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0210902dd5514995/桌面/profile/Resume/public/files/"/>
    </mc:Choice>
  </mc:AlternateContent>
  <xr:revisionPtr revIDLastSave="43" documentId="13_ncr:1_{E1FC73CB-FF54-414A-85AC-41BF77B5C33C}" xr6:coauthVersionLast="47" xr6:coauthVersionMax="47" xr10:uidLastSave="{53952240-E037-4755-B981-1B904BAC104C}"/>
  <bookViews>
    <workbookView xWindow="-110" yWindow="-110" windowWidth="38620" windowHeight="21100" xr2:uid="{5A9861C9-25A9-4BF8-8DFC-31CC4A3560F0}"/>
  </bookViews>
  <sheets>
    <sheet name="dashboard" sheetId="10" r:id="rId1"/>
    <sheet name="信用卡原始資料" sheetId="3" r:id="rId2"/>
    <sheet name="縣市代碼" sheetId="4" r:id="rId3"/>
    <sheet name="2021-2025消費成長" sheetId="12" r:id="rId4"/>
    <sheet name="台灣整體" sheetId="17" r:id="rId5"/>
    <sheet name="縣市分析" sheetId="14" r:id="rId6"/>
    <sheet name="縣市平均消費" sheetId="15" r:id="rId7"/>
    <sheet name="縣市消費比例" sheetId="16" r:id="rId8"/>
  </sheets>
  <externalReferences>
    <externalReference r:id="rId9"/>
  </externalReferences>
  <definedNames>
    <definedName name="_xlchart.v6.0" hidden="1">縣市分析!$H$3</definedName>
    <definedName name="_xlchart.v6.1" hidden="1">縣市分析!$H$4:$H$25</definedName>
    <definedName name="_xlchart.v6.2" hidden="1">縣市分析!$I$3</definedName>
    <definedName name="_xlchart.v6.3" hidden="1">縣市分析!$I$4:$I$25</definedName>
    <definedName name="_xlcn.WorksheetConnection_樞紐分析表2D42D631" hidden="1">[1]草稿!$I$36:$I$57</definedName>
    <definedName name="Slicer_年度">#N/A</definedName>
    <definedName name="Slicer_信用卡產業別">#N/A</definedName>
    <definedName name="表格">#REF!</definedName>
    <definedName name="原始資料" localSheetId="3">表格1[]</definedName>
    <definedName name="原始資料" localSheetId="4">表格1[]</definedName>
    <definedName name="原始資料" localSheetId="5">表格1[]</definedName>
    <definedName name="原始資料" localSheetId="6">表格1[]</definedName>
    <definedName name="原始資料" localSheetId="7">表格1[]</definedName>
    <definedName name="原始資料">表格1[]</definedName>
    <definedName name="縣市代碼">縣市代碼!$B$3:$C$24</definedName>
    <definedName name="縣市名字">縣市代碼!$C$3:$C$24</definedName>
  </definedNames>
  <calcPr calcId="191029"/>
  <pivotCaches>
    <pivotCache cacheId="58"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範圍" name="範圍" connection="WorksheetConnection_樞紐分析表  (2)!$D$42:$D$6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 i="3" l="1" a="1"/>
  <c r="R5" i="3" s="1"/>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L2001" i="3"/>
  <c r="L2002" i="3"/>
  <c r="L2003" i="3"/>
  <c r="L2004" i="3"/>
  <c r="L2005" i="3"/>
  <c r="L2006" i="3"/>
  <c r="L2007" i="3"/>
  <c r="L2008" i="3"/>
  <c r="L2009" i="3"/>
  <c r="L2010" i="3"/>
  <c r="L2011" i="3"/>
  <c r="L2012" i="3"/>
  <c r="L2013" i="3"/>
  <c r="L2014" i="3"/>
  <c r="L2015" i="3"/>
  <c r="L2016" i="3"/>
  <c r="L2017" i="3"/>
  <c r="L2018" i="3"/>
  <c r="L2019" i="3"/>
  <c r="L2020" i="3"/>
  <c r="L2021" i="3"/>
  <c r="L2022" i="3"/>
  <c r="L2023" i="3"/>
  <c r="L2024" i="3"/>
  <c r="L2025" i="3"/>
  <c r="L2026" i="3"/>
  <c r="L2027" i="3"/>
  <c r="L2028" i="3"/>
  <c r="L2029" i="3"/>
  <c r="L2030" i="3"/>
  <c r="L2031" i="3"/>
  <c r="L2032" i="3"/>
  <c r="L2033" i="3"/>
  <c r="L2034" i="3"/>
  <c r="L2035" i="3"/>
  <c r="L2036" i="3"/>
  <c r="L2037" i="3"/>
  <c r="L2038" i="3"/>
  <c r="L2039" i="3"/>
  <c r="L2040" i="3"/>
  <c r="L2041" i="3"/>
  <c r="L2042" i="3"/>
  <c r="L2043" i="3"/>
  <c r="L2044" i="3"/>
  <c r="L2045" i="3"/>
  <c r="L2046" i="3"/>
  <c r="L2047" i="3"/>
  <c r="L2048" i="3"/>
  <c r="L2049" i="3"/>
  <c r="L2050" i="3"/>
  <c r="L2051" i="3"/>
  <c r="L2052" i="3"/>
  <c r="L2053" i="3"/>
  <c r="L2054" i="3"/>
  <c r="L2055" i="3"/>
  <c r="L2056" i="3"/>
  <c r="L2057" i="3"/>
  <c r="L2058" i="3"/>
  <c r="L2059" i="3"/>
  <c r="L2060" i="3"/>
  <c r="L2061" i="3"/>
  <c r="L2062" i="3"/>
  <c r="L2063" i="3"/>
  <c r="L2064" i="3"/>
  <c r="L2065" i="3"/>
  <c r="L2066" i="3"/>
  <c r="L2067" i="3"/>
  <c r="L2068" i="3"/>
  <c r="L2069" i="3"/>
  <c r="L2070" i="3"/>
  <c r="L2071" i="3"/>
  <c r="L2072" i="3"/>
  <c r="L2073" i="3"/>
  <c r="L2074" i="3"/>
  <c r="L2075" i="3"/>
  <c r="L2076" i="3"/>
  <c r="L2077" i="3"/>
  <c r="L2078" i="3"/>
  <c r="L2079" i="3"/>
  <c r="L2080" i="3"/>
  <c r="L2081" i="3"/>
  <c r="L2082" i="3"/>
  <c r="L2083" i="3"/>
  <c r="L2084" i="3"/>
  <c r="L2085" i="3"/>
  <c r="L2086" i="3"/>
  <c r="L2087" i="3"/>
  <c r="L2088" i="3"/>
  <c r="L2089" i="3"/>
  <c r="L2090" i="3"/>
  <c r="L2091" i="3"/>
  <c r="L2092" i="3"/>
  <c r="L2093" i="3"/>
  <c r="L2094" i="3"/>
  <c r="L2095" i="3"/>
  <c r="L2096" i="3"/>
  <c r="L2097" i="3"/>
  <c r="L2098" i="3"/>
  <c r="L2099" i="3"/>
  <c r="L2100" i="3"/>
  <c r="L2101" i="3"/>
  <c r="L2102" i="3"/>
  <c r="L2103" i="3"/>
  <c r="L2104" i="3"/>
  <c r="L2105" i="3"/>
  <c r="L2106" i="3"/>
  <c r="L2107" i="3"/>
  <c r="L2108" i="3"/>
  <c r="L2109" i="3"/>
  <c r="L2110" i="3"/>
  <c r="L2111" i="3"/>
  <c r="L2112" i="3"/>
  <c r="L2113" i="3"/>
  <c r="L2114" i="3"/>
  <c r="L2115" i="3"/>
  <c r="L2116" i="3"/>
  <c r="L2117" i="3"/>
  <c r="L2118" i="3"/>
  <c r="L2119" i="3"/>
  <c r="L2120" i="3"/>
  <c r="L2121" i="3"/>
  <c r="L2122" i="3"/>
  <c r="L2123" i="3"/>
  <c r="L2124" i="3"/>
  <c r="L2125" i="3"/>
  <c r="L2126" i="3"/>
  <c r="L2127" i="3"/>
  <c r="L2128" i="3"/>
  <c r="L2129" i="3"/>
  <c r="L2130" i="3"/>
  <c r="L2131" i="3"/>
  <c r="L2132" i="3"/>
  <c r="L2133" i="3"/>
  <c r="L2134" i="3"/>
  <c r="L2135" i="3"/>
  <c r="L2136" i="3"/>
  <c r="L2137" i="3"/>
  <c r="L2138" i="3"/>
  <c r="L2139" i="3"/>
  <c r="L2140" i="3"/>
  <c r="L2141" i="3"/>
  <c r="L2142" i="3"/>
  <c r="L2143" i="3"/>
  <c r="L2144" i="3"/>
  <c r="L2145" i="3"/>
  <c r="L2146" i="3"/>
  <c r="L2147" i="3"/>
  <c r="L2148" i="3"/>
  <c r="L2149" i="3"/>
  <c r="L2150" i="3"/>
  <c r="L2151" i="3"/>
  <c r="L2152" i="3"/>
  <c r="L2153" i="3"/>
  <c r="L2154" i="3"/>
  <c r="L2155" i="3"/>
  <c r="L2156" i="3"/>
  <c r="L2157" i="3"/>
  <c r="L2158" i="3"/>
  <c r="L2159" i="3"/>
  <c r="L2160" i="3"/>
  <c r="L2161" i="3"/>
  <c r="L2162" i="3"/>
  <c r="L2163" i="3"/>
  <c r="L2164" i="3"/>
  <c r="L2165" i="3"/>
  <c r="L2166" i="3"/>
  <c r="L2167" i="3"/>
  <c r="L2168" i="3"/>
  <c r="L2169" i="3"/>
  <c r="L2170" i="3"/>
  <c r="L2171" i="3"/>
  <c r="L2172" i="3"/>
  <c r="L2173" i="3"/>
  <c r="L2174" i="3"/>
  <c r="L2175" i="3"/>
  <c r="L2176" i="3"/>
  <c r="L2177" i="3"/>
  <c r="L2178" i="3"/>
  <c r="L2179" i="3"/>
  <c r="L2180" i="3"/>
  <c r="L2181" i="3"/>
  <c r="L2182" i="3"/>
  <c r="L2183" i="3"/>
  <c r="L2184" i="3"/>
  <c r="L2185" i="3"/>
  <c r="L2186" i="3"/>
  <c r="L2187" i="3"/>
  <c r="L2188" i="3"/>
  <c r="L2189" i="3"/>
  <c r="L2190" i="3"/>
  <c r="L2191" i="3"/>
  <c r="L2192" i="3"/>
  <c r="L2193" i="3"/>
  <c r="L2194" i="3"/>
  <c r="L2195" i="3"/>
  <c r="L2196" i="3"/>
  <c r="L2197" i="3"/>
  <c r="L2198" i="3"/>
  <c r="L2199" i="3"/>
  <c r="L2200" i="3"/>
  <c r="L2201" i="3"/>
  <c r="L2202" i="3"/>
  <c r="L2203" i="3"/>
  <c r="L2204" i="3"/>
  <c r="L2205" i="3"/>
  <c r="L2206" i="3"/>
  <c r="L2207" i="3"/>
  <c r="L2208" i="3"/>
  <c r="L2209" i="3"/>
  <c r="L2210" i="3"/>
  <c r="L2211" i="3"/>
  <c r="L2212" i="3"/>
  <c r="L2213" i="3"/>
  <c r="L2214" i="3"/>
  <c r="L2215" i="3"/>
  <c r="L2216" i="3"/>
  <c r="L2217" i="3"/>
  <c r="L2218" i="3"/>
  <c r="L2219" i="3"/>
  <c r="L2220" i="3"/>
  <c r="L2221" i="3"/>
  <c r="L2222" i="3"/>
  <c r="L2223" i="3"/>
  <c r="L2224" i="3"/>
  <c r="L2225" i="3"/>
  <c r="L2226" i="3"/>
  <c r="L2227" i="3"/>
  <c r="L2228" i="3"/>
  <c r="L2229" i="3"/>
  <c r="L2230" i="3"/>
  <c r="L2231" i="3"/>
  <c r="L2232" i="3"/>
  <c r="L2233" i="3"/>
  <c r="L2234" i="3"/>
  <c r="L2235" i="3"/>
  <c r="L2236" i="3"/>
  <c r="L2237" i="3"/>
  <c r="L2238" i="3"/>
  <c r="L2239" i="3"/>
  <c r="L2240" i="3"/>
  <c r="L2241" i="3"/>
  <c r="L2242" i="3"/>
  <c r="L2243" i="3"/>
  <c r="L2244" i="3"/>
  <c r="L2245" i="3"/>
  <c r="L2246" i="3"/>
  <c r="L2247" i="3"/>
  <c r="L2248" i="3"/>
  <c r="L2249" i="3"/>
  <c r="L2250" i="3"/>
  <c r="L2251" i="3"/>
  <c r="L2252" i="3"/>
  <c r="L2253" i="3"/>
  <c r="L2254" i="3"/>
  <c r="L2255" i="3"/>
  <c r="L2256" i="3"/>
  <c r="L2257" i="3"/>
  <c r="L2258" i="3"/>
  <c r="L2259" i="3"/>
  <c r="L2260" i="3"/>
  <c r="L2261" i="3"/>
  <c r="L2262" i="3"/>
  <c r="L2263" i="3"/>
  <c r="L2264" i="3"/>
  <c r="L2265" i="3"/>
  <c r="L2266" i="3"/>
  <c r="L2267" i="3"/>
  <c r="L2268" i="3"/>
  <c r="L2269" i="3"/>
  <c r="L2270" i="3"/>
  <c r="L2271" i="3"/>
  <c r="L2272" i="3"/>
  <c r="L2273" i="3"/>
  <c r="L2274" i="3"/>
  <c r="L2275" i="3"/>
  <c r="L2276" i="3"/>
  <c r="L2277" i="3"/>
  <c r="L2278" i="3"/>
  <c r="L2279" i="3"/>
  <c r="L2280" i="3"/>
  <c r="L2281" i="3"/>
  <c r="L2282" i="3"/>
  <c r="L2283" i="3"/>
  <c r="L2284" i="3"/>
  <c r="L2285" i="3"/>
  <c r="L2286" i="3"/>
  <c r="L2287" i="3"/>
  <c r="L2288" i="3"/>
  <c r="L2289" i="3"/>
  <c r="L2290" i="3"/>
  <c r="L2291" i="3"/>
  <c r="L2292" i="3"/>
  <c r="L2293" i="3"/>
  <c r="L2294" i="3"/>
  <c r="L2295" i="3"/>
  <c r="L2296" i="3"/>
  <c r="L2297" i="3"/>
  <c r="L2298" i="3"/>
  <c r="L2299" i="3"/>
  <c r="L2300" i="3"/>
  <c r="L2301" i="3"/>
  <c r="L2302" i="3"/>
  <c r="L2303" i="3"/>
  <c r="L2304" i="3"/>
  <c r="L2305" i="3"/>
  <c r="L2306" i="3"/>
  <c r="L2307" i="3"/>
  <c r="L2308" i="3"/>
  <c r="L2309" i="3"/>
  <c r="L2310" i="3"/>
  <c r="L2311" i="3"/>
  <c r="L2312" i="3"/>
  <c r="L2313" i="3"/>
  <c r="L2314" i="3"/>
  <c r="L2315" i="3"/>
  <c r="L2316" i="3"/>
  <c r="L2317" i="3"/>
  <c r="L2318" i="3"/>
  <c r="L2319" i="3"/>
  <c r="L2320" i="3"/>
  <c r="L2321" i="3"/>
  <c r="L2322" i="3"/>
  <c r="L2323" i="3"/>
  <c r="L2324" i="3"/>
  <c r="L2325" i="3"/>
  <c r="L2326" i="3"/>
  <c r="L2327" i="3"/>
  <c r="L2328" i="3"/>
  <c r="L2329" i="3"/>
  <c r="L2330" i="3"/>
  <c r="L2331" i="3"/>
  <c r="L2332" i="3"/>
  <c r="L2333" i="3"/>
  <c r="L2334" i="3"/>
  <c r="L2335" i="3"/>
  <c r="L2336" i="3"/>
  <c r="L2337" i="3"/>
  <c r="L2338" i="3"/>
  <c r="L2339" i="3"/>
  <c r="L2340" i="3"/>
  <c r="L2341" i="3"/>
  <c r="L2342" i="3"/>
  <c r="L2343" i="3"/>
  <c r="L2344" i="3"/>
  <c r="L2345" i="3"/>
  <c r="L2346" i="3"/>
  <c r="L2347" i="3"/>
  <c r="L2348" i="3"/>
  <c r="L2349" i="3"/>
  <c r="L2350" i="3"/>
  <c r="L2351" i="3"/>
  <c r="L2352" i="3"/>
  <c r="L2353" i="3"/>
  <c r="L2354" i="3"/>
  <c r="L2355" i="3"/>
  <c r="L2356" i="3"/>
  <c r="L2357" i="3"/>
  <c r="L2358" i="3"/>
  <c r="L2359" i="3"/>
  <c r="L2360" i="3"/>
  <c r="L2361" i="3"/>
  <c r="L2362" i="3"/>
  <c r="L2363" i="3"/>
  <c r="L2364" i="3"/>
  <c r="L2365" i="3"/>
  <c r="L2366" i="3"/>
  <c r="L2367" i="3"/>
  <c r="L2368" i="3"/>
  <c r="L2369" i="3"/>
  <c r="L2370" i="3"/>
  <c r="L2371" i="3"/>
  <c r="L2372" i="3"/>
  <c r="L2373" i="3"/>
  <c r="L2374" i="3"/>
  <c r="L2375" i="3"/>
  <c r="L2376" i="3"/>
  <c r="L2377" i="3"/>
  <c r="L2378" i="3"/>
  <c r="L2379" i="3"/>
  <c r="L2380" i="3"/>
  <c r="L2381" i="3"/>
  <c r="L2382" i="3"/>
  <c r="L2383" i="3"/>
  <c r="L2384" i="3"/>
  <c r="L2385" i="3"/>
  <c r="L2386" i="3"/>
  <c r="L2387" i="3"/>
  <c r="L2388" i="3"/>
  <c r="L2389" i="3"/>
  <c r="L2390" i="3"/>
  <c r="L2391" i="3"/>
  <c r="L2392" i="3"/>
  <c r="L2393" i="3"/>
  <c r="L2394" i="3"/>
  <c r="L2395" i="3"/>
  <c r="L2396" i="3"/>
  <c r="L2397" i="3"/>
  <c r="L2398" i="3"/>
  <c r="L2399" i="3"/>
  <c r="L2400" i="3"/>
  <c r="L2401" i="3"/>
  <c r="L2402" i="3"/>
  <c r="L2403" i="3"/>
  <c r="L2404" i="3"/>
  <c r="L2405" i="3"/>
  <c r="L2406" i="3"/>
  <c r="L2407" i="3"/>
  <c r="L2408" i="3"/>
  <c r="L2409" i="3"/>
  <c r="L2410" i="3"/>
  <c r="L2411" i="3"/>
  <c r="L2412" i="3"/>
  <c r="L2413" i="3"/>
  <c r="L2414" i="3"/>
  <c r="L2415" i="3"/>
  <c r="L2416" i="3"/>
  <c r="L2417" i="3"/>
  <c r="L2418" i="3"/>
  <c r="L2419" i="3"/>
  <c r="L2420" i="3"/>
  <c r="L2421" i="3"/>
  <c r="L2422" i="3"/>
  <c r="L2423" i="3"/>
  <c r="L2424" i="3"/>
  <c r="L2425" i="3"/>
  <c r="L2426" i="3"/>
  <c r="L2427" i="3"/>
  <c r="L2428" i="3"/>
  <c r="L2429" i="3"/>
  <c r="L2430" i="3"/>
  <c r="L2431" i="3"/>
  <c r="L2432" i="3"/>
  <c r="L2433" i="3"/>
  <c r="L2434" i="3"/>
  <c r="L2435" i="3"/>
  <c r="L2436" i="3"/>
  <c r="L2437" i="3"/>
  <c r="L2438" i="3"/>
  <c r="L2439" i="3"/>
  <c r="L2440" i="3"/>
  <c r="L2441" i="3"/>
  <c r="L2442" i="3"/>
  <c r="L2443" i="3"/>
  <c r="L2444" i="3"/>
  <c r="L2445" i="3"/>
  <c r="L2446" i="3"/>
  <c r="L2447" i="3"/>
  <c r="L2448" i="3"/>
  <c r="L2449" i="3"/>
  <c r="L2450" i="3"/>
  <c r="L2451" i="3"/>
  <c r="L2452" i="3"/>
  <c r="L2453" i="3"/>
  <c r="L2454" i="3"/>
  <c r="L2455" i="3"/>
  <c r="L2456" i="3"/>
  <c r="L2457" i="3"/>
  <c r="L2458" i="3"/>
  <c r="L2459" i="3"/>
  <c r="L2460" i="3"/>
  <c r="L2461" i="3"/>
  <c r="L2462" i="3"/>
  <c r="L2463" i="3"/>
  <c r="L2464" i="3"/>
  <c r="L2465" i="3"/>
  <c r="L2466" i="3"/>
  <c r="L2467" i="3"/>
  <c r="L2468" i="3"/>
  <c r="L2469" i="3"/>
  <c r="L2470" i="3"/>
  <c r="L2471" i="3"/>
  <c r="L2472" i="3"/>
  <c r="L2473" i="3"/>
  <c r="L2474" i="3"/>
  <c r="L2475" i="3"/>
  <c r="L2476" i="3"/>
  <c r="L2477" i="3"/>
  <c r="L2478" i="3"/>
  <c r="L2479" i="3"/>
  <c r="L2480" i="3"/>
  <c r="L2481" i="3"/>
  <c r="L2482" i="3"/>
  <c r="L2483" i="3"/>
  <c r="L2484" i="3"/>
  <c r="L2485" i="3"/>
  <c r="L2486" i="3"/>
  <c r="L2487" i="3"/>
  <c r="L2488" i="3"/>
  <c r="L2489" i="3"/>
  <c r="L2490" i="3"/>
  <c r="L2491" i="3"/>
  <c r="L2492" i="3"/>
  <c r="L2493" i="3"/>
  <c r="L2494" i="3"/>
  <c r="L2495" i="3"/>
  <c r="L2496" i="3"/>
  <c r="L2497" i="3"/>
  <c r="L2498" i="3"/>
  <c r="L2499" i="3"/>
  <c r="L2500" i="3"/>
  <c r="L2501" i="3"/>
  <c r="L2502" i="3"/>
  <c r="L2503" i="3"/>
  <c r="L2504" i="3"/>
  <c r="L2505" i="3"/>
  <c r="L2506" i="3"/>
  <c r="L2507" i="3"/>
  <c r="L2508" i="3"/>
  <c r="L2509" i="3"/>
  <c r="L2510" i="3"/>
  <c r="L2511" i="3"/>
  <c r="L2512" i="3"/>
  <c r="L2513" i="3"/>
  <c r="L2514" i="3"/>
  <c r="L2515" i="3"/>
  <c r="L2516" i="3"/>
  <c r="L2517" i="3"/>
  <c r="L2518" i="3"/>
  <c r="L2519" i="3"/>
  <c r="L2520" i="3"/>
  <c r="L2521" i="3"/>
  <c r="L2522" i="3"/>
  <c r="L2523" i="3"/>
  <c r="L2524" i="3"/>
  <c r="L2525" i="3"/>
  <c r="L2526" i="3"/>
  <c r="L2527" i="3"/>
  <c r="L2528" i="3"/>
  <c r="L2529" i="3"/>
  <c r="L2530" i="3"/>
  <c r="L2531" i="3"/>
  <c r="L2532" i="3"/>
  <c r="L2533" i="3"/>
  <c r="L2534" i="3"/>
  <c r="L2535" i="3"/>
  <c r="L2536" i="3"/>
  <c r="L2537" i="3"/>
  <c r="L2538" i="3"/>
  <c r="L2539" i="3"/>
  <c r="L2540" i="3"/>
  <c r="L2541" i="3"/>
  <c r="L2542" i="3"/>
  <c r="L2543" i="3"/>
  <c r="L2544" i="3"/>
  <c r="L2545" i="3"/>
  <c r="L2546" i="3"/>
  <c r="L2547" i="3"/>
  <c r="L2548" i="3"/>
  <c r="L2549" i="3"/>
  <c r="L2550" i="3"/>
  <c r="L2551" i="3"/>
  <c r="L2552" i="3"/>
  <c r="L2553" i="3"/>
  <c r="L2554" i="3"/>
  <c r="L2555" i="3"/>
  <c r="L2556" i="3"/>
  <c r="L2557" i="3"/>
  <c r="L2558" i="3"/>
  <c r="L2559" i="3"/>
  <c r="L2560" i="3"/>
  <c r="L2561" i="3"/>
  <c r="L2562" i="3"/>
  <c r="L2563" i="3"/>
  <c r="L2564" i="3"/>
  <c r="L2565" i="3"/>
  <c r="L2566" i="3"/>
  <c r="L2567" i="3"/>
  <c r="L2568" i="3"/>
  <c r="L2569" i="3"/>
  <c r="L2570" i="3"/>
  <c r="L2571" i="3"/>
  <c r="L2572" i="3"/>
  <c r="L2573" i="3"/>
  <c r="L2574" i="3"/>
  <c r="L2575" i="3"/>
  <c r="L2576" i="3"/>
  <c r="L2577" i="3"/>
  <c r="L2578" i="3"/>
  <c r="L2579" i="3"/>
  <c r="L2580" i="3"/>
  <c r="L2581" i="3"/>
  <c r="L2582" i="3"/>
  <c r="L2583" i="3"/>
  <c r="L2584" i="3"/>
  <c r="L2585" i="3"/>
  <c r="L2586" i="3"/>
  <c r="L2587" i="3"/>
  <c r="L2588" i="3"/>
  <c r="L2589" i="3"/>
  <c r="L2590" i="3"/>
  <c r="L2591" i="3"/>
  <c r="L2592" i="3"/>
  <c r="L2593" i="3"/>
  <c r="L2594" i="3"/>
  <c r="L2595" i="3"/>
  <c r="L2596" i="3"/>
  <c r="L2597" i="3"/>
  <c r="L2598" i="3"/>
  <c r="L2599" i="3"/>
  <c r="L2600" i="3"/>
  <c r="L2601" i="3"/>
  <c r="L2602" i="3"/>
  <c r="L2603" i="3"/>
  <c r="L2604" i="3"/>
  <c r="L2605" i="3"/>
  <c r="L2606" i="3"/>
  <c r="L2607" i="3"/>
  <c r="L2608" i="3"/>
  <c r="L2609" i="3"/>
  <c r="L2610" i="3"/>
  <c r="L2611" i="3"/>
  <c r="L2612" i="3"/>
  <c r="L2613" i="3"/>
  <c r="L2614" i="3"/>
  <c r="L2615" i="3"/>
  <c r="L2616" i="3"/>
  <c r="L2617" i="3"/>
  <c r="L2618" i="3"/>
  <c r="L2619" i="3"/>
  <c r="L2620" i="3"/>
  <c r="L2621" i="3"/>
  <c r="L2622" i="3"/>
  <c r="L2623" i="3"/>
  <c r="L2624" i="3"/>
  <c r="L2625" i="3"/>
  <c r="L2626" i="3"/>
  <c r="L2627" i="3"/>
  <c r="L2628" i="3"/>
  <c r="L2629" i="3"/>
  <c r="L2630" i="3"/>
  <c r="L2631" i="3"/>
  <c r="L2632" i="3"/>
  <c r="L2633" i="3"/>
  <c r="L2634" i="3"/>
  <c r="L2635" i="3"/>
  <c r="L2636" i="3"/>
  <c r="L2637" i="3"/>
  <c r="L2638" i="3"/>
  <c r="L2639" i="3"/>
  <c r="L2640" i="3"/>
  <c r="L2641" i="3"/>
  <c r="L2642" i="3"/>
  <c r="L2643" i="3"/>
  <c r="L2644" i="3"/>
  <c r="L2645" i="3"/>
  <c r="L2646" i="3"/>
  <c r="L2647" i="3"/>
  <c r="L2648" i="3"/>
  <c r="L2649" i="3"/>
  <c r="L2650" i="3"/>
  <c r="L2651" i="3"/>
  <c r="L2652" i="3"/>
  <c r="L2653" i="3"/>
  <c r="L2654" i="3"/>
  <c r="L2655" i="3"/>
  <c r="L2656" i="3"/>
  <c r="L2657" i="3"/>
  <c r="L2658" i="3"/>
  <c r="L2659" i="3"/>
  <c r="L2660" i="3"/>
  <c r="L2661" i="3"/>
  <c r="L2662" i="3"/>
  <c r="L2663" i="3"/>
  <c r="L2664" i="3"/>
  <c r="L2665" i="3"/>
  <c r="L2666" i="3"/>
  <c r="L2667" i="3"/>
  <c r="L2668" i="3"/>
  <c r="L2669" i="3"/>
  <c r="L2670" i="3"/>
  <c r="L2671" i="3"/>
  <c r="L2672" i="3"/>
  <c r="L2673" i="3"/>
  <c r="L2674" i="3"/>
  <c r="L2675" i="3"/>
  <c r="L2676" i="3"/>
  <c r="L2677" i="3"/>
  <c r="L2678" i="3"/>
  <c r="L2679" i="3"/>
  <c r="L2680" i="3"/>
  <c r="L2681" i="3"/>
  <c r="L2682" i="3"/>
  <c r="L2683" i="3"/>
  <c r="L2684" i="3"/>
  <c r="L2685" i="3"/>
  <c r="L2686" i="3"/>
  <c r="L2687" i="3"/>
  <c r="L2688" i="3"/>
  <c r="L2689" i="3"/>
  <c r="L2690" i="3"/>
  <c r="L2691" i="3"/>
  <c r="L2692" i="3"/>
  <c r="L2693" i="3"/>
  <c r="L2694" i="3"/>
  <c r="L2695" i="3"/>
  <c r="L2696" i="3"/>
  <c r="L2697" i="3"/>
  <c r="L2698" i="3"/>
  <c r="L2699" i="3"/>
  <c r="L2700" i="3"/>
  <c r="L2701" i="3"/>
  <c r="L2702" i="3"/>
  <c r="L2703" i="3"/>
  <c r="L2704" i="3"/>
  <c r="L2705" i="3"/>
  <c r="L2706" i="3"/>
  <c r="L2707" i="3"/>
  <c r="L2708" i="3"/>
  <c r="L2709" i="3"/>
  <c r="L2710" i="3"/>
  <c r="L2711" i="3"/>
  <c r="L2712" i="3"/>
  <c r="L2713" i="3"/>
  <c r="L2714" i="3"/>
  <c r="L2715" i="3"/>
  <c r="L2716" i="3"/>
  <c r="L2717" i="3"/>
  <c r="L2718" i="3"/>
  <c r="L2719" i="3"/>
  <c r="L2720" i="3"/>
  <c r="L2721" i="3"/>
  <c r="L2722" i="3"/>
  <c r="L2723" i="3"/>
  <c r="L2724" i="3"/>
  <c r="L2725" i="3"/>
  <c r="L2726" i="3"/>
  <c r="L2727" i="3"/>
  <c r="L2728" i="3"/>
  <c r="L2729" i="3"/>
  <c r="L2730" i="3"/>
  <c r="L2731" i="3"/>
  <c r="L2732" i="3"/>
  <c r="L2733" i="3"/>
  <c r="L2734" i="3"/>
  <c r="L2735" i="3"/>
  <c r="L2736" i="3"/>
  <c r="L2737" i="3"/>
  <c r="L2738" i="3"/>
  <c r="L2739" i="3"/>
  <c r="L2740" i="3"/>
  <c r="L2741" i="3"/>
  <c r="L2742" i="3"/>
  <c r="L2743" i="3"/>
  <c r="L2744" i="3"/>
  <c r="L2745" i="3"/>
  <c r="L2746" i="3"/>
  <c r="L2747" i="3"/>
  <c r="L2748" i="3"/>
  <c r="L2749" i="3"/>
  <c r="L2750" i="3"/>
  <c r="L2751" i="3"/>
  <c r="L2752" i="3"/>
  <c r="L2753" i="3"/>
  <c r="L2754" i="3"/>
  <c r="L2755" i="3"/>
  <c r="L2756" i="3"/>
  <c r="L2757" i="3"/>
  <c r="L2758" i="3"/>
  <c r="L2759" i="3"/>
  <c r="L2760" i="3"/>
  <c r="L2761" i="3"/>
  <c r="L2762" i="3"/>
  <c r="L2763" i="3"/>
  <c r="L2764" i="3"/>
  <c r="L2765" i="3"/>
  <c r="L2766" i="3"/>
  <c r="L2767" i="3"/>
  <c r="L2768" i="3"/>
  <c r="L2769" i="3"/>
  <c r="L2770" i="3"/>
  <c r="L2771" i="3"/>
  <c r="L2772" i="3"/>
  <c r="L2773" i="3"/>
  <c r="L2774" i="3"/>
  <c r="L2775" i="3"/>
  <c r="L2776" i="3"/>
  <c r="L2777" i="3"/>
  <c r="L2778" i="3"/>
  <c r="L2779" i="3"/>
  <c r="L2780" i="3"/>
  <c r="L2781" i="3"/>
  <c r="L2782" i="3"/>
  <c r="L2783" i="3"/>
  <c r="L2784" i="3"/>
  <c r="L2785" i="3"/>
  <c r="L2786" i="3"/>
  <c r="L2787" i="3"/>
  <c r="L2788" i="3"/>
  <c r="L2789" i="3"/>
  <c r="L2790" i="3"/>
  <c r="L2791" i="3"/>
  <c r="L2792" i="3"/>
  <c r="L2793" i="3"/>
  <c r="L2794" i="3"/>
  <c r="L2795" i="3"/>
  <c r="L2796" i="3"/>
  <c r="L2797" i="3"/>
  <c r="L2798" i="3"/>
  <c r="L2799" i="3"/>
  <c r="L2800" i="3"/>
  <c r="L2801" i="3"/>
  <c r="L2802" i="3"/>
  <c r="L2803" i="3"/>
  <c r="L2804" i="3"/>
  <c r="L2805" i="3"/>
  <c r="L2806" i="3"/>
  <c r="L2807" i="3"/>
  <c r="L2808" i="3"/>
  <c r="L2809" i="3"/>
  <c r="L2810" i="3"/>
  <c r="L2811" i="3"/>
  <c r="L2812" i="3"/>
  <c r="L2813" i="3"/>
  <c r="L2814" i="3"/>
  <c r="L2815" i="3"/>
  <c r="L2816" i="3"/>
  <c r="L2817" i="3"/>
  <c r="L2818" i="3"/>
  <c r="L2819" i="3"/>
  <c r="L2820" i="3"/>
  <c r="L2821" i="3"/>
  <c r="L2822" i="3"/>
  <c r="L2823" i="3"/>
  <c r="L2824" i="3"/>
  <c r="L2825" i="3"/>
  <c r="L2826" i="3"/>
  <c r="L2827" i="3"/>
  <c r="L2828" i="3"/>
  <c r="L2829" i="3"/>
  <c r="L2830" i="3"/>
  <c r="L2831" i="3"/>
  <c r="L2832" i="3"/>
  <c r="L2833" i="3"/>
  <c r="L2834" i="3"/>
  <c r="L2835" i="3"/>
  <c r="L2836" i="3"/>
  <c r="L2837" i="3"/>
  <c r="L2838" i="3"/>
  <c r="L2839" i="3"/>
  <c r="L2840" i="3"/>
  <c r="L2841" i="3"/>
  <c r="L2842" i="3"/>
  <c r="L2843" i="3"/>
  <c r="L2844" i="3"/>
  <c r="L2845" i="3"/>
  <c r="L2846" i="3"/>
  <c r="L2847" i="3"/>
  <c r="L2848" i="3"/>
  <c r="L2849" i="3"/>
  <c r="L2850" i="3"/>
  <c r="L2851" i="3"/>
  <c r="L2852" i="3"/>
  <c r="L2853" i="3"/>
  <c r="L2854" i="3"/>
  <c r="L2855" i="3"/>
  <c r="L2856" i="3"/>
  <c r="L2857" i="3"/>
  <c r="L2858" i="3"/>
  <c r="L2859" i="3"/>
  <c r="L2860" i="3"/>
  <c r="L2861" i="3"/>
  <c r="L2862" i="3"/>
  <c r="L2863" i="3"/>
  <c r="L2864" i="3"/>
  <c r="L2865" i="3"/>
  <c r="L2866" i="3"/>
  <c r="L2867" i="3"/>
  <c r="L2868" i="3"/>
  <c r="L2869" i="3"/>
  <c r="L2870" i="3"/>
  <c r="L2871" i="3"/>
  <c r="L2872" i="3"/>
  <c r="L2873" i="3"/>
  <c r="L2874" i="3"/>
  <c r="L2875" i="3"/>
  <c r="L2876" i="3"/>
  <c r="L2877" i="3"/>
  <c r="L2878" i="3"/>
  <c r="L2879" i="3"/>
  <c r="L2880" i="3"/>
  <c r="L2881" i="3"/>
  <c r="L2882" i="3"/>
  <c r="L2883" i="3"/>
  <c r="L2884" i="3"/>
  <c r="L2885" i="3"/>
  <c r="L2886" i="3"/>
  <c r="L2887" i="3"/>
  <c r="L2888" i="3"/>
  <c r="L2889" i="3"/>
  <c r="L2890" i="3"/>
  <c r="L2891" i="3"/>
  <c r="L2892" i="3"/>
  <c r="L2893" i="3"/>
  <c r="L2894" i="3"/>
  <c r="L2895" i="3"/>
  <c r="L2896" i="3"/>
  <c r="L2897" i="3"/>
  <c r="L2898" i="3"/>
  <c r="L2899" i="3"/>
  <c r="L2900" i="3"/>
  <c r="L2901" i="3"/>
  <c r="L2902" i="3"/>
  <c r="L2903" i="3"/>
  <c r="L2904" i="3"/>
  <c r="L2905" i="3"/>
  <c r="L2906" i="3"/>
  <c r="L2907" i="3"/>
  <c r="L2908" i="3"/>
  <c r="L2909" i="3"/>
  <c r="L2910" i="3"/>
  <c r="L2911" i="3"/>
  <c r="L2912" i="3"/>
  <c r="L2913" i="3"/>
  <c r="L2914" i="3"/>
  <c r="L2915" i="3"/>
  <c r="L2916" i="3"/>
  <c r="L2917" i="3"/>
  <c r="L2918" i="3"/>
  <c r="L2919" i="3"/>
  <c r="L2920" i="3"/>
  <c r="L2921" i="3"/>
  <c r="L2922" i="3"/>
  <c r="L2923" i="3"/>
  <c r="L2924" i="3"/>
  <c r="L2925" i="3"/>
  <c r="L2926" i="3"/>
  <c r="L2927" i="3"/>
  <c r="L2928" i="3"/>
  <c r="L2929" i="3"/>
  <c r="L2930" i="3"/>
  <c r="L2931" i="3"/>
  <c r="L2932" i="3"/>
  <c r="L2933" i="3"/>
  <c r="L2934" i="3"/>
  <c r="L2935" i="3"/>
  <c r="L2936" i="3"/>
  <c r="L2937" i="3"/>
  <c r="L2938" i="3"/>
  <c r="L2939" i="3"/>
  <c r="L2940" i="3"/>
  <c r="L2941" i="3"/>
  <c r="L2942" i="3"/>
  <c r="L2943" i="3"/>
  <c r="L2944" i="3"/>
  <c r="L2945" i="3"/>
  <c r="L2946" i="3"/>
  <c r="L2947" i="3"/>
  <c r="L2948" i="3"/>
  <c r="L2949" i="3"/>
  <c r="L2950" i="3"/>
  <c r="L2951" i="3"/>
  <c r="L2952" i="3"/>
  <c r="L2953" i="3"/>
  <c r="L2954" i="3"/>
  <c r="L2955" i="3"/>
  <c r="L2956" i="3"/>
  <c r="L2957" i="3"/>
  <c r="L2958" i="3"/>
  <c r="L2959" i="3"/>
  <c r="L2960" i="3"/>
  <c r="L2961" i="3"/>
  <c r="L2962" i="3"/>
  <c r="L2963" i="3"/>
  <c r="L2964" i="3"/>
  <c r="L2965" i="3"/>
  <c r="L2966" i="3"/>
  <c r="L2967" i="3"/>
  <c r="L2968" i="3"/>
  <c r="L2969" i="3"/>
  <c r="L2970" i="3"/>
  <c r="L2971" i="3"/>
  <c r="L2972" i="3"/>
  <c r="L2973" i="3"/>
  <c r="L2974" i="3"/>
  <c r="L2975" i="3"/>
  <c r="L2976" i="3"/>
  <c r="L2977" i="3"/>
  <c r="L2978" i="3"/>
  <c r="L2979" i="3"/>
  <c r="L2980" i="3"/>
  <c r="L2981" i="3"/>
  <c r="L2982" i="3"/>
  <c r="L2983" i="3"/>
  <c r="L2984" i="3"/>
  <c r="L2985" i="3"/>
  <c r="L2986" i="3"/>
  <c r="L2987" i="3"/>
  <c r="L2988" i="3"/>
  <c r="L2989" i="3"/>
  <c r="L2990" i="3"/>
  <c r="L2991" i="3"/>
  <c r="L2992" i="3"/>
  <c r="L2993" i="3"/>
  <c r="L2994" i="3"/>
  <c r="L2995" i="3"/>
  <c r="L2996" i="3"/>
  <c r="L2997" i="3"/>
  <c r="L2998" i="3"/>
  <c r="L2999" i="3"/>
  <c r="L3000" i="3"/>
  <c r="L3001" i="3"/>
  <c r="L3002" i="3"/>
  <c r="L3003" i="3"/>
  <c r="L3004" i="3"/>
  <c r="L3005" i="3"/>
  <c r="L3006" i="3"/>
  <c r="L3007" i="3"/>
  <c r="L3008" i="3"/>
  <c r="L3009" i="3"/>
  <c r="L3010" i="3"/>
  <c r="L3011" i="3"/>
  <c r="L3012" i="3"/>
  <c r="L3013" i="3"/>
  <c r="L3014" i="3"/>
  <c r="L3015" i="3"/>
  <c r="L3016" i="3"/>
  <c r="L3017" i="3"/>
  <c r="L3018" i="3"/>
  <c r="L3019" i="3"/>
  <c r="L3020" i="3"/>
  <c r="L3021" i="3"/>
  <c r="L3022" i="3"/>
  <c r="L3023" i="3"/>
  <c r="L3024" i="3"/>
  <c r="L3025" i="3"/>
  <c r="L3026" i="3"/>
  <c r="L3027" i="3"/>
  <c r="L3028" i="3"/>
  <c r="L3029" i="3"/>
  <c r="L3030" i="3"/>
  <c r="L3031" i="3"/>
  <c r="L3032" i="3"/>
  <c r="L3033" i="3"/>
  <c r="L3034" i="3"/>
  <c r="L3035" i="3"/>
  <c r="L3036" i="3"/>
  <c r="L3037" i="3"/>
  <c r="L3038" i="3"/>
  <c r="L3039" i="3"/>
  <c r="L3040" i="3"/>
  <c r="L3041" i="3"/>
  <c r="L3042" i="3"/>
  <c r="L3043" i="3"/>
  <c r="L3044" i="3"/>
  <c r="L3045" i="3"/>
  <c r="L3046" i="3"/>
  <c r="L3047" i="3"/>
  <c r="L3048" i="3"/>
  <c r="L3049" i="3"/>
  <c r="L3050" i="3"/>
  <c r="L3051" i="3"/>
  <c r="L3052" i="3"/>
  <c r="L3053" i="3"/>
  <c r="L3054" i="3"/>
  <c r="L3055" i="3"/>
  <c r="L3056" i="3"/>
  <c r="L3057" i="3"/>
  <c r="L3058" i="3"/>
  <c r="L3059" i="3"/>
  <c r="L3060" i="3"/>
  <c r="L3061" i="3"/>
  <c r="L3062" i="3"/>
  <c r="L3063" i="3"/>
  <c r="L3064" i="3"/>
  <c r="L3065" i="3"/>
  <c r="L3066" i="3"/>
  <c r="L3067" i="3"/>
  <c r="L3068" i="3"/>
  <c r="L3069" i="3"/>
  <c r="L3070" i="3"/>
  <c r="L3071" i="3"/>
  <c r="L3072" i="3"/>
  <c r="L3073" i="3"/>
  <c r="L3074" i="3"/>
  <c r="L3075" i="3"/>
  <c r="L3076" i="3"/>
  <c r="L3077" i="3"/>
  <c r="L3078" i="3"/>
  <c r="L3079" i="3"/>
  <c r="L3080" i="3"/>
  <c r="L3081" i="3"/>
  <c r="L3082" i="3"/>
  <c r="L3083" i="3"/>
  <c r="L3084" i="3"/>
  <c r="L3085" i="3"/>
  <c r="L3086" i="3"/>
  <c r="L3087" i="3"/>
  <c r="L3088" i="3"/>
  <c r="L3089" i="3"/>
  <c r="L3090" i="3"/>
  <c r="L3091" i="3"/>
  <c r="L3092" i="3"/>
  <c r="L3093" i="3"/>
  <c r="L3094" i="3"/>
  <c r="L3095" i="3"/>
  <c r="L3096" i="3"/>
  <c r="L3097" i="3"/>
  <c r="L3098" i="3"/>
  <c r="L3099" i="3"/>
  <c r="L3100" i="3"/>
  <c r="L3101" i="3"/>
  <c r="L3102" i="3"/>
  <c r="L3103" i="3"/>
  <c r="L3104" i="3"/>
  <c r="L3105" i="3"/>
  <c r="L3106" i="3"/>
  <c r="L3107" i="3"/>
  <c r="L3108" i="3"/>
  <c r="L3109" i="3"/>
  <c r="L3110" i="3"/>
  <c r="L3111" i="3"/>
  <c r="L3112" i="3"/>
  <c r="L3113" i="3"/>
  <c r="L3114" i="3"/>
  <c r="L3115" i="3"/>
  <c r="L3116" i="3"/>
  <c r="L3117" i="3"/>
  <c r="L3118" i="3"/>
  <c r="L3119" i="3"/>
  <c r="L3120" i="3"/>
  <c r="L3121" i="3"/>
  <c r="L3122" i="3"/>
  <c r="L3123" i="3"/>
  <c r="L3124" i="3"/>
  <c r="L3125" i="3"/>
  <c r="L3126" i="3"/>
  <c r="L3127" i="3"/>
  <c r="L3128" i="3"/>
  <c r="L3129" i="3"/>
  <c r="L3130" i="3"/>
  <c r="L3131" i="3"/>
  <c r="L3132" i="3"/>
  <c r="L3133" i="3"/>
  <c r="L3134" i="3"/>
  <c r="L3135" i="3"/>
  <c r="L3136" i="3"/>
  <c r="L3137" i="3"/>
  <c r="L3138" i="3"/>
  <c r="L3139" i="3"/>
  <c r="L3140" i="3"/>
  <c r="L3141" i="3"/>
  <c r="L3142" i="3"/>
  <c r="L3143" i="3"/>
  <c r="L3144" i="3"/>
  <c r="L3145" i="3"/>
  <c r="L3146" i="3"/>
  <c r="L3147" i="3"/>
  <c r="L3148" i="3"/>
  <c r="L3149" i="3"/>
  <c r="L3150" i="3"/>
  <c r="L3151" i="3"/>
  <c r="L3152" i="3"/>
  <c r="L3153" i="3"/>
  <c r="L3154" i="3"/>
  <c r="L3155" i="3"/>
  <c r="L3156" i="3"/>
  <c r="L3157" i="3"/>
  <c r="L3158" i="3"/>
  <c r="L3159" i="3"/>
  <c r="L3160" i="3"/>
  <c r="L3161" i="3"/>
  <c r="L3162" i="3"/>
  <c r="L3163" i="3"/>
  <c r="L3164" i="3"/>
  <c r="L3165" i="3"/>
  <c r="L3166" i="3"/>
  <c r="L3167" i="3"/>
  <c r="L3168" i="3"/>
  <c r="L3169" i="3"/>
  <c r="L3170" i="3"/>
  <c r="L3171" i="3"/>
  <c r="L3172" i="3"/>
  <c r="L3173" i="3"/>
  <c r="L3174" i="3"/>
  <c r="L3175" i="3"/>
  <c r="L3176" i="3"/>
  <c r="L3177" i="3"/>
  <c r="L3178" i="3"/>
  <c r="L3179" i="3"/>
  <c r="L3180" i="3"/>
  <c r="L3181" i="3"/>
  <c r="L3182" i="3"/>
  <c r="L3183" i="3"/>
  <c r="L3184" i="3"/>
  <c r="L3185" i="3"/>
  <c r="L3186" i="3"/>
  <c r="L3187" i="3"/>
  <c r="L3188" i="3"/>
  <c r="L3189" i="3"/>
  <c r="L3190" i="3"/>
  <c r="L3191" i="3"/>
  <c r="L3192" i="3"/>
  <c r="L3193" i="3"/>
  <c r="L3194" i="3"/>
  <c r="L3195" i="3"/>
  <c r="L3196" i="3"/>
  <c r="L3197" i="3"/>
  <c r="L3198" i="3"/>
  <c r="L3199" i="3"/>
  <c r="L3200" i="3"/>
  <c r="L3201" i="3"/>
  <c r="L3202" i="3"/>
  <c r="L3203" i="3"/>
  <c r="L3204" i="3"/>
  <c r="L3205" i="3"/>
  <c r="L3206" i="3"/>
  <c r="L3207" i="3"/>
  <c r="L3208" i="3"/>
  <c r="L3209" i="3"/>
  <c r="L3210" i="3"/>
  <c r="L3211" i="3"/>
  <c r="L3212" i="3"/>
  <c r="L3213" i="3"/>
  <c r="L3214" i="3"/>
  <c r="L3215" i="3"/>
  <c r="L3216" i="3"/>
  <c r="L3217" i="3"/>
  <c r="L3218" i="3"/>
  <c r="L3219" i="3"/>
  <c r="L3220" i="3"/>
  <c r="L3221" i="3"/>
  <c r="L3222" i="3"/>
  <c r="L3223" i="3"/>
  <c r="L3224" i="3"/>
  <c r="L3225" i="3"/>
  <c r="L3226" i="3"/>
  <c r="L3227" i="3"/>
  <c r="L3228" i="3"/>
  <c r="L3229" i="3"/>
  <c r="L3230" i="3"/>
  <c r="L3231" i="3"/>
  <c r="L3232" i="3"/>
  <c r="L3233" i="3"/>
  <c r="L3234" i="3"/>
  <c r="L3235" i="3"/>
  <c r="L3236" i="3"/>
  <c r="L3237" i="3"/>
  <c r="L3238" i="3"/>
  <c r="L3239" i="3"/>
  <c r="L3240" i="3"/>
  <c r="L3241" i="3"/>
  <c r="L3242" i="3"/>
  <c r="L3243" i="3"/>
  <c r="L3244" i="3"/>
  <c r="L3245" i="3"/>
  <c r="L3246" i="3"/>
  <c r="L3247" i="3"/>
  <c r="L3248" i="3"/>
  <c r="L3249" i="3"/>
  <c r="L3250" i="3"/>
  <c r="L3251" i="3"/>
  <c r="L3252" i="3"/>
  <c r="L3253" i="3"/>
  <c r="L3254" i="3"/>
  <c r="L3255" i="3"/>
  <c r="L3256" i="3"/>
  <c r="L3257" i="3"/>
  <c r="L3258" i="3"/>
  <c r="L3259" i="3"/>
  <c r="L3260" i="3"/>
  <c r="L3261" i="3"/>
  <c r="L3262" i="3"/>
  <c r="L3263" i="3"/>
  <c r="L3264" i="3"/>
  <c r="L3265" i="3"/>
  <c r="L3266" i="3"/>
  <c r="L3267" i="3"/>
  <c r="L3268" i="3"/>
  <c r="L3269" i="3"/>
  <c r="L3270" i="3"/>
  <c r="L3271" i="3"/>
  <c r="L3272" i="3"/>
  <c r="L3273" i="3"/>
  <c r="L3274" i="3"/>
  <c r="L3275" i="3"/>
  <c r="L3276" i="3"/>
  <c r="L3277" i="3"/>
  <c r="L3278" i="3"/>
  <c r="L3279" i="3"/>
  <c r="L3280" i="3"/>
  <c r="L3281" i="3"/>
  <c r="L3282" i="3"/>
  <c r="L3283" i="3"/>
  <c r="L3284" i="3"/>
  <c r="L3285" i="3"/>
  <c r="L3286" i="3"/>
  <c r="L3287" i="3"/>
  <c r="L3288" i="3"/>
  <c r="L3289" i="3"/>
  <c r="L3290" i="3"/>
  <c r="L3291" i="3"/>
  <c r="L3292" i="3"/>
  <c r="L3293" i="3"/>
  <c r="L3294" i="3"/>
  <c r="L3295" i="3"/>
  <c r="L3296" i="3"/>
  <c r="L3297" i="3"/>
  <c r="L3298" i="3"/>
  <c r="L3299" i="3"/>
  <c r="L3300" i="3"/>
  <c r="L3301" i="3"/>
  <c r="L3302" i="3"/>
  <c r="L3303" i="3"/>
  <c r="L3304" i="3"/>
  <c r="L3305" i="3"/>
  <c r="L3306" i="3"/>
  <c r="L3307" i="3"/>
  <c r="L3308" i="3"/>
  <c r="L3309" i="3"/>
  <c r="L3310" i="3"/>
  <c r="L3311" i="3"/>
  <c r="L3312" i="3"/>
  <c r="L3313" i="3"/>
  <c r="L3314" i="3"/>
  <c r="L3315" i="3"/>
  <c r="L3316" i="3"/>
  <c r="L3317" i="3"/>
  <c r="L3318" i="3"/>
  <c r="L3319" i="3"/>
  <c r="L3320" i="3"/>
  <c r="L3321" i="3"/>
  <c r="L3322" i="3"/>
  <c r="L3323" i="3"/>
  <c r="L3324" i="3"/>
  <c r="L3325" i="3"/>
  <c r="L3326" i="3"/>
  <c r="L3327" i="3"/>
  <c r="L3328" i="3"/>
  <c r="L3329" i="3"/>
  <c r="L3330" i="3"/>
  <c r="L3331" i="3"/>
  <c r="L3332" i="3"/>
  <c r="L3333" i="3"/>
  <c r="L3334" i="3"/>
  <c r="L3335" i="3"/>
  <c r="L3336" i="3"/>
  <c r="L3337" i="3"/>
  <c r="L3338" i="3"/>
  <c r="L3339" i="3"/>
  <c r="L3340" i="3"/>
  <c r="L3341" i="3"/>
  <c r="L3342" i="3"/>
  <c r="L3343" i="3"/>
  <c r="L3344" i="3"/>
  <c r="L3345" i="3"/>
  <c r="L3346" i="3"/>
  <c r="L3347" i="3"/>
  <c r="L3348" i="3"/>
  <c r="L3349" i="3"/>
  <c r="L3350" i="3"/>
  <c r="L3351" i="3"/>
  <c r="L3352" i="3"/>
  <c r="L3353" i="3"/>
  <c r="L3354" i="3"/>
  <c r="L3355" i="3"/>
  <c r="L3356" i="3"/>
  <c r="L3357" i="3"/>
  <c r="L3358" i="3"/>
  <c r="L3359" i="3"/>
  <c r="L3360" i="3"/>
  <c r="L3361" i="3"/>
  <c r="L3362" i="3"/>
  <c r="L3363" i="3"/>
  <c r="L3364" i="3"/>
  <c r="L3365" i="3"/>
  <c r="L3366" i="3"/>
  <c r="L3367" i="3"/>
  <c r="L3368" i="3"/>
  <c r="L3369" i="3"/>
  <c r="L3370" i="3"/>
  <c r="L3371" i="3"/>
  <c r="L3372" i="3"/>
  <c r="L3373" i="3"/>
  <c r="L3374" i="3"/>
  <c r="L3375" i="3"/>
  <c r="L3376" i="3"/>
  <c r="L3377" i="3"/>
  <c r="L3378" i="3"/>
  <c r="L3379" i="3"/>
  <c r="L3380" i="3"/>
  <c r="L3381" i="3"/>
  <c r="L3382" i="3"/>
  <c r="L3383" i="3"/>
  <c r="L3384" i="3"/>
  <c r="L3385" i="3"/>
  <c r="L3386" i="3"/>
  <c r="L3387" i="3"/>
  <c r="L3388" i="3"/>
  <c r="L3389" i="3"/>
  <c r="L3390" i="3"/>
  <c r="L3391" i="3"/>
  <c r="L3392" i="3"/>
  <c r="L3393" i="3"/>
  <c r="L3394" i="3"/>
  <c r="L3395" i="3"/>
  <c r="L3396" i="3"/>
  <c r="L3397" i="3"/>
  <c r="L3398" i="3"/>
  <c r="L3399" i="3"/>
  <c r="L3400" i="3"/>
  <c r="L3401" i="3"/>
  <c r="L3402" i="3"/>
  <c r="L3403" i="3"/>
  <c r="L3404" i="3"/>
  <c r="L3405" i="3"/>
  <c r="L3406" i="3"/>
  <c r="L3407" i="3"/>
  <c r="L3408" i="3"/>
  <c r="L3409" i="3"/>
  <c r="L3410" i="3"/>
  <c r="L3411" i="3"/>
  <c r="L3412" i="3"/>
  <c r="L3413" i="3"/>
  <c r="L3414" i="3"/>
  <c r="L3415" i="3"/>
  <c r="L3416" i="3"/>
  <c r="L3417" i="3"/>
  <c r="L3418" i="3"/>
  <c r="L3419" i="3"/>
  <c r="L3420" i="3"/>
  <c r="L3421" i="3"/>
  <c r="L3422" i="3"/>
  <c r="L3423" i="3"/>
  <c r="L3424" i="3"/>
  <c r="L3425" i="3"/>
  <c r="L3426" i="3"/>
  <c r="L3427" i="3"/>
  <c r="L3428" i="3"/>
  <c r="L3429" i="3"/>
  <c r="L3430" i="3"/>
  <c r="L3431" i="3"/>
  <c r="L3432" i="3"/>
  <c r="L3433" i="3"/>
  <c r="L3434" i="3"/>
  <c r="L3435" i="3"/>
  <c r="L3436" i="3"/>
  <c r="L3437" i="3"/>
  <c r="L3438" i="3"/>
  <c r="L3439" i="3"/>
  <c r="L3440" i="3"/>
  <c r="L3441" i="3"/>
  <c r="L3442" i="3"/>
  <c r="L3443" i="3"/>
  <c r="L3444" i="3"/>
  <c r="L3445" i="3"/>
  <c r="L3446" i="3"/>
  <c r="L3447" i="3"/>
  <c r="L3448" i="3"/>
  <c r="L3449" i="3"/>
  <c r="L3450" i="3"/>
  <c r="L3451" i="3"/>
  <c r="L3452" i="3"/>
  <c r="L3453" i="3"/>
  <c r="L3454" i="3"/>
  <c r="L3455" i="3"/>
  <c r="L3456" i="3"/>
  <c r="L3457" i="3"/>
  <c r="L3458" i="3"/>
  <c r="L3459" i="3"/>
  <c r="L3460" i="3"/>
  <c r="L3461" i="3"/>
  <c r="L3462" i="3"/>
  <c r="L3463" i="3"/>
  <c r="L3464" i="3"/>
  <c r="L3465" i="3"/>
  <c r="L3466" i="3"/>
  <c r="L3467" i="3"/>
  <c r="L3468" i="3"/>
  <c r="L3469" i="3"/>
  <c r="L3470" i="3"/>
  <c r="L3471" i="3"/>
  <c r="L3472" i="3"/>
  <c r="L3473" i="3"/>
  <c r="L3474" i="3"/>
  <c r="L3475" i="3"/>
  <c r="L3476" i="3"/>
  <c r="L3477" i="3"/>
  <c r="L3478" i="3"/>
  <c r="L3479" i="3"/>
  <c r="L3480" i="3"/>
  <c r="L3481" i="3"/>
  <c r="L3482" i="3"/>
  <c r="L3483" i="3"/>
  <c r="L3484" i="3"/>
  <c r="L3485" i="3"/>
  <c r="L3486" i="3"/>
  <c r="L3487" i="3"/>
  <c r="L3488" i="3"/>
  <c r="L3489" i="3"/>
  <c r="L3490" i="3"/>
  <c r="L3491" i="3"/>
  <c r="L3492" i="3"/>
  <c r="L3493" i="3"/>
  <c r="L3494" i="3"/>
  <c r="L3495" i="3"/>
  <c r="L3496" i="3"/>
  <c r="L3497" i="3"/>
  <c r="L3498" i="3"/>
  <c r="L3499" i="3"/>
  <c r="L3500" i="3"/>
  <c r="L3501" i="3"/>
  <c r="L3502" i="3"/>
  <c r="L3503" i="3"/>
  <c r="L3504" i="3"/>
  <c r="L3505" i="3"/>
  <c r="L3506" i="3"/>
  <c r="L3507" i="3"/>
  <c r="L3508" i="3"/>
  <c r="L3509" i="3"/>
  <c r="L3510" i="3"/>
  <c r="L3511" i="3"/>
  <c r="L3512" i="3"/>
  <c r="L3513" i="3"/>
  <c r="L3514" i="3"/>
  <c r="L3515" i="3"/>
  <c r="L3516" i="3"/>
  <c r="L3517" i="3"/>
  <c r="L3518" i="3"/>
  <c r="L3519" i="3"/>
  <c r="L3520" i="3"/>
  <c r="L3521" i="3"/>
  <c r="L3522" i="3"/>
  <c r="L3523" i="3"/>
  <c r="L3524" i="3"/>
  <c r="L3525" i="3"/>
  <c r="L3526" i="3"/>
  <c r="L3527" i="3"/>
  <c r="L3528" i="3"/>
  <c r="L3529" i="3"/>
  <c r="L3530" i="3"/>
  <c r="L3531" i="3"/>
  <c r="L3532" i="3"/>
  <c r="L3533" i="3"/>
  <c r="L3534" i="3"/>
  <c r="L3535" i="3"/>
  <c r="L3536" i="3"/>
  <c r="L3537" i="3"/>
  <c r="L3538" i="3"/>
  <c r="L3539" i="3"/>
  <c r="L3540" i="3"/>
  <c r="L3541" i="3"/>
  <c r="L3542" i="3"/>
  <c r="L3543" i="3"/>
  <c r="L3544" i="3"/>
  <c r="L3545" i="3"/>
  <c r="L3546" i="3"/>
  <c r="L3547" i="3"/>
  <c r="L3548" i="3"/>
  <c r="L3549" i="3"/>
  <c r="L3550" i="3"/>
  <c r="L3551" i="3"/>
  <c r="L3552" i="3"/>
  <c r="L3553" i="3"/>
  <c r="L3554" i="3"/>
  <c r="L3555" i="3"/>
  <c r="L3556" i="3"/>
  <c r="L3557" i="3"/>
  <c r="L3558" i="3"/>
  <c r="L3559" i="3"/>
  <c r="L3560" i="3"/>
  <c r="L3561" i="3"/>
  <c r="L3562" i="3"/>
  <c r="L3563" i="3"/>
  <c r="L3564" i="3"/>
  <c r="L3565" i="3"/>
  <c r="L3566" i="3"/>
  <c r="L3567" i="3"/>
  <c r="L3568" i="3"/>
  <c r="L3569" i="3"/>
  <c r="L3570" i="3"/>
  <c r="L3571" i="3"/>
  <c r="L3572" i="3"/>
  <c r="L3573" i="3"/>
  <c r="L3574" i="3"/>
  <c r="L3575" i="3"/>
  <c r="L3576" i="3"/>
  <c r="L3577" i="3"/>
  <c r="L3578" i="3"/>
  <c r="L3579" i="3"/>
  <c r="L3580" i="3"/>
  <c r="L3581" i="3"/>
  <c r="L3582" i="3"/>
  <c r="L3583" i="3"/>
  <c r="L3584" i="3"/>
  <c r="L3585" i="3"/>
  <c r="L3586" i="3"/>
  <c r="L3587" i="3"/>
  <c r="L3588" i="3"/>
  <c r="L3589" i="3"/>
  <c r="L3590" i="3"/>
  <c r="L3591" i="3"/>
  <c r="L3592" i="3"/>
  <c r="L3593" i="3"/>
  <c r="L3594" i="3"/>
  <c r="L3595" i="3"/>
  <c r="L3596" i="3"/>
  <c r="L3597" i="3"/>
  <c r="L3598" i="3"/>
  <c r="L3599" i="3"/>
  <c r="L3600" i="3"/>
  <c r="L3601" i="3"/>
  <c r="L3602" i="3"/>
  <c r="L3603" i="3"/>
  <c r="L3604" i="3"/>
  <c r="L3605" i="3"/>
  <c r="L3606" i="3"/>
  <c r="L3607" i="3"/>
  <c r="L3608" i="3"/>
  <c r="L3609" i="3"/>
  <c r="L3610" i="3"/>
  <c r="L3611" i="3"/>
  <c r="L3612" i="3"/>
  <c r="L3613" i="3"/>
  <c r="L3614" i="3"/>
  <c r="L3615" i="3"/>
  <c r="L3616" i="3"/>
  <c r="L3617" i="3"/>
  <c r="L3618" i="3"/>
  <c r="L3619" i="3"/>
  <c r="L3620" i="3"/>
  <c r="L3621" i="3"/>
  <c r="L3622" i="3"/>
  <c r="L3623" i="3"/>
  <c r="L3624" i="3"/>
  <c r="L3625" i="3"/>
  <c r="L3626" i="3"/>
  <c r="L3627" i="3"/>
  <c r="L3628" i="3"/>
  <c r="L3629" i="3"/>
  <c r="L3630" i="3"/>
  <c r="L3631" i="3"/>
  <c r="L3632" i="3"/>
  <c r="L3633" i="3"/>
  <c r="L3634" i="3"/>
  <c r="L3635" i="3"/>
  <c r="L3636" i="3"/>
  <c r="L3637" i="3"/>
  <c r="L3638" i="3"/>
  <c r="L3639" i="3"/>
  <c r="L3640" i="3"/>
  <c r="L3641" i="3"/>
  <c r="L3642" i="3"/>
  <c r="L3643" i="3"/>
  <c r="L3644" i="3"/>
  <c r="L3645" i="3"/>
  <c r="L3646" i="3"/>
  <c r="L3647" i="3"/>
  <c r="L3648" i="3"/>
  <c r="L3649" i="3"/>
  <c r="L3650" i="3"/>
  <c r="L3651" i="3"/>
  <c r="L3652" i="3"/>
  <c r="L3653" i="3"/>
  <c r="L3654" i="3"/>
  <c r="L3655" i="3"/>
  <c r="L3656" i="3"/>
  <c r="L3657" i="3"/>
  <c r="L3658" i="3"/>
  <c r="L3659" i="3"/>
  <c r="L3660" i="3"/>
  <c r="L3661" i="3"/>
  <c r="L3662" i="3"/>
  <c r="L3663" i="3"/>
  <c r="L3664" i="3"/>
  <c r="L3665" i="3"/>
  <c r="L3666" i="3"/>
  <c r="L3667" i="3"/>
  <c r="L3668" i="3"/>
  <c r="L3669" i="3"/>
  <c r="L3670" i="3"/>
  <c r="L3671" i="3"/>
  <c r="L3672" i="3"/>
  <c r="L3673" i="3"/>
  <c r="L3674" i="3"/>
  <c r="L3675" i="3"/>
  <c r="L3676" i="3"/>
  <c r="L3677" i="3"/>
  <c r="L3678" i="3"/>
  <c r="L3679" i="3"/>
  <c r="L3680" i="3"/>
  <c r="L3681" i="3"/>
  <c r="L3682" i="3"/>
  <c r="L3683" i="3"/>
  <c r="L3684" i="3"/>
  <c r="L3685" i="3"/>
  <c r="L3686" i="3"/>
  <c r="L3687" i="3"/>
  <c r="L3688" i="3"/>
  <c r="L3689" i="3"/>
  <c r="L3690" i="3"/>
  <c r="L3691" i="3"/>
  <c r="L3692" i="3"/>
  <c r="L3693" i="3"/>
  <c r="L3694" i="3"/>
  <c r="L3695" i="3"/>
  <c r="L3696" i="3"/>
  <c r="L3697" i="3"/>
  <c r="L3698" i="3"/>
  <c r="L3699" i="3"/>
  <c r="L3700" i="3"/>
  <c r="L3701" i="3"/>
  <c r="L3702" i="3"/>
  <c r="L3703" i="3"/>
  <c r="L3704" i="3"/>
  <c r="L3705" i="3"/>
  <c r="L3706" i="3"/>
  <c r="L3707" i="3"/>
  <c r="L3708" i="3"/>
  <c r="L3709" i="3"/>
  <c r="L3710" i="3"/>
  <c r="L3711" i="3"/>
  <c r="L3712" i="3"/>
  <c r="L3713" i="3"/>
  <c r="L3714" i="3"/>
  <c r="L3715" i="3"/>
  <c r="L3716" i="3"/>
  <c r="L3717" i="3"/>
  <c r="L3718" i="3"/>
  <c r="L3719" i="3"/>
  <c r="L3720" i="3"/>
  <c r="L3721" i="3"/>
  <c r="L3722" i="3"/>
  <c r="L3723" i="3"/>
  <c r="L3724" i="3"/>
  <c r="L3725" i="3"/>
  <c r="L3726" i="3"/>
  <c r="L3727" i="3"/>
  <c r="L3728" i="3"/>
  <c r="L3729" i="3"/>
  <c r="L3730" i="3"/>
  <c r="L3731" i="3"/>
  <c r="L3732" i="3"/>
  <c r="L3733" i="3"/>
  <c r="L3734" i="3"/>
  <c r="L3735" i="3"/>
  <c r="L3736" i="3"/>
  <c r="L3737" i="3"/>
  <c r="L3738" i="3"/>
  <c r="L3739" i="3"/>
  <c r="L3740" i="3"/>
  <c r="L3741" i="3"/>
  <c r="L3742" i="3"/>
  <c r="L3743" i="3"/>
  <c r="L3744" i="3"/>
  <c r="L3745" i="3"/>
  <c r="L3746" i="3"/>
  <c r="L3747" i="3"/>
  <c r="L3748" i="3"/>
  <c r="L3749" i="3"/>
  <c r="L3750" i="3"/>
  <c r="L3751" i="3"/>
  <c r="L3752" i="3"/>
  <c r="L3753" i="3"/>
  <c r="L3754" i="3"/>
  <c r="L3755" i="3"/>
  <c r="L3756" i="3"/>
  <c r="L3757" i="3"/>
  <c r="L3758" i="3"/>
  <c r="L3759" i="3"/>
  <c r="L3760" i="3"/>
  <c r="L3761" i="3"/>
  <c r="L3762" i="3"/>
  <c r="L3763" i="3"/>
  <c r="L3764" i="3"/>
  <c r="L3765" i="3"/>
  <c r="L3766" i="3"/>
  <c r="L3767" i="3"/>
  <c r="L3768" i="3"/>
  <c r="L3769" i="3"/>
  <c r="L3770" i="3"/>
  <c r="L3771" i="3"/>
  <c r="L3772" i="3"/>
  <c r="L3773" i="3"/>
  <c r="L3774" i="3"/>
  <c r="L3775" i="3"/>
  <c r="L3776" i="3"/>
  <c r="L3777" i="3"/>
  <c r="L3778" i="3"/>
  <c r="L3779" i="3"/>
  <c r="L3780" i="3"/>
  <c r="L3781" i="3"/>
  <c r="L3782" i="3"/>
  <c r="L3783" i="3"/>
  <c r="L3784" i="3"/>
  <c r="L3785" i="3"/>
  <c r="L3786" i="3"/>
  <c r="L3787" i="3"/>
  <c r="L3788" i="3"/>
  <c r="L3789" i="3"/>
  <c r="L3790" i="3"/>
  <c r="L3791" i="3"/>
  <c r="L3792" i="3"/>
  <c r="L3793" i="3"/>
  <c r="L3794" i="3"/>
  <c r="L3795" i="3"/>
  <c r="L3796" i="3"/>
  <c r="L3797" i="3"/>
  <c r="L3798" i="3"/>
  <c r="L3799" i="3"/>
  <c r="L3800" i="3"/>
  <c r="L3801" i="3"/>
  <c r="L3802" i="3"/>
  <c r="L3803" i="3"/>
  <c r="L3804" i="3"/>
  <c r="L3805" i="3"/>
  <c r="L3806" i="3"/>
  <c r="L3807" i="3"/>
  <c r="L3808" i="3"/>
  <c r="L3809" i="3"/>
  <c r="L3810" i="3"/>
  <c r="L3811" i="3"/>
  <c r="L3812" i="3"/>
  <c r="L3813" i="3"/>
  <c r="L3814" i="3"/>
  <c r="L3815" i="3"/>
  <c r="L3816" i="3"/>
  <c r="L3817" i="3"/>
  <c r="L3818" i="3"/>
  <c r="L3819" i="3"/>
  <c r="L3820" i="3"/>
  <c r="L3821" i="3"/>
  <c r="L3822" i="3"/>
  <c r="L3823" i="3"/>
  <c r="L3824" i="3"/>
  <c r="L3825" i="3"/>
  <c r="L3826" i="3"/>
  <c r="L3827" i="3"/>
  <c r="L3828" i="3"/>
  <c r="L3829" i="3"/>
  <c r="L3830" i="3"/>
  <c r="L3831" i="3"/>
  <c r="L3832" i="3"/>
  <c r="L3833" i="3"/>
  <c r="L3834" i="3"/>
  <c r="L3835" i="3"/>
  <c r="L3836" i="3"/>
  <c r="L3837" i="3"/>
  <c r="L3838" i="3"/>
  <c r="L3839" i="3"/>
  <c r="L3840" i="3"/>
  <c r="L3841" i="3"/>
  <c r="L3842" i="3"/>
  <c r="L3843" i="3"/>
  <c r="L3844" i="3"/>
  <c r="L3845" i="3"/>
  <c r="L3846" i="3"/>
  <c r="L3847" i="3"/>
  <c r="L3848" i="3"/>
  <c r="L3849" i="3"/>
  <c r="L3850" i="3"/>
  <c r="L3851" i="3"/>
  <c r="L3852" i="3"/>
  <c r="L3853" i="3"/>
  <c r="L3854" i="3"/>
  <c r="L3855" i="3"/>
  <c r="L3856" i="3"/>
  <c r="L3857" i="3"/>
  <c r="L3858" i="3"/>
  <c r="L3859" i="3"/>
  <c r="L3860" i="3"/>
  <c r="L3861" i="3"/>
  <c r="L3862" i="3"/>
  <c r="L3863" i="3"/>
  <c r="L3864" i="3"/>
  <c r="L3865" i="3"/>
  <c r="L3866" i="3"/>
  <c r="L3867" i="3"/>
  <c r="L3868" i="3"/>
  <c r="L3869" i="3"/>
  <c r="L3870" i="3"/>
  <c r="L3871" i="3"/>
  <c r="L3872" i="3"/>
  <c r="L3873" i="3"/>
  <c r="L3874" i="3"/>
  <c r="L3875" i="3"/>
  <c r="L3876" i="3"/>
  <c r="L3877" i="3"/>
  <c r="L3878" i="3"/>
  <c r="L3879" i="3"/>
  <c r="L3880" i="3"/>
  <c r="L3881" i="3"/>
  <c r="L3882" i="3"/>
  <c r="L3883" i="3"/>
  <c r="L3884" i="3"/>
  <c r="L3885" i="3"/>
  <c r="L3886" i="3"/>
  <c r="L3887" i="3"/>
  <c r="L3888" i="3"/>
  <c r="L3889" i="3"/>
  <c r="L3890" i="3"/>
  <c r="L3891" i="3"/>
  <c r="L3892" i="3"/>
  <c r="L3893" i="3"/>
  <c r="L3894" i="3"/>
  <c r="L3895" i="3"/>
  <c r="L3896" i="3"/>
  <c r="L3897" i="3"/>
  <c r="L3898" i="3"/>
  <c r="L3899" i="3"/>
  <c r="L3900" i="3"/>
  <c r="L3901" i="3"/>
  <c r="L3902" i="3"/>
  <c r="L3903" i="3"/>
  <c r="L3904" i="3"/>
  <c r="L3905" i="3"/>
  <c r="L3906" i="3"/>
  <c r="L3907" i="3"/>
  <c r="L3908" i="3"/>
  <c r="L3909" i="3"/>
  <c r="L3910" i="3"/>
  <c r="L3911" i="3"/>
  <c r="L3912" i="3"/>
  <c r="L3913" i="3"/>
  <c r="L3914" i="3"/>
  <c r="L3915" i="3"/>
  <c r="L3916" i="3"/>
  <c r="L3917" i="3"/>
  <c r="L3918" i="3"/>
  <c r="L3919" i="3"/>
  <c r="L3920" i="3"/>
  <c r="L3921" i="3"/>
  <c r="L3922" i="3"/>
  <c r="L3923" i="3"/>
  <c r="L3924" i="3"/>
  <c r="L3925" i="3"/>
  <c r="L3926" i="3"/>
  <c r="L3927" i="3"/>
  <c r="L3928" i="3"/>
  <c r="L3929" i="3"/>
  <c r="L3930" i="3"/>
  <c r="L3931" i="3"/>
  <c r="L3932" i="3"/>
  <c r="L3933" i="3"/>
  <c r="L3934" i="3"/>
  <c r="L3935" i="3"/>
  <c r="L3936" i="3"/>
  <c r="L3937" i="3"/>
  <c r="L3938" i="3"/>
  <c r="L3939" i="3"/>
  <c r="L3940" i="3"/>
  <c r="L3941" i="3"/>
  <c r="L3942" i="3"/>
  <c r="L3943" i="3"/>
  <c r="L3944" i="3"/>
  <c r="L3945" i="3"/>
  <c r="L3946" i="3"/>
  <c r="L3947" i="3"/>
  <c r="L3948" i="3"/>
  <c r="L3949" i="3"/>
  <c r="L3950" i="3"/>
  <c r="L3951" i="3"/>
  <c r="L3952" i="3"/>
  <c r="L3953" i="3"/>
  <c r="L3954" i="3"/>
  <c r="L3955" i="3"/>
  <c r="L3956" i="3"/>
  <c r="L3957" i="3"/>
  <c r="L3958" i="3"/>
  <c r="L3959" i="3"/>
  <c r="L3960" i="3"/>
  <c r="L3961" i="3"/>
  <c r="L3962" i="3"/>
  <c r="L3963" i="3"/>
  <c r="L3964" i="3"/>
  <c r="L3965" i="3"/>
  <c r="L3966" i="3"/>
  <c r="L3967" i="3"/>
  <c r="L3968" i="3"/>
  <c r="L3969" i="3"/>
  <c r="L3970" i="3"/>
  <c r="L3971" i="3"/>
  <c r="L3972" i="3"/>
  <c r="L3973" i="3"/>
  <c r="L3974" i="3"/>
  <c r="L3975" i="3"/>
  <c r="L3976" i="3"/>
  <c r="L3977" i="3"/>
  <c r="L3978" i="3"/>
  <c r="L3979" i="3"/>
  <c r="L3980" i="3"/>
  <c r="L3981" i="3"/>
  <c r="L3982" i="3"/>
  <c r="L3983" i="3"/>
  <c r="L3984" i="3"/>
  <c r="L3985" i="3"/>
  <c r="L3986" i="3"/>
  <c r="L3987" i="3"/>
  <c r="L3988" i="3"/>
  <c r="L3989" i="3"/>
  <c r="L3990" i="3"/>
  <c r="L3991" i="3"/>
  <c r="L3992" i="3"/>
  <c r="L3993" i="3"/>
  <c r="L3994" i="3"/>
  <c r="L3995" i="3"/>
  <c r="L3996" i="3"/>
  <c r="L3997" i="3"/>
  <c r="L3998" i="3"/>
  <c r="L3999" i="3"/>
  <c r="L4000" i="3"/>
  <c r="L4001" i="3"/>
  <c r="L4002" i="3"/>
  <c r="L4003" i="3"/>
  <c r="L4004" i="3"/>
  <c r="L4005" i="3"/>
  <c r="L4006" i="3"/>
  <c r="L4007" i="3"/>
  <c r="L4008" i="3"/>
  <c r="L4009" i="3"/>
  <c r="L4010" i="3"/>
  <c r="L4011" i="3"/>
  <c r="L4012" i="3"/>
  <c r="L4013" i="3"/>
  <c r="L4014" i="3"/>
  <c r="L4015" i="3"/>
  <c r="L4016" i="3"/>
  <c r="L4017" i="3"/>
  <c r="L4018" i="3"/>
  <c r="L4019" i="3"/>
  <c r="L4020" i="3"/>
  <c r="L4021" i="3"/>
  <c r="L4022" i="3"/>
  <c r="L4023" i="3"/>
  <c r="L4024" i="3"/>
  <c r="L4025" i="3"/>
  <c r="L4026" i="3"/>
  <c r="L4027" i="3"/>
  <c r="L4028" i="3"/>
  <c r="L4029" i="3"/>
  <c r="L4030" i="3"/>
  <c r="L4031" i="3"/>
  <c r="L4032" i="3"/>
  <c r="L4033" i="3"/>
  <c r="L4034" i="3"/>
  <c r="L4035" i="3"/>
  <c r="L4036" i="3"/>
  <c r="L4037" i="3"/>
  <c r="L4038" i="3"/>
  <c r="L4039" i="3"/>
  <c r="L4040" i="3"/>
  <c r="L4041" i="3"/>
  <c r="L4042" i="3"/>
  <c r="L4043" i="3"/>
  <c r="L4044" i="3"/>
  <c r="L4045" i="3"/>
  <c r="L4046" i="3"/>
  <c r="L4047" i="3"/>
  <c r="L4048" i="3"/>
  <c r="L4049" i="3"/>
  <c r="L4050" i="3"/>
  <c r="L4051" i="3"/>
  <c r="L4052" i="3"/>
  <c r="L4053" i="3"/>
  <c r="L4054" i="3"/>
  <c r="L4055" i="3"/>
  <c r="L4056" i="3"/>
  <c r="L4057" i="3"/>
  <c r="L4058" i="3"/>
  <c r="L4059" i="3"/>
  <c r="L4060" i="3"/>
  <c r="L4061" i="3"/>
  <c r="L4062" i="3"/>
  <c r="L4063" i="3"/>
  <c r="L4064" i="3"/>
  <c r="L4065" i="3"/>
  <c r="L4066" i="3"/>
  <c r="L4067" i="3"/>
  <c r="L4068" i="3"/>
  <c r="L4069" i="3"/>
  <c r="L4070" i="3"/>
  <c r="L4071" i="3"/>
  <c r="L4072" i="3"/>
  <c r="L4073" i="3"/>
  <c r="L4074" i="3"/>
  <c r="L4075" i="3"/>
  <c r="L4076" i="3"/>
  <c r="L4077" i="3"/>
  <c r="L4078" i="3"/>
  <c r="L4079" i="3"/>
  <c r="L4080" i="3"/>
  <c r="L4081" i="3"/>
  <c r="L4082" i="3"/>
  <c r="L4083" i="3"/>
  <c r="L4084" i="3"/>
  <c r="L4085" i="3"/>
  <c r="L4086" i="3"/>
  <c r="L4087" i="3"/>
  <c r="L4088" i="3"/>
  <c r="L4089" i="3"/>
  <c r="L4090" i="3"/>
  <c r="L4091" i="3"/>
  <c r="L4092" i="3"/>
  <c r="L4093" i="3"/>
  <c r="L4094" i="3"/>
  <c r="L4095" i="3"/>
  <c r="L4096" i="3"/>
  <c r="L4097" i="3"/>
  <c r="L4098" i="3"/>
  <c r="L4099" i="3"/>
  <c r="L4100" i="3"/>
  <c r="L4101" i="3"/>
  <c r="L4102" i="3"/>
  <c r="L4103" i="3"/>
  <c r="L4104" i="3"/>
  <c r="L4105" i="3"/>
  <c r="L4106" i="3"/>
  <c r="L4107" i="3"/>
  <c r="L4108" i="3"/>
  <c r="L4109" i="3"/>
  <c r="L4110" i="3"/>
  <c r="L4111" i="3"/>
  <c r="L4112" i="3"/>
  <c r="L4113" i="3"/>
  <c r="L4114" i="3"/>
  <c r="L4115" i="3"/>
  <c r="L4116" i="3"/>
  <c r="L4117" i="3"/>
  <c r="L4118" i="3"/>
  <c r="L4119" i="3"/>
  <c r="L4120" i="3"/>
  <c r="L4121" i="3"/>
  <c r="L4122" i="3"/>
  <c r="L4123" i="3"/>
  <c r="L4124" i="3"/>
  <c r="L4125" i="3"/>
  <c r="L4126" i="3"/>
  <c r="L4127" i="3"/>
  <c r="L4128" i="3"/>
  <c r="L4129" i="3"/>
  <c r="L4130" i="3"/>
  <c r="L4131" i="3"/>
  <c r="L4132" i="3"/>
  <c r="L4133" i="3"/>
  <c r="L4134" i="3"/>
  <c r="L4135" i="3"/>
  <c r="L4136" i="3"/>
  <c r="L4137" i="3"/>
  <c r="L4138" i="3"/>
  <c r="L4139" i="3"/>
  <c r="L4140" i="3"/>
  <c r="L4141" i="3"/>
  <c r="L4142" i="3"/>
  <c r="L4143" i="3"/>
  <c r="L4144" i="3"/>
  <c r="L4145" i="3"/>
  <c r="L4146" i="3"/>
  <c r="L4147" i="3"/>
  <c r="L4148" i="3"/>
  <c r="L4149" i="3"/>
  <c r="L4150" i="3"/>
  <c r="L4151" i="3"/>
  <c r="L4152" i="3"/>
  <c r="L4153" i="3"/>
  <c r="L4154" i="3"/>
  <c r="L4155" i="3"/>
  <c r="L4156" i="3"/>
  <c r="L4157" i="3"/>
  <c r="L4158" i="3"/>
  <c r="L4159" i="3"/>
  <c r="L4160" i="3"/>
  <c r="L4161" i="3"/>
  <c r="L4162" i="3"/>
  <c r="L4163" i="3"/>
  <c r="L4164" i="3"/>
  <c r="L4165" i="3"/>
  <c r="L4166" i="3"/>
  <c r="L4167" i="3"/>
  <c r="L4168" i="3"/>
  <c r="L4169" i="3"/>
  <c r="L4170" i="3"/>
  <c r="L4171" i="3"/>
  <c r="L4172" i="3"/>
  <c r="L4173" i="3"/>
  <c r="L4174" i="3"/>
  <c r="L4175" i="3"/>
  <c r="L4176" i="3"/>
  <c r="L4177" i="3"/>
  <c r="L4178" i="3"/>
  <c r="L4179" i="3"/>
  <c r="L4180" i="3"/>
  <c r="L4181" i="3"/>
  <c r="L4182" i="3"/>
  <c r="L4183" i="3"/>
  <c r="L4184" i="3"/>
  <c r="L4185" i="3"/>
  <c r="L4186" i="3"/>
  <c r="L4187" i="3"/>
  <c r="L4188" i="3"/>
  <c r="L4189" i="3"/>
  <c r="L4190" i="3"/>
  <c r="L4191" i="3"/>
  <c r="L4192" i="3"/>
  <c r="L4193" i="3"/>
  <c r="L4194" i="3"/>
  <c r="L4195" i="3"/>
  <c r="L4196" i="3"/>
  <c r="L4197" i="3"/>
  <c r="L4198" i="3"/>
  <c r="L4199" i="3"/>
  <c r="L4200" i="3"/>
  <c r="L4201" i="3"/>
  <c r="L4202" i="3"/>
  <c r="L4203" i="3"/>
  <c r="L4204" i="3"/>
  <c r="L4205" i="3"/>
  <c r="L4206" i="3"/>
  <c r="L4207" i="3"/>
  <c r="L4208" i="3"/>
  <c r="L4209" i="3"/>
  <c r="L4210" i="3"/>
  <c r="L4211" i="3"/>
  <c r="L4212" i="3"/>
  <c r="L4213" i="3"/>
  <c r="L4214" i="3"/>
  <c r="L4215" i="3"/>
  <c r="L4216" i="3"/>
  <c r="L4217" i="3"/>
  <c r="L4218" i="3"/>
  <c r="L4219" i="3"/>
  <c r="L4220" i="3"/>
  <c r="L4221" i="3"/>
  <c r="L4222" i="3"/>
  <c r="L4223" i="3"/>
  <c r="L4224" i="3"/>
  <c r="L4225" i="3"/>
  <c r="L4226" i="3"/>
  <c r="L4227" i="3"/>
  <c r="L4228" i="3"/>
  <c r="L4229" i="3"/>
  <c r="L4230" i="3"/>
  <c r="L4231" i="3"/>
  <c r="L4232" i="3"/>
  <c r="L4233" i="3"/>
  <c r="L4234" i="3"/>
  <c r="L4235" i="3"/>
  <c r="L4236" i="3"/>
  <c r="L4237" i="3"/>
  <c r="L4238" i="3"/>
  <c r="L4239" i="3"/>
  <c r="L4240" i="3"/>
  <c r="L4241" i="3"/>
  <c r="L4242" i="3"/>
  <c r="L4243" i="3"/>
  <c r="L4244" i="3"/>
  <c r="L4245" i="3"/>
  <c r="L4246" i="3"/>
  <c r="L4247" i="3"/>
  <c r="L4248" i="3"/>
  <c r="L4249" i="3"/>
  <c r="L4250" i="3"/>
  <c r="L4251" i="3"/>
  <c r="L4252" i="3"/>
  <c r="L4253" i="3"/>
  <c r="L4254" i="3"/>
  <c r="L4255" i="3"/>
  <c r="L4256" i="3"/>
  <c r="L4257" i="3"/>
  <c r="L4258" i="3"/>
  <c r="L4259" i="3"/>
  <c r="L4260" i="3"/>
  <c r="L4261" i="3"/>
  <c r="L4262" i="3"/>
  <c r="L4263" i="3"/>
  <c r="L4264" i="3"/>
  <c r="L4265" i="3"/>
  <c r="L4266" i="3"/>
  <c r="L4267" i="3"/>
  <c r="L4268" i="3"/>
  <c r="L4269" i="3"/>
  <c r="L4270" i="3"/>
  <c r="L4271" i="3"/>
  <c r="L4272" i="3"/>
  <c r="L4273" i="3"/>
  <c r="L4274" i="3"/>
  <c r="L4275" i="3"/>
  <c r="L4276" i="3"/>
  <c r="L4277" i="3"/>
  <c r="L4278" i="3"/>
  <c r="L4279" i="3"/>
  <c r="L4280" i="3"/>
  <c r="L4281" i="3"/>
  <c r="L4282" i="3"/>
  <c r="L4283" i="3"/>
  <c r="L4284" i="3"/>
  <c r="L4285" i="3"/>
  <c r="L4286" i="3"/>
  <c r="L4287" i="3"/>
  <c r="L4288" i="3"/>
  <c r="L4289" i="3"/>
  <c r="L4290" i="3"/>
  <c r="L4291" i="3"/>
  <c r="L4292" i="3"/>
  <c r="L4293" i="3"/>
  <c r="L4294" i="3"/>
  <c r="L4295" i="3"/>
  <c r="L4296" i="3"/>
  <c r="L4297" i="3"/>
  <c r="L4298" i="3"/>
  <c r="L4299" i="3"/>
  <c r="L4300" i="3"/>
  <c r="L4301" i="3"/>
  <c r="L4302" i="3"/>
  <c r="L4303" i="3"/>
  <c r="L4304" i="3"/>
  <c r="L4305" i="3"/>
  <c r="L4306" i="3"/>
  <c r="L4307" i="3"/>
  <c r="L4308" i="3"/>
  <c r="L4309" i="3"/>
  <c r="L4310" i="3"/>
  <c r="L4311" i="3"/>
  <c r="L4312" i="3"/>
  <c r="L4313" i="3"/>
  <c r="L4314" i="3"/>
  <c r="L4315" i="3"/>
  <c r="L4316" i="3"/>
  <c r="L4317" i="3"/>
  <c r="L4318" i="3"/>
  <c r="L4319" i="3"/>
  <c r="L4320" i="3"/>
  <c r="L4321" i="3"/>
  <c r="L4322" i="3"/>
  <c r="L4323" i="3"/>
  <c r="L4324" i="3"/>
  <c r="L4325" i="3"/>
  <c r="L4326" i="3"/>
  <c r="L4327" i="3"/>
  <c r="L4328" i="3"/>
  <c r="L4329" i="3"/>
  <c r="L4330" i="3"/>
  <c r="L4331" i="3"/>
  <c r="L4332" i="3"/>
  <c r="L4333" i="3"/>
  <c r="L4334" i="3"/>
  <c r="L4335" i="3"/>
  <c r="L4336" i="3"/>
  <c r="L4337" i="3"/>
  <c r="L4338" i="3"/>
  <c r="L4339" i="3"/>
  <c r="L4340" i="3"/>
  <c r="L4341" i="3"/>
  <c r="L4342" i="3"/>
  <c r="L4343" i="3"/>
  <c r="L4344" i="3"/>
  <c r="L4345" i="3"/>
  <c r="L4346" i="3"/>
  <c r="L4347" i="3"/>
  <c r="L4348" i="3"/>
  <c r="L4349" i="3"/>
  <c r="L4350" i="3"/>
  <c r="L4351" i="3"/>
  <c r="L4352" i="3"/>
  <c r="L4353" i="3"/>
  <c r="L4354" i="3"/>
  <c r="L4355" i="3"/>
  <c r="L4356" i="3"/>
  <c r="L4357" i="3"/>
  <c r="L4358" i="3"/>
  <c r="L4359" i="3"/>
  <c r="L4360" i="3"/>
  <c r="L4361" i="3"/>
  <c r="L4362" i="3"/>
  <c r="L4363" i="3"/>
  <c r="L4364" i="3"/>
  <c r="L4365" i="3"/>
  <c r="L4366" i="3"/>
  <c r="L4367" i="3"/>
  <c r="L4368" i="3"/>
  <c r="L4369" i="3"/>
  <c r="L4370" i="3"/>
  <c r="L4371" i="3"/>
  <c r="L4372" i="3"/>
  <c r="L4373" i="3"/>
  <c r="L4374" i="3"/>
  <c r="L4375" i="3"/>
  <c r="L4376" i="3"/>
  <c r="L4377" i="3"/>
  <c r="L4378" i="3"/>
  <c r="L4379" i="3"/>
  <c r="L4380" i="3"/>
  <c r="L4381" i="3"/>
  <c r="L4382" i="3"/>
  <c r="L4383" i="3"/>
  <c r="L4384" i="3"/>
  <c r="L4385" i="3"/>
  <c r="L4386" i="3"/>
  <c r="L4387" i="3"/>
  <c r="L4388" i="3"/>
  <c r="L4389" i="3"/>
  <c r="L4390" i="3"/>
  <c r="L4391" i="3"/>
  <c r="L4392" i="3"/>
  <c r="L4393" i="3"/>
  <c r="L4394" i="3"/>
  <c r="L4395" i="3"/>
  <c r="L4396" i="3"/>
  <c r="L4397" i="3"/>
  <c r="L4398" i="3"/>
  <c r="L4399" i="3"/>
  <c r="L4400" i="3"/>
  <c r="L4401" i="3"/>
  <c r="L4402" i="3"/>
  <c r="L4403" i="3"/>
  <c r="L4404" i="3"/>
  <c r="L4405" i="3"/>
  <c r="L4406" i="3"/>
  <c r="L4407" i="3"/>
  <c r="L4408" i="3"/>
  <c r="L4409" i="3"/>
  <c r="L4410" i="3"/>
  <c r="L4411" i="3"/>
  <c r="L4412" i="3"/>
  <c r="L4413" i="3"/>
  <c r="L4414" i="3"/>
  <c r="L4415" i="3"/>
  <c r="L4416" i="3"/>
  <c r="L4417" i="3"/>
  <c r="L4418" i="3"/>
  <c r="L4419" i="3"/>
  <c r="L4420" i="3"/>
  <c r="L4421" i="3"/>
  <c r="L4422" i="3"/>
  <c r="L4423" i="3"/>
  <c r="L4424" i="3"/>
  <c r="L4425" i="3"/>
  <c r="L4426" i="3"/>
  <c r="L4427" i="3"/>
  <c r="L4428" i="3"/>
  <c r="L4429" i="3"/>
  <c r="L4430" i="3"/>
  <c r="L4431" i="3"/>
  <c r="L4432" i="3"/>
  <c r="L4433" i="3"/>
  <c r="L4434" i="3"/>
  <c r="L4435" i="3"/>
  <c r="L4436" i="3"/>
  <c r="L4437" i="3"/>
  <c r="L4438" i="3"/>
  <c r="L4439" i="3"/>
  <c r="L4440" i="3"/>
  <c r="L4441" i="3"/>
  <c r="L4442" i="3"/>
  <c r="L4443" i="3"/>
  <c r="L4444" i="3"/>
  <c r="L4445" i="3"/>
  <c r="L4446" i="3"/>
  <c r="L4447" i="3"/>
  <c r="L4448" i="3"/>
  <c r="L4449" i="3"/>
  <c r="L4450" i="3"/>
  <c r="L4451" i="3"/>
  <c r="L4452" i="3"/>
  <c r="L4453" i="3"/>
  <c r="L4454" i="3"/>
  <c r="L4455" i="3"/>
  <c r="L4456" i="3"/>
  <c r="L4457" i="3"/>
  <c r="L4458" i="3"/>
  <c r="L4459" i="3"/>
  <c r="L4460" i="3"/>
  <c r="L4461" i="3"/>
  <c r="L4462" i="3"/>
  <c r="L4463" i="3"/>
  <c r="L4464" i="3"/>
  <c r="L4465" i="3"/>
  <c r="L4466" i="3"/>
  <c r="L4467" i="3"/>
  <c r="L4468" i="3"/>
  <c r="L4469" i="3"/>
  <c r="L4470" i="3"/>
  <c r="L4471" i="3"/>
  <c r="L4472" i="3"/>
  <c r="L4473" i="3"/>
  <c r="L4474" i="3"/>
  <c r="L4475" i="3"/>
  <c r="L4476" i="3"/>
  <c r="L4477" i="3"/>
  <c r="L4478" i="3"/>
  <c r="L4479" i="3"/>
  <c r="L4480" i="3"/>
  <c r="L4481" i="3"/>
  <c r="L4482" i="3"/>
  <c r="L4483" i="3"/>
  <c r="L4484" i="3"/>
  <c r="L4485" i="3"/>
  <c r="L4486" i="3"/>
  <c r="L4487" i="3"/>
  <c r="L4488" i="3"/>
  <c r="L4489" i="3"/>
  <c r="L4490" i="3"/>
  <c r="L4491" i="3"/>
  <c r="L4492" i="3"/>
  <c r="L4493" i="3"/>
  <c r="L4494" i="3"/>
  <c r="L4495" i="3"/>
  <c r="L4496" i="3"/>
  <c r="L4497" i="3"/>
  <c r="L4498" i="3"/>
  <c r="L4499" i="3"/>
  <c r="L4500" i="3"/>
  <c r="L4501" i="3"/>
  <c r="L4502" i="3"/>
  <c r="L4503" i="3"/>
  <c r="L4504" i="3"/>
  <c r="L4505" i="3"/>
  <c r="L4506" i="3"/>
  <c r="L4507" i="3"/>
  <c r="L4508" i="3"/>
  <c r="L4509" i="3"/>
  <c r="L4510" i="3"/>
  <c r="L4511" i="3"/>
  <c r="L4512" i="3"/>
  <c r="L4513" i="3"/>
  <c r="L4514" i="3"/>
  <c r="L4515" i="3"/>
  <c r="L4516" i="3"/>
  <c r="L4517" i="3"/>
  <c r="L4518" i="3"/>
  <c r="L4519" i="3"/>
  <c r="L4520" i="3"/>
  <c r="L4521" i="3"/>
  <c r="L4522" i="3"/>
  <c r="L4523" i="3"/>
  <c r="L4524" i="3"/>
  <c r="L4525" i="3"/>
  <c r="L4526" i="3"/>
  <c r="L4527" i="3"/>
  <c r="L4528" i="3"/>
  <c r="L4529" i="3"/>
  <c r="L4530" i="3"/>
  <c r="L4531" i="3"/>
  <c r="L4532" i="3"/>
  <c r="L4533" i="3"/>
  <c r="L4534" i="3"/>
  <c r="L4535" i="3"/>
  <c r="L4536" i="3"/>
  <c r="L4537" i="3"/>
  <c r="L4538" i="3"/>
  <c r="L4539" i="3"/>
  <c r="L4540" i="3"/>
  <c r="L4541" i="3"/>
  <c r="L4542" i="3"/>
  <c r="L4543" i="3"/>
  <c r="L4544" i="3"/>
  <c r="L4545" i="3"/>
  <c r="L4546" i="3"/>
  <c r="L4547" i="3"/>
  <c r="L4548" i="3"/>
  <c r="L4549" i="3"/>
  <c r="L4550" i="3"/>
  <c r="L4551" i="3"/>
  <c r="L4552" i="3"/>
  <c r="L4553" i="3"/>
  <c r="L4554" i="3"/>
  <c r="L4555" i="3"/>
  <c r="L4556" i="3"/>
  <c r="L4557" i="3"/>
  <c r="L4558" i="3"/>
  <c r="L4559" i="3"/>
  <c r="L4560" i="3"/>
  <c r="L4561" i="3"/>
  <c r="L4562" i="3"/>
  <c r="L4563" i="3"/>
  <c r="L4564" i="3"/>
  <c r="L4565" i="3"/>
  <c r="L4566" i="3"/>
  <c r="L4567" i="3"/>
  <c r="L4568" i="3"/>
  <c r="L4569" i="3"/>
  <c r="L4570" i="3"/>
  <c r="L4571" i="3"/>
  <c r="L4572" i="3"/>
  <c r="L4573" i="3"/>
  <c r="L4574" i="3"/>
  <c r="L4575" i="3"/>
  <c r="L4576" i="3"/>
  <c r="L4577" i="3"/>
  <c r="L4578" i="3"/>
  <c r="L4579" i="3"/>
  <c r="L4580" i="3"/>
  <c r="L4581" i="3"/>
  <c r="L4582" i="3"/>
  <c r="L4583" i="3"/>
  <c r="L4584" i="3"/>
  <c r="L4585" i="3"/>
  <c r="L4586" i="3"/>
  <c r="L4587" i="3"/>
  <c r="L4588" i="3"/>
  <c r="L4589" i="3"/>
  <c r="L4590" i="3"/>
  <c r="L4591" i="3"/>
  <c r="L4592" i="3"/>
  <c r="L4593" i="3"/>
  <c r="L4594" i="3"/>
  <c r="L4595" i="3"/>
  <c r="L4596" i="3"/>
  <c r="L4597" i="3"/>
  <c r="L4598" i="3"/>
  <c r="L4599" i="3"/>
  <c r="L4600" i="3"/>
  <c r="L4601" i="3"/>
  <c r="L4602" i="3"/>
  <c r="L4603" i="3"/>
  <c r="L4604" i="3"/>
  <c r="L4605" i="3"/>
  <c r="L4606" i="3"/>
  <c r="L4607" i="3"/>
  <c r="L4608" i="3"/>
  <c r="L4609" i="3"/>
  <c r="L4610" i="3"/>
  <c r="L4611" i="3"/>
  <c r="L4612" i="3"/>
  <c r="L4613" i="3"/>
  <c r="L4614" i="3"/>
  <c r="L4615" i="3"/>
  <c r="L4616" i="3"/>
  <c r="L4617" i="3"/>
  <c r="L4618" i="3"/>
  <c r="L4619" i="3"/>
  <c r="L4620" i="3"/>
  <c r="L4621" i="3"/>
  <c r="L4622" i="3"/>
  <c r="L4623" i="3"/>
  <c r="L4624" i="3"/>
  <c r="L4625" i="3"/>
  <c r="L4626" i="3"/>
  <c r="L4627" i="3"/>
  <c r="L4628" i="3"/>
  <c r="L4629" i="3"/>
  <c r="L4630" i="3"/>
  <c r="L4631" i="3"/>
  <c r="L4632" i="3"/>
  <c r="L4633" i="3"/>
  <c r="L4634" i="3"/>
  <c r="L4635" i="3"/>
  <c r="L4636" i="3"/>
  <c r="L4637" i="3"/>
  <c r="L4638" i="3"/>
  <c r="L4639" i="3"/>
  <c r="L4640" i="3"/>
  <c r="L4641" i="3"/>
  <c r="L4642" i="3"/>
  <c r="L4643" i="3"/>
  <c r="L4644" i="3"/>
  <c r="L4645" i="3"/>
  <c r="L4646" i="3"/>
  <c r="L4647" i="3"/>
  <c r="L4648" i="3"/>
  <c r="L4649" i="3"/>
  <c r="L4650" i="3"/>
  <c r="L4651" i="3"/>
  <c r="L4652" i="3"/>
  <c r="L4653" i="3"/>
  <c r="L4654" i="3"/>
  <c r="L4655" i="3"/>
  <c r="L4656" i="3"/>
  <c r="L4657" i="3"/>
  <c r="L4658" i="3"/>
  <c r="L4659" i="3"/>
  <c r="L4660" i="3"/>
  <c r="L4661" i="3"/>
  <c r="L4662" i="3"/>
  <c r="L4663" i="3"/>
  <c r="L4664" i="3"/>
  <c r="L4665" i="3"/>
  <c r="L4666" i="3"/>
  <c r="L4667" i="3"/>
  <c r="L4668" i="3"/>
  <c r="L4669" i="3"/>
  <c r="L4670" i="3"/>
  <c r="L4671" i="3"/>
  <c r="L4672" i="3"/>
  <c r="L4673" i="3"/>
  <c r="L4674" i="3"/>
  <c r="L4675" i="3"/>
  <c r="L4676" i="3"/>
  <c r="L4677" i="3"/>
  <c r="L4678" i="3"/>
  <c r="L4679" i="3"/>
  <c r="L4680" i="3"/>
  <c r="L4681" i="3"/>
  <c r="L4682" i="3"/>
  <c r="L4683" i="3"/>
  <c r="L4684" i="3"/>
  <c r="L4685" i="3"/>
  <c r="L4686" i="3"/>
  <c r="L4687" i="3"/>
  <c r="L4688" i="3"/>
  <c r="L4689" i="3"/>
  <c r="L4690" i="3"/>
  <c r="L4691" i="3"/>
  <c r="L4692" i="3"/>
  <c r="L4693" i="3"/>
  <c r="L4694" i="3"/>
  <c r="L4695" i="3"/>
  <c r="L4696" i="3"/>
  <c r="L4697" i="3"/>
  <c r="L4698" i="3"/>
  <c r="L4699" i="3"/>
  <c r="L4700" i="3"/>
  <c r="L4701" i="3"/>
  <c r="L4702" i="3"/>
  <c r="L4703" i="3"/>
  <c r="L4704" i="3"/>
  <c r="L4705" i="3"/>
  <c r="L4706" i="3"/>
  <c r="L4707" i="3"/>
  <c r="L4708" i="3"/>
  <c r="L4709" i="3"/>
  <c r="L4710" i="3"/>
  <c r="L4711" i="3"/>
  <c r="L4712" i="3"/>
  <c r="L4713" i="3"/>
  <c r="L4714" i="3"/>
  <c r="L4715" i="3"/>
  <c r="L4716" i="3"/>
  <c r="L4717" i="3"/>
  <c r="L4718" i="3"/>
  <c r="L4719" i="3"/>
  <c r="L4720" i="3"/>
  <c r="L4721" i="3"/>
  <c r="L4722" i="3"/>
  <c r="L4723" i="3"/>
  <c r="L4724" i="3"/>
  <c r="L4725" i="3"/>
  <c r="L4726" i="3"/>
  <c r="L4727" i="3"/>
  <c r="L4728" i="3"/>
  <c r="L4729" i="3"/>
  <c r="L4730" i="3"/>
  <c r="L4731" i="3"/>
  <c r="L4732" i="3"/>
  <c r="L4733" i="3"/>
  <c r="L4734" i="3"/>
  <c r="L4735" i="3"/>
  <c r="L4736" i="3"/>
  <c r="L4737" i="3"/>
  <c r="L4738" i="3"/>
  <c r="L4739" i="3"/>
  <c r="L4740" i="3"/>
  <c r="L4741" i="3"/>
  <c r="L4742" i="3"/>
  <c r="L4743" i="3"/>
  <c r="L4744" i="3"/>
  <c r="L4745" i="3"/>
  <c r="L4746" i="3"/>
  <c r="L4747" i="3"/>
  <c r="L4748" i="3"/>
  <c r="L4749" i="3"/>
  <c r="L4750" i="3"/>
  <c r="L4751" i="3"/>
  <c r="L4752" i="3"/>
  <c r="L4753" i="3"/>
  <c r="L4754" i="3"/>
  <c r="L4755" i="3"/>
  <c r="L4756" i="3"/>
  <c r="L4757" i="3"/>
  <c r="L4758" i="3"/>
  <c r="L4759" i="3"/>
  <c r="L4760" i="3"/>
  <c r="L4761" i="3"/>
  <c r="L4762" i="3"/>
  <c r="L4763" i="3"/>
  <c r="L4764" i="3"/>
  <c r="L4765" i="3"/>
  <c r="L4766" i="3"/>
  <c r="L4767" i="3"/>
  <c r="L4768" i="3"/>
  <c r="L4769" i="3"/>
  <c r="L4770" i="3"/>
  <c r="L4771" i="3"/>
  <c r="L4772" i="3"/>
  <c r="L4773" i="3"/>
  <c r="L4774" i="3"/>
  <c r="L4775" i="3"/>
  <c r="L4776" i="3"/>
  <c r="L4777" i="3"/>
  <c r="L4778" i="3"/>
  <c r="L4779" i="3"/>
  <c r="L4780" i="3"/>
  <c r="L4781" i="3"/>
  <c r="L4782" i="3"/>
  <c r="L4783" i="3"/>
  <c r="L4784" i="3"/>
  <c r="L4785" i="3"/>
  <c r="L4786" i="3"/>
  <c r="L4787" i="3"/>
  <c r="L4788" i="3"/>
  <c r="L4789" i="3"/>
  <c r="L4790" i="3"/>
  <c r="L4791" i="3"/>
  <c r="L4792" i="3"/>
  <c r="L4793" i="3"/>
  <c r="L4794" i="3"/>
  <c r="L4795" i="3"/>
  <c r="L4796" i="3"/>
  <c r="L4797" i="3"/>
  <c r="L4798" i="3"/>
  <c r="L4799" i="3"/>
  <c r="L4800" i="3"/>
  <c r="L4801" i="3"/>
  <c r="L4802" i="3"/>
  <c r="L4803" i="3"/>
  <c r="L4804" i="3"/>
  <c r="L4805" i="3"/>
  <c r="L4806" i="3"/>
  <c r="L4807" i="3"/>
  <c r="L4808" i="3"/>
  <c r="L4809" i="3"/>
  <c r="L4810" i="3"/>
  <c r="L4811" i="3"/>
  <c r="L4812" i="3"/>
  <c r="L4813" i="3"/>
  <c r="L4814" i="3"/>
  <c r="L4815" i="3"/>
  <c r="L4816" i="3"/>
  <c r="L4817" i="3"/>
  <c r="L4818" i="3"/>
  <c r="L4819" i="3"/>
  <c r="L4820" i="3"/>
  <c r="L4821" i="3"/>
  <c r="L4822" i="3"/>
  <c r="L4823" i="3"/>
  <c r="L4824" i="3"/>
  <c r="L4825" i="3"/>
  <c r="L4826" i="3"/>
  <c r="L4827" i="3"/>
  <c r="L4828" i="3"/>
  <c r="L4829" i="3"/>
  <c r="L4830" i="3"/>
  <c r="L4831" i="3"/>
  <c r="L4832" i="3"/>
  <c r="L4833" i="3"/>
  <c r="L4834" i="3"/>
  <c r="L4835" i="3"/>
  <c r="L4836" i="3"/>
  <c r="L4837" i="3"/>
  <c r="L4838" i="3"/>
  <c r="L4839" i="3"/>
  <c r="L4840" i="3"/>
  <c r="L4841" i="3"/>
  <c r="L4842" i="3"/>
  <c r="L4843" i="3"/>
  <c r="L4844" i="3"/>
  <c r="L4845" i="3"/>
  <c r="L4846" i="3"/>
  <c r="L4847" i="3"/>
  <c r="L4848" i="3"/>
  <c r="L4849" i="3"/>
  <c r="L4850" i="3"/>
  <c r="L4851" i="3"/>
  <c r="L4852" i="3"/>
  <c r="L4853" i="3"/>
  <c r="L4854" i="3"/>
  <c r="L4855" i="3"/>
  <c r="L4856" i="3"/>
  <c r="L4857" i="3"/>
  <c r="L4858" i="3"/>
  <c r="L4859" i="3"/>
  <c r="L4860" i="3"/>
  <c r="L4861" i="3"/>
  <c r="L4862" i="3"/>
  <c r="L4863" i="3"/>
  <c r="L4864" i="3"/>
  <c r="L4865" i="3"/>
  <c r="L4866" i="3"/>
  <c r="L4867" i="3"/>
  <c r="L4868" i="3"/>
  <c r="L4869" i="3"/>
  <c r="L4870" i="3"/>
  <c r="L4871" i="3"/>
  <c r="L4872" i="3"/>
  <c r="L4873" i="3"/>
  <c r="L4874" i="3"/>
  <c r="L4875" i="3"/>
  <c r="L4876" i="3"/>
  <c r="L4877" i="3"/>
  <c r="L4878" i="3"/>
  <c r="L4879" i="3"/>
  <c r="L4880" i="3"/>
  <c r="L4881" i="3"/>
  <c r="L4882" i="3"/>
  <c r="L4883" i="3"/>
  <c r="L4884" i="3"/>
  <c r="L4885" i="3"/>
  <c r="L4886" i="3"/>
  <c r="L4887" i="3"/>
  <c r="L4888" i="3"/>
  <c r="L4889" i="3"/>
  <c r="L4890" i="3"/>
  <c r="L4891" i="3"/>
  <c r="L4892" i="3"/>
  <c r="L4893" i="3"/>
  <c r="L4894" i="3"/>
  <c r="L4895" i="3"/>
  <c r="L4896" i="3"/>
  <c r="L4897" i="3"/>
  <c r="L4898" i="3"/>
  <c r="L4899" i="3"/>
  <c r="L4900" i="3"/>
  <c r="L4901" i="3"/>
  <c r="L4902" i="3"/>
  <c r="L4903" i="3"/>
  <c r="L4904" i="3"/>
  <c r="L4905" i="3"/>
  <c r="L4906" i="3"/>
  <c r="L4907" i="3"/>
  <c r="L4908" i="3"/>
  <c r="L4909" i="3"/>
  <c r="L4910" i="3"/>
  <c r="L4911" i="3"/>
  <c r="L4912" i="3"/>
  <c r="L4913" i="3"/>
  <c r="L4914" i="3"/>
  <c r="L4915" i="3"/>
  <c r="L4916" i="3"/>
  <c r="L4917" i="3"/>
  <c r="L4918" i="3"/>
  <c r="L4919" i="3"/>
  <c r="L4920" i="3"/>
  <c r="L4921" i="3"/>
  <c r="L4922" i="3"/>
  <c r="L4923" i="3"/>
  <c r="L4924" i="3"/>
  <c r="L4925" i="3"/>
  <c r="L4926" i="3"/>
  <c r="L4927" i="3"/>
  <c r="L4928" i="3"/>
  <c r="L4929" i="3"/>
  <c r="L4930" i="3"/>
  <c r="L4931" i="3"/>
  <c r="L4932" i="3"/>
  <c r="L4933" i="3"/>
  <c r="L4934" i="3"/>
  <c r="L4935" i="3"/>
  <c r="L4936" i="3"/>
  <c r="L4937" i="3"/>
  <c r="L4938" i="3"/>
  <c r="L4939" i="3"/>
  <c r="L4940" i="3"/>
  <c r="L4941" i="3"/>
  <c r="L4942" i="3"/>
  <c r="L4943" i="3"/>
  <c r="L4944" i="3"/>
  <c r="L4945" i="3"/>
  <c r="L4946" i="3"/>
  <c r="L4947" i="3"/>
  <c r="L4948" i="3"/>
  <c r="L4949" i="3"/>
  <c r="L4950" i="3"/>
  <c r="L4951" i="3"/>
  <c r="L4952" i="3"/>
  <c r="L4953" i="3"/>
  <c r="L4954" i="3"/>
  <c r="L4955" i="3"/>
  <c r="L4956" i="3"/>
  <c r="L4957" i="3"/>
  <c r="L4958" i="3"/>
  <c r="L4959" i="3"/>
  <c r="L4960" i="3"/>
  <c r="L4961" i="3"/>
  <c r="L4962" i="3"/>
  <c r="L4963" i="3"/>
  <c r="L4964" i="3"/>
  <c r="L4965" i="3"/>
  <c r="L4966" i="3"/>
  <c r="L4967" i="3"/>
  <c r="L4968" i="3"/>
  <c r="L4969" i="3"/>
  <c r="L4970" i="3"/>
  <c r="L4971" i="3"/>
  <c r="L4972" i="3"/>
  <c r="L4973" i="3"/>
  <c r="L4974" i="3"/>
  <c r="L4975" i="3"/>
  <c r="L4976" i="3"/>
  <c r="L4977" i="3"/>
  <c r="L4978" i="3"/>
  <c r="L4979" i="3"/>
  <c r="L4980" i="3"/>
  <c r="L4981" i="3"/>
  <c r="L4982" i="3"/>
  <c r="L4983" i="3"/>
  <c r="L4984" i="3"/>
  <c r="L4985" i="3"/>
  <c r="L4986" i="3"/>
  <c r="L4987" i="3"/>
  <c r="L4988" i="3"/>
  <c r="L4989" i="3"/>
  <c r="L4990" i="3"/>
  <c r="L4991" i="3"/>
  <c r="L4992" i="3"/>
  <c r="L4993" i="3"/>
  <c r="L4994" i="3"/>
  <c r="L4995" i="3"/>
  <c r="L4996" i="3"/>
  <c r="L4997" i="3"/>
  <c r="L4998" i="3"/>
  <c r="L4999" i="3"/>
  <c r="L5000" i="3"/>
  <c r="L5001" i="3"/>
  <c r="L5002" i="3"/>
  <c r="L5003" i="3"/>
  <c r="L5004" i="3"/>
  <c r="L5005" i="3"/>
  <c r="L5006" i="3"/>
  <c r="L5007" i="3"/>
  <c r="L5008" i="3"/>
  <c r="L5009" i="3"/>
  <c r="L5010" i="3"/>
  <c r="L5011" i="3"/>
  <c r="L5012" i="3"/>
  <c r="L5013" i="3"/>
  <c r="L5014" i="3"/>
  <c r="L5015" i="3"/>
  <c r="L5016" i="3"/>
  <c r="L5017" i="3"/>
  <c r="L5018" i="3"/>
  <c r="L5019" i="3"/>
  <c r="L5020" i="3"/>
  <c r="L5021" i="3"/>
  <c r="L5022" i="3"/>
  <c r="L5023" i="3"/>
  <c r="L5024" i="3"/>
  <c r="L5025" i="3"/>
  <c r="L5026" i="3"/>
  <c r="L5027" i="3"/>
  <c r="L5028" i="3"/>
  <c r="L5029" i="3"/>
  <c r="L5030" i="3"/>
  <c r="L5031" i="3"/>
  <c r="L5032" i="3"/>
  <c r="L5033" i="3"/>
  <c r="L5034" i="3"/>
  <c r="L5035" i="3"/>
  <c r="L5036" i="3"/>
  <c r="L5037" i="3"/>
  <c r="L5038" i="3"/>
  <c r="L5039" i="3"/>
  <c r="L5040" i="3"/>
  <c r="L5041" i="3"/>
  <c r="L5042" i="3"/>
  <c r="L5043" i="3"/>
  <c r="L5044" i="3"/>
  <c r="L5045" i="3"/>
  <c r="L5046" i="3"/>
  <c r="L5047" i="3"/>
  <c r="L5048" i="3"/>
  <c r="L5049" i="3"/>
  <c r="L5050" i="3"/>
  <c r="L5051" i="3"/>
  <c r="L5052" i="3"/>
  <c r="L5053" i="3"/>
  <c r="L5054" i="3"/>
  <c r="L5055" i="3"/>
  <c r="L5056" i="3"/>
  <c r="L5057" i="3"/>
  <c r="L5058" i="3"/>
  <c r="L5059" i="3"/>
  <c r="L5060" i="3"/>
  <c r="L5061" i="3"/>
  <c r="L5062" i="3"/>
  <c r="L5063" i="3"/>
  <c r="L5064" i="3"/>
  <c r="L5065" i="3"/>
  <c r="L5066" i="3"/>
  <c r="L5067" i="3"/>
  <c r="L5068" i="3"/>
  <c r="L5069" i="3"/>
  <c r="L5070" i="3"/>
  <c r="L5071" i="3"/>
  <c r="L5072" i="3"/>
  <c r="L5073" i="3"/>
  <c r="L5074" i="3"/>
  <c r="L5075" i="3"/>
  <c r="L5076" i="3"/>
  <c r="L5077" i="3"/>
  <c r="L5078" i="3"/>
  <c r="L5079" i="3"/>
  <c r="L5080" i="3"/>
  <c r="L5081" i="3"/>
  <c r="L5082" i="3"/>
  <c r="L5083" i="3"/>
  <c r="L5084" i="3"/>
  <c r="L5085" i="3"/>
  <c r="L5086" i="3"/>
  <c r="L5087" i="3"/>
  <c r="L5088" i="3"/>
  <c r="L5089" i="3"/>
  <c r="L5090" i="3"/>
  <c r="L5091" i="3"/>
  <c r="L5092" i="3"/>
  <c r="L5093" i="3"/>
  <c r="L5094" i="3"/>
  <c r="L5095" i="3"/>
  <c r="L5096" i="3"/>
  <c r="L5097" i="3"/>
  <c r="L5098" i="3"/>
  <c r="L5099" i="3"/>
  <c r="L5100" i="3"/>
  <c r="L5101" i="3"/>
  <c r="L5102" i="3"/>
  <c r="L5103" i="3"/>
  <c r="L5104" i="3"/>
  <c r="L5105" i="3"/>
  <c r="L5106" i="3"/>
  <c r="L5107" i="3"/>
  <c r="L5108" i="3"/>
  <c r="L5109" i="3"/>
  <c r="L5110" i="3"/>
  <c r="L5111" i="3"/>
  <c r="L5112" i="3"/>
  <c r="L5113" i="3"/>
  <c r="L5114" i="3"/>
  <c r="L5115" i="3"/>
  <c r="L5116" i="3"/>
  <c r="L5117" i="3"/>
  <c r="L5118" i="3"/>
  <c r="L5119" i="3"/>
  <c r="L5120" i="3"/>
  <c r="L5121" i="3"/>
  <c r="L5122" i="3"/>
  <c r="L5123" i="3"/>
  <c r="L5124" i="3"/>
  <c r="L5125" i="3"/>
  <c r="L5126" i="3"/>
  <c r="L5127" i="3"/>
  <c r="L5128" i="3"/>
  <c r="L5129" i="3"/>
  <c r="L5130" i="3"/>
  <c r="L5131" i="3"/>
  <c r="L5132" i="3"/>
  <c r="L5133" i="3"/>
  <c r="L5134" i="3"/>
  <c r="L5135" i="3"/>
  <c r="L5136" i="3"/>
  <c r="L5137" i="3"/>
  <c r="L5138" i="3"/>
  <c r="L5139" i="3"/>
  <c r="L5140" i="3"/>
  <c r="L5141" i="3"/>
  <c r="L5142" i="3"/>
  <c r="L5143" i="3"/>
  <c r="L5144" i="3"/>
  <c r="L5145" i="3"/>
  <c r="L5146" i="3"/>
  <c r="L5147" i="3"/>
  <c r="L5148" i="3"/>
  <c r="L5149" i="3"/>
  <c r="L5150" i="3"/>
  <c r="L5151" i="3"/>
  <c r="L5152" i="3"/>
  <c r="L5153" i="3"/>
  <c r="L5154" i="3"/>
  <c r="L5155" i="3"/>
  <c r="L5156" i="3"/>
  <c r="L5157" i="3"/>
  <c r="L5158" i="3"/>
  <c r="L5159" i="3"/>
  <c r="L5160" i="3"/>
  <c r="L5161" i="3"/>
  <c r="L5162" i="3"/>
  <c r="L5163" i="3"/>
  <c r="L5164" i="3"/>
  <c r="L5165" i="3"/>
  <c r="L5166" i="3"/>
  <c r="L5167" i="3"/>
  <c r="L5168" i="3"/>
  <c r="L5169" i="3"/>
  <c r="L5170" i="3"/>
  <c r="L5171" i="3"/>
  <c r="L5172" i="3"/>
  <c r="L5173" i="3"/>
  <c r="L5174" i="3"/>
  <c r="L5175" i="3"/>
  <c r="L5176" i="3"/>
  <c r="L5177" i="3"/>
  <c r="L5178" i="3"/>
  <c r="L5179" i="3"/>
  <c r="L5180" i="3"/>
  <c r="L5181" i="3"/>
  <c r="L5182" i="3"/>
  <c r="L5183" i="3"/>
  <c r="L5184" i="3"/>
  <c r="L5185" i="3"/>
  <c r="L5186" i="3"/>
  <c r="L5187" i="3"/>
  <c r="L5188" i="3"/>
  <c r="L5189" i="3"/>
  <c r="L5190" i="3"/>
  <c r="L5191" i="3"/>
  <c r="L5192" i="3"/>
  <c r="L5193" i="3"/>
  <c r="L5194" i="3"/>
  <c r="L5195" i="3"/>
  <c r="L5196" i="3"/>
  <c r="L5197" i="3"/>
  <c r="L5198" i="3"/>
  <c r="L5199" i="3"/>
  <c r="L5200" i="3"/>
  <c r="L5201" i="3"/>
  <c r="L5202" i="3"/>
  <c r="L5203" i="3"/>
  <c r="L5204" i="3"/>
  <c r="L5205" i="3"/>
  <c r="L5206" i="3"/>
  <c r="L5207" i="3"/>
  <c r="L5208" i="3"/>
  <c r="L5209" i="3"/>
  <c r="L5210" i="3"/>
  <c r="L5211" i="3"/>
  <c r="L5212" i="3"/>
  <c r="L5213" i="3"/>
  <c r="L5214" i="3"/>
  <c r="L5215" i="3"/>
  <c r="L5216" i="3"/>
  <c r="L5217" i="3"/>
  <c r="L5218" i="3"/>
  <c r="L5219" i="3"/>
  <c r="L5220" i="3"/>
  <c r="L5221" i="3"/>
  <c r="L5222" i="3"/>
  <c r="L5223" i="3"/>
  <c r="L5224" i="3"/>
  <c r="L5225" i="3"/>
  <c r="L5226" i="3"/>
  <c r="L5227" i="3"/>
  <c r="L5228" i="3"/>
  <c r="L5229" i="3"/>
  <c r="L5230" i="3"/>
  <c r="L5231" i="3"/>
  <c r="L5232" i="3"/>
  <c r="L5233" i="3"/>
  <c r="L5234" i="3"/>
  <c r="L5235" i="3"/>
  <c r="L5236" i="3"/>
  <c r="L5237" i="3"/>
  <c r="L5238" i="3"/>
  <c r="L5239" i="3"/>
  <c r="L5240" i="3"/>
  <c r="L5241" i="3"/>
  <c r="L5242" i="3"/>
  <c r="L5243" i="3"/>
  <c r="L5244" i="3"/>
  <c r="L5245" i="3"/>
  <c r="L5246" i="3"/>
  <c r="L5247" i="3"/>
  <c r="L5248" i="3"/>
  <c r="L5249" i="3"/>
  <c r="L5250" i="3"/>
  <c r="L5251" i="3"/>
  <c r="L5252" i="3"/>
  <c r="L5253" i="3"/>
  <c r="L5254" i="3"/>
  <c r="L5255" i="3"/>
  <c r="L5256" i="3"/>
  <c r="L5257" i="3"/>
  <c r="L5258" i="3"/>
  <c r="L5259" i="3"/>
  <c r="L5260" i="3"/>
  <c r="L5261" i="3"/>
  <c r="L5262" i="3"/>
  <c r="L5263" i="3"/>
  <c r="L5264" i="3"/>
  <c r="L5265" i="3"/>
  <c r="L5266" i="3"/>
  <c r="L5267" i="3"/>
  <c r="L5268" i="3"/>
  <c r="L5269" i="3"/>
  <c r="L5270" i="3"/>
  <c r="L5271" i="3"/>
  <c r="L5272" i="3"/>
  <c r="L5273" i="3"/>
  <c r="L5274" i="3"/>
  <c r="L5275" i="3"/>
  <c r="L5276" i="3"/>
  <c r="L5277" i="3"/>
  <c r="L5278" i="3"/>
  <c r="L5279" i="3"/>
  <c r="L5280" i="3"/>
  <c r="L5281" i="3"/>
  <c r="L5282" i="3"/>
  <c r="L5283" i="3"/>
  <c r="L5284" i="3"/>
  <c r="L5285" i="3"/>
  <c r="L5286" i="3"/>
  <c r="L5287" i="3"/>
  <c r="L5288" i="3"/>
  <c r="L5289" i="3"/>
  <c r="L5290" i="3"/>
  <c r="L5291" i="3"/>
  <c r="L5292" i="3"/>
  <c r="L5293" i="3"/>
  <c r="L5294" i="3"/>
  <c r="L5295" i="3"/>
  <c r="L5296" i="3"/>
  <c r="L5297" i="3"/>
  <c r="L5298" i="3"/>
  <c r="L5299" i="3"/>
  <c r="L5300" i="3"/>
  <c r="L5301" i="3"/>
  <c r="L5302" i="3"/>
  <c r="L5303" i="3"/>
  <c r="L5304" i="3"/>
  <c r="L5305" i="3"/>
  <c r="L5306" i="3"/>
  <c r="L5307" i="3"/>
  <c r="L5308" i="3"/>
  <c r="L5309" i="3"/>
  <c r="L5310" i="3"/>
  <c r="L5311" i="3"/>
  <c r="L5312" i="3"/>
  <c r="L5313" i="3"/>
  <c r="L5314" i="3"/>
  <c r="L5315" i="3"/>
  <c r="L5316" i="3"/>
  <c r="L5317" i="3"/>
  <c r="L5318" i="3"/>
  <c r="L5319" i="3"/>
  <c r="L5320" i="3"/>
  <c r="L5321" i="3"/>
  <c r="L5322" i="3"/>
  <c r="L5323" i="3"/>
  <c r="L5324" i="3"/>
  <c r="L5325" i="3"/>
  <c r="L5326" i="3"/>
  <c r="L5327" i="3"/>
  <c r="L5328" i="3"/>
  <c r="L5329" i="3"/>
  <c r="L5330" i="3"/>
  <c r="L5331" i="3"/>
  <c r="L5332" i="3"/>
  <c r="L5333" i="3"/>
  <c r="L5334" i="3"/>
  <c r="L5335" i="3"/>
  <c r="L5336" i="3"/>
  <c r="L5337" i="3"/>
  <c r="L5338" i="3"/>
  <c r="L5339" i="3"/>
  <c r="L5340" i="3"/>
  <c r="L5341" i="3"/>
  <c r="L5342" i="3"/>
  <c r="L5343" i="3"/>
  <c r="L5344" i="3"/>
  <c r="L5345" i="3"/>
  <c r="L5346" i="3"/>
  <c r="L5347" i="3"/>
  <c r="L5348" i="3"/>
  <c r="L5349" i="3"/>
  <c r="L5350" i="3"/>
  <c r="L5351" i="3"/>
  <c r="L5352" i="3"/>
  <c r="L5353" i="3"/>
  <c r="L5354" i="3"/>
  <c r="L5355" i="3"/>
  <c r="L5356" i="3"/>
  <c r="L5357" i="3"/>
  <c r="L5358" i="3"/>
  <c r="L5359" i="3"/>
  <c r="L5360" i="3"/>
  <c r="L5361" i="3"/>
  <c r="L5362" i="3"/>
  <c r="L5363" i="3"/>
  <c r="L5364" i="3"/>
  <c r="L5365" i="3"/>
  <c r="L5366" i="3"/>
  <c r="L5367" i="3"/>
  <c r="L5368" i="3"/>
  <c r="L5369" i="3"/>
  <c r="L5370" i="3"/>
  <c r="L5371" i="3"/>
  <c r="L5372" i="3"/>
  <c r="L5373" i="3"/>
  <c r="L5374" i="3"/>
  <c r="L5375" i="3"/>
  <c r="L5376" i="3"/>
  <c r="L5377" i="3"/>
  <c r="L5378" i="3"/>
  <c r="L5379" i="3"/>
  <c r="L5380" i="3"/>
  <c r="L5381" i="3"/>
  <c r="L5382" i="3"/>
  <c r="L5383" i="3"/>
  <c r="L5384" i="3"/>
  <c r="L5385" i="3"/>
  <c r="L5386" i="3"/>
  <c r="L5387" i="3"/>
  <c r="L5388" i="3"/>
  <c r="L5389" i="3"/>
  <c r="L5390" i="3"/>
  <c r="L5391" i="3"/>
  <c r="L5392" i="3"/>
  <c r="L5393" i="3"/>
  <c r="L5394" i="3"/>
  <c r="L5395" i="3"/>
  <c r="L5396" i="3"/>
  <c r="L5397" i="3"/>
  <c r="L5398" i="3"/>
  <c r="L5399" i="3"/>
  <c r="L5400" i="3"/>
  <c r="L5401" i="3"/>
  <c r="L5402" i="3"/>
  <c r="L5403" i="3"/>
  <c r="L5404" i="3"/>
  <c r="L5405" i="3"/>
  <c r="L5406" i="3"/>
  <c r="L5407" i="3"/>
  <c r="L5408" i="3"/>
  <c r="L5409" i="3"/>
  <c r="L5410" i="3"/>
  <c r="L5411" i="3"/>
  <c r="L5412" i="3"/>
  <c r="L5413" i="3"/>
  <c r="L5414" i="3"/>
  <c r="L5415" i="3"/>
  <c r="L5416" i="3"/>
  <c r="L5417" i="3"/>
  <c r="L5418" i="3"/>
  <c r="L5419" i="3"/>
  <c r="L5420" i="3"/>
  <c r="L5421" i="3"/>
  <c r="L5422" i="3"/>
  <c r="L5423" i="3"/>
  <c r="L5424" i="3"/>
  <c r="L5425" i="3"/>
  <c r="L5426" i="3"/>
  <c r="L5427" i="3"/>
  <c r="L5428" i="3"/>
  <c r="L5429" i="3"/>
  <c r="L5430" i="3"/>
  <c r="L5431" i="3"/>
  <c r="L5432" i="3"/>
  <c r="L5433" i="3"/>
  <c r="L5434" i="3"/>
  <c r="L5435" i="3"/>
  <c r="L5436" i="3"/>
  <c r="L5437" i="3"/>
  <c r="L5438" i="3"/>
  <c r="L5439" i="3"/>
  <c r="L5440" i="3"/>
  <c r="L5441" i="3"/>
  <c r="L5442" i="3"/>
  <c r="L5443" i="3"/>
  <c r="L5444" i="3"/>
  <c r="L5445" i="3"/>
  <c r="L5446" i="3"/>
  <c r="L5447" i="3"/>
  <c r="L5448" i="3"/>
  <c r="L5449" i="3"/>
  <c r="L5450" i="3"/>
  <c r="L5451" i="3"/>
  <c r="L5452" i="3"/>
  <c r="L5453" i="3"/>
  <c r="L5454" i="3"/>
  <c r="L5455" i="3"/>
  <c r="L5456" i="3"/>
  <c r="L5457" i="3"/>
  <c r="L5458" i="3"/>
  <c r="L5459" i="3"/>
  <c r="L5460" i="3"/>
  <c r="L5461" i="3"/>
  <c r="L5462" i="3"/>
  <c r="L5463" i="3"/>
  <c r="L5464" i="3"/>
  <c r="L5465" i="3"/>
  <c r="L5466" i="3"/>
  <c r="L5467" i="3"/>
  <c r="L5468" i="3"/>
  <c r="L5469" i="3"/>
  <c r="L5470" i="3"/>
  <c r="L5471" i="3"/>
  <c r="L5472" i="3"/>
  <c r="L5473" i="3"/>
  <c r="L5474" i="3"/>
  <c r="L5475" i="3"/>
  <c r="L5476" i="3"/>
  <c r="L5477" i="3"/>
  <c r="L5478" i="3"/>
  <c r="L5479" i="3"/>
  <c r="L5480" i="3"/>
  <c r="L5481" i="3"/>
  <c r="L5482" i="3"/>
  <c r="L5483" i="3"/>
  <c r="L5484" i="3"/>
  <c r="L5485" i="3"/>
  <c r="L5486" i="3"/>
  <c r="L5487" i="3"/>
  <c r="L5488" i="3"/>
  <c r="L5489" i="3"/>
  <c r="L5490" i="3"/>
  <c r="L5491" i="3"/>
  <c r="L5492" i="3"/>
  <c r="L5493" i="3"/>
  <c r="L5494" i="3"/>
  <c r="L5495" i="3"/>
  <c r="L5496" i="3"/>
  <c r="L5497" i="3"/>
  <c r="L5498" i="3"/>
  <c r="L5499" i="3"/>
  <c r="L5500" i="3"/>
  <c r="L5501" i="3"/>
  <c r="L5502" i="3"/>
  <c r="L5503" i="3"/>
  <c r="L5504" i="3"/>
  <c r="L5505" i="3"/>
  <c r="L5506" i="3"/>
  <c r="L5507" i="3"/>
  <c r="L5508" i="3"/>
  <c r="L5509" i="3"/>
  <c r="L5510" i="3"/>
  <c r="L5511" i="3"/>
  <c r="L5512" i="3"/>
  <c r="L5513" i="3"/>
  <c r="L5514" i="3"/>
  <c r="L5515" i="3"/>
  <c r="L5516" i="3"/>
  <c r="L5517" i="3"/>
  <c r="L5518" i="3"/>
  <c r="L5519" i="3"/>
  <c r="L5520" i="3"/>
  <c r="L5521" i="3"/>
  <c r="L5522" i="3"/>
  <c r="L5523" i="3"/>
  <c r="L5524" i="3"/>
  <c r="L5525" i="3"/>
  <c r="L5526" i="3"/>
  <c r="L5527" i="3"/>
  <c r="L5528" i="3"/>
  <c r="L5529" i="3"/>
  <c r="L5530" i="3"/>
  <c r="L5531" i="3"/>
  <c r="L5532" i="3"/>
  <c r="L5533" i="3"/>
  <c r="L5534" i="3"/>
  <c r="L5535" i="3"/>
  <c r="L5536" i="3"/>
  <c r="L5537" i="3"/>
  <c r="L5538" i="3"/>
  <c r="L5539" i="3"/>
  <c r="L5540" i="3"/>
  <c r="L5541" i="3"/>
  <c r="L5542" i="3"/>
  <c r="L5543" i="3"/>
  <c r="L5544" i="3"/>
  <c r="L5545" i="3"/>
  <c r="L5546" i="3"/>
  <c r="L5547" i="3"/>
  <c r="L5548" i="3"/>
  <c r="L5549" i="3"/>
  <c r="L5550" i="3"/>
  <c r="L5551" i="3"/>
  <c r="L5552" i="3"/>
  <c r="L5553" i="3"/>
  <c r="L5554" i="3"/>
  <c r="L5555" i="3"/>
  <c r="L5556" i="3"/>
  <c r="L5557" i="3"/>
  <c r="L5558" i="3"/>
  <c r="L5559" i="3"/>
  <c r="L5560" i="3"/>
  <c r="L5561" i="3"/>
  <c r="L5562" i="3"/>
  <c r="L5563" i="3"/>
  <c r="L5564" i="3"/>
  <c r="L5565" i="3"/>
  <c r="L5566" i="3"/>
  <c r="L5567" i="3"/>
  <c r="L5568" i="3"/>
  <c r="L5569" i="3"/>
  <c r="L5570" i="3"/>
  <c r="L5571" i="3"/>
  <c r="L5572" i="3"/>
  <c r="L5573" i="3"/>
  <c r="L5574" i="3"/>
  <c r="L5575" i="3"/>
  <c r="L5576" i="3"/>
  <c r="L5577" i="3"/>
  <c r="L5578" i="3"/>
  <c r="L5579" i="3"/>
  <c r="L5580" i="3"/>
  <c r="L5581" i="3"/>
  <c r="L5582" i="3"/>
  <c r="L5583" i="3"/>
  <c r="L5584" i="3"/>
  <c r="L5585" i="3"/>
  <c r="L5586" i="3"/>
  <c r="L5587" i="3"/>
  <c r="L5588" i="3"/>
  <c r="L5589" i="3"/>
  <c r="L5590" i="3"/>
  <c r="L5591" i="3"/>
  <c r="L5592" i="3"/>
  <c r="L5593" i="3"/>
  <c r="L5594" i="3"/>
  <c r="L5595" i="3"/>
  <c r="L5596" i="3"/>
  <c r="L5597" i="3"/>
  <c r="L5598" i="3"/>
  <c r="L5599" i="3"/>
  <c r="L5600" i="3"/>
  <c r="L5601" i="3"/>
  <c r="L5602" i="3"/>
  <c r="L5603" i="3"/>
  <c r="L5604" i="3"/>
  <c r="L5605" i="3"/>
  <c r="L5606" i="3"/>
  <c r="L5607" i="3"/>
  <c r="L5608" i="3"/>
  <c r="L5609" i="3"/>
  <c r="L5610" i="3"/>
  <c r="L5611" i="3"/>
  <c r="L5612" i="3"/>
  <c r="L5613" i="3"/>
  <c r="L5614" i="3"/>
  <c r="L5615" i="3"/>
  <c r="L5616" i="3"/>
  <c r="L5617" i="3"/>
  <c r="L5618" i="3"/>
  <c r="L5619" i="3"/>
  <c r="L5620" i="3"/>
  <c r="L5621" i="3"/>
  <c r="L5622" i="3"/>
  <c r="L5623" i="3"/>
  <c r="L5624" i="3"/>
  <c r="L5625" i="3"/>
  <c r="L5626" i="3"/>
  <c r="L5627" i="3"/>
  <c r="L5628" i="3"/>
  <c r="L5629" i="3"/>
  <c r="L5630" i="3"/>
  <c r="L5631" i="3"/>
  <c r="L5632" i="3"/>
  <c r="L5633" i="3"/>
  <c r="L5634" i="3"/>
  <c r="L5635" i="3"/>
  <c r="L5636" i="3"/>
  <c r="L5637" i="3"/>
  <c r="L5638" i="3"/>
  <c r="L5639" i="3"/>
  <c r="L5640" i="3"/>
  <c r="L5641" i="3"/>
  <c r="L5642" i="3"/>
  <c r="L5643" i="3"/>
  <c r="L5644" i="3"/>
  <c r="L5645" i="3"/>
  <c r="L5646" i="3"/>
  <c r="L5647" i="3"/>
  <c r="L5648" i="3"/>
  <c r="L5649" i="3"/>
  <c r="L5650" i="3"/>
  <c r="L5651" i="3"/>
  <c r="L5652" i="3"/>
  <c r="L5653" i="3"/>
  <c r="L5654" i="3"/>
  <c r="L5655" i="3"/>
  <c r="L5656" i="3"/>
  <c r="L5657" i="3"/>
  <c r="L5658" i="3"/>
  <c r="L5659" i="3"/>
  <c r="L5660" i="3"/>
  <c r="L5661" i="3"/>
  <c r="L5662" i="3"/>
  <c r="L5663" i="3"/>
  <c r="L5664" i="3"/>
  <c r="L5665" i="3"/>
  <c r="L5666" i="3"/>
  <c r="L5667" i="3"/>
  <c r="L5668" i="3"/>
  <c r="L5669" i="3"/>
  <c r="L5670" i="3"/>
  <c r="L5671" i="3"/>
  <c r="L5672" i="3"/>
  <c r="L5673" i="3"/>
  <c r="L5674" i="3"/>
  <c r="L5675" i="3"/>
  <c r="L5676" i="3"/>
  <c r="L5677" i="3"/>
  <c r="L5678" i="3"/>
  <c r="L5679" i="3"/>
  <c r="L5680" i="3"/>
  <c r="L5681" i="3"/>
  <c r="L5682" i="3"/>
  <c r="L5683" i="3"/>
  <c r="L5684" i="3"/>
  <c r="L5685" i="3"/>
  <c r="L5686" i="3"/>
  <c r="L5687" i="3"/>
  <c r="L5688" i="3"/>
  <c r="L5689" i="3"/>
  <c r="L5690" i="3"/>
  <c r="L5691" i="3"/>
  <c r="L5692" i="3"/>
  <c r="L5693" i="3"/>
  <c r="L5694" i="3"/>
  <c r="L5695" i="3"/>
  <c r="L5696" i="3"/>
  <c r="L5697" i="3"/>
  <c r="L5698" i="3"/>
  <c r="L5699" i="3"/>
  <c r="L5700" i="3"/>
  <c r="L5701" i="3"/>
  <c r="L5702" i="3"/>
  <c r="L5703" i="3"/>
  <c r="L5704" i="3"/>
  <c r="L5705" i="3"/>
  <c r="L5706" i="3"/>
  <c r="L5707" i="3"/>
  <c r="L5708" i="3"/>
  <c r="L5709" i="3"/>
  <c r="L5710" i="3"/>
  <c r="L5711" i="3"/>
  <c r="L5712" i="3"/>
  <c r="L5713" i="3"/>
  <c r="L5714" i="3"/>
  <c r="L5715" i="3"/>
  <c r="L5716" i="3"/>
  <c r="L5717" i="3"/>
  <c r="L5718" i="3"/>
  <c r="L5719" i="3"/>
  <c r="L5720" i="3"/>
  <c r="L5721" i="3"/>
  <c r="L5722" i="3"/>
  <c r="L5723" i="3"/>
  <c r="L5724" i="3"/>
  <c r="L5725" i="3"/>
  <c r="L5726" i="3"/>
  <c r="L5727" i="3"/>
  <c r="L5728" i="3"/>
  <c r="L5729" i="3"/>
  <c r="L5730" i="3"/>
  <c r="L5731" i="3"/>
  <c r="L5732" i="3"/>
  <c r="L5733" i="3"/>
  <c r="L5734" i="3"/>
  <c r="L5735" i="3"/>
  <c r="L5736" i="3"/>
  <c r="L5737" i="3"/>
  <c r="L5738" i="3"/>
  <c r="L5739" i="3"/>
  <c r="L5740" i="3"/>
  <c r="L5741" i="3"/>
  <c r="L5742" i="3"/>
  <c r="L5743" i="3"/>
  <c r="L5744" i="3"/>
  <c r="L5745" i="3"/>
  <c r="L5746" i="3"/>
  <c r="L5747" i="3"/>
  <c r="L5748" i="3"/>
  <c r="L5749" i="3"/>
  <c r="L5750" i="3"/>
  <c r="L5751" i="3"/>
  <c r="L5752" i="3"/>
  <c r="L5753" i="3"/>
  <c r="L5754" i="3"/>
  <c r="L5755" i="3"/>
  <c r="L5756" i="3"/>
  <c r="L5757" i="3"/>
  <c r="L5758" i="3"/>
  <c r="L5759" i="3"/>
  <c r="L5760" i="3"/>
  <c r="L5761" i="3"/>
  <c r="L5762" i="3"/>
  <c r="L5763" i="3"/>
  <c r="L5764" i="3"/>
  <c r="L5765" i="3"/>
  <c r="L5766" i="3"/>
  <c r="L5767" i="3"/>
  <c r="L5768" i="3"/>
  <c r="L5769" i="3"/>
  <c r="L5770" i="3"/>
  <c r="L5771" i="3"/>
  <c r="L5772" i="3"/>
  <c r="L5773" i="3"/>
  <c r="L5774" i="3"/>
  <c r="L5775" i="3"/>
  <c r="L5776" i="3"/>
  <c r="L5777" i="3"/>
  <c r="L5778" i="3"/>
  <c r="L5779" i="3"/>
  <c r="L5780" i="3"/>
  <c r="L5781" i="3"/>
  <c r="L5782" i="3"/>
  <c r="L5783" i="3"/>
  <c r="L5784" i="3"/>
  <c r="L5785" i="3"/>
  <c r="L5786" i="3"/>
  <c r="L5787" i="3"/>
  <c r="L5788" i="3"/>
  <c r="L5789" i="3"/>
  <c r="L5790" i="3"/>
  <c r="L5791" i="3"/>
  <c r="L5792" i="3"/>
  <c r="L5793" i="3"/>
  <c r="L5794" i="3"/>
  <c r="L5795" i="3"/>
  <c r="L5796" i="3"/>
  <c r="L5797" i="3"/>
  <c r="L5798" i="3"/>
  <c r="L5799" i="3"/>
  <c r="L5800" i="3"/>
  <c r="L5801" i="3"/>
  <c r="L5802" i="3"/>
  <c r="L5803" i="3"/>
  <c r="L5804" i="3"/>
  <c r="L5805" i="3"/>
  <c r="L5806" i="3"/>
  <c r="L5807" i="3"/>
  <c r="L5808" i="3"/>
  <c r="L5809" i="3"/>
  <c r="L5810" i="3"/>
  <c r="L5811" i="3"/>
  <c r="L5812" i="3"/>
  <c r="L5813" i="3"/>
  <c r="L5814" i="3"/>
  <c r="L5815" i="3"/>
  <c r="L5816" i="3"/>
  <c r="L5817" i="3"/>
  <c r="L5818" i="3"/>
  <c r="L5819" i="3"/>
  <c r="L5820" i="3"/>
  <c r="L5821" i="3"/>
  <c r="L5822" i="3"/>
  <c r="L5823" i="3"/>
  <c r="L5824" i="3"/>
  <c r="L5825" i="3"/>
  <c r="L5826" i="3"/>
  <c r="L5827" i="3"/>
  <c r="L5828" i="3"/>
  <c r="L5829" i="3"/>
  <c r="L5830" i="3"/>
  <c r="L5831" i="3"/>
  <c r="L5832" i="3"/>
  <c r="L5833" i="3"/>
  <c r="L5834" i="3"/>
  <c r="L5835" i="3"/>
  <c r="L5836" i="3"/>
  <c r="L5837" i="3"/>
  <c r="L5838" i="3"/>
  <c r="L5839" i="3"/>
  <c r="L5840" i="3"/>
  <c r="L5841" i="3"/>
  <c r="L5842" i="3"/>
  <c r="L5843" i="3"/>
  <c r="L5844" i="3"/>
  <c r="L5845" i="3"/>
  <c r="L5846" i="3"/>
  <c r="L5847" i="3"/>
  <c r="L5848" i="3"/>
  <c r="L5849" i="3"/>
  <c r="L5850" i="3"/>
  <c r="L5851" i="3"/>
  <c r="L5852" i="3"/>
  <c r="L5853" i="3"/>
  <c r="L5854" i="3"/>
  <c r="L5855" i="3"/>
  <c r="L5856" i="3"/>
  <c r="L5857" i="3"/>
  <c r="L5858" i="3"/>
  <c r="L5859" i="3"/>
  <c r="L5860" i="3"/>
  <c r="L5861" i="3"/>
  <c r="L5862" i="3"/>
  <c r="L5863" i="3"/>
  <c r="L5864" i="3"/>
  <c r="L5865" i="3"/>
  <c r="L5866" i="3"/>
  <c r="L5867" i="3"/>
  <c r="L5868" i="3"/>
  <c r="L5869" i="3"/>
  <c r="L5870" i="3"/>
  <c r="L5871" i="3"/>
  <c r="L5872" i="3"/>
  <c r="L5873" i="3"/>
  <c r="L5874" i="3"/>
  <c r="L5875" i="3"/>
  <c r="L5876" i="3"/>
  <c r="L5877" i="3"/>
  <c r="L5878" i="3"/>
  <c r="L5879" i="3"/>
  <c r="L5880" i="3"/>
  <c r="L5881" i="3"/>
  <c r="L5882" i="3"/>
  <c r="L5883" i="3"/>
  <c r="L5884" i="3"/>
  <c r="L5885" i="3"/>
  <c r="L5886" i="3"/>
  <c r="L5887" i="3"/>
  <c r="L5888" i="3"/>
  <c r="L5889" i="3"/>
  <c r="L5890" i="3"/>
  <c r="L5891" i="3"/>
  <c r="L5892" i="3"/>
  <c r="L5893" i="3"/>
  <c r="L5894" i="3"/>
  <c r="L5895" i="3"/>
  <c r="L5896" i="3"/>
  <c r="L5897" i="3"/>
  <c r="L5898" i="3"/>
  <c r="L5899" i="3"/>
  <c r="L5900" i="3"/>
  <c r="L5901" i="3"/>
  <c r="L5902" i="3"/>
  <c r="L5903" i="3"/>
  <c r="L5904" i="3"/>
  <c r="L5905" i="3"/>
  <c r="L5906" i="3"/>
  <c r="L5907" i="3"/>
  <c r="L5908" i="3"/>
  <c r="L5909" i="3"/>
  <c r="L5910" i="3"/>
  <c r="L5911" i="3"/>
  <c r="L5912" i="3"/>
  <c r="L5913" i="3"/>
  <c r="L5914" i="3"/>
  <c r="L5915" i="3"/>
  <c r="L5916" i="3"/>
  <c r="L5917" i="3"/>
  <c r="L5918" i="3"/>
  <c r="L5919" i="3"/>
  <c r="L5920" i="3"/>
  <c r="L5921" i="3"/>
  <c r="L5922" i="3"/>
  <c r="L5923" i="3"/>
  <c r="L5924" i="3"/>
  <c r="L5925" i="3"/>
  <c r="L5926" i="3"/>
  <c r="L5927" i="3"/>
  <c r="L5928" i="3"/>
  <c r="L5929" i="3"/>
  <c r="L5930" i="3"/>
  <c r="L5931" i="3"/>
  <c r="L5932" i="3"/>
  <c r="L5933" i="3"/>
  <c r="L5934" i="3"/>
  <c r="L5935" i="3"/>
  <c r="L5936" i="3"/>
  <c r="L5937" i="3"/>
  <c r="L5938" i="3"/>
  <c r="L5939" i="3"/>
  <c r="L5940" i="3"/>
  <c r="L5941" i="3"/>
  <c r="L5942" i="3"/>
  <c r="L5943" i="3"/>
  <c r="L5944" i="3"/>
  <c r="L5945" i="3"/>
  <c r="L5946" i="3"/>
  <c r="L5947" i="3"/>
  <c r="L5948" i="3"/>
  <c r="L5949" i="3"/>
  <c r="L5950" i="3"/>
  <c r="L5951" i="3"/>
  <c r="L5952" i="3"/>
  <c r="L5953" i="3"/>
  <c r="L5954" i="3"/>
  <c r="L5955" i="3"/>
  <c r="L5956" i="3"/>
  <c r="L5957" i="3"/>
  <c r="L5958" i="3"/>
  <c r="L5959" i="3"/>
  <c r="L5960" i="3"/>
  <c r="L5961" i="3"/>
  <c r="L5962" i="3"/>
  <c r="L5963" i="3"/>
  <c r="L5964" i="3"/>
  <c r="L5965" i="3"/>
  <c r="L5966" i="3"/>
  <c r="L5967" i="3"/>
  <c r="L5968" i="3"/>
  <c r="L5969" i="3"/>
  <c r="L5970" i="3"/>
  <c r="L5971" i="3"/>
  <c r="L5972" i="3"/>
  <c r="L5973" i="3"/>
  <c r="L5974" i="3"/>
  <c r="L5975" i="3"/>
  <c r="L5976" i="3"/>
  <c r="L5977" i="3"/>
  <c r="L5978" i="3"/>
  <c r="L5979" i="3"/>
  <c r="L5980" i="3"/>
  <c r="L5981" i="3"/>
  <c r="L5982" i="3"/>
  <c r="L5983" i="3"/>
  <c r="L5984" i="3"/>
  <c r="L5985" i="3"/>
  <c r="L5986" i="3"/>
  <c r="L5987" i="3"/>
  <c r="L5988" i="3"/>
  <c r="L5989" i="3"/>
  <c r="L5990" i="3"/>
  <c r="L5991" i="3"/>
  <c r="L5992" i="3"/>
  <c r="L5993" i="3"/>
  <c r="L5994" i="3"/>
  <c r="L5995" i="3"/>
  <c r="L5996" i="3"/>
  <c r="L5997" i="3"/>
  <c r="L5998" i="3"/>
  <c r="L5999" i="3"/>
  <c r="L6000" i="3"/>
  <c r="L6001" i="3"/>
  <c r="L6002" i="3"/>
  <c r="L6003" i="3"/>
  <c r="L6004" i="3"/>
  <c r="L6005" i="3"/>
  <c r="L6006" i="3"/>
  <c r="L6007" i="3"/>
  <c r="L6008" i="3"/>
  <c r="L6009" i="3"/>
  <c r="L6010" i="3"/>
  <c r="L6011" i="3"/>
  <c r="L6012" i="3"/>
  <c r="L6013" i="3"/>
  <c r="L6014" i="3"/>
  <c r="L6015" i="3"/>
  <c r="L6016" i="3"/>
  <c r="L6017" i="3"/>
  <c r="L6018" i="3"/>
  <c r="L6019" i="3"/>
  <c r="L6020" i="3"/>
  <c r="L6021" i="3"/>
  <c r="L6022" i="3"/>
  <c r="L6023" i="3"/>
  <c r="L6024" i="3"/>
  <c r="L6025" i="3"/>
  <c r="L6026" i="3"/>
  <c r="L6027" i="3"/>
  <c r="L6028" i="3"/>
  <c r="L6029" i="3"/>
  <c r="L6030" i="3"/>
  <c r="L6031" i="3"/>
  <c r="L6032" i="3"/>
  <c r="L6033" i="3"/>
  <c r="L6034" i="3"/>
  <c r="L6035" i="3"/>
  <c r="L6036" i="3"/>
  <c r="L6037" i="3"/>
  <c r="L6038" i="3"/>
  <c r="L6039" i="3"/>
  <c r="L6040" i="3"/>
  <c r="L6041" i="3"/>
  <c r="L6042" i="3"/>
  <c r="L6043" i="3"/>
  <c r="L6044" i="3"/>
  <c r="L6045" i="3"/>
  <c r="L6046" i="3"/>
  <c r="L6047" i="3"/>
  <c r="L6048" i="3"/>
  <c r="L6049" i="3"/>
  <c r="L6050" i="3"/>
  <c r="L6051" i="3"/>
  <c r="L6052" i="3"/>
  <c r="L6053" i="3"/>
  <c r="L6054" i="3"/>
  <c r="L6055" i="3"/>
  <c r="L6056" i="3"/>
  <c r="L6057" i="3"/>
  <c r="L6058" i="3"/>
  <c r="L6059" i="3"/>
  <c r="L6060" i="3"/>
  <c r="L6061" i="3"/>
  <c r="L6062" i="3"/>
  <c r="L6063" i="3"/>
  <c r="L6064" i="3"/>
  <c r="L6065" i="3"/>
  <c r="L6066" i="3"/>
  <c r="L6067" i="3"/>
  <c r="L6068" i="3"/>
  <c r="L6069" i="3"/>
  <c r="L6070" i="3"/>
  <c r="L6071" i="3"/>
  <c r="L6072" i="3"/>
  <c r="L6073" i="3"/>
  <c r="L6074" i="3"/>
  <c r="L6075" i="3"/>
  <c r="L6076" i="3"/>
  <c r="L6077" i="3"/>
  <c r="L6078" i="3"/>
  <c r="L6079" i="3"/>
  <c r="L6080" i="3"/>
  <c r="L6081" i="3"/>
  <c r="L6082" i="3"/>
  <c r="L6083" i="3"/>
  <c r="L6084" i="3"/>
  <c r="L6085" i="3"/>
  <c r="L6086" i="3"/>
  <c r="L6087" i="3"/>
  <c r="L6088" i="3"/>
  <c r="L6089" i="3"/>
  <c r="L6090" i="3"/>
  <c r="L6091" i="3"/>
  <c r="L6092" i="3"/>
  <c r="L6093" i="3"/>
  <c r="L6094" i="3"/>
  <c r="L6095" i="3"/>
  <c r="L6096" i="3"/>
  <c r="L6097" i="3"/>
  <c r="L6098" i="3"/>
  <c r="L6099" i="3"/>
  <c r="L6100" i="3"/>
  <c r="L6101" i="3"/>
  <c r="L6102" i="3"/>
  <c r="L6103" i="3"/>
  <c r="L6104" i="3"/>
  <c r="L6105" i="3"/>
  <c r="L6106" i="3"/>
  <c r="L6107" i="3"/>
  <c r="L6108" i="3"/>
  <c r="L6109" i="3"/>
  <c r="L6110" i="3"/>
  <c r="L6111" i="3"/>
  <c r="L6112" i="3"/>
  <c r="L6113" i="3"/>
  <c r="L6114" i="3"/>
  <c r="L6115" i="3"/>
  <c r="L6116" i="3"/>
  <c r="L6117" i="3"/>
  <c r="L6118" i="3"/>
  <c r="L6119" i="3"/>
  <c r="L6120" i="3"/>
  <c r="L6121" i="3"/>
  <c r="L6122" i="3"/>
  <c r="L6123" i="3"/>
  <c r="L6124" i="3"/>
  <c r="L6125" i="3"/>
  <c r="L6126" i="3"/>
  <c r="L6127" i="3"/>
  <c r="L6128" i="3"/>
  <c r="L6129" i="3"/>
  <c r="L6130" i="3"/>
  <c r="L6131" i="3"/>
  <c r="L6132" i="3"/>
  <c r="L6133" i="3"/>
  <c r="L6134" i="3"/>
  <c r="L6135" i="3"/>
  <c r="L6136" i="3"/>
  <c r="L6137" i="3"/>
  <c r="L6138" i="3"/>
  <c r="L6139" i="3"/>
  <c r="L6140" i="3"/>
  <c r="L6141" i="3"/>
  <c r="L6142" i="3"/>
  <c r="L6143" i="3"/>
  <c r="L6144" i="3"/>
  <c r="L6145" i="3"/>
  <c r="L6146" i="3"/>
  <c r="L6147" i="3"/>
  <c r="L6148" i="3"/>
  <c r="L6149" i="3"/>
  <c r="L6150" i="3"/>
  <c r="L6151" i="3"/>
  <c r="L6152" i="3"/>
  <c r="L6153" i="3"/>
  <c r="L6154" i="3"/>
  <c r="L6155" i="3"/>
  <c r="L6156" i="3"/>
  <c r="L6157" i="3"/>
  <c r="L6158" i="3"/>
  <c r="L6159" i="3"/>
  <c r="L6160" i="3"/>
  <c r="L6161" i="3"/>
  <c r="L6162" i="3"/>
  <c r="L6163" i="3"/>
  <c r="L6164" i="3"/>
  <c r="L6165" i="3"/>
  <c r="L6166" i="3"/>
  <c r="L6167" i="3"/>
  <c r="L6168" i="3"/>
  <c r="L6169" i="3"/>
  <c r="L6170" i="3"/>
  <c r="L6171" i="3"/>
  <c r="L6172" i="3"/>
  <c r="L6173" i="3"/>
  <c r="L6174" i="3"/>
  <c r="L6175" i="3"/>
  <c r="L6176" i="3"/>
  <c r="L6177" i="3"/>
  <c r="L6178" i="3"/>
  <c r="L6179" i="3"/>
  <c r="L6180" i="3"/>
  <c r="L6181" i="3"/>
  <c r="L6182" i="3"/>
  <c r="L6183" i="3"/>
  <c r="L6184" i="3"/>
  <c r="L6185" i="3"/>
  <c r="L6186" i="3"/>
  <c r="L6187" i="3"/>
  <c r="L6188" i="3"/>
  <c r="L6189" i="3"/>
  <c r="L6190" i="3"/>
  <c r="L6191" i="3"/>
  <c r="L6192" i="3"/>
  <c r="L6193" i="3"/>
  <c r="L6194" i="3"/>
  <c r="L6195" i="3"/>
  <c r="L6196" i="3"/>
  <c r="L6197" i="3"/>
  <c r="L6198" i="3"/>
  <c r="L6199" i="3"/>
  <c r="L6200" i="3"/>
  <c r="L6201" i="3"/>
  <c r="L6202" i="3"/>
  <c r="L6203" i="3"/>
  <c r="L6204" i="3"/>
  <c r="L6205" i="3"/>
  <c r="L6206" i="3"/>
  <c r="L6207" i="3"/>
  <c r="L6208" i="3"/>
  <c r="L6209" i="3"/>
  <c r="L6210" i="3"/>
  <c r="L6211" i="3"/>
  <c r="L6212" i="3"/>
  <c r="L6213" i="3"/>
  <c r="L6214" i="3"/>
  <c r="L6215" i="3"/>
  <c r="L6216" i="3"/>
  <c r="L6217" i="3"/>
  <c r="L6218" i="3"/>
  <c r="L6219" i="3"/>
  <c r="L6220" i="3"/>
  <c r="L6221" i="3"/>
  <c r="L6222" i="3"/>
  <c r="L6223" i="3"/>
  <c r="L6224" i="3"/>
  <c r="L6225" i="3"/>
  <c r="L6226" i="3"/>
  <c r="L6227" i="3"/>
  <c r="L6228" i="3"/>
  <c r="L6229" i="3"/>
  <c r="L6230" i="3"/>
  <c r="L6231" i="3"/>
  <c r="L6232" i="3"/>
  <c r="L6233" i="3"/>
  <c r="L6234" i="3"/>
  <c r="L6235" i="3"/>
  <c r="L6236" i="3"/>
  <c r="L6237" i="3"/>
  <c r="L6238" i="3"/>
  <c r="L6239" i="3"/>
  <c r="L6240" i="3"/>
  <c r="L6241" i="3"/>
  <c r="L6242" i="3"/>
  <c r="L6243" i="3"/>
  <c r="L6244" i="3"/>
  <c r="L6245" i="3"/>
  <c r="L6246" i="3"/>
  <c r="L6247" i="3"/>
  <c r="L6248" i="3"/>
  <c r="L6249" i="3"/>
  <c r="L6250" i="3"/>
  <c r="L6251" i="3"/>
  <c r="L6252" i="3"/>
  <c r="L6253" i="3"/>
  <c r="L6254" i="3"/>
  <c r="L6255" i="3"/>
  <c r="L6256" i="3"/>
  <c r="L6257" i="3"/>
  <c r="L6258" i="3"/>
  <c r="L6259" i="3"/>
  <c r="L6260" i="3"/>
  <c r="L6261" i="3"/>
  <c r="L6262" i="3"/>
  <c r="L6263" i="3"/>
  <c r="L6264" i="3"/>
  <c r="L6265" i="3"/>
  <c r="L6266" i="3"/>
  <c r="L6267" i="3"/>
  <c r="L6268" i="3"/>
  <c r="L6269" i="3"/>
  <c r="L6270" i="3"/>
  <c r="L6271" i="3"/>
  <c r="L6272" i="3"/>
  <c r="L6273" i="3"/>
  <c r="L6274" i="3"/>
  <c r="L6275" i="3"/>
  <c r="L6276" i="3"/>
  <c r="L6277" i="3"/>
  <c r="L6278" i="3"/>
  <c r="L6279" i="3"/>
  <c r="L6280" i="3"/>
  <c r="L6281" i="3"/>
  <c r="L6282" i="3"/>
  <c r="L6283" i="3"/>
  <c r="L6284" i="3"/>
  <c r="L6285" i="3"/>
  <c r="L6286" i="3"/>
  <c r="L6287" i="3"/>
  <c r="L6288" i="3"/>
  <c r="L6289" i="3"/>
  <c r="L6290" i="3"/>
  <c r="L6291" i="3"/>
  <c r="L6292" i="3"/>
  <c r="L6293" i="3"/>
  <c r="L6294" i="3"/>
  <c r="L6295" i="3"/>
  <c r="L6296" i="3"/>
  <c r="L6297" i="3"/>
  <c r="L6298" i="3"/>
  <c r="L6299" i="3"/>
  <c r="L6300" i="3"/>
  <c r="L6301" i="3"/>
  <c r="L6302" i="3"/>
  <c r="L6303" i="3"/>
  <c r="L6304" i="3"/>
  <c r="L6305" i="3"/>
  <c r="L6306" i="3"/>
  <c r="L6307" i="3"/>
  <c r="L6308" i="3"/>
  <c r="L6309" i="3"/>
  <c r="L6310" i="3"/>
  <c r="L6311" i="3"/>
  <c r="L6312" i="3"/>
  <c r="L6313" i="3"/>
  <c r="L6314" i="3"/>
  <c r="L6315" i="3"/>
  <c r="L6316" i="3"/>
  <c r="L6317" i="3"/>
  <c r="L6318" i="3"/>
  <c r="L6319" i="3"/>
  <c r="L6320" i="3"/>
  <c r="L6321" i="3"/>
  <c r="L6322" i="3"/>
  <c r="L6323" i="3"/>
  <c r="L6324" i="3"/>
  <c r="L6325" i="3"/>
  <c r="L6326" i="3"/>
  <c r="L6327" i="3"/>
  <c r="L6328" i="3"/>
  <c r="L6329" i="3"/>
  <c r="L6330" i="3"/>
  <c r="L6331" i="3"/>
  <c r="L6332" i="3"/>
  <c r="L6333" i="3"/>
  <c r="L6334" i="3"/>
  <c r="L6335" i="3"/>
  <c r="L6336" i="3"/>
  <c r="L6337" i="3"/>
  <c r="L6338" i="3"/>
  <c r="L6339" i="3"/>
  <c r="L6340" i="3"/>
  <c r="L6341" i="3"/>
  <c r="L6342" i="3"/>
  <c r="L6343" i="3"/>
  <c r="L6344" i="3"/>
  <c r="L6345" i="3"/>
  <c r="L6346" i="3"/>
  <c r="L6347" i="3"/>
  <c r="L6348" i="3"/>
  <c r="L6349" i="3"/>
  <c r="L6350" i="3"/>
  <c r="L6351" i="3"/>
  <c r="L6352" i="3"/>
  <c r="L6353" i="3"/>
  <c r="L6354" i="3"/>
  <c r="L6355" i="3"/>
  <c r="L6356" i="3"/>
  <c r="L6357" i="3"/>
  <c r="L6358" i="3"/>
  <c r="L6359" i="3"/>
  <c r="L6360" i="3"/>
  <c r="L6361" i="3"/>
  <c r="L6362" i="3"/>
  <c r="L6363" i="3"/>
  <c r="L6364" i="3"/>
  <c r="L6365" i="3"/>
  <c r="L6366" i="3"/>
  <c r="L6367" i="3"/>
  <c r="L6368" i="3"/>
  <c r="L6369" i="3"/>
  <c r="L6370" i="3"/>
  <c r="L6371" i="3"/>
  <c r="L6372" i="3"/>
  <c r="L6373" i="3"/>
  <c r="L6374" i="3"/>
  <c r="L6375" i="3"/>
  <c r="L6376" i="3"/>
  <c r="L6377" i="3"/>
  <c r="L6378" i="3"/>
  <c r="L6379" i="3"/>
  <c r="L6380" i="3"/>
  <c r="L6381" i="3"/>
  <c r="L6382" i="3"/>
  <c r="L6383" i="3"/>
  <c r="L6384" i="3"/>
  <c r="L6385" i="3"/>
  <c r="L6386" i="3"/>
  <c r="L6387" i="3"/>
  <c r="L6388" i="3"/>
  <c r="L6389" i="3"/>
  <c r="L6390" i="3"/>
  <c r="L6391" i="3"/>
  <c r="L6392" i="3"/>
  <c r="L6393" i="3"/>
  <c r="L6394" i="3"/>
  <c r="L6395" i="3"/>
  <c r="L6396" i="3"/>
  <c r="L6397" i="3"/>
  <c r="L6398" i="3"/>
  <c r="L6399" i="3"/>
  <c r="L6400" i="3"/>
  <c r="L6401" i="3"/>
  <c r="L6402" i="3"/>
  <c r="L6403" i="3"/>
  <c r="L6404" i="3"/>
  <c r="L6405" i="3"/>
  <c r="L6406" i="3"/>
  <c r="L6407" i="3"/>
  <c r="L6408" i="3"/>
  <c r="L6409" i="3"/>
  <c r="L6410" i="3"/>
  <c r="L6411" i="3"/>
  <c r="L6412" i="3"/>
  <c r="L6413" i="3"/>
  <c r="L6414" i="3"/>
  <c r="L6415" i="3"/>
  <c r="L6416" i="3"/>
  <c r="L6417" i="3"/>
  <c r="L6418" i="3"/>
  <c r="L6419" i="3"/>
  <c r="L6420" i="3"/>
  <c r="L6421" i="3"/>
  <c r="L6422" i="3"/>
  <c r="L6423" i="3"/>
  <c r="L6424" i="3"/>
  <c r="L6425" i="3"/>
  <c r="L6426" i="3"/>
  <c r="L6427" i="3"/>
  <c r="L6428" i="3"/>
  <c r="L6429" i="3"/>
  <c r="L6430" i="3"/>
  <c r="L6431" i="3"/>
  <c r="L6432" i="3"/>
  <c r="L6433" i="3"/>
  <c r="L6434" i="3"/>
  <c r="L6435" i="3"/>
  <c r="L6436" i="3"/>
  <c r="L6437" i="3"/>
  <c r="L6438" i="3"/>
  <c r="L6439" i="3"/>
  <c r="L6440" i="3"/>
  <c r="L6441" i="3"/>
  <c r="L6442" i="3"/>
  <c r="L6443" i="3"/>
  <c r="L6444" i="3"/>
  <c r="L6445" i="3"/>
  <c r="L6446" i="3"/>
  <c r="L6447" i="3"/>
  <c r="L6448" i="3"/>
  <c r="L6449" i="3"/>
  <c r="L6450" i="3"/>
  <c r="L6451" i="3"/>
  <c r="L6452" i="3"/>
  <c r="L6453" i="3"/>
  <c r="L6454" i="3"/>
  <c r="L6455" i="3"/>
  <c r="L6456" i="3"/>
  <c r="L6457" i="3"/>
  <c r="L6458" i="3"/>
  <c r="L6459" i="3"/>
  <c r="L6460" i="3"/>
  <c r="L6461" i="3"/>
  <c r="L6462" i="3"/>
  <c r="L6463" i="3"/>
  <c r="L6464" i="3"/>
  <c r="L6465" i="3"/>
  <c r="L6466" i="3"/>
  <c r="L6467" i="3"/>
  <c r="L6468" i="3"/>
  <c r="L6469" i="3"/>
  <c r="L6470" i="3"/>
  <c r="L6471" i="3"/>
  <c r="L6472" i="3"/>
  <c r="L6473" i="3"/>
  <c r="L6474" i="3"/>
  <c r="L6475" i="3"/>
  <c r="L6476" i="3"/>
  <c r="L6477" i="3"/>
  <c r="L6478" i="3"/>
  <c r="L6479" i="3"/>
  <c r="L6480" i="3"/>
  <c r="L6481" i="3"/>
  <c r="L6482" i="3"/>
  <c r="L6483" i="3"/>
  <c r="L6484" i="3"/>
  <c r="L6485" i="3"/>
  <c r="L6486" i="3"/>
  <c r="L6487" i="3"/>
  <c r="L6488" i="3"/>
  <c r="L6489" i="3"/>
  <c r="L6490" i="3"/>
  <c r="L6491" i="3"/>
  <c r="L6492" i="3"/>
  <c r="L6493" i="3"/>
  <c r="L6494" i="3"/>
  <c r="L6495" i="3"/>
  <c r="L6496" i="3"/>
  <c r="L6497" i="3"/>
  <c r="L6498" i="3"/>
  <c r="L6499" i="3"/>
  <c r="L6500" i="3"/>
  <c r="L6501" i="3"/>
  <c r="L6502" i="3"/>
  <c r="L6503" i="3"/>
  <c r="L6504" i="3"/>
  <c r="L6505" i="3"/>
  <c r="L6506" i="3"/>
  <c r="L6507" i="3"/>
  <c r="L6508" i="3"/>
  <c r="L6509" i="3"/>
  <c r="L6510" i="3"/>
  <c r="L6511" i="3"/>
  <c r="L6512" i="3"/>
  <c r="L6513" i="3"/>
  <c r="L6514" i="3"/>
  <c r="L6515" i="3"/>
  <c r="L6516" i="3"/>
  <c r="L6517" i="3"/>
  <c r="L6518" i="3"/>
  <c r="L6519" i="3"/>
  <c r="L6520" i="3"/>
  <c r="L6521" i="3"/>
  <c r="L6522" i="3"/>
  <c r="L6523" i="3"/>
  <c r="L6524" i="3"/>
  <c r="L6525" i="3"/>
  <c r="L6526" i="3"/>
  <c r="L6527" i="3"/>
  <c r="L6528" i="3"/>
  <c r="L6529" i="3"/>
  <c r="L6530" i="3"/>
  <c r="L6531" i="3"/>
  <c r="L6532" i="3"/>
  <c r="L6533" i="3"/>
  <c r="L6534" i="3"/>
  <c r="L6535" i="3"/>
  <c r="L6536" i="3"/>
  <c r="L6537" i="3"/>
  <c r="L6538" i="3"/>
  <c r="L6539" i="3"/>
  <c r="L6540" i="3"/>
  <c r="L6541" i="3"/>
  <c r="L6542" i="3"/>
  <c r="L6543" i="3"/>
  <c r="L6544" i="3"/>
  <c r="L6545" i="3"/>
  <c r="L6546" i="3"/>
  <c r="L6547" i="3"/>
  <c r="L6548" i="3"/>
  <c r="L6549" i="3"/>
  <c r="L6550" i="3"/>
  <c r="L6551" i="3"/>
  <c r="L6552" i="3"/>
  <c r="L6553" i="3"/>
  <c r="L6554" i="3"/>
  <c r="L6555" i="3"/>
  <c r="L6556" i="3"/>
  <c r="L6557" i="3"/>
  <c r="L6558" i="3"/>
  <c r="L6559" i="3"/>
  <c r="L6560" i="3"/>
  <c r="L6561" i="3"/>
  <c r="L6562" i="3"/>
  <c r="L6563" i="3"/>
  <c r="L6564" i="3"/>
  <c r="L6565" i="3"/>
  <c r="L6566" i="3"/>
  <c r="L6567" i="3"/>
  <c r="L6568" i="3"/>
  <c r="L6569" i="3"/>
  <c r="L6570" i="3"/>
  <c r="L6571" i="3"/>
  <c r="L6572" i="3"/>
  <c r="L6573" i="3"/>
  <c r="L6574" i="3"/>
  <c r="L6575" i="3"/>
  <c r="L6576" i="3"/>
  <c r="L6577" i="3"/>
  <c r="L6578" i="3"/>
  <c r="L6579" i="3"/>
  <c r="L6580" i="3"/>
  <c r="L6581" i="3"/>
  <c r="L6582" i="3"/>
  <c r="L6583" i="3"/>
  <c r="L6584" i="3"/>
  <c r="L6585" i="3"/>
  <c r="L6586" i="3"/>
  <c r="L6587" i="3"/>
  <c r="L6588" i="3"/>
  <c r="L6589" i="3"/>
  <c r="L6590" i="3"/>
  <c r="L6591" i="3"/>
  <c r="L6592" i="3"/>
  <c r="L6593" i="3"/>
  <c r="L6594" i="3"/>
  <c r="L6595" i="3"/>
  <c r="L6596" i="3"/>
  <c r="L6597" i="3"/>
  <c r="L6598" i="3"/>
  <c r="L6599" i="3"/>
  <c r="L6600" i="3"/>
  <c r="L6601" i="3"/>
  <c r="L6602" i="3"/>
  <c r="L6603" i="3"/>
  <c r="L6604" i="3"/>
  <c r="L6605" i="3"/>
  <c r="L6606" i="3"/>
  <c r="L6607" i="3"/>
  <c r="L6608" i="3"/>
  <c r="L6609" i="3"/>
  <c r="L6610" i="3"/>
  <c r="L6611" i="3"/>
  <c r="L6612" i="3"/>
  <c r="L6613" i="3"/>
  <c r="L6614" i="3"/>
  <c r="L6615" i="3"/>
  <c r="L6616" i="3"/>
  <c r="L6617" i="3"/>
  <c r="L6618" i="3"/>
  <c r="L6619" i="3"/>
  <c r="L6620" i="3"/>
  <c r="L6621" i="3"/>
  <c r="L6622" i="3"/>
  <c r="L6623" i="3"/>
  <c r="L6624" i="3"/>
  <c r="L6625" i="3"/>
  <c r="L6626" i="3"/>
  <c r="L6627" i="3"/>
  <c r="L6628" i="3"/>
  <c r="L6629" i="3"/>
  <c r="L6630" i="3"/>
  <c r="L6631" i="3"/>
  <c r="L6632" i="3"/>
  <c r="L6633" i="3"/>
  <c r="L6634" i="3"/>
  <c r="L6635" i="3"/>
  <c r="L6636" i="3"/>
  <c r="L6637" i="3"/>
  <c r="L6638" i="3"/>
  <c r="L6639" i="3"/>
  <c r="L6640" i="3"/>
  <c r="L6641" i="3"/>
  <c r="L6642" i="3"/>
  <c r="L6643" i="3"/>
  <c r="L6644" i="3"/>
  <c r="L6645" i="3"/>
  <c r="L6646" i="3"/>
  <c r="L6647" i="3"/>
  <c r="L6648" i="3"/>
  <c r="L6649" i="3"/>
  <c r="L6650" i="3"/>
  <c r="L6651" i="3"/>
  <c r="L6652" i="3"/>
  <c r="L6653" i="3"/>
  <c r="L6654" i="3"/>
  <c r="L6655" i="3"/>
  <c r="L6656" i="3"/>
  <c r="L6657" i="3"/>
  <c r="L6658" i="3"/>
  <c r="L6659" i="3"/>
  <c r="L6660" i="3"/>
  <c r="L6661" i="3"/>
  <c r="L6662" i="3"/>
  <c r="L6663" i="3"/>
  <c r="L6664" i="3"/>
  <c r="L6665" i="3"/>
  <c r="L6666" i="3"/>
  <c r="L6667" i="3"/>
  <c r="L6668" i="3"/>
  <c r="L6669" i="3"/>
  <c r="L6670" i="3"/>
  <c r="L6671" i="3"/>
  <c r="L6672" i="3"/>
  <c r="L6673" i="3"/>
  <c r="L6674" i="3"/>
  <c r="L6675" i="3"/>
  <c r="L6676" i="3"/>
  <c r="L6677" i="3"/>
  <c r="L6678" i="3"/>
  <c r="L6679" i="3"/>
  <c r="L6680" i="3"/>
  <c r="L6681" i="3"/>
  <c r="L6682" i="3"/>
  <c r="L6683" i="3"/>
  <c r="L6684" i="3"/>
  <c r="L6685" i="3"/>
  <c r="L6686" i="3"/>
  <c r="L6687" i="3"/>
  <c r="L6688" i="3"/>
  <c r="L6689" i="3"/>
  <c r="L6690" i="3"/>
  <c r="L6691" i="3"/>
  <c r="L6692" i="3"/>
  <c r="L6693" i="3"/>
  <c r="L6694" i="3"/>
  <c r="L6695" i="3"/>
  <c r="L6696" i="3"/>
  <c r="L6697" i="3"/>
  <c r="L6698" i="3"/>
  <c r="L6699" i="3"/>
  <c r="L6700" i="3"/>
  <c r="L6701" i="3"/>
  <c r="L6702" i="3"/>
  <c r="L6703" i="3"/>
  <c r="L6704" i="3"/>
  <c r="L6705" i="3"/>
  <c r="L6706" i="3"/>
  <c r="L6707" i="3"/>
  <c r="L6708" i="3"/>
  <c r="L6709" i="3"/>
  <c r="L6710" i="3"/>
  <c r="L6711" i="3"/>
  <c r="L6712" i="3"/>
  <c r="L6713" i="3"/>
  <c r="L6714" i="3"/>
  <c r="L6715" i="3"/>
  <c r="L6716" i="3"/>
  <c r="L6717" i="3"/>
  <c r="L6718" i="3"/>
  <c r="L6719" i="3"/>
  <c r="L6720" i="3"/>
  <c r="L6721" i="3"/>
  <c r="L6722" i="3"/>
  <c r="L6723" i="3"/>
  <c r="L6724" i="3"/>
  <c r="L6725" i="3"/>
  <c r="L6726" i="3"/>
  <c r="L6727" i="3"/>
  <c r="L6728" i="3"/>
  <c r="L6729" i="3"/>
  <c r="L6730" i="3"/>
  <c r="L6731" i="3"/>
  <c r="L6732" i="3"/>
  <c r="L6733" i="3"/>
  <c r="L6734" i="3"/>
  <c r="L6735" i="3"/>
  <c r="L6736" i="3"/>
  <c r="L6737" i="3"/>
  <c r="L6738" i="3"/>
  <c r="L6739" i="3"/>
  <c r="L6740" i="3"/>
  <c r="L6741" i="3"/>
  <c r="L6742" i="3"/>
  <c r="L6743" i="3"/>
  <c r="L6744" i="3"/>
  <c r="L6745" i="3"/>
  <c r="L6746" i="3"/>
  <c r="L6747" i="3"/>
  <c r="L6748" i="3"/>
  <c r="L6749" i="3"/>
  <c r="L6750" i="3"/>
  <c r="L6751" i="3"/>
  <c r="L6752" i="3"/>
  <c r="L6753" i="3"/>
  <c r="L6754" i="3"/>
  <c r="L6755" i="3"/>
  <c r="L6756" i="3"/>
  <c r="L6757" i="3"/>
  <c r="L6758" i="3"/>
  <c r="L6759" i="3"/>
  <c r="L6760" i="3"/>
  <c r="L6761" i="3"/>
  <c r="L6762" i="3"/>
  <c r="L6763" i="3"/>
  <c r="L6764" i="3"/>
  <c r="L6765" i="3"/>
  <c r="L6766" i="3"/>
  <c r="L6767" i="3"/>
  <c r="L6768" i="3"/>
  <c r="L6769" i="3"/>
  <c r="L6770" i="3"/>
  <c r="L6771" i="3"/>
  <c r="L6772" i="3"/>
  <c r="L6773" i="3"/>
  <c r="L6774" i="3"/>
  <c r="L6775" i="3"/>
  <c r="L6776" i="3"/>
  <c r="L6777" i="3"/>
  <c r="L6778" i="3"/>
  <c r="L6779" i="3"/>
  <c r="L6780" i="3"/>
  <c r="L6781" i="3"/>
  <c r="L6782" i="3"/>
  <c r="L6783" i="3"/>
  <c r="L6784" i="3"/>
  <c r="L6785" i="3"/>
  <c r="L6786" i="3"/>
  <c r="L6787" i="3"/>
  <c r="L6788" i="3"/>
  <c r="L6789" i="3"/>
  <c r="L6790" i="3"/>
  <c r="L6791" i="3"/>
  <c r="L6792" i="3"/>
  <c r="L6793" i="3"/>
  <c r="L6794" i="3"/>
  <c r="L6795" i="3"/>
  <c r="L6796" i="3"/>
  <c r="L6797" i="3"/>
  <c r="L6798" i="3"/>
  <c r="L6799" i="3"/>
  <c r="L6800" i="3"/>
  <c r="L6801" i="3"/>
  <c r="L6802" i="3"/>
  <c r="L6803" i="3"/>
  <c r="L6804" i="3"/>
  <c r="L6805" i="3"/>
  <c r="L6806" i="3"/>
  <c r="L6807" i="3"/>
  <c r="L6808" i="3"/>
  <c r="L6809" i="3"/>
  <c r="L6810" i="3"/>
  <c r="L6811" i="3"/>
  <c r="L6812" i="3"/>
  <c r="L6813" i="3"/>
  <c r="L6814" i="3"/>
  <c r="L6815" i="3"/>
  <c r="L6816" i="3"/>
  <c r="L6817" i="3"/>
  <c r="L6818" i="3"/>
  <c r="L6819" i="3"/>
  <c r="L6820" i="3"/>
  <c r="L6821" i="3"/>
  <c r="L6822" i="3"/>
  <c r="L6823" i="3"/>
  <c r="L6824" i="3"/>
  <c r="L6825" i="3"/>
  <c r="L6826" i="3"/>
  <c r="L6827" i="3"/>
  <c r="L6828" i="3"/>
  <c r="L6829" i="3"/>
  <c r="L6830" i="3"/>
  <c r="L6831" i="3"/>
  <c r="L6832" i="3"/>
  <c r="L6833" i="3"/>
  <c r="L6834" i="3"/>
  <c r="L6835" i="3"/>
  <c r="L6836" i="3"/>
  <c r="L6837" i="3"/>
  <c r="L6838" i="3"/>
  <c r="L6839" i="3"/>
  <c r="L6840" i="3"/>
  <c r="L6841" i="3"/>
  <c r="L6842" i="3"/>
  <c r="L6843" i="3"/>
  <c r="L6844" i="3"/>
  <c r="L6845" i="3"/>
  <c r="L6846" i="3"/>
  <c r="L6847" i="3"/>
  <c r="L6848" i="3"/>
  <c r="L6849" i="3"/>
  <c r="L6850" i="3"/>
  <c r="L6851" i="3"/>
  <c r="L6852" i="3"/>
  <c r="L6853" i="3"/>
  <c r="L6854" i="3"/>
  <c r="L6855" i="3"/>
  <c r="L6856" i="3"/>
  <c r="L6857" i="3"/>
  <c r="L6858" i="3"/>
  <c r="L6859" i="3"/>
  <c r="L6860" i="3"/>
  <c r="L6861" i="3"/>
  <c r="L6862" i="3"/>
  <c r="L6863" i="3"/>
  <c r="L6864" i="3"/>
  <c r="L6865" i="3"/>
  <c r="L6866" i="3"/>
  <c r="L6867" i="3"/>
  <c r="L6868" i="3"/>
  <c r="L6869" i="3"/>
  <c r="L6870" i="3"/>
  <c r="L6871" i="3"/>
  <c r="L6872" i="3"/>
  <c r="L6873" i="3"/>
  <c r="L6874" i="3"/>
  <c r="L6875" i="3"/>
  <c r="L6876" i="3"/>
  <c r="L6877" i="3"/>
  <c r="L6878" i="3"/>
  <c r="L6879" i="3"/>
  <c r="L6880" i="3"/>
  <c r="L6881" i="3"/>
  <c r="L6882" i="3"/>
  <c r="L6883" i="3"/>
  <c r="L6884" i="3"/>
  <c r="L6885" i="3"/>
  <c r="L6886" i="3"/>
  <c r="L6887" i="3"/>
  <c r="L6888" i="3"/>
  <c r="L6889" i="3"/>
  <c r="L6890" i="3"/>
  <c r="L6891" i="3"/>
  <c r="L6892" i="3"/>
  <c r="L6893" i="3"/>
  <c r="L6894" i="3"/>
  <c r="L6895" i="3"/>
  <c r="L6896" i="3"/>
  <c r="L6897" i="3"/>
  <c r="L6898" i="3"/>
  <c r="L6899" i="3"/>
  <c r="L6900" i="3"/>
  <c r="L6901" i="3"/>
  <c r="L6902" i="3"/>
  <c r="L6903" i="3"/>
  <c r="L6904" i="3"/>
  <c r="L6905" i="3"/>
  <c r="L6906" i="3"/>
  <c r="L6907" i="3"/>
  <c r="L6908" i="3"/>
  <c r="L6909" i="3"/>
  <c r="L6910" i="3"/>
  <c r="L6911" i="3"/>
  <c r="L6912" i="3"/>
  <c r="L6913" i="3"/>
  <c r="L6914" i="3"/>
  <c r="L6915" i="3"/>
  <c r="L6916" i="3"/>
  <c r="L6917" i="3"/>
  <c r="L6918" i="3"/>
  <c r="L6919" i="3"/>
  <c r="L6920" i="3"/>
  <c r="L6921" i="3"/>
  <c r="L6922" i="3"/>
  <c r="L6923" i="3"/>
  <c r="L6924" i="3"/>
  <c r="L6925" i="3"/>
  <c r="L6926" i="3"/>
  <c r="L6927" i="3"/>
  <c r="L6928" i="3"/>
  <c r="L6929" i="3"/>
  <c r="L6930" i="3"/>
  <c r="L6931" i="3"/>
  <c r="L6932" i="3"/>
  <c r="L6933" i="3"/>
  <c r="L6934" i="3"/>
  <c r="L6935" i="3"/>
  <c r="L6936" i="3"/>
  <c r="L6937" i="3"/>
  <c r="L6938" i="3"/>
  <c r="L6939" i="3"/>
  <c r="L6940" i="3"/>
  <c r="L6941" i="3"/>
  <c r="L6942" i="3"/>
  <c r="L6943" i="3"/>
  <c r="L6944" i="3"/>
  <c r="L6945" i="3"/>
  <c r="L6946" i="3"/>
  <c r="L6947" i="3"/>
  <c r="L6948" i="3"/>
  <c r="L6949" i="3"/>
  <c r="L6950" i="3"/>
  <c r="L6951" i="3"/>
  <c r="L6952" i="3"/>
  <c r="L6953" i="3"/>
  <c r="L6954" i="3"/>
  <c r="L6955" i="3"/>
  <c r="L6956" i="3"/>
  <c r="L6957" i="3"/>
  <c r="L6958" i="3"/>
  <c r="L6959" i="3"/>
  <c r="L6960" i="3"/>
  <c r="L6961" i="3"/>
  <c r="L6962" i="3"/>
  <c r="L6963" i="3"/>
  <c r="L6964" i="3"/>
  <c r="L6965" i="3"/>
  <c r="L6966" i="3"/>
  <c r="L6967" i="3"/>
  <c r="L6968" i="3"/>
  <c r="L6969" i="3"/>
  <c r="L6970" i="3"/>
  <c r="L6971" i="3"/>
  <c r="L6972" i="3"/>
  <c r="L6973" i="3"/>
  <c r="L6974" i="3"/>
  <c r="L6975" i="3"/>
  <c r="L6976" i="3"/>
  <c r="L6977" i="3"/>
  <c r="L6978" i="3"/>
  <c r="L6979" i="3"/>
  <c r="L6980" i="3"/>
  <c r="L6981" i="3"/>
  <c r="L6982" i="3"/>
  <c r="L6983" i="3"/>
  <c r="L6984" i="3"/>
  <c r="L6985" i="3"/>
  <c r="L6986" i="3"/>
  <c r="L6987" i="3"/>
  <c r="L6988" i="3"/>
  <c r="L6989" i="3"/>
  <c r="L6990" i="3"/>
  <c r="L6991" i="3"/>
  <c r="L6992" i="3"/>
  <c r="L6993" i="3"/>
  <c r="L6994" i="3"/>
  <c r="L6995" i="3"/>
  <c r="L6996" i="3"/>
  <c r="L6997" i="3"/>
  <c r="L6998" i="3"/>
  <c r="L6999" i="3"/>
  <c r="L7000" i="3"/>
  <c r="L7001" i="3"/>
  <c r="L7002" i="3"/>
  <c r="L7003" i="3"/>
  <c r="L7004" i="3"/>
  <c r="L7005" i="3"/>
  <c r="L7006" i="3"/>
  <c r="L7007" i="3"/>
  <c r="L7008" i="3"/>
  <c r="L7009" i="3"/>
  <c r="L7010" i="3"/>
  <c r="L7011" i="3"/>
  <c r="L7012" i="3"/>
  <c r="L7013" i="3"/>
  <c r="L7014" i="3"/>
  <c r="L7015" i="3"/>
  <c r="L7016" i="3"/>
  <c r="L7017" i="3"/>
  <c r="L7018" i="3"/>
  <c r="L7019" i="3"/>
  <c r="L7020" i="3"/>
  <c r="L7021" i="3"/>
  <c r="L7022" i="3"/>
  <c r="L7023" i="3"/>
  <c r="L7024" i="3"/>
  <c r="L7025" i="3"/>
  <c r="L7026" i="3"/>
  <c r="L7027" i="3"/>
  <c r="L7028" i="3"/>
  <c r="L7029" i="3"/>
  <c r="L7030" i="3"/>
  <c r="L7031" i="3"/>
  <c r="L7032" i="3"/>
  <c r="L7033" i="3"/>
  <c r="L7034" i="3"/>
  <c r="L7035" i="3"/>
  <c r="L7036" i="3"/>
  <c r="L7037" i="3"/>
  <c r="L7038" i="3"/>
  <c r="L7039" i="3"/>
  <c r="L7040" i="3"/>
  <c r="L7041" i="3"/>
  <c r="L7042" i="3"/>
  <c r="L7043" i="3"/>
  <c r="L7044" i="3"/>
  <c r="L7045" i="3"/>
  <c r="L7046" i="3"/>
  <c r="L7047" i="3"/>
  <c r="L7048" i="3"/>
  <c r="L7049" i="3"/>
  <c r="L7050" i="3"/>
  <c r="L7051" i="3"/>
  <c r="L7052" i="3"/>
  <c r="L7053" i="3"/>
  <c r="L7054" i="3"/>
  <c r="L7055" i="3"/>
  <c r="L7056" i="3"/>
  <c r="L7057" i="3"/>
  <c r="L7058" i="3"/>
  <c r="L7059" i="3"/>
  <c r="L7060" i="3"/>
  <c r="L7061" i="3"/>
  <c r="L7062" i="3"/>
  <c r="L7063" i="3"/>
  <c r="L7064" i="3"/>
  <c r="L7065" i="3"/>
  <c r="L7066" i="3"/>
  <c r="L7067" i="3"/>
  <c r="L7068" i="3"/>
  <c r="L7069" i="3"/>
  <c r="L7070" i="3"/>
  <c r="L7071" i="3"/>
  <c r="L7072" i="3"/>
  <c r="L7073" i="3"/>
  <c r="L7074" i="3"/>
  <c r="L7075" i="3"/>
  <c r="L7076" i="3"/>
  <c r="L7077" i="3"/>
  <c r="L7078" i="3"/>
  <c r="L7079" i="3"/>
  <c r="L7080" i="3"/>
  <c r="L7081" i="3"/>
  <c r="L7082" i="3"/>
  <c r="L7083" i="3"/>
  <c r="L7084" i="3"/>
  <c r="L7085" i="3"/>
  <c r="L7086" i="3"/>
  <c r="L7087" i="3"/>
  <c r="L7088" i="3"/>
  <c r="L7089" i="3"/>
  <c r="L7090" i="3"/>
  <c r="L7091" i="3"/>
  <c r="L7092" i="3"/>
  <c r="L7093" i="3"/>
  <c r="L7094" i="3"/>
  <c r="L7095" i="3"/>
  <c r="L7096" i="3"/>
  <c r="L7097" i="3"/>
  <c r="L7098" i="3"/>
  <c r="L7099" i="3"/>
  <c r="L7100" i="3"/>
  <c r="L7101" i="3"/>
  <c r="L7102" i="3"/>
  <c r="L7103" i="3"/>
  <c r="L7104" i="3"/>
  <c r="L7105" i="3"/>
  <c r="L7106" i="3"/>
  <c r="L7107" i="3"/>
  <c r="L7108" i="3"/>
  <c r="L7109" i="3"/>
  <c r="L7110" i="3"/>
  <c r="L7111" i="3"/>
  <c r="L7112" i="3"/>
  <c r="L7113" i="3"/>
  <c r="L7114" i="3"/>
  <c r="L7115" i="3"/>
  <c r="L7116" i="3"/>
  <c r="L7117" i="3"/>
  <c r="L7118" i="3"/>
  <c r="L7119" i="3"/>
  <c r="L7120" i="3"/>
  <c r="L7121" i="3"/>
  <c r="L7122" i="3"/>
  <c r="L7123" i="3"/>
  <c r="L7124" i="3"/>
  <c r="L7125" i="3"/>
  <c r="L7126" i="3"/>
  <c r="L7127" i="3"/>
  <c r="L7128" i="3"/>
  <c r="L7129" i="3"/>
  <c r="L7130" i="3"/>
  <c r="L7131" i="3"/>
  <c r="L7132" i="3"/>
  <c r="L7133" i="3"/>
  <c r="L7134" i="3"/>
  <c r="L7135" i="3"/>
  <c r="L7136" i="3"/>
  <c r="L7137" i="3"/>
  <c r="L7138" i="3"/>
  <c r="L7139" i="3"/>
  <c r="L7140" i="3"/>
  <c r="L7141" i="3"/>
  <c r="L7142" i="3"/>
  <c r="L7143" i="3"/>
  <c r="L7144" i="3"/>
  <c r="L7145" i="3"/>
  <c r="L7146" i="3"/>
  <c r="L7147" i="3"/>
  <c r="L7148" i="3"/>
  <c r="L7149" i="3"/>
  <c r="L7150" i="3"/>
  <c r="L7151" i="3"/>
  <c r="L7152" i="3"/>
  <c r="L7153" i="3"/>
  <c r="L7154" i="3"/>
  <c r="L7155" i="3"/>
  <c r="L7156" i="3"/>
  <c r="L7157" i="3"/>
  <c r="L7158" i="3"/>
  <c r="L7159" i="3"/>
  <c r="L7160" i="3"/>
  <c r="L7161" i="3"/>
  <c r="L7162" i="3"/>
  <c r="L7163" i="3"/>
  <c r="L7164" i="3"/>
  <c r="L7165" i="3"/>
  <c r="L7166" i="3"/>
  <c r="L7167" i="3"/>
  <c r="L7168" i="3"/>
  <c r="L7169" i="3"/>
  <c r="L7170" i="3"/>
  <c r="L7171" i="3"/>
  <c r="L7172" i="3"/>
  <c r="L7173" i="3"/>
  <c r="L7174" i="3"/>
  <c r="L7175" i="3"/>
  <c r="L7176" i="3"/>
  <c r="L7177" i="3"/>
  <c r="L7178" i="3"/>
  <c r="L7179" i="3"/>
  <c r="L7180" i="3"/>
  <c r="L7181" i="3"/>
  <c r="L7182" i="3"/>
  <c r="L7183" i="3"/>
  <c r="L7184" i="3"/>
  <c r="L7185" i="3"/>
  <c r="L7186" i="3"/>
  <c r="L7187" i="3"/>
  <c r="L7188" i="3"/>
  <c r="L7189" i="3"/>
  <c r="L7190" i="3"/>
  <c r="L7191" i="3"/>
  <c r="L7192" i="3"/>
  <c r="L7193" i="3"/>
  <c r="L7194" i="3"/>
  <c r="L7195" i="3"/>
  <c r="L7196" i="3"/>
  <c r="L7197" i="3"/>
  <c r="L7198" i="3"/>
  <c r="L7199" i="3"/>
  <c r="L7200" i="3"/>
  <c r="L7201" i="3"/>
  <c r="L7202" i="3"/>
  <c r="L7203" i="3"/>
  <c r="L7204" i="3"/>
  <c r="L7205" i="3"/>
  <c r="L7206" i="3"/>
  <c r="L7207" i="3"/>
  <c r="L7208" i="3"/>
  <c r="L7209" i="3"/>
  <c r="L7210" i="3"/>
  <c r="L7211" i="3"/>
  <c r="L7212" i="3"/>
  <c r="L7213" i="3"/>
  <c r="L7214" i="3"/>
  <c r="L7215" i="3"/>
  <c r="L7216" i="3"/>
  <c r="L7217" i="3"/>
  <c r="L7218" i="3"/>
  <c r="L7219" i="3"/>
  <c r="L7220" i="3"/>
  <c r="L7221" i="3"/>
  <c r="L7222" i="3"/>
  <c r="L7223" i="3"/>
  <c r="L7224" i="3"/>
  <c r="L7225" i="3"/>
  <c r="L7226" i="3"/>
  <c r="L7227" i="3"/>
  <c r="L7228" i="3"/>
  <c r="L7229" i="3"/>
  <c r="L7230" i="3"/>
  <c r="L7231" i="3"/>
  <c r="L7232" i="3"/>
  <c r="L7233" i="3"/>
  <c r="L7234" i="3"/>
  <c r="L7235" i="3"/>
  <c r="L7236" i="3"/>
  <c r="L7237" i="3"/>
  <c r="L7238" i="3"/>
  <c r="L7239" i="3"/>
  <c r="L7240" i="3"/>
  <c r="L7241" i="3"/>
  <c r="L7242" i="3"/>
  <c r="L7243" i="3"/>
  <c r="L7244" i="3"/>
  <c r="L7245" i="3"/>
  <c r="L7246" i="3"/>
  <c r="L7247" i="3"/>
  <c r="L7248" i="3"/>
  <c r="L7249" i="3"/>
  <c r="L7250" i="3"/>
  <c r="L7251" i="3"/>
  <c r="L7252" i="3"/>
  <c r="L7253" i="3"/>
  <c r="L7254" i="3"/>
  <c r="L7255" i="3"/>
  <c r="L7256" i="3"/>
  <c r="L7257" i="3"/>
  <c r="L7258" i="3"/>
  <c r="L7259" i="3"/>
  <c r="L7260" i="3"/>
  <c r="L7261" i="3"/>
  <c r="L7262" i="3"/>
  <c r="L7263" i="3"/>
  <c r="L7264" i="3"/>
  <c r="L7265" i="3"/>
  <c r="L7266" i="3"/>
  <c r="L7267" i="3"/>
  <c r="L7268" i="3"/>
  <c r="L7269" i="3"/>
  <c r="L7270" i="3"/>
  <c r="L7271" i="3"/>
  <c r="L7272" i="3"/>
  <c r="L7273" i="3"/>
  <c r="L7274" i="3"/>
  <c r="L7275" i="3"/>
  <c r="L7276" i="3"/>
  <c r="L7277" i="3"/>
  <c r="L7278" i="3"/>
  <c r="L7279" i="3"/>
  <c r="L7280" i="3"/>
  <c r="L7281" i="3"/>
  <c r="L7282" i="3"/>
  <c r="L7283" i="3"/>
  <c r="L7284" i="3"/>
  <c r="L7285" i="3"/>
  <c r="L7286" i="3"/>
  <c r="L7287" i="3"/>
  <c r="L7288" i="3"/>
  <c r="L7289" i="3"/>
  <c r="L7290" i="3"/>
  <c r="L7291" i="3"/>
  <c r="L7292" i="3"/>
  <c r="L7293" i="3"/>
  <c r="L7294" i="3"/>
  <c r="L7295" i="3"/>
  <c r="L7296" i="3"/>
  <c r="L7297" i="3"/>
  <c r="L7298" i="3"/>
  <c r="L7299" i="3"/>
  <c r="L7300" i="3"/>
  <c r="L7301" i="3"/>
  <c r="L7302" i="3"/>
  <c r="L7303" i="3"/>
  <c r="L7304" i="3"/>
  <c r="L7305" i="3"/>
  <c r="L7306" i="3"/>
  <c r="L7307" i="3"/>
  <c r="L7308" i="3"/>
  <c r="L7309" i="3"/>
  <c r="L7310" i="3"/>
  <c r="L7311" i="3"/>
  <c r="L7312" i="3"/>
  <c r="L7313" i="3"/>
  <c r="L7314" i="3"/>
  <c r="L7315" i="3"/>
  <c r="L7316" i="3"/>
  <c r="L7317" i="3"/>
  <c r="L7318" i="3"/>
  <c r="L7319" i="3"/>
  <c r="L7320" i="3"/>
  <c r="L7321" i="3"/>
  <c r="L7322" i="3"/>
  <c r="L7323" i="3"/>
  <c r="L7324" i="3"/>
  <c r="L7325" i="3"/>
  <c r="L7326" i="3"/>
  <c r="L7327" i="3"/>
  <c r="L7328" i="3"/>
  <c r="L7329" i="3"/>
  <c r="L7330" i="3"/>
  <c r="L7331" i="3"/>
  <c r="L7332" i="3"/>
  <c r="L7333" i="3"/>
  <c r="L7334" i="3"/>
  <c r="L7335" i="3"/>
  <c r="L7336" i="3"/>
  <c r="L7337" i="3"/>
  <c r="L7338" i="3"/>
  <c r="L7339" i="3"/>
  <c r="L7340" i="3"/>
  <c r="L7341" i="3"/>
  <c r="L7342" i="3"/>
  <c r="L7343" i="3"/>
  <c r="L7344" i="3"/>
  <c r="L7345" i="3"/>
  <c r="L7346" i="3"/>
  <c r="L7347" i="3"/>
  <c r="L7348" i="3"/>
  <c r="L7349" i="3"/>
  <c r="L7350" i="3"/>
  <c r="L7351" i="3"/>
  <c r="L7352" i="3"/>
  <c r="L7353" i="3"/>
  <c r="L7354" i="3"/>
  <c r="L7355" i="3"/>
  <c r="L7356" i="3"/>
  <c r="L7357" i="3"/>
  <c r="L7358" i="3"/>
  <c r="L7359" i="3"/>
  <c r="L7360" i="3"/>
  <c r="L7361" i="3"/>
  <c r="L7362" i="3"/>
  <c r="L7363" i="3"/>
  <c r="L7364" i="3"/>
  <c r="L7365" i="3"/>
  <c r="L7366" i="3"/>
  <c r="L7367" i="3"/>
  <c r="L7368" i="3"/>
  <c r="L7369" i="3"/>
  <c r="L7370" i="3"/>
  <c r="L7371" i="3"/>
  <c r="L7372" i="3"/>
  <c r="L7373" i="3"/>
  <c r="L7374" i="3"/>
  <c r="L7375" i="3"/>
  <c r="L7376" i="3"/>
  <c r="L7377" i="3"/>
  <c r="L7378" i="3"/>
  <c r="L7379" i="3"/>
  <c r="L7380" i="3"/>
  <c r="L7381" i="3"/>
  <c r="L7382" i="3"/>
  <c r="L7383" i="3"/>
  <c r="L7384" i="3"/>
  <c r="L7385" i="3"/>
  <c r="L7386" i="3"/>
  <c r="L7387" i="3"/>
  <c r="L7388" i="3"/>
  <c r="L7389" i="3"/>
  <c r="L7390" i="3"/>
  <c r="L7391" i="3"/>
  <c r="L7392" i="3"/>
  <c r="L7393" i="3"/>
  <c r="L7394" i="3"/>
  <c r="L7395" i="3"/>
  <c r="L7396" i="3"/>
  <c r="L7397" i="3"/>
  <c r="L7398" i="3"/>
  <c r="L7399" i="3"/>
  <c r="L7400" i="3"/>
  <c r="L7401" i="3"/>
  <c r="L7402" i="3"/>
  <c r="L7403" i="3"/>
  <c r="L7404" i="3"/>
  <c r="L7405" i="3"/>
  <c r="L7406" i="3"/>
  <c r="L7407" i="3"/>
  <c r="L7408" i="3"/>
  <c r="L7409" i="3"/>
  <c r="L7410" i="3"/>
  <c r="L7411" i="3"/>
  <c r="L7412" i="3"/>
  <c r="L7413" i="3"/>
  <c r="L7414" i="3"/>
  <c r="L7415" i="3"/>
  <c r="L7416" i="3"/>
  <c r="L7417" i="3"/>
  <c r="L7418" i="3"/>
  <c r="L7419" i="3"/>
  <c r="L7420" i="3"/>
  <c r="L7421" i="3"/>
  <c r="L7422" i="3"/>
  <c r="L7423" i="3"/>
  <c r="L7424" i="3"/>
  <c r="L7425" i="3"/>
  <c r="L7426" i="3"/>
  <c r="L7427" i="3"/>
  <c r="L7428" i="3"/>
  <c r="L7429" i="3"/>
  <c r="L7430" i="3"/>
  <c r="L7431" i="3"/>
  <c r="L7432" i="3"/>
  <c r="L7433" i="3"/>
  <c r="L7434" i="3"/>
  <c r="L7435" i="3"/>
  <c r="L7436" i="3"/>
  <c r="L7437" i="3"/>
  <c r="L7438" i="3"/>
  <c r="L7439" i="3"/>
  <c r="L7440" i="3"/>
  <c r="L7441" i="3"/>
  <c r="L7442" i="3"/>
  <c r="L7443" i="3"/>
  <c r="L7444" i="3"/>
  <c r="L7445" i="3"/>
  <c r="L7446" i="3"/>
  <c r="L7447" i="3"/>
  <c r="L7448" i="3"/>
  <c r="L7449" i="3"/>
  <c r="L7450" i="3"/>
  <c r="L7451" i="3"/>
  <c r="L7452" i="3"/>
  <c r="L7453" i="3"/>
  <c r="L7454" i="3"/>
  <c r="L7455" i="3"/>
  <c r="L7456" i="3"/>
  <c r="L7457" i="3"/>
  <c r="L7458" i="3"/>
  <c r="L7459" i="3"/>
  <c r="L7460" i="3"/>
  <c r="L7461" i="3"/>
  <c r="L7462" i="3"/>
  <c r="L7463" i="3"/>
  <c r="L7464" i="3"/>
  <c r="L7465" i="3"/>
  <c r="L7466" i="3"/>
  <c r="L7467" i="3"/>
  <c r="L7468" i="3"/>
  <c r="L7469" i="3"/>
  <c r="L7470" i="3"/>
  <c r="L7471" i="3"/>
  <c r="L7472" i="3"/>
  <c r="L7473" i="3"/>
  <c r="L7474" i="3"/>
  <c r="L7475" i="3"/>
  <c r="L7476" i="3"/>
  <c r="L7477" i="3"/>
  <c r="L7478" i="3"/>
  <c r="L7479" i="3"/>
  <c r="L7480" i="3"/>
  <c r="L7481" i="3"/>
  <c r="L7482" i="3"/>
  <c r="L7483" i="3"/>
  <c r="L7484" i="3"/>
  <c r="L7485" i="3"/>
  <c r="L7486" i="3"/>
  <c r="L7487" i="3"/>
  <c r="L7488" i="3"/>
  <c r="L7489" i="3"/>
  <c r="L7490" i="3"/>
  <c r="L7491" i="3"/>
  <c r="L7492" i="3"/>
  <c r="L7493" i="3"/>
  <c r="L7494" i="3"/>
  <c r="L7495" i="3"/>
  <c r="L7496" i="3"/>
  <c r="L7497" i="3"/>
  <c r="L7498" i="3"/>
  <c r="L7499" i="3"/>
  <c r="L7500" i="3"/>
  <c r="L7501" i="3"/>
  <c r="L7502" i="3"/>
  <c r="L7503" i="3"/>
  <c r="L7504" i="3"/>
  <c r="L7505" i="3"/>
  <c r="L7506" i="3"/>
  <c r="L7507" i="3"/>
  <c r="L7508" i="3"/>
  <c r="L7509" i="3"/>
  <c r="L7510" i="3"/>
  <c r="L7511" i="3"/>
  <c r="L7512" i="3"/>
  <c r="L7513" i="3"/>
  <c r="L7514" i="3"/>
  <c r="L7515" i="3"/>
  <c r="L7516" i="3"/>
  <c r="L7517" i="3"/>
  <c r="L7518" i="3"/>
  <c r="L7519" i="3"/>
  <c r="L7520" i="3"/>
  <c r="L7521" i="3"/>
  <c r="L7522" i="3"/>
  <c r="L7523" i="3"/>
  <c r="L7524" i="3"/>
  <c r="L7525" i="3"/>
  <c r="L7526" i="3"/>
  <c r="L7527" i="3"/>
  <c r="L7528" i="3"/>
  <c r="L7529" i="3"/>
  <c r="L7530" i="3"/>
  <c r="L7531" i="3"/>
  <c r="L7532" i="3"/>
  <c r="L7533" i="3"/>
  <c r="L7534" i="3"/>
  <c r="L7535" i="3"/>
  <c r="L7536" i="3"/>
  <c r="L7537" i="3"/>
  <c r="L7538" i="3"/>
  <c r="L7539" i="3"/>
  <c r="L7540" i="3"/>
  <c r="L7541" i="3"/>
  <c r="L7542" i="3"/>
  <c r="L7543" i="3"/>
  <c r="L7544" i="3"/>
  <c r="L7545" i="3"/>
  <c r="L7546" i="3"/>
  <c r="L7547" i="3"/>
  <c r="L7548" i="3"/>
  <c r="L7549" i="3"/>
  <c r="L7550" i="3"/>
  <c r="L7551" i="3"/>
  <c r="L7552" i="3"/>
  <c r="L7553" i="3"/>
  <c r="L7554" i="3"/>
  <c r="L7555" i="3"/>
  <c r="L7556" i="3"/>
  <c r="L7557" i="3"/>
  <c r="L7558" i="3"/>
  <c r="L7559" i="3"/>
  <c r="L7560" i="3"/>
  <c r="L7561" i="3"/>
  <c r="L7562" i="3"/>
  <c r="L7563" i="3"/>
  <c r="L7564" i="3"/>
  <c r="L7565" i="3"/>
  <c r="L7566" i="3"/>
  <c r="L7567" i="3"/>
  <c r="L7568" i="3"/>
  <c r="L7569" i="3"/>
  <c r="L7570" i="3"/>
  <c r="L7571" i="3"/>
  <c r="L7572" i="3"/>
  <c r="L7573" i="3"/>
  <c r="L7574" i="3"/>
  <c r="L7575" i="3"/>
  <c r="L7576" i="3"/>
  <c r="L7577" i="3"/>
  <c r="L7578" i="3"/>
  <c r="L7579" i="3"/>
  <c r="L7580" i="3"/>
  <c r="L7581" i="3"/>
  <c r="L7582" i="3"/>
  <c r="L7583" i="3"/>
  <c r="L7584" i="3"/>
  <c r="L7585" i="3"/>
  <c r="L7586" i="3"/>
  <c r="L7587" i="3"/>
  <c r="L7588" i="3"/>
  <c r="L7589" i="3"/>
  <c r="L7590" i="3"/>
  <c r="L7591" i="3"/>
  <c r="L7592" i="3"/>
  <c r="L7593" i="3"/>
  <c r="L7594" i="3"/>
  <c r="L7595" i="3"/>
  <c r="L7596" i="3"/>
  <c r="L7597" i="3"/>
  <c r="L7598" i="3"/>
  <c r="L7599" i="3"/>
  <c r="L7600" i="3"/>
  <c r="L7601" i="3"/>
  <c r="L7602" i="3"/>
  <c r="L7603" i="3"/>
  <c r="L7604" i="3"/>
  <c r="L7605" i="3"/>
  <c r="L7606" i="3"/>
  <c r="L7607" i="3"/>
  <c r="L7608" i="3"/>
  <c r="L7609" i="3"/>
  <c r="L7610" i="3"/>
  <c r="L7611" i="3"/>
  <c r="L7612" i="3"/>
  <c r="L7613" i="3"/>
  <c r="L7614" i="3"/>
  <c r="L7615" i="3"/>
  <c r="L7616" i="3"/>
  <c r="L7617" i="3"/>
  <c r="L7618" i="3"/>
  <c r="L7619" i="3"/>
  <c r="L7620" i="3"/>
  <c r="L7621" i="3"/>
  <c r="L7622" i="3"/>
  <c r="L7623" i="3"/>
  <c r="L7624" i="3"/>
  <c r="L7625" i="3"/>
  <c r="L7626" i="3"/>
  <c r="L7627" i="3"/>
  <c r="L7628" i="3"/>
  <c r="L7629" i="3"/>
  <c r="L7630" i="3"/>
  <c r="L7631" i="3"/>
  <c r="L7632" i="3"/>
  <c r="L7633" i="3"/>
  <c r="L7634" i="3"/>
  <c r="L7635" i="3"/>
  <c r="L7636" i="3"/>
  <c r="L7637" i="3"/>
  <c r="L7638" i="3"/>
  <c r="L7639" i="3"/>
  <c r="L7640" i="3"/>
  <c r="L7641" i="3"/>
  <c r="L7642" i="3"/>
  <c r="L7643" i="3"/>
  <c r="L7644" i="3"/>
  <c r="L7645" i="3"/>
  <c r="L7646" i="3"/>
  <c r="L7647" i="3"/>
  <c r="L7648" i="3"/>
  <c r="L7649" i="3"/>
  <c r="L7650" i="3"/>
  <c r="L7651" i="3"/>
  <c r="L7652" i="3"/>
  <c r="L7653" i="3"/>
  <c r="L7654" i="3"/>
  <c r="L7655" i="3"/>
  <c r="L7656" i="3"/>
  <c r="L7657" i="3"/>
  <c r="L7658" i="3"/>
  <c r="L7659" i="3"/>
  <c r="L7660" i="3"/>
  <c r="L7661" i="3"/>
  <c r="L7662" i="3"/>
  <c r="L7663" i="3"/>
  <c r="L7664" i="3"/>
  <c r="L7665" i="3"/>
  <c r="L7666" i="3"/>
  <c r="L7667" i="3"/>
  <c r="L7668" i="3"/>
  <c r="L7669" i="3"/>
  <c r="L7670" i="3"/>
  <c r="L7671" i="3"/>
  <c r="L7672" i="3"/>
  <c r="L7673" i="3"/>
  <c r="L7674" i="3"/>
  <c r="L7675" i="3"/>
  <c r="L7676" i="3"/>
  <c r="L7677" i="3"/>
  <c r="L7678" i="3"/>
  <c r="L7679" i="3"/>
  <c r="L7680" i="3"/>
  <c r="L7681" i="3"/>
  <c r="L7682" i="3"/>
  <c r="L7683" i="3"/>
  <c r="L7684" i="3"/>
  <c r="L7685" i="3"/>
  <c r="L7686" i="3"/>
  <c r="L7687" i="3"/>
  <c r="L7688" i="3"/>
  <c r="L7689" i="3"/>
  <c r="L7690" i="3"/>
  <c r="L7691" i="3"/>
  <c r="L7692" i="3"/>
  <c r="L7693" i="3"/>
  <c r="L7694" i="3"/>
  <c r="L7695" i="3"/>
  <c r="L7696" i="3"/>
  <c r="L7697" i="3"/>
  <c r="L7698" i="3"/>
  <c r="L7699" i="3"/>
  <c r="L7700" i="3"/>
  <c r="L7701" i="3"/>
  <c r="L7702" i="3"/>
  <c r="L7703" i="3"/>
  <c r="L7704" i="3"/>
  <c r="L7705" i="3"/>
  <c r="L7706" i="3"/>
  <c r="L7707" i="3"/>
  <c r="L7708" i="3"/>
  <c r="L7709" i="3"/>
  <c r="L7710" i="3"/>
  <c r="L7711" i="3"/>
  <c r="L7712" i="3"/>
  <c r="L7713" i="3"/>
  <c r="L7714" i="3"/>
  <c r="L7715" i="3"/>
  <c r="L7716" i="3"/>
  <c r="L7717" i="3"/>
  <c r="L7718" i="3"/>
  <c r="L7719" i="3"/>
  <c r="L7720" i="3"/>
  <c r="L7721" i="3"/>
  <c r="L7722" i="3"/>
  <c r="L7723" i="3"/>
  <c r="L7724" i="3"/>
  <c r="L7725" i="3"/>
  <c r="L7726" i="3"/>
  <c r="L7727" i="3"/>
  <c r="L7728" i="3"/>
  <c r="L7729" i="3"/>
  <c r="L7730" i="3"/>
  <c r="L7731" i="3"/>
  <c r="L7732" i="3"/>
  <c r="L7733" i="3"/>
  <c r="L7734" i="3"/>
  <c r="L7735" i="3"/>
  <c r="L7736" i="3"/>
  <c r="L7737" i="3"/>
  <c r="L7738" i="3"/>
  <c r="L7739" i="3"/>
  <c r="L7740" i="3"/>
  <c r="L7741" i="3"/>
  <c r="L7742" i="3"/>
  <c r="L7743" i="3"/>
  <c r="L7744" i="3"/>
  <c r="L7745" i="3"/>
  <c r="L7746" i="3"/>
  <c r="L7747" i="3"/>
  <c r="L7748" i="3"/>
  <c r="L7749" i="3"/>
  <c r="L7750" i="3"/>
  <c r="L7751" i="3"/>
  <c r="L7752" i="3"/>
  <c r="L7753" i="3"/>
  <c r="L7754" i="3"/>
  <c r="L7755" i="3"/>
  <c r="L7756" i="3"/>
  <c r="L7757" i="3"/>
  <c r="L7758" i="3"/>
  <c r="L7759" i="3"/>
  <c r="L7760" i="3"/>
  <c r="L7761" i="3"/>
  <c r="L7762" i="3"/>
  <c r="L7763" i="3"/>
  <c r="L7764" i="3"/>
  <c r="L7765" i="3"/>
  <c r="L7766" i="3"/>
  <c r="L7767" i="3"/>
  <c r="L7768" i="3"/>
  <c r="L7769" i="3"/>
  <c r="L7770" i="3"/>
  <c r="L7771" i="3"/>
  <c r="L7772" i="3"/>
  <c r="L7773" i="3"/>
  <c r="L7774" i="3"/>
  <c r="L7775" i="3"/>
  <c r="L7776" i="3"/>
  <c r="L7777" i="3"/>
  <c r="L7778" i="3"/>
  <c r="L7779" i="3"/>
  <c r="L7780" i="3"/>
  <c r="L7781" i="3"/>
  <c r="L7782" i="3"/>
  <c r="L7783" i="3"/>
  <c r="L7784" i="3"/>
  <c r="L7785" i="3"/>
  <c r="L7786" i="3"/>
  <c r="L7787" i="3"/>
  <c r="L7788" i="3"/>
  <c r="L7789" i="3"/>
  <c r="L7790" i="3"/>
  <c r="L7791" i="3"/>
  <c r="L7792" i="3"/>
  <c r="L7793" i="3"/>
  <c r="L7794" i="3"/>
  <c r="L7795" i="3"/>
  <c r="L7796" i="3"/>
  <c r="L7797" i="3"/>
  <c r="L7798" i="3"/>
  <c r="L7799" i="3"/>
  <c r="L7800" i="3"/>
  <c r="L7801" i="3"/>
  <c r="L7802" i="3"/>
  <c r="L7803" i="3"/>
  <c r="L7804" i="3"/>
  <c r="L7805" i="3"/>
  <c r="L7806" i="3"/>
  <c r="L7807" i="3"/>
  <c r="L7808" i="3"/>
  <c r="L7809" i="3"/>
  <c r="L7810" i="3"/>
  <c r="L7811" i="3"/>
  <c r="L7812" i="3"/>
  <c r="L7813" i="3"/>
  <c r="L7814" i="3"/>
  <c r="L7815" i="3"/>
  <c r="L7816" i="3"/>
  <c r="L7817" i="3"/>
  <c r="L7818" i="3"/>
  <c r="L7819" i="3"/>
  <c r="L7820" i="3"/>
  <c r="L7821" i="3"/>
  <c r="L7822" i="3"/>
  <c r="L7823" i="3"/>
  <c r="L7824" i="3"/>
  <c r="L7825" i="3"/>
  <c r="L7826" i="3"/>
  <c r="L7827" i="3"/>
  <c r="L7828" i="3"/>
  <c r="L7829" i="3"/>
  <c r="L7830" i="3"/>
  <c r="L7831" i="3"/>
  <c r="L7832" i="3"/>
  <c r="L7833" i="3"/>
  <c r="L7834" i="3"/>
  <c r="L7835" i="3"/>
  <c r="L7836" i="3"/>
  <c r="L7837" i="3"/>
  <c r="L7838" i="3"/>
  <c r="L7839" i="3"/>
  <c r="L7840" i="3"/>
  <c r="L7841" i="3"/>
  <c r="L7842" i="3"/>
  <c r="L7843" i="3"/>
  <c r="L7844" i="3"/>
  <c r="L7845" i="3"/>
  <c r="L7846" i="3"/>
  <c r="L7847" i="3"/>
  <c r="L7848" i="3"/>
  <c r="L7849" i="3"/>
  <c r="L7850" i="3"/>
  <c r="L7851" i="3"/>
  <c r="L7852" i="3"/>
  <c r="L7853" i="3"/>
  <c r="L7854" i="3"/>
  <c r="L7855" i="3"/>
  <c r="L7856" i="3"/>
  <c r="L7857" i="3"/>
  <c r="L7858" i="3"/>
  <c r="L7859" i="3"/>
  <c r="L7860" i="3"/>
  <c r="L7861" i="3"/>
  <c r="L7862" i="3"/>
  <c r="L7863" i="3"/>
  <c r="L7864" i="3"/>
  <c r="L7865" i="3"/>
  <c r="L7866" i="3"/>
  <c r="L7867" i="3"/>
  <c r="L7868" i="3"/>
  <c r="L7869" i="3"/>
  <c r="L7870" i="3"/>
  <c r="L7871" i="3"/>
  <c r="L7872" i="3"/>
  <c r="L7873" i="3"/>
  <c r="L7874" i="3"/>
  <c r="L7875" i="3"/>
  <c r="L7876" i="3"/>
  <c r="L7877" i="3"/>
  <c r="L7878" i="3"/>
  <c r="L7879" i="3"/>
  <c r="L7880" i="3"/>
  <c r="L7881" i="3"/>
  <c r="L7882" i="3"/>
  <c r="L7883" i="3"/>
  <c r="L7884" i="3"/>
  <c r="L7885" i="3"/>
  <c r="L7886" i="3"/>
  <c r="L7887" i="3"/>
  <c r="L7888" i="3"/>
  <c r="L7889" i="3"/>
  <c r="L7890" i="3"/>
  <c r="L7891" i="3"/>
  <c r="L7892" i="3"/>
  <c r="L7893" i="3"/>
  <c r="L7894" i="3"/>
  <c r="L7895" i="3"/>
  <c r="L7896" i="3"/>
  <c r="L7897" i="3"/>
  <c r="L7898" i="3"/>
  <c r="L7899" i="3"/>
  <c r="L7900" i="3"/>
  <c r="L7901" i="3"/>
  <c r="L7902" i="3"/>
  <c r="L7903" i="3"/>
  <c r="L7904" i="3"/>
  <c r="L7905" i="3"/>
  <c r="L7906" i="3"/>
  <c r="L7907" i="3"/>
  <c r="L7908" i="3"/>
  <c r="L7909" i="3"/>
  <c r="L7910" i="3"/>
  <c r="L7911" i="3"/>
  <c r="L7912" i="3"/>
  <c r="L7913" i="3"/>
  <c r="L7914" i="3"/>
  <c r="L7915" i="3"/>
  <c r="L7916" i="3"/>
  <c r="L7917" i="3"/>
  <c r="L7918" i="3"/>
  <c r="L7919" i="3"/>
  <c r="L7920" i="3"/>
  <c r="L7921" i="3"/>
  <c r="L7922" i="3"/>
  <c r="L7923" i="3"/>
  <c r="L7924" i="3"/>
  <c r="L7925" i="3"/>
  <c r="L7926" i="3"/>
  <c r="L7927" i="3"/>
  <c r="L7928" i="3"/>
  <c r="L7929" i="3"/>
  <c r="L7930" i="3"/>
  <c r="L7931" i="3"/>
  <c r="L7932" i="3"/>
  <c r="L7933" i="3"/>
  <c r="L7934" i="3"/>
  <c r="L7935" i="3"/>
  <c r="L7936" i="3"/>
  <c r="L7937" i="3"/>
  <c r="L7938" i="3"/>
  <c r="L7939" i="3"/>
  <c r="L7940" i="3"/>
  <c r="L7941" i="3"/>
  <c r="L7942" i="3"/>
  <c r="L7943" i="3"/>
  <c r="L7944" i="3"/>
  <c r="L7945" i="3"/>
  <c r="L7946" i="3"/>
  <c r="L7947" i="3"/>
  <c r="L7948" i="3"/>
  <c r="L7949" i="3"/>
  <c r="L7950" i="3"/>
  <c r="L7951" i="3"/>
  <c r="L7952" i="3"/>
  <c r="L7953" i="3"/>
  <c r="L7954" i="3"/>
  <c r="L7955" i="3"/>
  <c r="L7956" i="3"/>
  <c r="L7957" i="3"/>
  <c r="L7958" i="3"/>
  <c r="L7959" i="3"/>
  <c r="L7960" i="3"/>
  <c r="L7961" i="3"/>
  <c r="L7962" i="3"/>
  <c r="L7963" i="3"/>
  <c r="L7964" i="3"/>
  <c r="L7965" i="3"/>
  <c r="L7966" i="3"/>
  <c r="L7967" i="3"/>
  <c r="L7968" i="3"/>
  <c r="L7969" i="3"/>
  <c r="L7970" i="3"/>
  <c r="L7971" i="3"/>
  <c r="L7972" i="3"/>
  <c r="L7973" i="3"/>
  <c r="L7974" i="3"/>
  <c r="L7975" i="3"/>
  <c r="L7976" i="3"/>
  <c r="L7977" i="3"/>
  <c r="L7978" i="3"/>
  <c r="L7979" i="3"/>
  <c r="L7980" i="3"/>
  <c r="L7981" i="3"/>
  <c r="L7982" i="3"/>
  <c r="L7983" i="3"/>
  <c r="L7984" i="3"/>
  <c r="L7985" i="3"/>
  <c r="L7986" i="3"/>
  <c r="L7987" i="3"/>
  <c r="L7988" i="3"/>
  <c r="L7989" i="3"/>
  <c r="L7990" i="3"/>
  <c r="L7991" i="3"/>
  <c r="L7992" i="3"/>
  <c r="L7993" i="3"/>
  <c r="L7994" i="3"/>
  <c r="L7995" i="3"/>
  <c r="L7996" i="3"/>
  <c r="L7997" i="3"/>
  <c r="L7998" i="3"/>
  <c r="L7999" i="3"/>
  <c r="L8000" i="3"/>
  <c r="L8001" i="3"/>
  <c r="L8002" i="3"/>
  <c r="L8003" i="3"/>
  <c r="L8004" i="3"/>
  <c r="L8005" i="3"/>
  <c r="L8006" i="3"/>
  <c r="L8007" i="3"/>
  <c r="L8008" i="3"/>
  <c r="L8009" i="3"/>
  <c r="L8010" i="3"/>
  <c r="L8011" i="3"/>
  <c r="L8012" i="3"/>
  <c r="L8013" i="3"/>
  <c r="L8014" i="3"/>
  <c r="L8015" i="3"/>
  <c r="L8016" i="3"/>
  <c r="L8017" i="3"/>
  <c r="L8018" i="3"/>
  <c r="L8019" i="3"/>
  <c r="L8020" i="3"/>
  <c r="L8021" i="3"/>
  <c r="L8022" i="3"/>
  <c r="L8023" i="3"/>
  <c r="L8024" i="3"/>
  <c r="L8025" i="3"/>
  <c r="L8026" i="3"/>
  <c r="L8027" i="3"/>
  <c r="L8028" i="3"/>
  <c r="L8029" i="3"/>
  <c r="L8030" i="3"/>
  <c r="L8031" i="3"/>
  <c r="L8032" i="3"/>
  <c r="L8033" i="3"/>
  <c r="L8034" i="3"/>
  <c r="L8035" i="3"/>
  <c r="L8036" i="3"/>
  <c r="L8037" i="3"/>
  <c r="L8038" i="3"/>
  <c r="L8039" i="3"/>
  <c r="L8040" i="3"/>
  <c r="L8041" i="3"/>
  <c r="L8042" i="3"/>
  <c r="L8043" i="3"/>
  <c r="L8044" i="3"/>
  <c r="L8045" i="3"/>
  <c r="L8046" i="3"/>
  <c r="L8047" i="3"/>
  <c r="L8048" i="3"/>
  <c r="L8049" i="3"/>
  <c r="L8050" i="3"/>
  <c r="L8051" i="3"/>
  <c r="L8052" i="3"/>
  <c r="L8053" i="3"/>
  <c r="L8054" i="3"/>
  <c r="L8055" i="3"/>
  <c r="L8056" i="3"/>
  <c r="L8057" i="3"/>
  <c r="L8058" i="3"/>
  <c r="L8059" i="3"/>
  <c r="L8060" i="3"/>
  <c r="L8061" i="3"/>
  <c r="L8062" i="3"/>
  <c r="L8063" i="3"/>
  <c r="L8064" i="3"/>
  <c r="L8065" i="3"/>
  <c r="L8066" i="3"/>
  <c r="L8067" i="3"/>
  <c r="L8068" i="3"/>
  <c r="L8069" i="3"/>
  <c r="L8070" i="3"/>
  <c r="L8071" i="3"/>
  <c r="L8072" i="3"/>
  <c r="L8073" i="3"/>
  <c r="L8074" i="3"/>
  <c r="L8075" i="3"/>
  <c r="L8076" i="3"/>
  <c r="L8077" i="3"/>
  <c r="L8078" i="3"/>
  <c r="L8079" i="3"/>
  <c r="L8080" i="3"/>
  <c r="L8081" i="3"/>
  <c r="L8082" i="3"/>
  <c r="L8083" i="3"/>
  <c r="L8084" i="3"/>
  <c r="L8085" i="3"/>
  <c r="L8086" i="3"/>
  <c r="L8087" i="3"/>
  <c r="L8088" i="3"/>
  <c r="L8089" i="3"/>
  <c r="L8090" i="3"/>
  <c r="L8091" i="3"/>
  <c r="L8092" i="3"/>
  <c r="L8093" i="3"/>
  <c r="L8094" i="3"/>
  <c r="L8095" i="3"/>
  <c r="L8096" i="3"/>
  <c r="L8097" i="3"/>
  <c r="L8098" i="3"/>
  <c r="L8099" i="3"/>
  <c r="L8100" i="3"/>
  <c r="L8101" i="3"/>
  <c r="L8102" i="3"/>
  <c r="L8103" i="3"/>
  <c r="L8104" i="3"/>
  <c r="L8105" i="3"/>
  <c r="L8106" i="3"/>
  <c r="L8107" i="3"/>
  <c r="L8108" i="3"/>
  <c r="L8109" i="3"/>
  <c r="L8110" i="3"/>
  <c r="L8111" i="3"/>
  <c r="L8112" i="3"/>
  <c r="L8113" i="3"/>
  <c r="L8114" i="3"/>
  <c r="L8115" i="3"/>
  <c r="L8116" i="3"/>
  <c r="L8117" i="3"/>
  <c r="L8118" i="3"/>
  <c r="L8119" i="3"/>
  <c r="L8120" i="3"/>
  <c r="L8121" i="3"/>
  <c r="L8122" i="3"/>
  <c r="L8123" i="3"/>
  <c r="L8124" i="3"/>
  <c r="L8125" i="3"/>
  <c r="L8126" i="3"/>
  <c r="L8127" i="3"/>
  <c r="L8128" i="3"/>
  <c r="L8129" i="3"/>
  <c r="L8130" i="3"/>
  <c r="L8131" i="3"/>
  <c r="L8132" i="3"/>
  <c r="L8133" i="3"/>
  <c r="L8134" i="3"/>
  <c r="L8135" i="3"/>
  <c r="L8136" i="3"/>
  <c r="L8137" i="3"/>
  <c r="L8138" i="3"/>
  <c r="L8139" i="3"/>
  <c r="L8140" i="3"/>
  <c r="L8141" i="3"/>
  <c r="L8142" i="3"/>
  <c r="L8143" i="3"/>
  <c r="L8144" i="3"/>
  <c r="L8145" i="3"/>
  <c r="L8146" i="3"/>
  <c r="L8147" i="3"/>
  <c r="L8148" i="3"/>
  <c r="L8149" i="3"/>
  <c r="L8150" i="3"/>
  <c r="L8151" i="3"/>
  <c r="L8152" i="3"/>
  <c r="L8153" i="3"/>
  <c r="L8154" i="3"/>
  <c r="L8155" i="3"/>
  <c r="L8156" i="3"/>
  <c r="L8157" i="3"/>
  <c r="L8158" i="3"/>
  <c r="L8159" i="3"/>
  <c r="L8160" i="3"/>
  <c r="L8161" i="3"/>
  <c r="L8162" i="3"/>
  <c r="L8163" i="3"/>
  <c r="L8164" i="3"/>
  <c r="L8165" i="3"/>
  <c r="L8166" i="3"/>
  <c r="L8167" i="3"/>
  <c r="L8168" i="3"/>
  <c r="L8169" i="3"/>
  <c r="L8170" i="3"/>
  <c r="L8171" i="3"/>
  <c r="L8172" i="3"/>
  <c r="L8173" i="3"/>
  <c r="L8174" i="3"/>
  <c r="L8175" i="3"/>
  <c r="L8176" i="3"/>
  <c r="L8177" i="3"/>
  <c r="L8178" i="3"/>
  <c r="L8179" i="3"/>
  <c r="L8180" i="3"/>
  <c r="L8181" i="3"/>
  <c r="L8182" i="3"/>
  <c r="L8183" i="3"/>
  <c r="L8184" i="3"/>
  <c r="L8185" i="3"/>
  <c r="L8186" i="3"/>
  <c r="L8187" i="3"/>
  <c r="L8188" i="3"/>
  <c r="L8189" i="3"/>
  <c r="L8190" i="3"/>
  <c r="L8191" i="3"/>
  <c r="L8192" i="3"/>
  <c r="L8193" i="3"/>
  <c r="L8194" i="3"/>
  <c r="L8195" i="3"/>
  <c r="L8196" i="3"/>
  <c r="L8197" i="3"/>
  <c r="L8198" i="3"/>
  <c r="L8199" i="3"/>
  <c r="L8200" i="3"/>
  <c r="L8201" i="3"/>
  <c r="L8202" i="3"/>
  <c r="L8203" i="3"/>
  <c r="L8204" i="3"/>
  <c r="L8205" i="3"/>
  <c r="L8206" i="3"/>
  <c r="L8207" i="3"/>
  <c r="L8208" i="3"/>
  <c r="L8209" i="3"/>
  <c r="L8210" i="3"/>
  <c r="L8211" i="3"/>
  <c r="L8212" i="3"/>
  <c r="L8213" i="3"/>
  <c r="L8214" i="3"/>
  <c r="L8215" i="3"/>
  <c r="L8216" i="3"/>
  <c r="L8217" i="3"/>
  <c r="L8218" i="3"/>
  <c r="L8219" i="3"/>
  <c r="L8220" i="3"/>
  <c r="L8221" i="3"/>
  <c r="L8222" i="3"/>
  <c r="L8223" i="3"/>
  <c r="L8224" i="3"/>
  <c r="L8225" i="3"/>
  <c r="L8226" i="3"/>
  <c r="L8227" i="3"/>
  <c r="L8228" i="3"/>
  <c r="L8229" i="3"/>
  <c r="L8230" i="3"/>
  <c r="L8231" i="3"/>
  <c r="L8232" i="3"/>
  <c r="L8233" i="3"/>
  <c r="L8234" i="3"/>
  <c r="L8235" i="3"/>
  <c r="L8236" i="3"/>
  <c r="L8237" i="3"/>
  <c r="L8238" i="3"/>
  <c r="L8239" i="3"/>
  <c r="L8240" i="3"/>
  <c r="L8241" i="3"/>
  <c r="L8242" i="3"/>
  <c r="L8243" i="3"/>
  <c r="L8244" i="3"/>
  <c r="L8245" i="3"/>
  <c r="L8246" i="3"/>
  <c r="L8247" i="3"/>
  <c r="L8248" i="3"/>
  <c r="L8249" i="3"/>
  <c r="L8250" i="3"/>
  <c r="L8251" i="3"/>
  <c r="L8252" i="3"/>
  <c r="L8253" i="3"/>
  <c r="L8254" i="3"/>
  <c r="L8255" i="3"/>
  <c r="L8256" i="3"/>
  <c r="L8257" i="3"/>
  <c r="L8258" i="3"/>
  <c r="L8259" i="3"/>
  <c r="L8260" i="3"/>
  <c r="L8261" i="3"/>
  <c r="L8262" i="3"/>
  <c r="L8263" i="3"/>
  <c r="L8264" i="3"/>
  <c r="L8265" i="3"/>
  <c r="L8266" i="3"/>
  <c r="L8267" i="3"/>
  <c r="L8268" i="3"/>
  <c r="L8269" i="3"/>
  <c r="L8270" i="3"/>
  <c r="L8271" i="3"/>
  <c r="L8272" i="3"/>
  <c r="L8273" i="3"/>
  <c r="L8274" i="3"/>
  <c r="L8275" i="3"/>
  <c r="L8276" i="3"/>
  <c r="L8277" i="3"/>
  <c r="L8278" i="3"/>
  <c r="L8279" i="3"/>
  <c r="L8280" i="3"/>
  <c r="L8281" i="3"/>
  <c r="L8282" i="3"/>
  <c r="L8283" i="3"/>
  <c r="L8284" i="3"/>
  <c r="L8285" i="3"/>
  <c r="L8286" i="3"/>
  <c r="L8287" i="3"/>
  <c r="L8288" i="3"/>
  <c r="L8289" i="3"/>
  <c r="L8290" i="3"/>
  <c r="L8291" i="3"/>
  <c r="L8292" i="3"/>
  <c r="L8293" i="3"/>
  <c r="L8294" i="3"/>
  <c r="L8295" i="3"/>
  <c r="L8296" i="3"/>
  <c r="L8297" i="3"/>
  <c r="L8298" i="3"/>
  <c r="L8299" i="3"/>
  <c r="L8300" i="3"/>
  <c r="L8301" i="3"/>
  <c r="L8302" i="3"/>
  <c r="L8303" i="3"/>
  <c r="L8304" i="3"/>
  <c r="L8305" i="3"/>
  <c r="L8306" i="3"/>
  <c r="L8307" i="3"/>
  <c r="L8308" i="3"/>
  <c r="L8309" i="3"/>
  <c r="L8310" i="3"/>
  <c r="L8311" i="3"/>
  <c r="L8312" i="3"/>
  <c r="L8313" i="3"/>
  <c r="L8314" i="3"/>
  <c r="L8315" i="3"/>
  <c r="L8316" i="3"/>
  <c r="L8317" i="3"/>
  <c r="L8318" i="3"/>
  <c r="L8319" i="3"/>
  <c r="L8320" i="3"/>
  <c r="L8321" i="3"/>
  <c r="L8322" i="3"/>
  <c r="L8323" i="3"/>
  <c r="L8324" i="3"/>
  <c r="L8325" i="3"/>
  <c r="L8326" i="3"/>
  <c r="L8327" i="3"/>
  <c r="L8328" i="3"/>
  <c r="L8329" i="3"/>
  <c r="L8330" i="3"/>
  <c r="L8331" i="3"/>
  <c r="L8332" i="3"/>
  <c r="L8333" i="3"/>
  <c r="L8334" i="3"/>
  <c r="L8335" i="3"/>
  <c r="L8336" i="3"/>
  <c r="L8337" i="3"/>
  <c r="L8338" i="3"/>
  <c r="L8339" i="3"/>
  <c r="L8340" i="3"/>
  <c r="L8341" i="3"/>
  <c r="L8342" i="3"/>
  <c r="L8343" i="3"/>
  <c r="L8344" i="3"/>
  <c r="L8345" i="3"/>
  <c r="L8346" i="3"/>
  <c r="L8347" i="3"/>
  <c r="L8348" i="3"/>
  <c r="L8349" i="3"/>
  <c r="L8350" i="3"/>
  <c r="L8351" i="3"/>
  <c r="L8352" i="3"/>
  <c r="L8353" i="3"/>
  <c r="L8354" i="3"/>
  <c r="L8355" i="3"/>
  <c r="L8356" i="3"/>
  <c r="L8357" i="3"/>
  <c r="L8358" i="3"/>
  <c r="L8359" i="3"/>
  <c r="L8360" i="3"/>
  <c r="L8361" i="3"/>
  <c r="L8362" i="3"/>
  <c r="L8363" i="3"/>
  <c r="L8364" i="3"/>
  <c r="L8365" i="3"/>
  <c r="L8366" i="3"/>
  <c r="L8367" i="3"/>
  <c r="L8368" i="3"/>
  <c r="L8369" i="3"/>
  <c r="L8370" i="3"/>
  <c r="L8371" i="3"/>
  <c r="L8372" i="3"/>
  <c r="L8373" i="3"/>
  <c r="L8374" i="3"/>
  <c r="L8375" i="3"/>
  <c r="L8376" i="3"/>
  <c r="L8377" i="3"/>
  <c r="L8378" i="3"/>
  <c r="L8379" i="3"/>
  <c r="L8380" i="3"/>
  <c r="L8381" i="3"/>
  <c r="L8382" i="3"/>
  <c r="L8383" i="3"/>
  <c r="L8384" i="3"/>
  <c r="L8385" i="3"/>
  <c r="L8386" i="3"/>
  <c r="L8387" i="3"/>
  <c r="L8388" i="3"/>
  <c r="L8389" i="3"/>
  <c r="L8390" i="3"/>
  <c r="L8391" i="3"/>
  <c r="L8392" i="3"/>
  <c r="L8393" i="3"/>
  <c r="L8394" i="3"/>
  <c r="L8395" i="3"/>
  <c r="L8396" i="3"/>
  <c r="L8397" i="3"/>
  <c r="L8398" i="3"/>
  <c r="L8399" i="3"/>
  <c r="L8400" i="3"/>
  <c r="L8401" i="3"/>
  <c r="L8402" i="3"/>
  <c r="L8403" i="3"/>
  <c r="L8404" i="3"/>
  <c r="L8405" i="3"/>
  <c r="L8406" i="3"/>
  <c r="L8407" i="3"/>
  <c r="L8408" i="3"/>
  <c r="L8409" i="3"/>
  <c r="L8410" i="3"/>
  <c r="L8411" i="3"/>
  <c r="L8412" i="3"/>
  <c r="L8413" i="3"/>
  <c r="L8414" i="3"/>
  <c r="L8415" i="3"/>
  <c r="L8416" i="3"/>
  <c r="L8417" i="3"/>
  <c r="L8418" i="3"/>
  <c r="L8419" i="3"/>
  <c r="L8420" i="3"/>
  <c r="L8421" i="3"/>
  <c r="L8422" i="3"/>
  <c r="L8423" i="3"/>
  <c r="L8424" i="3"/>
  <c r="L8425" i="3"/>
  <c r="L8426" i="3"/>
  <c r="L8427" i="3"/>
  <c r="L8428" i="3"/>
  <c r="L8429" i="3"/>
  <c r="L8430" i="3"/>
  <c r="L8431" i="3"/>
  <c r="L8432" i="3"/>
  <c r="L8433" i="3"/>
  <c r="L8434" i="3"/>
  <c r="L8435" i="3"/>
  <c r="L8436" i="3"/>
  <c r="L8437" i="3"/>
  <c r="L8438" i="3"/>
  <c r="L8439" i="3"/>
  <c r="L8440" i="3"/>
  <c r="L8441" i="3"/>
  <c r="L8442" i="3"/>
  <c r="L8443" i="3"/>
  <c r="L8444" i="3"/>
  <c r="L8445" i="3"/>
  <c r="L8446" i="3"/>
  <c r="L8447" i="3"/>
  <c r="L8448" i="3"/>
  <c r="L8449" i="3"/>
  <c r="L8450" i="3"/>
  <c r="L8451" i="3"/>
  <c r="L8452" i="3"/>
  <c r="L8453" i="3"/>
  <c r="L8454" i="3"/>
  <c r="L8455" i="3"/>
  <c r="L8456" i="3"/>
  <c r="L8457" i="3"/>
  <c r="L8458" i="3"/>
  <c r="L8459" i="3"/>
  <c r="L8460" i="3"/>
  <c r="L8461" i="3"/>
  <c r="L8462" i="3"/>
  <c r="L8463" i="3"/>
  <c r="L8464" i="3"/>
  <c r="L8465" i="3"/>
  <c r="L8466" i="3"/>
  <c r="L8467" i="3"/>
  <c r="L8468" i="3"/>
  <c r="L8469" i="3"/>
  <c r="L8470" i="3"/>
  <c r="L8471" i="3"/>
  <c r="L8472" i="3"/>
  <c r="L8473" i="3"/>
  <c r="L8474" i="3"/>
  <c r="L8475" i="3"/>
  <c r="L8476" i="3"/>
  <c r="L8477" i="3"/>
  <c r="L8478" i="3"/>
  <c r="L8479" i="3"/>
  <c r="L8480" i="3"/>
  <c r="L8481" i="3"/>
  <c r="L8482" i="3"/>
  <c r="L8483" i="3"/>
  <c r="L8484" i="3"/>
  <c r="L8485" i="3"/>
  <c r="L8486" i="3"/>
  <c r="L8487" i="3"/>
  <c r="L8488" i="3"/>
  <c r="L8489" i="3"/>
  <c r="L8490" i="3"/>
  <c r="L8491" i="3"/>
  <c r="L8492" i="3"/>
  <c r="L8493" i="3"/>
  <c r="L8494" i="3"/>
  <c r="L8495" i="3"/>
  <c r="L8496" i="3"/>
  <c r="L8497" i="3"/>
  <c r="L8498" i="3"/>
  <c r="L8499" i="3"/>
  <c r="L8500" i="3"/>
  <c r="L8501" i="3"/>
  <c r="L8502" i="3"/>
  <c r="L8503" i="3"/>
  <c r="L8504" i="3"/>
  <c r="L8505" i="3"/>
  <c r="L8506" i="3"/>
  <c r="L8507" i="3"/>
  <c r="L8508" i="3"/>
  <c r="L8509" i="3"/>
  <c r="L8510" i="3"/>
  <c r="L8511" i="3"/>
  <c r="L8512" i="3"/>
  <c r="L8513" i="3"/>
  <c r="L8514" i="3"/>
  <c r="L8515" i="3"/>
  <c r="L8516" i="3"/>
  <c r="L8517" i="3"/>
  <c r="L8518" i="3"/>
  <c r="L8519" i="3"/>
  <c r="L8520" i="3"/>
  <c r="L8521" i="3"/>
  <c r="L8522" i="3"/>
  <c r="L8523" i="3"/>
  <c r="L8524" i="3"/>
  <c r="L8525" i="3"/>
  <c r="L8526" i="3"/>
  <c r="L8527" i="3"/>
  <c r="L8528" i="3"/>
  <c r="L8529" i="3"/>
  <c r="L8530" i="3"/>
  <c r="L8531" i="3"/>
  <c r="L8532" i="3"/>
  <c r="L8533" i="3"/>
  <c r="L8534" i="3"/>
  <c r="L8535" i="3"/>
  <c r="L8536" i="3"/>
  <c r="L8537" i="3"/>
  <c r="L8538" i="3"/>
  <c r="L8539" i="3"/>
  <c r="L8540" i="3"/>
  <c r="L8541" i="3"/>
  <c r="L8542" i="3"/>
  <c r="L8543" i="3"/>
  <c r="L8544" i="3"/>
  <c r="L8545" i="3"/>
  <c r="L8546" i="3"/>
  <c r="L8547" i="3"/>
  <c r="L8548" i="3"/>
  <c r="L8549" i="3"/>
  <c r="L8550" i="3"/>
  <c r="L8551" i="3"/>
  <c r="L8552" i="3"/>
  <c r="L8553" i="3"/>
  <c r="L8554" i="3"/>
  <c r="L8555" i="3"/>
  <c r="L8556" i="3"/>
  <c r="L8557" i="3"/>
  <c r="L8558" i="3"/>
  <c r="L8559" i="3"/>
  <c r="L8560" i="3"/>
  <c r="L8561" i="3"/>
  <c r="L8562" i="3"/>
  <c r="L8563" i="3"/>
  <c r="L8564" i="3"/>
  <c r="L8565" i="3"/>
  <c r="L8566" i="3"/>
  <c r="L8567" i="3"/>
  <c r="L8568" i="3"/>
  <c r="L8569" i="3"/>
  <c r="L8570" i="3"/>
  <c r="L8571" i="3"/>
  <c r="L8572" i="3"/>
  <c r="L8573" i="3"/>
  <c r="L8574" i="3"/>
  <c r="L8575" i="3"/>
  <c r="L8576" i="3"/>
  <c r="L8577" i="3"/>
  <c r="L8578" i="3"/>
  <c r="L8579" i="3"/>
  <c r="L8580" i="3"/>
  <c r="L8581" i="3"/>
  <c r="L8582" i="3"/>
  <c r="L8583" i="3"/>
  <c r="L8584" i="3"/>
  <c r="L8585" i="3"/>
  <c r="L8586" i="3"/>
  <c r="L8587" i="3"/>
  <c r="L8588" i="3"/>
  <c r="L8589" i="3"/>
  <c r="L8590" i="3"/>
  <c r="L8591" i="3"/>
  <c r="L8592" i="3"/>
  <c r="L8593" i="3"/>
  <c r="L8594" i="3"/>
  <c r="L8595" i="3"/>
  <c r="L8596" i="3"/>
  <c r="L8597" i="3"/>
  <c r="L8598" i="3"/>
  <c r="L8599" i="3"/>
  <c r="L8600" i="3"/>
  <c r="L8601" i="3"/>
  <c r="L8602" i="3"/>
  <c r="L8603" i="3"/>
  <c r="L8604" i="3"/>
  <c r="L8605" i="3"/>
  <c r="L8606" i="3"/>
  <c r="L8607" i="3"/>
  <c r="L8608" i="3"/>
  <c r="L8609" i="3"/>
  <c r="L8610" i="3"/>
  <c r="L8611" i="3"/>
  <c r="L8612" i="3"/>
  <c r="L8613" i="3"/>
  <c r="L8614" i="3"/>
  <c r="L8615" i="3"/>
  <c r="L8616" i="3"/>
  <c r="L8617" i="3"/>
  <c r="L8618" i="3"/>
  <c r="L8619" i="3"/>
  <c r="L8620" i="3"/>
  <c r="L8621" i="3"/>
  <c r="L8622" i="3"/>
  <c r="L8623" i="3"/>
  <c r="L8624" i="3"/>
  <c r="L8625" i="3"/>
  <c r="L8626" i="3"/>
  <c r="L8627" i="3"/>
  <c r="L8628" i="3"/>
  <c r="L8629" i="3"/>
  <c r="L8630" i="3"/>
  <c r="L8631" i="3"/>
  <c r="L8632" i="3"/>
  <c r="L8633" i="3"/>
  <c r="L8634" i="3"/>
  <c r="L8635" i="3"/>
  <c r="L8636" i="3"/>
  <c r="L8637" i="3"/>
  <c r="L8638" i="3"/>
  <c r="L8639" i="3"/>
  <c r="L8640" i="3"/>
  <c r="L8641" i="3"/>
  <c r="L8642" i="3"/>
  <c r="L8643" i="3"/>
  <c r="L8644" i="3"/>
  <c r="L8645" i="3"/>
  <c r="L8646" i="3"/>
  <c r="L8647" i="3"/>
  <c r="L8648" i="3"/>
  <c r="L8649" i="3"/>
  <c r="L8650" i="3"/>
  <c r="L8651" i="3"/>
  <c r="L8652" i="3"/>
  <c r="L8653" i="3"/>
  <c r="L8654" i="3"/>
  <c r="L8655" i="3"/>
  <c r="L8656" i="3"/>
  <c r="L8657" i="3"/>
  <c r="L8658" i="3"/>
  <c r="L8659" i="3"/>
  <c r="L8660" i="3"/>
  <c r="L8661" i="3"/>
  <c r="L8662" i="3"/>
  <c r="L8663" i="3"/>
  <c r="L8664" i="3"/>
  <c r="L8665" i="3"/>
  <c r="L8666" i="3"/>
  <c r="L8667" i="3"/>
  <c r="L8668" i="3"/>
  <c r="L8669" i="3"/>
  <c r="L8670" i="3"/>
  <c r="L8671" i="3"/>
  <c r="L8672" i="3"/>
  <c r="L8673" i="3"/>
  <c r="L8674" i="3"/>
  <c r="L8675" i="3"/>
  <c r="L8676" i="3"/>
  <c r="L8677" i="3"/>
  <c r="L8678" i="3"/>
  <c r="L8679" i="3"/>
  <c r="L8680" i="3"/>
  <c r="L8681" i="3"/>
  <c r="L8682" i="3"/>
  <c r="L8683" i="3"/>
  <c r="L8684" i="3"/>
  <c r="L8685" i="3"/>
  <c r="L8686" i="3"/>
  <c r="L8687" i="3"/>
  <c r="L8688" i="3"/>
  <c r="L8689" i="3"/>
  <c r="L8690" i="3"/>
  <c r="L8691" i="3"/>
  <c r="L8692" i="3"/>
  <c r="L8693" i="3"/>
  <c r="L8694" i="3"/>
  <c r="L8695" i="3"/>
  <c r="L8696" i="3"/>
  <c r="L8697" i="3"/>
  <c r="L8698" i="3"/>
  <c r="L8699" i="3"/>
  <c r="L8700" i="3"/>
  <c r="L8701" i="3"/>
  <c r="L8702" i="3"/>
  <c r="L8703" i="3"/>
  <c r="L8704" i="3"/>
  <c r="L8705" i="3"/>
  <c r="L8706" i="3"/>
  <c r="L8707" i="3"/>
  <c r="L8708" i="3"/>
  <c r="L8709" i="3"/>
  <c r="L8710" i="3"/>
  <c r="L8711" i="3"/>
  <c r="L8712" i="3"/>
  <c r="L8713" i="3"/>
  <c r="L8714" i="3"/>
  <c r="L8715" i="3"/>
  <c r="L8716" i="3"/>
  <c r="L8717" i="3"/>
  <c r="L8718" i="3"/>
  <c r="L8719" i="3"/>
  <c r="L8720" i="3"/>
  <c r="L8721" i="3"/>
  <c r="L8722" i="3"/>
  <c r="L8723" i="3"/>
  <c r="L8724" i="3"/>
  <c r="L8725" i="3"/>
  <c r="L8726" i="3"/>
  <c r="L8727" i="3"/>
  <c r="L8728" i="3"/>
  <c r="L8729" i="3"/>
  <c r="L8730" i="3"/>
  <c r="L8731" i="3"/>
  <c r="L8732" i="3"/>
  <c r="L8733" i="3"/>
  <c r="L8734" i="3"/>
  <c r="L8735" i="3"/>
  <c r="L8736" i="3"/>
  <c r="L8737" i="3"/>
  <c r="L8738" i="3"/>
  <c r="L8739" i="3"/>
  <c r="L8740" i="3"/>
  <c r="L8741" i="3"/>
  <c r="L8742" i="3"/>
  <c r="L8743" i="3"/>
  <c r="L8744" i="3"/>
  <c r="L8745" i="3"/>
  <c r="L8746" i="3"/>
  <c r="L8747" i="3"/>
  <c r="L8748" i="3"/>
  <c r="L8749" i="3"/>
  <c r="L8750" i="3"/>
  <c r="L8751" i="3"/>
  <c r="L8752" i="3"/>
  <c r="L8753" i="3"/>
  <c r="L8754" i="3"/>
  <c r="L8755" i="3"/>
  <c r="L8756" i="3"/>
  <c r="L8757" i="3"/>
  <c r="L8758" i="3"/>
  <c r="L8759" i="3"/>
  <c r="L8760" i="3"/>
  <c r="L8761" i="3"/>
  <c r="L8762" i="3"/>
  <c r="L8763" i="3"/>
  <c r="L8764" i="3"/>
  <c r="L8765" i="3"/>
  <c r="L8766" i="3"/>
  <c r="L8767" i="3"/>
  <c r="L8768" i="3"/>
  <c r="L8769" i="3"/>
  <c r="L8770" i="3"/>
  <c r="L8771" i="3"/>
  <c r="L8772" i="3"/>
  <c r="L8773" i="3"/>
  <c r="L8774" i="3"/>
  <c r="L8775" i="3"/>
  <c r="L8776" i="3"/>
  <c r="L8777" i="3"/>
  <c r="L8778" i="3"/>
  <c r="L8779" i="3"/>
  <c r="L8780" i="3"/>
  <c r="L8781" i="3"/>
  <c r="L8782" i="3"/>
  <c r="L8783" i="3"/>
  <c r="L8784" i="3"/>
  <c r="L8785" i="3"/>
  <c r="L8786" i="3"/>
  <c r="L8787" i="3"/>
  <c r="L8788" i="3"/>
  <c r="L8789" i="3"/>
  <c r="L8790" i="3"/>
  <c r="L8791" i="3"/>
  <c r="L8792" i="3"/>
  <c r="L8793" i="3"/>
  <c r="L8794" i="3"/>
  <c r="L8795" i="3"/>
  <c r="L8796" i="3"/>
  <c r="L8797" i="3"/>
  <c r="L8798" i="3"/>
  <c r="L8799" i="3"/>
  <c r="L8800" i="3"/>
  <c r="L8801" i="3"/>
  <c r="L8802" i="3"/>
  <c r="L8803" i="3"/>
  <c r="L8804" i="3"/>
  <c r="L8805" i="3"/>
  <c r="L8806" i="3"/>
  <c r="L8807" i="3"/>
  <c r="L8808" i="3"/>
  <c r="L8809" i="3"/>
  <c r="L8810" i="3"/>
  <c r="L8811" i="3"/>
  <c r="L8812" i="3"/>
  <c r="L8813" i="3"/>
  <c r="L8814" i="3"/>
  <c r="L8815" i="3"/>
  <c r="L8816" i="3"/>
  <c r="L8817" i="3"/>
  <c r="L8818" i="3"/>
  <c r="L8819" i="3"/>
  <c r="L8820" i="3"/>
  <c r="L8821" i="3"/>
  <c r="L8822" i="3"/>
  <c r="L8823" i="3"/>
  <c r="L8824" i="3"/>
  <c r="L8825" i="3"/>
  <c r="L8826" i="3"/>
  <c r="L8827" i="3"/>
  <c r="L8828" i="3"/>
  <c r="L8829" i="3"/>
  <c r="L8830" i="3"/>
  <c r="L8831" i="3"/>
  <c r="L8832" i="3"/>
  <c r="L8833" i="3"/>
  <c r="L8834" i="3"/>
  <c r="L8835" i="3"/>
  <c r="L8836" i="3"/>
  <c r="L8837" i="3"/>
  <c r="L8838" i="3"/>
  <c r="L8839" i="3"/>
  <c r="L8840" i="3"/>
  <c r="L8841" i="3"/>
  <c r="L8842" i="3"/>
  <c r="L8843" i="3"/>
  <c r="L8844" i="3"/>
  <c r="L8845" i="3"/>
  <c r="L8846" i="3"/>
  <c r="L8847" i="3"/>
  <c r="L8848" i="3"/>
  <c r="L8849" i="3"/>
  <c r="L8850" i="3"/>
  <c r="L8851" i="3"/>
  <c r="L8852" i="3"/>
  <c r="L8853" i="3"/>
  <c r="L8854" i="3"/>
  <c r="L8855" i="3"/>
  <c r="L8856" i="3"/>
  <c r="L8857" i="3"/>
  <c r="L8858" i="3"/>
  <c r="L8859" i="3"/>
  <c r="L8860" i="3"/>
  <c r="L8861" i="3"/>
  <c r="L8862" i="3"/>
  <c r="L8863" i="3"/>
  <c r="L8864" i="3"/>
  <c r="L8865" i="3"/>
  <c r="L8866" i="3"/>
  <c r="L8867" i="3"/>
  <c r="L8868" i="3"/>
  <c r="L8869" i="3"/>
  <c r="L8870" i="3"/>
  <c r="L8871" i="3"/>
  <c r="L8872" i="3"/>
  <c r="L8873" i="3"/>
  <c r="L8874" i="3"/>
  <c r="L8875" i="3"/>
  <c r="L8876" i="3"/>
  <c r="L8877" i="3"/>
  <c r="L8878" i="3"/>
  <c r="L8879" i="3"/>
  <c r="L8880" i="3"/>
  <c r="L8881" i="3"/>
  <c r="L8882" i="3"/>
  <c r="L8883" i="3"/>
  <c r="L8884" i="3"/>
  <c r="L8885" i="3"/>
  <c r="L8886" i="3"/>
  <c r="L8887" i="3"/>
  <c r="L8888" i="3"/>
  <c r="L8889" i="3"/>
  <c r="L8890" i="3"/>
  <c r="L8891" i="3"/>
  <c r="L8892" i="3"/>
  <c r="L8893" i="3"/>
  <c r="L8894" i="3"/>
  <c r="L8895" i="3"/>
  <c r="L8896" i="3"/>
  <c r="L8897" i="3"/>
  <c r="L8898" i="3"/>
  <c r="L8899" i="3"/>
  <c r="L8900" i="3"/>
  <c r="L8901" i="3"/>
  <c r="L8902" i="3"/>
  <c r="L8903" i="3"/>
  <c r="L8904" i="3"/>
  <c r="L8905" i="3"/>
  <c r="L8906" i="3"/>
  <c r="L8907" i="3"/>
  <c r="L8908" i="3"/>
  <c r="L8909" i="3"/>
  <c r="L8910" i="3"/>
  <c r="L8911" i="3"/>
  <c r="L8912" i="3"/>
  <c r="L8913" i="3"/>
  <c r="L8914" i="3"/>
  <c r="L8915" i="3"/>
  <c r="L8916" i="3"/>
  <c r="L8917" i="3"/>
  <c r="L8918" i="3"/>
  <c r="L8919" i="3"/>
  <c r="L8920" i="3"/>
  <c r="L8921" i="3"/>
  <c r="L8922" i="3"/>
  <c r="L8923" i="3"/>
  <c r="L8924" i="3"/>
  <c r="L8925" i="3"/>
  <c r="L8926" i="3"/>
  <c r="L8927" i="3"/>
  <c r="L8928" i="3"/>
  <c r="L8929" i="3"/>
  <c r="L8930" i="3"/>
  <c r="L8931" i="3"/>
  <c r="L8932" i="3"/>
  <c r="L8933" i="3"/>
  <c r="L8934" i="3"/>
  <c r="L8935" i="3"/>
  <c r="L8936" i="3"/>
  <c r="L8937" i="3"/>
  <c r="L8938" i="3"/>
  <c r="L8939" i="3"/>
  <c r="L8940" i="3"/>
  <c r="L8941" i="3"/>
  <c r="L8942" i="3"/>
  <c r="L8943" i="3"/>
  <c r="L8944" i="3"/>
  <c r="L8945" i="3"/>
  <c r="L8946" i="3"/>
  <c r="L8947" i="3"/>
  <c r="L8948" i="3"/>
  <c r="L8949" i="3"/>
  <c r="L8950" i="3"/>
  <c r="L8951" i="3"/>
  <c r="L8952" i="3"/>
  <c r="L8953" i="3"/>
  <c r="L8954" i="3"/>
  <c r="L8955" i="3"/>
  <c r="L8956" i="3"/>
  <c r="L8957" i="3"/>
  <c r="L8958" i="3"/>
  <c r="L8959" i="3"/>
  <c r="L8960" i="3"/>
  <c r="L8961" i="3"/>
  <c r="L8962" i="3"/>
  <c r="L8963" i="3"/>
  <c r="L8964" i="3"/>
  <c r="L8965" i="3"/>
  <c r="L8966" i="3"/>
  <c r="L8967" i="3"/>
  <c r="L8968" i="3"/>
  <c r="L8969" i="3"/>
  <c r="L8970" i="3"/>
  <c r="L8971" i="3"/>
  <c r="L8972" i="3"/>
  <c r="L8973" i="3"/>
  <c r="L8974" i="3"/>
  <c r="L8975" i="3"/>
  <c r="L8976" i="3"/>
  <c r="L8977" i="3"/>
  <c r="L8978" i="3"/>
  <c r="L8979" i="3"/>
  <c r="L8980" i="3"/>
  <c r="L8981" i="3"/>
  <c r="L8982" i="3"/>
  <c r="L8983" i="3"/>
  <c r="L8984" i="3"/>
  <c r="L8985" i="3"/>
  <c r="L8986" i="3"/>
  <c r="L8987" i="3"/>
  <c r="L8988" i="3"/>
  <c r="L8989" i="3"/>
  <c r="L8990" i="3"/>
  <c r="L8991" i="3"/>
  <c r="L8992" i="3"/>
  <c r="L8993" i="3"/>
  <c r="L8994" i="3"/>
  <c r="L8995" i="3"/>
  <c r="L8996" i="3"/>
  <c r="L8997" i="3"/>
  <c r="L8998" i="3"/>
  <c r="L8999" i="3"/>
  <c r="L9000" i="3"/>
  <c r="L9001" i="3"/>
  <c r="L9002" i="3"/>
  <c r="L9003" i="3"/>
  <c r="L9004" i="3"/>
  <c r="L9005" i="3"/>
  <c r="L9006" i="3"/>
  <c r="L9007" i="3"/>
  <c r="L9008" i="3"/>
  <c r="L9009" i="3"/>
  <c r="L9010" i="3"/>
  <c r="L9011" i="3"/>
  <c r="L9012" i="3"/>
  <c r="L9013" i="3"/>
  <c r="L9014" i="3"/>
  <c r="L9015" i="3"/>
  <c r="L9016" i="3"/>
  <c r="L9017" i="3"/>
  <c r="L9018" i="3"/>
  <c r="L9019" i="3"/>
  <c r="L9020" i="3"/>
  <c r="L9021" i="3"/>
  <c r="L9022" i="3"/>
  <c r="L9023" i="3"/>
  <c r="L9024" i="3"/>
  <c r="L9025" i="3"/>
  <c r="L9026" i="3"/>
  <c r="L9027" i="3"/>
  <c r="L9028" i="3"/>
  <c r="L9029" i="3"/>
  <c r="L9030" i="3"/>
  <c r="L9031" i="3"/>
  <c r="L9032" i="3"/>
  <c r="L9033" i="3"/>
  <c r="L9034" i="3"/>
  <c r="L9035" i="3"/>
  <c r="L9036" i="3"/>
  <c r="L9037" i="3"/>
  <c r="L9038" i="3"/>
  <c r="L9039" i="3"/>
  <c r="L9040" i="3"/>
  <c r="L9041" i="3"/>
  <c r="L9042" i="3"/>
  <c r="L9043" i="3"/>
  <c r="L9044" i="3"/>
  <c r="L9045" i="3"/>
  <c r="L9046" i="3"/>
  <c r="L9047" i="3"/>
  <c r="L9048" i="3"/>
  <c r="L9049" i="3"/>
  <c r="L9050" i="3"/>
  <c r="L9051" i="3"/>
  <c r="L9052" i="3"/>
  <c r="L9053" i="3"/>
  <c r="L9054" i="3"/>
  <c r="L9055" i="3"/>
  <c r="L9056" i="3"/>
  <c r="L9057" i="3"/>
  <c r="L9058" i="3"/>
  <c r="L9059" i="3"/>
  <c r="L9060" i="3"/>
  <c r="L9061" i="3"/>
  <c r="L9062" i="3"/>
  <c r="L9063" i="3"/>
  <c r="L9064" i="3"/>
  <c r="L9065" i="3"/>
  <c r="L9066" i="3"/>
  <c r="L9067" i="3"/>
  <c r="L9068" i="3"/>
  <c r="L9069" i="3"/>
  <c r="L9070" i="3"/>
  <c r="L9071" i="3"/>
  <c r="L9072" i="3"/>
  <c r="L9073" i="3"/>
  <c r="L9074" i="3"/>
  <c r="L9075" i="3"/>
  <c r="L9076" i="3"/>
  <c r="L9077" i="3"/>
  <c r="L9078" i="3"/>
  <c r="L9079" i="3"/>
  <c r="L9080" i="3"/>
  <c r="L9081" i="3"/>
  <c r="L9082" i="3"/>
  <c r="L9083" i="3"/>
  <c r="L9084" i="3"/>
  <c r="L9085" i="3"/>
  <c r="L9086" i="3"/>
  <c r="L9087" i="3"/>
  <c r="L9088" i="3"/>
  <c r="L9089" i="3"/>
  <c r="L9090" i="3"/>
  <c r="L9091" i="3"/>
  <c r="L9092" i="3"/>
  <c r="L9093" i="3"/>
  <c r="L9094" i="3"/>
  <c r="L9095" i="3"/>
  <c r="L9096" i="3"/>
  <c r="L9097" i="3"/>
  <c r="L9098" i="3"/>
  <c r="L9099" i="3"/>
  <c r="L9100" i="3"/>
  <c r="L9101" i="3"/>
  <c r="L9102" i="3"/>
  <c r="L9103" i="3"/>
  <c r="L9104" i="3"/>
  <c r="L9105" i="3"/>
  <c r="L9106" i="3"/>
  <c r="L9107" i="3"/>
  <c r="L9108" i="3"/>
  <c r="L9109" i="3"/>
  <c r="L9110" i="3"/>
  <c r="L9111" i="3"/>
  <c r="L9112" i="3"/>
  <c r="L9113" i="3"/>
  <c r="L9114" i="3"/>
  <c r="L9115" i="3"/>
  <c r="L9116" i="3"/>
  <c r="L9117" i="3"/>
  <c r="L9118" i="3"/>
  <c r="L9119" i="3"/>
  <c r="L9120" i="3"/>
  <c r="L9121" i="3"/>
  <c r="L9122" i="3"/>
  <c r="L9123" i="3"/>
  <c r="L9124" i="3"/>
  <c r="L9125" i="3"/>
  <c r="L9126" i="3"/>
  <c r="L9127" i="3"/>
  <c r="L9128" i="3"/>
  <c r="L9129" i="3"/>
  <c r="L9130" i="3"/>
  <c r="L9131" i="3"/>
  <c r="L9132" i="3"/>
  <c r="L9133" i="3"/>
  <c r="L9134" i="3"/>
  <c r="L9135" i="3"/>
  <c r="L9136" i="3"/>
  <c r="L9137" i="3"/>
  <c r="L9138" i="3"/>
  <c r="L9139" i="3"/>
  <c r="L9140" i="3"/>
  <c r="L9141" i="3"/>
  <c r="L9142" i="3"/>
  <c r="L9143" i="3"/>
  <c r="L9144" i="3"/>
  <c r="L9145" i="3"/>
  <c r="L9146" i="3"/>
  <c r="L9147" i="3"/>
  <c r="L9148" i="3"/>
  <c r="L9149" i="3"/>
  <c r="L9150" i="3"/>
  <c r="L9151" i="3"/>
  <c r="L9152" i="3"/>
  <c r="L9153" i="3"/>
  <c r="L9154" i="3"/>
  <c r="L9155" i="3"/>
  <c r="L9156" i="3"/>
  <c r="L9157" i="3"/>
  <c r="L9158" i="3"/>
  <c r="L9159" i="3"/>
  <c r="L9160" i="3"/>
  <c r="L9161" i="3"/>
  <c r="L9162" i="3"/>
  <c r="L9163" i="3"/>
  <c r="L9164" i="3"/>
  <c r="L9165" i="3"/>
  <c r="L9166" i="3"/>
  <c r="L9167" i="3"/>
  <c r="L9168" i="3"/>
  <c r="L9169" i="3"/>
  <c r="L9170" i="3"/>
  <c r="L9171" i="3"/>
  <c r="L9172" i="3"/>
  <c r="L9173" i="3"/>
  <c r="L9174" i="3"/>
  <c r="L9175" i="3"/>
  <c r="L9176" i="3"/>
  <c r="L9177" i="3"/>
  <c r="L9178" i="3"/>
  <c r="L9179" i="3"/>
  <c r="L9180" i="3"/>
  <c r="L9181" i="3"/>
  <c r="L9182" i="3"/>
  <c r="L9183" i="3"/>
  <c r="L9184" i="3"/>
  <c r="L9185" i="3"/>
  <c r="L9186" i="3"/>
  <c r="L9187" i="3"/>
  <c r="L9188" i="3"/>
  <c r="L9189" i="3"/>
  <c r="L9190" i="3"/>
  <c r="L9191" i="3"/>
  <c r="L9192" i="3"/>
  <c r="L9193" i="3"/>
  <c r="L9194" i="3"/>
  <c r="L9195" i="3"/>
  <c r="L9196" i="3"/>
  <c r="L9197" i="3"/>
  <c r="L9198" i="3"/>
  <c r="L9199" i="3"/>
  <c r="L9200" i="3"/>
  <c r="L9201" i="3"/>
  <c r="L9202" i="3"/>
  <c r="L9203" i="3"/>
  <c r="L9204" i="3"/>
  <c r="L9205" i="3"/>
  <c r="L9206" i="3"/>
  <c r="L9207" i="3"/>
  <c r="L9208" i="3"/>
  <c r="L9209" i="3"/>
  <c r="L9210" i="3"/>
  <c r="L9211" i="3"/>
  <c r="L9212" i="3"/>
  <c r="L9213" i="3"/>
  <c r="L9214" i="3"/>
  <c r="L9215" i="3"/>
  <c r="L9216" i="3"/>
  <c r="L9217" i="3"/>
  <c r="L9218" i="3"/>
  <c r="L9219" i="3"/>
  <c r="L9220" i="3"/>
  <c r="L9221" i="3"/>
  <c r="L9222" i="3"/>
  <c r="L9223" i="3"/>
  <c r="L9224" i="3"/>
  <c r="L9225" i="3"/>
  <c r="L9226" i="3"/>
  <c r="L9227" i="3"/>
  <c r="L9228" i="3"/>
  <c r="L9229" i="3"/>
  <c r="L9230" i="3"/>
  <c r="L9231" i="3"/>
  <c r="L9232" i="3"/>
  <c r="L9233" i="3"/>
  <c r="L9234" i="3"/>
  <c r="L9235" i="3"/>
  <c r="L9236" i="3"/>
  <c r="L9237" i="3"/>
  <c r="L9238" i="3"/>
  <c r="L9239" i="3"/>
  <c r="L9240" i="3"/>
  <c r="L9241" i="3"/>
  <c r="K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1654" i="3"/>
  <c r="K1655" i="3"/>
  <c r="K1656" i="3"/>
  <c r="K1657" i="3"/>
  <c r="K1658" i="3"/>
  <c r="K1659" i="3"/>
  <c r="K1660" i="3"/>
  <c r="K1661" i="3"/>
  <c r="K1662" i="3"/>
  <c r="K1663" i="3"/>
  <c r="K1664" i="3"/>
  <c r="K1665" i="3"/>
  <c r="K1666" i="3"/>
  <c r="K1667" i="3"/>
  <c r="K1668" i="3"/>
  <c r="K1669" i="3"/>
  <c r="K1670" i="3"/>
  <c r="K1671" i="3"/>
  <c r="K1672" i="3"/>
  <c r="K1673" i="3"/>
  <c r="K1674" i="3"/>
  <c r="K1675" i="3"/>
  <c r="K1676" i="3"/>
  <c r="K1677" i="3"/>
  <c r="K1678" i="3"/>
  <c r="K1679" i="3"/>
  <c r="K1680" i="3"/>
  <c r="K1681" i="3"/>
  <c r="K1682" i="3"/>
  <c r="K1683" i="3"/>
  <c r="K1684" i="3"/>
  <c r="K1685" i="3"/>
  <c r="K1686" i="3"/>
  <c r="K1687" i="3"/>
  <c r="K1688" i="3"/>
  <c r="K1689" i="3"/>
  <c r="K1690" i="3"/>
  <c r="K1691" i="3"/>
  <c r="K1692" i="3"/>
  <c r="K1693" i="3"/>
  <c r="K1694" i="3"/>
  <c r="K1695" i="3"/>
  <c r="K1696" i="3"/>
  <c r="K1697" i="3"/>
  <c r="K1698" i="3"/>
  <c r="K1699" i="3"/>
  <c r="K1700" i="3"/>
  <c r="K1701" i="3"/>
  <c r="K1702" i="3"/>
  <c r="K1703" i="3"/>
  <c r="K1704" i="3"/>
  <c r="K1705" i="3"/>
  <c r="K1706" i="3"/>
  <c r="K1707" i="3"/>
  <c r="K1708" i="3"/>
  <c r="K1709" i="3"/>
  <c r="K1710" i="3"/>
  <c r="K1711" i="3"/>
  <c r="K1712" i="3"/>
  <c r="K1713" i="3"/>
  <c r="K1714" i="3"/>
  <c r="K1715" i="3"/>
  <c r="K1716" i="3"/>
  <c r="K1717" i="3"/>
  <c r="K1718" i="3"/>
  <c r="K1719" i="3"/>
  <c r="K1720" i="3"/>
  <c r="K1721" i="3"/>
  <c r="K1722" i="3"/>
  <c r="K1723" i="3"/>
  <c r="K1724" i="3"/>
  <c r="K1725" i="3"/>
  <c r="K1726" i="3"/>
  <c r="K1727" i="3"/>
  <c r="K1728" i="3"/>
  <c r="K1729" i="3"/>
  <c r="K1730" i="3"/>
  <c r="K1731" i="3"/>
  <c r="K1732" i="3"/>
  <c r="K1733" i="3"/>
  <c r="K1734" i="3"/>
  <c r="K1735" i="3"/>
  <c r="K1736" i="3"/>
  <c r="K1737" i="3"/>
  <c r="K1738" i="3"/>
  <c r="K1739" i="3"/>
  <c r="K1740" i="3"/>
  <c r="K1741" i="3"/>
  <c r="K1742" i="3"/>
  <c r="K1743" i="3"/>
  <c r="K1744" i="3"/>
  <c r="K1745" i="3"/>
  <c r="K1746" i="3"/>
  <c r="K1747" i="3"/>
  <c r="K1748" i="3"/>
  <c r="K1749" i="3"/>
  <c r="K1750" i="3"/>
  <c r="K1751" i="3"/>
  <c r="K1752" i="3"/>
  <c r="K1753" i="3"/>
  <c r="K1754" i="3"/>
  <c r="K1755" i="3"/>
  <c r="K1756" i="3"/>
  <c r="K1757" i="3"/>
  <c r="K1758" i="3"/>
  <c r="K1759" i="3"/>
  <c r="K1760" i="3"/>
  <c r="K1761" i="3"/>
  <c r="K1762" i="3"/>
  <c r="K1763" i="3"/>
  <c r="K1764" i="3"/>
  <c r="K1765" i="3"/>
  <c r="K1766" i="3"/>
  <c r="K1767" i="3"/>
  <c r="K1768" i="3"/>
  <c r="K1769" i="3"/>
  <c r="K1770" i="3"/>
  <c r="K1771" i="3"/>
  <c r="K1772" i="3"/>
  <c r="K1773" i="3"/>
  <c r="K1774" i="3"/>
  <c r="K1775" i="3"/>
  <c r="K1776" i="3"/>
  <c r="K1777" i="3"/>
  <c r="K1778" i="3"/>
  <c r="K1779" i="3"/>
  <c r="K1780" i="3"/>
  <c r="K1781" i="3"/>
  <c r="K1782" i="3"/>
  <c r="K1783" i="3"/>
  <c r="K1784" i="3"/>
  <c r="K1785" i="3"/>
  <c r="K1786" i="3"/>
  <c r="K1787" i="3"/>
  <c r="K1788" i="3"/>
  <c r="K1789" i="3"/>
  <c r="K1790" i="3"/>
  <c r="K1791" i="3"/>
  <c r="K1792" i="3"/>
  <c r="K1793" i="3"/>
  <c r="K1794" i="3"/>
  <c r="K1795" i="3"/>
  <c r="K1796" i="3"/>
  <c r="K1797" i="3"/>
  <c r="K1798" i="3"/>
  <c r="K1799" i="3"/>
  <c r="K1800" i="3"/>
  <c r="K1801" i="3"/>
  <c r="K1802" i="3"/>
  <c r="K1803" i="3"/>
  <c r="K1804" i="3"/>
  <c r="K1805" i="3"/>
  <c r="K1806" i="3"/>
  <c r="K1807" i="3"/>
  <c r="K1808" i="3"/>
  <c r="K1809" i="3"/>
  <c r="K1810" i="3"/>
  <c r="K1811" i="3"/>
  <c r="K1812" i="3"/>
  <c r="K1813" i="3"/>
  <c r="K1814" i="3"/>
  <c r="K1815" i="3"/>
  <c r="K1816" i="3"/>
  <c r="K1817" i="3"/>
  <c r="K1818" i="3"/>
  <c r="K1819" i="3"/>
  <c r="K1820" i="3"/>
  <c r="K1821" i="3"/>
  <c r="K1822" i="3"/>
  <c r="K1823" i="3"/>
  <c r="K1824" i="3"/>
  <c r="K1825" i="3"/>
  <c r="K1826" i="3"/>
  <c r="K1827" i="3"/>
  <c r="K1828" i="3"/>
  <c r="K1829" i="3"/>
  <c r="K1830" i="3"/>
  <c r="K1831" i="3"/>
  <c r="K1832" i="3"/>
  <c r="K1833" i="3"/>
  <c r="K1834" i="3"/>
  <c r="K1835" i="3"/>
  <c r="K1836" i="3"/>
  <c r="K1837" i="3"/>
  <c r="K1838" i="3"/>
  <c r="K1839" i="3"/>
  <c r="K1840" i="3"/>
  <c r="K1841" i="3"/>
  <c r="K1842" i="3"/>
  <c r="K1843" i="3"/>
  <c r="K1844" i="3"/>
  <c r="K1845" i="3"/>
  <c r="K1846" i="3"/>
  <c r="K1847" i="3"/>
  <c r="K1848" i="3"/>
  <c r="K1849" i="3"/>
  <c r="K1850" i="3"/>
  <c r="K1851" i="3"/>
  <c r="K1852" i="3"/>
  <c r="K1853" i="3"/>
  <c r="K1854" i="3"/>
  <c r="K1855" i="3"/>
  <c r="K1856" i="3"/>
  <c r="K1857" i="3"/>
  <c r="K1858" i="3"/>
  <c r="K1859" i="3"/>
  <c r="K1860" i="3"/>
  <c r="K1861" i="3"/>
  <c r="K1862" i="3"/>
  <c r="K1863" i="3"/>
  <c r="K1864" i="3"/>
  <c r="K1865" i="3"/>
  <c r="K1866" i="3"/>
  <c r="K1867" i="3"/>
  <c r="K1868" i="3"/>
  <c r="K1869" i="3"/>
  <c r="K1870" i="3"/>
  <c r="K1871" i="3"/>
  <c r="K1872" i="3"/>
  <c r="K1873" i="3"/>
  <c r="K1874" i="3"/>
  <c r="K1875" i="3"/>
  <c r="K1876" i="3"/>
  <c r="K1877" i="3"/>
  <c r="K1878" i="3"/>
  <c r="K1879" i="3"/>
  <c r="K1880" i="3"/>
  <c r="K1881" i="3"/>
  <c r="K1882" i="3"/>
  <c r="K1883" i="3"/>
  <c r="K1884" i="3"/>
  <c r="K1885" i="3"/>
  <c r="K1886" i="3"/>
  <c r="K1887" i="3"/>
  <c r="K1888" i="3"/>
  <c r="K1889" i="3"/>
  <c r="K1890" i="3"/>
  <c r="K1891" i="3"/>
  <c r="K1892" i="3"/>
  <c r="K1893" i="3"/>
  <c r="K1894" i="3"/>
  <c r="K1895" i="3"/>
  <c r="K1896" i="3"/>
  <c r="K1897" i="3"/>
  <c r="K1898" i="3"/>
  <c r="K1899" i="3"/>
  <c r="K1900" i="3"/>
  <c r="K1901" i="3"/>
  <c r="K1902" i="3"/>
  <c r="K1903" i="3"/>
  <c r="K1904" i="3"/>
  <c r="K1905" i="3"/>
  <c r="K1906" i="3"/>
  <c r="K1907" i="3"/>
  <c r="K1908" i="3"/>
  <c r="K1909" i="3"/>
  <c r="K1910" i="3"/>
  <c r="K1911" i="3"/>
  <c r="K1912" i="3"/>
  <c r="K1913" i="3"/>
  <c r="K1914" i="3"/>
  <c r="K1915" i="3"/>
  <c r="K1916" i="3"/>
  <c r="K1917" i="3"/>
  <c r="K1918" i="3"/>
  <c r="K1919" i="3"/>
  <c r="K1920" i="3"/>
  <c r="K1921" i="3"/>
  <c r="K1922" i="3"/>
  <c r="K1923" i="3"/>
  <c r="K1924" i="3"/>
  <c r="K1925" i="3"/>
  <c r="K1926" i="3"/>
  <c r="K1927" i="3"/>
  <c r="K1928" i="3"/>
  <c r="K1929" i="3"/>
  <c r="K1930" i="3"/>
  <c r="K1931" i="3"/>
  <c r="K1932" i="3"/>
  <c r="K1933" i="3"/>
  <c r="K1934" i="3"/>
  <c r="K1935" i="3"/>
  <c r="K1936" i="3"/>
  <c r="K1937" i="3"/>
  <c r="K1938" i="3"/>
  <c r="K1939" i="3"/>
  <c r="K1940" i="3"/>
  <c r="K1941" i="3"/>
  <c r="K1942" i="3"/>
  <c r="K1943" i="3"/>
  <c r="K1944" i="3"/>
  <c r="K1945" i="3"/>
  <c r="K1946" i="3"/>
  <c r="K1947" i="3"/>
  <c r="K1948" i="3"/>
  <c r="K1949" i="3"/>
  <c r="K1950" i="3"/>
  <c r="K1951" i="3"/>
  <c r="K1952" i="3"/>
  <c r="K1953" i="3"/>
  <c r="K1954" i="3"/>
  <c r="K1955" i="3"/>
  <c r="K1956" i="3"/>
  <c r="K1957" i="3"/>
  <c r="K1958" i="3"/>
  <c r="K1959" i="3"/>
  <c r="K1960" i="3"/>
  <c r="K1961" i="3"/>
  <c r="K1962" i="3"/>
  <c r="K1963" i="3"/>
  <c r="K1964" i="3"/>
  <c r="K1965" i="3"/>
  <c r="K1966" i="3"/>
  <c r="K1967" i="3"/>
  <c r="K1968" i="3"/>
  <c r="K1969" i="3"/>
  <c r="K1970" i="3"/>
  <c r="K1971" i="3"/>
  <c r="K1972" i="3"/>
  <c r="K1973" i="3"/>
  <c r="K1974" i="3"/>
  <c r="K1975" i="3"/>
  <c r="K1976" i="3"/>
  <c r="K1977" i="3"/>
  <c r="K1978" i="3"/>
  <c r="K1979" i="3"/>
  <c r="K1980" i="3"/>
  <c r="K1981" i="3"/>
  <c r="K1982" i="3"/>
  <c r="K1983" i="3"/>
  <c r="K1984" i="3"/>
  <c r="K1985" i="3"/>
  <c r="K1986" i="3"/>
  <c r="K1987" i="3"/>
  <c r="K1988" i="3"/>
  <c r="K1989" i="3"/>
  <c r="K1990" i="3"/>
  <c r="K1991" i="3"/>
  <c r="K1992" i="3"/>
  <c r="K1993" i="3"/>
  <c r="K1994" i="3"/>
  <c r="K1995" i="3"/>
  <c r="K1996" i="3"/>
  <c r="K1997" i="3"/>
  <c r="K1998" i="3"/>
  <c r="K1999" i="3"/>
  <c r="K2000" i="3"/>
  <c r="K2001" i="3"/>
  <c r="K2002" i="3"/>
  <c r="K2003" i="3"/>
  <c r="K2004" i="3"/>
  <c r="K2005" i="3"/>
  <c r="K2006" i="3"/>
  <c r="K2007" i="3"/>
  <c r="K2008" i="3"/>
  <c r="K2009" i="3"/>
  <c r="K2010" i="3"/>
  <c r="K2011" i="3"/>
  <c r="K2012" i="3"/>
  <c r="K2013" i="3"/>
  <c r="K2014" i="3"/>
  <c r="K2015" i="3"/>
  <c r="K2016" i="3"/>
  <c r="K2017" i="3"/>
  <c r="K2018" i="3"/>
  <c r="K2019" i="3"/>
  <c r="K2020" i="3"/>
  <c r="K2021" i="3"/>
  <c r="K2022" i="3"/>
  <c r="K2023" i="3"/>
  <c r="K2024" i="3"/>
  <c r="K2025" i="3"/>
  <c r="K2026" i="3"/>
  <c r="K2027" i="3"/>
  <c r="K2028" i="3"/>
  <c r="K2029" i="3"/>
  <c r="K2030" i="3"/>
  <c r="K2031" i="3"/>
  <c r="K2032" i="3"/>
  <c r="K2033" i="3"/>
  <c r="K2034" i="3"/>
  <c r="K2035" i="3"/>
  <c r="K2036" i="3"/>
  <c r="K2037" i="3"/>
  <c r="K2038" i="3"/>
  <c r="K2039" i="3"/>
  <c r="K2040" i="3"/>
  <c r="K2041" i="3"/>
  <c r="K2042" i="3"/>
  <c r="K2043" i="3"/>
  <c r="K2044" i="3"/>
  <c r="K2045" i="3"/>
  <c r="K2046" i="3"/>
  <c r="K2047" i="3"/>
  <c r="K2048" i="3"/>
  <c r="K2049" i="3"/>
  <c r="K2050" i="3"/>
  <c r="K2051" i="3"/>
  <c r="K2052" i="3"/>
  <c r="K2053" i="3"/>
  <c r="K2054" i="3"/>
  <c r="K2055" i="3"/>
  <c r="K2056" i="3"/>
  <c r="K2057" i="3"/>
  <c r="K2058" i="3"/>
  <c r="K2059" i="3"/>
  <c r="K2060" i="3"/>
  <c r="K2061" i="3"/>
  <c r="K2062" i="3"/>
  <c r="K2063" i="3"/>
  <c r="K2064" i="3"/>
  <c r="K2065" i="3"/>
  <c r="K2066" i="3"/>
  <c r="K2067" i="3"/>
  <c r="K2068" i="3"/>
  <c r="K2069" i="3"/>
  <c r="K2070" i="3"/>
  <c r="K2071" i="3"/>
  <c r="K2072" i="3"/>
  <c r="K2073" i="3"/>
  <c r="K2074" i="3"/>
  <c r="K2075" i="3"/>
  <c r="K2076" i="3"/>
  <c r="K2077" i="3"/>
  <c r="K2078" i="3"/>
  <c r="K2079" i="3"/>
  <c r="K2080" i="3"/>
  <c r="K2081" i="3"/>
  <c r="K2082" i="3"/>
  <c r="K2083" i="3"/>
  <c r="K2084" i="3"/>
  <c r="K2085" i="3"/>
  <c r="K2086" i="3"/>
  <c r="K2087" i="3"/>
  <c r="K2088" i="3"/>
  <c r="K2089" i="3"/>
  <c r="K2090" i="3"/>
  <c r="K2091" i="3"/>
  <c r="K2092" i="3"/>
  <c r="K2093" i="3"/>
  <c r="K2094" i="3"/>
  <c r="K2095" i="3"/>
  <c r="K2096" i="3"/>
  <c r="K2097" i="3"/>
  <c r="K2098" i="3"/>
  <c r="K2099" i="3"/>
  <c r="K2100" i="3"/>
  <c r="K2101" i="3"/>
  <c r="K2102" i="3"/>
  <c r="K2103" i="3"/>
  <c r="K2104" i="3"/>
  <c r="K2105" i="3"/>
  <c r="K2106" i="3"/>
  <c r="K2107" i="3"/>
  <c r="K2108" i="3"/>
  <c r="K2109" i="3"/>
  <c r="K2110" i="3"/>
  <c r="K2111" i="3"/>
  <c r="K2112" i="3"/>
  <c r="K2113" i="3"/>
  <c r="K2114" i="3"/>
  <c r="K2115" i="3"/>
  <c r="K2116" i="3"/>
  <c r="K2117" i="3"/>
  <c r="K2118" i="3"/>
  <c r="K2119" i="3"/>
  <c r="K2120" i="3"/>
  <c r="K2121" i="3"/>
  <c r="K2122" i="3"/>
  <c r="K2123" i="3"/>
  <c r="K2124" i="3"/>
  <c r="K2125" i="3"/>
  <c r="K2126" i="3"/>
  <c r="K2127" i="3"/>
  <c r="K2128" i="3"/>
  <c r="K2129" i="3"/>
  <c r="K2130" i="3"/>
  <c r="K2131" i="3"/>
  <c r="K2132" i="3"/>
  <c r="K2133" i="3"/>
  <c r="K2134" i="3"/>
  <c r="K2135" i="3"/>
  <c r="K2136" i="3"/>
  <c r="K2137" i="3"/>
  <c r="K2138" i="3"/>
  <c r="K2139" i="3"/>
  <c r="K2140" i="3"/>
  <c r="K2141" i="3"/>
  <c r="K2142" i="3"/>
  <c r="K2143" i="3"/>
  <c r="K2144" i="3"/>
  <c r="K2145" i="3"/>
  <c r="K2146" i="3"/>
  <c r="K2147" i="3"/>
  <c r="K2148" i="3"/>
  <c r="K2149" i="3"/>
  <c r="K2150" i="3"/>
  <c r="K2151" i="3"/>
  <c r="K2152" i="3"/>
  <c r="K2153" i="3"/>
  <c r="K2154" i="3"/>
  <c r="K2155" i="3"/>
  <c r="K2156" i="3"/>
  <c r="K2157" i="3"/>
  <c r="K2158" i="3"/>
  <c r="K2159" i="3"/>
  <c r="K2160" i="3"/>
  <c r="K2161" i="3"/>
  <c r="K2162" i="3"/>
  <c r="K2163" i="3"/>
  <c r="K2164" i="3"/>
  <c r="K2165" i="3"/>
  <c r="K2166" i="3"/>
  <c r="K2167" i="3"/>
  <c r="K2168" i="3"/>
  <c r="K2169" i="3"/>
  <c r="K2170" i="3"/>
  <c r="K2171" i="3"/>
  <c r="K2172" i="3"/>
  <c r="K2173" i="3"/>
  <c r="K2174" i="3"/>
  <c r="K2175" i="3"/>
  <c r="K2176" i="3"/>
  <c r="K2177" i="3"/>
  <c r="K2178" i="3"/>
  <c r="K2179" i="3"/>
  <c r="K2180" i="3"/>
  <c r="K2181" i="3"/>
  <c r="K2182" i="3"/>
  <c r="K2183" i="3"/>
  <c r="K2184" i="3"/>
  <c r="K2185" i="3"/>
  <c r="K2186" i="3"/>
  <c r="K2187" i="3"/>
  <c r="K2188" i="3"/>
  <c r="K2189" i="3"/>
  <c r="K2190" i="3"/>
  <c r="K2191" i="3"/>
  <c r="K2192" i="3"/>
  <c r="K2193" i="3"/>
  <c r="K2194" i="3"/>
  <c r="K2195" i="3"/>
  <c r="K2196" i="3"/>
  <c r="K2197" i="3"/>
  <c r="K2198" i="3"/>
  <c r="K2199" i="3"/>
  <c r="K2200" i="3"/>
  <c r="K2201" i="3"/>
  <c r="K2202" i="3"/>
  <c r="K2203" i="3"/>
  <c r="K2204" i="3"/>
  <c r="K2205" i="3"/>
  <c r="K2206" i="3"/>
  <c r="K2207" i="3"/>
  <c r="K2208" i="3"/>
  <c r="K2209" i="3"/>
  <c r="K2210" i="3"/>
  <c r="K2211" i="3"/>
  <c r="K2212" i="3"/>
  <c r="K2213" i="3"/>
  <c r="K2214" i="3"/>
  <c r="K2215" i="3"/>
  <c r="K2216" i="3"/>
  <c r="K2217" i="3"/>
  <c r="K2218" i="3"/>
  <c r="K2219" i="3"/>
  <c r="K2220" i="3"/>
  <c r="K2221" i="3"/>
  <c r="K2222" i="3"/>
  <c r="K2223" i="3"/>
  <c r="K2224" i="3"/>
  <c r="K2225" i="3"/>
  <c r="K2226" i="3"/>
  <c r="K2227" i="3"/>
  <c r="K2228" i="3"/>
  <c r="K2229" i="3"/>
  <c r="K2230" i="3"/>
  <c r="K2231" i="3"/>
  <c r="K2232" i="3"/>
  <c r="K2233" i="3"/>
  <c r="K2234" i="3"/>
  <c r="K2235" i="3"/>
  <c r="K2236" i="3"/>
  <c r="K2237" i="3"/>
  <c r="K2238" i="3"/>
  <c r="K2239" i="3"/>
  <c r="K2240" i="3"/>
  <c r="K2241" i="3"/>
  <c r="K2242" i="3"/>
  <c r="K2243" i="3"/>
  <c r="K2244" i="3"/>
  <c r="K2245" i="3"/>
  <c r="K2246" i="3"/>
  <c r="K2247" i="3"/>
  <c r="K2248" i="3"/>
  <c r="K2249" i="3"/>
  <c r="K2250" i="3"/>
  <c r="K2251" i="3"/>
  <c r="K2252" i="3"/>
  <c r="K2253" i="3"/>
  <c r="K2254" i="3"/>
  <c r="K2255" i="3"/>
  <c r="K2256" i="3"/>
  <c r="K2257" i="3"/>
  <c r="K2258" i="3"/>
  <c r="K2259" i="3"/>
  <c r="K2260" i="3"/>
  <c r="K2261" i="3"/>
  <c r="K2262" i="3"/>
  <c r="K2263" i="3"/>
  <c r="K2264" i="3"/>
  <c r="K2265" i="3"/>
  <c r="K2266" i="3"/>
  <c r="K2267" i="3"/>
  <c r="K2268" i="3"/>
  <c r="K2269" i="3"/>
  <c r="K2270" i="3"/>
  <c r="K2271" i="3"/>
  <c r="K2272" i="3"/>
  <c r="K2273" i="3"/>
  <c r="K2274" i="3"/>
  <c r="K2275" i="3"/>
  <c r="K2276" i="3"/>
  <c r="K2277" i="3"/>
  <c r="K2278" i="3"/>
  <c r="K2279" i="3"/>
  <c r="K2280" i="3"/>
  <c r="K2281" i="3"/>
  <c r="K2282" i="3"/>
  <c r="K2283" i="3"/>
  <c r="K2284" i="3"/>
  <c r="K2285" i="3"/>
  <c r="K2286" i="3"/>
  <c r="K2287" i="3"/>
  <c r="K2288" i="3"/>
  <c r="K2289" i="3"/>
  <c r="K2290" i="3"/>
  <c r="K2291" i="3"/>
  <c r="K2292" i="3"/>
  <c r="K2293" i="3"/>
  <c r="K2294" i="3"/>
  <c r="K2295" i="3"/>
  <c r="K2296" i="3"/>
  <c r="K2297" i="3"/>
  <c r="K2298" i="3"/>
  <c r="K2299" i="3"/>
  <c r="K2300" i="3"/>
  <c r="K2301" i="3"/>
  <c r="K2302" i="3"/>
  <c r="K2303" i="3"/>
  <c r="K2304" i="3"/>
  <c r="K2305" i="3"/>
  <c r="K2306" i="3"/>
  <c r="K2307" i="3"/>
  <c r="K2308" i="3"/>
  <c r="K2309" i="3"/>
  <c r="K2310" i="3"/>
  <c r="K2311" i="3"/>
  <c r="K2312" i="3"/>
  <c r="K2313" i="3"/>
  <c r="K2314" i="3"/>
  <c r="K2315" i="3"/>
  <c r="K2316" i="3"/>
  <c r="K2317" i="3"/>
  <c r="K2318" i="3"/>
  <c r="K2319" i="3"/>
  <c r="K2320" i="3"/>
  <c r="K2321" i="3"/>
  <c r="K2322" i="3"/>
  <c r="K2323" i="3"/>
  <c r="K2324" i="3"/>
  <c r="K2325" i="3"/>
  <c r="K2326" i="3"/>
  <c r="K2327" i="3"/>
  <c r="K2328" i="3"/>
  <c r="K2329" i="3"/>
  <c r="K2330" i="3"/>
  <c r="K2331" i="3"/>
  <c r="K2332" i="3"/>
  <c r="K2333" i="3"/>
  <c r="K2334" i="3"/>
  <c r="K2335" i="3"/>
  <c r="K2336" i="3"/>
  <c r="K2337" i="3"/>
  <c r="K2338" i="3"/>
  <c r="K2339" i="3"/>
  <c r="K2340" i="3"/>
  <c r="K2341" i="3"/>
  <c r="K2342" i="3"/>
  <c r="K2343" i="3"/>
  <c r="K2344" i="3"/>
  <c r="K2345" i="3"/>
  <c r="K2346" i="3"/>
  <c r="K2347" i="3"/>
  <c r="K2348" i="3"/>
  <c r="K2349" i="3"/>
  <c r="K2350" i="3"/>
  <c r="K2351" i="3"/>
  <c r="K2352" i="3"/>
  <c r="K2353" i="3"/>
  <c r="K2354" i="3"/>
  <c r="K2355" i="3"/>
  <c r="K2356" i="3"/>
  <c r="K2357" i="3"/>
  <c r="K2358" i="3"/>
  <c r="K2359" i="3"/>
  <c r="K2360" i="3"/>
  <c r="K2361" i="3"/>
  <c r="K2362" i="3"/>
  <c r="K2363" i="3"/>
  <c r="K2364" i="3"/>
  <c r="K2365" i="3"/>
  <c r="K2366" i="3"/>
  <c r="K2367" i="3"/>
  <c r="K2368" i="3"/>
  <c r="K2369" i="3"/>
  <c r="K2370" i="3"/>
  <c r="K2371" i="3"/>
  <c r="K2372" i="3"/>
  <c r="K2373" i="3"/>
  <c r="K2374" i="3"/>
  <c r="K2375" i="3"/>
  <c r="K2376" i="3"/>
  <c r="K2377" i="3"/>
  <c r="K2378" i="3"/>
  <c r="K2379" i="3"/>
  <c r="K2380" i="3"/>
  <c r="K2381" i="3"/>
  <c r="K2382" i="3"/>
  <c r="K2383" i="3"/>
  <c r="K2384" i="3"/>
  <c r="K2385" i="3"/>
  <c r="K2386" i="3"/>
  <c r="K2387" i="3"/>
  <c r="K2388" i="3"/>
  <c r="K2389" i="3"/>
  <c r="K2390" i="3"/>
  <c r="K2391" i="3"/>
  <c r="K2392" i="3"/>
  <c r="K2393" i="3"/>
  <c r="K2394" i="3"/>
  <c r="K2395" i="3"/>
  <c r="K2396" i="3"/>
  <c r="K2397" i="3"/>
  <c r="K2398" i="3"/>
  <c r="K2399" i="3"/>
  <c r="K2400" i="3"/>
  <c r="K2401" i="3"/>
  <c r="K2402" i="3"/>
  <c r="K2403" i="3"/>
  <c r="K2404" i="3"/>
  <c r="K2405" i="3"/>
  <c r="K2406" i="3"/>
  <c r="K2407" i="3"/>
  <c r="K2408" i="3"/>
  <c r="K2409" i="3"/>
  <c r="K2410" i="3"/>
  <c r="K2411" i="3"/>
  <c r="K2412" i="3"/>
  <c r="K2413" i="3"/>
  <c r="K2414" i="3"/>
  <c r="K2415" i="3"/>
  <c r="K2416" i="3"/>
  <c r="K2417" i="3"/>
  <c r="K2418" i="3"/>
  <c r="K2419" i="3"/>
  <c r="K2420" i="3"/>
  <c r="K2421" i="3"/>
  <c r="K2422" i="3"/>
  <c r="K2423" i="3"/>
  <c r="K2424" i="3"/>
  <c r="K2425" i="3"/>
  <c r="K2426" i="3"/>
  <c r="K2427" i="3"/>
  <c r="K2428" i="3"/>
  <c r="K2429" i="3"/>
  <c r="K2430" i="3"/>
  <c r="K2431" i="3"/>
  <c r="K2432" i="3"/>
  <c r="K2433" i="3"/>
  <c r="K2434" i="3"/>
  <c r="K2435" i="3"/>
  <c r="K2436" i="3"/>
  <c r="K2437" i="3"/>
  <c r="K2438" i="3"/>
  <c r="K2439" i="3"/>
  <c r="K2440" i="3"/>
  <c r="K2441" i="3"/>
  <c r="K2442" i="3"/>
  <c r="K2443" i="3"/>
  <c r="K2444" i="3"/>
  <c r="K2445" i="3"/>
  <c r="K2446" i="3"/>
  <c r="K2447" i="3"/>
  <c r="K2448" i="3"/>
  <c r="K2449" i="3"/>
  <c r="K2450" i="3"/>
  <c r="K2451" i="3"/>
  <c r="K2452" i="3"/>
  <c r="K2453" i="3"/>
  <c r="K2454" i="3"/>
  <c r="K2455" i="3"/>
  <c r="K2456" i="3"/>
  <c r="K2457" i="3"/>
  <c r="K2458" i="3"/>
  <c r="K2459" i="3"/>
  <c r="K2460" i="3"/>
  <c r="K2461" i="3"/>
  <c r="K2462" i="3"/>
  <c r="K2463" i="3"/>
  <c r="K2464" i="3"/>
  <c r="K2465" i="3"/>
  <c r="K2466" i="3"/>
  <c r="K2467" i="3"/>
  <c r="K2468" i="3"/>
  <c r="K2469" i="3"/>
  <c r="K2470" i="3"/>
  <c r="K2471" i="3"/>
  <c r="K2472" i="3"/>
  <c r="K2473" i="3"/>
  <c r="K2474" i="3"/>
  <c r="K2475" i="3"/>
  <c r="K2476" i="3"/>
  <c r="K2477" i="3"/>
  <c r="K2478" i="3"/>
  <c r="K2479" i="3"/>
  <c r="K2480" i="3"/>
  <c r="K2481" i="3"/>
  <c r="K2482" i="3"/>
  <c r="K2483" i="3"/>
  <c r="K2484" i="3"/>
  <c r="K2485" i="3"/>
  <c r="K2486" i="3"/>
  <c r="K2487" i="3"/>
  <c r="K2488" i="3"/>
  <c r="K2489" i="3"/>
  <c r="K2490" i="3"/>
  <c r="K2491" i="3"/>
  <c r="K2492" i="3"/>
  <c r="K2493" i="3"/>
  <c r="K2494" i="3"/>
  <c r="K2495" i="3"/>
  <c r="K2496" i="3"/>
  <c r="K2497" i="3"/>
  <c r="K2498" i="3"/>
  <c r="K2499" i="3"/>
  <c r="K2500" i="3"/>
  <c r="K2501" i="3"/>
  <c r="K2502" i="3"/>
  <c r="K2503" i="3"/>
  <c r="K2504" i="3"/>
  <c r="K2505" i="3"/>
  <c r="K2506" i="3"/>
  <c r="K2507" i="3"/>
  <c r="K2508" i="3"/>
  <c r="K2509" i="3"/>
  <c r="K2510" i="3"/>
  <c r="K2511" i="3"/>
  <c r="K2512" i="3"/>
  <c r="K2513" i="3"/>
  <c r="K2514" i="3"/>
  <c r="K2515" i="3"/>
  <c r="K2516" i="3"/>
  <c r="K2517" i="3"/>
  <c r="K2518" i="3"/>
  <c r="K2519" i="3"/>
  <c r="K2520" i="3"/>
  <c r="K2521" i="3"/>
  <c r="K2522" i="3"/>
  <c r="K2523" i="3"/>
  <c r="K2524" i="3"/>
  <c r="K2525" i="3"/>
  <c r="K2526" i="3"/>
  <c r="K2527" i="3"/>
  <c r="K2528" i="3"/>
  <c r="K2529" i="3"/>
  <c r="K2530" i="3"/>
  <c r="K2531" i="3"/>
  <c r="K2532" i="3"/>
  <c r="K2533" i="3"/>
  <c r="K2534" i="3"/>
  <c r="K2535" i="3"/>
  <c r="K2536" i="3"/>
  <c r="K2537" i="3"/>
  <c r="K2538" i="3"/>
  <c r="K2539" i="3"/>
  <c r="K2540" i="3"/>
  <c r="K2541" i="3"/>
  <c r="K2542" i="3"/>
  <c r="K2543" i="3"/>
  <c r="K2544" i="3"/>
  <c r="K2545" i="3"/>
  <c r="K2546" i="3"/>
  <c r="K2547" i="3"/>
  <c r="K2548" i="3"/>
  <c r="K2549" i="3"/>
  <c r="K2550" i="3"/>
  <c r="K2551" i="3"/>
  <c r="K2552" i="3"/>
  <c r="K2553" i="3"/>
  <c r="K2554" i="3"/>
  <c r="K2555" i="3"/>
  <c r="K2556" i="3"/>
  <c r="K2557" i="3"/>
  <c r="K2558" i="3"/>
  <c r="K2559" i="3"/>
  <c r="K2560" i="3"/>
  <c r="K2561" i="3"/>
  <c r="K2562" i="3"/>
  <c r="K2563" i="3"/>
  <c r="K2564" i="3"/>
  <c r="K2565" i="3"/>
  <c r="K2566" i="3"/>
  <c r="K2567" i="3"/>
  <c r="K2568" i="3"/>
  <c r="K2569" i="3"/>
  <c r="K2570" i="3"/>
  <c r="K2571" i="3"/>
  <c r="K2572" i="3"/>
  <c r="K2573" i="3"/>
  <c r="K2574" i="3"/>
  <c r="K2575" i="3"/>
  <c r="K2576" i="3"/>
  <c r="K2577" i="3"/>
  <c r="K2578" i="3"/>
  <c r="K2579" i="3"/>
  <c r="K2580" i="3"/>
  <c r="K2581" i="3"/>
  <c r="K2582" i="3"/>
  <c r="K2583" i="3"/>
  <c r="K2584" i="3"/>
  <c r="K2585" i="3"/>
  <c r="K2586" i="3"/>
  <c r="K2587" i="3"/>
  <c r="K2588" i="3"/>
  <c r="K2589" i="3"/>
  <c r="K2590" i="3"/>
  <c r="K2591" i="3"/>
  <c r="K2592" i="3"/>
  <c r="K2593" i="3"/>
  <c r="K2594" i="3"/>
  <c r="K2595" i="3"/>
  <c r="K2596" i="3"/>
  <c r="K2597" i="3"/>
  <c r="K2598" i="3"/>
  <c r="K2599" i="3"/>
  <c r="K2600" i="3"/>
  <c r="K2601" i="3"/>
  <c r="K2602" i="3"/>
  <c r="K2603" i="3"/>
  <c r="K2604" i="3"/>
  <c r="K2605" i="3"/>
  <c r="K2606" i="3"/>
  <c r="K2607" i="3"/>
  <c r="K2608" i="3"/>
  <c r="K2609" i="3"/>
  <c r="K2610" i="3"/>
  <c r="K2611" i="3"/>
  <c r="K2612" i="3"/>
  <c r="K2613" i="3"/>
  <c r="K2614" i="3"/>
  <c r="K2615" i="3"/>
  <c r="K2616" i="3"/>
  <c r="K2617" i="3"/>
  <c r="K2618" i="3"/>
  <c r="K2619" i="3"/>
  <c r="K2620" i="3"/>
  <c r="K2621" i="3"/>
  <c r="K2622" i="3"/>
  <c r="K2623" i="3"/>
  <c r="K2624" i="3"/>
  <c r="K2625" i="3"/>
  <c r="K2626" i="3"/>
  <c r="K2627" i="3"/>
  <c r="K2628" i="3"/>
  <c r="K2629" i="3"/>
  <c r="K2630" i="3"/>
  <c r="K2631" i="3"/>
  <c r="K2632" i="3"/>
  <c r="K2633" i="3"/>
  <c r="K2634" i="3"/>
  <c r="K2635" i="3"/>
  <c r="K2636" i="3"/>
  <c r="K2637" i="3"/>
  <c r="K2638" i="3"/>
  <c r="K2639" i="3"/>
  <c r="K2640" i="3"/>
  <c r="K2641" i="3"/>
  <c r="K2642" i="3"/>
  <c r="K2643" i="3"/>
  <c r="K2644" i="3"/>
  <c r="K2645" i="3"/>
  <c r="K2646" i="3"/>
  <c r="K2647" i="3"/>
  <c r="K2648" i="3"/>
  <c r="K2649" i="3"/>
  <c r="K2650" i="3"/>
  <c r="K2651" i="3"/>
  <c r="K2652" i="3"/>
  <c r="K2653" i="3"/>
  <c r="K2654" i="3"/>
  <c r="K2655" i="3"/>
  <c r="K2656" i="3"/>
  <c r="K2657" i="3"/>
  <c r="K2658" i="3"/>
  <c r="K2659" i="3"/>
  <c r="K2660" i="3"/>
  <c r="K2661" i="3"/>
  <c r="K2662" i="3"/>
  <c r="K2663" i="3"/>
  <c r="K2664" i="3"/>
  <c r="K2665" i="3"/>
  <c r="K2666" i="3"/>
  <c r="K2667" i="3"/>
  <c r="K2668" i="3"/>
  <c r="K2669" i="3"/>
  <c r="K2670" i="3"/>
  <c r="K2671" i="3"/>
  <c r="K2672" i="3"/>
  <c r="K2673" i="3"/>
  <c r="K2674" i="3"/>
  <c r="K2675" i="3"/>
  <c r="K2676" i="3"/>
  <c r="K2677" i="3"/>
  <c r="K2678" i="3"/>
  <c r="K2679" i="3"/>
  <c r="K2680" i="3"/>
  <c r="K2681" i="3"/>
  <c r="K2682" i="3"/>
  <c r="K2683" i="3"/>
  <c r="K2684" i="3"/>
  <c r="K2685" i="3"/>
  <c r="K2686" i="3"/>
  <c r="K2687" i="3"/>
  <c r="K2688" i="3"/>
  <c r="K2689" i="3"/>
  <c r="K2690" i="3"/>
  <c r="K2691" i="3"/>
  <c r="K2692" i="3"/>
  <c r="K2693" i="3"/>
  <c r="K2694" i="3"/>
  <c r="K2695" i="3"/>
  <c r="K2696" i="3"/>
  <c r="K2697" i="3"/>
  <c r="K2698" i="3"/>
  <c r="K2699" i="3"/>
  <c r="K2700" i="3"/>
  <c r="K2701" i="3"/>
  <c r="K2702" i="3"/>
  <c r="K2703" i="3"/>
  <c r="K2704" i="3"/>
  <c r="K2705" i="3"/>
  <c r="K2706" i="3"/>
  <c r="K2707" i="3"/>
  <c r="K2708" i="3"/>
  <c r="K2709" i="3"/>
  <c r="K2710" i="3"/>
  <c r="K2711" i="3"/>
  <c r="K2712" i="3"/>
  <c r="K2713" i="3"/>
  <c r="K2714" i="3"/>
  <c r="K2715" i="3"/>
  <c r="K2716" i="3"/>
  <c r="K2717" i="3"/>
  <c r="K2718" i="3"/>
  <c r="K2719" i="3"/>
  <c r="K2720" i="3"/>
  <c r="K2721" i="3"/>
  <c r="K2722" i="3"/>
  <c r="K2723" i="3"/>
  <c r="K2724" i="3"/>
  <c r="K2725" i="3"/>
  <c r="K2726" i="3"/>
  <c r="K2727" i="3"/>
  <c r="K2728" i="3"/>
  <c r="K2729" i="3"/>
  <c r="K2730" i="3"/>
  <c r="K2731" i="3"/>
  <c r="K2732" i="3"/>
  <c r="K2733" i="3"/>
  <c r="K2734" i="3"/>
  <c r="K2735" i="3"/>
  <c r="K2736" i="3"/>
  <c r="K2737" i="3"/>
  <c r="K2738" i="3"/>
  <c r="K2739" i="3"/>
  <c r="K2740" i="3"/>
  <c r="K2741" i="3"/>
  <c r="K2742" i="3"/>
  <c r="K2743" i="3"/>
  <c r="K2744" i="3"/>
  <c r="K2745" i="3"/>
  <c r="K2746" i="3"/>
  <c r="K2747" i="3"/>
  <c r="K2748" i="3"/>
  <c r="K2749" i="3"/>
  <c r="K2750" i="3"/>
  <c r="K2751" i="3"/>
  <c r="K2752" i="3"/>
  <c r="K2753" i="3"/>
  <c r="K2754" i="3"/>
  <c r="K2755" i="3"/>
  <c r="K2756" i="3"/>
  <c r="K2757" i="3"/>
  <c r="K2758" i="3"/>
  <c r="K2759" i="3"/>
  <c r="K2760" i="3"/>
  <c r="K2761" i="3"/>
  <c r="K2762" i="3"/>
  <c r="K2763" i="3"/>
  <c r="K2764" i="3"/>
  <c r="K2765" i="3"/>
  <c r="K2766" i="3"/>
  <c r="K2767" i="3"/>
  <c r="K2768" i="3"/>
  <c r="K2769" i="3"/>
  <c r="K2770" i="3"/>
  <c r="K2771" i="3"/>
  <c r="K2772" i="3"/>
  <c r="K2773" i="3"/>
  <c r="K2774" i="3"/>
  <c r="K2775" i="3"/>
  <c r="K2776" i="3"/>
  <c r="K2777" i="3"/>
  <c r="K2778" i="3"/>
  <c r="K2779" i="3"/>
  <c r="K2780" i="3"/>
  <c r="K2781" i="3"/>
  <c r="K2782" i="3"/>
  <c r="K2783" i="3"/>
  <c r="K2784" i="3"/>
  <c r="K2785" i="3"/>
  <c r="K2786" i="3"/>
  <c r="K2787" i="3"/>
  <c r="K2788" i="3"/>
  <c r="K2789" i="3"/>
  <c r="K2790" i="3"/>
  <c r="K2791" i="3"/>
  <c r="K2792" i="3"/>
  <c r="K2793" i="3"/>
  <c r="K2794" i="3"/>
  <c r="K2795" i="3"/>
  <c r="K2796" i="3"/>
  <c r="K2797" i="3"/>
  <c r="K2798" i="3"/>
  <c r="K2799" i="3"/>
  <c r="K2800" i="3"/>
  <c r="K2801" i="3"/>
  <c r="K2802" i="3"/>
  <c r="K2803" i="3"/>
  <c r="K2804" i="3"/>
  <c r="K2805" i="3"/>
  <c r="K2806" i="3"/>
  <c r="K2807" i="3"/>
  <c r="K2808" i="3"/>
  <c r="K2809" i="3"/>
  <c r="K2810" i="3"/>
  <c r="K2811" i="3"/>
  <c r="K2812" i="3"/>
  <c r="K2813" i="3"/>
  <c r="K2814" i="3"/>
  <c r="K2815" i="3"/>
  <c r="K2816" i="3"/>
  <c r="K2817" i="3"/>
  <c r="K2818" i="3"/>
  <c r="K2819" i="3"/>
  <c r="K2820" i="3"/>
  <c r="K2821" i="3"/>
  <c r="K2822" i="3"/>
  <c r="K2823" i="3"/>
  <c r="K2824" i="3"/>
  <c r="K2825" i="3"/>
  <c r="K2826" i="3"/>
  <c r="K2827" i="3"/>
  <c r="K2828" i="3"/>
  <c r="K2829" i="3"/>
  <c r="K2830" i="3"/>
  <c r="K2831" i="3"/>
  <c r="K2832" i="3"/>
  <c r="K2833" i="3"/>
  <c r="K2834" i="3"/>
  <c r="K2835" i="3"/>
  <c r="K2836" i="3"/>
  <c r="K2837" i="3"/>
  <c r="K2838" i="3"/>
  <c r="K2839" i="3"/>
  <c r="K2840" i="3"/>
  <c r="K2841" i="3"/>
  <c r="K2842" i="3"/>
  <c r="K2843" i="3"/>
  <c r="K2844" i="3"/>
  <c r="K2845" i="3"/>
  <c r="K2846" i="3"/>
  <c r="K2847" i="3"/>
  <c r="K2848" i="3"/>
  <c r="K2849" i="3"/>
  <c r="K2850" i="3"/>
  <c r="K2851" i="3"/>
  <c r="K2852" i="3"/>
  <c r="K2853" i="3"/>
  <c r="K2854" i="3"/>
  <c r="K2855" i="3"/>
  <c r="K2856" i="3"/>
  <c r="K2857" i="3"/>
  <c r="K2858" i="3"/>
  <c r="K2859" i="3"/>
  <c r="K2860" i="3"/>
  <c r="K2861" i="3"/>
  <c r="K2862" i="3"/>
  <c r="K2863" i="3"/>
  <c r="K2864" i="3"/>
  <c r="K2865" i="3"/>
  <c r="K2866" i="3"/>
  <c r="K2867" i="3"/>
  <c r="K2868" i="3"/>
  <c r="K2869" i="3"/>
  <c r="K2870" i="3"/>
  <c r="K2871" i="3"/>
  <c r="K2872" i="3"/>
  <c r="K2873" i="3"/>
  <c r="K2874" i="3"/>
  <c r="K2875" i="3"/>
  <c r="K2876" i="3"/>
  <c r="K2877" i="3"/>
  <c r="K2878" i="3"/>
  <c r="K2879" i="3"/>
  <c r="K2880" i="3"/>
  <c r="K2881" i="3"/>
  <c r="K2882" i="3"/>
  <c r="K2883" i="3"/>
  <c r="K2884" i="3"/>
  <c r="K2885" i="3"/>
  <c r="K2886" i="3"/>
  <c r="K2887" i="3"/>
  <c r="K2888" i="3"/>
  <c r="K2889" i="3"/>
  <c r="K2890" i="3"/>
  <c r="K2891" i="3"/>
  <c r="K2892" i="3"/>
  <c r="K2893" i="3"/>
  <c r="K2894" i="3"/>
  <c r="K2895" i="3"/>
  <c r="K2896" i="3"/>
  <c r="K2897" i="3"/>
  <c r="K2898" i="3"/>
  <c r="K2899" i="3"/>
  <c r="K2900" i="3"/>
  <c r="K2901" i="3"/>
  <c r="K2902" i="3"/>
  <c r="K2903" i="3"/>
  <c r="K2904" i="3"/>
  <c r="K2905" i="3"/>
  <c r="K2906" i="3"/>
  <c r="K2907" i="3"/>
  <c r="K2908" i="3"/>
  <c r="K2909" i="3"/>
  <c r="K2910" i="3"/>
  <c r="K2911" i="3"/>
  <c r="K2912" i="3"/>
  <c r="K2913" i="3"/>
  <c r="K2914" i="3"/>
  <c r="K2915" i="3"/>
  <c r="K2916" i="3"/>
  <c r="K2917" i="3"/>
  <c r="K2918" i="3"/>
  <c r="K2919" i="3"/>
  <c r="K2920" i="3"/>
  <c r="K2921" i="3"/>
  <c r="K2922" i="3"/>
  <c r="K2923" i="3"/>
  <c r="K2924" i="3"/>
  <c r="K2925" i="3"/>
  <c r="K2926" i="3"/>
  <c r="K2927" i="3"/>
  <c r="K2928" i="3"/>
  <c r="K2929" i="3"/>
  <c r="K2930" i="3"/>
  <c r="K2931" i="3"/>
  <c r="K2932" i="3"/>
  <c r="K2933" i="3"/>
  <c r="K2934" i="3"/>
  <c r="K2935" i="3"/>
  <c r="K2936" i="3"/>
  <c r="K2937" i="3"/>
  <c r="K2938" i="3"/>
  <c r="K2939" i="3"/>
  <c r="K2940" i="3"/>
  <c r="K2941" i="3"/>
  <c r="K2942" i="3"/>
  <c r="K2943" i="3"/>
  <c r="K2944" i="3"/>
  <c r="K2945" i="3"/>
  <c r="K2946" i="3"/>
  <c r="K2947" i="3"/>
  <c r="K2948" i="3"/>
  <c r="K2949" i="3"/>
  <c r="K2950" i="3"/>
  <c r="K2951" i="3"/>
  <c r="K2952" i="3"/>
  <c r="K2953" i="3"/>
  <c r="K2954" i="3"/>
  <c r="K2955" i="3"/>
  <c r="K2956" i="3"/>
  <c r="K2957" i="3"/>
  <c r="K2958" i="3"/>
  <c r="K2959" i="3"/>
  <c r="K2960" i="3"/>
  <c r="K2961" i="3"/>
  <c r="K2962" i="3"/>
  <c r="K2963" i="3"/>
  <c r="K2964" i="3"/>
  <c r="K2965" i="3"/>
  <c r="K2966" i="3"/>
  <c r="K2967" i="3"/>
  <c r="K2968" i="3"/>
  <c r="K2969" i="3"/>
  <c r="K2970" i="3"/>
  <c r="K2971" i="3"/>
  <c r="K2972" i="3"/>
  <c r="K2973" i="3"/>
  <c r="K2974" i="3"/>
  <c r="K2975" i="3"/>
  <c r="K2976" i="3"/>
  <c r="K2977" i="3"/>
  <c r="K2978" i="3"/>
  <c r="K2979" i="3"/>
  <c r="K2980" i="3"/>
  <c r="K2981" i="3"/>
  <c r="K2982" i="3"/>
  <c r="K2983" i="3"/>
  <c r="K2984" i="3"/>
  <c r="K2985" i="3"/>
  <c r="K2986" i="3"/>
  <c r="K2987" i="3"/>
  <c r="K2988" i="3"/>
  <c r="K2989" i="3"/>
  <c r="K2990" i="3"/>
  <c r="K2991" i="3"/>
  <c r="K2992" i="3"/>
  <c r="K2993" i="3"/>
  <c r="K2994" i="3"/>
  <c r="K2995" i="3"/>
  <c r="K2996" i="3"/>
  <c r="K2997" i="3"/>
  <c r="K2998" i="3"/>
  <c r="K2999" i="3"/>
  <c r="K3000" i="3"/>
  <c r="K3001" i="3"/>
  <c r="K3002" i="3"/>
  <c r="K3003" i="3"/>
  <c r="K3004" i="3"/>
  <c r="K3005" i="3"/>
  <c r="K3006" i="3"/>
  <c r="K3007" i="3"/>
  <c r="K3008" i="3"/>
  <c r="K3009" i="3"/>
  <c r="K3010" i="3"/>
  <c r="K3011" i="3"/>
  <c r="K3012" i="3"/>
  <c r="K3013" i="3"/>
  <c r="K3014" i="3"/>
  <c r="K3015" i="3"/>
  <c r="K3016" i="3"/>
  <c r="K3017" i="3"/>
  <c r="K3018" i="3"/>
  <c r="K3019" i="3"/>
  <c r="K3020" i="3"/>
  <c r="K3021" i="3"/>
  <c r="K3022" i="3"/>
  <c r="K3023" i="3"/>
  <c r="K3024" i="3"/>
  <c r="K3025" i="3"/>
  <c r="K3026" i="3"/>
  <c r="K3027" i="3"/>
  <c r="K3028" i="3"/>
  <c r="K3029" i="3"/>
  <c r="K3030" i="3"/>
  <c r="K3031" i="3"/>
  <c r="K3032" i="3"/>
  <c r="K3033" i="3"/>
  <c r="K3034" i="3"/>
  <c r="K3035" i="3"/>
  <c r="K3036" i="3"/>
  <c r="K3037" i="3"/>
  <c r="K3038" i="3"/>
  <c r="K3039" i="3"/>
  <c r="K3040" i="3"/>
  <c r="K3041" i="3"/>
  <c r="K3042" i="3"/>
  <c r="K3043" i="3"/>
  <c r="K3044" i="3"/>
  <c r="K3045" i="3"/>
  <c r="K3046" i="3"/>
  <c r="K3047" i="3"/>
  <c r="K3048" i="3"/>
  <c r="K3049" i="3"/>
  <c r="K3050" i="3"/>
  <c r="K3051" i="3"/>
  <c r="K3052" i="3"/>
  <c r="K3053" i="3"/>
  <c r="K3054" i="3"/>
  <c r="K3055" i="3"/>
  <c r="K3056" i="3"/>
  <c r="K3057" i="3"/>
  <c r="K3058" i="3"/>
  <c r="K3059" i="3"/>
  <c r="K3060" i="3"/>
  <c r="K3061" i="3"/>
  <c r="K3062" i="3"/>
  <c r="K3063" i="3"/>
  <c r="K3064" i="3"/>
  <c r="K3065" i="3"/>
  <c r="K3066" i="3"/>
  <c r="K3067" i="3"/>
  <c r="K3068" i="3"/>
  <c r="K3069" i="3"/>
  <c r="K3070" i="3"/>
  <c r="K3071" i="3"/>
  <c r="K3072" i="3"/>
  <c r="K3073" i="3"/>
  <c r="K3074" i="3"/>
  <c r="K3075" i="3"/>
  <c r="K3076" i="3"/>
  <c r="K3077" i="3"/>
  <c r="K3078" i="3"/>
  <c r="K3079" i="3"/>
  <c r="K3080" i="3"/>
  <c r="K3081" i="3"/>
  <c r="K3082" i="3"/>
  <c r="K3083" i="3"/>
  <c r="K3084" i="3"/>
  <c r="K3085" i="3"/>
  <c r="K3086" i="3"/>
  <c r="K3087" i="3"/>
  <c r="K3088" i="3"/>
  <c r="K3089" i="3"/>
  <c r="K3090" i="3"/>
  <c r="K3091" i="3"/>
  <c r="K3092" i="3"/>
  <c r="K3093" i="3"/>
  <c r="K3094" i="3"/>
  <c r="K3095" i="3"/>
  <c r="K3096" i="3"/>
  <c r="K3097" i="3"/>
  <c r="K3098" i="3"/>
  <c r="K3099" i="3"/>
  <c r="K3100" i="3"/>
  <c r="K3101" i="3"/>
  <c r="K3102" i="3"/>
  <c r="K3103" i="3"/>
  <c r="K3104" i="3"/>
  <c r="K3105" i="3"/>
  <c r="K3106" i="3"/>
  <c r="K3107" i="3"/>
  <c r="K3108" i="3"/>
  <c r="K3109" i="3"/>
  <c r="K3110" i="3"/>
  <c r="K3111" i="3"/>
  <c r="K3112" i="3"/>
  <c r="K3113" i="3"/>
  <c r="K3114" i="3"/>
  <c r="K3115" i="3"/>
  <c r="K3116" i="3"/>
  <c r="K3117" i="3"/>
  <c r="K3118" i="3"/>
  <c r="K3119" i="3"/>
  <c r="K3120" i="3"/>
  <c r="K3121" i="3"/>
  <c r="K3122" i="3"/>
  <c r="K3123" i="3"/>
  <c r="K3124" i="3"/>
  <c r="K3125" i="3"/>
  <c r="K3126" i="3"/>
  <c r="K3127" i="3"/>
  <c r="K3128" i="3"/>
  <c r="K3129" i="3"/>
  <c r="K3130" i="3"/>
  <c r="K3131" i="3"/>
  <c r="K3132" i="3"/>
  <c r="K3133" i="3"/>
  <c r="K3134" i="3"/>
  <c r="K3135" i="3"/>
  <c r="K3136" i="3"/>
  <c r="K3137" i="3"/>
  <c r="K3138" i="3"/>
  <c r="K3139" i="3"/>
  <c r="K3140" i="3"/>
  <c r="K3141" i="3"/>
  <c r="K3142" i="3"/>
  <c r="K3143" i="3"/>
  <c r="K3144" i="3"/>
  <c r="K3145" i="3"/>
  <c r="K3146" i="3"/>
  <c r="K3147" i="3"/>
  <c r="K3148" i="3"/>
  <c r="K3149" i="3"/>
  <c r="K3150" i="3"/>
  <c r="K3151" i="3"/>
  <c r="K3152" i="3"/>
  <c r="K3153" i="3"/>
  <c r="K3154" i="3"/>
  <c r="K3155" i="3"/>
  <c r="K3156" i="3"/>
  <c r="K3157" i="3"/>
  <c r="K3158" i="3"/>
  <c r="K3159" i="3"/>
  <c r="K3160" i="3"/>
  <c r="K3161" i="3"/>
  <c r="K3162" i="3"/>
  <c r="K3163" i="3"/>
  <c r="K3164" i="3"/>
  <c r="K3165" i="3"/>
  <c r="K3166" i="3"/>
  <c r="K3167" i="3"/>
  <c r="K3168" i="3"/>
  <c r="K3169" i="3"/>
  <c r="K3170" i="3"/>
  <c r="K3171" i="3"/>
  <c r="K3172" i="3"/>
  <c r="K3173" i="3"/>
  <c r="K3174" i="3"/>
  <c r="K3175" i="3"/>
  <c r="K3176" i="3"/>
  <c r="K3177" i="3"/>
  <c r="K3178" i="3"/>
  <c r="K3179" i="3"/>
  <c r="K3180" i="3"/>
  <c r="K3181" i="3"/>
  <c r="K3182" i="3"/>
  <c r="K3183" i="3"/>
  <c r="K3184" i="3"/>
  <c r="K3185" i="3"/>
  <c r="K3186" i="3"/>
  <c r="K3187" i="3"/>
  <c r="K3188" i="3"/>
  <c r="K3189" i="3"/>
  <c r="K3190" i="3"/>
  <c r="K3191" i="3"/>
  <c r="K3192" i="3"/>
  <c r="K3193" i="3"/>
  <c r="K3194" i="3"/>
  <c r="K3195" i="3"/>
  <c r="K3196" i="3"/>
  <c r="K3197" i="3"/>
  <c r="K3198" i="3"/>
  <c r="K3199" i="3"/>
  <c r="K3200" i="3"/>
  <c r="K3201" i="3"/>
  <c r="K3202" i="3"/>
  <c r="K3203" i="3"/>
  <c r="K3204" i="3"/>
  <c r="K3205" i="3"/>
  <c r="K3206" i="3"/>
  <c r="K3207" i="3"/>
  <c r="K3208" i="3"/>
  <c r="K3209" i="3"/>
  <c r="K3210" i="3"/>
  <c r="K3211" i="3"/>
  <c r="K3212" i="3"/>
  <c r="K3213" i="3"/>
  <c r="K3214" i="3"/>
  <c r="K3215" i="3"/>
  <c r="K3216" i="3"/>
  <c r="K3217" i="3"/>
  <c r="K3218" i="3"/>
  <c r="K3219" i="3"/>
  <c r="K3220" i="3"/>
  <c r="K3221" i="3"/>
  <c r="K3222" i="3"/>
  <c r="K3223" i="3"/>
  <c r="K3224" i="3"/>
  <c r="K3225" i="3"/>
  <c r="K3226" i="3"/>
  <c r="K3227" i="3"/>
  <c r="K3228" i="3"/>
  <c r="K3229" i="3"/>
  <c r="K3230" i="3"/>
  <c r="K3231" i="3"/>
  <c r="K3232" i="3"/>
  <c r="K3233" i="3"/>
  <c r="K3234" i="3"/>
  <c r="K3235" i="3"/>
  <c r="K3236" i="3"/>
  <c r="K3237" i="3"/>
  <c r="K3238" i="3"/>
  <c r="K3239" i="3"/>
  <c r="K3240" i="3"/>
  <c r="K3241" i="3"/>
  <c r="K3242" i="3"/>
  <c r="K3243" i="3"/>
  <c r="K3244" i="3"/>
  <c r="K3245" i="3"/>
  <c r="K3246" i="3"/>
  <c r="K3247" i="3"/>
  <c r="K3248" i="3"/>
  <c r="K3249" i="3"/>
  <c r="K3250" i="3"/>
  <c r="K3251" i="3"/>
  <c r="K3252" i="3"/>
  <c r="K3253" i="3"/>
  <c r="K3254" i="3"/>
  <c r="K3255" i="3"/>
  <c r="K3256" i="3"/>
  <c r="K3257" i="3"/>
  <c r="K3258" i="3"/>
  <c r="K3259" i="3"/>
  <c r="K3260" i="3"/>
  <c r="K3261" i="3"/>
  <c r="K3262" i="3"/>
  <c r="K3263" i="3"/>
  <c r="K3264" i="3"/>
  <c r="K3265" i="3"/>
  <c r="K3266" i="3"/>
  <c r="K3267" i="3"/>
  <c r="K3268" i="3"/>
  <c r="K3269" i="3"/>
  <c r="K3270" i="3"/>
  <c r="K3271" i="3"/>
  <c r="K3272" i="3"/>
  <c r="K3273" i="3"/>
  <c r="K3274" i="3"/>
  <c r="K3275" i="3"/>
  <c r="K3276" i="3"/>
  <c r="K3277" i="3"/>
  <c r="K3278" i="3"/>
  <c r="K3279" i="3"/>
  <c r="K3280" i="3"/>
  <c r="K3281" i="3"/>
  <c r="K3282" i="3"/>
  <c r="K3283" i="3"/>
  <c r="K3284" i="3"/>
  <c r="K3285" i="3"/>
  <c r="K3286" i="3"/>
  <c r="K3287" i="3"/>
  <c r="K3288" i="3"/>
  <c r="K3289" i="3"/>
  <c r="K3290" i="3"/>
  <c r="K3291" i="3"/>
  <c r="K3292" i="3"/>
  <c r="K3293" i="3"/>
  <c r="K3294" i="3"/>
  <c r="K3295" i="3"/>
  <c r="K3296" i="3"/>
  <c r="K3297" i="3"/>
  <c r="K3298" i="3"/>
  <c r="K3299" i="3"/>
  <c r="K3300" i="3"/>
  <c r="K3301" i="3"/>
  <c r="K3302" i="3"/>
  <c r="K3303" i="3"/>
  <c r="K3304" i="3"/>
  <c r="K3305" i="3"/>
  <c r="K3306" i="3"/>
  <c r="K3307" i="3"/>
  <c r="K3308" i="3"/>
  <c r="K3309" i="3"/>
  <c r="K3310" i="3"/>
  <c r="K3311" i="3"/>
  <c r="K3312" i="3"/>
  <c r="K3313" i="3"/>
  <c r="K3314" i="3"/>
  <c r="K3315" i="3"/>
  <c r="K3316" i="3"/>
  <c r="K3317" i="3"/>
  <c r="K3318" i="3"/>
  <c r="K3319" i="3"/>
  <c r="K3320" i="3"/>
  <c r="K3321" i="3"/>
  <c r="K3322" i="3"/>
  <c r="K3323" i="3"/>
  <c r="K3324" i="3"/>
  <c r="K3325" i="3"/>
  <c r="K3326" i="3"/>
  <c r="K3327" i="3"/>
  <c r="K3328" i="3"/>
  <c r="K3329" i="3"/>
  <c r="K3330" i="3"/>
  <c r="K3331" i="3"/>
  <c r="K3332" i="3"/>
  <c r="K3333" i="3"/>
  <c r="K3334" i="3"/>
  <c r="K3335" i="3"/>
  <c r="K3336" i="3"/>
  <c r="K3337" i="3"/>
  <c r="K3338" i="3"/>
  <c r="K3339" i="3"/>
  <c r="K3340" i="3"/>
  <c r="K3341" i="3"/>
  <c r="K3342" i="3"/>
  <c r="K3343" i="3"/>
  <c r="K3344" i="3"/>
  <c r="K3345" i="3"/>
  <c r="K3346" i="3"/>
  <c r="K3347" i="3"/>
  <c r="K3348" i="3"/>
  <c r="K3349" i="3"/>
  <c r="K3350" i="3"/>
  <c r="K3351" i="3"/>
  <c r="K3352" i="3"/>
  <c r="K3353" i="3"/>
  <c r="K3354" i="3"/>
  <c r="K3355" i="3"/>
  <c r="K3356" i="3"/>
  <c r="K3357" i="3"/>
  <c r="K3358" i="3"/>
  <c r="K3359" i="3"/>
  <c r="K3360" i="3"/>
  <c r="K3361" i="3"/>
  <c r="K3362" i="3"/>
  <c r="K3363" i="3"/>
  <c r="K3364" i="3"/>
  <c r="K3365" i="3"/>
  <c r="K3366" i="3"/>
  <c r="K3367" i="3"/>
  <c r="K3368" i="3"/>
  <c r="K3369" i="3"/>
  <c r="K3370" i="3"/>
  <c r="K3371" i="3"/>
  <c r="K3372" i="3"/>
  <c r="K3373" i="3"/>
  <c r="K3374" i="3"/>
  <c r="K3375" i="3"/>
  <c r="K3376" i="3"/>
  <c r="K3377" i="3"/>
  <c r="K3378" i="3"/>
  <c r="K3379" i="3"/>
  <c r="K3380" i="3"/>
  <c r="K3381" i="3"/>
  <c r="K3382" i="3"/>
  <c r="K3383" i="3"/>
  <c r="K3384" i="3"/>
  <c r="K3385" i="3"/>
  <c r="K3386" i="3"/>
  <c r="K3387" i="3"/>
  <c r="K3388" i="3"/>
  <c r="K3389" i="3"/>
  <c r="K3390" i="3"/>
  <c r="K3391" i="3"/>
  <c r="K3392" i="3"/>
  <c r="K3393" i="3"/>
  <c r="K3394" i="3"/>
  <c r="K3395" i="3"/>
  <c r="K3396" i="3"/>
  <c r="K3397" i="3"/>
  <c r="K3398" i="3"/>
  <c r="K3399" i="3"/>
  <c r="K3400" i="3"/>
  <c r="K3401" i="3"/>
  <c r="K3402" i="3"/>
  <c r="K3403" i="3"/>
  <c r="K3404" i="3"/>
  <c r="K3405" i="3"/>
  <c r="K3406" i="3"/>
  <c r="K3407" i="3"/>
  <c r="K3408" i="3"/>
  <c r="K3409" i="3"/>
  <c r="K3410" i="3"/>
  <c r="K3411" i="3"/>
  <c r="K3412" i="3"/>
  <c r="K3413" i="3"/>
  <c r="K3414" i="3"/>
  <c r="K3415" i="3"/>
  <c r="K3416" i="3"/>
  <c r="K3417" i="3"/>
  <c r="K3418" i="3"/>
  <c r="K3419" i="3"/>
  <c r="K3420" i="3"/>
  <c r="K3421" i="3"/>
  <c r="K3422" i="3"/>
  <c r="K3423" i="3"/>
  <c r="K3424" i="3"/>
  <c r="K3425" i="3"/>
  <c r="K3426" i="3"/>
  <c r="K3427" i="3"/>
  <c r="K3428" i="3"/>
  <c r="K3429" i="3"/>
  <c r="K3430" i="3"/>
  <c r="K3431" i="3"/>
  <c r="K3432" i="3"/>
  <c r="K3433" i="3"/>
  <c r="K3434" i="3"/>
  <c r="K3435" i="3"/>
  <c r="K3436" i="3"/>
  <c r="K3437" i="3"/>
  <c r="K3438" i="3"/>
  <c r="K3439" i="3"/>
  <c r="K3440" i="3"/>
  <c r="K3441" i="3"/>
  <c r="K3442" i="3"/>
  <c r="K3443" i="3"/>
  <c r="K3444" i="3"/>
  <c r="K3445" i="3"/>
  <c r="K3446" i="3"/>
  <c r="K3447" i="3"/>
  <c r="K3448" i="3"/>
  <c r="K3449" i="3"/>
  <c r="K3450" i="3"/>
  <c r="K3451" i="3"/>
  <c r="K3452" i="3"/>
  <c r="K3453" i="3"/>
  <c r="K3454" i="3"/>
  <c r="K3455" i="3"/>
  <c r="K3456" i="3"/>
  <c r="K3457" i="3"/>
  <c r="K3458" i="3"/>
  <c r="K3459" i="3"/>
  <c r="K3460" i="3"/>
  <c r="K3461" i="3"/>
  <c r="K3462" i="3"/>
  <c r="K3463" i="3"/>
  <c r="K3464" i="3"/>
  <c r="K3465" i="3"/>
  <c r="K3466" i="3"/>
  <c r="K3467" i="3"/>
  <c r="K3468" i="3"/>
  <c r="K3469" i="3"/>
  <c r="K3470" i="3"/>
  <c r="K3471" i="3"/>
  <c r="K3472" i="3"/>
  <c r="K3473" i="3"/>
  <c r="K3474" i="3"/>
  <c r="K3475" i="3"/>
  <c r="K3476" i="3"/>
  <c r="K3477" i="3"/>
  <c r="K3478" i="3"/>
  <c r="K3479" i="3"/>
  <c r="K3480" i="3"/>
  <c r="K3481" i="3"/>
  <c r="K3482" i="3"/>
  <c r="K3483" i="3"/>
  <c r="K3484" i="3"/>
  <c r="K3485" i="3"/>
  <c r="K3486" i="3"/>
  <c r="K3487" i="3"/>
  <c r="K3488" i="3"/>
  <c r="K3489" i="3"/>
  <c r="K3490" i="3"/>
  <c r="K3491" i="3"/>
  <c r="K3492" i="3"/>
  <c r="K3493" i="3"/>
  <c r="K3494" i="3"/>
  <c r="K3495" i="3"/>
  <c r="K3496" i="3"/>
  <c r="K3497" i="3"/>
  <c r="K3498" i="3"/>
  <c r="K3499" i="3"/>
  <c r="K3500" i="3"/>
  <c r="K3501" i="3"/>
  <c r="K3502" i="3"/>
  <c r="K3503" i="3"/>
  <c r="K3504" i="3"/>
  <c r="K3505" i="3"/>
  <c r="K3506" i="3"/>
  <c r="K3507" i="3"/>
  <c r="K3508" i="3"/>
  <c r="K3509" i="3"/>
  <c r="K3510" i="3"/>
  <c r="K3511" i="3"/>
  <c r="K3512" i="3"/>
  <c r="K3513" i="3"/>
  <c r="K3514" i="3"/>
  <c r="K3515" i="3"/>
  <c r="K3516" i="3"/>
  <c r="K3517" i="3"/>
  <c r="K3518" i="3"/>
  <c r="K3519" i="3"/>
  <c r="K3520" i="3"/>
  <c r="K3521" i="3"/>
  <c r="K3522" i="3"/>
  <c r="K3523" i="3"/>
  <c r="K3524" i="3"/>
  <c r="K3525" i="3"/>
  <c r="K3526" i="3"/>
  <c r="K3527" i="3"/>
  <c r="K3528" i="3"/>
  <c r="K3529" i="3"/>
  <c r="K3530" i="3"/>
  <c r="K3531" i="3"/>
  <c r="K3532" i="3"/>
  <c r="K3533" i="3"/>
  <c r="K3534" i="3"/>
  <c r="K3535" i="3"/>
  <c r="K3536" i="3"/>
  <c r="K3537" i="3"/>
  <c r="K3538" i="3"/>
  <c r="K3539" i="3"/>
  <c r="K3540" i="3"/>
  <c r="K3541" i="3"/>
  <c r="K3542" i="3"/>
  <c r="K3543" i="3"/>
  <c r="K3544" i="3"/>
  <c r="K3545" i="3"/>
  <c r="K3546" i="3"/>
  <c r="K3547" i="3"/>
  <c r="K3548" i="3"/>
  <c r="K3549" i="3"/>
  <c r="K3550" i="3"/>
  <c r="K3551" i="3"/>
  <c r="K3552" i="3"/>
  <c r="K3553" i="3"/>
  <c r="K3554" i="3"/>
  <c r="K3555" i="3"/>
  <c r="K3556" i="3"/>
  <c r="K3557" i="3"/>
  <c r="K3558" i="3"/>
  <c r="K3559" i="3"/>
  <c r="K3560" i="3"/>
  <c r="K3561" i="3"/>
  <c r="K3562" i="3"/>
  <c r="K3563" i="3"/>
  <c r="K3564" i="3"/>
  <c r="K3565" i="3"/>
  <c r="K3566" i="3"/>
  <c r="K3567" i="3"/>
  <c r="K3568" i="3"/>
  <c r="K3569" i="3"/>
  <c r="K3570" i="3"/>
  <c r="K3571" i="3"/>
  <c r="K3572" i="3"/>
  <c r="K3573" i="3"/>
  <c r="K3574" i="3"/>
  <c r="K3575" i="3"/>
  <c r="K3576" i="3"/>
  <c r="K3577" i="3"/>
  <c r="K3578" i="3"/>
  <c r="K3579" i="3"/>
  <c r="K3580" i="3"/>
  <c r="K3581" i="3"/>
  <c r="K3582" i="3"/>
  <c r="K3583" i="3"/>
  <c r="K3584" i="3"/>
  <c r="K3585" i="3"/>
  <c r="K3586" i="3"/>
  <c r="K3587" i="3"/>
  <c r="K3588" i="3"/>
  <c r="K3589" i="3"/>
  <c r="K3590" i="3"/>
  <c r="K3591" i="3"/>
  <c r="K3592" i="3"/>
  <c r="K3593" i="3"/>
  <c r="K3594" i="3"/>
  <c r="K3595" i="3"/>
  <c r="K3596" i="3"/>
  <c r="K3597" i="3"/>
  <c r="K3598" i="3"/>
  <c r="K3599" i="3"/>
  <c r="K3600" i="3"/>
  <c r="K3601" i="3"/>
  <c r="K3602" i="3"/>
  <c r="K3603" i="3"/>
  <c r="K3604" i="3"/>
  <c r="K3605" i="3"/>
  <c r="K3606" i="3"/>
  <c r="K3607" i="3"/>
  <c r="K3608" i="3"/>
  <c r="K3609" i="3"/>
  <c r="K3610" i="3"/>
  <c r="K3611" i="3"/>
  <c r="K3612" i="3"/>
  <c r="K3613" i="3"/>
  <c r="K3614" i="3"/>
  <c r="K3615" i="3"/>
  <c r="K3616" i="3"/>
  <c r="K3617" i="3"/>
  <c r="K3618" i="3"/>
  <c r="K3619" i="3"/>
  <c r="K3620" i="3"/>
  <c r="K3621" i="3"/>
  <c r="K3622" i="3"/>
  <c r="K3623" i="3"/>
  <c r="K3624" i="3"/>
  <c r="K3625" i="3"/>
  <c r="K3626" i="3"/>
  <c r="K3627" i="3"/>
  <c r="K3628" i="3"/>
  <c r="K3629" i="3"/>
  <c r="K3630" i="3"/>
  <c r="K3631" i="3"/>
  <c r="K3632" i="3"/>
  <c r="K3633" i="3"/>
  <c r="K3634" i="3"/>
  <c r="K3635" i="3"/>
  <c r="K3636" i="3"/>
  <c r="K3637" i="3"/>
  <c r="K3638" i="3"/>
  <c r="K3639" i="3"/>
  <c r="K3640" i="3"/>
  <c r="K3641" i="3"/>
  <c r="K3642" i="3"/>
  <c r="K3643" i="3"/>
  <c r="K3644" i="3"/>
  <c r="K3645" i="3"/>
  <c r="K3646" i="3"/>
  <c r="K3647" i="3"/>
  <c r="K3648" i="3"/>
  <c r="K3649" i="3"/>
  <c r="K3650" i="3"/>
  <c r="K3651" i="3"/>
  <c r="K3652" i="3"/>
  <c r="K3653" i="3"/>
  <c r="K3654" i="3"/>
  <c r="K3655" i="3"/>
  <c r="K3656" i="3"/>
  <c r="K3657" i="3"/>
  <c r="K3658" i="3"/>
  <c r="K3659" i="3"/>
  <c r="K3660" i="3"/>
  <c r="K3661" i="3"/>
  <c r="K3662" i="3"/>
  <c r="K3663" i="3"/>
  <c r="K3664" i="3"/>
  <c r="K3665" i="3"/>
  <c r="K3666" i="3"/>
  <c r="K3667" i="3"/>
  <c r="K3668" i="3"/>
  <c r="K3669" i="3"/>
  <c r="K3670" i="3"/>
  <c r="K3671" i="3"/>
  <c r="K3672" i="3"/>
  <c r="K3673" i="3"/>
  <c r="K3674" i="3"/>
  <c r="K3675" i="3"/>
  <c r="K3676" i="3"/>
  <c r="K3677" i="3"/>
  <c r="K3678" i="3"/>
  <c r="K3679" i="3"/>
  <c r="K3680" i="3"/>
  <c r="K3681" i="3"/>
  <c r="K3682" i="3"/>
  <c r="K3683" i="3"/>
  <c r="K3684" i="3"/>
  <c r="K3685" i="3"/>
  <c r="K3686" i="3"/>
  <c r="K3687" i="3"/>
  <c r="K3688" i="3"/>
  <c r="K3689" i="3"/>
  <c r="K3690" i="3"/>
  <c r="K3691" i="3"/>
  <c r="K3692" i="3"/>
  <c r="K3693" i="3"/>
  <c r="K3694" i="3"/>
  <c r="K3695" i="3"/>
  <c r="K3696" i="3"/>
  <c r="K3697" i="3"/>
  <c r="K3698" i="3"/>
  <c r="K3699" i="3"/>
  <c r="K3700" i="3"/>
  <c r="K3701" i="3"/>
  <c r="K3702" i="3"/>
  <c r="K3703" i="3"/>
  <c r="K3704" i="3"/>
  <c r="K3705" i="3"/>
  <c r="K3706" i="3"/>
  <c r="K3707" i="3"/>
  <c r="K3708" i="3"/>
  <c r="K3709" i="3"/>
  <c r="K3710" i="3"/>
  <c r="K3711" i="3"/>
  <c r="K3712" i="3"/>
  <c r="K3713" i="3"/>
  <c r="K3714" i="3"/>
  <c r="K3715" i="3"/>
  <c r="K3716" i="3"/>
  <c r="K3717" i="3"/>
  <c r="K3718" i="3"/>
  <c r="K3719" i="3"/>
  <c r="K3720" i="3"/>
  <c r="K3721" i="3"/>
  <c r="K3722" i="3"/>
  <c r="K3723" i="3"/>
  <c r="K3724" i="3"/>
  <c r="K3725" i="3"/>
  <c r="K3726" i="3"/>
  <c r="K3727" i="3"/>
  <c r="K3728" i="3"/>
  <c r="K3729" i="3"/>
  <c r="K3730" i="3"/>
  <c r="K3731" i="3"/>
  <c r="K3732" i="3"/>
  <c r="K3733" i="3"/>
  <c r="K3734" i="3"/>
  <c r="K3735" i="3"/>
  <c r="K3736" i="3"/>
  <c r="K3737" i="3"/>
  <c r="K3738" i="3"/>
  <c r="K3739" i="3"/>
  <c r="K3740" i="3"/>
  <c r="K3741" i="3"/>
  <c r="K3742" i="3"/>
  <c r="K3743" i="3"/>
  <c r="K3744" i="3"/>
  <c r="K3745" i="3"/>
  <c r="K3746" i="3"/>
  <c r="K3747" i="3"/>
  <c r="K3748" i="3"/>
  <c r="K3749" i="3"/>
  <c r="K3750" i="3"/>
  <c r="K3751" i="3"/>
  <c r="K3752" i="3"/>
  <c r="K3753" i="3"/>
  <c r="K3754" i="3"/>
  <c r="K3755" i="3"/>
  <c r="K3756" i="3"/>
  <c r="K3757" i="3"/>
  <c r="K3758" i="3"/>
  <c r="K3759" i="3"/>
  <c r="K3760" i="3"/>
  <c r="K3761" i="3"/>
  <c r="K3762" i="3"/>
  <c r="K3763" i="3"/>
  <c r="K3764" i="3"/>
  <c r="K3765" i="3"/>
  <c r="K3766" i="3"/>
  <c r="K3767" i="3"/>
  <c r="K3768" i="3"/>
  <c r="K3769" i="3"/>
  <c r="K3770" i="3"/>
  <c r="K3771" i="3"/>
  <c r="K3772" i="3"/>
  <c r="K3773" i="3"/>
  <c r="K3774" i="3"/>
  <c r="K3775" i="3"/>
  <c r="K3776" i="3"/>
  <c r="K3777" i="3"/>
  <c r="K3778" i="3"/>
  <c r="K3779" i="3"/>
  <c r="K3780" i="3"/>
  <c r="K3781" i="3"/>
  <c r="K3782" i="3"/>
  <c r="K3783" i="3"/>
  <c r="K3784" i="3"/>
  <c r="K3785" i="3"/>
  <c r="K3786" i="3"/>
  <c r="K3787" i="3"/>
  <c r="K3788" i="3"/>
  <c r="K3789" i="3"/>
  <c r="K3790" i="3"/>
  <c r="K3791" i="3"/>
  <c r="K3792" i="3"/>
  <c r="K3793" i="3"/>
  <c r="K3794" i="3"/>
  <c r="K3795" i="3"/>
  <c r="K3796" i="3"/>
  <c r="K3797" i="3"/>
  <c r="K3798" i="3"/>
  <c r="K3799" i="3"/>
  <c r="K3800" i="3"/>
  <c r="K3801" i="3"/>
  <c r="K3802" i="3"/>
  <c r="K3803" i="3"/>
  <c r="K3804" i="3"/>
  <c r="K3805" i="3"/>
  <c r="K3806" i="3"/>
  <c r="K3807" i="3"/>
  <c r="K3808" i="3"/>
  <c r="K3809" i="3"/>
  <c r="K3810" i="3"/>
  <c r="K3811" i="3"/>
  <c r="K3812" i="3"/>
  <c r="K3813" i="3"/>
  <c r="K3814" i="3"/>
  <c r="K3815" i="3"/>
  <c r="K3816" i="3"/>
  <c r="K3817" i="3"/>
  <c r="K3818" i="3"/>
  <c r="K3819" i="3"/>
  <c r="K3820" i="3"/>
  <c r="K3821" i="3"/>
  <c r="K3822" i="3"/>
  <c r="K3823" i="3"/>
  <c r="K3824" i="3"/>
  <c r="K3825" i="3"/>
  <c r="K3826" i="3"/>
  <c r="K3827" i="3"/>
  <c r="K3828" i="3"/>
  <c r="K3829" i="3"/>
  <c r="K3830" i="3"/>
  <c r="K3831" i="3"/>
  <c r="K3832" i="3"/>
  <c r="K3833" i="3"/>
  <c r="K3834" i="3"/>
  <c r="K3835" i="3"/>
  <c r="K3836" i="3"/>
  <c r="K3837" i="3"/>
  <c r="K3838" i="3"/>
  <c r="K3839" i="3"/>
  <c r="K3840" i="3"/>
  <c r="K3841" i="3"/>
  <c r="K3842" i="3"/>
  <c r="K3843" i="3"/>
  <c r="K3844" i="3"/>
  <c r="K3845" i="3"/>
  <c r="K3846" i="3"/>
  <c r="K3847" i="3"/>
  <c r="K3848" i="3"/>
  <c r="K3849" i="3"/>
  <c r="K3850" i="3"/>
  <c r="K3851" i="3"/>
  <c r="K3852" i="3"/>
  <c r="K3853" i="3"/>
  <c r="K3854" i="3"/>
  <c r="K3855" i="3"/>
  <c r="K3856" i="3"/>
  <c r="K3857" i="3"/>
  <c r="K3858" i="3"/>
  <c r="K3859" i="3"/>
  <c r="K3860" i="3"/>
  <c r="K3861" i="3"/>
  <c r="K3862" i="3"/>
  <c r="K3863" i="3"/>
  <c r="K3864" i="3"/>
  <c r="K3865" i="3"/>
  <c r="K3866" i="3"/>
  <c r="K3867" i="3"/>
  <c r="K3868" i="3"/>
  <c r="K3869" i="3"/>
  <c r="K3870" i="3"/>
  <c r="K3871" i="3"/>
  <c r="K3872" i="3"/>
  <c r="K3873" i="3"/>
  <c r="K3874" i="3"/>
  <c r="K3875" i="3"/>
  <c r="K3876" i="3"/>
  <c r="K3877" i="3"/>
  <c r="K3878" i="3"/>
  <c r="K3879" i="3"/>
  <c r="K3880" i="3"/>
  <c r="K3881" i="3"/>
  <c r="K3882" i="3"/>
  <c r="K3883" i="3"/>
  <c r="K3884" i="3"/>
  <c r="K3885" i="3"/>
  <c r="K3886" i="3"/>
  <c r="K3887" i="3"/>
  <c r="K3888" i="3"/>
  <c r="K3889" i="3"/>
  <c r="K3890" i="3"/>
  <c r="K3891" i="3"/>
  <c r="K3892" i="3"/>
  <c r="K3893" i="3"/>
  <c r="K3894" i="3"/>
  <c r="K3895" i="3"/>
  <c r="K3896" i="3"/>
  <c r="K3897" i="3"/>
  <c r="K3898" i="3"/>
  <c r="K3899" i="3"/>
  <c r="K3900" i="3"/>
  <c r="K3901" i="3"/>
  <c r="K3902" i="3"/>
  <c r="K3903" i="3"/>
  <c r="K3904" i="3"/>
  <c r="K3905" i="3"/>
  <c r="K3906" i="3"/>
  <c r="K3907" i="3"/>
  <c r="K3908" i="3"/>
  <c r="K3909" i="3"/>
  <c r="K3910" i="3"/>
  <c r="K3911" i="3"/>
  <c r="K3912" i="3"/>
  <c r="K3913" i="3"/>
  <c r="K3914" i="3"/>
  <c r="K3915" i="3"/>
  <c r="K3916" i="3"/>
  <c r="K3917" i="3"/>
  <c r="K3918" i="3"/>
  <c r="K3919" i="3"/>
  <c r="K3920" i="3"/>
  <c r="K3921" i="3"/>
  <c r="K3922" i="3"/>
  <c r="K3923" i="3"/>
  <c r="K3924" i="3"/>
  <c r="K3925" i="3"/>
  <c r="K3926" i="3"/>
  <c r="K3927" i="3"/>
  <c r="K3928" i="3"/>
  <c r="K3929" i="3"/>
  <c r="K3930" i="3"/>
  <c r="K3931" i="3"/>
  <c r="K3932" i="3"/>
  <c r="K3933" i="3"/>
  <c r="K3934" i="3"/>
  <c r="K3935" i="3"/>
  <c r="K3936" i="3"/>
  <c r="K3937" i="3"/>
  <c r="K3938" i="3"/>
  <c r="K3939" i="3"/>
  <c r="K3940" i="3"/>
  <c r="K3941" i="3"/>
  <c r="K3942" i="3"/>
  <c r="K3943" i="3"/>
  <c r="K3944" i="3"/>
  <c r="K3945" i="3"/>
  <c r="K3946" i="3"/>
  <c r="K3947" i="3"/>
  <c r="K3948" i="3"/>
  <c r="K3949" i="3"/>
  <c r="K3950" i="3"/>
  <c r="K3951" i="3"/>
  <c r="K3952" i="3"/>
  <c r="K3953" i="3"/>
  <c r="K3954" i="3"/>
  <c r="K3955" i="3"/>
  <c r="K3956" i="3"/>
  <c r="K3957" i="3"/>
  <c r="K3958" i="3"/>
  <c r="K3959" i="3"/>
  <c r="K3960" i="3"/>
  <c r="K3961" i="3"/>
  <c r="K3962" i="3"/>
  <c r="K3963" i="3"/>
  <c r="K3964" i="3"/>
  <c r="K3965" i="3"/>
  <c r="K3966" i="3"/>
  <c r="K3967" i="3"/>
  <c r="K3968" i="3"/>
  <c r="K3969" i="3"/>
  <c r="K3970" i="3"/>
  <c r="K3971" i="3"/>
  <c r="K3972" i="3"/>
  <c r="K3973" i="3"/>
  <c r="K3974" i="3"/>
  <c r="K3975" i="3"/>
  <c r="K3976" i="3"/>
  <c r="K3977" i="3"/>
  <c r="K3978" i="3"/>
  <c r="K3979" i="3"/>
  <c r="K3980" i="3"/>
  <c r="K3981" i="3"/>
  <c r="K3982" i="3"/>
  <c r="K3983" i="3"/>
  <c r="K3984" i="3"/>
  <c r="K3985" i="3"/>
  <c r="K3986" i="3"/>
  <c r="K3987" i="3"/>
  <c r="K3988" i="3"/>
  <c r="K3989" i="3"/>
  <c r="K3990" i="3"/>
  <c r="K3991" i="3"/>
  <c r="K3992" i="3"/>
  <c r="K3993" i="3"/>
  <c r="K3994" i="3"/>
  <c r="K3995" i="3"/>
  <c r="K3996" i="3"/>
  <c r="K3997" i="3"/>
  <c r="K3998" i="3"/>
  <c r="K3999" i="3"/>
  <c r="K4000" i="3"/>
  <c r="K4001" i="3"/>
  <c r="K4002" i="3"/>
  <c r="K4003" i="3"/>
  <c r="K4004" i="3"/>
  <c r="K4005" i="3"/>
  <c r="K4006" i="3"/>
  <c r="K4007" i="3"/>
  <c r="K4008" i="3"/>
  <c r="K4009" i="3"/>
  <c r="K4010" i="3"/>
  <c r="K4011" i="3"/>
  <c r="K4012" i="3"/>
  <c r="K4013" i="3"/>
  <c r="K4014" i="3"/>
  <c r="K4015" i="3"/>
  <c r="K4016" i="3"/>
  <c r="K4017" i="3"/>
  <c r="K4018" i="3"/>
  <c r="K4019" i="3"/>
  <c r="K4020" i="3"/>
  <c r="K4021" i="3"/>
  <c r="K4022" i="3"/>
  <c r="K4023" i="3"/>
  <c r="K4024" i="3"/>
  <c r="K4025" i="3"/>
  <c r="K4026" i="3"/>
  <c r="K4027" i="3"/>
  <c r="K4028" i="3"/>
  <c r="K4029" i="3"/>
  <c r="K4030" i="3"/>
  <c r="K4031" i="3"/>
  <c r="K4032" i="3"/>
  <c r="K4033" i="3"/>
  <c r="K4034" i="3"/>
  <c r="K4035" i="3"/>
  <c r="K4036" i="3"/>
  <c r="K4037" i="3"/>
  <c r="K4038" i="3"/>
  <c r="K4039" i="3"/>
  <c r="K4040" i="3"/>
  <c r="K4041" i="3"/>
  <c r="K4042" i="3"/>
  <c r="K4043" i="3"/>
  <c r="K4044" i="3"/>
  <c r="K4045" i="3"/>
  <c r="K4046" i="3"/>
  <c r="K4047" i="3"/>
  <c r="K4048" i="3"/>
  <c r="K4049" i="3"/>
  <c r="K4050" i="3"/>
  <c r="K4051" i="3"/>
  <c r="K4052" i="3"/>
  <c r="K4053" i="3"/>
  <c r="K4054" i="3"/>
  <c r="K4055" i="3"/>
  <c r="K4056" i="3"/>
  <c r="K4057" i="3"/>
  <c r="K4058" i="3"/>
  <c r="K4059" i="3"/>
  <c r="K4060" i="3"/>
  <c r="K4061" i="3"/>
  <c r="K4062" i="3"/>
  <c r="K4063" i="3"/>
  <c r="K4064" i="3"/>
  <c r="K4065" i="3"/>
  <c r="K4066" i="3"/>
  <c r="K4067" i="3"/>
  <c r="K4068" i="3"/>
  <c r="K4069" i="3"/>
  <c r="K4070" i="3"/>
  <c r="K4071" i="3"/>
  <c r="K4072" i="3"/>
  <c r="K4073" i="3"/>
  <c r="K4074" i="3"/>
  <c r="K4075" i="3"/>
  <c r="K4076" i="3"/>
  <c r="K4077" i="3"/>
  <c r="K4078" i="3"/>
  <c r="K4079" i="3"/>
  <c r="K4080" i="3"/>
  <c r="K4081" i="3"/>
  <c r="K4082" i="3"/>
  <c r="K4083" i="3"/>
  <c r="K4084" i="3"/>
  <c r="K4085" i="3"/>
  <c r="K4086" i="3"/>
  <c r="K4087" i="3"/>
  <c r="K4088" i="3"/>
  <c r="K4089" i="3"/>
  <c r="K4090" i="3"/>
  <c r="K4091" i="3"/>
  <c r="K4092" i="3"/>
  <c r="K4093" i="3"/>
  <c r="K4094" i="3"/>
  <c r="K4095" i="3"/>
  <c r="K4096" i="3"/>
  <c r="K4097" i="3"/>
  <c r="K4098" i="3"/>
  <c r="K4099" i="3"/>
  <c r="K4100" i="3"/>
  <c r="K4101" i="3"/>
  <c r="K4102" i="3"/>
  <c r="K4103" i="3"/>
  <c r="K4104" i="3"/>
  <c r="K4105" i="3"/>
  <c r="K4106" i="3"/>
  <c r="K4107" i="3"/>
  <c r="K4108" i="3"/>
  <c r="K4109" i="3"/>
  <c r="K4110" i="3"/>
  <c r="K4111" i="3"/>
  <c r="K4112" i="3"/>
  <c r="K4113" i="3"/>
  <c r="K4114" i="3"/>
  <c r="K4115" i="3"/>
  <c r="K4116" i="3"/>
  <c r="K4117" i="3"/>
  <c r="K4118" i="3"/>
  <c r="K4119" i="3"/>
  <c r="K4120" i="3"/>
  <c r="K4121" i="3"/>
  <c r="K4122" i="3"/>
  <c r="K4123" i="3"/>
  <c r="K4124" i="3"/>
  <c r="K4125" i="3"/>
  <c r="K4126" i="3"/>
  <c r="K4127" i="3"/>
  <c r="K4128" i="3"/>
  <c r="K4129" i="3"/>
  <c r="K4130" i="3"/>
  <c r="K4131" i="3"/>
  <c r="K4132" i="3"/>
  <c r="K4133" i="3"/>
  <c r="K4134" i="3"/>
  <c r="K4135" i="3"/>
  <c r="K4136" i="3"/>
  <c r="K4137" i="3"/>
  <c r="K4138" i="3"/>
  <c r="K4139" i="3"/>
  <c r="K4140" i="3"/>
  <c r="K4141" i="3"/>
  <c r="K4142" i="3"/>
  <c r="K4143" i="3"/>
  <c r="K4144" i="3"/>
  <c r="K4145" i="3"/>
  <c r="K4146" i="3"/>
  <c r="K4147" i="3"/>
  <c r="K4148" i="3"/>
  <c r="K4149" i="3"/>
  <c r="K4150" i="3"/>
  <c r="K4151" i="3"/>
  <c r="K4152" i="3"/>
  <c r="K4153" i="3"/>
  <c r="K4154" i="3"/>
  <c r="K4155" i="3"/>
  <c r="K4156" i="3"/>
  <c r="K4157" i="3"/>
  <c r="K4158" i="3"/>
  <c r="K4159" i="3"/>
  <c r="K4160" i="3"/>
  <c r="K4161" i="3"/>
  <c r="K4162" i="3"/>
  <c r="K4163" i="3"/>
  <c r="K4164" i="3"/>
  <c r="K4165" i="3"/>
  <c r="K4166" i="3"/>
  <c r="K4167" i="3"/>
  <c r="K4168" i="3"/>
  <c r="K4169" i="3"/>
  <c r="K4170" i="3"/>
  <c r="K4171" i="3"/>
  <c r="K4172" i="3"/>
  <c r="K4173" i="3"/>
  <c r="K4174" i="3"/>
  <c r="K4175" i="3"/>
  <c r="K4176" i="3"/>
  <c r="K4177" i="3"/>
  <c r="K4178" i="3"/>
  <c r="K4179" i="3"/>
  <c r="K4180" i="3"/>
  <c r="K4181" i="3"/>
  <c r="K4182" i="3"/>
  <c r="K4183" i="3"/>
  <c r="K4184" i="3"/>
  <c r="K4185" i="3"/>
  <c r="K4186" i="3"/>
  <c r="K4187" i="3"/>
  <c r="K4188" i="3"/>
  <c r="K4189" i="3"/>
  <c r="K4190" i="3"/>
  <c r="K4191" i="3"/>
  <c r="K4192" i="3"/>
  <c r="K4193" i="3"/>
  <c r="K4194" i="3"/>
  <c r="K4195" i="3"/>
  <c r="K4196" i="3"/>
  <c r="K4197" i="3"/>
  <c r="K4198" i="3"/>
  <c r="K4199" i="3"/>
  <c r="K4200" i="3"/>
  <c r="K4201" i="3"/>
  <c r="K4202" i="3"/>
  <c r="K4203" i="3"/>
  <c r="K4204" i="3"/>
  <c r="K4205" i="3"/>
  <c r="K4206" i="3"/>
  <c r="K4207" i="3"/>
  <c r="K4208" i="3"/>
  <c r="K4209" i="3"/>
  <c r="K4210" i="3"/>
  <c r="K4211" i="3"/>
  <c r="K4212" i="3"/>
  <c r="K4213" i="3"/>
  <c r="K4214" i="3"/>
  <c r="K4215" i="3"/>
  <c r="K4216" i="3"/>
  <c r="K4217" i="3"/>
  <c r="K4218" i="3"/>
  <c r="K4219" i="3"/>
  <c r="K4220" i="3"/>
  <c r="K4221" i="3"/>
  <c r="K4222" i="3"/>
  <c r="K4223" i="3"/>
  <c r="K4224" i="3"/>
  <c r="K4225" i="3"/>
  <c r="K4226" i="3"/>
  <c r="K4227" i="3"/>
  <c r="K4228" i="3"/>
  <c r="K4229" i="3"/>
  <c r="K4230" i="3"/>
  <c r="K4231" i="3"/>
  <c r="K4232" i="3"/>
  <c r="K4233" i="3"/>
  <c r="K4234" i="3"/>
  <c r="K4235" i="3"/>
  <c r="K4236" i="3"/>
  <c r="K4237" i="3"/>
  <c r="K4238" i="3"/>
  <c r="K4239" i="3"/>
  <c r="K4240" i="3"/>
  <c r="K4241" i="3"/>
  <c r="K4242" i="3"/>
  <c r="K4243" i="3"/>
  <c r="K4244" i="3"/>
  <c r="K4245" i="3"/>
  <c r="K4246" i="3"/>
  <c r="K4247" i="3"/>
  <c r="K4248" i="3"/>
  <c r="K4249" i="3"/>
  <c r="K4250" i="3"/>
  <c r="K4251" i="3"/>
  <c r="K4252" i="3"/>
  <c r="K4253" i="3"/>
  <c r="K4254" i="3"/>
  <c r="K4255" i="3"/>
  <c r="K4256" i="3"/>
  <c r="K4257" i="3"/>
  <c r="K4258" i="3"/>
  <c r="K4259" i="3"/>
  <c r="K4260" i="3"/>
  <c r="K4261" i="3"/>
  <c r="K4262" i="3"/>
  <c r="K4263" i="3"/>
  <c r="K4264" i="3"/>
  <c r="K4265" i="3"/>
  <c r="K4266" i="3"/>
  <c r="K4267" i="3"/>
  <c r="K4268" i="3"/>
  <c r="K4269" i="3"/>
  <c r="K4270" i="3"/>
  <c r="K4271" i="3"/>
  <c r="K4272" i="3"/>
  <c r="K4273" i="3"/>
  <c r="K4274" i="3"/>
  <c r="K4275" i="3"/>
  <c r="K4276" i="3"/>
  <c r="K4277" i="3"/>
  <c r="K4278" i="3"/>
  <c r="K4279" i="3"/>
  <c r="K4280" i="3"/>
  <c r="K4281" i="3"/>
  <c r="K4282" i="3"/>
  <c r="K4283" i="3"/>
  <c r="K4284" i="3"/>
  <c r="K4285" i="3"/>
  <c r="K4286" i="3"/>
  <c r="K4287" i="3"/>
  <c r="K4288" i="3"/>
  <c r="K4289" i="3"/>
  <c r="K4290" i="3"/>
  <c r="K4291" i="3"/>
  <c r="K4292" i="3"/>
  <c r="K4293" i="3"/>
  <c r="K4294" i="3"/>
  <c r="K4295" i="3"/>
  <c r="K4296" i="3"/>
  <c r="K4297" i="3"/>
  <c r="K4298" i="3"/>
  <c r="K4299" i="3"/>
  <c r="K4300" i="3"/>
  <c r="K4301" i="3"/>
  <c r="K4302" i="3"/>
  <c r="K4303" i="3"/>
  <c r="K4304" i="3"/>
  <c r="K4305" i="3"/>
  <c r="K4306" i="3"/>
  <c r="K4307" i="3"/>
  <c r="K4308" i="3"/>
  <c r="K4309" i="3"/>
  <c r="K4310" i="3"/>
  <c r="K4311" i="3"/>
  <c r="K4312" i="3"/>
  <c r="K4313" i="3"/>
  <c r="K4314" i="3"/>
  <c r="K4315" i="3"/>
  <c r="K4316" i="3"/>
  <c r="K4317" i="3"/>
  <c r="K4318" i="3"/>
  <c r="K4319" i="3"/>
  <c r="K4320" i="3"/>
  <c r="K4321" i="3"/>
  <c r="K4322" i="3"/>
  <c r="K4323" i="3"/>
  <c r="K4324" i="3"/>
  <c r="K4325" i="3"/>
  <c r="K4326" i="3"/>
  <c r="K4327" i="3"/>
  <c r="K4328" i="3"/>
  <c r="K4329" i="3"/>
  <c r="K4330" i="3"/>
  <c r="K4331" i="3"/>
  <c r="K4332" i="3"/>
  <c r="K4333" i="3"/>
  <c r="K4334" i="3"/>
  <c r="K4335" i="3"/>
  <c r="K4336" i="3"/>
  <c r="K4337" i="3"/>
  <c r="K4338" i="3"/>
  <c r="K4339" i="3"/>
  <c r="K4340" i="3"/>
  <c r="K4341" i="3"/>
  <c r="K4342" i="3"/>
  <c r="K4343" i="3"/>
  <c r="K4344" i="3"/>
  <c r="K4345" i="3"/>
  <c r="K4346" i="3"/>
  <c r="K4347" i="3"/>
  <c r="K4348" i="3"/>
  <c r="K4349" i="3"/>
  <c r="K4350" i="3"/>
  <c r="K4351" i="3"/>
  <c r="K4352" i="3"/>
  <c r="K4353" i="3"/>
  <c r="K4354" i="3"/>
  <c r="K4355" i="3"/>
  <c r="K4356" i="3"/>
  <c r="K4357" i="3"/>
  <c r="K4358" i="3"/>
  <c r="K4359" i="3"/>
  <c r="K4360" i="3"/>
  <c r="K4361" i="3"/>
  <c r="K4362" i="3"/>
  <c r="K4363" i="3"/>
  <c r="K4364" i="3"/>
  <c r="K4365" i="3"/>
  <c r="K4366" i="3"/>
  <c r="K4367" i="3"/>
  <c r="K4368" i="3"/>
  <c r="K4369" i="3"/>
  <c r="K4370" i="3"/>
  <c r="K4371" i="3"/>
  <c r="K4372" i="3"/>
  <c r="K4373" i="3"/>
  <c r="K4374" i="3"/>
  <c r="K4375" i="3"/>
  <c r="K4376" i="3"/>
  <c r="K4377" i="3"/>
  <c r="K4378" i="3"/>
  <c r="K4379" i="3"/>
  <c r="K4380" i="3"/>
  <c r="K4381" i="3"/>
  <c r="K4382" i="3"/>
  <c r="K4383" i="3"/>
  <c r="K4384" i="3"/>
  <c r="K4385" i="3"/>
  <c r="K4386" i="3"/>
  <c r="K4387" i="3"/>
  <c r="K4388" i="3"/>
  <c r="K4389" i="3"/>
  <c r="K4390" i="3"/>
  <c r="K4391" i="3"/>
  <c r="K4392" i="3"/>
  <c r="K4393" i="3"/>
  <c r="K4394" i="3"/>
  <c r="K4395" i="3"/>
  <c r="K4396" i="3"/>
  <c r="K4397" i="3"/>
  <c r="K4398" i="3"/>
  <c r="K4399" i="3"/>
  <c r="K4400" i="3"/>
  <c r="K4401" i="3"/>
  <c r="K4402" i="3"/>
  <c r="K4403" i="3"/>
  <c r="K4404" i="3"/>
  <c r="K4405" i="3"/>
  <c r="K4406" i="3"/>
  <c r="K4407" i="3"/>
  <c r="K4408" i="3"/>
  <c r="K4409" i="3"/>
  <c r="K4410" i="3"/>
  <c r="K4411" i="3"/>
  <c r="K4412" i="3"/>
  <c r="K4413" i="3"/>
  <c r="K4414" i="3"/>
  <c r="K4415" i="3"/>
  <c r="K4416" i="3"/>
  <c r="K4417" i="3"/>
  <c r="K4418" i="3"/>
  <c r="K4419" i="3"/>
  <c r="K4420" i="3"/>
  <c r="K4421" i="3"/>
  <c r="K4422" i="3"/>
  <c r="K4423" i="3"/>
  <c r="K4424" i="3"/>
  <c r="K4425" i="3"/>
  <c r="K4426" i="3"/>
  <c r="K4427" i="3"/>
  <c r="K4428" i="3"/>
  <c r="K4429" i="3"/>
  <c r="K4430" i="3"/>
  <c r="K4431" i="3"/>
  <c r="K4432" i="3"/>
  <c r="K4433" i="3"/>
  <c r="K4434" i="3"/>
  <c r="K4435" i="3"/>
  <c r="K4436" i="3"/>
  <c r="K4437" i="3"/>
  <c r="K4438" i="3"/>
  <c r="K4439" i="3"/>
  <c r="K4440" i="3"/>
  <c r="K4441" i="3"/>
  <c r="K4442" i="3"/>
  <c r="K4443" i="3"/>
  <c r="K4444" i="3"/>
  <c r="K4445" i="3"/>
  <c r="K4446" i="3"/>
  <c r="K4447" i="3"/>
  <c r="K4448" i="3"/>
  <c r="K4449" i="3"/>
  <c r="K4450" i="3"/>
  <c r="K4451" i="3"/>
  <c r="K4452" i="3"/>
  <c r="K4453" i="3"/>
  <c r="K4454" i="3"/>
  <c r="K4455" i="3"/>
  <c r="K4456" i="3"/>
  <c r="K4457" i="3"/>
  <c r="K4458" i="3"/>
  <c r="K4459" i="3"/>
  <c r="K4460" i="3"/>
  <c r="K4461" i="3"/>
  <c r="K4462" i="3"/>
  <c r="K4463" i="3"/>
  <c r="K4464" i="3"/>
  <c r="K4465" i="3"/>
  <c r="K4466" i="3"/>
  <c r="K4467" i="3"/>
  <c r="K4468" i="3"/>
  <c r="K4469" i="3"/>
  <c r="K4470" i="3"/>
  <c r="K4471" i="3"/>
  <c r="K4472" i="3"/>
  <c r="K4473" i="3"/>
  <c r="K4474" i="3"/>
  <c r="K4475" i="3"/>
  <c r="K4476" i="3"/>
  <c r="K4477" i="3"/>
  <c r="K4478" i="3"/>
  <c r="K4479" i="3"/>
  <c r="K4480" i="3"/>
  <c r="K4481" i="3"/>
  <c r="K4482" i="3"/>
  <c r="K4483" i="3"/>
  <c r="K4484" i="3"/>
  <c r="K4485" i="3"/>
  <c r="K4486" i="3"/>
  <c r="K4487" i="3"/>
  <c r="K4488" i="3"/>
  <c r="K4489" i="3"/>
  <c r="K4490" i="3"/>
  <c r="K4491" i="3"/>
  <c r="K4492" i="3"/>
  <c r="K4493" i="3"/>
  <c r="K4494" i="3"/>
  <c r="K4495" i="3"/>
  <c r="K4496" i="3"/>
  <c r="K4497" i="3"/>
  <c r="K4498" i="3"/>
  <c r="K4499" i="3"/>
  <c r="K4500" i="3"/>
  <c r="K4501" i="3"/>
  <c r="K4502" i="3"/>
  <c r="K4503" i="3"/>
  <c r="K4504" i="3"/>
  <c r="K4505" i="3"/>
  <c r="K4506" i="3"/>
  <c r="K4507" i="3"/>
  <c r="K4508" i="3"/>
  <c r="K4509" i="3"/>
  <c r="K4510" i="3"/>
  <c r="K4511" i="3"/>
  <c r="K4512" i="3"/>
  <c r="K4513" i="3"/>
  <c r="K4514" i="3"/>
  <c r="K4515" i="3"/>
  <c r="K4516" i="3"/>
  <c r="K4517" i="3"/>
  <c r="K4518" i="3"/>
  <c r="K4519" i="3"/>
  <c r="K4520" i="3"/>
  <c r="K4521" i="3"/>
  <c r="K4522" i="3"/>
  <c r="K4523" i="3"/>
  <c r="K4524" i="3"/>
  <c r="K4525" i="3"/>
  <c r="K4526" i="3"/>
  <c r="K4527" i="3"/>
  <c r="K4528" i="3"/>
  <c r="K4529" i="3"/>
  <c r="K4530" i="3"/>
  <c r="K4531" i="3"/>
  <c r="K4532" i="3"/>
  <c r="K4533" i="3"/>
  <c r="K4534" i="3"/>
  <c r="K4535" i="3"/>
  <c r="K4536" i="3"/>
  <c r="K4537" i="3"/>
  <c r="K4538" i="3"/>
  <c r="K4539" i="3"/>
  <c r="K4540" i="3"/>
  <c r="K4541" i="3"/>
  <c r="K4542" i="3"/>
  <c r="K4543" i="3"/>
  <c r="K4544" i="3"/>
  <c r="K4545" i="3"/>
  <c r="K4546" i="3"/>
  <c r="K4547" i="3"/>
  <c r="K4548" i="3"/>
  <c r="K4549" i="3"/>
  <c r="K4550" i="3"/>
  <c r="K4551" i="3"/>
  <c r="K4552" i="3"/>
  <c r="K4553" i="3"/>
  <c r="K4554" i="3"/>
  <c r="K4555" i="3"/>
  <c r="K4556" i="3"/>
  <c r="K4557" i="3"/>
  <c r="K4558" i="3"/>
  <c r="K4559" i="3"/>
  <c r="K4560" i="3"/>
  <c r="K4561" i="3"/>
  <c r="K4562" i="3"/>
  <c r="K4563" i="3"/>
  <c r="K4564" i="3"/>
  <c r="K4565" i="3"/>
  <c r="K4566" i="3"/>
  <c r="K4567" i="3"/>
  <c r="K4568" i="3"/>
  <c r="K4569" i="3"/>
  <c r="K4570" i="3"/>
  <c r="K4571" i="3"/>
  <c r="K4572" i="3"/>
  <c r="K4573" i="3"/>
  <c r="K4574" i="3"/>
  <c r="K4575" i="3"/>
  <c r="K4576" i="3"/>
  <c r="K4577" i="3"/>
  <c r="K4578" i="3"/>
  <c r="K4579" i="3"/>
  <c r="K4580" i="3"/>
  <c r="K4581" i="3"/>
  <c r="K4582" i="3"/>
  <c r="K4583" i="3"/>
  <c r="K4584" i="3"/>
  <c r="K4585" i="3"/>
  <c r="K4586" i="3"/>
  <c r="K4587" i="3"/>
  <c r="K4588" i="3"/>
  <c r="K4589" i="3"/>
  <c r="K4590" i="3"/>
  <c r="K4591" i="3"/>
  <c r="K4592" i="3"/>
  <c r="K4593" i="3"/>
  <c r="K4594" i="3"/>
  <c r="K4595" i="3"/>
  <c r="K4596" i="3"/>
  <c r="K4597" i="3"/>
  <c r="K4598" i="3"/>
  <c r="K4599" i="3"/>
  <c r="K4600" i="3"/>
  <c r="K4601" i="3"/>
  <c r="K4602" i="3"/>
  <c r="K4603" i="3"/>
  <c r="K4604" i="3"/>
  <c r="K4605" i="3"/>
  <c r="K4606" i="3"/>
  <c r="K4607" i="3"/>
  <c r="K4608" i="3"/>
  <c r="K4609" i="3"/>
  <c r="K4610" i="3"/>
  <c r="K4611" i="3"/>
  <c r="K4612" i="3"/>
  <c r="K4613" i="3"/>
  <c r="K4614" i="3"/>
  <c r="K4615" i="3"/>
  <c r="K4616" i="3"/>
  <c r="K4617" i="3"/>
  <c r="K4618" i="3"/>
  <c r="K4619" i="3"/>
  <c r="K4620" i="3"/>
  <c r="K4621" i="3"/>
  <c r="K4622" i="3"/>
  <c r="K4623" i="3"/>
  <c r="K4624" i="3"/>
  <c r="K4625" i="3"/>
  <c r="K4626" i="3"/>
  <c r="K4627" i="3"/>
  <c r="K4628" i="3"/>
  <c r="K4629" i="3"/>
  <c r="K4630" i="3"/>
  <c r="K4631" i="3"/>
  <c r="K4632" i="3"/>
  <c r="K4633" i="3"/>
  <c r="K4634" i="3"/>
  <c r="K4635" i="3"/>
  <c r="K4636" i="3"/>
  <c r="K4637" i="3"/>
  <c r="K4638" i="3"/>
  <c r="K4639" i="3"/>
  <c r="K4640" i="3"/>
  <c r="K4641" i="3"/>
  <c r="K4642" i="3"/>
  <c r="K4643" i="3"/>
  <c r="K4644" i="3"/>
  <c r="K4645" i="3"/>
  <c r="K4646" i="3"/>
  <c r="K4647" i="3"/>
  <c r="K4648" i="3"/>
  <c r="K4649" i="3"/>
  <c r="K4650" i="3"/>
  <c r="K4651" i="3"/>
  <c r="K4652" i="3"/>
  <c r="K4653" i="3"/>
  <c r="K4654" i="3"/>
  <c r="K4655" i="3"/>
  <c r="K4656" i="3"/>
  <c r="K4657" i="3"/>
  <c r="K4658" i="3"/>
  <c r="K4659" i="3"/>
  <c r="K4660" i="3"/>
  <c r="K4661" i="3"/>
  <c r="K4662" i="3"/>
  <c r="K4663" i="3"/>
  <c r="K4664" i="3"/>
  <c r="K4665" i="3"/>
  <c r="K4666" i="3"/>
  <c r="K4667" i="3"/>
  <c r="K4668" i="3"/>
  <c r="K4669" i="3"/>
  <c r="K4670" i="3"/>
  <c r="K4671" i="3"/>
  <c r="K4672" i="3"/>
  <c r="K4673" i="3"/>
  <c r="K4674" i="3"/>
  <c r="K4675" i="3"/>
  <c r="K4676" i="3"/>
  <c r="K4677" i="3"/>
  <c r="K4678" i="3"/>
  <c r="K4679" i="3"/>
  <c r="K4680" i="3"/>
  <c r="K4681" i="3"/>
  <c r="K4682" i="3"/>
  <c r="K4683" i="3"/>
  <c r="K4684" i="3"/>
  <c r="K4685" i="3"/>
  <c r="K4686" i="3"/>
  <c r="K4687" i="3"/>
  <c r="K4688" i="3"/>
  <c r="K4689" i="3"/>
  <c r="K4690" i="3"/>
  <c r="K4691" i="3"/>
  <c r="K4692" i="3"/>
  <c r="K4693" i="3"/>
  <c r="K4694" i="3"/>
  <c r="K4695" i="3"/>
  <c r="K4696" i="3"/>
  <c r="K4697" i="3"/>
  <c r="K4698" i="3"/>
  <c r="K4699" i="3"/>
  <c r="K4700" i="3"/>
  <c r="K4701" i="3"/>
  <c r="K4702" i="3"/>
  <c r="K4703" i="3"/>
  <c r="K4704" i="3"/>
  <c r="K4705" i="3"/>
  <c r="K4706" i="3"/>
  <c r="K4707" i="3"/>
  <c r="K4708" i="3"/>
  <c r="K4709" i="3"/>
  <c r="K4710" i="3"/>
  <c r="K4711" i="3"/>
  <c r="K4712" i="3"/>
  <c r="K4713" i="3"/>
  <c r="K4714" i="3"/>
  <c r="K4715" i="3"/>
  <c r="K4716" i="3"/>
  <c r="K4717" i="3"/>
  <c r="K4718" i="3"/>
  <c r="K4719" i="3"/>
  <c r="K4720" i="3"/>
  <c r="K4721" i="3"/>
  <c r="K4722" i="3"/>
  <c r="K4723" i="3"/>
  <c r="K4724" i="3"/>
  <c r="K4725" i="3"/>
  <c r="K4726" i="3"/>
  <c r="K4727" i="3"/>
  <c r="K4728" i="3"/>
  <c r="K4729" i="3"/>
  <c r="K4730" i="3"/>
  <c r="K4731" i="3"/>
  <c r="K4732" i="3"/>
  <c r="K4733" i="3"/>
  <c r="K4734" i="3"/>
  <c r="K4735" i="3"/>
  <c r="K4736" i="3"/>
  <c r="K4737" i="3"/>
  <c r="K4738" i="3"/>
  <c r="K4739" i="3"/>
  <c r="K4740" i="3"/>
  <c r="K4741" i="3"/>
  <c r="K4742" i="3"/>
  <c r="K4743" i="3"/>
  <c r="K4744" i="3"/>
  <c r="K4745" i="3"/>
  <c r="K4746" i="3"/>
  <c r="K4747" i="3"/>
  <c r="K4748" i="3"/>
  <c r="K4749" i="3"/>
  <c r="K4750" i="3"/>
  <c r="K4751" i="3"/>
  <c r="K4752" i="3"/>
  <c r="K4753" i="3"/>
  <c r="K4754" i="3"/>
  <c r="K4755" i="3"/>
  <c r="K4756" i="3"/>
  <c r="K4757" i="3"/>
  <c r="K4758" i="3"/>
  <c r="K4759" i="3"/>
  <c r="K4760" i="3"/>
  <c r="K4761" i="3"/>
  <c r="K4762" i="3"/>
  <c r="K4763" i="3"/>
  <c r="K4764" i="3"/>
  <c r="K4765" i="3"/>
  <c r="K4766" i="3"/>
  <c r="K4767" i="3"/>
  <c r="K4768" i="3"/>
  <c r="K4769" i="3"/>
  <c r="K4770" i="3"/>
  <c r="K4771" i="3"/>
  <c r="K4772" i="3"/>
  <c r="K4773" i="3"/>
  <c r="K4774" i="3"/>
  <c r="K4775" i="3"/>
  <c r="K4776" i="3"/>
  <c r="K4777" i="3"/>
  <c r="K4778" i="3"/>
  <c r="K4779" i="3"/>
  <c r="K4780" i="3"/>
  <c r="K4781" i="3"/>
  <c r="K4782" i="3"/>
  <c r="K4783" i="3"/>
  <c r="K4784" i="3"/>
  <c r="K4785" i="3"/>
  <c r="K4786" i="3"/>
  <c r="K4787" i="3"/>
  <c r="K4788" i="3"/>
  <c r="K4789" i="3"/>
  <c r="K4790" i="3"/>
  <c r="K4791" i="3"/>
  <c r="K4792" i="3"/>
  <c r="K4793" i="3"/>
  <c r="K4794" i="3"/>
  <c r="K4795" i="3"/>
  <c r="K4796" i="3"/>
  <c r="K4797" i="3"/>
  <c r="K4798" i="3"/>
  <c r="K4799" i="3"/>
  <c r="K4800" i="3"/>
  <c r="K4801" i="3"/>
  <c r="K4802" i="3"/>
  <c r="K4803" i="3"/>
  <c r="K4804" i="3"/>
  <c r="K4805" i="3"/>
  <c r="K4806" i="3"/>
  <c r="K4807" i="3"/>
  <c r="K4808" i="3"/>
  <c r="K4809" i="3"/>
  <c r="K4810" i="3"/>
  <c r="K4811" i="3"/>
  <c r="K4812" i="3"/>
  <c r="K4813" i="3"/>
  <c r="K4814" i="3"/>
  <c r="K4815" i="3"/>
  <c r="K4816" i="3"/>
  <c r="K4817" i="3"/>
  <c r="K4818" i="3"/>
  <c r="K4819" i="3"/>
  <c r="K4820" i="3"/>
  <c r="K4821" i="3"/>
  <c r="K4822" i="3"/>
  <c r="K4823" i="3"/>
  <c r="K4824" i="3"/>
  <c r="K4825" i="3"/>
  <c r="K4826" i="3"/>
  <c r="K4827" i="3"/>
  <c r="K4828" i="3"/>
  <c r="K4829" i="3"/>
  <c r="K4830" i="3"/>
  <c r="K4831" i="3"/>
  <c r="K4832" i="3"/>
  <c r="K4833" i="3"/>
  <c r="K4834" i="3"/>
  <c r="K4835" i="3"/>
  <c r="K4836" i="3"/>
  <c r="K4837" i="3"/>
  <c r="K4838" i="3"/>
  <c r="K4839" i="3"/>
  <c r="K4840" i="3"/>
  <c r="K4841" i="3"/>
  <c r="K4842" i="3"/>
  <c r="K4843" i="3"/>
  <c r="K4844" i="3"/>
  <c r="K4845" i="3"/>
  <c r="K4846" i="3"/>
  <c r="K4847" i="3"/>
  <c r="K4848" i="3"/>
  <c r="K4849" i="3"/>
  <c r="K4850" i="3"/>
  <c r="K4851" i="3"/>
  <c r="K4852" i="3"/>
  <c r="K4853" i="3"/>
  <c r="K4854" i="3"/>
  <c r="K4855" i="3"/>
  <c r="K4856" i="3"/>
  <c r="K4857" i="3"/>
  <c r="K4858" i="3"/>
  <c r="K4859" i="3"/>
  <c r="K4860" i="3"/>
  <c r="K4861" i="3"/>
  <c r="K4862" i="3"/>
  <c r="K4863" i="3"/>
  <c r="K4864" i="3"/>
  <c r="K4865" i="3"/>
  <c r="K4866" i="3"/>
  <c r="K4867" i="3"/>
  <c r="K4868" i="3"/>
  <c r="K4869" i="3"/>
  <c r="K4870" i="3"/>
  <c r="K4871" i="3"/>
  <c r="K4872" i="3"/>
  <c r="K4873" i="3"/>
  <c r="K4874" i="3"/>
  <c r="K4875" i="3"/>
  <c r="K4876" i="3"/>
  <c r="K4877" i="3"/>
  <c r="K4878" i="3"/>
  <c r="K4879" i="3"/>
  <c r="K4880" i="3"/>
  <c r="K4881" i="3"/>
  <c r="K4882" i="3"/>
  <c r="K4883" i="3"/>
  <c r="K4884" i="3"/>
  <c r="K4885" i="3"/>
  <c r="K4886" i="3"/>
  <c r="K4887" i="3"/>
  <c r="K4888" i="3"/>
  <c r="K4889" i="3"/>
  <c r="K4890" i="3"/>
  <c r="K4891" i="3"/>
  <c r="K4892" i="3"/>
  <c r="K4893" i="3"/>
  <c r="K4894" i="3"/>
  <c r="K4895" i="3"/>
  <c r="K4896" i="3"/>
  <c r="K4897" i="3"/>
  <c r="K4898" i="3"/>
  <c r="K4899" i="3"/>
  <c r="K4900" i="3"/>
  <c r="K4901" i="3"/>
  <c r="K4902" i="3"/>
  <c r="K4903" i="3"/>
  <c r="K4904" i="3"/>
  <c r="K4905" i="3"/>
  <c r="K4906" i="3"/>
  <c r="K4907" i="3"/>
  <c r="K4908" i="3"/>
  <c r="K4909" i="3"/>
  <c r="K4910" i="3"/>
  <c r="K4911" i="3"/>
  <c r="K4912" i="3"/>
  <c r="K4913" i="3"/>
  <c r="K4914" i="3"/>
  <c r="K4915" i="3"/>
  <c r="K4916" i="3"/>
  <c r="K4917" i="3"/>
  <c r="K4918" i="3"/>
  <c r="K4919" i="3"/>
  <c r="K4920" i="3"/>
  <c r="K4921" i="3"/>
  <c r="K4922" i="3"/>
  <c r="K4923" i="3"/>
  <c r="K4924" i="3"/>
  <c r="K4925" i="3"/>
  <c r="K4926" i="3"/>
  <c r="K4927" i="3"/>
  <c r="K4928" i="3"/>
  <c r="K4929" i="3"/>
  <c r="K4930" i="3"/>
  <c r="K4931" i="3"/>
  <c r="K4932" i="3"/>
  <c r="K4933" i="3"/>
  <c r="K4934" i="3"/>
  <c r="K4935" i="3"/>
  <c r="K4936" i="3"/>
  <c r="K4937" i="3"/>
  <c r="K4938" i="3"/>
  <c r="K4939" i="3"/>
  <c r="K4940" i="3"/>
  <c r="K4941" i="3"/>
  <c r="K4942" i="3"/>
  <c r="K4943" i="3"/>
  <c r="K4944" i="3"/>
  <c r="K4945" i="3"/>
  <c r="K4946" i="3"/>
  <c r="K4947" i="3"/>
  <c r="K4948" i="3"/>
  <c r="K4949" i="3"/>
  <c r="K4950" i="3"/>
  <c r="K4951" i="3"/>
  <c r="K4952" i="3"/>
  <c r="K4953" i="3"/>
  <c r="K4954" i="3"/>
  <c r="K4955" i="3"/>
  <c r="K4956" i="3"/>
  <c r="K4957" i="3"/>
  <c r="K4958" i="3"/>
  <c r="K4959" i="3"/>
  <c r="K4960" i="3"/>
  <c r="K4961" i="3"/>
  <c r="K4962" i="3"/>
  <c r="K4963" i="3"/>
  <c r="K4964" i="3"/>
  <c r="K4965" i="3"/>
  <c r="K4966" i="3"/>
  <c r="K4967" i="3"/>
  <c r="K4968" i="3"/>
  <c r="K4969" i="3"/>
  <c r="K4970" i="3"/>
  <c r="K4971" i="3"/>
  <c r="K4972" i="3"/>
  <c r="K4973" i="3"/>
  <c r="K4974" i="3"/>
  <c r="K4975" i="3"/>
  <c r="K4976" i="3"/>
  <c r="K4977" i="3"/>
  <c r="K4978" i="3"/>
  <c r="K4979" i="3"/>
  <c r="K4980" i="3"/>
  <c r="K4981" i="3"/>
  <c r="K4982" i="3"/>
  <c r="K4983" i="3"/>
  <c r="K4984" i="3"/>
  <c r="K4985" i="3"/>
  <c r="K4986" i="3"/>
  <c r="K4987" i="3"/>
  <c r="K4988" i="3"/>
  <c r="K4989" i="3"/>
  <c r="K4990" i="3"/>
  <c r="K4991" i="3"/>
  <c r="K4992" i="3"/>
  <c r="K4993" i="3"/>
  <c r="K4994" i="3"/>
  <c r="K4995" i="3"/>
  <c r="K4996" i="3"/>
  <c r="K4997" i="3"/>
  <c r="K4998" i="3"/>
  <c r="K4999" i="3"/>
  <c r="K5000" i="3"/>
  <c r="K5001" i="3"/>
  <c r="K5002" i="3"/>
  <c r="K5003" i="3"/>
  <c r="K5004" i="3"/>
  <c r="K5005" i="3"/>
  <c r="K5006" i="3"/>
  <c r="K5007" i="3"/>
  <c r="K5008" i="3"/>
  <c r="K5009" i="3"/>
  <c r="K5010" i="3"/>
  <c r="K5011" i="3"/>
  <c r="K5012" i="3"/>
  <c r="K5013" i="3"/>
  <c r="K5014" i="3"/>
  <c r="K5015" i="3"/>
  <c r="K5016" i="3"/>
  <c r="K5017" i="3"/>
  <c r="K5018" i="3"/>
  <c r="K5019" i="3"/>
  <c r="K5020" i="3"/>
  <c r="K5021" i="3"/>
  <c r="K5022" i="3"/>
  <c r="K5023" i="3"/>
  <c r="K5024" i="3"/>
  <c r="K5025" i="3"/>
  <c r="K5026" i="3"/>
  <c r="K5027" i="3"/>
  <c r="K5028" i="3"/>
  <c r="K5029" i="3"/>
  <c r="K5030" i="3"/>
  <c r="K5031" i="3"/>
  <c r="K5032" i="3"/>
  <c r="K5033" i="3"/>
  <c r="K5034" i="3"/>
  <c r="K5035" i="3"/>
  <c r="K5036" i="3"/>
  <c r="K5037" i="3"/>
  <c r="K5038" i="3"/>
  <c r="K5039" i="3"/>
  <c r="K5040" i="3"/>
  <c r="K5041" i="3"/>
  <c r="K5042" i="3"/>
  <c r="K5043" i="3"/>
  <c r="K5044" i="3"/>
  <c r="K5045" i="3"/>
  <c r="K5046" i="3"/>
  <c r="K5047" i="3"/>
  <c r="K5048" i="3"/>
  <c r="K5049" i="3"/>
  <c r="K5050" i="3"/>
  <c r="K5051" i="3"/>
  <c r="K5052" i="3"/>
  <c r="K5053" i="3"/>
  <c r="K5054" i="3"/>
  <c r="K5055" i="3"/>
  <c r="K5056" i="3"/>
  <c r="K5057" i="3"/>
  <c r="K5058" i="3"/>
  <c r="K5059" i="3"/>
  <c r="K5060" i="3"/>
  <c r="K5061" i="3"/>
  <c r="K5062" i="3"/>
  <c r="K5063" i="3"/>
  <c r="K5064" i="3"/>
  <c r="K5065" i="3"/>
  <c r="K5066" i="3"/>
  <c r="K5067" i="3"/>
  <c r="K5068" i="3"/>
  <c r="K5069" i="3"/>
  <c r="K5070" i="3"/>
  <c r="K5071" i="3"/>
  <c r="K5072" i="3"/>
  <c r="K5073" i="3"/>
  <c r="K5074" i="3"/>
  <c r="K5075" i="3"/>
  <c r="K5076" i="3"/>
  <c r="K5077" i="3"/>
  <c r="K5078" i="3"/>
  <c r="K5079" i="3"/>
  <c r="K5080" i="3"/>
  <c r="K5081" i="3"/>
  <c r="K5082" i="3"/>
  <c r="K5083" i="3"/>
  <c r="K5084" i="3"/>
  <c r="K5085" i="3"/>
  <c r="K5086" i="3"/>
  <c r="K5087" i="3"/>
  <c r="K5088" i="3"/>
  <c r="K5089" i="3"/>
  <c r="K5090" i="3"/>
  <c r="K5091" i="3"/>
  <c r="K5092" i="3"/>
  <c r="K5093" i="3"/>
  <c r="K5094" i="3"/>
  <c r="K5095" i="3"/>
  <c r="K5096" i="3"/>
  <c r="K5097" i="3"/>
  <c r="K5098" i="3"/>
  <c r="K5099" i="3"/>
  <c r="K5100" i="3"/>
  <c r="K5101" i="3"/>
  <c r="K5102" i="3"/>
  <c r="K5103" i="3"/>
  <c r="K5104" i="3"/>
  <c r="K5105" i="3"/>
  <c r="K5106" i="3"/>
  <c r="K5107" i="3"/>
  <c r="K5108" i="3"/>
  <c r="K5109" i="3"/>
  <c r="K5110" i="3"/>
  <c r="K5111" i="3"/>
  <c r="K5112" i="3"/>
  <c r="K5113" i="3"/>
  <c r="K5114" i="3"/>
  <c r="K5115" i="3"/>
  <c r="K5116" i="3"/>
  <c r="K5117" i="3"/>
  <c r="K5118" i="3"/>
  <c r="K5119" i="3"/>
  <c r="K5120" i="3"/>
  <c r="K5121" i="3"/>
  <c r="K5122" i="3"/>
  <c r="K5123" i="3"/>
  <c r="K5124" i="3"/>
  <c r="K5125" i="3"/>
  <c r="K5126" i="3"/>
  <c r="K5127" i="3"/>
  <c r="K5128" i="3"/>
  <c r="K5129" i="3"/>
  <c r="K5130" i="3"/>
  <c r="K5131" i="3"/>
  <c r="K5132" i="3"/>
  <c r="K5133" i="3"/>
  <c r="K5134" i="3"/>
  <c r="K5135" i="3"/>
  <c r="K5136" i="3"/>
  <c r="K5137" i="3"/>
  <c r="K5138" i="3"/>
  <c r="K5139" i="3"/>
  <c r="K5140" i="3"/>
  <c r="K5141" i="3"/>
  <c r="K5142" i="3"/>
  <c r="K5143" i="3"/>
  <c r="K5144" i="3"/>
  <c r="K5145" i="3"/>
  <c r="K5146" i="3"/>
  <c r="K5147" i="3"/>
  <c r="K5148" i="3"/>
  <c r="K5149" i="3"/>
  <c r="K5150" i="3"/>
  <c r="K5151" i="3"/>
  <c r="K5152" i="3"/>
  <c r="K5153" i="3"/>
  <c r="K5154" i="3"/>
  <c r="K5155" i="3"/>
  <c r="K5156" i="3"/>
  <c r="K5157" i="3"/>
  <c r="K5158" i="3"/>
  <c r="K5159" i="3"/>
  <c r="K5160" i="3"/>
  <c r="K5161" i="3"/>
  <c r="K5162" i="3"/>
  <c r="K5163" i="3"/>
  <c r="K5164" i="3"/>
  <c r="K5165" i="3"/>
  <c r="K5166" i="3"/>
  <c r="K5167" i="3"/>
  <c r="K5168" i="3"/>
  <c r="K5169" i="3"/>
  <c r="K5170" i="3"/>
  <c r="K5171" i="3"/>
  <c r="K5172" i="3"/>
  <c r="K5173" i="3"/>
  <c r="K5174" i="3"/>
  <c r="K5175" i="3"/>
  <c r="K5176" i="3"/>
  <c r="K5177" i="3"/>
  <c r="K5178" i="3"/>
  <c r="K5179" i="3"/>
  <c r="K5180" i="3"/>
  <c r="K5181" i="3"/>
  <c r="K5182" i="3"/>
  <c r="K5183" i="3"/>
  <c r="K5184" i="3"/>
  <c r="K5185" i="3"/>
  <c r="K5186" i="3"/>
  <c r="K5187" i="3"/>
  <c r="K5188" i="3"/>
  <c r="K5189" i="3"/>
  <c r="K5190" i="3"/>
  <c r="K5191" i="3"/>
  <c r="K5192" i="3"/>
  <c r="K5193" i="3"/>
  <c r="K5194" i="3"/>
  <c r="K5195" i="3"/>
  <c r="K5196" i="3"/>
  <c r="K5197" i="3"/>
  <c r="K5198" i="3"/>
  <c r="K5199" i="3"/>
  <c r="K5200" i="3"/>
  <c r="K5201" i="3"/>
  <c r="K5202" i="3"/>
  <c r="K5203" i="3"/>
  <c r="K5204" i="3"/>
  <c r="K5205" i="3"/>
  <c r="K5206" i="3"/>
  <c r="K5207" i="3"/>
  <c r="K5208" i="3"/>
  <c r="K5209" i="3"/>
  <c r="K5210" i="3"/>
  <c r="K5211" i="3"/>
  <c r="K5212" i="3"/>
  <c r="K5213" i="3"/>
  <c r="K5214" i="3"/>
  <c r="K5215" i="3"/>
  <c r="K5216" i="3"/>
  <c r="K5217" i="3"/>
  <c r="K5218" i="3"/>
  <c r="K5219" i="3"/>
  <c r="K5220" i="3"/>
  <c r="K5221" i="3"/>
  <c r="K5222" i="3"/>
  <c r="K5223" i="3"/>
  <c r="K5224" i="3"/>
  <c r="K5225" i="3"/>
  <c r="K5226" i="3"/>
  <c r="K5227" i="3"/>
  <c r="K5228" i="3"/>
  <c r="K5229" i="3"/>
  <c r="K5230" i="3"/>
  <c r="K5231" i="3"/>
  <c r="K5232" i="3"/>
  <c r="K5233" i="3"/>
  <c r="K5234" i="3"/>
  <c r="K5235" i="3"/>
  <c r="K5236" i="3"/>
  <c r="K5237" i="3"/>
  <c r="K5238" i="3"/>
  <c r="K5239" i="3"/>
  <c r="K5240" i="3"/>
  <c r="K5241" i="3"/>
  <c r="K5242" i="3"/>
  <c r="K5243" i="3"/>
  <c r="K5244" i="3"/>
  <c r="K5245" i="3"/>
  <c r="K5246" i="3"/>
  <c r="K5247" i="3"/>
  <c r="K5248" i="3"/>
  <c r="K5249" i="3"/>
  <c r="K5250" i="3"/>
  <c r="K5251" i="3"/>
  <c r="K5252" i="3"/>
  <c r="K5253" i="3"/>
  <c r="K5254" i="3"/>
  <c r="K5255" i="3"/>
  <c r="K5256" i="3"/>
  <c r="K5257" i="3"/>
  <c r="K5258" i="3"/>
  <c r="K5259" i="3"/>
  <c r="K5260" i="3"/>
  <c r="K5261" i="3"/>
  <c r="K5262" i="3"/>
  <c r="K5263" i="3"/>
  <c r="K5264" i="3"/>
  <c r="K5265" i="3"/>
  <c r="K5266" i="3"/>
  <c r="K5267" i="3"/>
  <c r="K5268" i="3"/>
  <c r="K5269" i="3"/>
  <c r="K5270" i="3"/>
  <c r="K5271" i="3"/>
  <c r="K5272" i="3"/>
  <c r="K5273" i="3"/>
  <c r="K5274" i="3"/>
  <c r="K5275" i="3"/>
  <c r="K5276" i="3"/>
  <c r="K5277" i="3"/>
  <c r="K5278" i="3"/>
  <c r="K5279" i="3"/>
  <c r="K5280" i="3"/>
  <c r="K5281" i="3"/>
  <c r="K5282" i="3"/>
  <c r="K5283" i="3"/>
  <c r="K5284" i="3"/>
  <c r="K5285" i="3"/>
  <c r="K5286" i="3"/>
  <c r="K5287" i="3"/>
  <c r="K5288" i="3"/>
  <c r="K5289" i="3"/>
  <c r="K5290" i="3"/>
  <c r="K5291" i="3"/>
  <c r="K5292" i="3"/>
  <c r="K5293" i="3"/>
  <c r="K5294" i="3"/>
  <c r="K5295" i="3"/>
  <c r="K5296" i="3"/>
  <c r="K5297" i="3"/>
  <c r="K5298" i="3"/>
  <c r="K5299" i="3"/>
  <c r="K5300" i="3"/>
  <c r="K5301" i="3"/>
  <c r="K5302" i="3"/>
  <c r="K5303" i="3"/>
  <c r="K5304" i="3"/>
  <c r="K5305" i="3"/>
  <c r="K5306" i="3"/>
  <c r="K5307" i="3"/>
  <c r="K5308" i="3"/>
  <c r="K5309" i="3"/>
  <c r="K5310" i="3"/>
  <c r="K5311" i="3"/>
  <c r="K5312" i="3"/>
  <c r="K5313" i="3"/>
  <c r="K5314" i="3"/>
  <c r="K5315" i="3"/>
  <c r="K5316" i="3"/>
  <c r="K5317" i="3"/>
  <c r="K5318" i="3"/>
  <c r="K5319" i="3"/>
  <c r="K5320" i="3"/>
  <c r="K5321" i="3"/>
  <c r="K5322" i="3"/>
  <c r="K5323" i="3"/>
  <c r="K5324" i="3"/>
  <c r="K5325" i="3"/>
  <c r="K5326" i="3"/>
  <c r="K5327" i="3"/>
  <c r="K5328" i="3"/>
  <c r="K5329" i="3"/>
  <c r="K5330" i="3"/>
  <c r="K5331" i="3"/>
  <c r="K5332" i="3"/>
  <c r="K5333" i="3"/>
  <c r="K5334" i="3"/>
  <c r="K5335" i="3"/>
  <c r="K5336" i="3"/>
  <c r="K5337" i="3"/>
  <c r="K5338" i="3"/>
  <c r="K5339" i="3"/>
  <c r="K5340" i="3"/>
  <c r="K5341" i="3"/>
  <c r="K5342" i="3"/>
  <c r="K5343" i="3"/>
  <c r="K5344" i="3"/>
  <c r="K5345" i="3"/>
  <c r="K5346" i="3"/>
  <c r="K5347" i="3"/>
  <c r="K5348" i="3"/>
  <c r="K5349" i="3"/>
  <c r="K5350" i="3"/>
  <c r="K5351" i="3"/>
  <c r="K5352" i="3"/>
  <c r="K5353" i="3"/>
  <c r="K5354" i="3"/>
  <c r="K5355" i="3"/>
  <c r="K5356" i="3"/>
  <c r="K5357" i="3"/>
  <c r="K5358" i="3"/>
  <c r="K5359" i="3"/>
  <c r="K5360" i="3"/>
  <c r="K5361" i="3"/>
  <c r="K5362" i="3"/>
  <c r="K5363" i="3"/>
  <c r="K5364" i="3"/>
  <c r="K5365" i="3"/>
  <c r="K5366" i="3"/>
  <c r="K5367" i="3"/>
  <c r="K5368" i="3"/>
  <c r="K5369" i="3"/>
  <c r="K5370" i="3"/>
  <c r="K5371" i="3"/>
  <c r="K5372" i="3"/>
  <c r="K5373" i="3"/>
  <c r="K5374" i="3"/>
  <c r="K5375" i="3"/>
  <c r="K5376" i="3"/>
  <c r="K5377" i="3"/>
  <c r="K5378" i="3"/>
  <c r="K5379" i="3"/>
  <c r="K5380" i="3"/>
  <c r="K5381" i="3"/>
  <c r="K5382" i="3"/>
  <c r="K5383" i="3"/>
  <c r="K5384" i="3"/>
  <c r="K5385" i="3"/>
  <c r="K5386" i="3"/>
  <c r="K5387" i="3"/>
  <c r="K5388" i="3"/>
  <c r="K5389" i="3"/>
  <c r="K5390" i="3"/>
  <c r="K5391" i="3"/>
  <c r="K5392" i="3"/>
  <c r="K5393" i="3"/>
  <c r="K5394" i="3"/>
  <c r="K5395" i="3"/>
  <c r="K5396" i="3"/>
  <c r="K5397" i="3"/>
  <c r="K5398" i="3"/>
  <c r="K5399" i="3"/>
  <c r="K5400" i="3"/>
  <c r="K5401" i="3"/>
  <c r="K5402" i="3"/>
  <c r="K5403" i="3"/>
  <c r="K5404" i="3"/>
  <c r="K5405" i="3"/>
  <c r="K5406" i="3"/>
  <c r="K5407" i="3"/>
  <c r="K5408" i="3"/>
  <c r="K5409" i="3"/>
  <c r="K5410" i="3"/>
  <c r="K5411" i="3"/>
  <c r="K5412" i="3"/>
  <c r="K5413" i="3"/>
  <c r="K5414" i="3"/>
  <c r="K5415" i="3"/>
  <c r="K5416" i="3"/>
  <c r="K5417" i="3"/>
  <c r="K5418" i="3"/>
  <c r="K5419" i="3"/>
  <c r="K5420" i="3"/>
  <c r="K5421" i="3"/>
  <c r="K5422" i="3"/>
  <c r="K5423" i="3"/>
  <c r="K5424" i="3"/>
  <c r="K5425" i="3"/>
  <c r="K5426" i="3"/>
  <c r="K5427" i="3"/>
  <c r="K5428" i="3"/>
  <c r="K5429" i="3"/>
  <c r="K5430" i="3"/>
  <c r="K5431" i="3"/>
  <c r="K5432" i="3"/>
  <c r="K5433" i="3"/>
  <c r="K5434" i="3"/>
  <c r="K5435" i="3"/>
  <c r="K5436" i="3"/>
  <c r="K5437" i="3"/>
  <c r="K5438" i="3"/>
  <c r="K5439" i="3"/>
  <c r="K5440" i="3"/>
  <c r="K5441" i="3"/>
  <c r="K5442" i="3"/>
  <c r="K5443" i="3"/>
  <c r="K5444" i="3"/>
  <c r="K5445" i="3"/>
  <c r="K5446" i="3"/>
  <c r="K5447" i="3"/>
  <c r="K5448" i="3"/>
  <c r="K5449" i="3"/>
  <c r="K5450" i="3"/>
  <c r="K5451" i="3"/>
  <c r="K5452" i="3"/>
  <c r="K5453" i="3"/>
  <c r="K5454" i="3"/>
  <c r="K5455" i="3"/>
  <c r="K5456" i="3"/>
  <c r="K5457" i="3"/>
  <c r="K5458" i="3"/>
  <c r="K5459" i="3"/>
  <c r="K5460" i="3"/>
  <c r="K5461" i="3"/>
  <c r="K5462" i="3"/>
  <c r="K5463" i="3"/>
  <c r="K5464" i="3"/>
  <c r="K5465" i="3"/>
  <c r="K5466" i="3"/>
  <c r="K5467" i="3"/>
  <c r="K5468" i="3"/>
  <c r="K5469" i="3"/>
  <c r="K5470" i="3"/>
  <c r="K5471" i="3"/>
  <c r="K5472" i="3"/>
  <c r="K5473" i="3"/>
  <c r="K5474" i="3"/>
  <c r="K5475" i="3"/>
  <c r="K5476" i="3"/>
  <c r="K5477" i="3"/>
  <c r="K5478" i="3"/>
  <c r="K5479" i="3"/>
  <c r="K5480" i="3"/>
  <c r="K5481" i="3"/>
  <c r="K5482" i="3"/>
  <c r="K5483" i="3"/>
  <c r="K5484" i="3"/>
  <c r="K5485" i="3"/>
  <c r="K5486" i="3"/>
  <c r="K5487" i="3"/>
  <c r="K5488" i="3"/>
  <c r="K5489" i="3"/>
  <c r="K5490" i="3"/>
  <c r="K5491" i="3"/>
  <c r="K5492" i="3"/>
  <c r="K5493" i="3"/>
  <c r="K5494" i="3"/>
  <c r="K5495" i="3"/>
  <c r="K5496" i="3"/>
  <c r="K5497" i="3"/>
  <c r="K5498" i="3"/>
  <c r="K5499" i="3"/>
  <c r="K5500" i="3"/>
  <c r="K5501" i="3"/>
  <c r="K5502" i="3"/>
  <c r="K5503" i="3"/>
  <c r="K5504" i="3"/>
  <c r="K5505" i="3"/>
  <c r="K5506" i="3"/>
  <c r="K5507" i="3"/>
  <c r="K5508" i="3"/>
  <c r="K5509" i="3"/>
  <c r="K5510" i="3"/>
  <c r="K5511" i="3"/>
  <c r="K5512" i="3"/>
  <c r="K5513" i="3"/>
  <c r="K5514" i="3"/>
  <c r="K5515" i="3"/>
  <c r="K5516" i="3"/>
  <c r="K5517" i="3"/>
  <c r="K5518" i="3"/>
  <c r="K5519" i="3"/>
  <c r="K5520" i="3"/>
  <c r="K5521" i="3"/>
  <c r="K5522" i="3"/>
  <c r="K5523" i="3"/>
  <c r="K5524" i="3"/>
  <c r="K5525" i="3"/>
  <c r="K5526" i="3"/>
  <c r="K5527" i="3"/>
  <c r="K5528" i="3"/>
  <c r="K5529" i="3"/>
  <c r="K5530" i="3"/>
  <c r="K5531" i="3"/>
  <c r="K5532" i="3"/>
  <c r="K5533" i="3"/>
  <c r="K5534" i="3"/>
  <c r="K5535" i="3"/>
  <c r="K5536" i="3"/>
  <c r="K5537" i="3"/>
  <c r="K5538" i="3"/>
  <c r="K5539" i="3"/>
  <c r="K5540" i="3"/>
  <c r="K5541" i="3"/>
  <c r="K5542" i="3"/>
  <c r="K5543" i="3"/>
  <c r="K5544" i="3"/>
  <c r="K5545" i="3"/>
  <c r="K5546" i="3"/>
  <c r="K5547" i="3"/>
  <c r="K5548" i="3"/>
  <c r="K5549" i="3"/>
  <c r="K5550" i="3"/>
  <c r="K5551" i="3"/>
  <c r="K5552" i="3"/>
  <c r="K5553" i="3"/>
  <c r="K5554" i="3"/>
  <c r="K5555" i="3"/>
  <c r="K5556" i="3"/>
  <c r="K5557" i="3"/>
  <c r="K5558" i="3"/>
  <c r="K5559" i="3"/>
  <c r="K5560" i="3"/>
  <c r="K5561" i="3"/>
  <c r="K5562" i="3"/>
  <c r="K5563" i="3"/>
  <c r="K5564" i="3"/>
  <c r="K5565" i="3"/>
  <c r="K5566" i="3"/>
  <c r="K5567" i="3"/>
  <c r="K5568" i="3"/>
  <c r="K5569" i="3"/>
  <c r="K5570" i="3"/>
  <c r="K5571" i="3"/>
  <c r="K5572" i="3"/>
  <c r="K5573" i="3"/>
  <c r="K5574" i="3"/>
  <c r="K5575" i="3"/>
  <c r="K5576" i="3"/>
  <c r="K5577" i="3"/>
  <c r="K5578" i="3"/>
  <c r="K5579" i="3"/>
  <c r="K5580" i="3"/>
  <c r="K5581" i="3"/>
  <c r="K5582" i="3"/>
  <c r="K5583" i="3"/>
  <c r="K5584" i="3"/>
  <c r="K5585" i="3"/>
  <c r="K5586" i="3"/>
  <c r="K5587" i="3"/>
  <c r="K5588" i="3"/>
  <c r="K5589" i="3"/>
  <c r="K5590" i="3"/>
  <c r="K5591" i="3"/>
  <c r="K5592" i="3"/>
  <c r="K5593" i="3"/>
  <c r="K5594" i="3"/>
  <c r="K5595" i="3"/>
  <c r="K5596" i="3"/>
  <c r="K5597" i="3"/>
  <c r="K5598" i="3"/>
  <c r="K5599" i="3"/>
  <c r="K5600" i="3"/>
  <c r="K5601" i="3"/>
  <c r="K5602" i="3"/>
  <c r="K5603" i="3"/>
  <c r="K5604" i="3"/>
  <c r="K5605" i="3"/>
  <c r="K5606" i="3"/>
  <c r="K5607" i="3"/>
  <c r="K5608" i="3"/>
  <c r="K5609" i="3"/>
  <c r="K5610" i="3"/>
  <c r="K5611" i="3"/>
  <c r="K5612" i="3"/>
  <c r="K5613" i="3"/>
  <c r="K5614" i="3"/>
  <c r="K5615" i="3"/>
  <c r="K5616" i="3"/>
  <c r="K5617" i="3"/>
  <c r="K5618" i="3"/>
  <c r="K5619" i="3"/>
  <c r="K5620" i="3"/>
  <c r="K5621" i="3"/>
  <c r="K5622" i="3"/>
  <c r="K5623" i="3"/>
  <c r="K5624" i="3"/>
  <c r="K5625" i="3"/>
  <c r="K5626" i="3"/>
  <c r="K5627" i="3"/>
  <c r="K5628" i="3"/>
  <c r="K5629" i="3"/>
  <c r="K5630" i="3"/>
  <c r="K5631" i="3"/>
  <c r="K5632" i="3"/>
  <c r="K5633" i="3"/>
  <c r="K5634" i="3"/>
  <c r="K5635" i="3"/>
  <c r="K5636" i="3"/>
  <c r="K5637" i="3"/>
  <c r="K5638" i="3"/>
  <c r="K5639" i="3"/>
  <c r="K5640" i="3"/>
  <c r="K5641" i="3"/>
  <c r="K5642" i="3"/>
  <c r="K5643" i="3"/>
  <c r="K5644" i="3"/>
  <c r="K5645" i="3"/>
  <c r="K5646" i="3"/>
  <c r="K5647" i="3"/>
  <c r="K5648" i="3"/>
  <c r="K5649" i="3"/>
  <c r="K5650" i="3"/>
  <c r="K5651" i="3"/>
  <c r="K5652" i="3"/>
  <c r="K5653" i="3"/>
  <c r="K5654" i="3"/>
  <c r="K5655" i="3"/>
  <c r="K5656" i="3"/>
  <c r="K5657" i="3"/>
  <c r="K5658" i="3"/>
  <c r="K5659" i="3"/>
  <c r="K5660" i="3"/>
  <c r="K5661" i="3"/>
  <c r="K5662" i="3"/>
  <c r="K5663" i="3"/>
  <c r="K5664" i="3"/>
  <c r="K5665" i="3"/>
  <c r="K5666" i="3"/>
  <c r="K5667" i="3"/>
  <c r="K5668" i="3"/>
  <c r="K5669" i="3"/>
  <c r="K5670" i="3"/>
  <c r="K5671" i="3"/>
  <c r="K5672" i="3"/>
  <c r="K5673" i="3"/>
  <c r="K5674" i="3"/>
  <c r="K5675" i="3"/>
  <c r="K5676" i="3"/>
  <c r="K5677" i="3"/>
  <c r="K5678" i="3"/>
  <c r="K5679" i="3"/>
  <c r="K5680" i="3"/>
  <c r="K5681" i="3"/>
  <c r="K5682" i="3"/>
  <c r="K5683" i="3"/>
  <c r="K5684" i="3"/>
  <c r="K5685" i="3"/>
  <c r="K5686" i="3"/>
  <c r="K5687" i="3"/>
  <c r="K5688" i="3"/>
  <c r="K5689" i="3"/>
  <c r="K5690" i="3"/>
  <c r="K5691" i="3"/>
  <c r="K5692" i="3"/>
  <c r="K5693" i="3"/>
  <c r="K5694" i="3"/>
  <c r="K5695" i="3"/>
  <c r="K5696" i="3"/>
  <c r="K5697" i="3"/>
  <c r="K5698" i="3"/>
  <c r="K5699" i="3"/>
  <c r="K5700" i="3"/>
  <c r="K5701" i="3"/>
  <c r="K5702" i="3"/>
  <c r="K5703" i="3"/>
  <c r="K5704" i="3"/>
  <c r="K5705" i="3"/>
  <c r="K5706" i="3"/>
  <c r="K5707" i="3"/>
  <c r="K5708" i="3"/>
  <c r="K5709" i="3"/>
  <c r="K5710" i="3"/>
  <c r="K5711" i="3"/>
  <c r="K5712" i="3"/>
  <c r="K5713" i="3"/>
  <c r="K5714" i="3"/>
  <c r="K5715" i="3"/>
  <c r="K5716" i="3"/>
  <c r="K5717" i="3"/>
  <c r="K5718" i="3"/>
  <c r="K5719" i="3"/>
  <c r="K5720" i="3"/>
  <c r="K5721" i="3"/>
  <c r="K5722" i="3"/>
  <c r="K5723" i="3"/>
  <c r="K5724" i="3"/>
  <c r="K5725" i="3"/>
  <c r="K5726" i="3"/>
  <c r="K5727" i="3"/>
  <c r="K5728" i="3"/>
  <c r="K5729" i="3"/>
  <c r="K5730" i="3"/>
  <c r="K5731" i="3"/>
  <c r="K5732" i="3"/>
  <c r="K5733" i="3"/>
  <c r="K5734" i="3"/>
  <c r="K5735" i="3"/>
  <c r="K5736" i="3"/>
  <c r="K5737" i="3"/>
  <c r="K5738" i="3"/>
  <c r="K5739" i="3"/>
  <c r="K5740" i="3"/>
  <c r="K5741" i="3"/>
  <c r="K5742" i="3"/>
  <c r="K5743" i="3"/>
  <c r="K5744" i="3"/>
  <c r="K5745" i="3"/>
  <c r="K5746" i="3"/>
  <c r="K5747" i="3"/>
  <c r="K5748" i="3"/>
  <c r="K5749" i="3"/>
  <c r="K5750" i="3"/>
  <c r="K5751" i="3"/>
  <c r="K5752" i="3"/>
  <c r="K5753" i="3"/>
  <c r="K5754" i="3"/>
  <c r="K5755" i="3"/>
  <c r="K5756" i="3"/>
  <c r="K5757" i="3"/>
  <c r="K5758" i="3"/>
  <c r="K5759" i="3"/>
  <c r="K5760" i="3"/>
  <c r="K5761" i="3"/>
  <c r="K5762" i="3"/>
  <c r="K5763" i="3"/>
  <c r="K5764" i="3"/>
  <c r="K5765" i="3"/>
  <c r="K5766" i="3"/>
  <c r="K5767" i="3"/>
  <c r="K5768" i="3"/>
  <c r="K5769" i="3"/>
  <c r="K5770" i="3"/>
  <c r="K5771" i="3"/>
  <c r="K5772" i="3"/>
  <c r="K5773" i="3"/>
  <c r="K5774" i="3"/>
  <c r="K5775" i="3"/>
  <c r="K5776" i="3"/>
  <c r="K5777" i="3"/>
  <c r="K5778" i="3"/>
  <c r="K5779" i="3"/>
  <c r="K5780" i="3"/>
  <c r="K5781" i="3"/>
  <c r="K5782" i="3"/>
  <c r="K5783" i="3"/>
  <c r="K5784" i="3"/>
  <c r="K5785" i="3"/>
  <c r="K5786" i="3"/>
  <c r="K5787" i="3"/>
  <c r="K5788" i="3"/>
  <c r="K5789" i="3"/>
  <c r="K5790" i="3"/>
  <c r="K5791" i="3"/>
  <c r="K5792" i="3"/>
  <c r="K5793" i="3"/>
  <c r="K5794" i="3"/>
  <c r="K5795" i="3"/>
  <c r="K5796" i="3"/>
  <c r="K5797" i="3"/>
  <c r="K5798" i="3"/>
  <c r="K5799" i="3"/>
  <c r="K5800" i="3"/>
  <c r="K5801" i="3"/>
  <c r="K5802" i="3"/>
  <c r="K5803" i="3"/>
  <c r="K5804" i="3"/>
  <c r="K5805" i="3"/>
  <c r="K5806" i="3"/>
  <c r="K5807" i="3"/>
  <c r="K5808" i="3"/>
  <c r="K5809" i="3"/>
  <c r="K5810" i="3"/>
  <c r="K5811" i="3"/>
  <c r="K5812" i="3"/>
  <c r="K5813" i="3"/>
  <c r="K5814" i="3"/>
  <c r="K5815" i="3"/>
  <c r="K5816" i="3"/>
  <c r="K5817" i="3"/>
  <c r="K5818" i="3"/>
  <c r="K5819" i="3"/>
  <c r="K5820" i="3"/>
  <c r="K5821" i="3"/>
  <c r="K5822" i="3"/>
  <c r="K5823" i="3"/>
  <c r="K5824" i="3"/>
  <c r="K5825" i="3"/>
  <c r="K5826" i="3"/>
  <c r="K5827" i="3"/>
  <c r="K5828" i="3"/>
  <c r="K5829" i="3"/>
  <c r="K5830" i="3"/>
  <c r="K5831" i="3"/>
  <c r="K5832" i="3"/>
  <c r="K5833" i="3"/>
  <c r="K5834" i="3"/>
  <c r="K5835" i="3"/>
  <c r="K5836" i="3"/>
  <c r="K5837" i="3"/>
  <c r="K5838" i="3"/>
  <c r="K5839" i="3"/>
  <c r="K5840" i="3"/>
  <c r="K5841" i="3"/>
  <c r="K5842" i="3"/>
  <c r="K5843" i="3"/>
  <c r="K5844" i="3"/>
  <c r="K5845" i="3"/>
  <c r="K5846" i="3"/>
  <c r="K5847" i="3"/>
  <c r="K5848" i="3"/>
  <c r="K5849" i="3"/>
  <c r="K5850" i="3"/>
  <c r="K5851" i="3"/>
  <c r="K5852" i="3"/>
  <c r="K5853" i="3"/>
  <c r="K5854" i="3"/>
  <c r="K5855" i="3"/>
  <c r="K5856" i="3"/>
  <c r="K5857" i="3"/>
  <c r="K5858" i="3"/>
  <c r="K5859" i="3"/>
  <c r="K5860" i="3"/>
  <c r="K5861" i="3"/>
  <c r="K5862" i="3"/>
  <c r="K5863" i="3"/>
  <c r="K5864" i="3"/>
  <c r="K5865" i="3"/>
  <c r="K5866" i="3"/>
  <c r="K5867" i="3"/>
  <c r="K5868" i="3"/>
  <c r="K5869" i="3"/>
  <c r="K5870" i="3"/>
  <c r="K5871" i="3"/>
  <c r="K5872" i="3"/>
  <c r="K5873" i="3"/>
  <c r="K5874" i="3"/>
  <c r="K5875" i="3"/>
  <c r="K5876" i="3"/>
  <c r="K5877" i="3"/>
  <c r="K5878" i="3"/>
  <c r="K5879" i="3"/>
  <c r="K5880" i="3"/>
  <c r="K5881" i="3"/>
  <c r="K5882" i="3"/>
  <c r="K5883" i="3"/>
  <c r="K5884" i="3"/>
  <c r="K5885" i="3"/>
  <c r="K5886" i="3"/>
  <c r="K5887" i="3"/>
  <c r="K5888" i="3"/>
  <c r="K5889" i="3"/>
  <c r="K5890" i="3"/>
  <c r="K5891" i="3"/>
  <c r="K5892" i="3"/>
  <c r="K5893" i="3"/>
  <c r="K5894" i="3"/>
  <c r="K5895" i="3"/>
  <c r="K5896" i="3"/>
  <c r="K5897" i="3"/>
  <c r="K5898" i="3"/>
  <c r="K5899" i="3"/>
  <c r="K5900" i="3"/>
  <c r="K5901" i="3"/>
  <c r="K5902" i="3"/>
  <c r="K5903" i="3"/>
  <c r="K5904" i="3"/>
  <c r="K5905" i="3"/>
  <c r="K5906" i="3"/>
  <c r="K5907" i="3"/>
  <c r="K5908" i="3"/>
  <c r="K5909" i="3"/>
  <c r="K5910" i="3"/>
  <c r="K5911" i="3"/>
  <c r="K5912" i="3"/>
  <c r="K5913" i="3"/>
  <c r="K5914" i="3"/>
  <c r="K5915" i="3"/>
  <c r="K5916" i="3"/>
  <c r="K5917" i="3"/>
  <c r="K5918" i="3"/>
  <c r="K5919" i="3"/>
  <c r="K5920" i="3"/>
  <c r="K5921" i="3"/>
  <c r="K5922" i="3"/>
  <c r="K5923" i="3"/>
  <c r="K5924" i="3"/>
  <c r="K5925" i="3"/>
  <c r="K5926" i="3"/>
  <c r="K5927" i="3"/>
  <c r="K5928" i="3"/>
  <c r="K5929" i="3"/>
  <c r="K5930" i="3"/>
  <c r="K5931" i="3"/>
  <c r="K5932" i="3"/>
  <c r="K5933" i="3"/>
  <c r="K5934" i="3"/>
  <c r="K5935" i="3"/>
  <c r="K5936" i="3"/>
  <c r="K5937" i="3"/>
  <c r="K5938" i="3"/>
  <c r="K5939" i="3"/>
  <c r="K5940" i="3"/>
  <c r="K5941" i="3"/>
  <c r="K5942" i="3"/>
  <c r="K5943" i="3"/>
  <c r="K5944" i="3"/>
  <c r="K5945" i="3"/>
  <c r="K5946" i="3"/>
  <c r="K5947" i="3"/>
  <c r="K5948" i="3"/>
  <c r="K5949" i="3"/>
  <c r="K5950" i="3"/>
  <c r="K5951" i="3"/>
  <c r="K5952" i="3"/>
  <c r="K5953" i="3"/>
  <c r="K5954" i="3"/>
  <c r="K5955" i="3"/>
  <c r="K5956" i="3"/>
  <c r="K5957" i="3"/>
  <c r="K5958" i="3"/>
  <c r="K5959" i="3"/>
  <c r="K5960" i="3"/>
  <c r="K5961" i="3"/>
  <c r="K5962" i="3"/>
  <c r="K5963" i="3"/>
  <c r="K5964" i="3"/>
  <c r="K5965" i="3"/>
  <c r="K5966" i="3"/>
  <c r="K5967" i="3"/>
  <c r="K5968" i="3"/>
  <c r="K5969" i="3"/>
  <c r="K5970" i="3"/>
  <c r="K5971" i="3"/>
  <c r="K5972" i="3"/>
  <c r="K5973" i="3"/>
  <c r="K5974" i="3"/>
  <c r="K5975" i="3"/>
  <c r="K5976" i="3"/>
  <c r="K5977" i="3"/>
  <c r="K5978" i="3"/>
  <c r="K5979" i="3"/>
  <c r="K5980" i="3"/>
  <c r="K5981" i="3"/>
  <c r="K5982" i="3"/>
  <c r="K5983" i="3"/>
  <c r="K5984" i="3"/>
  <c r="K5985" i="3"/>
  <c r="K5986" i="3"/>
  <c r="K5987" i="3"/>
  <c r="K5988" i="3"/>
  <c r="K5989" i="3"/>
  <c r="K5990" i="3"/>
  <c r="K5991" i="3"/>
  <c r="K5992" i="3"/>
  <c r="K5993" i="3"/>
  <c r="K5994" i="3"/>
  <c r="K5995" i="3"/>
  <c r="K5996" i="3"/>
  <c r="K5997" i="3"/>
  <c r="K5998" i="3"/>
  <c r="K5999" i="3"/>
  <c r="K6000" i="3"/>
  <c r="K6001" i="3"/>
  <c r="K6002" i="3"/>
  <c r="K6003" i="3"/>
  <c r="K6004" i="3"/>
  <c r="K6005" i="3"/>
  <c r="K6006" i="3"/>
  <c r="K6007" i="3"/>
  <c r="K6008" i="3"/>
  <c r="K6009" i="3"/>
  <c r="K6010" i="3"/>
  <c r="K6011" i="3"/>
  <c r="K6012" i="3"/>
  <c r="K6013" i="3"/>
  <c r="K6014" i="3"/>
  <c r="K6015" i="3"/>
  <c r="K6016" i="3"/>
  <c r="K6017" i="3"/>
  <c r="K6018" i="3"/>
  <c r="K6019" i="3"/>
  <c r="K6020" i="3"/>
  <c r="K6021" i="3"/>
  <c r="K6022" i="3"/>
  <c r="K6023" i="3"/>
  <c r="K6024" i="3"/>
  <c r="K6025" i="3"/>
  <c r="K6026" i="3"/>
  <c r="K6027" i="3"/>
  <c r="K6028" i="3"/>
  <c r="K6029" i="3"/>
  <c r="K6030" i="3"/>
  <c r="K6031" i="3"/>
  <c r="K6032" i="3"/>
  <c r="K6033" i="3"/>
  <c r="K6034" i="3"/>
  <c r="K6035" i="3"/>
  <c r="K6036" i="3"/>
  <c r="K6037" i="3"/>
  <c r="K6038" i="3"/>
  <c r="K6039" i="3"/>
  <c r="K6040" i="3"/>
  <c r="K6041" i="3"/>
  <c r="K6042" i="3"/>
  <c r="K6043" i="3"/>
  <c r="K6044" i="3"/>
  <c r="K6045" i="3"/>
  <c r="K6046" i="3"/>
  <c r="K6047" i="3"/>
  <c r="K6048" i="3"/>
  <c r="K6049" i="3"/>
  <c r="K6050" i="3"/>
  <c r="K6051" i="3"/>
  <c r="K6052" i="3"/>
  <c r="K6053" i="3"/>
  <c r="K6054" i="3"/>
  <c r="K6055" i="3"/>
  <c r="K6056" i="3"/>
  <c r="K6057" i="3"/>
  <c r="K6058" i="3"/>
  <c r="K6059" i="3"/>
  <c r="K6060" i="3"/>
  <c r="K6061" i="3"/>
  <c r="K6062" i="3"/>
  <c r="K6063" i="3"/>
  <c r="K6064" i="3"/>
  <c r="K6065" i="3"/>
  <c r="K6066" i="3"/>
  <c r="K6067" i="3"/>
  <c r="K6068" i="3"/>
  <c r="K6069" i="3"/>
  <c r="K6070" i="3"/>
  <c r="K6071" i="3"/>
  <c r="K6072" i="3"/>
  <c r="K6073" i="3"/>
  <c r="K6074" i="3"/>
  <c r="K6075" i="3"/>
  <c r="K6076" i="3"/>
  <c r="K6077" i="3"/>
  <c r="K6078" i="3"/>
  <c r="K6079" i="3"/>
  <c r="K6080" i="3"/>
  <c r="K6081" i="3"/>
  <c r="K6082" i="3"/>
  <c r="K6083" i="3"/>
  <c r="K6084" i="3"/>
  <c r="K6085" i="3"/>
  <c r="K6086" i="3"/>
  <c r="K6087" i="3"/>
  <c r="K6088" i="3"/>
  <c r="K6089" i="3"/>
  <c r="K6090" i="3"/>
  <c r="K6091" i="3"/>
  <c r="K6092" i="3"/>
  <c r="K6093" i="3"/>
  <c r="K6094" i="3"/>
  <c r="K6095" i="3"/>
  <c r="K6096" i="3"/>
  <c r="K6097" i="3"/>
  <c r="K6098" i="3"/>
  <c r="K6099" i="3"/>
  <c r="K6100" i="3"/>
  <c r="K6101" i="3"/>
  <c r="K6102" i="3"/>
  <c r="K6103" i="3"/>
  <c r="K6104" i="3"/>
  <c r="K6105" i="3"/>
  <c r="K6106" i="3"/>
  <c r="K6107" i="3"/>
  <c r="K6108" i="3"/>
  <c r="K6109" i="3"/>
  <c r="K6110" i="3"/>
  <c r="K6111" i="3"/>
  <c r="K6112" i="3"/>
  <c r="K6113" i="3"/>
  <c r="K6114" i="3"/>
  <c r="K6115" i="3"/>
  <c r="K6116" i="3"/>
  <c r="K6117" i="3"/>
  <c r="K6118" i="3"/>
  <c r="K6119" i="3"/>
  <c r="K6120" i="3"/>
  <c r="K6121" i="3"/>
  <c r="K6122" i="3"/>
  <c r="K6123" i="3"/>
  <c r="K6124" i="3"/>
  <c r="K6125" i="3"/>
  <c r="K6126" i="3"/>
  <c r="K6127" i="3"/>
  <c r="K6128" i="3"/>
  <c r="K6129" i="3"/>
  <c r="K6130" i="3"/>
  <c r="K6131" i="3"/>
  <c r="K6132" i="3"/>
  <c r="K6133" i="3"/>
  <c r="K6134" i="3"/>
  <c r="K6135" i="3"/>
  <c r="K6136" i="3"/>
  <c r="K6137" i="3"/>
  <c r="K6138" i="3"/>
  <c r="K6139" i="3"/>
  <c r="K6140" i="3"/>
  <c r="K6141" i="3"/>
  <c r="K6142" i="3"/>
  <c r="K6143" i="3"/>
  <c r="K6144" i="3"/>
  <c r="K6145" i="3"/>
  <c r="K6146" i="3"/>
  <c r="K6147" i="3"/>
  <c r="K6148" i="3"/>
  <c r="K6149" i="3"/>
  <c r="K6150" i="3"/>
  <c r="K6151" i="3"/>
  <c r="K6152" i="3"/>
  <c r="K6153" i="3"/>
  <c r="K6154" i="3"/>
  <c r="K6155" i="3"/>
  <c r="K6156" i="3"/>
  <c r="K6157" i="3"/>
  <c r="K6158" i="3"/>
  <c r="K6159" i="3"/>
  <c r="K6160" i="3"/>
  <c r="K6161" i="3"/>
  <c r="K6162" i="3"/>
  <c r="K6163" i="3"/>
  <c r="K6164" i="3"/>
  <c r="K6165" i="3"/>
  <c r="K6166" i="3"/>
  <c r="K6167" i="3"/>
  <c r="K6168" i="3"/>
  <c r="K6169" i="3"/>
  <c r="K6170" i="3"/>
  <c r="K6171" i="3"/>
  <c r="K6172" i="3"/>
  <c r="K6173" i="3"/>
  <c r="K6174" i="3"/>
  <c r="K6175" i="3"/>
  <c r="K6176" i="3"/>
  <c r="K6177" i="3"/>
  <c r="K6178" i="3"/>
  <c r="K6179" i="3"/>
  <c r="K6180" i="3"/>
  <c r="K6181" i="3"/>
  <c r="K6182" i="3"/>
  <c r="K6183" i="3"/>
  <c r="K6184" i="3"/>
  <c r="K6185" i="3"/>
  <c r="K6186" i="3"/>
  <c r="K6187" i="3"/>
  <c r="K6188" i="3"/>
  <c r="K6189" i="3"/>
  <c r="K6190" i="3"/>
  <c r="K6191" i="3"/>
  <c r="K6192" i="3"/>
  <c r="K6193" i="3"/>
  <c r="K6194" i="3"/>
  <c r="K6195" i="3"/>
  <c r="K6196" i="3"/>
  <c r="K6197" i="3"/>
  <c r="K6198" i="3"/>
  <c r="K6199" i="3"/>
  <c r="K6200" i="3"/>
  <c r="K6201" i="3"/>
  <c r="K6202" i="3"/>
  <c r="K6203" i="3"/>
  <c r="K6204" i="3"/>
  <c r="K6205" i="3"/>
  <c r="K6206" i="3"/>
  <c r="K6207" i="3"/>
  <c r="K6208" i="3"/>
  <c r="K6209" i="3"/>
  <c r="K6210" i="3"/>
  <c r="K6211" i="3"/>
  <c r="K6212" i="3"/>
  <c r="K6213" i="3"/>
  <c r="K6214" i="3"/>
  <c r="K6215" i="3"/>
  <c r="K6216" i="3"/>
  <c r="K6217" i="3"/>
  <c r="K6218" i="3"/>
  <c r="K6219" i="3"/>
  <c r="K6220" i="3"/>
  <c r="K6221" i="3"/>
  <c r="K6222" i="3"/>
  <c r="K6223" i="3"/>
  <c r="K6224" i="3"/>
  <c r="K6225" i="3"/>
  <c r="K6226" i="3"/>
  <c r="K6227" i="3"/>
  <c r="K6228" i="3"/>
  <c r="K6229" i="3"/>
  <c r="K6230" i="3"/>
  <c r="K6231" i="3"/>
  <c r="K6232" i="3"/>
  <c r="K6233" i="3"/>
  <c r="K6234" i="3"/>
  <c r="K6235" i="3"/>
  <c r="K6236" i="3"/>
  <c r="K6237" i="3"/>
  <c r="K6238" i="3"/>
  <c r="K6239" i="3"/>
  <c r="K6240" i="3"/>
  <c r="K6241" i="3"/>
  <c r="K6242" i="3"/>
  <c r="K6243" i="3"/>
  <c r="K6244" i="3"/>
  <c r="K6245" i="3"/>
  <c r="K6246" i="3"/>
  <c r="K6247" i="3"/>
  <c r="K6248" i="3"/>
  <c r="K6249" i="3"/>
  <c r="K6250" i="3"/>
  <c r="K6251" i="3"/>
  <c r="K6252" i="3"/>
  <c r="K6253" i="3"/>
  <c r="K6254" i="3"/>
  <c r="K6255" i="3"/>
  <c r="K6256" i="3"/>
  <c r="K6257" i="3"/>
  <c r="K6258" i="3"/>
  <c r="K6259" i="3"/>
  <c r="K6260" i="3"/>
  <c r="K6261" i="3"/>
  <c r="K6262" i="3"/>
  <c r="K6263" i="3"/>
  <c r="K6264" i="3"/>
  <c r="K6265" i="3"/>
  <c r="K6266" i="3"/>
  <c r="K6267" i="3"/>
  <c r="K6268" i="3"/>
  <c r="K6269" i="3"/>
  <c r="K6270" i="3"/>
  <c r="K6271" i="3"/>
  <c r="K6272" i="3"/>
  <c r="K6273" i="3"/>
  <c r="K6274" i="3"/>
  <c r="K6275" i="3"/>
  <c r="K6276" i="3"/>
  <c r="K6277" i="3"/>
  <c r="K6278" i="3"/>
  <c r="K6279" i="3"/>
  <c r="K6280" i="3"/>
  <c r="K6281" i="3"/>
  <c r="K6282" i="3"/>
  <c r="K6283" i="3"/>
  <c r="K6284" i="3"/>
  <c r="K6285" i="3"/>
  <c r="K6286" i="3"/>
  <c r="K6287" i="3"/>
  <c r="K6288" i="3"/>
  <c r="K6289" i="3"/>
  <c r="K6290" i="3"/>
  <c r="K6291" i="3"/>
  <c r="K6292" i="3"/>
  <c r="K6293" i="3"/>
  <c r="K6294" i="3"/>
  <c r="K6295" i="3"/>
  <c r="K6296" i="3"/>
  <c r="K6297" i="3"/>
  <c r="K6298" i="3"/>
  <c r="K6299" i="3"/>
  <c r="K6300" i="3"/>
  <c r="K6301" i="3"/>
  <c r="K6302" i="3"/>
  <c r="K6303" i="3"/>
  <c r="K6304" i="3"/>
  <c r="K6305" i="3"/>
  <c r="K6306" i="3"/>
  <c r="K6307" i="3"/>
  <c r="K6308" i="3"/>
  <c r="K6309" i="3"/>
  <c r="K6310" i="3"/>
  <c r="K6311" i="3"/>
  <c r="K6312" i="3"/>
  <c r="K6313" i="3"/>
  <c r="K6314" i="3"/>
  <c r="K6315" i="3"/>
  <c r="K6316" i="3"/>
  <c r="K6317" i="3"/>
  <c r="K6318" i="3"/>
  <c r="K6319" i="3"/>
  <c r="K6320" i="3"/>
  <c r="K6321" i="3"/>
  <c r="K6322" i="3"/>
  <c r="K6323" i="3"/>
  <c r="K6324" i="3"/>
  <c r="K6325" i="3"/>
  <c r="K6326" i="3"/>
  <c r="K6327" i="3"/>
  <c r="K6328" i="3"/>
  <c r="K6329" i="3"/>
  <c r="K6330" i="3"/>
  <c r="K6331" i="3"/>
  <c r="K6332" i="3"/>
  <c r="K6333" i="3"/>
  <c r="K6334" i="3"/>
  <c r="K6335" i="3"/>
  <c r="K6336" i="3"/>
  <c r="K6337" i="3"/>
  <c r="K6338" i="3"/>
  <c r="K6339" i="3"/>
  <c r="K6340" i="3"/>
  <c r="K6341" i="3"/>
  <c r="K6342" i="3"/>
  <c r="K6343" i="3"/>
  <c r="K6344" i="3"/>
  <c r="K6345" i="3"/>
  <c r="K6346" i="3"/>
  <c r="K6347" i="3"/>
  <c r="K6348" i="3"/>
  <c r="K6349" i="3"/>
  <c r="K6350" i="3"/>
  <c r="K6351" i="3"/>
  <c r="K6352" i="3"/>
  <c r="K6353" i="3"/>
  <c r="K6354" i="3"/>
  <c r="K6355" i="3"/>
  <c r="K6356" i="3"/>
  <c r="K6357" i="3"/>
  <c r="K6358" i="3"/>
  <c r="K6359" i="3"/>
  <c r="K6360" i="3"/>
  <c r="K6361" i="3"/>
  <c r="K6362" i="3"/>
  <c r="K6363" i="3"/>
  <c r="K6364" i="3"/>
  <c r="K6365" i="3"/>
  <c r="K6366" i="3"/>
  <c r="K6367" i="3"/>
  <c r="K6368" i="3"/>
  <c r="K6369" i="3"/>
  <c r="K6370" i="3"/>
  <c r="K6371" i="3"/>
  <c r="K6372" i="3"/>
  <c r="K6373" i="3"/>
  <c r="K6374" i="3"/>
  <c r="K6375" i="3"/>
  <c r="K6376" i="3"/>
  <c r="K6377" i="3"/>
  <c r="K6378" i="3"/>
  <c r="K6379" i="3"/>
  <c r="K6380" i="3"/>
  <c r="K6381" i="3"/>
  <c r="K6382" i="3"/>
  <c r="K6383" i="3"/>
  <c r="K6384" i="3"/>
  <c r="K6385" i="3"/>
  <c r="K6386" i="3"/>
  <c r="K6387" i="3"/>
  <c r="K6388" i="3"/>
  <c r="K6389" i="3"/>
  <c r="K6390" i="3"/>
  <c r="K6391" i="3"/>
  <c r="K6392" i="3"/>
  <c r="K6393" i="3"/>
  <c r="K6394" i="3"/>
  <c r="K6395" i="3"/>
  <c r="K6396" i="3"/>
  <c r="K6397" i="3"/>
  <c r="K6398" i="3"/>
  <c r="K6399" i="3"/>
  <c r="K6400" i="3"/>
  <c r="K6401" i="3"/>
  <c r="K6402" i="3"/>
  <c r="K6403" i="3"/>
  <c r="K6404" i="3"/>
  <c r="K6405" i="3"/>
  <c r="K6406" i="3"/>
  <c r="K6407" i="3"/>
  <c r="K6408" i="3"/>
  <c r="K6409" i="3"/>
  <c r="K6410" i="3"/>
  <c r="K6411" i="3"/>
  <c r="K6412" i="3"/>
  <c r="K6413" i="3"/>
  <c r="K6414" i="3"/>
  <c r="K6415" i="3"/>
  <c r="K6416" i="3"/>
  <c r="K6417" i="3"/>
  <c r="K6418" i="3"/>
  <c r="K6419" i="3"/>
  <c r="K6420" i="3"/>
  <c r="K6421" i="3"/>
  <c r="K6422" i="3"/>
  <c r="K6423" i="3"/>
  <c r="K6424" i="3"/>
  <c r="K6425" i="3"/>
  <c r="K6426" i="3"/>
  <c r="K6427" i="3"/>
  <c r="K6428" i="3"/>
  <c r="K6429" i="3"/>
  <c r="K6430" i="3"/>
  <c r="K6431" i="3"/>
  <c r="K6432" i="3"/>
  <c r="K6433" i="3"/>
  <c r="K6434" i="3"/>
  <c r="K6435" i="3"/>
  <c r="K6436" i="3"/>
  <c r="K6437" i="3"/>
  <c r="K6438" i="3"/>
  <c r="K6439" i="3"/>
  <c r="K6440" i="3"/>
  <c r="K6441" i="3"/>
  <c r="K6442" i="3"/>
  <c r="K6443" i="3"/>
  <c r="K6444" i="3"/>
  <c r="K6445" i="3"/>
  <c r="K6446" i="3"/>
  <c r="K6447" i="3"/>
  <c r="K6448" i="3"/>
  <c r="K6449" i="3"/>
  <c r="K6450" i="3"/>
  <c r="K6451" i="3"/>
  <c r="K6452" i="3"/>
  <c r="K6453" i="3"/>
  <c r="K6454" i="3"/>
  <c r="K6455" i="3"/>
  <c r="K6456" i="3"/>
  <c r="K6457" i="3"/>
  <c r="K6458" i="3"/>
  <c r="K6459" i="3"/>
  <c r="K6460" i="3"/>
  <c r="K6461" i="3"/>
  <c r="K6462" i="3"/>
  <c r="K6463" i="3"/>
  <c r="K6464" i="3"/>
  <c r="K6465" i="3"/>
  <c r="K6466" i="3"/>
  <c r="K6467" i="3"/>
  <c r="K6468" i="3"/>
  <c r="K6469" i="3"/>
  <c r="K6470" i="3"/>
  <c r="K6471" i="3"/>
  <c r="K6472" i="3"/>
  <c r="K6473" i="3"/>
  <c r="K6474" i="3"/>
  <c r="K6475" i="3"/>
  <c r="K6476" i="3"/>
  <c r="K6477" i="3"/>
  <c r="K6478" i="3"/>
  <c r="K6479" i="3"/>
  <c r="K6480" i="3"/>
  <c r="K6481" i="3"/>
  <c r="K6482" i="3"/>
  <c r="K6483" i="3"/>
  <c r="K6484" i="3"/>
  <c r="K6485" i="3"/>
  <c r="K6486" i="3"/>
  <c r="K6487" i="3"/>
  <c r="K6488" i="3"/>
  <c r="K6489" i="3"/>
  <c r="K6490" i="3"/>
  <c r="K6491" i="3"/>
  <c r="K6492" i="3"/>
  <c r="K6493" i="3"/>
  <c r="K6494" i="3"/>
  <c r="K6495" i="3"/>
  <c r="K6496" i="3"/>
  <c r="K6497" i="3"/>
  <c r="K6498" i="3"/>
  <c r="K6499" i="3"/>
  <c r="K6500" i="3"/>
  <c r="K6501" i="3"/>
  <c r="K6502" i="3"/>
  <c r="K6503" i="3"/>
  <c r="K6504" i="3"/>
  <c r="K6505" i="3"/>
  <c r="K6506" i="3"/>
  <c r="K6507" i="3"/>
  <c r="K6508" i="3"/>
  <c r="K6509" i="3"/>
  <c r="K6510" i="3"/>
  <c r="K6511" i="3"/>
  <c r="K6512" i="3"/>
  <c r="K6513" i="3"/>
  <c r="K6514" i="3"/>
  <c r="K6515" i="3"/>
  <c r="K6516" i="3"/>
  <c r="K6517" i="3"/>
  <c r="K6518" i="3"/>
  <c r="K6519" i="3"/>
  <c r="K6520" i="3"/>
  <c r="K6521" i="3"/>
  <c r="K6522" i="3"/>
  <c r="K6523" i="3"/>
  <c r="K6524" i="3"/>
  <c r="K6525" i="3"/>
  <c r="K6526" i="3"/>
  <c r="K6527" i="3"/>
  <c r="K6528" i="3"/>
  <c r="K6529" i="3"/>
  <c r="K6530" i="3"/>
  <c r="K6531" i="3"/>
  <c r="K6532" i="3"/>
  <c r="K6533" i="3"/>
  <c r="K6534" i="3"/>
  <c r="K6535" i="3"/>
  <c r="K6536" i="3"/>
  <c r="K6537" i="3"/>
  <c r="K6538" i="3"/>
  <c r="K6539" i="3"/>
  <c r="K6540" i="3"/>
  <c r="K6541" i="3"/>
  <c r="K6542" i="3"/>
  <c r="K6543" i="3"/>
  <c r="K6544" i="3"/>
  <c r="K6545" i="3"/>
  <c r="K6546" i="3"/>
  <c r="K6547" i="3"/>
  <c r="K6548" i="3"/>
  <c r="K6549" i="3"/>
  <c r="K6550" i="3"/>
  <c r="K6551" i="3"/>
  <c r="K6552" i="3"/>
  <c r="K6553" i="3"/>
  <c r="K6554" i="3"/>
  <c r="K6555" i="3"/>
  <c r="K6556" i="3"/>
  <c r="K6557" i="3"/>
  <c r="K6558" i="3"/>
  <c r="K6559" i="3"/>
  <c r="K6560" i="3"/>
  <c r="K6561" i="3"/>
  <c r="K6562" i="3"/>
  <c r="K6563" i="3"/>
  <c r="K6564" i="3"/>
  <c r="K6565" i="3"/>
  <c r="K6566" i="3"/>
  <c r="K6567" i="3"/>
  <c r="K6568" i="3"/>
  <c r="K6569" i="3"/>
  <c r="K6570" i="3"/>
  <c r="K6571" i="3"/>
  <c r="K6572" i="3"/>
  <c r="K6573" i="3"/>
  <c r="K6574" i="3"/>
  <c r="K6575" i="3"/>
  <c r="K6576" i="3"/>
  <c r="K6577" i="3"/>
  <c r="K6578" i="3"/>
  <c r="K6579" i="3"/>
  <c r="K6580" i="3"/>
  <c r="K6581" i="3"/>
  <c r="K6582" i="3"/>
  <c r="K6583" i="3"/>
  <c r="K6584" i="3"/>
  <c r="K6585" i="3"/>
  <c r="K6586" i="3"/>
  <c r="K6587" i="3"/>
  <c r="K6588" i="3"/>
  <c r="K6589" i="3"/>
  <c r="K6590" i="3"/>
  <c r="K6591" i="3"/>
  <c r="K6592" i="3"/>
  <c r="K6593" i="3"/>
  <c r="K6594" i="3"/>
  <c r="K6595" i="3"/>
  <c r="K6596" i="3"/>
  <c r="K6597" i="3"/>
  <c r="K6598" i="3"/>
  <c r="K6599" i="3"/>
  <c r="K6600" i="3"/>
  <c r="K6601" i="3"/>
  <c r="K6602" i="3"/>
  <c r="K6603" i="3"/>
  <c r="K6604" i="3"/>
  <c r="K6605" i="3"/>
  <c r="K6606" i="3"/>
  <c r="K6607" i="3"/>
  <c r="K6608" i="3"/>
  <c r="K6609" i="3"/>
  <c r="K6610" i="3"/>
  <c r="K6611" i="3"/>
  <c r="K6612" i="3"/>
  <c r="K6613" i="3"/>
  <c r="K6614" i="3"/>
  <c r="K6615" i="3"/>
  <c r="K6616" i="3"/>
  <c r="K6617" i="3"/>
  <c r="K6618" i="3"/>
  <c r="K6619" i="3"/>
  <c r="K6620" i="3"/>
  <c r="K6621" i="3"/>
  <c r="K6622" i="3"/>
  <c r="K6623" i="3"/>
  <c r="K6624" i="3"/>
  <c r="K6625" i="3"/>
  <c r="K6626" i="3"/>
  <c r="K6627" i="3"/>
  <c r="K6628" i="3"/>
  <c r="K6629" i="3"/>
  <c r="K6630" i="3"/>
  <c r="K6631" i="3"/>
  <c r="K6632" i="3"/>
  <c r="K6633" i="3"/>
  <c r="K6634" i="3"/>
  <c r="K6635" i="3"/>
  <c r="K6636" i="3"/>
  <c r="K6637" i="3"/>
  <c r="K6638" i="3"/>
  <c r="K6639" i="3"/>
  <c r="K6640" i="3"/>
  <c r="K6641" i="3"/>
  <c r="K6642" i="3"/>
  <c r="K6643" i="3"/>
  <c r="K6644" i="3"/>
  <c r="K6645" i="3"/>
  <c r="K6646" i="3"/>
  <c r="K6647" i="3"/>
  <c r="K6648" i="3"/>
  <c r="K6649" i="3"/>
  <c r="K6650" i="3"/>
  <c r="K6651" i="3"/>
  <c r="K6652" i="3"/>
  <c r="K6653" i="3"/>
  <c r="K6654" i="3"/>
  <c r="K6655" i="3"/>
  <c r="K6656" i="3"/>
  <c r="K6657" i="3"/>
  <c r="K6658" i="3"/>
  <c r="K6659" i="3"/>
  <c r="K6660" i="3"/>
  <c r="K6661" i="3"/>
  <c r="K6662" i="3"/>
  <c r="K6663" i="3"/>
  <c r="K6664" i="3"/>
  <c r="K6665" i="3"/>
  <c r="K6666" i="3"/>
  <c r="K6667" i="3"/>
  <c r="K6668" i="3"/>
  <c r="K6669" i="3"/>
  <c r="K6670" i="3"/>
  <c r="K6671" i="3"/>
  <c r="K6672" i="3"/>
  <c r="K6673" i="3"/>
  <c r="K6674" i="3"/>
  <c r="K6675" i="3"/>
  <c r="K6676" i="3"/>
  <c r="K6677" i="3"/>
  <c r="K6678" i="3"/>
  <c r="K6679" i="3"/>
  <c r="K6680" i="3"/>
  <c r="K6681" i="3"/>
  <c r="K6682" i="3"/>
  <c r="K6683" i="3"/>
  <c r="K6684" i="3"/>
  <c r="K6685" i="3"/>
  <c r="K6686" i="3"/>
  <c r="K6687" i="3"/>
  <c r="K6688" i="3"/>
  <c r="K6689" i="3"/>
  <c r="K6690" i="3"/>
  <c r="K6691" i="3"/>
  <c r="K6692" i="3"/>
  <c r="K6693" i="3"/>
  <c r="K6694" i="3"/>
  <c r="K6695" i="3"/>
  <c r="K6696" i="3"/>
  <c r="K6697" i="3"/>
  <c r="K6698" i="3"/>
  <c r="K6699" i="3"/>
  <c r="K6700" i="3"/>
  <c r="K6701" i="3"/>
  <c r="K6702" i="3"/>
  <c r="K6703" i="3"/>
  <c r="K6704" i="3"/>
  <c r="K6705" i="3"/>
  <c r="K6706" i="3"/>
  <c r="K6707" i="3"/>
  <c r="K6708" i="3"/>
  <c r="K6709" i="3"/>
  <c r="K6710" i="3"/>
  <c r="K6711" i="3"/>
  <c r="K6712" i="3"/>
  <c r="K6713" i="3"/>
  <c r="K6714" i="3"/>
  <c r="K6715" i="3"/>
  <c r="K6716" i="3"/>
  <c r="K6717" i="3"/>
  <c r="K6718" i="3"/>
  <c r="K6719" i="3"/>
  <c r="K6720" i="3"/>
  <c r="K6721" i="3"/>
  <c r="K6722" i="3"/>
  <c r="K6723" i="3"/>
  <c r="K6724" i="3"/>
  <c r="K6725" i="3"/>
  <c r="K6726" i="3"/>
  <c r="K6727" i="3"/>
  <c r="K6728" i="3"/>
  <c r="K6729" i="3"/>
  <c r="K6730" i="3"/>
  <c r="K6731" i="3"/>
  <c r="K6732" i="3"/>
  <c r="K6733" i="3"/>
  <c r="K6734" i="3"/>
  <c r="K6735" i="3"/>
  <c r="K6736" i="3"/>
  <c r="K6737" i="3"/>
  <c r="K6738" i="3"/>
  <c r="K6739" i="3"/>
  <c r="K6740" i="3"/>
  <c r="K6741" i="3"/>
  <c r="K6742" i="3"/>
  <c r="K6743" i="3"/>
  <c r="K6744" i="3"/>
  <c r="K6745" i="3"/>
  <c r="K6746" i="3"/>
  <c r="K6747" i="3"/>
  <c r="K6748" i="3"/>
  <c r="K6749" i="3"/>
  <c r="K6750" i="3"/>
  <c r="K6751" i="3"/>
  <c r="K6752" i="3"/>
  <c r="K6753" i="3"/>
  <c r="K6754" i="3"/>
  <c r="K6755" i="3"/>
  <c r="K6756" i="3"/>
  <c r="K6757" i="3"/>
  <c r="K6758" i="3"/>
  <c r="K6759" i="3"/>
  <c r="K6760" i="3"/>
  <c r="K6761" i="3"/>
  <c r="K6762" i="3"/>
  <c r="K6763" i="3"/>
  <c r="K6764" i="3"/>
  <c r="K6765" i="3"/>
  <c r="K6766" i="3"/>
  <c r="K6767" i="3"/>
  <c r="K6768" i="3"/>
  <c r="K6769" i="3"/>
  <c r="K6770" i="3"/>
  <c r="K6771" i="3"/>
  <c r="K6772" i="3"/>
  <c r="K6773" i="3"/>
  <c r="K6774" i="3"/>
  <c r="K6775" i="3"/>
  <c r="K6776" i="3"/>
  <c r="K6777" i="3"/>
  <c r="K6778" i="3"/>
  <c r="K6779" i="3"/>
  <c r="K6780" i="3"/>
  <c r="K6781" i="3"/>
  <c r="K6782" i="3"/>
  <c r="K6783" i="3"/>
  <c r="K6784" i="3"/>
  <c r="K6785" i="3"/>
  <c r="K6786" i="3"/>
  <c r="K6787" i="3"/>
  <c r="K6788" i="3"/>
  <c r="K6789" i="3"/>
  <c r="K6790" i="3"/>
  <c r="K6791" i="3"/>
  <c r="K6792" i="3"/>
  <c r="K6793" i="3"/>
  <c r="K6794" i="3"/>
  <c r="K6795" i="3"/>
  <c r="K6796" i="3"/>
  <c r="K6797" i="3"/>
  <c r="K6798" i="3"/>
  <c r="K6799" i="3"/>
  <c r="K6800" i="3"/>
  <c r="K6801" i="3"/>
  <c r="K6802" i="3"/>
  <c r="K6803" i="3"/>
  <c r="K6804" i="3"/>
  <c r="K6805" i="3"/>
  <c r="K6806" i="3"/>
  <c r="K6807" i="3"/>
  <c r="K6808" i="3"/>
  <c r="K6809" i="3"/>
  <c r="K6810" i="3"/>
  <c r="K6811" i="3"/>
  <c r="K6812" i="3"/>
  <c r="K6813" i="3"/>
  <c r="K6814" i="3"/>
  <c r="K6815" i="3"/>
  <c r="K6816" i="3"/>
  <c r="K6817" i="3"/>
  <c r="K6818" i="3"/>
  <c r="K6819" i="3"/>
  <c r="K6820" i="3"/>
  <c r="K6821" i="3"/>
  <c r="K6822" i="3"/>
  <c r="K6823" i="3"/>
  <c r="K6824" i="3"/>
  <c r="K6825" i="3"/>
  <c r="K6826" i="3"/>
  <c r="K6827" i="3"/>
  <c r="K6828" i="3"/>
  <c r="K6829" i="3"/>
  <c r="K6830" i="3"/>
  <c r="K6831" i="3"/>
  <c r="K6832" i="3"/>
  <c r="K6833" i="3"/>
  <c r="K6834" i="3"/>
  <c r="K6835" i="3"/>
  <c r="K6836" i="3"/>
  <c r="K6837" i="3"/>
  <c r="K6838" i="3"/>
  <c r="K6839" i="3"/>
  <c r="K6840" i="3"/>
  <c r="K6841" i="3"/>
  <c r="K6842" i="3"/>
  <c r="K6843" i="3"/>
  <c r="K6844" i="3"/>
  <c r="K6845" i="3"/>
  <c r="K6846" i="3"/>
  <c r="K6847" i="3"/>
  <c r="K6848" i="3"/>
  <c r="K6849" i="3"/>
  <c r="K6850" i="3"/>
  <c r="K6851" i="3"/>
  <c r="K6852" i="3"/>
  <c r="K6853" i="3"/>
  <c r="K6854" i="3"/>
  <c r="K6855" i="3"/>
  <c r="K6856" i="3"/>
  <c r="K6857" i="3"/>
  <c r="K6858" i="3"/>
  <c r="K6859" i="3"/>
  <c r="K6860" i="3"/>
  <c r="K6861" i="3"/>
  <c r="K6862" i="3"/>
  <c r="K6863" i="3"/>
  <c r="K6864" i="3"/>
  <c r="K6865" i="3"/>
  <c r="K6866" i="3"/>
  <c r="K6867" i="3"/>
  <c r="K6868" i="3"/>
  <c r="K6869" i="3"/>
  <c r="K6870" i="3"/>
  <c r="K6871" i="3"/>
  <c r="K6872" i="3"/>
  <c r="K6873" i="3"/>
  <c r="K6874" i="3"/>
  <c r="K6875" i="3"/>
  <c r="K6876" i="3"/>
  <c r="K6877" i="3"/>
  <c r="K6878" i="3"/>
  <c r="K6879" i="3"/>
  <c r="K6880" i="3"/>
  <c r="K6881" i="3"/>
  <c r="K6882" i="3"/>
  <c r="K6883" i="3"/>
  <c r="K6884" i="3"/>
  <c r="K6885" i="3"/>
  <c r="K6886" i="3"/>
  <c r="K6887" i="3"/>
  <c r="K6888" i="3"/>
  <c r="K6889" i="3"/>
  <c r="K6890" i="3"/>
  <c r="K6891" i="3"/>
  <c r="K6892" i="3"/>
  <c r="K6893" i="3"/>
  <c r="K6894" i="3"/>
  <c r="K6895" i="3"/>
  <c r="K6896" i="3"/>
  <c r="K6897" i="3"/>
  <c r="K6898" i="3"/>
  <c r="K6899" i="3"/>
  <c r="K6900" i="3"/>
  <c r="K6901" i="3"/>
  <c r="K6902" i="3"/>
  <c r="K6903" i="3"/>
  <c r="K6904" i="3"/>
  <c r="K6905" i="3"/>
  <c r="K6906" i="3"/>
  <c r="K6907" i="3"/>
  <c r="K6908" i="3"/>
  <c r="K6909" i="3"/>
  <c r="K6910" i="3"/>
  <c r="K6911" i="3"/>
  <c r="K6912" i="3"/>
  <c r="K6913" i="3"/>
  <c r="K6914" i="3"/>
  <c r="K6915" i="3"/>
  <c r="K6916" i="3"/>
  <c r="K6917" i="3"/>
  <c r="K6918" i="3"/>
  <c r="K6919" i="3"/>
  <c r="K6920" i="3"/>
  <c r="K6921" i="3"/>
  <c r="K6922" i="3"/>
  <c r="K6923" i="3"/>
  <c r="K6924" i="3"/>
  <c r="K6925" i="3"/>
  <c r="K6926" i="3"/>
  <c r="K6927" i="3"/>
  <c r="K6928" i="3"/>
  <c r="K6929" i="3"/>
  <c r="K6930" i="3"/>
  <c r="K6931" i="3"/>
  <c r="K6932" i="3"/>
  <c r="K6933" i="3"/>
  <c r="K6934" i="3"/>
  <c r="K6935" i="3"/>
  <c r="K6936" i="3"/>
  <c r="K6937" i="3"/>
  <c r="K6938" i="3"/>
  <c r="K6939" i="3"/>
  <c r="K6940" i="3"/>
  <c r="K6941" i="3"/>
  <c r="K6942" i="3"/>
  <c r="K6943" i="3"/>
  <c r="K6944" i="3"/>
  <c r="K6945" i="3"/>
  <c r="K6946" i="3"/>
  <c r="K6947" i="3"/>
  <c r="K6948" i="3"/>
  <c r="K6949" i="3"/>
  <c r="K6950" i="3"/>
  <c r="K6951" i="3"/>
  <c r="K6952" i="3"/>
  <c r="K6953" i="3"/>
  <c r="K6954" i="3"/>
  <c r="K6955" i="3"/>
  <c r="K6956" i="3"/>
  <c r="K6957" i="3"/>
  <c r="K6958" i="3"/>
  <c r="K6959" i="3"/>
  <c r="K6960" i="3"/>
  <c r="K6961" i="3"/>
  <c r="K6962" i="3"/>
  <c r="K6963" i="3"/>
  <c r="K6964" i="3"/>
  <c r="K6965" i="3"/>
  <c r="K6966" i="3"/>
  <c r="K6967" i="3"/>
  <c r="K6968" i="3"/>
  <c r="K6969" i="3"/>
  <c r="K6970" i="3"/>
  <c r="K6971" i="3"/>
  <c r="K6972" i="3"/>
  <c r="K6973" i="3"/>
  <c r="K6974" i="3"/>
  <c r="K6975" i="3"/>
  <c r="K6976" i="3"/>
  <c r="K6977" i="3"/>
  <c r="K6978" i="3"/>
  <c r="K6979" i="3"/>
  <c r="K6980" i="3"/>
  <c r="K6981" i="3"/>
  <c r="K6982" i="3"/>
  <c r="K6983" i="3"/>
  <c r="K6984" i="3"/>
  <c r="K6985" i="3"/>
  <c r="K6986" i="3"/>
  <c r="K6987" i="3"/>
  <c r="K6988" i="3"/>
  <c r="K6989" i="3"/>
  <c r="K6990" i="3"/>
  <c r="K6991" i="3"/>
  <c r="K6992" i="3"/>
  <c r="K6993" i="3"/>
  <c r="K6994" i="3"/>
  <c r="K6995" i="3"/>
  <c r="K6996" i="3"/>
  <c r="K6997" i="3"/>
  <c r="K6998" i="3"/>
  <c r="K6999" i="3"/>
  <c r="K7000" i="3"/>
  <c r="K7001" i="3"/>
  <c r="K7002" i="3"/>
  <c r="K7003" i="3"/>
  <c r="K7004" i="3"/>
  <c r="K7005" i="3"/>
  <c r="K7006" i="3"/>
  <c r="K7007" i="3"/>
  <c r="K7008" i="3"/>
  <c r="K7009" i="3"/>
  <c r="K7010" i="3"/>
  <c r="K7011" i="3"/>
  <c r="K7012" i="3"/>
  <c r="K7013" i="3"/>
  <c r="K7014" i="3"/>
  <c r="K7015" i="3"/>
  <c r="K7016" i="3"/>
  <c r="K7017" i="3"/>
  <c r="K7018" i="3"/>
  <c r="K7019" i="3"/>
  <c r="K7020" i="3"/>
  <c r="K7021" i="3"/>
  <c r="K7022" i="3"/>
  <c r="K7023" i="3"/>
  <c r="K7024" i="3"/>
  <c r="K7025" i="3"/>
  <c r="K7026" i="3"/>
  <c r="K7027" i="3"/>
  <c r="K7028" i="3"/>
  <c r="K7029" i="3"/>
  <c r="K7030" i="3"/>
  <c r="K7031" i="3"/>
  <c r="K7032" i="3"/>
  <c r="K7033" i="3"/>
  <c r="K7034" i="3"/>
  <c r="K7035" i="3"/>
  <c r="K7036" i="3"/>
  <c r="K7037" i="3"/>
  <c r="K7038" i="3"/>
  <c r="K7039" i="3"/>
  <c r="K7040" i="3"/>
  <c r="K7041" i="3"/>
  <c r="K7042" i="3"/>
  <c r="K7043" i="3"/>
  <c r="K7044" i="3"/>
  <c r="K7045" i="3"/>
  <c r="K7046" i="3"/>
  <c r="K7047" i="3"/>
  <c r="K7048" i="3"/>
  <c r="K7049" i="3"/>
  <c r="K7050" i="3"/>
  <c r="K7051" i="3"/>
  <c r="K7052" i="3"/>
  <c r="K7053" i="3"/>
  <c r="K7054" i="3"/>
  <c r="K7055" i="3"/>
  <c r="K7056" i="3"/>
  <c r="K7057" i="3"/>
  <c r="K7058" i="3"/>
  <c r="K7059" i="3"/>
  <c r="K7060" i="3"/>
  <c r="K7061" i="3"/>
  <c r="K7062" i="3"/>
  <c r="K7063" i="3"/>
  <c r="K7064" i="3"/>
  <c r="K7065" i="3"/>
  <c r="K7066" i="3"/>
  <c r="K7067" i="3"/>
  <c r="K7068" i="3"/>
  <c r="K7069" i="3"/>
  <c r="K7070" i="3"/>
  <c r="K7071" i="3"/>
  <c r="K7072" i="3"/>
  <c r="K7073" i="3"/>
  <c r="K7074" i="3"/>
  <c r="K7075" i="3"/>
  <c r="K7076" i="3"/>
  <c r="K7077" i="3"/>
  <c r="K7078" i="3"/>
  <c r="K7079" i="3"/>
  <c r="K7080" i="3"/>
  <c r="K7081" i="3"/>
  <c r="K7082" i="3"/>
  <c r="K7083" i="3"/>
  <c r="K7084" i="3"/>
  <c r="K7085" i="3"/>
  <c r="K7086" i="3"/>
  <c r="K7087" i="3"/>
  <c r="K7088" i="3"/>
  <c r="K7089" i="3"/>
  <c r="K7090" i="3"/>
  <c r="K7091" i="3"/>
  <c r="K7092" i="3"/>
  <c r="K7093" i="3"/>
  <c r="K7094" i="3"/>
  <c r="K7095" i="3"/>
  <c r="K7096" i="3"/>
  <c r="K7097" i="3"/>
  <c r="K7098" i="3"/>
  <c r="K7099" i="3"/>
  <c r="K7100" i="3"/>
  <c r="K7101" i="3"/>
  <c r="K7102" i="3"/>
  <c r="K7103" i="3"/>
  <c r="K7104" i="3"/>
  <c r="K7105" i="3"/>
  <c r="K7106" i="3"/>
  <c r="K7107" i="3"/>
  <c r="K7108" i="3"/>
  <c r="K7109" i="3"/>
  <c r="K7110" i="3"/>
  <c r="K7111" i="3"/>
  <c r="K7112" i="3"/>
  <c r="K7113" i="3"/>
  <c r="K7114" i="3"/>
  <c r="K7115" i="3"/>
  <c r="K7116" i="3"/>
  <c r="K7117" i="3"/>
  <c r="K7118" i="3"/>
  <c r="K7119" i="3"/>
  <c r="K7120" i="3"/>
  <c r="K7121" i="3"/>
  <c r="K7122" i="3"/>
  <c r="K7123" i="3"/>
  <c r="K7124" i="3"/>
  <c r="K7125" i="3"/>
  <c r="K7126" i="3"/>
  <c r="K7127" i="3"/>
  <c r="K7128" i="3"/>
  <c r="K7129" i="3"/>
  <c r="K7130" i="3"/>
  <c r="K7131" i="3"/>
  <c r="K7132" i="3"/>
  <c r="K7133" i="3"/>
  <c r="K7134" i="3"/>
  <c r="K7135" i="3"/>
  <c r="K7136" i="3"/>
  <c r="K7137" i="3"/>
  <c r="K7138" i="3"/>
  <c r="K7139" i="3"/>
  <c r="K7140" i="3"/>
  <c r="K7141" i="3"/>
  <c r="K7142" i="3"/>
  <c r="K7143" i="3"/>
  <c r="K7144" i="3"/>
  <c r="K7145" i="3"/>
  <c r="K7146" i="3"/>
  <c r="K7147" i="3"/>
  <c r="K7148" i="3"/>
  <c r="K7149" i="3"/>
  <c r="K7150" i="3"/>
  <c r="K7151" i="3"/>
  <c r="K7152" i="3"/>
  <c r="K7153" i="3"/>
  <c r="K7154" i="3"/>
  <c r="K7155" i="3"/>
  <c r="K7156" i="3"/>
  <c r="K7157" i="3"/>
  <c r="K7158" i="3"/>
  <c r="K7159" i="3"/>
  <c r="K7160" i="3"/>
  <c r="K7161" i="3"/>
  <c r="K7162" i="3"/>
  <c r="K7163" i="3"/>
  <c r="K7164" i="3"/>
  <c r="K7165" i="3"/>
  <c r="K7166" i="3"/>
  <c r="K7167" i="3"/>
  <c r="K7168" i="3"/>
  <c r="K7169" i="3"/>
  <c r="K7170" i="3"/>
  <c r="K7171" i="3"/>
  <c r="K7172" i="3"/>
  <c r="K7173" i="3"/>
  <c r="K7174" i="3"/>
  <c r="K7175" i="3"/>
  <c r="K7176" i="3"/>
  <c r="K7177" i="3"/>
  <c r="K7178" i="3"/>
  <c r="K7179" i="3"/>
  <c r="K7180" i="3"/>
  <c r="K7181" i="3"/>
  <c r="K7182" i="3"/>
  <c r="K7183" i="3"/>
  <c r="K7184" i="3"/>
  <c r="K7185" i="3"/>
  <c r="K7186" i="3"/>
  <c r="K7187" i="3"/>
  <c r="K7188" i="3"/>
  <c r="K7189" i="3"/>
  <c r="K7190" i="3"/>
  <c r="K7191" i="3"/>
  <c r="K7192" i="3"/>
  <c r="K7193" i="3"/>
  <c r="K7194" i="3"/>
  <c r="K7195" i="3"/>
  <c r="K7196" i="3"/>
  <c r="K7197" i="3"/>
  <c r="K7198" i="3"/>
  <c r="K7199" i="3"/>
  <c r="K7200" i="3"/>
  <c r="K7201" i="3"/>
  <c r="K7202" i="3"/>
  <c r="K7203" i="3"/>
  <c r="K7204" i="3"/>
  <c r="K7205" i="3"/>
  <c r="K7206" i="3"/>
  <c r="K7207" i="3"/>
  <c r="K7208" i="3"/>
  <c r="K7209" i="3"/>
  <c r="K7210" i="3"/>
  <c r="K7211" i="3"/>
  <c r="K7212" i="3"/>
  <c r="K7213" i="3"/>
  <c r="K7214" i="3"/>
  <c r="K7215" i="3"/>
  <c r="K7216" i="3"/>
  <c r="K7217" i="3"/>
  <c r="K7218" i="3"/>
  <c r="K7219" i="3"/>
  <c r="K7220" i="3"/>
  <c r="K7221" i="3"/>
  <c r="K7222" i="3"/>
  <c r="K7223" i="3"/>
  <c r="K7224" i="3"/>
  <c r="K7225" i="3"/>
  <c r="K7226" i="3"/>
  <c r="K7227" i="3"/>
  <c r="K7228" i="3"/>
  <c r="K7229" i="3"/>
  <c r="K7230" i="3"/>
  <c r="K7231" i="3"/>
  <c r="K7232" i="3"/>
  <c r="K7233" i="3"/>
  <c r="K7234" i="3"/>
  <c r="K7235" i="3"/>
  <c r="K7236" i="3"/>
  <c r="K7237" i="3"/>
  <c r="K7238" i="3"/>
  <c r="K7239" i="3"/>
  <c r="K7240" i="3"/>
  <c r="K7241" i="3"/>
  <c r="K7242" i="3"/>
  <c r="K7243" i="3"/>
  <c r="K7244" i="3"/>
  <c r="K7245" i="3"/>
  <c r="K7246" i="3"/>
  <c r="K7247" i="3"/>
  <c r="K7248" i="3"/>
  <c r="K7249" i="3"/>
  <c r="K7250" i="3"/>
  <c r="K7251" i="3"/>
  <c r="K7252" i="3"/>
  <c r="K7253" i="3"/>
  <c r="K7254" i="3"/>
  <c r="K7255" i="3"/>
  <c r="K7256" i="3"/>
  <c r="K7257" i="3"/>
  <c r="K7258" i="3"/>
  <c r="K7259" i="3"/>
  <c r="K7260" i="3"/>
  <c r="K7261" i="3"/>
  <c r="K7262" i="3"/>
  <c r="K7263" i="3"/>
  <c r="K7264" i="3"/>
  <c r="K7265" i="3"/>
  <c r="K7266" i="3"/>
  <c r="K7267" i="3"/>
  <c r="K7268" i="3"/>
  <c r="K7269" i="3"/>
  <c r="K7270" i="3"/>
  <c r="K7271" i="3"/>
  <c r="K7272" i="3"/>
  <c r="K7273" i="3"/>
  <c r="K7274" i="3"/>
  <c r="K7275" i="3"/>
  <c r="K7276" i="3"/>
  <c r="K7277" i="3"/>
  <c r="K7278" i="3"/>
  <c r="K7279" i="3"/>
  <c r="K7280" i="3"/>
  <c r="K7281" i="3"/>
  <c r="K7282" i="3"/>
  <c r="K7283" i="3"/>
  <c r="K7284" i="3"/>
  <c r="K7285" i="3"/>
  <c r="K7286" i="3"/>
  <c r="K7287" i="3"/>
  <c r="K7288" i="3"/>
  <c r="K7289" i="3"/>
  <c r="K7290" i="3"/>
  <c r="K7291" i="3"/>
  <c r="K7292" i="3"/>
  <c r="K7293" i="3"/>
  <c r="K7294" i="3"/>
  <c r="K7295" i="3"/>
  <c r="K7296" i="3"/>
  <c r="K7297" i="3"/>
  <c r="K7298" i="3"/>
  <c r="K7299" i="3"/>
  <c r="K7300" i="3"/>
  <c r="K7301" i="3"/>
  <c r="K7302" i="3"/>
  <c r="K7303" i="3"/>
  <c r="K7304" i="3"/>
  <c r="K7305" i="3"/>
  <c r="K7306" i="3"/>
  <c r="K7307" i="3"/>
  <c r="K7308" i="3"/>
  <c r="K7309" i="3"/>
  <c r="K7310" i="3"/>
  <c r="K7311" i="3"/>
  <c r="K7312" i="3"/>
  <c r="K7313" i="3"/>
  <c r="K7314" i="3"/>
  <c r="K7315" i="3"/>
  <c r="K7316" i="3"/>
  <c r="K7317" i="3"/>
  <c r="K7318" i="3"/>
  <c r="K7319" i="3"/>
  <c r="K7320" i="3"/>
  <c r="K7321" i="3"/>
  <c r="K7322" i="3"/>
  <c r="K7323" i="3"/>
  <c r="K7324" i="3"/>
  <c r="K7325" i="3"/>
  <c r="K7326" i="3"/>
  <c r="K7327" i="3"/>
  <c r="K7328" i="3"/>
  <c r="K7329" i="3"/>
  <c r="K7330" i="3"/>
  <c r="K7331" i="3"/>
  <c r="K7332" i="3"/>
  <c r="K7333" i="3"/>
  <c r="K7334" i="3"/>
  <c r="K7335" i="3"/>
  <c r="K7336" i="3"/>
  <c r="K7337" i="3"/>
  <c r="K7338" i="3"/>
  <c r="K7339" i="3"/>
  <c r="K7340" i="3"/>
  <c r="K7341" i="3"/>
  <c r="K7342" i="3"/>
  <c r="K7343" i="3"/>
  <c r="K7344" i="3"/>
  <c r="K7345" i="3"/>
  <c r="K7346" i="3"/>
  <c r="K7347" i="3"/>
  <c r="K7348" i="3"/>
  <c r="K7349" i="3"/>
  <c r="K7350" i="3"/>
  <c r="K7351" i="3"/>
  <c r="K7352" i="3"/>
  <c r="K7353" i="3"/>
  <c r="K7354" i="3"/>
  <c r="K7355" i="3"/>
  <c r="K7356" i="3"/>
  <c r="K7357" i="3"/>
  <c r="K7358" i="3"/>
  <c r="K7359" i="3"/>
  <c r="K7360" i="3"/>
  <c r="K7361" i="3"/>
  <c r="K7362" i="3"/>
  <c r="K7363" i="3"/>
  <c r="K7364" i="3"/>
  <c r="K7365" i="3"/>
  <c r="K7366" i="3"/>
  <c r="K7367" i="3"/>
  <c r="K7368" i="3"/>
  <c r="K7369" i="3"/>
  <c r="K7370" i="3"/>
  <c r="K7371" i="3"/>
  <c r="K7372" i="3"/>
  <c r="K7373" i="3"/>
  <c r="K7374" i="3"/>
  <c r="K7375" i="3"/>
  <c r="K7376" i="3"/>
  <c r="K7377" i="3"/>
  <c r="K7378" i="3"/>
  <c r="K7379" i="3"/>
  <c r="K7380" i="3"/>
  <c r="K7381" i="3"/>
  <c r="K7382" i="3"/>
  <c r="K7383" i="3"/>
  <c r="K7384" i="3"/>
  <c r="K7385" i="3"/>
  <c r="K7386" i="3"/>
  <c r="K7387" i="3"/>
  <c r="K7388" i="3"/>
  <c r="K7389" i="3"/>
  <c r="K7390" i="3"/>
  <c r="K7391" i="3"/>
  <c r="K7392" i="3"/>
  <c r="K7393" i="3"/>
  <c r="K7394" i="3"/>
  <c r="K7395" i="3"/>
  <c r="K7396" i="3"/>
  <c r="K7397" i="3"/>
  <c r="K7398" i="3"/>
  <c r="K7399" i="3"/>
  <c r="K7400" i="3"/>
  <c r="K7401" i="3"/>
  <c r="K7402" i="3"/>
  <c r="K7403" i="3"/>
  <c r="K7404" i="3"/>
  <c r="K7405" i="3"/>
  <c r="K7406" i="3"/>
  <c r="K7407" i="3"/>
  <c r="K7408" i="3"/>
  <c r="K7409" i="3"/>
  <c r="K7410" i="3"/>
  <c r="K7411" i="3"/>
  <c r="K7412" i="3"/>
  <c r="K7413" i="3"/>
  <c r="K7414" i="3"/>
  <c r="K7415" i="3"/>
  <c r="K7416" i="3"/>
  <c r="K7417" i="3"/>
  <c r="K7418" i="3"/>
  <c r="K7419" i="3"/>
  <c r="K7420" i="3"/>
  <c r="K7421" i="3"/>
  <c r="K7422" i="3"/>
  <c r="K7423" i="3"/>
  <c r="K7424" i="3"/>
  <c r="K7425" i="3"/>
  <c r="K7426" i="3"/>
  <c r="K7427" i="3"/>
  <c r="K7428" i="3"/>
  <c r="K7429" i="3"/>
  <c r="K7430" i="3"/>
  <c r="K7431" i="3"/>
  <c r="K7432" i="3"/>
  <c r="K7433" i="3"/>
  <c r="K7434" i="3"/>
  <c r="K7435" i="3"/>
  <c r="K7436" i="3"/>
  <c r="K7437" i="3"/>
  <c r="K7438" i="3"/>
  <c r="K7439" i="3"/>
  <c r="K7440" i="3"/>
  <c r="K7441" i="3"/>
  <c r="K7442" i="3"/>
  <c r="K7443" i="3"/>
  <c r="K7444" i="3"/>
  <c r="K7445" i="3"/>
  <c r="K7446" i="3"/>
  <c r="K7447" i="3"/>
  <c r="K7448" i="3"/>
  <c r="K7449" i="3"/>
  <c r="K7450" i="3"/>
  <c r="K7451" i="3"/>
  <c r="K7452" i="3"/>
  <c r="K7453" i="3"/>
  <c r="K7454" i="3"/>
  <c r="K7455" i="3"/>
  <c r="K7456" i="3"/>
  <c r="K7457" i="3"/>
  <c r="K7458" i="3"/>
  <c r="K7459" i="3"/>
  <c r="K7460" i="3"/>
  <c r="K7461" i="3"/>
  <c r="K7462" i="3"/>
  <c r="K7463" i="3"/>
  <c r="K7464" i="3"/>
  <c r="K7465" i="3"/>
  <c r="K7466" i="3"/>
  <c r="K7467" i="3"/>
  <c r="K7468" i="3"/>
  <c r="K7469" i="3"/>
  <c r="K7470" i="3"/>
  <c r="K7471" i="3"/>
  <c r="K7472" i="3"/>
  <c r="K7473" i="3"/>
  <c r="K7474" i="3"/>
  <c r="K7475" i="3"/>
  <c r="K7476" i="3"/>
  <c r="K7477" i="3"/>
  <c r="K7478" i="3"/>
  <c r="K7479" i="3"/>
  <c r="K7480" i="3"/>
  <c r="K7481" i="3"/>
  <c r="K7482" i="3"/>
  <c r="K7483" i="3"/>
  <c r="K7484" i="3"/>
  <c r="K7485" i="3"/>
  <c r="K7486" i="3"/>
  <c r="K7487" i="3"/>
  <c r="K7488" i="3"/>
  <c r="K7489" i="3"/>
  <c r="K7490" i="3"/>
  <c r="K7491" i="3"/>
  <c r="K7492" i="3"/>
  <c r="K7493" i="3"/>
  <c r="K7494" i="3"/>
  <c r="K7495" i="3"/>
  <c r="K7496" i="3"/>
  <c r="K7497" i="3"/>
  <c r="K7498" i="3"/>
  <c r="K7499" i="3"/>
  <c r="K7500" i="3"/>
  <c r="K7501" i="3"/>
  <c r="K7502" i="3"/>
  <c r="K7503" i="3"/>
  <c r="K7504" i="3"/>
  <c r="K7505" i="3"/>
  <c r="K7506" i="3"/>
  <c r="K7507" i="3"/>
  <c r="K7508" i="3"/>
  <c r="K7509" i="3"/>
  <c r="K7510" i="3"/>
  <c r="K7511" i="3"/>
  <c r="K7512" i="3"/>
  <c r="K7513" i="3"/>
  <c r="K7514" i="3"/>
  <c r="K7515" i="3"/>
  <c r="K7516" i="3"/>
  <c r="K7517" i="3"/>
  <c r="K7518" i="3"/>
  <c r="K7519" i="3"/>
  <c r="K7520" i="3"/>
  <c r="K7521" i="3"/>
  <c r="K7522" i="3"/>
  <c r="K7523" i="3"/>
  <c r="K7524" i="3"/>
  <c r="K7525" i="3"/>
  <c r="K7526" i="3"/>
  <c r="K7527" i="3"/>
  <c r="K7528" i="3"/>
  <c r="K7529" i="3"/>
  <c r="K7530" i="3"/>
  <c r="K7531" i="3"/>
  <c r="K7532" i="3"/>
  <c r="K7533" i="3"/>
  <c r="K7534" i="3"/>
  <c r="K7535" i="3"/>
  <c r="K7536" i="3"/>
  <c r="K7537" i="3"/>
  <c r="K7538" i="3"/>
  <c r="K7539" i="3"/>
  <c r="K7540" i="3"/>
  <c r="K7541" i="3"/>
  <c r="K7542" i="3"/>
  <c r="K7543" i="3"/>
  <c r="K7544" i="3"/>
  <c r="K7545" i="3"/>
  <c r="K7546" i="3"/>
  <c r="K7547" i="3"/>
  <c r="K7548" i="3"/>
  <c r="K7549" i="3"/>
  <c r="K7550" i="3"/>
  <c r="K7551" i="3"/>
  <c r="K7552" i="3"/>
  <c r="K7553" i="3"/>
  <c r="K7554" i="3"/>
  <c r="K7555" i="3"/>
  <c r="K7556" i="3"/>
  <c r="K7557" i="3"/>
  <c r="K7558" i="3"/>
  <c r="K7559" i="3"/>
  <c r="K7560" i="3"/>
  <c r="K7561" i="3"/>
  <c r="K7562" i="3"/>
  <c r="K7563" i="3"/>
  <c r="K7564" i="3"/>
  <c r="K7565" i="3"/>
  <c r="K7566" i="3"/>
  <c r="K7567" i="3"/>
  <c r="K7568" i="3"/>
  <c r="K7569" i="3"/>
  <c r="K7570" i="3"/>
  <c r="K7571" i="3"/>
  <c r="K7572" i="3"/>
  <c r="K7573" i="3"/>
  <c r="K7574" i="3"/>
  <c r="K7575" i="3"/>
  <c r="K7576" i="3"/>
  <c r="K7577" i="3"/>
  <c r="K7578" i="3"/>
  <c r="K7579" i="3"/>
  <c r="K7580" i="3"/>
  <c r="K7581" i="3"/>
  <c r="K7582" i="3"/>
  <c r="K7583" i="3"/>
  <c r="K7584" i="3"/>
  <c r="K7585" i="3"/>
  <c r="K7586" i="3"/>
  <c r="K7587" i="3"/>
  <c r="K7588" i="3"/>
  <c r="K7589" i="3"/>
  <c r="K7590" i="3"/>
  <c r="K7591" i="3"/>
  <c r="K7592" i="3"/>
  <c r="K7593" i="3"/>
  <c r="K7594" i="3"/>
  <c r="K7595" i="3"/>
  <c r="K7596" i="3"/>
  <c r="K7597" i="3"/>
  <c r="K7598" i="3"/>
  <c r="K7599" i="3"/>
  <c r="K7600" i="3"/>
  <c r="K7601" i="3"/>
  <c r="K7602" i="3"/>
  <c r="K7603" i="3"/>
  <c r="K7604" i="3"/>
  <c r="K7605" i="3"/>
  <c r="K7606" i="3"/>
  <c r="K7607" i="3"/>
  <c r="K7608" i="3"/>
  <c r="K7609" i="3"/>
  <c r="K7610" i="3"/>
  <c r="K7611" i="3"/>
  <c r="K7612" i="3"/>
  <c r="K7613" i="3"/>
  <c r="K7614" i="3"/>
  <c r="K7615" i="3"/>
  <c r="K7616" i="3"/>
  <c r="K7617" i="3"/>
  <c r="K7618" i="3"/>
  <c r="K7619" i="3"/>
  <c r="K7620" i="3"/>
  <c r="K7621" i="3"/>
  <c r="K7622" i="3"/>
  <c r="K7623" i="3"/>
  <c r="K7624" i="3"/>
  <c r="K7625" i="3"/>
  <c r="K7626" i="3"/>
  <c r="K7627" i="3"/>
  <c r="K7628" i="3"/>
  <c r="K7629" i="3"/>
  <c r="K7630" i="3"/>
  <c r="K7631" i="3"/>
  <c r="K7632" i="3"/>
  <c r="K7633" i="3"/>
  <c r="K7634" i="3"/>
  <c r="K7635" i="3"/>
  <c r="K7636" i="3"/>
  <c r="K7637" i="3"/>
  <c r="K7638" i="3"/>
  <c r="K7639" i="3"/>
  <c r="K7640" i="3"/>
  <c r="K7641" i="3"/>
  <c r="K7642" i="3"/>
  <c r="K7643" i="3"/>
  <c r="K7644" i="3"/>
  <c r="K7645" i="3"/>
  <c r="K7646" i="3"/>
  <c r="K7647" i="3"/>
  <c r="K7648" i="3"/>
  <c r="K7649" i="3"/>
  <c r="K7650" i="3"/>
  <c r="K7651" i="3"/>
  <c r="K7652" i="3"/>
  <c r="K7653" i="3"/>
  <c r="K7654" i="3"/>
  <c r="K7655" i="3"/>
  <c r="K7656" i="3"/>
  <c r="K7657" i="3"/>
  <c r="K7658" i="3"/>
  <c r="K7659" i="3"/>
  <c r="K7660" i="3"/>
  <c r="K7661" i="3"/>
  <c r="K7662" i="3"/>
  <c r="K7663" i="3"/>
  <c r="K7664" i="3"/>
  <c r="K7665" i="3"/>
  <c r="K7666" i="3"/>
  <c r="K7667" i="3"/>
  <c r="K7668" i="3"/>
  <c r="K7669" i="3"/>
  <c r="K7670" i="3"/>
  <c r="K7671" i="3"/>
  <c r="K7672" i="3"/>
  <c r="K7673" i="3"/>
  <c r="K7674" i="3"/>
  <c r="K7675" i="3"/>
  <c r="K7676" i="3"/>
  <c r="K7677" i="3"/>
  <c r="K7678" i="3"/>
  <c r="K7679" i="3"/>
  <c r="K7680" i="3"/>
  <c r="K7681" i="3"/>
  <c r="K7682" i="3"/>
  <c r="K7683" i="3"/>
  <c r="K7684" i="3"/>
  <c r="K7685" i="3"/>
  <c r="K7686" i="3"/>
  <c r="K7687" i="3"/>
  <c r="K7688" i="3"/>
  <c r="K7689" i="3"/>
  <c r="K7690" i="3"/>
  <c r="K7691" i="3"/>
  <c r="K7692" i="3"/>
  <c r="K7693" i="3"/>
  <c r="K7694" i="3"/>
  <c r="K7695" i="3"/>
  <c r="K7696" i="3"/>
  <c r="K7697" i="3"/>
  <c r="K7698" i="3"/>
  <c r="K7699" i="3"/>
  <c r="K7700" i="3"/>
  <c r="K7701" i="3"/>
  <c r="K7702" i="3"/>
  <c r="K7703" i="3"/>
  <c r="K7704" i="3"/>
  <c r="K7705" i="3"/>
  <c r="K7706" i="3"/>
  <c r="K7707" i="3"/>
  <c r="K7708" i="3"/>
  <c r="K7709" i="3"/>
  <c r="K7710" i="3"/>
  <c r="K7711" i="3"/>
  <c r="K7712" i="3"/>
  <c r="K7713" i="3"/>
  <c r="K7714" i="3"/>
  <c r="K7715" i="3"/>
  <c r="K7716" i="3"/>
  <c r="K7717" i="3"/>
  <c r="K7718" i="3"/>
  <c r="K7719" i="3"/>
  <c r="K7720" i="3"/>
  <c r="K7721" i="3"/>
  <c r="K7722" i="3"/>
  <c r="K7723" i="3"/>
  <c r="K7724" i="3"/>
  <c r="K7725" i="3"/>
  <c r="K7726" i="3"/>
  <c r="K7727" i="3"/>
  <c r="K7728" i="3"/>
  <c r="K7729" i="3"/>
  <c r="K7730" i="3"/>
  <c r="K7731" i="3"/>
  <c r="K7732" i="3"/>
  <c r="K7733" i="3"/>
  <c r="K7734" i="3"/>
  <c r="K7735" i="3"/>
  <c r="K7736" i="3"/>
  <c r="K7737" i="3"/>
  <c r="K7738" i="3"/>
  <c r="K7739" i="3"/>
  <c r="K7740" i="3"/>
  <c r="K7741" i="3"/>
  <c r="K7742" i="3"/>
  <c r="K7743" i="3"/>
  <c r="K7744" i="3"/>
  <c r="K7745" i="3"/>
  <c r="K7746" i="3"/>
  <c r="K7747" i="3"/>
  <c r="K7748" i="3"/>
  <c r="K7749" i="3"/>
  <c r="K7750" i="3"/>
  <c r="K7751" i="3"/>
  <c r="K7752" i="3"/>
  <c r="K7753" i="3"/>
  <c r="K7754" i="3"/>
  <c r="K7755" i="3"/>
  <c r="K7756" i="3"/>
  <c r="K7757" i="3"/>
  <c r="K7758" i="3"/>
  <c r="K7759" i="3"/>
  <c r="K7760" i="3"/>
  <c r="K7761" i="3"/>
  <c r="K7762" i="3"/>
  <c r="K7763" i="3"/>
  <c r="K7764" i="3"/>
  <c r="K7765" i="3"/>
  <c r="K7766" i="3"/>
  <c r="K7767" i="3"/>
  <c r="K7768" i="3"/>
  <c r="K7769" i="3"/>
  <c r="K7770" i="3"/>
  <c r="K7771" i="3"/>
  <c r="K7772" i="3"/>
  <c r="K7773" i="3"/>
  <c r="K7774" i="3"/>
  <c r="K7775" i="3"/>
  <c r="K7776" i="3"/>
  <c r="K7777" i="3"/>
  <c r="K7778" i="3"/>
  <c r="K7779" i="3"/>
  <c r="K7780" i="3"/>
  <c r="K7781" i="3"/>
  <c r="K7782" i="3"/>
  <c r="K7783" i="3"/>
  <c r="K7784" i="3"/>
  <c r="K7785" i="3"/>
  <c r="K7786" i="3"/>
  <c r="K7787" i="3"/>
  <c r="K7788" i="3"/>
  <c r="K7789" i="3"/>
  <c r="K7790" i="3"/>
  <c r="K7791" i="3"/>
  <c r="K7792" i="3"/>
  <c r="K7793" i="3"/>
  <c r="K7794" i="3"/>
  <c r="K7795" i="3"/>
  <c r="K7796" i="3"/>
  <c r="K7797" i="3"/>
  <c r="K7798" i="3"/>
  <c r="K7799" i="3"/>
  <c r="K7800" i="3"/>
  <c r="K7801" i="3"/>
  <c r="K7802" i="3"/>
  <c r="K7803" i="3"/>
  <c r="K7804" i="3"/>
  <c r="K7805" i="3"/>
  <c r="K7806" i="3"/>
  <c r="K7807" i="3"/>
  <c r="K7808" i="3"/>
  <c r="K7809" i="3"/>
  <c r="K7810" i="3"/>
  <c r="K7811" i="3"/>
  <c r="K7812" i="3"/>
  <c r="K7813" i="3"/>
  <c r="K7814" i="3"/>
  <c r="K7815" i="3"/>
  <c r="K7816" i="3"/>
  <c r="K7817" i="3"/>
  <c r="K7818" i="3"/>
  <c r="K7819" i="3"/>
  <c r="K7820" i="3"/>
  <c r="K7821" i="3"/>
  <c r="K7822" i="3"/>
  <c r="K7823" i="3"/>
  <c r="K7824" i="3"/>
  <c r="K7825" i="3"/>
  <c r="K7826" i="3"/>
  <c r="K7827" i="3"/>
  <c r="K7828" i="3"/>
  <c r="K7829" i="3"/>
  <c r="K7830" i="3"/>
  <c r="K7831" i="3"/>
  <c r="K7832" i="3"/>
  <c r="K7833" i="3"/>
  <c r="K7834" i="3"/>
  <c r="K7835" i="3"/>
  <c r="K7836" i="3"/>
  <c r="K7837" i="3"/>
  <c r="K7838" i="3"/>
  <c r="K7839" i="3"/>
  <c r="K7840" i="3"/>
  <c r="K7841" i="3"/>
  <c r="K7842" i="3"/>
  <c r="K7843" i="3"/>
  <c r="K7844" i="3"/>
  <c r="K7845" i="3"/>
  <c r="K7846" i="3"/>
  <c r="K7847" i="3"/>
  <c r="K7848" i="3"/>
  <c r="K7849" i="3"/>
  <c r="K7850" i="3"/>
  <c r="K7851" i="3"/>
  <c r="K7852" i="3"/>
  <c r="K7853" i="3"/>
  <c r="K7854" i="3"/>
  <c r="K7855" i="3"/>
  <c r="K7856" i="3"/>
  <c r="K7857" i="3"/>
  <c r="K7858" i="3"/>
  <c r="K7859" i="3"/>
  <c r="K7860" i="3"/>
  <c r="K7861" i="3"/>
  <c r="K7862" i="3"/>
  <c r="K7863" i="3"/>
  <c r="K7864" i="3"/>
  <c r="K7865" i="3"/>
  <c r="K7866" i="3"/>
  <c r="K7867" i="3"/>
  <c r="K7868" i="3"/>
  <c r="K7869" i="3"/>
  <c r="K7870" i="3"/>
  <c r="K7871" i="3"/>
  <c r="K7872" i="3"/>
  <c r="K7873" i="3"/>
  <c r="K7874" i="3"/>
  <c r="K7875" i="3"/>
  <c r="K7876" i="3"/>
  <c r="K7877" i="3"/>
  <c r="K7878" i="3"/>
  <c r="K7879" i="3"/>
  <c r="K7880" i="3"/>
  <c r="K7881" i="3"/>
  <c r="K7882" i="3"/>
  <c r="K7883" i="3"/>
  <c r="K7884" i="3"/>
  <c r="K7885" i="3"/>
  <c r="K7886" i="3"/>
  <c r="K7887" i="3"/>
  <c r="K7888" i="3"/>
  <c r="K7889" i="3"/>
  <c r="K7890" i="3"/>
  <c r="K7891" i="3"/>
  <c r="K7892" i="3"/>
  <c r="K7893" i="3"/>
  <c r="K7894" i="3"/>
  <c r="K7895" i="3"/>
  <c r="K7896" i="3"/>
  <c r="K7897" i="3"/>
  <c r="K7898" i="3"/>
  <c r="K7899" i="3"/>
  <c r="K7900" i="3"/>
  <c r="K7901" i="3"/>
  <c r="K7902" i="3"/>
  <c r="K7903" i="3"/>
  <c r="K7904" i="3"/>
  <c r="K7905" i="3"/>
  <c r="K7906" i="3"/>
  <c r="K7907" i="3"/>
  <c r="K7908" i="3"/>
  <c r="K7909" i="3"/>
  <c r="K7910" i="3"/>
  <c r="K7911" i="3"/>
  <c r="K7912" i="3"/>
  <c r="K7913" i="3"/>
  <c r="K7914" i="3"/>
  <c r="K7915" i="3"/>
  <c r="K7916" i="3"/>
  <c r="K7917" i="3"/>
  <c r="K7918" i="3"/>
  <c r="K7919" i="3"/>
  <c r="K7920" i="3"/>
  <c r="K7921" i="3"/>
  <c r="K7922" i="3"/>
  <c r="K7923" i="3"/>
  <c r="K7924" i="3"/>
  <c r="K7925" i="3"/>
  <c r="K7926" i="3"/>
  <c r="K7927" i="3"/>
  <c r="K7928" i="3"/>
  <c r="K7929" i="3"/>
  <c r="K7930" i="3"/>
  <c r="K7931" i="3"/>
  <c r="K7932" i="3"/>
  <c r="K7933" i="3"/>
  <c r="K7934" i="3"/>
  <c r="K7935" i="3"/>
  <c r="K7936" i="3"/>
  <c r="K7937" i="3"/>
  <c r="K7938" i="3"/>
  <c r="K7939" i="3"/>
  <c r="K7940" i="3"/>
  <c r="K7941" i="3"/>
  <c r="K7942" i="3"/>
  <c r="K7943" i="3"/>
  <c r="K7944" i="3"/>
  <c r="K7945" i="3"/>
  <c r="K7946" i="3"/>
  <c r="K7947" i="3"/>
  <c r="K7948" i="3"/>
  <c r="K7949" i="3"/>
  <c r="K7950" i="3"/>
  <c r="K7951" i="3"/>
  <c r="K7952" i="3"/>
  <c r="K7953" i="3"/>
  <c r="K7954" i="3"/>
  <c r="K7955" i="3"/>
  <c r="K7956" i="3"/>
  <c r="K7957" i="3"/>
  <c r="K7958" i="3"/>
  <c r="K7959" i="3"/>
  <c r="K7960" i="3"/>
  <c r="K7961" i="3"/>
  <c r="K7962" i="3"/>
  <c r="K7963" i="3"/>
  <c r="K7964" i="3"/>
  <c r="K7965" i="3"/>
  <c r="K7966" i="3"/>
  <c r="K7967" i="3"/>
  <c r="K7968" i="3"/>
  <c r="K7969" i="3"/>
  <c r="K7970" i="3"/>
  <c r="K7971" i="3"/>
  <c r="K7972" i="3"/>
  <c r="K7973" i="3"/>
  <c r="K7974" i="3"/>
  <c r="K7975" i="3"/>
  <c r="K7976" i="3"/>
  <c r="K7977" i="3"/>
  <c r="K7978" i="3"/>
  <c r="K7979" i="3"/>
  <c r="K7980" i="3"/>
  <c r="K7981" i="3"/>
  <c r="K7982" i="3"/>
  <c r="K7983" i="3"/>
  <c r="K7984" i="3"/>
  <c r="K7985" i="3"/>
  <c r="K7986" i="3"/>
  <c r="K7987" i="3"/>
  <c r="K7988" i="3"/>
  <c r="K7989" i="3"/>
  <c r="K7990" i="3"/>
  <c r="K7991" i="3"/>
  <c r="K7992" i="3"/>
  <c r="K7993" i="3"/>
  <c r="K7994" i="3"/>
  <c r="K7995" i="3"/>
  <c r="K7996" i="3"/>
  <c r="K7997" i="3"/>
  <c r="K7998" i="3"/>
  <c r="K7999" i="3"/>
  <c r="K8000" i="3"/>
  <c r="K8001" i="3"/>
  <c r="K8002" i="3"/>
  <c r="K8003" i="3"/>
  <c r="K8004" i="3"/>
  <c r="K8005" i="3"/>
  <c r="K8006" i="3"/>
  <c r="K8007" i="3"/>
  <c r="K8008" i="3"/>
  <c r="K8009" i="3"/>
  <c r="K8010" i="3"/>
  <c r="K8011" i="3"/>
  <c r="K8012" i="3"/>
  <c r="K8013" i="3"/>
  <c r="K8014" i="3"/>
  <c r="K8015" i="3"/>
  <c r="K8016" i="3"/>
  <c r="K8017" i="3"/>
  <c r="K8018" i="3"/>
  <c r="K8019" i="3"/>
  <c r="K8020" i="3"/>
  <c r="K8021" i="3"/>
  <c r="K8022" i="3"/>
  <c r="K8023" i="3"/>
  <c r="K8024" i="3"/>
  <c r="K8025" i="3"/>
  <c r="K8026" i="3"/>
  <c r="K8027" i="3"/>
  <c r="K8028" i="3"/>
  <c r="K8029" i="3"/>
  <c r="K8030" i="3"/>
  <c r="K8031" i="3"/>
  <c r="K8032" i="3"/>
  <c r="K8033" i="3"/>
  <c r="K8034" i="3"/>
  <c r="K8035" i="3"/>
  <c r="K8036" i="3"/>
  <c r="K8037" i="3"/>
  <c r="K8038" i="3"/>
  <c r="K8039" i="3"/>
  <c r="K8040" i="3"/>
  <c r="K8041" i="3"/>
  <c r="K8042" i="3"/>
  <c r="K8043" i="3"/>
  <c r="K8044" i="3"/>
  <c r="K8045" i="3"/>
  <c r="K8046" i="3"/>
  <c r="K8047" i="3"/>
  <c r="K8048" i="3"/>
  <c r="K8049" i="3"/>
  <c r="K8050" i="3"/>
  <c r="K8051" i="3"/>
  <c r="K8052" i="3"/>
  <c r="K8053" i="3"/>
  <c r="K8054" i="3"/>
  <c r="K8055" i="3"/>
  <c r="K8056" i="3"/>
  <c r="K8057" i="3"/>
  <c r="K8058" i="3"/>
  <c r="K8059" i="3"/>
  <c r="K8060" i="3"/>
  <c r="K8061" i="3"/>
  <c r="K8062" i="3"/>
  <c r="K8063" i="3"/>
  <c r="K8064" i="3"/>
  <c r="K8065" i="3"/>
  <c r="K8066" i="3"/>
  <c r="K8067" i="3"/>
  <c r="K8068" i="3"/>
  <c r="K8069" i="3"/>
  <c r="K8070" i="3"/>
  <c r="K8071" i="3"/>
  <c r="K8072" i="3"/>
  <c r="K8073" i="3"/>
  <c r="K8074" i="3"/>
  <c r="K8075" i="3"/>
  <c r="K8076" i="3"/>
  <c r="K8077" i="3"/>
  <c r="K8078" i="3"/>
  <c r="K8079" i="3"/>
  <c r="K8080" i="3"/>
  <c r="K8081" i="3"/>
  <c r="K8082" i="3"/>
  <c r="K8083" i="3"/>
  <c r="K8084" i="3"/>
  <c r="K8085" i="3"/>
  <c r="K8086" i="3"/>
  <c r="K8087" i="3"/>
  <c r="K8088" i="3"/>
  <c r="K8089" i="3"/>
  <c r="K8090" i="3"/>
  <c r="K8091" i="3"/>
  <c r="K8092" i="3"/>
  <c r="K8093" i="3"/>
  <c r="K8094" i="3"/>
  <c r="K8095" i="3"/>
  <c r="K8096" i="3"/>
  <c r="K8097" i="3"/>
  <c r="K8098" i="3"/>
  <c r="K8099" i="3"/>
  <c r="K8100" i="3"/>
  <c r="K8101" i="3"/>
  <c r="K8102" i="3"/>
  <c r="K8103" i="3"/>
  <c r="K8104" i="3"/>
  <c r="K8105" i="3"/>
  <c r="K8106" i="3"/>
  <c r="K8107" i="3"/>
  <c r="K8108" i="3"/>
  <c r="K8109" i="3"/>
  <c r="K8110" i="3"/>
  <c r="K8111" i="3"/>
  <c r="K8112" i="3"/>
  <c r="K8113" i="3"/>
  <c r="K8114" i="3"/>
  <c r="K8115" i="3"/>
  <c r="K8116" i="3"/>
  <c r="K8117" i="3"/>
  <c r="K8118" i="3"/>
  <c r="K8119" i="3"/>
  <c r="K8120" i="3"/>
  <c r="K8121" i="3"/>
  <c r="K8122" i="3"/>
  <c r="K8123" i="3"/>
  <c r="K8124" i="3"/>
  <c r="K8125" i="3"/>
  <c r="K8126" i="3"/>
  <c r="K8127" i="3"/>
  <c r="K8128" i="3"/>
  <c r="K8129" i="3"/>
  <c r="K8130" i="3"/>
  <c r="K8131" i="3"/>
  <c r="K8132" i="3"/>
  <c r="K8133" i="3"/>
  <c r="K8134" i="3"/>
  <c r="K8135" i="3"/>
  <c r="K8136" i="3"/>
  <c r="K8137" i="3"/>
  <c r="K8138" i="3"/>
  <c r="K8139" i="3"/>
  <c r="K8140" i="3"/>
  <c r="K8141" i="3"/>
  <c r="K8142" i="3"/>
  <c r="K8143" i="3"/>
  <c r="K8144" i="3"/>
  <c r="K8145" i="3"/>
  <c r="K8146" i="3"/>
  <c r="K8147" i="3"/>
  <c r="K8148" i="3"/>
  <c r="K8149" i="3"/>
  <c r="K8150" i="3"/>
  <c r="K8151" i="3"/>
  <c r="K8152" i="3"/>
  <c r="K8153" i="3"/>
  <c r="K8154" i="3"/>
  <c r="K8155" i="3"/>
  <c r="K8156" i="3"/>
  <c r="K8157" i="3"/>
  <c r="K8158" i="3"/>
  <c r="K8159" i="3"/>
  <c r="K8160" i="3"/>
  <c r="K8161" i="3"/>
  <c r="K8162" i="3"/>
  <c r="K8163" i="3"/>
  <c r="K8164" i="3"/>
  <c r="K8165" i="3"/>
  <c r="K8166" i="3"/>
  <c r="K8167" i="3"/>
  <c r="K8168" i="3"/>
  <c r="K8169" i="3"/>
  <c r="K8170" i="3"/>
  <c r="K8171" i="3"/>
  <c r="K8172" i="3"/>
  <c r="K8173" i="3"/>
  <c r="K8174" i="3"/>
  <c r="K8175" i="3"/>
  <c r="K8176" i="3"/>
  <c r="K8177" i="3"/>
  <c r="K8178" i="3"/>
  <c r="K8179" i="3"/>
  <c r="K8180" i="3"/>
  <c r="K8181" i="3"/>
  <c r="K8182" i="3"/>
  <c r="K8183" i="3"/>
  <c r="K8184" i="3"/>
  <c r="K8185" i="3"/>
  <c r="K8186" i="3"/>
  <c r="K8187" i="3"/>
  <c r="K8188" i="3"/>
  <c r="K8189" i="3"/>
  <c r="K8190" i="3"/>
  <c r="K8191" i="3"/>
  <c r="K8192" i="3"/>
  <c r="K8193" i="3"/>
  <c r="K8194" i="3"/>
  <c r="K8195" i="3"/>
  <c r="K8196" i="3"/>
  <c r="K8197" i="3"/>
  <c r="K8198" i="3"/>
  <c r="K8199" i="3"/>
  <c r="K8200" i="3"/>
  <c r="K8201" i="3"/>
  <c r="K8202" i="3"/>
  <c r="K8203" i="3"/>
  <c r="K8204" i="3"/>
  <c r="K8205" i="3"/>
  <c r="K8206" i="3"/>
  <c r="K8207" i="3"/>
  <c r="K8208" i="3"/>
  <c r="K8209" i="3"/>
  <c r="K8210" i="3"/>
  <c r="K8211" i="3"/>
  <c r="K8212" i="3"/>
  <c r="K8213" i="3"/>
  <c r="K8214" i="3"/>
  <c r="K8215" i="3"/>
  <c r="K8216" i="3"/>
  <c r="K8217" i="3"/>
  <c r="K8218" i="3"/>
  <c r="K8219" i="3"/>
  <c r="K8220" i="3"/>
  <c r="K8221" i="3"/>
  <c r="K8222" i="3"/>
  <c r="K8223" i="3"/>
  <c r="K8224" i="3"/>
  <c r="K8225" i="3"/>
  <c r="K8226" i="3"/>
  <c r="K8227" i="3"/>
  <c r="K8228" i="3"/>
  <c r="K8229" i="3"/>
  <c r="K8230" i="3"/>
  <c r="K8231" i="3"/>
  <c r="K8232" i="3"/>
  <c r="K8233" i="3"/>
  <c r="K8234" i="3"/>
  <c r="K8235" i="3"/>
  <c r="K8236" i="3"/>
  <c r="K8237" i="3"/>
  <c r="K8238" i="3"/>
  <c r="K8239" i="3"/>
  <c r="K8240" i="3"/>
  <c r="K8241" i="3"/>
  <c r="K8242" i="3"/>
  <c r="K8243" i="3"/>
  <c r="K8244" i="3"/>
  <c r="K8245" i="3"/>
  <c r="K8246" i="3"/>
  <c r="K8247" i="3"/>
  <c r="K8248" i="3"/>
  <c r="K8249" i="3"/>
  <c r="K8250" i="3"/>
  <c r="K8251" i="3"/>
  <c r="K8252" i="3"/>
  <c r="K8253" i="3"/>
  <c r="K8254" i="3"/>
  <c r="K8255" i="3"/>
  <c r="K8256" i="3"/>
  <c r="K8257" i="3"/>
  <c r="K8258" i="3"/>
  <c r="K8259" i="3"/>
  <c r="K8260" i="3"/>
  <c r="K8261" i="3"/>
  <c r="K8262" i="3"/>
  <c r="K8263" i="3"/>
  <c r="K8264" i="3"/>
  <c r="K8265" i="3"/>
  <c r="K8266" i="3"/>
  <c r="K8267" i="3"/>
  <c r="K8268" i="3"/>
  <c r="K8269" i="3"/>
  <c r="K8270" i="3"/>
  <c r="K8271" i="3"/>
  <c r="K8272" i="3"/>
  <c r="K8273" i="3"/>
  <c r="K8274" i="3"/>
  <c r="K8275" i="3"/>
  <c r="K8276" i="3"/>
  <c r="K8277" i="3"/>
  <c r="K8278" i="3"/>
  <c r="K8279" i="3"/>
  <c r="K8280" i="3"/>
  <c r="K8281" i="3"/>
  <c r="K8282" i="3"/>
  <c r="K8283" i="3"/>
  <c r="K8284" i="3"/>
  <c r="K8285" i="3"/>
  <c r="K8286" i="3"/>
  <c r="K8287" i="3"/>
  <c r="K8288" i="3"/>
  <c r="K8289" i="3"/>
  <c r="K8290" i="3"/>
  <c r="K8291" i="3"/>
  <c r="K8292" i="3"/>
  <c r="K8293" i="3"/>
  <c r="K8294" i="3"/>
  <c r="K8295" i="3"/>
  <c r="K8296" i="3"/>
  <c r="K8297" i="3"/>
  <c r="K8298" i="3"/>
  <c r="K8299" i="3"/>
  <c r="K8300" i="3"/>
  <c r="K8301" i="3"/>
  <c r="K8302" i="3"/>
  <c r="K8303" i="3"/>
  <c r="K8304" i="3"/>
  <c r="K8305" i="3"/>
  <c r="K8306" i="3"/>
  <c r="K8307" i="3"/>
  <c r="K8308" i="3"/>
  <c r="K8309" i="3"/>
  <c r="K8310" i="3"/>
  <c r="K8311" i="3"/>
  <c r="K8312" i="3"/>
  <c r="K8313" i="3"/>
  <c r="K8314" i="3"/>
  <c r="K8315" i="3"/>
  <c r="K8316" i="3"/>
  <c r="K8317" i="3"/>
  <c r="K8318" i="3"/>
  <c r="K8319" i="3"/>
  <c r="K8320" i="3"/>
  <c r="K8321" i="3"/>
  <c r="K8322" i="3"/>
  <c r="K8323" i="3"/>
  <c r="K8324" i="3"/>
  <c r="K8325" i="3"/>
  <c r="K8326" i="3"/>
  <c r="K8327" i="3"/>
  <c r="K8328" i="3"/>
  <c r="K8329" i="3"/>
  <c r="K8330" i="3"/>
  <c r="K8331" i="3"/>
  <c r="K8332" i="3"/>
  <c r="K8333" i="3"/>
  <c r="K8334" i="3"/>
  <c r="K8335" i="3"/>
  <c r="K8336" i="3"/>
  <c r="K8337" i="3"/>
  <c r="K8338" i="3"/>
  <c r="K8339" i="3"/>
  <c r="K8340" i="3"/>
  <c r="K8341" i="3"/>
  <c r="K8342" i="3"/>
  <c r="K8343" i="3"/>
  <c r="K8344" i="3"/>
  <c r="K8345" i="3"/>
  <c r="K8346" i="3"/>
  <c r="K8347" i="3"/>
  <c r="K8348" i="3"/>
  <c r="K8349" i="3"/>
  <c r="K8350" i="3"/>
  <c r="K8351" i="3"/>
  <c r="K8352" i="3"/>
  <c r="K8353" i="3"/>
  <c r="K8354" i="3"/>
  <c r="K8355" i="3"/>
  <c r="K8356" i="3"/>
  <c r="K8357" i="3"/>
  <c r="K8358" i="3"/>
  <c r="K8359" i="3"/>
  <c r="K8360" i="3"/>
  <c r="K8361" i="3"/>
  <c r="K8362" i="3"/>
  <c r="K8363" i="3"/>
  <c r="K8364" i="3"/>
  <c r="K8365" i="3"/>
  <c r="K8366" i="3"/>
  <c r="K8367" i="3"/>
  <c r="K8368" i="3"/>
  <c r="K8369" i="3"/>
  <c r="K8370" i="3"/>
  <c r="K8371" i="3"/>
  <c r="K8372" i="3"/>
  <c r="K8373" i="3"/>
  <c r="K8374" i="3"/>
  <c r="K8375" i="3"/>
  <c r="K8376" i="3"/>
  <c r="K8377" i="3"/>
  <c r="K8378" i="3"/>
  <c r="K8379" i="3"/>
  <c r="K8380" i="3"/>
  <c r="K8381" i="3"/>
  <c r="K8382" i="3"/>
  <c r="K8383" i="3"/>
  <c r="K8384" i="3"/>
  <c r="K8385" i="3"/>
  <c r="K8386" i="3"/>
  <c r="K8387" i="3"/>
  <c r="K8388" i="3"/>
  <c r="K8389" i="3"/>
  <c r="K8390" i="3"/>
  <c r="K8391" i="3"/>
  <c r="K8392" i="3"/>
  <c r="K8393" i="3"/>
  <c r="K8394" i="3"/>
  <c r="K8395" i="3"/>
  <c r="K8396" i="3"/>
  <c r="K8397" i="3"/>
  <c r="K8398" i="3"/>
  <c r="K8399" i="3"/>
  <c r="K8400" i="3"/>
  <c r="K8401" i="3"/>
  <c r="K8402" i="3"/>
  <c r="K8403" i="3"/>
  <c r="K8404" i="3"/>
  <c r="K8405" i="3"/>
  <c r="K8406" i="3"/>
  <c r="K8407" i="3"/>
  <c r="K8408" i="3"/>
  <c r="K8409" i="3"/>
  <c r="K8410" i="3"/>
  <c r="K8411" i="3"/>
  <c r="K8412" i="3"/>
  <c r="K8413" i="3"/>
  <c r="K8414" i="3"/>
  <c r="K8415" i="3"/>
  <c r="K8416" i="3"/>
  <c r="K8417" i="3"/>
  <c r="K8418" i="3"/>
  <c r="K8419" i="3"/>
  <c r="K8420" i="3"/>
  <c r="K8421" i="3"/>
  <c r="K8422" i="3"/>
  <c r="K8423" i="3"/>
  <c r="K8424" i="3"/>
  <c r="K8425" i="3"/>
  <c r="K8426" i="3"/>
  <c r="K8427" i="3"/>
  <c r="K8428" i="3"/>
  <c r="K8429" i="3"/>
  <c r="K8430" i="3"/>
  <c r="K8431" i="3"/>
  <c r="K8432" i="3"/>
  <c r="K8433" i="3"/>
  <c r="K8434" i="3"/>
  <c r="K8435" i="3"/>
  <c r="K8436" i="3"/>
  <c r="K8437" i="3"/>
  <c r="K8438" i="3"/>
  <c r="K8439" i="3"/>
  <c r="K8440" i="3"/>
  <c r="K8441" i="3"/>
  <c r="K8442" i="3"/>
  <c r="K8443" i="3"/>
  <c r="K8444" i="3"/>
  <c r="K8445" i="3"/>
  <c r="K8446" i="3"/>
  <c r="K8447" i="3"/>
  <c r="K8448" i="3"/>
  <c r="K8449" i="3"/>
  <c r="K8450" i="3"/>
  <c r="K8451" i="3"/>
  <c r="K8452" i="3"/>
  <c r="K8453" i="3"/>
  <c r="K8454" i="3"/>
  <c r="K8455" i="3"/>
  <c r="K8456" i="3"/>
  <c r="K8457" i="3"/>
  <c r="K8458" i="3"/>
  <c r="K8459" i="3"/>
  <c r="K8460" i="3"/>
  <c r="K8461" i="3"/>
  <c r="K8462" i="3"/>
  <c r="K8463" i="3"/>
  <c r="K8464" i="3"/>
  <c r="K8465" i="3"/>
  <c r="K8466" i="3"/>
  <c r="K8467" i="3"/>
  <c r="K8468" i="3"/>
  <c r="K8469" i="3"/>
  <c r="K8470" i="3"/>
  <c r="K8471" i="3"/>
  <c r="K8472" i="3"/>
  <c r="K8473" i="3"/>
  <c r="K8474" i="3"/>
  <c r="K8475" i="3"/>
  <c r="K8476" i="3"/>
  <c r="K8477" i="3"/>
  <c r="K8478" i="3"/>
  <c r="K8479" i="3"/>
  <c r="K8480" i="3"/>
  <c r="K8481" i="3"/>
  <c r="K8482" i="3"/>
  <c r="K8483" i="3"/>
  <c r="K8484" i="3"/>
  <c r="K8485" i="3"/>
  <c r="K8486" i="3"/>
  <c r="K8487" i="3"/>
  <c r="K8488" i="3"/>
  <c r="K8489" i="3"/>
  <c r="K8490" i="3"/>
  <c r="K8491" i="3"/>
  <c r="K8492" i="3"/>
  <c r="K8493" i="3"/>
  <c r="K8494" i="3"/>
  <c r="K8495" i="3"/>
  <c r="K8496" i="3"/>
  <c r="K8497" i="3"/>
  <c r="K8498" i="3"/>
  <c r="K8499" i="3"/>
  <c r="K8500" i="3"/>
  <c r="K8501" i="3"/>
  <c r="K8502" i="3"/>
  <c r="K8503" i="3"/>
  <c r="K8504" i="3"/>
  <c r="K8505" i="3"/>
  <c r="K8506" i="3"/>
  <c r="K8507" i="3"/>
  <c r="K8508" i="3"/>
  <c r="K8509" i="3"/>
  <c r="K8510" i="3"/>
  <c r="K8511" i="3"/>
  <c r="K8512" i="3"/>
  <c r="K8513" i="3"/>
  <c r="K8514" i="3"/>
  <c r="K8515" i="3"/>
  <c r="K8516" i="3"/>
  <c r="K8517" i="3"/>
  <c r="K8518" i="3"/>
  <c r="K8519" i="3"/>
  <c r="K8520" i="3"/>
  <c r="K8521" i="3"/>
  <c r="K8522" i="3"/>
  <c r="K8523" i="3"/>
  <c r="K8524" i="3"/>
  <c r="K8525" i="3"/>
  <c r="K8526" i="3"/>
  <c r="K8527" i="3"/>
  <c r="K8528" i="3"/>
  <c r="K8529" i="3"/>
  <c r="K8530" i="3"/>
  <c r="K8531" i="3"/>
  <c r="K8532" i="3"/>
  <c r="K8533" i="3"/>
  <c r="K8534" i="3"/>
  <c r="K8535" i="3"/>
  <c r="K8536" i="3"/>
  <c r="K8537" i="3"/>
  <c r="K8538" i="3"/>
  <c r="K8539" i="3"/>
  <c r="K8540" i="3"/>
  <c r="K8541" i="3"/>
  <c r="K8542" i="3"/>
  <c r="K8543" i="3"/>
  <c r="K8544" i="3"/>
  <c r="K8545" i="3"/>
  <c r="K8546" i="3"/>
  <c r="K8547" i="3"/>
  <c r="K8548" i="3"/>
  <c r="K8549" i="3"/>
  <c r="K8550" i="3"/>
  <c r="K8551" i="3"/>
  <c r="K8552" i="3"/>
  <c r="K8553" i="3"/>
  <c r="K8554" i="3"/>
  <c r="K8555" i="3"/>
  <c r="K8556" i="3"/>
  <c r="K8557" i="3"/>
  <c r="K8558" i="3"/>
  <c r="K8559" i="3"/>
  <c r="K8560" i="3"/>
  <c r="K8561" i="3"/>
  <c r="K8562" i="3"/>
  <c r="K8563" i="3"/>
  <c r="K8564" i="3"/>
  <c r="K8565" i="3"/>
  <c r="K8566" i="3"/>
  <c r="K8567" i="3"/>
  <c r="K8568" i="3"/>
  <c r="K8569" i="3"/>
  <c r="K8570" i="3"/>
  <c r="K8571" i="3"/>
  <c r="K8572" i="3"/>
  <c r="K8573" i="3"/>
  <c r="K8574" i="3"/>
  <c r="K8575" i="3"/>
  <c r="K8576" i="3"/>
  <c r="K8577" i="3"/>
  <c r="K8578" i="3"/>
  <c r="K8579" i="3"/>
  <c r="K8580" i="3"/>
  <c r="K8581" i="3"/>
  <c r="K8582" i="3"/>
  <c r="K8583" i="3"/>
  <c r="K8584" i="3"/>
  <c r="K8585" i="3"/>
  <c r="K8586" i="3"/>
  <c r="K8587" i="3"/>
  <c r="K8588" i="3"/>
  <c r="K8589" i="3"/>
  <c r="K8590" i="3"/>
  <c r="K8591" i="3"/>
  <c r="K8592" i="3"/>
  <c r="K8593" i="3"/>
  <c r="K8594" i="3"/>
  <c r="K8595" i="3"/>
  <c r="K8596" i="3"/>
  <c r="K8597" i="3"/>
  <c r="K8598" i="3"/>
  <c r="K8599" i="3"/>
  <c r="K8600" i="3"/>
  <c r="K8601" i="3"/>
  <c r="K8602" i="3"/>
  <c r="K8603" i="3"/>
  <c r="K8604" i="3"/>
  <c r="K8605" i="3"/>
  <c r="K8606" i="3"/>
  <c r="K8607" i="3"/>
  <c r="K8608" i="3"/>
  <c r="K8609" i="3"/>
  <c r="K8610" i="3"/>
  <c r="K8611" i="3"/>
  <c r="K8612" i="3"/>
  <c r="K8613" i="3"/>
  <c r="K8614" i="3"/>
  <c r="K8615" i="3"/>
  <c r="K8616" i="3"/>
  <c r="K8617" i="3"/>
  <c r="K8618" i="3"/>
  <c r="K8619" i="3"/>
  <c r="K8620" i="3"/>
  <c r="K8621" i="3"/>
  <c r="K8622" i="3"/>
  <c r="K8623" i="3"/>
  <c r="K8624" i="3"/>
  <c r="K8625" i="3"/>
  <c r="K8626" i="3"/>
  <c r="K8627" i="3"/>
  <c r="K8628" i="3"/>
  <c r="K8629" i="3"/>
  <c r="K8630" i="3"/>
  <c r="K8631" i="3"/>
  <c r="K8632" i="3"/>
  <c r="K8633" i="3"/>
  <c r="K8634" i="3"/>
  <c r="K8635" i="3"/>
  <c r="K8636" i="3"/>
  <c r="K8637" i="3"/>
  <c r="K8638" i="3"/>
  <c r="K8639" i="3"/>
  <c r="K8640" i="3"/>
  <c r="K8641" i="3"/>
  <c r="K8642" i="3"/>
  <c r="K8643" i="3"/>
  <c r="K8644" i="3"/>
  <c r="K8645" i="3"/>
  <c r="K8646" i="3"/>
  <c r="K8647" i="3"/>
  <c r="K8648" i="3"/>
  <c r="K8649" i="3"/>
  <c r="K8650" i="3"/>
  <c r="K8651" i="3"/>
  <c r="K8652" i="3"/>
  <c r="K8653" i="3"/>
  <c r="K8654" i="3"/>
  <c r="K8655" i="3"/>
  <c r="K8656" i="3"/>
  <c r="K8657" i="3"/>
  <c r="K8658" i="3"/>
  <c r="K8659" i="3"/>
  <c r="K8660" i="3"/>
  <c r="K8661" i="3"/>
  <c r="K8662" i="3"/>
  <c r="K8663" i="3"/>
  <c r="K8664" i="3"/>
  <c r="K8665" i="3"/>
  <c r="K8666" i="3"/>
  <c r="K8667" i="3"/>
  <c r="K8668" i="3"/>
  <c r="K8669" i="3"/>
  <c r="K8670" i="3"/>
  <c r="K8671" i="3"/>
  <c r="K8672" i="3"/>
  <c r="K8673" i="3"/>
  <c r="K8674" i="3"/>
  <c r="K8675" i="3"/>
  <c r="K8676" i="3"/>
  <c r="K8677" i="3"/>
  <c r="K8678" i="3"/>
  <c r="K8679" i="3"/>
  <c r="K8680" i="3"/>
  <c r="K8681" i="3"/>
  <c r="K8682" i="3"/>
  <c r="K8683" i="3"/>
  <c r="K8684" i="3"/>
  <c r="K8685" i="3"/>
  <c r="K8686" i="3"/>
  <c r="K8687" i="3"/>
  <c r="K8688" i="3"/>
  <c r="K8689" i="3"/>
  <c r="K8690" i="3"/>
  <c r="K8691" i="3"/>
  <c r="K8692" i="3"/>
  <c r="K8693" i="3"/>
  <c r="K8694" i="3"/>
  <c r="K8695" i="3"/>
  <c r="K8696" i="3"/>
  <c r="K8697" i="3"/>
  <c r="K8698" i="3"/>
  <c r="K8699" i="3"/>
  <c r="K8700" i="3"/>
  <c r="K8701" i="3"/>
  <c r="K8702" i="3"/>
  <c r="K8703" i="3"/>
  <c r="K8704" i="3"/>
  <c r="K8705" i="3"/>
  <c r="K8706" i="3"/>
  <c r="K8707" i="3"/>
  <c r="K8708" i="3"/>
  <c r="K8709" i="3"/>
  <c r="K8710" i="3"/>
  <c r="K8711" i="3"/>
  <c r="K8712" i="3"/>
  <c r="K8713" i="3"/>
  <c r="K8714" i="3"/>
  <c r="K8715" i="3"/>
  <c r="K8716" i="3"/>
  <c r="K8717" i="3"/>
  <c r="K8718" i="3"/>
  <c r="K8719" i="3"/>
  <c r="K8720" i="3"/>
  <c r="K8721" i="3"/>
  <c r="K8722" i="3"/>
  <c r="K8723" i="3"/>
  <c r="K8724" i="3"/>
  <c r="K8725" i="3"/>
  <c r="K8726" i="3"/>
  <c r="K8727" i="3"/>
  <c r="K8728" i="3"/>
  <c r="K8729" i="3"/>
  <c r="K8730" i="3"/>
  <c r="K8731" i="3"/>
  <c r="K8732" i="3"/>
  <c r="K8733" i="3"/>
  <c r="K8734" i="3"/>
  <c r="K8735" i="3"/>
  <c r="K8736" i="3"/>
  <c r="K8737" i="3"/>
  <c r="K8738" i="3"/>
  <c r="K8739" i="3"/>
  <c r="K8740" i="3"/>
  <c r="K8741" i="3"/>
  <c r="K8742" i="3"/>
  <c r="K8743" i="3"/>
  <c r="K8744" i="3"/>
  <c r="K8745" i="3"/>
  <c r="K8746" i="3"/>
  <c r="K8747" i="3"/>
  <c r="K8748" i="3"/>
  <c r="K8749" i="3"/>
  <c r="K8750" i="3"/>
  <c r="K8751" i="3"/>
  <c r="K8752" i="3"/>
  <c r="K8753" i="3"/>
  <c r="K8754" i="3"/>
  <c r="K8755" i="3"/>
  <c r="K8756" i="3"/>
  <c r="K8757" i="3"/>
  <c r="K8758" i="3"/>
  <c r="K8759" i="3"/>
  <c r="K8760" i="3"/>
  <c r="K8761" i="3"/>
  <c r="K8762" i="3"/>
  <c r="K8763" i="3"/>
  <c r="K8764" i="3"/>
  <c r="K8765" i="3"/>
  <c r="K8766" i="3"/>
  <c r="K8767" i="3"/>
  <c r="K8768" i="3"/>
  <c r="K8769" i="3"/>
  <c r="K8770" i="3"/>
  <c r="K8771" i="3"/>
  <c r="K8772" i="3"/>
  <c r="K8773" i="3"/>
  <c r="K8774" i="3"/>
  <c r="K8775" i="3"/>
  <c r="K8776" i="3"/>
  <c r="K8777" i="3"/>
  <c r="K8778" i="3"/>
  <c r="K8779" i="3"/>
  <c r="K8780" i="3"/>
  <c r="K8781" i="3"/>
  <c r="K8782" i="3"/>
  <c r="K8783" i="3"/>
  <c r="K8784" i="3"/>
  <c r="K8785" i="3"/>
  <c r="K8786" i="3"/>
  <c r="K8787" i="3"/>
  <c r="K8788" i="3"/>
  <c r="K8789" i="3"/>
  <c r="K8790" i="3"/>
  <c r="K8791" i="3"/>
  <c r="K8792" i="3"/>
  <c r="K8793" i="3"/>
  <c r="K8794" i="3"/>
  <c r="K8795" i="3"/>
  <c r="K8796" i="3"/>
  <c r="K8797" i="3"/>
  <c r="K8798" i="3"/>
  <c r="K8799" i="3"/>
  <c r="K8800" i="3"/>
  <c r="K8801" i="3"/>
  <c r="K8802" i="3"/>
  <c r="K8803" i="3"/>
  <c r="K8804" i="3"/>
  <c r="K8805" i="3"/>
  <c r="K8806" i="3"/>
  <c r="K8807" i="3"/>
  <c r="K8808" i="3"/>
  <c r="K8809" i="3"/>
  <c r="K8810" i="3"/>
  <c r="K8811" i="3"/>
  <c r="K8812" i="3"/>
  <c r="K8813" i="3"/>
  <c r="K8814" i="3"/>
  <c r="K8815" i="3"/>
  <c r="K8816" i="3"/>
  <c r="K8817" i="3"/>
  <c r="K8818" i="3"/>
  <c r="K8819" i="3"/>
  <c r="K8820" i="3"/>
  <c r="K8821" i="3"/>
  <c r="K8822" i="3"/>
  <c r="K8823" i="3"/>
  <c r="K8824" i="3"/>
  <c r="K8825" i="3"/>
  <c r="K8826" i="3"/>
  <c r="K8827" i="3"/>
  <c r="K8828" i="3"/>
  <c r="K8829" i="3"/>
  <c r="K8830" i="3"/>
  <c r="K8831" i="3"/>
  <c r="K8832" i="3"/>
  <c r="K8833" i="3"/>
  <c r="K8834" i="3"/>
  <c r="K8835" i="3"/>
  <c r="K8836" i="3"/>
  <c r="K8837" i="3"/>
  <c r="K8838" i="3"/>
  <c r="K8839" i="3"/>
  <c r="K8840" i="3"/>
  <c r="K8841" i="3"/>
  <c r="K8842" i="3"/>
  <c r="K8843" i="3"/>
  <c r="K8844" i="3"/>
  <c r="K8845" i="3"/>
  <c r="K8846" i="3"/>
  <c r="K8847" i="3"/>
  <c r="K8848" i="3"/>
  <c r="K8849" i="3"/>
  <c r="K8850" i="3"/>
  <c r="K8851" i="3"/>
  <c r="K8852" i="3"/>
  <c r="K8853" i="3"/>
  <c r="K8854" i="3"/>
  <c r="K8855" i="3"/>
  <c r="K8856" i="3"/>
  <c r="K8857" i="3"/>
  <c r="K8858" i="3"/>
  <c r="K8859" i="3"/>
  <c r="K8860" i="3"/>
  <c r="K8861" i="3"/>
  <c r="K8862" i="3"/>
  <c r="K8863" i="3"/>
  <c r="K8864" i="3"/>
  <c r="K8865" i="3"/>
  <c r="K8866" i="3"/>
  <c r="K8867" i="3"/>
  <c r="K8868" i="3"/>
  <c r="K8869" i="3"/>
  <c r="K8870" i="3"/>
  <c r="K8871" i="3"/>
  <c r="K8872" i="3"/>
  <c r="K8873" i="3"/>
  <c r="K8874" i="3"/>
  <c r="K8875" i="3"/>
  <c r="K8876" i="3"/>
  <c r="K8877" i="3"/>
  <c r="K8878" i="3"/>
  <c r="K8879" i="3"/>
  <c r="K8880" i="3"/>
  <c r="K8881" i="3"/>
  <c r="K8882" i="3"/>
  <c r="K8883" i="3"/>
  <c r="K8884" i="3"/>
  <c r="K8885" i="3"/>
  <c r="K8886" i="3"/>
  <c r="K8887" i="3"/>
  <c r="K8888" i="3"/>
  <c r="K8889" i="3"/>
  <c r="K8890" i="3"/>
  <c r="K8891" i="3"/>
  <c r="K8892" i="3"/>
  <c r="K8893" i="3"/>
  <c r="K8894" i="3"/>
  <c r="K8895" i="3"/>
  <c r="K8896" i="3"/>
  <c r="K8897" i="3"/>
  <c r="K8898" i="3"/>
  <c r="K8899" i="3"/>
  <c r="K8900" i="3"/>
  <c r="K8901" i="3"/>
  <c r="K8902" i="3"/>
  <c r="K8903" i="3"/>
  <c r="K8904" i="3"/>
  <c r="K8905" i="3"/>
  <c r="K8906" i="3"/>
  <c r="K8907" i="3"/>
  <c r="K8908" i="3"/>
  <c r="K8909" i="3"/>
  <c r="K8910" i="3"/>
  <c r="K8911" i="3"/>
  <c r="K8912" i="3"/>
  <c r="K8913" i="3"/>
  <c r="K8914" i="3"/>
  <c r="K8915" i="3"/>
  <c r="K8916" i="3"/>
  <c r="K8917" i="3"/>
  <c r="K8918" i="3"/>
  <c r="K8919" i="3"/>
  <c r="K8920" i="3"/>
  <c r="K8921" i="3"/>
  <c r="K8922" i="3"/>
  <c r="K8923" i="3"/>
  <c r="K8924" i="3"/>
  <c r="K8925" i="3"/>
  <c r="K8926" i="3"/>
  <c r="K8927" i="3"/>
  <c r="K8928" i="3"/>
  <c r="K8929" i="3"/>
  <c r="K8930" i="3"/>
  <c r="K8931" i="3"/>
  <c r="K8932" i="3"/>
  <c r="K8933" i="3"/>
  <c r="K8934" i="3"/>
  <c r="K8935" i="3"/>
  <c r="K8936" i="3"/>
  <c r="K8937" i="3"/>
  <c r="K8938" i="3"/>
  <c r="K8939" i="3"/>
  <c r="K8940" i="3"/>
  <c r="K8941" i="3"/>
  <c r="K8942" i="3"/>
  <c r="K8943" i="3"/>
  <c r="K8944" i="3"/>
  <c r="K8945" i="3"/>
  <c r="K8946" i="3"/>
  <c r="K8947" i="3"/>
  <c r="K8948" i="3"/>
  <c r="K8949" i="3"/>
  <c r="K8950" i="3"/>
  <c r="K8951" i="3"/>
  <c r="K8952" i="3"/>
  <c r="K8953" i="3"/>
  <c r="K8954" i="3"/>
  <c r="K8955" i="3"/>
  <c r="K8956" i="3"/>
  <c r="K8957" i="3"/>
  <c r="K8958" i="3"/>
  <c r="K8959" i="3"/>
  <c r="K8960" i="3"/>
  <c r="K8961" i="3"/>
  <c r="K8962" i="3"/>
  <c r="K8963" i="3"/>
  <c r="K8964" i="3"/>
  <c r="K8965" i="3"/>
  <c r="K8966" i="3"/>
  <c r="K8967" i="3"/>
  <c r="K8968" i="3"/>
  <c r="K8969" i="3"/>
  <c r="K8970" i="3"/>
  <c r="K8971" i="3"/>
  <c r="K8972" i="3"/>
  <c r="K8973" i="3"/>
  <c r="K8974" i="3"/>
  <c r="K8975" i="3"/>
  <c r="K8976" i="3"/>
  <c r="K8977" i="3"/>
  <c r="K8978" i="3"/>
  <c r="K8979" i="3"/>
  <c r="K8980" i="3"/>
  <c r="K8981" i="3"/>
  <c r="K8982" i="3"/>
  <c r="K8983" i="3"/>
  <c r="K8984" i="3"/>
  <c r="K8985" i="3"/>
  <c r="K8986" i="3"/>
  <c r="K8987" i="3"/>
  <c r="K8988" i="3"/>
  <c r="K8989" i="3"/>
  <c r="K8990" i="3"/>
  <c r="K8991" i="3"/>
  <c r="K8992" i="3"/>
  <c r="K8993" i="3"/>
  <c r="K8994" i="3"/>
  <c r="K8995" i="3"/>
  <c r="K8996" i="3"/>
  <c r="K8997" i="3"/>
  <c r="K8998" i="3"/>
  <c r="K8999" i="3"/>
  <c r="K9000" i="3"/>
  <c r="K9001" i="3"/>
  <c r="K9002" i="3"/>
  <c r="K9003" i="3"/>
  <c r="K9004" i="3"/>
  <c r="K9005" i="3"/>
  <c r="K9006" i="3"/>
  <c r="K9007" i="3"/>
  <c r="K9008" i="3"/>
  <c r="K9009" i="3"/>
  <c r="K9010" i="3"/>
  <c r="K9011" i="3"/>
  <c r="K9012" i="3"/>
  <c r="K9013" i="3"/>
  <c r="K9014" i="3"/>
  <c r="K9015" i="3"/>
  <c r="K9016" i="3"/>
  <c r="K9017" i="3"/>
  <c r="K9018" i="3"/>
  <c r="K9019" i="3"/>
  <c r="K9020" i="3"/>
  <c r="K9021" i="3"/>
  <c r="K9022" i="3"/>
  <c r="K9023" i="3"/>
  <c r="K9024" i="3"/>
  <c r="K9025" i="3"/>
  <c r="K9026" i="3"/>
  <c r="K9027" i="3"/>
  <c r="K9028" i="3"/>
  <c r="K9029" i="3"/>
  <c r="K9030" i="3"/>
  <c r="K9031" i="3"/>
  <c r="K9032" i="3"/>
  <c r="K9033" i="3"/>
  <c r="K9034" i="3"/>
  <c r="K9035" i="3"/>
  <c r="K9036" i="3"/>
  <c r="K9037" i="3"/>
  <c r="K9038" i="3"/>
  <c r="K9039" i="3"/>
  <c r="K9040" i="3"/>
  <c r="K9041" i="3"/>
  <c r="K9042" i="3"/>
  <c r="K9043" i="3"/>
  <c r="K9044" i="3"/>
  <c r="K9045" i="3"/>
  <c r="K9046" i="3"/>
  <c r="K9047" i="3"/>
  <c r="K9048" i="3"/>
  <c r="K9049" i="3"/>
  <c r="K9050" i="3"/>
  <c r="K9051" i="3"/>
  <c r="K9052" i="3"/>
  <c r="K9053" i="3"/>
  <c r="K9054" i="3"/>
  <c r="K9055" i="3"/>
  <c r="K9056" i="3"/>
  <c r="K9057" i="3"/>
  <c r="K9058" i="3"/>
  <c r="K9059" i="3"/>
  <c r="K9060" i="3"/>
  <c r="K9061" i="3"/>
  <c r="K9062" i="3"/>
  <c r="K9063" i="3"/>
  <c r="K9064" i="3"/>
  <c r="K9065" i="3"/>
  <c r="K9066" i="3"/>
  <c r="K9067" i="3"/>
  <c r="K9068" i="3"/>
  <c r="K9069" i="3"/>
  <c r="K9070" i="3"/>
  <c r="K9071" i="3"/>
  <c r="K9072" i="3"/>
  <c r="K9073" i="3"/>
  <c r="K9074" i="3"/>
  <c r="K9075" i="3"/>
  <c r="K9076" i="3"/>
  <c r="K9077" i="3"/>
  <c r="K9078" i="3"/>
  <c r="K9079" i="3"/>
  <c r="K9080" i="3"/>
  <c r="K9081" i="3"/>
  <c r="K9082" i="3"/>
  <c r="K9083" i="3"/>
  <c r="K9084" i="3"/>
  <c r="K9085" i="3"/>
  <c r="K9086" i="3"/>
  <c r="K9087" i="3"/>
  <c r="K9088" i="3"/>
  <c r="K9089" i="3"/>
  <c r="K9090" i="3"/>
  <c r="K9091" i="3"/>
  <c r="K9092" i="3"/>
  <c r="K9093" i="3"/>
  <c r="K9094" i="3"/>
  <c r="K9095" i="3"/>
  <c r="K9096" i="3"/>
  <c r="K9097" i="3"/>
  <c r="K9098" i="3"/>
  <c r="K9099" i="3"/>
  <c r="K9100" i="3"/>
  <c r="K9101" i="3"/>
  <c r="K9102" i="3"/>
  <c r="K9103" i="3"/>
  <c r="K9104" i="3"/>
  <c r="K9105" i="3"/>
  <c r="K9106" i="3"/>
  <c r="K9107" i="3"/>
  <c r="K9108" i="3"/>
  <c r="K9109" i="3"/>
  <c r="K9110" i="3"/>
  <c r="K9111" i="3"/>
  <c r="K9112" i="3"/>
  <c r="K9113" i="3"/>
  <c r="K9114" i="3"/>
  <c r="K9115" i="3"/>
  <c r="K9116" i="3"/>
  <c r="K9117" i="3"/>
  <c r="K9118" i="3"/>
  <c r="K9119" i="3"/>
  <c r="K9120" i="3"/>
  <c r="K9121" i="3"/>
  <c r="K9122" i="3"/>
  <c r="K9123" i="3"/>
  <c r="K9124" i="3"/>
  <c r="K9125" i="3"/>
  <c r="K9126" i="3"/>
  <c r="K9127" i="3"/>
  <c r="K9128" i="3"/>
  <c r="K9129" i="3"/>
  <c r="K9130" i="3"/>
  <c r="K9131" i="3"/>
  <c r="K9132" i="3"/>
  <c r="K9133" i="3"/>
  <c r="K9134" i="3"/>
  <c r="K9135" i="3"/>
  <c r="K9136" i="3"/>
  <c r="K9137" i="3"/>
  <c r="K9138" i="3"/>
  <c r="K9139" i="3"/>
  <c r="K9140" i="3"/>
  <c r="K9141" i="3"/>
  <c r="K9142" i="3"/>
  <c r="K9143" i="3"/>
  <c r="K9144" i="3"/>
  <c r="K9145" i="3"/>
  <c r="K9146" i="3"/>
  <c r="K9147" i="3"/>
  <c r="K9148" i="3"/>
  <c r="K9149" i="3"/>
  <c r="K9150" i="3"/>
  <c r="K9151" i="3"/>
  <c r="K9152" i="3"/>
  <c r="K9153" i="3"/>
  <c r="K9154" i="3"/>
  <c r="K9155" i="3"/>
  <c r="K9156" i="3"/>
  <c r="K9157" i="3"/>
  <c r="K9158" i="3"/>
  <c r="K9159" i="3"/>
  <c r="K9160" i="3"/>
  <c r="K9161" i="3"/>
  <c r="K9162" i="3"/>
  <c r="K9163" i="3"/>
  <c r="K9164" i="3"/>
  <c r="K9165" i="3"/>
  <c r="K9166" i="3"/>
  <c r="K9167" i="3"/>
  <c r="K9168" i="3"/>
  <c r="K9169" i="3"/>
  <c r="K9170" i="3"/>
  <c r="K9171" i="3"/>
  <c r="K9172" i="3"/>
  <c r="K9173" i="3"/>
  <c r="K9174" i="3"/>
  <c r="K9175" i="3"/>
  <c r="K9176" i="3"/>
  <c r="K9177" i="3"/>
  <c r="K9178" i="3"/>
  <c r="K9179" i="3"/>
  <c r="K9180" i="3"/>
  <c r="K9181" i="3"/>
  <c r="K9182" i="3"/>
  <c r="K9183" i="3"/>
  <c r="K9184" i="3"/>
  <c r="K9185" i="3"/>
  <c r="K9186" i="3"/>
  <c r="K9187" i="3"/>
  <c r="K9188" i="3"/>
  <c r="K9189" i="3"/>
  <c r="K9190" i="3"/>
  <c r="K9191" i="3"/>
  <c r="K9192" i="3"/>
  <c r="K9193" i="3"/>
  <c r="K9194" i="3"/>
  <c r="K9195" i="3"/>
  <c r="K9196" i="3"/>
  <c r="K9197" i="3"/>
  <c r="K9198" i="3"/>
  <c r="K9199" i="3"/>
  <c r="K9200" i="3"/>
  <c r="K9201" i="3"/>
  <c r="K9202" i="3"/>
  <c r="K9203" i="3"/>
  <c r="K9204" i="3"/>
  <c r="K9205" i="3"/>
  <c r="K9206" i="3"/>
  <c r="K9207" i="3"/>
  <c r="K9208" i="3"/>
  <c r="K9209" i="3"/>
  <c r="K9210" i="3"/>
  <c r="K9211" i="3"/>
  <c r="K9212" i="3"/>
  <c r="K9213" i="3"/>
  <c r="K9214" i="3"/>
  <c r="K9215" i="3"/>
  <c r="K9216" i="3"/>
  <c r="K9217" i="3"/>
  <c r="K9218" i="3"/>
  <c r="K9219" i="3"/>
  <c r="K9220" i="3"/>
  <c r="K9221" i="3"/>
  <c r="K9222" i="3"/>
  <c r="K9223" i="3"/>
  <c r="K9224" i="3"/>
  <c r="K9225" i="3"/>
  <c r="K9226" i="3"/>
  <c r="K9227" i="3"/>
  <c r="K9228" i="3"/>
  <c r="K9229" i="3"/>
  <c r="K9230" i="3"/>
  <c r="K9231" i="3"/>
  <c r="K9232" i="3"/>
  <c r="K9233" i="3"/>
  <c r="K9234" i="3"/>
  <c r="K9235" i="3"/>
  <c r="K9236" i="3"/>
  <c r="K9237" i="3"/>
  <c r="K9238" i="3"/>
  <c r="K9239" i="3"/>
  <c r="K9240" i="3"/>
  <c r="K9241" i="3"/>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5060" i="3"/>
  <c r="J5061" i="3"/>
  <c r="J5062" i="3"/>
  <c r="J5063" i="3"/>
  <c r="J5064" i="3"/>
  <c r="J5065" i="3"/>
  <c r="J5066" i="3"/>
  <c r="J5067" i="3"/>
  <c r="J5068" i="3"/>
  <c r="J5069" i="3"/>
  <c r="J5070" i="3"/>
  <c r="J5071" i="3"/>
  <c r="J5072" i="3"/>
  <c r="J5073" i="3"/>
  <c r="J5074" i="3"/>
  <c r="J5075" i="3"/>
  <c r="J5076" i="3"/>
  <c r="J5077" i="3"/>
  <c r="J5078" i="3"/>
  <c r="J5079" i="3"/>
  <c r="J5080" i="3"/>
  <c r="J5081" i="3"/>
  <c r="J5082" i="3"/>
  <c r="J5083" i="3"/>
  <c r="J5084" i="3"/>
  <c r="J5085" i="3"/>
  <c r="J5086" i="3"/>
  <c r="J5087" i="3"/>
  <c r="J5088" i="3"/>
  <c r="J5089" i="3"/>
  <c r="J5090" i="3"/>
  <c r="J5091" i="3"/>
  <c r="J5092" i="3"/>
  <c r="J5093" i="3"/>
  <c r="J5094" i="3"/>
  <c r="J5095" i="3"/>
  <c r="J5096" i="3"/>
  <c r="J5097" i="3"/>
  <c r="J5098" i="3"/>
  <c r="J5099" i="3"/>
  <c r="J5100" i="3"/>
  <c r="J5101" i="3"/>
  <c r="J5102" i="3"/>
  <c r="J5103" i="3"/>
  <c r="J5104" i="3"/>
  <c r="J5105" i="3"/>
  <c r="J5106" i="3"/>
  <c r="J5107" i="3"/>
  <c r="J5108" i="3"/>
  <c r="J5109" i="3"/>
  <c r="J5110" i="3"/>
  <c r="J5111" i="3"/>
  <c r="J5112" i="3"/>
  <c r="J5113" i="3"/>
  <c r="J5114" i="3"/>
  <c r="J5115" i="3"/>
  <c r="J5116" i="3"/>
  <c r="J5117" i="3"/>
  <c r="J5118" i="3"/>
  <c r="J5119" i="3"/>
  <c r="J5120" i="3"/>
  <c r="J5121" i="3"/>
  <c r="J5122" i="3"/>
  <c r="J5123" i="3"/>
  <c r="J5124" i="3"/>
  <c r="J5125" i="3"/>
  <c r="J5126" i="3"/>
  <c r="J5127" i="3"/>
  <c r="J5128" i="3"/>
  <c r="J5129" i="3"/>
  <c r="J5130" i="3"/>
  <c r="J5131" i="3"/>
  <c r="J5132" i="3"/>
  <c r="J5133" i="3"/>
  <c r="J5134" i="3"/>
  <c r="J5135" i="3"/>
  <c r="J5136" i="3"/>
  <c r="J5137" i="3"/>
  <c r="J5138" i="3"/>
  <c r="J5139" i="3"/>
  <c r="J5140" i="3"/>
  <c r="J5141" i="3"/>
  <c r="J5142" i="3"/>
  <c r="J5143" i="3"/>
  <c r="J5144" i="3"/>
  <c r="J5145" i="3"/>
  <c r="J5146" i="3"/>
  <c r="J5147" i="3"/>
  <c r="J5148" i="3"/>
  <c r="J5149" i="3"/>
  <c r="J5150" i="3"/>
  <c r="J5151" i="3"/>
  <c r="J5152" i="3"/>
  <c r="J5153" i="3"/>
  <c r="J5154" i="3"/>
  <c r="J5155" i="3"/>
  <c r="J5156" i="3"/>
  <c r="J5157" i="3"/>
  <c r="J5158" i="3"/>
  <c r="J5159" i="3"/>
  <c r="J5160" i="3"/>
  <c r="J5161" i="3"/>
  <c r="J5162" i="3"/>
  <c r="J5163" i="3"/>
  <c r="J5164" i="3"/>
  <c r="J5165" i="3"/>
  <c r="J5166" i="3"/>
  <c r="J5167" i="3"/>
  <c r="J5168" i="3"/>
  <c r="J5169" i="3"/>
  <c r="J5170" i="3"/>
  <c r="J5171" i="3"/>
  <c r="J5172" i="3"/>
  <c r="J5173" i="3"/>
  <c r="J5174" i="3"/>
  <c r="J5175" i="3"/>
  <c r="J5176" i="3"/>
  <c r="J5177" i="3"/>
  <c r="J5178" i="3"/>
  <c r="J5179" i="3"/>
  <c r="J5180" i="3"/>
  <c r="J5181" i="3"/>
  <c r="J5182" i="3"/>
  <c r="J5183" i="3"/>
  <c r="J5184" i="3"/>
  <c r="J5185" i="3"/>
  <c r="J5186" i="3"/>
  <c r="J5187" i="3"/>
  <c r="J5188" i="3"/>
  <c r="J5189" i="3"/>
  <c r="J5190" i="3"/>
  <c r="J5191" i="3"/>
  <c r="J5192" i="3"/>
  <c r="J5193" i="3"/>
  <c r="J5194" i="3"/>
  <c r="J5195" i="3"/>
  <c r="J5196" i="3"/>
  <c r="J5197" i="3"/>
  <c r="J5198" i="3"/>
  <c r="J5199" i="3"/>
  <c r="J5200" i="3"/>
  <c r="J5201" i="3"/>
  <c r="J5202" i="3"/>
  <c r="J5203" i="3"/>
  <c r="J5204" i="3"/>
  <c r="J5205" i="3"/>
  <c r="J5206" i="3"/>
  <c r="J5207" i="3"/>
  <c r="J5208" i="3"/>
  <c r="J5209" i="3"/>
  <c r="J5210" i="3"/>
  <c r="J5211" i="3"/>
  <c r="J5212" i="3"/>
  <c r="J5213" i="3"/>
  <c r="J5214" i="3"/>
  <c r="J5215" i="3"/>
  <c r="J5216" i="3"/>
  <c r="J5217" i="3"/>
  <c r="J5218" i="3"/>
  <c r="J5219" i="3"/>
  <c r="J5220" i="3"/>
  <c r="J5221" i="3"/>
  <c r="J5222" i="3"/>
  <c r="J5223" i="3"/>
  <c r="J5224" i="3"/>
  <c r="J5225" i="3"/>
  <c r="J5226" i="3"/>
  <c r="J5227" i="3"/>
  <c r="J5228" i="3"/>
  <c r="J5229" i="3"/>
  <c r="J5230" i="3"/>
  <c r="J5231" i="3"/>
  <c r="J5232" i="3"/>
  <c r="J5233" i="3"/>
  <c r="J5234" i="3"/>
  <c r="J5235" i="3"/>
  <c r="J5236" i="3"/>
  <c r="J5237" i="3"/>
  <c r="J5238" i="3"/>
  <c r="J5239" i="3"/>
  <c r="J5240" i="3"/>
  <c r="J5241" i="3"/>
  <c r="J5242" i="3"/>
  <c r="J5243" i="3"/>
  <c r="J5244" i="3"/>
  <c r="J5245" i="3"/>
  <c r="J5246" i="3"/>
  <c r="J5247" i="3"/>
  <c r="J5248" i="3"/>
  <c r="J5249" i="3"/>
  <c r="J5250" i="3"/>
  <c r="J5251" i="3"/>
  <c r="J5252" i="3"/>
  <c r="J5253" i="3"/>
  <c r="J5254" i="3"/>
  <c r="J5255" i="3"/>
  <c r="J5256" i="3"/>
  <c r="J5257" i="3"/>
  <c r="J5258" i="3"/>
  <c r="J5259" i="3"/>
  <c r="J5260" i="3"/>
  <c r="J5261" i="3"/>
  <c r="J5262" i="3"/>
  <c r="J5263" i="3"/>
  <c r="J5264" i="3"/>
  <c r="J5265" i="3"/>
  <c r="J5266" i="3"/>
  <c r="J5267" i="3"/>
  <c r="J5268" i="3"/>
  <c r="J5269" i="3"/>
  <c r="J5270" i="3"/>
  <c r="J5271" i="3"/>
  <c r="J5272" i="3"/>
  <c r="J5273" i="3"/>
  <c r="J5274" i="3"/>
  <c r="J5275" i="3"/>
  <c r="J5276" i="3"/>
  <c r="J5277" i="3"/>
  <c r="J5278" i="3"/>
  <c r="J5279" i="3"/>
  <c r="J5280" i="3"/>
  <c r="J5281" i="3"/>
  <c r="J5282" i="3"/>
  <c r="J5283" i="3"/>
  <c r="J5284" i="3"/>
  <c r="J5285" i="3"/>
  <c r="J5286" i="3"/>
  <c r="J5287" i="3"/>
  <c r="J5288" i="3"/>
  <c r="J5289" i="3"/>
  <c r="J5290" i="3"/>
  <c r="J5291" i="3"/>
  <c r="J5292" i="3"/>
  <c r="J5293" i="3"/>
  <c r="J5294" i="3"/>
  <c r="J5295" i="3"/>
  <c r="J5296" i="3"/>
  <c r="J5297" i="3"/>
  <c r="J5298" i="3"/>
  <c r="J5299" i="3"/>
  <c r="J5300" i="3"/>
  <c r="J5301" i="3"/>
  <c r="J5302" i="3"/>
  <c r="J5303" i="3"/>
  <c r="J5304" i="3"/>
  <c r="J5305" i="3"/>
  <c r="J5306" i="3"/>
  <c r="J5307" i="3"/>
  <c r="J5308" i="3"/>
  <c r="J5309" i="3"/>
  <c r="J5310" i="3"/>
  <c r="J5311" i="3"/>
  <c r="J5312" i="3"/>
  <c r="J5313" i="3"/>
  <c r="J5314" i="3"/>
  <c r="J5315" i="3"/>
  <c r="J5316" i="3"/>
  <c r="J5317" i="3"/>
  <c r="J5318" i="3"/>
  <c r="J5319" i="3"/>
  <c r="J5320" i="3"/>
  <c r="J5321" i="3"/>
  <c r="J5322" i="3"/>
  <c r="J5323" i="3"/>
  <c r="J5324" i="3"/>
  <c r="J5325" i="3"/>
  <c r="J5326" i="3"/>
  <c r="J5327" i="3"/>
  <c r="J5328" i="3"/>
  <c r="J5329" i="3"/>
  <c r="J5330" i="3"/>
  <c r="J5331" i="3"/>
  <c r="J5332" i="3"/>
  <c r="J5333" i="3"/>
  <c r="J5334" i="3"/>
  <c r="J5335" i="3"/>
  <c r="J5336" i="3"/>
  <c r="J5337" i="3"/>
  <c r="J5338" i="3"/>
  <c r="J5339" i="3"/>
  <c r="J5340" i="3"/>
  <c r="J5341" i="3"/>
  <c r="J5342" i="3"/>
  <c r="J5343" i="3"/>
  <c r="J5344" i="3"/>
  <c r="J5345" i="3"/>
  <c r="J5346" i="3"/>
  <c r="J5347" i="3"/>
  <c r="J5348" i="3"/>
  <c r="J5349" i="3"/>
  <c r="J5350" i="3"/>
  <c r="J5351" i="3"/>
  <c r="J5352" i="3"/>
  <c r="J5353" i="3"/>
  <c r="J5354" i="3"/>
  <c r="J5355" i="3"/>
  <c r="J5356" i="3"/>
  <c r="J5357" i="3"/>
  <c r="J5358" i="3"/>
  <c r="J5359" i="3"/>
  <c r="J5360" i="3"/>
  <c r="J5361" i="3"/>
  <c r="J5362" i="3"/>
  <c r="J5363" i="3"/>
  <c r="J5364" i="3"/>
  <c r="J5365" i="3"/>
  <c r="J5366" i="3"/>
  <c r="J5367" i="3"/>
  <c r="J5368" i="3"/>
  <c r="J5369" i="3"/>
  <c r="J5370" i="3"/>
  <c r="J5371" i="3"/>
  <c r="J5372" i="3"/>
  <c r="J5373" i="3"/>
  <c r="J5374" i="3"/>
  <c r="J5375" i="3"/>
  <c r="J5376" i="3"/>
  <c r="J5377" i="3"/>
  <c r="J5378" i="3"/>
  <c r="J5379" i="3"/>
  <c r="J5380" i="3"/>
  <c r="J5381" i="3"/>
  <c r="J5382" i="3"/>
  <c r="J5383" i="3"/>
  <c r="J5384" i="3"/>
  <c r="J5385" i="3"/>
  <c r="J5386" i="3"/>
  <c r="J5387" i="3"/>
  <c r="J5388" i="3"/>
  <c r="J5389" i="3"/>
  <c r="J5390" i="3"/>
  <c r="J5391" i="3"/>
  <c r="J5392" i="3"/>
  <c r="J5393" i="3"/>
  <c r="J5394" i="3"/>
  <c r="J5395" i="3"/>
  <c r="J5396" i="3"/>
  <c r="J5397" i="3"/>
  <c r="J5398" i="3"/>
  <c r="J5399" i="3"/>
  <c r="J5400" i="3"/>
  <c r="J5401" i="3"/>
  <c r="J5402" i="3"/>
  <c r="J5403" i="3"/>
  <c r="J5404" i="3"/>
  <c r="J5405" i="3"/>
  <c r="J5406" i="3"/>
  <c r="J5407" i="3"/>
  <c r="J5408" i="3"/>
  <c r="J5409" i="3"/>
  <c r="J5410" i="3"/>
  <c r="J5411" i="3"/>
  <c r="J5412" i="3"/>
  <c r="J5413" i="3"/>
  <c r="J5414" i="3"/>
  <c r="J5415" i="3"/>
  <c r="J5416" i="3"/>
  <c r="J5417" i="3"/>
  <c r="J5418" i="3"/>
  <c r="J5419" i="3"/>
  <c r="J5420" i="3"/>
  <c r="J5421" i="3"/>
  <c r="J5422" i="3"/>
  <c r="J5423" i="3"/>
  <c r="J5424" i="3"/>
  <c r="J5425" i="3"/>
  <c r="J5426" i="3"/>
  <c r="J5427" i="3"/>
  <c r="J5428" i="3"/>
  <c r="J5429" i="3"/>
  <c r="J5430" i="3"/>
  <c r="J5431" i="3"/>
  <c r="J5432" i="3"/>
  <c r="J5433" i="3"/>
  <c r="J5434" i="3"/>
  <c r="J5435" i="3"/>
  <c r="J5436" i="3"/>
  <c r="J5437" i="3"/>
  <c r="J5438" i="3"/>
  <c r="J5439" i="3"/>
  <c r="J5440" i="3"/>
  <c r="J5441" i="3"/>
  <c r="J5442" i="3"/>
  <c r="J5443" i="3"/>
  <c r="J5444" i="3"/>
  <c r="J5445" i="3"/>
  <c r="J5446" i="3"/>
  <c r="J5447" i="3"/>
  <c r="J5448" i="3"/>
  <c r="J5449" i="3"/>
  <c r="J5450" i="3"/>
  <c r="J5451" i="3"/>
  <c r="J5452" i="3"/>
  <c r="J5453" i="3"/>
  <c r="J5454" i="3"/>
  <c r="J5455" i="3"/>
  <c r="J5456" i="3"/>
  <c r="J5457" i="3"/>
  <c r="J5458" i="3"/>
  <c r="J5459" i="3"/>
  <c r="J5460" i="3"/>
  <c r="J5461" i="3"/>
  <c r="J5462" i="3"/>
  <c r="J5463" i="3"/>
  <c r="J5464" i="3"/>
  <c r="J5465" i="3"/>
  <c r="J5466" i="3"/>
  <c r="J5467" i="3"/>
  <c r="J5468" i="3"/>
  <c r="J5469" i="3"/>
  <c r="J5470" i="3"/>
  <c r="J5471" i="3"/>
  <c r="J5472" i="3"/>
  <c r="J5473" i="3"/>
  <c r="J5474" i="3"/>
  <c r="J5475" i="3"/>
  <c r="J5476" i="3"/>
  <c r="J5477" i="3"/>
  <c r="J5478" i="3"/>
  <c r="J5479" i="3"/>
  <c r="J5480" i="3"/>
  <c r="J5481" i="3"/>
  <c r="J5482" i="3"/>
  <c r="J5483" i="3"/>
  <c r="J5484" i="3"/>
  <c r="J5485" i="3"/>
  <c r="J5486" i="3"/>
  <c r="J5487" i="3"/>
  <c r="J5488" i="3"/>
  <c r="J5489" i="3"/>
  <c r="J5490" i="3"/>
  <c r="J5491" i="3"/>
  <c r="J5492" i="3"/>
  <c r="J5493" i="3"/>
  <c r="J5494" i="3"/>
  <c r="J5495" i="3"/>
  <c r="J5496" i="3"/>
  <c r="J5497" i="3"/>
  <c r="J5498" i="3"/>
  <c r="J5499" i="3"/>
  <c r="J5500" i="3"/>
  <c r="J5501" i="3"/>
  <c r="J5502" i="3"/>
  <c r="J5503" i="3"/>
  <c r="J5504" i="3"/>
  <c r="J5505" i="3"/>
  <c r="J5506" i="3"/>
  <c r="J5507" i="3"/>
  <c r="J5508" i="3"/>
  <c r="J5509" i="3"/>
  <c r="J5510" i="3"/>
  <c r="J5511" i="3"/>
  <c r="J5512" i="3"/>
  <c r="J5513" i="3"/>
  <c r="J5514" i="3"/>
  <c r="J5515" i="3"/>
  <c r="J5516" i="3"/>
  <c r="J5517" i="3"/>
  <c r="J5518" i="3"/>
  <c r="J5519" i="3"/>
  <c r="J5520" i="3"/>
  <c r="J5521" i="3"/>
  <c r="J5522" i="3"/>
  <c r="J5523" i="3"/>
  <c r="J5524" i="3"/>
  <c r="J5525" i="3"/>
  <c r="J5526" i="3"/>
  <c r="J5527" i="3"/>
  <c r="J5528" i="3"/>
  <c r="J5529" i="3"/>
  <c r="J5530" i="3"/>
  <c r="J5531" i="3"/>
  <c r="J5532" i="3"/>
  <c r="J5533" i="3"/>
  <c r="J5534" i="3"/>
  <c r="J5535" i="3"/>
  <c r="J5536" i="3"/>
  <c r="J5537" i="3"/>
  <c r="J5538" i="3"/>
  <c r="J5539" i="3"/>
  <c r="J5540" i="3"/>
  <c r="J5541" i="3"/>
  <c r="J5542" i="3"/>
  <c r="J5543" i="3"/>
  <c r="J5544" i="3"/>
  <c r="J5545" i="3"/>
  <c r="J5546" i="3"/>
  <c r="J5547" i="3"/>
  <c r="J5548" i="3"/>
  <c r="J5549" i="3"/>
  <c r="J5550" i="3"/>
  <c r="J5551" i="3"/>
  <c r="J5552" i="3"/>
  <c r="J5553" i="3"/>
  <c r="J5554" i="3"/>
  <c r="J5555" i="3"/>
  <c r="J5556" i="3"/>
  <c r="J5557" i="3"/>
  <c r="J5558" i="3"/>
  <c r="J5559" i="3"/>
  <c r="J5560" i="3"/>
  <c r="J5561" i="3"/>
  <c r="J5562" i="3"/>
  <c r="J5563" i="3"/>
  <c r="J5564" i="3"/>
  <c r="J5565" i="3"/>
  <c r="J5566" i="3"/>
  <c r="J5567" i="3"/>
  <c r="J5568" i="3"/>
  <c r="J5569" i="3"/>
  <c r="J5570" i="3"/>
  <c r="J5571" i="3"/>
  <c r="J5572" i="3"/>
  <c r="J5573" i="3"/>
  <c r="J5574" i="3"/>
  <c r="J5575" i="3"/>
  <c r="J5576" i="3"/>
  <c r="J5577" i="3"/>
  <c r="J5578" i="3"/>
  <c r="J5579" i="3"/>
  <c r="J5580" i="3"/>
  <c r="J5581" i="3"/>
  <c r="J5582" i="3"/>
  <c r="J5583" i="3"/>
  <c r="J5584" i="3"/>
  <c r="J5585" i="3"/>
  <c r="J5586" i="3"/>
  <c r="J5587" i="3"/>
  <c r="J5588" i="3"/>
  <c r="J5589" i="3"/>
  <c r="J5590" i="3"/>
  <c r="J5591" i="3"/>
  <c r="J5592" i="3"/>
  <c r="J5593" i="3"/>
  <c r="J5594" i="3"/>
  <c r="J5595" i="3"/>
  <c r="J5596" i="3"/>
  <c r="J5597" i="3"/>
  <c r="J5598" i="3"/>
  <c r="J5599" i="3"/>
  <c r="J5600" i="3"/>
  <c r="J5601" i="3"/>
  <c r="J5602" i="3"/>
  <c r="J5603" i="3"/>
  <c r="J5604" i="3"/>
  <c r="J5605" i="3"/>
  <c r="J5606" i="3"/>
  <c r="J5607" i="3"/>
  <c r="J5608" i="3"/>
  <c r="J5609" i="3"/>
  <c r="J5610" i="3"/>
  <c r="J5611" i="3"/>
  <c r="J5612" i="3"/>
  <c r="J5613" i="3"/>
  <c r="J5614" i="3"/>
  <c r="J5615" i="3"/>
  <c r="J5616" i="3"/>
  <c r="J5617" i="3"/>
  <c r="J5618" i="3"/>
  <c r="J5619" i="3"/>
  <c r="J5620" i="3"/>
  <c r="J5621" i="3"/>
  <c r="J5622" i="3"/>
  <c r="J5623" i="3"/>
  <c r="J5624" i="3"/>
  <c r="J5625" i="3"/>
  <c r="J5626" i="3"/>
  <c r="J5627" i="3"/>
  <c r="J5628" i="3"/>
  <c r="J5629" i="3"/>
  <c r="J5630" i="3"/>
  <c r="J5631" i="3"/>
  <c r="J5632" i="3"/>
  <c r="J5633" i="3"/>
  <c r="J5634" i="3"/>
  <c r="J5635" i="3"/>
  <c r="J5636" i="3"/>
  <c r="J5637" i="3"/>
  <c r="J5638" i="3"/>
  <c r="J5639" i="3"/>
  <c r="J5640" i="3"/>
  <c r="J5641" i="3"/>
  <c r="J5642" i="3"/>
  <c r="J5643" i="3"/>
  <c r="J5644" i="3"/>
  <c r="J5645" i="3"/>
  <c r="J5646" i="3"/>
  <c r="J5647" i="3"/>
  <c r="J5648" i="3"/>
  <c r="J5649" i="3"/>
  <c r="J5650" i="3"/>
  <c r="J5651" i="3"/>
  <c r="J5652" i="3"/>
  <c r="J5653" i="3"/>
  <c r="J5654" i="3"/>
  <c r="J5655" i="3"/>
  <c r="J5656" i="3"/>
  <c r="J5657" i="3"/>
  <c r="J5658" i="3"/>
  <c r="J5659" i="3"/>
  <c r="J5660" i="3"/>
  <c r="J5661" i="3"/>
  <c r="J5662" i="3"/>
  <c r="J5663" i="3"/>
  <c r="J5664" i="3"/>
  <c r="J5665" i="3"/>
  <c r="J5666" i="3"/>
  <c r="J5667" i="3"/>
  <c r="J5668" i="3"/>
  <c r="J5669" i="3"/>
  <c r="J5670" i="3"/>
  <c r="J5671" i="3"/>
  <c r="J5672" i="3"/>
  <c r="J5673" i="3"/>
  <c r="J5674" i="3"/>
  <c r="J5675" i="3"/>
  <c r="J5676" i="3"/>
  <c r="J5677" i="3"/>
  <c r="J5678" i="3"/>
  <c r="J5679" i="3"/>
  <c r="J5680" i="3"/>
  <c r="J5681" i="3"/>
  <c r="J5682" i="3"/>
  <c r="J5683" i="3"/>
  <c r="J5684" i="3"/>
  <c r="J5685" i="3"/>
  <c r="J5686" i="3"/>
  <c r="J5687" i="3"/>
  <c r="J5688" i="3"/>
  <c r="J5689" i="3"/>
  <c r="J5690" i="3"/>
  <c r="J5691" i="3"/>
  <c r="J5692" i="3"/>
  <c r="J5693" i="3"/>
  <c r="J5694" i="3"/>
  <c r="J5695" i="3"/>
  <c r="J5696" i="3"/>
  <c r="J5697" i="3"/>
  <c r="J5698" i="3"/>
  <c r="J5699" i="3"/>
  <c r="J5700" i="3"/>
  <c r="J5701" i="3"/>
  <c r="J5702" i="3"/>
  <c r="J5703" i="3"/>
  <c r="J5704" i="3"/>
  <c r="J5705" i="3"/>
  <c r="J5706" i="3"/>
  <c r="J5707" i="3"/>
  <c r="J5708" i="3"/>
  <c r="J5709" i="3"/>
  <c r="J5710" i="3"/>
  <c r="J5711" i="3"/>
  <c r="J5712" i="3"/>
  <c r="J5713" i="3"/>
  <c r="J5714" i="3"/>
  <c r="J5715" i="3"/>
  <c r="J5716" i="3"/>
  <c r="J5717" i="3"/>
  <c r="J5718" i="3"/>
  <c r="J5719" i="3"/>
  <c r="J5720" i="3"/>
  <c r="J5721" i="3"/>
  <c r="J5722" i="3"/>
  <c r="J5723" i="3"/>
  <c r="J5724" i="3"/>
  <c r="J5725" i="3"/>
  <c r="J5726" i="3"/>
  <c r="J5727" i="3"/>
  <c r="J5728" i="3"/>
  <c r="J5729" i="3"/>
  <c r="J5730" i="3"/>
  <c r="J5731" i="3"/>
  <c r="J5732" i="3"/>
  <c r="J5733" i="3"/>
  <c r="J5734" i="3"/>
  <c r="J5735" i="3"/>
  <c r="J5736" i="3"/>
  <c r="J5737" i="3"/>
  <c r="J5738" i="3"/>
  <c r="J5739" i="3"/>
  <c r="J5740" i="3"/>
  <c r="J5741" i="3"/>
  <c r="J5742" i="3"/>
  <c r="J5743" i="3"/>
  <c r="J5744" i="3"/>
  <c r="J5745" i="3"/>
  <c r="J5746" i="3"/>
  <c r="J5747" i="3"/>
  <c r="J5748" i="3"/>
  <c r="J5749" i="3"/>
  <c r="J5750" i="3"/>
  <c r="J5751" i="3"/>
  <c r="J5752" i="3"/>
  <c r="J5753" i="3"/>
  <c r="J5754" i="3"/>
  <c r="J5755" i="3"/>
  <c r="J5756" i="3"/>
  <c r="J5757" i="3"/>
  <c r="J5758" i="3"/>
  <c r="J5759" i="3"/>
  <c r="J5760" i="3"/>
  <c r="J5761" i="3"/>
  <c r="J5762" i="3"/>
  <c r="J5763" i="3"/>
  <c r="J5764" i="3"/>
  <c r="J5765" i="3"/>
  <c r="J5766" i="3"/>
  <c r="J5767" i="3"/>
  <c r="J5768" i="3"/>
  <c r="J5769" i="3"/>
  <c r="J5770" i="3"/>
  <c r="J5771" i="3"/>
  <c r="J5772" i="3"/>
  <c r="J5773" i="3"/>
  <c r="J5774" i="3"/>
  <c r="J5775" i="3"/>
  <c r="J5776" i="3"/>
  <c r="J5777" i="3"/>
  <c r="J5778" i="3"/>
  <c r="J5779" i="3"/>
  <c r="J5780" i="3"/>
  <c r="J5781" i="3"/>
  <c r="J5782" i="3"/>
  <c r="J5783" i="3"/>
  <c r="J5784" i="3"/>
  <c r="J5785" i="3"/>
  <c r="J5786" i="3"/>
  <c r="J5787" i="3"/>
  <c r="J5788" i="3"/>
  <c r="J5789" i="3"/>
  <c r="J5790" i="3"/>
  <c r="J5791" i="3"/>
  <c r="J5792" i="3"/>
  <c r="J5793" i="3"/>
  <c r="J5794" i="3"/>
  <c r="J5795" i="3"/>
  <c r="J5796" i="3"/>
  <c r="J5797" i="3"/>
  <c r="J5798" i="3"/>
  <c r="J5799" i="3"/>
  <c r="J5800" i="3"/>
  <c r="J5801" i="3"/>
  <c r="J5802" i="3"/>
  <c r="J5803" i="3"/>
  <c r="J5804" i="3"/>
  <c r="J5805" i="3"/>
  <c r="J5806" i="3"/>
  <c r="J5807" i="3"/>
  <c r="J5808" i="3"/>
  <c r="J5809" i="3"/>
  <c r="J5810" i="3"/>
  <c r="J5811" i="3"/>
  <c r="J5812" i="3"/>
  <c r="J5813" i="3"/>
  <c r="J5814" i="3"/>
  <c r="J5815" i="3"/>
  <c r="J5816" i="3"/>
  <c r="J5817" i="3"/>
  <c r="J5818" i="3"/>
  <c r="J5819" i="3"/>
  <c r="J5820" i="3"/>
  <c r="J5821" i="3"/>
  <c r="J5822" i="3"/>
  <c r="J5823" i="3"/>
  <c r="J5824" i="3"/>
  <c r="J5825" i="3"/>
  <c r="J5826" i="3"/>
  <c r="J5827" i="3"/>
  <c r="J5828" i="3"/>
  <c r="J5829" i="3"/>
  <c r="J5830" i="3"/>
  <c r="J5831" i="3"/>
  <c r="J5832" i="3"/>
  <c r="J5833" i="3"/>
  <c r="J5834" i="3"/>
  <c r="J5835" i="3"/>
  <c r="J5836" i="3"/>
  <c r="J5837" i="3"/>
  <c r="J5838" i="3"/>
  <c r="J5839" i="3"/>
  <c r="J5840" i="3"/>
  <c r="J5841" i="3"/>
  <c r="J5842" i="3"/>
  <c r="J5843" i="3"/>
  <c r="J5844" i="3"/>
  <c r="J5845" i="3"/>
  <c r="J5846" i="3"/>
  <c r="J5847" i="3"/>
  <c r="J5848" i="3"/>
  <c r="J5849" i="3"/>
  <c r="J5850" i="3"/>
  <c r="J5851" i="3"/>
  <c r="J5852" i="3"/>
  <c r="J5853" i="3"/>
  <c r="J5854" i="3"/>
  <c r="J5855" i="3"/>
  <c r="J5856" i="3"/>
  <c r="J5857" i="3"/>
  <c r="J5858" i="3"/>
  <c r="J5859" i="3"/>
  <c r="J5860" i="3"/>
  <c r="J5861" i="3"/>
  <c r="J5862" i="3"/>
  <c r="J5863" i="3"/>
  <c r="J5864" i="3"/>
  <c r="J5865" i="3"/>
  <c r="J5866" i="3"/>
  <c r="J5867" i="3"/>
  <c r="J5868" i="3"/>
  <c r="J5869" i="3"/>
  <c r="J5870" i="3"/>
  <c r="J5871" i="3"/>
  <c r="J5872" i="3"/>
  <c r="J5873" i="3"/>
  <c r="J5874" i="3"/>
  <c r="J5875" i="3"/>
  <c r="J5876" i="3"/>
  <c r="J5877" i="3"/>
  <c r="J5878" i="3"/>
  <c r="J5879" i="3"/>
  <c r="J5880" i="3"/>
  <c r="J5881" i="3"/>
  <c r="J5882" i="3"/>
  <c r="J5883" i="3"/>
  <c r="J5884" i="3"/>
  <c r="J5885" i="3"/>
  <c r="J5886" i="3"/>
  <c r="J5887" i="3"/>
  <c r="J5888" i="3"/>
  <c r="J5889" i="3"/>
  <c r="J5890" i="3"/>
  <c r="J5891" i="3"/>
  <c r="J5892" i="3"/>
  <c r="J5893" i="3"/>
  <c r="J5894" i="3"/>
  <c r="J5895" i="3"/>
  <c r="J5896" i="3"/>
  <c r="J5897" i="3"/>
  <c r="J5898" i="3"/>
  <c r="J5899" i="3"/>
  <c r="J5900" i="3"/>
  <c r="J5901" i="3"/>
  <c r="J5902" i="3"/>
  <c r="J5903" i="3"/>
  <c r="J5904" i="3"/>
  <c r="J5905" i="3"/>
  <c r="J5906" i="3"/>
  <c r="J5907" i="3"/>
  <c r="J5908" i="3"/>
  <c r="J5909" i="3"/>
  <c r="J5910" i="3"/>
  <c r="J5911" i="3"/>
  <c r="J5912" i="3"/>
  <c r="J5913" i="3"/>
  <c r="J5914" i="3"/>
  <c r="J5915" i="3"/>
  <c r="J5916" i="3"/>
  <c r="J5917" i="3"/>
  <c r="J5918" i="3"/>
  <c r="J5919" i="3"/>
  <c r="J5920" i="3"/>
  <c r="J5921" i="3"/>
  <c r="J5922" i="3"/>
  <c r="J5923" i="3"/>
  <c r="J5924" i="3"/>
  <c r="J5925" i="3"/>
  <c r="J5926" i="3"/>
  <c r="J5927" i="3"/>
  <c r="J5928" i="3"/>
  <c r="J5929" i="3"/>
  <c r="J5930" i="3"/>
  <c r="J5931" i="3"/>
  <c r="J5932" i="3"/>
  <c r="J5933" i="3"/>
  <c r="J5934" i="3"/>
  <c r="J5935" i="3"/>
  <c r="J5936" i="3"/>
  <c r="J5937" i="3"/>
  <c r="J5938" i="3"/>
  <c r="J5939" i="3"/>
  <c r="J5940" i="3"/>
  <c r="J5941" i="3"/>
  <c r="J5942" i="3"/>
  <c r="J5943" i="3"/>
  <c r="J5944" i="3"/>
  <c r="J5945" i="3"/>
  <c r="J5946" i="3"/>
  <c r="J5947" i="3"/>
  <c r="J5948" i="3"/>
  <c r="J5949" i="3"/>
  <c r="J5950" i="3"/>
  <c r="J5951" i="3"/>
  <c r="J5952" i="3"/>
  <c r="J5953" i="3"/>
  <c r="J5954" i="3"/>
  <c r="J5955" i="3"/>
  <c r="J5956" i="3"/>
  <c r="J5957" i="3"/>
  <c r="J5958" i="3"/>
  <c r="J5959" i="3"/>
  <c r="J5960" i="3"/>
  <c r="J5961" i="3"/>
  <c r="J5962" i="3"/>
  <c r="J5963" i="3"/>
  <c r="J5964" i="3"/>
  <c r="J5965" i="3"/>
  <c r="J5966" i="3"/>
  <c r="J5967" i="3"/>
  <c r="J5968" i="3"/>
  <c r="J5969" i="3"/>
  <c r="J5970" i="3"/>
  <c r="J5971" i="3"/>
  <c r="J5972" i="3"/>
  <c r="J5973" i="3"/>
  <c r="J5974" i="3"/>
  <c r="J5975" i="3"/>
  <c r="J5976" i="3"/>
  <c r="J5977" i="3"/>
  <c r="J5978" i="3"/>
  <c r="J5979" i="3"/>
  <c r="J5980" i="3"/>
  <c r="J5981" i="3"/>
  <c r="J5982" i="3"/>
  <c r="J5983" i="3"/>
  <c r="J5984" i="3"/>
  <c r="J5985" i="3"/>
  <c r="J5986" i="3"/>
  <c r="J5987" i="3"/>
  <c r="J5988" i="3"/>
  <c r="J5989" i="3"/>
  <c r="J5990" i="3"/>
  <c r="J5991" i="3"/>
  <c r="J5992" i="3"/>
  <c r="J5993" i="3"/>
  <c r="J5994" i="3"/>
  <c r="J5995" i="3"/>
  <c r="J5996" i="3"/>
  <c r="J5997" i="3"/>
  <c r="J5998" i="3"/>
  <c r="J5999" i="3"/>
  <c r="J6000" i="3"/>
  <c r="J6001" i="3"/>
  <c r="J6002" i="3"/>
  <c r="J6003" i="3"/>
  <c r="J6004" i="3"/>
  <c r="J6005" i="3"/>
  <c r="J6006" i="3"/>
  <c r="J6007" i="3"/>
  <c r="J6008" i="3"/>
  <c r="J6009" i="3"/>
  <c r="J6010" i="3"/>
  <c r="J6011" i="3"/>
  <c r="J6012" i="3"/>
  <c r="J6013" i="3"/>
  <c r="J6014" i="3"/>
  <c r="J6015" i="3"/>
  <c r="J6016" i="3"/>
  <c r="J6017" i="3"/>
  <c r="J6018" i="3"/>
  <c r="J6019" i="3"/>
  <c r="J6020" i="3"/>
  <c r="J6021" i="3"/>
  <c r="J6022" i="3"/>
  <c r="J6023" i="3"/>
  <c r="J6024" i="3"/>
  <c r="J6025" i="3"/>
  <c r="J6026" i="3"/>
  <c r="J6027" i="3"/>
  <c r="J6028" i="3"/>
  <c r="J6029" i="3"/>
  <c r="J6030" i="3"/>
  <c r="J6031" i="3"/>
  <c r="J6032" i="3"/>
  <c r="J6033" i="3"/>
  <c r="J6034" i="3"/>
  <c r="J6035" i="3"/>
  <c r="J6036" i="3"/>
  <c r="J6037" i="3"/>
  <c r="J6038" i="3"/>
  <c r="J6039" i="3"/>
  <c r="J6040" i="3"/>
  <c r="J6041" i="3"/>
  <c r="J6042" i="3"/>
  <c r="J6043" i="3"/>
  <c r="J6044" i="3"/>
  <c r="J6045" i="3"/>
  <c r="J6046" i="3"/>
  <c r="J6047" i="3"/>
  <c r="J6048" i="3"/>
  <c r="J6049" i="3"/>
  <c r="J6050" i="3"/>
  <c r="J6051" i="3"/>
  <c r="J6052" i="3"/>
  <c r="J6053" i="3"/>
  <c r="J6054" i="3"/>
  <c r="J6055" i="3"/>
  <c r="J6056" i="3"/>
  <c r="J6057" i="3"/>
  <c r="J6058" i="3"/>
  <c r="J6059" i="3"/>
  <c r="J6060" i="3"/>
  <c r="J6061" i="3"/>
  <c r="J6062" i="3"/>
  <c r="J6063" i="3"/>
  <c r="J6064" i="3"/>
  <c r="J6065" i="3"/>
  <c r="J6066" i="3"/>
  <c r="J6067" i="3"/>
  <c r="J6068" i="3"/>
  <c r="J6069" i="3"/>
  <c r="J6070" i="3"/>
  <c r="J6071" i="3"/>
  <c r="J6072" i="3"/>
  <c r="J6073" i="3"/>
  <c r="J6074" i="3"/>
  <c r="J6075" i="3"/>
  <c r="J6076" i="3"/>
  <c r="J6077" i="3"/>
  <c r="J6078" i="3"/>
  <c r="J6079" i="3"/>
  <c r="J6080" i="3"/>
  <c r="J6081" i="3"/>
  <c r="J6082" i="3"/>
  <c r="J6083" i="3"/>
  <c r="J6084" i="3"/>
  <c r="J6085" i="3"/>
  <c r="J6086" i="3"/>
  <c r="J6087" i="3"/>
  <c r="J6088" i="3"/>
  <c r="J6089" i="3"/>
  <c r="J6090" i="3"/>
  <c r="J6091" i="3"/>
  <c r="J6092" i="3"/>
  <c r="J6093" i="3"/>
  <c r="J6094" i="3"/>
  <c r="J6095" i="3"/>
  <c r="J6096" i="3"/>
  <c r="J6097" i="3"/>
  <c r="J6098" i="3"/>
  <c r="J6099" i="3"/>
  <c r="J6100" i="3"/>
  <c r="J6101" i="3"/>
  <c r="J6102" i="3"/>
  <c r="J6103" i="3"/>
  <c r="J6104" i="3"/>
  <c r="J6105" i="3"/>
  <c r="J6106" i="3"/>
  <c r="J6107" i="3"/>
  <c r="J6108" i="3"/>
  <c r="J6109" i="3"/>
  <c r="J6110" i="3"/>
  <c r="J6111" i="3"/>
  <c r="J6112" i="3"/>
  <c r="J6113" i="3"/>
  <c r="J6114" i="3"/>
  <c r="J6115" i="3"/>
  <c r="J6116" i="3"/>
  <c r="J6117" i="3"/>
  <c r="J6118" i="3"/>
  <c r="J6119" i="3"/>
  <c r="J6120" i="3"/>
  <c r="J6121" i="3"/>
  <c r="J6122" i="3"/>
  <c r="J6123" i="3"/>
  <c r="J6124" i="3"/>
  <c r="J6125" i="3"/>
  <c r="J6126" i="3"/>
  <c r="J6127" i="3"/>
  <c r="J6128" i="3"/>
  <c r="J6129" i="3"/>
  <c r="J6130" i="3"/>
  <c r="J6131" i="3"/>
  <c r="J6132" i="3"/>
  <c r="J6133" i="3"/>
  <c r="J6134" i="3"/>
  <c r="J6135" i="3"/>
  <c r="J6136" i="3"/>
  <c r="J6137" i="3"/>
  <c r="J6138" i="3"/>
  <c r="J6139" i="3"/>
  <c r="J6140" i="3"/>
  <c r="J6141" i="3"/>
  <c r="J6142" i="3"/>
  <c r="J6143" i="3"/>
  <c r="J6144" i="3"/>
  <c r="J6145" i="3"/>
  <c r="J6146" i="3"/>
  <c r="J6147" i="3"/>
  <c r="J6148" i="3"/>
  <c r="J6149" i="3"/>
  <c r="J6150" i="3"/>
  <c r="J6151" i="3"/>
  <c r="J6152" i="3"/>
  <c r="J6153" i="3"/>
  <c r="J6154" i="3"/>
  <c r="J6155" i="3"/>
  <c r="J6156" i="3"/>
  <c r="J6157" i="3"/>
  <c r="J6158" i="3"/>
  <c r="J6159" i="3"/>
  <c r="J6160" i="3"/>
  <c r="J6161" i="3"/>
  <c r="J6162" i="3"/>
  <c r="J6163" i="3"/>
  <c r="J6164" i="3"/>
  <c r="J6165" i="3"/>
  <c r="J6166" i="3"/>
  <c r="J6167" i="3"/>
  <c r="J6168" i="3"/>
  <c r="J6169" i="3"/>
  <c r="J6170" i="3"/>
  <c r="J6171" i="3"/>
  <c r="J6172" i="3"/>
  <c r="J6173" i="3"/>
  <c r="J6174" i="3"/>
  <c r="J6175" i="3"/>
  <c r="J6176" i="3"/>
  <c r="J6177" i="3"/>
  <c r="J6178" i="3"/>
  <c r="J6179" i="3"/>
  <c r="J6180" i="3"/>
  <c r="J6181" i="3"/>
  <c r="J6182" i="3"/>
  <c r="J6183" i="3"/>
  <c r="J6184" i="3"/>
  <c r="J6185" i="3"/>
  <c r="J6186" i="3"/>
  <c r="J6187" i="3"/>
  <c r="J6188" i="3"/>
  <c r="J6189" i="3"/>
  <c r="J6190" i="3"/>
  <c r="J6191" i="3"/>
  <c r="J6192" i="3"/>
  <c r="J6193" i="3"/>
  <c r="J6194" i="3"/>
  <c r="J6195" i="3"/>
  <c r="J6196" i="3"/>
  <c r="J6197" i="3"/>
  <c r="J6198" i="3"/>
  <c r="J6199" i="3"/>
  <c r="J6200" i="3"/>
  <c r="J6201" i="3"/>
  <c r="J6202" i="3"/>
  <c r="J6203" i="3"/>
  <c r="J6204" i="3"/>
  <c r="J6205" i="3"/>
  <c r="J6206" i="3"/>
  <c r="J6207" i="3"/>
  <c r="J6208" i="3"/>
  <c r="J6209" i="3"/>
  <c r="J6210" i="3"/>
  <c r="J6211" i="3"/>
  <c r="J6212" i="3"/>
  <c r="J6213" i="3"/>
  <c r="J6214" i="3"/>
  <c r="J6215" i="3"/>
  <c r="J6216" i="3"/>
  <c r="J6217" i="3"/>
  <c r="J6218" i="3"/>
  <c r="J6219" i="3"/>
  <c r="J6220" i="3"/>
  <c r="J6221" i="3"/>
  <c r="J6222" i="3"/>
  <c r="J6223" i="3"/>
  <c r="J6224" i="3"/>
  <c r="J6225" i="3"/>
  <c r="J6226" i="3"/>
  <c r="J6227" i="3"/>
  <c r="J6228" i="3"/>
  <c r="J6229" i="3"/>
  <c r="J6230" i="3"/>
  <c r="J6231" i="3"/>
  <c r="J6232" i="3"/>
  <c r="J6233" i="3"/>
  <c r="J6234" i="3"/>
  <c r="J6235" i="3"/>
  <c r="J6236" i="3"/>
  <c r="J6237" i="3"/>
  <c r="J6238" i="3"/>
  <c r="J6239" i="3"/>
  <c r="J6240" i="3"/>
  <c r="J6241" i="3"/>
  <c r="J6242" i="3"/>
  <c r="J6243" i="3"/>
  <c r="J6244" i="3"/>
  <c r="J6245" i="3"/>
  <c r="J6246" i="3"/>
  <c r="J6247" i="3"/>
  <c r="J6248" i="3"/>
  <c r="J6249" i="3"/>
  <c r="J6250" i="3"/>
  <c r="J6251" i="3"/>
  <c r="J6252" i="3"/>
  <c r="J6253" i="3"/>
  <c r="J6254" i="3"/>
  <c r="J6255" i="3"/>
  <c r="J6256" i="3"/>
  <c r="J6257" i="3"/>
  <c r="J6258" i="3"/>
  <c r="J6259" i="3"/>
  <c r="J6260" i="3"/>
  <c r="J6261" i="3"/>
  <c r="J6262" i="3"/>
  <c r="J6263" i="3"/>
  <c r="J6264" i="3"/>
  <c r="J6265" i="3"/>
  <c r="J6266" i="3"/>
  <c r="J6267" i="3"/>
  <c r="J6268" i="3"/>
  <c r="J6269" i="3"/>
  <c r="J6270" i="3"/>
  <c r="J6271" i="3"/>
  <c r="J6272" i="3"/>
  <c r="J6273" i="3"/>
  <c r="J6274" i="3"/>
  <c r="J6275" i="3"/>
  <c r="J6276" i="3"/>
  <c r="J6277" i="3"/>
  <c r="J6278" i="3"/>
  <c r="J6279" i="3"/>
  <c r="J6280" i="3"/>
  <c r="J6281" i="3"/>
  <c r="J6282" i="3"/>
  <c r="J6283" i="3"/>
  <c r="J6284" i="3"/>
  <c r="J6285" i="3"/>
  <c r="J6286" i="3"/>
  <c r="J6287" i="3"/>
  <c r="J6288" i="3"/>
  <c r="J6289" i="3"/>
  <c r="J6290" i="3"/>
  <c r="J6291" i="3"/>
  <c r="J6292" i="3"/>
  <c r="J6293" i="3"/>
  <c r="J6294" i="3"/>
  <c r="J6295" i="3"/>
  <c r="J6296" i="3"/>
  <c r="J6297" i="3"/>
  <c r="J6298" i="3"/>
  <c r="J6299" i="3"/>
  <c r="J6300" i="3"/>
  <c r="J6301" i="3"/>
  <c r="J6302" i="3"/>
  <c r="J6303" i="3"/>
  <c r="J6304" i="3"/>
  <c r="J6305" i="3"/>
  <c r="J6306" i="3"/>
  <c r="J6307" i="3"/>
  <c r="J6308" i="3"/>
  <c r="J6309" i="3"/>
  <c r="J6310" i="3"/>
  <c r="J6311" i="3"/>
  <c r="J6312" i="3"/>
  <c r="J6313" i="3"/>
  <c r="J6314" i="3"/>
  <c r="J6315" i="3"/>
  <c r="J6316" i="3"/>
  <c r="J6317" i="3"/>
  <c r="J6318" i="3"/>
  <c r="J6319" i="3"/>
  <c r="J6320" i="3"/>
  <c r="J6321" i="3"/>
  <c r="J6322" i="3"/>
  <c r="J6323" i="3"/>
  <c r="J6324" i="3"/>
  <c r="J6325" i="3"/>
  <c r="J6326" i="3"/>
  <c r="J6327" i="3"/>
  <c r="J6328" i="3"/>
  <c r="J6329" i="3"/>
  <c r="J6330" i="3"/>
  <c r="J6331" i="3"/>
  <c r="J6332" i="3"/>
  <c r="J6333" i="3"/>
  <c r="J6334" i="3"/>
  <c r="J6335" i="3"/>
  <c r="J6336" i="3"/>
  <c r="J6337" i="3"/>
  <c r="J6338" i="3"/>
  <c r="J6339" i="3"/>
  <c r="J6340" i="3"/>
  <c r="J6341" i="3"/>
  <c r="J6342" i="3"/>
  <c r="J6343" i="3"/>
  <c r="J6344" i="3"/>
  <c r="J6345" i="3"/>
  <c r="J6346" i="3"/>
  <c r="J6347" i="3"/>
  <c r="J6348" i="3"/>
  <c r="J6349" i="3"/>
  <c r="J6350" i="3"/>
  <c r="J6351" i="3"/>
  <c r="J6352" i="3"/>
  <c r="J6353" i="3"/>
  <c r="J6354" i="3"/>
  <c r="J6355" i="3"/>
  <c r="J6356" i="3"/>
  <c r="J6357" i="3"/>
  <c r="J6358" i="3"/>
  <c r="J6359" i="3"/>
  <c r="J6360" i="3"/>
  <c r="J6361" i="3"/>
  <c r="J6362" i="3"/>
  <c r="J6363" i="3"/>
  <c r="J6364" i="3"/>
  <c r="J6365" i="3"/>
  <c r="J6366" i="3"/>
  <c r="J6367" i="3"/>
  <c r="J6368" i="3"/>
  <c r="J6369" i="3"/>
  <c r="J6370" i="3"/>
  <c r="J6371" i="3"/>
  <c r="J6372" i="3"/>
  <c r="J6373" i="3"/>
  <c r="J6374" i="3"/>
  <c r="J6375" i="3"/>
  <c r="J6376" i="3"/>
  <c r="J6377" i="3"/>
  <c r="J6378" i="3"/>
  <c r="J6379" i="3"/>
  <c r="J6380" i="3"/>
  <c r="J6381" i="3"/>
  <c r="J6382" i="3"/>
  <c r="J6383" i="3"/>
  <c r="J6384" i="3"/>
  <c r="J6385" i="3"/>
  <c r="J6386" i="3"/>
  <c r="J6387" i="3"/>
  <c r="J6388" i="3"/>
  <c r="J6389" i="3"/>
  <c r="J6390" i="3"/>
  <c r="J6391" i="3"/>
  <c r="J6392" i="3"/>
  <c r="J6393" i="3"/>
  <c r="J6394" i="3"/>
  <c r="J6395" i="3"/>
  <c r="J6396" i="3"/>
  <c r="J6397" i="3"/>
  <c r="J6398" i="3"/>
  <c r="J6399" i="3"/>
  <c r="J6400" i="3"/>
  <c r="J6401" i="3"/>
  <c r="J6402" i="3"/>
  <c r="J6403" i="3"/>
  <c r="J6404" i="3"/>
  <c r="J6405" i="3"/>
  <c r="J6406" i="3"/>
  <c r="J6407" i="3"/>
  <c r="J6408" i="3"/>
  <c r="J6409" i="3"/>
  <c r="J6410" i="3"/>
  <c r="J6411" i="3"/>
  <c r="J6412" i="3"/>
  <c r="J6413" i="3"/>
  <c r="J6414" i="3"/>
  <c r="J6415" i="3"/>
  <c r="J6416" i="3"/>
  <c r="J6417" i="3"/>
  <c r="J6418" i="3"/>
  <c r="J6419" i="3"/>
  <c r="J6420" i="3"/>
  <c r="J6421" i="3"/>
  <c r="J6422" i="3"/>
  <c r="J6423" i="3"/>
  <c r="J6424" i="3"/>
  <c r="J6425" i="3"/>
  <c r="J6426" i="3"/>
  <c r="J6427" i="3"/>
  <c r="J6428" i="3"/>
  <c r="J6429" i="3"/>
  <c r="J6430" i="3"/>
  <c r="J6431" i="3"/>
  <c r="J6432" i="3"/>
  <c r="J6433" i="3"/>
  <c r="J6434" i="3"/>
  <c r="J6435" i="3"/>
  <c r="J6436" i="3"/>
  <c r="J6437" i="3"/>
  <c r="J6438" i="3"/>
  <c r="J6439" i="3"/>
  <c r="J6440" i="3"/>
  <c r="J6441" i="3"/>
  <c r="J6442" i="3"/>
  <c r="J6443" i="3"/>
  <c r="J6444" i="3"/>
  <c r="J6445" i="3"/>
  <c r="J6446" i="3"/>
  <c r="J6447" i="3"/>
  <c r="J6448" i="3"/>
  <c r="J6449" i="3"/>
  <c r="J6450" i="3"/>
  <c r="J6451" i="3"/>
  <c r="J6452" i="3"/>
  <c r="J6453" i="3"/>
  <c r="J6454" i="3"/>
  <c r="J6455" i="3"/>
  <c r="J6456" i="3"/>
  <c r="J6457" i="3"/>
  <c r="J6458" i="3"/>
  <c r="J6459" i="3"/>
  <c r="J6460" i="3"/>
  <c r="J6461" i="3"/>
  <c r="J6462" i="3"/>
  <c r="J6463" i="3"/>
  <c r="J6464" i="3"/>
  <c r="J6465" i="3"/>
  <c r="J6466" i="3"/>
  <c r="J6467" i="3"/>
  <c r="J6468" i="3"/>
  <c r="J6469" i="3"/>
  <c r="J6470" i="3"/>
  <c r="J6471" i="3"/>
  <c r="J6472" i="3"/>
  <c r="J6473" i="3"/>
  <c r="J6474" i="3"/>
  <c r="J6475" i="3"/>
  <c r="J6476" i="3"/>
  <c r="J6477" i="3"/>
  <c r="J6478" i="3"/>
  <c r="J6479" i="3"/>
  <c r="J6480" i="3"/>
  <c r="J6481" i="3"/>
  <c r="J6482" i="3"/>
  <c r="J6483" i="3"/>
  <c r="J6484" i="3"/>
  <c r="J6485" i="3"/>
  <c r="J6486" i="3"/>
  <c r="J6487" i="3"/>
  <c r="J6488" i="3"/>
  <c r="J6489" i="3"/>
  <c r="J6490" i="3"/>
  <c r="J6491" i="3"/>
  <c r="J6492" i="3"/>
  <c r="J6493" i="3"/>
  <c r="J6494" i="3"/>
  <c r="J6495" i="3"/>
  <c r="J6496" i="3"/>
  <c r="J6497" i="3"/>
  <c r="J6498" i="3"/>
  <c r="J6499" i="3"/>
  <c r="J6500" i="3"/>
  <c r="J6501" i="3"/>
  <c r="J6502" i="3"/>
  <c r="J6503" i="3"/>
  <c r="J6504" i="3"/>
  <c r="J6505" i="3"/>
  <c r="J6506" i="3"/>
  <c r="J6507" i="3"/>
  <c r="J6508" i="3"/>
  <c r="J6509" i="3"/>
  <c r="J6510" i="3"/>
  <c r="J6511" i="3"/>
  <c r="J6512" i="3"/>
  <c r="J6513" i="3"/>
  <c r="J6514" i="3"/>
  <c r="J6515" i="3"/>
  <c r="J6516" i="3"/>
  <c r="J6517" i="3"/>
  <c r="J6518" i="3"/>
  <c r="J6519" i="3"/>
  <c r="J6520" i="3"/>
  <c r="J6521" i="3"/>
  <c r="J6522" i="3"/>
  <c r="J6523" i="3"/>
  <c r="J6524" i="3"/>
  <c r="J6525" i="3"/>
  <c r="J6526" i="3"/>
  <c r="J6527" i="3"/>
  <c r="J6528" i="3"/>
  <c r="J6529" i="3"/>
  <c r="J6530" i="3"/>
  <c r="J6531" i="3"/>
  <c r="J6532" i="3"/>
  <c r="J6533" i="3"/>
  <c r="J6534" i="3"/>
  <c r="J6535" i="3"/>
  <c r="J6536" i="3"/>
  <c r="J6537" i="3"/>
  <c r="J6538" i="3"/>
  <c r="J6539" i="3"/>
  <c r="J6540" i="3"/>
  <c r="J6541" i="3"/>
  <c r="J6542" i="3"/>
  <c r="J6543" i="3"/>
  <c r="J6544" i="3"/>
  <c r="J6545" i="3"/>
  <c r="J6546" i="3"/>
  <c r="J6547" i="3"/>
  <c r="J6548" i="3"/>
  <c r="J6549" i="3"/>
  <c r="J6550" i="3"/>
  <c r="J6551" i="3"/>
  <c r="J6552" i="3"/>
  <c r="J6553" i="3"/>
  <c r="J6554" i="3"/>
  <c r="J6555" i="3"/>
  <c r="J6556" i="3"/>
  <c r="J6557" i="3"/>
  <c r="J6558" i="3"/>
  <c r="J6559" i="3"/>
  <c r="J6560" i="3"/>
  <c r="J6561" i="3"/>
  <c r="J6562" i="3"/>
  <c r="J6563" i="3"/>
  <c r="J6564" i="3"/>
  <c r="J6565" i="3"/>
  <c r="J6566" i="3"/>
  <c r="J6567" i="3"/>
  <c r="J6568" i="3"/>
  <c r="J6569" i="3"/>
  <c r="J6570" i="3"/>
  <c r="J6571" i="3"/>
  <c r="J6572" i="3"/>
  <c r="J6573" i="3"/>
  <c r="J6574" i="3"/>
  <c r="J6575" i="3"/>
  <c r="J6576" i="3"/>
  <c r="J6577" i="3"/>
  <c r="J6578" i="3"/>
  <c r="J6579" i="3"/>
  <c r="J6580" i="3"/>
  <c r="J6581" i="3"/>
  <c r="J6582" i="3"/>
  <c r="J6583" i="3"/>
  <c r="J6584" i="3"/>
  <c r="J6585" i="3"/>
  <c r="J6586" i="3"/>
  <c r="J6587" i="3"/>
  <c r="J6588" i="3"/>
  <c r="J6589" i="3"/>
  <c r="J6590" i="3"/>
  <c r="J6591" i="3"/>
  <c r="J6592" i="3"/>
  <c r="J6593" i="3"/>
  <c r="J6594" i="3"/>
  <c r="J6595" i="3"/>
  <c r="J6596" i="3"/>
  <c r="J6597" i="3"/>
  <c r="J6598" i="3"/>
  <c r="J6599" i="3"/>
  <c r="J6600" i="3"/>
  <c r="J6601" i="3"/>
  <c r="J6602" i="3"/>
  <c r="J6603" i="3"/>
  <c r="J6604" i="3"/>
  <c r="J6605" i="3"/>
  <c r="J6606" i="3"/>
  <c r="J6607" i="3"/>
  <c r="J6608" i="3"/>
  <c r="J6609" i="3"/>
  <c r="J6610" i="3"/>
  <c r="J6611" i="3"/>
  <c r="J6612" i="3"/>
  <c r="J6613" i="3"/>
  <c r="J6614" i="3"/>
  <c r="J6615" i="3"/>
  <c r="J6616" i="3"/>
  <c r="J6617" i="3"/>
  <c r="J6618" i="3"/>
  <c r="J6619" i="3"/>
  <c r="J6620" i="3"/>
  <c r="J6621" i="3"/>
  <c r="J6622" i="3"/>
  <c r="J6623" i="3"/>
  <c r="J6624" i="3"/>
  <c r="J6625" i="3"/>
  <c r="J6626" i="3"/>
  <c r="J6627" i="3"/>
  <c r="J6628" i="3"/>
  <c r="J6629" i="3"/>
  <c r="J6630" i="3"/>
  <c r="J6631" i="3"/>
  <c r="J6632" i="3"/>
  <c r="J6633" i="3"/>
  <c r="J6634" i="3"/>
  <c r="J6635" i="3"/>
  <c r="J6636" i="3"/>
  <c r="J6637" i="3"/>
  <c r="J6638" i="3"/>
  <c r="J6639" i="3"/>
  <c r="J6640" i="3"/>
  <c r="J6641" i="3"/>
  <c r="J6642" i="3"/>
  <c r="J6643" i="3"/>
  <c r="J6644" i="3"/>
  <c r="J6645" i="3"/>
  <c r="J6646" i="3"/>
  <c r="J6647" i="3"/>
  <c r="J6648" i="3"/>
  <c r="J6649" i="3"/>
  <c r="J6650" i="3"/>
  <c r="J6651" i="3"/>
  <c r="J6652" i="3"/>
  <c r="J6653" i="3"/>
  <c r="J6654" i="3"/>
  <c r="J6655" i="3"/>
  <c r="J6656" i="3"/>
  <c r="J6657" i="3"/>
  <c r="J6658" i="3"/>
  <c r="J6659" i="3"/>
  <c r="J6660" i="3"/>
  <c r="J6661" i="3"/>
  <c r="J6662" i="3"/>
  <c r="J6663" i="3"/>
  <c r="J6664" i="3"/>
  <c r="J6665" i="3"/>
  <c r="J6666" i="3"/>
  <c r="J6667" i="3"/>
  <c r="J6668" i="3"/>
  <c r="J6669" i="3"/>
  <c r="J6670" i="3"/>
  <c r="J6671" i="3"/>
  <c r="J6672" i="3"/>
  <c r="J6673" i="3"/>
  <c r="J6674" i="3"/>
  <c r="J6675" i="3"/>
  <c r="J6676" i="3"/>
  <c r="J6677" i="3"/>
  <c r="J6678" i="3"/>
  <c r="J6679" i="3"/>
  <c r="J6680" i="3"/>
  <c r="J6681" i="3"/>
  <c r="J6682" i="3"/>
  <c r="J6683" i="3"/>
  <c r="J6684" i="3"/>
  <c r="J6685" i="3"/>
  <c r="J6686" i="3"/>
  <c r="J6687" i="3"/>
  <c r="J6688" i="3"/>
  <c r="J6689" i="3"/>
  <c r="J6690" i="3"/>
  <c r="J6691" i="3"/>
  <c r="J6692" i="3"/>
  <c r="J6693" i="3"/>
  <c r="J6694" i="3"/>
  <c r="J6695" i="3"/>
  <c r="J6696" i="3"/>
  <c r="J6697" i="3"/>
  <c r="J6698" i="3"/>
  <c r="J6699" i="3"/>
  <c r="J6700" i="3"/>
  <c r="J6701" i="3"/>
  <c r="J6702" i="3"/>
  <c r="J6703" i="3"/>
  <c r="J6704" i="3"/>
  <c r="J6705" i="3"/>
  <c r="J6706" i="3"/>
  <c r="J6707" i="3"/>
  <c r="J6708" i="3"/>
  <c r="J6709" i="3"/>
  <c r="J6710" i="3"/>
  <c r="J6711" i="3"/>
  <c r="J6712" i="3"/>
  <c r="J6713" i="3"/>
  <c r="J6714" i="3"/>
  <c r="J6715" i="3"/>
  <c r="J6716" i="3"/>
  <c r="J6717" i="3"/>
  <c r="J6718" i="3"/>
  <c r="J6719" i="3"/>
  <c r="J6720" i="3"/>
  <c r="J6721" i="3"/>
  <c r="J6722" i="3"/>
  <c r="J6723" i="3"/>
  <c r="J6724" i="3"/>
  <c r="J6725" i="3"/>
  <c r="J6726" i="3"/>
  <c r="J6727" i="3"/>
  <c r="J6728" i="3"/>
  <c r="J6729" i="3"/>
  <c r="J6730" i="3"/>
  <c r="J6731" i="3"/>
  <c r="J6732" i="3"/>
  <c r="J6733" i="3"/>
  <c r="J6734" i="3"/>
  <c r="J6735" i="3"/>
  <c r="J6736" i="3"/>
  <c r="J6737" i="3"/>
  <c r="J6738" i="3"/>
  <c r="J6739" i="3"/>
  <c r="J6740" i="3"/>
  <c r="J6741" i="3"/>
  <c r="J6742" i="3"/>
  <c r="J6743" i="3"/>
  <c r="J6744" i="3"/>
  <c r="J6745" i="3"/>
  <c r="J6746" i="3"/>
  <c r="J6747" i="3"/>
  <c r="J6748" i="3"/>
  <c r="J6749" i="3"/>
  <c r="J6750" i="3"/>
  <c r="J6751" i="3"/>
  <c r="J6752" i="3"/>
  <c r="J6753" i="3"/>
  <c r="J6754" i="3"/>
  <c r="J6755" i="3"/>
  <c r="J6756" i="3"/>
  <c r="J6757" i="3"/>
  <c r="J6758" i="3"/>
  <c r="J6759" i="3"/>
  <c r="J6760" i="3"/>
  <c r="J6761" i="3"/>
  <c r="J6762" i="3"/>
  <c r="J6763" i="3"/>
  <c r="J6764" i="3"/>
  <c r="J6765" i="3"/>
  <c r="J6766" i="3"/>
  <c r="J6767" i="3"/>
  <c r="J6768" i="3"/>
  <c r="J6769" i="3"/>
  <c r="J6770" i="3"/>
  <c r="J6771" i="3"/>
  <c r="J6772" i="3"/>
  <c r="J6773" i="3"/>
  <c r="J6774" i="3"/>
  <c r="J6775" i="3"/>
  <c r="J6776" i="3"/>
  <c r="J6777" i="3"/>
  <c r="J6778" i="3"/>
  <c r="J6779" i="3"/>
  <c r="J6780" i="3"/>
  <c r="J6781" i="3"/>
  <c r="J6782" i="3"/>
  <c r="J6783" i="3"/>
  <c r="J6784" i="3"/>
  <c r="J6785" i="3"/>
  <c r="J6786" i="3"/>
  <c r="J6787" i="3"/>
  <c r="J6788" i="3"/>
  <c r="J6789" i="3"/>
  <c r="J6790" i="3"/>
  <c r="J6791" i="3"/>
  <c r="J6792" i="3"/>
  <c r="J6793" i="3"/>
  <c r="J6794" i="3"/>
  <c r="J6795" i="3"/>
  <c r="J6796" i="3"/>
  <c r="J6797" i="3"/>
  <c r="J6798" i="3"/>
  <c r="J6799" i="3"/>
  <c r="J6800" i="3"/>
  <c r="J6801" i="3"/>
  <c r="J6802" i="3"/>
  <c r="J6803" i="3"/>
  <c r="J6804" i="3"/>
  <c r="J6805" i="3"/>
  <c r="J6806" i="3"/>
  <c r="J6807" i="3"/>
  <c r="J6808" i="3"/>
  <c r="J6809" i="3"/>
  <c r="J6810" i="3"/>
  <c r="J6811" i="3"/>
  <c r="J6812" i="3"/>
  <c r="J6813" i="3"/>
  <c r="J6814" i="3"/>
  <c r="J6815" i="3"/>
  <c r="J6816" i="3"/>
  <c r="J6817" i="3"/>
  <c r="J6818" i="3"/>
  <c r="J6819" i="3"/>
  <c r="J6820" i="3"/>
  <c r="J6821" i="3"/>
  <c r="J6822" i="3"/>
  <c r="J6823" i="3"/>
  <c r="J6824" i="3"/>
  <c r="J6825" i="3"/>
  <c r="J6826" i="3"/>
  <c r="J6827" i="3"/>
  <c r="J6828" i="3"/>
  <c r="J6829" i="3"/>
  <c r="J6830" i="3"/>
  <c r="J6831" i="3"/>
  <c r="J6832" i="3"/>
  <c r="J6833" i="3"/>
  <c r="J6834" i="3"/>
  <c r="J6835" i="3"/>
  <c r="J6836" i="3"/>
  <c r="J6837" i="3"/>
  <c r="J6838" i="3"/>
  <c r="J6839" i="3"/>
  <c r="J6840" i="3"/>
  <c r="J6841" i="3"/>
  <c r="J6842" i="3"/>
  <c r="J6843" i="3"/>
  <c r="J6844" i="3"/>
  <c r="J6845" i="3"/>
  <c r="J6846" i="3"/>
  <c r="J6847" i="3"/>
  <c r="J6848" i="3"/>
  <c r="J6849" i="3"/>
  <c r="J6850" i="3"/>
  <c r="J6851" i="3"/>
  <c r="J6852" i="3"/>
  <c r="J6853" i="3"/>
  <c r="J6854" i="3"/>
  <c r="J6855" i="3"/>
  <c r="J6856" i="3"/>
  <c r="J6857" i="3"/>
  <c r="J6858" i="3"/>
  <c r="J6859" i="3"/>
  <c r="J6860" i="3"/>
  <c r="J6861" i="3"/>
  <c r="J6862" i="3"/>
  <c r="J6863" i="3"/>
  <c r="J6864" i="3"/>
  <c r="J6865" i="3"/>
  <c r="J6866" i="3"/>
  <c r="J6867" i="3"/>
  <c r="J6868" i="3"/>
  <c r="J6869" i="3"/>
  <c r="J6870" i="3"/>
  <c r="J6871" i="3"/>
  <c r="J6872" i="3"/>
  <c r="J6873" i="3"/>
  <c r="J6874" i="3"/>
  <c r="J6875" i="3"/>
  <c r="J6876" i="3"/>
  <c r="J6877" i="3"/>
  <c r="J6878" i="3"/>
  <c r="J6879" i="3"/>
  <c r="J6880" i="3"/>
  <c r="J6881" i="3"/>
  <c r="J6882" i="3"/>
  <c r="J6883" i="3"/>
  <c r="J6884" i="3"/>
  <c r="J6885" i="3"/>
  <c r="J6886" i="3"/>
  <c r="J6887" i="3"/>
  <c r="J6888" i="3"/>
  <c r="J6889" i="3"/>
  <c r="J6890" i="3"/>
  <c r="J6891" i="3"/>
  <c r="J6892" i="3"/>
  <c r="J6893" i="3"/>
  <c r="J6894" i="3"/>
  <c r="J6895" i="3"/>
  <c r="J6896" i="3"/>
  <c r="J6897" i="3"/>
  <c r="J6898" i="3"/>
  <c r="J6899" i="3"/>
  <c r="J6900" i="3"/>
  <c r="J6901" i="3"/>
  <c r="J6902" i="3"/>
  <c r="J6903" i="3"/>
  <c r="J6904" i="3"/>
  <c r="J6905" i="3"/>
  <c r="J6906" i="3"/>
  <c r="J6907" i="3"/>
  <c r="J6908" i="3"/>
  <c r="J6909" i="3"/>
  <c r="J6910" i="3"/>
  <c r="J6911" i="3"/>
  <c r="J6912" i="3"/>
  <c r="J6913" i="3"/>
  <c r="J6914" i="3"/>
  <c r="J6915" i="3"/>
  <c r="J6916" i="3"/>
  <c r="J6917" i="3"/>
  <c r="J6918" i="3"/>
  <c r="J6919" i="3"/>
  <c r="J6920" i="3"/>
  <c r="J6921" i="3"/>
  <c r="J6922" i="3"/>
  <c r="J6923" i="3"/>
  <c r="J6924" i="3"/>
  <c r="J6925" i="3"/>
  <c r="J6926" i="3"/>
  <c r="J6927" i="3"/>
  <c r="J6928" i="3"/>
  <c r="J6929" i="3"/>
  <c r="J6930" i="3"/>
  <c r="J6931" i="3"/>
  <c r="J6932" i="3"/>
  <c r="J6933" i="3"/>
  <c r="J6934" i="3"/>
  <c r="J6935" i="3"/>
  <c r="J6936" i="3"/>
  <c r="J6937" i="3"/>
  <c r="J6938" i="3"/>
  <c r="J6939" i="3"/>
  <c r="J6940" i="3"/>
  <c r="J6941" i="3"/>
  <c r="J6942" i="3"/>
  <c r="J6943" i="3"/>
  <c r="J6944" i="3"/>
  <c r="J6945" i="3"/>
  <c r="J6946" i="3"/>
  <c r="J6947" i="3"/>
  <c r="J6948" i="3"/>
  <c r="J6949" i="3"/>
  <c r="J6950" i="3"/>
  <c r="J6951" i="3"/>
  <c r="J6952" i="3"/>
  <c r="J6953" i="3"/>
  <c r="J6954" i="3"/>
  <c r="J6955" i="3"/>
  <c r="J6956" i="3"/>
  <c r="J6957" i="3"/>
  <c r="J6958" i="3"/>
  <c r="J6959" i="3"/>
  <c r="J6960" i="3"/>
  <c r="J6961" i="3"/>
  <c r="J6962" i="3"/>
  <c r="J6963" i="3"/>
  <c r="J6964" i="3"/>
  <c r="J6965" i="3"/>
  <c r="J6966" i="3"/>
  <c r="J6967" i="3"/>
  <c r="J6968" i="3"/>
  <c r="J6969" i="3"/>
  <c r="J6970" i="3"/>
  <c r="J6971" i="3"/>
  <c r="J6972" i="3"/>
  <c r="J6973" i="3"/>
  <c r="J6974" i="3"/>
  <c r="J6975" i="3"/>
  <c r="J6976" i="3"/>
  <c r="J6977" i="3"/>
  <c r="J6978" i="3"/>
  <c r="J6979" i="3"/>
  <c r="J6980" i="3"/>
  <c r="J6981" i="3"/>
  <c r="J6982" i="3"/>
  <c r="J6983" i="3"/>
  <c r="J6984" i="3"/>
  <c r="J6985" i="3"/>
  <c r="J6986" i="3"/>
  <c r="J6987" i="3"/>
  <c r="J6988" i="3"/>
  <c r="J6989" i="3"/>
  <c r="J6990" i="3"/>
  <c r="J6991" i="3"/>
  <c r="J6992" i="3"/>
  <c r="J6993" i="3"/>
  <c r="J6994" i="3"/>
  <c r="J6995" i="3"/>
  <c r="J6996" i="3"/>
  <c r="J6997" i="3"/>
  <c r="J6998" i="3"/>
  <c r="J6999" i="3"/>
  <c r="J7000" i="3"/>
  <c r="J7001" i="3"/>
  <c r="J7002" i="3"/>
  <c r="J7003" i="3"/>
  <c r="J7004" i="3"/>
  <c r="J7005" i="3"/>
  <c r="J7006" i="3"/>
  <c r="J7007" i="3"/>
  <c r="J7008" i="3"/>
  <c r="J7009" i="3"/>
  <c r="J7010" i="3"/>
  <c r="J7011" i="3"/>
  <c r="J7012" i="3"/>
  <c r="J7013" i="3"/>
  <c r="J7014" i="3"/>
  <c r="J7015" i="3"/>
  <c r="J7016" i="3"/>
  <c r="J7017" i="3"/>
  <c r="J7018" i="3"/>
  <c r="J7019" i="3"/>
  <c r="J7020" i="3"/>
  <c r="J7021" i="3"/>
  <c r="J7022" i="3"/>
  <c r="J7023" i="3"/>
  <c r="J7024" i="3"/>
  <c r="J7025" i="3"/>
  <c r="J7026" i="3"/>
  <c r="J7027" i="3"/>
  <c r="J7028" i="3"/>
  <c r="J7029" i="3"/>
  <c r="J7030" i="3"/>
  <c r="J7031" i="3"/>
  <c r="J7032" i="3"/>
  <c r="J7033" i="3"/>
  <c r="J7034" i="3"/>
  <c r="J7035" i="3"/>
  <c r="J7036" i="3"/>
  <c r="J7037" i="3"/>
  <c r="J7038" i="3"/>
  <c r="J7039" i="3"/>
  <c r="J7040" i="3"/>
  <c r="J7041" i="3"/>
  <c r="J7042" i="3"/>
  <c r="J7043" i="3"/>
  <c r="J7044" i="3"/>
  <c r="J7045" i="3"/>
  <c r="J7046" i="3"/>
  <c r="J7047" i="3"/>
  <c r="J7048" i="3"/>
  <c r="J7049" i="3"/>
  <c r="J7050" i="3"/>
  <c r="J7051" i="3"/>
  <c r="J7052" i="3"/>
  <c r="J7053" i="3"/>
  <c r="J7054" i="3"/>
  <c r="J7055" i="3"/>
  <c r="J7056" i="3"/>
  <c r="J7057" i="3"/>
  <c r="J7058" i="3"/>
  <c r="J7059" i="3"/>
  <c r="J7060" i="3"/>
  <c r="J7061" i="3"/>
  <c r="J7062" i="3"/>
  <c r="J7063" i="3"/>
  <c r="J7064" i="3"/>
  <c r="J7065" i="3"/>
  <c r="J7066" i="3"/>
  <c r="J7067" i="3"/>
  <c r="J7068" i="3"/>
  <c r="J7069" i="3"/>
  <c r="J7070" i="3"/>
  <c r="J7071" i="3"/>
  <c r="J7072" i="3"/>
  <c r="J7073" i="3"/>
  <c r="J7074" i="3"/>
  <c r="J7075" i="3"/>
  <c r="J7076" i="3"/>
  <c r="J7077" i="3"/>
  <c r="J7078" i="3"/>
  <c r="J7079" i="3"/>
  <c r="J7080" i="3"/>
  <c r="J7081" i="3"/>
  <c r="J7082" i="3"/>
  <c r="J7083" i="3"/>
  <c r="J7084" i="3"/>
  <c r="J7085" i="3"/>
  <c r="J7086" i="3"/>
  <c r="J7087" i="3"/>
  <c r="J7088" i="3"/>
  <c r="J7089" i="3"/>
  <c r="J7090" i="3"/>
  <c r="J7091" i="3"/>
  <c r="J7092" i="3"/>
  <c r="J7093" i="3"/>
  <c r="J7094" i="3"/>
  <c r="J7095" i="3"/>
  <c r="J7096" i="3"/>
  <c r="J7097" i="3"/>
  <c r="J7098" i="3"/>
  <c r="J7099" i="3"/>
  <c r="J7100" i="3"/>
  <c r="J7101" i="3"/>
  <c r="J7102" i="3"/>
  <c r="J7103" i="3"/>
  <c r="J7104" i="3"/>
  <c r="J7105" i="3"/>
  <c r="J7106" i="3"/>
  <c r="J7107" i="3"/>
  <c r="J7108" i="3"/>
  <c r="J7109" i="3"/>
  <c r="J7110" i="3"/>
  <c r="J7111" i="3"/>
  <c r="J7112" i="3"/>
  <c r="J7113" i="3"/>
  <c r="J7114" i="3"/>
  <c r="J7115" i="3"/>
  <c r="J7116" i="3"/>
  <c r="J7117" i="3"/>
  <c r="J7118" i="3"/>
  <c r="J7119" i="3"/>
  <c r="J7120" i="3"/>
  <c r="J7121" i="3"/>
  <c r="J7122" i="3"/>
  <c r="J7123" i="3"/>
  <c r="J7124" i="3"/>
  <c r="J7125" i="3"/>
  <c r="J7126" i="3"/>
  <c r="J7127" i="3"/>
  <c r="J7128" i="3"/>
  <c r="J7129" i="3"/>
  <c r="J7130" i="3"/>
  <c r="J7131" i="3"/>
  <c r="J7132" i="3"/>
  <c r="J7133" i="3"/>
  <c r="J7134" i="3"/>
  <c r="J7135" i="3"/>
  <c r="J7136" i="3"/>
  <c r="J7137" i="3"/>
  <c r="J7138" i="3"/>
  <c r="J7139" i="3"/>
  <c r="J7140" i="3"/>
  <c r="J7141" i="3"/>
  <c r="J7142" i="3"/>
  <c r="J7143" i="3"/>
  <c r="J7144" i="3"/>
  <c r="J7145" i="3"/>
  <c r="J7146" i="3"/>
  <c r="J7147" i="3"/>
  <c r="J7148" i="3"/>
  <c r="J7149" i="3"/>
  <c r="J7150" i="3"/>
  <c r="J7151" i="3"/>
  <c r="J7152" i="3"/>
  <c r="J7153" i="3"/>
  <c r="J7154" i="3"/>
  <c r="J7155" i="3"/>
  <c r="J7156" i="3"/>
  <c r="J7157" i="3"/>
  <c r="J7158" i="3"/>
  <c r="J7159" i="3"/>
  <c r="J7160" i="3"/>
  <c r="J7161" i="3"/>
  <c r="J7162" i="3"/>
  <c r="J7163" i="3"/>
  <c r="J7164" i="3"/>
  <c r="J7165" i="3"/>
  <c r="J7166" i="3"/>
  <c r="J7167" i="3"/>
  <c r="J7168" i="3"/>
  <c r="J7169" i="3"/>
  <c r="J7170" i="3"/>
  <c r="J7171" i="3"/>
  <c r="J7172" i="3"/>
  <c r="J7173" i="3"/>
  <c r="J7174" i="3"/>
  <c r="J7175" i="3"/>
  <c r="J7176" i="3"/>
  <c r="J7177" i="3"/>
  <c r="J7178" i="3"/>
  <c r="J7179" i="3"/>
  <c r="J7180" i="3"/>
  <c r="J7181" i="3"/>
  <c r="J7182" i="3"/>
  <c r="J7183" i="3"/>
  <c r="J7184" i="3"/>
  <c r="J7185" i="3"/>
  <c r="J7186" i="3"/>
  <c r="J7187" i="3"/>
  <c r="J7188" i="3"/>
  <c r="J7189" i="3"/>
  <c r="J7190" i="3"/>
  <c r="J7191" i="3"/>
  <c r="J7192" i="3"/>
  <c r="J7193" i="3"/>
  <c r="J7194" i="3"/>
  <c r="J7195" i="3"/>
  <c r="J7196" i="3"/>
  <c r="J7197" i="3"/>
  <c r="J7198" i="3"/>
  <c r="J7199" i="3"/>
  <c r="J7200" i="3"/>
  <c r="J7201" i="3"/>
  <c r="J7202" i="3"/>
  <c r="J7203" i="3"/>
  <c r="J7204" i="3"/>
  <c r="J7205" i="3"/>
  <c r="J7206" i="3"/>
  <c r="J7207" i="3"/>
  <c r="J7208" i="3"/>
  <c r="J7209" i="3"/>
  <c r="J7210" i="3"/>
  <c r="J7211" i="3"/>
  <c r="J7212" i="3"/>
  <c r="J7213" i="3"/>
  <c r="J7214" i="3"/>
  <c r="J7215" i="3"/>
  <c r="J7216" i="3"/>
  <c r="J7217" i="3"/>
  <c r="J7218" i="3"/>
  <c r="J7219" i="3"/>
  <c r="J7220" i="3"/>
  <c r="J7221" i="3"/>
  <c r="J7222" i="3"/>
  <c r="J7223" i="3"/>
  <c r="J7224" i="3"/>
  <c r="J7225" i="3"/>
  <c r="J7226" i="3"/>
  <c r="J7227" i="3"/>
  <c r="J7228" i="3"/>
  <c r="J7229" i="3"/>
  <c r="J7230" i="3"/>
  <c r="J7231" i="3"/>
  <c r="J7232" i="3"/>
  <c r="J7233" i="3"/>
  <c r="J7234" i="3"/>
  <c r="J7235" i="3"/>
  <c r="J7236" i="3"/>
  <c r="J7237" i="3"/>
  <c r="J7238" i="3"/>
  <c r="J7239" i="3"/>
  <c r="J7240" i="3"/>
  <c r="J7241" i="3"/>
  <c r="J7242" i="3"/>
  <c r="J7243" i="3"/>
  <c r="J7244" i="3"/>
  <c r="J7245" i="3"/>
  <c r="J7246" i="3"/>
  <c r="J7247" i="3"/>
  <c r="J7248" i="3"/>
  <c r="J7249" i="3"/>
  <c r="J7250" i="3"/>
  <c r="J7251" i="3"/>
  <c r="J7252" i="3"/>
  <c r="J7253" i="3"/>
  <c r="J7254" i="3"/>
  <c r="J7255" i="3"/>
  <c r="J7256" i="3"/>
  <c r="J7257" i="3"/>
  <c r="J7258" i="3"/>
  <c r="J7259" i="3"/>
  <c r="J7260" i="3"/>
  <c r="J7261" i="3"/>
  <c r="J7262" i="3"/>
  <c r="J7263" i="3"/>
  <c r="J7264" i="3"/>
  <c r="J7265" i="3"/>
  <c r="J7266" i="3"/>
  <c r="J7267" i="3"/>
  <c r="J7268" i="3"/>
  <c r="J7269" i="3"/>
  <c r="J7270" i="3"/>
  <c r="J7271" i="3"/>
  <c r="J7272" i="3"/>
  <c r="J7273" i="3"/>
  <c r="J7274" i="3"/>
  <c r="J7275" i="3"/>
  <c r="J7276" i="3"/>
  <c r="J7277" i="3"/>
  <c r="J7278" i="3"/>
  <c r="J7279" i="3"/>
  <c r="J7280" i="3"/>
  <c r="J7281" i="3"/>
  <c r="J7282" i="3"/>
  <c r="J7283" i="3"/>
  <c r="J7284" i="3"/>
  <c r="J7285" i="3"/>
  <c r="J7286" i="3"/>
  <c r="J7287" i="3"/>
  <c r="J7288" i="3"/>
  <c r="J7289" i="3"/>
  <c r="J7290" i="3"/>
  <c r="J7291" i="3"/>
  <c r="J7292" i="3"/>
  <c r="J7293" i="3"/>
  <c r="J7294" i="3"/>
  <c r="J7295" i="3"/>
  <c r="J7296" i="3"/>
  <c r="J7297" i="3"/>
  <c r="J7298" i="3"/>
  <c r="J7299" i="3"/>
  <c r="J7300" i="3"/>
  <c r="J7301" i="3"/>
  <c r="J7302" i="3"/>
  <c r="J7303" i="3"/>
  <c r="J7304" i="3"/>
  <c r="J7305" i="3"/>
  <c r="J7306" i="3"/>
  <c r="J7307" i="3"/>
  <c r="J7308" i="3"/>
  <c r="J7309" i="3"/>
  <c r="J7310" i="3"/>
  <c r="J7311" i="3"/>
  <c r="J7312" i="3"/>
  <c r="J7313" i="3"/>
  <c r="J7314" i="3"/>
  <c r="J7315" i="3"/>
  <c r="J7316" i="3"/>
  <c r="J7317" i="3"/>
  <c r="J7318" i="3"/>
  <c r="J7319" i="3"/>
  <c r="J7320" i="3"/>
  <c r="J7321" i="3"/>
  <c r="J7322" i="3"/>
  <c r="J7323" i="3"/>
  <c r="J7324" i="3"/>
  <c r="J7325" i="3"/>
  <c r="J7326" i="3"/>
  <c r="J7327" i="3"/>
  <c r="J7328" i="3"/>
  <c r="J7329" i="3"/>
  <c r="J7330" i="3"/>
  <c r="J7331" i="3"/>
  <c r="J7332" i="3"/>
  <c r="J7333" i="3"/>
  <c r="J7334" i="3"/>
  <c r="J7335" i="3"/>
  <c r="J7336" i="3"/>
  <c r="J7337" i="3"/>
  <c r="J7338" i="3"/>
  <c r="J7339" i="3"/>
  <c r="J7340" i="3"/>
  <c r="J7341" i="3"/>
  <c r="J7342" i="3"/>
  <c r="J7343" i="3"/>
  <c r="J7344" i="3"/>
  <c r="J7345" i="3"/>
  <c r="J7346" i="3"/>
  <c r="J7347" i="3"/>
  <c r="J7348" i="3"/>
  <c r="J7349" i="3"/>
  <c r="J7350" i="3"/>
  <c r="J7351" i="3"/>
  <c r="J7352" i="3"/>
  <c r="J7353" i="3"/>
  <c r="J7354" i="3"/>
  <c r="J7355" i="3"/>
  <c r="J7356" i="3"/>
  <c r="J7357" i="3"/>
  <c r="J7358" i="3"/>
  <c r="J7359" i="3"/>
  <c r="J7360" i="3"/>
  <c r="J7361" i="3"/>
  <c r="J7362" i="3"/>
  <c r="J7363" i="3"/>
  <c r="J7364" i="3"/>
  <c r="J7365" i="3"/>
  <c r="J7366" i="3"/>
  <c r="J7367" i="3"/>
  <c r="J7368" i="3"/>
  <c r="J7369" i="3"/>
  <c r="J7370" i="3"/>
  <c r="J7371" i="3"/>
  <c r="J7372" i="3"/>
  <c r="J7373" i="3"/>
  <c r="J7374" i="3"/>
  <c r="J7375" i="3"/>
  <c r="J7376" i="3"/>
  <c r="J7377" i="3"/>
  <c r="J7378" i="3"/>
  <c r="J7379" i="3"/>
  <c r="J7380" i="3"/>
  <c r="J7381" i="3"/>
  <c r="J7382" i="3"/>
  <c r="J7383" i="3"/>
  <c r="J7384" i="3"/>
  <c r="J7385" i="3"/>
  <c r="J7386" i="3"/>
  <c r="J7387" i="3"/>
  <c r="J7388" i="3"/>
  <c r="J7389" i="3"/>
  <c r="J7390" i="3"/>
  <c r="J7391" i="3"/>
  <c r="J7392" i="3"/>
  <c r="J7393" i="3"/>
  <c r="J7394" i="3"/>
  <c r="J7395" i="3"/>
  <c r="J7396" i="3"/>
  <c r="J7397" i="3"/>
  <c r="J7398" i="3"/>
  <c r="J7399" i="3"/>
  <c r="J7400" i="3"/>
  <c r="J7401" i="3"/>
  <c r="J7402" i="3"/>
  <c r="J7403" i="3"/>
  <c r="J7404" i="3"/>
  <c r="J7405" i="3"/>
  <c r="J7406" i="3"/>
  <c r="J7407" i="3"/>
  <c r="J7408" i="3"/>
  <c r="J7409" i="3"/>
  <c r="J7410" i="3"/>
  <c r="J7411" i="3"/>
  <c r="J7412" i="3"/>
  <c r="J7413" i="3"/>
  <c r="J7414" i="3"/>
  <c r="J7415" i="3"/>
  <c r="J7416" i="3"/>
  <c r="J7417" i="3"/>
  <c r="J7418" i="3"/>
  <c r="J7419" i="3"/>
  <c r="J7420" i="3"/>
  <c r="J7421" i="3"/>
  <c r="J7422" i="3"/>
  <c r="J7423" i="3"/>
  <c r="J7424" i="3"/>
  <c r="J7425" i="3"/>
  <c r="J7426" i="3"/>
  <c r="J7427" i="3"/>
  <c r="J7428" i="3"/>
  <c r="J7429" i="3"/>
  <c r="J7430" i="3"/>
  <c r="J7431" i="3"/>
  <c r="J7432" i="3"/>
  <c r="J7433" i="3"/>
  <c r="J7434" i="3"/>
  <c r="J7435" i="3"/>
  <c r="J7436" i="3"/>
  <c r="J7437" i="3"/>
  <c r="J7438" i="3"/>
  <c r="J7439" i="3"/>
  <c r="J7440" i="3"/>
  <c r="J7441" i="3"/>
  <c r="J7442" i="3"/>
  <c r="J7443" i="3"/>
  <c r="J7444" i="3"/>
  <c r="J7445" i="3"/>
  <c r="J7446" i="3"/>
  <c r="J7447" i="3"/>
  <c r="J7448" i="3"/>
  <c r="J7449" i="3"/>
  <c r="J7450" i="3"/>
  <c r="J7451" i="3"/>
  <c r="J7452" i="3"/>
  <c r="J7453" i="3"/>
  <c r="J7454" i="3"/>
  <c r="J7455" i="3"/>
  <c r="J7456" i="3"/>
  <c r="J7457" i="3"/>
  <c r="J7458" i="3"/>
  <c r="J7459" i="3"/>
  <c r="J7460" i="3"/>
  <c r="J7461" i="3"/>
  <c r="J7462" i="3"/>
  <c r="J7463" i="3"/>
  <c r="J7464" i="3"/>
  <c r="J7465" i="3"/>
  <c r="J7466" i="3"/>
  <c r="J7467" i="3"/>
  <c r="J7468" i="3"/>
  <c r="J7469" i="3"/>
  <c r="J7470" i="3"/>
  <c r="J7471" i="3"/>
  <c r="J7472" i="3"/>
  <c r="J7473" i="3"/>
  <c r="J7474" i="3"/>
  <c r="J7475" i="3"/>
  <c r="J7476" i="3"/>
  <c r="J7477" i="3"/>
  <c r="J7478" i="3"/>
  <c r="J7479" i="3"/>
  <c r="J7480" i="3"/>
  <c r="J7481" i="3"/>
  <c r="J7482" i="3"/>
  <c r="J7483" i="3"/>
  <c r="J7484" i="3"/>
  <c r="J7485" i="3"/>
  <c r="J7486" i="3"/>
  <c r="J7487" i="3"/>
  <c r="J7488" i="3"/>
  <c r="J7489" i="3"/>
  <c r="J7490" i="3"/>
  <c r="J7491" i="3"/>
  <c r="J7492" i="3"/>
  <c r="J7493" i="3"/>
  <c r="J7494" i="3"/>
  <c r="J7495" i="3"/>
  <c r="J7496" i="3"/>
  <c r="J7497" i="3"/>
  <c r="J7498" i="3"/>
  <c r="J7499" i="3"/>
  <c r="J7500" i="3"/>
  <c r="J7501" i="3"/>
  <c r="J7502" i="3"/>
  <c r="J7503" i="3"/>
  <c r="J7504" i="3"/>
  <c r="J7505" i="3"/>
  <c r="J7506" i="3"/>
  <c r="J7507" i="3"/>
  <c r="J7508" i="3"/>
  <c r="J7509" i="3"/>
  <c r="J7510" i="3"/>
  <c r="J7511" i="3"/>
  <c r="J7512" i="3"/>
  <c r="J7513" i="3"/>
  <c r="J7514" i="3"/>
  <c r="J7515" i="3"/>
  <c r="J7516" i="3"/>
  <c r="J7517" i="3"/>
  <c r="J7518" i="3"/>
  <c r="J7519" i="3"/>
  <c r="J7520" i="3"/>
  <c r="J7521" i="3"/>
  <c r="J7522" i="3"/>
  <c r="J7523" i="3"/>
  <c r="J7524" i="3"/>
  <c r="J7525" i="3"/>
  <c r="J7526" i="3"/>
  <c r="J7527" i="3"/>
  <c r="J7528" i="3"/>
  <c r="J7529" i="3"/>
  <c r="J7530" i="3"/>
  <c r="J7531" i="3"/>
  <c r="J7532" i="3"/>
  <c r="J7533" i="3"/>
  <c r="J7534" i="3"/>
  <c r="J7535" i="3"/>
  <c r="J7536" i="3"/>
  <c r="J7537" i="3"/>
  <c r="J7538" i="3"/>
  <c r="J7539" i="3"/>
  <c r="J7540" i="3"/>
  <c r="J7541" i="3"/>
  <c r="J7542" i="3"/>
  <c r="J7543" i="3"/>
  <c r="J7544" i="3"/>
  <c r="J7545" i="3"/>
  <c r="J7546" i="3"/>
  <c r="J7547" i="3"/>
  <c r="J7548" i="3"/>
  <c r="J7549" i="3"/>
  <c r="J7550" i="3"/>
  <c r="J7551" i="3"/>
  <c r="J7552" i="3"/>
  <c r="J7553" i="3"/>
  <c r="J7554" i="3"/>
  <c r="J7555" i="3"/>
  <c r="J7556" i="3"/>
  <c r="J7557" i="3"/>
  <c r="J7558" i="3"/>
  <c r="J7559" i="3"/>
  <c r="J7560" i="3"/>
  <c r="J7561" i="3"/>
  <c r="J7562" i="3"/>
  <c r="J7563" i="3"/>
  <c r="J7564" i="3"/>
  <c r="J7565" i="3"/>
  <c r="J7566" i="3"/>
  <c r="J7567" i="3"/>
  <c r="J7568" i="3"/>
  <c r="J7569" i="3"/>
  <c r="J7570" i="3"/>
  <c r="J7571" i="3"/>
  <c r="J7572" i="3"/>
  <c r="J7573" i="3"/>
  <c r="J7574" i="3"/>
  <c r="J7575" i="3"/>
  <c r="J7576" i="3"/>
  <c r="J7577" i="3"/>
  <c r="J7578" i="3"/>
  <c r="J7579" i="3"/>
  <c r="J7580" i="3"/>
  <c r="J7581" i="3"/>
  <c r="J7582" i="3"/>
  <c r="J7583" i="3"/>
  <c r="J7584" i="3"/>
  <c r="J7585" i="3"/>
  <c r="J7586" i="3"/>
  <c r="J7587" i="3"/>
  <c r="J7588" i="3"/>
  <c r="J7589" i="3"/>
  <c r="J7590" i="3"/>
  <c r="J7591" i="3"/>
  <c r="J7592" i="3"/>
  <c r="J7593" i="3"/>
  <c r="J7594" i="3"/>
  <c r="J7595" i="3"/>
  <c r="J7596" i="3"/>
  <c r="J7597" i="3"/>
  <c r="J7598" i="3"/>
  <c r="J7599" i="3"/>
  <c r="J7600" i="3"/>
  <c r="J7601" i="3"/>
  <c r="J7602" i="3"/>
  <c r="J7603" i="3"/>
  <c r="J7604" i="3"/>
  <c r="J7605" i="3"/>
  <c r="J7606" i="3"/>
  <c r="J7607" i="3"/>
  <c r="J7608" i="3"/>
  <c r="J7609" i="3"/>
  <c r="J7610" i="3"/>
  <c r="J7611" i="3"/>
  <c r="J7612" i="3"/>
  <c r="J7613" i="3"/>
  <c r="J7614" i="3"/>
  <c r="J7615" i="3"/>
  <c r="J7616" i="3"/>
  <c r="J7617" i="3"/>
  <c r="J7618" i="3"/>
  <c r="J7619" i="3"/>
  <c r="J7620" i="3"/>
  <c r="J7621" i="3"/>
  <c r="J7622" i="3"/>
  <c r="J7623" i="3"/>
  <c r="J7624" i="3"/>
  <c r="J7625" i="3"/>
  <c r="J7626" i="3"/>
  <c r="J7627" i="3"/>
  <c r="J7628" i="3"/>
  <c r="J7629" i="3"/>
  <c r="J7630" i="3"/>
  <c r="J7631" i="3"/>
  <c r="J7632" i="3"/>
  <c r="J7633" i="3"/>
  <c r="J7634" i="3"/>
  <c r="J7635" i="3"/>
  <c r="J7636" i="3"/>
  <c r="J7637" i="3"/>
  <c r="J7638" i="3"/>
  <c r="J7639" i="3"/>
  <c r="J7640" i="3"/>
  <c r="J7641" i="3"/>
  <c r="J7642" i="3"/>
  <c r="J7643" i="3"/>
  <c r="J7644" i="3"/>
  <c r="J7645" i="3"/>
  <c r="J7646" i="3"/>
  <c r="J7647" i="3"/>
  <c r="J7648" i="3"/>
  <c r="J7649" i="3"/>
  <c r="J7650" i="3"/>
  <c r="J7651" i="3"/>
  <c r="J7652" i="3"/>
  <c r="J7653" i="3"/>
  <c r="J7654" i="3"/>
  <c r="J7655" i="3"/>
  <c r="J7656" i="3"/>
  <c r="J7657" i="3"/>
  <c r="J7658" i="3"/>
  <c r="J7659" i="3"/>
  <c r="J7660" i="3"/>
  <c r="J7661" i="3"/>
  <c r="J7662" i="3"/>
  <c r="J7663" i="3"/>
  <c r="J7664" i="3"/>
  <c r="J7665" i="3"/>
  <c r="J7666" i="3"/>
  <c r="J7667" i="3"/>
  <c r="J7668" i="3"/>
  <c r="J7669" i="3"/>
  <c r="J7670" i="3"/>
  <c r="J7671" i="3"/>
  <c r="J7672" i="3"/>
  <c r="J7673" i="3"/>
  <c r="J7674" i="3"/>
  <c r="J7675" i="3"/>
  <c r="J7676" i="3"/>
  <c r="J7677" i="3"/>
  <c r="J7678" i="3"/>
  <c r="J7679" i="3"/>
  <c r="J7680" i="3"/>
  <c r="J7681" i="3"/>
  <c r="J7682" i="3"/>
  <c r="J7683" i="3"/>
  <c r="J7684" i="3"/>
  <c r="J7685" i="3"/>
  <c r="J7686" i="3"/>
  <c r="J7687" i="3"/>
  <c r="J7688" i="3"/>
  <c r="J7689" i="3"/>
  <c r="J7690" i="3"/>
  <c r="J7691" i="3"/>
  <c r="J7692" i="3"/>
  <c r="J7693" i="3"/>
  <c r="J7694" i="3"/>
  <c r="J7695" i="3"/>
  <c r="J7696" i="3"/>
  <c r="J7697" i="3"/>
  <c r="J7698" i="3"/>
  <c r="J7699" i="3"/>
  <c r="J7700" i="3"/>
  <c r="J7701" i="3"/>
  <c r="J7702" i="3"/>
  <c r="J7703" i="3"/>
  <c r="J7704" i="3"/>
  <c r="J7705" i="3"/>
  <c r="J7706" i="3"/>
  <c r="J7707" i="3"/>
  <c r="J7708" i="3"/>
  <c r="J7709" i="3"/>
  <c r="J7710" i="3"/>
  <c r="J7711" i="3"/>
  <c r="J7712" i="3"/>
  <c r="J7713" i="3"/>
  <c r="J7714" i="3"/>
  <c r="J7715" i="3"/>
  <c r="J7716" i="3"/>
  <c r="J7717" i="3"/>
  <c r="J7718" i="3"/>
  <c r="J7719" i="3"/>
  <c r="J7720" i="3"/>
  <c r="J7721" i="3"/>
  <c r="J7722" i="3"/>
  <c r="J7723" i="3"/>
  <c r="J7724" i="3"/>
  <c r="J7725" i="3"/>
  <c r="J7726" i="3"/>
  <c r="J7727" i="3"/>
  <c r="J7728" i="3"/>
  <c r="J7729" i="3"/>
  <c r="J7730" i="3"/>
  <c r="J7731" i="3"/>
  <c r="J7732" i="3"/>
  <c r="J7733" i="3"/>
  <c r="J7734" i="3"/>
  <c r="J7735" i="3"/>
  <c r="J7736" i="3"/>
  <c r="J7737" i="3"/>
  <c r="J7738" i="3"/>
  <c r="J7739" i="3"/>
  <c r="J7740" i="3"/>
  <c r="J7741" i="3"/>
  <c r="J7742" i="3"/>
  <c r="J7743" i="3"/>
  <c r="J7744" i="3"/>
  <c r="J7745" i="3"/>
  <c r="J7746" i="3"/>
  <c r="J7747" i="3"/>
  <c r="J7748" i="3"/>
  <c r="J7749" i="3"/>
  <c r="J7750" i="3"/>
  <c r="J7751" i="3"/>
  <c r="J7752" i="3"/>
  <c r="J7753" i="3"/>
  <c r="J7754" i="3"/>
  <c r="J7755" i="3"/>
  <c r="J7756" i="3"/>
  <c r="J7757" i="3"/>
  <c r="J7758" i="3"/>
  <c r="J7759" i="3"/>
  <c r="J7760" i="3"/>
  <c r="J7761" i="3"/>
  <c r="J7762" i="3"/>
  <c r="J7763" i="3"/>
  <c r="J7764" i="3"/>
  <c r="J7765" i="3"/>
  <c r="J7766" i="3"/>
  <c r="J7767" i="3"/>
  <c r="J7768" i="3"/>
  <c r="J7769" i="3"/>
  <c r="J7770" i="3"/>
  <c r="J7771" i="3"/>
  <c r="J7772" i="3"/>
  <c r="J7773" i="3"/>
  <c r="J7774" i="3"/>
  <c r="J7775" i="3"/>
  <c r="J7776" i="3"/>
  <c r="J7777" i="3"/>
  <c r="J7778" i="3"/>
  <c r="J7779" i="3"/>
  <c r="J7780" i="3"/>
  <c r="J7781" i="3"/>
  <c r="J7782" i="3"/>
  <c r="J7783" i="3"/>
  <c r="J7784" i="3"/>
  <c r="J7785" i="3"/>
  <c r="J7786" i="3"/>
  <c r="J7787" i="3"/>
  <c r="J7788" i="3"/>
  <c r="J7789" i="3"/>
  <c r="J7790" i="3"/>
  <c r="J7791" i="3"/>
  <c r="J7792" i="3"/>
  <c r="J7793" i="3"/>
  <c r="J7794" i="3"/>
  <c r="J7795" i="3"/>
  <c r="J7796" i="3"/>
  <c r="J7797" i="3"/>
  <c r="J7798" i="3"/>
  <c r="J7799" i="3"/>
  <c r="J7800" i="3"/>
  <c r="J7801" i="3"/>
  <c r="J7802" i="3"/>
  <c r="J7803" i="3"/>
  <c r="J7804" i="3"/>
  <c r="J7805" i="3"/>
  <c r="J7806" i="3"/>
  <c r="J7807" i="3"/>
  <c r="J7808" i="3"/>
  <c r="J7809" i="3"/>
  <c r="J7810" i="3"/>
  <c r="J7811" i="3"/>
  <c r="J7812" i="3"/>
  <c r="J7813" i="3"/>
  <c r="J7814" i="3"/>
  <c r="J7815" i="3"/>
  <c r="J7816" i="3"/>
  <c r="J7817" i="3"/>
  <c r="J7818" i="3"/>
  <c r="J7819" i="3"/>
  <c r="J7820" i="3"/>
  <c r="J7821" i="3"/>
  <c r="J7822" i="3"/>
  <c r="J7823" i="3"/>
  <c r="J7824" i="3"/>
  <c r="J7825" i="3"/>
  <c r="J7826" i="3"/>
  <c r="J7827" i="3"/>
  <c r="J7828" i="3"/>
  <c r="J7829" i="3"/>
  <c r="J7830" i="3"/>
  <c r="J7831" i="3"/>
  <c r="J7832" i="3"/>
  <c r="J7833" i="3"/>
  <c r="J7834" i="3"/>
  <c r="J7835" i="3"/>
  <c r="J7836" i="3"/>
  <c r="J7837" i="3"/>
  <c r="J7838" i="3"/>
  <c r="J7839" i="3"/>
  <c r="J7840" i="3"/>
  <c r="J7841" i="3"/>
  <c r="J7842" i="3"/>
  <c r="J7843" i="3"/>
  <c r="J7844" i="3"/>
  <c r="J7845" i="3"/>
  <c r="J7846" i="3"/>
  <c r="J7847" i="3"/>
  <c r="J7848" i="3"/>
  <c r="J7849" i="3"/>
  <c r="J7850" i="3"/>
  <c r="J7851" i="3"/>
  <c r="J7852" i="3"/>
  <c r="J7853" i="3"/>
  <c r="J7854" i="3"/>
  <c r="J7855" i="3"/>
  <c r="J7856" i="3"/>
  <c r="J7857" i="3"/>
  <c r="J7858" i="3"/>
  <c r="J7859" i="3"/>
  <c r="J7860" i="3"/>
  <c r="J7861" i="3"/>
  <c r="J7862" i="3"/>
  <c r="J7863" i="3"/>
  <c r="J7864" i="3"/>
  <c r="J7865" i="3"/>
  <c r="J7866" i="3"/>
  <c r="J7867" i="3"/>
  <c r="J7868" i="3"/>
  <c r="J7869" i="3"/>
  <c r="J7870" i="3"/>
  <c r="J7871" i="3"/>
  <c r="J7872" i="3"/>
  <c r="J7873" i="3"/>
  <c r="J7874" i="3"/>
  <c r="J7875" i="3"/>
  <c r="J7876" i="3"/>
  <c r="J7877" i="3"/>
  <c r="J7878" i="3"/>
  <c r="J7879" i="3"/>
  <c r="J7880" i="3"/>
  <c r="J7881" i="3"/>
  <c r="J7882" i="3"/>
  <c r="J7883" i="3"/>
  <c r="J7884" i="3"/>
  <c r="J7885" i="3"/>
  <c r="J7886" i="3"/>
  <c r="J7887" i="3"/>
  <c r="J7888" i="3"/>
  <c r="J7889" i="3"/>
  <c r="J7890" i="3"/>
  <c r="J7891" i="3"/>
  <c r="J7892" i="3"/>
  <c r="J7893" i="3"/>
  <c r="J7894" i="3"/>
  <c r="J7895" i="3"/>
  <c r="J7896" i="3"/>
  <c r="J7897" i="3"/>
  <c r="J7898" i="3"/>
  <c r="J7899" i="3"/>
  <c r="J7900" i="3"/>
  <c r="J7901" i="3"/>
  <c r="J7902" i="3"/>
  <c r="J7903" i="3"/>
  <c r="J7904" i="3"/>
  <c r="J7905" i="3"/>
  <c r="J7906" i="3"/>
  <c r="J7907" i="3"/>
  <c r="J7908" i="3"/>
  <c r="J7909" i="3"/>
  <c r="J7910" i="3"/>
  <c r="J7911" i="3"/>
  <c r="J7912" i="3"/>
  <c r="J7913" i="3"/>
  <c r="J7914" i="3"/>
  <c r="J7915" i="3"/>
  <c r="J7916" i="3"/>
  <c r="J7917" i="3"/>
  <c r="J7918" i="3"/>
  <c r="J7919" i="3"/>
  <c r="J7920" i="3"/>
  <c r="J7921" i="3"/>
  <c r="J7922" i="3"/>
  <c r="J7923" i="3"/>
  <c r="J7924" i="3"/>
  <c r="J7925" i="3"/>
  <c r="J7926" i="3"/>
  <c r="J7927" i="3"/>
  <c r="J7928" i="3"/>
  <c r="J7929" i="3"/>
  <c r="J7930" i="3"/>
  <c r="J7931" i="3"/>
  <c r="J7932" i="3"/>
  <c r="J7933" i="3"/>
  <c r="J7934" i="3"/>
  <c r="J7935" i="3"/>
  <c r="J7936" i="3"/>
  <c r="J7937" i="3"/>
  <c r="J7938" i="3"/>
  <c r="J7939" i="3"/>
  <c r="J7940" i="3"/>
  <c r="J7941" i="3"/>
  <c r="J7942" i="3"/>
  <c r="J7943" i="3"/>
  <c r="J7944" i="3"/>
  <c r="J7945" i="3"/>
  <c r="J7946" i="3"/>
  <c r="J7947" i="3"/>
  <c r="J7948" i="3"/>
  <c r="J7949" i="3"/>
  <c r="J7950" i="3"/>
  <c r="J7951" i="3"/>
  <c r="J7952" i="3"/>
  <c r="J7953" i="3"/>
  <c r="J7954" i="3"/>
  <c r="J7955" i="3"/>
  <c r="J7956" i="3"/>
  <c r="J7957" i="3"/>
  <c r="J7958" i="3"/>
  <c r="J7959" i="3"/>
  <c r="J7960" i="3"/>
  <c r="J7961" i="3"/>
  <c r="J7962" i="3"/>
  <c r="J7963" i="3"/>
  <c r="J7964" i="3"/>
  <c r="J7965" i="3"/>
  <c r="J7966" i="3"/>
  <c r="J7967" i="3"/>
  <c r="J7968" i="3"/>
  <c r="J7969" i="3"/>
  <c r="J7970" i="3"/>
  <c r="J7971" i="3"/>
  <c r="J7972" i="3"/>
  <c r="J7973" i="3"/>
  <c r="J7974" i="3"/>
  <c r="J7975" i="3"/>
  <c r="J7976" i="3"/>
  <c r="J7977" i="3"/>
  <c r="J7978" i="3"/>
  <c r="J7979" i="3"/>
  <c r="J7980" i="3"/>
  <c r="J7981" i="3"/>
  <c r="J7982" i="3"/>
  <c r="J7983" i="3"/>
  <c r="J7984" i="3"/>
  <c r="J7985" i="3"/>
  <c r="J7986" i="3"/>
  <c r="J7987" i="3"/>
  <c r="J7988" i="3"/>
  <c r="J7989" i="3"/>
  <c r="J7990" i="3"/>
  <c r="J7991" i="3"/>
  <c r="J7992" i="3"/>
  <c r="J7993" i="3"/>
  <c r="J7994" i="3"/>
  <c r="J7995" i="3"/>
  <c r="J7996" i="3"/>
  <c r="J7997" i="3"/>
  <c r="J7998" i="3"/>
  <c r="J7999" i="3"/>
  <c r="J8000" i="3"/>
  <c r="J8001" i="3"/>
  <c r="J8002" i="3"/>
  <c r="J8003" i="3"/>
  <c r="J8004" i="3"/>
  <c r="J8005" i="3"/>
  <c r="J8006" i="3"/>
  <c r="J8007" i="3"/>
  <c r="J8008" i="3"/>
  <c r="J8009" i="3"/>
  <c r="J8010" i="3"/>
  <c r="J8011" i="3"/>
  <c r="J8012" i="3"/>
  <c r="J8013" i="3"/>
  <c r="J8014" i="3"/>
  <c r="J8015" i="3"/>
  <c r="J8016" i="3"/>
  <c r="J8017" i="3"/>
  <c r="J8018" i="3"/>
  <c r="J8019" i="3"/>
  <c r="J8020" i="3"/>
  <c r="J8021" i="3"/>
  <c r="J8022" i="3"/>
  <c r="J8023" i="3"/>
  <c r="J8024" i="3"/>
  <c r="J8025" i="3"/>
  <c r="J8026" i="3"/>
  <c r="J8027" i="3"/>
  <c r="J8028" i="3"/>
  <c r="J8029" i="3"/>
  <c r="J8030" i="3"/>
  <c r="J8031" i="3"/>
  <c r="J8032" i="3"/>
  <c r="J8033" i="3"/>
  <c r="J8034" i="3"/>
  <c r="J8035" i="3"/>
  <c r="J8036" i="3"/>
  <c r="J8037" i="3"/>
  <c r="J8038" i="3"/>
  <c r="J8039" i="3"/>
  <c r="J8040" i="3"/>
  <c r="J8041" i="3"/>
  <c r="J8042" i="3"/>
  <c r="J8043" i="3"/>
  <c r="J8044" i="3"/>
  <c r="J8045" i="3"/>
  <c r="J8046" i="3"/>
  <c r="J8047" i="3"/>
  <c r="J8048" i="3"/>
  <c r="J8049" i="3"/>
  <c r="J8050" i="3"/>
  <c r="J8051" i="3"/>
  <c r="J8052" i="3"/>
  <c r="J8053" i="3"/>
  <c r="J8054" i="3"/>
  <c r="J8055" i="3"/>
  <c r="J8056" i="3"/>
  <c r="J8057" i="3"/>
  <c r="J8058" i="3"/>
  <c r="J8059" i="3"/>
  <c r="J8060" i="3"/>
  <c r="J8061" i="3"/>
  <c r="J8062" i="3"/>
  <c r="J8063" i="3"/>
  <c r="J8064" i="3"/>
  <c r="J8065" i="3"/>
  <c r="J8066" i="3"/>
  <c r="J8067" i="3"/>
  <c r="J8068" i="3"/>
  <c r="J8069" i="3"/>
  <c r="J8070" i="3"/>
  <c r="J8071" i="3"/>
  <c r="J8072" i="3"/>
  <c r="J8073" i="3"/>
  <c r="J8074" i="3"/>
  <c r="J8075" i="3"/>
  <c r="J8076" i="3"/>
  <c r="J8077" i="3"/>
  <c r="J8078" i="3"/>
  <c r="J8079" i="3"/>
  <c r="J8080" i="3"/>
  <c r="J8081" i="3"/>
  <c r="J8082" i="3"/>
  <c r="J8083" i="3"/>
  <c r="J8084" i="3"/>
  <c r="J8085" i="3"/>
  <c r="J8086" i="3"/>
  <c r="J8087" i="3"/>
  <c r="J8088" i="3"/>
  <c r="J8089" i="3"/>
  <c r="J8090" i="3"/>
  <c r="J8091" i="3"/>
  <c r="J8092" i="3"/>
  <c r="J8093" i="3"/>
  <c r="J8094" i="3"/>
  <c r="J8095" i="3"/>
  <c r="J8096" i="3"/>
  <c r="J8097" i="3"/>
  <c r="J8098" i="3"/>
  <c r="J8099" i="3"/>
  <c r="J8100" i="3"/>
  <c r="J8101" i="3"/>
  <c r="J8102" i="3"/>
  <c r="J8103" i="3"/>
  <c r="J8104" i="3"/>
  <c r="J8105" i="3"/>
  <c r="J8106" i="3"/>
  <c r="J8107" i="3"/>
  <c r="J8108" i="3"/>
  <c r="J8109" i="3"/>
  <c r="J8110" i="3"/>
  <c r="J8111" i="3"/>
  <c r="J8112" i="3"/>
  <c r="J8113" i="3"/>
  <c r="J8114" i="3"/>
  <c r="J8115" i="3"/>
  <c r="J8116" i="3"/>
  <c r="J8117" i="3"/>
  <c r="J8118" i="3"/>
  <c r="J8119" i="3"/>
  <c r="J8120" i="3"/>
  <c r="J8121" i="3"/>
  <c r="J8122" i="3"/>
  <c r="J8123" i="3"/>
  <c r="J8124" i="3"/>
  <c r="J8125" i="3"/>
  <c r="J8126" i="3"/>
  <c r="J8127" i="3"/>
  <c r="J8128" i="3"/>
  <c r="J8129" i="3"/>
  <c r="J8130" i="3"/>
  <c r="J8131" i="3"/>
  <c r="J8132" i="3"/>
  <c r="J8133" i="3"/>
  <c r="J8134" i="3"/>
  <c r="J8135" i="3"/>
  <c r="J8136" i="3"/>
  <c r="J8137" i="3"/>
  <c r="J8138" i="3"/>
  <c r="J8139" i="3"/>
  <c r="J8140" i="3"/>
  <c r="J8141" i="3"/>
  <c r="J8142" i="3"/>
  <c r="J8143" i="3"/>
  <c r="J8144" i="3"/>
  <c r="J8145" i="3"/>
  <c r="J8146" i="3"/>
  <c r="J8147" i="3"/>
  <c r="J8148" i="3"/>
  <c r="J8149" i="3"/>
  <c r="J8150" i="3"/>
  <c r="J8151" i="3"/>
  <c r="J8152" i="3"/>
  <c r="J8153" i="3"/>
  <c r="J8154" i="3"/>
  <c r="J8155" i="3"/>
  <c r="J8156" i="3"/>
  <c r="J8157" i="3"/>
  <c r="J8158" i="3"/>
  <c r="J8159" i="3"/>
  <c r="J8160" i="3"/>
  <c r="J8161" i="3"/>
  <c r="J8162" i="3"/>
  <c r="J8163" i="3"/>
  <c r="J8164" i="3"/>
  <c r="J8165" i="3"/>
  <c r="J8166" i="3"/>
  <c r="J8167" i="3"/>
  <c r="J8168" i="3"/>
  <c r="J8169" i="3"/>
  <c r="J8170" i="3"/>
  <c r="J8171" i="3"/>
  <c r="J8172" i="3"/>
  <c r="J8173" i="3"/>
  <c r="J8174" i="3"/>
  <c r="J8175" i="3"/>
  <c r="J8176" i="3"/>
  <c r="J8177" i="3"/>
  <c r="J8178" i="3"/>
  <c r="J8179" i="3"/>
  <c r="J8180" i="3"/>
  <c r="J8181" i="3"/>
  <c r="J8182" i="3"/>
  <c r="J8183" i="3"/>
  <c r="J8184" i="3"/>
  <c r="J8185" i="3"/>
  <c r="J8186" i="3"/>
  <c r="J8187" i="3"/>
  <c r="J8188" i="3"/>
  <c r="J8189" i="3"/>
  <c r="J8190" i="3"/>
  <c r="J8191" i="3"/>
  <c r="J8192" i="3"/>
  <c r="J8193" i="3"/>
  <c r="J8194" i="3"/>
  <c r="J8195" i="3"/>
  <c r="J8196" i="3"/>
  <c r="J8197" i="3"/>
  <c r="J8198" i="3"/>
  <c r="J8199" i="3"/>
  <c r="J8200" i="3"/>
  <c r="J8201" i="3"/>
  <c r="J8202" i="3"/>
  <c r="J8203" i="3"/>
  <c r="J8204" i="3"/>
  <c r="J8205" i="3"/>
  <c r="J8206" i="3"/>
  <c r="J8207" i="3"/>
  <c r="J8208" i="3"/>
  <c r="J8209" i="3"/>
  <c r="J8210" i="3"/>
  <c r="J8211" i="3"/>
  <c r="J8212" i="3"/>
  <c r="J8213" i="3"/>
  <c r="J8214" i="3"/>
  <c r="J8215" i="3"/>
  <c r="J8216" i="3"/>
  <c r="J8217" i="3"/>
  <c r="J8218" i="3"/>
  <c r="J8219" i="3"/>
  <c r="J8220" i="3"/>
  <c r="J8221" i="3"/>
  <c r="J8222" i="3"/>
  <c r="J8223" i="3"/>
  <c r="J8224" i="3"/>
  <c r="J8225" i="3"/>
  <c r="J8226" i="3"/>
  <c r="J8227" i="3"/>
  <c r="J8228" i="3"/>
  <c r="J8229" i="3"/>
  <c r="J8230" i="3"/>
  <c r="J8231" i="3"/>
  <c r="J8232" i="3"/>
  <c r="J8233" i="3"/>
  <c r="J8234" i="3"/>
  <c r="J8235" i="3"/>
  <c r="J8236" i="3"/>
  <c r="J8237" i="3"/>
  <c r="J8238" i="3"/>
  <c r="J8239" i="3"/>
  <c r="J8240" i="3"/>
  <c r="J8241" i="3"/>
  <c r="J8242" i="3"/>
  <c r="J8243" i="3"/>
  <c r="J8244" i="3"/>
  <c r="J8245" i="3"/>
  <c r="J8246" i="3"/>
  <c r="J8247" i="3"/>
  <c r="J8248" i="3"/>
  <c r="J8249" i="3"/>
  <c r="J8250" i="3"/>
  <c r="J8251" i="3"/>
  <c r="J8252" i="3"/>
  <c r="J8253" i="3"/>
  <c r="J8254" i="3"/>
  <c r="J8255" i="3"/>
  <c r="J8256" i="3"/>
  <c r="J8257" i="3"/>
  <c r="J8258" i="3"/>
  <c r="J8259" i="3"/>
  <c r="J8260" i="3"/>
  <c r="J8261" i="3"/>
  <c r="J8262" i="3"/>
  <c r="J8263" i="3"/>
  <c r="J8264" i="3"/>
  <c r="J8265" i="3"/>
  <c r="J8266" i="3"/>
  <c r="J8267" i="3"/>
  <c r="J8268" i="3"/>
  <c r="J8269" i="3"/>
  <c r="J8270" i="3"/>
  <c r="J8271" i="3"/>
  <c r="J8272" i="3"/>
  <c r="J8273" i="3"/>
  <c r="J8274" i="3"/>
  <c r="J8275" i="3"/>
  <c r="J8276" i="3"/>
  <c r="J8277" i="3"/>
  <c r="J8278" i="3"/>
  <c r="J8279" i="3"/>
  <c r="J8280" i="3"/>
  <c r="J8281" i="3"/>
  <c r="J8282" i="3"/>
  <c r="J8283" i="3"/>
  <c r="J8284" i="3"/>
  <c r="J8285" i="3"/>
  <c r="J8286" i="3"/>
  <c r="J8287" i="3"/>
  <c r="J8288" i="3"/>
  <c r="J8289" i="3"/>
  <c r="J8290" i="3"/>
  <c r="J8291" i="3"/>
  <c r="J8292" i="3"/>
  <c r="J8293" i="3"/>
  <c r="J8294" i="3"/>
  <c r="J8295" i="3"/>
  <c r="J8296" i="3"/>
  <c r="J8297" i="3"/>
  <c r="J8298" i="3"/>
  <c r="J8299" i="3"/>
  <c r="J8300" i="3"/>
  <c r="J8301" i="3"/>
  <c r="J8302" i="3"/>
  <c r="J8303" i="3"/>
  <c r="J8304" i="3"/>
  <c r="J8305" i="3"/>
  <c r="J8306" i="3"/>
  <c r="J8307" i="3"/>
  <c r="J8308" i="3"/>
  <c r="J8309" i="3"/>
  <c r="J8310" i="3"/>
  <c r="J8311" i="3"/>
  <c r="J8312" i="3"/>
  <c r="J8313" i="3"/>
  <c r="J8314" i="3"/>
  <c r="J8315" i="3"/>
  <c r="J8316" i="3"/>
  <c r="J8317" i="3"/>
  <c r="J8318" i="3"/>
  <c r="J8319" i="3"/>
  <c r="J8320" i="3"/>
  <c r="J8321" i="3"/>
  <c r="J8322" i="3"/>
  <c r="J8323" i="3"/>
  <c r="J8324" i="3"/>
  <c r="J8325" i="3"/>
  <c r="J8326" i="3"/>
  <c r="J8327" i="3"/>
  <c r="J8328" i="3"/>
  <c r="J8329" i="3"/>
  <c r="J8330" i="3"/>
  <c r="J8331" i="3"/>
  <c r="J8332" i="3"/>
  <c r="J8333" i="3"/>
  <c r="J8334" i="3"/>
  <c r="J8335" i="3"/>
  <c r="J8336" i="3"/>
  <c r="J8337" i="3"/>
  <c r="J8338" i="3"/>
  <c r="J8339" i="3"/>
  <c r="J8340" i="3"/>
  <c r="J8341" i="3"/>
  <c r="J8342" i="3"/>
  <c r="J8343" i="3"/>
  <c r="J8344" i="3"/>
  <c r="J8345" i="3"/>
  <c r="J8346" i="3"/>
  <c r="J8347" i="3"/>
  <c r="J8348" i="3"/>
  <c r="J8349" i="3"/>
  <c r="J8350" i="3"/>
  <c r="J8351" i="3"/>
  <c r="J8352" i="3"/>
  <c r="J8353" i="3"/>
  <c r="J8354" i="3"/>
  <c r="J8355" i="3"/>
  <c r="J8356" i="3"/>
  <c r="J8357" i="3"/>
  <c r="J8358" i="3"/>
  <c r="J8359" i="3"/>
  <c r="J8360" i="3"/>
  <c r="J8361" i="3"/>
  <c r="J8362" i="3"/>
  <c r="J8363" i="3"/>
  <c r="J8364" i="3"/>
  <c r="J8365" i="3"/>
  <c r="J8366" i="3"/>
  <c r="J8367" i="3"/>
  <c r="J8368" i="3"/>
  <c r="J8369" i="3"/>
  <c r="J8370" i="3"/>
  <c r="J8371" i="3"/>
  <c r="J8372" i="3"/>
  <c r="J8373" i="3"/>
  <c r="J8374" i="3"/>
  <c r="J8375" i="3"/>
  <c r="J8376" i="3"/>
  <c r="J8377" i="3"/>
  <c r="J8378" i="3"/>
  <c r="J8379" i="3"/>
  <c r="J8380" i="3"/>
  <c r="J8381" i="3"/>
  <c r="J8382" i="3"/>
  <c r="J8383" i="3"/>
  <c r="J8384" i="3"/>
  <c r="J8385" i="3"/>
  <c r="J8386" i="3"/>
  <c r="J8387" i="3"/>
  <c r="J8388" i="3"/>
  <c r="J8389" i="3"/>
  <c r="J8390" i="3"/>
  <c r="J8391" i="3"/>
  <c r="J8392" i="3"/>
  <c r="J8393" i="3"/>
  <c r="J8394" i="3"/>
  <c r="J8395" i="3"/>
  <c r="J8396" i="3"/>
  <c r="J8397" i="3"/>
  <c r="J8398" i="3"/>
  <c r="J8399" i="3"/>
  <c r="J8400" i="3"/>
  <c r="J8401" i="3"/>
  <c r="J8402" i="3"/>
  <c r="J8403" i="3"/>
  <c r="J8404" i="3"/>
  <c r="J8405" i="3"/>
  <c r="J8406" i="3"/>
  <c r="J8407" i="3"/>
  <c r="J8408" i="3"/>
  <c r="J8409" i="3"/>
  <c r="J8410" i="3"/>
  <c r="J8411" i="3"/>
  <c r="J8412" i="3"/>
  <c r="J8413" i="3"/>
  <c r="J8414" i="3"/>
  <c r="J8415" i="3"/>
  <c r="J8416" i="3"/>
  <c r="J8417" i="3"/>
  <c r="J8418" i="3"/>
  <c r="J8419" i="3"/>
  <c r="J8420" i="3"/>
  <c r="J8421" i="3"/>
  <c r="J8422" i="3"/>
  <c r="J8423" i="3"/>
  <c r="J8424" i="3"/>
  <c r="J8425" i="3"/>
  <c r="J8426" i="3"/>
  <c r="J8427" i="3"/>
  <c r="J8428" i="3"/>
  <c r="J8429" i="3"/>
  <c r="J8430" i="3"/>
  <c r="J8431" i="3"/>
  <c r="J8432" i="3"/>
  <c r="J8433" i="3"/>
  <c r="J8434" i="3"/>
  <c r="J8435" i="3"/>
  <c r="J8436" i="3"/>
  <c r="J8437" i="3"/>
  <c r="J8438" i="3"/>
  <c r="J8439" i="3"/>
  <c r="J8440" i="3"/>
  <c r="J8441" i="3"/>
  <c r="J8442" i="3"/>
  <c r="J8443" i="3"/>
  <c r="J8444" i="3"/>
  <c r="J8445" i="3"/>
  <c r="J8446" i="3"/>
  <c r="J8447" i="3"/>
  <c r="J8448" i="3"/>
  <c r="J8449" i="3"/>
  <c r="J8450" i="3"/>
  <c r="J8451" i="3"/>
  <c r="J8452" i="3"/>
  <c r="J8453" i="3"/>
  <c r="J8454" i="3"/>
  <c r="J8455" i="3"/>
  <c r="J8456" i="3"/>
  <c r="J8457" i="3"/>
  <c r="J8458" i="3"/>
  <c r="J8459" i="3"/>
  <c r="J8460" i="3"/>
  <c r="J8461" i="3"/>
  <c r="J8462" i="3"/>
  <c r="J8463" i="3"/>
  <c r="J8464" i="3"/>
  <c r="J8465" i="3"/>
  <c r="J8466" i="3"/>
  <c r="J8467" i="3"/>
  <c r="J8468" i="3"/>
  <c r="J8469" i="3"/>
  <c r="J8470" i="3"/>
  <c r="J8471" i="3"/>
  <c r="J8472" i="3"/>
  <c r="J8473" i="3"/>
  <c r="J8474" i="3"/>
  <c r="J8475" i="3"/>
  <c r="J8476" i="3"/>
  <c r="J8477" i="3"/>
  <c r="J8478" i="3"/>
  <c r="J8479" i="3"/>
  <c r="J8480" i="3"/>
  <c r="J8481" i="3"/>
  <c r="J8482" i="3"/>
  <c r="J8483" i="3"/>
  <c r="J8484" i="3"/>
  <c r="J8485" i="3"/>
  <c r="J8486" i="3"/>
  <c r="J8487" i="3"/>
  <c r="J8488" i="3"/>
  <c r="J8489" i="3"/>
  <c r="J8490" i="3"/>
  <c r="J8491" i="3"/>
  <c r="J8492" i="3"/>
  <c r="J8493" i="3"/>
  <c r="J8494" i="3"/>
  <c r="J8495" i="3"/>
  <c r="J8496" i="3"/>
  <c r="J8497" i="3"/>
  <c r="J8498" i="3"/>
  <c r="J8499" i="3"/>
  <c r="J8500" i="3"/>
  <c r="J8501" i="3"/>
  <c r="J8502" i="3"/>
  <c r="J8503" i="3"/>
  <c r="J8504" i="3"/>
  <c r="J8505" i="3"/>
  <c r="J8506" i="3"/>
  <c r="J8507" i="3"/>
  <c r="J8508" i="3"/>
  <c r="J8509" i="3"/>
  <c r="J8510" i="3"/>
  <c r="J8511" i="3"/>
  <c r="J8512" i="3"/>
  <c r="J8513" i="3"/>
  <c r="J8514" i="3"/>
  <c r="J8515" i="3"/>
  <c r="J8516" i="3"/>
  <c r="J8517" i="3"/>
  <c r="J8518" i="3"/>
  <c r="J8519" i="3"/>
  <c r="J8520" i="3"/>
  <c r="J8521" i="3"/>
  <c r="J8522" i="3"/>
  <c r="J8523" i="3"/>
  <c r="J8524" i="3"/>
  <c r="J8525" i="3"/>
  <c r="J8526" i="3"/>
  <c r="J8527" i="3"/>
  <c r="J8528" i="3"/>
  <c r="J8529" i="3"/>
  <c r="J8530" i="3"/>
  <c r="J8531" i="3"/>
  <c r="J8532" i="3"/>
  <c r="J8533" i="3"/>
  <c r="J8534" i="3"/>
  <c r="J8535" i="3"/>
  <c r="J8536" i="3"/>
  <c r="J8537" i="3"/>
  <c r="J8538" i="3"/>
  <c r="J8539" i="3"/>
  <c r="J8540" i="3"/>
  <c r="J8541" i="3"/>
  <c r="J8542" i="3"/>
  <c r="J8543" i="3"/>
  <c r="J8544" i="3"/>
  <c r="J8545" i="3"/>
  <c r="J8546" i="3"/>
  <c r="J8547" i="3"/>
  <c r="J8548" i="3"/>
  <c r="J8549" i="3"/>
  <c r="J8550" i="3"/>
  <c r="J8551" i="3"/>
  <c r="J8552" i="3"/>
  <c r="J8553" i="3"/>
  <c r="J8554" i="3"/>
  <c r="J8555" i="3"/>
  <c r="J8556" i="3"/>
  <c r="J8557" i="3"/>
  <c r="J8558" i="3"/>
  <c r="J8559" i="3"/>
  <c r="J8560" i="3"/>
  <c r="J8561" i="3"/>
  <c r="J8562" i="3"/>
  <c r="J8563" i="3"/>
  <c r="J8564" i="3"/>
  <c r="J8565" i="3"/>
  <c r="J8566" i="3"/>
  <c r="J8567" i="3"/>
  <c r="J8568" i="3"/>
  <c r="J8569" i="3"/>
  <c r="J8570" i="3"/>
  <c r="J8571" i="3"/>
  <c r="J8572" i="3"/>
  <c r="J8573" i="3"/>
  <c r="J8574" i="3"/>
  <c r="J8575" i="3"/>
  <c r="J8576" i="3"/>
  <c r="J8577" i="3"/>
  <c r="J8578" i="3"/>
  <c r="J8579" i="3"/>
  <c r="J8580" i="3"/>
  <c r="J8581" i="3"/>
  <c r="J8582" i="3"/>
  <c r="J8583" i="3"/>
  <c r="J8584" i="3"/>
  <c r="J8585" i="3"/>
  <c r="J8586" i="3"/>
  <c r="J8587" i="3"/>
  <c r="J8588" i="3"/>
  <c r="J8589" i="3"/>
  <c r="J8590" i="3"/>
  <c r="J8591" i="3"/>
  <c r="J8592" i="3"/>
  <c r="J8593" i="3"/>
  <c r="J8594" i="3"/>
  <c r="J8595" i="3"/>
  <c r="J8596" i="3"/>
  <c r="J8597" i="3"/>
  <c r="J8598" i="3"/>
  <c r="J8599" i="3"/>
  <c r="J8600" i="3"/>
  <c r="J8601" i="3"/>
  <c r="J8602" i="3"/>
  <c r="J8603" i="3"/>
  <c r="J8604" i="3"/>
  <c r="J8605" i="3"/>
  <c r="J8606" i="3"/>
  <c r="J8607" i="3"/>
  <c r="J8608" i="3"/>
  <c r="J8609" i="3"/>
  <c r="J8610" i="3"/>
  <c r="J8611" i="3"/>
  <c r="J8612" i="3"/>
  <c r="J8613" i="3"/>
  <c r="J8614" i="3"/>
  <c r="J8615" i="3"/>
  <c r="J8616" i="3"/>
  <c r="J8617" i="3"/>
  <c r="J8618" i="3"/>
  <c r="J8619" i="3"/>
  <c r="J8620" i="3"/>
  <c r="J8621" i="3"/>
  <c r="J8622" i="3"/>
  <c r="J8623" i="3"/>
  <c r="J8624" i="3"/>
  <c r="J8625" i="3"/>
  <c r="J8626" i="3"/>
  <c r="J8627" i="3"/>
  <c r="J8628" i="3"/>
  <c r="J8629" i="3"/>
  <c r="J8630" i="3"/>
  <c r="J8631" i="3"/>
  <c r="J8632" i="3"/>
  <c r="J8633" i="3"/>
  <c r="J8634" i="3"/>
  <c r="J8635" i="3"/>
  <c r="J8636" i="3"/>
  <c r="J8637" i="3"/>
  <c r="J8638" i="3"/>
  <c r="J8639" i="3"/>
  <c r="J8640" i="3"/>
  <c r="J8641" i="3"/>
  <c r="J8642" i="3"/>
  <c r="J8643" i="3"/>
  <c r="J8644" i="3"/>
  <c r="J8645" i="3"/>
  <c r="J8646" i="3"/>
  <c r="J8647" i="3"/>
  <c r="J8648" i="3"/>
  <c r="J8649" i="3"/>
  <c r="J8650" i="3"/>
  <c r="J8651" i="3"/>
  <c r="J8652" i="3"/>
  <c r="J8653" i="3"/>
  <c r="J8654" i="3"/>
  <c r="J8655" i="3"/>
  <c r="J8656" i="3"/>
  <c r="J8657" i="3"/>
  <c r="J8658" i="3"/>
  <c r="J8659" i="3"/>
  <c r="J8660" i="3"/>
  <c r="J8661" i="3"/>
  <c r="J8662" i="3"/>
  <c r="J8663" i="3"/>
  <c r="J8664" i="3"/>
  <c r="J8665" i="3"/>
  <c r="J8666" i="3"/>
  <c r="J8667" i="3"/>
  <c r="J8668" i="3"/>
  <c r="J8669" i="3"/>
  <c r="J8670" i="3"/>
  <c r="J8671" i="3"/>
  <c r="J8672" i="3"/>
  <c r="J8673" i="3"/>
  <c r="J8674" i="3"/>
  <c r="J8675" i="3"/>
  <c r="J8676" i="3"/>
  <c r="J8677" i="3"/>
  <c r="J8678" i="3"/>
  <c r="J8679" i="3"/>
  <c r="J8680" i="3"/>
  <c r="J8681" i="3"/>
  <c r="J8682" i="3"/>
  <c r="J8683" i="3"/>
  <c r="J8684" i="3"/>
  <c r="J8685" i="3"/>
  <c r="J8686" i="3"/>
  <c r="J8687" i="3"/>
  <c r="J8688" i="3"/>
  <c r="J8689" i="3"/>
  <c r="J8690" i="3"/>
  <c r="J8691" i="3"/>
  <c r="J8692" i="3"/>
  <c r="J8693" i="3"/>
  <c r="J8694" i="3"/>
  <c r="J8695" i="3"/>
  <c r="J8696" i="3"/>
  <c r="J8697" i="3"/>
  <c r="J8698" i="3"/>
  <c r="J8699" i="3"/>
  <c r="J8700" i="3"/>
  <c r="J8701" i="3"/>
  <c r="J8702" i="3"/>
  <c r="J8703" i="3"/>
  <c r="J8704" i="3"/>
  <c r="J8705" i="3"/>
  <c r="J8706" i="3"/>
  <c r="J8707" i="3"/>
  <c r="J8708" i="3"/>
  <c r="J8709" i="3"/>
  <c r="J8710" i="3"/>
  <c r="J8711" i="3"/>
  <c r="J8712" i="3"/>
  <c r="J8713" i="3"/>
  <c r="J8714" i="3"/>
  <c r="J8715" i="3"/>
  <c r="J8716" i="3"/>
  <c r="J8717" i="3"/>
  <c r="J8718" i="3"/>
  <c r="J8719" i="3"/>
  <c r="J8720" i="3"/>
  <c r="J8721" i="3"/>
  <c r="J8722" i="3"/>
  <c r="J8723" i="3"/>
  <c r="J8724" i="3"/>
  <c r="J8725" i="3"/>
  <c r="J8726" i="3"/>
  <c r="J8727" i="3"/>
  <c r="J8728" i="3"/>
  <c r="J8729" i="3"/>
  <c r="J8730" i="3"/>
  <c r="J8731" i="3"/>
  <c r="J8732" i="3"/>
  <c r="J8733" i="3"/>
  <c r="J8734" i="3"/>
  <c r="J8735" i="3"/>
  <c r="J8736" i="3"/>
  <c r="J8737" i="3"/>
  <c r="J8738" i="3"/>
  <c r="J8739" i="3"/>
  <c r="J8740" i="3"/>
  <c r="J8741" i="3"/>
  <c r="J8742" i="3"/>
  <c r="J8743" i="3"/>
  <c r="J8744" i="3"/>
  <c r="J8745" i="3"/>
  <c r="J8746" i="3"/>
  <c r="J8747" i="3"/>
  <c r="J8748" i="3"/>
  <c r="J8749" i="3"/>
  <c r="J8750" i="3"/>
  <c r="J8751" i="3"/>
  <c r="J8752" i="3"/>
  <c r="J8753" i="3"/>
  <c r="J8754" i="3"/>
  <c r="J8755" i="3"/>
  <c r="J8756" i="3"/>
  <c r="J8757" i="3"/>
  <c r="J8758" i="3"/>
  <c r="J8759" i="3"/>
  <c r="J8760" i="3"/>
  <c r="J8761" i="3"/>
  <c r="J8762" i="3"/>
  <c r="J8763" i="3"/>
  <c r="J8764" i="3"/>
  <c r="J8765" i="3"/>
  <c r="J8766" i="3"/>
  <c r="J8767" i="3"/>
  <c r="J8768" i="3"/>
  <c r="J8769" i="3"/>
  <c r="J8770" i="3"/>
  <c r="J8771" i="3"/>
  <c r="J8772" i="3"/>
  <c r="J8773" i="3"/>
  <c r="J8774" i="3"/>
  <c r="J8775" i="3"/>
  <c r="J8776" i="3"/>
  <c r="J8777" i="3"/>
  <c r="J8778" i="3"/>
  <c r="J8779" i="3"/>
  <c r="J8780" i="3"/>
  <c r="J8781" i="3"/>
  <c r="J8782" i="3"/>
  <c r="J8783" i="3"/>
  <c r="J8784" i="3"/>
  <c r="J8785" i="3"/>
  <c r="J8786" i="3"/>
  <c r="J8787" i="3"/>
  <c r="J8788" i="3"/>
  <c r="J8789" i="3"/>
  <c r="J8790" i="3"/>
  <c r="J8791" i="3"/>
  <c r="J8792" i="3"/>
  <c r="J8793" i="3"/>
  <c r="J8794" i="3"/>
  <c r="J8795" i="3"/>
  <c r="J8796" i="3"/>
  <c r="J8797" i="3"/>
  <c r="J8798" i="3"/>
  <c r="J8799" i="3"/>
  <c r="J8800" i="3"/>
  <c r="J8801" i="3"/>
  <c r="J8802" i="3"/>
  <c r="J8803" i="3"/>
  <c r="J8804" i="3"/>
  <c r="J8805" i="3"/>
  <c r="J8806" i="3"/>
  <c r="J8807" i="3"/>
  <c r="J8808" i="3"/>
  <c r="J8809" i="3"/>
  <c r="J8810" i="3"/>
  <c r="J8811" i="3"/>
  <c r="J8812" i="3"/>
  <c r="J8813" i="3"/>
  <c r="J8814" i="3"/>
  <c r="J8815" i="3"/>
  <c r="J8816" i="3"/>
  <c r="J8817" i="3"/>
  <c r="J8818" i="3"/>
  <c r="J8819" i="3"/>
  <c r="J8820" i="3"/>
  <c r="J8821" i="3"/>
  <c r="J8822" i="3"/>
  <c r="J8823" i="3"/>
  <c r="J8824" i="3"/>
  <c r="J8825" i="3"/>
  <c r="J8826" i="3"/>
  <c r="J8827" i="3"/>
  <c r="J8828" i="3"/>
  <c r="J8829" i="3"/>
  <c r="J8830" i="3"/>
  <c r="J8831" i="3"/>
  <c r="J8832" i="3"/>
  <c r="J8833" i="3"/>
  <c r="J8834" i="3"/>
  <c r="J8835" i="3"/>
  <c r="J8836" i="3"/>
  <c r="J8837" i="3"/>
  <c r="J8838" i="3"/>
  <c r="J8839" i="3"/>
  <c r="J8840" i="3"/>
  <c r="J8841" i="3"/>
  <c r="J8842" i="3"/>
  <c r="J8843" i="3"/>
  <c r="J8844" i="3"/>
  <c r="J8845" i="3"/>
  <c r="J8846" i="3"/>
  <c r="J8847" i="3"/>
  <c r="J8848" i="3"/>
  <c r="J8849" i="3"/>
  <c r="J8850" i="3"/>
  <c r="J8851" i="3"/>
  <c r="J8852" i="3"/>
  <c r="J8853" i="3"/>
  <c r="J8854" i="3"/>
  <c r="J8855" i="3"/>
  <c r="J8856" i="3"/>
  <c r="J8857" i="3"/>
  <c r="J8858" i="3"/>
  <c r="J8859" i="3"/>
  <c r="J8860" i="3"/>
  <c r="J8861" i="3"/>
  <c r="J8862" i="3"/>
  <c r="J8863" i="3"/>
  <c r="J8864" i="3"/>
  <c r="J8865" i="3"/>
  <c r="J8866" i="3"/>
  <c r="J8867" i="3"/>
  <c r="J8868" i="3"/>
  <c r="J8869" i="3"/>
  <c r="J8870" i="3"/>
  <c r="J8871" i="3"/>
  <c r="J8872" i="3"/>
  <c r="J8873" i="3"/>
  <c r="J8874" i="3"/>
  <c r="J8875" i="3"/>
  <c r="J8876" i="3"/>
  <c r="J8877" i="3"/>
  <c r="J8878" i="3"/>
  <c r="J8879" i="3"/>
  <c r="J8880" i="3"/>
  <c r="J8881" i="3"/>
  <c r="J8882" i="3"/>
  <c r="J8883" i="3"/>
  <c r="J8884" i="3"/>
  <c r="J8885" i="3"/>
  <c r="J8886" i="3"/>
  <c r="J8887" i="3"/>
  <c r="J8888" i="3"/>
  <c r="J8889" i="3"/>
  <c r="J8890" i="3"/>
  <c r="J8891" i="3"/>
  <c r="J8892" i="3"/>
  <c r="J8893" i="3"/>
  <c r="J8894" i="3"/>
  <c r="J8895" i="3"/>
  <c r="J8896" i="3"/>
  <c r="J8897" i="3"/>
  <c r="J8898" i="3"/>
  <c r="J8899" i="3"/>
  <c r="J8900" i="3"/>
  <c r="J8901" i="3"/>
  <c r="J8902" i="3"/>
  <c r="J8903" i="3"/>
  <c r="J8904" i="3"/>
  <c r="J8905" i="3"/>
  <c r="J8906" i="3"/>
  <c r="J8907" i="3"/>
  <c r="J8908" i="3"/>
  <c r="J8909" i="3"/>
  <c r="J8910" i="3"/>
  <c r="J8911" i="3"/>
  <c r="J8912" i="3"/>
  <c r="J8913" i="3"/>
  <c r="J8914" i="3"/>
  <c r="J8915" i="3"/>
  <c r="J8916" i="3"/>
  <c r="J8917" i="3"/>
  <c r="J8918" i="3"/>
  <c r="J8919" i="3"/>
  <c r="J8920" i="3"/>
  <c r="J8921" i="3"/>
  <c r="J8922" i="3"/>
  <c r="J8923" i="3"/>
  <c r="J8924" i="3"/>
  <c r="J8925" i="3"/>
  <c r="J8926" i="3"/>
  <c r="J8927" i="3"/>
  <c r="J8928" i="3"/>
  <c r="J8929" i="3"/>
  <c r="J8930" i="3"/>
  <c r="J8931" i="3"/>
  <c r="J8932" i="3"/>
  <c r="J8933" i="3"/>
  <c r="J8934" i="3"/>
  <c r="J8935" i="3"/>
  <c r="J8936" i="3"/>
  <c r="J8937" i="3"/>
  <c r="J8938" i="3"/>
  <c r="J8939" i="3"/>
  <c r="J8940" i="3"/>
  <c r="J8941" i="3"/>
  <c r="J8942" i="3"/>
  <c r="J8943" i="3"/>
  <c r="J8944" i="3"/>
  <c r="J8945" i="3"/>
  <c r="J8946" i="3"/>
  <c r="J8947" i="3"/>
  <c r="J8948" i="3"/>
  <c r="J8949" i="3"/>
  <c r="J8950" i="3"/>
  <c r="J8951" i="3"/>
  <c r="J8952" i="3"/>
  <c r="J8953" i="3"/>
  <c r="J8954" i="3"/>
  <c r="J8955" i="3"/>
  <c r="J8956" i="3"/>
  <c r="J8957" i="3"/>
  <c r="J8958" i="3"/>
  <c r="J8959" i="3"/>
  <c r="J8960" i="3"/>
  <c r="J8961" i="3"/>
  <c r="J8962" i="3"/>
  <c r="J8963" i="3"/>
  <c r="J8964" i="3"/>
  <c r="J8965" i="3"/>
  <c r="J8966" i="3"/>
  <c r="J8967" i="3"/>
  <c r="J8968" i="3"/>
  <c r="J8969" i="3"/>
  <c r="J8970" i="3"/>
  <c r="J8971" i="3"/>
  <c r="J8972" i="3"/>
  <c r="J8973" i="3"/>
  <c r="J8974" i="3"/>
  <c r="J8975" i="3"/>
  <c r="J8976" i="3"/>
  <c r="J8977" i="3"/>
  <c r="J8978" i="3"/>
  <c r="J8979" i="3"/>
  <c r="J8980" i="3"/>
  <c r="J8981" i="3"/>
  <c r="J8982" i="3"/>
  <c r="J8983" i="3"/>
  <c r="J8984" i="3"/>
  <c r="J8985" i="3"/>
  <c r="J8986" i="3"/>
  <c r="J8987" i="3"/>
  <c r="J8988" i="3"/>
  <c r="J8989" i="3"/>
  <c r="J8990" i="3"/>
  <c r="J8991" i="3"/>
  <c r="J8992" i="3"/>
  <c r="J8993" i="3"/>
  <c r="J8994" i="3"/>
  <c r="J8995" i="3"/>
  <c r="J8996" i="3"/>
  <c r="J8997" i="3"/>
  <c r="J8998" i="3"/>
  <c r="J8999" i="3"/>
  <c r="J9000" i="3"/>
  <c r="J9001" i="3"/>
  <c r="J9002" i="3"/>
  <c r="J9003" i="3"/>
  <c r="J9004" i="3"/>
  <c r="J9005" i="3"/>
  <c r="J9006" i="3"/>
  <c r="J9007" i="3"/>
  <c r="J9008" i="3"/>
  <c r="J9009" i="3"/>
  <c r="J9010" i="3"/>
  <c r="J9011" i="3"/>
  <c r="J9012" i="3"/>
  <c r="J9013" i="3"/>
  <c r="J9014" i="3"/>
  <c r="J9015" i="3"/>
  <c r="J9016" i="3"/>
  <c r="J9017" i="3"/>
  <c r="J9018" i="3"/>
  <c r="J9019" i="3"/>
  <c r="J9020" i="3"/>
  <c r="J9021" i="3"/>
  <c r="J9022" i="3"/>
  <c r="J9023" i="3"/>
  <c r="J9024" i="3"/>
  <c r="J9025" i="3"/>
  <c r="J9026" i="3"/>
  <c r="J9027" i="3"/>
  <c r="J9028" i="3"/>
  <c r="J9029" i="3"/>
  <c r="J9030" i="3"/>
  <c r="J9031" i="3"/>
  <c r="J9032" i="3"/>
  <c r="J9033" i="3"/>
  <c r="J9034" i="3"/>
  <c r="J9035" i="3"/>
  <c r="J9036" i="3"/>
  <c r="J9037" i="3"/>
  <c r="J9038" i="3"/>
  <c r="J9039" i="3"/>
  <c r="J9040" i="3"/>
  <c r="J9041" i="3"/>
  <c r="J9042" i="3"/>
  <c r="J9043" i="3"/>
  <c r="J9044" i="3"/>
  <c r="J9045" i="3"/>
  <c r="J9046" i="3"/>
  <c r="J9047" i="3"/>
  <c r="J9048" i="3"/>
  <c r="J9049" i="3"/>
  <c r="J9050" i="3"/>
  <c r="J9051" i="3"/>
  <c r="J9052" i="3"/>
  <c r="J9053" i="3"/>
  <c r="J9054" i="3"/>
  <c r="J9055" i="3"/>
  <c r="J9056" i="3"/>
  <c r="J9057" i="3"/>
  <c r="J9058" i="3"/>
  <c r="J9059" i="3"/>
  <c r="J9060" i="3"/>
  <c r="J9061" i="3"/>
  <c r="J9062" i="3"/>
  <c r="J9063" i="3"/>
  <c r="J9064" i="3"/>
  <c r="J9065" i="3"/>
  <c r="J9066" i="3"/>
  <c r="J9067" i="3"/>
  <c r="J9068" i="3"/>
  <c r="J9069" i="3"/>
  <c r="J9070" i="3"/>
  <c r="J9071" i="3"/>
  <c r="J9072" i="3"/>
  <c r="J9073" i="3"/>
  <c r="J9074" i="3"/>
  <c r="J9075" i="3"/>
  <c r="J9076" i="3"/>
  <c r="J9077" i="3"/>
  <c r="J9078" i="3"/>
  <c r="J9079" i="3"/>
  <c r="J9080" i="3"/>
  <c r="J9081" i="3"/>
  <c r="J9082" i="3"/>
  <c r="J9083" i="3"/>
  <c r="J9084" i="3"/>
  <c r="J9085" i="3"/>
  <c r="J9086" i="3"/>
  <c r="J9087" i="3"/>
  <c r="J9088" i="3"/>
  <c r="J9089" i="3"/>
  <c r="J9090" i="3"/>
  <c r="J9091" i="3"/>
  <c r="J9092" i="3"/>
  <c r="J9093" i="3"/>
  <c r="J9094" i="3"/>
  <c r="J9095" i="3"/>
  <c r="J9096" i="3"/>
  <c r="J9097" i="3"/>
  <c r="J9098" i="3"/>
  <c r="J9099" i="3"/>
  <c r="J9100" i="3"/>
  <c r="J9101" i="3"/>
  <c r="J9102" i="3"/>
  <c r="J9103" i="3"/>
  <c r="J9104" i="3"/>
  <c r="J9105" i="3"/>
  <c r="J9106" i="3"/>
  <c r="J9107" i="3"/>
  <c r="J9108" i="3"/>
  <c r="J9109" i="3"/>
  <c r="J9110" i="3"/>
  <c r="J9111" i="3"/>
  <c r="J9112" i="3"/>
  <c r="J9113" i="3"/>
  <c r="J9114" i="3"/>
  <c r="J9115" i="3"/>
  <c r="J9116" i="3"/>
  <c r="J9117" i="3"/>
  <c r="J9118" i="3"/>
  <c r="J9119" i="3"/>
  <c r="J9120" i="3"/>
  <c r="J9121" i="3"/>
  <c r="J9122" i="3"/>
  <c r="J9123" i="3"/>
  <c r="J9124" i="3"/>
  <c r="J9125" i="3"/>
  <c r="J9126" i="3"/>
  <c r="J9127" i="3"/>
  <c r="J9128" i="3"/>
  <c r="J9129" i="3"/>
  <c r="J9130" i="3"/>
  <c r="J9131" i="3"/>
  <c r="J9132" i="3"/>
  <c r="J9133" i="3"/>
  <c r="J9134" i="3"/>
  <c r="J9135" i="3"/>
  <c r="J9136" i="3"/>
  <c r="J9137" i="3"/>
  <c r="J9138" i="3"/>
  <c r="J9139" i="3"/>
  <c r="J9140" i="3"/>
  <c r="J9141" i="3"/>
  <c r="J9142" i="3"/>
  <c r="J9143" i="3"/>
  <c r="J9144" i="3"/>
  <c r="J9145" i="3"/>
  <c r="J9146" i="3"/>
  <c r="J9147" i="3"/>
  <c r="J9148" i="3"/>
  <c r="J9149" i="3"/>
  <c r="J9150" i="3"/>
  <c r="J9151" i="3"/>
  <c r="J9152" i="3"/>
  <c r="J9153" i="3"/>
  <c r="J9154" i="3"/>
  <c r="J9155" i="3"/>
  <c r="J9156" i="3"/>
  <c r="J9157" i="3"/>
  <c r="J9158" i="3"/>
  <c r="J9159" i="3"/>
  <c r="J9160" i="3"/>
  <c r="J9161" i="3"/>
  <c r="J9162" i="3"/>
  <c r="J9163" i="3"/>
  <c r="J9164" i="3"/>
  <c r="J9165" i="3"/>
  <c r="J9166" i="3"/>
  <c r="J9167" i="3"/>
  <c r="J9168" i="3"/>
  <c r="J9169" i="3"/>
  <c r="J9170" i="3"/>
  <c r="J9171" i="3"/>
  <c r="J9172" i="3"/>
  <c r="J9173" i="3"/>
  <c r="J9174" i="3"/>
  <c r="J9175" i="3"/>
  <c r="J9176" i="3"/>
  <c r="J9177" i="3"/>
  <c r="J9178" i="3"/>
  <c r="J9179" i="3"/>
  <c r="J9180" i="3"/>
  <c r="J9181" i="3"/>
  <c r="J9182" i="3"/>
  <c r="J9183" i="3"/>
  <c r="J9184" i="3"/>
  <c r="J9185" i="3"/>
  <c r="J9186" i="3"/>
  <c r="J9187" i="3"/>
  <c r="J9188" i="3"/>
  <c r="J9189" i="3"/>
  <c r="J9190" i="3"/>
  <c r="J9191" i="3"/>
  <c r="J9192" i="3"/>
  <c r="J9193" i="3"/>
  <c r="J9194" i="3"/>
  <c r="J9195" i="3"/>
  <c r="J9196" i="3"/>
  <c r="J9197" i="3"/>
  <c r="J9198" i="3"/>
  <c r="J9199" i="3"/>
  <c r="J9200" i="3"/>
  <c r="J9201" i="3"/>
  <c r="J9202" i="3"/>
  <c r="J9203" i="3"/>
  <c r="J9204" i="3"/>
  <c r="J9205" i="3"/>
  <c r="J9206" i="3"/>
  <c r="J9207" i="3"/>
  <c r="J9208" i="3"/>
  <c r="J9209" i="3"/>
  <c r="J9210" i="3"/>
  <c r="J9211" i="3"/>
  <c r="J9212" i="3"/>
  <c r="J9213" i="3"/>
  <c r="J9214" i="3"/>
  <c r="J9215" i="3"/>
  <c r="J9216" i="3"/>
  <c r="J9217" i="3"/>
  <c r="J9218" i="3"/>
  <c r="J9219" i="3"/>
  <c r="J9220" i="3"/>
  <c r="J9221" i="3"/>
  <c r="J9222" i="3"/>
  <c r="J9223" i="3"/>
  <c r="J9224" i="3"/>
  <c r="J9225" i="3"/>
  <c r="J9226" i="3"/>
  <c r="J9227" i="3"/>
  <c r="J9228" i="3"/>
  <c r="J9229" i="3"/>
  <c r="J9230" i="3"/>
  <c r="J9231" i="3"/>
  <c r="J9232" i="3"/>
  <c r="J9233" i="3"/>
  <c r="J9234" i="3"/>
  <c r="J9235" i="3"/>
  <c r="J9236" i="3"/>
  <c r="J9237" i="3"/>
  <c r="J9238" i="3"/>
  <c r="J9239" i="3"/>
  <c r="J9240" i="3"/>
  <c r="J9241"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D2001" i="3"/>
  <c r="D2002" i="3"/>
  <c r="D2003" i="3"/>
  <c r="D2004" i="3"/>
  <c r="D2005" i="3"/>
  <c r="D2006" i="3"/>
  <c r="D2007" i="3"/>
  <c r="D2008" i="3"/>
  <c r="D2009" i="3"/>
  <c r="D2010" i="3"/>
  <c r="D2011" i="3"/>
  <c r="D2012" i="3"/>
  <c r="D2013" i="3"/>
  <c r="D2014" i="3"/>
  <c r="D2015" i="3"/>
  <c r="D2016" i="3"/>
  <c r="D2017" i="3"/>
  <c r="D2018" i="3"/>
  <c r="D2019" i="3"/>
  <c r="D2020" i="3"/>
  <c r="D2021" i="3"/>
  <c r="D2022" i="3"/>
  <c r="D2023" i="3"/>
  <c r="D2024" i="3"/>
  <c r="D2025" i="3"/>
  <c r="D2026" i="3"/>
  <c r="D2027" i="3"/>
  <c r="D2028" i="3"/>
  <c r="D2029" i="3"/>
  <c r="D2030" i="3"/>
  <c r="D2031" i="3"/>
  <c r="D2032" i="3"/>
  <c r="D2033" i="3"/>
  <c r="D2034" i="3"/>
  <c r="D2035" i="3"/>
  <c r="D2036" i="3"/>
  <c r="D2037" i="3"/>
  <c r="D2038" i="3"/>
  <c r="D2039" i="3"/>
  <c r="D2040" i="3"/>
  <c r="D2041" i="3"/>
  <c r="D2042" i="3"/>
  <c r="D2043" i="3"/>
  <c r="D2044" i="3"/>
  <c r="D2045" i="3"/>
  <c r="D2046" i="3"/>
  <c r="D2047" i="3"/>
  <c r="D2048" i="3"/>
  <c r="D2049" i="3"/>
  <c r="D2050" i="3"/>
  <c r="D2051" i="3"/>
  <c r="D2052" i="3"/>
  <c r="D2053" i="3"/>
  <c r="D2054" i="3"/>
  <c r="D2055" i="3"/>
  <c r="D2056" i="3"/>
  <c r="D2057" i="3"/>
  <c r="D2058" i="3"/>
  <c r="D2059" i="3"/>
  <c r="D2060" i="3"/>
  <c r="D2061" i="3"/>
  <c r="D2062" i="3"/>
  <c r="D2063" i="3"/>
  <c r="D2064" i="3"/>
  <c r="D2065" i="3"/>
  <c r="D2066" i="3"/>
  <c r="D2067" i="3"/>
  <c r="D2068" i="3"/>
  <c r="D2069" i="3"/>
  <c r="D2070" i="3"/>
  <c r="D2071" i="3"/>
  <c r="D2072" i="3"/>
  <c r="D2073" i="3"/>
  <c r="D2074" i="3"/>
  <c r="D2075" i="3"/>
  <c r="D2076" i="3"/>
  <c r="D2077" i="3"/>
  <c r="D2078" i="3"/>
  <c r="D2079" i="3"/>
  <c r="D2080" i="3"/>
  <c r="D2081" i="3"/>
  <c r="D2082" i="3"/>
  <c r="D2083" i="3"/>
  <c r="D2084" i="3"/>
  <c r="D2085" i="3"/>
  <c r="D2086" i="3"/>
  <c r="D2087" i="3"/>
  <c r="D2088" i="3"/>
  <c r="D2089" i="3"/>
  <c r="D2090" i="3"/>
  <c r="D2091" i="3"/>
  <c r="D2092" i="3"/>
  <c r="D2093" i="3"/>
  <c r="D2094" i="3"/>
  <c r="D2095" i="3"/>
  <c r="D2096" i="3"/>
  <c r="D2097" i="3"/>
  <c r="D2098" i="3"/>
  <c r="D2099" i="3"/>
  <c r="D2100" i="3"/>
  <c r="D2101" i="3"/>
  <c r="D2102" i="3"/>
  <c r="D2103" i="3"/>
  <c r="D2104" i="3"/>
  <c r="D2105" i="3"/>
  <c r="D2106" i="3"/>
  <c r="D2107" i="3"/>
  <c r="D2108" i="3"/>
  <c r="D2109" i="3"/>
  <c r="D2110" i="3"/>
  <c r="D2111" i="3"/>
  <c r="D2112" i="3"/>
  <c r="D2113" i="3"/>
  <c r="D2114" i="3"/>
  <c r="D2115" i="3"/>
  <c r="D2116" i="3"/>
  <c r="D2117" i="3"/>
  <c r="D2118" i="3"/>
  <c r="D2119" i="3"/>
  <c r="D2120" i="3"/>
  <c r="D2121" i="3"/>
  <c r="D2122" i="3"/>
  <c r="D2123" i="3"/>
  <c r="D2124" i="3"/>
  <c r="D2125" i="3"/>
  <c r="D2126" i="3"/>
  <c r="D2127" i="3"/>
  <c r="D2128" i="3"/>
  <c r="D2129" i="3"/>
  <c r="D2130" i="3"/>
  <c r="D2131" i="3"/>
  <c r="D2132" i="3"/>
  <c r="D2133" i="3"/>
  <c r="D2134" i="3"/>
  <c r="D2135" i="3"/>
  <c r="D2136" i="3"/>
  <c r="D2137" i="3"/>
  <c r="D2138" i="3"/>
  <c r="D2139" i="3"/>
  <c r="D2140" i="3"/>
  <c r="D2141" i="3"/>
  <c r="D2142" i="3"/>
  <c r="D2143" i="3"/>
  <c r="D2144" i="3"/>
  <c r="D2145" i="3"/>
  <c r="D2146" i="3"/>
  <c r="D2147" i="3"/>
  <c r="D2148" i="3"/>
  <c r="D2149" i="3"/>
  <c r="D2150" i="3"/>
  <c r="D2151" i="3"/>
  <c r="D2152" i="3"/>
  <c r="D2153" i="3"/>
  <c r="D2154" i="3"/>
  <c r="D2155" i="3"/>
  <c r="D2156" i="3"/>
  <c r="D2157" i="3"/>
  <c r="D2158" i="3"/>
  <c r="D2159" i="3"/>
  <c r="D2160" i="3"/>
  <c r="D2161" i="3"/>
  <c r="D2162" i="3"/>
  <c r="D2163" i="3"/>
  <c r="D2164" i="3"/>
  <c r="D2165" i="3"/>
  <c r="D2166" i="3"/>
  <c r="D2167" i="3"/>
  <c r="D2168" i="3"/>
  <c r="D2169" i="3"/>
  <c r="D2170" i="3"/>
  <c r="D2171" i="3"/>
  <c r="D2172" i="3"/>
  <c r="D2173" i="3"/>
  <c r="D2174" i="3"/>
  <c r="D2175" i="3"/>
  <c r="D2176" i="3"/>
  <c r="D2177" i="3"/>
  <c r="D2178" i="3"/>
  <c r="D2179" i="3"/>
  <c r="D2180" i="3"/>
  <c r="D2181" i="3"/>
  <c r="D2182" i="3"/>
  <c r="D2183" i="3"/>
  <c r="D2184" i="3"/>
  <c r="D2185" i="3"/>
  <c r="D2186" i="3"/>
  <c r="D2187" i="3"/>
  <c r="D2188" i="3"/>
  <c r="D2189" i="3"/>
  <c r="D2190" i="3"/>
  <c r="D2191" i="3"/>
  <c r="D2192" i="3"/>
  <c r="D2193" i="3"/>
  <c r="D2194" i="3"/>
  <c r="D2195" i="3"/>
  <c r="D2196" i="3"/>
  <c r="D2197" i="3"/>
  <c r="D2198" i="3"/>
  <c r="D2199" i="3"/>
  <c r="D2200" i="3"/>
  <c r="D2201" i="3"/>
  <c r="D2202" i="3"/>
  <c r="D2203" i="3"/>
  <c r="D2204" i="3"/>
  <c r="D2205" i="3"/>
  <c r="D2206" i="3"/>
  <c r="D2207" i="3"/>
  <c r="D2208" i="3"/>
  <c r="D2209" i="3"/>
  <c r="D2210" i="3"/>
  <c r="D2211" i="3"/>
  <c r="D2212" i="3"/>
  <c r="D2213" i="3"/>
  <c r="D2214" i="3"/>
  <c r="D2215" i="3"/>
  <c r="D2216" i="3"/>
  <c r="D2217" i="3"/>
  <c r="D2218" i="3"/>
  <c r="D2219" i="3"/>
  <c r="D2220" i="3"/>
  <c r="D2221" i="3"/>
  <c r="D2222" i="3"/>
  <c r="D2223" i="3"/>
  <c r="D2224" i="3"/>
  <c r="D2225" i="3"/>
  <c r="D2226" i="3"/>
  <c r="D2227" i="3"/>
  <c r="D2228" i="3"/>
  <c r="D2229" i="3"/>
  <c r="D2230" i="3"/>
  <c r="D2231" i="3"/>
  <c r="D2232" i="3"/>
  <c r="D2233" i="3"/>
  <c r="D2234" i="3"/>
  <c r="D2235" i="3"/>
  <c r="D2236" i="3"/>
  <c r="D2237" i="3"/>
  <c r="D2238" i="3"/>
  <c r="D2239" i="3"/>
  <c r="D2240" i="3"/>
  <c r="D2241" i="3"/>
  <c r="D2242" i="3"/>
  <c r="D2243" i="3"/>
  <c r="D2244" i="3"/>
  <c r="D2245" i="3"/>
  <c r="D2246" i="3"/>
  <c r="D2247" i="3"/>
  <c r="D2248" i="3"/>
  <c r="D2249" i="3"/>
  <c r="D2250" i="3"/>
  <c r="D2251" i="3"/>
  <c r="D2252" i="3"/>
  <c r="D2253" i="3"/>
  <c r="D2254" i="3"/>
  <c r="D2255" i="3"/>
  <c r="D2256" i="3"/>
  <c r="D2257" i="3"/>
  <c r="D2258" i="3"/>
  <c r="D2259" i="3"/>
  <c r="D2260" i="3"/>
  <c r="D2261" i="3"/>
  <c r="D2262" i="3"/>
  <c r="D2263" i="3"/>
  <c r="D2264" i="3"/>
  <c r="D2265" i="3"/>
  <c r="D2266" i="3"/>
  <c r="D2267" i="3"/>
  <c r="D2268" i="3"/>
  <c r="D2269" i="3"/>
  <c r="D2270" i="3"/>
  <c r="D2271" i="3"/>
  <c r="D2272" i="3"/>
  <c r="D2273" i="3"/>
  <c r="D2274" i="3"/>
  <c r="D2275" i="3"/>
  <c r="D2276" i="3"/>
  <c r="D2277" i="3"/>
  <c r="D2278" i="3"/>
  <c r="D2279" i="3"/>
  <c r="D2280" i="3"/>
  <c r="D2281" i="3"/>
  <c r="D2282" i="3"/>
  <c r="D2283" i="3"/>
  <c r="D2284" i="3"/>
  <c r="D2285" i="3"/>
  <c r="D2286" i="3"/>
  <c r="D2287" i="3"/>
  <c r="D2288" i="3"/>
  <c r="D2289" i="3"/>
  <c r="D2290" i="3"/>
  <c r="D2291" i="3"/>
  <c r="D2292" i="3"/>
  <c r="D2293" i="3"/>
  <c r="D2294" i="3"/>
  <c r="D2295" i="3"/>
  <c r="D2296" i="3"/>
  <c r="D2297" i="3"/>
  <c r="D2298" i="3"/>
  <c r="D2299" i="3"/>
  <c r="D2300" i="3"/>
  <c r="D2301" i="3"/>
  <c r="D2302" i="3"/>
  <c r="D2303" i="3"/>
  <c r="D2304" i="3"/>
  <c r="D2305" i="3"/>
  <c r="D2306" i="3"/>
  <c r="D2307" i="3"/>
  <c r="D2308" i="3"/>
  <c r="D2309" i="3"/>
  <c r="D2310" i="3"/>
  <c r="D2311" i="3"/>
  <c r="D2312" i="3"/>
  <c r="D2313" i="3"/>
  <c r="D2314" i="3"/>
  <c r="D2315" i="3"/>
  <c r="D2316" i="3"/>
  <c r="D2317" i="3"/>
  <c r="D2318" i="3"/>
  <c r="D2319" i="3"/>
  <c r="D2320" i="3"/>
  <c r="D2321" i="3"/>
  <c r="D2322" i="3"/>
  <c r="D2323" i="3"/>
  <c r="D2324" i="3"/>
  <c r="D2325" i="3"/>
  <c r="D2326" i="3"/>
  <c r="D2327" i="3"/>
  <c r="D2328" i="3"/>
  <c r="D2329" i="3"/>
  <c r="D2330" i="3"/>
  <c r="D2331" i="3"/>
  <c r="D2332" i="3"/>
  <c r="D2333" i="3"/>
  <c r="D2334" i="3"/>
  <c r="D2335" i="3"/>
  <c r="D2336" i="3"/>
  <c r="D2337" i="3"/>
  <c r="D2338" i="3"/>
  <c r="D2339" i="3"/>
  <c r="D2340" i="3"/>
  <c r="D2341" i="3"/>
  <c r="D2342" i="3"/>
  <c r="D2343" i="3"/>
  <c r="D2344" i="3"/>
  <c r="D2345" i="3"/>
  <c r="D2346" i="3"/>
  <c r="D2347" i="3"/>
  <c r="D2348" i="3"/>
  <c r="D2349" i="3"/>
  <c r="D2350" i="3"/>
  <c r="D2351" i="3"/>
  <c r="D2352" i="3"/>
  <c r="D2353" i="3"/>
  <c r="D2354" i="3"/>
  <c r="D2355" i="3"/>
  <c r="D2356" i="3"/>
  <c r="D2357" i="3"/>
  <c r="D2358" i="3"/>
  <c r="D2359" i="3"/>
  <c r="D2360" i="3"/>
  <c r="D2361" i="3"/>
  <c r="D2362" i="3"/>
  <c r="D2363" i="3"/>
  <c r="D2364" i="3"/>
  <c r="D2365" i="3"/>
  <c r="D2366" i="3"/>
  <c r="D2367" i="3"/>
  <c r="D2368" i="3"/>
  <c r="D2369" i="3"/>
  <c r="D2370" i="3"/>
  <c r="D2371" i="3"/>
  <c r="D2372" i="3"/>
  <c r="D2373" i="3"/>
  <c r="D2374" i="3"/>
  <c r="D2375" i="3"/>
  <c r="D2376" i="3"/>
  <c r="D2377" i="3"/>
  <c r="D2378" i="3"/>
  <c r="D2379" i="3"/>
  <c r="D2380" i="3"/>
  <c r="D2381" i="3"/>
  <c r="D2382" i="3"/>
  <c r="D2383" i="3"/>
  <c r="D2384" i="3"/>
  <c r="D2385" i="3"/>
  <c r="D2386" i="3"/>
  <c r="D2387" i="3"/>
  <c r="D2388" i="3"/>
  <c r="D2389" i="3"/>
  <c r="D2390" i="3"/>
  <c r="D2391" i="3"/>
  <c r="D2392" i="3"/>
  <c r="D2393" i="3"/>
  <c r="D2394" i="3"/>
  <c r="D2395" i="3"/>
  <c r="D2396" i="3"/>
  <c r="D2397" i="3"/>
  <c r="D2398" i="3"/>
  <c r="D2399" i="3"/>
  <c r="D2400" i="3"/>
  <c r="D2401" i="3"/>
  <c r="D2402" i="3"/>
  <c r="D2403" i="3"/>
  <c r="D2404" i="3"/>
  <c r="D2405" i="3"/>
  <c r="D2406" i="3"/>
  <c r="D2407" i="3"/>
  <c r="D2408" i="3"/>
  <c r="D2409" i="3"/>
  <c r="D2410" i="3"/>
  <c r="D2411" i="3"/>
  <c r="D2412" i="3"/>
  <c r="D2413" i="3"/>
  <c r="D2414" i="3"/>
  <c r="D2415" i="3"/>
  <c r="D2416" i="3"/>
  <c r="D2417" i="3"/>
  <c r="D2418" i="3"/>
  <c r="D2419" i="3"/>
  <c r="D2420" i="3"/>
  <c r="D2421" i="3"/>
  <c r="D2422" i="3"/>
  <c r="D2423" i="3"/>
  <c r="D2424" i="3"/>
  <c r="D2425" i="3"/>
  <c r="D2426" i="3"/>
  <c r="D2427" i="3"/>
  <c r="D2428" i="3"/>
  <c r="D2429" i="3"/>
  <c r="D2430" i="3"/>
  <c r="D2431" i="3"/>
  <c r="D2432" i="3"/>
  <c r="D2433" i="3"/>
  <c r="D2434" i="3"/>
  <c r="D2435" i="3"/>
  <c r="D2436" i="3"/>
  <c r="D2437" i="3"/>
  <c r="D2438" i="3"/>
  <c r="D2439" i="3"/>
  <c r="D2440" i="3"/>
  <c r="D2441" i="3"/>
  <c r="D2442" i="3"/>
  <c r="D2443" i="3"/>
  <c r="D2444" i="3"/>
  <c r="D2445" i="3"/>
  <c r="D2446" i="3"/>
  <c r="D2447" i="3"/>
  <c r="D2448" i="3"/>
  <c r="D2449" i="3"/>
  <c r="D2450" i="3"/>
  <c r="D2451" i="3"/>
  <c r="D2452" i="3"/>
  <c r="D2453" i="3"/>
  <c r="D2454" i="3"/>
  <c r="D2455" i="3"/>
  <c r="D2456" i="3"/>
  <c r="D2457" i="3"/>
  <c r="D2458" i="3"/>
  <c r="D2459" i="3"/>
  <c r="D2460" i="3"/>
  <c r="D2461" i="3"/>
  <c r="D2462" i="3"/>
  <c r="D2463" i="3"/>
  <c r="D2464" i="3"/>
  <c r="D2465" i="3"/>
  <c r="D2466" i="3"/>
  <c r="D2467" i="3"/>
  <c r="D2468" i="3"/>
  <c r="D2469" i="3"/>
  <c r="D2470" i="3"/>
  <c r="D2471" i="3"/>
  <c r="D2472" i="3"/>
  <c r="D2473" i="3"/>
  <c r="D2474" i="3"/>
  <c r="D2475" i="3"/>
  <c r="D2476" i="3"/>
  <c r="D2477" i="3"/>
  <c r="D2478" i="3"/>
  <c r="D2479" i="3"/>
  <c r="D2480" i="3"/>
  <c r="D2481" i="3"/>
  <c r="D2482" i="3"/>
  <c r="D2483" i="3"/>
  <c r="D2484" i="3"/>
  <c r="D2485" i="3"/>
  <c r="D2486" i="3"/>
  <c r="D2487" i="3"/>
  <c r="D2488" i="3"/>
  <c r="D2489" i="3"/>
  <c r="D2490" i="3"/>
  <c r="D2491" i="3"/>
  <c r="D2492" i="3"/>
  <c r="D2493" i="3"/>
  <c r="D2494" i="3"/>
  <c r="D2495" i="3"/>
  <c r="D2496" i="3"/>
  <c r="D2497" i="3"/>
  <c r="D2498" i="3"/>
  <c r="D2499" i="3"/>
  <c r="D2500" i="3"/>
  <c r="D2501" i="3"/>
  <c r="D2502" i="3"/>
  <c r="D2503" i="3"/>
  <c r="D2504" i="3"/>
  <c r="D2505" i="3"/>
  <c r="D2506" i="3"/>
  <c r="D2507" i="3"/>
  <c r="D2508" i="3"/>
  <c r="D2509" i="3"/>
  <c r="D2510" i="3"/>
  <c r="D2511" i="3"/>
  <c r="D2512" i="3"/>
  <c r="D2513" i="3"/>
  <c r="D2514" i="3"/>
  <c r="D2515" i="3"/>
  <c r="D2516" i="3"/>
  <c r="D2517" i="3"/>
  <c r="D2518" i="3"/>
  <c r="D2519" i="3"/>
  <c r="D2520" i="3"/>
  <c r="D2521" i="3"/>
  <c r="D2522" i="3"/>
  <c r="D2523" i="3"/>
  <c r="D2524" i="3"/>
  <c r="D2525" i="3"/>
  <c r="D2526" i="3"/>
  <c r="D2527" i="3"/>
  <c r="D2528" i="3"/>
  <c r="D2529" i="3"/>
  <c r="D2530" i="3"/>
  <c r="D2531" i="3"/>
  <c r="D2532" i="3"/>
  <c r="D2533" i="3"/>
  <c r="D2534" i="3"/>
  <c r="D2535" i="3"/>
  <c r="D2536" i="3"/>
  <c r="D2537" i="3"/>
  <c r="D2538" i="3"/>
  <c r="D2539" i="3"/>
  <c r="D2540" i="3"/>
  <c r="D2541" i="3"/>
  <c r="D2542" i="3"/>
  <c r="D2543" i="3"/>
  <c r="D2544" i="3"/>
  <c r="D2545" i="3"/>
  <c r="D2546" i="3"/>
  <c r="D2547" i="3"/>
  <c r="D2548" i="3"/>
  <c r="D2549" i="3"/>
  <c r="D2550" i="3"/>
  <c r="D2551" i="3"/>
  <c r="D2552" i="3"/>
  <c r="D2553" i="3"/>
  <c r="D2554" i="3"/>
  <c r="D2555" i="3"/>
  <c r="D2556" i="3"/>
  <c r="D2557" i="3"/>
  <c r="D2558" i="3"/>
  <c r="D2559" i="3"/>
  <c r="D2560" i="3"/>
  <c r="D2561" i="3"/>
  <c r="D2562" i="3"/>
  <c r="D2563" i="3"/>
  <c r="D2564" i="3"/>
  <c r="D2565" i="3"/>
  <c r="D2566" i="3"/>
  <c r="D2567" i="3"/>
  <c r="D2568" i="3"/>
  <c r="D2569" i="3"/>
  <c r="D2570" i="3"/>
  <c r="D2571" i="3"/>
  <c r="D2572" i="3"/>
  <c r="D2573" i="3"/>
  <c r="D2574" i="3"/>
  <c r="D2575" i="3"/>
  <c r="D2576" i="3"/>
  <c r="D2577" i="3"/>
  <c r="D2578" i="3"/>
  <c r="D2579" i="3"/>
  <c r="D2580" i="3"/>
  <c r="D2581" i="3"/>
  <c r="D2582" i="3"/>
  <c r="D2583" i="3"/>
  <c r="D2584" i="3"/>
  <c r="D2585" i="3"/>
  <c r="D2586" i="3"/>
  <c r="D2587" i="3"/>
  <c r="D2588" i="3"/>
  <c r="D2589" i="3"/>
  <c r="D2590" i="3"/>
  <c r="D2591" i="3"/>
  <c r="D2592" i="3"/>
  <c r="D2593" i="3"/>
  <c r="D2594" i="3"/>
  <c r="D2595" i="3"/>
  <c r="D2596" i="3"/>
  <c r="D2597" i="3"/>
  <c r="D2598" i="3"/>
  <c r="D2599" i="3"/>
  <c r="D2600" i="3"/>
  <c r="D2601" i="3"/>
  <c r="D2602" i="3"/>
  <c r="D2603" i="3"/>
  <c r="D2604" i="3"/>
  <c r="D2605" i="3"/>
  <c r="D2606" i="3"/>
  <c r="D2607" i="3"/>
  <c r="D2608" i="3"/>
  <c r="D2609" i="3"/>
  <c r="D2610" i="3"/>
  <c r="D2611" i="3"/>
  <c r="D2612" i="3"/>
  <c r="D2613" i="3"/>
  <c r="D2614" i="3"/>
  <c r="D2615" i="3"/>
  <c r="D2616" i="3"/>
  <c r="D2617" i="3"/>
  <c r="D2618" i="3"/>
  <c r="D2619" i="3"/>
  <c r="D2620" i="3"/>
  <c r="D2621" i="3"/>
  <c r="D2622" i="3"/>
  <c r="D2623" i="3"/>
  <c r="D2624" i="3"/>
  <c r="D2625" i="3"/>
  <c r="D2626" i="3"/>
  <c r="D2627" i="3"/>
  <c r="D2628" i="3"/>
  <c r="D2629" i="3"/>
  <c r="D2630" i="3"/>
  <c r="D2631" i="3"/>
  <c r="D2632" i="3"/>
  <c r="D2633" i="3"/>
  <c r="D2634" i="3"/>
  <c r="D2635" i="3"/>
  <c r="D2636" i="3"/>
  <c r="D2637" i="3"/>
  <c r="D2638" i="3"/>
  <c r="D2639" i="3"/>
  <c r="D2640" i="3"/>
  <c r="D2641" i="3"/>
  <c r="D2642" i="3"/>
  <c r="D2643" i="3"/>
  <c r="D2644" i="3"/>
  <c r="D2645" i="3"/>
  <c r="D2646" i="3"/>
  <c r="D2647" i="3"/>
  <c r="D2648" i="3"/>
  <c r="D2649" i="3"/>
  <c r="D2650" i="3"/>
  <c r="D2651" i="3"/>
  <c r="D2652" i="3"/>
  <c r="D2653" i="3"/>
  <c r="D2654" i="3"/>
  <c r="D2655" i="3"/>
  <c r="D2656" i="3"/>
  <c r="D2657" i="3"/>
  <c r="D2658" i="3"/>
  <c r="D2659" i="3"/>
  <c r="D2660" i="3"/>
  <c r="D2661" i="3"/>
  <c r="D2662" i="3"/>
  <c r="D2663" i="3"/>
  <c r="D2664" i="3"/>
  <c r="D2665" i="3"/>
  <c r="D2666" i="3"/>
  <c r="D2667" i="3"/>
  <c r="D2668" i="3"/>
  <c r="D2669" i="3"/>
  <c r="D2670" i="3"/>
  <c r="D2671" i="3"/>
  <c r="D2672" i="3"/>
  <c r="D2673" i="3"/>
  <c r="D2674" i="3"/>
  <c r="D2675" i="3"/>
  <c r="D2676" i="3"/>
  <c r="D2677" i="3"/>
  <c r="D2678" i="3"/>
  <c r="D2679" i="3"/>
  <c r="D2680" i="3"/>
  <c r="D2681" i="3"/>
  <c r="D2682" i="3"/>
  <c r="D2683" i="3"/>
  <c r="D2684" i="3"/>
  <c r="D2685" i="3"/>
  <c r="D2686" i="3"/>
  <c r="D2687" i="3"/>
  <c r="D2688" i="3"/>
  <c r="D2689" i="3"/>
  <c r="D2690" i="3"/>
  <c r="D2691" i="3"/>
  <c r="D2692" i="3"/>
  <c r="D2693" i="3"/>
  <c r="D2694" i="3"/>
  <c r="D2695" i="3"/>
  <c r="D2696" i="3"/>
  <c r="D2697" i="3"/>
  <c r="D2698" i="3"/>
  <c r="D2699" i="3"/>
  <c r="D2700" i="3"/>
  <c r="D2701" i="3"/>
  <c r="D2702" i="3"/>
  <c r="D2703" i="3"/>
  <c r="D2704" i="3"/>
  <c r="D2705" i="3"/>
  <c r="D2706" i="3"/>
  <c r="D2707" i="3"/>
  <c r="D2708" i="3"/>
  <c r="D2709" i="3"/>
  <c r="D2710" i="3"/>
  <c r="D2711" i="3"/>
  <c r="D2712" i="3"/>
  <c r="D2713" i="3"/>
  <c r="D2714" i="3"/>
  <c r="D2715" i="3"/>
  <c r="D2716" i="3"/>
  <c r="D2717" i="3"/>
  <c r="D2718" i="3"/>
  <c r="D2719" i="3"/>
  <c r="D2720" i="3"/>
  <c r="D2721" i="3"/>
  <c r="D2722" i="3"/>
  <c r="D2723" i="3"/>
  <c r="D2724" i="3"/>
  <c r="D2725" i="3"/>
  <c r="D2726" i="3"/>
  <c r="D2727" i="3"/>
  <c r="D2728" i="3"/>
  <c r="D2729" i="3"/>
  <c r="D2730" i="3"/>
  <c r="D2731" i="3"/>
  <c r="D2732" i="3"/>
  <c r="D2733" i="3"/>
  <c r="D2734" i="3"/>
  <c r="D2735" i="3"/>
  <c r="D2736" i="3"/>
  <c r="D2737" i="3"/>
  <c r="D2738" i="3"/>
  <c r="D2739" i="3"/>
  <c r="D2740" i="3"/>
  <c r="D2741" i="3"/>
  <c r="D2742" i="3"/>
  <c r="D2743" i="3"/>
  <c r="D2744" i="3"/>
  <c r="D2745" i="3"/>
  <c r="D2746" i="3"/>
  <c r="D2747" i="3"/>
  <c r="D2748" i="3"/>
  <c r="D2749" i="3"/>
  <c r="D2750" i="3"/>
  <c r="D2751" i="3"/>
  <c r="D2752" i="3"/>
  <c r="D2753" i="3"/>
  <c r="D2754" i="3"/>
  <c r="D2755" i="3"/>
  <c r="D2756" i="3"/>
  <c r="D2757" i="3"/>
  <c r="D2758" i="3"/>
  <c r="D2759" i="3"/>
  <c r="D2760" i="3"/>
  <c r="D2761" i="3"/>
  <c r="D2762" i="3"/>
  <c r="D2763" i="3"/>
  <c r="D2764" i="3"/>
  <c r="D2765" i="3"/>
  <c r="D2766" i="3"/>
  <c r="D2767" i="3"/>
  <c r="D2768" i="3"/>
  <c r="D2769" i="3"/>
  <c r="D2770" i="3"/>
  <c r="D2771" i="3"/>
  <c r="D2772" i="3"/>
  <c r="D2773" i="3"/>
  <c r="D2774" i="3"/>
  <c r="D2775" i="3"/>
  <c r="D2776" i="3"/>
  <c r="D2777" i="3"/>
  <c r="D2778" i="3"/>
  <c r="D2779" i="3"/>
  <c r="D2780" i="3"/>
  <c r="D2781" i="3"/>
  <c r="D2782" i="3"/>
  <c r="D2783" i="3"/>
  <c r="D2784" i="3"/>
  <c r="D2785" i="3"/>
  <c r="D2786" i="3"/>
  <c r="D2787" i="3"/>
  <c r="D2788" i="3"/>
  <c r="D2789" i="3"/>
  <c r="D2790" i="3"/>
  <c r="D2791" i="3"/>
  <c r="D2792" i="3"/>
  <c r="D2793" i="3"/>
  <c r="D2794" i="3"/>
  <c r="D2795" i="3"/>
  <c r="D2796" i="3"/>
  <c r="D2797" i="3"/>
  <c r="D2798" i="3"/>
  <c r="D2799" i="3"/>
  <c r="D2800" i="3"/>
  <c r="D2801" i="3"/>
  <c r="D2802" i="3"/>
  <c r="D2803" i="3"/>
  <c r="D2804" i="3"/>
  <c r="D2805" i="3"/>
  <c r="D2806" i="3"/>
  <c r="D2807" i="3"/>
  <c r="D2808" i="3"/>
  <c r="D2809" i="3"/>
  <c r="D2810" i="3"/>
  <c r="D2811" i="3"/>
  <c r="D2812" i="3"/>
  <c r="D2813" i="3"/>
  <c r="D2814" i="3"/>
  <c r="D2815" i="3"/>
  <c r="D2816" i="3"/>
  <c r="D2817" i="3"/>
  <c r="D2818" i="3"/>
  <c r="D2819" i="3"/>
  <c r="D2820" i="3"/>
  <c r="D2821" i="3"/>
  <c r="D2822" i="3"/>
  <c r="D2823" i="3"/>
  <c r="D2824" i="3"/>
  <c r="D2825" i="3"/>
  <c r="D2826" i="3"/>
  <c r="D2827" i="3"/>
  <c r="D2828" i="3"/>
  <c r="D2829" i="3"/>
  <c r="D2830" i="3"/>
  <c r="D2831" i="3"/>
  <c r="D2832" i="3"/>
  <c r="D2833" i="3"/>
  <c r="D2834" i="3"/>
  <c r="D2835" i="3"/>
  <c r="D2836" i="3"/>
  <c r="D2837" i="3"/>
  <c r="D2838" i="3"/>
  <c r="D2839" i="3"/>
  <c r="D2840" i="3"/>
  <c r="D2841" i="3"/>
  <c r="D2842" i="3"/>
  <c r="D2843" i="3"/>
  <c r="D2844" i="3"/>
  <c r="D2845" i="3"/>
  <c r="D2846" i="3"/>
  <c r="D2847" i="3"/>
  <c r="D2848" i="3"/>
  <c r="D2849" i="3"/>
  <c r="D2850" i="3"/>
  <c r="D2851" i="3"/>
  <c r="D2852" i="3"/>
  <c r="D2853" i="3"/>
  <c r="D2854" i="3"/>
  <c r="D2855" i="3"/>
  <c r="D2856" i="3"/>
  <c r="D2857" i="3"/>
  <c r="D2858" i="3"/>
  <c r="D2859" i="3"/>
  <c r="D2860" i="3"/>
  <c r="D2861" i="3"/>
  <c r="D2862" i="3"/>
  <c r="D2863" i="3"/>
  <c r="D2864" i="3"/>
  <c r="D2865" i="3"/>
  <c r="D2866" i="3"/>
  <c r="D2867" i="3"/>
  <c r="D2868" i="3"/>
  <c r="D2869" i="3"/>
  <c r="D2870" i="3"/>
  <c r="D2871" i="3"/>
  <c r="D2872" i="3"/>
  <c r="D2873" i="3"/>
  <c r="D2874" i="3"/>
  <c r="D2875" i="3"/>
  <c r="D2876" i="3"/>
  <c r="D2877" i="3"/>
  <c r="D2878" i="3"/>
  <c r="D2879" i="3"/>
  <c r="D2880" i="3"/>
  <c r="D2881" i="3"/>
  <c r="D2882" i="3"/>
  <c r="D2883" i="3"/>
  <c r="D2884" i="3"/>
  <c r="D2885" i="3"/>
  <c r="D2886" i="3"/>
  <c r="D2887" i="3"/>
  <c r="D2888" i="3"/>
  <c r="D2889" i="3"/>
  <c r="D2890" i="3"/>
  <c r="D2891" i="3"/>
  <c r="D2892" i="3"/>
  <c r="D2893" i="3"/>
  <c r="D2894" i="3"/>
  <c r="D2895" i="3"/>
  <c r="D2896" i="3"/>
  <c r="D2897" i="3"/>
  <c r="D2898" i="3"/>
  <c r="D2899" i="3"/>
  <c r="D2900" i="3"/>
  <c r="D2901" i="3"/>
  <c r="D2902" i="3"/>
  <c r="D2903" i="3"/>
  <c r="D2904" i="3"/>
  <c r="D2905" i="3"/>
  <c r="D2906" i="3"/>
  <c r="D2907" i="3"/>
  <c r="D2908" i="3"/>
  <c r="D2909" i="3"/>
  <c r="D2910" i="3"/>
  <c r="D2911" i="3"/>
  <c r="D2912" i="3"/>
  <c r="D2913" i="3"/>
  <c r="D2914" i="3"/>
  <c r="D2915" i="3"/>
  <c r="D2916" i="3"/>
  <c r="D2917" i="3"/>
  <c r="D2918" i="3"/>
  <c r="D2919" i="3"/>
  <c r="D2920" i="3"/>
  <c r="D2921" i="3"/>
  <c r="D2922" i="3"/>
  <c r="D2923" i="3"/>
  <c r="D2924" i="3"/>
  <c r="D2925" i="3"/>
  <c r="D2926" i="3"/>
  <c r="D2927" i="3"/>
  <c r="D2928" i="3"/>
  <c r="D2929" i="3"/>
  <c r="D2930" i="3"/>
  <c r="D2931" i="3"/>
  <c r="D2932" i="3"/>
  <c r="D2933" i="3"/>
  <c r="D2934" i="3"/>
  <c r="D2935" i="3"/>
  <c r="D2936" i="3"/>
  <c r="D2937" i="3"/>
  <c r="D2938" i="3"/>
  <c r="D2939" i="3"/>
  <c r="D2940" i="3"/>
  <c r="D2941" i="3"/>
  <c r="D2942" i="3"/>
  <c r="D2943" i="3"/>
  <c r="D2944" i="3"/>
  <c r="D2945" i="3"/>
  <c r="D2946" i="3"/>
  <c r="D2947" i="3"/>
  <c r="D2948" i="3"/>
  <c r="D2949" i="3"/>
  <c r="D2950" i="3"/>
  <c r="D2951" i="3"/>
  <c r="D2952" i="3"/>
  <c r="D2953" i="3"/>
  <c r="D2954" i="3"/>
  <c r="D2955" i="3"/>
  <c r="D2956" i="3"/>
  <c r="D2957" i="3"/>
  <c r="D2958" i="3"/>
  <c r="D2959" i="3"/>
  <c r="D2960" i="3"/>
  <c r="D2961" i="3"/>
  <c r="D2962" i="3"/>
  <c r="D2963" i="3"/>
  <c r="D2964" i="3"/>
  <c r="D2965" i="3"/>
  <c r="D2966" i="3"/>
  <c r="D2967" i="3"/>
  <c r="D2968" i="3"/>
  <c r="D2969" i="3"/>
  <c r="D2970" i="3"/>
  <c r="D2971" i="3"/>
  <c r="D2972" i="3"/>
  <c r="D2973" i="3"/>
  <c r="D2974" i="3"/>
  <c r="D2975" i="3"/>
  <c r="D2976" i="3"/>
  <c r="D2977" i="3"/>
  <c r="D2978" i="3"/>
  <c r="D2979" i="3"/>
  <c r="D2980" i="3"/>
  <c r="D2981" i="3"/>
  <c r="D2982" i="3"/>
  <c r="D2983" i="3"/>
  <c r="D2984" i="3"/>
  <c r="D2985" i="3"/>
  <c r="D2986" i="3"/>
  <c r="D2987" i="3"/>
  <c r="D2988" i="3"/>
  <c r="D2989" i="3"/>
  <c r="D2990" i="3"/>
  <c r="D2991" i="3"/>
  <c r="D2992" i="3"/>
  <c r="D2993" i="3"/>
  <c r="D2994" i="3"/>
  <c r="D2995" i="3"/>
  <c r="D2996" i="3"/>
  <c r="D2997" i="3"/>
  <c r="D2998" i="3"/>
  <c r="D2999" i="3"/>
  <c r="D3000" i="3"/>
  <c r="D3001" i="3"/>
  <c r="D3002" i="3"/>
  <c r="D3003" i="3"/>
  <c r="D3004" i="3"/>
  <c r="D3005" i="3"/>
  <c r="D3006" i="3"/>
  <c r="D3007" i="3"/>
  <c r="D3008" i="3"/>
  <c r="D3009" i="3"/>
  <c r="D3010" i="3"/>
  <c r="D3011" i="3"/>
  <c r="D3012" i="3"/>
  <c r="D3013" i="3"/>
  <c r="D3014" i="3"/>
  <c r="D3015" i="3"/>
  <c r="D3016" i="3"/>
  <c r="D3017" i="3"/>
  <c r="D3018" i="3"/>
  <c r="D3019" i="3"/>
  <c r="D3020" i="3"/>
  <c r="D3021" i="3"/>
  <c r="D3022" i="3"/>
  <c r="D3023" i="3"/>
  <c r="D3024" i="3"/>
  <c r="D3025" i="3"/>
  <c r="D3026" i="3"/>
  <c r="D3027" i="3"/>
  <c r="D3028" i="3"/>
  <c r="D3029" i="3"/>
  <c r="D3030" i="3"/>
  <c r="D3031" i="3"/>
  <c r="D3032" i="3"/>
  <c r="D3033" i="3"/>
  <c r="D3034" i="3"/>
  <c r="D3035" i="3"/>
  <c r="D3036" i="3"/>
  <c r="D3037" i="3"/>
  <c r="D3038" i="3"/>
  <c r="D3039" i="3"/>
  <c r="D3040" i="3"/>
  <c r="D3041" i="3"/>
  <c r="D3042" i="3"/>
  <c r="D3043" i="3"/>
  <c r="D3044" i="3"/>
  <c r="D3045" i="3"/>
  <c r="D3046" i="3"/>
  <c r="D3047" i="3"/>
  <c r="D3048" i="3"/>
  <c r="D3049" i="3"/>
  <c r="D3050" i="3"/>
  <c r="D3051" i="3"/>
  <c r="D3052" i="3"/>
  <c r="D3053" i="3"/>
  <c r="D3054" i="3"/>
  <c r="D3055" i="3"/>
  <c r="D3056" i="3"/>
  <c r="D3057" i="3"/>
  <c r="D3058" i="3"/>
  <c r="D3059" i="3"/>
  <c r="D3060" i="3"/>
  <c r="D3061" i="3"/>
  <c r="D3062" i="3"/>
  <c r="D3063" i="3"/>
  <c r="D3064" i="3"/>
  <c r="D3065" i="3"/>
  <c r="D3066" i="3"/>
  <c r="D3067" i="3"/>
  <c r="D3068" i="3"/>
  <c r="D3069" i="3"/>
  <c r="D3070" i="3"/>
  <c r="D3071" i="3"/>
  <c r="D3072" i="3"/>
  <c r="D3073" i="3"/>
  <c r="D3074" i="3"/>
  <c r="D3075" i="3"/>
  <c r="D3076" i="3"/>
  <c r="D3077" i="3"/>
  <c r="D3078" i="3"/>
  <c r="D3079" i="3"/>
  <c r="D3080" i="3"/>
  <c r="D3081" i="3"/>
  <c r="D3082" i="3"/>
  <c r="D3083" i="3"/>
  <c r="D3084" i="3"/>
  <c r="D3085" i="3"/>
  <c r="D3086" i="3"/>
  <c r="D3087" i="3"/>
  <c r="D3088" i="3"/>
  <c r="D3089" i="3"/>
  <c r="D3090" i="3"/>
  <c r="D3091" i="3"/>
  <c r="D3092" i="3"/>
  <c r="D3093" i="3"/>
  <c r="D3094" i="3"/>
  <c r="D3095" i="3"/>
  <c r="D3096" i="3"/>
  <c r="D3097" i="3"/>
  <c r="D3098" i="3"/>
  <c r="D3099" i="3"/>
  <c r="D3100" i="3"/>
  <c r="D3101" i="3"/>
  <c r="D3102" i="3"/>
  <c r="D3103" i="3"/>
  <c r="D3104" i="3"/>
  <c r="D3105" i="3"/>
  <c r="D3106" i="3"/>
  <c r="D3107" i="3"/>
  <c r="D3108" i="3"/>
  <c r="D3109" i="3"/>
  <c r="D3110" i="3"/>
  <c r="D3111" i="3"/>
  <c r="D3112" i="3"/>
  <c r="D3113" i="3"/>
  <c r="D3114" i="3"/>
  <c r="D3115" i="3"/>
  <c r="D3116" i="3"/>
  <c r="D3117" i="3"/>
  <c r="D3118" i="3"/>
  <c r="D3119" i="3"/>
  <c r="D3120" i="3"/>
  <c r="D3121" i="3"/>
  <c r="D3122" i="3"/>
  <c r="D3123" i="3"/>
  <c r="D3124" i="3"/>
  <c r="D3125" i="3"/>
  <c r="D3126" i="3"/>
  <c r="D3127" i="3"/>
  <c r="D3128" i="3"/>
  <c r="D3129" i="3"/>
  <c r="D3130" i="3"/>
  <c r="D3131" i="3"/>
  <c r="D3132" i="3"/>
  <c r="D3133" i="3"/>
  <c r="D3134" i="3"/>
  <c r="D3135" i="3"/>
  <c r="D3136" i="3"/>
  <c r="D3137" i="3"/>
  <c r="D3138" i="3"/>
  <c r="D3139" i="3"/>
  <c r="D3140" i="3"/>
  <c r="D3141" i="3"/>
  <c r="D3142" i="3"/>
  <c r="D3143" i="3"/>
  <c r="D3144" i="3"/>
  <c r="D3145" i="3"/>
  <c r="D3146" i="3"/>
  <c r="D3147" i="3"/>
  <c r="D3148" i="3"/>
  <c r="D3149" i="3"/>
  <c r="D3150" i="3"/>
  <c r="D3151" i="3"/>
  <c r="D3152" i="3"/>
  <c r="D3153" i="3"/>
  <c r="D3154" i="3"/>
  <c r="D3155" i="3"/>
  <c r="D3156" i="3"/>
  <c r="D3157" i="3"/>
  <c r="D3158" i="3"/>
  <c r="D3159" i="3"/>
  <c r="D3160" i="3"/>
  <c r="D3161" i="3"/>
  <c r="D3162" i="3"/>
  <c r="D3163" i="3"/>
  <c r="D3164" i="3"/>
  <c r="D3165" i="3"/>
  <c r="D3166" i="3"/>
  <c r="D3167" i="3"/>
  <c r="D3168" i="3"/>
  <c r="D3169" i="3"/>
  <c r="D3170" i="3"/>
  <c r="D3171" i="3"/>
  <c r="D3172" i="3"/>
  <c r="D3173" i="3"/>
  <c r="D3174" i="3"/>
  <c r="D3175" i="3"/>
  <c r="D3176" i="3"/>
  <c r="D3177" i="3"/>
  <c r="D3178" i="3"/>
  <c r="D3179" i="3"/>
  <c r="D3180" i="3"/>
  <c r="D3181" i="3"/>
  <c r="D3182" i="3"/>
  <c r="D3183" i="3"/>
  <c r="D3184" i="3"/>
  <c r="D3185" i="3"/>
  <c r="D3186" i="3"/>
  <c r="D3187" i="3"/>
  <c r="D3188" i="3"/>
  <c r="D3189" i="3"/>
  <c r="D3190" i="3"/>
  <c r="D3191" i="3"/>
  <c r="D3192" i="3"/>
  <c r="D3193" i="3"/>
  <c r="D3194" i="3"/>
  <c r="D3195" i="3"/>
  <c r="D3196" i="3"/>
  <c r="D3197" i="3"/>
  <c r="D3198" i="3"/>
  <c r="D3199" i="3"/>
  <c r="D3200" i="3"/>
  <c r="D3201" i="3"/>
  <c r="D3202" i="3"/>
  <c r="D3203" i="3"/>
  <c r="D3204" i="3"/>
  <c r="D3205" i="3"/>
  <c r="D3206" i="3"/>
  <c r="D3207" i="3"/>
  <c r="D3208" i="3"/>
  <c r="D3209" i="3"/>
  <c r="D3210" i="3"/>
  <c r="D3211" i="3"/>
  <c r="D3212" i="3"/>
  <c r="D3213" i="3"/>
  <c r="D3214" i="3"/>
  <c r="D3215" i="3"/>
  <c r="D3216" i="3"/>
  <c r="D3217" i="3"/>
  <c r="D3218" i="3"/>
  <c r="D3219" i="3"/>
  <c r="D3220" i="3"/>
  <c r="D3221" i="3"/>
  <c r="D3222" i="3"/>
  <c r="D3223" i="3"/>
  <c r="D3224" i="3"/>
  <c r="D3225" i="3"/>
  <c r="D3226" i="3"/>
  <c r="D3227" i="3"/>
  <c r="D3228" i="3"/>
  <c r="D3229" i="3"/>
  <c r="D3230" i="3"/>
  <c r="D3231" i="3"/>
  <c r="D3232" i="3"/>
  <c r="D3233" i="3"/>
  <c r="D3234" i="3"/>
  <c r="D3235" i="3"/>
  <c r="D3236" i="3"/>
  <c r="D3237" i="3"/>
  <c r="D3238" i="3"/>
  <c r="D3239" i="3"/>
  <c r="D3240" i="3"/>
  <c r="D3241" i="3"/>
  <c r="D3242" i="3"/>
  <c r="D3243" i="3"/>
  <c r="D3244" i="3"/>
  <c r="D3245" i="3"/>
  <c r="D3246" i="3"/>
  <c r="D3247" i="3"/>
  <c r="D3248" i="3"/>
  <c r="D3249" i="3"/>
  <c r="D3250" i="3"/>
  <c r="D3251" i="3"/>
  <c r="D3252" i="3"/>
  <c r="D3253" i="3"/>
  <c r="D3254" i="3"/>
  <c r="D3255" i="3"/>
  <c r="D3256" i="3"/>
  <c r="D3257" i="3"/>
  <c r="D3258" i="3"/>
  <c r="D3259" i="3"/>
  <c r="D3260" i="3"/>
  <c r="D3261" i="3"/>
  <c r="D3262" i="3"/>
  <c r="D3263" i="3"/>
  <c r="D3264" i="3"/>
  <c r="D3265" i="3"/>
  <c r="D3266" i="3"/>
  <c r="D3267" i="3"/>
  <c r="D3268" i="3"/>
  <c r="D3269" i="3"/>
  <c r="D3270" i="3"/>
  <c r="D3271" i="3"/>
  <c r="D3272" i="3"/>
  <c r="D3273" i="3"/>
  <c r="D3274" i="3"/>
  <c r="D3275" i="3"/>
  <c r="D3276" i="3"/>
  <c r="D3277" i="3"/>
  <c r="D3278" i="3"/>
  <c r="D3279" i="3"/>
  <c r="D3280" i="3"/>
  <c r="D3281" i="3"/>
  <c r="D3282" i="3"/>
  <c r="D3283" i="3"/>
  <c r="D3284" i="3"/>
  <c r="D3285" i="3"/>
  <c r="D3286" i="3"/>
  <c r="D3287" i="3"/>
  <c r="D3288" i="3"/>
  <c r="D3289" i="3"/>
  <c r="D3290" i="3"/>
  <c r="D3291" i="3"/>
  <c r="D3292" i="3"/>
  <c r="D3293" i="3"/>
  <c r="D3294" i="3"/>
  <c r="D3295" i="3"/>
  <c r="D3296" i="3"/>
  <c r="D3297" i="3"/>
  <c r="D3298" i="3"/>
  <c r="D3299" i="3"/>
  <c r="D3300" i="3"/>
  <c r="D3301" i="3"/>
  <c r="D3302" i="3"/>
  <c r="D3303" i="3"/>
  <c r="D3304" i="3"/>
  <c r="D3305" i="3"/>
  <c r="D3306" i="3"/>
  <c r="D3307" i="3"/>
  <c r="D3308" i="3"/>
  <c r="D3309" i="3"/>
  <c r="D3310" i="3"/>
  <c r="D3311" i="3"/>
  <c r="D3312" i="3"/>
  <c r="D3313" i="3"/>
  <c r="D3314" i="3"/>
  <c r="D3315" i="3"/>
  <c r="D3316" i="3"/>
  <c r="D3317" i="3"/>
  <c r="D3318" i="3"/>
  <c r="D3319" i="3"/>
  <c r="D3320" i="3"/>
  <c r="D3321" i="3"/>
  <c r="D3322" i="3"/>
  <c r="D3323" i="3"/>
  <c r="D3324" i="3"/>
  <c r="D3325" i="3"/>
  <c r="D3326" i="3"/>
  <c r="D3327" i="3"/>
  <c r="D3328" i="3"/>
  <c r="D3329" i="3"/>
  <c r="D3330" i="3"/>
  <c r="D3331" i="3"/>
  <c r="D3332" i="3"/>
  <c r="D3333" i="3"/>
  <c r="D3334" i="3"/>
  <c r="D3335" i="3"/>
  <c r="D3336" i="3"/>
  <c r="D3337" i="3"/>
  <c r="D3338" i="3"/>
  <c r="D3339" i="3"/>
  <c r="D3340" i="3"/>
  <c r="D3341" i="3"/>
  <c r="D3342" i="3"/>
  <c r="D3343" i="3"/>
  <c r="D3344" i="3"/>
  <c r="D3345" i="3"/>
  <c r="D3346" i="3"/>
  <c r="D3347" i="3"/>
  <c r="D3348" i="3"/>
  <c r="D3349" i="3"/>
  <c r="D3350" i="3"/>
  <c r="D3351" i="3"/>
  <c r="D3352" i="3"/>
  <c r="D3353" i="3"/>
  <c r="D3354" i="3"/>
  <c r="D3355" i="3"/>
  <c r="D3356" i="3"/>
  <c r="D3357" i="3"/>
  <c r="D3358" i="3"/>
  <c r="D3359" i="3"/>
  <c r="D3360" i="3"/>
  <c r="D3361" i="3"/>
  <c r="D3362" i="3"/>
  <c r="D3363" i="3"/>
  <c r="D3364" i="3"/>
  <c r="D3365" i="3"/>
  <c r="D3366" i="3"/>
  <c r="D3367" i="3"/>
  <c r="D3368" i="3"/>
  <c r="D3369" i="3"/>
  <c r="D3370" i="3"/>
  <c r="D3371" i="3"/>
  <c r="D3372" i="3"/>
  <c r="D3373" i="3"/>
  <c r="D3374" i="3"/>
  <c r="D3375" i="3"/>
  <c r="D3376" i="3"/>
  <c r="D3377" i="3"/>
  <c r="D3378" i="3"/>
  <c r="D3379" i="3"/>
  <c r="D3380" i="3"/>
  <c r="D3381" i="3"/>
  <c r="D3382" i="3"/>
  <c r="D3383" i="3"/>
  <c r="D3384" i="3"/>
  <c r="D3385" i="3"/>
  <c r="D3386" i="3"/>
  <c r="D3387" i="3"/>
  <c r="D3388" i="3"/>
  <c r="D3389" i="3"/>
  <c r="D3390" i="3"/>
  <c r="D3391" i="3"/>
  <c r="D3392" i="3"/>
  <c r="D3393" i="3"/>
  <c r="D3394" i="3"/>
  <c r="D3395" i="3"/>
  <c r="D3396" i="3"/>
  <c r="D3397" i="3"/>
  <c r="D3398" i="3"/>
  <c r="D3399" i="3"/>
  <c r="D3400" i="3"/>
  <c r="D3401" i="3"/>
  <c r="D3402" i="3"/>
  <c r="D3403" i="3"/>
  <c r="D3404" i="3"/>
  <c r="D3405" i="3"/>
  <c r="D3406" i="3"/>
  <c r="D3407" i="3"/>
  <c r="D3408" i="3"/>
  <c r="D3409" i="3"/>
  <c r="D3410" i="3"/>
  <c r="D3411" i="3"/>
  <c r="D3412" i="3"/>
  <c r="D3413" i="3"/>
  <c r="D3414" i="3"/>
  <c r="D3415" i="3"/>
  <c r="D3416" i="3"/>
  <c r="D3417" i="3"/>
  <c r="D3418" i="3"/>
  <c r="D3419" i="3"/>
  <c r="D3420" i="3"/>
  <c r="D3421" i="3"/>
  <c r="D3422" i="3"/>
  <c r="D3423" i="3"/>
  <c r="D3424" i="3"/>
  <c r="D3425" i="3"/>
  <c r="D3426" i="3"/>
  <c r="D3427" i="3"/>
  <c r="D3428" i="3"/>
  <c r="D3429" i="3"/>
  <c r="D3430" i="3"/>
  <c r="D3431" i="3"/>
  <c r="D3432" i="3"/>
  <c r="D3433" i="3"/>
  <c r="D3434" i="3"/>
  <c r="D3435" i="3"/>
  <c r="D3436" i="3"/>
  <c r="D3437" i="3"/>
  <c r="D3438" i="3"/>
  <c r="D3439" i="3"/>
  <c r="D3440" i="3"/>
  <c r="D3441" i="3"/>
  <c r="D3442" i="3"/>
  <c r="D3443" i="3"/>
  <c r="D3444" i="3"/>
  <c r="D3445" i="3"/>
  <c r="D3446" i="3"/>
  <c r="D3447" i="3"/>
  <c r="D3448" i="3"/>
  <c r="D3449" i="3"/>
  <c r="D3450" i="3"/>
  <c r="D3451" i="3"/>
  <c r="D3452" i="3"/>
  <c r="D3453" i="3"/>
  <c r="D3454" i="3"/>
  <c r="D3455" i="3"/>
  <c r="D3456" i="3"/>
  <c r="D3457" i="3"/>
  <c r="D3458" i="3"/>
  <c r="D3459" i="3"/>
  <c r="D3460" i="3"/>
  <c r="D3461" i="3"/>
  <c r="D3462" i="3"/>
  <c r="D3463" i="3"/>
  <c r="D3464" i="3"/>
  <c r="D3465" i="3"/>
  <c r="D3466" i="3"/>
  <c r="D3467" i="3"/>
  <c r="D3468" i="3"/>
  <c r="D3469" i="3"/>
  <c r="D3470" i="3"/>
  <c r="D3471" i="3"/>
  <c r="D3472" i="3"/>
  <c r="D3473" i="3"/>
  <c r="D3474" i="3"/>
  <c r="D3475" i="3"/>
  <c r="D3476" i="3"/>
  <c r="D3477" i="3"/>
  <c r="D3478" i="3"/>
  <c r="D3479" i="3"/>
  <c r="D3480" i="3"/>
  <c r="D3481" i="3"/>
  <c r="D3482" i="3"/>
  <c r="D3483" i="3"/>
  <c r="D3484" i="3"/>
  <c r="D3485" i="3"/>
  <c r="D3486" i="3"/>
  <c r="D3487" i="3"/>
  <c r="D3488" i="3"/>
  <c r="D3489" i="3"/>
  <c r="D3490" i="3"/>
  <c r="D3491" i="3"/>
  <c r="D3492" i="3"/>
  <c r="D3493" i="3"/>
  <c r="D3494" i="3"/>
  <c r="D3495" i="3"/>
  <c r="D3496" i="3"/>
  <c r="D3497" i="3"/>
  <c r="D3498" i="3"/>
  <c r="D3499" i="3"/>
  <c r="D3500" i="3"/>
  <c r="D3501" i="3"/>
  <c r="D3502" i="3"/>
  <c r="D3503" i="3"/>
  <c r="D3504" i="3"/>
  <c r="D3505" i="3"/>
  <c r="D3506" i="3"/>
  <c r="D3507" i="3"/>
  <c r="D3508" i="3"/>
  <c r="D3509" i="3"/>
  <c r="D3510" i="3"/>
  <c r="D3511" i="3"/>
  <c r="D3512" i="3"/>
  <c r="D3513" i="3"/>
  <c r="D3514" i="3"/>
  <c r="D3515" i="3"/>
  <c r="D3516" i="3"/>
  <c r="D3517" i="3"/>
  <c r="D3518" i="3"/>
  <c r="D3519" i="3"/>
  <c r="D3520" i="3"/>
  <c r="D3521" i="3"/>
  <c r="D3522" i="3"/>
  <c r="D3523" i="3"/>
  <c r="D3524" i="3"/>
  <c r="D3525" i="3"/>
  <c r="D3526" i="3"/>
  <c r="D3527" i="3"/>
  <c r="D3528" i="3"/>
  <c r="D3529" i="3"/>
  <c r="D3530" i="3"/>
  <c r="D3531" i="3"/>
  <c r="D3532" i="3"/>
  <c r="D3533" i="3"/>
  <c r="D3534" i="3"/>
  <c r="D3535" i="3"/>
  <c r="D3536" i="3"/>
  <c r="D3537" i="3"/>
  <c r="D3538" i="3"/>
  <c r="D3539" i="3"/>
  <c r="D3540" i="3"/>
  <c r="D3541" i="3"/>
  <c r="D3542" i="3"/>
  <c r="D3543" i="3"/>
  <c r="D3544" i="3"/>
  <c r="D3545" i="3"/>
  <c r="D3546" i="3"/>
  <c r="D3547" i="3"/>
  <c r="D3548" i="3"/>
  <c r="D3549" i="3"/>
  <c r="D3550" i="3"/>
  <c r="D3551" i="3"/>
  <c r="D3552" i="3"/>
  <c r="D3553" i="3"/>
  <c r="D3554" i="3"/>
  <c r="D3555" i="3"/>
  <c r="D3556" i="3"/>
  <c r="D3557" i="3"/>
  <c r="D3558" i="3"/>
  <c r="D3559" i="3"/>
  <c r="D3560" i="3"/>
  <c r="D3561" i="3"/>
  <c r="D3562" i="3"/>
  <c r="D3563" i="3"/>
  <c r="D3564" i="3"/>
  <c r="D3565" i="3"/>
  <c r="D3566" i="3"/>
  <c r="D3567" i="3"/>
  <c r="D3568" i="3"/>
  <c r="D3569" i="3"/>
  <c r="D3570" i="3"/>
  <c r="D3571" i="3"/>
  <c r="D3572" i="3"/>
  <c r="D3573" i="3"/>
  <c r="D3574" i="3"/>
  <c r="D3575" i="3"/>
  <c r="D3576" i="3"/>
  <c r="D3577" i="3"/>
  <c r="D3578" i="3"/>
  <c r="D3579" i="3"/>
  <c r="D3580" i="3"/>
  <c r="D3581" i="3"/>
  <c r="D3582" i="3"/>
  <c r="D3583" i="3"/>
  <c r="D3584" i="3"/>
  <c r="D3585" i="3"/>
  <c r="D3586" i="3"/>
  <c r="D3587" i="3"/>
  <c r="D3588" i="3"/>
  <c r="D3589" i="3"/>
  <c r="D3590" i="3"/>
  <c r="D3591" i="3"/>
  <c r="D3592" i="3"/>
  <c r="D3593" i="3"/>
  <c r="D3594" i="3"/>
  <c r="D3595" i="3"/>
  <c r="D3596" i="3"/>
  <c r="D3597" i="3"/>
  <c r="D3598" i="3"/>
  <c r="D3599" i="3"/>
  <c r="D3600" i="3"/>
  <c r="D3601" i="3"/>
  <c r="D3602" i="3"/>
  <c r="D3603" i="3"/>
  <c r="D3604" i="3"/>
  <c r="D3605" i="3"/>
  <c r="D3606" i="3"/>
  <c r="D3607" i="3"/>
  <c r="D3608" i="3"/>
  <c r="D3609" i="3"/>
  <c r="D3610" i="3"/>
  <c r="D3611" i="3"/>
  <c r="D3612" i="3"/>
  <c r="D3613" i="3"/>
  <c r="D3614" i="3"/>
  <c r="D3615" i="3"/>
  <c r="D3616" i="3"/>
  <c r="D3617" i="3"/>
  <c r="D3618" i="3"/>
  <c r="D3619" i="3"/>
  <c r="D3620" i="3"/>
  <c r="D3621" i="3"/>
  <c r="D3622" i="3"/>
  <c r="D3623" i="3"/>
  <c r="D3624" i="3"/>
  <c r="D3625" i="3"/>
  <c r="D3626" i="3"/>
  <c r="D3627" i="3"/>
  <c r="D3628" i="3"/>
  <c r="D3629" i="3"/>
  <c r="D3630" i="3"/>
  <c r="D3631" i="3"/>
  <c r="D3632" i="3"/>
  <c r="D3633" i="3"/>
  <c r="D3634" i="3"/>
  <c r="D3635" i="3"/>
  <c r="D3636" i="3"/>
  <c r="D3637" i="3"/>
  <c r="D3638" i="3"/>
  <c r="D3639" i="3"/>
  <c r="D3640" i="3"/>
  <c r="D3641" i="3"/>
  <c r="D3642" i="3"/>
  <c r="D3643" i="3"/>
  <c r="D3644" i="3"/>
  <c r="D3645" i="3"/>
  <c r="D3646" i="3"/>
  <c r="D3647" i="3"/>
  <c r="D3648" i="3"/>
  <c r="D3649" i="3"/>
  <c r="D3650" i="3"/>
  <c r="D3651" i="3"/>
  <c r="D3652" i="3"/>
  <c r="D3653" i="3"/>
  <c r="D3654" i="3"/>
  <c r="D3655" i="3"/>
  <c r="D3656" i="3"/>
  <c r="D3657" i="3"/>
  <c r="D3658" i="3"/>
  <c r="D3659" i="3"/>
  <c r="D3660" i="3"/>
  <c r="D3661" i="3"/>
  <c r="D3662" i="3"/>
  <c r="D3663" i="3"/>
  <c r="D3664" i="3"/>
  <c r="D3665" i="3"/>
  <c r="D3666" i="3"/>
  <c r="D3667" i="3"/>
  <c r="D3668" i="3"/>
  <c r="D3669" i="3"/>
  <c r="D3670" i="3"/>
  <c r="D3671" i="3"/>
  <c r="D3672" i="3"/>
  <c r="D3673" i="3"/>
  <c r="D3674" i="3"/>
  <c r="D3675" i="3"/>
  <c r="D3676" i="3"/>
  <c r="D3677" i="3"/>
  <c r="D3678" i="3"/>
  <c r="D3679" i="3"/>
  <c r="D3680" i="3"/>
  <c r="D3681" i="3"/>
  <c r="D3682" i="3"/>
  <c r="D3683" i="3"/>
  <c r="D3684" i="3"/>
  <c r="D3685" i="3"/>
  <c r="D3686" i="3"/>
  <c r="D3687" i="3"/>
  <c r="D3688" i="3"/>
  <c r="D3689" i="3"/>
  <c r="D3690" i="3"/>
  <c r="D3691" i="3"/>
  <c r="D3692" i="3"/>
  <c r="D3693" i="3"/>
  <c r="D3694" i="3"/>
  <c r="D3695" i="3"/>
  <c r="D3696" i="3"/>
  <c r="D3697" i="3"/>
  <c r="D3698" i="3"/>
  <c r="D3699" i="3"/>
  <c r="D3700" i="3"/>
  <c r="D3701" i="3"/>
  <c r="D3702" i="3"/>
  <c r="D3703" i="3"/>
  <c r="D3704" i="3"/>
  <c r="D3705" i="3"/>
  <c r="D3706" i="3"/>
  <c r="D3707" i="3"/>
  <c r="D3708" i="3"/>
  <c r="D3709" i="3"/>
  <c r="D3710" i="3"/>
  <c r="D3711" i="3"/>
  <c r="D3712" i="3"/>
  <c r="D3713" i="3"/>
  <c r="D3714" i="3"/>
  <c r="D3715" i="3"/>
  <c r="D3716" i="3"/>
  <c r="D3717" i="3"/>
  <c r="D3718" i="3"/>
  <c r="D3719" i="3"/>
  <c r="D3720" i="3"/>
  <c r="D3721" i="3"/>
  <c r="D3722" i="3"/>
  <c r="D3723" i="3"/>
  <c r="D3724" i="3"/>
  <c r="D3725" i="3"/>
  <c r="D3726" i="3"/>
  <c r="D3727" i="3"/>
  <c r="D3728" i="3"/>
  <c r="D3729" i="3"/>
  <c r="D3730" i="3"/>
  <c r="D3731" i="3"/>
  <c r="D3732" i="3"/>
  <c r="D3733" i="3"/>
  <c r="D3734" i="3"/>
  <c r="D3735" i="3"/>
  <c r="D3736" i="3"/>
  <c r="D3737" i="3"/>
  <c r="D3738" i="3"/>
  <c r="D3739" i="3"/>
  <c r="D3740" i="3"/>
  <c r="D3741" i="3"/>
  <c r="D3742" i="3"/>
  <c r="D3743" i="3"/>
  <c r="D3744" i="3"/>
  <c r="D3745" i="3"/>
  <c r="D3746" i="3"/>
  <c r="D3747" i="3"/>
  <c r="D3748" i="3"/>
  <c r="D3749" i="3"/>
  <c r="D3750" i="3"/>
  <c r="D3751" i="3"/>
  <c r="D3752" i="3"/>
  <c r="D3753" i="3"/>
  <c r="D3754" i="3"/>
  <c r="D3755" i="3"/>
  <c r="D3756" i="3"/>
  <c r="D3757" i="3"/>
  <c r="D3758" i="3"/>
  <c r="D3759" i="3"/>
  <c r="D3760" i="3"/>
  <c r="D3761" i="3"/>
  <c r="D3762" i="3"/>
  <c r="D3763" i="3"/>
  <c r="D3764" i="3"/>
  <c r="D3765" i="3"/>
  <c r="D3766" i="3"/>
  <c r="D3767" i="3"/>
  <c r="D3768" i="3"/>
  <c r="D3769" i="3"/>
  <c r="D3770" i="3"/>
  <c r="D3771" i="3"/>
  <c r="D3772" i="3"/>
  <c r="D3773" i="3"/>
  <c r="D3774" i="3"/>
  <c r="D3775" i="3"/>
  <c r="D3776" i="3"/>
  <c r="D3777" i="3"/>
  <c r="D3778" i="3"/>
  <c r="D3779" i="3"/>
  <c r="D3780" i="3"/>
  <c r="D3781" i="3"/>
  <c r="D3782" i="3"/>
  <c r="D3783" i="3"/>
  <c r="D3784" i="3"/>
  <c r="D3785" i="3"/>
  <c r="D3786" i="3"/>
  <c r="D3787" i="3"/>
  <c r="D3788" i="3"/>
  <c r="D3789" i="3"/>
  <c r="D3790" i="3"/>
  <c r="D3791" i="3"/>
  <c r="D3792" i="3"/>
  <c r="D3793" i="3"/>
  <c r="D3794" i="3"/>
  <c r="D3795" i="3"/>
  <c r="D3796" i="3"/>
  <c r="D3797" i="3"/>
  <c r="D3798" i="3"/>
  <c r="D3799" i="3"/>
  <c r="D3800" i="3"/>
  <c r="D3801" i="3"/>
  <c r="D3802" i="3"/>
  <c r="D3803" i="3"/>
  <c r="D3804" i="3"/>
  <c r="D3805" i="3"/>
  <c r="D3806" i="3"/>
  <c r="D3807" i="3"/>
  <c r="D3808" i="3"/>
  <c r="D3809" i="3"/>
  <c r="D3810" i="3"/>
  <c r="D3811" i="3"/>
  <c r="D3812" i="3"/>
  <c r="D3813" i="3"/>
  <c r="D3814" i="3"/>
  <c r="D3815" i="3"/>
  <c r="D3816" i="3"/>
  <c r="D3817" i="3"/>
  <c r="D3818" i="3"/>
  <c r="D3819" i="3"/>
  <c r="D3820" i="3"/>
  <c r="D3821" i="3"/>
  <c r="D3822" i="3"/>
  <c r="D3823" i="3"/>
  <c r="D3824" i="3"/>
  <c r="D3825" i="3"/>
  <c r="D3826" i="3"/>
  <c r="D3827" i="3"/>
  <c r="D3828" i="3"/>
  <c r="D3829" i="3"/>
  <c r="D3830" i="3"/>
  <c r="D3831" i="3"/>
  <c r="D3832" i="3"/>
  <c r="D3833" i="3"/>
  <c r="D3834" i="3"/>
  <c r="D3835" i="3"/>
  <c r="D3836" i="3"/>
  <c r="D3837" i="3"/>
  <c r="D3838" i="3"/>
  <c r="D3839" i="3"/>
  <c r="D3840" i="3"/>
  <c r="D3841" i="3"/>
  <c r="D3842" i="3"/>
  <c r="D3843" i="3"/>
  <c r="D3844" i="3"/>
  <c r="D3845" i="3"/>
  <c r="D3846" i="3"/>
  <c r="D3847" i="3"/>
  <c r="D3848" i="3"/>
  <c r="D3849" i="3"/>
  <c r="D3850" i="3"/>
  <c r="D3851" i="3"/>
  <c r="D3852" i="3"/>
  <c r="D3853" i="3"/>
  <c r="D3854" i="3"/>
  <c r="D3855" i="3"/>
  <c r="D3856" i="3"/>
  <c r="D3857" i="3"/>
  <c r="D3858" i="3"/>
  <c r="D3859" i="3"/>
  <c r="D3860" i="3"/>
  <c r="D3861" i="3"/>
  <c r="D3862" i="3"/>
  <c r="D3863" i="3"/>
  <c r="D3864" i="3"/>
  <c r="D3865" i="3"/>
  <c r="D3866" i="3"/>
  <c r="D3867" i="3"/>
  <c r="D3868" i="3"/>
  <c r="D3869" i="3"/>
  <c r="D3870" i="3"/>
  <c r="D3871" i="3"/>
  <c r="D3872" i="3"/>
  <c r="D3873" i="3"/>
  <c r="D3874" i="3"/>
  <c r="D3875" i="3"/>
  <c r="D3876" i="3"/>
  <c r="D3877" i="3"/>
  <c r="D3878" i="3"/>
  <c r="D3879" i="3"/>
  <c r="D3880" i="3"/>
  <c r="D3881" i="3"/>
  <c r="D3882" i="3"/>
  <c r="D3883" i="3"/>
  <c r="D3884" i="3"/>
  <c r="D3885" i="3"/>
  <c r="D3886" i="3"/>
  <c r="D3887" i="3"/>
  <c r="D3888" i="3"/>
  <c r="D3889" i="3"/>
  <c r="D3890" i="3"/>
  <c r="D3891" i="3"/>
  <c r="D3892" i="3"/>
  <c r="D3893" i="3"/>
  <c r="D3894" i="3"/>
  <c r="D3895" i="3"/>
  <c r="D3896" i="3"/>
  <c r="D3897" i="3"/>
  <c r="D3898" i="3"/>
  <c r="D3899" i="3"/>
  <c r="D3900" i="3"/>
  <c r="D3901" i="3"/>
  <c r="D3902" i="3"/>
  <c r="D3903" i="3"/>
  <c r="D3904" i="3"/>
  <c r="D3905" i="3"/>
  <c r="D3906" i="3"/>
  <c r="D3907" i="3"/>
  <c r="D3908" i="3"/>
  <c r="D3909" i="3"/>
  <c r="D3910" i="3"/>
  <c r="D3911" i="3"/>
  <c r="D3912" i="3"/>
  <c r="D3913" i="3"/>
  <c r="D3914" i="3"/>
  <c r="D3915" i="3"/>
  <c r="D3916" i="3"/>
  <c r="D3917" i="3"/>
  <c r="D3918" i="3"/>
  <c r="D3919" i="3"/>
  <c r="D3920" i="3"/>
  <c r="D3921" i="3"/>
  <c r="D3922" i="3"/>
  <c r="D3923" i="3"/>
  <c r="D3924" i="3"/>
  <c r="D3925" i="3"/>
  <c r="D3926" i="3"/>
  <c r="D3927" i="3"/>
  <c r="D3928" i="3"/>
  <c r="D3929" i="3"/>
  <c r="D3930" i="3"/>
  <c r="D3931" i="3"/>
  <c r="D3932" i="3"/>
  <c r="D3933" i="3"/>
  <c r="D3934" i="3"/>
  <c r="D3935" i="3"/>
  <c r="D3936" i="3"/>
  <c r="D3937" i="3"/>
  <c r="D3938" i="3"/>
  <c r="D3939" i="3"/>
  <c r="D3940" i="3"/>
  <c r="D3941" i="3"/>
  <c r="D3942" i="3"/>
  <c r="D3943" i="3"/>
  <c r="D3944" i="3"/>
  <c r="D3945" i="3"/>
  <c r="D3946" i="3"/>
  <c r="D3947" i="3"/>
  <c r="D3948" i="3"/>
  <c r="D3949" i="3"/>
  <c r="D3950" i="3"/>
  <c r="D3951" i="3"/>
  <c r="D3952" i="3"/>
  <c r="D3953" i="3"/>
  <c r="D3954" i="3"/>
  <c r="D3955" i="3"/>
  <c r="D3956" i="3"/>
  <c r="D3957" i="3"/>
  <c r="D3958" i="3"/>
  <c r="D3959" i="3"/>
  <c r="D3960" i="3"/>
  <c r="D3961" i="3"/>
  <c r="D3962" i="3"/>
  <c r="D3963" i="3"/>
  <c r="D3964" i="3"/>
  <c r="D3965" i="3"/>
  <c r="D3966" i="3"/>
  <c r="D3967" i="3"/>
  <c r="D3968" i="3"/>
  <c r="D3969" i="3"/>
  <c r="D3970" i="3"/>
  <c r="D3971" i="3"/>
  <c r="D3972" i="3"/>
  <c r="D3973" i="3"/>
  <c r="D3974" i="3"/>
  <c r="D3975" i="3"/>
  <c r="D3976" i="3"/>
  <c r="D3977" i="3"/>
  <c r="D3978" i="3"/>
  <c r="D3979" i="3"/>
  <c r="D3980" i="3"/>
  <c r="D3981" i="3"/>
  <c r="D3982" i="3"/>
  <c r="D3983" i="3"/>
  <c r="D3984" i="3"/>
  <c r="D3985" i="3"/>
  <c r="D3986" i="3"/>
  <c r="D3987" i="3"/>
  <c r="D3988" i="3"/>
  <c r="D3989" i="3"/>
  <c r="D3990" i="3"/>
  <c r="D3991" i="3"/>
  <c r="D3992" i="3"/>
  <c r="D3993" i="3"/>
  <c r="D3994" i="3"/>
  <c r="D3995" i="3"/>
  <c r="D3996" i="3"/>
  <c r="D3997" i="3"/>
  <c r="D3998" i="3"/>
  <c r="D3999" i="3"/>
  <c r="D4000" i="3"/>
  <c r="D4001" i="3"/>
  <c r="D4002" i="3"/>
  <c r="D4003" i="3"/>
  <c r="D4004" i="3"/>
  <c r="D4005" i="3"/>
  <c r="D4006" i="3"/>
  <c r="D4007" i="3"/>
  <c r="D4008" i="3"/>
  <c r="D4009" i="3"/>
  <c r="D4010" i="3"/>
  <c r="D4011" i="3"/>
  <c r="D4012" i="3"/>
  <c r="D4013" i="3"/>
  <c r="D4014" i="3"/>
  <c r="D4015" i="3"/>
  <c r="D4016" i="3"/>
  <c r="D4017" i="3"/>
  <c r="D4018" i="3"/>
  <c r="D4019" i="3"/>
  <c r="D4020" i="3"/>
  <c r="D4021" i="3"/>
  <c r="D4022" i="3"/>
  <c r="D4023" i="3"/>
  <c r="D4024" i="3"/>
  <c r="D4025" i="3"/>
  <c r="D4026" i="3"/>
  <c r="D4027" i="3"/>
  <c r="D4028" i="3"/>
  <c r="D4029" i="3"/>
  <c r="D4030" i="3"/>
  <c r="D4031" i="3"/>
  <c r="D4032" i="3"/>
  <c r="D4033" i="3"/>
  <c r="D4034" i="3"/>
  <c r="D4035" i="3"/>
  <c r="D4036" i="3"/>
  <c r="D4037" i="3"/>
  <c r="D4038" i="3"/>
  <c r="D4039" i="3"/>
  <c r="D4040" i="3"/>
  <c r="D4041" i="3"/>
  <c r="D4042" i="3"/>
  <c r="D4043" i="3"/>
  <c r="D4044" i="3"/>
  <c r="D4045" i="3"/>
  <c r="D4046" i="3"/>
  <c r="D4047" i="3"/>
  <c r="D4048" i="3"/>
  <c r="D4049" i="3"/>
  <c r="D4050" i="3"/>
  <c r="D4051" i="3"/>
  <c r="D4052" i="3"/>
  <c r="D4053" i="3"/>
  <c r="D4054" i="3"/>
  <c r="D4055" i="3"/>
  <c r="D4056" i="3"/>
  <c r="D4057" i="3"/>
  <c r="D4058" i="3"/>
  <c r="D4059" i="3"/>
  <c r="D4060" i="3"/>
  <c r="D4061" i="3"/>
  <c r="D4062" i="3"/>
  <c r="D4063" i="3"/>
  <c r="D4064" i="3"/>
  <c r="D4065" i="3"/>
  <c r="D4066" i="3"/>
  <c r="D4067" i="3"/>
  <c r="D4068" i="3"/>
  <c r="D4069" i="3"/>
  <c r="D4070" i="3"/>
  <c r="D4071" i="3"/>
  <c r="D4072" i="3"/>
  <c r="D4073" i="3"/>
  <c r="D4074" i="3"/>
  <c r="D4075" i="3"/>
  <c r="D4076" i="3"/>
  <c r="D4077" i="3"/>
  <c r="D4078" i="3"/>
  <c r="D4079" i="3"/>
  <c r="D4080" i="3"/>
  <c r="D4081" i="3"/>
  <c r="D4082" i="3"/>
  <c r="D4083" i="3"/>
  <c r="D4084" i="3"/>
  <c r="D4085" i="3"/>
  <c r="D4086" i="3"/>
  <c r="D4087" i="3"/>
  <c r="D4088" i="3"/>
  <c r="D4089" i="3"/>
  <c r="D4090" i="3"/>
  <c r="D4091" i="3"/>
  <c r="D4092" i="3"/>
  <c r="D4093" i="3"/>
  <c r="D4094" i="3"/>
  <c r="D4095" i="3"/>
  <c r="D4096" i="3"/>
  <c r="D4097" i="3"/>
  <c r="D4098" i="3"/>
  <c r="D4099" i="3"/>
  <c r="D4100" i="3"/>
  <c r="D4101" i="3"/>
  <c r="D4102" i="3"/>
  <c r="D4103" i="3"/>
  <c r="D4104" i="3"/>
  <c r="D4105" i="3"/>
  <c r="D4106" i="3"/>
  <c r="D4107" i="3"/>
  <c r="D4108" i="3"/>
  <c r="D4109" i="3"/>
  <c r="D4110" i="3"/>
  <c r="D4111" i="3"/>
  <c r="D4112" i="3"/>
  <c r="D4113" i="3"/>
  <c r="D4114" i="3"/>
  <c r="D4115" i="3"/>
  <c r="D4116" i="3"/>
  <c r="D4117" i="3"/>
  <c r="D4118" i="3"/>
  <c r="D4119" i="3"/>
  <c r="D4120" i="3"/>
  <c r="D4121" i="3"/>
  <c r="D4122" i="3"/>
  <c r="D4123" i="3"/>
  <c r="D4124" i="3"/>
  <c r="D4125" i="3"/>
  <c r="D4126" i="3"/>
  <c r="D4127" i="3"/>
  <c r="D4128" i="3"/>
  <c r="D4129" i="3"/>
  <c r="D4130" i="3"/>
  <c r="D4131" i="3"/>
  <c r="D4132" i="3"/>
  <c r="D4133" i="3"/>
  <c r="D4134" i="3"/>
  <c r="D4135" i="3"/>
  <c r="D4136" i="3"/>
  <c r="D4137" i="3"/>
  <c r="D4138" i="3"/>
  <c r="D4139" i="3"/>
  <c r="D4140" i="3"/>
  <c r="D4141" i="3"/>
  <c r="D4142" i="3"/>
  <c r="D4143" i="3"/>
  <c r="D4144" i="3"/>
  <c r="D4145" i="3"/>
  <c r="D4146" i="3"/>
  <c r="D4147" i="3"/>
  <c r="D4148" i="3"/>
  <c r="D4149" i="3"/>
  <c r="D4150" i="3"/>
  <c r="D4151" i="3"/>
  <c r="D4152" i="3"/>
  <c r="D4153" i="3"/>
  <c r="D4154" i="3"/>
  <c r="D4155" i="3"/>
  <c r="D4156" i="3"/>
  <c r="D4157" i="3"/>
  <c r="D4158" i="3"/>
  <c r="D4159" i="3"/>
  <c r="D4160" i="3"/>
  <c r="D4161" i="3"/>
  <c r="D4162" i="3"/>
  <c r="D4163" i="3"/>
  <c r="D4164" i="3"/>
  <c r="D4165" i="3"/>
  <c r="D4166" i="3"/>
  <c r="D4167" i="3"/>
  <c r="D4168" i="3"/>
  <c r="D4169" i="3"/>
  <c r="D4170" i="3"/>
  <c r="D4171" i="3"/>
  <c r="D4172" i="3"/>
  <c r="D4173" i="3"/>
  <c r="D4174" i="3"/>
  <c r="D4175" i="3"/>
  <c r="D4176" i="3"/>
  <c r="D4177" i="3"/>
  <c r="D4178" i="3"/>
  <c r="D4179" i="3"/>
  <c r="D4180" i="3"/>
  <c r="D4181" i="3"/>
  <c r="D4182" i="3"/>
  <c r="D4183" i="3"/>
  <c r="D4184" i="3"/>
  <c r="D4185" i="3"/>
  <c r="D4186" i="3"/>
  <c r="D4187" i="3"/>
  <c r="D4188" i="3"/>
  <c r="D4189" i="3"/>
  <c r="D4190" i="3"/>
  <c r="D4191" i="3"/>
  <c r="D4192" i="3"/>
  <c r="D4193" i="3"/>
  <c r="D4194" i="3"/>
  <c r="D4195" i="3"/>
  <c r="D4196" i="3"/>
  <c r="D4197" i="3"/>
  <c r="D4198" i="3"/>
  <c r="D4199" i="3"/>
  <c r="D4200" i="3"/>
  <c r="D4201" i="3"/>
  <c r="D4202" i="3"/>
  <c r="D4203" i="3"/>
  <c r="D4204" i="3"/>
  <c r="D4205" i="3"/>
  <c r="D4206" i="3"/>
  <c r="D4207" i="3"/>
  <c r="D4208" i="3"/>
  <c r="D4209" i="3"/>
  <c r="D4210" i="3"/>
  <c r="D4211" i="3"/>
  <c r="D4212" i="3"/>
  <c r="D4213" i="3"/>
  <c r="D4214" i="3"/>
  <c r="D4215" i="3"/>
  <c r="D4216" i="3"/>
  <c r="D4217" i="3"/>
  <c r="D4218" i="3"/>
  <c r="D4219" i="3"/>
  <c r="D4220" i="3"/>
  <c r="D4221" i="3"/>
  <c r="D4222" i="3"/>
  <c r="D4223" i="3"/>
  <c r="D4224" i="3"/>
  <c r="D4225" i="3"/>
  <c r="D4226" i="3"/>
  <c r="D4227" i="3"/>
  <c r="D4228" i="3"/>
  <c r="D4229" i="3"/>
  <c r="D4230" i="3"/>
  <c r="D4231" i="3"/>
  <c r="D4232" i="3"/>
  <c r="D4233" i="3"/>
  <c r="D4234" i="3"/>
  <c r="D4235" i="3"/>
  <c r="D4236" i="3"/>
  <c r="D4237" i="3"/>
  <c r="D4238" i="3"/>
  <c r="D4239" i="3"/>
  <c r="D4240" i="3"/>
  <c r="D4241" i="3"/>
  <c r="D4242" i="3"/>
  <c r="D4243" i="3"/>
  <c r="D4244" i="3"/>
  <c r="D4245" i="3"/>
  <c r="D4246" i="3"/>
  <c r="D4247" i="3"/>
  <c r="D4248" i="3"/>
  <c r="D4249" i="3"/>
  <c r="D4250" i="3"/>
  <c r="D4251" i="3"/>
  <c r="D4252" i="3"/>
  <c r="D4253" i="3"/>
  <c r="D4254" i="3"/>
  <c r="D4255" i="3"/>
  <c r="D4256" i="3"/>
  <c r="D4257" i="3"/>
  <c r="D4258" i="3"/>
  <c r="D4259" i="3"/>
  <c r="D4260" i="3"/>
  <c r="D4261" i="3"/>
  <c r="D4262" i="3"/>
  <c r="D4263" i="3"/>
  <c r="D4264" i="3"/>
  <c r="D4265" i="3"/>
  <c r="D4266" i="3"/>
  <c r="D4267" i="3"/>
  <c r="D4268" i="3"/>
  <c r="D4269" i="3"/>
  <c r="D4270" i="3"/>
  <c r="D4271" i="3"/>
  <c r="D4272" i="3"/>
  <c r="D4273" i="3"/>
  <c r="D4274" i="3"/>
  <c r="D4275" i="3"/>
  <c r="D4276" i="3"/>
  <c r="D4277" i="3"/>
  <c r="D4278" i="3"/>
  <c r="D4279" i="3"/>
  <c r="D4280" i="3"/>
  <c r="D4281" i="3"/>
  <c r="D4282" i="3"/>
  <c r="D4283" i="3"/>
  <c r="D4284" i="3"/>
  <c r="D4285" i="3"/>
  <c r="D4286" i="3"/>
  <c r="D4287" i="3"/>
  <c r="D4288" i="3"/>
  <c r="D4289" i="3"/>
  <c r="D4290" i="3"/>
  <c r="D4291" i="3"/>
  <c r="D4292" i="3"/>
  <c r="D4293" i="3"/>
  <c r="D4294" i="3"/>
  <c r="D4295" i="3"/>
  <c r="D4296" i="3"/>
  <c r="D4297" i="3"/>
  <c r="D4298" i="3"/>
  <c r="D4299" i="3"/>
  <c r="D4300" i="3"/>
  <c r="D4301" i="3"/>
  <c r="D4302" i="3"/>
  <c r="D4303" i="3"/>
  <c r="D4304" i="3"/>
  <c r="D4305" i="3"/>
  <c r="D4306" i="3"/>
  <c r="D4307" i="3"/>
  <c r="D4308" i="3"/>
  <c r="D4309" i="3"/>
  <c r="D4310" i="3"/>
  <c r="D4311" i="3"/>
  <c r="D4312" i="3"/>
  <c r="D4313" i="3"/>
  <c r="D4314" i="3"/>
  <c r="D4315" i="3"/>
  <c r="D4316" i="3"/>
  <c r="D4317" i="3"/>
  <c r="D4318" i="3"/>
  <c r="D4319" i="3"/>
  <c r="D4320" i="3"/>
  <c r="D4321" i="3"/>
  <c r="D4322" i="3"/>
  <c r="D4323" i="3"/>
  <c r="D4324" i="3"/>
  <c r="D4325" i="3"/>
  <c r="D4326" i="3"/>
  <c r="D4327" i="3"/>
  <c r="D4328" i="3"/>
  <c r="D4329" i="3"/>
  <c r="D4330" i="3"/>
  <c r="D4331" i="3"/>
  <c r="D4332" i="3"/>
  <c r="D4333" i="3"/>
  <c r="D4334" i="3"/>
  <c r="D4335" i="3"/>
  <c r="D4336" i="3"/>
  <c r="D4337" i="3"/>
  <c r="D4338" i="3"/>
  <c r="D4339" i="3"/>
  <c r="D4340" i="3"/>
  <c r="D4341" i="3"/>
  <c r="D4342" i="3"/>
  <c r="D4343" i="3"/>
  <c r="D4344" i="3"/>
  <c r="D4345" i="3"/>
  <c r="D4346" i="3"/>
  <c r="D4347" i="3"/>
  <c r="D4348" i="3"/>
  <c r="D4349" i="3"/>
  <c r="D4350" i="3"/>
  <c r="D4351" i="3"/>
  <c r="D4352" i="3"/>
  <c r="D4353" i="3"/>
  <c r="D4354" i="3"/>
  <c r="D4355" i="3"/>
  <c r="D4356" i="3"/>
  <c r="D4357" i="3"/>
  <c r="D4358" i="3"/>
  <c r="D4359" i="3"/>
  <c r="D4360" i="3"/>
  <c r="D4361" i="3"/>
  <c r="D4362" i="3"/>
  <c r="D4363" i="3"/>
  <c r="D4364" i="3"/>
  <c r="D4365" i="3"/>
  <c r="D4366" i="3"/>
  <c r="D4367" i="3"/>
  <c r="D4368" i="3"/>
  <c r="D4369" i="3"/>
  <c r="D4370" i="3"/>
  <c r="D4371" i="3"/>
  <c r="D4372" i="3"/>
  <c r="D4373" i="3"/>
  <c r="D4374" i="3"/>
  <c r="D4375" i="3"/>
  <c r="D4376" i="3"/>
  <c r="D4377" i="3"/>
  <c r="D4378" i="3"/>
  <c r="D4379" i="3"/>
  <c r="D4380" i="3"/>
  <c r="D4381" i="3"/>
  <c r="D4382" i="3"/>
  <c r="D4383" i="3"/>
  <c r="D4384" i="3"/>
  <c r="D4385" i="3"/>
  <c r="D4386" i="3"/>
  <c r="D4387" i="3"/>
  <c r="D4388" i="3"/>
  <c r="D4389" i="3"/>
  <c r="D4390" i="3"/>
  <c r="D4391" i="3"/>
  <c r="D4392" i="3"/>
  <c r="D4393" i="3"/>
  <c r="D4394" i="3"/>
  <c r="D4395" i="3"/>
  <c r="D4396" i="3"/>
  <c r="D4397" i="3"/>
  <c r="D4398" i="3"/>
  <c r="D4399" i="3"/>
  <c r="D4400" i="3"/>
  <c r="D4401" i="3"/>
  <c r="D4402" i="3"/>
  <c r="D4403" i="3"/>
  <c r="D4404" i="3"/>
  <c r="D4405" i="3"/>
  <c r="D4406" i="3"/>
  <c r="D4407" i="3"/>
  <c r="D4408" i="3"/>
  <c r="D4409" i="3"/>
  <c r="D4410" i="3"/>
  <c r="D4411" i="3"/>
  <c r="D4412" i="3"/>
  <c r="D4413" i="3"/>
  <c r="D4414" i="3"/>
  <c r="D4415" i="3"/>
  <c r="D4416" i="3"/>
  <c r="D4417" i="3"/>
  <c r="D4418" i="3"/>
  <c r="D4419" i="3"/>
  <c r="D4420" i="3"/>
  <c r="D4421" i="3"/>
  <c r="D4422" i="3"/>
  <c r="D4423" i="3"/>
  <c r="D4424" i="3"/>
  <c r="D4425" i="3"/>
  <c r="D4426" i="3"/>
  <c r="D4427" i="3"/>
  <c r="D4428" i="3"/>
  <c r="D4429" i="3"/>
  <c r="D4430" i="3"/>
  <c r="D4431" i="3"/>
  <c r="D4432" i="3"/>
  <c r="D4433" i="3"/>
  <c r="D4434" i="3"/>
  <c r="D4435" i="3"/>
  <c r="D4436" i="3"/>
  <c r="D4437" i="3"/>
  <c r="D4438" i="3"/>
  <c r="D4439" i="3"/>
  <c r="D4440" i="3"/>
  <c r="D4441" i="3"/>
  <c r="D4442" i="3"/>
  <c r="D4443" i="3"/>
  <c r="D4444" i="3"/>
  <c r="D4445" i="3"/>
  <c r="D4446" i="3"/>
  <c r="D4447" i="3"/>
  <c r="D4448" i="3"/>
  <c r="D4449" i="3"/>
  <c r="D4450" i="3"/>
  <c r="D4451" i="3"/>
  <c r="D4452" i="3"/>
  <c r="D4453" i="3"/>
  <c r="D4454" i="3"/>
  <c r="D4455" i="3"/>
  <c r="D4456" i="3"/>
  <c r="D4457" i="3"/>
  <c r="D4458" i="3"/>
  <c r="D4459" i="3"/>
  <c r="D4460" i="3"/>
  <c r="D4461" i="3"/>
  <c r="D4462" i="3"/>
  <c r="D4463" i="3"/>
  <c r="D4464" i="3"/>
  <c r="D4465" i="3"/>
  <c r="D4466" i="3"/>
  <c r="D4467" i="3"/>
  <c r="D4468" i="3"/>
  <c r="D4469" i="3"/>
  <c r="D4470" i="3"/>
  <c r="D4471" i="3"/>
  <c r="D4472" i="3"/>
  <c r="D4473" i="3"/>
  <c r="D4474" i="3"/>
  <c r="D4475" i="3"/>
  <c r="D4476" i="3"/>
  <c r="D4477" i="3"/>
  <c r="D4478" i="3"/>
  <c r="D4479" i="3"/>
  <c r="D4480" i="3"/>
  <c r="D4481" i="3"/>
  <c r="D4482" i="3"/>
  <c r="D4483" i="3"/>
  <c r="D4484" i="3"/>
  <c r="D4485" i="3"/>
  <c r="D4486" i="3"/>
  <c r="D4487" i="3"/>
  <c r="D4488" i="3"/>
  <c r="D4489" i="3"/>
  <c r="D4490" i="3"/>
  <c r="D4491" i="3"/>
  <c r="D4492" i="3"/>
  <c r="D4493" i="3"/>
  <c r="D4494" i="3"/>
  <c r="D4495" i="3"/>
  <c r="D4496" i="3"/>
  <c r="D4497" i="3"/>
  <c r="D4498" i="3"/>
  <c r="D4499" i="3"/>
  <c r="D4500" i="3"/>
  <c r="D4501" i="3"/>
  <c r="D4502" i="3"/>
  <c r="D4503" i="3"/>
  <c r="D4504" i="3"/>
  <c r="D4505" i="3"/>
  <c r="D4506" i="3"/>
  <c r="D4507" i="3"/>
  <c r="D4508" i="3"/>
  <c r="D4509" i="3"/>
  <c r="D4510" i="3"/>
  <c r="D4511" i="3"/>
  <c r="D4512" i="3"/>
  <c r="D4513" i="3"/>
  <c r="D4514" i="3"/>
  <c r="D4515" i="3"/>
  <c r="D4516" i="3"/>
  <c r="D4517" i="3"/>
  <c r="D4518" i="3"/>
  <c r="D4519" i="3"/>
  <c r="D4520" i="3"/>
  <c r="D4521" i="3"/>
  <c r="D4522" i="3"/>
  <c r="D4523" i="3"/>
  <c r="D4524" i="3"/>
  <c r="D4525" i="3"/>
  <c r="D4526" i="3"/>
  <c r="D4527" i="3"/>
  <c r="D4528" i="3"/>
  <c r="D4529" i="3"/>
  <c r="D4530" i="3"/>
  <c r="D4531" i="3"/>
  <c r="D4532" i="3"/>
  <c r="D4533" i="3"/>
  <c r="D4534" i="3"/>
  <c r="D4535" i="3"/>
  <c r="D4536" i="3"/>
  <c r="D4537" i="3"/>
  <c r="D4538" i="3"/>
  <c r="D4539" i="3"/>
  <c r="D4540" i="3"/>
  <c r="D4541" i="3"/>
  <c r="D4542" i="3"/>
  <c r="D4543" i="3"/>
  <c r="D4544" i="3"/>
  <c r="D4545" i="3"/>
  <c r="D4546" i="3"/>
  <c r="D4547" i="3"/>
  <c r="D4548" i="3"/>
  <c r="D4549" i="3"/>
  <c r="D4550" i="3"/>
  <c r="D4551" i="3"/>
  <c r="D4552" i="3"/>
  <c r="D4553" i="3"/>
  <c r="D4554" i="3"/>
  <c r="D4555" i="3"/>
  <c r="D4556" i="3"/>
  <c r="D4557" i="3"/>
  <c r="D4558" i="3"/>
  <c r="D4559" i="3"/>
  <c r="D4560" i="3"/>
  <c r="D4561" i="3"/>
  <c r="D4562" i="3"/>
  <c r="D4563" i="3"/>
  <c r="D4564" i="3"/>
  <c r="D4565" i="3"/>
  <c r="D4566" i="3"/>
  <c r="D4567" i="3"/>
  <c r="D4568" i="3"/>
  <c r="D4569" i="3"/>
  <c r="D4570" i="3"/>
  <c r="D4571" i="3"/>
  <c r="D4572" i="3"/>
  <c r="D4573" i="3"/>
  <c r="D4574" i="3"/>
  <c r="D4575" i="3"/>
  <c r="D4576" i="3"/>
  <c r="D4577" i="3"/>
  <c r="D4578" i="3"/>
  <c r="D4579" i="3"/>
  <c r="D4580" i="3"/>
  <c r="D4581" i="3"/>
  <c r="D4582" i="3"/>
  <c r="D4583" i="3"/>
  <c r="D4584" i="3"/>
  <c r="D4585" i="3"/>
  <c r="D4586" i="3"/>
  <c r="D4587" i="3"/>
  <c r="D4588" i="3"/>
  <c r="D4589" i="3"/>
  <c r="D4590" i="3"/>
  <c r="D4591" i="3"/>
  <c r="D4592" i="3"/>
  <c r="D4593" i="3"/>
  <c r="D4594" i="3"/>
  <c r="D4595" i="3"/>
  <c r="D4596" i="3"/>
  <c r="D4597" i="3"/>
  <c r="D4598" i="3"/>
  <c r="D4599" i="3"/>
  <c r="D4600" i="3"/>
  <c r="D4601" i="3"/>
  <c r="D4602" i="3"/>
  <c r="D4603" i="3"/>
  <c r="D4604" i="3"/>
  <c r="D4605" i="3"/>
  <c r="D4606" i="3"/>
  <c r="D4607" i="3"/>
  <c r="D4608" i="3"/>
  <c r="D4609" i="3"/>
  <c r="D4610" i="3"/>
  <c r="D4611" i="3"/>
  <c r="D4612" i="3"/>
  <c r="D4613" i="3"/>
  <c r="D4614" i="3"/>
  <c r="D4615" i="3"/>
  <c r="D4616" i="3"/>
  <c r="D4617" i="3"/>
  <c r="D4618" i="3"/>
  <c r="D4619" i="3"/>
  <c r="D4620" i="3"/>
  <c r="D4621" i="3"/>
  <c r="D4622" i="3"/>
  <c r="D4623" i="3"/>
  <c r="D4624" i="3"/>
  <c r="D4625" i="3"/>
  <c r="D4626" i="3"/>
  <c r="D4627" i="3"/>
  <c r="D4628" i="3"/>
  <c r="D4629" i="3"/>
  <c r="D4630" i="3"/>
  <c r="D4631" i="3"/>
  <c r="D4632" i="3"/>
  <c r="D4633" i="3"/>
  <c r="D4634" i="3"/>
  <c r="D4635" i="3"/>
  <c r="D4636" i="3"/>
  <c r="D4637" i="3"/>
  <c r="D4638" i="3"/>
  <c r="D4639" i="3"/>
  <c r="D4640" i="3"/>
  <c r="D4641" i="3"/>
  <c r="D4642" i="3"/>
  <c r="D4643" i="3"/>
  <c r="D4644" i="3"/>
  <c r="D4645" i="3"/>
  <c r="D4646" i="3"/>
  <c r="D4647" i="3"/>
  <c r="D4648" i="3"/>
  <c r="D4649" i="3"/>
  <c r="D4650" i="3"/>
  <c r="D4651" i="3"/>
  <c r="D4652" i="3"/>
  <c r="D4653" i="3"/>
  <c r="D4654" i="3"/>
  <c r="D4655" i="3"/>
  <c r="D4656" i="3"/>
  <c r="D4657" i="3"/>
  <c r="D4658" i="3"/>
  <c r="D4659" i="3"/>
  <c r="D4660" i="3"/>
  <c r="D4661" i="3"/>
  <c r="D4662" i="3"/>
  <c r="D4663" i="3"/>
  <c r="D4664" i="3"/>
  <c r="D4665" i="3"/>
  <c r="D4666" i="3"/>
  <c r="D4667" i="3"/>
  <c r="D4668" i="3"/>
  <c r="D4669" i="3"/>
  <c r="D4670" i="3"/>
  <c r="D4671" i="3"/>
  <c r="D4672" i="3"/>
  <c r="D4673" i="3"/>
  <c r="D4674" i="3"/>
  <c r="D4675" i="3"/>
  <c r="D4676" i="3"/>
  <c r="D4677" i="3"/>
  <c r="D4678" i="3"/>
  <c r="D4679" i="3"/>
  <c r="D4680" i="3"/>
  <c r="D4681" i="3"/>
  <c r="D4682" i="3"/>
  <c r="D4683" i="3"/>
  <c r="D4684" i="3"/>
  <c r="D4685" i="3"/>
  <c r="D4686" i="3"/>
  <c r="D4687" i="3"/>
  <c r="D4688" i="3"/>
  <c r="D4689" i="3"/>
  <c r="D4690" i="3"/>
  <c r="D4691" i="3"/>
  <c r="D4692" i="3"/>
  <c r="D4693" i="3"/>
  <c r="D4694" i="3"/>
  <c r="D4695" i="3"/>
  <c r="D4696" i="3"/>
  <c r="D4697" i="3"/>
  <c r="D4698" i="3"/>
  <c r="D4699" i="3"/>
  <c r="D4700" i="3"/>
  <c r="D4701" i="3"/>
  <c r="D4702" i="3"/>
  <c r="D4703" i="3"/>
  <c r="D4704" i="3"/>
  <c r="D4705" i="3"/>
  <c r="D4706" i="3"/>
  <c r="D4707" i="3"/>
  <c r="D4708" i="3"/>
  <c r="D4709" i="3"/>
  <c r="D4710" i="3"/>
  <c r="D4711" i="3"/>
  <c r="D4712" i="3"/>
  <c r="D4713" i="3"/>
  <c r="D4714" i="3"/>
  <c r="D4715" i="3"/>
  <c r="D4716" i="3"/>
  <c r="D4717" i="3"/>
  <c r="D4718" i="3"/>
  <c r="D4719" i="3"/>
  <c r="D4720" i="3"/>
  <c r="D4721" i="3"/>
  <c r="D4722" i="3"/>
  <c r="D4723" i="3"/>
  <c r="D4724" i="3"/>
  <c r="D4725" i="3"/>
  <c r="D4726" i="3"/>
  <c r="D4727" i="3"/>
  <c r="D4728" i="3"/>
  <c r="D4729" i="3"/>
  <c r="D4730" i="3"/>
  <c r="D4731" i="3"/>
  <c r="D4732" i="3"/>
  <c r="D4733" i="3"/>
  <c r="D4734" i="3"/>
  <c r="D4735" i="3"/>
  <c r="D4736" i="3"/>
  <c r="D4737" i="3"/>
  <c r="D4738" i="3"/>
  <c r="D4739" i="3"/>
  <c r="D4740" i="3"/>
  <c r="D4741" i="3"/>
  <c r="D4742" i="3"/>
  <c r="D4743" i="3"/>
  <c r="D4744" i="3"/>
  <c r="D4745" i="3"/>
  <c r="D4746" i="3"/>
  <c r="D4747" i="3"/>
  <c r="D4748" i="3"/>
  <c r="D4749" i="3"/>
  <c r="D4750" i="3"/>
  <c r="D4751" i="3"/>
  <c r="D4752" i="3"/>
  <c r="D4753" i="3"/>
  <c r="D4754" i="3"/>
  <c r="D4755" i="3"/>
  <c r="D4756" i="3"/>
  <c r="D4757" i="3"/>
  <c r="D4758" i="3"/>
  <c r="D4759" i="3"/>
  <c r="D4760" i="3"/>
  <c r="D4761" i="3"/>
  <c r="D4762" i="3"/>
  <c r="D4763" i="3"/>
  <c r="D4764" i="3"/>
  <c r="D4765" i="3"/>
  <c r="D4766" i="3"/>
  <c r="D4767" i="3"/>
  <c r="D4768" i="3"/>
  <c r="D4769" i="3"/>
  <c r="D4770" i="3"/>
  <c r="D4771" i="3"/>
  <c r="D4772" i="3"/>
  <c r="D4773" i="3"/>
  <c r="D4774" i="3"/>
  <c r="D4775" i="3"/>
  <c r="D4776" i="3"/>
  <c r="D4777" i="3"/>
  <c r="D4778" i="3"/>
  <c r="D4779" i="3"/>
  <c r="D4780" i="3"/>
  <c r="D4781" i="3"/>
  <c r="D4782" i="3"/>
  <c r="D4783" i="3"/>
  <c r="D4784" i="3"/>
  <c r="D4785" i="3"/>
  <c r="D4786" i="3"/>
  <c r="D4787" i="3"/>
  <c r="D4788" i="3"/>
  <c r="D4789" i="3"/>
  <c r="D4790" i="3"/>
  <c r="D4791" i="3"/>
  <c r="D4792" i="3"/>
  <c r="D4793" i="3"/>
  <c r="D4794" i="3"/>
  <c r="D4795" i="3"/>
  <c r="D4796" i="3"/>
  <c r="D4797" i="3"/>
  <c r="D4798" i="3"/>
  <c r="D4799" i="3"/>
  <c r="D4800" i="3"/>
  <c r="D4801" i="3"/>
  <c r="D4802" i="3"/>
  <c r="D4803" i="3"/>
  <c r="D4804" i="3"/>
  <c r="D4805" i="3"/>
  <c r="D4806" i="3"/>
  <c r="D4807" i="3"/>
  <c r="D4808" i="3"/>
  <c r="D4809" i="3"/>
  <c r="D4810" i="3"/>
  <c r="D4811" i="3"/>
  <c r="D4812" i="3"/>
  <c r="D4813" i="3"/>
  <c r="D4814" i="3"/>
  <c r="D4815" i="3"/>
  <c r="D4816" i="3"/>
  <c r="D4817" i="3"/>
  <c r="D4818" i="3"/>
  <c r="D4819" i="3"/>
  <c r="D4820" i="3"/>
  <c r="D4821" i="3"/>
  <c r="D4822" i="3"/>
  <c r="D4823" i="3"/>
  <c r="D4824" i="3"/>
  <c r="D4825" i="3"/>
  <c r="D4826" i="3"/>
  <c r="D4827" i="3"/>
  <c r="D4828" i="3"/>
  <c r="D4829" i="3"/>
  <c r="D4830" i="3"/>
  <c r="D4831" i="3"/>
  <c r="D4832" i="3"/>
  <c r="D4833" i="3"/>
  <c r="D4834" i="3"/>
  <c r="D4835" i="3"/>
  <c r="D4836" i="3"/>
  <c r="D4837" i="3"/>
  <c r="D4838" i="3"/>
  <c r="D4839" i="3"/>
  <c r="D4840" i="3"/>
  <c r="D4841" i="3"/>
  <c r="D4842" i="3"/>
  <c r="D4843" i="3"/>
  <c r="D4844" i="3"/>
  <c r="D4845" i="3"/>
  <c r="D4846" i="3"/>
  <c r="D4847" i="3"/>
  <c r="D4848" i="3"/>
  <c r="D4849" i="3"/>
  <c r="D4850" i="3"/>
  <c r="D4851" i="3"/>
  <c r="D4852" i="3"/>
  <c r="D4853" i="3"/>
  <c r="D4854" i="3"/>
  <c r="D4855" i="3"/>
  <c r="D4856" i="3"/>
  <c r="D4857" i="3"/>
  <c r="D4858" i="3"/>
  <c r="D4859" i="3"/>
  <c r="D4860" i="3"/>
  <c r="D4861" i="3"/>
  <c r="D4862" i="3"/>
  <c r="D4863" i="3"/>
  <c r="D4864" i="3"/>
  <c r="D4865" i="3"/>
  <c r="D4866" i="3"/>
  <c r="D4867" i="3"/>
  <c r="D4868" i="3"/>
  <c r="D4869" i="3"/>
  <c r="D4870" i="3"/>
  <c r="D4871" i="3"/>
  <c r="D4872" i="3"/>
  <c r="D4873" i="3"/>
  <c r="D4874" i="3"/>
  <c r="D4875" i="3"/>
  <c r="D4876" i="3"/>
  <c r="D4877" i="3"/>
  <c r="D4878" i="3"/>
  <c r="D4879" i="3"/>
  <c r="D4880" i="3"/>
  <c r="D4881" i="3"/>
  <c r="D4882" i="3"/>
  <c r="D4883" i="3"/>
  <c r="D4884" i="3"/>
  <c r="D4885" i="3"/>
  <c r="D4886" i="3"/>
  <c r="D4887" i="3"/>
  <c r="D4888" i="3"/>
  <c r="D4889" i="3"/>
  <c r="D4890" i="3"/>
  <c r="D4891" i="3"/>
  <c r="D4892" i="3"/>
  <c r="D4893" i="3"/>
  <c r="D4894" i="3"/>
  <c r="D4895" i="3"/>
  <c r="D4896" i="3"/>
  <c r="D4897" i="3"/>
  <c r="D4898" i="3"/>
  <c r="D4899" i="3"/>
  <c r="D4900" i="3"/>
  <c r="D4901" i="3"/>
  <c r="D4902" i="3"/>
  <c r="D4903" i="3"/>
  <c r="D4904" i="3"/>
  <c r="D4905" i="3"/>
  <c r="D4906" i="3"/>
  <c r="D4907" i="3"/>
  <c r="D4908" i="3"/>
  <c r="D4909" i="3"/>
  <c r="D4910" i="3"/>
  <c r="D4911" i="3"/>
  <c r="D4912" i="3"/>
  <c r="D4913" i="3"/>
  <c r="D4914" i="3"/>
  <c r="D4915" i="3"/>
  <c r="D4916" i="3"/>
  <c r="D4917" i="3"/>
  <c r="D4918" i="3"/>
  <c r="D4919" i="3"/>
  <c r="D4920" i="3"/>
  <c r="D4921" i="3"/>
  <c r="D4922" i="3"/>
  <c r="D4923" i="3"/>
  <c r="D4924" i="3"/>
  <c r="D4925" i="3"/>
  <c r="D4926" i="3"/>
  <c r="D4927" i="3"/>
  <c r="D4928" i="3"/>
  <c r="D4929" i="3"/>
  <c r="D4930" i="3"/>
  <c r="D4931" i="3"/>
  <c r="D4932" i="3"/>
  <c r="D4933" i="3"/>
  <c r="D4934" i="3"/>
  <c r="D4935" i="3"/>
  <c r="D4936" i="3"/>
  <c r="D4937" i="3"/>
  <c r="D4938" i="3"/>
  <c r="D4939" i="3"/>
  <c r="D4940" i="3"/>
  <c r="D4941" i="3"/>
  <c r="D4942" i="3"/>
  <c r="D4943" i="3"/>
  <c r="D4944" i="3"/>
  <c r="D4945" i="3"/>
  <c r="D4946" i="3"/>
  <c r="D4947" i="3"/>
  <c r="D4948" i="3"/>
  <c r="D4949" i="3"/>
  <c r="D4950" i="3"/>
  <c r="D4951" i="3"/>
  <c r="D4952" i="3"/>
  <c r="D4953" i="3"/>
  <c r="D4954" i="3"/>
  <c r="D4955" i="3"/>
  <c r="D4956" i="3"/>
  <c r="D4957" i="3"/>
  <c r="D4958" i="3"/>
  <c r="D4959" i="3"/>
  <c r="D4960" i="3"/>
  <c r="D4961" i="3"/>
  <c r="D4962" i="3"/>
  <c r="D4963" i="3"/>
  <c r="D4964" i="3"/>
  <c r="D4965" i="3"/>
  <c r="D4966" i="3"/>
  <c r="D4967" i="3"/>
  <c r="D4968" i="3"/>
  <c r="D4969" i="3"/>
  <c r="D4970" i="3"/>
  <c r="D4971" i="3"/>
  <c r="D4972" i="3"/>
  <c r="D4973" i="3"/>
  <c r="D4974" i="3"/>
  <c r="D4975" i="3"/>
  <c r="D4976" i="3"/>
  <c r="D4977" i="3"/>
  <c r="D4978" i="3"/>
  <c r="D4979" i="3"/>
  <c r="D4980" i="3"/>
  <c r="D4981" i="3"/>
  <c r="D4982" i="3"/>
  <c r="D4983" i="3"/>
  <c r="D4984" i="3"/>
  <c r="D4985" i="3"/>
  <c r="D4986" i="3"/>
  <c r="D4987" i="3"/>
  <c r="D4988" i="3"/>
  <c r="D4989" i="3"/>
  <c r="D4990" i="3"/>
  <c r="D4991" i="3"/>
  <c r="D4992" i="3"/>
  <c r="D4993" i="3"/>
  <c r="D4994" i="3"/>
  <c r="D4995" i="3"/>
  <c r="D4996" i="3"/>
  <c r="D4997" i="3"/>
  <c r="D4998" i="3"/>
  <c r="D4999" i="3"/>
  <c r="D5000" i="3"/>
  <c r="D5001" i="3"/>
  <c r="D5002" i="3"/>
  <c r="D5003" i="3"/>
  <c r="D5004" i="3"/>
  <c r="D5005" i="3"/>
  <c r="D5006" i="3"/>
  <c r="D5007" i="3"/>
  <c r="D5008" i="3"/>
  <c r="D5009" i="3"/>
  <c r="D5010" i="3"/>
  <c r="D5011" i="3"/>
  <c r="D5012" i="3"/>
  <c r="D5013" i="3"/>
  <c r="D5014" i="3"/>
  <c r="D5015" i="3"/>
  <c r="D5016" i="3"/>
  <c r="D5017" i="3"/>
  <c r="D5018" i="3"/>
  <c r="D5019" i="3"/>
  <c r="D5020" i="3"/>
  <c r="D5021" i="3"/>
  <c r="D5022" i="3"/>
  <c r="D5023" i="3"/>
  <c r="D5024" i="3"/>
  <c r="D5025" i="3"/>
  <c r="D5026" i="3"/>
  <c r="D5027" i="3"/>
  <c r="D5028" i="3"/>
  <c r="D5029" i="3"/>
  <c r="D5030" i="3"/>
  <c r="D5031" i="3"/>
  <c r="D5032" i="3"/>
  <c r="D5033" i="3"/>
  <c r="D5034" i="3"/>
  <c r="D5035" i="3"/>
  <c r="D5036" i="3"/>
  <c r="D5037" i="3"/>
  <c r="D5038" i="3"/>
  <c r="D5039" i="3"/>
  <c r="D5040" i="3"/>
  <c r="D5041" i="3"/>
  <c r="D5042" i="3"/>
  <c r="D5043" i="3"/>
  <c r="D5044" i="3"/>
  <c r="D5045" i="3"/>
  <c r="D5046" i="3"/>
  <c r="D5047" i="3"/>
  <c r="D5048" i="3"/>
  <c r="D5049" i="3"/>
  <c r="D5050" i="3"/>
  <c r="D5051" i="3"/>
  <c r="D5052" i="3"/>
  <c r="D5053" i="3"/>
  <c r="D5054" i="3"/>
  <c r="D5055" i="3"/>
  <c r="D5056" i="3"/>
  <c r="D5057" i="3"/>
  <c r="D5058" i="3"/>
  <c r="D5059" i="3"/>
  <c r="D5060" i="3"/>
  <c r="D5061" i="3"/>
  <c r="D5062" i="3"/>
  <c r="D5063" i="3"/>
  <c r="D5064" i="3"/>
  <c r="D5065" i="3"/>
  <c r="D5066" i="3"/>
  <c r="D5067" i="3"/>
  <c r="D5068" i="3"/>
  <c r="D5069" i="3"/>
  <c r="D5070" i="3"/>
  <c r="D5071" i="3"/>
  <c r="D5072" i="3"/>
  <c r="D5073" i="3"/>
  <c r="D5074" i="3"/>
  <c r="D5075" i="3"/>
  <c r="D5076" i="3"/>
  <c r="D5077" i="3"/>
  <c r="D5078" i="3"/>
  <c r="D5079" i="3"/>
  <c r="D5080" i="3"/>
  <c r="D5081" i="3"/>
  <c r="D5082" i="3"/>
  <c r="D5083" i="3"/>
  <c r="D5084" i="3"/>
  <c r="D5085" i="3"/>
  <c r="D5086" i="3"/>
  <c r="D5087" i="3"/>
  <c r="D5088" i="3"/>
  <c r="D5089" i="3"/>
  <c r="D5090" i="3"/>
  <c r="D5091" i="3"/>
  <c r="D5092" i="3"/>
  <c r="D5093" i="3"/>
  <c r="D5094" i="3"/>
  <c r="D5095" i="3"/>
  <c r="D5096" i="3"/>
  <c r="D5097" i="3"/>
  <c r="D5098" i="3"/>
  <c r="D5099" i="3"/>
  <c r="D5100" i="3"/>
  <c r="D5101" i="3"/>
  <c r="D5102" i="3"/>
  <c r="D5103" i="3"/>
  <c r="D5104" i="3"/>
  <c r="D5105" i="3"/>
  <c r="D5106" i="3"/>
  <c r="D5107" i="3"/>
  <c r="D5108" i="3"/>
  <c r="D5109" i="3"/>
  <c r="D5110" i="3"/>
  <c r="D5111" i="3"/>
  <c r="D5112" i="3"/>
  <c r="D5113" i="3"/>
  <c r="D5114" i="3"/>
  <c r="D5115" i="3"/>
  <c r="D5116" i="3"/>
  <c r="D5117" i="3"/>
  <c r="D5118" i="3"/>
  <c r="D5119" i="3"/>
  <c r="D5120" i="3"/>
  <c r="D5121" i="3"/>
  <c r="D5122" i="3"/>
  <c r="D5123" i="3"/>
  <c r="D5124" i="3"/>
  <c r="D5125" i="3"/>
  <c r="D5126" i="3"/>
  <c r="D5127" i="3"/>
  <c r="D5128" i="3"/>
  <c r="D5129" i="3"/>
  <c r="D5130" i="3"/>
  <c r="D5131" i="3"/>
  <c r="D5132" i="3"/>
  <c r="D5133" i="3"/>
  <c r="D5134" i="3"/>
  <c r="D5135" i="3"/>
  <c r="D5136" i="3"/>
  <c r="D5137" i="3"/>
  <c r="D5138" i="3"/>
  <c r="D5139" i="3"/>
  <c r="D5140" i="3"/>
  <c r="D5141" i="3"/>
  <c r="D5142" i="3"/>
  <c r="D5143" i="3"/>
  <c r="D5144" i="3"/>
  <c r="D5145" i="3"/>
  <c r="D5146" i="3"/>
  <c r="D5147" i="3"/>
  <c r="D5148" i="3"/>
  <c r="D5149" i="3"/>
  <c r="D5150" i="3"/>
  <c r="D5151" i="3"/>
  <c r="D5152" i="3"/>
  <c r="D5153" i="3"/>
  <c r="D5154" i="3"/>
  <c r="D5155" i="3"/>
  <c r="D5156" i="3"/>
  <c r="D5157" i="3"/>
  <c r="D5158" i="3"/>
  <c r="D5159" i="3"/>
  <c r="D5160" i="3"/>
  <c r="D5161" i="3"/>
  <c r="D5162" i="3"/>
  <c r="D5163" i="3"/>
  <c r="D5164" i="3"/>
  <c r="D5165" i="3"/>
  <c r="D5166" i="3"/>
  <c r="D5167" i="3"/>
  <c r="D5168" i="3"/>
  <c r="D5169" i="3"/>
  <c r="D5170" i="3"/>
  <c r="D5171" i="3"/>
  <c r="D5172" i="3"/>
  <c r="D5173" i="3"/>
  <c r="D5174" i="3"/>
  <c r="D5175" i="3"/>
  <c r="D5176" i="3"/>
  <c r="D5177" i="3"/>
  <c r="D5178" i="3"/>
  <c r="D5179" i="3"/>
  <c r="D5180" i="3"/>
  <c r="D5181" i="3"/>
  <c r="D5182" i="3"/>
  <c r="D5183" i="3"/>
  <c r="D5184" i="3"/>
  <c r="D5185" i="3"/>
  <c r="D5186" i="3"/>
  <c r="D5187" i="3"/>
  <c r="D5188" i="3"/>
  <c r="D5189" i="3"/>
  <c r="D5190" i="3"/>
  <c r="D5191" i="3"/>
  <c r="D5192" i="3"/>
  <c r="D5193" i="3"/>
  <c r="D5194" i="3"/>
  <c r="D5195" i="3"/>
  <c r="D5196" i="3"/>
  <c r="D5197" i="3"/>
  <c r="D5198" i="3"/>
  <c r="D5199" i="3"/>
  <c r="D5200" i="3"/>
  <c r="D5201" i="3"/>
  <c r="D5202" i="3"/>
  <c r="D5203" i="3"/>
  <c r="D5204" i="3"/>
  <c r="D5205" i="3"/>
  <c r="D5206" i="3"/>
  <c r="D5207" i="3"/>
  <c r="D5208" i="3"/>
  <c r="D5209" i="3"/>
  <c r="D5210" i="3"/>
  <c r="D5211" i="3"/>
  <c r="D5212" i="3"/>
  <c r="D5213" i="3"/>
  <c r="D5214" i="3"/>
  <c r="D5215" i="3"/>
  <c r="D5216" i="3"/>
  <c r="D5217" i="3"/>
  <c r="D5218" i="3"/>
  <c r="D5219" i="3"/>
  <c r="D5220" i="3"/>
  <c r="D5221" i="3"/>
  <c r="D5222" i="3"/>
  <c r="D5223" i="3"/>
  <c r="D5224" i="3"/>
  <c r="D5225" i="3"/>
  <c r="D5226" i="3"/>
  <c r="D5227" i="3"/>
  <c r="D5228" i="3"/>
  <c r="D5229" i="3"/>
  <c r="D5230" i="3"/>
  <c r="D5231" i="3"/>
  <c r="D5232" i="3"/>
  <c r="D5233" i="3"/>
  <c r="D5234" i="3"/>
  <c r="D5235" i="3"/>
  <c r="D5236" i="3"/>
  <c r="D5237" i="3"/>
  <c r="D5238" i="3"/>
  <c r="D5239" i="3"/>
  <c r="D5240" i="3"/>
  <c r="D5241" i="3"/>
  <c r="D5242" i="3"/>
  <c r="D5243" i="3"/>
  <c r="D5244" i="3"/>
  <c r="D5245" i="3"/>
  <c r="D5246" i="3"/>
  <c r="D5247" i="3"/>
  <c r="D5248" i="3"/>
  <c r="D5249" i="3"/>
  <c r="D5250" i="3"/>
  <c r="D5251" i="3"/>
  <c r="D5252" i="3"/>
  <c r="D5253" i="3"/>
  <c r="D5254" i="3"/>
  <c r="D5255" i="3"/>
  <c r="D5256" i="3"/>
  <c r="D5257" i="3"/>
  <c r="D5258" i="3"/>
  <c r="D5259" i="3"/>
  <c r="D5260" i="3"/>
  <c r="D5261" i="3"/>
  <c r="D5262" i="3"/>
  <c r="D5263" i="3"/>
  <c r="D5264" i="3"/>
  <c r="D5265" i="3"/>
  <c r="D5266" i="3"/>
  <c r="D5267" i="3"/>
  <c r="D5268" i="3"/>
  <c r="D5269" i="3"/>
  <c r="D5270" i="3"/>
  <c r="D5271" i="3"/>
  <c r="D5272" i="3"/>
  <c r="D5273" i="3"/>
  <c r="D5274" i="3"/>
  <c r="D5275" i="3"/>
  <c r="D5276" i="3"/>
  <c r="D5277" i="3"/>
  <c r="D5278" i="3"/>
  <c r="D5279" i="3"/>
  <c r="D5280" i="3"/>
  <c r="D5281" i="3"/>
  <c r="D5282" i="3"/>
  <c r="D5283" i="3"/>
  <c r="D5284" i="3"/>
  <c r="D5285" i="3"/>
  <c r="D5286" i="3"/>
  <c r="D5287" i="3"/>
  <c r="D5288" i="3"/>
  <c r="D5289" i="3"/>
  <c r="D5290" i="3"/>
  <c r="D5291" i="3"/>
  <c r="D5292" i="3"/>
  <c r="D5293" i="3"/>
  <c r="D5294" i="3"/>
  <c r="D5295" i="3"/>
  <c r="D5296" i="3"/>
  <c r="D5297" i="3"/>
  <c r="D5298" i="3"/>
  <c r="D5299" i="3"/>
  <c r="D5300" i="3"/>
  <c r="D5301" i="3"/>
  <c r="D5302" i="3"/>
  <c r="D5303" i="3"/>
  <c r="D5304" i="3"/>
  <c r="D5305" i="3"/>
  <c r="D5306" i="3"/>
  <c r="D5307" i="3"/>
  <c r="D5308" i="3"/>
  <c r="D5309" i="3"/>
  <c r="D5310" i="3"/>
  <c r="D5311" i="3"/>
  <c r="D5312" i="3"/>
  <c r="D5313" i="3"/>
  <c r="D5314" i="3"/>
  <c r="D5315" i="3"/>
  <c r="D5316" i="3"/>
  <c r="D5317" i="3"/>
  <c r="D5318" i="3"/>
  <c r="D5319" i="3"/>
  <c r="D5320" i="3"/>
  <c r="D5321" i="3"/>
  <c r="D5322" i="3"/>
  <c r="D5323" i="3"/>
  <c r="D5324" i="3"/>
  <c r="D5325" i="3"/>
  <c r="D5326" i="3"/>
  <c r="D5327" i="3"/>
  <c r="D5328" i="3"/>
  <c r="D5329" i="3"/>
  <c r="D5330" i="3"/>
  <c r="D5331" i="3"/>
  <c r="D5332" i="3"/>
  <c r="D5333" i="3"/>
  <c r="D5334" i="3"/>
  <c r="D5335" i="3"/>
  <c r="D5336" i="3"/>
  <c r="D5337" i="3"/>
  <c r="D5338" i="3"/>
  <c r="D5339" i="3"/>
  <c r="D5340" i="3"/>
  <c r="D5341" i="3"/>
  <c r="D5342" i="3"/>
  <c r="D5343" i="3"/>
  <c r="D5344" i="3"/>
  <c r="D5345" i="3"/>
  <c r="D5346" i="3"/>
  <c r="D5347" i="3"/>
  <c r="D5348" i="3"/>
  <c r="D5349" i="3"/>
  <c r="D5350" i="3"/>
  <c r="D5351" i="3"/>
  <c r="D5352" i="3"/>
  <c r="D5353" i="3"/>
  <c r="D5354" i="3"/>
  <c r="D5355" i="3"/>
  <c r="D5356" i="3"/>
  <c r="D5357" i="3"/>
  <c r="D5358" i="3"/>
  <c r="D5359" i="3"/>
  <c r="D5360" i="3"/>
  <c r="D5361" i="3"/>
  <c r="D5362" i="3"/>
  <c r="D5363" i="3"/>
  <c r="D5364" i="3"/>
  <c r="D5365" i="3"/>
  <c r="D5366" i="3"/>
  <c r="D5367" i="3"/>
  <c r="D5368" i="3"/>
  <c r="D5369" i="3"/>
  <c r="D5370" i="3"/>
  <c r="D5371" i="3"/>
  <c r="D5372" i="3"/>
  <c r="D5373" i="3"/>
  <c r="D5374" i="3"/>
  <c r="D5375" i="3"/>
  <c r="D5376" i="3"/>
  <c r="D5377" i="3"/>
  <c r="D5378" i="3"/>
  <c r="D5379" i="3"/>
  <c r="D5380" i="3"/>
  <c r="D5381" i="3"/>
  <c r="D5382" i="3"/>
  <c r="D5383" i="3"/>
  <c r="D5384" i="3"/>
  <c r="D5385" i="3"/>
  <c r="D5386" i="3"/>
  <c r="D5387" i="3"/>
  <c r="D5388" i="3"/>
  <c r="D5389" i="3"/>
  <c r="D5390" i="3"/>
  <c r="D5391" i="3"/>
  <c r="D5392" i="3"/>
  <c r="D5393" i="3"/>
  <c r="D5394" i="3"/>
  <c r="D5395" i="3"/>
  <c r="D5396" i="3"/>
  <c r="D5397" i="3"/>
  <c r="D5398" i="3"/>
  <c r="D5399" i="3"/>
  <c r="D5400" i="3"/>
  <c r="D5401" i="3"/>
  <c r="D5402" i="3"/>
  <c r="D5403" i="3"/>
  <c r="D5404" i="3"/>
  <c r="D5405" i="3"/>
  <c r="D5406" i="3"/>
  <c r="D5407" i="3"/>
  <c r="D5408" i="3"/>
  <c r="D5409" i="3"/>
  <c r="D5410" i="3"/>
  <c r="D5411" i="3"/>
  <c r="D5412" i="3"/>
  <c r="D5413" i="3"/>
  <c r="D5414" i="3"/>
  <c r="D5415" i="3"/>
  <c r="D5416" i="3"/>
  <c r="D5417" i="3"/>
  <c r="D5418" i="3"/>
  <c r="D5419" i="3"/>
  <c r="D5420" i="3"/>
  <c r="D5421" i="3"/>
  <c r="D5422" i="3"/>
  <c r="D5423" i="3"/>
  <c r="D5424" i="3"/>
  <c r="D5425" i="3"/>
  <c r="D5426" i="3"/>
  <c r="D5427" i="3"/>
  <c r="D5428" i="3"/>
  <c r="D5429" i="3"/>
  <c r="D5430" i="3"/>
  <c r="D5431" i="3"/>
  <c r="D5432" i="3"/>
  <c r="D5433" i="3"/>
  <c r="D5434" i="3"/>
  <c r="D5435" i="3"/>
  <c r="D5436" i="3"/>
  <c r="D5437" i="3"/>
  <c r="D5438" i="3"/>
  <c r="D5439" i="3"/>
  <c r="D5440" i="3"/>
  <c r="D5441" i="3"/>
  <c r="D5442" i="3"/>
  <c r="D5443" i="3"/>
  <c r="D5444" i="3"/>
  <c r="D5445" i="3"/>
  <c r="D5446" i="3"/>
  <c r="D5447" i="3"/>
  <c r="D5448" i="3"/>
  <c r="D5449" i="3"/>
  <c r="D5450" i="3"/>
  <c r="D5451" i="3"/>
  <c r="D5452" i="3"/>
  <c r="D5453" i="3"/>
  <c r="D5454" i="3"/>
  <c r="D5455" i="3"/>
  <c r="D5456" i="3"/>
  <c r="D5457" i="3"/>
  <c r="D5458" i="3"/>
  <c r="D5459" i="3"/>
  <c r="D5460" i="3"/>
  <c r="D5461" i="3"/>
  <c r="D5462" i="3"/>
  <c r="D5463" i="3"/>
  <c r="D5464" i="3"/>
  <c r="D5465" i="3"/>
  <c r="D5466" i="3"/>
  <c r="D5467" i="3"/>
  <c r="D5468" i="3"/>
  <c r="D5469" i="3"/>
  <c r="D5470" i="3"/>
  <c r="D5471" i="3"/>
  <c r="D5472" i="3"/>
  <c r="D5473" i="3"/>
  <c r="D5474" i="3"/>
  <c r="D5475" i="3"/>
  <c r="D5476" i="3"/>
  <c r="D5477" i="3"/>
  <c r="D5478" i="3"/>
  <c r="D5479" i="3"/>
  <c r="D5480" i="3"/>
  <c r="D5481" i="3"/>
  <c r="D5482" i="3"/>
  <c r="D5483" i="3"/>
  <c r="D5484" i="3"/>
  <c r="D5485" i="3"/>
  <c r="D5486" i="3"/>
  <c r="D5487" i="3"/>
  <c r="D5488" i="3"/>
  <c r="D5489" i="3"/>
  <c r="D5490" i="3"/>
  <c r="D5491" i="3"/>
  <c r="D5492" i="3"/>
  <c r="D5493" i="3"/>
  <c r="D5494" i="3"/>
  <c r="D5495" i="3"/>
  <c r="D5496" i="3"/>
  <c r="D5497" i="3"/>
  <c r="D5498" i="3"/>
  <c r="D5499" i="3"/>
  <c r="D5500" i="3"/>
  <c r="D5501" i="3"/>
  <c r="D5502" i="3"/>
  <c r="D5503" i="3"/>
  <c r="D5504" i="3"/>
  <c r="D5505" i="3"/>
  <c r="D5506" i="3"/>
  <c r="D5507" i="3"/>
  <c r="D5508" i="3"/>
  <c r="D5509" i="3"/>
  <c r="D5510" i="3"/>
  <c r="D5511" i="3"/>
  <c r="D5512" i="3"/>
  <c r="D5513" i="3"/>
  <c r="D5514" i="3"/>
  <c r="D5515" i="3"/>
  <c r="D5516" i="3"/>
  <c r="D5517" i="3"/>
  <c r="D5518" i="3"/>
  <c r="D5519" i="3"/>
  <c r="D5520" i="3"/>
  <c r="D5521" i="3"/>
  <c r="D5522" i="3"/>
  <c r="D5523" i="3"/>
  <c r="D5524" i="3"/>
  <c r="D5525" i="3"/>
  <c r="D5526" i="3"/>
  <c r="D5527" i="3"/>
  <c r="D5528" i="3"/>
  <c r="D5529" i="3"/>
  <c r="D5530" i="3"/>
  <c r="D5531" i="3"/>
  <c r="D5532" i="3"/>
  <c r="D5533" i="3"/>
  <c r="D5534" i="3"/>
  <c r="D5535" i="3"/>
  <c r="D5536" i="3"/>
  <c r="D5537" i="3"/>
  <c r="D5538" i="3"/>
  <c r="D5539" i="3"/>
  <c r="D5540" i="3"/>
  <c r="D5541" i="3"/>
  <c r="D5542" i="3"/>
  <c r="D5543" i="3"/>
  <c r="D5544" i="3"/>
  <c r="D5545" i="3"/>
  <c r="D5546" i="3"/>
  <c r="D5547" i="3"/>
  <c r="D5548" i="3"/>
  <c r="D5549" i="3"/>
  <c r="D5550" i="3"/>
  <c r="D5551" i="3"/>
  <c r="D5552" i="3"/>
  <c r="D5553" i="3"/>
  <c r="D5554" i="3"/>
  <c r="D5555" i="3"/>
  <c r="D5556" i="3"/>
  <c r="D5557" i="3"/>
  <c r="D5558" i="3"/>
  <c r="D5559" i="3"/>
  <c r="D5560" i="3"/>
  <c r="D5561" i="3"/>
  <c r="D5562" i="3"/>
  <c r="D5563" i="3"/>
  <c r="D5564" i="3"/>
  <c r="D5565" i="3"/>
  <c r="D5566" i="3"/>
  <c r="D5567" i="3"/>
  <c r="D5568" i="3"/>
  <c r="D5569" i="3"/>
  <c r="D5570" i="3"/>
  <c r="D5571" i="3"/>
  <c r="D5572" i="3"/>
  <c r="D5573" i="3"/>
  <c r="D5574" i="3"/>
  <c r="D5575" i="3"/>
  <c r="D5576" i="3"/>
  <c r="D5577" i="3"/>
  <c r="D5578" i="3"/>
  <c r="D5579" i="3"/>
  <c r="D5580" i="3"/>
  <c r="D5581" i="3"/>
  <c r="D5582" i="3"/>
  <c r="D5583" i="3"/>
  <c r="D5584" i="3"/>
  <c r="D5585" i="3"/>
  <c r="D5586" i="3"/>
  <c r="D5587" i="3"/>
  <c r="D5588" i="3"/>
  <c r="D5589" i="3"/>
  <c r="D5590" i="3"/>
  <c r="D5591" i="3"/>
  <c r="D5592" i="3"/>
  <c r="D5593" i="3"/>
  <c r="D5594" i="3"/>
  <c r="D5595" i="3"/>
  <c r="D5596" i="3"/>
  <c r="D5597" i="3"/>
  <c r="D5598" i="3"/>
  <c r="D5599" i="3"/>
  <c r="D5600" i="3"/>
  <c r="D5601" i="3"/>
  <c r="D5602" i="3"/>
  <c r="D5603" i="3"/>
  <c r="D5604" i="3"/>
  <c r="D5605" i="3"/>
  <c r="D5606" i="3"/>
  <c r="D5607" i="3"/>
  <c r="D5608" i="3"/>
  <c r="D5609" i="3"/>
  <c r="D5610" i="3"/>
  <c r="D5611" i="3"/>
  <c r="D5612" i="3"/>
  <c r="D5613" i="3"/>
  <c r="D5614" i="3"/>
  <c r="D5615" i="3"/>
  <c r="D5616" i="3"/>
  <c r="D5617" i="3"/>
  <c r="D5618" i="3"/>
  <c r="D5619" i="3"/>
  <c r="D5620" i="3"/>
  <c r="D5621" i="3"/>
  <c r="D5622" i="3"/>
  <c r="D5623" i="3"/>
  <c r="D5624" i="3"/>
  <c r="D5625" i="3"/>
  <c r="D5626" i="3"/>
  <c r="D5627" i="3"/>
  <c r="D5628" i="3"/>
  <c r="D5629" i="3"/>
  <c r="D5630" i="3"/>
  <c r="D5631" i="3"/>
  <c r="D5632" i="3"/>
  <c r="D5633" i="3"/>
  <c r="D5634" i="3"/>
  <c r="D5635" i="3"/>
  <c r="D5636" i="3"/>
  <c r="D5637" i="3"/>
  <c r="D5638" i="3"/>
  <c r="D5639" i="3"/>
  <c r="D5640" i="3"/>
  <c r="D5641" i="3"/>
  <c r="D5642" i="3"/>
  <c r="D5643" i="3"/>
  <c r="D5644" i="3"/>
  <c r="D5645" i="3"/>
  <c r="D5646" i="3"/>
  <c r="D5647" i="3"/>
  <c r="D5648" i="3"/>
  <c r="D5649" i="3"/>
  <c r="D5650" i="3"/>
  <c r="D5651" i="3"/>
  <c r="D5652" i="3"/>
  <c r="D5653" i="3"/>
  <c r="D5654" i="3"/>
  <c r="D5655" i="3"/>
  <c r="D5656" i="3"/>
  <c r="D5657" i="3"/>
  <c r="D5658" i="3"/>
  <c r="D5659" i="3"/>
  <c r="D5660" i="3"/>
  <c r="D5661" i="3"/>
  <c r="D5662" i="3"/>
  <c r="D5663" i="3"/>
  <c r="D5664" i="3"/>
  <c r="D5665" i="3"/>
  <c r="D5666" i="3"/>
  <c r="D5667" i="3"/>
  <c r="D5668" i="3"/>
  <c r="D5669" i="3"/>
  <c r="D5670" i="3"/>
  <c r="D5671" i="3"/>
  <c r="D5672" i="3"/>
  <c r="D5673" i="3"/>
  <c r="D5674" i="3"/>
  <c r="D5675" i="3"/>
  <c r="D5676" i="3"/>
  <c r="D5677" i="3"/>
  <c r="D5678" i="3"/>
  <c r="D5679" i="3"/>
  <c r="D5680" i="3"/>
  <c r="D5681" i="3"/>
  <c r="D5682" i="3"/>
  <c r="D5683" i="3"/>
  <c r="D5684" i="3"/>
  <c r="D5685" i="3"/>
  <c r="D5686" i="3"/>
  <c r="D5687" i="3"/>
  <c r="D5688" i="3"/>
  <c r="D5689" i="3"/>
  <c r="D5690" i="3"/>
  <c r="D5691" i="3"/>
  <c r="D5692" i="3"/>
  <c r="D5693" i="3"/>
  <c r="D5694" i="3"/>
  <c r="D5695" i="3"/>
  <c r="D5696" i="3"/>
  <c r="D5697" i="3"/>
  <c r="D5698" i="3"/>
  <c r="D5699" i="3"/>
  <c r="D5700" i="3"/>
  <c r="D5701" i="3"/>
  <c r="D5702" i="3"/>
  <c r="D5703" i="3"/>
  <c r="D5704" i="3"/>
  <c r="D5705" i="3"/>
  <c r="D5706" i="3"/>
  <c r="D5707" i="3"/>
  <c r="D5708" i="3"/>
  <c r="D5709" i="3"/>
  <c r="D5710" i="3"/>
  <c r="D5711" i="3"/>
  <c r="D5712" i="3"/>
  <c r="D5713" i="3"/>
  <c r="D5714" i="3"/>
  <c r="D5715" i="3"/>
  <c r="D5716" i="3"/>
  <c r="D5717" i="3"/>
  <c r="D5718" i="3"/>
  <c r="D5719" i="3"/>
  <c r="D5720" i="3"/>
  <c r="D5721" i="3"/>
  <c r="D5722" i="3"/>
  <c r="D5723" i="3"/>
  <c r="D5724" i="3"/>
  <c r="D5725" i="3"/>
  <c r="D5726" i="3"/>
  <c r="D5727" i="3"/>
  <c r="D5728" i="3"/>
  <c r="D5729" i="3"/>
  <c r="D5730" i="3"/>
  <c r="D5731" i="3"/>
  <c r="D5732" i="3"/>
  <c r="D5733" i="3"/>
  <c r="D5734" i="3"/>
  <c r="D5735" i="3"/>
  <c r="D5736" i="3"/>
  <c r="D5737" i="3"/>
  <c r="D5738" i="3"/>
  <c r="D5739" i="3"/>
  <c r="D5740" i="3"/>
  <c r="D5741" i="3"/>
  <c r="D5742" i="3"/>
  <c r="D5743" i="3"/>
  <c r="D5744" i="3"/>
  <c r="D5745" i="3"/>
  <c r="D5746" i="3"/>
  <c r="D5747" i="3"/>
  <c r="D5748" i="3"/>
  <c r="D5749" i="3"/>
  <c r="D5750" i="3"/>
  <c r="D5751" i="3"/>
  <c r="D5752" i="3"/>
  <c r="D5753" i="3"/>
  <c r="D5754" i="3"/>
  <c r="D5755" i="3"/>
  <c r="D5756" i="3"/>
  <c r="D5757" i="3"/>
  <c r="D5758" i="3"/>
  <c r="D5759" i="3"/>
  <c r="D5760" i="3"/>
  <c r="D5761" i="3"/>
  <c r="D5762" i="3"/>
  <c r="D5763" i="3"/>
  <c r="D5764" i="3"/>
  <c r="D5765" i="3"/>
  <c r="D5766" i="3"/>
  <c r="D5767" i="3"/>
  <c r="D5768" i="3"/>
  <c r="D5769" i="3"/>
  <c r="D5770" i="3"/>
  <c r="D5771" i="3"/>
  <c r="D5772" i="3"/>
  <c r="D5773" i="3"/>
  <c r="D5774" i="3"/>
  <c r="D5775" i="3"/>
  <c r="D5776" i="3"/>
  <c r="D5777" i="3"/>
  <c r="D5778" i="3"/>
  <c r="D5779" i="3"/>
  <c r="D5780" i="3"/>
  <c r="D5781" i="3"/>
  <c r="D5782" i="3"/>
  <c r="D5783" i="3"/>
  <c r="D5784" i="3"/>
  <c r="D5785" i="3"/>
  <c r="D5786" i="3"/>
  <c r="D5787" i="3"/>
  <c r="D5788" i="3"/>
  <c r="D5789" i="3"/>
  <c r="D5790" i="3"/>
  <c r="D5791" i="3"/>
  <c r="D5792" i="3"/>
  <c r="D5793" i="3"/>
  <c r="D5794" i="3"/>
  <c r="D5795" i="3"/>
  <c r="D5796" i="3"/>
  <c r="D5797" i="3"/>
  <c r="D5798" i="3"/>
  <c r="D5799" i="3"/>
  <c r="D5800" i="3"/>
  <c r="D5801" i="3"/>
  <c r="D5802" i="3"/>
  <c r="D5803" i="3"/>
  <c r="D5804" i="3"/>
  <c r="D5805" i="3"/>
  <c r="D5806" i="3"/>
  <c r="D5807" i="3"/>
  <c r="D5808" i="3"/>
  <c r="D5809" i="3"/>
  <c r="D5810" i="3"/>
  <c r="D5811" i="3"/>
  <c r="D5812" i="3"/>
  <c r="D5813" i="3"/>
  <c r="D5814" i="3"/>
  <c r="D5815" i="3"/>
  <c r="D5816" i="3"/>
  <c r="D5817" i="3"/>
  <c r="D5818" i="3"/>
  <c r="D5819" i="3"/>
  <c r="D5820" i="3"/>
  <c r="D5821" i="3"/>
  <c r="D5822" i="3"/>
  <c r="D5823" i="3"/>
  <c r="D5824" i="3"/>
  <c r="D5825" i="3"/>
  <c r="D5826" i="3"/>
  <c r="D5827" i="3"/>
  <c r="D5828" i="3"/>
  <c r="D5829" i="3"/>
  <c r="D5830" i="3"/>
  <c r="D5831" i="3"/>
  <c r="D5832" i="3"/>
  <c r="D5833" i="3"/>
  <c r="D5834" i="3"/>
  <c r="D5835" i="3"/>
  <c r="D5836" i="3"/>
  <c r="D5837" i="3"/>
  <c r="D5838" i="3"/>
  <c r="D5839" i="3"/>
  <c r="D5840" i="3"/>
  <c r="D5841" i="3"/>
  <c r="D5842" i="3"/>
  <c r="D5843" i="3"/>
  <c r="D5844" i="3"/>
  <c r="D5845" i="3"/>
  <c r="D5846" i="3"/>
  <c r="D5847" i="3"/>
  <c r="D5848" i="3"/>
  <c r="D5849" i="3"/>
  <c r="D5850" i="3"/>
  <c r="D5851" i="3"/>
  <c r="D5852" i="3"/>
  <c r="D5853" i="3"/>
  <c r="D5854" i="3"/>
  <c r="D5855" i="3"/>
  <c r="D5856" i="3"/>
  <c r="D5857" i="3"/>
  <c r="D5858" i="3"/>
  <c r="D5859" i="3"/>
  <c r="D5860" i="3"/>
  <c r="D5861" i="3"/>
  <c r="D5862" i="3"/>
  <c r="D5863" i="3"/>
  <c r="D5864" i="3"/>
  <c r="D5865" i="3"/>
  <c r="D5866" i="3"/>
  <c r="D5867" i="3"/>
  <c r="D5868" i="3"/>
  <c r="D5869" i="3"/>
  <c r="D5870" i="3"/>
  <c r="D5871" i="3"/>
  <c r="D5872" i="3"/>
  <c r="D5873" i="3"/>
  <c r="D5874" i="3"/>
  <c r="D5875" i="3"/>
  <c r="D5876" i="3"/>
  <c r="D5877" i="3"/>
  <c r="D5878" i="3"/>
  <c r="D5879" i="3"/>
  <c r="D5880" i="3"/>
  <c r="D5881" i="3"/>
  <c r="D5882" i="3"/>
  <c r="D5883" i="3"/>
  <c r="D5884" i="3"/>
  <c r="D5885" i="3"/>
  <c r="D5886" i="3"/>
  <c r="D5887" i="3"/>
  <c r="D5888" i="3"/>
  <c r="D5889" i="3"/>
  <c r="D5890" i="3"/>
  <c r="D5891" i="3"/>
  <c r="D5892" i="3"/>
  <c r="D5893" i="3"/>
  <c r="D5894" i="3"/>
  <c r="D5895" i="3"/>
  <c r="D5896" i="3"/>
  <c r="D5897" i="3"/>
  <c r="D5898" i="3"/>
  <c r="D5899" i="3"/>
  <c r="D5900" i="3"/>
  <c r="D5901" i="3"/>
  <c r="D5902" i="3"/>
  <c r="D5903" i="3"/>
  <c r="D5904" i="3"/>
  <c r="D5905" i="3"/>
  <c r="D5906" i="3"/>
  <c r="D5907" i="3"/>
  <c r="D5908" i="3"/>
  <c r="D5909" i="3"/>
  <c r="D5910" i="3"/>
  <c r="D5911" i="3"/>
  <c r="D5912" i="3"/>
  <c r="D5913" i="3"/>
  <c r="D5914" i="3"/>
  <c r="D5915" i="3"/>
  <c r="D5916" i="3"/>
  <c r="D5917" i="3"/>
  <c r="D5918" i="3"/>
  <c r="D5919" i="3"/>
  <c r="D5920" i="3"/>
  <c r="D5921" i="3"/>
  <c r="D5922" i="3"/>
  <c r="D5923" i="3"/>
  <c r="D5924" i="3"/>
  <c r="D5925" i="3"/>
  <c r="D5926" i="3"/>
  <c r="D5927" i="3"/>
  <c r="D5928" i="3"/>
  <c r="D5929" i="3"/>
  <c r="D5930" i="3"/>
  <c r="D5931" i="3"/>
  <c r="D5932" i="3"/>
  <c r="D5933" i="3"/>
  <c r="D5934" i="3"/>
  <c r="D5935" i="3"/>
  <c r="D5936" i="3"/>
  <c r="D5937" i="3"/>
  <c r="D5938" i="3"/>
  <c r="D5939" i="3"/>
  <c r="D5940" i="3"/>
  <c r="D5941" i="3"/>
  <c r="D5942" i="3"/>
  <c r="D5943" i="3"/>
  <c r="D5944" i="3"/>
  <c r="D5945" i="3"/>
  <c r="D5946" i="3"/>
  <c r="D5947" i="3"/>
  <c r="D5948" i="3"/>
  <c r="D5949" i="3"/>
  <c r="D5950" i="3"/>
  <c r="D5951" i="3"/>
  <c r="D5952" i="3"/>
  <c r="D5953" i="3"/>
  <c r="D5954" i="3"/>
  <c r="D5955" i="3"/>
  <c r="D5956" i="3"/>
  <c r="D5957" i="3"/>
  <c r="D5958" i="3"/>
  <c r="D5959" i="3"/>
  <c r="D5960" i="3"/>
  <c r="D5961" i="3"/>
  <c r="D5962" i="3"/>
  <c r="D5963" i="3"/>
  <c r="D5964" i="3"/>
  <c r="D5965" i="3"/>
  <c r="D5966" i="3"/>
  <c r="D5967" i="3"/>
  <c r="D5968" i="3"/>
  <c r="D5969" i="3"/>
  <c r="D5970" i="3"/>
  <c r="D5971" i="3"/>
  <c r="D5972" i="3"/>
  <c r="D5973" i="3"/>
  <c r="D5974" i="3"/>
  <c r="D5975" i="3"/>
  <c r="D5976" i="3"/>
  <c r="D5977" i="3"/>
  <c r="D5978" i="3"/>
  <c r="D5979" i="3"/>
  <c r="D5980" i="3"/>
  <c r="D5981" i="3"/>
  <c r="D5982" i="3"/>
  <c r="D5983" i="3"/>
  <c r="D5984" i="3"/>
  <c r="D5985" i="3"/>
  <c r="D5986" i="3"/>
  <c r="D5987" i="3"/>
  <c r="D5988" i="3"/>
  <c r="D5989" i="3"/>
  <c r="D5990" i="3"/>
  <c r="D5991" i="3"/>
  <c r="D5992" i="3"/>
  <c r="D5993" i="3"/>
  <c r="D5994" i="3"/>
  <c r="D5995" i="3"/>
  <c r="D5996" i="3"/>
  <c r="D5997" i="3"/>
  <c r="D5998" i="3"/>
  <c r="D5999" i="3"/>
  <c r="D6000" i="3"/>
  <c r="D6001" i="3"/>
  <c r="D6002" i="3"/>
  <c r="D6003" i="3"/>
  <c r="D6004" i="3"/>
  <c r="D6005" i="3"/>
  <c r="D6006" i="3"/>
  <c r="D6007" i="3"/>
  <c r="D6008" i="3"/>
  <c r="D6009" i="3"/>
  <c r="D6010" i="3"/>
  <c r="D6011" i="3"/>
  <c r="D6012" i="3"/>
  <c r="D6013" i="3"/>
  <c r="D6014" i="3"/>
  <c r="D6015" i="3"/>
  <c r="D6016" i="3"/>
  <c r="D6017" i="3"/>
  <c r="D6018" i="3"/>
  <c r="D6019" i="3"/>
  <c r="D6020" i="3"/>
  <c r="D6021" i="3"/>
  <c r="D6022" i="3"/>
  <c r="D6023" i="3"/>
  <c r="D6024" i="3"/>
  <c r="D6025" i="3"/>
  <c r="D6026" i="3"/>
  <c r="D6027" i="3"/>
  <c r="D6028" i="3"/>
  <c r="D6029" i="3"/>
  <c r="D6030" i="3"/>
  <c r="D6031" i="3"/>
  <c r="D6032" i="3"/>
  <c r="D6033" i="3"/>
  <c r="D6034" i="3"/>
  <c r="D6035" i="3"/>
  <c r="D6036" i="3"/>
  <c r="D6037" i="3"/>
  <c r="D6038" i="3"/>
  <c r="D6039" i="3"/>
  <c r="D6040" i="3"/>
  <c r="D6041" i="3"/>
  <c r="D6042" i="3"/>
  <c r="D6043" i="3"/>
  <c r="D6044" i="3"/>
  <c r="D6045" i="3"/>
  <c r="D6046" i="3"/>
  <c r="D6047" i="3"/>
  <c r="D6048" i="3"/>
  <c r="D6049" i="3"/>
  <c r="D6050" i="3"/>
  <c r="D6051" i="3"/>
  <c r="D6052" i="3"/>
  <c r="D6053" i="3"/>
  <c r="D6054" i="3"/>
  <c r="D6055" i="3"/>
  <c r="D6056" i="3"/>
  <c r="D6057" i="3"/>
  <c r="D6058" i="3"/>
  <c r="D6059" i="3"/>
  <c r="D6060" i="3"/>
  <c r="D6061" i="3"/>
  <c r="D6062" i="3"/>
  <c r="D6063" i="3"/>
  <c r="D6064" i="3"/>
  <c r="D6065" i="3"/>
  <c r="D6066" i="3"/>
  <c r="D6067" i="3"/>
  <c r="D6068" i="3"/>
  <c r="D6069" i="3"/>
  <c r="D6070" i="3"/>
  <c r="D6071" i="3"/>
  <c r="D6072" i="3"/>
  <c r="D6073" i="3"/>
  <c r="D6074" i="3"/>
  <c r="D6075" i="3"/>
  <c r="D6076" i="3"/>
  <c r="D6077" i="3"/>
  <c r="D6078" i="3"/>
  <c r="D6079" i="3"/>
  <c r="D6080" i="3"/>
  <c r="D6081" i="3"/>
  <c r="D6082" i="3"/>
  <c r="D6083" i="3"/>
  <c r="D6084" i="3"/>
  <c r="D6085" i="3"/>
  <c r="D6086" i="3"/>
  <c r="D6087" i="3"/>
  <c r="D6088" i="3"/>
  <c r="D6089" i="3"/>
  <c r="D6090" i="3"/>
  <c r="D6091" i="3"/>
  <c r="D6092" i="3"/>
  <c r="D6093" i="3"/>
  <c r="D6094" i="3"/>
  <c r="D6095" i="3"/>
  <c r="D6096" i="3"/>
  <c r="D6097" i="3"/>
  <c r="D6098" i="3"/>
  <c r="D6099" i="3"/>
  <c r="D6100" i="3"/>
  <c r="D6101" i="3"/>
  <c r="D6102" i="3"/>
  <c r="D6103" i="3"/>
  <c r="D6104" i="3"/>
  <c r="D6105" i="3"/>
  <c r="D6106" i="3"/>
  <c r="D6107" i="3"/>
  <c r="D6108" i="3"/>
  <c r="D6109" i="3"/>
  <c r="D6110" i="3"/>
  <c r="D6111" i="3"/>
  <c r="D6112" i="3"/>
  <c r="D6113" i="3"/>
  <c r="D6114" i="3"/>
  <c r="D6115" i="3"/>
  <c r="D6116" i="3"/>
  <c r="D6117" i="3"/>
  <c r="D6118" i="3"/>
  <c r="D6119" i="3"/>
  <c r="D6120" i="3"/>
  <c r="D6121" i="3"/>
  <c r="D6122" i="3"/>
  <c r="D6123" i="3"/>
  <c r="D6124" i="3"/>
  <c r="D6125" i="3"/>
  <c r="D6126" i="3"/>
  <c r="D6127" i="3"/>
  <c r="D6128" i="3"/>
  <c r="D6129" i="3"/>
  <c r="D6130" i="3"/>
  <c r="D6131" i="3"/>
  <c r="D6132" i="3"/>
  <c r="D6133" i="3"/>
  <c r="D6134" i="3"/>
  <c r="D6135" i="3"/>
  <c r="D6136" i="3"/>
  <c r="D6137" i="3"/>
  <c r="D6138" i="3"/>
  <c r="D6139" i="3"/>
  <c r="D6140" i="3"/>
  <c r="D6141" i="3"/>
  <c r="D6142" i="3"/>
  <c r="D6143" i="3"/>
  <c r="D6144" i="3"/>
  <c r="D6145" i="3"/>
  <c r="D6146" i="3"/>
  <c r="D6147" i="3"/>
  <c r="D6148" i="3"/>
  <c r="D6149" i="3"/>
  <c r="D6150" i="3"/>
  <c r="D6151" i="3"/>
  <c r="D6152" i="3"/>
  <c r="D6153" i="3"/>
  <c r="D6154" i="3"/>
  <c r="D6155" i="3"/>
  <c r="D6156" i="3"/>
  <c r="D6157" i="3"/>
  <c r="D6158" i="3"/>
  <c r="D6159" i="3"/>
  <c r="D6160" i="3"/>
  <c r="D6161" i="3"/>
  <c r="D6162" i="3"/>
  <c r="D6163" i="3"/>
  <c r="D6164" i="3"/>
  <c r="D6165" i="3"/>
  <c r="D6166" i="3"/>
  <c r="D6167" i="3"/>
  <c r="D6168" i="3"/>
  <c r="D6169" i="3"/>
  <c r="D6170" i="3"/>
  <c r="D6171" i="3"/>
  <c r="D6172" i="3"/>
  <c r="D6173" i="3"/>
  <c r="D6174" i="3"/>
  <c r="D6175" i="3"/>
  <c r="D6176" i="3"/>
  <c r="D6177" i="3"/>
  <c r="D6178" i="3"/>
  <c r="D6179" i="3"/>
  <c r="D6180" i="3"/>
  <c r="D6181" i="3"/>
  <c r="D6182" i="3"/>
  <c r="D6183" i="3"/>
  <c r="D6184" i="3"/>
  <c r="D6185" i="3"/>
  <c r="D6186" i="3"/>
  <c r="D6187" i="3"/>
  <c r="D6188" i="3"/>
  <c r="D6189" i="3"/>
  <c r="D6190" i="3"/>
  <c r="D6191" i="3"/>
  <c r="D6192" i="3"/>
  <c r="D6193" i="3"/>
  <c r="D6194" i="3"/>
  <c r="D6195" i="3"/>
  <c r="D6196" i="3"/>
  <c r="D6197" i="3"/>
  <c r="D6198" i="3"/>
  <c r="D6199" i="3"/>
  <c r="D6200" i="3"/>
  <c r="D6201" i="3"/>
  <c r="D6202" i="3"/>
  <c r="D6203" i="3"/>
  <c r="D6204" i="3"/>
  <c r="D6205" i="3"/>
  <c r="D6206" i="3"/>
  <c r="D6207" i="3"/>
  <c r="D6208" i="3"/>
  <c r="D6209" i="3"/>
  <c r="D6210" i="3"/>
  <c r="D6211" i="3"/>
  <c r="D6212" i="3"/>
  <c r="D6213" i="3"/>
  <c r="D6214" i="3"/>
  <c r="D6215" i="3"/>
  <c r="D6216" i="3"/>
  <c r="D6217" i="3"/>
  <c r="D6218" i="3"/>
  <c r="D6219" i="3"/>
  <c r="D6220" i="3"/>
  <c r="D6221" i="3"/>
  <c r="D6222" i="3"/>
  <c r="D6223" i="3"/>
  <c r="D6224" i="3"/>
  <c r="D6225" i="3"/>
  <c r="D6226" i="3"/>
  <c r="D6227" i="3"/>
  <c r="D6228" i="3"/>
  <c r="D6229" i="3"/>
  <c r="D6230" i="3"/>
  <c r="D6231" i="3"/>
  <c r="D6232" i="3"/>
  <c r="D6233" i="3"/>
  <c r="D6234" i="3"/>
  <c r="D6235" i="3"/>
  <c r="D6236" i="3"/>
  <c r="D6237" i="3"/>
  <c r="D6238" i="3"/>
  <c r="D6239" i="3"/>
  <c r="D6240" i="3"/>
  <c r="D6241" i="3"/>
  <c r="D6242" i="3"/>
  <c r="D6243" i="3"/>
  <c r="D6244" i="3"/>
  <c r="D6245" i="3"/>
  <c r="D6246" i="3"/>
  <c r="D6247" i="3"/>
  <c r="D6248" i="3"/>
  <c r="D6249" i="3"/>
  <c r="D6250" i="3"/>
  <c r="D6251" i="3"/>
  <c r="D6252" i="3"/>
  <c r="D6253" i="3"/>
  <c r="D6254" i="3"/>
  <c r="D6255" i="3"/>
  <c r="D6256" i="3"/>
  <c r="D6257" i="3"/>
  <c r="D6258" i="3"/>
  <c r="D6259" i="3"/>
  <c r="D6260" i="3"/>
  <c r="D6261" i="3"/>
  <c r="D6262" i="3"/>
  <c r="D6263" i="3"/>
  <c r="D6264" i="3"/>
  <c r="D6265" i="3"/>
  <c r="D6266" i="3"/>
  <c r="D6267" i="3"/>
  <c r="D6268" i="3"/>
  <c r="D6269" i="3"/>
  <c r="D6270" i="3"/>
  <c r="D6271" i="3"/>
  <c r="D6272" i="3"/>
  <c r="D6273" i="3"/>
  <c r="D6274" i="3"/>
  <c r="D6275" i="3"/>
  <c r="D6276" i="3"/>
  <c r="D6277" i="3"/>
  <c r="D6278" i="3"/>
  <c r="D6279" i="3"/>
  <c r="D6280" i="3"/>
  <c r="D6281" i="3"/>
  <c r="D6282" i="3"/>
  <c r="D6283" i="3"/>
  <c r="D6284" i="3"/>
  <c r="D6285" i="3"/>
  <c r="D6286" i="3"/>
  <c r="D6287" i="3"/>
  <c r="D6288" i="3"/>
  <c r="D6289" i="3"/>
  <c r="D6290" i="3"/>
  <c r="D6291" i="3"/>
  <c r="D6292" i="3"/>
  <c r="D6293" i="3"/>
  <c r="D6294" i="3"/>
  <c r="D6295" i="3"/>
  <c r="D6296" i="3"/>
  <c r="D6297" i="3"/>
  <c r="D6298" i="3"/>
  <c r="D6299" i="3"/>
  <c r="D6300" i="3"/>
  <c r="D6301" i="3"/>
  <c r="D6302" i="3"/>
  <c r="D6303" i="3"/>
  <c r="D6304" i="3"/>
  <c r="D6305" i="3"/>
  <c r="D6306" i="3"/>
  <c r="D6307" i="3"/>
  <c r="D6308" i="3"/>
  <c r="D6309" i="3"/>
  <c r="D6310" i="3"/>
  <c r="D6311" i="3"/>
  <c r="D6312" i="3"/>
  <c r="D6313" i="3"/>
  <c r="D6314" i="3"/>
  <c r="D6315" i="3"/>
  <c r="D6316" i="3"/>
  <c r="D6317" i="3"/>
  <c r="D6318" i="3"/>
  <c r="D6319" i="3"/>
  <c r="D6320" i="3"/>
  <c r="D6321" i="3"/>
  <c r="D6322" i="3"/>
  <c r="D6323" i="3"/>
  <c r="D6324" i="3"/>
  <c r="D6325" i="3"/>
  <c r="D6326" i="3"/>
  <c r="D6327" i="3"/>
  <c r="D6328" i="3"/>
  <c r="D6329" i="3"/>
  <c r="D6330" i="3"/>
  <c r="D6331" i="3"/>
  <c r="D6332" i="3"/>
  <c r="D6333" i="3"/>
  <c r="D6334" i="3"/>
  <c r="D6335" i="3"/>
  <c r="D6336" i="3"/>
  <c r="D6337" i="3"/>
  <c r="D6338" i="3"/>
  <c r="D6339" i="3"/>
  <c r="D6340" i="3"/>
  <c r="D6341" i="3"/>
  <c r="D6342" i="3"/>
  <c r="D6343" i="3"/>
  <c r="D6344" i="3"/>
  <c r="D6345" i="3"/>
  <c r="D6346" i="3"/>
  <c r="D6347" i="3"/>
  <c r="D6348" i="3"/>
  <c r="D6349" i="3"/>
  <c r="D6350" i="3"/>
  <c r="D6351" i="3"/>
  <c r="D6352" i="3"/>
  <c r="D6353" i="3"/>
  <c r="D6354" i="3"/>
  <c r="D6355" i="3"/>
  <c r="D6356" i="3"/>
  <c r="D6357" i="3"/>
  <c r="D6358" i="3"/>
  <c r="D6359" i="3"/>
  <c r="D6360" i="3"/>
  <c r="D6361" i="3"/>
  <c r="D6362" i="3"/>
  <c r="D6363" i="3"/>
  <c r="D6364" i="3"/>
  <c r="D6365" i="3"/>
  <c r="D6366" i="3"/>
  <c r="D6367" i="3"/>
  <c r="D6368" i="3"/>
  <c r="D6369" i="3"/>
  <c r="D6370" i="3"/>
  <c r="D6371" i="3"/>
  <c r="D6372" i="3"/>
  <c r="D6373" i="3"/>
  <c r="D6374" i="3"/>
  <c r="D6375" i="3"/>
  <c r="D6376" i="3"/>
  <c r="D6377" i="3"/>
  <c r="D6378" i="3"/>
  <c r="D6379" i="3"/>
  <c r="D6380" i="3"/>
  <c r="D6381" i="3"/>
  <c r="D6382" i="3"/>
  <c r="D6383" i="3"/>
  <c r="D6384" i="3"/>
  <c r="D6385" i="3"/>
  <c r="D6386" i="3"/>
  <c r="D6387" i="3"/>
  <c r="D6388" i="3"/>
  <c r="D6389" i="3"/>
  <c r="D6390" i="3"/>
  <c r="D6391" i="3"/>
  <c r="D6392" i="3"/>
  <c r="D6393" i="3"/>
  <c r="D6394" i="3"/>
  <c r="D6395" i="3"/>
  <c r="D6396" i="3"/>
  <c r="D6397" i="3"/>
  <c r="D6398" i="3"/>
  <c r="D6399" i="3"/>
  <c r="D6400" i="3"/>
  <c r="D6401" i="3"/>
  <c r="D6402" i="3"/>
  <c r="D6403" i="3"/>
  <c r="D6404" i="3"/>
  <c r="D6405" i="3"/>
  <c r="D6406" i="3"/>
  <c r="D6407" i="3"/>
  <c r="D6408" i="3"/>
  <c r="D6409" i="3"/>
  <c r="D6410" i="3"/>
  <c r="D6411" i="3"/>
  <c r="D6412" i="3"/>
  <c r="D6413" i="3"/>
  <c r="D6414" i="3"/>
  <c r="D6415" i="3"/>
  <c r="D6416" i="3"/>
  <c r="D6417" i="3"/>
  <c r="D6418" i="3"/>
  <c r="D6419" i="3"/>
  <c r="D6420" i="3"/>
  <c r="D6421" i="3"/>
  <c r="D6422" i="3"/>
  <c r="D6423" i="3"/>
  <c r="D6424" i="3"/>
  <c r="D6425" i="3"/>
  <c r="D6426" i="3"/>
  <c r="D6427" i="3"/>
  <c r="D6428" i="3"/>
  <c r="D6429" i="3"/>
  <c r="D6430" i="3"/>
  <c r="D6431" i="3"/>
  <c r="D6432" i="3"/>
  <c r="D6433" i="3"/>
  <c r="D6434" i="3"/>
  <c r="D6435" i="3"/>
  <c r="D6436" i="3"/>
  <c r="D6437" i="3"/>
  <c r="D6438" i="3"/>
  <c r="D6439" i="3"/>
  <c r="D6440" i="3"/>
  <c r="D6441" i="3"/>
  <c r="D6442" i="3"/>
  <c r="D6443" i="3"/>
  <c r="D6444" i="3"/>
  <c r="D6445" i="3"/>
  <c r="D6446" i="3"/>
  <c r="D6447" i="3"/>
  <c r="D6448" i="3"/>
  <c r="D6449" i="3"/>
  <c r="D6450" i="3"/>
  <c r="D6451" i="3"/>
  <c r="D6452" i="3"/>
  <c r="D6453" i="3"/>
  <c r="D6454" i="3"/>
  <c r="D6455" i="3"/>
  <c r="D6456" i="3"/>
  <c r="D6457" i="3"/>
  <c r="D6458" i="3"/>
  <c r="D6459" i="3"/>
  <c r="D6460" i="3"/>
  <c r="D6461" i="3"/>
  <c r="D6462" i="3"/>
  <c r="D6463" i="3"/>
  <c r="D6464" i="3"/>
  <c r="D6465" i="3"/>
  <c r="D6466" i="3"/>
  <c r="D6467" i="3"/>
  <c r="D6468" i="3"/>
  <c r="D6469" i="3"/>
  <c r="D6470" i="3"/>
  <c r="D6471" i="3"/>
  <c r="D6472" i="3"/>
  <c r="D6473" i="3"/>
  <c r="D6474" i="3"/>
  <c r="D6475" i="3"/>
  <c r="D6476" i="3"/>
  <c r="D6477" i="3"/>
  <c r="D6478" i="3"/>
  <c r="D6479" i="3"/>
  <c r="D6480" i="3"/>
  <c r="D6481" i="3"/>
  <c r="D6482" i="3"/>
  <c r="D6483" i="3"/>
  <c r="D6484" i="3"/>
  <c r="D6485" i="3"/>
  <c r="D6486" i="3"/>
  <c r="D6487" i="3"/>
  <c r="D6488" i="3"/>
  <c r="D6489" i="3"/>
  <c r="D6490" i="3"/>
  <c r="D6491" i="3"/>
  <c r="D6492" i="3"/>
  <c r="D6493" i="3"/>
  <c r="D6494" i="3"/>
  <c r="D6495" i="3"/>
  <c r="D6496" i="3"/>
  <c r="D6497" i="3"/>
  <c r="D6498" i="3"/>
  <c r="D6499" i="3"/>
  <c r="D6500" i="3"/>
  <c r="D6501" i="3"/>
  <c r="D6502" i="3"/>
  <c r="D6503" i="3"/>
  <c r="D6504" i="3"/>
  <c r="D6505" i="3"/>
  <c r="D6506" i="3"/>
  <c r="D6507" i="3"/>
  <c r="D6508" i="3"/>
  <c r="D6509" i="3"/>
  <c r="D6510" i="3"/>
  <c r="D6511" i="3"/>
  <c r="D6512" i="3"/>
  <c r="D6513" i="3"/>
  <c r="D6514" i="3"/>
  <c r="D6515" i="3"/>
  <c r="D6516" i="3"/>
  <c r="D6517" i="3"/>
  <c r="D6518" i="3"/>
  <c r="D6519" i="3"/>
  <c r="D6520" i="3"/>
  <c r="D6521" i="3"/>
  <c r="D6522" i="3"/>
  <c r="D6523" i="3"/>
  <c r="D6524" i="3"/>
  <c r="D6525" i="3"/>
  <c r="D6526" i="3"/>
  <c r="D6527" i="3"/>
  <c r="D6528" i="3"/>
  <c r="D6529" i="3"/>
  <c r="D6530" i="3"/>
  <c r="D6531" i="3"/>
  <c r="D6532" i="3"/>
  <c r="D6533" i="3"/>
  <c r="D6534" i="3"/>
  <c r="D6535" i="3"/>
  <c r="D6536" i="3"/>
  <c r="D6537" i="3"/>
  <c r="D6538" i="3"/>
  <c r="D6539" i="3"/>
  <c r="D6540" i="3"/>
  <c r="D6541" i="3"/>
  <c r="D6542" i="3"/>
  <c r="D6543" i="3"/>
  <c r="D6544" i="3"/>
  <c r="D6545" i="3"/>
  <c r="D6546" i="3"/>
  <c r="D6547" i="3"/>
  <c r="D6548" i="3"/>
  <c r="D6549" i="3"/>
  <c r="D6550" i="3"/>
  <c r="D6551" i="3"/>
  <c r="D6552" i="3"/>
  <c r="D6553" i="3"/>
  <c r="D6554" i="3"/>
  <c r="D6555" i="3"/>
  <c r="D6556" i="3"/>
  <c r="D6557" i="3"/>
  <c r="D6558" i="3"/>
  <c r="D6559" i="3"/>
  <c r="D6560" i="3"/>
  <c r="D6561" i="3"/>
  <c r="D6562" i="3"/>
  <c r="D6563" i="3"/>
  <c r="D6564" i="3"/>
  <c r="D6565" i="3"/>
  <c r="D6566" i="3"/>
  <c r="D6567" i="3"/>
  <c r="D6568" i="3"/>
  <c r="D6569" i="3"/>
  <c r="D6570" i="3"/>
  <c r="D6571" i="3"/>
  <c r="D6572" i="3"/>
  <c r="D6573" i="3"/>
  <c r="D6574" i="3"/>
  <c r="D6575" i="3"/>
  <c r="D6576" i="3"/>
  <c r="D6577" i="3"/>
  <c r="D6578" i="3"/>
  <c r="D6579" i="3"/>
  <c r="D6580" i="3"/>
  <c r="D6581" i="3"/>
  <c r="D6582" i="3"/>
  <c r="D6583" i="3"/>
  <c r="D6584" i="3"/>
  <c r="D6585" i="3"/>
  <c r="D6586" i="3"/>
  <c r="D6587" i="3"/>
  <c r="D6588" i="3"/>
  <c r="D6589" i="3"/>
  <c r="D6590" i="3"/>
  <c r="D6591" i="3"/>
  <c r="D6592" i="3"/>
  <c r="D6593" i="3"/>
  <c r="D6594" i="3"/>
  <c r="D6595" i="3"/>
  <c r="D6596" i="3"/>
  <c r="D6597" i="3"/>
  <c r="D6598" i="3"/>
  <c r="D6599" i="3"/>
  <c r="D6600" i="3"/>
  <c r="D6601" i="3"/>
  <c r="D6602" i="3"/>
  <c r="D6603" i="3"/>
  <c r="D6604" i="3"/>
  <c r="D6605" i="3"/>
  <c r="D6606" i="3"/>
  <c r="D6607" i="3"/>
  <c r="D6608" i="3"/>
  <c r="D6609" i="3"/>
  <c r="D6610" i="3"/>
  <c r="D6611" i="3"/>
  <c r="D6612" i="3"/>
  <c r="D6613" i="3"/>
  <c r="D6614" i="3"/>
  <c r="D6615" i="3"/>
  <c r="D6616" i="3"/>
  <c r="D6617" i="3"/>
  <c r="D6618" i="3"/>
  <c r="D6619" i="3"/>
  <c r="D6620" i="3"/>
  <c r="D6621" i="3"/>
  <c r="D6622" i="3"/>
  <c r="D6623" i="3"/>
  <c r="D6624" i="3"/>
  <c r="D6625" i="3"/>
  <c r="D6626" i="3"/>
  <c r="D6627" i="3"/>
  <c r="D6628" i="3"/>
  <c r="D6629" i="3"/>
  <c r="D6630" i="3"/>
  <c r="D6631" i="3"/>
  <c r="D6632" i="3"/>
  <c r="D6633" i="3"/>
  <c r="D6634" i="3"/>
  <c r="D6635" i="3"/>
  <c r="D6636" i="3"/>
  <c r="D6637" i="3"/>
  <c r="D6638" i="3"/>
  <c r="D6639" i="3"/>
  <c r="D6640" i="3"/>
  <c r="D6641" i="3"/>
  <c r="D6642" i="3"/>
  <c r="D6643" i="3"/>
  <c r="D6644" i="3"/>
  <c r="D6645" i="3"/>
  <c r="D6646" i="3"/>
  <c r="D6647" i="3"/>
  <c r="D6648" i="3"/>
  <c r="D6649" i="3"/>
  <c r="D6650" i="3"/>
  <c r="D6651" i="3"/>
  <c r="D6652" i="3"/>
  <c r="D6653" i="3"/>
  <c r="D6654" i="3"/>
  <c r="D6655" i="3"/>
  <c r="D6656" i="3"/>
  <c r="D6657" i="3"/>
  <c r="D6658" i="3"/>
  <c r="D6659" i="3"/>
  <c r="D6660" i="3"/>
  <c r="D6661" i="3"/>
  <c r="D6662" i="3"/>
  <c r="D6663" i="3"/>
  <c r="D6664" i="3"/>
  <c r="D6665" i="3"/>
  <c r="D6666" i="3"/>
  <c r="D6667" i="3"/>
  <c r="D6668" i="3"/>
  <c r="D6669" i="3"/>
  <c r="D6670" i="3"/>
  <c r="D6671" i="3"/>
  <c r="D6672" i="3"/>
  <c r="D6673" i="3"/>
  <c r="D6674" i="3"/>
  <c r="D6675" i="3"/>
  <c r="D6676" i="3"/>
  <c r="D6677" i="3"/>
  <c r="D6678" i="3"/>
  <c r="D6679" i="3"/>
  <c r="D6680" i="3"/>
  <c r="D6681" i="3"/>
  <c r="D6682" i="3"/>
  <c r="D6683" i="3"/>
  <c r="D6684" i="3"/>
  <c r="D6685" i="3"/>
  <c r="D6686" i="3"/>
  <c r="D6687" i="3"/>
  <c r="D6688" i="3"/>
  <c r="D6689" i="3"/>
  <c r="D6690" i="3"/>
  <c r="D6691" i="3"/>
  <c r="D6692" i="3"/>
  <c r="D6693" i="3"/>
  <c r="D6694" i="3"/>
  <c r="D6695" i="3"/>
  <c r="D6696" i="3"/>
  <c r="D6697" i="3"/>
  <c r="D6698" i="3"/>
  <c r="D6699" i="3"/>
  <c r="D6700" i="3"/>
  <c r="D6701" i="3"/>
  <c r="D6702" i="3"/>
  <c r="D6703" i="3"/>
  <c r="D6704" i="3"/>
  <c r="D6705" i="3"/>
  <c r="D6706" i="3"/>
  <c r="D6707" i="3"/>
  <c r="D6708" i="3"/>
  <c r="D6709" i="3"/>
  <c r="D6710" i="3"/>
  <c r="D6711" i="3"/>
  <c r="D6712" i="3"/>
  <c r="D6713" i="3"/>
  <c r="D6714" i="3"/>
  <c r="D6715" i="3"/>
  <c r="D6716" i="3"/>
  <c r="D6717" i="3"/>
  <c r="D6718" i="3"/>
  <c r="D6719" i="3"/>
  <c r="D6720" i="3"/>
  <c r="D6721" i="3"/>
  <c r="D6722" i="3"/>
  <c r="D6723" i="3"/>
  <c r="D6724" i="3"/>
  <c r="D6725" i="3"/>
  <c r="D6726" i="3"/>
  <c r="D6727" i="3"/>
  <c r="D6728" i="3"/>
  <c r="D6729" i="3"/>
  <c r="D6730" i="3"/>
  <c r="D6731" i="3"/>
  <c r="D6732" i="3"/>
  <c r="D6733" i="3"/>
  <c r="D6734" i="3"/>
  <c r="D6735" i="3"/>
  <c r="D6736" i="3"/>
  <c r="D6737" i="3"/>
  <c r="D6738" i="3"/>
  <c r="D6739" i="3"/>
  <c r="D6740" i="3"/>
  <c r="D6741" i="3"/>
  <c r="D6742" i="3"/>
  <c r="D6743" i="3"/>
  <c r="D6744" i="3"/>
  <c r="D6745" i="3"/>
  <c r="D6746" i="3"/>
  <c r="D6747" i="3"/>
  <c r="D6748" i="3"/>
  <c r="D6749" i="3"/>
  <c r="D6750" i="3"/>
  <c r="D6751" i="3"/>
  <c r="D6752" i="3"/>
  <c r="D6753" i="3"/>
  <c r="D6754" i="3"/>
  <c r="D6755" i="3"/>
  <c r="D6756" i="3"/>
  <c r="D6757" i="3"/>
  <c r="D6758" i="3"/>
  <c r="D6759" i="3"/>
  <c r="D6760" i="3"/>
  <c r="D6761" i="3"/>
  <c r="D6762" i="3"/>
  <c r="D6763" i="3"/>
  <c r="D6764" i="3"/>
  <c r="D6765" i="3"/>
  <c r="D6766" i="3"/>
  <c r="D6767" i="3"/>
  <c r="D6768" i="3"/>
  <c r="D6769" i="3"/>
  <c r="D6770" i="3"/>
  <c r="D6771" i="3"/>
  <c r="D6772" i="3"/>
  <c r="D6773" i="3"/>
  <c r="D6774" i="3"/>
  <c r="D6775" i="3"/>
  <c r="D6776" i="3"/>
  <c r="D6777" i="3"/>
  <c r="D6778" i="3"/>
  <c r="D6779" i="3"/>
  <c r="D6780" i="3"/>
  <c r="D6781" i="3"/>
  <c r="D6782" i="3"/>
  <c r="D6783" i="3"/>
  <c r="D6784" i="3"/>
  <c r="D6785" i="3"/>
  <c r="D6786" i="3"/>
  <c r="D6787" i="3"/>
  <c r="D6788" i="3"/>
  <c r="D6789" i="3"/>
  <c r="D6790" i="3"/>
  <c r="D6791" i="3"/>
  <c r="D6792" i="3"/>
  <c r="D6793" i="3"/>
  <c r="D6794" i="3"/>
  <c r="D6795" i="3"/>
  <c r="D6796" i="3"/>
  <c r="D6797" i="3"/>
  <c r="D6798" i="3"/>
  <c r="D6799" i="3"/>
  <c r="D6800" i="3"/>
  <c r="D6801" i="3"/>
  <c r="D6802" i="3"/>
  <c r="D6803" i="3"/>
  <c r="D6804" i="3"/>
  <c r="D6805" i="3"/>
  <c r="D6806" i="3"/>
  <c r="D6807" i="3"/>
  <c r="D6808" i="3"/>
  <c r="D6809" i="3"/>
  <c r="D6810" i="3"/>
  <c r="D6811" i="3"/>
  <c r="D6812" i="3"/>
  <c r="D6813" i="3"/>
  <c r="D6814" i="3"/>
  <c r="D6815" i="3"/>
  <c r="D6816" i="3"/>
  <c r="D6817" i="3"/>
  <c r="D6818" i="3"/>
  <c r="D6819" i="3"/>
  <c r="D6820" i="3"/>
  <c r="D6821" i="3"/>
  <c r="D6822" i="3"/>
  <c r="D6823" i="3"/>
  <c r="D6824" i="3"/>
  <c r="D6825" i="3"/>
  <c r="D6826" i="3"/>
  <c r="D6827" i="3"/>
  <c r="D6828" i="3"/>
  <c r="D6829" i="3"/>
  <c r="D6830" i="3"/>
  <c r="D6831" i="3"/>
  <c r="D6832" i="3"/>
  <c r="D6833" i="3"/>
  <c r="D6834" i="3"/>
  <c r="D6835" i="3"/>
  <c r="D6836" i="3"/>
  <c r="D6837" i="3"/>
  <c r="D6838" i="3"/>
  <c r="D6839" i="3"/>
  <c r="D6840" i="3"/>
  <c r="D6841" i="3"/>
  <c r="D6842" i="3"/>
  <c r="D6843" i="3"/>
  <c r="D6844" i="3"/>
  <c r="D6845" i="3"/>
  <c r="D6846" i="3"/>
  <c r="D6847" i="3"/>
  <c r="D6848" i="3"/>
  <c r="D6849" i="3"/>
  <c r="D6850" i="3"/>
  <c r="D6851" i="3"/>
  <c r="D6852" i="3"/>
  <c r="D6853" i="3"/>
  <c r="D6854" i="3"/>
  <c r="D6855" i="3"/>
  <c r="D6856" i="3"/>
  <c r="D6857" i="3"/>
  <c r="D6858" i="3"/>
  <c r="D6859" i="3"/>
  <c r="D6860" i="3"/>
  <c r="D6861" i="3"/>
  <c r="D6862" i="3"/>
  <c r="D6863" i="3"/>
  <c r="D6864" i="3"/>
  <c r="D6865" i="3"/>
  <c r="D6866" i="3"/>
  <c r="D6867" i="3"/>
  <c r="D6868" i="3"/>
  <c r="D6869" i="3"/>
  <c r="D6870" i="3"/>
  <c r="D6871" i="3"/>
  <c r="D6872" i="3"/>
  <c r="D6873" i="3"/>
  <c r="D6874" i="3"/>
  <c r="D6875" i="3"/>
  <c r="D6876" i="3"/>
  <c r="D6877" i="3"/>
  <c r="D6878" i="3"/>
  <c r="D6879" i="3"/>
  <c r="D6880" i="3"/>
  <c r="D6881" i="3"/>
  <c r="D6882" i="3"/>
  <c r="D6883" i="3"/>
  <c r="D6884" i="3"/>
  <c r="D6885" i="3"/>
  <c r="D6886" i="3"/>
  <c r="D6887" i="3"/>
  <c r="D6888" i="3"/>
  <c r="D6889" i="3"/>
  <c r="D6890" i="3"/>
  <c r="D6891" i="3"/>
  <c r="D6892" i="3"/>
  <c r="D6893" i="3"/>
  <c r="D6894" i="3"/>
  <c r="D6895" i="3"/>
  <c r="D6896" i="3"/>
  <c r="D6897" i="3"/>
  <c r="D6898" i="3"/>
  <c r="D6899" i="3"/>
  <c r="D6900" i="3"/>
  <c r="D6901" i="3"/>
  <c r="D6902" i="3"/>
  <c r="D6903" i="3"/>
  <c r="D6904" i="3"/>
  <c r="D6905" i="3"/>
  <c r="D6906" i="3"/>
  <c r="D6907" i="3"/>
  <c r="D6908" i="3"/>
  <c r="D6909" i="3"/>
  <c r="D6910" i="3"/>
  <c r="D6911" i="3"/>
  <c r="D6912" i="3"/>
  <c r="D6913" i="3"/>
  <c r="D6914" i="3"/>
  <c r="D6915" i="3"/>
  <c r="D6916" i="3"/>
  <c r="D6917" i="3"/>
  <c r="D6918" i="3"/>
  <c r="D6919" i="3"/>
  <c r="D6920" i="3"/>
  <c r="D6921" i="3"/>
  <c r="D6922" i="3"/>
  <c r="D6923" i="3"/>
  <c r="D6924" i="3"/>
  <c r="D6925" i="3"/>
  <c r="D6926" i="3"/>
  <c r="D6927" i="3"/>
  <c r="D6928" i="3"/>
  <c r="D6929" i="3"/>
  <c r="D6930" i="3"/>
  <c r="D6931" i="3"/>
  <c r="D6932" i="3"/>
  <c r="D6933" i="3"/>
  <c r="D6934" i="3"/>
  <c r="D6935" i="3"/>
  <c r="D6936" i="3"/>
  <c r="D6937" i="3"/>
  <c r="D6938" i="3"/>
  <c r="D6939" i="3"/>
  <c r="D6940" i="3"/>
  <c r="D6941" i="3"/>
  <c r="D6942" i="3"/>
  <c r="D6943" i="3"/>
  <c r="D6944" i="3"/>
  <c r="D6945" i="3"/>
  <c r="D6946" i="3"/>
  <c r="D6947" i="3"/>
  <c r="D6948" i="3"/>
  <c r="D6949" i="3"/>
  <c r="D6950" i="3"/>
  <c r="D6951" i="3"/>
  <c r="D6952" i="3"/>
  <c r="D6953" i="3"/>
  <c r="D6954" i="3"/>
  <c r="D6955" i="3"/>
  <c r="D6956" i="3"/>
  <c r="D6957" i="3"/>
  <c r="D6958" i="3"/>
  <c r="D6959" i="3"/>
  <c r="D6960" i="3"/>
  <c r="D6961" i="3"/>
  <c r="D6962" i="3"/>
  <c r="D6963" i="3"/>
  <c r="D6964" i="3"/>
  <c r="D6965" i="3"/>
  <c r="D6966" i="3"/>
  <c r="D6967" i="3"/>
  <c r="D6968" i="3"/>
  <c r="D6969" i="3"/>
  <c r="D6970" i="3"/>
  <c r="D6971" i="3"/>
  <c r="D6972" i="3"/>
  <c r="D6973" i="3"/>
  <c r="D6974" i="3"/>
  <c r="D6975" i="3"/>
  <c r="D6976" i="3"/>
  <c r="D6977" i="3"/>
  <c r="D6978" i="3"/>
  <c r="D6979" i="3"/>
  <c r="D6980" i="3"/>
  <c r="D6981" i="3"/>
  <c r="D6982" i="3"/>
  <c r="D6983" i="3"/>
  <c r="D6984" i="3"/>
  <c r="D6985" i="3"/>
  <c r="D6986" i="3"/>
  <c r="D6987" i="3"/>
  <c r="D6988" i="3"/>
  <c r="D6989" i="3"/>
  <c r="D6990" i="3"/>
  <c r="D6991" i="3"/>
  <c r="D6992" i="3"/>
  <c r="D6993" i="3"/>
  <c r="D6994" i="3"/>
  <c r="D6995" i="3"/>
  <c r="D6996" i="3"/>
  <c r="D6997" i="3"/>
  <c r="D6998" i="3"/>
  <c r="D6999" i="3"/>
  <c r="D7000" i="3"/>
  <c r="D7001" i="3"/>
  <c r="D7002" i="3"/>
  <c r="D7003" i="3"/>
  <c r="D7004" i="3"/>
  <c r="D7005" i="3"/>
  <c r="D7006" i="3"/>
  <c r="D7007" i="3"/>
  <c r="D7008" i="3"/>
  <c r="D7009" i="3"/>
  <c r="D7010" i="3"/>
  <c r="D7011" i="3"/>
  <c r="D7012" i="3"/>
  <c r="D7013" i="3"/>
  <c r="D7014" i="3"/>
  <c r="D7015" i="3"/>
  <c r="D7016" i="3"/>
  <c r="D7017" i="3"/>
  <c r="D7018" i="3"/>
  <c r="D7019" i="3"/>
  <c r="D7020" i="3"/>
  <c r="D7021" i="3"/>
  <c r="D7022" i="3"/>
  <c r="D7023" i="3"/>
  <c r="D7024" i="3"/>
  <c r="D7025" i="3"/>
  <c r="D7026" i="3"/>
  <c r="D7027" i="3"/>
  <c r="D7028" i="3"/>
  <c r="D7029" i="3"/>
  <c r="D7030" i="3"/>
  <c r="D7031" i="3"/>
  <c r="D7032" i="3"/>
  <c r="D7033" i="3"/>
  <c r="D7034" i="3"/>
  <c r="D7035" i="3"/>
  <c r="D7036" i="3"/>
  <c r="D7037" i="3"/>
  <c r="D7038" i="3"/>
  <c r="D7039" i="3"/>
  <c r="D7040" i="3"/>
  <c r="D7041" i="3"/>
  <c r="D7042" i="3"/>
  <c r="D7043" i="3"/>
  <c r="D7044" i="3"/>
  <c r="D7045" i="3"/>
  <c r="D7046" i="3"/>
  <c r="D7047" i="3"/>
  <c r="D7048" i="3"/>
  <c r="D7049" i="3"/>
  <c r="D7050" i="3"/>
  <c r="D7051" i="3"/>
  <c r="D7052" i="3"/>
  <c r="D7053" i="3"/>
  <c r="D7054" i="3"/>
  <c r="D7055" i="3"/>
  <c r="D7056" i="3"/>
  <c r="D7057" i="3"/>
  <c r="D7058" i="3"/>
  <c r="D7059" i="3"/>
  <c r="D7060" i="3"/>
  <c r="D7061" i="3"/>
  <c r="D7062" i="3"/>
  <c r="D7063" i="3"/>
  <c r="D7064" i="3"/>
  <c r="D7065" i="3"/>
  <c r="D7066" i="3"/>
  <c r="D7067" i="3"/>
  <c r="D7068" i="3"/>
  <c r="D7069" i="3"/>
  <c r="D7070" i="3"/>
  <c r="D7071" i="3"/>
  <c r="D7072" i="3"/>
  <c r="D7073" i="3"/>
  <c r="D7074" i="3"/>
  <c r="D7075" i="3"/>
  <c r="D7076" i="3"/>
  <c r="D7077" i="3"/>
  <c r="D7078" i="3"/>
  <c r="D7079" i="3"/>
  <c r="D7080" i="3"/>
  <c r="D7081" i="3"/>
  <c r="D7082" i="3"/>
  <c r="D7083" i="3"/>
  <c r="D7084" i="3"/>
  <c r="D7085" i="3"/>
  <c r="D7086" i="3"/>
  <c r="D7087" i="3"/>
  <c r="D7088" i="3"/>
  <c r="D7089" i="3"/>
  <c r="D7090" i="3"/>
  <c r="D7091" i="3"/>
  <c r="D7092" i="3"/>
  <c r="D7093" i="3"/>
  <c r="D7094" i="3"/>
  <c r="D7095" i="3"/>
  <c r="D7096" i="3"/>
  <c r="D7097" i="3"/>
  <c r="D7098" i="3"/>
  <c r="D7099" i="3"/>
  <c r="D7100" i="3"/>
  <c r="D7101" i="3"/>
  <c r="D7102" i="3"/>
  <c r="D7103" i="3"/>
  <c r="D7104" i="3"/>
  <c r="D7105" i="3"/>
  <c r="D7106" i="3"/>
  <c r="D7107" i="3"/>
  <c r="D7108" i="3"/>
  <c r="D7109" i="3"/>
  <c r="D7110" i="3"/>
  <c r="D7111" i="3"/>
  <c r="D7112" i="3"/>
  <c r="D7113" i="3"/>
  <c r="D7114" i="3"/>
  <c r="D7115" i="3"/>
  <c r="D7116" i="3"/>
  <c r="D7117" i="3"/>
  <c r="D7118" i="3"/>
  <c r="D7119" i="3"/>
  <c r="D7120" i="3"/>
  <c r="D7121" i="3"/>
  <c r="D7122" i="3"/>
  <c r="D7123" i="3"/>
  <c r="D7124" i="3"/>
  <c r="D7125" i="3"/>
  <c r="D7126" i="3"/>
  <c r="D7127" i="3"/>
  <c r="D7128" i="3"/>
  <c r="D7129" i="3"/>
  <c r="D7130" i="3"/>
  <c r="D7131" i="3"/>
  <c r="D7132" i="3"/>
  <c r="D7133" i="3"/>
  <c r="D7134" i="3"/>
  <c r="D7135" i="3"/>
  <c r="D7136" i="3"/>
  <c r="D7137" i="3"/>
  <c r="D7138" i="3"/>
  <c r="D7139" i="3"/>
  <c r="D7140" i="3"/>
  <c r="D7141" i="3"/>
  <c r="D7142" i="3"/>
  <c r="D7143" i="3"/>
  <c r="D7144" i="3"/>
  <c r="D7145" i="3"/>
  <c r="D7146" i="3"/>
  <c r="D7147" i="3"/>
  <c r="D7148" i="3"/>
  <c r="D7149" i="3"/>
  <c r="D7150" i="3"/>
  <c r="D7151" i="3"/>
  <c r="D7152" i="3"/>
  <c r="D7153" i="3"/>
  <c r="D7154" i="3"/>
  <c r="D7155" i="3"/>
  <c r="D7156" i="3"/>
  <c r="D7157" i="3"/>
  <c r="D7158" i="3"/>
  <c r="D7159" i="3"/>
  <c r="D7160" i="3"/>
  <c r="D7161" i="3"/>
  <c r="D7162" i="3"/>
  <c r="D7163" i="3"/>
  <c r="D7164" i="3"/>
  <c r="D7165" i="3"/>
  <c r="D7166" i="3"/>
  <c r="D7167" i="3"/>
  <c r="D7168" i="3"/>
  <c r="D7169" i="3"/>
  <c r="D7170" i="3"/>
  <c r="D7171" i="3"/>
  <c r="D7172" i="3"/>
  <c r="D7173" i="3"/>
  <c r="D7174" i="3"/>
  <c r="D7175" i="3"/>
  <c r="D7176" i="3"/>
  <c r="D7177" i="3"/>
  <c r="D7178" i="3"/>
  <c r="D7179" i="3"/>
  <c r="D7180" i="3"/>
  <c r="D7181" i="3"/>
  <c r="D7182" i="3"/>
  <c r="D7183" i="3"/>
  <c r="D7184" i="3"/>
  <c r="D7185" i="3"/>
  <c r="D7186" i="3"/>
  <c r="D7187" i="3"/>
  <c r="D7188" i="3"/>
  <c r="D7189" i="3"/>
  <c r="D7190" i="3"/>
  <c r="D7191" i="3"/>
  <c r="D7192" i="3"/>
  <c r="D7193" i="3"/>
  <c r="D7194" i="3"/>
  <c r="D7195" i="3"/>
  <c r="D7196" i="3"/>
  <c r="D7197" i="3"/>
  <c r="D7198" i="3"/>
  <c r="D7199" i="3"/>
  <c r="D7200" i="3"/>
  <c r="D7201" i="3"/>
  <c r="D7202" i="3"/>
  <c r="D7203" i="3"/>
  <c r="D7204" i="3"/>
  <c r="D7205" i="3"/>
  <c r="D7206" i="3"/>
  <c r="D7207" i="3"/>
  <c r="D7208" i="3"/>
  <c r="D7209" i="3"/>
  <c r="D7210" i="3"/>
  <c r="D7211" i="3"/>
  <c r="D7212" i="3"/>
  <c r="D7213" i="3"/>
  <c r="D7214" i="3"/>
  <c r="D7215" i="3"/>
  <c r="D7216" i="3"/>
  <c r="D7217" i="3"/>
  <c r="D7218" i="3"/>
  <c r="D7219" i="3"/>
  <c r="D7220" i="3"/>
  <c r="D7221" i="3"/>
  <c r="D7222" i="3"/>
  <c r="D7223" i="3"/>
  <c r="D7224" i="3"/>
  <c r="D7225" i="3"/>
  <c r="D7226" i="3"/>
  <c r="D7227" i="3"/>
  <c r="D7228" i="3"/>
  <c r="D7229" i="3"/>
  <c r="D7230" i="3"/>
  <c r="D7231" i="3"/>
  <c r="D7232" i="3"/>
  <c r="D7233" i="3"/>
  <c r="D7234" i="3"/>
  <c r="D7235" i="3"/>
  <c r="D7236" i="3"/>
  <c r="D7237" i="3"/>
  <c r="D7238" i="3"/>
  <c r="D7239" i="3"/>
  <c r="D7240" i="3"/>
  <c r="D7241" i="3"/>
  <c r="D7242" i="3"/>
  <c r="D7243" i="3"/>
  <c r="D7244" i="3"/>
  <c r="D7245" i="3"/>
  <c r="D7246" i="3"/>
  <c r="D7247" i="3"/>
  <c r="D7248" i="3"/>
  <c r="D7249" i="3"/>
  <c r="D7250" i="3"/>
  <c r="D7251" i="3"/>
  <c r="D7252" i="3"/>
  <c r="D7253" i="3"/>
  <c r="D7254" i="3"/>
  <c r="D7255" i="3"/>
  <c r="D7256" i="3"/>
  <c r="D7257" i="3"/>
  <c r="D7258" i="3"/>
  <c r="D7259" i="3"/>
  <c r="D7260" i="3"/>
  <c r="D7261" i="3"/>
  <c r="D7262" i="3"/>
  <c r="D7263" i="3"/>
  <c r="D7264" i="3"/>
  <c r="D7265" i="3"/>
  <c r="D7266" i="3"/>
  <c r="D7267" i="3"/>
  <c r="D7268" i="3"/>
  <c r="D7269" i="3"/>
  <c r="D7270" i="3"/>
  <c r="D7271" i="3"/>
  <c r="D7272" i="3"/>
  <c r="D7273" i="3"/>
  <c r="D7274" i="3"/>
  <c r="D7275" i="3"/>
  <c r="D7276" i="3"/>
  <c r="D7277" i="3"/>
  <c r="D7278" i="3"/>
  <c r="D7279" i="3"/>
  <c r="D7280" i="3"/>
  <c r="D7281" i="3"/>
  <c r="D7282" i="3"/>
  <c r="D7283" i="3"/>
  <c r="D7284" i="3"/>
  <c r="D7285" i="3"/>
  <c r="D7286" i="3"/>
  <c r="D7287" i="3"/>
  <c r="D7288" i="3"/>
  <c r="D7289" i="3"/>
  <c r="D7290" i="3"/>
  <c r="D7291" i="3"/>
  <c r="D7292" i="3"/>
  <c r="D7293" i="3"/>
  <c r="D7294" i="3"/>
  <c r="D7295" i="3"/>
  <c r="D7296" i="3"/>
  <c r="D7297" i="3"/>
  <c r="D7298" i="3"/>
  <c r="D7299" i="3"/>
  <c r="D7300" i="3"/>
  <c r="D7301" i="3"/>
  <c r="D7302" i="3"/>
  <c r="D7303" i="3"/>
  <c r="D7304" i="3"/>
  <c r="D7305" i="3"/>
  <c r="D7306" i="3"/>
  <c r="D7307" i="3"/>
  <c r="D7308" i="3"/>
  <c r="D7309" i="3"/>
  <c r="D7310" i="3"/>
  <c r="D7311" i="3"/>
  <c r="D7312" i="3"/>
  <c r="D7313" i="3"/>
  <c r="D7314" i="3"/>
  <c r="D7315" i="3"/>
  <c r="D7316" i="3"/>
  <c r="D7317" i="3"/>
  <c r="D7318" i="3"/>
  <c r="D7319" i="3"/>
  <c r="D7320" i="3"/>
  <c r="D7321" i="3"/>
  <c r="D7322" i="3"/>
  <c r="D7323" i="3"/>
  <c r="D7324" i="3"/>
  <c r="D7325" i="3"/>
  <c r="D7326" i="3"/>
  <c r="D7327" i="3"/>
  <c r="D7328" i="3"/>
  <c r="D7329" i="3"/>
  <c r="D7330" i="3"/>
  <c r="D7331" i="3"/>
  <c r="D7332" i="3"/>
  <c r="D7333" i="3"/>
  <c r="D7334" i="3"/>
  <c r="D7335" i="3"/>
  <c r="D7336" i="3"/>
  <c r="D7337" i="3"/>
  <c r="D7338" i="3"/>
  <c r="D7339" i="3"/>
  <c r="D7340" i="3"/>
  <c r="D7341" i="3"/>
  <c r="D7342" i="3"/>
  <c r="D7343" i="3"/>
  <c r="D7344" i="3"/>
  <c r="D7345" i="3"/>
  <c r="D7346" i="3"/>
  <c r="D7347" i="3"/>
  <c r="D7348" i="3"/>
  <c r="D7349" i="3"/>
  <c r="D7350" i="3"/>
  <c r="D7351" i="3"/>
  <c r="D7352" i="3"/>
  <c r="D7353" i="3"/>
  <c r="D7354" i="3"/>
  <c r="D7355" i="3"/>
  <c r="D7356" i="3"/>
  <c r="D7357" i="3"/>
  <c r="D7358" i="3"/>
  <c r="D7359" i="3"/>
  <c r="D7360" i="3"/>
  <c r="D7361" i="3"/>
  <c r="D7362" i="3"/>
  <c r="D7363" i="3"/>
  <c r="D7364" i="3"/>
  <c r="D7365" i="3"/>
  <c r="D7366" i="3"/>
  <c r="D7367" i="3"/>
  <c r="D7368" i="3"/>
  <c r="D7369" i="3"/>
  <c r="D7370" i="3"/>
  <c r="D7371" i="3"/>
  <c r="D7372" i="3"/>
  <c r="D7373" i="3"/>
  <c r="D7374" i="3"/>
  <c r="D7375" i="3"/>
  <c r="D7376" i="3"/>
  <c r="D7377" i="3"/>
  <c r="D7378" i="3"/>
  <c r="D7379" i="3"/>
  <c r="D7380" i="3"/>
  <c r="D7381" i="3"/>
  <c r="D7382" i="3"/>
  <c r="D7383" i="3"/>
  <c r="D7384" i="3"/>
  <c r="D7385" i="3"/>
  <c r="D7386" i="3"/>
  <c r="D7387" i="3"/>
  <c r="D7388" i="3"/>
  <c r="D7389" i="3"/>
  <c r="D7390" i="3"/>
  <c r="D7391" i="3"/>
  <c r="D7392" i="3"/>
  <c r="D7393" i="3"/>
  <c r="D7394" i="3"/>
  <c r="D7395" i="3"/>
  <c r="D7396" i="3"/>
  <c r="D7397" i="3"/>
  <c r="D7398" i="3"/>
  <c r="D7399" i="3"/>
  <c r="D7400" i="3"/>
  <c r="D7401" i="3"/>
  <c r="D7402" i="3"/>
  <c r="D7403" i="3"/>
  <c r="D7404" i="3"/>
  <c r="D7405" i="3"/>
  <c r="D7406" i="3"/>
  <c r="D7407" i="3"/>
  <c r="D7408" i="3"/>
  <c r="D7409" i="3"/>
  <c r="D7410" i="3"/>
  <c r="D7411" i="3"/>
  <c r="D7412" i="3"/>
  <c r="D7413" i="3"/>
  <c r="D7414" i="3"/>
  <c r="D7415" i="3"/>
  <c r="D7416" i="3"/>
  <c r="D7417" i="3"/>
  <c r="D7418" i="3"/>
  <c r="D7419" i="3"/>
  <c r="D7420" i="3"/>
  <c r="D7421" i="3"/>
  <c r="D7422" i="3"/>
  <c r="D7423" i="3"/>
  <c r="D7424" i="3"/>
  <c r="D7425" i="3"/>
  <c r="D7426" i="3"/>
  <c r="D7427" i="3"/>
  <c r="D7428" i="3"/>
  <c r="D7429" i="3"/>
  <c r="D7430" i="3"/>
  <c r="D7431" i="3"/>
  <c r="D7432" i="3"/>
  <c r="D7433" i="3"/>
  <c r="D7434" i="3"/>
  <c r="D7435" i="3"/>
  <c r="D7436" i="3"/>
  <c r="D7437" i="3"/>
  <c r="D7438" i="3"/>
  <c r="D7439" i="3"/>
  <c r="D7440" i="3"/>
  <c r="D7441" i="3"/>
  <c r="D7442" i="3"/>
  <c r="D7443" i="3"/>
  <c r="D7444" i="3"/>
  <c r="D7445" i="3"/>
  <c r="D7446" i="3"/>
  <c r="D7447" i="3"/>
  <c r="D7448" i="3"/>
  <c r="D7449" i="3"/>
  <c r="D7450" i="3"/>
  <c r="D7451" i="3"/>
  <c r="D7452" i="3"/>
  <c r="D7453" i="3"/>
  <c r="D7454" i="3"/>
  <c r="D7455" i="3"/>
  <c r="D7456" i="3"/>
  <c r="D7457" i="3"/>
  <c r="D7458" i="3"/>
  <c r="D7459" i="3"/>
  <c r="D7460" i="3"/>
  <c r="D7461" i="3"/>
  <c r="D7462" i="3"/>
  <c r="D7463" i="3"/>
  <c r="D7464" i="3"/>
  <c r="D7465" i="3"/>
  <c r="D7466" i="3"/>
  <c r="D7467" i="3"/>
  <c r="D7468" i="3"/>
  <c r="D7469" i="3"/>
  <c r="D7470" i="3"/>
  <c r="D7471" i="3"/>
  <c r="D7472" i="3"/>
  <c r="D7473" i="3"/>
  <c r="D7474" i="3"/>
  <c r="D7475" i="3"/>
  <c r="D7476" i="3"/>
  <c r="D7477" i="3"/>
  <c r="D7478" i="3"/>
  <c r="D7479" i="3"/>
  <c r="D7480" i="3"/>
  <c r="D7481" i="3"/>
  <c r="D7482" i="3"/>
  <c r="D7483" i="3"/>
  <c r="D7484" i="3"/>
  <c r="D7485" i="3"/>
  <c r="D7486" i="3"/>
  <c r="D7487" i="3"/>
  <c r="D7488" i="3"/>
  <c r="D7489" i="3"/>
  <c r="D7490" i="3"/>
  <c r="D7491" i="3"/>
  <c r="D7492" i="3"/>
  <c r="D7493" i="3"/>
  <c r="D7494" i="3"/>
  <c r="D7495" i="3"/>
  <c r="D7496" i="3"/>
  <c r="D7497" i="3"/>
  <c r="D7498" i="3"/>
  <c r="D7499" i="3"/>
  <c r="D7500" i="3"/>
  <c r="D7501" i="3"/>
  <c r="D7502" i="3"/>
  <c r="D7503" i="3"/>
  <c r="D7504" i="3"/>
  <c r="D7505" i="3"/>
  <c r="D7506" i="3"/>
  <c r="D7507" i="3"/>
  <c r="D7508" i="3"/>
  <c r="D7509" i="3"/>
  <c r="D7510" i="3"/>
  <c r="D7511" i="3"/>
  <c r="D7512" i="3"/>
  <c r="D7513" i="3"/>
  <c r="D7514" i="3"/>
  <c r="D7515" i="3"/>
  <c r="D7516" i="3"/>
  <c r="D7517" i="3"/>
  <c r="D7518" i="3"/>
  <c r="D7519" i="3"/>
  <c r="D7520" i="3"/>
  <c r="D7521" i="3"/>
  <c r="D7522" i="3"/>
  <c r="D7523" i="3"/>
  <c r="D7524" i="3"/>
  <c r="D7525" i="3"/>
  <c r="D7526" i="3"/>
  <c r="D7527" i="3"/>
  <c r="D7528" i="3"/>
  <c r="D7529" i="3"/>
  <c r="D7530" i="3"/>
  <c r="D7531" i="3"/>
  <c r="D7532" i="3"/>
  <c r="D7533" i="3"/>
  <c r="D7534" i="3"/>
  <c r="D7535" i="3"/>
  <c r="D7536" i="3"/>
  <c r="D7537" i="3"/>
  <c r="D7538" i="3"/>
  <c r="D7539" i="3"/>
  <c r="D7540" i="3"/>
  <c r="D7541" i="3"/>
  <c r="D7542" i="3"/>
  <c r="D7543" i="3"/>
  <c r="D7544" i="3"/>
  <c r="D7545" i="3"/>
  <c r="D7546" i="3"/>
  <c r="D7547" i="3"/>
  <c r="D7548" i="3"/>
  <c r="D7549" i="3"/>
  <c r="D7550" i="3"/>
  <c r="D7551" i="3"/>
  <c r="D7552" i="3"/>
  <c r="D7553" i="3"/>
  <c r="D7554" i="3"/>
  <c r="D7555" i="3"/>
  <c r="D7556" i="3"/>
  <c r="D7557" i="3"/>
  <c r="D7558" i="3"/>
  <c r="D7559" i="3"/>
  <c r="D7560" i="3"/>
  <c r="D7561" i="3"/>
  <c r="D7562" i="3"/>
  <c r="D7563" i="3"/>
  <c r="D7564" i="3"/>
  <c r="D7565" i="3"/>
  <c r="D7566" i="3"/>
  <c r="D7567" i="3"/>
  <c r="D7568" i="3"/>
  <c r="D7569" i="3"/>
  <c r="D7570" i="3"/>
  <c r="D7571" i="3"/>
  <c r="D7572" i="3"/>
  <c r="D7573" i="3"/>
  <c r="D7574" i="3"/>
  <c r="D7575" i="3"/>
  <c r="D7576" i="3"/>
  <c r="D7577" i="3"/>
  <c r="D7578" i="3"/>
  <c r="D7579" i="3"/>
  <c r="D7580" i="3"/>
  <c r="D7581" i="3"/>
  <c r="D7582" i="3"/>
  <c r="D7583" i="3"/>
  <c r="D7584" i="3"/>
  <c r="D7585" i="3"/>
  <c r="D7586" i="3"/>
  <c r="D7587" i="3"/>
  <c r="D7588" i="3"/>
  <c r="D7589" i="3"/>
  <c r="D7590" i="3"/>
  <c r="D7591" i="3"/>
  <c r="D7592" i="3"/>
  <c r="D7593" i="3"/>
  <c r="D7594" i="3"/>
  <c r="D7595" i="3"/>
  <c r="D7596" i="3"/>
  <c r="D7597" i="3"/>
  <c r="D7598" i="3"/>
  <c r="D7599" i="3"/>
  <c r="D7600" i="3"/>
  <c r="D7601" i="3"/>
  <c r="D7602" i="3"/>
  <c r="D7603" i="3"/>
  <c r="D7604" i="3"/>
  <c r="D7605" i="3"/>
  <c r="D7606" i="3"/>
  <c r="D7607" i="3"/>
  <c r="D7608" i="3"/>
  <c r="D7609" i="3"/>
  <c r="D7610" i="3"/>
  <c r="D7611" i="3"/>
  <c r="D7612" i="3"/>
  <c r="D7613" i="3"/>
  <c r="D7614" i="3"/>
  <c r="D7615" i="3"/>
  <c r="D7616" i="3"/>
  <c r="D7617" i="3"/>
  <c r="D7618" i="3"/>
  <c r="D7619" i="3"/>
  <c r="D7620" i="3"/>
  <c r="D7621" i="3"/>
  <c r="D7622" i="3"/>
  <c r="D7623" i="3"/>
  <c r="D7624" i="3"/>
  <c r="D7625" i="3"/>
  <c r="D7626" i="3"/>
  <c r="D7627" i="3"/>
  <c r="D7628" i="3"/>
  <c r="D7629" i="3"/>
  <c r="D7630" i="3"/>
  <c r="D7631" i="3"/>
  <c r="D7632" i="3"/>
  <c r="D7633" i="3"/>
  <c r="D7634" i="3"/>
  <c r="D7635" i="3"/>
  <c r="D7636" i="3"/>
  <c r="D7637" i="3"/>
  <c r="D7638" i="3"/>
  <c r="D7639" i="3"/>
  <c r="D7640" i="3"/>
  <c r="D7641" i="3"/>
  <c r="D7642" i="3"/>
  <c r="D7643" i="3"/>
  <c r="D7644" i="3"/>
  <c r="D7645" i="3"/>
  <c r="D7646" i="3"/>
  <c r="D7647" i="3"/>
  <c r="D7648" i="3"/>
  <c r="D7649" i="3"/>
  <c r="D7650" i="3"/>
  <c r="D7651" i="3"/>
  <c r="D7652" i="3"/>
  <c r="D7653" i="3"/>
  <c r="D7654" i="3"/>
  <c r="D7655" i="3"/>
  <c r="D7656" i="3"/>
  <c r="D7657" i="3"/>
  <c r="D7658" i="3"/>
  <c r="D7659" i="3"/>
  <c r="D7660" i="3"/>
  <c r="D7661" i="3"/>
  <c r="D7662" i="3"/>
  <c r="D7663" i="3"/>
  <c r="D7664" i="3"/>
  <c r="D7665" i="3"/>
  <c r="D7666" i="3"/>
  <c r="D7667" i="3"/>
  <c r="D7668" i="3"/>
  <c r="D7669" i="3"/>
  <c r="D7670" i="3"/>
  <c r="D7671" i="3"/>
  <c r="D7672" i="3"/>
  <c r="D7673" i="3"/>
  <c r="D7674" i="3"/>
  <c r="D7675" i="3"/>
  <c r="D7676" i="3"/>
  <c r="D7677" i="3"/>
  <c r="D7678" i="3"/>
  <c r="D7679" i="3"/>
  <c r="D7680" i="3"/>
  <c r="D7681" i="3"/>
  <c r="D7682" i="3"/>
  <c r="D7683" i="3"/>
  <c r="D7684" i="3"/>
  <c r="D7685" i="3"/>
  <c r="D7686" i="3"/>
  <c r="D7687" i="3"/>
  <c r="D7688" i="3"/>
  <c r="D7689" i="3"/>
  <c r="D7690" i="3"/>
  <c r="D7691" i="3"/>
  <c r="D7692" i="3"/>
  <c r="D7693" i="3"/>
  <c r="D7694" i="3"/>
  <c r="D7695" i="3"/>
  <c r="D7696" i="3"/>
  <c r="D7697" i="3"/>
  <c r="D7698" i="3"/>
  <c r="D7699" i="3"/>
  <c r="D7700" i="3"/>
  <c r="D7701" i="3"/>
  <c r="D7702" i="3"/>
  <c r="D7703" i="3"/>
  <c r="D7704" i="3"/>
  <c r="D7705" i="3"/>
  <c r="D7706" i="3"/>
  <c r="D7707" i="3"/>
  <c r="D7708" i="3"/>
  <c r="D7709" i="3"/>
  <c r="D7710" i="3"/>
  <c r="D7711" i="3"/>
  <c r="D7712" i="3"/>
  <c r="D7713" i="3"/>
  <c r="D7714" i="3"/>
  <c r="D7715" i="3"/>
  <c r="D7716" i="3"/>
  <c r="D7717" i="3"/>
  <c r="D7718" i="3"/>
  <c r="D7719" i="3"/>
  <c r="D7720" i="3"/>
  <c r="D7721" i="3"/>
  <c r="D7722" i="3"/>
  <c r="D7723" i="3"/>
  <c r="D7724" i="3"/>
  <c r="D7725" i="3"/>
  <c r="D7726" i="3"/>
  <c r="D7727" i="3"/>
  <c r="D7728" i="3"/>
  <c r="D7729" i="3"/>
  <c r="D7730" i="3"/>
  <c r="D7731" i="3"/>
  <c r="D7732" i="3"/>
  <c r="D7733" i="3"/>
  <c r="D7734" i="3"/>
  <c r="D7735" i="3"/>
  <c r="D7736" i="3"/>
  <c r="D7737" i="3"/>
  <c r="D7738" i="3"/>
  <c r="D7739" i="3"/>
  <c r="D7740" i="3"/>
  <c r="D7741" i="3"/>
  <c r="D7742" i="3"/>
  <c r="D7743" i="3"/>
  <c r="D7744" i="3"/>
  <c r="D7745" i="3"/>
  <c r="D7746" i="3"/>
  <c r="D7747" i="3"/>
  <c r="D7748" i="3"/>
  <c r="D7749" i="3"/>
  <c r="D7750" i="3"/>
  <c r="D7751" i="3"/>
  <c r="D7752" i="3"/>
  <c r="D7753" i="3"/>
  <c r="D7754" i="3"/>
  <c r="D7755" i="3"/>
  <c r="D7756" i="3"/>
  <c r="D7757" i="3"/>
  <c r="D7758" i="3"/>
  <c r="D7759" i="3"/>
  <c r="D7760" i="3"/>
  <c r="D7761" i="3"/>
  <c r="D7762" i="3"/>
  <c r="D7763" i="3"/>
  <c r="D7764" i="3"/>
  <c r="D7765" i="3"/>
  <c r="D7766" i="3"/>
  <c r="D7767" i="3"/>
  <c r="D7768" i="3"/>
  <c r="D7769" i="3"/>
  <c r="D7770" i="3"/>
  <c r="D7771" i="3"/>
  <c r="D7772" i="3"/>
  <c r="D7773" i="3"/>
  <c r="D7774" i="3"/>
  <c r="D7775" i="3"/>
  <c r="D7776" i="3"/>
  <c r="D7777" i="3"/>
  <c r="D7778" i="3"/>
  <c r="D7779" i="3"/>
  <c r="D7780" i="3"/>
  <c r="D7781" i="3"/>
  <c r="D7782" i="3"/>
  <c r="D7783" i="3"/>
  <c r="D7784" i="3"/>
  <c r="D7785" i="3"/>
  <c r="D7786" i="3"/>
  <c r="D7787" i="3"/>
  <c r="D7788" i="3"/>
  <c r="D7789" i="3"/>
  <c r="D7790" i="3"/>
  <c r="D7791" i="3"/>
  <c r="D7792" i="3"/>
  <c r="D7793" i="3"/>
  <c r="D7794" i="3"/>
  <c r="D7795" i="3"/>
  <c r="D7796" i="3"/>
  <c r="D7797" i="3"/>
  <c r="D7798" i="3"/>
  <c r="D7799" i="3"/>
  <c r="D7800" i="3"/>
  <c r="D7801" i="3"/>
  <c r="D7802" i="3"/>
  <c r="D7803" i="3"/>
  <c r="D7804" i="3"/>
  <c r="D7805" i="3"/>
  <c r="D7806" i="3"/>
  <c r="D7807" i="3"/>
  <c r="D7808" i="3"/>
  <c r="D7809" i="3"/>
  <c r="D7810" i="3"/>
  <c r="D7811" i="3"/>
  <c r="D7812" i="3"/>
  <c r="D7813" i="3"/>
  <c r="D7814" i="3"/>
  <c r="D7815" i="3"/>
  <c r="D7816" i="3"/>
  <c r="D7817" i="3"/>
  <c r="D7818" i="3"/>
  <c r="D7819" i="3"/>
  <c r="D7820" i="3"/>
  <c r="D7821" i="3"/>
  <c r="D7822" i="3"/>
  <c r="D7823" i="3"/>
  <c r="D7824" i="3"/>
  <c r="D7825" i="3"/>
  <c r="D7826" i="3"/>
  <c r="D7827" i="3"/>
  <c r="D7828" i="3"/>
  <c r="D7829" i="3"/>
  <c r="D7830" i="3"/>
  <c r="D7831" i="3"/>
  <c r="D7832" i="3"/>
  <c r="D7833" i="3"/>
  <c r="D7834" i="3"/>
  <c r="D7835" i="3"/>
  <c r="D7836" i="3"/>
  <c r="D7837" i="3"/>
  <c r="D7838" i="3"/>
  <c r="D7839" i="3"/>
  <c r="D7840" i="3"/>
  <c r="D7841" i="3"/>
  <c r="D7842" i="3"/>
  <c r="D7843" i="3"/>
  <c r="D7844" i="3"/>
  <c r="D7845" i="3"/>
  <c r="D7846" i="3"/>
  <c r="D7847" i="3"/>
  <c r="D7848" i="3"/>
  <c r="D7849" i="3"/>
  <c r="D7850" i="3"/>
  <c r="D7851" i="3"/>
  <c r="D7852" i="3"/>
  <c r="D7853" i="3"/>
  <c r="D7854" i="3"/>
  <c r="D7855" i="3"/>
  <c r="D7856" i="3"/>
  <c r="D7857" i="3"/>
  <c r="D7858" i="3"/>
  <c r="D7859" i="3"/>
  <c r="D7860" i="3"/>
  <c r="D7861" i="3"/>
  <c r="D7862" i="3"/>
  <c r="D7863" i="3"/>
  <c r="D7864" i="3"/>
  <c r="D7865" i="3"/>
  <c r="D7866" i="3"/>
  <c r="D7867" i="3"/>
  <c r="D7868" i="3"/>
  <c r="D7869" i="3"/>
  <c r="D7870" i="3"/>
  <c r="D7871" i="3"/>
  <c r="D7872" i="3"/>
  <c r="D7873" i="3"/>
  <c r="D7874" i="3"/>
  <c r="D7875" i="3"/>
  <c r="D7876" i="3"/>
  <c r="D7877" i="3"/>
  <c r="D7878" i="3"/>
  <c r="D7879" i="3"/>
  <c r="D7880" i="3"/>
  <c r="D7881" i="3"/>
  <c r="D7882" i="3"/>
  <c r="D7883" i="3"/>
  <c r="D7884" i="3"/>
  <c r="D7885" i="3"/>
  <c r="D7886" i="3"/>
  <c r="D7887" i="3"/>
  <c r="D7888" i="3"/>
  <c r="D7889" i="3"/>
  <c r="D7890" i="3"/>
  <c r="D7891" i="3"/>
  <c r="D7892" i="3"/>
  <c r="D7893" i="3"/>
  <c r="D7894" i="3"/>
  <c r="D7895" i="3"/>
  <c r="D7896" i="3"/>
  <c r="D7897" i="3"/>
  <c r="D7898" i="3"/>
  <c r="D7899" i="3"/>
  <c r="D7900" i="3"/>
  <c r="D7901" i="3"/>
  <c r="D7902" i="3"/>
  <c r="D7903" i="3"/>
  <c r="D7904" i="3"/>
  <c r="D7905" i="3"/>
  <c r="D7906" i="3"/>
  <c r="D7907" i="3"/>
  <c r="D7908" i="3"/>
  <c r="D7909" i="3"/>
  <c r="D7910" i="3"/>
  <c r="D7911" i="3"/>
  <c r="D7912" i="3"/>
  <c r="D7913" i="3"/>
  <c r="D7914" i="3"/>
  <c r="D7915" i="3"/>
  <c r="D7916" i="3"/>
  <c r="D7917" i="3"/>
  <c r="D7918" i="3"/>
  <c r="D7919" i="3"/>
  <c r="D7920" i="3"/>
  <c r="D7921" i="3"/>
  <c r="D7922" i="3"/>
  <c r="D7923" i="3"/>
  <c r="D7924" i="3"/>
  <c r="D7925" i="3"/>
  <c r="D7926" i="3"/>
  <c r="D7927" i="3"/>
  <c r="D7928" i="3"/>
  <c r="D7929" i="3"/>
  <c r="D7930" i="3"/>
  <c r="D7931" i="3"/>
  <c r="D7932" i="3"/>
  <c r="D7933" i="3"/>
  <c r="D7934" i="3"/>
  <c r="D7935" i="3"/>
  <c r="D7936" i="3"/>
  <c r="D7937" i="3"/>
  <c r="D7938" i="3"/>
  <c r="D7939" i="3"/>
  <c r="D7940" i="3"/>
  <c r="D7941" i="3"/>
  <c r="D7942" i="3"/>
  <c r="D7943" i="3"/>
  <c r="D7944" i="3"/>
  <c r="D7945" i="3"/>
  <c r="D7946" i="3"/>
  <c r="D7947" i="3"/>
  <c r="D7948" i="3"/>
  <c r="D7949" i="3"/>
  <c r="D7950" i="3"/>
  <c r="D7951" i="3"/>
  <c r="D7952" i="3"/>
  <c r="D7953" i="3"/>
  <c r="D7954" i="3"/>
  <c r="D7955" i="3"/>
  <c r="D7956" i="3"/>
  <c r="D7957" i="3"/>
  <c r="D7958" i="3"/>
  <c r="D7959" i="3"/>
  <c r="D7960" i="3"/>
  <c r="D7961" i="3"/>
  <c r="D7962" i="3"/>
  <c r="D7963" i="3"/>
  <c r="D7964" i="3"/>
  <c r="D7965" i="3"/>
  <c r="D7966" i="3"/>
  <c r="D7967" i="3"/>
  <c r="D7968" i="3"/>
  <c r="D7969" i="3"/>
  <c r="D7970" i="3"/>
  <c r="D7971" i="3"/>
  <c r="D7972" i="3"/>
  <c r="D7973" i="3"/>
  <c r="D7974" i="3"/>
  <c r="D7975" i="3"/>
  <c r="D7976" i="3"/>
  <c r="D7977" i="3"/>
  <c r="D7978" i="3"/>
  <c r="D7979" i="3"/>
  <c r="D7980" i="3"/>
  <c r="D7981" i="3"/>
  <c r="D7982" i="3"/>
  <c r="D7983" i="3"/>
  <c r="D7984" i="3"/>
  <c r="D7985" i="3"/>
  <c r="D7986" i="3"/>
  <c r="D7987" i="3"/>
  <c r="D7988" i="3"/>
  <c r="D7989" i="3"/>
  <c r="D7990" i="3"/>
  <c r="D7991" i="3"/>
  <c r="D7992" i="3"/>
  <c r="D7993" i="3"/>
  <c r="D7994" i="3"/>
  <c r="D7995" i="3"/>
  <c r="D7996" i="3"/>
  <c r="D7997" i="3"/>
  <c r="D7998" i="3"/>
  <c r="D7999" i="3"/>
  <c r="D8000" i="3"/>
  <c r="D8001" i="3"/>
  <c r="D8002" i="3"/>
  <c r="D8003" i="3"/>
  <c r="D8004" i="3"/>
  <c r="D8005" i="3"/>
  <c r="D8006" i="3"/>
  <c r="D8007" i="3"/>
  <c r="D8008" i="3"/>
  <c r="D8009" i="3"/>
  <c r="D8010" i="3"/>
  <c r="D8011" i="3"/>
  <c r="D8012" i="3"/>
  <c r="D8013" i="3"/>
  <c r="D8014" i="3"/>
  <c r="D8015" i="3"/>
  <c r="D8016" i="3"/>
  <c r="D8017" i="3"/>
  <c r="D8018" i="3"/>
  <c r="D8019" i="3"/>
  <c r="D8020" i="3"/>
  <c r="D8021" i="3"/>
  <c r="D8022" i="3"/>
  <c r="D8023" i="3"/>
  <c r="D8024" i="3"/>
  <c r="D8025" i="3"/>
  <c r="D8026" i="3"/>
  <c r="D8027" i="3"/>
  <c r="D8028" i="3"/>
  <c r="D8029" i="3"/>
  <c r="D8030" i="3"/>
  <c r="D8031" i="3"/>
  <c r="D8032" i="3"/>
  <c r="D8033" i="3"/>
  <c r="D8034" i="3"/>
  <c r="D8035" i="3"/>
  <c r="D8036" i="3"/>
  <c r="D8037" i="3"/>
  <c r="D8038" i="3"/>
  <c r="D8039" i="3"/>
  <c r="D8040" i="3"/>
  <c r="D8041" i="3"/>
  <c r="D8042" i="3"/>
  <c r="D8043" i="3"/>
  <c r="D8044" i="3"/>
  <c r="D8045" i="3"/>
  <c r="D8046" i="3"/>
  <c r="D8047" i="3"/>
  <c r="D8048" i="3"/>
  <c r="D8049" i="3"/>
  <c r="D8050" i="3"/>
  <c r="D8051" i="3"/>
  <c r="D8052" i="3"/>
  <c r="D8053" i="3"/>
  <c r="D8054" i="3"/>
  <c r="D8055" i="3"/>
  <c r="D8056" i="3"/>
  <c r="D8057" i="3"/>
  <c r="D8058" i="3"/>
  <c r="D8059" i="3"/>
  <c r="D8060" i="3"/>
  <c r="D8061" i="3"/>
  <c r="D8062" i="3"/>
  <c r="D8063" i="3"/>
  <c r="D8064" i="3"/>
  <c r="D8065" i="3"/>
  <c r="D8066" i="3"/>
  <c r="D8067" i="3"/>
  <c r="D8068" i="3"/>
  <c r="D8069" i="3"/>
  <c r="D8070" i="3"/>
  <c r="D8071" i="3"/>
  <c r="D8072" i="3"/>
  <c r="D8073" i="3"/>
  <c r="D8074" i="3"/>
  <c r="D8075" i="3"/>
  <c r="D8076" i="3"/>
  <c r="D8077" i="3"/>
  <c r="D8078" i="3"/>
  <c r="D8079" i="3"/>
  <c r="D8080" i="3"/>
  <c r="D8081" i="3"/>
  <c r="D8082" i="3"/>
  <c r="D8083" i="3"/>
  <c r="D8084" i="3"/>
  <c r="D8085" i="3"/>
  <c r="D8086" i="3"/>
  <c r="D8087" i="3"/>
  <c r="D8088" i="3"/>
  <c r="D8089" i="3"/>
  <c r="D8090" i="3"/>
  <c r="D8091" i="3"/>
  <c r="D8092" i="3"/>
  <c r="D8093" i="3"/>
  <c r="D8094" i="3"/>
  <c r="D8095" i="3"/>
  <c r="D8096" i="3"/>
  <c r="D8097" i="3"/>
  <c r="D8098" i="3"/>
  <c r="D8099" i="3"/>
  <c r="D8100" i="3"/>
  <c r="D8101" i="3"/>
  <c r="D8102" i="3"/>
  <c r="D8103" i="3"/>
  <c r="D8104" i="3"/>
  <c r="D8105" i="3"/>
  <c r="D8106" i="3"/>
  <c r="D8107" i="3"/>
  <c r="D8108" i="3"/>
  <c r="D8109" i="3"/>
  <c r="D8110" i="3"/>
  <c r="D8111" i="3"/>
  <c r="D8112" i="3"/>
  <c r="D8113" i="3"/>
  <c r="D8114" i="3"/>
  <c r="D8115" i="3"/>
  <c r="D8116" i="3"/>
  <c r="D8117" i="3"/>
  <c r="D8118" i="3"/>
  <c r="D8119" i="3"/>
  <c r="D8120" i="3"/>
  <c r="D8121" i="3"/>
  <c r="D8122" i="3"/>
  <c r="D8123" i="3"/>
  <c r="D8124" i="3"/>
  <c r="D8125" i="3"/>
  <c r="D8126" i="3"/>
  <c r="D8127" i="3"/>
  <c r="D8128" i="3"/>
  <c r="D8129" i="3"/>
  <c r="D8130" i="3"/>
  <c r="D8131" i="3"/>
  <c r="D8132" i="3"/>
  <c r="D8133" i="3"/>
  <c r="D8134" i="3"/>
  <c r="D8135" i="3"/>
  <c r="D8136" i="3"/>
  <c r="D8137" i="3"/>
  <c r="D8138" i="3"/>
  <c r="D8139" i="3"/>
  <c r="D8140" i="3"/>
  <c r="D8141" i="3"/>
  <c r="D8142" i="3"/>
  <c r="D8143" i="3"/>
  <c r="D8144" i="3"/>
  <c r="D8145" i="3"/>
  <c r="D8146" i="3"/>
  <c r="D8147" i="3"/>
  <c r="D8148" i="3"/>
  <c r="D8149" i="3"/>
  <c r="D8150" i="3"/>
  <c r="D8151" i="3"/>
  <c r="D8152" i="3"/>
  <c r="D8153" i="3"/>
  <c r="D8154" i="3"/>
  <c r="D8155" i="3"/>
  <c r="D8156" i="3"/>
  <c r="D8157" i="3"/>
  <c r="D8158" i="3"/>
  <c r="D8159" i="3"/>
  <c r="D8160" i="3"/>
  <c r="D8161" i="3"/>
  <c r="D8162" i="3"/>
  <c r="D8163" i="3"/>
  <c r="D8164" i="3"/>
  <c r="D8165" i="3"/>
  <c r="D8166" i="3"/>
  <c r="D8167" i="3"/>
  <c r="D8168" i="3"/>
  <c r="D8169" i="3"/>
  <c r="D8170" i="3"/>
  <c r="D8171" i="3"/>
  <c r="D8172" i="3"/>
  <c r="D8173" i="3"/>
  <c r="D8174" i="3"/>
  <c r="D8175" i="3"/>
  <c r="D8176" i="3"/>
  <c r="D8177" i="3"/>
  <c r="D8178" i="3"/>
  <c r="D8179" i="3"/>
  <c r="D8180" i="3"/>
  <c r="D8181" i="3"/>
  <c r="D8182" i="3"/>
  <c r="D8183" i="3"/>
  <c r="D8184" i="3"/>
  <c r="D8185" i="3"/>
  <c r="D8186" i="3"/>
  <c r="D8187" i="3"/>
  <c r="D8188" i="3"/>
  <c r="D8189" i="3"/>
  <c r="D8190" i="3"/>
  <c r="D8191" i="3"/>
  <c r="D8192" i="3"/>
  <c r="D8193" i="3"/>
  <c r="D8194" i="3"/>
  <c r="D8195" i="3"/>
  <c r="D8196" i="3"/>
  <c r="D8197" i="3"/>
  <c r="D8198" i="3"/>
  <c r="D8199" i="3"/>
  <c r="D8200" i="3"/>
  <c r="D8201" i="3"/>
  <c r="D8202" i="3"/>
  <c r="D8203" i="3"/>
  <c r="D8204" i="3"/>
  <c r="D8205" i="3"/>
  <c r="D8206" i="3"/>
  <c r="D8207" i="3"/>
  <c r="D8208" i="3"/>
  <c r="D8209" i="3"/>
  <c r="D8210" i="3"/>
  <c r="D8211" i="3"/>
  <c r="D8212" i="3"/>
  <c r="D8213" i="3"/>
  <c r="D8214" i="3"/>
  <c r="D8215" i="3"/>
  <c r="D8216" i="3"/>
  <c r="D8217" i="3"/>
  <c r="D8218" i="3"/>
  <c r="D8219" i="3"/>
  <c r="D8220" i="3"/>
  <c r="D8221" i="3"/>
  <c r="D8222" i="3"/>
  <c r="D8223" i="3"/>
  <c r="D8224" i="3"/>
  <c r="D8225" i="3"/>
  <c r="D8226" i="3"/>
  <c r="D8227" i="3"/>
  <c r="D8228" i="3"/>
  <c r="D8229" i="3"/>
  <c r="D8230" i="3"/>
  <c r="D8231" i="3"/>
  <c r="D8232" i="3"/>
  <c r="D8233" i="3"/>
  <c r="D8234" i="3"/>
  <c r="D8235" i="3"/>
  <c r="D8236" i="3"/>
  <c r="D8237" i="3"/>
  <c r="D8238" i="3"/>
  <c r="D8239" i="3"/>
  <c r="D8240" i="3"/>
  <c r="D8241" i="3"/>
  <c r="D8242" i="3"/>
  <c r="D8243" i="3"/>
  <c r="D8244" i="3"/>
  <c r="D8245" i="3"/>
  <c r="D8246" i="3"/>
  <c r="D8247" i="3"/>
  <c r="D8248" i="3"/>
  <c r="D8249" i="3"/>
  <c r="D8250" i="3"/>
  <c r="D8251" i="3"/>
  <c r="D8252" i="3"/>
  <c r="D8253" i="3"/>
  <c r="D8254" i="3"/>
  <c r="D8255" i="3"/>
  <c r="D8256" i="3"/>
  <c r="D8257" i="3"/>
  <c r="D8258" i="3"/>
  <c r="D8259" i="3"/>
  <c r="D8260" i="3"/>
  <c r="D8261" i="3"/>
  <c r="D8262" i="3"/>
  <c r="D8263" i="3"/>
  <c r="D8264" i="3"/>
  <c r="D8265" i="3"/>
  <c r="D8266" i="3"/>
  <c r="D8267" i="3"/>
  <c r="D8268" i="3"/>
  <c r="D8269" i="3"/>
  <c r="D8270" i="3"/>
  <c r="D8271" i="3"/>
  <c r="D8272" i="3"/>
  <c r="D8273" i="3"/>
  <c r="D8274" i="3"/>
  <c r="D8275" i="3"/>
  <c r="D8276" i="3"/>
  <c r="D8277" i="3"/>
  <c r="D8278" i="3"/>
  <c r="D8279" i="3"/>
  <c r="D8280" i="3"/>
  <c r="D8281" i="3"/>
  <c r="D8282" i="3"/>
  <c r="D8283" i="3"/>
  <c r="D8284" i="3"/>
  <c r="D8285" i="3"/>
  <c r="D8286" i="3"/>
  <c r="D8287" i="3"/>
  <c r="D8288" i="3"/>
  <c r="D8289" i="3"/>
  <c r="D8290" i="3"/>
  <c r="D8291" i="3"/>
  <c r="D8292" i="3"/>
  <c r="D8293" i="3"/>
  <c r="D8294" i="3"/>
  <c r="D8295" i="3"/>
  <c r="D8296" i="3"/>
  <c r="D8297" i="3"/>
  <c r="D8298" i="3"/>
  <c r="D8299" i="3"/>
  <c r="D8300" i="3"/>
  <c r="D8301" i="3"/>
  <c r="D8302" i="3"/>
  <c r="D8303" i="3"/>
  <c r="D8304" i="3"/>
  <c r="D8305" i="3"/>
  <c r="D8306" i="3"/>
  <c r="D8307" i="3"/>
  <c r="D8308" i="3"/>
  <c r="D8309" i="3"/>
  <c r="D8310" i="3"/>
  <c r="D8311" i="3"/>
  <c r="D8312" i="3"/>
  <c r="D8313" i="3"/>
  <c r="D8314" i="3"/>
  <c r="D8315" i="3"/>
  <c r="D8316" i="3"/>
  <c r="D8317" i="3"/>
  <c r="D8318" i="3"/>
  <c r="D8319" i="3"/>
  <c r="D8320" i="3"/>
  <c r="D8321" i="3"/>
  <c r="D8322" i="3"/>
  <c r="D8323" i="3"/>
  <c r="D8324" i="3"/>
  <c r="D8325" i="3"/>
  <c r="D8326" i="3"/>
  <c r="D8327" i="3"/>
  <c r="D8328" i="3"/>
  <c r="D8329" i="3"/>
  <c r="D8330" i="3"/>
  <c r="D8331" i="3"/>
  <c r="D8332" i="3"/>
  <c r="D8333" i="3"/>
  <c r="D8334" i="3"/>
  <c r="D8335" i="3"/>
  <c r="D8336" i="3"/>
  <c r="D8337" i="3"/>
  <c r="D8338" i="3"/>
  <c r="D8339" i="3"/>
  <c r="D8340" i="3"/>
  <c r="D8341" i="3"/>
  <c r="D8342" i="3"/>
  <c r="D8343" i="3"/>
  <c r="D8344" i="3"/>
  <c r="D8345" i="3"/>
  <c r="D8346" i="3"/>
  <c r="D8347" i="3"/>
  <c r="D8348" i="3"/>
  <c r="D8349" i="3"/>
  <c r="D8350" i="3"/>
  <c r="D8351" i="3"/>
  <c r="D8352" i="3"/>
  <c r="D8353" i="3"/>
  <c r="D8354" i="3"/>
  <c r="D8355" i="3"/>
  <c r="D8356" i="3"/>
  <c r="D8357" i="3"/>
  <c r="D8358" i="3"/>
  <c r="D8359" i="3"/>
  <c r="D8360" i="3"/>
  <c r="D8361" i="3"/>
  <c r="D8362" i="3"/>
  <c r="D8363" i="3"/>
  <c r="D8364" i="3"/>
  <c r="D8365" i="3"/>
  <c r="D8366" i="3"/>
  <c r="D8367" i="3"/>
  <c r="D8368" i="3"/>
  <c r="D8369" i="3"/>
  <c r="D8370" i="3"/>
  <c r="D8371" i="3"/>
  <c r="D8372" i="3"/>
  <c r="D8373" i="3"/>
  <c r="D8374" i="3"/>
  <c r="D8375" i="3"/>
  <c r="D8376" i="3"/>
  <c r="D8377" i="3"/>
  <c r="D8378" i="3"/>
  <c r="D8379" i="3"/>
  <c r="D8380" i="3"/>
  <c r="D8381" i="3"/>
  <c r="D8382" i="3"/>
  <c r="D8383" i="3"/>
  <c r="D8384" i="3"/>
  <c r="D8385" i="3"/>
  <c r="D8386" i="3"/>
  <c r="D8387" i="3"/>
  <c r="D8388" i="3"/>
  <c r="D8389" i="3"/>
  <c r="D8390" i="3"/>
  <c r="D8391" i="3"/>
  <c r="D8392" i="3"/>
  <c r="D8393" i="3"/>
  <c r="D8394" i="3"/>
  <c r="D8395" i="3"/>
  <c r="D8396" i="3"/>
  <c r="D8397" i="3"/>
  <c r="D8398" i="3"/>
  <c r="D8399" i="3"/>
  <c r="D8400" i="3"/>
  <c r="D8401" i="3"/>
  <c r="D8402" i="3"/>
  <c r="D8403" i="3"/>
  <c r="D8404" i="3"/>
  <c r="D8405" i="3"/>
  <c r="D8406" i="3"/>
  <c r="D8407" i="3"/>
  <c r="D8408" i="3"/>
  <c r="D8409" i="3"/>
  <c r="D8410" i="3"/>
  <c r="D8411" i="3"/>
  <c r="D8412" i="3"/>
  <c r="D8413" i="3"/>
  <c r="D8414" i="3"/>
  <c r="D8415" i="3"/>
  <c r="D8416" i="3"/>
  <c r="D8417" i="3"/>
  <c r="D8418" i="3"/>
  <c r="D8419" i="3"/>
  <c r="D8420" i="3"/>
  <c r="D8421" i="3"/>
  <c r="D8422" i="3"/>
  <c r="D8423" i="3"/>
  <c r="D8424" i="3"/>
  <c r="D8425" i="3"/>
  <c r="D8426" i="3"/>
  <c r="D8427" i="3"/>
  <c r="D8428" i="3"/>
  <c r="D8429" i="3"/>
  <c r="D8430" i="3"/>
  <c r="D8431" i="3"/>
  <c r="D8432" i="3"/>
  <c r="D8433" i="3"/>
  <c r="D8434" i="3"/>
  <c r="D8435" i="3"/>
  <c r="D8436" i="3"/>
  <c r="D8437" i="3"/>
  <c r="D8438" i="3"/>
  <c r="D8439" i="3"/>
  <c r="D8440" i="3"/>
  <c r="D8441" i="3"/>
  <c r="D8442" i="3"/>
  <c r="D8443" i="3"/>
  <c r="D8444" i="3"/>
  <c r="D8445" i="3"/>
  <c r="D8446" i="3"/>
  <c r="D8447" i="3"/>
  <c r="D8448" i="3"/>
  <c r="D8449" i="3"/>
  <c r="D8450" i="3"/>
  <c r="D8451" i="3"/>
  <c r="D8452" i="3"/>
  <c r="D8453" i="3"/>
  <c r="D8454" i="3"/>
  <c r="D8455" i="3"/>
  <c r="D8456" i="3"/>
  <c r="D8457" i="3"/>
  <c r="D8458" i="3"/>
  <c r="D8459" i="3"/>
  <c r="D8460" i="3"/>
  <c r="D8461" i="3"/>
  <c r="D8462" i="3"/>
  <c r="D8463" i="3"/>
  <c r="D8464" i="3"/>
  <c r="D8465" i="3"/>
  <c r="D8466" i="3"/>
  <c r="D8467" i="3"/>
  <c r="D8468" i="3"/>
  <c r="D8469" i="3"/>
  <c r="D8470" i="3"/>
  <c r="D8471" i="3"/>
  <c r="D8472" i="3"/>
  <c r="D8473" i="3"/>
  <c r="D8474" i="3"/>
  <c r="D8475" i="3"/>
  <c r="D8476" i="3"/>
  <c r="D8477" i="3"/>
  <c r="D8478" i="3"/>
  <c r="D8479" i="3"/>
  <c r="D8480" i="3"/>
  <c r="D8481" i="3"/>
  <c r="D8482" i="3"/>
  <c r="D8483" i="3"/>
  <c r="D8484" i="3"/>
  <c r="D8485" i="3"/>
  <c r="D8486" i="3"/>
  <c r="D8487" i="3"/>
  <c r="D8488" i="3"/>
  <c r="D8489" i="3"/>
  <c r="D8490" i="3"/>
  <c r="D8491" i="3"/>
  <c r="D8492" i="3"/>
  <c r="D8493" i="3"/>
  <c r="D8494" i="3"/>
  <c r="D8495" i="3"/>
  <c r="D8496" i="3"/>
  <c r="D8497" i="3"/>
  <c r="D8498" i="3"/>
  <c r="D8499" i="3"/>
  <c r="D8500" i="3"/>
  <c r="D8501" i="3"/>
  <c r="D8502" i="3"/>
  <c r="D8503" i="3"/>
  <c r="D8504" i="3"/>
  <c r="D8505" i="3"/>
  <c r="D8506" i="3"/>
  <c r="D8507" i="3"/>
  <c r="D8508" i="3"/>
  <c r="D8509" i="3"/>
  <c r="D8510" i="3"/>
  <c r="D8511" i="3"/>
  <c r="D8512" i="3"/>
  <c r="D8513" i="3"/>
  <c r="D8514" i="3"/>
  <c r="D8515" i="3"/>
  <c r="D8516" i="3"/>
  <c r="D8517" i="3"/>
  <c r="D8518" i="3"/>
  <c r="D8519" i="3"/>
  <c r="D8520" i="3"/>
  <c r="D8521" i="3"/>
  <c r="D8522" i="3"/>
  <c r="D8523" i="3"/>
  <c r="D8524" i="3"/>
  <c r="D8525" i="3"/>
  <c r="D8526" i="3"/>
  <c r="D8527" i="3"/>
  <c r="D8528" i="3"/>
  <c r="D8529" i="3"/>
  <c r="D8530" i="3"/>
  <c r="D8531" i="3"/>
  <c r="D8532" i="3"/>
  <c r="D8533" i="3"/>
  <c r="D8534" i="3"/>
  <c r="D8535" i="3"/>
  <c r="D8536" i="3"/>
  <c r="D8537" i="3"/>
  <c r="D8538" i="3"/>
  <c r="D8539" i="3"/>
  <c r="D8540" i="3"/>
  <c r="D8541" i="3"/>
  <c r="D8542" i="3"/>
  <c r="D8543" i="3"/>
  <c r="D8544" i="3"/>
  <c r="D8545" i="3"/>
  <c r="D8546" i="3"/>
  <c r="D8547" i="3"/>
  <c r="D8548" i="3"/>
  <c r="D8549" i="3"/>
  <c r="D8550" i="3"/>
  <c r="D8551" i="3"/>
  <c r="D8552" i="3"/>
  <c r="D8553" i="3"/>
  <c r="D8554" i="3"/>
  <c r="D8555" i="3"/>
  <c r="D8556" i="3"/>
  <c r="D8557" i="3"/>
  <c r="D8558" i="3"/>
  <c r="D8559" i="3"/>
  <c r="D8560" i="3"/>
  <c r="D8561" i="3"/>
  <c r="D8562" i="3"/>
  <c r="D8563" i="3"/>
  <c r="D8564" i="3"/>
  <c r="D8565" i="3"/>
  <c r="D8566" i="3"/>
  <c r="D8567" i="3"/>
  <c r="D8568" i="3"/>
  <c r="D8569" i="3"/>
  <c r="D8570" i="3"/>
  <c r="D8571" i="3"/>
  <c r="D8572" i="3"/>
  <c r="D8573" i="3"/>
  <c r="D8574" i="3"/>
  <c r="D8575" i="3"/>
  <c r="D8576" i="3"/>
  <c r="D8577" i="3"/>
  <c r="D8578" i="3"/>
  <c r="D8579" i="3"/>
  <c r="D8580" i="3"/>
  <c r="D8581" i="3"/>
  <c r="D8582" i="3"/>
  <c r="D8583" i="3"/>
  <c r="D8584" i="3"/>
  <c r="D8585" i="3"/>
  <c r="D8586" i="3"/>
  <c r="D8587" i="3"/>
  <c r="D8588" i="3"/>
  <c r="D8589" i="3"/>
  <c r="D8590" i="3"/>
  <c r="D8591" i="3"/>
  <c r="D8592" i="3"/>
  <c r="D8593" i="3"/>
  <c r="D8594" i="3"/>
  <c r="D8595" i="3"/>
  <c r="D8596" i="3"/>
  <c r="D8597" i="3"/>
  <c r="D8598" i="3"/>
  <c r="D8599" i="3"/>
  <c r="D8600" i="3"/>
  <c r="D8601" i="3"/>
  <c r="D8602" i="3"/>
  <c r="D8603" i="3"/>
  <c r="D8604" i="3"/>
  <c r="D8605" i="3"/>
  <c r="D8606" i="3"/>
  <c r="D8607" i="3"/>
  <c r="D8608" i="3"/>
  <c r="D8609" i="3"/>
  <c r="D8610" i="3"/>
  <c r="D8611" i="3"/>
  <c r="D8612" i="3"/>
  <c r="D8613" i="3"/>
  <c r="D8614" i="3"/>
  <c r="D8615" i="3"/>
  <c r="D8616" i="3"/>
  <c r="D8617" i="3"/>
  <c r="D8618" i="3"/>
  <c r="D8619" i="3"/>
  <c r="D8620" i="3"/>
  <c r="D8621" i="3"/>
  <c r="D8622" i="3"/>
  <c r="D8623" i="3"/>
  <c r="D8624" i="3"/>
  <c r="D8625" i="3"/>
  <c r="D8626" i="3"/>
  <c r="D8627" i="3"/>
  <c r="D8628" i="3"/>
  <c r="D8629" i="3"/>
  <c r="D8630" i="3"/>
  <c r="D8631" i="3"/>
  <c r="D8632" i="3"/>
  <c r="D8633" i="3"/>
  <c r="D8634" i="3"/>
  <c r="D8635" i="3"/>
  <c r="D8636" i="3"/>
  <c r="D8637" i="3"/>
  <c r="D8638" i="3"/>
  <c r="D8639" i="3"/>
  <c r="D8640" i="3"/>
  <c r="D8641" i="3"/>
  <c r="D8642" i="3"/>
  <c r="D8643" i="3"/>
  <c r="D8644" i="3"/>
  <c r="D8645" i="3"/>
  <c r="D8646" i="3"/>
  <c r="D8647" i="3"/>
  <c r="D8648" i="3"/>
  <c r="D8649" i="3"/>
  <c r="D8650" i="3"/>
  <c r="D8651" i="3"/>
  <c r="D8652" i="3"/>
  <c r="D8653" i="3"/>
  <c r="D8654" i="3"/>
  <c r="D8655" i="3"/>
  <c r="D8656" i="3"/>
  <c r="D8657" i="3"/>
  <c r="D8658" i="3"/>
  <c r="D8659" i="3"/>
  <c r="D8660" i="3"/>
  <c r="D8661" i="3"/>
  <c r="D8662" i="3"/>
  <c r="D8663" i="3"/>
  <c r="D8664" i="3"/>
  <c r="D8665" i="3"/>
  <c r="D8666" i="3"/>
  <c r="D8667" i="3"/>
  <c r="D8668" i="3"/>
  <c r="D8669" i="3"/>
  <c r="D8670" i="3"/>
  <c r="D8671" i="3"/>
  <c r="D8672" i="3"/>
  <c r="D8673" i="3"/>
  <c r="D8674" i="3"/>
  <c r="D8675" i="3"/>
  <c r="D8676" i="3"/>
  <c r="D8677" i="3"/>
  <c r="D8678" i="3"/>
  <c r="D8679" i="3"/>
  <c r="D8680" i="3"/>
  <c r="D8681" i="3"/>
  <c r="D8682" i="3"/>
  <c r="D8683" i="3"/>
  <c r="D8684" i="3"/>
  <c r="D8685" i="3"/>
  <c r="D8686" i="3"/>
  <c r="D8687" i="3"/>
  <c r="D8688" i="3"/>
  <c r="D8689" i="3"/>
  <c r="D8690" i="3"/>
  <c r="D8691" i="3"/>
  <c r="D8692" i="3"/>
  <c r="D8693" i="3"/>
  <c r="D8694" i="3"/>
  <c r="D8695" i="3"/>
  <c r="D8696" i="3"/>
  <c r="D8697" i="3"/>
  <c r="D8698" i="3"/>
  <c r="D8699" i="3"/>
  <c r="D8700" i="3"/>
  <c r="D8701" i="3"/>
  <c r="D8702" i="3"/>
  <c r="D8703" i="3"/>
  <c r="D8704" i="3"/>
  <c r="D8705" i="3"/>
  <c r="D8706" i="3"/>
  <c r="D8707" i="3"/>
  <c r="D8708" i="3"/>
  <c r="D8709" i="3"/>
  <c r="D8710" i="3"/>
  <c r="D8711" i="3"/>
  <c r="D8712" i="3"/>
  <c r="D8713" i="3"/>
  <c r="D8714" i="3"/>
  <c r="D8715" i="3"/>
  <c r="D8716" i="3"/>
  <c r="D8717" i="3"/>
  <c r="D8718" i="3"/>
  <c r="D8719" i="3"/>
  <c r="D8720" i="3"/>
  <c r="D8721" i="3"/>
  <c r="D8722" i="3"/>
  <c r="D8723" i="3"/>
  <c r="D8724" i="3"/>
  <c r="D8725" i="3"/>
  <c r="D8726" i="3"/>
  <c r="D8727" i="3"/>
  <c r="D8728" i="3"/>
  <c r="D8729" i="3"/>
  <c r="D8730" i="3"/>
  <c r="D8731" i="3"/>
  <c r="D8732" i="3"/>
  <c r="D8733" i="3"/>
  <c r="D8734" i="3"/>
  <c r="D8735" i="3"/>
  <c r="D8736" i="3"/>
  <c r="D8737" i="3"/>
  <c r="D8738" i="3"/>
  <c r="D8739" i="3"/>
  <c r="D8740" i="3"/>
  <c r="D8741" i="3"/>
  <c r="D8742" i="3"/>
  <c r="D8743" i="3"/>
  <c r="D8744" i="3"/>
  <c r="D8745" i="3"/>
  <c r="D8746" i="3"/>
  <c r="D8747" i="3"/>
  <c r="D8748" i="3"/>
  <c r="D8749" i="3"/>
  <c r="D8750" i="3"/>
  <c r="D8751" i="3"/>
  <c r="D8752" i="3"/>
  <c r="D8753" i="3"/>
  <c r="D8754" i="3"/>
  <c r="D8755" i="3"/>
  <c r="D8756" i="3"/>
  <c r="D8757" i="3"/>
  <c r="D8758" i="3"/>
  <c r="D8759" i="3"/>
  <c r="D8760" i="3"/>
  <c r="D8761" i="3"/>
  <c r="D8762" i="3"/>
  <c r="D8763" i="3"/>
  <c r="D8764" i="3"/>
  <c r="D8765" i="3"/>
  <c r="D8766" i="3"/>
  <c r="D8767" i="3"/>
  <c r="D8768" i="3"/>
  <c r="D8769" i="3"/>
  <c r="D8770" i="3"/>
  <c r="D8771" i="3"/>
  <c r="D8772" i="3"/>
  <c r="D8773" i="3"/>
  <c r="D8774" i="3"/>
  <c r="D8775" i="3"/>
  <c r="D8776" i="3"/>
  <c r="D8777" i="3"/>
  <c r="D8778" i="3"/>
  <c r="D8779" i="3"/>
  <c r="D8780" i="3"/>
  <c r="D8781" i="3"/>
  <c r="D8782" i="3"/>
  <c r="D8783" i="3"/>
  <c r="D8784" i="3"/>
  <c r="D8785" i="3"/>
  <c r="D8786" i="3"/>
  <c r="D8787" i="3"/>
  <c r="D8788" i="3"/>
  <c r="D8789" i="3"/>
  <c r="D8790" i="3"/>
  <c r="D8791" i="3"/>
  <c r="D8792" i="3"/>
  <c r="D8793" i="3"/>
  <c r="D8794" i="3"/>
  <c r="D8795" i="3"/>
  <c r="D8796" i="3"/>
  <c r="D8797" i="3"/>
  <c r="D8798" i="3"/>
  <c r="D8799" i="3"/>
  <c r="D8800" i="3"/>
  <c r="D8801" i="3"/>
  <c r="D8802" i="3"/>
  <c r="D8803" i="3"/>
  <c r="D8804" i="3"/>
  <c r="D8805" i="3"/>
  <c r="D8806" i="3"/>
  <c r="D8807" i="3"/>
  <c r="D8808" i="3"/>
  <c r="D8809" i="3"/>
  <c r="D8810" i="3"/>
  <c r="D8811" i="3"/>
  <c r="D8812" i="3"/>
  <c r="D8813" i="3"/>
  <c r="D8814" i="3"/>
  <c r="D8815" i="3"/>
  <c r="D8816" i="3"/>
  <c r="D8817" i="3"/>
  <c r="D8818" i="3"/>
  <c r="D8819" i="3"/>
  <c r="D8820" i="3"/>
  <c r="D8821" i="3"/>
  <c r="D8822" i="3"/>
  <c r="D8823" i="3"/>
  <c r="D8824" i="3"/>
  <c r="D8825" i="3"/>
  <c r="D8826" i="3"/>
  <c r="D8827" i="3"/>
  <c r="D8828" i="3"/>
  <c r="D8829" i="3"/>
  <c r="D8830" i="3"/>
  <c r="D8831" i="3"/>
  <c r="D8832" i="3"/>
  <c r="D8833" i="3"/>
  <c r="D8834" i="3"/>
  <c r="D8835" i="3"/>
  <c r="D8836" i="3"/>
  <c r="D8837" i="3"/>
  <c r="D8838" i="3"/>
  <c r="D8839" i="3"/>
  <c r="D8840" i="3"/>
  <c r="D8841" i="3"/>
  <c r="D8842" i="3"/>
  <c r="D8843" i="3"/>
  <c r="D8844" i="3"/>
  <c r="D8845" i="3"/>
  <c r="D8846" i="3"/>
  <c r="D8847" i="3"/>
  <c r="D8848" i="3"/>
  <c r="D8849" i="3"/>
  <c r="D8850" i="3"/>
  <c r="D8851" i="3"/>
  <c r="D8852" i="3"/>
  <c r="D8853" i="3"/>
  <c r="D8854" i="3"/>
  <c r="D8855" i="3"/>
  <c r="D8856" i="3"/>
  <c r="D8857" i="3"/>
  <c r="D8858" i="3"/>
  <c r="D8859" i="3"/>
  <c r="D8860" i="3"/>
  <c r="D8861" i="3"/>
  <c r="D8862" i="3"/>
  <c r="D8863" i="3"/>
  <c r="D8864" i="3"/>
  <c r="D8865" i="3"/>
  <c r="D8866" i="3"/>
  <c r="D8867" i="3"/>
  <c r="D8868" i="3"/>
  <c r="D8869" i="3"/>
  <c r="D8870" i="3"/>
  <c r="D8871" i="3"/>
  <c r="D8872" i="3"/>
  <c r="D8873" i="3"/>
  <c r="D8874" i="3"/>
  <c r="D8875" i="3"/>
  <c r="D8876" i="3"/>
  <c r="D8877" i="3"/>
  <c r="D8878" i="3"/>
  <c r="D8879" i="3"/>
  <c r="D8880" i="3"/>
  <c r="D8881" i="3"/>
  <c r="D8882" i="3"/>
  <c r="D8883" i="3"/>
  <c r="D8884" i="3"/>
  <c r="D8885" i="3"/>
  <c r="D8886" i="3"/>
  <c r="D8887" i="3"/>
  <c r="D8888" i="3"/>
  <c r="D8889" i="3"/>
  <c r="D8890" i="3"/>
  <c r="D8891" i="3"/>
  <c r="D8892" i="3"/>
  <c r="D8893" i="3"/>
  <c r="D8894" i="3"/>
  <c r="D8895" i="3"/>
  <c r="D8896" i="3"/>
  <c r="D8897" i="3"/>
  <c r="D8898" i="3"/>
  <c r="D8899" i="3"/>
  <c r="D8900" i="3"/>
  <c r="D8901" i="3"/>
  <c r="D8902" i="3"/>
  <c r="D8903" i="3"/>
  <c r="D8904" i="3"/>
  <c r="D8905" i="3"/>
  <c r="D8906" i="3"/>
  <c r="D8907" i="3"/>
  <c r="D8908" i="3"/>
  <c r="D8909" i="3"/>
  <c r="D8910" i="3"/>
  <c r="D8911" i="3"/>
  <c r="D8912" i="3"/>
  <c r="D8913" i="3"/>
  <c r="D8914" i="3"/>
  <c r="D8915" i="3"/>
  <c r="D8916" i="3"/>
  <c r="D8917" i="3"/>
  <c r="D8918" i="3"/>
  <c r="D8919" i="3"/>
  <c r="D8920" i="3"/>
  <c r="D8921" i="3"/>
  <c r="D8922" i="3"/>
  <c r="D8923" i="3"/>
  <c r="D8924" i="3"/>
  <c r="D8925" i="3"/>
  <c r="D8926" i="3"/>
  <c r="D8927" i="3"/>
  <c r="D8928" i="3"/>
  <c r="D8929" i="3"/>
  <c r="D8930" i="3"/>
  <c r="D8931" i="3"/>
  <c r="D8932" i="3"/>
  <c r="D8933" i="3"/>
  <c r="D8934" i="3"/>
  <c r="D8935" i="3"/>
  <c r="D8936" i="3"/>
  <c r="D8937" i="3"/>
  <c r="D8938" i="3"/>
  <c r="D8939" i="3"/>
  <c r="D8940" i="3"/>
  <c r="D8941" i="3"/>
  <c r="D8942" i="3"/>
  <c r="D8943" i="3"/>
  <c r="D8944" i="3"/>
  <c r="D8945" i="3"/>
  <c r="D8946" i="3"/>
  <c r="D8947" i="3"/>
  <c r="D8948" i="3"/>
  <c r="D8949" i="3"/>
  <c r="D8950" i="3"/>
  <c r="D8951" i="3"/>
  <c r="D8952" i="3"/>
  <c r="D8953" i="3"/>
  <c r="D8954" i="3"/>
  <c r="D8955" i="3"/>
  <c r="D8956" i="3"/>
  <c r="D8957" i="3"/>
  <c r="D8958" i="3"/>
  <c r="D8959" i="3"/>
  <c r="D8960" i="3"/>
  <c r="D8961" i="3"/>
  <c r="D8962" i="3"/>
  <c r="D8963" i="3"/>
  <c r="D8964" i="3"/>
  <c r="D8965" i="3"/>
  <c r="D8966" i="3"/>
  <c r="D8967" i="3"/>
  <c r="D8968" i="3"/>
  <c r="D8969" i="3"/>
  <c r="D8970" i="3"/>
  <c r="D8971" i="3"/>
  <c r="D8972" i="3"/>
  <c r="D8973" i="3"/>
  <c r="D8974" i="3"/>
  <c r="D8975" i="3"/>
  <c r="D8976" i="3"/>
  <c r="D8977" i="3"/>
  <c r="D8978" i="3"/>
  <c r="D8979" i="3"/>
  <c r="D8980" i="3"/>
  <c r="D8981" i="3"/>
  <c r="D8982" i="3"/>
  <c r="D8983" i="3"/>
  <c r="D8984" i="3"/>
  <c r="D8985" i="3"/>
  <c r="D8986" i="3"/>
  <c r="D8987" i="3"/>
  <c r="D8988" i="3"/>
  <c r="D8989" i="3"/>
  <c r="D8990" i="3"/>
  <c r="D8991" i="3"/>
  <c r="D8992" i="3"/>
  <c r="D8993" i="3"/>
  <c r="D8994" i="3"/>
  <c r="D8995" i="3"/>
  <c r="D8996" i="3"/>
  <c r="D8997" i="3"/>
  <c r="D8998" i="3"/>
  <c r="D8999" i="3"/>
  <c r="D9000" i="3"/>
  <c r="D9001" i="3"/>
  <c r="D9002" i="3"/>
  <c r="D9003" i="3"/>
  <c r="D9004" i="3"/>
  <c r="D9005" i="3"/>
  <c r="D9006" i="3"/>
  <c r="D9007" i="3"/>
  <c r="D9008" i="3"/>
  <c r="D9009" i="3"/>
  <c r="D9010" i="3"/>
  <c r="D9011" i="3"/>
  <c r="D9012" i="3"/>
  <c r="D9013" i="3"/>
  <c r="D9014" i="3"/>
  <c r="D9015" i="3"/>
  <c r="D9016" i="3"/>
  <c r="D9017" i="3"/>
  <c r="D9018" i="3"/>
  <c r="D9019" i="3"/>
  <c r="D9020" i="3"/>
  <c r="D9021" i="3"/>
  <c r="D9022" i="3"/>
  <c r="D9023" i="3"/>
  <c r="D9024" i="3"/>
  <c r="D9025" i="3"/>
  <c r="D9026" i="3"/>
  <c r="D9027" i="3"/>
  <c r="D9028" i="3"/>
  <c r="D9029" i="3"/>
  <c r="D9030" i="3"/>
  <c r="D9031" i="3"/>
  <c r="D9032" i="3"/>
  <c r="D9033" i="3"/>
  <c r="D9034" i="3"/>
  <c r="D9035" i="3"/>
  <c r="D9036" i="3"/>
  <c r="D9037" i="3"/>
  <c r="D9038" i="3"/>
  <c r="D9039" i="3"/>
  <c r="D9040" i="3"/>
  <c r="D9041" i="3"/>
  <c r="D9042" i="3"/>
  <c r="D9043" i="3"/>
  <c r="D9044" i="3"/>
  <c r="D9045" i="3"/>
  <c r="D9046" i="3"/>
  <c r="D9047" i="3"/>
  <c r="D9048" i="3"/>
  <c r="D9049" i="3"/>
  <c r="D9050" i="3"/>
  <c r="D9051" i="3"/>
  <c r="D9052" i="3"/>
  <c r="D9053" i="3"/>
  <c r="D9054" i="3"/>
  <c r="D9055" i="3"/>
  <c r="D9056" i="3"/>
  <c r="D9057" i="3"/>
  <c r="D9058" i="3"/>
  <c r="D9059" i="3"/>
  <c r="D9060" i="3"/>
  <c r="D9061" i="3"/>
  <c r="D9062" i="3"/>
  <c r="D9063" i="3"/>
  <c r="D9064" i="3"/>
  <c r="D9065" i="3"/>
  <c r="D9066" i="3"/>
  <c r="D9067" i="3"/>
  <c r="D9068" i="3"/>
  <c r="D9069" i="3"/>
  <c r="D9070" i="3"/>
  <c r="D9071" i="3"/>
  <c r="D9072" i="3"/>
  <c r="D9073" i="3"/>
  <c r="D9074" i="3"/>
  <c r="D9075" i="3"/>
  <c r="D9076" i="3"/>
  <c r="D9077" i="3"/>
  <c r="D9078" i="3"/>
  <c r="D9079" i="3"/>
  <c r="D9080" i="3"/>
  <c r="D9081" i="3"/>
  <c r="D9082" i="3"/>
  <c r="D9083" i="3"/>
  <c r="D9084" i="3"/>
  <c r="D9085" i="3"/>
  <c r="D9086" i="3"/>
  <c r="D9087" i="3"/>
  <c r="D9088" i="3"/>
  <c r="D9089" i="3"/>
  <c r="D9090" i="3"/>
  <c r="D9091" i="3"/>
  <c r="D9092" i="3"/>
  <c r="D9093" i="3"/>
  <c r="D9094" i="3"/>
  <c r="D9095" i="3"/>
  <c r="D9096" i="3"/>
  <c r="D9097" i="3"/>
  <c r="D9098" i="3"/>
  <c r="D9099" i="3"/>
  <c r="D9100" i="3"/>
  <c r="D9101" i="3"/>
  <c r="D9102" i="3"/>
  <c r="D9103" i="3"/>
  <c r="D9104" i="3"/>
  <c r="D9105" i="3"/>
  <c r="D9106" i="3"/>
  <c r="D9107" i="3"/>
  <c r="D9108" i="3"/>
  <c r="D9109" i="3"/>
  <c r="D9110" i="3"/>
  <c r="D9111" i="3"/>
  <c r="D9112" i="3"/>
  <c r="D9113" i="3"/>
  <c r="D9114" i="3"/>
  <c r="D9115" i="3"/>
  <c r="D9116" i="3"/>
  <c r="D9117" i="3"/>
  <c r="D9118" i="3"/>
  <c r="D9119" i="3"/>
  <c r="D9120" i="3"/>
  <c r="D9121" i="3"/>
  <c r="D9122" i="3"/>
  <c r="D9123" i="3"/>
  <c r="D9124" i="3"/>
  <c r="D9125" i="3"/>
  <c r="D9126" i="3"/>
  <c r="D9127" i="3"/>
  <c r="D9128" i="3"/>
  <c r="D9129" i="3"/>
  <c r="D9130" i="3"/>
  <c r="D9131" i="3"/>
  <c r="D9132" i="3"/>
  <c r="D9133" i="3"/>
  <c r="D9134" i="3"/>
  <c r="D9135" i="3"/>
  <c r="D9136" i="3"/>
  <c r="D9137" i="3"/>
  <c r="D9138" i="3"/>
  <c r="D9139" i="3"/>
  <c r="D9140" i="3"/>
  <c r="D9141" i="3"/>
  <c r="D9142" i="3"/>
  <c r="D9143" i="3"/>
  <c r="D9144" i="3"/>
  <c r="D9145" i="3"/>
  <c r="D9146" i="3"/>
  <c r="D9147" i="3"/>
  <c r="D9148" i="3"/>
  <c r="D9149" i="3"/>
  <c r="D9150" i="3"/>
  <c r="D9151" i="3"/>
  <c r="D9152" i="3"/>
  <c r="D9153" i="3"/>
  <c r="D9154" i="3"/>
  <c r="D9155" i="3"/>
  <c r="D9156" i="3"/>
  <c r="D9157" i="3"/>
  <c r="D9158" i="3"/>
  <c r="D9159" i="3"/>
  <c r="D9160" i="3"/>
  <c r="D9161" i="3"/>
  <c r="D9162" i="3"/>
  <c r="D9163" i="3"/>
  <c r="D9164" i="3"/>
  <c r="D9165" i="3"/>
  <c r="D9166" i="3"/>
  <c r="D9167" i="3"/>
  <c r="D9168" i="3"/>
  <c r="D9169" i="3"/>
  <c r="D9170" i="3"/>
  <c r="D9171" i="3"/>
  <c r="D9172" i="3"/>
  <c r="D9173" i="3"/>
  <c r="D9174" i="3"/>
  <c r="D9175" i="3"/>
  <c r="D9176" i="3"/>
  <c r="D9177" i="3"/>
  <c r="D9178" i="3"/>
  <c r="D9179" i="3"/>
  <c r="D9180" i="3"/>
  <c r="D9181" i="3"/>
  <c r="D9182" i="3"/>
  <c r="D9183" i="3"/>
  <c r="D9184" i="3"/>
  <c r="D9185" i="3"/>
  <c r="D9186" i="3"/>
  <c r="D9187" i="3"/>
  <c r="D9188" i="3"/>
  <c r="D9189" i="3"/>
  <c r="D9190" i="3"/>
  <c r="D9191" i="3"/>
  <c r="D9192" i="3"/>
  <c r="D9193" i="3"/>
  <c r="D9194" i="3"/>
  <c r="D9195" i="3"/>
  <c r="D9196" i="3"/>
  <c r="D9197" i="3"/>
  <c r="D9198" i="3"/>
  <c r="D9199" i="3"/>
  <c r="D9200" i="3"/>
  <c r="D9201" i="3"/>
  <c r="D9202" i="3"/>
  <c r="D9203" i="3"/>
  <c r="D9204" i="3"/>
  <c r="D9205" i="3"/>
  <c r="D9206" i="3"/>
  <c r="D9207" i="3"/>
  <c r="D9208" i="3"/>
  <c r="D9209" i="3"/>
  <c r="D9210" i="3"/>
  <c r="D9211" i="3"/>
  <c r="D9212" i="3"/>
  <c r="D9213" i="3"/>
  <c r="D9214" i="3"/>
  <c r="D9215" i="3"/>
  <c r="D9216" i="3"/>
  <c r="D9217" i="3"/>
  <c r="D9218" i="3"/>
  <c r="D9219" i="3"/>
  <c r="D9220" i="3"/>
  <c r="D9221" i="3"/>
  <c r="D9222" i="3"/>
  <c r="D9223" i="3"/>
  <c r="D9224" i="3"/>
  <c r="D9225" i="3"/>
  <c r="D9226" i="3"/>
  <c r="D9227" i="3"/>
  <c r="D9228" i="3"/>
  <c r="D9229" i="3"/>
  <c r="D9230" i="3"/>
  <c r="D9231" i="3"/>
  <c r="D9232" i="3"/>
  <c r="D9233" i="3"/>
  <c r="D9234" i="3"/>
  <c r="D9235" i="3"/>
  <c r="D9236" i="3"/>
  <c r="D9237" i="3"/>
  <c r="D9238" i="3"/>
  <c r="D9239" i="3"/>
  <c r="D9240" i="3"/>
  <c r="D9241" i="3"/>
  <c r="C2" i="3"/>
  <c r="R2" i="3" s="1" a="1"/>
  <c r="R2" i="3" s="1"/>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B55" i="3" s="1"/>
  <c r="C56" i="3"/>
  <c r="B56" i="3" s="1"/>
  <c r="C57" i="3"/>
  <c r="B57" i="3" s="1"/>
  <c r="C58" i="3"/>
  <c r="B58" i="3" s="1"/>
  <c r="C59" i="3"/>
  <c r="B59" i="3" s="1"/>
  <c r="C60" i="3"/>
  <c r="B60" i="3" s="1"/>
  <c r="C61" i="3"/>
  <c r="B61" i="3" s="1"/>
  <c r="C62" i="3"/>
  <c r="B62" i="3" s="1"/>
  <c r="C63" i="3"/>
  <c r="B63" i="3" s="1"/>
  <c r="C64" i="3"/>
  <c r="B64" i="3" s="1"/>
  <c r="C65" i="3"/>
  <c r="B65" i="3" s="1"/>
  <c r="C66" i="3"/>
  <c r="B66" i="3" s="1"/>
  <c r="C67" i="3"/>
  <c r="B67" i="3" s="1"/>
  <c r="C68" i="3"/>
  <c r="B68" i="3" s="1"/>
  <c r="C69" i="3"/>
  <c r="B69" i="3" s="1"/>
  <c r="C70" i="3"/>
  <c r="B70" i="3" s="1"/>
  <c r="C71" i="3"/>
  <c r="B71" i="3" s="1"/>
  <c r="C72" i="3"/>
  <c r="B72" i="3" s="1"/>
  <c r="C73" i="3"/>
  <c r="B73" i="3" s="1"/>
  <c r="C74" i="3"/>
  <c r="B74" i="3" s="1"/>
  <c r="C75" i="3"/>
  <c r="B75" i="3" s="1"/>
  <c r="C76" i="3"/>
  <c r="B76" i="3" s="1"/>
  <c r="C77" i="3"/>
  <c r="B77" i="3" s="1"/>
  <c r="C78" i="3"/>
  <c r="B78" i="3" s="1"/>
  <c r="C79" i="3"/>
  <c r="B79" i="3" s="1"/>
  <c r="C80" i="3"/>
  <c r="B80" i="3" s="1"/>
  <c r="C81" i="3"/>
  <c r="B81" i="3" s="1"/>
  <c r="C82" i="3"/>
  <c r="B82" i="3" s="1"/>
  <c r="C83" i="3"/>
  <c r="B83" i="3" s="1"/>
  <c r="C84" i="3"/>
  <c r="B84" i="3" s="1"/>
  <c r="C85" i="3"/>
  <c r="B85" i="3" s="1"/>
  <c r="C86" i="3"/>
  <c r="B86" i="3" s="1"/>
  <c r="C87" i="3"/>
  <c r="B87" i="3" s="1"/>
  <c r="C88" i="3"/>
  <c r="B88" i="3" s="1"/>
  <c r="C89" i="3"/>
  <c r="B89" i="3" s="1"/>
  <c r="C90" i="3"/>
  <c r="B90" i="3" s="1"/>
  <c r="C91" i="3"/>
  <c r="B91" i="3" s="1"/>
  <c r="C92" i="3"/>
  <c r="B92" i="3" s="1"/>
  <c r="C93" i="3"/>
  <c r="B93" i="3" s="1"/>
  <c r="C94" i="3"/>
  <c r="B94" i="3" s="1"/>
  <c r="C95" i="3"/>
  <c r="B95" i="3" s="1"/>
  <c r="C96" i="3"/>
  <c r="B96" i="3" s="1"/>
  <c r="C97" i="3"/>
  <c r="B97" i="3" s="1"/>
  <c r="C98" i="3"/>
  <c r="B98" i="3" s="1"/>
  <c r="C99" i="3"/>
  <c r="B99" i="3" s="1"/>
  <c r="C100" i="3"/>
  <c r="B100" i="3" s="1"/>
  <c r="C101" i="3"/>
  <c r="B101" i="3" s="1"/>
  <c r="C102" i="3"/>
  <c r="B102" i="3" s="1"/>
  <c r="C103" i="3"/>
  <c r="B103" i="3" s="1"/>
  <c r="C104" i="3"/>
  <c r="B104" i="3" s="1"/>
  <c r="C105" i="3"/>
  <c r="B105" i="3" s="1"/>
  <c r="C106" i="3"/>
  <c r="B106" i="3" s="1"/>
  <c r="C107" i="3"/>
  <c r="B107" i="3" s="1"/>
  <c r="C108" i="3"/>
  <c r="B108" i="3" s="1"/>
  <c r="C109" i="3"/>
  <c r="B109" i="3" s="1"/>
  <c r="C110" i="3"/>
  <c r="B110" i="3" s="1"/>
  <c r="C111" i="3"/>
  <c r="B111" i="3" s="1"/>
  <c r="C112" i="3"/>
  <c r="B112" i="3" s="1"/>
  <c r="C113" i="3"/>
  <c r="B113" i="3" s="1"/>
  <c r="C114" i="3"/>
  <c r="B114" i="3" s="1"/>
  <c r="C115" i="3"/>
  <c r="B115" i="3" s="1"/>
  <c r="C116" i="3"/>
  <c r="B116" i="3" s="1"/>
  <c r="C117" i="3"/>
  <c r="B117" i="3" s="1"/>
  <c r="C118" i="3"/>
  <c r="B118" i="3" s="1"/>
  <c r="C119" i="3"/>
  <c r="B119" i="3" s="1"/>
  <c r="C120" i="3"/>
  <c r="B120" i="3" s="1"/>
  <c r="C121" i="3"/>
  <c r="B121" i="3" s="1"/>
  <c r="C122" i="3"/>
  <c r="B122" i="3" s="1"/>
  <c r="C123" i="3"/>
  <c r="B123" i="3" s="1"/>
  <c r="C124" i="3"/>
  <c r="B124" i="3" s="1"/>
  <c r="C125" i="3"/>
  <c r="B125" i="3" s="1"/>
  <c r="C126" i="3"/>
  <c r="B126" i="3" s="1"/>
  <c r="C127" i="3"/>
  <c r="B127" i="3" s="1"/>
  <c r="C128" i="3"/>
  <c r="B128" i="3" s="1"/>
  <c r="C129" i="3"/>
  <c r="B129" i="3" s="1"/>
  <c r="C130" i="3"/>
  <c r="B130" i="3" s="1"/>
  <c r="C131" i="3"/>
  <c r="B131" i="3" s="1"/>
  <c r="C132" i="3"/>
  <c r="B132" i="3" s="1"/>
  <c r="C133" i="3"/>
  <c r="B133" i="3" s="1"/>
  <c r="C134" i="3"/>
  <c r="B134" i="3" s="1"/>
  <c r="C135" i="3"/>
  <c r="B135" i="3" s="1"/>
  <c r="C136" i="3"/>
  <c r="B136" i="3" s="1"/>
  <c r="C137" i="3"/>
  <c r="B137" i="3" s="1"/>
  <c r="C138" i="3"/>
  <c r="B138" i="3" s="1"/>
  <c r="C139" i="3"/>
  <c r="B139" i="3" s="1"/>
  <c r="C140" i="3"/>
  <c r="B140" i="3" s="1"/>
  <c r="C141" i="3"/>
  <c r="B141" i="3" s="1"/>
  <c r="C142" i="3"/>
  <c r="B142" i="3" s="1"/>
  <c r="C143" i="3"/>
  <c r="B143" i="3" s="1"/>
  <c r="C144" i="3"/>
  <c r="B144" i="3" s="1"/>
  <c r="C145" i="3"/>
  <c r="B145" i="3" s="1"/>
  <c r="C146" i="3"/>
  <c r="B146" i="3" s="1"/>
  <c r="C147" i="3"/>
  <c r="B147" i="3" s="1"/>
  <c r="C148" i="3"/>
  <c r="B148" i="3" s="1"/>
  <c r="C149" i="3"/>
  <c r="B149" i="3" s="1"/>
  <c r="C150" i="3"/>
  <c r="B150" i="3" s="1"/>
  <c r="C151" i="3"/>
  <c r="B151" i="3" s="1"/>
  <c r="C152" i="3"/>
  <c r="B152" i="3" s="1"/>
  <c r="C153" i="3"/>
  <c r="B153" i="3" s="1"/>
  <c r="C154" i="3"/>
  <c r="B154" i="3" s="1"/>
  <c r="C155" i="3"/>
  <c r="B155" i="3" s="1"/>
  <c r="C156" i="3"/>
  <c r="B156" i="3" s="1"/>
  <c r="C157" i="3"/>
  <c r="B157" i="3" s="1"/>
  <c r="C158" i="3"/>
  <c r="B158" i="3" s="1"/>
  <c r="C159" i="3"/>
  <c r="B159" i="3" s="1"/>
  <c r="C160" i="3"/>
  <c r="B160" i="3" s="1"/>
  <c r="C161" i="3"/>
  <c r="B161" i="3" s="1"/>
  <c r="C162" i="3"/>
  <c r="B162" i="3" s="1"/>
  <c r="C163" i="3"/>
  <c r="B163" i="3" s="1"/>
  <c r="C164" i="3"/>
  <c r="B164" i="3" s="1"/>
  <c r="C165" i="3"/>
  <c r="B165" i="3" s="1"/>
  <c r="C166" i="3"/>
  <c r="B166" i="3" s="1"/>
  <c r="C167" i="3"/>
  <c r="B167" i="3" s="1"/>
  <c r="C168" i="3"/>
  <c r="B168" i="3" s="1"/>
  <c r="C169" i="3"/>
  <c r="B169" i="3" s="1"/>
  <c r="C170" i="3"/>
  <c r="B170" i="3" s="1"/>
  <c r="C171" i="3"/>
  <c r="B171" i="3" s="1"/>
  <c r="C172" i="3"/>
  <c r="B172" i="3" s="1"/>
  <c r="C173" i="3"/>
  <c r="B173" i="3" s="1"/>
  <c r="C174" i="3"/>
  <c r="B174" i="3" s="1"/>
  <c r="C175" i="3"/>
  <c r="B175" i="3" s="1"/>
  <c r="C176" i="3"/>
  <c r="B176" i="3" s="1"/>
  <c r="C177" i="3"/>
  <c r="B177" i="3" s="1"/>
  <c r="C178" i="3"/>
  <c r="B178" i="3" s="1"/>
  <c r="C179" i="3"/>
  <c r="B179" i="3" s="1"/>
  <c r="C180" i="3"/>
  <c r="B180" i="3" s="1"/>
  <c r="C181" i="3"/>
  <c r="B181" i="3" s="1"/>
  <c r="C182" i="3"/>
  <c r="B182" i="3" s="1"/>
  <c r="C183" i="3"/>
  <c r="B183" i="3" s="1"/>
  <c r="C184" i="3"/>
  <c r="B184" i="3" s="1"/>
  <c r="C185" i="3"/>
  <c r="B185" i="3" s="1"/>
  <c r="C186" i="3"/>
  <c r="B186" i="3" s="1"/>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B871" i="3" s="1"/>
  <c r="C872" i="3"/>
  <c r="B872" i="3" s="1"/>
  <c r="C873" i="3"/>
  <c r="B873" i="3" s="1"/>
  <c r="C874" i="3"/>
  <c r="B874" i="3" s="1"/>
  <c r="C875" i="3"/>
  <c r="B875" i="3" s="1"/>
  <c r="C876" i="3"/>
  <c r="B876" i="3" s="1"/>
  <c r="C877" i="3"/>
  <c r="B877" i="3" s="1"/>
  <c r="C878" i="3"/>
  <c r="B878" i="3" s="1"/>
  <c r="C879" i="3"/>
  <c r="B879" i="3" s="1"/>
  <c r="C880" i="3"/>
  <c r="B880" i="3" s="1"/>
  <c r="C881" i="3"/>
  <c r="B881" i="3" s="1"/>
  <c r="C882" i="3"/>
  <c r="B882" i="3" s="1"/>
  <c r="C883" i="3"/>
  <c r="B883" i="3" s="1"/>
  <c r="C884" i="3"/>
  <c r="B884" i="3" s="1"/>
  <c r="C885" i="3"/>
  <c r="B885" i="3" s="1"/>
  <c r="C886" i="3"/>
  <c r="B886" i="3" s="1"/>
  <c r="C887" i="3"/>
  <c r="B887" i="3" s="1"/>
  <c r="C888" i="3"/>
  <c r="B888" i="3" s="1"/>
  <c r="C889" i="3"/>
  <c r="B889" i="3" s="1"/>
  <c r="C890" i="3"/>
  <c r="B890" i="3" s="1"/>
  <c r="C891" i="3"/>
  <c r="B891" i="3" s="1"/>
  <c r="C892" i="3"/>
  <c r="B892" i="3" s="1"/>
  <c r="C893" i="3"/>
  <c r="B893" i="3" s="1"/>
  <c r="C894" i="3"/>
  <c r="B894" i="3" s="1"/>
  <c r="C895" i="3"/>
  <c r="B895" i="3" s="1"/>
  <c r="C896" i="3"/>
  <c r="B896" i="3" s="1"/>
  <c r="C897" i="3"/>
  <c r="B897" i="3" s="1"/>
  <c r="C898" i="3"/>
  <c r="B898" i="3" s="1"/>
  <c r="C899" i="3"/>
  <c r="B899" i="3" s="1"/>
  <c r="C900" i="3"/>
  <c r="B900" i="3" s="1"/>
  <c r="C901" i="3"/>
  <c r="B901" i="3" s="1"/>
  <c r="C902" i="3"/>
  <c r="B902" i="3" s="1"/>
  <c r="C903" i="3"/>
  <c r="B903" i="3" s="1"/>
  <c r="C904" i="3"/>
  <c r="B904" i="3" s="1"/>
  <c r="C905" i="3"/>
  <c r="B905" i="3" s="1"/>
  <c r="C906" i="3"/>
  <c r="B906" i="3" s="1"/>
  <c r="C907" i="3"/>
  <c r="B907" i="3" s="1"/>
  <c r="C908" i="3"/>
  <c r="B908" i="3" s="1"/>
  <c r="C909" i="3"/>
  <c r="B909" i="3" s="1"/>
  <c r="C910" i="3"/>
  <c r="B910" i="3" s="1"/>
  <c r="C911" i="3"/>
  <c r="B911" i="3" s="1"/>
  <c r="C912" i="3"/>
  <c r="B912" i="3" s="1"/>
  <c r="C913" i="3"/>
  <c r="B913" i="3" s="1"/>
  <c r="C914" i="3"/>
  <c r="B914" i="3" s="1"/>
  <c r="C915" i="3"/>
  <c r="B915" i="3" s="1"/>
  <c r="C916" i="3"/>
  <c r="B916" i="3" s="1"/>
  <c r="C917" i="3"/>
  <c r="B917" i="3" s="1"/>
  <c r="C918" i="3"/>
  <c r="B918" i="3" s="1"/>
  <c r="C919" i="3"/>
  <c r="B919" i="3" s="1"/>
  <c r="C920" i="3"/>
  <c r="B920" i="3" s="1"/>
  <c r="C921" i="3"/>
  <c r="B921" i="3" s="1"/>
  <c r="C922" i="3"/>
  <c r="B922" i="3" s="1"/>
  <c r="C923" i="3"/>
  <c r="B923" i="3" s="1"/>
  <c r="C924" i="3"/>
  <c r="B924" i="3" s="1"/>
  <c r="C925" i="3"/>
  <c r="B925" i="3" s="1"/>
  <c r="C926" i="3"/>
  <c r="B926" i="3" s="1"/>
  <c r="C927" i="3"/>
  <c r="B927" i="3" s="1"/>
  <c r="C928" i="3"/>
  <c r="B928" i="3" s="1"/>
  <c r="C929" i="3"/>
  <c r="B929" i="3" s="1"/>
  <c r="C930" i="3"/>
  <c r="B930" i="3" s="1"/>
  <c r="C931" i="3"/>
  <c r="B931" i="3" s="1"/>
  <c r="C932" i="3"/>
  <c r="B932" i="3" s="1"/>
  <c r="C933" i="3"/>
  <c r="B933" i="3" s="1"/>
  <c r="C934" i="3"/>
  <c r="B934" i="3" s="1"/>
  <c r="C935" i="3"/>
  <c r="B935" i="3" s="1"/>
  <c r="C936" i="3"/>
  <c r="B936" i="3" s="1"/>
  <c r="C937" i="3"/>
  <c r="B937" i="3" s="1"/>
  <c r="C938" i="3"/>
  <c r="B938" i="3" s="1"/>
  <c r="C939" i="3"/>
  <c r="B939" i="3" s="1"/>
  <c r="C940" i="3"/>
  <c r="B940" i="3" s="1"/>
  <c r="C941" i="3"/>
  <c r="B941" i="3" s="1"/>
  <c r="C942" i="3"/>
  <c r="B942" i="3" s="1"/>
  <c r="C943" i="3"/>
  <c r="B943" i="3" s="1"/>
  <c r="C944" i="3"/>
  <c r="B944" i="3" s="1"/>
  <c r="C945" i="3"/>
  <c r="B945" i="3" s="1"/>
  <c r="C946" i="3"/>
  <c r="B946" i="3" s="1"/>
  <c r="C947" i="3"/>
  <c r="B947" i="3" s="1"/>
  <c r="C948" i="3"/>
  <c r="B948" i="3" s="1"/>
  <c r="C949" i="3"/>
  <c r="B949" i="3" s="1"/>
  <c r="C950" i="3"/>
  <c r="B950" i="3" s="1"/>
  <c r="C951" i="3"/>
  <c r="B951" i="3" s="1"/>
  <c r="C952" i="3"/>
  <c r="B952" i="3" s="1"/>
  <c r="C953" i="3"/>
  <c r="B953" i="3" s="1"/>
  <c r="C954" i="3"/>
  <c r="B954" i="3" s="1"/>
  <c r="C955" i="3"/>
  <c r="B955" i="3" s="1"/>
  <c r="C956" i="3"/>
  <c r="B956" i="3" s="1"/>
  <c r="C957" i="3"/>
  <c r="B957" i="3" s="1"/>
  <c r="C958" i="3"/>
  <c r="B958" i="3" s="1"/>
  <c r="C959" i="3"/>
  <c r="B959" i="3" s="1"/>
  <c r="C960" i="3"/>
  <c r="B960" i="3" s="1"/>
  <c r="C961" i="3"/>
  <c r="B961" i="3" s="1"/>
  <c r="C962" i="3"/>
  <c r="B962" i="3" s="1"/>
  <c r="C963" i="3"/>
  <c r="B963" i="3" s="1"/>
  <c r="C964" i="3"/>
  <c r="B964" i="3" s="1"/>
  <c r="C965" i="3"/>
  <c r="B965" i="3" s="1"/>
  <c r="C966" i="3"/>
  <c r="B966" i="3" s="1"/>
  <c r="C967" i="3"/>
  <c r="B967" i="3" s="1"/>
  <c r="C968" i="3"/>
  <c r="B968" i="3" s="1"/>
  <c r="C969" i="3"/>
  <c r="B969" i="3" s="1"/>
  <c r="C970" i="3"/>
  <c r="B970" i="3" s="1"/>
  <c r="C971" i="3"/>
  <c r="B971" i="3" s="1"/>
  <c r="C972" i="3"/>
  <c r="B972" i="3" s="1"/>
  <c r="C973" i="3"/>
  <c r="B973" i="3" s="1"/>
  <c r="C974" i="3"/>
  <c r="B974" i="3" s="1"/>
  <c r="C975" i="3"/>
  <c r="B975" i="3" s="1"/>
  <c r="C976" i="3"/>
  <c r="B976" i="3" s="1"/>
  <c r="C977" i="3"/>
  <c r="B977" i="3" s="1"/>
  <c r="C978" i="3"/>
  <c r="B978" i="3" s="1"/>
  <c r="C979" i="3"/>
  <c r="B979" i="3" s="1"/>
  <c r="C980" i="3"/>
  <c r="B980" i="3" s="1"/>
  <c r="C981" i="3"/>
  <c r="B981" i="3" s="1"/>
  <c r="C982" i="3"/>
  <c r="B982" i="3" s="1"/>
  <c r="C983" i="3"/>
  <c r="B983" i="3" s="1"/>
  <c r="C984" i="3"/>
  <c r="B984" i="3" s="1"/>
  <c r="C985" i="3"/>
  <c r="B985" i="3" s="1"/>
  <c r="C986" i="3"/>
  <c r="B986" i="3" s="1"/>
  <c r="C987" i="3"/>
  <c r="B987" i="3" s="1"/>
  <c r="C988" i="3"/>
  <c r="B988" i="3" s="1"/>
  <c r="C989" i="3"/>
  <c r="B989" i="3" s="1"/>
  <c r="C990" i="3"/>
  <c r="B990" i="3" s="1"/>
  <c r="C991" i="3"/>
  <c r="B991" i="3" s="1"/>
  <c r="C992" i="3"/>
  <c r="B992" i="3" s="1"/>
  <c r="C993" i="3"/>
  <c r="B993" i="3" s="1"/>
  <c r="C994" i="3"/>
  <c r="B994" i="3" s="1"/>
  <c r="C995" i="3"/>
  <c r="B995" i="3" s="1"/>
  <c r="C996" i="3"/>
  <c r="B996" i="3" s="1"/>
  <c r="C997" i="3"/>
  <c r="B997" i="3" s="1"/>
  <c r="C998" i="3"/>
  <c r="B998" i="3" s="1"/>
  <c r="C999" i="3"/>
  <c r="B999" i="3" s="1"/>
  <c r="C1000" i="3"/>
  <c r="B1000" i="3" s="1"/>
  <c r="C1001" i="3"/>
  <c r="B1001" i="3" s="1"/>
  <c r="C1002" i="3"/>
  <c r="B1002" i="3" s="1"/>
  <c r="C1003" i="3"/>
  <c r="B1003" i="3" s="1"/>
  <c r="C1004" i="3"/>
  <c r="B1004" i="3" s="1"/>
  <c r="C1005" i="3"/>
  <c r="B1005" i="3" s="1"/>
  <c r="C1006" i="3"/>
  <c r="B1006" i="3" s="1"/>
  <c r="C1007" i="3"/>
  <c r="B1007" i="3" s="1"/>
  <c r="C1008" i="3"/>
  <c r="B1008" i="3" s="1"/>
  <c r="C1009" i="3"/>
  <c r="B1009" i="3" s="1"/>
  <c r="C1010" i="3"/>
  <c r="B1010" i="3" s="1"/>
  <c r="C1011" i="3"/>
  <c r="B1011" i="3" s="1"/>
  <c r="C1012" i="3"/>
  <c r="B1012" i="3" s="1"/>
  <c r="C1013" i="3"/>
  <c r="B1013" i="3" s="1"/>
  <c r="C1014" i="3"/>
  <c r="B1014" i="3" s="1"/>
  <c r="C1015" i="3"/>
  <c r="B1015" i="3" s="1"/>
  <c r="C1016" i="3"/>
  <c r="B1016" i="3" s="1"/>
  <c r="C1017" i="3"/>
  <c r="B1017" i="3" s="1"/>
  <c r="C1018" i="3"/>
  <c r="B1018" i="3" s="1"/>
  <c r="C1019" i="3"/>
  <c r="B1019" i="3" s="1"/>
  <c r="C1020" i="3"/>
  <c r="B1020" i="3" s="1"/>
  <c r="C1021" i="3"/>
  <c r="B1021" i="3" s="1"/>
  <c r="C1022" i="3"/>
  <c r="B1022" i="3" s="1"/>
  <c r="C1023" i="3"/>
  <c r="B1023" i="3" s="1"/>
  <c r="C1024" i="3"/>
  <c r="B1024" i="3" s="1"/>
  <c r="C1025" i="3"/>
  <c r="B1025" i="3" s="1"/>
  <c r="C1026" i="3"/>
  <c r="B1026" i="3" s="1"/>
  <c r="C1027" i="3"/>
  <c r="B1027" i="3" s="1"/>
  <c r="C1028" i="3"/>
  <c r="B1028" i="3" s="1"/>
  <c r="C1029" i="3"/>
  <c r="B1029" i="3" s="1"/>
  <c r="C1030" i="3"/>
  <c r="B1030" i="3" s="1"/>
  <c r="C1031" i="3"/>
  <c r="B1031" i="3" s="1"/>
  <c r="C1032" i="3"/>
  <c r="B1032" i="3" s="1"/>
  <c r="C1033" i="3"/>
  <c r="B1033" i="3" s="1"/>
  <c r="C1034" i="3"/>
  <c r="B1034" i="3" s="1"/>
  <c r="C1035" i="3"/>
  <c r="B1035" i="3" s="1"/>
  <c r="C1036" i="3"/>
  <c r="B1036" i="3" s="1"/>
  <c r="C1037" i="3"/>
  <c r="B1037" i="3" s="1"/>
  <c r="C1038" i="3"/>
  <c r="B1038" i="3" s="1"/>
  <c r="C1039" i="3"/>
  <c r="B1039" i="3" s="1"/>
  <c r="C1040" i="3"/>
  <c r="B1040" i="3" s="1"/>
  <c r="C1041" i="3"/>
  <c r="B1041" i="3" s="1"/>
  <c r="C1042" i="3"/>
  <c r="B1042" i="3" s="1"/>
  <c r="C1043" i="3"/>
  <c r="B1043" i="3" s="1"/>
  <c r="C1044" i="3"/>
  <c r="B1044" i="3" s="1"/>
  <c r="C1045" i="3"/>
  <c r="B1045" i="3" s="1"/>
  <c r="C1046" i="3"/>
  <c r="B1046" i="3" s="1"/>
  <c r="C1047" i="3"/>
  <c r="B1047" i="3" s="1"/>
  <c r="C1048" i="3"/>
  <c r="B1048" i="3" s="1"/>
  <c r="C1049" i="3"/>
  <c r="B1049" i="3" s="1"/>
  <c r="C1050" i="3"/>
  <c r="B1050" i="3" s="1"/>
  <c r="C1051" i="3"/>
  <c r="B1051" i="3" s="1"/>
  <c r="C1052" i="3"/>
  <c r="B1052" i="3" s="1"/>
  <c r="C1053" i="3"/>
  <c r="B1053" i="3" s="1"/>
  <c r="C1054" i="3"/>
  <c r="B1054" i="3" s="1"/>
  <c r="C1055" i="3"/>
  <c r="B1055" i="3" s="1"/>
  <c r="C1056" i="3"/>
  <c r="B1056" i="3" s="1"/>
  <c r="C1057" i="3"/>
  <c r="B1057" i="3" s="1"/>
  <c r="C1058" i="3"/>
  <c r="B1058" i="3" s="1"/>
  <c r="C1059" i="3"/>
  <c r="B1059" i="3" s="1"/>
  <c r="C1060" i="3"/>
  <c r="B1060" i="3" s="1"/>
  <c r="C1061" i="3"/>
  <c r="B1061" i="3" s="1"/>
  <c r="C1062" i="3"/>
  <c r="B1062" i="3" s="1"/>
  <c r="C1063" i="3"/>
  <c r="B1063" i="3" s="1"/>
  <c r="C1064" i="3"/>
  <c r="B1064" i="3" s="1"/>
  <c r="C1065" i="3"/>
  <c r="B1065" i="3" s="1"/>
  <c r="C1066" i="3"/>
  <c r="B1066" i="3" s="1"/>
  <c r="C1067" i="3"/>
  <c r="B1067" i="3" s="1"/>
  <c r="C1068" i="3"/>
  <c r="B1068" i="3" s="1"/>
  <c r="C1069" i="3"/>
  <c r="B1069" i="3" s="1"/>
  <c r="C1070" i="3"/>
  <c r="B1070" i="3" s="1"/>
  <c r="C1071" i="3"/>
  <c r="B1071" i="3" s="1"/>
  <c r="C1072" i="3"/>
  <c r="B1072" i="3" s="1"/>
  <c r="C1073" i="3"/>
  <c r="B1073" i="3" s="1"/>
  <c r="C1074" i="3"/>
  <c r="B1074" i="3" s="1"/>
  <c r="C1075" i="3"/>
  <c r="B1075" i="3" s="1"/>
  <c r="C1076" i="3"/>
  <c r="B1076" i="3" s="1"/>
  <c r="C1077" i="3"/>
  <c r="B1077" i="3" s="1"/>
  <c r="C1078" i="3"/>
  <c r="B1078" i="3" s="1"/>
  <c r="C1079" i="3"/>
  <c r="B1079" i="3" s="1"/>
  <c r="C1080" i="3"/>
  <c r="B1080" i="3" s="1"/>
  <c r="C1081" i="3"/>
  <c r="B1081" i="3" s="1"/>
  <c r="C1082" i="3"/>
  <c r="B1082" i="3" s="1"/>
  <c r="C1083" i="3"/>
  <c r="B1083" i="3" s="1"/>
  <c r="C1084" i="3"/>
  <c r="B1084" i="3" s="1"/>
  <c r="C1085" i="3"/>
  <c r="B1085" i="3" s="1"/>
  <c r="C1086" i="3"/>
  <c r="B1086" i="3" s="1"/>
  <c r="C1087" i="3"/>
  <c r="B1087" i="3" s="1"/>
  <c r="C1088" i="3"/>
  <c r="B1088" i="3" s="1"/>
  <c r="C1089" i="3"/>
  <c r="B1089" i="3" s="1"/>
  <c r="C1090" i="3"/>
  <c r="B1090" i="3" s="1"/>
  <c r="C1091" i="3"/>
  <c r="B1091" i="3" s="1"/>
  <c r="C1092" i="3"/>
  <c r="B1092" i="3" s="1"/>
  <c r="C1093" i="3"/>
  <c r="B1093" i="3" s="1"/>
  <c r="C1094" i="3"/>
  <c r="B1094" i="3" s="1"/>
  <c r="C1095" i="3"/>
  <c r="B1095" i="3" s="1"/>
  <c r="C1096" i="3"/>
  <c r="B1096" i="3" s="1"/>
  <c r="C1097" i="3"/>
  <c r="B1097" i="3" s="1"/>
  <c r="C1098" i="3"/>
  <c r="B1098" i="3" s="1"/>
  <c r="C1099" i="3"/>
  <c r="B1099" i="3" s="1"/>
  <c r="C1100" i="3"/>
  <c r="B1100" i="3" s="1"/>
  <c r="C1101" i="3"/>
  <c r="B1101" i="3" s="1"/>
  <c r="C1102" i="3"/>
  <c r="B1102" i="3" s="1"/>
  <c r="C1103" i="3"/>
  <c r="B1103" i="3" s="1"/>
  <c r="C1104" i="3"/>
  <c r="B1104" i="3" s="1"/>
  <c r="C1105" i="3"/>
  <c r="B1105" i="3" s="1"/>
  <c r="C1106" i="3"/>
  <c r="B1106" i="3" s="1"/>
  <c r="C1107" i="3"/>
  <c r="B1107" i="3" s="1"/>
  <c r="C1108" i="3"/>
  <c r="B1108" i="3" s="1"/>
  <c r="C1109" i="3"/>
  <c r="B1109" i="3" s="1"/>
  <c r="C1110" i="3"/>
  <c r="B1110" i="3" s="1"/>
  <c r="C1111" i="3"/>
  <c r="B1111" i="3" s="1"/>
  <c r="C1112" i="3"/>
  <c r="B1112" i="3" s="1"/>
  <c r="C1113" i="3"/>
  <c r="B1113" i="3" s="1"/>
  <c r="C1114" i="3"/>
  <c r="B1114" i="3" s="1"/>
  <c r="C1115" i="3"/>
  <c r="B1115" i="3" s="1"/>
  <c r="C1116" i="3"/>
  <c r="B1116" i="3" s="1"/>
  <c r="C1117" i="3"/>
  <c r="B1117" i="3" s="1"/>
  <c r="C1118" i="3"/>
  <c r="B1118" i="3" s="1"/>
  <c r="C1119" i="3"/>
  <c r="B1119" i="3" s="1"/>
  <c r="C1120" i="3"/>
  <c r="B1120" i="3" s="1"/>
  <c r="C1121" i="3"/>
  <c r="B1121" i="3" s="1"/>
  <c r="C1122" i="3"/>
  <c r="B1122" i="3" s="1"/>
  <c r="C1123" i="3"/>
  <c r="B1123" i="3" s="1"/>
  <c r="C1124" i="3"/>
  <c r="B1124" i="3" s="1"/>
  <c r="C1125" i="3"/>
  <c r="B1125" i="3" s="1"/>
  <c r="C1126" i="3"/>
  <c r="B1126" i="3" s="1"/>
  <c r="C1127" i="3"/>
  <c r="B1127" i="3" s="1"/>
  <c r="C1128" i="3"/>
  <c r="B1128" i="3" s="1"/>
  <c r="C1129" i="3"/>
  <c r="B1129" i="3" s="1"/>
  <c r="C1130" i="3"/>
  <c r="B1130" i="3" s="1"/>
  <c r="C1131" i="3"/>
  <c r="B1131" i="3" s="1"/>
  <c r="C1132" i="3"/>
  <c r="B1132" i="3" s="1"/>
  <c r="C1133" i="3"/>
  <c r="B1133" i="3" s="1"/>
  <c r="C1134" i="3"/>
  <c r="B1134" i="3" s="1"/>
  <c r="C1135" i="3"/>
  <c r="B1135" i="3" s="1"/>
  <c r="C1136" i="3"/>
  <c r="B1136" i="3" s="1"/>
  <c r="C1137" i="3"/>
  <c r="B1137" i="3" s="1"/>
  <c r="C1138" i="3"/>
  <c r="B1138" i="3" s="1"/>
  <c r="C1139" i="3"/>
  <c r="B1139" i="3" s="1"/>
  <c r="C1140" i="3"/>
  <c r="B1140" i="3" s="1"/>
  <c r="C1141" i="3"/>
  <c r="B1141" i="3" s="1"/>
  <c r="C1142" i="3"/>
  <c r="B1142" i="3" s="1"/>
  <c r="C1143" i="3"/>
  <c r="B1143" i="3" s="1"/>
  <c r="C1144" i="3"/>
  <c r="B1144" i="3" s="1"/>
  <c r="C1145" i="3"/>
  <c r="B1145" i="3" s="1"/>
  <c r="C1146" i="3"/>
  <c r="B1146" i="3" s="1"/>
  <c r="C1147" i="3"/>
  <c r="B1147" i="3" s="1"/>
  <c r="C1148" i="3"/>
  <c r="B1148" i="3" s="1"/>
  <c r="C1149" i="3"/>
  <c r="B1149" i="3" s="1"/>
  <c r="C1150" i="3"/>
  <c r="B1150" i="3" s="1"/>
  <c r="C1151" i="3"/>
  <c r="B1151" i="3" s="1"/>
  <c r="C1152" i="3"/>
  <c r="B1152" i="3" s="1"/>
  <c r="C1153" i="3"/>
  <c r="B1153" i="3" s="1"/>
  <c r="C1154" i="3"/>
  <c r="B1154" i="3" s="1"/>
  <c r="C1155" i="3"/>
  <c r="B1155" i="3" s="1"/>
  <c r="C1156" i="3"/>
  <c r="B1156" i="3" s="1"/>
  <c r="C1157" i="3"/>
  <c r="B1157" i="3" s="1"/>
  <c r="C1158" i="3"/>
  <c r="B1158" i="3" s="1"/>
  <c r="C1159" i="3"/>
  <c r="B1159" i="3" s="1"/>
  <c r="C1160" i="3"/>
  <c r="B1160" i="3" s="1"/>
  <c r="C1161" i="3"/>
  <c r="B1161" i="3" s="1"/>
  <c r="C1162" i="3"/>
  <c r="B1162" i="3" s="1"/>
  <c r="C1163" i="3"/>
  <c r="B1163" i="3" s="1"/>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B1328" i="3" s="1"/>
  <c r="C1329" i="3"/>
  <c r="B1329" i="3" s="1"/>
  <c r="C1330" i="3"/>
  <c r="B1330" i="3" s="1"/>
  <c r="C1331" i="3"/>
  <c r="B1331" i="3" s="1"/>
  <c r="C1332" i="3"/>
  <c r="B1332" i="3" s="1"/>
  <c r="C1333" i="3"/>
  <c r="B1333" i="3" s="1"/>
  <c r="C1334" i="3"/>
  <c r="B1334" i="3" s="1"/>
  <c r="C1335" i="3"/>
  <c r="B1335" i="3" s="1"/>
  <c r="C1336" i="3"/>
  <c r="B1336" i="3" s="1"/>
  <c r="C1337" i="3"/>
  <c r="B1337" i="3" s="1"/>
  <c r="C1338" i="3"/>
  <c r="B1338" i="3" s="1"/>
  <c r="C1339" i="3"/>
  <c r="B1339" i="3" s="1"/>
  <c r="C1340" i="3"/>
  <c r="B1340" i="3" s="1"/>
  <c r="C1341" i="3"/>
  <c r="B1341" i="3" s="1"/>
  <c r="C1342" i="3"/>
  <c r="B1342" i="3" s="1"/>
  <c r="C1343" i="3"/>
  <c r="B1343" i="3" s="1"/>
  <c r="C1344" i="3"/>
  <c r="B1344" i="3" s="1"/>
  <c r="C1345" i="3"/>
  <c r="B1345" i="3" s="1"/>
  <c r="C1346" i="3"/>
  <c r="B1346" i="3" s="1"/>
  <c r="C1347" i="3"/>
  <c r="B1347" i="3" s="1"/>
  <c r="C1348" i="3"/>
  <c r="B1348" i="3" s="1"/>
  <c r="C1349" i="3"/>
  <c r="B1349" i="3" s="1"/>
  <c r="C1350" i="3"/>
  <c r="B1350" i="3" s="1"/>
  <c r="C1351" i="3"/>
  <c r="B1351" i="3" s="1"/>
  <c r="C1352" i="3"/>
  <c r="B1352" i="3" s="1"/>
  <c r="C1353" i="3"/>
  <c r="B1353" i="3" s="1"/>
  <c r="C1354" i="3"/>
  <c r="B1354" i="3" s="1"/>
  <c r="C1355" i="3"/>
  <c r="B1355" i="3" s="1"/>
  <c r="C1356" i="3"/>
  <c r="B1356" i="3" s="1"/>
  <c r="C1357" i="3"/>
  <c r="B1357" i="3" s="1"/>
  <c r="C1358" i="3"/>
  <c r="B1358" i="3" s="1"/>
  <c r="C1359" i="3"/>
  <c r="B1359" i="3" s="1"/>
  <c r="C1360" i="3"/>
  <c r="B1360" i="3" s="1"/>
  <c r="C1361" i="3"/>
  <c r="B1361" i="3" s="1"/>
  <c r="C1362" i="3"/>
  <c r="B1362" i="3" s="1"/>
  <c r="C1363" i="3"/>
  <c r="B1363" i="3" s="1"/>
  <c r="C1364" i="3"/>
  <c r="B1364" i="3" s="1"/>
  <c r="C1365" i="3"/>
  <c r="B1365" i="3" s="1"/>
  <c r="C1366" i="3"/>
  <c r="B1366" i="3" s="1"/>
  <c r="C1367" i="3"/>
  <c r="B1367" i="3" s="1"/>
  <c r="C1368" i="3"/>
  <c r="B1368" i="3" s="1"/>
  <c r="C1369" i="3"/>
  <c r="B1369" i="3" s="1"/>
  <c r="C1370" i="3"/>
  <c r="B1370" i="3" s="1"/>
  <c r="C1371" i="3"/>
  <c r="B1371" i="3" s="1"/>
  <c r="C1372" i="3"/>
  <c r="B1372" i="3" s="1"/>
  <c r="C1373" i="3"/>
  <c r="B1373" i="3" s="1"/>
  <c r="C1374" i="3"/>
  <c r="B1374" i="3" s="1"/>
  <c r="C1375" i="3"/>
  <c r="B1375" i="3" s="1"/>
  <c r="C1376" i="3"/>
  <c r="B1376" i="3" s="1"/>
  <c r="C1377" i="3"/>
  <c r="B1377" i="3" s="1"/>
  <c r="C1378" i="3"/>
  <c r="B1378" i="3" s="1"/>
  <c r="C1379" i="3"/>
  <c r="B1379" i="3" s="1"/>
  <c r="C1380" i="3"/>
  <c r="B1380" i="3" s="1"/>
  <c r="C1381" i="3"/>
  <c r="B1381" i="3" s="1"/>
  <c r="C1382" i="3"/>
  <c r="B1382" i="3" s="1"/>
  <c r="C1383" i="3"/>
  <c r="B1383" i="3" s="1"/>
  <c r="C1384" i="3"/>
  <c r="B1384" i="3" s="1"/>
  <c r="C1385" i="3"/>
  <c r="B1385" i="3" s="1"/>
  <c r="C1386" i="3"/>
  <c r="B1386" i="3" s="1"/>
  <c r="C1387" i="3"/>
  <c r="B1387" i="3" s="1"/>
  <c r="C1388" i="3"/>
  <c r="B1388" i="3" s="1"/>
  <c r="C1389" i="3"/>
  <c r="B1389" i="3" s="1"/>
  <c r="C1390" i="3"/>
  <c r="B1390" i="3" s="1"/>
  <c r="C1391" i="3"/>
  <c r="B1391" i="3" s="1"/>
  <c r="C1392" i="3"/>
  <c r="B1392" i="3" s="1"/>
  <c r="C1393" i="3"/>
  <c r="B1393" i="3" s="1"/>
  <c r="C1394" i="3"/>
  <c r="B1394" i="3" s="1"/>
  <c r="C1395" i="3"/>
  <c r="B1395" i="3" s="1"/>
  <c r="C1396" i="3"/>
  <c r="B1396" i="3" s="1"/>
  <c r="C1397" i="3"/>
  <c r="B1397" i="3" s="1"/>
  <c r="C1398" i="3"/>
  <c r="B1398" i="3" s="1"/>
  <c r="C1399" i="3"/>
  <c r="B1399" i="3" s="1"/>
  <c r="C1400" i="3"/>
  <c r="B1400" i="3" s="1"/>
  <c r="C1401" i="3"/>
  <c r="B1401" i="3" s="1"/>
  <c r="C1402" i="3"/>
  <c r="B1402" i="3" s="1"/>
  <c r="C1403" i="3"/>
  <c r="B1403" i="3" s="1"/>
  <c r="C1404" i="3"/>
  <c r="B1404" i="3" s="1"/>
  <c r="C1405" i="3"/>
  <c r="B1405" i="3" s="1"/>
  <c r="C1406" i="3"/>
  <c r="B1406" i="3" s="1"/>
  <c r="C1407" i="3"/>
  <c r="B1407" i="3" s="1"/>
  <c r="C1408" i="3"/>
  <c r="B1408" i="3" s="1"/>
  <c r="C1409" i="3"/>
  <c r="B1409" i="3" s="1"/>
  <c r="C1410" i="3"/>
  <c r="B1410" i="3" s="1"/>
  <c r="C1411" i="3"/>
  <c r="B1411" i="3" s="1"/>
  <c r="C1412" i="3"/>
  <c r="B1412" i="3" s="1"/>
  <c r="C1413" i="3"/>
  <c r="B1413" i="3" s="1"/>
  <c r="C1414" i="3"/>
  <c r="B1414" i="3" s="1"/>
  <c r="C1415" i="3"/>
  <c r="B1415" i="3" s="1"/>
  <c r="C1416" i="3"/>
  <c r="B1416" i="3" s="1"/>
  <c r="C1417" i="3"/>
  <c r="B1417" i="3" s="1"/>
  <c r="C1418" i="3"/>
  <c r="B1418" i="3" s="1"/>
  <c r="C1419" i="3"/>
  <c r="B1419" i="3" s="1"/>
  <c r="C1420" i="3"/>
  <c r="B1420" i="3" s="1"/>
  <c r="C1421" i="3"/>
  <c r="B1421" i="3" s="1"/>
  <c r="C1422" i="3"/>
  <c r="B1422" i="3" s="1"/>
  <c r="C1423" i="3"/>
  <c r="B1423" i="3" s="1"/>
  <c r="C1424" i="3"/>
  <c r="B1424" i="3" s="1"/>
  <c r="C1425" i="3"/>
  <c r="B1425" i="3" s="1"/>
  <c r="C1426" i="3"/>
  <c r="B1426" i="3" s="1"/>
  <c r="C1427" i="3"/>
  <c r="B1427" i="3" s="1"/>
  <c r="C1428" i="3"/>
  <c r="B1428" i="3" s="1"/>
  <c r="C1429" i="3"/>
  <c r="B1429" i="3" s="1"/>
  <c r="C1430" i="3"/>
  <c r="B1430" i="3" s="1"/>
  <c r="C1431" i="3"/>
  <c r="B1431" i="3" s="1"/>
  <c r="C1432" i="3"/>
  <c r="B1432" i="3" s="1"/>
  <c r="C1433" i="3"/>
  <c r="B1433" i="3" s="1"/>
  <c r="C1434" i="3"/>
  <c r="B1434" i="3" s="1"/>
  <c r="C1435" i="3"/>
  <c r="B1435" i="3" s="1"/>
  <c r="C1436" i="3"/>
  <c r="B1436" i="3" s="1"/>
  <c r="C1437" i="3"/>
  <c r="B1437" i="3" s="1"/>
  <c r="C1438" i="3"/>
  <c r="B1438" i="3" s="1"/>
  <c r="C1439" i="3"/>
  <c r="B1439" i="3" s="1"/>
  <c r="C1440" i="3"/>
  <c r="B1440" i="3" s="1"/>
  <c r="C1441" i="3"/>
  <c r="B1441" i="3" s="1"/>
  <c r="C1442" i="3"/>
  <c r="B1442" i="3" s="1"/>
  <c r="C1443" i="3"/>
  <c r="B1443" i="3" s="1"/>
  <c r="C1444" i="3"/>
  <c r="B1444" i="3" s="1"/>
  <c r="C1445" i="3"/>
  <c r="B1445" i="3" s="1"/>
  <c r="C1446" i="3"/>
  <c r="B1446" i="3" s="1"/>
  <c r="C1447" i="3"/>
  <c r="B1447" i="3" s="1"/>
  <c r="C1448" i="3"/>
  <c r="B1448" i="3" s="1"/>
  <c r="C1449" i="3"/>
  <c r="B1449" i="3" s="1"/>
  <c r="C1450" i="3"/>
  <c r="B1450" i="3" s="1"/>
  <c r="C1451" i="3"/>
  <c r="B1451" i="3" s="1"/>
  <c r="C1452" i="3"/>
  <c r="B1452" i="3" s="1"/>
  <c r="C1453" i="3"/>
  <c r="B1453" i="3" s="1"/>
  <c r="C1454" i="3"/>
  <c r="B1454" i="3" s="1"/>
  <c r="C1455" i="3"/>
  <c r="B1455" i="3" s="1"/>
  <c r="C1456" i="3"/>
  <c r="B1456" i="3" s="1"/>
  <c r="C1457" i="3"/>
  <c r="B1457" i="3" s="1"/>
  <c r="C1458" i="3"/>
  <c r="B1458" i="3" s="1"/>
  <c r="C1459" i="3"/>
  <c r="B1459" i="3" s="1"/>
  <c r="C1460" i="3"/>
  <c r="B1460" i="3" s="1"/>
  <c r="C1461" i="3"/>
  <c r="B1461" i="3" s="1"/>
  <c r="C1462" i="3"/>
  <c r="B1462" i="3" s="1"/>
  <c r="C1463" i="3"/>
  <c r="B1463" i="3" s="1"/>
  <c r="C1464" i="3"/>
  <c r="B1464" i="3" s="1"/>
  <c r="C1465" i="3"/>
  <c r="B1465" i="3" s="1"/>
  <c r="C1466" i="3"/>
  <c r="B1466" i="3" s="1"/>
  <c r="C1467" i="3"/>
  <c r="B1467" i="3" s="1"/>
  <c r="C1468" i="3"/>
  <c r="B1468" i="3" s="1"/>
  <c r="C1469" i="3"/>
  <c r="B1469" i="3" s="1"/>
  <c r="C1470" i="3"/>
  <c r="B1470" i="3" s="1"/>
  <c r="C1471" i="3"/>
  <c r="B1471" i="3" s="1"/>
  <c r="C1472" i="3"/>
  <c r="B1472" i="3" s="1"/>
  <c r="C1473" i="3"/>
  <c r="B1473" i="3" s="1"/>
  <c r="C1474" i="3"/>
  <c r="B1474" i="3" s="1"/>
  <c r="C1475" i="3"/>
  <c r="B1475" i="3" s="1"/>
  <c r="C1476" i="3"/>
  <c r="B1476" i="3" s="1"/>
  <c r="C1477" i="3"/>
  <c r="B1477" i="3" s="1"/>
  <c r="C1478" i="3"/>
  <c r="B1478" i="3" s="1"/>
  <c r="C1479" i="3"/>
  <c r="B1479" i="3" s="1"/>
  <c r="C1480" i="3"/>
  <c r="B1480" i="3" s="1"/>
  <c r="C1481" i="3"/>
  <c r="B1481" i="3" s="1"/>
  <c r="C1482" i="3"/>
  <c r="B1482" i="3" s="1"/>
  <c r="C1483" i="3"/>
  <c r="B1483" i="3" s="1"/>
  <c r="C1484" i="3"/>
  <c r="B1484" i="3" s="1"/>
  <c r="C1485" i="3"/>
  <c r="B1485" i="3" s="1"/>
  <c r="C1486" i="3"/>
  <c r="B1486" i="3" s="1"/>
  <c r="C1487" i="3"/>
  <c r="B1487" i="3" s="1"/>
  <c r="C1488" i="3"/>
  <c r="B1488" i="3" s="1"/>
  <c r="C1489" i="3"/>
  <c r="B1489" i="3" s="1"/>
  <c r="C1490" i="3"/>
  <c r="B1490" i="3" s="1"/>
  <c r="C1491" i="3"/>
  <c r="B1491" i="3" s="1"/>
  <c r="C1492" i="3"/>
  <c r="B1492" i="3" s="1"/>
  <c r="C1493" i="3"/>
  <c r="B1493" i="3" s="1"/>
  <c r="C1494" i="3"/>
  <c r="B1494" i="3" s="1"/>
  <c r="C1495" i="3"/>
  <c r="B1495" i="3" s="1"/>
  <c r="C1496" i="3"/>
  <c r="B1496" i="3" s="1"/>
  <c r="C1497" i="3"/>
  <c r="B1497" i="3" s="1"/>
  <c r="C1498" i="3"/>
  <c r="B1498" i="3" s="1"/>
  <c r="C1499" i="3"/>
  <c r="B1499" i="3" s="1"/>
  <c r="C1500" i="3"/>
  <c r="B1500" i="3" s="1"/>
  <c r="C1501" i="3"/>
  <c r="B1501" i="3" s="1"/>
  <c r="C1502" i="3"/>
  <c r="B1502" i="3" s="1"/>
  <c r="C1503" i="3"/>
  <c r="B1503" i="3" s="1"/>
  <c r="C1504" i="3"/>
  <c r="B1504" i="3" s="1"/>
  <c r="C1505" i="3"/>
  <c r="B1505" i="3" s="1"/>
  <c r="C1506" i="3"/>
  <c r="B1506" i="3" s="1"/>
  <c r="C1507" i="3"/>
  <c r="B1507" i="3" s="1"/>
  <c r="C1508" i="3"/>
  <c r="B1508" i="3" s="1"/>
  <c r="C1509" i="3"/>
  <c r="B1509" i="3" s="1"/>
  <c r="C1510" i="3"/>
  <c r="B1510" i="3" s="1"/>
  <c r="C1511" i="3"/>
  <c r="B1511" i="3" s="1"/>
  <c r="C1512" i="3"/>
  <c r="B1512" i="3" s="1"/>
  <c r="C1513" i="3"/>
  <c r="B1513" i="3" s="1"/>
  <c r="C1514" i="3"/>
  <c r="B1514" i="3" s="1"/>
  <c r="C1515" i="3"/>
  <c r="B1515" i="3" s="1"/>
  <c r="C1516" i="3"/>
  <c r="B1516" i="3" s="1"/>
  <c r="C1517" i="3"/>
  <c r="B1517" i="3" s="1"/>
  <c r="C1518" i="3"/>
  <c r="B1518" i="3" s="1"/>
  <c r="C1519" i="3"/>
  <c r="B1519" i="3" s="1"/>
  <c r="C1520" i="3"/>
  <c r="B1520" i="3" s="1"/>
  <c r="C1521" i="3"/>
  <c r="B1521" i="3" s="1"/>
  <c r="C1522" i="3"/>
  <c r="B1522" i="3" s="1"/>
  <c r="C1523" i="3"/>
  <c r="B1523" i="3" s="1"/>
  <c r="C1524" i="3"/>
  <c r="B1524" i="3" s="1"/>
  <c r="C1525" i="3"/>
  <c r="B1525" i="3" s="1"/>
  <c r="C1526" i="3"/>
  <c r="B1526" i="3" s="1"/>
  <c r="C1527" i="3"/>
  <c r="B1527" i="3" s="1"/>
  <c r="C1528" i="3"/>
  <c r="B1528" i="3" s="1"/>
  <c r="C1529" i="3"/>
  <c r="B1529" i="3" s="1"/>
  <c r="C1530" i="3"/>
  <c r="B1530" i="3" s="1"/>
  <c r="C1531" i="3"/>
  <c r="B1531" i="3" s="1"/>
  <c r="C1532" i="3"/>
  <c r="B1532" i="3" s="1"/>
  <c r="C1533" i="3"/>
  <c r="B1533" i="3" s="1"/>
  <c r="C1534" i="3"/>
  <c r="B1534" i="3" s="1"/>
  <c r="C1535" i="3"/>
  <c r="B1535" i="3" s="1"/>
  <c r="C1536" i="3"/>
  <c r="B1536" i="3" s="1"/>
  <c r="C1537" i="3"/>
  <c r="B1537" i="3" s="1"/>
  <c r="C1538" i="3"/>
  <c r="B1538" i="3" s="1"/>
  <c r="C1539" i="3"/>
  <c r="B1539" i="3" s="1"/>
  <c r="C1540" i="3"/>
  <c r="B1540" i="3" s="1"/>
  <c r="C1541" i="3"/>
  <c r="B1541" i="3" s="1"/>
  <c r="C1542" i="3"/>
  <c r="B1542" i="3" s="1"/>
  <c r="C1543" i="3"/>
  <c r="B1543" i="3" s="1"/>
  <c r="C1544" i="3"/>
  <c r="B1544" i="3" s="1"/>
  <c r="C1545" i="3"/>
  <c r="B1545" i="3" s="1"/>
  <c r="C1546" i="3"/>
  <c r="B1546" i="3" s="1"/>
  <c r="C1547" i="3"/>
  <c r="B1547" i="3" s="1"/>
  <c r="C1548" i="3"/>
  <c r="B1548" i="3" s="1"/>
  <c r="C1549" i="3"/>
  <c r="B1549" i="3" s="1"/>
  <c r="C1550" i="3"/>
  <c r="B1550" i="3" s="1"/>
  <c r="C1551" i="3"/>
  <c r="B1551" i="3" s="1"/>
  <c r="C1552" i="3"/>
  <c r="B1552" i="3" s="1"/>
  <c r="C1553" i="3"/>
  <c r="B1553" i="3" s="1"/>
  <c r="C1554" i="3"/>
  <c r="B1554" i="3" s="1"/>
  <c r="C1555" i="3"/>
  <c r="B1555" i="3" s="1"/>
  <c r="C1556" i="3"/>
  <c r="B1556" i="3" s="1"/>
  <c r="C1557" i="3"/>
  <c r="B1557" i="3" s="1"/>
  <c r="C1558" i="3"/>
  <c r="B1558" i="3" s="1"/>
  <c r="C1559" i="3"/>
  <c r="B1559" i="3" s="1"/>
  <c r="C1560" i="3"/>
  <c r="B1560" i="3" s="1"/>
  <c r="C1561" i="3"/>
  <c r="B1561" i="3" s="1"/>
  <c r="C1562" i="3"/>
  <c r="B1562" i="3" s="1"/>
  <c r="C1563" i="3"/>
  <c r="B1563" i="3" s="1"/>
  <c r="C1564" i="3"/>
  <c r="B1564" i="3" s="1"/>
  <c r="C1565" i="3"/>
  <c r="B1565" i="3" s="1"/>
  <c r="C1566" i="3"/>
  <c r="B1566" i="3" s="1"/>
  <c r="C1567" i="3"/>
  <c r="B1567" i="3" s="1"/>
  <c r="C1568" i="3"/>
  <c r="B1568" i="3" s="1"/>
  <c r="C1569" i="3"/>
  <c r="B1569" i="3" s="1"/>
  <c r="C1570" i="3"/>
  <c r="B1570" i="3" s="1"/>
  <c r="C1571" i="3"/>
  <c r="B1571" i="3" s="1"/>
  <c r="C1572" i="3"/>
  <c r="B1572" i="3" s="1"/>
  <c r="C1573" i="3"/>
  <c r="B1573" i="3" s="1"/>
  <c r="C1574" i="3"/>
  <c r="B1574" i="3" s="1"/>
  <c r="C1575" i="3"/>
  <c r="B1575" i="3" s="1"/>
  <c r="C1576" i="3"/>
  <c r="B1576" i="3" s="1"/>
  <c r="C1577" i="3"/>
  <c r="B1577" i="3" s="1"/>
  <c r="C1578" i="3"/>
  <c r="B1578" i="3" s="1"/>
  <c r="C1579" i="3"/>
  <c r="B1579" i="3" s="1"/>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C1612" i="3"/>
  <c r="C1613" i="3"/>
  <c r="C1614" i="3"/>
  <c r="C1615" i="3"/>
  <c r="C1616" i="3"/>
  <c r="C1617" i="3"/>
  <c r="C1618" i="3"/>
  <c r="C1619" i="3"/>
  <c r="C1620" i="3"/>
  <c r="C1621" i="3"/>
  <c r="C1622" i="3"/>
  <c r="C1623" i="3"/>
  <c r="C1624" i="3"/>
  <c r="C1625" i="3"/>
  <c r="C1626" i="3"/>
  <c r="C1627" i="3"/>
  <c r="C1628" i="3"/>
  <c r="C1629" i="3"/>
  <c r="C1630" i="3"/>
  <c r="C1631" i="3"/>
  <c r="C1632" i="3"/>
  <c r="C1633" i="3"/>
  <c r="C1634" i="3"/>
  <c r="C1635" i="3"/>
  <c r="C1636" i="3"/>
  <c r="C1637" i="3"/>
  <c r="C1638" i="3"/>
  <c r="C1639" i="3"/>
  <c r="C1640" i="3"/>
  <c r="C1641" i="3"/>
  <c r="C1642" i="3"/>
  <c r="C1643" i="3"/>
  <c r="C1644" i="3"/>
  <c r="C1645" i="3"/>
  <c r="C1646" i="3"/>
  <c r="C1647" i="3"/>
  <c r="C1648" i="3"/>
  <c r="C1649" i="3"/>
  <c r="C1650" i="3"/>
  <c r="C1651" i="3"/>
  <c r="C1652" i="3"/>
  <c r="C1653" i="3"/>
  <c r="C1654" i="3"/>
  <c r="C1655" i="3"/>
  <c r="C1656" i="3"/>
  <c r="C1657" i="3"/>
  <c r="C1658" i="3"/>
  <c r="C1659" i="3"/>
  <c r="C1660" i="3"/>
  <c r="C1661" i="3"/>
  <c r="C1662" i="3"/>
  <c r="C1663" i="3"/>
  <c r="C1664" i="3"/>
  <c r="C1665" i="3"/>
  <c r="C1666" i="3"/>
  <c r="C1667" i="3"/>
  <c r="C1668" i="3"/>
  <c r="C1669" i="3"/>
  <c r="C1670" i="3"/>
  <c r="C1671" i="3"/>
  <c r="C1672" i="3"/>
  <c r="C1673" i="3"/>
  <c r="C1674" i="3"/>
  <c r="C1675" i="3"/>
  <c r="C1676" i="3"/>
  <c r="C1677" i="3"/>
  <c r="C1678" i="3"/>
  <c r="C1679" i="3"/>
  <c r="C1680" i="3"/>
  <c r="C1681" i="3"/>
  <c r="C1682" i="3"/>
  <c r="C1683" i="3"/>
  <c r="C1684" i="3"/>
  <c r="C1685" i="3"/>
  <c r="C1686" i="3"/>
  <c r="C1687" i="3"/>
  <c r="C1688" i="3"/>
  <c r="C1689" i="3"/>
  <c r="C1690" i="3"/>
  <c r="C1691" i="3"/>
  <c r="C1692" i="3"/>
  <c r="C1693" i="3"/>
  <c r="C1694" i="3"/>
  <c r="C1695" i="3"/>
  <c r="C1696" i="3"/>
  <c r="C1697" i="3"/>
  <c r="C1698" i="3"/>
  <c r="C1699" i="3"/>
  <c r="C1700" i="3"/>
  <c r="C1701" i="3"/>
  <c r="C1702" i="3"/>
  <c r="C1703" i="3"/>
  <c r="C1704" i="3"/>
  <c r="C1705" i="3"/>
  <c r="C1706" i="3"/>
  <c r="C1707" i="3"/>
  <c r="C1708" i="3"/>
  <c r="C1709" i="3"/>
  <c r="C1710" i="3"/>
  <c r="C1711" i="3"/>
  <c r="C1712" i="3"/>
  <c r="C1713" i="3"/>
  <c r="C1714" i="3"/>
  <c r="C1715" i="3"/>
  <c r="C1716" i="3"/>
  <c r="C1717" i="3"/>
  <c r="C1718" i="3"/>
  <c r="C1719" i="3"/>
  <c r="C1720" i="3"/>
  <c r="C1721" i="3"/>
  <c r="C1722" i="3"/>
  <c r="C1723" i="3"/>
  <c r="C1724" i="3"/>
  <c r="C1725" i="3"/>
  <c r="C1726" i="3"/>
  <c r="C1727" i="3"/>
  <c r="C1728" i="3"/>
  <c r="C1729" i="3"/>
  <c r="C1730" i="3"/>
  <c r="C1731" i="3"/>
  <c r="C1732" i="3"/>
  <c r="C1733" i="3"/>
  <c r="C1734" i="3"/>
  <c r="C1735" i="3"/>
  <c r="C1736" i="3"/>
  <c r="C1737" i="3"/>
  <c r="C1738" i="3"/>
  <c r="C1739" i="3"/>
  <c r="C1740" i="3"/>
  <c r="C1741" i="3"/>
  <c r="C1742" i="3"/>
  <c r="C1743" i="3"/>
  <c r="C1744" i="3"/>
  <c r="C1745" i="3"/>
  <c r="C1746" i="3"/>
  <c r="C1747" i="3"/>
  <c r="C1748" i="3"/>
  <c r="C1749" i="3"/>
  <c r="C1750" i="3"/>
  <c r="C1751" i="3"/>
  <c r="C1752" i="3"/>
  <c r="C1753" i="3"/>
  <c r="C1754" i="3"/>
  <c r="C1755" i="3"/>
  <c r="C1756" i="3"/>
  <c r="C1757" i="3"/>
  <c r="C1758" i="3"/>
  <c r="C1759" i="3"/>
  <c r="C1760" i="3"/>
  <c r="C1761" i="3"/>
  <c r="C1762" i="3"/>
  <c r="C1763" i="3"/>
  <c r="C1764" i="3"/>
  <c r="C1765" i="3"/>
  <c r="C1766" i="3"/>
  <c r="C1767" i="3"/>
  <c r="C1768" i="3"/>
  <c r="C1769" i="3"/>
  <c r="C1770" i="3"/>
  <c r="C1771" i="3"/>
  <c r="C1772" i="3"/>
  <c r="C1773" i="3"/>
  <c r="C1774" i="3"/>
  <c r="C1775" i="3"/>
  <c r="C1776" i="3"/>
  <c r="C1777" i="3"/>
  <c r="C1778" i="3"/>
  <c r="C1779" i="3"/>
  <c r="C1780" i="3"/>
  <c r="C1781" i="3"/>
  <c r="C1782" i="3"/>
  <c r="C1783" i="3"/>
  <c r="C1784" i="3"/>
  <c r="C1785" i="3"/>
  <c r="C1786" i="3"/>
  <c r="C1787" i="3"/>
  <c r="C1788" i="3"/>
  <c r="C1789" i="3"/>
  <c r="C1790" i="3"/>
  <c r="C1791" i="3"/>
  <c r="C1792" i="3"/>
  <c r="C1793" i="3"/>
  <c r="C1794" i="3"/>
  <c r="C1795" i="3"/>
  <c r="C1796" i="3"/>
  <c r="C1797" i="3"/>
  <c r="C1798" i="3"/>
  <c r="C1799" i="3"/>
  <c r="C1800" i="3"/>
  <c r="C1801" i="3"/>
  <c r="C1802" i="3"/>
  <c r="C1803" i="3"/>
  <c r="C1804" i="3"/>
  <c r="C1805" i="3"/>
  <c r="C1806" i="3"/>
  <c r="C1807" i="3"/>
  <c r="C1808" i="3"/>
  <c r="C1809" i="3"/>
  <c r="C1810" i="3"/>
  <c r="C1811" i="3"/>
  <c r="C1812" i="3"/>
  <c r="C1813" i="3"/>
  <c r="C1814" i="3"/>
  <c r="C1815" i="3"/>
  <c r="C1816" i="3"/>
  <c r="C1817" i="3"/>
  <c r="C1818" i="3"/>
  <c r="C1819" i="3"/>
  <c r="C1820" i="3"/>
  <c r="C1821" i="3"/>
  <c r="C1822" i="3"/>
  <c r="C1823" i="3"/>
  <c r="C1824" i="3"/>
  <c r="C1825" i="3"/>
  <c r="C1826" i="3"/>
  <c r="C1827" i="3"/>
  <c r="C1828" i="3"/>
  <c r="C1829" i="3"/>
  <c r="C1830" i="3"/>
  <c r="C1831" i="3"/>
  <c r="C1832" i="3"/>
  <c r="C1833" i="3"/>
  <c r="C1834" i="3"/>
  <c r="C1835" i="3"/>
  <c r="C1836" i="3"/>
  <c r="C1837" i="3"/>
  <c r="C1838" i="3"/>
  <c r="C1839" i="3"/>
  <c r="C1840" i="3"/>
  <c r="C1841" i="3"/>
  <c r="C1842" i="3"/>
  <c r="C1843" i="3"/>
  <c r="C1844" i="3"/>
  <c r="C1845" i="3"/>
  <c r="C1846" i="3"/>
  <c r="C1847" i="3"/>
  <c r="C1848" i="3"/>
  <c r="C1849" i="3"/>
  <c r="C1850" i="3"/>
  <c r="C1851" i="3"/>
  <c r="C1852" i="3"/>
  <c r="C1853" i="3"/>
  <c r="C1854" i="3"/>
  <c r="C1855" i="3"/>
  <c r="C1856" i="3"/>
  <c r="C1857" i="3"/>
  <c r="C1858" i="3"/>
  <c r="C1859" i="3"/>
  <c r="C1860" i="3"/>
  <c r="C1861" i="3"/>
  <c r="C1862" i="3"/>
  <c r="C1863" i="3"/>
  <c r="C1864" i="3"/>
  <c r="C1865" i="3"/>
  <c r="C1866" i="3"/>
  <c r="C1867" i="3"/>
  <c r="C1868" i="3"/>
  <c r="C1869" i="3"/>
  <c r="C1870" i="3"/>
  <c r="C1871" i="3"/>
  <c r="C1872" i="3"/>
  <c r="C1873" i="3"/>
  <c r="C1874" i="3"/>
  <c r="C1875" i="3"/>
  <c r="C1876" i="3"/>
  <c r="C1877" i="3"/>
  <c r="C1878" i="3"/>
  <c r="C1879" i="3"/>
  <c r="C1880" i="3"/>
  <c r="C1881" i="3"/>
  <c r="C1882" i="3"/>
  <c r="C1883" i="3"/>
  <c r="C1884" i="3"/>
  <c r="C1885" i="3"/>
  <c r="C1886" i="3"/>
  <c r="C1887" i="3"/>
  <c r="C1888" i="3"/>
  <c r="C1889" i="3"/>
  <c r="C1890" i="3"/>
  <c r="C1891" i="3"/>
  <c r="C1892" i="3"/>
  <c r="C1893" i="3"/>
  <c r="C1894" i="3"/>
  <c r="C1895" i="3"/>
  <c r="C1896" i="3"/>
  <c r="C1897" i="3"/>
  <c r="C1898" i="3"/>
  <c r="C1899" i="3"/>
  <c r="C1900" i="3"/>
  <c r="C1901" i="3"/>
  <c r="C1902" i="3"/>
  <c r="C1903" i="3"/>
  <c r="C1904" i="3"/>
  <c r="C1905" i="3"/>
  <c r="C1906" i="3"/>
  <c r="C1907" i="3"/>
  <c r="C1908" i="3"/>
  <c r="C1909" i="3"/>
  <c r="C1910" i="3"/>
  <c r="C1911" i="3"/>
  <c r="C1912" i="3"/>
  <c r="C1913" i="3"/>
  <c r="C1914" i="3"/>
  <c r="C1915" i="3"/>
  <c r="C1916" i="3"/>
  <c r="C1917" i="3"/>
  <c r="C1918" i="3"/>
  <c r="C1919" i="3"/>
  <c r="C1920" i="3"/>
  <c r="C1921" i="3"/>
  <c r="C1922" i="3"/>
  <c r="C1923" i="3"/>
  <c r="C1924" i="3"/>
  <c r="C1925" i="3"/>
  <c r="C1926" i="3"/>
  <c r="C1927" i="3"/>
  <c r="C1928" i="3"/>
  <c r="C1929" i="3"/>
  <c r="C1930" i="3"/>
  <c r="C1931" i="3"/>
  <c r="C1932" i="3"/>
  <c r="C1933" i="3"/>
  <c r="C1934" i="3"/>
  <c r="C1935" i="3"/>
  <c r="C1936" i="3"/>
  <c r="C1937" i="3"/>
  <c r="C1938" i="3"/>
  <c r="C1939" i="3"/>
  <c r="C1940" i="3"/>
  <c r="C1941" i="3"/>
  <c r="C1942" i="3"/>
  <c r="C1943" i="3"/>
  <c r="C1944" i="3"/>
  <c r="C1945" i="3"/>
  <c r="C1946" i="3"/>
  <c r="C1947" i="3"/>
  <c r="C1948" i="3"/>
  <c r="C1949" i="3"/>
  <c r="C1950" i="3"/>
  <c r="C1951" i="3"/>
  <c r="C1952" i="3"/>
  <c r="C1953" i="3"/>
  <c r="C1954" i="3"/>
  <c r="C1955" i="3"/>
  <c r="C1956" i="3"/>
  <c r="C1957" i="3"/>
  <c r="C1958" i="3"/>
  <c r="C1959" i="3"/>
  <c r="C1960" i="3"/>
  <c r="C1961" i="3"/>
  <c r="C1962" i="3"/>
  <c r="C1963" i="3"/>
  <c r="C1964" i="3"/>
  <c r="C1965" i="3"/>
  <c r="C1966" i="3"/>
  <c r="C1967" i="3"/>
  <c r="C1968" i="3"/>
  <c r="C1969" i="3"/>
  <c r="C1970" i="3"/>
  <c r="C1971" i="3"/>
  <c r="C1972" i="3"/>
  <c r="C1973" i="3"/>
  <c r="C1974" i="3"/>
  <c r="C1975" i="3"/>
  <c r="C1976" i="3"/>
  <c r="C1977" i="3"/>
  <c r="C1978" i="3"/>
  <c r="C1979" i="3"/>
  <c r="C1980" i="3"/>
  <c r="C1981" i="3"/>
  <c r="C1982" i="3"/>
  <c r="C1983" i="3"/>
  <c r="C1984" i="3"/>
  <c r="C1985" i="3"/>
  <c r="C1986" i="3"/>
  <c r="C1987" i="3"/>
  <c r="C1988" i="3"/>
  <c r="C1989" i="3"/>
  <c r="C1990" i="3"/>
  <c r="C1991" i="3"/>
  <c r="C1992" i="3"/>
  <c r="C1993" i="3"/>
  <c r="C1994" i="3"/>
  <c r="C1995" i="3"/>
  <c r="C1996" i="3"/>
  <c r="C1997" i="3"/>
  <c r="C1998" i="3"/>
  <c r="C1999" i="3"/>
  <c r="C2000" i="3"/>
  <c r="C2001" i="3"/>
  <c r="C2002" i="3"/>
  <c r="C2003" i="3"/>
  <c r="C2004" i="3"/>
  <c r="C2005" i="3"/>
  <c r="C2006" i="3"/>
  <c r="C2007" i="3"/>
  <c r="C2008" i="3"/>
  <c r="C2009" i="3"/>
  <c r="C2010" i="3"/>
  <c r="C2011" i="3"/>
  <c r="C2012" i="3"/>
  <c r="C2013" i="3"/>
  <c r="C2014" i="3"/>
  <c r="C2015" i="3"/>
  <c r="C2016" i="3"/>
  <c r="C2017" i="3"/>
  <c r="C2018" i="3"/>
  <c r="C2019" i="3"/>
  <c r="C2020" i="3"/>
  <c r="C2021" i="3"/>
  <c r="C2022" i="3"/>
  <c r="C2023" i="3"/>
  <c r="C2024" i="3"/>
  <c r="C2025" i="3"/>
  <c r="C2026" i="3"/>
  <c r="C2027" i="3"/>
  <c r="C2028" i="3"/>
  <c r="C2029" i="3"/>
  <c r="C2030" i="3"/>
  <c r="C2031" i="3"/>
  <c r="C2032" i="3"/>
  <c r="C2033" i="3"/>
  <c r="C2034" i="3"/>
  <c r="C2035" i="3"/>
  <c r="C2036" i="3"/>
  <c r="C2037" i="3"/>
  <c r="C2038" i="3"/>
  <c r="C2039" i="3"/>
  <c r="C2040" i="3"/>
  <c r="C2041" i="3"/>
  <c r="C2042" i="3"/>
  <c r="C2043" i="3"/>
  <c r="C2044" i="3"/>
  <c r="C2045" i="3"/>
  <c r="C2046" i="3"/>
  <c r="C2047" i="3"/>
  <c r="C2048" i="3"/>
  <c r="C2049" i="3"/>
  <c r="C2050" i="3"/>
  <c r="C2051" i="3"/>
  <c r="C2052" i="3"/>
  <c r="C2053" i="3"/>
  <c r="C2054" i="3"/>
  <c r="C2055" i="3"/>
  <c r="C2056" i="3"/>
  <c r="C2057" i="3"/>
  <c r="C2058" i="3"/>
  <c r="C2059" i="3"/>
  <c r="C2060" i="3"/>
  <c r="C2061" i="3"/>
  <c r="C2062" i="3"/>
  <c r="C2063" i="3"/>
  <c r="C2064" i="3"/>
  <c r="C2065" i="3"/>
  <c r="C2066" i="3"/>
  <c r="C2067" i="3"/>
  <c r="C2068" i="3"/>
  <c r="C2069" i="3"/>
  <c r="C2070" i="3"/>
  <c r="C2071" i="3"/>
  <c r="C2072" i="3"/>
  <c r="C2073" i="3"/>
  <c r="C2074" i="3"/>
  <c r="C2075" i="3"/>
  <c r="C2076" i="3"/>
  <c r="C2077" i="3"/>
  <c r="C2078" i="3"/>
  <c r="C2079" i="3"/>
  <c r="C2080" i="3"/>
  <c r="C2081" i="3"/>
  <c r="C2082" i="3"/>
  <c r="C2083" i="3"/>
  <c r="C2084" i="3"/>
  <c r="C2085" i="3"/>
  <c r="C2086" i="3"/>
  <c r="C2087" i="3"/>
  <c r="C2088" i="3"/>
  <c r="C2089" i="3"/>
  <c r="C2090" i="3"/>
  <c r="C2091" i="3"/>
  <c r="C2092" i="3"/>
  <c r="C2093" i="3"/>
  <c r="C2094" i="3"/>
  <c r="C2095" i="3"/>
  <c r="C2096" i="3"/>
  <c r="C2097" i="3"/>
  <c r="C2098" i="3"/>
  <c r="C2099" i="3"/>
  <c r="C2100" i="3"/>
  <c r="C2101" i="3"/>
  <c r="C2102" i="3"/>
  <c r="C2103" i="3"/>
  <c r="C2104" i="3"/>
  <c r="C2105" i="3"/>
  <c r="C2106" i="3"/>
  <c r="C2107" i="3"/>
  <c r="C2108" i="3"/>
  <c r="C2109" i="3"/>
  <c r="C2110" i="3"/>
  <c r="C2111" i="3"/>
  <c r="C2112" i="3"/>
  <c r="C2113" i="3"/>
  <c r="C2114" i="3"/>
  <c r="C2115" i="3"/>
  <c r="C2116" i="3"/>
  <c r="C2117" i="3"/>
  <c r="C2118" i="3"/>
  <c r="C2119" i="3"/>
  <c r="C2120" i="3"/>
  <c r="C2121" i="3"/>
  <c r="C2122" i="3"/>
  <c r="C2123" i="3"/>
  <c r="C2124" i="3"/>
  <c r="C2125" i="3"/>
  <c r="C2126" i="3"/>
  <c r="C2127" i="3"/>
  <c r="C2128" i="3"/>
  <c r="C2129" i="3"/>
  <c r="C2130" i="3"/>
  <c r="C2131" i="3"/>
  <c r="C2132" i="3"/>
  <c r="C2133" i="3"/>
  <c r="C2134" i="3"/>
  <c r="C2135" i="3"/>
  <c r="C2136" i="3"/>
  <c r="C2137" i="3"/>
  <c r="C2138" i="3"/>
  <c r="C2139" i="3"/>
  <c r="C2140" i="3"/>
  <c r="C2141" i="3"/>
  <c r="C2142" i="3"/>
  <c r="C2143" i="3"/>
  <c r="C2144" i="3"/>
  <c r="C2145" i="3"/>
  <c r="C2146" i="3"/>
  <c r="C2147" i="3"/>
  <c r="C2148" i="3"/>
  <c r="C2149" i="3"/>
  <c r="C2150" i="3"/>
  <c r="C2151" i="3"/>
  <c r="C2152" i="3"/>
  <c r="C2153" i="3"/>
  <c r="C2154" i="3"/>
  <c r="C2155" i="3"/>
  <c r="C2156" i="3"/>
  <c r="C2157" i="3"/>
  <c r="C2158" i="3"/>
  <c r="C2159" i="3"/>
  <c r="C2160" i="3"/>
  <c r="C2161" i="3"/>
  <c r="C2162" i="3"/>
  <c r="C2163" i="3"/>
  <c r="C2164" i="3"/>
  <c r="C2165" i="3"/>
  <c r="C2166" i="3"/>
  <c r="C2167" i="3"/>
  <c r="C2168" i="3"/>
  <c r="C2169" i="3"/>
  <c r="C2170" i="3"/>
  <c r="C2171" i="3"/>
  <c r="C2172" i="3"/>
  <c r="C2173" i="3"/>
  <c r="C2174" i="3"/>
  <c r="C2175" i="3"/>
  <c r="C2176" i="3"/>
  <c r="C2177" i="3"/>
  <c r="C2178" i="3"/>
  <c r="C2179" i="3"/>
  <c r="C2180" i="3"/>
  <c r="C2181" i="3"/>
  <c r="C2182" i="3"/>
  <c r="C2183" i="3"/>
  <c r="C2184" i="3"/>
  <c r="C2185" i="3"/>
  <c r="C2186" i="3"/>
  <c r="C2187" i="3"/>
  <c r="C2188" i="3"/>
  <c r="C2189" i="3"/>
  <c r="C2190" i="3"/>
  <c r="C2191" i="3"/>
  <c r="C2192" i="3"/>
  <c r="C2193" i="3"/>
  <c r="C2194" i="3"/>
  <c r="C2195" i="3"/>
  <c r="C2196" i="3"/>
  <c r="C2197" i="3"/>
  <c r="C2198" i="3"/>
  <c r="C2199" i="3"/>
  <c r="C2200" i="3"/>
  <c r="C2201" i="3"/>
  <c r="C2202" i="3"/>
  <c r="C2203" i="3"/>
  <c r="C2204" i="3"/>
  <c r="C2205" i="3"/>
  <c r="C2206" i="3"/>
  <c r="C2207" i="3"/>
  <c r="C2208" i="3"/>
  <c r="C2209" i="3"/>
  <c r="C2210" i="3"/>
  <c r="C2211" i="3"/>
  <c r="C2212" i="3"/>
  <c r="C2213" i="3"/>
  <c r="C2214" i="3"/>
  <c r="C2215" i="3"/>
  <c r="C2216" i="3"/>
  <c r="C2217" i="3"/>
  <c r="C2218" i="3"/>
  <c r="C2219" i="3"/>
  <c r="C2220" i="3"/>
  <c r="C2221" i="3"/>
  <c r="C2222" i="3"/>
  <c r="C2223" i="3"/>
  <c r="C2224" i="3"/>
  <c r="C2225" i="3"/>
  <c r="C2226" i="3"/>
  <c r="C2227" i="3"/>
  <c r="C2228" i="3"/>
  <c r="C2229" i="3"/>
  <c r="C2230" i="3"/>
  <c r="C2231" i="3"/>
  <c r="C2232" i="3"/>
  <c r="C2233" i="3"/>
  <c r="C2234" i="3"/>
  <c r="C2235" i="3"/>
  <c r="C2236" i="3"/>
  <c r="C2237" i="3"/>
  <c r="C2238" i="3"/>
  <c r="C2239" i="3"/>
  <c r="C2240" i="3"/>
  <c r="C2241" i="3"/>
  <c r="C2242" i="3"/>
  <c r="C2243" i="3"/>
  <c r="C2244" i="3"/>
  <c r="C2245" i="3"/>
  <c r="C2246" i="3"/>
  <c r="C2247" i="3"/>
  <c r="C2248" i="3"/>
  <c r="C2249" i="3"/>
  <c r="C2250" i="3"/>
  <c r="C2251" i="3"/>
  <c r="C2252" i="3"/>
  <c r="C2253" i="3"/>
  <c r="C2254" i="3"/>
  <c r="C2255" i="3"/>
  <c r="C2256" i="3"/>
  <c r="C2257" i="3"/>
  <c r="C2258" i="3"/>
  <c r="C2259" i="3"/>
  <c r="C2260" i="3"/>
  <c r="C2261" i="3"/>
  <c r="C2262" i="3"/>
  <c r="C2263" i="3"/>
  <c r="C2264" i="3"/>
  <c r="C2265" i="3"/>
  <c r="C2266" i="3"/>
  <c r="C2267" i="3"/>
  <c r="C2268" i="3"/>
  <c r="C2269" i="3"/>
  <c r="C2270" i="3"/>
  <c r="C2271" i="3"/>
  <c r="C2272" i="3"/>
  <c r="C2273" i="3"/>
  <c r="C2274" i="3"/>
  <c r="C2275" i="3"/>
  <c r="C2276" i="3"/>
  <c r="C2277" i="3"/>
  <c r="C2278" i="3"/>
  <c r="C2279" i="3"/>
  <c r="C2280" i="3"/>
  <c r="C2281" i="3"/>
  <c r="C2282" i="3"/>
  <c r="C2283" i="3"/>
  <c r="C2284" i="3"/>
  <c r="C2285" i="3"/>
  <c r="C2286" i="3"/>
  <c r="C2287" i="3"/>
  <c r="C2288" i="3"/>
  <c r="C2289" i="3"/>
  <c r="C2290" i="3"/>
  <c r="C2291" i="3"/>
  <c r="C2292" i="3"/>
  <c r="C2293" i="3"/>
  <c r="C2294" i="3"/>
  <c r="C2295" i="3"/>
  <c r="C2296" i="3"/>
  <c r="C2297" i="3"/>
  <c r="C2298" i="3"/>
  <c r="C2299" i="3"/>
  <c r="C2300" i="3"/>
  <c r="C2301" i="3"/>
  <c r="C2302" i="3"/>
  <c r="C2303" i="3"/>
  <c r="C2304" i="3"/>
  <c r="C2305" i="3"/>
  <c r="C2306" i="3"/>
  <c r="C2307" i="3"/>
  <c r="C2308" i="3"/>
  <c r="C2309" i="3"/>
  <c r="C2310" i="3"/>
  <c r="C2311" i="3"/>
  <c r="C2312" i="3"/>
  <c r="C2313" i="3"/>
  <c r="C2314" i="3"/>
  <c r="C2315" i="3"/>
  <c r="C2316" i="3"/>
  <c r="C2317" i="3"/>
  <c r="C2318" i="3"/>
  <c r="C2319" i="3"/>
  <c r="C2320" i="3"/>
  <c r="C2321" i="3"/>
  <c r="C2322" i="3"/>
  <c r="C2323" i="3"/>
  <c r="C2324" i="3"/>
  <c r="C2325" i="3"/>
  <c r="C2326" i="3"/>
  <c r="C2327" i="3"/>
  <c r="C2328" i="3"/>
  <c r="C2329" i="3"/>
  <c r="C2330" i="3"/>
  <c r="C2331" i="3"/>
  <c r="C2332" i="3"/>
  <c r="C2333" i="3"/>
  <c r="C2334" i="3"/>
  <c r="C2335" i="3"/>
  <c r="C2336" i="3"/>
  <c r="C2337" i="3"/>
  <c r="C2338" i="3"/>
  <c r="C2339" i="3"/>
  <c r="C2340" i="3"/>
  <c r="C2341" i="3"/>
  <c r="C2342" i="3"/>
  <c r="C2343" i="3"/>
  <c r="C2344" i="3"/>
  <c r="C2345" i="3"/>
  <c r="C2346" i="3"/>
  <c r="C2347" i="3"/>
  <c r="C2348" i="3"/>
  <c r="C2349" i="3"/>
  <c r="C2350" i="3"/>
  <c r="C2351" i="3"/>
  <c r="C2352" i="3"/>
  <c r="C2353" i="3"/>
  <c r="C2354" i="3"/>
  <c r="C2355" i="3"/>
  <c r="C2356" i="3"/>
  <c r="C2357" i="3"/>
  <c r="C2358" i="3"/>
  <c r="C2359" i="3"/>
  <c r="C2360" i="3"/>
  <c r="C2361" i="3"/>
  <c r="C2362" i="3"/>
  <c r="C2363" i="3"/>
  <c r="C2364" i="3"/>
  <c r="C2365" i="3"/>
  <c r="C2366" i="3"/>
  <c r="C2367" i="3"/>
  <c r="C2368" i="3"/>
  <c r="C2369" i="3"/>
  <c r="C2370" i="3"/>
  <c r="C2371" i="3"/>
  <c r="C2372" i="3"/>
  <c r="C2373" i="3"/>
  <c r="C2374" i="3"/>
  <c r="C2375" i="3"/>
  <c r="C2376" i="3"/>
  <c r="C2377" i="3"/>
  <c r="C2378" i="3"/>
  <c r="C2379" i="3"/>
  <c r="C2380" i="3"/>
  <c r="C2381" i="3"/>
  <c r="C2382" i="3"/>
  <c r="C2383" i="3"/>
  <c r="C2384" i="3"/>
  <c r="C2385" i="3"/>
  <c r="C2386" i="3"/>
  <c r="C2387" i="3"/>
  <c r="C2388" i="3"/>
  <c r="C2389" i="3"/>
  <c r="C2390" i="3"/>
  <c r="C2391" i="3"/>
  <c r="C2392" i="3"/>
  <c r="C2393" i="3"/>
  <c r="C2394" i="3"/>
  <c r="C2395" i="3"/>
  <c r="C2396" i="3"/>
  <c r="C2397" i="3"/>
  <c r="C2398" i="3"/>
  <c r="C2399" i="3"/>
  <c r="C2400" i="3"/>
  <c r="C2401" i="3"/>
  <c r="C2402" i="3"/>
  <c r="C2403" i="3"/>
  <c r="C2404" i="3"/>
  <c r="C2405" i="3"/>
  <c r="C2406" i="3"/>
  <c r="C2407" i="3"/>
  <c r="C2408" i="3"/>
  <c r="C2409" i="3"/>
  <c r="C2410" i="3"/>
  <c r="C2411" i="3"/>
  <c r="C2412" i="3"/>
  <c r="C2413" i="3"/>
  <c r="C2414" i="3"/>
  <c r="C2415" i="3"/>
  <c r="C2416" i="3"/>
  <c r="C2417" i="3"/>
  <c r="C2418" i="3"/>
  <c r="C2419" i="3"/>
  <c r="C2420" i="3"/>
  <c r="C2421" i="3"/>
  <c r="C2422" i="3"/>
  <c r="C2423" i="3"/>
  <c r="C2424" i="3"/>
  <c r="C2425" i="3"/>
  <c r="C2426" i="3"/>
  <c r="C2427" i="3"/>
  <c r="C2428" i="3"/>
  <c r="C2429" i="3"/>
  <c r="C2430" i="3"/>
  <c r="C2431" i="3"/>
  <c r="C2432" i="3"/>
  <c r="C2433" i="3"/>
  <c r="C2434" i="3"/>
  <c r="C2435" i="3"/>
  <c r="C2436" i="3"/>
  <c r="C2437" i="3"/>
  <c r="C2438" i="3"/>
  <c r="C2439" i="3"/>
  <c r="C2440" i="3"/>
  <c r="C2441" i="3"/>
  <c r="C2442" i="3"/>
  <c r="C2443" i="3"/>
  <c r="C2444" i="3"/>
  <c r="C2445" i="3"/>
  <c r="C2446" i="3"/>
  <c r="C2447" i="3"/>
  <c r="C2448" i="3"/>
  <c r="C2449" i="3"/>
  <c r="C2450" i="3"/>
  <c r="C2451" i="3"/>
  <c r="C2452" i="3"/>
  <c r="C2453" i="3"/>
  <c r="C2454" i="3"/>
  <c r="C2455" i="3"/>
  <c r="C2456" i="3"/>
  <c r="C2457" i="3"/>
  <c r="C2458" i="3"/>
  <c r="C2459" i="3"/>
  <c r="C2460" i="3"/>
  <c r="C2461" i="3"/>
  <c r="C2462" i="3"/>
  <c r="C2463" i="3"/>
  <c r="C2464" i="3"/>
  <c r="C2465" i="3"/>
  <c r="C2466" i="3"/>
  <c r="C2467" i="3"/>
  <c r="C2468" i="3"/>
  <c r="C2469" i="3"/>
  <c r="C2470" i="3"/>
  <c r="C2471" i="3"/>
  <c r="C2472" i="3"/>
  <c r="C2473" i="3"/>
  <c r="C2474" i="3"/>
  <c r="C2475" i="3"/>
  <c r="C2476" i="3"/>
  <c r="C2477" i="3"/>
  <c r="C2478" i="3"/>
  <c r="C2479" i="3"/>
  <c r="C2480" i="3"/>
  <c r="C2481" i="3"/>
  <c r="C2482" i="3"/>
  <c r="C2483" i="3"/>
  <c r="C2484" i="3"/>
  <c r="C2485" i="3"/>
  <c r="C2486" i="3"/>
  <c r="C2487" i="3"/>
  <c r="C2488" i="3"/>
  <c r="C2489" i="3"/>
  <c r="C2490" i="3"/>
  <c r="C2491" i="3"/>
  <c r="C2492" i="3"/>
  <c r="C2493" i="3"/>
  <c r="C2494" i="3"/>
  <c r="C2495" i="3"/>
  <c r="C2496" i="3"/>
  <c r="C2497" i="3"/>
  <c r="C2498" i="3"/>
  <c r="C2499" i="3"/>
  <c r="C2500" i="3"/>
  <c r="C2501" i="3"/>
  <c r="C2502" i="3"/>
  <c r="C2503" i="3"/>
  <c r="C2504" i="3"/>
  <c r="C2505" i="3"/>
  <c r="C2506" i="3"/>
  <c r="C2507" i="3"/>
  <c r="C2508" i="3"/>
  <c r="C2509" i="3"/>
  <c r="C2510" i="3"/>
  <c r="C2511" i="3"/>
  <c r="C2512" i="3"/>
  <c r="C2513" i="3"/>
  <c r="C2514" i="3"/>
  <c r="C2515" i="3"/>
  <c r="C2516" i="3"/>
  <c r="C2517" i="3"/>
  <c r="C2518" i="3"/>
  <c r="C2519" i="3"/>
  <c r="C2520" i="3"/>
  <c r="C2521" i="3"/>
  <c r="C2522" i="3"/>
  <c r="C2523" i="3"/>
  <c r="C2524" i="3"/>
  <c r="C2525" i="3"/>
  <c r="C2526" i="3"/>
  <c r="C2527" i="3"/>
  <c r="C2528" i="3"/>
  <c r="C2529" i="3"/>
  <c r="C2530" i="3"/>
  <c r="C2531" i="3"/>
  <c r="C2532" i="3"/>
  <c r="C2533" i="3"/>
  <c r="C2534" i="3"/>
  <c r="C2535" i="3"/>
  <c r="C2536" i="3"/>
  <c r="C2537" i="3"/>
  <c r="C2538" i="3"/>
  <c r="C2539" i="3"/>
  <c r="C2540" i="3"/>
  <c r="C2541" i="3"/>
  <c r="C2542" i="3"/>
  <c r="C2543" i="3"/>
  <c r="C2544" i="3"/>
  <c r="C2545" i="3"/>
  <c r="C2546" i="3"/>
  <c r="C2547" i="3"/>
  <c r="C2548" i="3"/>
  <c r="C2549" i="3"/>
  <c r="C2550" i="3"/>
  <c r="C2551" i="3"/>
  <c r="C2552" i="3"/>
  <c r="C2553" i="3"/>
  <c r="C2554" i="3"/>
  <c r="C2555" i="3"/>
  <c r="C2556" i="3"/>
  <c r="C2557" i="3"/>
  <c r="C2558" i="3"/>
  <c r="C2559" i="3"/>
  <c r="C2560" i="3"/>
  <c r="C2561" i="3"/>
  <c r="C2562" i="3"/>
  <c r="C2563" i="3"/>
  <c r="C2564" i="3"/>
  <c r="C2565" i="3"/>
  <c r="C2566" i="3"/>
  <c r="C2567" i="3"/>
  <c r="C2568" i="3"/>
  <c r="C2569" i="3"/>
  <c r="C2570" i="3"/>
  <c r="C2571" i="3"/>
  <c r="C2572" i="3"/>
  <c r="C2573" i="3"/>
  <c r="C2574" i="3"/>
  <c r="C2575" i="3"/>
  <c r="C2576" i="3"/>
  <c r="C2577" i="3"/>
  <c r="C2578" i="3"/>
  <c r="C2579" i="3"/>
  <c r="C2580" i="3"/>
  <c r="C2581" i="3"/>
  <c r="C2582" i="3"/>
  <c r="C2583" i="3"/>
  <c r="C2584" i="3"/>
  <c r="C2585" i="3"/>
  <c r="C2586" i="3"/>
  <c r="C2587" i="3"/>
  <c r="C2588" i="3"/>
  <c r="C2589" i="3"/>
  <c r="C2590" i="3"/>
  <c r="C2591" i="3"/>
  <c r="C2592" i="3"/>
  <c r="C2593" i="3"/>
  <c r="C2594" i="3"/>
  <c r="C2595" i="3"/>
  <c r="C2596" i="3"/>
  <c r="C2597" i="3"/>
  <c r="C2598" i="3"/>
  <c r="C2599" i="3"/>
  <c r="C2600" i="3"/>
  <c r="C2601" i="3"/>
  <c r="C2602" i="3"/>
  <c r="C2603" i="3"/>
  <c r="C2604" i="3"/>
  <c r="C2605" i="3"/>
  <c r="C2606" i="3"/>
  <c r="C2607" i="3"/>
  <c r="C2608" i="3"/>
  <c r="C2609" i="3"/>
  <c r="C2610" i="3"/>
  <c r="C2611" i="3"/>
  <c r="C2612" i="3"/>
  <c r="C2613" i="3"/>
  <c r="C2614" i="3"/>
  <c r="C2615" i="3"/>
  <c r="C2616" i="3"/>
  <c r="C2617" i="3"/>
  <c r="C2618" i="3"/>
  <c r="C2619" i="3"/>
  <c r="C2620" i="3"/>
  <c r="C2621" i="3"/>
  <c r="C2622" i="3"/>
  <c r="C2623" i="3"/>
  <c r="C2624" i="3"/>
  <c r="C2625" i="3"/>
  <c r="C2626" i="3"/>
  <c r="C2627" i="3"/>
  <c r="C2628" i="3"/>
  <c r="C2629" i="3"/>
  <c r="C2630" i="3"/>
  <c r="C2631" i="3"/>
  <c r="C2632" i="3"/>
  <c r="C2633" i="3"/>
  <c r="C2634" i="3"/>
  <c r="C2635" i="3"/>
  <c r="C2636" i="3"/>
  <c r="C2637" i="3"/>
  <c r="C2638" i="3"/>
  <c r="C2639" i="3"/>
  <c r="C2640" i="3"/>
  <c r="C2641" i="3"/>
  <c r="C2642" i="3"/>
  <c r="C2643" i="3"/>
  <c r="C2644" i="3"/>
  <c r="C2645" i="3"/>
  <c r="C2646" i="3"/>
  <c r="C2647" i="3"/>
  <c r="C2648" i="3"/>
  <c r="C2649" i="3"/>
  <c r="C2650" i="3"/>
  <c r="C2651" i="3"/>
  <c r="C2652" i="3"/>
  <c r="C2653" i="3"/>
  <c r="C2654" i="3"/>
  <c r="C2655" i="3"/>
  <c r="C2656" i="3"/>
  <c r="C2657" i="3"/>
  <c r="C2658" i="3"/>
  <c r="C2659" i="3"/>
  <c r="C2660" i="3"/>
  <c r="C2661" i="3"/>
  <c r="C2662" i="3"/>
  <c r="C2663" i="3"/>
  <c r="C2664" i="3"/>
  <c r="C2665" i="3"/>
  <c r="C2666" i="3"/>
  <c r="C2667" i="3"/>
  <c r="C2668" i="3"/>
  <c r="C2669" i="3"/>
  <c r="C2670" i="3"/>
  <c r="C2671" i="3"/>
  <c r="C2672" i="3"/>
  <c r="C2673" i="3"/>
  <c r="C2674" i="3"/>
  <c r="C2675" i="3"/>
  <c r="C2676" i="3"/>
  <c r="C2677" i="3"/>
  <c r="C2678" i="3"/>
  <c r="C2679" i="3"/>
  <c r="C2680" i="3"/>
  <c r="C2681" i="3"/>
  <c r="C2682" i="3"/>
  <c r="C2683" i="3"/>
  <c r="C2684" i="3"/>
  <c r="C2685" i="3"/>
  <c r="C2686" i="3"/>
  <c r="C2687" i="3"/>
  <c r="C2688" i="3"/>
  <c r="C2689" i="3"/>
  <c r="C2690" i="3"/>
  <c r="C2691" i="3"/>
  <c r="C2692" i="3"/>
  <c r="C2693" i="3"/>
  <c r="C2694" i="3"/>
  <c r="C2695" i="3"/>
  <c r="C2696" i="3"/>
  <c r="C2697" i="3"/>
  <c r="C2698" i="3"/>
  <c r="C2699" i="3"/>
  <c r="C2700" i="3"/>
  <c r="C2701" i="3"/>
  <c r="C2702" i="3"/>
  <c r="C2703" i="3"/>
  <c r="C2704" i="3"/>
  <c r="C2705" i="3"/>
  <c r="C2706" i="3"/>
  <c r="C2707" i="3"/>
  <c r="C2708" i="3"/>
  <c r="C2709" i="3"/>
  <c r="C2710" i="3"/>
  <c r="C2711" i="3"/>
  <c r="C2712" i="3"/>
  <c r="C2713" i="3"/>
  <c r="C2714" i="3"/>
  <c r="C2715" i="3"/>
  <c r="C2716" i="3"/>
  <c r="C2717" i="3"/>
  <c r="C2718" i="3"/>
  <c r="C2719" i="3"/>
  <c r="C2720" i="3"/>
  <c r="C2721" i="3"/>
  <c r="C2722" i="3"/>
  <c r="C2723" i="3"/>
  <c r="C2724" i="3"/>
  <c r="C2725" i="3"/>
  <c r="C2726" i="3"/>
  <c r="C2727" i="3"/>
  <c r="C2728" i="3"/>
  <c r="C2729" i="3"/>
  <c r="C2730" i="3"/>
  <c r="C2731" i="3"/>
  <c r="C2732" i="3"/>
  <c r="C2733" i="3"/>
  <c r="C2734" i="3"/>
  <c r="C2735" i="3"/>
  <c r="C2736" i="3"/>
  <c r="C2737" i="3"/>
  <c r="C2738" i="3"/>
  <c r="C2739" i="3"/>
  <c r="C2740" i="3"/>
  <c r="C2741" i="3"/>
  <c r="C2742" i="3"/>
  <c r="C2743" i="3"/>
  <c r="C2744" i="3"/>
  <c r="C2745" i="3"/>
  <c r="C2746" i="3"/>
  <c r="C2747" i="3"/>
  <c r="C2748" i="3"/>
  <c r="C2749" i="3"/>
  <c r="C2750" i="3"/>
  <c r="C2751" i="3"/>
  <c r="C2752" i="3"/>
  <c r="C2753" i="3"/>
  <c r="C2754" i="3"/>
  <c r="C2755" i="3"/>
  <c r="C2756" i="3"/>
  <c r="C2757" i="3"/>
  <c r="C2758" i="3"/>
  <c r="C2759" i="3"/>
  <c r="C2760" i="3"/>
  <c r="C2761" i="3"/>
  <c r="C2762" i="3"/>
  <c r="C2763" i="3"/>
  <c r="C2764" i="3"/>
  <c r="C2765" i="3"/>
  <c r="C2766" i="3"/>
  <c r="C2767" i="3"/>
  <c r="C2768" i="3"/>
  <c r="C2769" i="3"/>
  <c r="C2770" i="3"/>
  <c r="C2771" i="3"/>
  <c r="C2772" i="3"/>
  <c r="C2773" i="3"/>
  <c r="C2774" i="3"/>
  <c r="C2775" i="3"/>
  <c r="C2776" i="3"/>
  <c r="C2777" i="3"/>
  <c r="C2778" i="3"/>
  <c r="C2779" i="3"/>
  <c r="C2780" i="3"/>
  <c r="C2781" i="3"/>
  <c r="C2782" i="3"/>
  <c r="C2783" i="3"/>
  <c r="C2784" i="3"/>
  <c r="C2785" i="3"/>
  <c r="C2786" i="3"/>
  <c r="C2787" i="3"/>
  <c r="C2788" i="3"/>
  <c r="C2789" i="3"/>
  <c r="C2790" i="3"/>
  <c r="C2791" i="3"/>
  <c r="C2792" i="3"/>
  <c r="C2793" i="3"/>
  <c r="C2794" i="3"/>
  <c r="C2795" i="3"/>
  <c r="C2796" i="3"/>
  <c r="C2797" i="3"/>
  <c r="C2798" i="3"/>
  <c r="C2799" i="3"/>
  <c r="C2800" i="3"/>
  <c r="C2801" i="3"/>
  <c r="C2802" i="3"/>
  <c r="C2803" i="3"/>
  <c r="C2804" i="3"/>
  <c r="C2805" i="3"/>
  <c r="C2806" i="3"/>
  <c r="C2807" i="3"/>
  <c r="C2808" i="3"/>
  <c r="C2809" i="3"/>
  <c r="C2810" i="3"/>
  <c r="C2811" i="3"/>
  <c r="C2812" i="3"/>
  <c r="C2813" i="3"/>
  <c r="C2814" i="3"/>
  <c r="C2815" i="3"/>
  <c r="C2816" i="3"/>
  <c r="C2817" i="3"/>
  <c r="C2818" i="3"/>
  <c r="C2819" i="3"/>
  <c r="C2820" i="3"/>
  <c r="C2821" i="3"/>
  <c r="C2822" i="3"/>
  <c r="C2823" i="3"/>
  <c r="C2824" i="3"/>
  <c r="C2825" i="3"/>
  <c r="C2826" i="3"/>
  <c r="C2827" i="3"/>
  <c r="C2828" i="3"/>
  <c r="C2829" i="3"/>
  <c r="C2830" i="3"/>
  <c r="C2831" i="3"/>
  <c r="C2832" i="3"/>
  <c r="C2833" i="3"/>
  <c r="C2834" i="3"/>
  <c r="C2835" i="3"/>
  <c r="C2836" i="3"/>
  <c r="C2837" i="3"/>
  <c r="C2838" i="3"/>
  <c r="C2839" i="3"/>
  <c r="C2840" i="3"/>
  <c r="C2841" i="3"/>
  <c r="C2842" i="3"/>
  <c r="C2843" i="3"/>
  <c r="C2844" i="3"/>
  <c r="C2845" i="3"/>
  <c r="C2846" i="3"/>
  <c r="C2847" i="3"/>
  <c r="C2848" i="3"/>
  <c r="C2849" i="3"/>
  <c r="C2850" i="3"/>
  <c r="C2851" i="3"/>
  <c r="C2852" i="3"/>
  <c r="C2853" i="3"/>
  <c r="C2854" i="3"/>
  <c r="C2855" i="3"/>
  <c r="C2856" i="3"/>
  <c r="C2857" i="3"/>
  <c r="C2858" i="3"/>
  <c r="C2859" i="3"/>
  <c r="C2860" i="3"/>
  <c r="C2861" i="3"/>
  <c r="C2862" i="3"/>
  <c r="C2863" i="3"/>
  <c r="C2864" i="3"/>
  <c r="C2865" i="3"/>
  <c r="C2866" i="3"/>
  <c r="C2867" i="3"/>
  <c r="C2868" i="3"/>
  <c r="C2869" i="3"/>
  <c r="C2870" i="3"/>
  <c r="C2871" i="3"/>
  <c r="C2872" i="3"/>
  <c r="C2873" i="3"/>
  <c r="C2874" i="3"/>
  <c r="C2875" i="3"/>
  <c r="C2876" i="3"/>
  <c r="C2877" i="3"/>
  <c r="C2878" i="3"/>
  <c r="C2879" i="3"/>
  <c r="C2880" i="3"/>
  <c r="C2881" i="3"/>
  <c r="C2882" i="3"/>
  <c r="C2883" i="3"/>
  <c r="C2884" i="3"/>
  <c r="C2885" i="3"/>
  <c r="C2886" i="3"/>
  <c r="C2887" i="3"/>
  <c r="C2888" i="3"/>
  <c r="C2889" i="3"/>
  <c r="C2890" i="3"/>
  <c r="C2891" i="3"/>
  <c r="C2892" i="3"/>
  <c r="C2893" i="3"/>
  <c r="C2894" i="3"/>
  <c r="C2895" i="3"/>
  <c r="C2896" i="3"/>
  <c r="C2897" i="3"/>
  <c r="C2898" i="3"/>
  <c r="C2899" i="3"/>
  <c r="C2900" i="3"/>
  <c r="C2901" i="3"/>
  <c r="C2902" i="3"/>
  <c r="C2903" i="3"/>
  <c r="C2904" i="3"/>
  <c r="C2905" i="3"/>
  <c r="C2906" i="3"/>
  <c r="C2907" i="3"/>
  <c r="C2908" i="3"/>
  <c r="C2909" i="3"/>
  <c r="C2910" i="3"/>
  <c r="C2911" i="3"/>
  <c r="C2912" i="3"/>
  <c r="C2913" i="3"/>
  <c r="C2914" i="3"/>
  <c r="C2915" i="3"/>
  <c r="C2916" i="3"/>
  <c r="C2917" i="3"/>
  <c r="C2918" i="3"/>
  <c r="C2919" i="3"/>
  <c r="C2920" i="3"/>
  <c r="C2921" i="3"/>
  <c r="C2922" i="3"/>
  <c r="C2923" i="3"/>
  <c r="C2924" i="3"/>
  <c r="C2925" i="3"/>
  <c r="C2926" i="3"/>
  <c r="C2927" i="3"/>
  <c r="C2928" i="3"/>
  <c r="C2929" i="3"/>
  <c r="C2930" i="3"/>
  <c r="C2931" i="3"/>
  <c r="C2932" i="3"/>
  <c r="C2933" i="3"/>
  <c r="C2934" i="3"/>
  <c r="C2935" i="3"/>
  <c r="C2936" i="3"/>
  <c r="C2937" i="3"/>
  <c r="C2938" i="3"/>
  <c r="C2939" i="3"/>
  <c r="C2940" i="3"/>
  <c r="C2941" i="3"/>
  <c r="C2942" i="3"/>
  <c r="C2943" i="3"/>
  <c r="C2944" i="3"/>
  <c r="C2945" i="3"/>
  <c r="C2946" i="3"/>
  <c r="C2947" i="3"/>
  <c r="C2948" i="3"/>
  <c r="C2949" i="3"/>
  <c r="C2950" i="3"/>
  <c r="C2951" i="3"/>
  <c r="C2952" i="3"/>
  <c r="C2953" i="3"/>
  <c r="C2954" i="3"/>
  <c r="C2955" i="3"/>
  <c r="C2956" i="3"/>
  <c r="C2957" i="3"/>
  <c r="C2958" i="3"/>
  <c r="C2959" i="3"/>
  <c r="C2960" i="3"/>
  <c r="C2961" i="3"/>
  <c r="C2962" i="3"/>
  <c r="C2963" i="3"/>
  <c r="C2964" i="3"/>
  <c r="C2965" i="3"/>
  <c r="C2966" i="3"/>
  <c r="C2967" i="3"/>
  <c r="C2968" i="3"/>
  <c r="C2969" i="3"/>
  <c r="C2970" i="3"/>
  <c r="C2971" i="3"/>
  <c r="C2972" i="3"/>
  <c r="C2973" i="3"/>
  <c r="C2974" i="3"/>
  <c r="C2975" i="3"/>
  <c r="C2976" i="3"/>
  <c r="C2977" i="3"/>
  <c r="C2978" i="3"/>
  <c r="C2979" i="3"/>
  <c r="C2980" i="3"/>
  <c r="C2981" i="3"/>
  <c r="C2982" i="3"/>
  <c r="C2983" i="3"/>
  <c r="C2984" i="3"/>
  <c r="C2985" i="3"/>
  <c r="C2986" i="3"/>
  <c r="C2987" i="3"/>
  <c r="C2988" i="3"/>
  <c r="C2989" i="3"/>
  <c r="C2990" i="3"/>
  <c r="C2991" i="3"/>
  <c r="C2992" i="3"/>
  <c r="C2993" i="3"/>
  <c r="C2994" i="3"/>
  <c r="C2995" i="3"/>
  <c r="C2996" i="3"/>
  <c r="C2997" i="3"/>
  <c r="C2998" i="3"/>
  <c r="C2999" i="3"/>
  <c r="C3000" i="3"/>
  <c r="C3001" i="3"/>
  <c r="C3002" i="3"/>
  <c r="C3003" i="3"/>
  <c r="C3004" i="3"/>
  <c r="C3005" i="3"/>
  <c r="C3006" i="3"/>
  <c r="C3007" i="3"/>
  <c r="C3008" i="3"/>
  <c r="C3009" i="3"/>
  <c r="C3010" i="3"/>
  <c r="C3011" i="3"/>
  <c r="C3012" i="3"/>
  <c r="C3013" i="3"/>
  <c r="C3014" i="3"/>
  <c r="C3015" i="3"/>
  <c r="C3016" i="3"/>
  <c r="C3017" i="3"/>
  <c r="C3018" i="3"/>
  <c r="C3019" i="3"/>
  <c r="C3020" i="3"/>
  <c r="C3021" i="3"/>
  <c r="C3022" i="3"/>
  <c r="C3023" i="3"/>
  <c r="C3024" i="3"/>
  <c r="C3025" i="3"/>
  <c r="C3026" i="3"/>
  <c r="C3027" i="3"/>
  <c r="C3028" i="3"/>
  <c r="C3029" i="3"/>
  <c r="C3030" i="3"/>
  <c r="C3031" i="3"/>
  <c r="C3032" i="3"/>
  <c r="C3033" i="3"/>
  <c r="C3034" i="3"/>
  <c r="C3035" i="3"/>
  <c r="C3036" i="3"/>
  <c r="C3037" i="3"/>
  <c r="C3038" i="3"/>
  <c r="C3039" i="3"/>
  <c r="C3040" i="3"/>
  <c r="C3041" i="3"/>
  <c r="C3042" i="3"/>
  <c r="C3043" i="3"/>
  <c r="C3044" i="3"/>
  <c r="C3045" i="3"/>
  <c r="C3046" i="3"/>
  <c r="C3047" i="3"/>
  <c r="C3048" i="3"/>
  <c r="C3049" i="3"/>
  <c r="C3050" i="3"/>
  <c r="C3051" i="3"/>
  <c r="C3052" i="3"/>
  <c r="C3053" i="3"/>
  <c r="C3054" i="3"/>
  <c r="C3055" i="3"/>
  <c r="C3056" i="3"/>
  <c r="C3057" i="3"/>
  <c r="C3058" i="3"/>
  <c r="C3059" i="3"/>
  <c r="C3060" i="3"/>
  <c r="C3061" i="3"/>
  <c r="C3062" i="3"/>
  <c r="C3063" i="3"/>
  <c r="C3064" i="3"/>
  <c r="C3065" i="3"/>
  <c r="C3066" i="3"/>
  <c r="C3067" i="3"/>
  <c r="C3068" i="3"/>
  <c r="C3069" i="3"/>
  <c r="C3070" i="3"/>
  <c r="C3071" i="3"/>
  <c r="C3072" i="3"/>
  <c r="C3073" i="3"/>
  <c r="C3074" i="3"/>
  <c r="C3075" i="3"/>
  <c r="C3076" i="3"/>
  <c r="C3077" i="3"/>
  <c r="C3078" i="3"/>
  <c r="C3079" i="3"/>
  <c r="C3080" i="3"/>
  <c r="C3081" i="3"/>
  <c r="C3082" i="3"/>
  <c r="C3083" i="3"/>
  <c r="C3084" i="3"/>
  <c r="C3085" i="3"/>
  <c r="C3086" i="3"/>
  <c r="C3087" i="3"/>
  <c r="C3088" i="3"/>
  <c r="C3089" i="3"/>
  <c r="C3090" i="3"/>
  <c r="C3091" i="3"/>
  <c r="C3092" i="3"/>
  <c r="C3093" i="3"/>
  <c r="C3094" i="3"/>
  <c r="C3095" i="3"/>
  <c r="C3096" i="3"/>
  <c r="C3097" i="3"/>
  <c r="C3098" i="3"/>
  <c r="C3099" i="3"/>
  <c r="C3100" i="3"/>
  <c r="C3101" i="3"/>
  <c r="C3102" i="3"/>
  <c r="C3103" i="3"/>
  <c r="C3104" i="3"/>
  <c r="C3105" i="3"/>
  <c r="C3106" i="3"/>
  <c r="C3107" i="3"/>
  <c r="C3108" i="3"/>
  <c r="C3109" i="3"/>
  <c r="C3110" i="3"/>
  <c r="C3111" i="3"/>
  <c r="C3112" i="3"/>
  <c r="C3113" i="3"/>
  <c r="C3114" i="3"/>
  <c r="C3115" i="3"/>
  <c r="C3116" i="3"/>
  <c r="C3117" i="3"/>
  <c r="C3118" i="3"/>
  <c r="C3119" i="3"/>
  <c r="C3120" i="3"/>
  <c r="C3121" i="3"/>
  <c r="C3122" i="3"/>
  <c r="C3123" i="3"/>
  <c r="C3124" i="3"/>
  <c r="C3125" i="3"/>
  <c r="C3126" i="3"/>
  <c r="C3127" i="3"/>
  <c r="C3128" i="3"/>
  <c r="C3129" i="3"/>
  <c r="C3130" i="3"/>
  <c r="C3131" i="3"/>
  <c r="C3132" i="3"/>
  <c r="C3133" i="3"/>
  <c r="C3134" i="3"/>
  <c r="C3135" i="3"/>
  <c r="C3136" i="3"/>
  <c r="C3137" i="3"/>
  <c r="C3138" i="3"/>
  <c r="C3139" i="3"/>
  <c r="C3140" i="3"/>
  <c r="C3141" i="3"/>
  <c r="C3142" i="3"/>
  <c r="C3143" i="3"/>
  <c r="C3144" i="3"/>
  <c r="C3145" i="3"/>
  <c r="C3146" i="3"/>
  <c r="C3147" i="3"/>
  <c r="C3148" i="3"/>
  <c r="C3149" i="3"/>
  <c r="C3150" i="3"/>
  <c r="C3151" i="3"/>
  <c r="C3152" i="3"/>
  <c r="C3153" i="3"/>
  <c r="C3154" i="3"/>
  <c r="C3155" i="3"/>
  <c r="C3156" i="3"/>
  <c r="C3157" i="3"/>
  <c r="C3158" i="3"/>
  <c r="C3159" i="3"/>
  <c r="C3160" i="3"/>
  <c r="C3161" i="3"/>
  <c r="C3162" i="3"/>
  <c r="C3163" i="3"/>
  <c r="C3164" i="3"/>
  <c r="C3165" i="3"/>
  <c r="C3166" i="3"/>
  <c r="C3167" i="3"/>
  <c r="C3168" i="3"/>
  <c r="C3169" i="3"/>
  <c r="C3170" i="3"/>
  <c r="C3171" i="3"/>
  <c r="C3172" i="3"/>
  <c r="C3173" i="3"/>
  <c r="C3174" i="3"/>
  <c r="C3175" i="3"/>
  <c r="C3176" i="3"/>
  <c r="C3177" i="3"/>
  <c r="C3178" i="3"/>
  <c r="C3179" i="3"/>
  <c r="C3180" i="3"/>
  <c r="C3181" i="3"/>
  <c r="C3182" i="3"/>
  <c r="C3183" i="3"/>
  <c r="C3184" i="3"/>
  <c r="C3185" i="3"/>
  <c r="C3186" i="3"/>
  <c r="C3187" i="3"/>
  <c r="C3188" i="3"/>
  <c r="C3189" i="3"/>
  <c r="C3190" i="3"/>
  <c r="C3191" i="3"/>
  <c r="C3192" i="3"/>
  <c r="C3193" i="3"/>
  <c r="C3194" i="3"/>
  <c r="C3195" i="3"/>
  <c r="C3196" i="3"/>
  <c r="C3197" i="3"/>
  <c r="C3198" i="3"/>
  <c r="C3199" i="3"/>
  <c r="C3200" i="3"/>
  <c r="C3201" i="3"/>
  <c r="C3202" i="3"/>
  <c r="C3203" i="3"/>
  <c r="C3204" i="3"/>
  <c r="C3205" i="3"/>
  <c r="C3206" i="3"/>
  <c r="C3207" i="3"/>
  <c r="C3208" i="3"/>
  <c r="C3209" i="3"/>
  <c r="C3210" i="3"/>
  <c r="C3211" i="3"/>
  <c r="C3212" i="3"/>
  <c r="C3213" i="3"/>
  <c r="C3214" i="3"/>
  <c r="C3215" i="3"/>
  <c r="C3216" i="3"/>
  <c r="C3217" i="3"/>
  <c r="C3218" i="3"/>
  <c r="C3219" i="3"/>
  <c r="C3220" i="3"/>
  <c r="C3221" i="3"/>
  <c r="C3222" i="3"/>
  <c r="C3223" i="3"/>
  <c r="C3224" i="3"/>
  <c r="C3225" i="3"/>
  <c r="C3226" i="3"/>
  <c r="C3227" i="3"/>
  <c r="C3228" i="3"/>
  <c r="C3229" i="3"/>
  <c r="C3230" i="3"/>
  <c r="C3231" i="3"/>
  <c r="C3232" i="3"/>
  <c r="C3233" i="3"/>
  <c r="C3234" i="3"/>
  <c r="C3235" i="3"/>
  <c r="C3236" i="3"/>
  <c r="C3237" i="3"/>
  <c r="C3238" i="3"/>
  <c r="C3239" i="3"/>
  <c r="C3240" i="3"/>
  <c r="C3241" i="3"/>
  <c r="C3242" i="3"/>
  <c r="C3243" i="3"/>
  <c r="C3244" i="3"/>
  <c r="C3245" i="3"/>
  <c r="C3246" i="3"/>
  <c r="C3247" i="3"/>
  <c r="C3248" i="3"/>
  <c r="C3249" i="3"/>
  <c r="C3250" i="3"/>
  <c r="C3251" i="3"/>
  <c r="C3252" i="3"/>
  <c r="C3253" i="3"/>
  <c r="C3254" i="3"/>
  <c r="C3255" i="3"/>
  <c r="C3256" i="3"/>
  <c r="C3257" i="3"/>
  <c r="C3258" i="3"/>
  <c r="C3259" i="3"/>
  <c r="C3260" i="3"/>
  <c r="C3261" i="3"/>
  <c r="C3262" i="3"/>
  <c r="C3263" i="3"/>
  <c r="C3264" i="3"/>
  <c r="C3265" i="3"/>
  <c r="C3266" i="3"/>
  <c r="C3267" i="3"/>
  <c r="C3268" i="3"/>
  <c r="C3269" i="3"/>
  <c r="C3270" i="3"/>
  <c r="C3271" i="3"/>
  <c r="C3272" i="3"/>
  <c r="C3273" i="3"/>
  <c r="C3274" i="3"/>
  <c r="C3275" i="3"/>
  <c r="C3276" i="3"/>
  <c r="C3277" i="3"/>
  <c r="C3278" i="3"/>
  <c r="C3279" i="3"/>
  <c r="C3280" i="3"/>
  <c r="C3281" i="3"/>
  <c r="C3282" i="3"/>
  <c r="C3283" i="3"/>
  <c r="C3284" i="3"/>
  <c r="C3285" i="3"/>
  <c r="C3286" i="3"/>
  <c r="C3287" i="3"/>
  <c r="C3288" i="3"/>
  <c r="C3289" i="3"/>
  <c r="C3290" i="3"/>
  <c r="C3291" i="3"/>
  <c r="C3292" i="3"/>
  <c r="C3293" i="3"/>
  <c r="C3294" i="3"/>
  <c r="C3295" i="3"/>
  <c r="C3296" i="3"/>
  <c r="C3297" i="3"/>
  <c r="C3298" i="3"/>
  <c r="C3299" i="3"/>
  <c r="C3300" i="3"/>
  <c r="C3301" i="3"/>
  <c r="C3302" i="3"/>
  <c r="C3303" i="3"/>
  <c r="C3304" i="3"/>
  <c r="C3305" i="3"/>
  <c r="C3306" i="3"/>
  <c r="C3307" i="3"/>
  <c r="C3308" i="3"/>
  <c r="C3309" i="3"/>
  <c r="C3310" i="3"/>
  <c r="C3311" i="3"/>
  <c r="C3312" i="3"/>
  <c r="C3313" i="3"/>
  <c r="C3314" i="3"/>
  <c r="C3315" i="3"/>
  <c r="C3316" i="3"/>
  <c r="C3317" i="3"/>
  <c r="C3318" i="3"/>
  <c r="C3319" i="3"/>
  <c r="C3320" i="3"/>
  <c r="C3321" i="3"/>
  <c r="C3322" i="3"/>
  <c r="C3323" i="3"/>
  <c r="C3324" i="3"/>
  <c r="C3325" i="3"/>
  <c r="C3326" i="3"/>
  <c r="C3327" i="3"/>
  <c r="C3328" i="3"/>
  <c r="C3329" i="3"/>
  <c r="C3330" i="3"/>
  <c r="C3331" i="3"/>
  <c r="C3332" i="3"/>
  <c r="C3333" i="3"/>
  <c r="C3334" i="3"/>
  <c r="C3335" i="3"/>
  <c r="C3336" i="3"/>
  <c r="C3337" i="3"/>
  <c r="C3338" i="3"/>
  <c r="C3339" i="3"/>
  <c r="C3340" i="3"/>
  <c r="C3341" i="3"/>
  <c r="C3342" i="3"/>
  <c r="C3343" i="3"/>
  <c r="C3344" i="3"/>
  <c r="C3345" i="3"/>
  <c r="C3346" i="3"/>
  <c r="C3347" i="3"/>
  <c r="C3348" i="3"/>
  <c r="C3349" i="3"/>
  <c r="C3350" i="3"/>
  <c r="C3351" i="3"/>
  <c r="C3352" i="3"/>
  <c r="C3353" i="3"/>
  <c r="C3354" i="3"/>
  <c r="C3355" i="3"/>
  <c r="C3356" i="3"/>
  <c r="C3357" i="3"/>
  <c r="C3358" i="3"/>
  <c r="C3359" i="3"/>
  <c r="C3360" i="3"/>
  <c r="C3361" i="3"/>
  <c r="C3362" i="3"/>
  <c r="C3363" i="3"/>
  <c r="C3364" i="3"/>
  <c r="C3365" i="3"/>
  <c r="C3366" i="3"/>
  <c r="C3367" i="3"/>
  <c r="C3368" i="3"/>
  <c r="C3369" i="3"/>
  <c r="C3370" i="3"/>
  <c r="C3371" i="3"/>
  <c r="C3372" i="3"/>
  <c r="C3373" i="3"/>
  <c r="C3374" i="3"/>
  <c r="C3375" i="3"/>
  <c r="C3376" i="3"/>
  <c r="C3377" i="3"/>
  <c r="C3378" i="3"/>
  <c r="C3379" i="3"/>
  <c r="C3380" i="3"/>
  <c r="C3381" i="3"/>
  <c r="C3382" i="3"/>
  <c r="C3383" i="3"/>
  <c r="C3384" i="3"/>
  <c r="C3385" i="3"/>
  <c r="C3386" i="3"/>
  <c r="C3387" i="3"/>
  <c r="C3388" i="3"/>
  <c r="C3389" i="3"/>
  <c r="C3390" i="3"/>
  <c r="C3391" i="3"/>
  <c r="C3392" i="3"/>
  <c r="C3393" i="3"/>
  <c r="C3394" i="3"/>
  <c r="C3395" i="3"/>
  <c r="C3396" i="3"/>
  <c r="C3397" i="3"/>
  <c r="C3398" i="3"/>
  <c r="C3399" i="3"/>
  <c r="C3400" i="3"/>
  <c r="C3401" i="3"/>
  <c r="C3402" i="3"/>
  <c r="C3403" i="3"/>
  <c r="C3404" i="3"/>
  <c r="C3405" i="3"/>
  <c r="C3406" i="3"/>
  <c r="C3407" i="3"/>
  <c r="C3408" i="3"/>
  <c r="C3409" i="3"/>
  <c r="C3410" i="3"/>
  <c r="C3411" i="3"/>
  <c r="C3412" i="3"/>
  <c r="C3413" i="3"/>
  <c r="C3414" i="3"/>
  <c r="C3415" i="3"/>
  <c r="C3416" i="3"/>
  <c r="C3417" i="3"/>
  <c r="C3418" i="3"/>
  <c r="C3419" i="3"/>
  <c r="C3420" i="3"/>
  <c r="C3421" i="3"/>
  <c r="C3422" i="3"/>
  <c r="C3423" i="3"/>
  <c r="C3424" i="3"/>
  <c r="C3425" i="3"/>
  <c r="C3426" i="3"/>
  <c r="C3427" i="3"/>
  <c r="C3428" i="3"/>
  <c r="C3429" i="3"/>
  <c r="C3430" i="3"/>
  <c r="C3431" i="3"/>
  <c r="C3432" i="3"/>
  <c r="C3433" i="3"/>
  <c r="C3434" i="3"/>
  <c r="C3435" i="3"/>
  <c r="C3436" i="3"/>
  <c r="C3437" i="3"/>
  <c r="C3438" i="3"/>
  <c r="C3439" i="3"/>
  <c r="C3440" i="3"/>
  <c r="C3441" i="3"/>
  <c r="C3442" i="3"/>
  <c r="C3443" i="3"/>
  <c r="C3444" i="3"/>
  <c r="C3445" i="3"/>
  <c r="C3446" i="3"/>
  <c r="C3447" i="3"/>
  <c r="C3448" i="3"/>
  <c r="C3449" i="3"/>
  <c r="C3450" i="3"/>
  <c r="C3451" i="3"/>
  <c r="C3452" i="3"/>
  <c r="C3453" i="3"/>
  <c r="C3454" i="3"/>
  <c r="C3455" i="3"/>
  <c r="C3456" i="3"/>
  <c r="C3457" i="3"/>
  <c r="C3458" i="3"/>
  <c r="C3459" i="3"/>
  <c r="C3460" i="3"/>
  <c r="C3461" i="3"/>
  <c r="C3462" i="3"/>
  <c r="C3463" i="3"/>
  <c r="C3464" i="3"/>
  <c r="C3465" i="3"/>
  <c r="C3466" i="3"/>
  <c r="C3467" i="3"/>
  <c r="C3468" i="3"/>
  <c r="C3469" i="3"/>
  <c r="C3470" i="3"/>
  <c r="C3471" i="3"/>
  <c r="C3472" i="3"/>
  <c r="C3473" i="3"/>
  <c r="C3474" i="3"/>
  <c r="C3475" i="3"/>
  <c r="C3476" i="3"/>
  <c r="C3477" i="3"/>
  <c r="C3478" i="3"/>
  <c r="C3479" i="3"/>
  <c r="C3480" i="3"/>
  <c r="C3481" i="3"/>
  <c r="C3482" i="3"/>
  <c r="C3483" i="3"/>
  <c r="C3484" i="3"/>
  <c r="C3485" i="3"/>
  <c r="C3486" i="3"/>
  <c r="C3487" i="3"/>
  <c r="C3488" i="3"/>
  <c r="C3489" i="3"/>
  <c r="C3490" i="3"/>
  <c r="C3491" i="3"/>
  <c r="C3492" i="3"/>
  <c r="C3493" i="3"/>
  <c r="C3494" i="3"/>
  <c r="C3495" i="3"/>
  <c r="C3496" i="3"/>
  <c r="C3497" i="3"/>
  <c r="C3498" i="3"/>
  <c r="C3499" i="3"/>
  <c r="C3500" i="3"/>
  <c r="C3501" i="3"/>
  <c r="C3502" i="3"/>
  <c r="C3503" i="3"/>
  <c r="C3504" i="3"/>
  <c r="C3505" i="3"/>
  <c r="C3506" i="3"/>
  <c r="C3507" i="3"/>
  <c r="C3508" i="3"/>
  <c r="C3509" i="3"/>
  <c r="C3510" i="3"/>
  <c r="C3511" i="3"/>
  <c r="C3512" i="3"/>
  <c r="C3513" i="3"/>
  <c r="C3514" i="3"/>
  <c r="C3515" i="3"/>
  <c r="C3516" i="3"/>
  <c r="C3517" i="3"/>
  <c r="C3518" i="3"/>
  <c r="C3519" i="3"/>
  <c r="C3520" i="3"/>
  <c r="C3521" i="3"/>
  <c r="C3522" i="3"/>
  <c r="C3523" i="3"/>
  <c r="C3524" i="3"/>
  <c r="C3525" i="3"/>
  <c r="C3526" i="3"/>
  <c r="C3527" i="3"/>
  <c r="C3528" i="3"/>
  <c r="C3529" i="3"/>
  <c r="C3530" i="3"/>
  <c r="C3531" i="3"/>
  <c r="C3532" i="3"/>
  <c r="C3533" i="3"/>
  <c r="C3534" i="3"/>
  <c r="C3535" i="3"/>
  <c r="C3536" i="3"/>
  <c r="C3537" i="3"/>
  <c r="C3538" i="3"/>
  <c r="C3539" i="3"/>
  <c r="C3540" i="3"/>
  <c r="C3541" i="3"/>
  <c r="C3542" i="3"/>
  <c r="C3543" i="3"/>
  <c r="C3544" i="3"/>
  <c r="C3545" i="3"/>
  <c r="C3546" i="3"/>
  <c r="C3547" i="3"/>
  <c r="C3548" i="3"/>
  <c r="C3549" i="3"/>
  <c r="C3550" i="3"/>
  <c r="C3551" i="3"/>
  <c r="C3552" i="3"/>
  <c r="C3553" i="3"/>
  <c r="C3554" i="3"/>
  <c r="C3555" i="3"/>
  <c r="C3556" i="3"/>
  <c r="C3557" i="3"/>
  <c r="C3558" i="3"/>
  <c r="C3559" i="3"/>
  <c r="C3560" i="3"/>
  <c r="C3561" i="3"/>
  <c r="C3562" i="3"/>
  <c r="C3563" i="3"/>
  <c r="C3564" i="3"/>
  <c r="C3565" i="3"/>
  <c r="C3566" i="3"/>
  <c r="C3567" i="3"/>
  <c r="C3568" i="3"/>
  <c r="C3569" i="3"/>
  <c r="C3570" i="3"/>
  <c r="C3571" i="3"/>
  <c r="C3572" i="3"/>
  <c r="C3573" i="3"/>
  <c r="C3574" i="3"/>
  <c r="C3575" i="3"/>
  <c r="C3576" i="3"/>
  <c r="C3577" i="3"/>
  <c r="C3578" i="3"/>
  <c r="C3579" i="3"/>
  <c r="C3580" i="3"/>
  <c r="C3581" i="3"/>
  <c r="C3582" i="3"/>
  <c r="C3583" i="3"/>
  <c r="C3584" i="3"/>
  <c r="C3585" i="3"/>
  <c r="C3586" i="3"/>
  <c r="C3587" i="3"/>
  <c r="C3588" i="3"/>
  <c r="C3589" i="3"/>
  <c r="C3590" i="3"/>
  <c r="C3591" i="3"/>
  <c r="C3592" i="3"/>
  <c r="C3593" i="3"/>
  <c r="C3594" i="3"/>
  <c r="C3595" i="3"/>
  <c r="C3596" i="3"/>
  <c r="C3597" i="3"/>
  <c r="C3598" i="3"/>
  <c r="C3599" i="3"/>
  <c r="C3600" i="3"/>
  <c r="C3601" i="3"/>
  <c r="C3602" i="3"/>
  <c r="C3603" i="3"/>
  <c r="C3604" i="3"/>
  <c r="C3605" i="3"/>
  <c r="C3606" i="3"/>
  <c r="C3607" i="3"/>
  <c r="C3608" i="3"/>
  <c r="C3609" i="3"/>
  <c r="C3610" i="3"/>
  <c r="C3611" i="3"/>
  <c r="C3612" i="3"/>
  <c r="C3613" i="3"/>
  <c r="C3614" i="3"/>
  <c r="C3615" i="3"/>
  <c r="C3616" i="3"/>
  <c r="C3617" i="3"/>
  <c r="C3618" i="3"/>
  <c r="C3619" i="3"/>
  <c r="C3620" i="3"/>
  <c r="C3621" i="3"/>
  <c r="C3622" i="3"/>
  <c r="C3623" i="3"/>
  <c r="C3624" i="3"/>
  <c r="C3625" i="3"/>
  <c r="C3626" i="3"/>
  <c r="C3627" i="3"/>
  <c r="C3628" i="3"/>
  <c r="C3629" i="3"/>
  <c r="C3630" i="3"/>
  <c r="C3631" i="3"/>
  <c r="C3632" i="3"/>
  <c r="C3633" i="3"/>
  <c r="C3634" i="3"/>
  <c r="C3635" i="3"/>
  <c r="C3636" i="3"/>
  <c r="C3637" i="3"/>
  <c r="C3638" i="3"/>
  <c r="C3639" i="3"/>
  <c r="C3640" i="3"/>
  <c r="C3641" i="3"/>
  <c r="C3642" i="3"/>
  <c r="C3643" i="3"/>
  <c r="C3644" i="3"/>
  <c r="C3645" i="3"/>
  <c r="C3646" i="3"/>
  <c r="C3647" i="3"/>
  <c r="C3648" i="3"/>
  <c r="C3649" i="3"/>
  <c r="C3650" i="3"/>
  <c r="C3651" i="3"/>
  <c r="C3652" i="3"/>
  <c r="C3653" i="3"/>
  <c r="C3654" i="3"/>
  <c r="C3655" i="3"/>
  <c r="C3656" i="3"/>
  <c r="C3657" i="3"/>
  <c r="C3658" i="3"/>
  <c r="C3659" i="3"/>
  <c r="C3660" i="3"/>
  <c r="C3661" i="3"/>
  <c r="C3662" i="3"/>
  <c r="C3663" i="3"/>
  <c r="C3664" i="3"/>
  <c r="C3665" i="3"/>
  <c r="C3666" i="3"/>
  <c r="C3667" i="3"/>
  <c r="C3668" i="3"/>
  <c r="C3669" i="3"/>
  <c r="C3670" i="3"/>
  <c r="C3671" i="3"/>
  <c r="C3672" i="3"/>
  <c r="C3673" i="3"/>
  <c r="C3674" i="3"/>
  <c r="C3675" i="3"/>
  <c r="C3676" i="3"/>
  <c r="C3677" i="3"/>
  <c r="C3678" i="3"/>
  <c r="C3679" i="3"/>
  <c r="C3680" i="3"/>
  <c r="C3681" i="3"/>
  <c r="C3682" i="3"/>
  <c r="C3683" i="3"/>
  <c r="C3684" i="3"/>
  <c r="C3685" i="3"/>
  <c r="C3686" i="3"/>
  <c r="C3687" i="3"/>
  <c r="C3688" i="3"/>
  <c r="C3689" i="3"/>
  <c r="C3690" i="3"/>
  <c r="C3691" i="3"/>
  <c r="C3692" i="3"/>
  <c r="C3693" i="3"/>
  <c r="C3694" i="3"/>
  <c r="C3695" i="3"/>
  <c r="C3696" i="3"/>
  <c r="C3697" i="3"/>
  <c r="C3698" i="3"/>
  <c r="C3699" i="3"/>
  <c r="C3700" i="3"/>
  <c r="C3701" i="3"/>
  <c r="C3702" i="3"/>
  <c r="C3703" i="3"/>
  <c r="C3704" i="3"/>
  <c r="C3705" i="3"/>
  <c r="C3706" i="3"/>
  <c r="C3707" i="3"/>
  <c r="C3708" i="3"/>
  <c r="C3709" i="3"/>
  <c r="C3710" i="3"/>
  <c r="C3711" i="3"/>
  <c r="C3712" i="3"/>
  <c r="C3713" i="3"/>
  <c r="C3714" i="3"/>
  <c r="C3715" i="3"/>
  <c r="C3716" i="3"/>
  <c r="C3717" i="3"/>
  <c r="C3718" i="3"/>
  <c r="C3719" i="3"/>
  <c r="C3720" i="3"/>
  <c r="C3721" i="3"/>
  <c r="C3722" i="3"/>
  <c r="C3723" i="3"/>
  <c r="C3724" i="3"/>
  <c r="C3725" i="3"/>
  <c r="C3726" i="3"/>
  <c r="C3727" i="3"/>
  <c r="C3728" i="3"/>
  <c r="C3729" i="3"/>
  <c r="C3730" i="3"/>
  <c r="C3731" i="3"/>
  <c r="C3732" i="3"/>
  <c r="C3733" i="3"/>
  <c r="C3734" i="3"/>
  <c r="C3735" i="3"/>
  <c r="C3736" i="3"/>
  <c r="C3737" i="3"/>
  <c r="C3738" i="3"/>
  <c r="C3739" i="3"/>
  <c r="C3740" i="3"/>
  <c r="C3741" i="3"/>
  <c r="C3742" i="3"/>
  <c r="C3743" i="3"/>
  <c r="C3744" i="3"/>
  <c r="C3745" i="3"/>
  <c r="C3746" i="3"/>
  <c r="C3747" i="3"/>
  <c r="C3748" i="3"/>
  <c r="C3749" i="3"/>
  <c r="C3750" i="3"/>
  <c r="C3751" i="3"/>
  <c r="C3752" i="3"/>
  <c r="C3753" i="3"/>
  <c r="C3754" i="3"/>
  <c r="C3755" i="3"/>
  <c r="C3756" i="3"/>
  <c r="C3757" i="3"/>
  <c r="C3758" i="3"/>
  <c r="C3759" i="3"/>
  <c r="C3760" i="3"/>
  <c r="C3761" i="3"/>
  <c r="C3762" i="3"/>
  <c r="C3763" i="3"/>
  <c r="C3764" i="3"/>
  <c r="C3765" i="3"/>
  <c r="C3766" i="3"/>
  <c r="C3767" i="3"/>
  <c r="C3768" i="3"/>
  <c r="C3769" i="3"/>
  <c r="C3770" i="3"/>
  <c r="C3771" i="3"/>
  <c r="C3772" i="3"/>
  <c r="C3773" i="3"/>
  <c r="C3774" i="3"/>
  <c r="C3775" i="3"/>
  <c r="C3776" i="3"/>
  <c r="C3777" i="3"/>
  <c r="C3778" i="3"/>
  <c r="C3779" i="3"/>
  <c r="C3780" i="3"/>
  <c r="C3781" i="3"/>
  <c r="C3782" i="3"/>
  <c r="C3783" i="3"/>
  <c r="C3784" i="3"/>
  <c r="C3785" i="3"/>
  <c r="C3786" i="3"/>
  <c r="C3787" i="3"/>
  <c r="C3788" i="3"/>
  <c r="C3789" i="3"/>
  <c r="C3790" i="3"/>
  <c r="C3791" i="3"/>
  <c r="C3792" i="3"/>
  <c r="C3793" i="3"/>
  <c r="C3794" i="3"/>
  <c r="C3795" i="3"/>
  <c r="C3796" i="3"/>
  <c r="C3797" i="3"/>
  <c r="C3798" i="3"/>
  <c r="C3799" i="3"/>
  <c r="C3800" i="3"/>
  <c r="C3801" i="3"/>
  <c r="C3802" i="3"/>
  <c r="C3803" i="3"/>
  <c r="C3804" i="3"/>
  <c r="C3805" i="3"/>
  <c r="C3806" i="3"/>
  <c r="C3807" i="3"/>
  <c r="C3808" i="3"/>
  <c r="C3809" i="3"/>
  <c r="C3810" i="3"/>
  <c r="C3811" i="3"/>
  <c r="C3812" i="3"/>
  <c r="C3813" i="3"/>
  <c r="C3814" i="3"/>
  <c r="C3815" i="3"/>
  <c r="C3816" i="3"/>
  <c r="C3817" i="3"/>
  <c r="C3818" i="3"/>
  <c r="C3819" i="3"/>
  <c r="C3820" i="3"/>
  <c r="C3821" i="3"/>
  <c r="C3822" i="3"/>
  <c r="C3823" i="3"/>
  <c r="C3824" i="3"/>
  <c r="C3825" i="3"/>
  <c r="C3826" i="3"/>
  <c r="C3827" i="3"/>
  <c r="C3828" i="3"/>
  <c r="C3829" i="3"/>
  <c r="C3830" i="3"/>
  <c r="C3831" i="3"/>
  <c r="C3832" i="3"/>
  <c r="C3833" i="3"/>
  <c r="C3834" i="3"/>
  <c r="C3835" i="3"/>
  <c r="C3836" i="3"/>
  <c r="C3837" i="3"/>
  <c r="C3838" i="3"/>
  <c r="C3839" i="3"/>
  <c r="C3840" i="3"/>
  <c r="C3841" i="3"/>
  <c r="C3842" i="3"/>
  <c r="C3843" i="3"/>
  <c r="C3844" i="3"/>
  <c r="C3845" i="3"/>
  <c r="C3846" i="3"/>
  <c r="C3847" i="3"/>
  <c r="C3848" i="3"/>
  <c r="C3849" i="3"/>
  <c r="C3850" i="3"/>
  <c r="C3851" i="3"/>
  <c r="C3852" i="3"/>
  <c r="C3853" i="3"/>
  <c r="C3854" i="3"/>
  <c r="C3855" i="3"/>
  <c r="C3856" i="3"/>
  <c r="C3857" i="3"/>
  <c r="C3858" i="3"/>
  <c r="C3859" i="3"/>
  <c r="C3860" i="3"/>
  <c r="C3861" i="3"/>
  <c r="C3862" i="3"/>
  <c r="C3863" i="3"/>
  <c r="C3864" i="3"/>
  <c r="C3865" i="3"/>
  <c r="C3866" i="3"/>
  <c r="C3867" i="3"/>
  <c r="C3868" i="3"/>
  <c r="C3869" i="3"/>
  <c r="C3870" i="3"/>
  <c r="C3871" i="3"/>
  <c r="C3872" i="3"/>
  <c r="C3873" i="3"/>
  <c r="C3874" i="3"/>
  <c r="C3875" i="3"/>
  <c r="C3876" i="3"/>
  <c r="C3877" i="3"/>
  <c r="C3878" i="3"/>
  <c r="C3879" i="3"/>
  <c r="C3880" i="3"/>
  <c r="C3881" i="3"/>
  <c r="C3882" i="3"/>
  <c r="C3883" i="3"/>
  <c r="C3884" i="3"/>
  <c r="C3885" i="3"/>
  <c r="C3886" i="3"/>
  <c r="C3887" i="3"/>
  <c r="C3888" i="3"/>
  <c r="C3889" i="3"/>
  <c r="C3890" i="3"/>
  <c r="C3891" i="3"/>
  <c r="C3892" i="3"/>
  <c r="C3893" i="3"/>
  <c r="C3894" i="3"/>
  <c r="C3895" i="3"/>
  <c r="C3896" i="3"/>
  <c r="C3897" i="3"/>
  <c r="C3898" i="3"/>
  <c r="C3899" i="3"/>
  <c r="C3900" i="3"/>
  <c r="C3901" i="3"/>
  <c r="C3902" i="3"/>
  <c r="C3903" i="3"/>
  <c r="C3904" i="3"/>
  <c r="C3905" i="3"/>
  <c r="C3906" i="3"/>
  <c r="C3907" i="3"/>
  <c r="C3908" i="3"/>
  <c r="C3909" i="3"/>
  <c r="C3910" i="3"/>
  <c r="C3911" i="3"/>
  <c r="C3912" i="3"/>
  <c r="C3913" i="3"/>
  <c r="C3914" i="3"/>
  <c r="C3915" i="3"/>
  <c r="C3916" i="3"/>
  <c r="C3917" i="3"/>
  <c r="C3918" i="3"/>
  <c r="C3919" i="3"/>
  <c r="C3920" i="3"/>
  <c r="C3921" i="3"/>
  <c r="C3922" i="3"/>
  <c r="C3923" i="3"/>
  <c r="C3924" i="3"/>
  <c r="C3925" i="3"/>
  <c r="C3926" i="3"/>
  <c r="C3927" i="3"/>
  <c r="C3928" i="3"/>
  <c r="C3929" i="3"/>
  <c r="C3930" i="3"/>
  <c r="C3931" i="3"/>
  <c r="C3932" i="3"/>
  <c r="C3933" i="3"/>
  <c r="C3934" i="3"/>
  <c r="C3935" i="3"/>
  <c r="C3936" i="3"/>
  <c r="C3937" i="3"/>
  <c r="C3938" i="3"/>
  <c r="C3939" i="3"/>
  <c r="C3940" i="3"/>
  <c r="C3941" i="3"/>
  <c r="C3942" i="3"/>
  <c r="C3943" i="3"/>
  <c r="C3944" i="3"/>
  <c r="C3945" i="3"/>
  <c r="C3946" i="3"/>
  <c r="C3947" i="3"/>
  <c r="C3948" i="3"/>
  <c r="C3949" i="3"/>
  <c r="C3950" i="3"/>
  <c r="C3951" i="3"/>
  <c r="C3952" i="3"/>
  <c r="C3953" i="3"/>
  <c r="C3954" i="3"/>
  <c r="C3955" i="3"/>
  <c r="C3956" i="3"/>
  <c r="C3957" i="3"/>
  <c r="C3958" i="3"/>
  <c r="C3959" i="3"/>
  <c r="C3960" i="3"/>
  <c r="C3961" i="3"/>
  <c r="C3962" i="3"/>
  <c r="C3963" i="3"/>
  <c r="C3964" i="3"/>
  <c r="C3965" i="3"/>
  <c r="C3966" i="3"/>
  <c r="C3967" i="3"/>
  <c r="C3968" i="3"/>
  <c r="C3969" i="3"/>
  <c r="C3970" i="3"/>
  <c r="C3971" i="3"/>
  <c r="C3972" i="3"/>
  <c r="C3973" i="3"/>
  <c r="C3974" i="3"/>
  <c r="C3975" i="3"/>
  <c r="C3976" i="3"/>
  <c r="C3977" i="3"/>
  <c r="C3978" i="3"/>
  <c r="C3979" i="3"/>
  <c r="C3980" i="3"/>
  <c r="C3981" i="3"/>
  <c r="C3982" i="3"/>
  <c r="C3983" i="3"/>
  <c r="C3984" i="3"/>
  <c r="C3985" i="3"/>
  <c r="C3986" i="3"/>
  <c r="C3987" i="3"/>
  <c r="C3988" i="3"/>
  <c r="C3989" i="3"/>
  <c r="C3990" i="3"/>
  <c r="C3991" i="3"/>
  <c r="C3992" i="3"/>
  <c r="C3993" i="3"/>
  <c r="C3994" i="3"/>
  <c r="C3995" i="3"/>
  <c r="C3996" i="3"/>
  <c r="C3997" i="3"/>
  <c r="C3998" i="3"/>
  <c r="C3999" i="3"/>
  <c r="C4000" i="3"/>
  <c r="C4001" i="3"/>
  <c r="C4002" i="3"/>
  <c r="C4003" i="3"/>
  <c r="C4004" i="3"/>
  <c r="C4005" i="3"/>
  <c r="C4006" i="3"/>
  <c r="C4007" i="3"/>
  <c r="C4008" i="3"/>
  <c r="C4009" i="3"/>
  <c r="C4010" i="3"/>
  <c r="C4011" i="3"/>
  <c r="C4012" i="3"/>
  <c r="C4013" i="3"/>
  <c r="C4014" i="3"/>
  <c r="C4015" i="3"/>
  <c r="C4016" i="3"/>
  <c r="B4016" i="3" s="1"/>
  <c r="C4017" i="3"/>
  <c r="B4017" i="3" s="1"/>
  <c r="C4018" i="3"/>
  <c r="B4018" i="3" s="1"/>
  <c r="C4019" i="3"/>
  <c r="B4019" i="3" s="1"/>
  <c r="C4020" i="3"/>
  <c r="B4020" i="3" s="1"/>
  <c r="C4021" i="3"/>
  <c r="B4021" i="3" s="1"/>
  <c r="C4022" i="3"/>
  <c r="B4022" i="3" s="1"/>
  <c r="C4023" i="3"/>
  <c r="B4023" i="3" s="1"/>
  <c r="C4024" i="3"/>
  <c r="B4024" i="3" s="1"/>
  <c r="C4025" i="3"/>
  <c r="B4025" i="3" s="1"/>
  <c r="C4026" i="3"/>
  <c r="B4026" i="3" s="1"/>
  <c r="C4027" i="3"/>
  <c r="B4027" i="3" s="1"/>
  <c r="C4028" i="3"/>
  <c r="B4028" i="3" s="1"/>
  <c r="C4029" i="3"/>
  <c r="B4029" i="3" s="1"/>
  <c r="C4030" i="3"/>
  <c r="B4030" i="3" s="1"/>
  <c r="C4031" i="3"/>
  <c r="B4031" i="3" s="1"/>
  <c r="C4032" i="3"/>
  <c r="B4032" i="3" s="1"/>
  <c r="C4033" i="3"/>
  <c r="B4033" i="3" s="1"/>
  <c r="C4034" i="3"/>
  <c r="B4034" i="3" s="1"/>
  <c r="C4035" i="3"/>
  <c r="B4035" i="3" s="1"/>
  <c r="C4036" i="3"/>
  <c r="B4036" i="3" s="1"/>
  <c r="C4037" i="3"/>
  <c r="B4037" i="3" s="1"/>
  <c r="C4038" i="3"/>
  <c r="B4038" i="3" s="1"/>
  <c r="C4039" i="3"/>
  <c r="B4039" i="3" s="1"/>
  <c r="C4040" i="3"/>
  <c r="B4040" i="3" s="1"/>
  <c r="C4041" i="3"/>
  <c r="B4041" i="3" s="1"/>
  <c r="C4042" i="3"/>
  <c r="B4042" i="3" s="1"/>
  <c r="C4043" i="3"/>
  <c r="B4043" i="3" s="1"/>
  <c r="C4044" i="3"/>
  <c r="B4044" i="3" s="1"/>
  <c r="C4045" i="3"/>
  <c r="B4045" i="3" s="1"/>
  <c r="C4046" i="3"/>
  <c r="B4046" i="3" s="1"/>
  <c r="C4047" i="3"/>
  <c r="B4047" i="3" s="1"/>
  <c r="C4048" i="3"/>
  <c r="B4048" i="3" s="1"/>
  <c r="C4049" i="3"/>
  <c r="B4049" i="3" s="1"/>
  <c r="C4050" i="3"/>
  <c r="B4050" i="3" s="1"/>
  <c r="C4051" i="3"/>
  <c r="B4051" i="3" s="1"/>
  <c r="C4052" i="3"/>
  <c r="B4052" i="3" s="1"/>
  <c r="C4053" i="3"/>
  <c r="B4053" i="3" s="1"/>
  <c r="C4054" i="3"/>
  <c r="B4054" i="3" s="1"/>
  <c r="C4055" i="3"/>
  <c r="B4055" i="3" s="1"/>
  <c r="C4056" i="3"/>
  <c r="B4056" i="3" s="1"/>
  <c r="C4057" i="3"/>
  <c r="B4057" i="3" s="1"/>
  <c r="C4058" i="3"/>
  <c r="B4058" i="3" s="1"/>
  <c r="C4059" i="3"/>
  <c r="B4059" i="3" s="1"/>
  <c r="C4060" i="3"/>
  <c r="B4060" i="3" s="1"/>
  <c r="C4061" i="3"/>
  <c r="B4061" i="3" s="1"/>
  <c r="C4062" i="3"/>
  <c r="B4062" i="3" s="1"/>
  <c r="C4063" i="3"/>
  <c r="B4063" i="3" s="1"/>
  <c r="C4064" i="3"/>
  <c r="B4064" i="3" s="1"/>
  <c r="C4065" i="3"/>
  <c r="B4065" i="3" s="1"/>
  <c r="C4066" i="3"/>
  <c r="B4066" i="3" s="1"/>
  <c r="C4067" i="3"/>
  <c r="B4067" i="3" s="1"/>
  <c r="C4068" i="3"/>
  <c r="B4068" i="3" s="1"/>
  <c r="C4069" i="3"/>
  <c r="B4069" i="3" s="1"/>
  <c r="C4070" i="3"/>
  <c r="B4070" i="3" s="1"/>
  <c r="C4071" i="3"/>
  <c r="B4071" i="3" s="1"/>
  <c r="C4072" i="3"/>
  <c r="B4072" i="3" s="1"/>
  <c r="C4073" i="3"/>
  <c r="B4073" i="3" s="1"/>
  <c r="C4074" i="3"/>
  <c r="B4074" i="3" s="1"/>
  <c r="C4075" i="3"/>
  <c r="B4075" i="3" s="1"/>
  <c r="C4076" i="3"/>
  <c r="B4076" i="3" s="1"/>
  <c r="C4077" i="3"/>
  <c r="B4077" i="3" s="1"/>
  <c r="C4078" i="3"/>
  <c r="B4078" i="3" s="1"/>
  <c r="C4079" i="3"/>
  <c r="B4079" i="3" s="1"/>
  <c r="C4080" i="3"/>
  <c r="B4080" i="3" s="1"/>
  <c r="C4081" i="3"/>
  <c r="B4081" i="3" s="1"/>
  <c r="C4082" i="3"/>
  <c r="B4082" i="3" s="1"/>
  <c r="C4083" i="3"/>
  <c r="B4083" i="3" s="1"/>
  <c r="C4084" i="3"/>
  <c r="B4084" i="3" s="1"/>
  <c r="C4085" i="3"/>
  <c r="B4085" i="3" s="1"/>
  <c r="C4086" i="3"/>
  <c r="B4086" i="3" s="1"/>
  <c r="C4087" i="3"/>
  <c r="B4087" i="3" s="1"/>
  <c r="C4088" i="3"/>
  <c r="B4088" i="3" s="1"/>
  <c r="C4089" i="3"/>
  <c r="B4089" i="3" s="1"/>
  <c r="C4090" i="3"/>
  <c r="B4090" i="3" s="1"/>
  <c r="C4091" i="3"/>
  <c r="B4091" i="3" s="1"/>
  <c r="C4092" i="3"/>
  <c r="B4092" i="3" s="1"/>
  <c r="C4093" i="3"/>
  <c r="B4093" i="3" s="1"/>
  <c r="C4094" i="3"/>
  <c r="B4094" i="3" s="1"/>
  <c r="C4095" i="3"/>
  <c r="B4095" i="3" s="1"/>
  <c r="C4096" i="3"/>
  <c r="B4096" i="3" s="1"/>
  <c r="C4097" i="3"/>
  <c r="B4097" i="3" s="1"/>
  <c r="C4098" i="3"/>
  <c r="B4098" i="3" s="1"/>
  <c r="C4099" i="3"/>
  <c r="B4099" i="3" s="1"/>
  <c r="C4100" i="3"/>
  <c r="B4100" i="3" s="1"/>
  <c r="C4101" i="3"/>
  <c r="B4101" i="3" s="1"/>
  <c r="C4102" i="3"/>
  <c r="B4102" i="3" s="1"/>
  <c r="C4103" i="3"/>
  <c r="B4103" i="3" s="1"/>
  <c r="C4104" i="3"/>
  <c r="B4104" i="3" s="1"/>
  <c r="C4105" i="3"/>
  <c r="B4105" i="3" s="1"/>
  <c r="C4106" i="3"/>
  <c r="B4106" i="3" s="1"/>
  <c r="C4107" i="3"/>
  <c r="B4107" i="3" s="1"/>
  <c r="C4108" i="3"/>
  <c r="B4108" i="3" s="1"/>
  <c r="C4109" i="3"/>
  <c r="B4109" i="3" s="1"/>
  <c r="C4110" i="3"/>
  <c r="B4110" i="3" s="1"/>
  <c r="C4111" i="3"/>
  <c r="B4111" i="3" s="1"/>
  <c r="C4112" i="3"/>
  <c r="B4112" i="3" s="1"/>
  <c r="C4113" i="3"/>
  <c r="B4113" i="3" s="1"/>
  <c r="C4114" i="3"/>
  <c r="B4114" i="3" s="1"/>
  <c r="C4115" i="3"/>
  <c r="B4115" i="3" s="1"/>
  <c r="C4116" i="3"/>
  <c r="B4116" i="3" s="1"/>
  <c r="C4117" i="3"/>
  <c r="B4117" i="3" s="1"/>
  <c r="C4118" i="3"/>
  <c r="B4118" i="3" s="1"/>
  <c r="C4119" i="3"/>
  <c r="B4119" i="3" s="1"/>
  <c r="C4120" i="3"/>
  <c r="B4120" i="3" s="1"/>
  <c r="C4121" i="3"/>
  <c r="B4121" i="3" s="1"/>
  <c r="C4122" i="3"/>
  <c r="B4122" i="3" s="1"/>
  <c r="C4123" i="3"/>
  <c r="B4123" i="3" s="1"/>
  <c r="C4124" i="3"/>
  <c r="B4124" i="3" s="1"/>
  <c r="C4125" i="3"/>
  <c r="B4125" i="3" s="1"/>
  <c r="C4126" i="3"/>
  <c r="B4126" i="3" s="1"/>
  <c r="C4127" i="3"/>
  <c r="B4127" i="3" s="1"/>
  <c r="C4128" i="3"/>
  <c r="B4128" i="3" s="1"/>
  <c r="C4129" i="3"/>
  <c r="B4129" i="3" s="1"/>
  <c r="C4130" i="3"/>
  <c r="B4130" i="3" s="1"/>
  <c r="C4131" i="3"/>
  <c r="B4131" i="3" s="1"/>
  <c r="C4132" i="3"/>
  <c r="B4132" i="3" s="1"/>
  <c r="C4133" i="3"/>
  <c r="B4133" i="3" s="1"/>
  <c r="C4134" i="3"/>
  <c r="B4134" i="3" s="1"/>
  <c r="C4135" i="3"/>
  <c r="B4135" i="3" s="1"/>
  <c r="C4136" i="3"/>
  <c r="B4136" i="3" s="1"/>
  <c r="C4137" i="3"/>
  <c r="B4137" i="3" s="1"/>
  <c r="C4138" i="3"/>
  <c r="B4138" i="3" s="1"/>
  <c r="C4139" i="3"/>
  <c r="B4139" i="3" s="1"/>
  <c r="C4140" i="3"/>
  <c r="B4140" i="3" s="1"/>
  <c r="C4141" i="3"/>
  <c r="B4141" i="3" s="1"/>
  <c r="C4142" i="3"/>
  <c r="B4142" i="3" s="1"/>
  <c r="C4143" i="3"/>
  <c r="B4143" i="3" s="1"/>
  <c r="C4144" i="3"/>
  <c r="B4144" i="3" s="1"/>
  <c r="C4145" i="3"/>
  <c r="B4145" i="3" s="1"/>
  <c r="C4146" i="3"/>
  <c r="B4146" i="3" s="1"/>
  <c r="C4147" i="3"/>
  <c r="B4147" i="3" s="1"/>
  <c r="C4148" i="3"/>
  <c r="B4148" i="3" s="1"/>
  <c r="C4149" i="3"/>
  <c r="B4149" i="3" s="1"/>
  <c r="C4150" i="3"/>
  <c r="B4150" i="3" s="1"/>
  <c r="C4151" i="3"/>
  <c r="B4151" i="3" s="1"/>
  <c r="C4152" i="3"/>
  <c r="B4152" i="3" s="1"/>
  <c r="C4153" i="3"/>
  <c r="B4153" i="3" s="1"/>
  <c r="C4154" i="3"/>
  <c r="B4154" i="3" s="1"/>
  <c r="C4155" i="3"/>
  <c r="B4155" i="3" s="1"/>
  <c r="C4156" i="3"/>
  <c r="B4156" i="3" s="1"/>
  <c r="C4157" i="3"/>
  <c r="B4157" i="3" s="1"/>
  <c r="C4158" i="3"/>
  <c r="B4158" i="3" s="1"/>
  <c r="C4159" i="3"/>
  <c r="B4159" i="3" s="1"/>
  <c r="C4160" i="3"/>
  <c r="B4160" i="3" s="1"/>
  <c r="C4161" i="3"/>
  <c r="B4161" i="3" s="1"/>
  <c r="C4162" i="3"/>
  <c r="B4162" i="3" s="1"/>
  <c r="C4163" i="3"/>
  <c r="B4163" i="3" s="1"/>
  <c r="C4164" i="3"/>
  <c r="B4164" i="3" s="1"/>
  <c r="C4165" i="3"/>
  <c r="B4165" i="3" s="1"/>
  <c r="C4166" i="3"/>
  <c r="B4166" i="3" s="1"/>
  <c r="C4167" i="3"/>
  <c r="B4167" i="3" s="1"/>
  <c r="C4168" i="3"/>
  <c r="B4168" i="3" s="1"/>
  <c r="C4169" i="3"/>
  <c r="B4169" i="3" s="1"/>
  <c r="C4170" i="3"/>
  <c r="B4170" i="3" s="1"/>
  <c r="C4171" i="3"/>
  <c r="B4171" i="3" s="1"/>
  <c r="C4172" i="3"/>
  <c r="B4172" i="3" s="1"/>
  <c r="C4173" i="3"/>
  <c r="B4173" i="3" s="1"/>
  <c r="C4174" i="3"/>
  <c r="B4174" i="3" s="1"/>
  <c r="C4175" i="3"/>
  <c r="B4175" i="3" s="1"/>
  <c r="C4176" i="3"/>
  <c r="B4176" i="3" s="1"/>
  <c r="C4177" i="3"/>
  <c r="B4177" i="3" s="1"/>
  <c r="C4178" i="3"/>
  <c r="B4178" i="3" s="1"/>
  <c r="C4179" i="3"/>
  <c r="B4179" i="3" s="1"/>
  <c r="C4180" i="3"/>
  <c r="B4180" i="3" s="1"/>
  <c r="C4181" i="3"/>
  <c r="B4181" i="3" s="1"/>
  <c r="C4182" i="3"/>
  <c r="B4182" i="3" s="1"/>
  <c r="C4183" i="3"/>
  <c r="B4183" i="3" s="1"/>
  <c r="C4184" i="3"/>
  <c r="B4184" i="3" s="1"/>
  <c r="C4185" i="3"/>
  <c r="B4185" i="3" s="1"/>
  <c r="C4186" i="3"/>
  <c r="B4186" i="3" s="1"/>
  <c r="C4187" i="3"/>
  <c r="B4187" i="3" s="1"/>
  <c r="C4188" i="3"/>
  <c r="B4188" i="3" s="1"/>
  <c r="C4189" i="3"/>
  <c r="B4189" i="3" s="1"/>
  <c r="C4190" i="3"/>
  <c r="B4190" i="3" s="1"/>
  <c r="C4191" i="3"/>
  <c r="B4191" i="3" s="1"/>
  <c r="C4192" i="3"/>
  <c r="B4192" i="3" s="1"/>
  <c r="C4193" i="3"/>
  <c r="B4193" i="3" s="1"/>
  <c r="C4194" i="3"/>
  <c r="B4194" i="3" s="1"/>
  <c r="C4195" i="3"/>
  <c r="B4195" i="3" s="1"/>
  <c r="C4196" i="3"/>
  <c r="B4196" i="3" s="1"/>
  <c r="C4197" i="3"/>
  <c r="B4197" i="3" s="1"/>
  <c r="C4198" i="3"/>
  <c r="B4198" i="3" s="1"/>
  <c r="C4199" i="3"/>
  <c r="B4199" i="3" s="1"/>
  <c r="C4200" i="3"/>
  <c r="B4200" i="3" s="1"/>
  <c r="C4201" i="3"/>
  <c r="B4201" i="3" s="1"/>
  <c r="C4202" i="3"/>
  <c r="B4202" i="3" s="1"/>
  <c r="C4203" i="3"/>
  <c r="B4203" i="3" s="1"/>
  <c r="C4204" i="3"/>
  <c r="B4204" i="3" s="1"/>
  <c r="C4205" i="3"/>
  <c r="B4205" i="3" s="1"/>
  <c r="C4206" i="3"/>
  <c r="B4206" i="3" s="1"/>
  <c r="C4207" i="3"/>
  <c r="B4207" i="3" s="1"/>
  <c r="C4208" i="3"/>
  <c r="B4208" i="3" s="1"/>
  <c r="C4209" i="3"/>
  <c r="B4209" i="3" s="1"/>
  <c r="C4210" i="3"/>
  <c r="B4210" i="3" s="1"/>
  <c r="C4211" i="3"/>
  <c r="B4211" i="3" s="1"/>
  <c r="C4212" i="3"/>
  <c r="B4212" i="3" s="1"/>
  <c r="C4213" i="3"/>
  <c r="B4213" i="3" s="1"/>
  <c r="C4214" i="3"/>
  <c r="B4214" i="3" s="1"/>
  <c r="C4215" i="3"/>
  <c r="B4215" i="3" s="1"/>
  <c r="C4216" i="3"/>
  <c r="B4216" i="3" s="1"/>
  <c r="C4217" i="3"/>
  <c r="B4217" i="3" s="1"/>
  <c r="C4218" i="3"/>
  <c r="B4218" i="3" s="1"/>
  <c r="C4219" i="3"/>
  <c r="B4219" i="3" s="1"/>
  <c r="C4220" i="3"/>
  <c r="B4220" i="3" s="1"/>
  <c r="C4221" i="3"/>
  <c r="B4221" i="3" s="1"/>
  <c r="C4222" i="3"/>
  <c r="B4222" i="3" s="1"/>
  <c r="C4223" i="3"/>
  <c r="B4223" i="3" s="1"/>
  <c r="C4224" i="3"/>
  <c r="B4224" i="3" s="1"/>
  <c r="C4225" i="3"/>
  <c r="B4225" i="3" s="1"/>
  <c r="C4226" i="3"/>
  <c r="B4226" i="3" s="1"/>
  <c r="C4227" i="3"/>
  <c r="B4227" i="3" s="1"/>
  <c r="C4228" i="3"/>
  <c r="B4228" i="3" s="1"/>
  <c r="C4229" i="3"/>
  <c r="B4229" i="3" s="1"/>
  <c r="C4230" i="3"/>
  <c r="B4230" i="3" s="1"/>
  <c r="C4231" i="3"/>
  <c r="B4231" i="3" s="1"/>
  <c r="C4232" i="3"/>
  <c r="B4232" i="3" s="1"/>
  <c r="C4233" i="3"/>
  <c r="B4233" i="3" s="1"/>
  <c r="C4234" i="3"/>
  <c r="B4234" i="3" s="1"/>
  <c r="C4235" i="3"/>
  <c r="B4235" i="3" s="1"/>
  <c r="C4236" i="3"/>
  <c r="B4236" i="3" s="1"/>
  <c r="C4237" i="3"/>
  <c r="B4237" i="3" s="1"/>
  <c r="C4238" i="3"/>
  <c r="B4238" i="3" s="1"/>
  <c r="C4239" i="3"/>
  <c r="B4239" i="3" s="1"/>
  <c r="C4240" i="3"/>
  <c r="B4240" i="3" s="1"/>
  <c r="C4241" i="3"/>
  <c r="B4241" i="3" s="1"/>
  <c r="C4242" i="3"/>
  <c r="B4242" i="3" s="1"/>
  <c r="C4243" i="3"/>
  <c r="B4243" i="3" s="1"/>
  <c r="C4244" i="3"/>
  <c r="B4244" i="3" s="1"/>
  <c r="C4245" i="3"/>
  <c r="B4245" i="3" s="1"/>
  <c r="C4246" i="3"/>
  <c r="B4246" i="3" s="1"/>
  <c r="C4247" i="3"/>
  <c r="B4247" i="3" s="1"/>
  <c r="C4248" i="3"/>
  <c r="B4248" i="3" s="1"/>
  <c r="C4249" i="3"/>
  <c r="B4249" i="3" s="1"/>
  <c r="C4250" i="3"/>
  <c r="B4250" i="3" s="1"/>
  <c r="C4251" i="3"/>
  <c r="B4251" i="3" s="1"/>
  <c r="C4252" i="3"/>
  <c r="B4252" i="3" s="1"/>
  <c r="C4253" i="3"/>
  <c r="B4253" i="3" s="1"/>
  <c r="C4254" i="3"/>
  <c r="B4254" i="3" s="1"/>
  <c r="C4255" i="3"/>
  <c r="B4255" i="3" s="1"/>
  <c r="C4256" i="3"/>
  <c r="B4256" i="3" s="1"/>
  <c r="C4257" i="3"/>
  <c r="B4257" i="3" s="1"/>
  <c r="C4258" i="3"/>
  <c r="B4258" i="3" s="1"/>
  <c r="C4259" i="3"/>
  <c r="B4259" i="3" s="1"/>
  <c r="C4260" i="3"/>
  <c r="B4260" i="3" s="1"/>
  <c r="C4261" i="3"/>
  <c r="B4261" i="3" s="1"/>
  <c r="C4262" i="3"/>
  <c r="B4262" i="3" s="1"/>
  <c r="C4263" i="3"/>
  <c r="B4263" i="3" s="1"/>
  <c r="C4264" i="3"/>
  <c r="B4264" i="3" s="1"/>
  <c r="C4265" i="3"/>
  <c r="B4265" i="3" s="1"/>
  <c r="C4266" i="3"/>
  <c r="B4266" i="3" s="1"/>
  <c r="C4267" i="3"/>
  <c r="B4267" i="3" s="1"/>
  <c r="C4268" i="3"/>
  <c r="B4268" i="3" s="1"/>
  <c r="C4269" i="3"/>
  <c r="B4269" i="3" s="1"/>
  <c r="C4270" i="3"/>
  <c r="B4270" i="3" s="1"/>
  <c r="C4271" i="3"/>
  <c r="B4271" i="3" s="1"/>
  <c r="C4272" i="3"/>
  <c r="B4272" i="3" s="1"/>
  <c r="C4273" i="3"/>
  <c r="B4273" i="3" s="1"/>
  <c r="C4274" i="3"/>
  <c r="B4274" i="3" s="1"/>
  <c r="C4275" i="3"/>
  <c r="B4275" i="3" s="1"/>
  <c r="C4276" i="3"/>
  <c r="B4276" i="3" s="1"/>
  <c r="C4277" i="3"/>
  <c r="B4277" i="3" s="1"/>
  <c r="C4278" i="3"/>
  <c r="B4278" i="3" s="1"/>
  <c r="C4279" i="3"/>
  <c r="B4279" i="3" s="1"/>
  <c r="C4280" i="3"/>
  <c r="B4280" i="3" s="1"/>
  <c r="C4281" i="3"/>
  <c r="B4281" i="3" s="1"/>
  <c r="C4282" i="3"/>
  <c r="B4282" i="3" s="1"/>
  <c r="C4283" i="3"/>
  <c r="B4283" i="3" s="1"/>
  <c r="C4284" i="3"/>
  <c r="C4285" i="3"/>
  <c r="C4286" i="3"/>
  <c r="C4287" i="3"/>
  <c r="C4288" i="3"/>
  <c r="C4289" i="3"/>
  <c r="C4290" i="3"/>
  <c r="C4291" i="3"/>
  <c r="C4292" i="3"/>
  <c r="C4293" i="3"/>
  <c r="C4294" i="3"/>
  <c r="C4295" i="3"/>
  <c r="C4296" i="3"/>
  <c r="C4297" i="3"/>
  <c r="C4298" i="3"/>
  <c r="C4299" i="3"/>
  <c r="C4300" i="3"/>
  <c r="C4301" i="3"/>
  <c r="C4302" i="3"/>
  <c r="C4303" i="3"/>
  <c r="C4304" i="3"/>
  <c r="C4305" i="3"/>
  <c r="C4306" i="3"/>
  <c r="C4307" i="3"/>
  <c r="C4308" i="3"/>
  <c r="C4309" i="3"/>
  <c r="C4310" i="3"/>
  <c r="C4311" i="3"/>
  <c r="C4312" i="3"/>
  <c r="C4313" i="3"/>
  <c r="C4314" i="3"/>
  <c r="C4315" i="3"/>
  <c r="C4316" i="3"/>
  <c r="C4317" i="3"/>
  <c r="C4318" i="3"/>
  <c r="C4319" i="3"/>
  <c r="C4320" i="3"/>
  <c r="C4321" i="3"/>
  <c r="C4322" i="3"/>
  <c r="C4323" i="3"/>
  <c r="C4324" i="3"/>
  <c r="C4325" i="3"/>
  <c r="C4326" i="3"/>
  <c r="C4327" i="3"/>
  <c r="C4328" i="3"/>
  <c r="C4329" i="3"/>
  <c r="C4330" i="3"/>
  <c r="C4331" i="3"/>
  <c r="C4332" i="3"/>
  <c r="C4333" i="3"/>
  <c r="C4334" i="3"/>
  <c r="C4335" i="3"/>
  <c r="C4336" i="3"/>
  <c r="C4337" i="3"/>
  <c r="C4338" i="3"/>
  <c r="C4339" i="3"/>
  <c r="C4340" i="3"/>
  <c r="C4341" i="3"/>
  <c r="C4342" i="3"/>
  <c r="C4343" i="3"/>
  <c r="C4344" i="3"/>
  <c r="C4345" i="3"/>
  <c r="C4346" i="3"/>
  <c r="C4347" i="3"/>
  <c r="C4348" i="3"/>
  <c r="C4349" i="3"/>
  <c r="C4350" i="3"/>
  <c r="C4351" i="3"/>
  <c r="C4352" i="3"/>
  <c r="C4353" i="3"/>
  <c r="C4354" i="3"/>
  <c r="C4355" i="3"/>
  <c r="C4356" i="3"/>
  <c r="C4357" i="3"/>
  <c r="C4358" i="3"/>
  <c r="C4359" i="3"/>
  <c r="C4360" i="3"/>
  <c r="C4361" i="3"/>
  <c r="C4362" i="3"/>
  <c r="C4363" i="3"/>
  <c r="C4364" i="3"/>
  <c r="C4365" i="3"/>
  <c r="C4366" i="3"/>
  <c r="C4367" i="3"/>
  <c r="C4368" i="3"/>
  <c r="C4369" i="3"/>
  <c r="C4370" i="3"/>
  <c r="C4371" i="3"/>
  <c r="C4372" i="3"/>
  <c r="C4373" i="3"/>
  <c r="C4374" i="3"/>
  <c r="C4375" i="3"/>
  <c r="C4376" i="3"/>
  <c r="C4377" i="3"/>
  <c r="C4378" i="3"/>
  <c r="C4379" i="3"/>
  <c r="C4380" i="3"/>
  <c r="C4381" i="3"/>
  <c r="C4382" i="3"/>
  <c r="C4383" i="3"/>
  <c r="C4384" i="3"/>
  <c r="C4385" i="3"/>
  <c r="C4386" i="3"/>
  <c r="C4387" i="3"/>
  <c r="C4388" i="3"/>
  <c r="C4389" i="3"/>
  <c r="C4390" i="3"/>
  <c r="C4391" i="3"/>
  <c r="C4392" i="3"/>
  <c r="C4393" i="3"/>
  <c r="C4394" i="3"/>
  <c r="C4395" i="3"/>
  <c r="C4396" i="3"/>
  <c r="C4397" i="3"/>
  <c r="C4398" i="3"/>
  <c r="C4399" i="3"/>
  <c r="C4400" i="3"/>
  <c r="C4401" i="3"/>
  <c r="C4402" i="3"/>
  <c r="C4403" i="3"/>
  <c r="C4404" i="3"/>
  <c r="C4405" i="3"/>
  <c r="C4406" i="3"/>
  <c r="C4407" i="3"/>
  <c r="C4408" i="3"/>
  <c r="C4409" i="3"/>
  <c r="C4410" i="3"/>
  <c r="C4411" i="3"/>
  <c r="C4412" i="3"/>
  <c r="C4413" i="3"/>
  <c r="C4414" i="3"/>
  <c r="C4415" i="3"/>
  <c r="C4416" i="3"/>
  <c r="C4417" i="3"/>
  <c r="C4418" i="3"/>
  <c r="C4419" i="3"/>
  <c r="C4420" i="3"/>
  <c r="C4421" i="3"/>
  <c r="C4422" i="3"/>
  <c r="C4423" i="3"/>
  <c r="C4424" i="3"/>
  <c r="C4425" i="3"/>
  <c r="C4426" i="3"/>
  <c r="C4427" i="3"/>
  <c r="C4428" i="3"/>
  <c r="C4429" i="3"/>
  <c r="C4430" i="3"/>
  <c r="C4431" i="3"/>
  <c r="C4432" i="3"/>
  <c r="C4433" i="3"/>
  <c r="C4434" i="3"/>
  <c r="C4435" i="3"/>
  <c r="C4436" i="3"/>
  <c r="C4437" i="3"/>
  <c r="C4438" i="3"/>
  <c r="C4439" i="3"/>
  <c r="C4440" i="3"/>
  <c r="C4441" i="3"/>
  <c r="C4442" i="3"/>
  <c r="C4443" i="3"/>
  <c r="C4444" i="3"/>
  <c r="C4445" i="3"/>
  <c r="C4446" i="3"/>
  <c r="C4447" i="3"/>
  <c r="C4448" i="3"/>
  <c r="C4449" i="3"/>
  <c r="C4450" i="3"/>
  <c r="C4451" i="3"/>
  <c r="C4452" i="3"/>
  <c r="C4453" i="3"/>
  <c r="C4454" i="3"/>
  <c r="C4455" i="3"/>
  <c r="C4456" i="3"/>
  <c r="C4457" i="3"/>
  <c r="C4458" i="3"/>
  <c r="C4459" i="3"/>
  <c r="C4460" i="3"/>
  <c r="C4461" i="3"/>
  <c r="C4462" i="3"/>
  <c r="C4463" i="3"/>
  <c r="C4464" i="3"/>
  <c r="C4465" i="3"/>
  <c r="C4466" i="3"/>
  <c r="C4467" i="3"/>
  <c r="C4468" i="3"/>
  <c r="C4469" i="3"/>
  <c r="C4470" i="3"/>
  <c r="C4471" i="3"/>
  <c r="C4472" i="3"/>
  <c r="C4473" i="3"/>
  <c r="C4474" i="3"/>
  <c r="C4475" i="3"/>
  <c r="C4476" i="3"/>
  <c r="C4477" i="3"/>
  <c r="C4478" i="3"/>
  <c r="C4479" i="3"/>
  <c r="C4480" i="3"/>
  <c r="C4481" i="3"/>
  <c r="C4482" i="3"/>
  <c r="C4483" i="3"/>
  <c r="C4484" i="3"/>
  <c r="C4485" i="3"/>
  <c r="C4486" i="3"/>
  <c r="C4487" i="3"/>
  <c r="C4488" i="3"/>
  <c r="C4489" i="3"/>
  <c r="C4490" i="3"/>
  <c r="C4491" i="3"/>
  <c r="C4492" i="3"/>
  <c r="C4493" i="3"/>
  <c r="C4494" i="3"/>
  <c r="C4495" i="3"/>
  <c r="C4496" i="3"/>
  <c r="C4497" i="3"/>
  <c r="C4498" i="3"/>
  <c r="C4499" i="3"/>
  <c r="C4500" i="3"/>
  <c r="C4501" i="3"/>
  <c r="C4502" i="3"/>
  <c r="C4503" i="3"/>
  <c r="C4504" i="3"/>
  <c r="C4505" i="3"/>
  <c r="C4506" i="3"/>
  <c r="C4507" i="3"/>
  <c r="C4508" i="3"/>
  <c r="C4509" i="3"/>
  <c r="C4510" i="3"/>
  <c r="C4511" i="3"/>
  <c r="C4512" i="3"/>
  <c r="C4513" i="3"/>
  <c r="C4514" i="3"/>
  <c r="C4515" i="3"/>
  <c r="C4516" i="3"/>
  <c r="C4517" i="3"/>
  <c r="C4518" i="3"/>
  <c r="C4519" i="3"/>
  <c r="C4520" i="3"/>
  <c r="C4521" i="3"/>
  <c r="C4522" i="3"/>
  <c r="C4523" i="3"/>
  <c r="C4524" i="3"/>
  <c r="C4525" i="3"/>
  <c r="C4526" i="3"/>
  <c r="C4527" i="3"/>
  <c r="C4528" i="3"/>
  <c r="C4529" i="3"/>
  <c r="C4530" i="3"/>
  <c r="C4531" i="3"/>
  <c r="C4532" i="3"/>
  <c r="C4533" i="3"/>
  <c r="C4534" i="3"/>
  <c r="C4535" i="3"/>
  <c r="C4536" i="3"/>
  <c r="C4537" i="3"/>
  <c r="C4538" i="3"/>
  <c r="C4539" i="3"/>
  <c r="C4540" i="3"/>
  <c r="C4541" i="3"/>
  <c r="C4542" i="3"/>
  <c r="C4543" i="3"/>
  <c r="C4544" i="3"/>
  <c r="C4545" i="3"/>
  <c r="C4546" i="3"/>
  <c r="C4547" i="3"/>
  <c r="C4548" i="3"/>
  <c r="C4549" i="3"/>
  <c r="C4550" i="3"/>
  <c r="C4551" i="3"/>
  <c r="C4552" i="3"/>
  <c r="C4553" i="3"/>
  <c r="C4554" i="3"/>
  <c r="C4555" i="3"/>
  <c r="C4556" i="3"/>
  <c r="C4557" i="3"/>
  <c r="C4558" i="3"/>
  <c r="C4559" i="3"/>
  <c r="C4560" i="3"/>
  <c r="C4561" i="3"/>
  <c r="C4562" i="3"/>
  <c r="C4563" i="3"/>
  <c r="C4564" i="3"/>
  <c r="C4565" i="3"/>
  <c r="C4566" i="3"/>
  <c r="C4567" i="3"/>
  <c r="C4568" i="3"/>
  <c r="C4569" i="3"/>
  <c r="C4570" i="3"/>
  <c r="C4571" i="3"/>
  <c r="C4572" i="3"/>
  <c r="C4573" i="3"/>
  <c r="C4574" i="3"/>
  <c r="C4575" i="3"/>
  <c r="C4576" i="3"/>
  <c r="C4577" i="3"/>
  <c r="C4578" i="3"/>
  <c r="C4579" i="3"/>
  <c r="C4580" i="3"/>
  <c r="C4581" i="3"/>
  <c r="C4582" i="3"/>
  <c r="C4583" i="3"/>
  <c r="C4584" i="3"/>
  <c r="C4585" i="3"/>
  <c r="C4586" i="3"/>
  <c r="C4587" i="3"/>
  <c r="C4588" i="3"/>
  <c r="C4589" i="3"/>
  <c r="C4590" i="3"/>
  <c r="C4591" i="3"/>
  <c r="C4592" i="3"/>
  <c r="C4593" i="3"/>
  <c r="C4594" i="3"/>
  <c r="C4595" i="3"/>
  <c r="C4596" i="3"/>
  <c r="C4597" i="3"/>
  <c r="C4598" i="3"/>
  <c r="C4599" i="3"/>
  <c r="C4600" i="3"/>
  <c r="C4601" i="3"/>
  <c r="C4602" i="3"/>
  <c r="C4603" i="3"/>
  <c r="C4604" i="3"/>
  <c r="C4605" i="3"/>
  <c r="C4606" i="3"/>
  <c r="C4607" i="3"/>
  <c r="C4608" i="3"/>
  <c r="C4609" i="3"/>
  <c r="C4610" i="3"/>
  <c r="C4611" i="3"/>
  <c r="C4612" i="3"/>
  <c r="C4613" i="3"/>
  <c r="C4614" i="3"/>
  <c r="C4615" i="3"/>
  <c r="C4616" i="3"/>
  <c r="C4617" i="3"/>
  <c r="C4618" i="3"/>
  <c r="C4619" i="3"/>
  <c r="C4620" i="3"/>
  <c r="C4621" i="3"/>
  <c r="C4622" i="3"/>
  <c r="C4623" i="3"/>
  <c r="C4624" i="3"/>
  <c r="C4625" i="3"/>
  <c r="C4626" i="3"/>
  <c r="C4627" i="3"/>
  <c r="C4628" i="3"/>
  <c r="C4629" i="3"/>
  <c r="C4630" i="3"/>
  <c r="C4631" i="3"/>
  <c r="C4632" i="3"/>
  <c r="C4633" i="3"/>
  <c r="C4634" i="3"/>
  <c r="C4635" i="3"/>
  <c r="C4636" i="3"/>
  <c r="C4637" i="3"/>
  <c r="C4638" i="3"/>
  <c r="C4639" i="3"/>
  <c r="C4640" i="3"/>
  <c r="C4641" i="3"/>
  <c r="C4642" i="3"/>
  <c r="C4643" i="3"/>
  <c r="C4644" i="3"/>
  <c r="C4645" i="3"/>
  <c r="C4646" i="3"/>
  <c r="C4647" i="3"/>
  <c r="C4648" i="3"/>
  <c r="C4649" i="3"/>
  <c r="C4650" i="3"/>
  <c r="C4651" i="3"/>
  <c r="C4652" i="3"/>
  <c r="C4653" i="3"/>
  <c r="C4654" i="3"/>
  <c r="C4655" i="3"/>
  <c r="C4656" i="3"/>
  <c r="C4657" i="3"/>
  <c r="C4658" i="3"/>
  <c r="C4659" i="3"/>
  <c r="C4660" i="3"/>
  <c r="C4661" i="3"/>
  <c r="C4662" i="3"/>
  <c r="C4663" i="3"/>
  <c r="C4664" i="3"/>
  <c r="C4665" i="3"/>
  <c r="C4666" i="3"/>
  <c r="C4667" i="3"/>
  <c r="C4668" i="3"/>
  <c r="C4669" i="3"/>
  <c r="C4670" i="3"/>
  <c r="C4671" i="3"/>
  <c r="C4672" i="3"/>
  <c r="C4673" i="3"/>
  <c r="C4674" i="3"/>
  <c r="C4675" i="3"/>
  <c r="C4676" i="3"/>
  <c r="C4677" i="3"/>
  <c r="C4678" i="3"/>
  <c r="C4679" i="3"/>
  <c r="C4680" i="3"/>
  <c r="C4681" i="3"/>
  <c r="C4682" i="3"/>
  <c r="C4683" i="3"/>
  <c r="C4684" i="3"/>
  <c r="C4685" i="3"/>
  <c r="C4686" i="3"/>
  <c r="C4687" i="3"/>
  <c r="C4688" i="3"/>
  <c r="C4689" i="3"/>
  <c r="C4690" i="3"/>
  <c r="C4691" i="3"/>
  <c r="C4692" i="3"/>
  <c r="C4693" i="3"/>
  <c r="C4694" i="3"/>
  <c r="C4695" i="3"/>
  <c r="C4696" i="3"/>
  <c r="C4697" i="3"/>
  <c r="C4698" i="3"/>
  <c r="C4699" i="3"/>
  <c r="C4700" i="3"/>
  <c r="C4701" i="3"/>
  <c r="C4702" i="3"/>
  <c r="C4703" i="3"/>
  <c r="C4704" i="3"/>
  <c r="C4705" i="3"/>
  <c r="C4706" i="3"/>
  <c r="C4707" i="3"/>
  <c r="C4708" i="3"/>
  <c r="C4709" i="3"/>
  <c r="C4710" i="3"/>
  <c r="C4711" i="3"/>
  <c r="C4712" i="3"/>
  <c r="C4713" i="3"/>
  <c r="C4714" i="3"/>
  <c r="C4715" i="3"/>
  <c r="C4716" i="3"/>
  <c r="C4717" i="3"/>
  <c r="C4718" i="3"/>
  <c r="C4719" i="3"/>
  <c r="C4720" i="3"/>
  <c r="C4721" i="3"/>
  <c r="C4722" i="3"/>
  <c r="C4723" i="3"/>
  <c r="C4724" i="3"/>
  <c r="C4725" i="3"/>
  <c r="C4726" i="3"/>
  <c r="C4727" i="3"/>
  <c r="C4728" i="3"/>
  <c r="C4729" i="3"/>
  <c r="C4730" i="3"/>
  <c r="C4731" i="3"/>
  <c r="C4732" i="3"/>
  <c r="C4733" i="3"/>
  <c r="C4734" i="3"/>
  <c r="C4735" i="3"/>
  <c r="C4736" i="3"/>
  <c r="C4737" i="3"/>
  <c r="C4738" i="3"/>
  <c r="C4739" i="3"/>
  <c r="C4740" i="3"/>
  <c r="C4741" i="3"/>
  <c r="C4742" i="3"/>
  <c r="C4743" i="3"/>
  <c r="C4744" i="3"/>
  <c r="C4745" i="3"/>
  <c r="C4746" i="3"/>
  <c r="C4747" i="3"/>
  <c r="C4748" i="3"/>
  <c r="C4749" i="3"/>
  <c r="C4750" i="3"/>
  <c r="C4751" i="3"/>
  <c r="C4752" i="3"/>
  <c r="C4753" i="3"/>
  <c r="C4754" i="3"/>
  <c r="C4755" i="3"/>
  <c r="C4756" i="3"/>
  <c r="C4757" i="3"/>
  <c r="C4758" i="3"/>
  <c r="C4759" i="3"/>
  <c r="C4760" i="3"/>
  <c r="C4761" i="3"/>
  <c r="C4762" i="3"/>
  <c r="C4763" i="3"/>
  <c r="C4764" i="3"/>
  <c r="C4765" i="3"/>
  <c r="C4766" i="3"/>
  <c r="C4767" i="3"/>
  <c r="C4768" i="3"/>
  <c r="C4769" i="3"/>
  <c r="C4770" i="3"/>
  <c r="C4771" i="3"/>
  <c r="C4772" i="3"/>
  <c r="C4773" i="3"/>
  <c r="C4774" i="3"/>
  <c r="C4775" i="3"/>
  <c r="C4776" i="3"/>
  <c r="C4777" i="3"/>
  <c r="C4778" i="3"/>
  <c r="C4779" i="3"/>
  <c r="C4780" i="3"/>
  <c r="C4781" i="3"/>
  <c r="C4782" i="3"/>
  <c r="C4783" i="3"/>
  <c r="C4784" i="3"/>
  <c r="C4785" i="3"/>
  <c r="C4786" i="3"/>
  <c r="C4787" i="3"/>
  <c r="C4788" i="3"/>
  <c r="C4789" i="3"/>
  <c r="C4790" i="3"/>
  <c r="C4791" i="3"/>
  <c r="C4792" i="3"/>
  <c r="C4793" i="3"/>
  <c r="C4794" i="3"/>
  <c r="C4795" i="3"/>
  <c r="C4796" i="3"/>
  <c r="C4797" i="3"/>
  <c r="C4798" i="3"/>
  <c r="C4799" i="3"/>
  <c r="C4800" i="3"/>
  <c r="C4801" i="3"/>
  <c r="C4802" i="3"/>
  <c r="C4803" i="3"/>
  <c r="C4804" i="3"/>
  <c r="C4805" i="3"/>
  <c r="C4806" i="3"/>
  <c r="C4807" i="3"/>
  <c r="C4808" i="3"/>
  <c r="C4809" i="3"/>
  <c r="C4810" i="3"/>
  <c r="C4811" i="3"/>
  <c r="C4812" i="3"/>
  <c r="C4813" i="3"/>
  <c r="C4814" i="3"/>
  <c r="C4815" i="3"/>
  <c r="C4816" i="3"/>
  <c r="C4817" i="3"/>
  <c r="C4818" i="3"/>
  <c r="C4819" i="3"/>
  <c r="C4820" i="3"/>
  <c r="C4821" i="3"/>
  <c r="C4822" i="3"/>
  <c r="C4823" i="3"/>
  <c r="C4824" i="3"/>
  <c r="C4825" i="3"/>
  <c r="C4826" i="3"/>
  <c r="C4827" i="3"/>
  <c r="C4828" i="3"/>
  <c r="C4829" i="3"/>
  <c r="C4830" i="3"/>
  <c r="C4831" i="3"/>
  <c r="C4832" i="3"/>
  <c r="C4833" i="3"/>
  <c r="C4834" i="3"/>
  <c r="C4835" i="3"/>
  <c r="C4836" i="3"/>
  <c r="C4837" i="3"/>
  <c r="C4838" i="3"/>
  <c r="C4839" i="3"/>
  <c r="C4840" i="3"/>
  <c r="C4841" i="3"/>
  <c r="C4842" i="3"/>
  <c r="C4843" i="3"/>
  <c r="C4844" i="3"/>
  <c r="C4845" i="3"/>
  <c r="C4846" i="3"/>
  <c r="C4847" i="3"/>
  <c r="C4848" i="3"/>
  <c r="C4849" i="3"/>
  <c r="C4850" i="3"/>
  <c r="C4851" i="3"/>
  <c r="C4852" i="3"/>
  <c r="C4853" i="3"/>
  <c r="C4854" i="3"/>
  <c r="C4855" i="3"/>
  <c r="C4856" i="3"/>
  <c r="C4857" i="3"/>
  <c r="C4858" i="3"/>
  <c r="C4859" i="3"/>
  <c r="C4860" i="3"/>
  <c r="C4861" i="3"/>
  <c r="C4862" i="3"/>
  <c r="C4863" i="3"/>
  <c r="C4864" i="3"/>
  <c r="C4865" i="3"/>
  <c r="C4866" i="3"/>
  <c r="C4867" i="3"/>
  <c r="C4868" i="3"/>
  <c r="C4869" i="3"/>
  <c r="C4870" i="3"/>
  <c r="C4871" i="3"/>
  <c r="C4872" i="3"/>
  <c r="C4873" i="3"/>
  <c r="C4874" i="3"/>
  <c r="C4875" i="3"/>
  <c r="C4876" i="3"/>
  <c r="C4877" i="3"/>
  <c r="C4878" i="3"/>
  <c r="C4879" i="3"/>
  <c r="C4880" i="3"/>
  <c r="C4881" i="3"/>
  <c r="C4882" i="3"/>
  <c r="C4883" i="3"/>
  <c r="C4884" i="3"/>
  <c r="C4885" i="3"/>
  <c r="C4886" i="3"/>
  <c r="C4887" i="3"/>
  <c r="C4888" i="3"/>
  <c r="C4889" i="3"/>
  <c r="C4890" i="3"/>
  <c r="C4891" i="3"/>
  <c r="C4892" i="3"/>
  <c r="C4893" i="3"/>
  <c r="C4894" i="3"/>
  <c r="C4895" i="3"/>
  <c r="C4896" i="3"/>
  <c r="C4897" i="3"/>
  <c r="C4898" i="3"/>
  <c r="C4899" i="3"/>
  <c r="C4900" i="3"/>
  <c r="C4901" i="3"/>
  <c r="C4902" i="3"/>
  <c r="C4903" i="3"/>
  <c r="C4904" i="3"/>
  <c r="C4905" i="3"/>
  <c r="C4906" i="3"/>
  <c r="C4907" i="3"/>
  <c r="C4908" i="3"/>
  <c r="C4909" i="3"/>
  <c r="C4910" i="3"/>
  <c r="C4911" i="3"/>
  <c r="C4912" i="3"/>
  <c r="C4913" i="3"/>
  <c r="C4914" i="3"/>
  <c r="C4915" i="3"/>
  <c r="C4916" i="3"/>
  <c r="C4917" i="3"/>
  <c r="C4918" i="3"/>
  <c r="C4919" i="3"/>
  <c r="C4920" i="3"/>
  <c r="C4921" i="3"/>
  <c r="C4922" i="3"/>
  <c r="C4923" i="3"/>
  <c r="C4924" i="3"/>
  <c r="C4925" i="3"/>
  <c r="C4926" i="3"/>
  <c r="C4927" i="3"/>
  <c r="C4928" i="3"/>
  <c r="C4929" i="3"/>
  <c r="C4930" i="3"/>
  <c r="C4931" i="3"/>
  <c r="C4932" i="3"/>
  <c r="C4933" i="3"/>
  <c r="C4934" i="3"/>
  <c r="C4935" i="3"/>
  <c r="C4936" i="3"/>
  <c r="C4937" i="3"/>
  <c r="C4938" i="3"/>
  <c r="C4939" i="3"/>
  <c r="C4940" i="3"/>
  <c r="C4941" i="3"/>
  <c r="C4942" i="3"/>
  <c r="C4943" i="3"/>
  <c r="C4944" i="3"/>
  <c r="C4945" i="3"/>
  <c r="C4946" i="3"/>
  <c r="C4947" i="3"/>
  <c r="C4948" i="3"/>
  <c r="C4949" i="3"/>
  <c r="C4950" i="3"/>
  <c r="C4951" i="3"/>
  <c r="C4952" i="3"/>
  <c r="C4953" i="3"/>
  <c r="C4954" i="3"/>
  <c r="C4955" i="3"/>
  <c r="C4956" i="3"/>
  <c r="C4957" i="3"/>
  <c r="C4958" i="3"/>
  <c r="C4959" i="3"/>
  <c r="C4960" i="3"/>
  <c r="C4961" i="3"/>
  <c r="C4962" i="3"/>
  <c r="C4963" i="3"/>
  <c r="C4964" i="3"/>
  <c r="C4965" i="3"/>
  <c r="C4966" i="3"/>
  <c r="C4967" i="3"/>
  <c r="C4968" i="3"/>
  <c r="C4969" i="3"/>
  <c r="C4970" i="3"/>
  <c r="C4971" i="3"/>
  <c r="C4972" i="3"/>
  <c r="C4973" i="3"/>
  <c r="C4974" i="3"/>
  <c r="C4975" i="3"/>
  <c r="C4976" i="3"/>
  <c r="C4977" i="3"/>
  <c r="C4978" i="3"/>
  <c r="C4979" i="3"/>
  <c r="C4980" i="3"/>
  <c r="C4981" i="3"/>
  <c r="C4982" i="3"/>
  <c r="C4983" i="3"/>
  <c r="C4984" i="3"/>
  <c r="C4985" i="3"/>
  <c r="C4986" i="3"/>
  <c r="C4987" i="3"/>
  <c r="C4988" i="3"/>
  <c r="C4989" i="3"/>
  <c r="C4990" i="3"/>
  <c r="C4991" i="3"/>
  <c r="C4992" i="3"/>
  <c r="C4993" i="3"/>
  <c r="C4994" i="3"/>
  <c r="C4995" i="3"/>
  <c r="C4996" i="3"/>
  <c r="C4997" i="3"/>
  <c r="C4998" i="3"/>
  <c r="C4999" i="3"/>
  <c r="C5000" i="3"/>
  <c r="C5001" i="3"/>
  <c r="C5002" i="3"/>
  <c r="C5003" i="3"/>
  <c r="C5004" i="3"/>
  <c r="C5005" i="3"/>
  <c r="C5006" i="3"/>
  <c r="C5007" i="3"/>
  <c r="C5008" i="3"/>
  <c r="C5009" i="3"/>
  <c r="C5010" i="3"/>
  <c r="C5011" i="3"/>
  <c r="C5012" i="3"/>
  <c r="C5013" i="3"/>
  <c r="C5014" i="3"/>
  <c r="C5015" i="3"/>
  <c r="C5016" i="3"/>
  <c r="C5017" i="3"/>
  <c r="C5018" i="3"/>
  <c r="C5019" i="3"/>
  <c r="C5020" i="3"/>
  <c r="C5021" i="3"/>
  <c r="C5022" i="3"/>
  <c r="C5023" i="3"/>
  <c r="C5024" i="3"/>
  <c r="C5025" i="3"/>
  <c r="C5026" i="3"/>
  <c r="C5027" i="3"/>
  <c r="C5028" i="3"/>
  <c r="C5029" i="3"/>
  <c r="C5030" i="3"/>
  <c r="C5031" i="3"/>
  <c r="C5032" i="3"/>
  <c r="C5033" i="3"/>
  <c r="C5034" i="3"/>
  <c r="C5035" i="3"/>
  <c r="C5036" i="3"/>
  <c r="C5037" i="3"/>
  <c r="C5038" i="3"/>
  <c r="C5039" i="3"/>
  <c r="C5040" i="3"/>
  <c r="C5041" i="3"/>
  <c r="C5042" i="3"/>
  <c r="C5043" i="3"/>
  <c r="C5044" i="3"/>
  <c r="C5045" i="3"/>
  <c r="C5046" i="3"/>
  <c r="C5047" i="3"/>
  <c r="C5048" i="3"/>
  <c r="C5049" i="3"/>
  <c r="C5050" i="3"/>
  <c r="C5051" i="3"/>
  <c r="C5052" i="3"/>
  <c r="C5053" i="3"/>
  <c r="C5054" i="3"/>
  <c r="C5055" i="3"/>
  <c r="C5056" i="3"/>
  <c r="C5057" i="3"/>
  <c r="C5058" i="3"/>
  <c r="C5059" i="3"/>
  <c r="C5060" i="3"/>
  <c r="C5061" i="3"/>
  <c r="C5062" i="3"/>
  <c r="C5063" i="3"/>
  <c r="C5064" i="3"/>
  <c r="C5065" i="3"/>
  <c r="C5066" i="3"/>
  <c r="C5067" i="3"/>
  <c r="C5068" i="3"/>
  <c r="C5069" i="3"/>
  <c r="C5070" i="3"/>
  <c r="C5071" i="3"/>
  <c r="C5072" i="3"/>
  <c r="C5073" i="3"/>
  <c r="C5074" i="3"/>
  <c r="C5075" i="3"/>
  <c r="C5076" i="3"/>
  <c r="C5077" i="3"/>
  <c r="C5078" i="3"/>
  <c r="C5079" i="3"/>
  <c r="C5080" i="3"/>
  <c r="C5081" i="3"/>
  <c r="C5082" i="3"/>
  <c r="C5083" i="3"/>
  <c r="C5084" i="3"/>
  <c r="C5085" i="3"/>
  <c r="C5086" i="3"/>
  <c r="C5087" i="3"/>
  <c r="C5088" i="3"/>
  <c r="C5089" i="3"/>
  <c r="C5090" i="3"/>
  <c r="C5091" i="3"/>
  <c r="C5092" i="3"/>
  <c r="C5093" i="3"/>
  <c r="C5094" i="3"/>
  <c r="C5095" i="3"/>
  <c r="C5096" i="3"/>
  <c r="C5097" i="3"/>
  <c r="C5098" i="3"/>
  <c r="C5099" i="3"/>
  <c r="C5100" i="3"/>
  <c r="C5101" i="3"/>
  <c r="C5102" i="3"/>
  <c r="C5103" i="3"/>
  <c r="C5104" i="3"/>
  <c r="C5105" i="3"/>
  <c r="C5106" i="3"/>
  <c r="C5107" i="3"/>
  <c r="C5108" i="3"/>
  <c r="C5109" i="3"/>
  <c r="C5110" i="3"/>
  <c r="C5111" i="3"/>
  <c r="C5112" i="3"/>
  <c r="C5113" i="3"/>
  <c r="C5114" i="3"/>
  <c r="C5115" i="3"/>
  <c r="C5116" i="3"/>
  <c r="C5117" i="3"/>
  <c r="C5118" i="3"/>
  <c r="C5119" i="3"/>
  <c r="C5120" i="3"/>
  <c r="C5121" i="3"/>
  <c r="C5122" i="3"/>
  <c r="C5123" i="3"/>
  <c r="C5124" i="3"/>
  <c r="C5125" i="3"/>
  <c r="C5126" i="3"/>
  <c r="C5127" i="3"/>
  <c r="C5128" i="3"/>
  <c r="C5129" i="3"/>
  <c r="C5130" i="3"/>
  <c r="C5131" i="3"/>
  <c r="C5132" i="3"/>
  <c r="C5133" i="3"/>
  <c r="C5134" i="3"/>
  <c r="C5135" i="3"/>
  <c r="C5136" i="3"/>
  <c r="C5137" i="3"/>
  <c r="C5138" i="3"/>
  <c r="C5139" i="3"/>
  <c r="C5140" i="3"/>
  <c r="C5141" i="3"/>
  <c r="C5142" i="3"/>
  <c r="C5143" i="3"/>
  <c r="C5144" i="3"/>
  <c r="C5145" i="3"/>
  <c r="C5146" i="3"/>
  <c r="C5147" i="3"/>
  <c r="C5148" i="3"/>
  <c r="C5149" i="3"/>
  <c r="C5150" i="3"/>
  <c r="C5151" i="3"/>
  <c r="C5152" i="3"/>
  <c r="C5153" i="3"/>
  <c r="C5154" i="3"/>
  <c r="C5155" i="3"/>
  <c r="C5156" i="3"/>
  <c r="C5157" i="3"/>
  <c r="C5158" i="3"/>
  <c r="C5159" i="3"/>
  <c r="C5160" i="3"/>
  <c r="C5161" i="3"/>
  <c r="C5162" i="3"/>
  <c r="C5163" i="3"/>
  <c r="C5164" i="3"/>
  <c r="C5165" i="3"/>
  <c r="C5166" i="3"/>
  <c r="C5167" i="3"/>
  <c r="C5168" i="3"/>
  <c r="C5169" i="3"/>
  <c r="C5170" i="3"/>
  <c r="C5171" i="3"/>
  <c r="C5172" i="3"/>
  <c r="C5173" i="3"/>
  <c r="C5174" i="3"/>
  <c r="C5175" i="3"/>
  <c r="C5176" i="3"/>
  <c r="C5177" i="3"/>
  <c r="C5178" i="3"/>
  <c r="C5179" i="3"/>
  <c r="C5180" i="3"/>
  <c r="C5181" i="3"/>
  <c r="C5182" i="3"/>
  <c r="C5183" i="3"/>
  <c r="C5184" i="3"/>
  <c r="C5185" i="3"/>
  <c r="C5186" i="3"/>
  <c r="C5187" i="3"/>
  <c r="C5188" i="3"/>
  <c r="C5189" i="3"/>
  <c r="C5190" i="3"/>
  <c r="C5191" i="3"/>
  <c r="C5192" i="3"/>
  <c r="C5193" i="3"/>
  <c r="C5194" i="3"/>
  <c r="C5195" i="3"/>
  <c r="C5196" i="3"/>
  <c r="C5197" i="3"/>
  <c r="C5198" i="3"/>
  <c r="C5199" i="3"/>
  <c r="C5200" i="3"/>
  <c r="C5201" i="3"/>
  <c r="C5202" i="3"/>
  <c r="C5203" i="3"/>
  <c r="C5204" i="3"/>
  <c r="C5205" i="3"/>
  <c r="C5206" i="3"/>
  <c r="C5207" i="3"/>
  <c r="C5208" i="3"/>
  <c r="C5209" i="3"/>
  <c r="C5210" i="3"/>
  <c r="C5211" i="3"/>
  <c r="C5212" i="3"/>
  <c r="C5213" i="3"/>
  <c r="C5214" i="3"/>
  <c r="C5215" i="3"/>
  <c r="C5216" i="3"/>
  <c r="C5217" i="3"/>
  <c r="C5218" i="3"/>
  <c r="C5219" i="3"/>
  <c r="C5220" i="3"/>
  <c r="C5221" i="3"/>
  <c r="C5222" i="3"/>
  <c r="C5223" i="3"/>
  <c r="C5224" i="3"/>
  <c r="C5225" i="3"/>
  <c r="C5226" i="3"/>
  <c r="C5227" i="3"/>
  <c r="C5228" i="3"/>
  <c r="C5229" i="3"/>
  <c r="C5230" i="3"/>
  <c r="C5231" i="3"/>
  <c r="C5232" i="3"/>
  <c r="C5233" i="3"/>
  <c r="C5234" i="3"/>
  <c r="C5235" i="3"/>
  <c r="C5236" i="3"/>
  <c r="C5237" i="3"/>
  <c r="C5238" i="3"/>
  <c r="C5239" i="3"/>
  <c r="C5240" i="3"/>
  <c r="C5241" i="3"/>
  <c r="C5242" i="3"/>
  <c r="C5243" i="3"/>
  <c r="C5244" i="3"/>
  <c r="C5245" i="3"/>
  <c r="C5246" i="3"/>
  <c r="C5247" i="3"/>
  <c r="C5248" i="3"/>
  <c r="C5249" i="3"/>
  <c r="C5250" i="3"/>
  <c r="C5251" i="3"/>
  <c r="C5252" i="3"/>
  <c r="C5253" i="3"/>
  <c r="C5254" i="3"/>
  <c r="C5255" i="3"/>
  <c r="C5256" i="3"/>
  <c r="C5257" i="3"/>
  <c r="C5258" i="3"/>
  <c r="C5259" i="3"/>
  <c r="C5260" i="3"/>
  <c r="C5261" i="3"/>
  <c r="C5262" i="3"/>
  <c r="C5263" i="3"/>
  <c r="C5264" i="3"/>
  <c r="C5265" i="3"/>
  <c r="C5266" i="3"/>
  <c r="C5267" i="3"/>
  <c r="C5268" i="3"/>
  <c r="C5269" i="3"/>
  <c r="C5270" i="3"/>
  <c r="C5271" i="3"/>
  <c r="C5272" i="3"/>
  <c r="C5273" i="3"/>
  <c r="C5274" i="3"/>
  <c r="C5275" i="3"/>
  <c r="C5276" i="3"/>
  <c r="C5277" i="3"/>
  <c r="C5278" i="3"/>
  <c r="C5279" i="3"/>
  <c r="C5280" i="3"/>
  <c r="C5281" i="3"/>
  <c r="C5282" i="3"/>
  <c r="C5283" i="3"/>
  <c r="C5284" i="3"/>
  <c r="C5285" i="3"/>
  <c r="C5286" i="3"/>
  <c r="C5287" i="3"/>
  <c r="C5288" i="3"/>
  <c r="C5289" i="3"/>
  <c r="C5290" i="3"/>
  <c r="C5291" i="3"/>
  <c r="C5292" i="3"/>
  <c r="C5293" i="3"/>
  <c r="C5294" i="3"/>
  <c r="C5295" i="3"/>
  <c r="C5296" i="3"/>
  <c r="C5297" i="3"/>
  <c r="C5298" i="3"/>
  <c r="C5299" i="3"/>
  <c r="C5300" i="3"/>
  <c r="C5301" i="3"/>
  <c r="C5302" i="3"/>
  <c r="C5303" i="3"/>
  <c r="C5304" i="3"/>
  <c r="C5305" i="3"/>
  <c r="C5306" i="3"/>
  <c r="C5307" i="3"/>
  <c r="C5308" i="3"/>
  <c r="C5309" i="3"/>
  <c r="C5310" i="3"/>
  <c r="C5311" i="3"/>
  <c r="C5312" i="3"/>
  <c r="C5313" i="3"/>
  <c r="C5314" i="3"/>
  <c r="C5315" i="3"/>
  <c r="C5316" i="3"/>
  <c r="C5317" i="3"/>
  <c r="C5318" i="3"/>
  <c r="C5319" i="3"/>
  <c r="C5320" i="3"/>
  <c r="C5321" i="3"/>
  <c r="C5322" i="3"/>
  <c r="C5323" i="3"/>
  <c r="C5324" i="3"/>
  <c r="C5325" i="3"/>
  <c r="C5326" i="3"/>
  <c r="C5327" i="3"/>
  <c r="C5328" i="3"/>
  <c r="C5329" i="3"/>
  <c r="C5330" i="3"/>
  <c r="C5331" i="3"/>
  <c r="C5332" i="3"/>
  <c r="C5333" i="3"/>
  <c r="C5334" i="3"/>
  <c r="C5335" i="3"/>
  <c r="C5336" i="3"/>
  <c r="C5337" i="3"/>
  <c r="C5338" i="3"/>
  <c r="C5339" i="3"/>
  <c r="C5340" i="3"/>
  <c r="C5341" i="3"/>
  <c r="C5342" i="3"/>
  <c r="C5343" i="3"/>
  <c r="C5344" i="3"/>
  <c r="C5345" i="3"/>
  <c r="C5346" i="3"/>
  <c r="C5347" i="3"/>
  <c r="C5348" i="3"/>
  <c r="C5349" i="3"/>
  <c r="C5350" i="3"/>
  <c r="C5351" i="3"/>
  <c r="C5352" i="3"/>
  <c r="C5353" i="3"/>
  <c r="C5354" i="3"/>
  <c r="C5355" i="3"/>
  <c r="C5356" i="3"/>
  <c r="C5357" i="3"/>
  <c r="C5358" i="3"/>
  <c r="C5359" i="3"/>
  <c r="C5360" i="3"/>
  <c r="C5361" i="3"/>
  <c r="C5362" i="3"/>
  <c r="C5363" i="3"/>
  <c r="C5364" i="3"/>
  <c r="C5365" i="3"/>
  <c r="C5366" i="3"/>
  <c r="C5367" i="3"/>
  <c r="C5368" i="3"/>
  <c r="C5369" i="3"/>
  <c r="C5370" i="3"/>
  <c r="C5371" i="3"/>
  <c r="C5372" i="3"/>
  <c r="C5373" i="3"/>
  <c r="C5374" i="3"/>
  <c r="C5375" i="3"/>
  <c r="C5376" i="3"/>
  <c r="C5377" i="3"/>
  <c r="C5378" i="3"/>
  <c r="C5379" i="3"/>
  <c r="C5380" i="3"/>
  <c r="C5381" i="3"/>
  <c r="C5382" i="3"/>
  <c r="C5383" i="3"/>
  <c r="C5384" i="3"/>
  <c r="C5385" i="3"/>
  <c r="C5386" i="3"/>
  <c r="C5387" i="3"/>
  <c r="C5388" i="3"/>
  <c r="C5389" i="3"/>
  <c r="C5390" i="3"/>
  <c r="C5391" i="3"/>
  <c r="C5392" i="3"/>
  <c r="C5393" i="3"/>
  <c r="C5394" i="3"/>
  <c r="C5395" i="3"/>
  <c r="C5396" i="3"/>
  <c r="C5397" i="3"/>
  <c r="C5398" i="3"/>
  <c r="C5399" i="3"/>
  <c r="C5400" i="3"/>
  <c r="C5401" i="3"/>
  <c r="C5402" i="3"/>
  <c r="C5403" i="3"/>
  <c r="C5404" i="3"/>
  <c r="C5405" i="3"/>
  <c r="C5406" i="3"/>
  <c r="C5407" i="3"/>
  <c r="C5408" i="3"/>
  <c r="C5409" i="3"/>
  <c r="C5410" i="3"/>
  <c r="C5411" i="3"/>
  <c r="C5412" i="3"/>
  <c r="C5413" i="3"/>
  <c r="C5414" i="3"/>
  <c r="C5415" i="3"/>
  <c r="C5416" i="3"/>
  <c r="C5417" i="3"/>
  <c r="C5418" i="3"/>
  <c r="C5419" i="3"/>
  <c r="C5420" i="3"/>
  <c r="C5421" i="3"/>
  <c r="C5422" i="3"/>
  <c r="C5423" i="3"/>
  <c r="C5424" i="3"/>
  <c r="C5425" i="3"/>
  <c r="C5426" i="3"/>
  <c r="C5427" i="3"/>
  <c r="C5428" i="3"/>
  <c r="C5429" i="3"/>
  <c r="C5430" i="3"/>
  <c r="C5431" i="3"/>
  <c r="C5432" i="3"/>
  <c r="C5433" i="3"/>
  <c r="C5434" i="3"/>
  <c r="C5435" i="3"/>
  <c r="C5436" i="3"/>
  <c r="C5437" i="3"/>
  <c r="C5438" i="3"/>
  <c r="C5439" i="3"/>
  <c r="C5440" i="3"/>
  <c r="C5441" i="3"/>
  <c r="C5442" i="3"/>
  <c r="C5443" i="3"/>
  <c r="C5444" i="3"/>
  <c r="C5445" i="3"/>
  <c r="C5446" i="3"/>
  <c r="C5447" i="3"/>
  <c r="C5448" i="3"/>
  <c r="C5449" i="3"/>
  <c r="C5450" i="3"/>
  <c r="C5451" i="3"/>
  <c r="C5452" i="3"/>
  <c r="C5453" i="3"/>
  <c r="C5454" i="3"/>
  <c r="C5455" i="3"/>
  <c r="C5456" i="3"/>
  <c r="C5457" i="3"/>
  <c r="C5458" i="3"/>
  <c r="C5459" i="3"/>
  <c r="C5460" i="3"/>
  <c r="C5461" i="3"/>
  <c r="C5462" i="3"/>
  <c r="C5463" i="3"/>
  <c r="C5464" i="3"/>
  <c r="C5465" i="3"/>
  <c r="C5466" i="3"/>
  <c r="C5467" i="3"/>
  <c r="C5468" i="3"/>
  <c r="C5469" i="3"/>
  <c r="C5470" i="3"/>
  <c r="C5471" i="3"/>
  <c r="C5472" i="3"/>
  <c r="C5473" i="3"/>
  <c r="C5474" i="3"/>
  <c r="C5475" i="3"/>
  <c r="C5476" i="3"/>
  <c r="C5477" i="3"/>
  <c r="C5478" i="3"/>
  <c r="C5479" i="3"/>
  <c r="C5480" i="3"/>
  <c r="C5481" i="3"/>
  <c r="C5482" i="3"/>
  <c r="C5483" i="3"/>
  <c r="C5484" i="3"/>
  <c r="C5485" i="3"/>
  <c r="C5486" i="3"/>
  <c r="C5487" i="3"/>
  <c r="C5488" i="3"/>
  <c r="C5489" i="3"/>
  <c r="C5490" i="3"/>
  <c r="C5491" i="3"/>
  <c r="C5492" i="3"/>
  <c r="C5493" i="3"/>
  <c r="C5494" i="3"/>
  <c r="C5495" i="3"/>
  <c r="C5496" i="3"/>
  <c r="C5497" i="3"/>
  <c r="C5498" i="3"/>
  <c r="C5499" i="3"/>
  <c r="C5500" i="3"/>
  <c r="C5501" i="3"/>
  <c r="C5502" i="3"/>
  <c r="C5503" i="3"/>
  <c r="C5504" i="3"/>
  <c r="C5505" i="3"/>
  <c r="C5506" i="3"/>
  <c r="C5507" i="3"/>
  <c r="C5508" i="3"/>
  <c r="C5509" i="3"/>
  <c r="C5510" i="3"/>
  <c r="C5511" i="3"/>
  <c r="C5512" i="3"/>
  <c r="C5513" i="3"/>
  <c r="C5514" i="3"/>
  <c r="C5515" i="3"/>
  <c r="C5516" i="3"/>
  <c r="C5517" i="3"/>
  <c r="C5518" i="3"/>
  <c r="C5519" i="3"/>
  <c r="C5520" i="3"/>
  <c r="C5521" i="3"/>
  <c r="C5522" i="3"/>
  <c r="C5523" i="3"/>
  <c r="C5524" i="3"/>
  <c r="C5525" i="3"/>
  <c r="C5526" i="3"/>
  <c r="C5527" i="3"/>
  <c r="C5528" i="3"/>
  <c r="C5529" i="3"/>
  <c r="C5530" i="3"/>
  <c r="C5531" i="3"/>
  <c r="C5532" i="3"/>
  <c r="C5533" i="3"/>
  <c r="C5534" i="3"/>
  <c r="C5535" i="3"/>
  <c r="C5536" i="3"/>
  <c r="C5537" i="3"/>
  <c r="C5538" i="3"/>
  <c r="C5539" i="3"/>
  <c r="C5540" i="3"/>
  <c r="C5541" i="3"/>
  <c r="C5542" i="3"/>
  <c r="C5543" i="3"/>
  <c r="C5544" i="3"/>
  <c r="C5545" i="3"/>
  <c r="C5546" i="3"/>
  <c r="C5547" i="3"/>
  <c r="C5548" i="3"/>
  <c r="C5549" i="3"/>
  <c r="C5550" i="3"/>
  <c r="C5551" i="3"/>
  <c r="C5552" i="3"/>
  <c r="C5553" i="3"/>
  <c r="C5554" i="3"/>
  <c r="C5555" i="3"/>
  <c r="C5556" i="3"/>
  <c r="C5557" i="3"/>
  <c r="C5558" i="3"/>
  <c r="C5559" i="3"/>
  <c r="C5560" i="3"/>
  <c r="C5561" i="3"/>
  <c r="C5562" i="3"/>
  <c r="C5563" i="3"/>
  <c r="C5564" i="3"/>
  <c r="C5565" i="3"/>
  <c r="C5566" i="3"/>
  <c r="C5567" i="3"/>
  <c r="C5568" i="3"/>
  <c r="C5569" i="3"/>
  <c r="C5570" i="3"/>
  <c r="C5571" i="3"/>
  <c r="C5572" i="3"/>
  <c r="C5573" i="3"/>
  <c r="C5574" i="3"/>
  <c r="C5575" i="3"/>
  <c r="C5576" i="3"/>
  <c r="C5577" i="3"/>
  <c r="C5578" i="3"/>
  <c r="C5579" i="3"/>
  <c r="C5580" i="3"/>
  <c r="C5581" i="3"/>
  <c r="C5582" i="3"/>
  <c r="C5583" i="3"/>
  <c r="C5584" i="3"/>
  <c r="C5585" i="3"/>
  <c r="C5586" i="3"/>
  <c r="C5587" i="3"/>
  <c r="C5588" i="3"/>
  <c r="C5589" i="3"/>
  <c r="C5590" i="3"/>
  <c r="C5591" i="3"/>
  <c r="C5592" i="3"/>
  <c r="C5593" i="3"/>
  <c r="C5594" i="3"/>
  <c r="C5595" i="3"/>
  <c r="C5596" i="3"/>
  <c r="C5597" i="3"/>
  <c r="C5598" i="3"/>
  <c r="C5599" i="3"/>
  <c r="C5600" i="3"/>
  <c r="C5601" i="3"/>
  <c r="C5602" i="3"/>
  <c r="C5603" i="3"/>
  <c r="C5604" i="3"/>
  <c r="C5605" i="3"/>
  <c r="C5606" i="3"/>
  <c r="C5607" i="3"/>
  <c r="C5608" i="3"/>
  <c r="C5609" i="3"/>
  <c r="C5610" i="3"/>
  <c r="C5611" i="3"/>
  <c r="C5612" i="3"/>
  <c r="C5613" i="3"/>
  <c r="C5614" i="3"/>
  <c r="C5615" i="3"/>
  <c r="C5616" i="3"/>
  <c r="C5617" i="3"/>
  <c r="C5618" i="3"/>
  <c r="C5619" i="3"/>
  <c r="C5620" i="3"/>
  <c r="C5621" i="3"/>
  <c r="C5622" i="3"/>
  <c r="C5623" i="3"/>
  <c r="C5624" i="3"/>
  <c r="C5625" i="3"/>
  <c r="C5626" i="3"/>
  <c r="C5627" i="3"/>
  <c r="C5628" i="3"/>
  <c r="C5629" i="3"/>
  <c r="C5630" i="3"/>
  <c r="C5631" i="3"/>
  <c r="C5632" i="3"/>
  <c r="C5633" i="3"/>
  <c r="C5634" i="3"/>
  <c r="C5635" i="3"/>
  <c r="C5636" i="3"/>
  <c r="C5637" i="3"/>
  <c r="C5638" i="3"/>
  <c r="C5639" i="3"/>
  <c r="C5640" i="3"/>
  <c r="C5641" i="3"/>
  <c r="C5642" i="3"/>
  <c r="C5643" i="3"/>
  <c r="C5644" i="3"/>
  <c r="C5645" i="3"/>
  <c r="C5646" i="3"/>
  <c r="C5647" i="3"/>
  <c r="C5648" i="3"/>
  <c r="C5649" i="3"/>
  <c r="C5650" i="3"/>
  <c r="C5651" i="3"/>
  <c r="C5652" i="3"/>
  <c r="C5653" i="3"/>
  <c r="C5654" i="3"/>
  <c r="C5655" i="3"/>
  <c r="C5656" i="3"/>
  <c r="C5657" i="3"/>
  <c r="C5658" i="3"/>
  <c r="C5659" i="3"/>
  <c r="C5660" i="3"/>
  <c r="C5661" i="3"/>
  <c r="C5662" i="3"/>
  <c r="C5663" i="3"/>
  <c r="C5664" i="3"/>
  <c r="C5665" i="3"/>
  <c r="C5666" i="3"/>
  <c r="C5667" i="3"/>
  <c r="C5668" i="3"/>
  <c r="C5669" i="3"/>
  <c r="C5670" i="3"/>
  <c r="C5671" i="3"/>
  <c r="C5672" i="3"/>
  <c r="C5673" i="3"/>
  <c r="C5674" i="3"/>
  <c r="C5675" i="3"/>
  <c r="C5676" i="3"/>
  <c r="C5677" i="3"/>
  <c r="C5678" i="3"/>
  <c r="C5679" i="3"/>
  <c r="C5680" i="3"/>
  <c r="C5681" i="3"/>
  <c r="C5682" i="3"/>
  <c r="C5683" i="3"/>
  <c r="C5684" i="3"/>
  <c r="C5685" i="3"/>
  <c r="C5686" i="3"/>
  <c r="C5687" i="3"/>
  <c r="C5688" i="3"/>
  <c r="C5689" i="3"/>
  <c r="C5690" i="3"/>
  <c r="C5691" i="3"/>
  <c r="C5692" i="3"/>
  <c r="C5693" i="3"/>
  <c r="C5694" i="3"/>
  <c r="C5695" i="3"/>
  <c r="C5696" i="3"/>
  <c r="C5697" i="3"/>
  <c r="C5698" i="3"/>
  <c r="C5699" i="3"/>
  <c r="C5700" i="3"/>
  <c r="C5701" i="3"/>
  <c r="C5702" i="3"/>
  <c r="C5703" i="3"/>
  <c r="C5704" i="3"/>
  <c r="C5705" i="3"/>
  <c r="C5706" i="3"/>
  <c r="C5707" i="3"/>
  <c r="C5708" i="3"/>
  <c r="C5709" i="3"/>
  <c r="C5710" i="3"/>
  <c r="C5711" i="3"/>
  <c r="C5712" i="3"/>
  <c r="C5713" i="3"/>
  <c r="C5714" i="3"/>
  <c r="C5715" i="3"/>
  <c r="C5716" i="3"/>
  <c r="C5717" i="3"/>
  <c r="C5718" i="3"/>
  <c r="C5719" i="3"/>
  <c r="C5720" i="3"/>
  <c r="C5721" i="3"/>
  <c r="C5722" i="3"/>
  <c r="C5723" i="3"/>
  <c r="C5724" i="3"/>
  <c r="C5725" i="3"/>
  <c r="C5726" i="3"/>
  <c r="C5727" i="3"/>
  <c r="C5728" i="3"/>
  <c r="C5729" i="3"/>
  <c r="C5730" i="3"/>
  <c r="C5731" i="3"/>
  <c r="C5732" i="3"/>
  <c r="C5733" i="3"/>
  <c r="C5734" i="3"/>
  <c r="C5735" i="3"/>
  <c r="C5736" i="3"/>
  <c r="C5737" i="3"/>
  <c r="C5738" i="3"/>
  <c r="C5739" i="3"/>
  <c r="C5740" i="3"/>
  <c r="C5741" i="3"/>
  <c r="C5742" i="3"/>
  <c r="C5743" i="3"/>
  <c r="C5744" i="3"/>
  <c r="C5745" i="3"/>
  <c r="C5746" i="3"/>
  <c r="C5747" i="3"/>
  <c r="C5748" i="3"/>
  <c r="C5749" i="3"/>
  <c r="C5750" i="3"/>
  <c r="C5751" i="3"/>
  <c r="C5752" i="3"/>
  <c r="C5753" i="3"/>
  <c r="C5754" i="3"/>
  <c r="C5755" i="3"/>
  <c r="C5756" i="3"/>
  <c r="C5757" i="3"/>
  <c r="C5758" i="3"/>
  <c r="C5759" i="3"/>
  <c r="C5760" i="3"/>
  <c r="C5761" i="3"/>
  <c r="C5762" i="3"/>
  <c r="C5763" i="3"/>
  <c r="C5764" i="3"/>
  <c r="C5765" i="3"/>
  <c r="C5766" i="3"/>
  <c r="C5767" i="3"/>
  <c r="C5768" i="3"/>
  <c r="C5769" i="3"/>
  <c r="C5770" i="3"/>
  <c r="C5771" i="3"/>
  <c r="C5772" i="3"/>
  <c r="C5773" i="3"/>
  <c r="C5774" i="3"/>
  <c r="C5775" i="3"/>
  <c r="C5776" i="3"/>
  <c r="C5777" i="3"/>
  <c r="C5778" i="3"/>
  <c r="C5779" i="3"/>
  <c r="C5780" i="3"/>
  <c r="C5781" i="3"/>
  <c r="C5782" i="3"/>
  <c r="C5783" i="3"/>
  <c r="C5784" i="3"/>
  <c r="C5785" i="3"/>
  <c r="C5786" i="3"/>
  <c r="C5787" i="3"/>
  <c r="C5788" i="3"/>
  <c r="C5789" i="3"/>
  <c r="C5790" i="3"/>
  <c r="C5791" i="3"/>
  <c r="C5792" i="3"/>
  <c r="C5793" i="3"/>
  <c r="C5794" i="3"/>
  <c r="C5795" i="3"/>
  <c r="C5796" i="3"/>
  <c r="C5797" i="3"/>
  <c r="C5798" i="3"/>
  <c r="C5799" i="3"/>
  <c r="C5800" i="3"/>
  <c r="C5801" i="3"/>
  <c r="C5802" i="3"/>
  <c r="C5803" i="3"/>
  <c r="C5804" i="3"/>
  <c r="C5805" i="3"/>
  <c r="C5806" i="3"/>
  <c r="C5807" i="3"/>
  <c r="C5808" i="3"/>
  <c r="C5809" i="3"/>
  <c r="C5810" i="3"/>
  <c r="C5811" i="3"/>
  <c r="C5812" i="3"/>
  <c r="C5813" i="3"/>
  <c r="C5814" i="3"/>
  <c r="C5815" i="3"/>
  <c r="C5816" i="3"/>
  <c r="C5817" i="3"/>
  <c r="C5818" i="3"/>
  <c r="C5819" i="3"/>
  <c r="C5820" i="3"/>
  <c r="C5821" i="3"/>
  <c r="C5822" i="3"/>
  <c r="C5823" i="3"/>
  <c r="C5824" i="3"/>
  <c r="C5825" i="3"/>
  <c r="C5826" i="3"/>
  <c r="C5827" i="3"/>
  <c r="C5828" i="3"/>
  <c r="C5829" i="3"/>
  <c r="C5830" i="3"/>
  <c r="C5831" i="3"/>
  <c r="C5832" i="3"/>
  <c r="C5833" i="3"/>
  <c r="C5834" i="3"/>
  <c r="C5835" i="3"/>
  <c r="C5836" i="3"/>
  <c r="C5837" i="3"/>
  <c r="C5838" i="3"/>
  <c r="C5839" i="3"/>
  <c r="C5840" i="3"/>
  <c r="C5841" i="3"/>
  <c r="C5842" i="3"/>
  <c r="C5843" i="3"/>
  <c r="C5844" i="3"/>
  <c r="C5845" i="3"/>
  <c r="C5846" i="3"/>
  <c r="C5847" i="3"/>
  <c r="C5848" i="3"/>
  <c r="C5849" i="3"/>
  <c r="C5850" i="3"/>
  <c r="C5851" i="3"/>
  <c r="C5852" i="3"/>
  <c r="C5853" i="3"/>
  <c r="C5854" i="3"/>
  <c r="C5855" i="3"/>
  <c r="C5856" i="3"/>
  <c r="C5857" i="3"/>
  <c r="C5858" i="3"/>
  <c r="C5859" i="3"/>
  <c r="C5860" i="3"/>
  <c r="C5861" i="3"/>
  <c r="C5862" i="3"/>
  <c r="C5863" i="3"/>
  <c r="C5864" i="3"/>
  <c r="C5865" i="3"/>
  <c r="C5866" i="3"/>
  <c r="C5867" i="3"/>
  <c r="C5868" i="3"/>
  <c r="C5869" i="3"/>
  <c r="C5870" i="3"/>
  <c r="C5871" i="3"/>
  <c r="C5872" i="3"/>
  <c r="C5873" i="3"/>
  <c r="C5874" i="3"/>
  <c r="C5875" i="3"/>
  <c r="C5876" i="3"/>
  <c r="C5877" i="3"/>
  <c r="C5878" i="3"/>
  <c r="C5879" i="3"/>
  <c r="C5880" i="3"/>
  <c r="C5881" i="3"/>
  <c r="C5882" i="3"/>
  <c r="C5883" i="3"/>
  <c r="C5884" i="3"/>
  <c r="C5885" i="3"/>
  <c r="C5886" i="3"/>
  <c r="C5887" i="3"/>
  <c r="C5888" i="3"/>
  <c r="C5889" i="3"/>
  <c r="C5890" i="3"/>
  <c r="C5891" i="3"/>
  <c r="C5892" i="3"/>
  <c r="C5893" i="3"/>
  <c r="C5894" i="3"/>
  <c r="C5895" i="3"/>
  <c r="C5896" i="3"/>
  <c r="C5897" i="3"/>
  <c r="C5898" i="3"/>
  <c r="C5899" i="3"/>
  <c r="C5900" i="3"/>
  <c r="C5901" i="3"/>
  <c r="C5902" i="3"/>
  <c r="C5903" i="3"/>
  <c r="C5904" i="3"/>
  <c r="C5905" i="3"/>
  <c r="C5906" i="3"/>
  <c r="C5907" i="3"/>
  <c r="C5908" i="3"/>
  <c r="C5909" i="3"/>
  <c r="C5910" i="3"/>
  <c r="C5911" i="3"/>
  <c r="C5912" i="3"/>
  <c r="C5913" i="3"/>
  <c r="C5914" i="3"/>
  <c r="C5915" i="3"/>
  <c r="C5916" i="3"/>
  <c r="C5917" i="3"/>
  <c r="C5918" i="3"/>
  <c r="C5919" i="3"/>
  <c r="C5920" i="3"/>
  <c r="C5921" i="3"/>
  <c r="C5922" i="3"/>
  <c r="C5923" i="3"/>
  <c r="C5924" i="3"/>
  <c r="C5925" i="3"/>
  <c r="C5926" i="3"/>
  <c r="C5927" i="3"/>
  <c r="C5928" i="3"/>
  <c r="C5929" i="3"/>
  <c r="C5930" i="3"/>
  <c r="C5931" i="3"/>
  <c r="C5932" i="3"/>
  <c r="C5933" i="3"/>
  <c r="C5934" i="3"/>
  <c r="C5935" i="3"/>
  <c r="C5936" i="3"/>
  <c r="C5937" i="3"/>
  <c r="C5938" i="3"/>
  <c r="C5939" i="3"/>
  <c r="C5940" i="3"/>
  <c r="C5941" i="3"/>
  <c r="C5942" i="3"/>
  <c r="C5943" i="3"/>
  <c r="C5944" i="3"/>
  <c r="C5945" i="3"/>
  <c r="C5946" i="3"/>
  <c r="C5947" i="3"/>
  <c r="C5948" i="3"/>
  <c r="C5949" i="3"/>
  <c r="C5950" i="3"/>
  <c r="C5951" i="3"/>
  <c r="C5952" i="3"/>
  <c r="C5953" i="3"/>
  <c r="C5954" i="3"/>
  <c r="C5955" i="3"/>
  <c r="C5956" i="3"/>
  <c r="C5957" i="3"/>
  <c r="C5958" i="3"/>
  <c r="C5959" i="3"/>
  <c r="C5960" i="3"/>
  <c r="C5961" i="3"/>
  <c r="C5962" i="3"/>
  <c r="C5963" i="3"/>
  <c r="C5964" i="3"/>
  <c r="C5965" i="3"/>
  <c r="C5966" i="3"/>
  <c r="C5967" i="3"/>
  <c r="C5968" i="3"/>
  <c r="C5969" i="3"/>
  <c r="C5970" i="3"/>
  <c r="C5971" i="3"/>
  <c r="C5972" i="3"/>
  <c r="C5973" i="3"/>
  <c r="C5974" i="3"/>
  <c r="C5975" i="3"/>
  <c r="C5976" i="3"/>
  <c r="C5977" i="3"/>
  <c r="C5978" i="3"/>
  <c r="C5979" i="3"/>
  <c r="C5980" i="3"/>
  <c r="C5981" i="3"/>
  <c r="C5982" i="3"/>
  <c r="C5983" i="3"/>
  <c r="C5984" i="3"/>
  <c r="C5985" i="3"/>
  <c r="C5986" i="3"/>
  <c r="C5987" i="3"/>
  <c r="C5988" i="3"/>
  <c r="C5989" i="3"/>
  <c r="C5990" i="3"/>
  <c r="C5991" i="3"/>
  <c r="C5992" i="3"/>
  <c r="C5993" i="3"/>
  <c r="C5994" i="3"/>
  <c r="C5995" i="3"/>
  <c r="C5996" i="3"/>
  <c r="C5997" i="3"/>
  <c r="C5998" i="3"/>
  <c r="C5999" i="3"/>
  <c r="C6000" i="3"/>
  <c r="C6001" i="3"/>
  <c r="C6002" i="3"/>
  <c r="C6003" i="3"/>
  <c r="C6004" i="3"/>
  <c r="C6005" i="3"/>
  <c r="C6006" i="3"/>
  <c r="C6007" i="3"/>
  <c r="C6008" i="3"/>
  <c r="C6009" i="3"/>
  <c r="C6010" i="3"/>
  <c r="C6011" i="3"/>
  <c r="C6012" i="3"/>
  <c r="C6013" i="3"/>
  <c r="C6014" i="3"/>
  <c r="C6015" i="3"/>
  <c r="C6016" i="3"/>
  <c r="C6017" i="3"/>
  <c r="C6018" i="3"/>
  <c r="C6019" i="3"/>
  <c r="C6020" i="3"/>
  <c r="C6021" i="3"/>
  <c r="C6022" i="3"/>
  <c r="C6023" i="3"/>
  <c r="C6024" i="3"/>
  <c r="C6025" i="3"/>
  <c r="C6026" i="3"/>
  <c r="C6027" i="3"/>
  <c r="C6028" i="3"/>
  <c r="C6029" i="3"/>
  <c r="C6030" i="3"/>
  <c r="C6031" i="3"/>
  <c r="C6032" i="3"/>
  <c r="C6033" i="3"/>
  <c r="C6034" i="3"/>
  <c r="C6035" i="3"/>
  <c r="C6036" i="3"/>
  <c r="C6037" i="3"/>
  <c r="C6038" i="3"/>
  <c r="C6039" i="3"/>
  <c r="C6040" i="3"/>
  <c r="C6041" i="3"/>
  <c r="C6042" i="3"/>
  <c r="C6043" i="3"/>
  <c r="C6044" i="3"/>
  <c r="C6045" i="3"/>
  <c r="C6046" i="3"/>
  <c r="C6047" i="3"/>
  <c r="C6048" i="3"/>
  <c r="C6049" i="3"/>
  <c r="C6050" i="3"/>
  <c r="C6051" i="3"/>
  <c r="C6052" i="3"/>
  <c r="C6053" i="3"/>
  <c r="C6054" i="3"/>
  <c r="C6055" i="3"/>
  <c r="C6056" i="3"/>
  <c r="C6057" i="3"/>
  <c r="C6058" i="3"/>
  <c r="C6059" i="3"/>
  <c r="C6060" i="3"/>
  <c r="C6061" i="3"/>
  <c r="C6062" i="3"/>
  <c r="C6063" i="3"/>
  <c r="C6064" i="3"/>
  <c r="C6065" i="3"/>
  <c r="C6066" i="3"/>
  <c r="C6067" i="3"/>
  <c r="C6068" i="3"/>
  <c r="C6069" i="3"/>
  <c r="C6070" i="3"/>
  <c r="C6071" i="3"/>
  <c r="C6072" i="3"/>
  <c r="C6073" i="3"/>
  <c r="C6074" i="3"/>
  <c r="C6075" i="3"/>
  <c r="C6076" i="3"/>
  <c r="C6077" i="3"/>
  <c r="C6078" i="3"/>
  <c r="C6079" i="3"/>
  <c r="C6080" i="3"/>
  <c r="C6081" i="3"/>
  <c r="C6082" i="3"/>
  <c r="C6083" i="3"/>
  <c r="C6084" i="3"/>
  <c r="C6085" i="3"/>
  <c r="C6086" i="3"/>
  <c r="C6087" i="3"/>
  <c r="C6088" i="3"/>
  <c r="C6089" i="3"/>
  <c r="C6090" i="3"/>
  <c r="C6091" i="3"/>
  <c r="C6092" i="3"/>
  <c r="C6093" i="3"/>
  <c r="C6094" i="3"/>
  <c r="C6095" i="3"/>
  <c r="C6096" i="3"/>
  <c r="C6097" i="3"/>
  <c r="C6098" i="3"/>
  <c r="C6099" i="3"/>
  <c r="C6100" i="3"/>
  <c r="C6101" i="3"/>
  <c r="C6102" i="3"/>
  <c r="C6103" i="3"/>
  <c r="C6104" i="3"/>
  <c r="C6105" i="3"/>
  <c r="C6106" i="3"/>
  <c r="C6107" i="3"/>
  <c r="C6108" i="3"/>
  <c r="C6109" i="3"/>
  <c r="C6110" i="3"/>
  <c r="C6111" i="3"/>
  <c r="C6112" i="3"/>
  <c r="C6113" i="3"/>
  <c r="C6114" i="3"/>
  <c r="C6115" i="3"/>
  <c r="C6116" i="3"/>
  <c r="C6117" i="3"/>
  <c r="C6118" i="3"/>
  <c r="C6119" i="3"/>
  <c r="C6120" i="3"/>
  <c r="C6121" i="3"/>
  <c r="C6122" i="3"/>
  <c r="C6123" i="3"/>
  <c r="C6124" i="3"/>
  <c r="C6125" i="3"/>
  <c r="C6126" i="3"/>
  <c r="C6127" i="3"/>
  <c r="C6128" i="3"/>
  <c r="C6129" i="3"/>
  <c r="C6130" i="3"/>
  <c r="C6131" i="3"/>
  <c r="C6132" i="3"/>
  <c r="C6133" i="3"/>
  <c r="C6134" i="3"/>
  <c r="C6135" i="3"/>
  <c r="C6136" i="3"/>
  <c r="C6137" i="3"/>
  <c r="C6138" i="3"/>
  <c r="C6139" i="3"/>
  <c r="C6140" i="3"/>
  <c r="C6141" i="3"/>
  <c r="C6142" i="3"/>
  <c r="C6143" i="3"/>
  <c r="C6144" i="3"/>
  <c r="C6145" i="3"/>
  <c r="C6146" i="3"/>
  <c r="C6147" i="3"/>
  <c r="C6148" i="3"/>
  <c r="C6149" i="3"/>
  <c r="C6150" i="3"/>
  <c r="C6151" i="3"/>
  <c r="C6152" i="3"/>
  <c r="C6153" i="3"/>
  <c r="C6154" i="3"/>
  <c r="C6155" i="3"/>
  <c r="C6156" i="3"/>
  <c r="C6157" i="3"/>
  <c r="C6158" i="3"/>
  <c r="C6159" i="3"/>
  <c r="C6160" i="3"/>
  <c r="C6161" i="3"/>
  <c r="C6162" i="3"/>
  <c r="C6163" i="3"/>
  <c r="C6164" i="3"/>
  <c r="C6165" i="3"/>
  <c r="C6166" i="3"/>
  <c r="C6167" i="3"/>
  <c r="C6168" i="3"/>
  <c r="C6169" i="3"/>
  <c r="C6170" i="3"/>
  <c r="C6171" i="3"/>
  <c r="C6172" i="3"/>
  <c r="C6173" i="3"/>
  <c r="C6174" i="3"/>
  <c r="C6175" i="3"/>
  <c r="C6176" i="3"/>
  <c r="C6177" i="3"/>
  <c r="C6178" i="3"/>
  <c r="C6179" i="3"/>
  <c r="C6180" i="3"/>
  <c r="C6181" i="3"/>
  <c r="C6182" i="3"/>
  <c r="C6183" i="3"/>
  <c r="C6184" i="3"/>
  <c r="C6185" i="3"/>
  <c r="C6186" i="3"/>
  <c r="C6187" i="3"/>
  <c r="C6188" i="3"/>
  <c r="C6189" i="3"/>
  <c r="C6190" i="3"/>
  <c r="C6191" i="3"/>
  <c r="C6192" i="3"/>
  <c r="C6193" i="3"/>
  <c r="C6194" i="3"/>
  <c r="C6195" i="3"/>
  <c r="C6196" i="3"/>
  <c r="C6197" i="3"/>
  <c r="C6198" i="3"/>
  <c r="C6199" i="3"/>
  <c r="C6200" i="3"/>
  <c r="C6201" i="3"/>
  <c r="C6202" i="3"/>
  <c r="C6203" i="3"/>
  <c r="C6204" i="3"/>
  <c r="C6205" i="3"/>
  <c r="C6206" i="3"/>
  <c r="C6207" i="3"/>
  <c r="C6208" i="3"/>
  <c r="C6209" i="3"/>
  <c r="C6210" i="3"/>
  <c r="C6211" i="3"/>
  <c r="C6212" i="3"/>
  <c r="C6213" i="3"/>
  <c r="C6214" i="3"/>
  <c r="C6215" i="3"/>
  <c r="C6216" i="3"/>
  <c r="C6217" i="3"/>
  <c r="C6218" i="3"/>
  <c r="C6219" i="3"/>
  <c r="C6220" i="3"/>
  <c r="C6221" i="3"/>
  <c r="C6222" i="3"/>
  <c r="C6223" i="3"/>
  <c r="C6224" i="3"/>
  <c r="C6225" i="3"/>
  <c r="C6226" i="3"/>
  <c r="C6227" i="3"/>
  <c r="C6228" i="3"/>
  <c r="C6229" i="3"/>
  <c r="C6230" i="3"/>
  <c r="C6231" i="3"/>
  <c r="C6232" i="3"/>
  <c r="C6233" i="3"/>
  <c r="C6234" i="3"/>
  <c r="C6235" i="3"/>
  <c r="C6236" i="3"/>
  <c r="C6237" i="3"/>
  <c r="C6238" i="3"/>
  <c r="C6239" i="3"/>
  <c r="C6240" i="3"/>
  <c r="C6241" i="3"/>
  <c r="C6242" i="3"/>
  <c r="C6243" i="3"/>
  <c r="C6244" i="3"/>
  <c r="C6245" i="3"/>
  <c r="C6246" i="3"/>
  <c r="C6247" i="3"/>
  <c r="C6248" i="3"/>
  <c r="C6249" i="3"/>
  <c r="C6250" i="3"/>
  <c r="C6251" i="3"/>
  <c r="C6252" i="3"/>
  <c r="C6253" i="3"/>
  <c r="C6254" i="3"/>
  <c r="C6255" i="3"/>
  <c r="C6256" i="3"/>
  <c r="C6257" i="3"/>
  <c r="C6258" i="3"/>
  <c r="C6259" i="3"/>
  <c r="C6260" i="3"/>
  <c r="C6261" i="3"/>
  <c r="C6262" i="3"/>
  <c r="C6263" i="3"/>
  <c r="C6264" i="3"/>
  <c r="C6265" i="3"/>
  <c r="C6266" i="3"/>
  <c r="C6267" i="3"/>
  <c r="C6268" i="3"/>
  <c r="C6269" i="3"/>
  <c r="C6270" i="3"/>
  <c r="C6271" i="3"/>
  <c r="C6272" i="3"/>
  <c r="C6273" i="3"/>
  <c r="C6274" i="3"/>
  <c r="C6275" i="3"/>
  <c r="C6276" i="3"/>
  <c r="C6277" i="3"/>
  <c r="C6278" i="3"/>
  <c r="C6279" i="3"/>
  <c r="C6280" i="3"/>
  <c r="C6281" i="3"/>
  <c r="C6282" i="3"/>
  <c r="C6283" i="3"/>
  <c r="C6284" i="3"/>
  <c r="C6285" i="3"/>
  <c r="C6286" i="3"/>
  <c r="C6287" i="3"/>
  <c r="C6288" i="3"/>
  <c r="C6289" i="3"/>
  <c r="C6290" i="3"/>
  <c r="C6291" i="3"/>
  <c r="C6292" i="3"/>
  <c r="C6293" i="3"/>
  <c r="C6294" i="3"/>
  <c r="C6295" i="3"/>
  <c r="C6296" i="3"/>
  <c r="C6297" i="3"/>
  <c r="C6298" i="3"/>
  <c r="C6299" i="3"/>
  <c r="C6300" i="3"/>
  <c r="C6301" i="3"/>
  <c r="C6302" i="3"/>
  <c r="C6303" i="3"/>
  <c r="C6304" i="3"/>
  <c r="C6305" i="3"/>
  <c r="C6306" i="3"/>
  <c r="C6307" i="3"/>
  <c r="C6308" i="3"/>
  <c r="C6309" i="3"/>
  <c r="C6310" i="3"/>
  <c r="C6311" i="3"/>
  <c r="C6312" i="3"/>
  <c r="C6313" i="3"/>
  <c r="C6314" i="3"/>
  <c r="C6315" i="3"/>
  <c r="C6316" i="3"/>
  <c r="C6317" i="3"/>
  <c r="C6318" i="3"/>
  <c r="C6319" i="3"/>
  <c r="C6320" i="3"/>
  <c r="C6321" i="3"/>
  <c r="C6322" i="3"/>
  <c r="C6323" i="3"/>
  <c r="C6324" i="3"/>
  <c r="C6325" i="3"/>
  <c r="C6326" i="3"/>
  <c r="C6327" i="3"/>
  <c r="C6328" i="3"/>
  <c r="C6329" i="3"/>
  <c r="C6330" i="3"/>
  <c r="C6331" i="3"/>
  <c r="C6332" i="3"/>
  <c r="C6333" i="3"/>
  <c r="C6334" i="3"/>
  <c r="C6335" i="3"/>
  <c r="C6336" i="3"/>
  <c r="C6337" i="3"/>
  <c r="C6338" i="3"/>
  <c r="C6339" i="3"/>
  <c r="C6340" i="3"/>
  <c r="C6341" i="3"/>
  <c r="C6342" i="3"/>
  <c r="C6343" i="3"/>
  <c r="C6344" i="3"/>
  <c r="C6345" i="3"/>
  <c r="C6346" i="3"/>
  <c r="C6347" i="3"/>
  <c r="C6348" i="3"/>
  <c r="C6349" i="3"/>
  <c r="C6350" i="3"/>
  <c r="C6351" i="3"/>
  <c r="C6352" i="3"/>
  <c r="C6353" i="3"/>
  <c r="C6354" i="3"/>
  <c r="C6355" i="3"/>
  <c r="C6356" i="3"/>
  <c r="C6357" i="3"/>
  <c r="C6358" i="3"/>
  <c r="C6359" i="3"/>
  <c r="C6360" i="3"/>
  <c r="C6361" i="3"/>
  <c r="C6362" i="3"/>
  <c r="C6363" i="3"/>
  <c r="C6364" i="3"/>
  <c r="C6365" i="3"/>
  <c r="C6366" i="3"/>
  <c r="C6367" i="3"/>
  <c r="C6368" i="3"/>
  <c r="C6369" i="3"/>
  <c r="C6370" i="3"/>
  <c r="C6371" i="3"/>
  <c r="C6372" i="3"/>
  <c r="C6373" i="3"/>
  <c r="C6374" i="3"/>
  <c r="C6375" i="3"/>
  <c r="C6376" i="3"/>
  <c r="C6377" i="3"/>
  <c r="C6378" i="3"/>
  <c r="C6379" i="3"/>
  <c r="C6380" i="3"/>
  <c r="C6381" i="3"/>
  <c r="C6382" i="3"/>
  <c r="C6383" i="3"/>
  <c r="C6384" i="3"/>
  <c r="C6385" i="3"/>
  <c r="C6386" i="3"/>
  <c r="C6387" i="3"/>
  <c r="C6388" i="3"/>
  <c r="C6389" i="3"/>
  <c r="C6390" i="3"/>
  <c r="C6391" i="3"/>
  <c r="C6392" i="3"/>
  <c r="C6393" i="3"/>
  <c r="C6394" i="3"/>
  <c r="C6395" i="3"/>
  <c r="C6396" i="3"/>
  <c r="C6397" i="3"/>
  <c r="C6398" i="3"/>
  <c r="C6399" i="3"/>
  <c r="C6400" i="3"/>
  <c r="C6401" i="3"/>
  <c r="C6402" i="3"/>
  <c r="C6403" i="3"/>
  <c r="C6404" i="3"/>
  <c r="C6405" i="3"/>
  <c r="C6406" i="3"/>
  <c r="C6407" i="3"/>
  <c r="C6408" i="3"/>
  <c r="C6409" i="3"/>
  <c r="C6410" i="3"/>
  <c r="C6411" i="3"/>
  <c r="C6412" i="3"/>
  <c r="C6413" i="3"/>
  <c r="C6414" i="3"/>
  <c r="C6415" i="3"/>
  <c r="C6416" i="3"/>
  <c r="C6417" i="3"/>
  <c r="C6418" i="3"/>
  <c r="C6419" i="3"/>
  <c r="C6420" i="3"/>
  <c r="C6421" i="3"/>
  <c r="C6422" i="3"/>
  <c r="C6423" i="3"/>
  <c r="C6424" i="3"/>
  <c r="C6425" i="3"/>
  <c r="C6426" i="3"/>
  <c r="C6427" i="3"/>
  <c r="C6428" i="3"/>
  <c r="C6429" i="3"/>
  <c r="C6430" i="3"/>
  <c r="C6431" i="3"/>
  <c r="C6432" i="3"/>
  <c r="C6433" i="3"/>
  <c r="C6434" i="3"/>
  <c r="C6435" i="3"/>
  <c r="C6436" i="3"/>
  <c r="C6437" i="3"/>
  <c r="C6438" i="3"/>
  <c r="C6439" i="3"/>
  <c r="C6440" i="3"/>
  <c r="C6441" i="3"/>
  <c r="C6442" i="3"/>
  <c r="C6443" i="3"/>
  <c r="C6444" i="3"/>
  <c r="C6445" i="3"/>
  <c r="C6446" i="3"/>
  <c r="C6447" i="3"/>
  <c r="C6448" i="3"/>
  <c r="C6449" i="3"/>
  <c r="C6450" i="3"/>
  <c r="C6451" i="3"/>
  <c r="C6452" i="3"/>
  <c r="C6453" i="3"/>
  <c r="C6454" i="3"/>
  <c r="C6455" i="3"/>
  <c r="C6456" i="3"/>
  <c r="C6457" i="3"/>
  <c r="C6458" i="3"/>
  <c r="C6459" i="3"/>
  <c r="C6460" i="3"/>
  <c r="C6461" i="3"/>
  <c r="C6462" i="3"/>
  <c r="C6463" i="3"/>
  <c r="C6464" i="3"/>
  <c r="C6465" i="3"/>
  <c r="C6466" i="3"/>
  <c r="C6467" i="3"/>
  <c r="C6468" i="3"/>
  <c r="C6469" i="3"/>
  <c r="C6470" i="3"/>
  <c r="C6471" i="3"/>
  <c r="C6472" i="3"/>
  <c r="C6473" i="3"/>
  <c r="C6474" i="3"/>
  <c r="C6475" i="3"/>
  <c r="C6476" i="3"/>
  <c r="C6477" i="3"/>
  <c r="C6478" i="3"/>
  <c r="C6479" i="3"/>
  <c r="C6480" i="3"/>
  <c r="C6481" i="3"/>
  <c r="C6482" i="3"/>
  <c r="C6483" i="3"/>
  <c r="C6484" i="3"/>
  <c r="C6485" i="3"/>
  <c r="C6486" i="3"/>
  <c r="C6487" i="3"/>
  <c r="C6488" i="3"/>
  <c r="C6489" i="3"/>
  <c r="C6490" i="3"/>
  <c r="C6491" i="3"/>
  <c r="C6492" i="3"/>
  <c r="C6493" i="3"/>
  <c r="C6494" i="3"/>
  <c r="C6495" i="3"/>
  <c r="C6496" i="3"/>
  <c r="C6497" i="3"/>
  <c r="C6498" i="3"/>
  <c r="C6499" i="3"/>
  <c r="C6500" i="3"/>
  <c r="C6501" i="3"/>
  <c r="C6502" i="3"/>
  <c r="C6503" i="3"/>
  <c r="C6504" i="3"/>
  <c r="C6505" i="3"/>
  <c r="C6506" i="3"/>
  <c r="C6507" i="3"/>
  <c r="C6508" i="3"/>
  <c r="C6509" i="3"/>
  <c r="C6510" i="3"/>
  <c r="C6511" i="3"/>
  <c r="C6512" i="3"/>
  <c r="C6513" i="3"/>
  <c r="C6514" i="3"/>
  <c r="C6515" i="3"/>
  <c r="C6516" i="3"/>
  <c r="C6517" i="3"/>
  <c r="C6518" i="3"/>
  <c r="C6519" i="3"/>
  <c r="C6520" i="3"/>
  <c r="C6521" i="3"/>
  <c r="C6522" i="3"/>
  <c r="C6523" i="3"/>
  <c r="C6524" i="3"/>
  <c r="C6525" i="3"/>
  <c r="C6526" i="3"/>
  <c r="C6527" i="3"/>
  <c r="C6528" i="3"/>
  <c r="C6529" i="3"/>
  <c r="C6530" i="3"/>
  <c r="C6531" i="3"/>
  <c r="C6532" i="3"/>
  <c r="C6533" i="3"/>
  <c r="C6534" i="3"/>
  <c r="C6535" i="3"/>
  <c r="C6536" i="3"/>
  <c r="C6537" i="3"/>
  <c r="C6538" i="3"/>
  <c r="C6539" i="3"/>
  <c r="C6540" i="3"/>
  <c r="C6541" i="3"/>
  <c r="C6542" i="3"/>
  <c r="C6543" i="3"/>
  <c r="C6544" i="3"/>
  <c r="C6545" i="3"/>
  <c r="C6546" i="3"/>
  <c r="C6547" i="3"/>
  <c r="C6548" i="3"/>
  <c r="C6549" i="3"/>
  <c r="C6550" i="3"/>
  <c r="C6551" i="3"/>
  <c r="C6552" i="3"/>
  <c r="C6553" i="3"/>
  <c r="C6554" i="3"/>
  <c r="C6555" i="3"/>
  <c r="C6556" i="3"/>
  <c r="C6557" i="3"/>
  <c r="C6558" i="3"/>
  <c r="C6559" i="3"/>
  <c r="C6560" i="3"/>
  <c r="C6561" i="3"/>
  <c r="C6562" i="3"/>
  <c r="C6563" i="3"/>
  <c r="C6564" i="3"/>
  <c r="C6565" i="3"/>
  <c r="C6566" i="3"/>
  <c r="C6567" i="3"/>
  <c r="C6568" i="3"/>
  <c r="C6569" i="3"/>
  <c r="C6570" i="3"/>
  <c r="C6571" i="3"/>
  <c r="C6572" i="3"/>
  <c r="C6573" i="3"/>
  <c r="C6574" i="3"/>
  <c r="C6575" i="3"/>
  <c r="C6576" i="3"/>
  <c r="C6577" i="3"/>
  <c r="C6578" i="3"/>
  <c r="C6579" i="3"/>
  <c r="C6580" i="3"/>
  <c r="C6581" i="3"/>
  <c r="C6582" i="3"/>
  <c r="C6583" i="3"/>
  <c r="C6584" i="3"/>
  <c r="C6585" i="3"/>
  <c r="C6586" i="3"/>
  <c r="C6587" i="3"/>
  <c r="C6588" i="3"/>
  <c r="C6589" i="3"/>
  <c r="C6590" i="3"/>
  <c r="C6591" i="3"/>
  <c r="C6592" i="3"/>
  <c r="C6593" i="3"/>
  <c r="C6594" i="3"/>
  <c r="C6595" i="3"/>
  <c r="C6596" i="3"/>
  <c r="C6597" i="3"/>
  <c r="C6598" i="3"/>
  <c r="C6599" i="3"/>
  <c r="C6600" i="3"/>
  <c r="C6601" i="3"/>
  <c r="C6602" i="3"/>
  <c r="C6603" i="3"/>
  <c r="C6604" i="3"/>
  <c r="C6605" i="3"/>
  <c r="C6606" i="3"/>
  <c r="C6607" i="3"/>
  <c r="C6608" i="3"/>
  <c r="C6609" i="3"/>
  <c r="C6610" i="3"/>
  <c r="C6611" i="3"/>
  <c r="C6612" i="3"/>
  <c r="C6613" i="3"/>
  <c r="C6614" i="3"/>
  <c r="C6615" i="3"/>
  <c r="C6616" i="3"/>
  <c r="C6617" i="3"/>
  <c r="C6618" i="3"/>
  <c r="C6619" i="3"/>
  <c r="C6620" i="3"/>
  <c r="C6621" i="3"/>
  <c r="C6622" i="3"/>
  <c r="C6623" i="3"/>
  <c r="C6624" i="3"/>
  <c r="C6625" i="3"/>
  <c r="C6626" i="3"/>
  <c r="C6627" i="3"/>
  <c r="C6628" i="3"/>
  <c r="C6629" i="3"/>
  <c r="C6630" i="3"/>
  <c r="C6631" i="3"/>
  <c r="C6632" i="3"/>
  <c r="C6633" i="3"/>
  <c r="C6634" i="3"/>
  <c r="C6635" i="3"/>
  <c r="C6636" i="3"/>
  <c r="C6637" i="3"/>
  <c r="C6638" i="3"/>
  <c r="C6639" i="3"/>
  <c r="C6640" i="3"/>
  <c r="C6641" i="3"/>
  <c r="C6642" i="3"/>
  <c r="C6643" i="3"/>
  <c r="C6644" i="3"/>
  <c r="C6645" i="3"/>
  <c r="C6646" i="3"/>
  <c r="C6647" i="3"/>
  <c r="C6648" i="3"/>
  <c r="C6649" i="3"/>
  <c r="C6650" i="3"/>
  <c r="C6651" i="3"/>
  <c r="C6652" i="3"/>
  <c r="C6653" i="3"/>
  <c r="C6654" i="3"/>
  <c r="C6655" i="3"/>
  <c r="C6656" i="3"/>
  <c r="C6657" i="3"/>
  <c r="C6658" i="3"/>
  <c r="C6659" i="3"/>
  <c r="C6660" i="3"/>
  <c r="C6661" i="3"/>
  <c r="C6662" i="3"/>
  <c r="C6663" i="3"/>
  <c r="C6664" i="3"/>
  <c r="C6665" i="3"/>
  <c r="C6666" i="3"/>
  <c r="C6667" i="3"/>
  <c r="C6668" i="3"/>
  <c r="C6669" i="3"/>
  <c r="C6670" i="3"/>
  <c r="C6671" i="3"/>
  <c r="C6672" i="3"/>
  <c r="C6673" i="3"/>
  <c r="C6674" i="3"/>
  <c r="C6675" i="3"/>
  <c r="C6676" i="3"/>
  <c r="C6677" i="3"/>
  <c r="C6678" i="3"/>
  <c r="C6679" i="3"/>
  <c r="C6680" i="3"/>
  <c r="C6681" i="3"/>
  <c r="C6682" i="3"/>
  <c r="C6683" i="3"/>
  <c r="C6684" i="3"/>
  <c r="C6685" i="3"/>
  <c r="C6686" i="3"/>
  <c r="C6687" i="3"/>
  <c r="C6688" i="3"/>
  <c r="C6689" i="3"/>
  <c r="C6690" i="3"/>
  <c r="C6691" i="3"/>
  <c r="C6692" i="3"/>
  <c r="C6693" i="3"/>
  <c r="C6694" i="3"/>
  <c r="C6695" i="3"/>
  <c r="C6696" i="3"/>
  <c r="C6697" i="3"/>
  <c r="C6698" i="3"/>
  <c r="C6699" i="3"/>
  <c r="C6700" i="3"/>
  <c r="C6701" i="3"/>
  <c r="C6702" i="3"/>
  <c r="C6703" i="3"/>
  <c r="C6704" i="3"/>
  <c r="C6705" i="3"/>
  <c r="C6706" i="3"/>
  <c r="C6707" i="3"/>
  <c r="C6708" i="3"/>
  <c r="C6709" i="3"/>
  <c r="C6710" i="3"/>
  <c r="C6711" i="3"/>
  <c r="C6712" i="3"/>
  <c r="C6713" i="3"/>
  <c r="C6714" i="3"/>
  <c r="C6715" i="3"/>
  <c r="C6716" i="3"/>
  <c r="C6717" i="3"/>
  <c r="C6718" i="3"/>
  <c r="C6719" i="3"/>
  <c r="C6720" i="3"/>
  <c r="C6721" i="3"/>
  <c r="C6722" i="3"/>
  <c r="C6723" i="3"/>
  <c r="C6724" i="3"/>
  <c r="C6725" i="3"/>
  <c r="C6726" i="3"/>
  <c r="C6727" i="3"/>
  <c r="C6728" i="3"/>
  <c r="C6729" i="3"/>
  <c r="C6730" i="3"/>
  <c r="C6731" i="3"/>
  <c r="C6732" i="3"/>
  <c r="C6733" i="3"/>
  <c r="C6734" i="3"/>
  <c r="C6735" i="3"/>
  <c r="C6736" i="3"/>
  <c r="C6737" i="3"/>
  <c r="C6738" i="3"/>
  <c r="C6739" i="3"/>
  <c r="C6740" i="3"/>
  <c r="C6741" i="3"/>
  <c r="C6742" i="3"/>
  <c r="C6743" i="3"/>
  <c r="C6744" i="3"/>
  <c r="C6745" i="3"/>
  <c r="C6746" i="3"/>
  <c r="C6747" i="3"/>
  <c r="C6748" i="3"/>
  <c r="C6749" i="3"/>
  <c r="C6750" i="3"/>
  <c r="C6751" i="3"/>
  <c r="C6752" i="3"/>
  <c r="C6753" i="3"/>
  <c r="C6754" i="3"/>
  <c r="C6755" i="3"/>
  <c r="C6756" i="3"/>
  <c r="C6757" i="3"/>
  <c r="C6758" i="3"/>
  <c r="C6759" i="3"/>
  <c r="C6760" i="3"/>
  <c r="C6761" i="3"/>
  <c r="C6762" i="3"/>
  <c r="C6763" i="3"/>
  <c r="C6764" i="3"/>
  <c r="C6765" i="3"/>
  <c r="C6766" i="3"/>
  <c r="C6767" i="3"/>
  <c r="C6768" i="3"/>
  <c r="C6769" i="3"/>
  <c r="C6770" i="3"/>
  <c r="C6771" i="3"/>
  <c r="C6772" i="3"/>
  <c r="C6773" i="3"/>
  <c r="C6774" i="3"/>
  <c r="C6775" i="3"/>
  <c r="C6776" i="3"/>
  <c r="C6777" i="3"/>
  <c r="C6778" i="3"/>
  <c r="C6779" i="3"/>
  <c r="C6780" i="3"/>
  <c r="C6781" i="3"/>
  <c r="C6782" i="3"/>
  <c r="C6783" i="3"/>
  <c r="C6784" i="3"/>
  <c r="C6785" i="3"/>
  <c r="C6786" i="3"/>
  <c r="C6787" i="3"/>
  <c r="C6788" i="3"/>
  <c r="C6789" i="3"/>
  <c r="C6790" i="3"/>
  <c r="C6791" i="3"/>
  <c r="C6792" i="3"/>
  <c r="C6793" i="3"/>
  <c r="C6794" i="3"/>
  <c r="C6795" i="3"/>
  <c r="C6796" i="3"/>
  <c r="C6797" i="3"/>
  <c r="C6798" i="3"/>
  <c r="C6799" i="3"/>
  <c r="C6800" i="3"/>
  <c r="C6801" i="3"/>
  <c r="C6802" i="3"/>
  <c r="C6803" i="3"/>
  <c r="C6804" i="3"/>
  <c r="C6805" i="3"/>
  <c r="C6806" i="3"/>
  <c r="C6807" i="3"/>
  <c r="C6808" i="3"/>
  <c r="C6809" i="3"/>
  <c r="C6810" i="3"/>
  <c r="C6811" i="3"/>
  <c r="C6812" i="3"/>
  <c r="C6813" i="3"/>
  <c r="C6814" i="3"/>
  <c r="C6815" i="3"/>
  <c r="C6816" i="3"/>
  <c r="C6817" i="3"/>
  <c r="C6818" i="3"/>
  <c r="C6819" i="3"/>
  <c r="C6820" i="3"/>
  <c r="C6821" i="3"/>
  <c r="C6822" i="3"/>
  <c r="C6823" i="3"/>
  <c r="C6824" i="3"/>
  <c r="C6825" i="3"/>
  <c r="C6826" i="3"/>
  <c r="C6827" i="3"/>
  <c r="C6828" i="3"/>
  <c r="C6829" i="3"/>
  <c r="C6830" i="3"/>
  <c r="C6831" i="3"/>
  <c r="C6832" i="3"/>
  <c r="C6833" i="3"/>
  <c r="C6834" i="3"/>
  <c r="C6835" i="3"/>
  <c r="C6836" i="3"/>
  <c r="C6837" i="3"/>
  <c r="C6838" i="3"/>
  <c r="C6839" i="3"/>
  <c r="C6840" i="3"/>
  <c r="C6841" i="3"/>
  <c r="C6842" i="3"/>
  <c r="C6843" i="3"/>
  <c r="C6844" i="3"/>
  <c r="C6845" i="3"/>
  <c r="C6846" i="3"/>
  <c r="C6847" i="3"/>
  <c r="C6848" i="3"/>
  <c r="C6849" i="3"/>
  <c r="C6850" i="3"/>
  <c r="C6851" i="3"/>
  <c r="C6852" i="3"/>
  <c r="C6853" i="3"/>
  <c r="C6854" i="3"/>
  <c r="C6855" i="3"/>
  <c r="C6856" i="3"/>
  <c r="C6857" i="3"/>
  <c r="C6858" i="3"/>
  <c r="C6859" i="3"/>
  <c r="C6860" i="3"/>
  <c r="C6861" i="3"/>
  <c r="C6862" i="3"/>
  <c r="B6862" i="3" s="1"/>
  <c r="C6863" i="3"/>
  <c r="B6863" i="3" s="1"/>
  <c r="C6864" i="3"/>
  <c r="B6864" i="3" s="1"/>
  <c r="C6865" i="3"/>
  <c r="B6865" i="3" s="1"/>
  <c r="C6866" i="3"/>
  <c r="B6866" i="3" s="1"/>
  <c r="C6867" i="3"/>
  <c r="C6868" i="3"/>
  <c r="C6869" i="3"/>
  <c r="C6870" i="3"/>
  <c r="C6871" i="3"/>
  <c r="C6872" i="3"/>
  <c r="C6873" i="3"/>
  <c r="C6874" i="3"/>
  <c r="C6875" i="3"/>
  <c r="C6876" i="3"/>
  <c r="C6877" i="3"/>
  <c r="C6878" i="3"/>
  <c r="C6879" i="3"/>
  <c r="C6880" i="3"/>
  <c r="C6881" i="3"/>
  <c r="C6882" i="3"/>
  <c r="C6883" i="3"/>
  <c r="C6884" i="3"/>
  <c r="C6885" i="3"/>
  <c r="C6886" i="3"/>
  <c r="C6887" i="3"/>
  <c r="C6888" i="3"/>
  <c r="C6889" i="3"/>
  <c r="C6890" i="3"/>
  <c r="C6891" i="3"/>
  <c r="C6892" i="3"/>
  <c r="C6893" i="3"/>
  <c r="C6894" i="3"/>
  <c r="C6895" i="3"/>
  <c r="C6896" i="3"/>
  <c r="C6897" i="3"/>
  <c r="C6898" i="3"/>
  <c r="C6899" i="3"/>
  <c r="C6900" i="3"/>
  <c r="C6901" i="3"/>
  <c r="C6902" i="3"/>
  <c r="C6903" i="3"/>
  <c r="C6904" i="3"/>
  <c r="C6905" i="3"/>
  <c r="C6906" i="3"/>
  <c r="C6907" i="3"/>
  <c r="C6908" i="3"/>
  <c r="C6909" i="3"/>
  <c r="C6910" i="3"/>
  <c r="C6911" i="3"/>
  <c r="C6912" i="3"/>
  <c r="C6913" i="3"/>
  <c r="C6914" i="3"/>
  <c r="C6915" i="3"/>
  <c r="C6916" i="3"/>
  <c r="C6917" i="3"/>
  <c r="C6918" i="3"/>
  <c r="C6919" i="3"/>
  <c r="C6920" i="3"/>
  <c r="C6921" i="3"/>
  <c r="C6922" i="3"/>
  <c r="C6923" i="3"/>
  <c r="C6924" i="3"/>
  <c r="C6925" i="3"/>
  <c r="C6926" i="3"/>
  <c r="C6927" i="3"/>
  <c r="C6928" i="3"/>
  <c r="C6929" i="3"/>
  <c r="C6930" i="3"/>
  <c r="C6931" i="3"/>
  <c r="C6932" i="3"/>
  <c r="C6933" i="3"/>
  <c r="C6934" i="3"/>
  <c r="C6935" i="3"/>
  <c r="C6936" i="3"/>
  <c r="C6937" i="3"/>
  <c r="C6938" i="3"/>
  <c r="C6939" i="3"/>
  <c r="C6940" i="3"/>
  <c r="C6941" i="3"/>
  <c r="C6942" i="3"/>
  <c r="C6943" i="3"/>
  <c r="C6944" i="3"/>
  <c r="C6945" i="3"/>
  <c r="C6946" i="3"/>
  <c r="C6947" i="3"/>
  <c r="C6948" i="3"/>
  <c r="C6949" i="3"/>
  <c r="C6950" i="3"/>
  <c r="C6951" i="3"/>
  <c r="C6952" i="3"/>
  <c r="C6953" i="3"/>
  <c r="C6954" i="3"/>
  <c r="C6955" i="3"/>
  <c r="C6956" i="3"/>
  <c r="C6957" i="3"/>
  <c r="C6958" i="3"/>
  <c r="C6959" i="3"/>
  <c r="C6960" i="3"/>
  <c r="C6961" i="3"/>
  <c r="C6962" i="3"/>
  <c r="C6963" i="3"/>
  <c r="C6964" i="3"/>
  <c r="C6965" i="3"/>
  <c r="C6966" i="3"/>
  <c r="C6967" i="3"/>
  <c r="C6968" i="3"/>
  <c r="C6969" i="3"/>
  <c r="C6970" i="3"/>
  <c r="C6971" i="3"/>
  <c r="C6972" i="3"/>
  <c r="C6973" i="3"/>
  <c r="C6974" i="3"/>
  <c r="C6975" i="3"/>
  <c r="C6976" i="3"/>
  <c r="C6977" i="3"/>
  <c r="C6978" i="3"/>
  <c r="C6979" i="3"/>
  <c r="C6980" i="3"/>
  <c r="C6981" i="3"/>
  <c r="C6982" i="3"/>
  <c r="C6983" i="3"/>
  <c r="C6984" i="3"/>
  <c r="C6985" i="3"/>
  <c r="C6986" i="3"/>
  <c r="C6987" i="3"/>
  <c r="C6988" i="3"/>
  <c r="C6989" i="3"/>
  <c r="C6990" i="3"/>
  <c r="C6991" i="3"/>
  <c r="C6992" i="3"/>
  <c r="C6993" i="3"/>
  <c r="C6994" i="3"/>
  <c r="C6995" i="3"/>
  <c r="C6996" i="3"/>
  <c r="C6997" i="3"/>
  <c r="C6998" i="3"/>
  <c r="C6999" i="3"/>
  <c r="C7000" i="3"/>
  <c r="C7001" i="3"/>
  <c r="C7002" i="3"/>
  <c r="C7003" i="3"/>
  <c r="C7004" i="3"/>
  <c r="C7005" i="3"/>
  <c r="C7006" i="3"/>
  <c r="C7007" i="3"/>
  <c r="C7008" i="3"/>
  <c r="C7009" i="3"/>
  <c r="C7010" i="3"/>
  <c r="C7011" i="3"/>
  <c r="C7012" i="3"/>
  <c r="C7013" i="3"/>
  <c r="C7014" i="3"/>
  <c r="C7015" i="3"/>
  <c r="C7016" i="3"/>
  <c r="C7017" i="3"/>
  <c r="C7018" i="3"/>
  <c r="C7019" i="3"/>
  <c r="C7020" i="3"/>
  <c r="C7021" i="3"/>
  <c r="C7022" i="3"/>
  <c r="C7023" i="3"/>
  <c r="C7024" i="3"/>
  <c r="C7025" i="3"/>
  <c r="C7026" i="3"/>
  <c r="C7027" i="3"/>
  <c r="C7028" i="3"/>
  <c r="C7029" i="3"/>
  <c r="C7030" i="3"/>
  <c r="C7031" i="3"/>
  <c r="C7032" i="3"/>
  <c r="C7033" i="3"/>
  <c r="C7034" i="3"/>
  <c r="C7035" i="3"/>
  <c r="C7036" i="3"/>
  <c r="C7037" i="3"/>
  <c r="C7038" i="3"/>
  <c r="C7039" i="3"/>
  <c r="C7040" i="3"/>
  <c r="C7041" i="3"/>
  <c r="C7042" i="3"/>
  <c r="C7043" i="3"/>
  <c r="C7044" i="3"/>
  <c r="C7045" i="3"/>
  <c r="C7046" i="3"/>
  <c r="C7047" i="3"/>
  <c r="C7048" i="3"/>
  <c r="C7049" i="3"/>
  <c r="C7050" i="3"/>
  <c r="C7051" i="3"/>
  <c r="C7052" i="3"/>
  <c r="C7053" i="3"/>
  <c r="C7054" i="3"/>
  <c r="C7055" i="3"/>
  <c r="C7056" i="3"/>
  <c r="C7057" i="3"/>
  <c r="C7058" i="3"/>
  <c r="C7059" i="3"/>
  <c r="C7060" i="3"/>
  <c r="C7061" i="3"/>
  <c r="C7062" i="3"/>
  <c r="C7063" i="3"/>
  <c r="C7064" i="3"/>
  <c r="C7065" i="3"/>
  <c r="C7066" i="3"/>
  <c r="C7067" i="3"/>
  <c r="C7068" i="3"/>
  <c r="C7069" i="3"/>
  <c r="C7070" i="3"/>
  <c r="C7071" i="3"/>
  <c r="C7072" i="3"/>
  <c r="C7073" i="3"/>
  <c r="C7074" i="3"/>
  <c r="C7075" i="3"/>
  <c r="C7076" i="3"/>
  <c r="C7077"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7" i="3"/>
  <c r="C7128" i="3"/>
  <c r="C7129" i="3"/>
  <c r="C7130" i="3"/>
  <c r="C7131" i="3"/>
  <c r="C7132" i="3"/>
  <c r="C7133" i="3"/>
  <c r="C7134" i="3"/>
  <c r="C7135" i="3"/>
  <c r="C7136" i="3"/>
  <c r="C7137" i="3"/>
  <c r="C7138" i="3"/>
  <c r="C7139" i="3"/>
  <c r="C7140" i="3"/>
  <c r="C7141" i="3"/>
  <c r="C7142" i="3"/>
  <c r="C7143" i="3"/>
  <c r="C7144" i="3"/>
  <c r="C7145" i="3"/>
  <c r="C7146" i="3"/>
  <c r="C7147" i="3"/>
  <c r="C7148"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2" i="3"/>
  <c r="C7193" i="3"/>
  <c r="C7194" i="3"/>
  <c r="C7195" i="3"/>
  <c r="C7196" i="3"/>
  <c r="C7197" i="3"/>
  <c r="C7198" i="3"/>
  <c r="C7199" i="3"/>
  <c r="C7200" i="3"/>
  <c r="C7201" i="3"/>
  <c r="C7202" i="3"/>
  <c r="C7203" i="3"/>
  <c r="C7204" i="3"/>
  <c r="C7205" i="3"/>
  <c r="C7206" i="3"/>
  <c r="C7207" i="3"/>
  <c r="C7208" i="3"/>
  <c r="C7209" i="3"/>
  <c r="C7210" i="3"/>
  <c r="C7211" i="3"/>
  <c r="C7212" i="3"/>
  <c r="C7213" i="3"/>
  <c r="C7214" i="3"/>
  <c r="C7215" i="3"/>
  <c r="C7216" i="3"/>
  <c r="C7217" i="3"/>
  <c r="C7218" i="3"/>
  <c r="C7219" i="3"/>
  <c r="C7220" i="3"/>
  <c r="C7221" i="3"/>
  <c r="C7222" i="3"/>
  <c r="C7223" i="3"/>
  <c r="C7224" i="3"/>
  <c r="C7225" i="3"/>
  <c r="C7226" i="3"/>
  <c r="C7227" i="3"/>
  <c r="C7228" i="3"/>
  <c r="C7229" i="3"/>
  <c r="C7230" i="3"/>
  <c r="C7231" i="3"/>
  <c r="C7232" i="3"/>
  <c r="C7233" i="3"/>
  <c r="C7234" i="3"/>
  <c r="C7235" i="3"/>
  <c r="C7236" i="3"/>
  <c r="C7237" i="3"/>
  <c r="C7238" i="3"/>
  <c r="C7239" i="3"/>
  <c r="C7240" i="3"/>
  <c r="C7241" i="3"/>
  <c r="C7242" i="3"/>
  <c r="C7243" i="3"/>
  <c r="C7244" i="3"/>
  <c r="C7245" i="3"/>
  <c r="C7246" i="3"/>
  <c r="C7247" i="3"/>
  <c r="C7248" i="3"/>
  <c r="C7249" i="3"/>
  <c r="C7250" i="3"/>
  <c r="C7251" i="3"/>
  <c r="C7252" i="3"/>
  <c r="C7253" i="3"/>
  <c r="C7254" i="3"/>
  <c r="C7255" i="3"/>
  <c r="C7256" i="3"/>
  <c r="C7257" i="3"/>
  <c r="C7258" i="3"/>
  <c r="C7259" i="3"/>
  <c r="C7260" i="3"/>
  <c r="C7261" i="3"/>
  <c r="C7262" i="3"/>
  <c r="C7263" i="3"/>
  <c r="C7264" i="3"/>
  <c r="C7265" i="3"/>
  <c r="C7266" i="3"/>
  <c r="C7267" i="3"/>
  <c r="C7268" i="3"/>
  <c r="C7269" i="3"/>
  <c r="C7270" i="3"/>
  <c r="C7271" i="3"/>
  <c r="C7272" i="3"/>
  <c r="C7273" i="3"/>
  <c r="C7274" i="3"/>
  <c r="C7275" i="3"/>
  <c r="C7276" i="3"/>
  <c r="C7277" i="3"/>
  <c r="C7278" i="3"/>
  <c r="C7279" i="3"/>
  <c r="C7280" i="3"/>
  <c r="C7281" i="3"/>
  <c r="C7282" i="3"/>
  <c r="C7283" i="3"/>
  <c r="C7284" i="3"/>
  <c r="C7285" i="3"/>
  <c r="C7286" i="3"/>
  <c r="C7287" i="3"/>
  <c r="C7288" i="3"/>
  <c r="C7289" i="3"/>
  <c r="C7290" i="3"/>
  <c r="C7291" i="3"/>
  <c r="C7292" i="3"/>
  <c r="C7293" i="3"/>
  <c r="C7294" i="3"/>
  <c r="C7295" i="3"/>
  <c r="C7296" i="3"/>
  <c r="C7297" i="3"/>
  <c r="C7298" i="3"/>
  <c r="C7299" i="3"/>
  <c r="C7300" i="3"/>
  <c r="C7301" i="3"/>
  <c r="C7302" i="3"/>
  <c r="C7303" i="3"/>
  <c r="C7304" i="3"/>
  <c r="C7305" i="3"/>
  <c r="C7306" i="3"/>
  <c r="C7307" i="3"/>
  <c r="C7308" i="3"/>
  <c r="C7309" i="3"/>
  <c r="C7310" i="3"/>
  <c r="C7311" i="3"/>
  <c r="C7312" i="3"/>
  <c r="C7313" i="3"/>
  <c r="C7314" i="3"/>
  <c r="C7315" i="3"/>
  <c r="C7316" i="3"/>
  <c r="C7317" i="3"/>
  <c r="C7318" i="3"/>
  <c r="C7319" i="3"/>
  <c r="C7320" i="3"/>
  <c r="C7321" i="3"/>
  <c r="C7322" i="3"/>
  <c r="C7323" i="3"/>
  <c r="C7324" i="3"/>
  <c r="C7325" i="3"/>
  <c r="C7326" i="3"/>
  <c r="C7327" i="3"/>
  <c r="C7328" i="3"/>
  <c r="C7329" i="3"/>
  <c r="C7330" i="3"/>
  <c r="C7331" i="3"/>
  <c r="C7332" i="3"/>
  <c r="C7333" i="3"/>
  <c r="C7334" i="3"/>
  <c r="C7335" i="3"/>
  <c r="C7336" i="3"/>
  <c r="C7337" i="3"/>
  <c r="C7338" i="3"/>
  <c r="C7339" i="3"/>
  <c r="C7340" i="3"/>
  <c r="C7341" i="3"/>
  <c r="C7342" i="3"/>
  <c r="C7343" i="3"/>
  <c r="C7344" i="3"/>
  <c r="C7345" i="3"/>
  <c r="C7346" i="3"/>
  <c r="C7347" i="3"/>
  <c r="C7348" i="3"/>
  <c r="C7349" i="3"/>
  <c r="C7350" i="3"/>
  <c r="C7351" i="3"/>
  <c r="C7352" i="3"/>
  <c r="C7353" i="3"/>
  <c r="C7354" i="3"/>
  <c r="C7355" i="3"/>
  <c r="C7356" i="3"/>
  <c r="C7357" i="3"/>
  <c r="C7358" i="3"/>
  <c r="C7359" i="3"/>
  <c r="C7360" i="3"/>
  <c r="C7361" i="3"/>
  <c r="C7362" i="3"/>
  <c r="C7363" i="3"/>
  <c r="C7364" i="3"/>
  <c r="C7365" i="3"/>
  <c r="C7366" i="3"/>
  <c r="C7367" i="3"/>
  <c r="C7368" i="3"/>
  <c r="C7369" i="3"/>
  <c r="C7370" i="3"/>
  <c r="C7371" i="3"/>
  <c r="C7372" i="3"/>
  <c r="C7373" i="3"/>
  <c r="C7374" i="3"/>
  <c r="C7375" i="3"/>
  <c r="C7376" i="3"/>
  <c r="C7377" i="3"/>
  <c r="C7378" i="3"/>
  <c r="C7379" i="3"/>
  <c r="C7380" i="3"/>
  <c r="C7381" i="3"/>
  <c r="C7382" i="3"/>
  <c r="C7383" i="3"/>
  <c r="C7384" i="3"/>
  <c r="C7385" i="3"/>
  <c r="C7386" i="3"/>
  <c r="C7387" i="3"/>
  <c r="C7388" i="3"/>
  <c r="C7389" i="3"/>
  <c r="C7390" i="3"/>
  <c r="C7391" i="3"/>
  <c r="C7392" i="3"/>
  <c r="C7393" i="3"/>
  <c r="C7394" i="3"/>
  <c r="C7395" i="3"/>
  <c r="C7396" i="3"/>
  <c r="C7397" i="3"/>
  <c r="C7398" i="3"/>
  <c r="C7399" i="3"/>
  <c r="C7400" i="3"/>
  <c r="C7401" i="3"/>
  <c r="C7402" i="3"/>
  <c r="C7403" i="3"/>
  <c r="C7404" i="3"/>
  <c r="C7405" i="3"/>
  <c r="C7406" i="3"/>
  <c r="C7407" i="3"/>
  <c r="C7408" i="3"/>
  <c r="C7409" i="3"/>
  <c r="C7410" i="3"/>
  <c r="C7411" i="3"/>
  <c r="C7412" i="3"/>
  <c r="C7413" i="3"/>
  <c r="C7414" i="3"/>
  <c r="C7415" i="3"/>
  <c r="C7416" i="3"/>
  <c r="C7417" i="3"/>
  <c r="C7418" i="3"/>
  <c r="C7419" i="3"/>
  <c r="C7420" i="3"/>
  <c r="C7421" i="3"/>
  <c r="C7422" i="3"/>
  <c r="C7423" i="3"/>
  <c r="C7424" i="3"/>
  <c r="C7425" i="3"/>
  <c r="C7426" i="3"/>
  <c r="C7427" i="3"/>
  <c r="C7428" i="3"/>
  <c r="C7429" i="3"/>
  <c r="C7430" i="3"/>
  <c r="C7431" i="3"/>
  <c r="C7432" i="3"/>
  <c r="C7433" i="3"/>
  <c r="C7434" i="3"/>
  <c r="C7435" i="3"/>
  <c r="C7436" i="3"/>
  <c r="C7437" i="3"/>
  <c r="C7438" i="3"/>
  <c r="C7439" i="3"/>
  <c r="C7440" i="3"/>
  <c r="C7441" i="3"/>
  <c r="C7442" i="3"/>
  <c r="C7443" i="3"/>
  <c r="C7444" i="3"/>
  <c r="C7445" i="3"/>
  <c r="C7446" i="3"/>
  <c r="C7447" i="3"/>
  <c r="C7448" i="3"/>
  <c r="C7449" i="3"/>
  <c r="C7450" i="3"/>
  <c r="C7451" i="3"/>
  <c r="C7452" i="3"/>
  <c r="C7453" i="3"/>
  <c r="C7454" i="3"/>
  <c r="C7455" i="3"/>
  <c r="C7456" i="3"/>
  <c r="C7457" i="3"/>
  <c r="C7458" i="3"/>
  <c r="C7459" i="3"/>
  <c r="C7460" i="3"/>
  <c r="C7461" i="3"/>
  <c r="C7462" i="3"/>
  <c r="C7463" i="3"/>
  <c r="C7464" i="3"/>
  <c r="C7465" i="3"/>
  <c r="C7466" i="3"/>
  <c r="C7467" i="3"/>
  <c r="C7468" i="3"/>
  <c r="C7469" i="3"/>
  <c r="C7470" i="3"/>
  <c r="C7471" i="3"/>
  <c r="C7472" i="3"/>
  <c r="C7473" i="3"/>
  <c r="C7474" i="3"/>
  <c r="C7475" i="3"/>
  <c r="C7476" i="3"/>
  <c r="C7477" i="3"/>
  <c r="C7478" i="3"/>
  <c r="C7479" i="3"/>
  <c r="C7480" i="3"/>
  <c r="C7481" i="3"/>
  <c r="C7482" i="3"/>
  <c r="C7483" i="3"/>
  <c r="C7484" i="3"/>
  <c r="C7485" i="3"/>
  <c r="C7486" i="3"/>
  <c r="C7487" i="3"/>
  <c r="C7488" i="3"/>
  <c r="C7489" i="3"/>
  <c r="C7490" i="3"/>
  <c r="C7491" i="3"/>
  <c r="C7492" i="3"/>
  <c r="C7493" i="3"/>
  <c r="C7494" i="3"/>
  <c r="C7495" i="3"/>
  <c r="C7496" i="3"/>
  <c r="C7497" i="3"/>
  <c r="C7498" i="3"/>
  <c r="C7499" i="3"/>
  <c r="C7500" i="3"/>
  <c r="C7501" i="3"/>
  <c r="C7502" i="3"/>
  <c r="C7503" i="3"/>
  <c r="C7504" i="3"/>
  <c r="C7505" i="3"/>
  <c r="C7506" i="3"/>
  <c r="C7507" i="3"/>
  <c r="C7508" i="3"/>
  <c r="C7509" i="3"/>
  <c r="C7510" i="3"/>
  <c r="C7511" i="3"/>
  <c r="C7512" i="3"/>
  <c r="C7513" i="3"/>
  <c r="C7514" i="3"/>
  <c r="C7515" i="3"/>
  <c r="C7516" i="3"/>
  <c r="C7517" i="3"/>
  <c r="C7518" i="3"/>
  <c r="C7519" i="3"/>
  <c r="C7520" i="3"/>
  <c r="C7521" i="3"/>
  <c r="C7522" i="3"/>
  <c r="C7523" i="3"/>
  <c r="C7524" i="3"/>
  <c r="C7525" i="3"/>
  <c r="C7526" i="3"/>
  <c r="C7527" i="3"/>
  <c r="C7528" i="3"/>
  <c r="C7529" i="3"/>
  <c r="C7530" i="3"/>
  <c r="C7531" i="3"/>
  <c r="C7532" i="3"/>
  <c r="C7533" i="3"/>
  <c r="C7534" i="3"/>
  <c r="C7535" i="3"/>
  <c r="C7536" i="3"/>
  <c r="C7537" i="3"/>
  <c r="C7538" i="3"/>
  <c r="C7539" i="3"/>
  <c r="C7540" i="3"/>
  <c r="C7541" i="3"/>
  <c r="C7542" i="3"/>
  <c r="C7543" i="3"/>
  <c r="C7544" i="3"/>
  <c r="C7545" i="3"/>
  <c r="C7546" i="3"/>
  <c r="C7547" i="3"/>
  <c r="C7548" i="3"/>
  <c r="C7549" i="3"/>
  <c r="C7550" i="3"/>
  <c r="C7551" i="3"/>
  <c r="C7552" i="3"/>
  <c r="C7553" i="3"/>
  <c r="C7554" i="3"/>
  <c r="C7555" i="3"/>
  <c r="C7556" i="3"/>
  <c r="C7557" i="3"/>
  <c r="C7558" i="3"/>
  <c r="C7559" i="3"/>
  <c r="C7560" i="3"/>
  <c r="C7561" i="3"/>
  <c r="C7562" i="3"/>
  <c r="C7563" i="3"/>
  <c r="C7564" i="3"/>
  <c r="C7565" i="3"/>
  <c r="C7566" i="3"/>
  <c r="C7567" i="3"/>
  <c r="C7568" i="3"/>
  <c r="C7569" i="3"/>
  <c r="C7570" i="3"/>
  <c r="C7571" i="3"/>
  <c r="C7572" i="3"/>
  <c r="C7573" i="3"/>
  <c r="C7574" i="3"/>
  <c r="C7575" i="3"/>
  <c r="C7576" i="3"/>
  <c r="C7577" i="3"/>
  <c r="C7578" i="3"/>
  <c r="C7579" i="3"/>
  <c r="C7580" i="3"/>
  <c r="C7581" i="3"/>
  <c r="C7582" i="3"/>
  <c r="C7583" i="3"/>
  <c r="C7584" i="3"/>
  <c r="C7585" i="3"/>
  <c r="C7586" i="3"/>
  <c r="C7587" i="3"/>
  <c r="C7588" i="3"/>
  <c r="C7589" i="3"/>
  <c r="C7590" i="3"/>
  <c r="C7591" i="3"/>
  <c r="C7592" i="3"/>
  <c r="C7593" i="3"/>
  <c r="C7594" i="3"/>
  <c r="C7595" i="3"/>
  <c r="C7596" i="3"/>
  <c r="C7597" i="3"/>
  <c r="C7598" i="3"/>
  <c r="C7599" i="3"/>
  <c r="C7600" i="3"/>
  <c r="C7601" i="3"/>
  <c r="C7602" i="3"/>
  <c r="C7603" i="3"/>
  <c r="C7604" i="3"/>
  <c r="C7605" i="3"/>
  <c r="C7606" i="3"/>
  <c r="C7607" i="3"/>
  <c r="C7608" i="3"/>
  <c r="C7609" i="3"/>
  <c r="C7610" i="3"/>
  <c r="C7611" i="3"/>
  <c r="C7612" i="3"/>
  <c r="C7613" i="3"/>
  <c r="C7614" i="3"/>
  <c r="C7615" i="3"/>
  <c r="C7616" i="3"/>
  <c r="C7617" i="3"/>
  <c r="C7618" i="3"/>
  <c r="C7619" i="3"/>
  <c r="C7620" i="3"/>
  <c r="C7621" i="3"/>
  <c r="C7622" i="3"/>
  <c r="C7623" i="3"/>
  <c r="C7624" i="3"/>
  <c r="C7625" i="3"/>
  <c r="C7626" i="3"/>
  <c r="C7627" i="3"/>
  <c r="C7628" i="3"/>
  <c r="C7629" i="3"/>
  <c r="C7630" i="3"/>
  <c r="C7631" i="3"/>
  <c r="C7632" i="3"/>
  <c r="C7633" i="3"/>
  <c r="C7634" i="3"/>
  <c r="C7635" i="3"/>
  <c r="C7636" i="3"/>
  <c r="C7637" i="3"/>
  <c r="C7638" i="3"/>
  <c r="C7639" i="3"/>
  <c r="C7640" i="3"/>
  <c r="C7641" i="3"/>
  <c r="C7642" i="3"/>
  <c r="C7643" i="3"/>
  <c r="C7644" i="3"/>
  <c r="C7645" i="3"/>
  <c r="C7646" i="3"/>
  <c r="C7647" i="3"/>
  <c r="C7648" i="3"/>
  <c r="C7649" i="3"/>
  <c r="C7650" i="3"/>
  <c r="C7651" i="3"/>
  <c r="C7652" i="3"/>
  <c r="C7653" i="3"/>
  <c r="C7654" i="3"/>
  <c r="C7655" i="3"/>
  <c r="C7656" i="3"/>
  <c r="C7657" i="3"/>
  <c r="C7658" i="3"/>
  <c r="C7659" i="3"/>
  <c r="C7660" i="3"/>
  <c r="C7661" i="3"/>
  <c r="C7662" i="3"/>
  <c r="C7663" i="3"/>
  <c r="C7664" i="3"/>
  <c r="C7665" i="3"/>
  <c r="C7666" i="3"/>
  <c r="C7667" i="3"/>
  <c r="C7668" i="3"/>
  <c r="C7669" i="3"/>
  <c r="C7670" i="3"/>
  <c r="C7671" i="3"/>
  <c r="C7672" i="3"/>
  <c r="C7673" i="3"/>
  <c r="C7674" i="3"/>
  <c r="C7675" i="3"/>
  <c r="C7676" i="3"/>
  <c r="C7677" i="3"/>
  <c r="C7678" i="3"/>
  <c r="C7679" i="3"/>
  <c r="C7680" i="3"/>
  <c r="C7681" i="3"/>
  <c r="C7682" i="3"/>
  <c r="C7683" i="3"/>
  <c r="C7684" i="3"/>
  <c r="C7685" i="3"/>
  <c r="C7686" i="3"/>
  <c r="C7687" i="3"/>
  <c r="C7688" i="3"/>
  <c r="C7689" i="3"/>
  <c r="C7690" i="3"/>
  <c r="C7691" i="3"/>
  <c r="C7692" i="3"/>
  <c r="C7693" i="3"/>
  <c r="C7694" i="3"/>
  <c r="C7695" i="3"/>
  <c r="C7696" i="3"/>
  <c r="C7697" i="3"/>
  <c r="C7698" i="3"/>
  <c r="C7699" i="3"/>
  <c r="C7700" i="3"/>
  <c r="C7701" i="3"/>
  <c r="C7702" i="3"/>
  <c r="C7703" i="3"/>
  <c r="C7704" i="3"/>
  <c r="C7705" i="3"/>
  <c r="C7706" i="3"/>
  <c r="C7707" i="3"/>
  <c r="C7708" i="3"/>
  <c r="C7709" i="3"/>
  <c r="C7710" i="3"/>
  <c r="C7711" i="3"/>
  <c r="C7712" i="3"/>
  <c r="C7713" i="3"/>
  <c r="C7714" i="3"/>
  <c r="C7715" i="3"/>
  <c r="C7716" i="3"/>
  <c r="C7717" i="3"/>
  <c r="C7718" i="3"/>
  <c r="C7719" i="3"/>
  <c r="C7720" i="3"/>
  <c r="C7721" i="3"/>
  <c r="C7722" i="3"/>
  <c r="C7723" i="3"/>
  <c r="C7724" i="3"/>
  <c r="C7725" i="3"/>
  <c r="C7726" i="3"/>
  <c r="C7727" i="3"/>
  <c r="C7728" i="3"/>
  <c r="C7729" i="3"/>
  <c r="C7730" i="3"/>
  <c r="C7731" i="3"/>
  <c r="C7732" i="3"/>
  <c r="C7733" i="3"/>
  <c r="C7734" i="3"/>
  <c r="C7735" i="3"/>
  <c r="C7736" i="3"/>
  <c r="C7737" i="3"/>
  <c r="C7738" i="3"/>
  <c r="C7739" i="3"/>
  <c r="C7740" i="3"/>
  <c r="C7741" i="3"/>
  <c r="C7742" i="3"/>
  <c r="C7743" i="3"/>
  <c r="C7744" i="3"/>
  <c r="C7745" i="3"/>
  <c r="C7746" i="3"/>
  <c r="C7747" i="3"/>
  <c r="C7748" i="3"/>
  <c r="C7749" i="3"/>
  <c r="C7750" i="3"/>
  <c r="C7751" i="3"/>
  <c r="C7752" i="3"/>
  <c r="C7753" i="3"/>
  <c r="C7754" i="3"/>
  <c r="C7755" i="3"/>
  <c r="C7756" i="3"/>
  <c r="C7757" i="3"/>
  <c r="C7758" i="3"/>
  <c r="C7759" i="3"/>
  <c r="C7760" i="3"/>
  <c r="C7761" i="3"/>
  <c r="C7762" i="3"/>
  <c r="C7763" i="3"/>
  <c r="C7764" i="3"/>
  <c r="C7765" i="3"/>
  <c r="C7766" i="3"/>
  <c r="C7767" i="3"/>
  <c r="C7768" i="3"/>
  <c r="C7769" i="3"/>
  <c r="C7770" i="3"/>
  <c r="C7771" i="3"/>
  <c r="C7772" i="3"/>
  <c r="C7773" i="3"/>
  <c r="C7774" i="3"/>
  <c r="C7775" i="3"/>
  <c r="C7776" i="3"/>
  <c r="C7777" i="3"/>
  <c r="C7778" i="3"/>
  <c r="C7779" i="3"/>
  <c r="C7780" i="3"/>
  <c r="C7781" i="3"/>
  <c r="C7782" i="3"/>
  <c r="C7783" i="3"/>
  <c r="C7784" i="3"/>
  <c r="C7785" i="3"/>
  <c r="C7786" i="3"/>
  <c r="C7787" i="3"/>
  <c r="C7788" i="3"/>
  <c r="C7789" i="3"/>
  <c r="C7790" i="3"/>
  <c r="C7791" i="3"/>
  <c r="C7792" i="3"/>
  <c r="C7793" i="3"/>
  <c r="C7794" i="3"/>
  <c r="C7795" i="3"/>
  <c r="C7796" i="3"/>
  <c r="C7797" i="3"/>
  <c r="C7798" i="3"/>
  <c r="C7799" i="3"/>
  <c r="C7800" i="3"/>
  <c r="C7801" i="3"/>
  <c r="C7802" i="3"/>
  <c r="C7803" i="3"/>
  <c r="C7804" i="3"/>
  <c r="C7805" i="3"/>
  <c r="C7806" i="3"/>
  <c r="C7807" i="3"/>
  <c r="C7808" i="3"/>
  <c r="C7809" i="3"/>
  <c r="C7810" i="3"/>
  <c r="C7811" i="3"/>
  <c r="C7812" i="3"/>
  <c r="C7813" i="3"/>
  <c r="C7814" i="3"/>
  <c r="C7815" i="3"/>
  <c r="C7816" i="3"/>
  <c r="C7817" i="3"/>
  <c r="C7818" i="3"/>
  <c r="C7819" i="3"/>
  <c r="C7820" i="3"/>
  <c r="C7821" i="3"/>
  <c r="C7822" i="3"/>
  <c r="C7823" i="3"/>
  <c r="C7824" i="3"/>
  <c r="C7825" i="3"/>
  <c r="C7826" i="3"/>
  <c r="C7827" i="3"/>
  <c r="C7828" i="3"/>
  <c r="C7829" i="3"/>
  <c r="C7830" i="3"/>
  <c r="C7831" i="3"/>
  <c r="C7832" i="3"/>
  <c r="C7833" i="3"/>
  <c r="C7834" i="3"/>
  <c r="C7835" i="3"/>
  <c r="C7836" i="3"/>
  <c r="C7837" i="3"/>
  <c r="C7838" i="3"/>
  <c r="C7839" i="3"/>
  <c r="C7840" i="3"/>
  <c r="C7841" i="3"/>
  <c r="C7842" i="3"/>
  <c r="C7843" i="3"/>
  <c r="C7844" i="3"/>
  <c r="C7845" i="3"/>
  <c r="C7846" i="3"/>
  <c r="C7847" i="3"/>
  <c r="C7848" i="3"/>
  <c r="C7849" i="3"/>
  <c r="C7850" i="3"/>
  <c r="C7851" i="3"/>
  <c r="C7852" i="3"/>
  <c r="C7853" i="3"/>
  <c r="C7854" i="3"/>
  <c r="C7855" i="3"/>
  <c r="C7856" i="3"/>
  <c r="C7857" i="3"/>
  <c r="C7858" i="3"/>
  <c r="C7859" i="3"/>
  <c r="C7860" i="3"/>
  <c r="C7861" i="3"/>
  <c r="C7862" i="3"/>
  <c r="C7863" i="3"/>
  <c r="C7864" i="3"/>
  <c r="C7865" i="3"/>
  <c r="C7866" i="3"/>
  <c r="C7867" i="3"/>
  <c r="C7868" i="3"/>
  <c r="C7869" i="3"/>
  <c r="C7870" i="3"/>
  <c r="C7871" i="3"/>
  <c r="C7872" i="3"/>
  <c r="C7873" i="3"/>
  <c r="C7874" i="3"/>
  <c r="C7875" i="3"/>
  <c r="C7876" i="3"/>
  <c r="C7877" i="3"/>
  <c r="C7878" i="3"/>
  <c r="C7879" i="3"/>
  <c r="C7880" i="3"/>
  <c r="C7881" i="3"/>
  <c r="C7882" i="3"/>
  <c r="C7883" i="3"/>
  <c r="C7884" i="3"/>
  <c r="C7885" i="3"/>
  <c r="C7886" i="3"/>
  <c r="C7887" i="3"/>
  <c r="C7888" i="3"/>
  <c r="C7889" i="3"/>
  <c r="C7890" i="3"/>
  <c r="C7891" i="3"/>
  <c r="C7892" i="3"/>
  <c r="C7893" i="3"/>
  <c r="C7894" i="3"/>
  <c r="C7895" i="3"/>
  <c r="C7896" i="3"/>
  <c r="C7897" i="3"/>
  <c r="C7898" i="3"/>
  <c r="C7899" i="3"/>
  <c r="C7900" i="3"/>
  <c r="C7901" i="3"/>
  <c r="C7902" i="3"/>
  <c r="C7903" i="3"/>
  <c r="C7904" i="3"/>
  <c r="C7905" i="3"/>
  <c r="C7906" i="3"/>
  <c r="C7907" i="3"/>
  <c r="C7908" i="3"/>
  <c r="C7909" i="3"/>
  <c r="C7910" i="3"/>
  <c r="C7911" i="3"/>
  <c r="C7912" i="3"/>
  <c r="C7913" i="3"/>
  <c r="C7914" i="3"/>
  <c r="C7915" i="3"/>
  <c r="C7916" i="3"/>
  <c r="C7917" i="3"/>
  <c r="C7918" i="3"/>
  <c r="C7919" i="3"/>
  <c r="C7920" i="3"/>
  <c r="C7921" i="3"/>
  <c r="C7922" i="3"/>
  <c r="C7923" i="3"/>
  <c r="C7924" i="3"/>
  <c r="C7925" i="3"/>
  <c r="C7926" i="3"/>
  <c r="C7927" i="3"/>
  <c r="C7928" i="3"/>
  <c r="C7929" i="3"/>
  <c r="C7930" i="3"/>
  <c r="C7931" i="3"/>
  <c r="C7932" i="3"/>
  <c r="C7933" i="3"/>
  <c r="C7934" i="3"/>
  <c r="C7935" i="3"/>
  <c r="C7936" i="3"/>
  <c r="C7937" i="3"/>
  <c r="C7938" i="3"/>
  <c r="C7939" i="3"/>
  <c r="C7940" i="3"/>
  <c r="C7941" i="3"/>
  <c r="C7942" i="3"/>
  <c r="C7943" i="3"/>
  <c r="C7944" i="3"/>
  <c r="C7945" i="3"/>
  <c r="C7946" i="3"/>
  <c r="C7947" i="3"/>
  <c r="C7948" i="3"/>
  <c r="C7949" i="3"/>
  <c r="C7950" i="3"/>
  <c r="C7951" i="3"/>
  <c r="C7952" i="3"/>
  <c r="C7953" i="3"/>
  <c r="C7954" i="3"/>
  <c r="C7955" i="3"/>
  <c r="C7956" i="3"/>
  <c r="C7957" i="3"/>
  <c r="C7958" i="3"/>
  <c r="C7959" i="3"/>
  <c r="C7960" i="3"/>
  <c r="C7961" i="3"/>
  <c r="C7962" i="3"/>
  <c r="C7963" i="3"/>
  <c r="C7964" i="3"/>
  <c r="C7965" i="3"/>
  <c r="C7966" i="3"/>
  <c r="C7967" i="3"/>
  <c r="C7968" i="3"/>
  <c r="C7969" i="3"/>
  <c r="C7970" i="3"/>
  <c r="C7971" i="3"/>
  <c r="C7972" i="3"/>
  <c r="C7973" i="3"/>
  <c r="C7974" i="3"/>
  <c r="C7975" i="3"/>
  <c r="C7976" i="3"/>
  <c r="C7977" i="3"/>
  <c r="C7978" i="3"/>
  <c r="C7979" i="3"/>
  <c r="C7980" i="3"/>
  <c r="C7981" i="3"/>
  <c r="C7982" i="3"/>
  <c r="C7983" i="3"/>
  <c r="C7984" i="3"/>
  <c r="C7985" i="3"/>
  <c r="C7986" i="3"/>
  <c r="C7987" i="3"/>
  <c r="C7988" i="3"/>
  <c r="C7989" i="3"/>
  <c r="C7990" i="3"/>
  <c r="C7991" i="3"/>
  <c r="C7992" i="3"/>
  <c r="C7993" i="3"/>
  <c r="C7994" i="3"/>
  <c r="C7995" i="3"/>
  <c r="C7996" i="3"/>
  <c r="C7997" i="3"/>
  <c r="C7998" i="3"/>
  <c r="C7999" i="3"/>
  <c r="C8000" i="3"/>
  <c r="C8001" i="3"/>
  <c r="C8002" i="3"/>
  <c r="C8003" i="3"/>
  <c r="C8004" i="3"/>
  <c r="C8005" i="3"/>
  <c r="C8006" i="3"/>
  <c r="C8007" i="3"/>
  <c r="C8008" i="3"/>
  <c r="C8009" i="3"/>
  <c r="C8010" i="3"/>
  <c r="C8011" i="3"/>
  <c r="C8012" i="3"/>
  <c r="C8013" i="3"/>
  <c r="C8014" i="3"/>
  <c r="C8015" i="3"/>
  <c r="C8016" i="3"/>
  <c r="C8017" i="3"/>
  <c r="C8018" i="3"/>
  <c r="C8019" i="3"/>
  <c r="C8020" i="3"/>
  <c r="C8021" i="3"/>
  <c r="C8022" i="3"/>
  <c r="C8023" i="3"/>
  <c r="C8024" i="3"/>
  <c r="C8025" i="3"/>
  <c r="C8026" i="3"/>
  <c r="C8027" i="3"/>
  <c r="C8028" i="3"/>
  <c r="C8029" i="3"/>
  <c r="C8030" i="3"/>
  <c r="C8031" i="3"/>
  <c r="C8032" i="3"/>
  <c r="C8033" i="3"/>
  <c r="C8034" i="3"/>
  <c r="C8035" i="3"/>
  <c r="C8036" i="3"/>
  <c r="C8037" i="3"/>
  <c r="C8038" i="3"/>
  <c r="C8039" i="3"/>
  <c r="C8040" i="3"/>
  <c r="C8041" i="3"/>
  <c r="C8042" i="3"/>
  <c r="C8043" i="3"/>
  <c r="C8044" i="3"/>
  <c r="C8045" i="3"/>
  <c r="C8046" i="3"/>
  <c r="C8047" i="3"/>
  <c r="C8048" i="3"/>
  <c r="C8049" i="3"/>
  <c r="C8050" i="3"/>
  <c r="C8051" i="3"/>
  <c r="C8052" i="3"/>
  <c r="C8053" i="3"/>
  <c r="C8054" i="3"/>
  <c r="C8055" i="3"/>
  <c r="C8056" i="3"/>
  <c r="C8057" i="3"/>
  <c r="C8058" i="3"/>
  <c r="C8059" i="3"/>
  <c r="C8060" i="3"/>
  <c r="C8061" i="3"/>
  <c r="C8062" i="3"/>
  <c r="C8063" i="3"/>
  <c r="C8064" i="3"/>
  <c r="C8065" i="3"/>
  <c r="C8066" i="3"/>
  <c r="C8067" i="3"/>
  <c r="C8068" i="3"/>
  <c r="C8069" i="3"/>
  <c r="C8070" i="3"/>
  <c r="C8071" i="3"/>
  <c r="C8072" i="3"/>
  <c r="C8073" i="3"/>
  <c r="C8074" i="3"/>
  <c r="C8075" i="3"/>
  <c r="C8076" i="3"/>
  <c r="C8077" i="3"/>
  <c r="C8078" i="3"/>
  <c r="C8079" i="3"/>
  <c r="C8080" i="3"/>
  <c r="C8081" i="3"/>
  <c r="C8082" i="3"/>
  <c r="C8083" i="3"/>
  <c r="C8084" i="3"/>
  <c r="C8085" i="3"/>
  <c r="C8086" i="3"/>
  <c r="C8087" i="3"/>
  <c r="C8088" i="3"/>
  <c r="C8089" i="3"/>
  <c r="C8090" i="3"/>
  <c r="C8091" i="3"/>
  <c r="C8092" i="3"/>
  <c r="C8093" i="3"/>
  <c r="C8094" i="3"/>
  <c r="C8095" i="3"/>
  <c r="C8096" i="3"/>
  <c r="C8097" i="3"/>
  <c r="C8098" i="3"/>
  <c r="C8099" i="3"/>
  <c r="C8100" i="3"/>
  <c r="C8101" i="3"/>
  <c r="C8102" i="3"/>
  <c r="C8103" i="3"/>
  <c r="C8104" i="3"/>
  <c r="C8105" i="3"/>
  <c r="C8106" i="3"/>
  <c r="C8107" i="3"/>
  <c r="C8108" i="3"/>
  <c r="C8109" i="3"/>
  <c r="C8110" i="3"/>
  <c r="C8111" i="3"/>
  <c r="C8112" i="3"/>
  <c r="C8113" i="3"/>
  <c r="C8114" i="3"/>
  <c r="C8115" i="3"/>
  <c r="C8116" i="3"/>
  <c r="C8117" i="3"/>
  <c r="C8118" i="3"/>
  <c r="C8119" i="3"/>
  <c r="C8120" i="3"/>
  <c r="C8121" i="3"/>
  <c r="C8122" i="3"/>
  <c r="C8123" i="3"/>
  <c r="C8124" i="3"/>
  <c r="C8125" i="3"/>
  <c r="C8126" i="3"/>
  <c r="C8127" i="3"/>
  <c r="C8128" i="3"/>
  <c r="C8129" i="3"/>
  <c r="C8130" i="3"/>
  <c r="C8131" i="3"/>
  <c r="C8132" i="3"/>
  <c r="C8133" i="3"/>
  <c r="C8134" i="3"/>
  <c r="C8135" i="3"/>
  <c r="C8136" i="3"/>
  <c r="C8137" i="3"/>
  <c r="C8138" i="3"/>
  <c r="C8139" i="3"/>
  <c r="C8140" i="3"/>
  <c r="C8141" i="3"/>
  <c r="C8142" i="3"/>
  <c r="C8143" i="3"/>
  <c r="C8144" i="3"/>
  <c r="C8145" i="3"/>
  <c r="C8146" i="3"/>
  <c r="C8147" i="3"/>
  <c r="C8148" i="3"/>
  <c r="C8149" i="3"/>
  <c r="C8150" i="3"/>
  <c r="C8151" i="3"/>
  <c r="C8152" i="3"/>
  <c r="C8153" i="3"/>
  <c r="C8154" i="3"/>
  <c r="C8155" i="3"/>
  <c r="C8156" i="3"/>
  <c r="C8157" i="3"/>
  <c r="C8158" i="3"/>
  <c r="C8159" i="3"/>
  <c r="C8160" i="3"/>
  <c r="C8161" i="3"/>
  <c r="C8162" i="3"/>
  <c r="C8163" i="3"/>
  <c r="C8164" i="3"/>
  <c r="C8165" i="3"/>
  <c r="C8166" i="3"/>
  <c r="C8167" i="3"/>
  <c r="C8168" i="3"/>
  <c r="C8169" i="3"/>
  <c r="C8170" i="3"/>
  <c r="C8171" i="3"/>
  <c r="C8172" i="3"/>
  <c r="C8173" i="3"/>
  <c r="C8174" i="3"/>
  <c r="C8175" i="3"/>
  <c r="C8176" i="3"/>
  <c r="C8177" i="3"/>
  <c r="C8178" i="3"/>
  <c r="C8179" i="3"/>
  <c r="C8180" i="3"/>
  <c r="C8181" i="3"/>
  <c r="C8182" i="3"/>
  <c r="C8183" i="3"/>
  <c r="C8184" i="3"/>
  <c r="C8185" i="3"/>
  <c r="C8186" i="3"/>
  <c r="C8187" i="3"/>
  <c r="C8188" i="3"/>
  <c r="C8189" i="3"/>
  <c r="C8190" i="3"/>
  <c r="C8191" i="3"/>
  <c r="C8192" i="3"/>
  <c r="C8193" i="3"/>
  <c r="C8194" i="3"/>
  <c r="C8195" i="3"/>
  <c r="C8196" i="3"/>
  <c r="C8197" i="3"/>
  <c r="C8198" i="3"/>
  <c r="C8199" i="3"/>
  <c r="C8200" i="3"/>
  <c r="C8201" i="3"/>
  <c r="C8202" i="3"/>
  <c r="C8203" i="3"/>
  <c r="C8204" i="3"/>
  <c r="C8205" i="3"/>
  <c r="C8206" i="3"/>
  <c r="C8207" i="3"/>
  <c r="C8208" i="3"/>
  <c r="C8209" i="3"/>
  <c r="C8210" i="3"/>
  <c r="C8211" i="3"/>
  <c r="C8212" i="3"/>
  <c r="C8213" i="3"/>
  <c r="C8214" i="3"/>
  <c r="C8215" i="3"/>
  <c r="C8216" i="3"/>
  <c r="C8217" i="3"/>
  <c r="C8218" i="3"/>
  <c r="C8219" i="3"/>
  <c r="C8220" i="3"/>
  <c r="C8221" i="3"/>
  <c r="C8222" i="3"/>
  <c r="C8223" i="3"/>
  <c r="C8224" i="3"/>
  <c r="C8225" i="3"/>
  <c r="C8226" i="3"/>
  <c r="C8227" i="3"/>
  <c r="C8228" i="3"/>
  <c r="C8229" i="3"/>
  <c r="C8230" i="3"/>
  <c r="C8231" i="3"/>
  <c r="C8232" i="3"/>
  <c r="C8233" i="3"/>
  <c r="C8234" i="3"/>
  <c r="C8235" i="3"/>
  <c r="C8236" i="3"/>
  <c r="C8237" i="3"/>
  <c r="C8238" i="3"/>
  <c r="C8239" i="3"/>
  <c r="C8240" i="3"/>
  <c r="C8241" i="3"/>
  <c r="C8242" i="3"/>
  <c r="C8243" i="3"/>
  <c r="C8244" i="3"/>
  <c r="C8245" i="3"/>
  <c r="C8246" i="3"/>
  <c r="C8247" i="3"/>
  <c r="C8248" i="3"/>
  <c r="C8249" i="3"/>
  <c r="C8250" i="3"/>
  <c r="C8251" i="3"/>
  <c r="C8252" i="3"/>
  <c r="C8253" i="3"/>
  <c r="C8254" i="3"/>
  <c r="C8255" i="3"/>
  <c r="C8256" i="3"/>
  <c r="C8257" i="3"/>
  <c r="C8258" i="3"/>
  <c r="C8259" i="3"/>
  <c r="C8260" i="3"/>
  <c r="C8261" i="3"/>
  <c r="C8262" i="3"/>
  <c r="C8263" i="3"/>
  <c r="C8264" i="3"/>
  <c r="C8265" i="3"/>
  <c r="C8266" i="3"/>
  <c r="C8267" i="3"/>
  <c r="C8268" i="3"/>
  <c r="C8269" i="3"/>
  <c r="C8270" i="3"/>
  <c r="C8271" i="3"/>
  <c r="C8272" i="3"/>
  <c r="C8273" i="3"/>
  <c r="C8274" i="3"/>
  <c r="C8275" i="3"/>
  <c r="C8276" i="3"/>
  <c r="C8277" i="3"/>
  <c r="C8278" i="3"/>
  <c r="C8279" i="3"/>
  <c r="C8280" i="3"/>
  <c r="C8281" i="3"/>
  <c r="C8282" i="3"/>
  <c r="C8283" i="3"/>
  <c r="C8284" i="3"/>
  <c r="C8285" i="3"/>
  <c r="C8286" i="3"/>
  <c r="C8287" i="3"/>
  <c r="C8288" i="3"/>
  <c r="C8289" i="3"/>
  <c r="C8290" i="3"/>
  <c r="C8291" i="3"/>
  <c r="C8292" i="3"/>
  <c r="C8293" i="3"/>
  <c r="C8294" i="3"/>
  <c r="C8295" i="3"/>
  <c r="C8296" i="3"/>
  <c r="C8297" i="3"/>
  <c r="C8298" i="3"/>
  <c r="C8299" i="3"/>
  <c r="C8300" i="3"/>
  <c r="C8301" i="3"/>
  <c r="C8302" i="3"/>
  <c r="C8303" i="3"/>
  <c r="C8304" i="3"/>
  <c r="C8305" i="3"/>
  <c r="C8306" i="3"/>
  <c r="C8307" i="3"/>
  <c r="C8308" i="3"/>
  <c r="C8309" i="3"/>
  <c r="C8310" i="3"/>
  <c r="C8311" i="3"/>
  <c r="C8312" i="3"/>
  <c r="C8313" i="3"/>
  <c r="C8314" i="3"/>
  <c r="C8315" i="3"/>
  <c r="C8316" i="3"/>
  <c r="C8317" i="3"/>
  <c r="C8318" i="3"/>
  <c r="C8319" i="3"/>
  <c r="C8320" i="3"/>
  <c r="C8321" i="3"/>
  <c r="C8322" i="3"/>
  <c r="C8323" i="3"/>
  <c r="C8324" i="3"/>
  <c r="C8325" i="3"/>
  <c r="C8326" i="3"/>
  <c r="C8327" i="3"/>
  <c r="C8328" i="3"/>
  <c r="C8329" i="3"/>
  <c r="C8330" i="3"/>
  <c r="C8331" i="3"/>
  <c r="C8332" i="3"/>
  <c r="C8333" i="3"/>
  <c r="C8334" i="3"/>
  <c r="C8335" i="3"/>
  <c r="C8336" i="3"/>
  <c r="C8337" i="3"/>
  <c r="C8338" i="3"/>
  <c r="C8339" i="3"/>
  <c r="C8340" i="3"/>
  <c r="C8341" i="3"/>
  <c r="C8342" i="3"/>
  <c r="C8343" i="3"/>
  <c r="C8344" i="3"/>
  <c r="C8345" i="3"/>
  <c r="C8346" i="3"/>
  <c r="C8347" i="3"/>
  <c r="C8348" i="3"/>
  <c r="C8349" i="3"/>
  <c r="C8350" i="3"/>
  <c r="C8351" i="3"/>
  <c r="C8352" i="3"/>
  <c r="C8353" i="3"/>
  <c r="C8354" i="3"/>
  <c r="C8355" i="3"/>
  <c r="C8356" i="3"/>
  <c r="C8357" i="3"/>
  <c r="C8358" i="3"/>
  <c r="C8359" i="3"/>
  <c r="C8360" i="3"/>
  <c r="C8361" i="3"/>
  <c r="C8362" i="3"/>
  <c r="C8363" i="3"/>
  <c r="C8364" i="3"/>
  <c r="C8365" i="3"/>
  <c r="C8366" i="3"/>
  <c r="C8367" i="3"/>
  <c r="C8368" i="3"/>
  <c r="C8369" i="3"/>
  <c r="C8370" i="3"/>
  <c r="C8371" i="3"/>
  <c r="C8372" i="3"/>
  <c r="C8373" i="3"/>
  <c r="C8374" i="3"/>
  <c r="C8375" i="3"/>
  <c r="C8376" i="3"/>
  <c r="C8377" i="3"/>
  <c r="C8378" i="3"/>
  <c r="C8379" i="3"/>
  <c r="C8380" i="3"/>
  <c r="C8381" i="3"/>
  <c r="C8382" i="3"/>
  <c r="C8383" i="3"/>
  <c r="C8384" i="3"/>
  <c r="C8385" i="3"/>
  <c r="C8386" i="3"/>
  <c r="C8387" i="3"/>
  <c r="C8388" i="3"/>
  <c r="C8389" i="3"/>
  <c r="C8390" i="3"/>
  <c r="C8391" i="3"/>
  <c r="C8392" i="3"/>
  <c r="C8393" i="3"/>
  <c r="C8394" i="3"/>
  <c r="C8395" i="3"/>
  <c r="C8396" i="3"/>
  <c r="C8397" i="3"/>
  <c r="C8398" i="3"/>
  <c r="C8399" i="3"/>
  <c r="C8400" i="3"/>
  <c r="C8401" i="3"/>
  <c r="C8402" i="3"/>
  <c r="C8403" i="3"/>
  <c r="C8404" i="3"/>
  <c r="C8405" i="3"/>
  <c r="C8406" i="3"/>
  <c r="C8407" i="3"/>
  <c r="C8408" i="3"/>
  <c r="C8409" i="3"/>
  <c r="C8410" i="3"/>
  <c r="C8411" i="3"/>
  <c r="C8412" i="3"/>
  <c r="C8413" i="3"/>
  <c r="C8414" i="3"/>
  <c r="C8415" i="3"/>
  <c r="C8416" i="3"/>
  <c r="C8417" i="3"/>
  <c r="C8418" i="3"/>
  <c r="C8419" i="3"/>
  <c r="C8420" i="3"/>
  <c r="C8421" i="3"/>
  <c r="C8422" i="3"/>
  <c r="C8423" i="3"/>
  <c r="C8424" i="3"/>
  <c r="C8425" i="3"/>
  <c r="C8426" i="3"/>
  <c r="C8427" i="3"/>
  <c r="C8428" i="3"/>
  <c r="C8429" i="3"/>
  <c r="C8430" i="3"/>
  <c r="C8431" i="3"/>
  <c r="C8432" i="3"/>
  <c r="C8433" i="3"/>
  <c r="C8434" i="3"/>
  <c r="C8435" i="3"/>
  <c r="C8436" i="3"/>
  <c r="C8437" i="3"/>
  <c r="C8438" i="3"/>
  <c r="C8439" i="3"/>
  <c r="C8440" i="3"/>
  <c r="C8441" i="3"/>
  <c r="C8442" i="3"/>
  <c r="C8443" i="3"/>
  <c r="C8444" i="3"/>
  <c r="C8445" i="3"/>
  <c r="C8446" i="3"/>
  <c r="C8447" i="3"/>
  <c r="C8448" i="3"/>
  <c r="C8449" i="3"/>
  <c r="C8450" i="3"/>
  <c r="C8451" i="3"/>
  <c r="C8452" i="3"/>
  <c r="C8453" i="3"/>
  <c r="C8454" i="3"/>
  <c r="C8455" i="3"/>
  <c r="C8456" i="3"/>
  <c r="C8457" i="3"/>
  <c r="C8458" i="3"/>
  <c r="C8459" i="3"/>
  <c r="C8460" i="3"/>
  <c r="C8461" i="3"/>
  <c r="C8462" i="3"/>
  <c r="C8463" i="3"/>
  <c r="C8464" i="3"/>
  <c r="C8465" i="3"/>
  <c r="C8466" i="3"/>
  <c r="C8467" i="3"/>
  <c r="C8468" i="3"/>
  <c r="C8469" i="3"/>
  <c r="C8470" i="3"/>
  <c r="C8471" i="3"/>
  <c r="C8472" i="3"/>
  <c r="C8473" i="3"/>
  <c r="C8474" i="3"/>
  <c r="C8475" i="3"/>
  <c r="C8476" i="3"/>
  <c r="C8477" i="3"/>
  <c r="C8478" i="3"/>
  <c r="C8479" i="3"/>
  <c r="C8480" i="3"/>
  <c r="C8481" i="3"/>
  <c r="C8482" i="3"/>
  <c r="C8483" i="3"/>
  <c r="C8484" i="3"/>
  <c r="C8485" i="3"/>
  <c r="C8486" i="3"/>
  <c r="C8487" i="3"/>
  <c r="C8488" i="3"/>
  <c r="C8489" i="3"/>
  <c r="C8490" i="3"/>
  <c r="C8491" i="3"/>
  <c r="C8492" i="3"/>
  <c r="C8493" i="3"/>
  <c r="C8494" i="3"/>
  <c r="C8495" i="3"/>
  <c r="C8496" i="3"/>
  <c r="C8497" i="3"/>
  <c r="C8498" i="3"/>
  <c r="C8499" i="3"/>
  <c r="C8500" i="3"/>
  <c r="C8501" i="3"/>
  <c r="C8502" i="3"/>
  <c r="C8503" i="3"/>
  <c r="C8504" i="3"/>
  <c r="C8505" i="3"/>
  <c r="C8506" i="3"/>
  <c r="C8507" i="3"/>
  <c r="C8508" i="3"/>
  <c r="C8509" i="3"/>
  <c r="C8510" i="3"/>
  <c r="C8511" i="3"/>
  <c r="C8512" i="3"/>
  <c r="C8513" i="3"/>
  <c r="C8514" i="3"/>
  <c r="C8515" i="3"/>
  <c r="C8516" i="3"/>
  <c r="C8517" i="3"/>
  <c r="C8518" i="3"/>
  <c r="C8519" i="3"/>
  <c r="C8520" i="3"/>
  <c r="C8521" i="3"/>
  <c r="C8522" i="3"/>
  <c r="C8523" i="3"/>
  <c r="C8524" i="3"/>
  <c r="C8525" i="3"/>
  <c r="C8526" i="3"/>
  <c r="C8527" i="3"/>
  <c r="C8528" i="3"/>
  <c r="C8529" i="3"/>
  <c r="C8530" i="3"/>
  <c r="C8531" i="3"/>
  <c r="C8532" i="3"/>
  <c r="C8533" i="3"/>
  <c r="C8534" i="3"/>
  <c r="C8535" i="3"/>
  <c r="C8536" i="3"/>
  <c r="C8537" i="3"/>
  <c r="C8538" i="3"/>
  <c r="C8539" i="3"/>
  <c r="C8540" i="3"/>
  <c r="C8541" i="3"/>
  <c r="C8542" i="3"/>
  <c r="C8543" i="3"/>
  <c r="C8544" i="3"/>
  <c r="C8545" i="3"/>
  <c r="C8546" i="3"/>
  <c r="C8547" i="3"/>
  <c r="C8548" i="3"/>
  <c r="C8549" i="3"/>
  <c r="C8550" i="3"/>
  <c r="C8551" i="3"/>
  <c r="C8552" i="3"/>
  <c r="C8553" i="3"/>
  <c r="C8554" i="3"/>
  <c r="C8555" i="3"/>
  <c r="C8556" i="3"/>
  <c r="C8557" i="3"/>
  <c r="C8558" i="3"/>
  <c r="C8559" i="3"/>
  <c r="C8560" i="3"/>
  <c r="C8561" i="3"/>
  <c r="C8562" i="3"/>
  <c r="C8563" i="3"/>
  <c r="C8564" i="3"/>
  <c r="C8565" i="3"/>
  <c r="C8566" i="3"/>
  <c r="C8567" i="3"/>
  <c r="C8568" i="3"/>
  <c r="C8569" i="3"/>
  <c r="C8570" i="3"/>
  <c r="C8571" i="3"/>
  <c r="C8572" i="3"/>
  <c r="C8573" i="3"/>
  <c r="C8574" i="3"/>
  <c r="C8575" i="3"/>
  <c r="C8576" i="3"/>
  <c r="C8577" i="3"/>
  <c r="C8578" i="3"/>
  <c r="C8579" i="3"/>
  <c r="C8580" i="3"/>
  <c r="C8581" i="3"/>
  <c r="C8582" i="3"/>
  <c r="C8583" i="3"/>
  <c r="C8584" i="3"/>
  <c r="C8585" i="3"/>
  <c r="C8586" i="3"/>
  <c r="C8587" i="3"/>
  <c r="C8588" i="3"/>
  <c r="C8589" i="3"/>
  <c r="C8590" i="3"/>
  <c r="C8591" i="3"/>
  <c r="C8592" i="3"/>
  <c r="C8593" i="3"/>
  <c r="C8594" i="3"/>
  <c r="C8595" i="3"/>
  <c r="C8596" i="3"/>
  <c r="C8597" i="3"/>
  <c r="C8598" i="3"/>
  <c r="C8599" i="3"/>
  <c r="C8600" i="3"/>
  <c r="C8601" i="3"/>
  <c r="C8602" i="3"/>
  <c r="C8603" i="3"/>
  <c r="C8604" i="3"/>
  <c r="C8605" i="3"/>
  <c r="C8606" i="3"/>
  <c r="C8607" i="3"/>
  <c r="C8608" i="3"/>
  <c r="C8609" i="3"/>
  <c r="C8610" i="3"/>
  <c r="C8611" i="3"/>
  <c r="C8612" i="3"/>
  <c r="C8613" i="3"/>
  <c r="C8614" i="3"/>
  <c r="C8615" i="3"/>
  <c r="C8616" i="3"/>
  <c r="C8617" i="3"/>
  <c r="C8618" i="3"/>
  <c r="C8619" i="3"/>
  <c r="C8620" i="3"/>
  <c r="C8621" i="3"/>
  <c r="C8622" i="3"/>
  <c r="C8623" i="3"/>
  <c r="C8624" i="3"/>
  <c r="C8625" i="3"/>
  <c r="C8626" i="3"/>
  <c r="C8627" i="3"/>
  <c r="C8628" i="3"/>
  <c r="C8629" i="3"/>
  <c r="C8630" i="3"/>
  <c r="C8631" i="3"/>
  <c r="C8632" i="3"/>
  <c r="C8633" i="3"/>
  <c r="C8634" i="3"/>
  <c r="C8635" i="3"/>
  <c r="C8636" i="3"/>
  <c r="C8637" i="3"/>
  <c r="C8638" i="3"/>
  <c r="C8639" i="3"/>
  <c r="C8640" i="3"/>
  <c r="C8641" i="3"/>
  <c r="C8642" i="3"/>
  <c r="C8643" i="3"/>
  <c r="C8644" i="3"/>
  <c r="C8645" i="3"/>
  <c r="C8646" i="3"/>
  <c r="C8647" i="3"/>
  <c r="C8648" i="3"/>
  <c r="C8649" i="3"/>
  <c r="C8650" i="3"/>
  <c r="C8651" i="3"/>
  <c r="C8652" i="3"/>
  <c r="C8653" i="3"/>
  <c r="C8654" i="3"/>
  <c r="C8655" i="3"/>
  <c r="C8656" i="3"/>
  <c r="C8657" i="3"/>
  <c r="C8658" i="3"/>
  <c r="C8659" i="3"/>
  <c r="C8660" i="3"/>
  <c r="C8661" i="3"/>
  <c r="C8662" i="3"/>
  <c r="C8663" i="3"/>
  <c r="C8664" i="3"/>
  <c r="C8665" i="3"/>
  <c r="C8666" i="3"/>
  <c r="C8667" i="3"/>
  <c r="C8668" i="3"/>
  <c r="C8669" i="3"/>
  <c r="C8670" i="3"/>
  <c r="C8671" i="3"/>
  <c r="C8672" i="3"/>
  <c r="C8673" i="3"/>
  <c r="C8674" i="3"/>
  <c r="C8675" i="3"/>
  <c r="C8676" i="3"/>
  <c r="C8677" i="3"/>
  <c r="C8678" i="3"/>
  <c r="C8679" i="3"/>
  <c r="C8680" i="3"/>
  <c r="C8681" i="3"/>
  <c r="C8682" i="3"/>
  <c r="C8683" i="3"/>
  <c r="C8684" i="3"/>
  <c r="C8685" i="3"/>
  <c r="C8686" i="3"/>
  <c r="C8687" i="3"/>
  <c r="C8688" i="3"/>
  <c r="C8689" i="3"/>
  <c r="C8690" i="3"/>
  <c r="C8691" i="3"/>
  <c r="C8692" i="3"/>
  <c r="C8693" i="3"/>
  <c r="C8694" i="3"/>
  <c r="C8695" i="3"/>
  <c r="C8696" i="3"/>
  <c r="C8697" i="3"/>
  <c r="C8698" i="3"/>
  <c r="C8699" i="3"/>
  <c r="C8700" i="3"/>
  <c r="C8701" i="3"/>
  <c r="C8702" i="3"/>
  <c r="C8703" i="3"/>
  <c r="C8704" i="3"/>
  <c r="C8705" i="3"/>
  <c r="C8706" i="3"/>
  <c r="C8707" i="3"/>
  <c r="C8708" i="3"/>
  <c r="C8709" i="3"/>
  <c r="C8710" i="3"/>
  <c r="C8711" i="3"/>
  <c r="C8712" i="3"/>
  <c r="C8713" i="3"/>
  <c r="C8714" i="3"/>
  <c r="C8715" i="3"/>
  <c r="C8716" i="3"/>
  <c r="C8717" i="3"/>
  <c r="C8718" i="3"/>
  <c r="C8719" i="3"/>
  <c r="C8720" i="3"/>
  <c r="C8721" i="3"/>
  <c r="C8722" i="3"/>
  <c r="C8723" i="3"/>
  <c r="C8724" i="3"/>
  <c r="C8725" i="3"/>
  <c r="C8726" i="3"/>
  <c r="C8727" i="3"/>
  <c r="C8728" i="3"/>
  <c r="C8729" i="3"/>
  <c r="C8730" i="3"/>
  <c r="C8731" i="3"/>
  <c r="C8732" i="3"/>
  <c r="C8733" i="3"/>
  <c r="C8734" i="3"/>
  <c r="C8735" i="3"/>
  <c r="C8736" i="3"/>
  <c r="C8737" i="3"/>
  <c r="C8738" i="3"/>
  <c r="C8739" i="3"/>
  <c r="C8740" i="3"/>
  <c r="C8741" i="3"/>
  <c r="C8742" i="3"/>
  <c r="C8743" i="3"/>
  <c r="C8744" i="3"/>
  <c r="C8745" i="3"/>
  <c r="C8746" i="3"/>
  <c r="C8747" i="3"/>
  <c r="C8748" i="3"/>
  <c r="C8749" i="3"/>
  <c r="C8750" i="3"/>
  <c r="C8751" i="3"/>
  <c r="C8752" i="3"/>
  <c r="C8753" i="3"/>
  <c r="C8754" i="3"/>
  <c r="C8755" i="3"/>
  <c r="C8756" i="3"/>
  <c r="C8757" i="3"/>
  <c r="C8758" i="3"/>
  <c r="C8759" i="3"/>
  <c r="C8760" i="3"/>
  <c r="C8761" i="3"/>
  <c r="C8762" i="3"/>
  <c r="C8763" i="3"/>
  <c r="C8764" i="3"/>
  <c r="C8765" i="3"/>
  <c r="C8766" i="3"/>
  <c r="C8767" i="3"/>
  <c r="C8768" i="3"/>
  <c r="C8769" i="3"/>
  <c r="C8770" i="3"/>
  <c r="C8771" i="3"/>
  <c r="C8772" i="3"/>
  <c r="C8773" i="3"/>
  <c r="C8774" i="3"/>
  <c r="C8775" i="3"/>
  <c r="C8776" i="3"/>
  <c r="C8777" i="3"/>
  <c r="C8778" i="3"/>
  <c r="C8779" i="3"/>
  <c r="C8780" i="3"/>
  <c r="C8781" i="3"/>
  <c r="C8782" i="3"/>
  <c r="C8783" i="3"/>
  <c r="C8784" i="3"/>
  <c r="C8785" i="3"/>
  <c r="C8786" i="3"/>
  <c r="C8787" i="3"/>
  <c r="C8788" i="3"/>
  <c r="C8789" i="3"/>
  <c r="C8790" i="3"/>
  <c r="C8791" i="3"/>
  <c r="C8792" i="3"/>
  <c r="C8793" i="3"/>
  <c r="C8794" i="3"/>
  <c r="C8795" i="3"/>
  <c r="C8796" i="3"/>
  <c r="C8797" i="3"/>
  <c r="C8798" i="3"/>
  <c r="C8799" i="3"/>
  <c r="C8800" i="3"/>
  <c r="C8801" i="3"/>
  <c r="C8802" i="3"/>
  <c r="C8803" i="3"/>
  <c r="C8804" i="3"/>
  <c r="C8805" i="3"/>
  <c r="C8806" i="3"/>
  <c r="C8807" i="3"/>
  <c r="C8808" i="3"/>
  <c r="C8809" i="3"/>
  <c r="C8810" i="3"/>
  <c r="C8811" i="3"/>
  <c r="C8812" i="3"/>
  <c r="C8813" i="3"/>
  <c r="C8814" i="3"/>
  <c r="C8815" i="3"/>
  <c r="C8816" i="3"/>
  <c r="C8817" i="3"/>
  <c r="C8818" i="3"/>
  <c r="C8819" i="3"/>
  <c r="C8820" i="3"/>
  <c r="C8821" i="3"/>
  <c r="C8822" i="3"/>
  <c r="C8823" i="3"/>
  <c r="C8824" i="3"/>
  <c r="C8825" i="3"/>
  <c r="C8826" i="3"/>
  <c r="C8827" i="3"/>
  <c r="C8828" i="3"/>
  <c r="C8829" i="3"/>
  <c r="C8830" i="3"/>
  <c r="C8831" i="3"/>
  <c r="C8832" i="3"/>
  <c r="C8833" i="3"/>
  <c r="C8834" i="3"/>
  <c r="C8835" i="3"/>
  <c r="C8836" i="3"/>
  <c r="C8837" i="3"/>
  <c r="C8838" i="3"/>
  <c r="C8839" i="3"/>
  <c r="C8840" i="3"/>
  <c r="C8841" i="3"/>
  <c r="C8842" i="3"/>
  <c r="C8843" i="3"/>
  <c r="C8844" i="3"/>
  <c r="C8845" i="3"/>
  <c r="C8846" i="3"/>
  <c r="C8847" i="3"/>
  <c r="C8848" i="3"/>
  <c r="C8849" i="3"/>
  <c r="C8850" i="3"/>
  <c r="C8851" i="3"/>
  <c r="C8852" i="3"/>
  <c r="C8853" i="3"/>
  <c r="C8854" i="3"/>
  <c r="C8855" i="3"/>
  <c r="C8856" i="3"/>
  <c r="C8857" i="3"/>
  <c r="C8858" i="3"/>
  <c r="C8859" i="3"/>
  <c r="C8860" i="3"/>
  <c r="C8861" i="3"/>
  <c r="C8862" i="3"/>
  <c r="C8863" i="3"/>
  <c r="C8864" i="3"/>
  <c r="C8865" i="3"/>
  <c r="C8866" i="3"/>
  <c r="C8867" i="3"/>
  <c r="C8868" i="3"/>
  <c r="C8869" i="3"/>
  <c r="C8870" i="3"/>
  <c r="C8871" i="3"/>
  <c r="C8872" i="3"/>
  <c r="C8873" i="3"/>
  <c r="C8874" i="3"/>
  <c r="C8875" i="3"/>
  <c r="C8876" i="3"/>
  <c r="C8877" i="3"/>
  <c r="C8878" i="3"/>
  <c r="C8879" i="3"/>
  <c r="C8880" i="3"/>
  <c r="C8881" i="3"/>
  <c r="C8882" i="3"/>
  <c r="C8883" i="3"/>
  <c r="C8884" i="3"/>
  <c r="C8885" i="3"/>
  <c r="C8886" i="3"/>
  <c r="C8887" i="3"/>
  <c r="C8888" i="3"/>
  <c r="C8889" i="3"/>
  <c r="C8890" i="3"/>
  <c r="C8891" i="3"/>
  <c r="C8892" i="3"/>
  <c r="C8893" i="3"/>
  <c r="C8894" i="3"/>
  <c r="C8895" i="3"/>
  <c r="C8896" i="3"/>
  <c r="C8897" i="3"/>
  <c r="C8898" i="3"/>
  <c r="C8899" i="3"/>
  <c r="C8900" i="3"/>
  <c r="C8901" i="3"/>
  <c r="C8902" i="3"/>
  <c r="C8903" i="3"/>
  <c r="C8904" i="3"/>
  <c r="C8905" i="3"/>
  <c r="C8906" i="3"/>
  <c r="C8907" i="3"/>
  <c r="C8908" i="3"/>
  <c r="C8909" i="3"/>
  <c r="C8910" i="3"/>
  <c r="C8911" i="3"/>
  <c r="C8912" i="3"/>
  <c r="C8913" i="3"/>
  <c r="C8914" i="3"/>
  <c r="C8915" i="3"/>
  <c r="C8916" i="3"/>
  <c r="C8917" i="3"/>
  <c r="C8918" i="3"/>
  <c r="C8919" i="3"/>
  <c r="C8920" i="3"/>
  <c r="C8921" i="3"/>
  <c r="C8922" i="3"/>
  <c r="C8923" i="3"/>
  <c r="C8924" i="3"/>
  <c r="C8925" i="3"/>
  <c r="C8926" i="3"/>
  <c r="C8927" i="3"/>
  <c r="C8928" i="3"/>
  <c r="C8929" i="3"/>
  <c r="C8930" i="3"/>
  <c r="C8931" i="3"/>
  <c r="C8932" i="3"/>
  <c r="C8933" i="3"/>
  <c r="C8934" i="3"/>
  <c r="C8935" i="3"/>
  <c r="C8936" i="3"/>
  <c r="C8937" i="3"/>
  <c r="C8938" i="3"/>
  <c r="C8939" i="3"/>
  <c r="C8940" i="3"/>
  <c r="C8941" i="3"/>
  <c r="C8942" i="3"/>
  <c r="C8943" i="3"/>
  <c r="C8944" i="3"/>
  <c r="C8945" i="3"/>
  <c r="C8946" i="3"/>
  <c r="C8947" i="3"/>
  <c r="C8948" i="3"/>
  <c r="C8949" i="3"/>
  <c r="C8950" i="3"/>
  <c r="C8951" i="3"/>
  <c r="C8952" i="3"/>
  <c r="C8953" i="3"/>
  <c r="C8954" i="3"/>
  <c r="C8955" i="3"/>
  <c r="C8956" i="3"/>
  <c r="C8957" i="3"/>
  <c r="C8958" i="3"/>
  <c r="C8959" i="3"/>
  <c r="C8960" i="3"/>
  <c r="C8961" i="3"/>
  <c r="C8962" i="3"/>
  <c r="C8963" i="3"/>
  <c r="C8964" i="3"/>
  <c r="C8965" i="3"/>
  <c r="C8966" i="3"/>
  <c r="C8967" i="3"/>
  <c r="C8968" i="3"/>
  <c r="C8969" i="3"/>
  <c r="C8970" i="3"/>
  <c r="C8971" i="3"/>
  <c r="C8972" i="3"/>
  <c r="C8973" i="3"/>
  <c r="C8974" i="3"/>
  <c r="C8975" i="3"/>
  <c r="C8976" i="3"/>
  <c r="C8977" i="3"/>
  <c r="C8978" i="3"/>
  <c r="C8979" i="3"/>
  <c r="C8980" i="3"/>
  <c r="C8981" i="3"/>
  <c r="C8982" i="3"/>
  <c r="C8983" i="3"/>
  <c r="C8984" i="3"/>
  <c r="C8985" i="3"/>
  <c r="C8986" i="3"/>
  <c r="C8987" i="3"/>
  <c r="C8988" i="3"/>
  <c r="C8989" i="3"/>
  <c r="C8990" i="3"/>
  <c r="C8991" i="3"/>
  <c r="C8992" i="3"/>
  <c r="C8993" i="3"/>
  <c r="C8994" i="3"/>
  <c r="C8995" i="3"/>
  <c r="C8996" i="3"/>
  <c r="C8997" i="3"/>
  <c r="C8998" i="3"/>
  <c r="C8999" i="3"/>
  <c r="C9000" i="3"/>
  <c r="C9001" i="3"/>
  <c r="C9002" i="3"/>
  <c r="C9003" i="3"/>
  <c r="C9004" i="3"/>
  <c r="C9005" i="3"/>
  <c r="C9006" i="3"/>
  <c r="C9007" i="3"/>
  <c r="C9008" i="3"/>
  <c r="C9009" i="3"/>
  <c r="C9010" i="3"/>
  <c r="C9011" i="3"/>
  <c r="C9012" i="3"/>
  <c r="C9013" i="3"/>
  <c r="C9014" i="3"/>
  <c r="C9015" i="3"/>
  <c r="C9016" i="3"/>
  <c r="C9017" i="3"/>
  <c r="C9018" i="3"/>
  <c r="C9019" i="3"/>
  <c r="C9020" i="3"/>
  <c r="C9021" i="3"/>
  <c r="C9022" i="3"/>
  <c r="C9023" i="3"/>
  <c r="C9024" i="3"/>
  <c r="C9025" i="3"/>
  <c r="C9026" i="3"/>
  <c r="C9027" i="3"/>
  <c r="C9028" i="3"/>
  <c r="C9029" i="3"/>
  <c r="C9030" i="3"/>
  <c r="C9031" i="3"/>
  <c r="C9032" i="3"/>
  <c r="C9033" i="3"/>
  <c r="C9034" i="3"/>
  <c r="C9035" i="3"/>
  <c r="C9036" i="3"/>
  <c r="C9037" i="3"/>
  <c r="C9038" i="3"/>
  <c r="C9039" i="3"/>
  <c r="C9040" i="3"/>
  <c r="C9041" i="3"/>
  <c r="C9042" i="3"/>
  <c r="C9043" i="3"/>
  <c r="C9044" i="3"/>
  <c r="C9045" i="3"/>
  <c r="C9046" i="3"/>
  <c r="C9047" i="3"/>
  <c r="C9048" i="3"/>
  <c r="C9049" i="3"/>
  <c r="C9050" i="3"/>
  <c r="C9051" i="3"/>
  <c r="C9052" i="3"/>
  <c r="C9053" i="3"/>
  <c r="C9054" i="3"/>
  <c r="C9055" i="3"/>
  <c r="C9056" i="3"/>
  <c r="C9057" i="3"/>
  <c r="C9058" i="3"/>
  <c r="C9059" i="3"/>
  <c r="C9060" i="3"/>
  <c r="C9061" i="3"/>
  <c r="C9062" i="3"/>
  <c r="C9063" i="3"/>
  <c r="C9064" i="3"/>
  <c r="C9065" i="3"/>
  <c r="C9066" i="3"/>
  <c r="C9067" i="3"/>
  <c r="C9068" i="3"/>
  <c r="C9069" i="3"/>
  <c r="C9070" i="3"/>
  <c r="C9071" i="3"/>
  <c r="C9072" i="3"/>
  <c r="C9073" i="3"/>
  <c r="C9074" i="3"/>
  <c r="C9075" i="3"/>
  <c r="C9076" i="3"/>
  <c r="C9077" i="3"/>
  <c r="C9078" i="3"/>
  <c r="C9079" i="3"/>
  <c r="C9080" i="3"/>
  <c r="C9081" i="3"/>
  <c r="C9082" i="3"/>
  <c r="C9083" i="3"/>
  <c r="C9084" i="3"/>
  <c r="C9085" i="3"/>
  <c r="C9086" i="3"/>
  <c r="C9087" i="3"/>
  <c r="C9088" i="3"/>
  <c r="C9089" i="3"/>
  <c r="C9090" i="3"/>
  <c r="C9091" i="3"/>
  <c r="C9092" i="3"/>
  <c r="C9093" i="3"/>
  <c r="C9094" i="3"/>
  <c r="C9095" i="3"/>
  <c r="C9096" i="3"/>
  <c r="C9097" i="3"/>
  <c r="C9098" i="3"/>
  <c r="C9099" i="3"/>
  <c r="C9100" i="3"/>
  <c r="C9101" i="3"/>
  <c r="C9102" i="3"/>
  <c r="C9103" i="3"/>
  <c r="C9104" i="3"/>
  <c r="C9105" i="3"/>
  <c r="C9106" i="3"/>
  <c r="C9107" i="3"/>
  <c r="C9108" i="3"/>
  <c r="C9109" i="3"/>
  <c r="C9110" i="3"/>
  <c r="C9111" i="3"/>
  <c r="C9112" i="3"/>
  <c r="C9113" i="3"/>
  <c r="C9114" i="3"/>
  <c r="C9115" i="3"/>
  <c r="C9116" i="3"/>
  <c r="C9117" i="3"/>
  <c r="C9118" i="3"/>
  <c r="C9119" i="3"/>
  <c r="C9120" i="3"/>
  <c r="C9121" i="3"/>
  <c r="C9122" i="3"/>
  <c r="C9123" i="3"/>
  <c r="C9124" i="3"/>
  <c r="C9125" i="3"/>
  <c r="C9126" i="3"/>
  <c r="C9127" i="3"/>
  <c r="C9128" i="3"/>
  <c r="C9129" i="3"/>
  <c r="C9130" i="3"/>
  <c r="C9131" i="3"/>
  <c r="C9132" i="3"/>
  <c r="C9133" i="3"/>
  <c r="C9134" i="3"/>
  <c r="C9135" i="3"/>
  <c r="C9136" i="3"/>
  <c r="C9137" i="3"/>
  <c r="C9138" i="3"/>
  <c r="C9139" i="3"/>
  <c r="C9140" i="3"/>
  <c r="C9141" i="3"/>
  <c r="C9142" i="3"/>
  <c r="C9143" i="3"/>
  <c r="C9144" i="3"/>
  <c r="C9145" i="3"/>
  <c r="C9146" i="3"/>
  <c r="C9147" i="3"/>
  <c r="C9148" i="3"/>
  <c r="C9149" i="3"/>
  <c r="C9150" i="3"/>
  <c r="C9151" i="3"/>
  <c r="C9152" i="3"/>
  <c r="C9153" i="3"/>
  <c r="C9154" i="3"/>
  <c r="C9155" i="3"/>
  <c r="C9156" i="3"/>
  <c r="C9157" i="3"/>
  <c r="C9158" i="3"/>
  <c r="C9159" i="3"/>
  <c r="C9160" i="3"/>
  <c r="C9161" i="3"/>
  <c r="C9162" i="3"/>
  <c r="C9163" i="3"/>
  <c r="C9164" i="3"/>
  <c r="C9165" i="3"/>
  <c r="C9166" i="3"/>
  <c r="C9167" i="3"/>
  <c r="C9168" i="3"/>
  <c r="C9169" i="3"/>
  <c r="C9170" i="3"/>
  <c r="C9171" i="3"/>
  <c r="C9172" i="3"/>
  <c r="C9173" i="3"/>
  <c r="C9174" i="3"/>
  <c r="C9175" i="3"/>
  <c r="C9176" i="3"/>
  <c r="C9177" i="3"/>
  <c r="C9178" i="3"/>
  <c r="C9179" i="3"/>
  <c r="C9180" i="3"/>
  <c r="C9181" i="3"/>
  <c r="C9182" i="3"/>
  <c r="C9183" i="3"/>
  <c r="C9184" i="3"/>
  <c r="C9185" i="3"/>
  <c r="C9186" i="3"/>
  <c r="C9187" i="3"/>
  <c r="C9188" i="3"/>
  <c r="C9189" i="3"/>
  <c r="C9190" i="3"/>
  <c r="C9191" i="3"/>
  <c r="C9192" i="3"/>
  <c r="C9193" i="3"/>
  <c r="C9194" i="3"/>
  <c r="C9195" i="3"/>
  <c r="C9196" i="3"/>
  <c r="C9197" i="3"/>
  <c r="C9198" i="3"/>
  <c r="C9199" i="3"/>
  <c r="C9200" i="3"/>
  <c r="C9201" i="3"/>
  <c r="C9202" i="3"/>
  <c r="C9203" i="3"/>
  <c r="C9204" i="3"/>
  <c r="C9205" i="3"/>
  <c r="C9206" i="3"/>
  <c r="C9207" i="3"/>
  <c r="C9208" i="3"/>
  <c r="C9209" i="3"/>
  <c r="C9210" i="3"/>
  <c r="C9211" i="3"/>
  <c r="C9212" i="3"/>
  <c r="C9213" i="3"/>
  <c r="C9214" i="3"/>
  <c r="C9215" i="3"/>
  <c r="C9216" i="3"/>
  <c r="C9217" i="3"/>
  <c r="C9218" i="3"/>
  <c r="C9219" i="3"/>
  <c r="C9220" i="3"/>
  <c r="C9221" i="3"/>
  <c r="C9222" i="3"/>
  <c r="C9223" i="3"/>
  <c r="C9224" i="3"/>
  <c r="C9225" i="3"/>
  <c r="C9226" i="3"/>
  <c r="C9227" i="3"/>
  <c r="C9228" i="3"/>
  <c r="C9229" i="3"/>
  <c r="C9230" i="3"/>
  <c r="C9231" i="3"/>
  <c r="C9232" i="3"/>
  <c r="C9233" i="3"/>
  <c r="C9234" i="3"/>
  <c r="C9235" i="3"/>
  <c r="C9236" i="3"/>
  <c r="C9237" i="3"/>
  <c r="C9238" i="3"/>
  <c r="C9239" i="3"/>
  <c r="C9240" i="3"/>
  <c r="C9241" i="3"/>
  <c r="C20" i="17"/>
  <c r="C19" i="17"/>
  <c r="C18" i="17"/>
  <c r="V46" i="10"/>
  <c r="U46" i="10"/>
  <c r="T46" i="10"/>
  <c r="S46" i="10"/>
  <c r="V45" i="10"/>
  <c r="U45" i="10"/>
  <c r="T45" i="10"/>
  <c r="S45" i="10"/>
  <c r="V44" i="10"/>
  <c r="U44" i="10"/>
  <c r="T44" i="10"/>
  <c r="S44" i="10"/>
  <c r="V43" i="10"/>
  <c r="U43" i="10"/>
  <c r="T43" i="10"/>
  <c r="S43" i="10"/>
  <c r="S42" i="10"/>
  <c r="I33" i="10"/>
  <c r="H33" i="10"/>
  <c r="G33" i="10"/>
  <c r="F33" i="10"/>
  <c r="E33" i="10"/>
  <c r="I32" i="10"/>
  <c r="H32" i="10"/>
  <c r="G32" i="10"/>
  <c r="F32" i="10"/>
  <c r="E32" i="10"/>
  <c r="I31" i="10"/>
  <c r="H31" i="10"/>
  <c r="G31" i="10"/>
  <c r="F31" i="10"/>
  <c r="E31" i="10"/>
  <c r="I30" i="10"/>
  <c r="H30" i="10"/>
  <c r="G30" i="10"/>
  <c r="F30" i="10"/>
  <c r="E30" i="10"/>
  <c r="I29" i="10"/>
  <c r="H29" i="10"/>
  <c r="G29" i="10"/>
  <c r="F29" i="10"/>
  <c r="E29" i="10"/>
  <c r="I28" i="10"/>
  <c r="H28" i="10"/>
  <c r="G28" i="10"/>
  <c r="F28" i="10"/>
  <c r="E28" i="10"/>
  <c r="I27" i="10"/>
  <c r="H27" i="10"/>
  <c r="G27" i="10"/>
  <c r="F27" i="10"/>
  <c r="E27" i="10"/>
  <c r="I26" i="10"/>
  <c r="H26" i="10"/>
  <c r="G26" i="10"/>
  <c r="F26" i="10"/>
  <c r="E26" i="10"/>
  <c r="I25" i="10"/>
  <c r="H25" i="10"/>
  <c r="G25" i="10"/>
  <c r="F25" i="10"/>
  <c r="E25" i="10"/>
  <c r="I24" i="10"/>
  <c r="H24" i="10"/>
  <c r="G24" i="10"/>
  <c r="F24" i="10"/>
  <c r="E24" i="10"/>
  <c r="H26" i="16"/>
  <c r="G4" i="16" a="1"/>
  <c r="I25" i="14"/>
  <c r="I24" i="14"/>
  <c r="I23" i="14"/>
  <c r="I22" i="14"/>
  <c r="I21" i="14"/>
  <c r="I20" i="14"/>
  <c r="I19" i="14"/>
  <c r="I18" i="14"/>
  <c r="I17" i="14"/>
  <c r="I16" i="14"/>
  <c r="I15" i="14"/>
  <c r="I14" i="14"/>
  <c r="I13" i="14"/>
  <c r="I12" i="14"/>
  <c r="I11" i="14"/>
  <c r="I10" i="14"/>
  <c r="I9" i="14"/>
  <c r="I8" i="14"/>
  <c r="I7" i="14"/>
  <c r="I6" i="14"/>
  <c r="I5" i="14"/>
  <c r="I4" i="14"/>
  <c r="F9241" i="3"/>
  <c r="F9240" i="3"/>
  <c r="F9239" i="3"/>
  <c r="F9238" i="3"/>
  <c r="F9237" i="3"/>
  <c r="F9236" i="3"/>
  <c r="F9235" i="3"/>
  <c r="F9234" i="3"/>
  <c r="F9233" i="3"/>
  <c r="F9232" i="3"/>
  <c r="F9231" i="3"/>
  <c r="F9230" i="3"/>
  <c r="F9229" i="3"/>
  <c r="F9228" i="3"/>
  <c r="F9227" i="3"/>
  <c r="F9226" i="3"/>
  <c r="F9225" i="3"/>
  <c r="F9224" i="3"/>
  <c r="F9223" i="3"/>
  <c r="F9222" i="3"/>
  <c r="F9221" i="3"/>
  <c r="F9220" i="3"/>
  <c r="F9219" i="3"/>
  <c r="F9218" i="3"/>
  <c r="F9217" i="3"/>
  <c r="F9216" i="3"/>
  <c r="F9215" i="3"/>
  <c r="F9214" i="3"/>
  <c r="F9213" i="3"/>
  <c r="F9212" i="3"/>
  <c r="F9211" i="3"/>
  <c r="F9210" i="3"/>
  <c r="F9209" i="3"/>
  <c r="F9208" i="3"/>
  <c r="F9207" i="3"/>
  <c r="F9206" i="3"/>
  <c r="F9205" i="3"/>
  <c r="F9204" i="3"/>
  <c r="F9203" i="3"/>
  <c r="F9202" i="3"/>
  <c r="F9201" i="3"/>
  <c r="F9200" i="3"/>
  <c r="F9199" i="3"/>
  <c r="F9198" i="3"/>
  <c r="F9197" i="3"/>
  <c r="F9196" i="3"/>
  <c r="F9195" i="3"/>
  <c r="F9194" i="3"/>
  <c r="F9193" i="3"/>
  <c r="F9192" i="3"/>
  <c r="F9191" i="3"/>
  <c r="F9190" i="3"/>
  <c r="F9189" i="3"/>
  <c r="F9188" i="3"/>
  <c r="F9187" i="3"/>
  <c r="F9186" i="3"/>
  <c r="F9185" i="3"/>
  <c r="F9184" i="3"/>
  <c r="F9183" i="3"/>
  <c r="F9182" i="3"/>
  <c r="F9181" i="3"/>
  <c r="F9180" i="3"/>
  <c r="F9179" i="3"/>
  <c r="F9178" i="3"/>
  <c r="F9177" i="3"/>
  <c r="F9176" i="3"/>
  <c r="F9175" i="3"/>
  <c r="F9174" i="3"/>
  <c r="F9173" i="3"/>
  <c r="F9172" i="3"/>
  <c r="F9171" i="3"/>
  <c r="F9170" i="3"/>
  <c r="F9169" i="3"/>
  <c r="F9168" i="3"/>
  <c r="F9167" i="3"/>
  <c r="F9166" i="3"/>
  <c r="F9165" i="3"/>
  <c r="F9164" i="3"/>
  <c r="F9163" i="3"/>
  <c r="F9162" i="3"/>
  <c r="F9161" i="3"/>
  <c r="F9160" i="3"/>
  <c r="F9159" i="3"/>
  <c r="F9158" i="3"/>
  <c r="F9157" i="3"/>
  <c r="F9156" i="3"/>
  <c r="F9155" i="3"/>
  <c r="F9154" i="3"/>
  <c r="F9153" i="3"/>
  <c r="F9152" i="3"/>
  <c r="F9151" i="3"/>
  <c r="F9150" i="3"/>
  <c r="F9149" i="3"/>
  <c r="F9148" i="3"/>
  <c r="F9147" i="3"/>
  <c r="F9146" i="3"/>
  <c r="F9145" i="3"/>
  <c r="F9144" i="3"/>
  <c r="F9143" i="3"/>
  <c r="F9142" i="3"/>
  <c r="F9141" i="3"/>
  <c r="F9140" i="3"/>
  <c r="F9139" i="3"/>
  <c r="F9138" i="3"/>
  <c r="F9137" i="3"/>
  <c r="F9136" i="3"/>
  <c r="F9135" i="3"/>
  <c r="F9134" i="3"/>
  <c r="F9133" i="3"/>
  <c r="F9132" i="3"/>
  <c r="F9131" i="3"/>
  <c r="F9130" i="3"/>
  <c r="F9129" i="3"/>
  <c r="F9128" i="3"/>
  <c r="F9127" i="3"/>
  <c r="F9126" i="3"/>
  <c r="F9125" i="3"/>
  <c r="F9124" i="3"/>
  <c r="F9123" i="3"/>
  <c r="F9122" i="3"/>
  <c r="F9121" i="3"/>
  <c r="F9120" i="3"/>
  <c r="F9119" i="3"/>
  <c r="F9118" i="3"/>
  <c r="F9117" i="3"/>
  <c r="F9116" i="3"/>
  <c r="F9115" i="3"/>
  <c r="F9114" i="3"/>
  <c r="F9113" i="3"/>
  <c r="F9112" i="3"/>
  <c r="F9111" i="3"/>
  <c r="F9110" i="3"/>
  <c r="F9109" i="3"/>
  <c r="F9108" i="3"/>
  <c r="F9107" i="3"/>
  <c r="F9106" i="3"/>
  <c r="F9105" i="3"/>
  <c r="F9104" i="3"/>
  <c r="F9103" i="3"/>
  <c r="F9102" i="3"/>
  <c r="F9101" i="3"/>
  <c r="F9100" i="3"/>
  <c r="F9099" i="3"/>
  <c r="F9098" i="3"/>
  <c r="F9097" i="3"/>
  <c r="F9096" i="3"/>
  <c r="F9095" i="3"/>
  <c r="F9094" i="3"/>
  <c r="F9093" i="3"/>
  <c r="F9092" i="3"/>
  <c r="F9091" i="3"/>
  <c r="F9090" i="3"/>
  <c r="F9089" i="3"/>
  <c r="F9088" i="3"/>
  <c r="F9087" i="3"/>
  <c r="F9086" i="3"/>
  <c r="F9085" i="3"/>
  <c r="F9084" i="3"/>
  <c r="F9083" i="3"/>
  <c r="F9082" i="3"/>
  <c r="F9081" i="3"/>
  <c r="F9080" i="3"/>
  <c r="F9079" i="3"/>
  <c r="F9078" i="3"/>
  <c r="F9077" i="3"/>
  <c r="F9076" i="3"/>
  <c r="F9075" i="3"/>
  <c r="F9074" i="3"/>
  <c r="F9073" i="3"/>
  <c r="F9072" i="3"/>
  <c r="F9071" i="3"/>
  <c r="F9070" i="3"/>
  <c r="F9069" i="3"/>
  <c r="F9068" i="3"/>
  <c r="F9067" i="3"/>
  <c r="F9066" i="3"/>
  <c r="F9065" i="3"/>
  <c r="F9064" i="3"/>
  <c r="F9063" i="3"/>
  <c r="F9062" i="3"/>
  <c r="F9061" i="3"/>
  <c r="F9060" i="3"/>
  <c r="F9059" i="3"/>
  <c r="F9058" i="3"/>
  <c r="F9057" i="3"/>
  <c r="F9056" i="3"/>
  <c r="F9055" i="3"/>
  <c r="F9054" i="3"/>
  <c r="F9053" i="3"/>
  <c r="F9052" i="3"/>
  <c r="F9051" i="3"/>
  <c r="F9050" i="3"/>
  <c r="F9049" i="3"/>
  <c r="F9048" i="3"/>
  <c r="F9047" i="3"/>
  <c r="F9046" i="3"/>
  <c r="F9045" i="3"/>
  <c r="F9044" i="3"/>
  <c r="F9043" i="3"/>
  <c r="F9042" i="3"/>
  <c r="F9041" i="3"/>
  <c r="F9040" i="3"/>
  <c r="F9039" i="3"/>
  <c r="F9038" i="3"/>
  <c r="F9037" i="3"/>
  <c r="F9036" i="3"/>
  <c r="F9035" i="3"/>
  <c r="F9034" i="3"/>
  <c r="F9033" i="3"/>
  <c r="F9032" i="3"/>
  <c r="F9031" i="3"/>
  <c r="F9030" i="3"/>
  <c r="F9029" i="3"/>
  <c r="F9028" i="3"/>
  <c r="F9027" i="3"/>
  <c r="F9026" i="3"/>
  <c r="F9025" i="3"/>
  <c r="F9024" i="3"/>
  <c r="F9023" i="3"/>
  <c r="F9022" i="3"/>
  <c r="F9021" i="3"/>
  <c r="F9020" i="3"/>
  <c r="F9019" i="3"/>
  <c r="F9018" i="3"/>
  <c r="F9017" i="3"/>
  <c r="F9016" i="3"/>
  <c r="F9015" i="3"/>
  <c r="F9014" i="3"/>
  <c r="F9013" i="3"/>
  <c r="F9012" i="3"/>
  <c r="F9011" i="3"/>
  <c r="F9010" i="3"/>
  <c r="F9009" i="3"/>
  <c r="F9008" i="3"/>
  <c r="F9007" i="3"/>
  <c r="F9006" i="3"/>
  <c r="F9005" i="3"/>
  <c r="F9004" i="3"/>
  <c r="F9003" i="3"/>
  <c r="F9002" i="3"/>
  <c r="F9001" i="3"/>
  <c r="F9000" i="3"/>
  <c r="F8999" i="3"/>
  <c r="F8998" i="3"/>
  <c r="F8997" i="3"/>
  <c r="F8996" i="3"/>
  <c r="F8995" i="3"/>
  <c r="F8994" i="3"/>
  <c r="F8993" i="3"/>
  <c r="F8992" i="3"/>
  <c r="F8991" i="3"/>
  <c r="F8990" i="3"/>
  <c r="F8989" i="3"/>
  <c r="F8988" i="3"/>
  <c r="F8987" i="3"/>
  <c r="F8986" i="3"/>
  <c r="F8985" i="3"/>
  <c r="F8984" i="3"/>
  <c r="F8983" i="3"/>
  <c r="F8982" i="3"/>
  <c r="F8981" i="3"/>
  <c r="F8980" i="3"/>
  <c r="F8979" i="3"/>
  <c r="F8978" i="3"/>
  <c r="F8977" i="3"/>
  <c r="F8976" i="3"/>
  <c r="F8975" i="3"/>
  <c r="F8974" i="3"/>
  <c r="F8973" i="3"/>
  <c r="F8972" i="3"/>
  <c r="F8971" i="3"/>
  <c r="F8970" i="3"/>
  <c r="F8969" i="3"/>
  <c r="F8968" i="3"/>
  <c r="F8967" i="3"/>
  <c r="F8966" i="3"/>
  <c r="F8965" i="3"/>
  <c r="F8964" i="3"/>
  <c r="F8963" i="3"/>
  <c r="F8962" i="3"/>
  <c r="F8961" i="3"/>
  <c r="F8960" i="3"/>
  <c r="F8959" i="3"/>
  <c r="F8958" i="3"/>
  <c r="F8957" i="3"/>
  <c r="F8956" i="3"/>
  <c r="F8955" i="3"/>
  <c r="F8954" i="3"/>
  <c r="F8953" i="3"/>
  <c r="F8952" i="3"/>
  <c r="F8951" i="3"/>
  <c r="F8950" i="3"/>
  <c r="F8949" i="3"/>
  <c r="F8948" i="3"/>
  <c r="F8947" i="3"/>
  <c r="F8946" i="3"/>
  <c r="F8945" i="3"/>
  <c r="F8944" i="3"/>
  <c r="F8943" i="3"/>
  <c r="F8942" i="3"/>
  <c r="F8941" i="3"/>
  <c r="F8940" i="3"/>
  <c r="F8939" i="3"/>
  <c r="F8938" i="3"/>
  <c r="F8937" i="3"/>
  <c r="F8936" i="3"/>
  <c r="F8935" i="3"/>
  <c r="F8934" i="3"/>
  <c r="F8933" i="3"/>
  <c r="F8932" i="3"/>
  <c r="F8931" i="3"/>
  <c r="F8930" i="3"/>
  <c r="F8929" i="3"/>
  <c r="F8928" i="3"/>
  <c r="F8927" i="3"/>
  <c r="F8926" i="3"/>
  <c r="F8925" i="3"/>
  <c r="F8924" i="3"/>
  <c r="F8923" i="3"/>
  <c r="F8922" i="3"/>
  <c r="F8921" i="3"/>
  <c r="F8920" i="3"/>
  <c r="F8919" i="3"/>
  <c r="F8918" i="3"/>
  <c r="F8917" i="3"/>
  <c r="F8916" i="3"/>
  <c r="F8915" i="3"/>
  <c r="F8914" i="3"/>
  <c r="F8913" i="3"/>
  <c r="F8912" i="3"/>
  <c r="F8911" i="3"/>
  <c r="F8910" i="3"/>
  <c r="F8909" i="3"/>
  <c r="F8908" i="3"/>
  <c r="F8907" i="3"/>
  <c r="F8906" i="3"/>
  <c r="F8905" i="3"/>
  <c r="F8904" i="3"/>
  <c r="F8903" i="3"/>
  <c r="F8902" i="3"/>
  <c r="F8901" i="3"/>
  <c r="F8900" i="3"/>
  <c r="F8899" i="3"/>
  <c r="F8898" i="3"/>
  <c r="F8897" i="3"/>
  <c r="F8896" i="3"/>
  <c r="F8895" i="3"/>
  <c r="F8894" i="3"/>
  <c r="F8893" i="3"/>
  <c r="F8892" i="3"/>
  <c r="F8891" i="3"/>
  <c r="F8890" i="3"/>
  <c r="F8889" i="3"/>
  <c r="F8888" i="3"/>
  <c r="F8887" i="3"/>
  <c r="F8886" i="3"/>
  <c r="F8885" i="3"/>
  <c r="F8884" i="3"/>
  <c r="F8883" i="3"/>
  <c r="F8882" i="3"/>
  <c r="F8881" i="3"/>
  <c r="F8880" i="3"/>
  <c r="F8879" i="3"/>
  <c r="F8878" i="3"/>
  <c r="F8877" i="3"/>
  <c r="F8876" i="3"/>
  <c r="F8875" i="3"/>
  <c r="F8874" i="3"/>
  <c r="F8873" i="3"/>
  <c r="F8872" i="3"/>
  <c r="F8871" i="3"/>
  <c r="F8870" i="3"/>
  <c r="F8869" i="3"/>
  <c r="F8868" i="3"/>
  <c r="F8867" i="3"/>
  <c r="F8866" i="3"/>
  <c r="F8865" i="3"/>
  <c r="F8864" i="3"/>
  <c r="F8863" i="3"/>
  <c r="F8862" i="3"/>
  <c r="F8861" i="3"/>
  <c r="F8860" i="3"/>
  <c r="F8859" i="3"/>
  <c r="F8858" i="3"/>
  <c r="F8857" i="3"/>
  <c r="F8856" i="3"/>
  <c r="F8855" i="3"/>
  <c r="F8854" i="3"/>
  <c r="F8853" i="3"/>
  <c r="F8852" i="3"/>
  <c r="F8851" i="3"/>
  <c r="F8850" i="3"/>
  <c r="F8849" i="3"/>
  <c r="F8848" i="3"/>
  <c r="F8847" i="3"/>
  <c r="F8846" i="3"/>
  <c r="F8845" i="3"/>
  <c r="F8844" i="3"/>
  <c r="F8843" i="3"/>
  <c r="F8842" i="3"/>
  <c r="F8841" i="3"/>
  <c r="F8840" i="3"/>
  <c r="F8839" i="3"/>
  <c r="F8838" i="3"/>
  <c r="F8837" i="3"/>
  <c r="F8836" i="3"/>
  <c r="F8835" i="3"/>
  <c r="F8834" i="3"/>
  <c r="F8833" i="3"/>
  <c r="F8832" i="3"/>
  <c r="F8831" i="3"/>
  <c r="F8830" i="3"/>
  <c r="F8829" i="3"/>
  <c r="F8828" i="3"/>
  <c r="F8827" i="3"/>
  <c r="F8826" i="3"/>
  <c r="F8825" i="3"/>
  <c r="F8824" i="3"/>
  <c r="F8823" i="3"/>
  <c r="F8822" i="3"/>
  <c r="F8821" i="3"/>
  <c r="F8820" i="3"/>
  <c r="F8819" i="3"/>
  <c r="F8818" i="3"/>
  <c r="F8817" i="3"/>
  <c r="F8816" i="3"/>
  <c r="F8815" i="3"/>
  <c r="F8814" i="3"/>
  <c r="F8813" i="3"/>
  <c r="F8812" i="3"/>
  <c r="F8811" i="3"/>
  <c r="F8810" i="3"/>
  <c r="F8809" i="3"/>
  <c r="F8808" i="3"/>
  <c r="F8807" i="3"/>
  <c r="F8806" i="3"/>
  <c r="F8805" i="3"/>
  <c r="F8804" i="3"/>
  <c r="F8803" i="3"/>
  <c r="F8802" i="3"/>
  <c r="F8801" i="3"/>
  <c r="F8800" i="3"/>
  <c r="F8799" i="3"/>
  <c r="F8798" i="3"/>
  <c r="F8797" i="3"/>
  <c r="F8796" i="3"/>
  <c r="F8795" i="3"/>
  <c r="F8794" i="3"/>
  <c r="F8793" i="3"/>
  <c r="F8792" i="3"/>
  <c r="F8791" i="3"/>
  <c r="F8790" i="3"/>
  <c r="F8789" i="3"/>
  <c r="F8788" i="3"/>
  <c r="F8787" i="3"/>
  <c r="F8786" i="3"/>
  <c r="F8785" i="3"/>
  <c r="F8784" i="3"/>
  <c r="F8783" i="3"/>
  <c r="F8782" i="3"/>
  <c r="F8781" i="3"/>
  <c r="F8780" i="3"/>
  <c r="F8779" i="3"/>
  <c r="F8778" i="3"/>
  <c r="F8777" i="3"/>
  <c r="F8776" i="3"/>
  <c r="F8775" i="3"/>
  <c r="F8774" i="3"/>
  <c r="F8773" i="3"/>
  <c r="F8772" i="3"/>
  <c r="F8771" i="3"/>
  <c r="F8770" i="3"/>
  <c r="F8769" i="3"/>
  <c r="F8768" i="3"/>
  <c r="F8767" i="3"/>
  <c r="F8766" i="3"/>
  <c r="F8765" i="3"/>
  <c r="F8764" i="3"/>
  <c r="F8763" i="3"/>
  <c r="F8762" i="3"/>
  <c r="F8761" i="3"/>
  <c r="F8760" i="3"/>
  <c r="F8759" i="3"/>
  <c r="F8758" i="3"/>
  <c r="F8757" i="3"/>
  <c r="F8756" i="3"/>
  <c r="F8755" i="3"/>
  <c r="F8754" i="3"/>
  <c r="F8753" i="3"/>
  <c r="F8752" i="3"/>
  <c r="F8751" i="3"/>
  <c r="F8750" i="3"/>
  <c r="F8749" i="3"/>
  <c r="F8748" i="3"/>
  <c r="F8747" i="3"/>
  <c r="F8746" i="3"/>
  <c r="F8745" i="3"/>
  <c r="F8744" i="3"/>
  <c r="F8743" i="3"/>
  <c r="F8742" i="3"/>
  <c r="F8741" i="3"/>
  <c r="F8740" i="3"/>
  <c r="F8739" i="3"/>
  <c r="F8738" i="3"/>
  <c r="F8737" i="3"/>
  <c r="F8736" i="3"/>
  <c r="F8735" i="3"/>
  <c r="F8734" i="3"/>
  <c r="F8733" i="3"/>
  <c r="F8732" i="3"/>
  <c r="F8731" i="3"/>
  <c r="F8730" i="3"/>
  <c r="F8729" i="3"/>
  <c r="F8728" i="3"/>
  <c r="F8727" i="3"/>
  <c r="F8726" i="3"/>
  <c r="F8725" i="3"/>
  <c r="F8724" i="3"/>
  <c r="F8723" i="3"/>
  <c r="F8722" i="3"/>
  <c r="F8721" i="3"/>
  <c r="F8720" i="3"/>
  <c r="F8719" i="3"/>
  <c r="F8718" i="3"/>
  <c r="F8717" i="3"/>
  <c r="F8716" i="3"/>
  <c r="F8715" i="3"/>
  <c r="F8714" i="3"/>
  <c r="F8713" i="3"/>
  <c r="F8712" i="3"/>
  <c r="F8711" i="3"/>
  <c r="F8710" i="3"/>
  <c r="F8709" i="3"/>
  <c r="F8708" i="3"/>
  <c r="F8707" i="3"/>
  <c r="F8706" i="3"/>
  <c r="F8705" i="3"/>
  <c r="F8704" i="3"/>
  <c r="F8703" i="3"/>
  <c r="F8702" i="3"/>
  <c r="F8701" i="3"/>
  <c r="F8700" i="3"/>
  <c r="F8699" i="3"/>
  <c r="F8698" i="3"/>
  <c r="F8697" i="3"/>
  <c r="F8696" i="3"/>
  <c r="F8695" i="3"/>
  <c r="F8694" i="3"/>
  <c r="F8693" i="3"/>
  <c r="F8692" i="3"/>
  <c r="F8691" i="3"/>
  <c r="F8690" i="3"/>
  <c r="F8689" i="3"/>
  <c r="F8688" i="3"/>
  <c r="F8687" i="3"/>
  <c r="F8686" i="3"/>
  <c r="F8685" i="3"/>
  <c r="F8684" i="3"/>
  <c r="F8683" i="3"/>
  <c r="F8682" i="3"/>
  <c r="F8681" i="3"/>
  <c r="F8680" i="3"/>
  <c r="F8679" i="3"/>
  <c r="F8678" i="3"/>
  <c r="F8677" i="3"/>
  <c r="F8676" i="3"/>
  <c r="F8675" i="3"/>
  <c r="F8674" i="3"/>
  <c r="F8673" i="3"/>
  <c r="F8672" i="3"/>
  <c r="F8671" i="3"/>
  <c r="F8670" i="3"/>
  <c r="F8669" i="3"/>
  <c r="F8668" i="3"/>
  <c r="F8667" i="3"/>
  <c r="F8666" i="3"/>
  <c r="F8665" i="3"/>
  <c r="F8664" i="3"/>
  <c r="F8663" i="3"/>
  <c r="F8662" i="3"/>
  <c r="F8661" i="3"/>
  <c r="F8660" i="3"/>
  <c r="F8659" i="3"/>
  <c r="F8658" i="3"/>
  <c r="F8657" i="3"/>
  <c r="F8656" i="3"/>
  <c r="F8655" i="3"/>
  <c r="F8654" i="3"/>
  <c r="F8653" i="3"/>
  <c r="F8652" i="3"/>
  <c r="F8651" i="3"/>
  <c r="F8650" i="3"/>
  <c r="F8649" i="3"/>
  <c r="F8648" i="3"/>
  <c r="F8647" i="3"/>
  <c r="F8646" i="3"/>
  <c r="F8645" i="3"/>
  <c r="F8644" i="3"/>
  <c r="F8643" i="3"/>
  <c r="F8642" i="3"/>
  <c r="F8641" i="3"/>
  <c r="F8640" i="3"/>
  <c r="F8639" i="3"/>
  <c r="F8638" i="3"/>
  <c r="F8637" i="3"/>
  <c r="F8636" i="3"/>
  <c r="F8635" i="3"/>
  <c r="F8634" i="3"/>
  <c r="F8633" i="3"/>
  <c r="F8632" i="3"/>
  <c r="F8631" i="3"/>
  <c r="F8630" i="3"/>
  <c r="F8629" i="3"/>
  <c r="F8628" i="3"/>
  <c r="F8627" i="3"/>
  <c r="F8626" i="3"/>
  <c r="F8625" i="3"/>
  <c r="F8624" i="3"/>
  <c r="F8623" i="3"/>
  <c r="F8622" i="3"/>
  <c r="F8621" i="3"/>
  <c r="F8620" i="3"/>
  <c r="F8619" i="3"/>
  <c r="F8618" i="3"/>
  <c r="F8617" i="3"/>
  <c r="F8616" i="3"/>
  <c r="F8615" i="3"/>
  <c r="F8614" i="3"/>
  <c r="F8613" i="3"/>
  <c r="F8612" i="3"/>
  <c r="F8611" i="3"/>
  <c r="F8610" i="3"/>
  <c r="F8609" i="3"/>
  <c r="F8608" i="3"/>
  <c r="F8607" i="3"/>
  <c r="F8606" i="3"/>
  <c r="F8605" i="3"/>
  <c r="F8604" i="3"/>
  <c r="F8603" i="3"/>
  <c r="F8602" i="3"/>
  <c r="F8601" i="3"/>
  <c r="F8600" i="3"/>
  <c r="F8599" i="3"/>
  <c r="F8598" i="3"/>
  <c r="F8597" i="3"/>
  <c r="F8596" i="3"/>
  <c r="F8595" i="3"/>
  <c r="F8594" i="3"/>
  <c r="F8593" i="3"/>
  <c r="F8592" i="3"/>
  <c r="F8591" i="3"/>
  <c r="F8590" i="3"/>
  <c r="F8589" i="3"/>
  <c r="F8588" i="3"/>
  <c r="F8587" i="3"/>
  <c r="F8586" i="3"/>
  <c r="F8585" i="3"/>
  <c r="F8584" i="3"/>
  <c r="F8583" i="3"/>
  <c r="F8582" i="3"/>
  <c r="F8581" i="3"/>
  <c r="F8580" i="3"/>
  <c r="F8579" i="3"/>
  <c r="F8578" i="3"/>
  <c r="F8577" i="3"/>
  <c r="F8576" i="3"/>
  <c r="F8575" i="3"/>
  <c r="F8574" i="3"/>
  <c r="F8573" i="3"/>
  <c r="F8572" i="3"/>
  <c r="F8571" i="3"/>
  <c r="F8570" i="3"/>
  <c r="F8569" i="3"/>
  <c r="F8568" i="3"/>
  <c r="F8567" i="3"/>
  <c r="F8566" i="3"/>
  <c r="F8565" i="3"/>
  <c r="F8564" i="3"/>
  <c r="F8563" i="3"/>
  <c r="F8562" i="3"/>
  <c r="F8561" i="3"/>
  <c r="F8560" i="3"/>
  <c r="F8559" i="3"/>
  <c r="F8558" i="3"/>
  <c r="F8557" i="3"/>
  <c r="F8556" i="3"/>
  <c r="F8555" i="3"/>
  <c r="F8554" i="3"/>
  <c r="F8553" i="3"/>
  <c r="F8552" i="3"/>
  <c r="F8551" i="3"/>
  <c r="F8550" i="3"/>
  <c r="F8549" i="3"/>
  <c r="F8548" i="3"/>
  <c r="F8547" i="3"/>
  <c r="F8546" i="3"/>
  <c r="F8545" i="3"/>
  <c r="F8544" i="3"/>
  <c r="F8543" i="3"/>
  <c r="F8542" i="3"/>
  <c r="F8541" i="3"/>
  <c r="F8540" i="3"/>
  <c r="F8539" i="3"/>
  <c r="F8538" i="3"/>
  <c r="F8537" i="3"/>
  <c r="F8536" i="3"/>
  <c r="F8535" i="3"/>
  <c r="F8534" i="3"/>
  <c r="F8533" i="3"/>
  <c r="F8532" i="3"/>
  <c r="F8531" i="3"/>
  <c r="F8530" i="3"/>
  <c r="F8529" i="3"/>
  <c r="F8528" i="3"/>
  <c r="F8527" i="3"/>
  <c r="F8526" i="3"/>
  <c r="F8525" i="3"/>
  <c r="F8524" i="3"/>
  <c r="F8523" i="3"/>
  <c r="F8522" i="3"/>
  <c r="F8521" i="3"/>
  <c r="F8520" i="3"/>
  <c r="F8519" i="3"/>
  <c r="F8518" i="3"/>
  <c r="F8517" i="3"/>
  <c r="F8516" i="3"/>
  <c r="F8515" i="3"/>
  <c r="F8514" i="3"/>
  <c r="F8513" i="3"/>
  <c r="F8512" i="3"/>
  <c r="F8511" i="3"/>
  <c r="F8510" i="3"/>
  <c r="F8509" i="3"/>
  <c r="F8508" i="3"/>
  <c r="F8507" i="3"/>
  <c r="F8506" i="3"/>
  <c r="F8505" i="3"/>
  <c r="F8504" i="3"/>
  <c r="F8503" i="3"/>
  <c r="F8502" i="3"/>
  <c r="F8501" i="3"/>
  <c r="F8500" i="3"/>
  <c r="F8499" i="3"/>
  <c r="F8498" i="3"/>
  <c r="F8497" i="3"/>
  <c r="F8496" i="3"/>
  <c r="F8495" i="3"/>
  <c r="F8494" i="3"/>
  <c r="F8493" i="3"/>
  <c r="F8492" i="3"/>
  <c r="F8491" i="3"/>
  <c r="F8490" i="3"/>
  <c r="F8489" i="3"/>
  <c r="F8488" i="3"/>
  <c r="F8487" i="3"/>
  <c r="F8486" i="3"/>
  <c r="F8485" i="3"/>
  <c r="F8484" i="3"/>
  <c r="F8483" i="3"/>
  <c r="F8482" i="3"/>
  <c r="F8481" i="3"/>
  <c r="F8480" i="3"/>
  <c r="F8479" i="3"/>
  <c r="F8478" i="3"/>
  <c r="F8477" i="3"/>
  <c r="F8476" i="3"/>
  <c r="F8475" i="3"/>
  <c r="F8474" i="3"/>
  <c r="F8473" i="3"/>
  <c r="F8472" i="3"/>
  <c r="F8471" i="3"/>
  <c r="F8470" i="3"/>
  <c r="F8469" i="3"/>
  <c r="F8468" i="3"/>
  <c r="F8467" i="3"/>
  <c r="F8466" i="3"/>
  <c r="F8465" i="3"/>
  <c r="F8464" i="3"/>
  <c r="F8463" i="3"/>
  <c r="F8462" i="3"/>
  <c r="F8461" i="3"/>
  <c r="F8460" i="3"/>
  <c r="F8459" i="3"/>
  <c r="F8458" i="3"/>
  <c r="F8457" i="3"/>
  <c r="F8456" i="3"/>
  <c r="F8455" i="3"/>
  <c r="F8454" i="3"/>
  <c r="F8453" i="3"/>
  <c r="F8452" i="3"/>
  <c r="F8451" i="3"/>
  <c r="F8450" i="3"/>
  <c r="F8449" i="3"/>
  <c r="F8448" i="3"/>
  <c r="F8447" i="3"/>
  <c r="F8446" i="3"/>
  <c r="F8445" i="3"/>
  <c r="F8444" i="3"/>
  <c r="F8443" i="3"/>
  <c r="F8442" i="3"/>
  <c r="F8441" i="3"/>
  <c r="F8440" i="3"/>
  <c r="F8439" i="3"/>
  <c r="F8438" i="3"/>
  <c r="F8437" i="3"/>
  <c r="F8436" i="3"/>
  <c r="F8435" i="3"/>
  <c r="F8434" i="3"/>
  <c r="F8433" i="3"/>
  <c r="F8432" i="3"/>
  <c r="F8431" i="3"/>
  <c r="F8430" i="3"/>
  <c r="F8429" i="3"/>
  <c r="F8428" i="3"/>
  <c r="F8427" i="3"/>
  <c r="F8426" i="3"/>
  <c r="F8425" i="3"/>
  <c r="F8424" i="3"/>
  <c r="F8423" i="3"/>
  <c r="F8422" i="3"/>
  <c r="F8421" i="3"/>
  <c r="F8420" i="3"/>
  <c r="F8419" i="3"/>
  <c r="F8418" i="3"/>
  <c r="F8417" i="3"/>
  <c r="F8416" i="3"/>
  <c r="F8415" i="3"/>
  <c r="F8414" i="3"/>
  <c r="F8413" i="3"/>
  <c r="F8412" i="3"/>
  <c r="F8411" i="3"/>
  <c r="F8410" i="3"/>
  <c r="F8409" i="3"/>
  <c r="F8408" i="3"/>
  <c r="F8407" i="3"/>
  <c r="F8406" i="3"/>
  <c r="F8405" i="3"/>
  <c r="F8404" i="3"/>
  <c r="F8403" i="3"/>
  <c r="F8402" i="3"/>
  <c r="F8401" i="3"/>
  <c r="F8400" i="3"/>
  <c r="F8399" i="3"/>
  <c r="F8398" i="3"/>
  <c r="F8397" i="3"/>
  <c r="F8396" i="3"/>
  <c r="F8395" i="3"/>
  <c r="F8394" i="3"/>
  <c r="F8393" i="3"/>
  <c r="F8392" i="3"/>
  <c r="F8391" i="3"/>
  <c r="F8390" i="3"/>
  <c r="F8389" i="3"/>
  <c r="F8388" i="3"/>
  <c r="F8387" i="3"/>
  <c r="F8386" i="3"/>
  <c r="F8385" i="3"/>
  <c r="F8384" i="3"/>
  <c r="F8383" i="3"/>
  <c r="F8382" i="3"/>
  <c r="F8381" i="3"/>
  <c r="F8380" i="3"/>
  <c r="F8379" i="3"/>
  <c r="F8378" i="3"/>
  <c r="F8377" i="3"/>
  <c r="F8376" i="3"/>
  <c r="F8375" i="3"/>
  <c r="F8374" i="3"/>
  <c r="F8373" i="3"/>
  <c r="F8372" i="3"/>
  <c r="F8371" i="3"/>
  <c r="F8370" i="3"/>
  <c r="F8369" i="3"/>
  <c r="F8368" i="3"/>
  <c r="F8367" i="3"/>
  <c r="F8366" i="3"/>
  <c r="F8365" i="3"/>
  <c r="F8364" i="3"/>
  <c r="F8363" i="3"/>
  <c r="F8362" i="3"/>
  <c r="F8361" i="3"/>
  <c r="F8360" i="3"/>
  <c r="F8359" i="3"/>
  <c r="F8358" i="3"/>
  <c r="F8357" i="3"/>
  <c r="F8356" i="3"/>
  <c r="F8355" i="3"/>
  <c r="F8354" i="3"/>
  <c r="F8353" i="3"/>
  <c r="F8352" i="3"/>
  <c r="F8351" i="3"/>
  <c r="F8350" i="3"/>
  <c r="F8349" i="3"/>
  <c r="F8348" i="3"/>
  <c r="F8347" i="3"/>
  <c r="F8346" i="3"/>
  <c r="F8345" i="3"/>
  <c r="F8344" i="3"/>
  <c r="F8343" i="3"/>
  <c r="F8342" i="3"/>
  <c r="F8341" i="3"/>
  <c r="F8340" i="3"/>
  <c r="F8339" i="3"/>
  <c r="F8338" i="3"/>
  <c r="F8337" i="3"/>
  <c r="F8336" i="3"/>
  <c r="F8335" i="3"/>
  <c r="F8334" i="3"/>
  <c r="F8333" i="3"/>
  <c r="F8332" i="3"/>
  <c r="F8331" i="3"/>
  <c r="F8330" i="3"/>
  <c r="F8329" i="3"/>
  <c r="F8328" i="3"/>
  <c r="F8327" i="3"/>
  <c r="F8326" i="3"/>
  <c r="F8325" i="3"/>
  <c r="F8324" i="3"/>
  <c r="F8323" i="3"/>
  <c r="F8322" i="3"/>
  <c r="F8321" i="3"/>
  <c r="F8320" i="3"/>
  <c r="F8319" i="3"/>
  <c r="F8318" i="3"/>
  <c r="F8317" i="3"/>
  <c r="F8316" i="3"/>
  <c r="F8315" i="3"/>
  <c r="F8314" i="3"/>
  <c r="F8313" i="3"/>
  <c r="F8312" i="3"/>
  <c r="F8311" i="3"/>
  <c r="F8310" i="3"/>
  <c r="F8309" i="3"/>
  <c r="F8308" i="3"/>
  <c r="F8307" i="3"/>
  <c r="F8306" i="3"/>
  <c r="F8305" i="3"/>
  <c r="F8304" i="3"/>
  <c r="F8303" i="3"/>
  <c r="F8302" i="3"/>
  <c r="F8301" i="3"/>
  <c r="F8300" i="3"/>
  <c r="F8299" i="3"/>
  <c r="F8298" i="3"/>
  <c r="F8297" i="3"/>
  <c r="F8296" i="3"/>
  <c r="F8295" i="3"/>
  <c r="F8294" i="3"/>
  <c r="F8293" i="3"/>
  <c r="F8292" i="3"/>
  <c r="F8291" i="3"/>
  <c r="F8290" i="3"/>
  <c r="F8289" i="3"/>
  <c r="F8288" i="3"/>
  <c r="F8287" i="3"/>
  <c r="F8286" i="3"/>
  <c r="F8285" i="3"/>
  <c r="F8284" i="3"/>
  <c r="F8283" i="3"/>
  <c r="F8282" i="3"/>
  <c r="F8281" i="3"/>
  <c r="F8280" i="3"/>
  <c r="F8279" i="3"/>
  <c r="F8278" i="3"/>
  <c r="F8277" i="3"/>
  <c r="F8276" i="3"/>
  <c r="F8275" i="3"/>
  <c r="F8274" i="3"/>
  <c r="F8273" i="3"/>
  <c r="F8272" i="3"/>
  <c r="F8271" i="3"/>
  <c r="F8270" i="3"/>
  <c r="F8269" i="3"/>
  <c r="F8268" i="3"/>
  <c r="F8267" i="3"/>
  <c r="F8266" i="3"/>
  <c r="F8265" i="3"/>
  <c r="F8264" i="3"/>
  <c r="F8263" i="3"/>
  <c r="F8262" i="3"/>
  <c r="F8261" i="3"/>
  <c r="F8260" i="3"/>
  <c r="F8259" i="3"/>
  <c r="F8258" i="3"/>
  <c r="F8257" i="3"/>
  <c r="F8256" i="3"/>
  <c r="F8255" i="3"/>
  <c r="F8254" i="3"/>
  <c r="F8253" i="3"/>
  <c r="F8252" i="3"/>
  <c r="F8251" i="3"/>
  <c r="F8250" i="3"/>
  <c r="F8249" i="3"/>
  <c r="F8248" i="3"/>
  <c r="F8247" i="3"/>
  <c r="F8246" i="3"/>
  <c r="F8245" i="3"/>
  <c r="F8244" i="3"/>
  <c r="F8243" i="3"/>
  <c r="F8242" i="3"/>
  <c r="F8241" i="3"/>
  <c r="F8240" i="3"/>
  <c r="F8239" i="3"/>
  <c r="F8238" i="3"/>
  <c r="F8237" i="3"/>
  <c r="F8236" i="3"/>
  <c r="F8235" i="3"/>
  <c r="F8234" i="3"/>
  <c r="F8233" i="3"/>
  <c r="F8232" i="3"/>
  <c r="F8231" i="3"/>
  <c r="F8230" i="3"/>
  <c r="F8229" i="3"/>
  <c r="F8228" i="3"/>
  <c r="F8227" i="3"/>
  <c r="F8226" i="3"/>
  <c r="F8225" i="3"/>
  <c r="F8224" i="3"/>
  <c r="F8223" i="3"/>
  <c r="F8222" i="3"/>
  <c r="F8221" i="3"/>
  <c r="F8220" i="3"/>
  <c r="F8219" i="3"/>
  <c r="F8218" i="3"/>
  <c r="F8217" i="3"/>
  <c r="F8216" i="3"/>
  <c r="F8215" i="3"/>
  <c r="F8214" i="3"/>
  <c r="F8213" i="3"/>
  <c r="F8212" i="3"/>
  <c r="F8211" i="3"/>
  <c r="F8210" i="3"/>
  <c r="F8209" i="3"/>
  <c r="F8208" i="3"/>
  <c r="F8207" i="3"/>
  <c r="F8206" i="3"/>
  <c r="F8205" i="3"/>
  <c r="F8204" i="3"/>
  <c r="F8203" i="3"/>
  <c r="F8202" i="3"/>
  <c r="F8201" i="3"/>
  <c r="F8200" i="3"/>
  <c r="F8199" i="3"/>
  <c r="F8198" i="3"/>
  <c r="F8197" i="3"/>
  <c r="F8196" i="3"/>
  <c r="F8195" i="3"/>
  <c r="F8194" i="3"/>
  <c r="F8193" i="3"/>
  <c r="F8192" i="3"/>
  <c r="F8191" i="3"/>
  <c r="F8190" i="3"/>
  <c r="F8189" i="3"/>
  <c r="F8188" i="3"/>
  <c r="F8187" i="3"/>
  <c r="F8186" i="3"/>
  <c r="F8185" i="3"/>
  <c r="F8184" i="3"/>
  <c r="F8183" i="3"/>
  <c r="F8182" i="3"/>
  <c r="F8181" i="3"/>
  <c r="F8180" i="3"/>
  <c r="F8179" i="3"/>
  <c r="F8178" i="3"/>
  <c r="F8177" i="3"/>
  <c r="F8176" i="3"/>
  <c r="F8175" i="3"/>
  <c r="F8174" i="3"/>
  <c r="F8173" i="3"/>
  <c r="F8172" i="3"/>
  <c r="F8171" i="3"/>
  <c r="F8170" i="3"/>
  <c r="F8169" i="3"/>
  <c r="F8168" i="3"/>
  <c r="F8167" i="3"/>
  <c r="F8166" i="3"/>
  <c r="F8165" i="3"/>
  <c r="F8164" i="3"/>
  <c r="F8163" i="3"/>
  <c r="F8162" i="3"/>
  <c r="F8161" i="3"/>
  <c r="F8160" i="3"/>
  <c r="F8159" i="3"/>
  <c r="F8158" i="3"/>
  <c r="F8157" i="3"/>
  <c r="F8156" i="3"/>
  <c r="F8155" i="3"/>
  <c r="F8154" i="3"/>
  <c r="F8153" i="3"/>
  <c r="F8152" i="3"/>
  <c r="F8151" i="3"/>
  <c r="F8150" i="3"/>
  <c r="F8149" i="3"/>
  <c r="F8148" i="3"/>
  <c r="F8147" i="3"/>
  <c r="F8146" i="3"/>
  <c r="F8145" i="3"/>
  <c r="F8144" i="3"/>
  <c r="F8143" i="3"/>
  <c r="F8142" i="3"/>
  <c r="F8141" i="3"/>
  <c r="F8140" i="3"/>
  <c r="F8139" i="3"/>
  <c r="F8138" i="3"/>
  <c r="F8137" i="3"/>
  <c r="F8136" i="3"/>
  <c r="F8135" i="3"/>
  <c r="F8134" i="3"/>
  <c r="F8133" i="3"/>
  <c r="F8132" i="3"/>
  <c r="F8131" i="3"/>
  <c r="F8130" i="3"/>
  <c r="F8129" i="3"/>
  <c r="F8128" i="3"/>
  <c r="F8127" i="3"/>
  <c r="F8126" i="3"/>
  <c r="F8125" i="3"/>
  <c r="F8124" i="3"/>
  <c r="F8123" i="3"/>
  <c r="F8122" i="3"/>
  <c r="F8121" i="3"/>
  <c r="F8120" i="3"/>
  <c r="F8119" i="3"/>
  <c r="F8118" i="3"/>
  <c r="F8117" i="3"/>
  <c r="F8116" i="3"/>
  <c r="F8115" i="3"/>
  <c r="F8114" i="3"/>
  <c r="F8113" i="3"/>
  <c r="F8112" i="3"/>
  <c r="F8111" i="3"/>
  <c r="F8110" i="3"/>
  <c r="F8109" i="3"/>
  <c r="F8108" i="3"/>
  <c r="F8107" i="3"/>
  <c r="F8106" i="3"/>
  <c r="F8105" i="3"/>
  <c r="F8104" i="3"/>
  <c r="F8103" i="3"/>
  <c r="F8102" i="3"/>
  <c r="F8101" i="3"/>
  <c r="F8100" i="3"/>
  <c r="F8099" i="3"/>
  <c r="F8098" i="3"/>
  <c r="F8097" i="3"/>
  <c r="F8096" i="3"/>
  <c r="F8095" i="3"/>
  <c r="F8094" i="3"/>
  <c r="F8093" i="3"/>
  <c r="F8092" i="3"/>
  <c r="F8091" i="3"/>
  <c r="F8090" i="3"/>
  <c r="F8089" i="3"/>
  <c r="F8088" i="3"/>
  <c r="F8087" i="3"/>
  <c r="F8086" i="3"/>
  <c r="F8085" i="3"/>
  <c r="F8084" i="3"/>
  <c r="F8083" i="3"/>
  <c r="F8082" i="3"/>
  <c r="F8081" i="3"/>
  <c r="F8080" i="3"/>
  <c r="F8079" i="3"/>
  <c r="F8078" i="3"/>
  <c r="F8077" i="3"/>
  <c r="F8076" i="3"/>
  <c r="F8075" i="3"/>
  <c r="F8074" i="3"/>
  <c r="F8073" i="3"/>
  <c r="F8072" i="3"/>
  <c r="F8071" i="3"/>
  <c r="F8070" i="3"/>
  <c r="F8069" i="3"/>
  <c r="F8068" i="3"/>
  <c r="F8067" i="3"/>
  <c r="F8066" i="3"/>
  <c r="F8065" i="3"/>
  <c r="F8064" i="3"/>
  <c r="F8063" i="3"/>
  <c r="F8062" i="3"/>
  <c r="F8061" i="3"/>
  <c r="F8060" i="3"/>
  <c r="F8059" i="3"/>
  <c r="F8058" i="3"/>
  <c r="F8057" i="3"/>
  <c r="F8056" i="3"/>
  <c r="F8055" i="3"/>
  <c r="F8054" i="3"/>
  <c r="F8053" i="3"/>
  <c r="F8052" i="3"/>
  <c r="F8051" i="3"/>
  <c r="F8050" i="3"/>
  <c r="F8049" i="3"/>
  <c r="F8048" i="3"/>
  <c r="F8047" i="3"/>
  <c r="F8046" i="3"/>
  <c r="F8045" i="3"/>
  <c r="F8044" i="3"/>
  <c r="F8043" i="3"/>
  <c r="F8042" i="3"/>
  <c r="F8041" i="3"/>
  <c r="F8040" i="3"/>
  <c r="F8039" i="3"/>
  <c r="F8038" i="3"/>
  <c r="F8037" i="3"/>
  <c r="F8036" i="3"/>
  <c r="F8035" i="3"/>
  <c r="F8034" i="3"/>
  <c r="F8033" i="3"/>
  <c r="F8032" i="3"/>
  <c r="F8031" i="3"/>
  <c r="F8030" i="3"/>
  <c r="F8029" i="3"/>
  <c r="F8028" i="3"/>
  <c r="F8027" i="3"/>
  <c r="F8026" i="3"/>
  <c r="F8025" i="3"/>
  <c r="F8024" i="3"/>
  <c r="F8023" i="3"/>
  <c r="F8022" i="3"/>
  <c r="F8021" i="3"/>
  <c r="F8020" i="3"/>
  <c r="F8019" i="3"/>
  <c r="F8018" i="3"/>
  <c r="F8017" i="3"/>
  <c r="F8016" i="3"/>
  <c r="F8015" i="3"/>
  <c r="F8014" i="3"/>
  <c r="F8013" i="3"/>
  <c r="F8012" i="3"/>
  <c r="F8011" i="3"/>
  <c r="F8010" i="3"/>
  <c r="F8009" i="3"/>
  <c r="F8008" i="3"/>
  <c r="F8007" i="3"/>
  <c r="F8006" i="3"/>
  <c r="F8005" i="3"/>
  <c r="F8004" i="3"/>
  <c r="F8003" i="3"/>
  <c r="F8002" i="3"/>
  <c r="F8001" i="3"/>
  <c r="F8000" i="3"/>
  <c r="F7999" i="3"/>
  <c r="F7998" i="3"/>
  <c r="F7997" i="3"/>
  <c r="F7996" i="3"/>
  <c r="F7995" i="3"/>
  <c r="F7994" i="3"/>
  <c r="F7993" i="3"/>
  <c r="F7992" i="3"/>
  <c r="F7991" i="3"/>
  <c r="F7990" i="3"/>
  <c r="F7989" i="3"/>
  <c r="F7988" i="3"/>
  <c r="F7987" i="3"/>
  <c r="F7986" i="3"/>
  <c r="F7985" i="3"/>
  <c r="F7984" i="3"/>
  <c r="F7983" i="3"/>
  <c r="F7982" i="3"/>
  <c r="F7981" i="3"/>
  <c r="F7980" i="3"/>
  <c r="F7979" i="3"/>
  <c r="F7978" i="3"/>
  <c r="F7977" i="3"/>
  <c r="F7976" i="3"/>
  <c r="F7975" i="3"/>
  <c r="F7974" i="3"/>
  <c r="F7973" i="3"/>
  <c r="F7972" i="3"/>
  <c r="F7971" i="3"/>
  <c r="F7970" i="3"/>
  <c r="F7969" i="3"/>
  <c r="F7968" i="3"/>
  <c r="F7967" i="3"/>
  <c r="F7966" i="3"/>
  <c r="F7965" i="3"/>
  <c r="F7964" i="3"/>
  <c r="F7963" i="3"/>
  <c r="F7962" i="3"/>
  <c r="F7961" i="3"/>
  <c r="F7960" i="3"/>
  <c r="F7959" i="3"/>
  <c r="F7958" i="3"/>
  <c r="F7957" i="3"/>
  <c r="F7956" i="3"/>
  <c r="F7955" i="3"/>
  <c r="F7954" i="3"/>
  <c r="F7953" i="3"/>
  <c r="F7952" i="3"/>
  <c r="F7951" i="3"/>
  <c r="F7950" i="3"/>
  <c r="F7949" i="3"/>
  <c r="F7948" i="3"/>
  <c r="F7947" i="3"/>
  <c r="F7946" i="3"/>
  <c r="F7945" i="3"/>
  <c r="F7944" i="3"/>
  <c r="F7943" i="3"/>
  <c r="F7942" i="3"/>
  <c r="F7941" i="3"/>
  <c r="F7940" i="3"/>
  <c r="F7939" i="3"/>
  <c r="F7938" i="3"/>
  <c r="F7937" i="3"/>
  <c r="F7936" i="3"/>
  <c r="F7935" i="3"/>
  <c r="F7934" i="3"/>
  <c r="F7933" i="3"/>
  <c r="F7932" i="3"/>
  <c r="F7931" i="3"/>
  <c r="F7930" i="3"/>
  <c r="F7929" i="3"/>
  <c r="F7928" i="3"/>
  <c r="F7927" i="3"/>
  <c r="F7926" i="3"/>
  <c r="F7925" i="3"/>
  <c r="F7924" i="3"/>
  <c r="F7923" i="3"/>
  <c r="F7922" i="3"/>
  <c r="F7921" i="3"/>
  <c r="F7920" i="3"/>
  <c r="F7919" i="3"/>
  <c r="F7918" i="3"/>
  <c r="F7917" i="3"/>
  <c r="F7916" i="3"/>
  <c r="F7915" i="3"/>
  <c r="F7914" i="3"/>
  <c r="F7913" i="3"/>
  <c r="F7912" i="3"/>
  <c r="F7911" i="3"/>
  <c r="F7910" i="3"/>
  <c r="F7909" i="3"/>
  <c r="F7908" i="3"/>
  <c r="F7907" i="3"/>
  <c r="F7906" i="3"/>
  <c r="F7905" i="3"/>
  <c r="F7904" i="3"/>
  <c r="F7903" i="3"/>
  <c r="F7902" i="3"/>
  <c r="F7901" i="3"/>
  <c r="F7900" i="3"/>
  <c r="F7899" i="3"/>
  <c r="F7898" i="3"/>
  <c r="F7897" i="3"/>
  <c r="F7896" i="3"/>
  <c r="F7895" i="3"/>
  <c r="F7894" i="3"/>
  <c r="F7893" i="3"/>
  <c r="F7892" i="3"/>
  <c r="F7891" i="3"/>
  <c r="F7890" i="3"/>
  <c r="F7889" i="3"/>
  <c r="F7888" i="3"/>
  <c r="F7887" i="3"/>
  <c r="F7886" i="3"/>
  <c r="F7885" i="3"/>
  <c r="F7884" i="3"/>
  <c r="F7883" i="3"/>
  <c r="F7882" i="3"/>
  <c r="F7881" i="3"/>
  <c r="F7880" i="3"/>
  <c r="F7879" i="3"/>
  <c r="F7878" i="3"/>
  <c r="F7877" i="3"/>
  <c r="F7876" i="3"/>
  <c r="F7875" i="3"/>
  <c r="F7874" i="3"/>
  <c r="F7873" i="3"/>
  <c r="F7872" i="3"/>
  <c r="F7871" i="3"/>
  <c r="F7870" i="3"/>
  <c r="F7869" i="3"/>
  <c r="F7868" i="3"/>
  <c r="F7867" i="3"/>
  <c r="F7866" i="3"/>
  <c r="F7865" i="3"/>
  <c r="F7864" i="3"/>
  <c r="F7863" i="3"/>
  <c r="F7862" i="3"/>
  <c r="F7861" i="3"/>
  <c r="F7860" i="3"/>
  <c r="F7859" i="3"/>
  <c r="F7858" i="3"/>
  <c r="F7857" i="3"/>
  <c r="F7856" i="3"/>
  <c r="F7855" i="3"/>
  <c r="F7854" i="3"/>
  <c r="F7853" i="3"/>
  <c r="F7852" i="3"/>
  <c r="F7851" i="3"/>
  <c r="F7850" i="3"/>
  <c r="F7849" i="3"/>
  <c r="F7848" i="3"/>
  <c r="F7847" i="3"/>
  <c r="F7846" i="3"/>
  <c r="F7845" i="3"/>
  <c r="F7844" i="3"/>
  <c r="F7843" i="3"/>
  <c r="F7842" i="3"/>
  <c r="F7841" i="3"/>
  <c r="F7840" i="3"/>
  <c r="F7839" i="3"/>
  <c r="F7838" i="3"/>
  <c r="F7837" i="3"/>
  <c r="F7836" i="3"/>
  <c r="F7835" i="3"/>
  <c r="F7834" i="3"/>
  <c r="F7833" i="3"/>
  <c r="F7832" i="3"/>
  <c r="F7831" i="3"/>
  <c r="F7830" i="3"/>
  <c r="F7829" i="3"/>
  <c r="F7828" i="3"/>
  <c r="F7827" i="3"/>
  <c r="F7826" i="3"/>
  <c r="F7825" i="3"/>
  <c r="F7824" i="3"/>
  <c r="F7823" i="3"/>
  <c r="F7822" i="3"/>
  <c r="F7821" i="3"/>
  <c r="F7820" i="3"/>
  <c r="F7819" i="3"/>
  <c r="F7818" i="3"/>
  <c r="F7817" i="3"/>
  <c r="F7816" i="3"/>
  <c r="F7815" i="3"/>
  <c r="F7814" i="3"/>
  <c r="F7813" i="3"/>
  <c r="F7812" i="3"/>
  <c r="F7811" i="3"/>
  <c r="F7810" i="3"/>
  <c r="F7809" i="3"/>
  <c r="F7808" i="3"/>
  <c r="F7807" i="3"/>
  <c r="F7806" i="3"/>
  <c r="F7805" i="3"/>
  <c r="F7804" i="3"/>
  <c r="F7803" i="3"/>
  <c r="F7802" i="3"/>
  <c r="F7801" i="3"/>
  <c r="F7800" i="3"/>
  <c r="F7799" i="3"/>
  <c r="F7798" i="3"/>
  <c r="F7797" i="3"/>
  <c r="F7796" i="3"/>
  <c r="F7795" i="3"/>
  <c r="F7794" i="3"/>
  <c r="F7793" i="3"/>
  <c r="F7792" i="3"/>
  <c r="F7791" i="3"/>
  <c r="F7790" i="3"/>
  <c r="F7789" i="3"/>
  <c r="F7788" i="3"/>
  <c r="F7787" i="3"/>
  <c r="F7786" i="3"/>
  <c r="F7785" i="3"/>
  <c r="F7784" i="3"/>
  <c r="F7783" i="3"/>
  <c r="F7782" i="3"/>
  <c r="F7781" i="3"/>
  <c r="F7780" i="3"/>
  <c r="F7779" i="3"/>
  <c r="F7778" i="3"/>
  <c r="F7777" i="3"/>
  <c r="F7776" i="3"/>
  <c r="F7775" i="3"/>
  <c r="F7774" i="3"/>
  <c r="F7773" i="3"/>
  <c r="F7772" i="3"/>
  <c r="F7771" i="3"/>
  <c r="F7770" i="3"/>
  <c r="F7769" i="3"/>
  <c r="F7768" i="3"/>
  <c r="F7767" i="3"/>
  <c r="F7766" i="3"/>
  <c r="F7765" i="3"/>
  <c r="F7764" i="3"/>
  <c r="F7763" i="3"/>
  <c r="F7762" i="3"/>
  <c r="F7761" i="3"/>
  <c r="F7760" i="3"/>
  <c r="F7759" i="3"/>
  <c r="F7758" i="3"/>
  <c r="F7757" i="3"/>
  <c r="F7756" i="3"/>
  <c r="F7755" i="3"/>
  <c r="F7754" i="3"/>
  <c r="F7753" i="3"/>
  <c r="F7752" i="3"/>
  <c r="F7751" i="3"/>
  <c r="F7750" i="3"/>
  <c r="F7749" i="3"/>
  <c r="F7748" i="3"/>
  <c r="F7747" i="3"/>
  <c r="F7746" i="3"/>
  <c r="F7745" i="3"/>
  <c r="F7744" i="3"/>
  <c r="F7743" i="3"/>
  <c r="F7742" i="3"/>
  <c r="F7741" i="3"/>
  <c r="F7740" i="3"/>
  <c r="F7739" i="3"/>
  <c r="F7738" i="3"/>
  <c r="F7737" i="3"/>
  <c r="F7736" i="3"/>
  <c r="F7735" i="3"/>
  <c r="F7734" i="3"/>
  <c r="F7733" i="3"/>
  <c r="F7732" i="3"/>
  <c r="F7731" i="3"/>
  <c r="F7730" i="3"/>
  <c r="F7729" i="3"/>
  <c r="F7728" i="3"/>
  <c r="F7727" i="3"/>
  <c r="F7726" i="3"/>
  <c r="F7725" i="3"/>
  <c r="F7724" i="3"/>
  <c r="F7723" i="3"/>
  <c r="F7722" i="3"/>
  <c r="F7721" i="3"/>
  <c r="F7720" i="3"/>
  <c r="F7719" i="3"/>
  <c r="F7718" i="3"/>
  <c r="F7717" i="3"/>
  <c r="F7716" i="3"/>
  <c r="F7715" i="3"/>
  <c r="F7714" i="3"/>
  <c r="F7713" i="3"/>
  <c r="F7712" i="3"/>
  <c r="F7711" i="3"/>
  <c r="F7710" i="3"/>
  <c r="F7709" i="3"/>
  <c r="F7708" i="3"/>
  <c r="F7707" i="3"/>
  <c r="F7706" i="3"/>
  <c r="F7705" i="3"/>
  <c r="F7704" i="3"/>
  <c r="F7703" i="3"/>
  <c r="F7702" i="3"/>
  <c r="F7701" i="3"/>
  <c r="F7700" i="3"/>
  <c r="F7699" i="3"/>
  <c r="F7698" i="3"/>
  <c r="F7697" i="3"/>
  <c r="F7696" i="3"/>
  <c r="F7695" i="3"/>
  <c r="F7694" i="3"/>
  <c r="F7693" i="3"/>
  <c r="F7692" i="3"/>
  <c r="F7691" i="3"/>
  <c r="F7690" i="3"/>
  <c r="F7689" i="3"/>
  <c r="F7688" i="3"/>
  <c r="F7687" i="3"/>
  <c r="F7686" i="3"/>
  <c r="F7685" i="3"/>
  <c r="F7684" i="3"/>
  <c r="F7683" i="3"/>
  <c r="F7682" i="3"/>
  <c r="F7681" i="3"/>
  <c r="F7680" i="3"/>
  <c r="F7679" i="3"/>
  <c r="F7678" i="3"/>
  <c r="F7677" i="3"/>
  <c r="F7676" i="3"/>
  <c r="F7675" i="3"/>
  <c r="F7674" i="3"/>
  <c r="F7673" i="3"/>
  <c r="F7672" i="3"/>
  <c r="F7671" i="3"/>
  <c r="F7670" i="3"/>
  <c r="F7669" i="3"/>
  <c r="F7668" i="3"/>
  <c r="F7667" i="3"/>
  <c r="F7666" i="3"/>
  <c r="F7665" i="3"/>
  <c r="F7664" i="3"/>
  <c r="F7663" i="3"/>
  <c r="F7662" i="3"/>
  <c r="F7661" i="3"/>
  <c r="F7660" i="3"/>
  <c r="F7659" i="3"/>
  <c r="F7658" i="3"/>
  <c r="F7657" i="3"/>
  <c r="F7656" i="3"/>
  <c r="F7655" i="3"/>
  <c r="F7654" i="3"/>
  <c r="F7653" i="3"/>
  <c r="F7652" i="3"/>
  <c r="F7651" i="3"/>
  <c r="F7650" i="3"/>
  <c r="F7649" i="3"/>
  <c r="F7648" i="3"/>
  <c r="F7647" i="3"/>
  <c r="F7646" i="3"/>
  <c r="F7645" i="3"/>
  <c r="F7644" i="3"/>
  <c r="F7643" i="3"/>
  <c r="F7642" i="3"/>
  <c r="F7641" i="3"/>
  <c r="F7640" i="3"/>
  <c r="F7639" i="3"/>
  <c r="F7638" i="3"/>
  <c r="F7637" i="3"/>
  <c r="F7636" i="3"/>
  <c r="F7635" i="3"/>
  <c r="F7634" i="3"/>
  <c r="F7633" i="3"/>
  <c r="F7632" i="3"/>
  <c r="F7631" i="3"/>
  <c r="F7630" i="3"/>
  <c r="F7629" i="3"/>
  <c r="F7628" i="3"/>
  <c r="F7627" i="3"/>
  <c r="F7626" i="3"/>
  <c r="F7625" i="3"/>
  <c r="F7624" i="3"/>
  <c r="F7623" i="3"/>
  <c r="F7622" i="3"/>
  <c r="F7621" i="3"/>
  <c r="F7620" i="3"/>
  <c r="F7619" i="3"/>
  <c r="F7618" i="3"/>
  <c r="F7617" i="3"/>
  <c r="F7616" i="3"/>
  <c r="F7615" i="3"/>
  <c r="F7614" i="3"/>
  <c r="F7613" i="3"/>
  <c r="F7612" i="3"/>
  <c r="F7611" i="3"/>
  <c r="F7610" i="3"/>
  <c r="F7609" i="3"/>
  <c r="F7608" i="3"/>
  <c r="F7607" i="3"/>
  <c r="F7606" i="3"/>
  <c r="F7605" i="3"/>
  <c r="F7604" i="3"/>
  <c r="F7603" i="3"/>
  <c r="F7602" i="3"/>
  <c r="F7601" i="3"/>
  <c r="F7600" i="3"/>
  <c r="F7599" i="3"/>
  <c r="F7598" i="3"/>
  <c r="F7597" i="3"/>
  <c r="F7596" i="3"/>
  <c r="F7595" i="3"/>
  <c r="F7594" i="3"/>
  <c r="F7593" i="3"/>
  <c r="F7592" i="3"/>
  <c r="F7591" i="3"/>
  <c r="F7590" i="3"/>
  <c r="F7589" i="3"/>
  <c r="F7588" i="3"/>
  <c r="F7587" i="3"/>
  <c r="F7586" i="3"/>
  <c r="F7585" i="3"/>
  <c r="F7584" i="3"/>
  <c r="F7583" i="3"/>
  <c r="F7582" i="3"/>
  <c r="F7581" i="3"/>
  <c r="F7580" i="3"/>
  <c r="F7579" i="3"/>
  <c r="F7578" i="3"/>
  <c r="F7577" i="3"/>
  <c r="F7576" i="3"/>
  <c r="F7575" i="3"/>
  <c r="F7574" i="3"/>
  <c r="F7573" i="3"/>
  <c r="F7572" i="3"/>
  <c r="F7571" i="3"/>
  <c r="F7570" i="3"/>
  <c r="F7569" i="3"/>
  <c r="F7568" i="3"/>
  <c r="F7567" i="3"/>
  <c r="F7566" i="3"/>
  <c r="F7565" i="3"/>
  <c r="F7564" i="3"/>
  <c r="F7563" i="3"/>
  <c r="F7562" i="3"/>
  <c r="F7561" i="3"/>
  <c r="F7560" i="3"/>
  <c r="F7559" i="3"/>
  <c r="F7558" i="3"/>
  <c r="F7557" i="3"/>
  <c r="F7556" i="3"/>
  <c r="F7555" i="3"/>
  <c r="F7554" i="3"/>
  <c r="F7553" i="3"/>
  <c r="F7552" i="3"/>
  <c r="F7551" i="3"/>
  <c r="F7550" i="3"/>
  <c r="F7549" i="3"/>
  <c r="F7548" i="3"/>
  <c r="F7547" i="3"/>
  <c r="F7546" i="3"/>
  <c r="F7545" i="3"/>
  <c r="F7544" i="3"/>
  <c r="F7543" i="3"/>
  <c r="F7542" i="3"/>
  <c r="F7541" i="3"/>
  <c r="F7540" i="3"/>
  <c r="F7539" i="3"/>
  <c r="F7538" i="3"/>
  <c r="F7537" i="3"/>
  <c r="F7536" i="3"/>
  <c r="F7535" i="3"/>
  <c r="F7534" i="3"/>
  <c r="F7533" i="3"/>
  <c r="F7532" i="3"/>
  <c r="F7531" i="3"/>
  <c r="F7530" i="3"/>
  <c r="F7529" i="3"/>
  <c r="F7528" i="3"/>
  <c r="F7527" i="3"/>
  <c r="F7526" i="3"/>
  <c r="F7525" i="3"/>
  <c r="F7524" i="3"/>
  <c r="F7523" i="3"/>
  <c r="F7522" i="3"/>
  <c r="F7521" i="3"/>
  <c r="F7520" i="3"/>
  <c r="F7519" i="3"/>
  <c r="F7518" i="3"/>
  <c r="F7517" i="3"/>
  <c r="F7516" i="3"/>
  <c r="F7515" i="3"/>
  <c r="F7514" i="3"/>
  <c r="F7513" i="3"/>
  <c r="F7512" i="3"/>
  <c r="F7511" i="3"/>
  <c r="F7510" i="3"/>
  <c r="F7509" i="3"/>
  <c r="F7508" i="3"/>
  <c r="F7507" i="3"/>
  <c r="F7506" i="3"/>
  <c r="F7505" i="3"/>
  <c r="F7504" i="3"/>
  <c r="F7503" i="3"/>
  <c r="F7502" i="3"/>
  <c r="F7501" i="3"/>
  <c r="F7500" i="3"/>
  <c r="F7499" i="3"/>
  <c r="F7498" i="3"/>
  <c r="F7497" i="3"/>
  <c r="F7496" i="3"/>
  <c r="F7495" i="3"/>
  <c r="F7494" i="3"/>
  <c r="F7493" i="3"/>
  <c r="F7492" i="3"/>
  <c r="F7491" i="3"/>
  <c r="F7490" i="3"/>
  <c r="F7489" i="3"/>
  <c r="F7488" i="3"/>
  <c r="F7487" i="3"/>
  <c r="F7486" i="3"/>
  <c r="F7485" i="3"/>
  <c r="F7484" i="3"/>
  <c r="F7483" i="3"/>
  <c r="F7482" i="3"/>
  <c r="F7481" i="3"/>
  <c r="F7480" i="3"/>
  <c r="F7479" i="3"/>
  <c r="F7478" i="3"/>
  <c r="F7477" i="3"/>
  <c r="F7476" i="3"/>
  <c r="F7475" i="3"/>
  <c r="F7474" i="3"/>
  <c r="F7473" i="3"/>
  <c r="F7472" i="3"/>
  <c r="F7471" i="3"/>
  <c r="F7470" i="3"/>
  <c r="F7469" i="3"/>
  <c r="F7468" i="3"/>
  <c r="F7467" i="3"/>
  <c r="F7466" i="3"/>
  <c r="F7465" i="3"/>
  <c r="F7464" i="3"/>
  <c r="F7463" i="3"/>
  <c r="F7462" i="3"/>
  <c r="F7461" i="3"/>
  <c r="F7460" i="3"/>
  <c r="F7459" i="3"/>
  <c r="F7458" i="3"/>
  <c r="F7457" i="3"/>
  <c r="F7456" i="3"/>
  <c r="F7455" i="3"/>
  <c r="F7454" i="3"/>
  <c r="F7453" i="3"/>
  <c r="F7452" i="3"/>
  <c r="F7451" i="3"/>
  <c r="F7450" i="3"/>
  <c r="F7449" i="3"/>
  <c r="F7448" i="3"/>
  <c r="F7447" i="3"/>
  <c r="F7446" i="3"/>
  <c r="F7445" i="3"/>
  <c r="F7444" i="3"/>
  <c r="F7443" i="3"/>
  <c r="F7442" i="3"/>
  <c r="F7441" i="3"/>
  <c r="F7440" i="3"/>
  <c r="F7439" i="3"/>
  <c r="F7438" i="3"/>
  <c r="F7437" i="3"/>
  <c r="F7436" i="3"/>
  <c r="F7435" i="3"/>
  <c r="F7434" i="3"/>
  <c r="F7433" i="3"/>
  <c r="F7432" i="3"/>
  <c r="F7431" i="3"/>
  <c r="F7430" i="3"/>
  <c r="F7429" i="3"/>
  <c r="F7428" i="3"/>
  <c r="F7427" i="3"/>
  <c r="F7426" i="3"/>
  <c r="F7425" i="3"/>
  <c r="F7424" i="3"/>
  <c r="F7423" i="3"/>
  <c r="F7422" i="3"/>
  <c r="F7421" i="3"/>
  <c r="F7420" i="3"/>
  <c r="F7419" i="3"/>
  <c r="F7418" i="3"/>
  <c r="F7417" i="3"/>
  <c r="F7416" i="3"/>
  <c r="F7415" i="3"/>
  <c r="F7414" i="3"/>
  <c r="F7413" i="3"/>
  <c r="F7412" i="3"/>
  <c r="F7411" i="3"/>
  <c r="F7410" i="3"/>
  <c r="F7409" i="3"/>
  <c r="F7408" i="3"/>
  <c r="F7407" i="3"/>
  <c r="F7406" i="3"/>
  <c r="F7405" i="3"/>
  <c r="F7404" i="3"/>
  <c r="F7403" i="3"/>
  <c r="F7402" i="3"/>
  <c r="F7401" i="3"/>
  <c r="F7400" i="3"/>
  <c r="F7399" i="3"/>
  <c r="F7398" i="3"/>
  <c r="F7397" i="3"/>
  <c r="F7396" i="3"/>
  <c r="F7395" i="3"/>
  <c r="F7394" i="3"/>
  <c r="F7393" i="3"/>
  <c r="F7392" i="3"/>
  <c r="F7391" i="3"/>
  <c r="F7390" i="3"/>
  <c r="F7389" i="3"/>
  <c r="F7388" i="3"/>
  <c r="F7387" i="3"/>
  <c r="F7386" i="3"/>
  <c r="F7385" i="3"/>
  <c r="F7384" i="3"/>
  <c r="F7383" i="3"/>
  <c r="F7382" i="3"/>
  <c r="F7381" i="3"/>
  <c r="F7380" i="3"/>
  <c r="F7379" i="3"/>
  <c r="F7378" i="3"/>
  <c r="F7377" i="3"/>
  <c r="F7376" i="3"/>
  <c r="F7375" i="3"/>
  <c r="F7374" i="3"/>
  <c r="F7373" i="3"/>
  <c r="F7372" i="3"/>
  <c r="F7371" i="3"/>
  <c r="F7370" i="3"/>
  <c r="F7369" i="3"/>
  <c r="F7368" i="3"/>
  <c r="F7367" i="3"/>
  <c r="F7366" i="3"/>
  <c r="F7365" i="3"/>
  <c r="F7364" i="3"/>
  <c r="F7363" i="3"/>
  <c r="F7362" i="3"/>
  <c r="F7361" i="3"/>
  <c r="F7360" i="3"/>
  <c r="F7359" i="3"/>
  <c r="F7358" i="3"/>
  <c r="F7357" i="3"/>
  <c r="F7356" i="3"/>
  <c r="F7355" i="3"/>
  <c r="F7354" i="3"/>
  <c r="F7353" i="3"/>
  <c r="F7352" i="3"/>
  <c r="F7351" i="3"/>
  <c r="F7350" i="3"/>
  <c r="F7349" i="3"/>
  <c r="F7348" i="3"/>
  <c r="F7347" i="3"/>
  <c r="F7346" i="3"/>
  <c r="F7345" i="3"/>
  <c r="F7344" i="3"/>
  <c r="F7343" i="3"/>
  <c r="F7342" i="3"/>
  <c r="F7341" i="3"/>
  <c r="F7340" i="3"/>
  <c r="F7339" i="3"/>
  <c r="F7338" i="3"/>
  <c r="F7337" i="3"/>
  <c r="F7336" i="3"/>
  <c r="F7335" i="3"/>
  <c r="F7334" i="3"/>
  <c r="F7333" i="3"/>
  <c r="F7332" i="3"/>
  <c r="F7331" i="3"/>
  <c r="F7330" i="3"/>
  <c r="F7329" i="3"/>
  <c r="F7328" i="3"/>
  <c r="F7327" i="3"/>
  <c r="F7326" i="3"/>
  <c r="F7325" i="3"/>
  <c r="F7324" i="3"/>
  <c r="F7323" i="3"/>
  <c r="F7322" i="3"/>
  <c r="F7321" i="3"/>
  <c r="F7320" i="3"/>
  <c r="F7319" i="3"/>
  <c r="F7318" i="3"/>
  <c r="F7317" i="3"/>
  <c r="F7316" i="3"/>
  <c r="F7315" i="3"/>
  <c r="F7314" i="3"/>
  <c r="F7313" i="3"/>
  <c r="F7312" i="3"/>
  <c r="F7311" i="3"/>
  <c r="F7310" i="3"/>
  <c r="F7309" i="3"/>
  <c r="F7308" i="3"/>
  <c r="F7307" i="3"/>
  <c r="F7306" i="3"/>
  <c r="F7305" i="3"/>
  <c r="F7304" i="3"/>
  <c r="F7303" i="3"/>
  <c r="F7302" i="3"/>
  <c r="F7301" i="3"/>
  <c r="F7300" i="3"/>
  <c r="F7299" i="3"/>
  <c r="F7298" i="3"/>
  <c r="F7297" i="3"/>
  <c r="F7296" i="3"/>
  <c r="F7295" i="3"/>
  <c r="F7294" i="3"/>
  <c r="F7293" i="3"/>
  <c r="F7292" i="3"/>
  <c r="F7291" i="3"/>
  <c r="F7290" i="3"/>
  <c r="F7289" i="3"/>
  <c r="F7288" i="3"/>
  <c r="F7287" i="3"/>
  <c r="F7286" i="3"/>
  <c r="F7285" i="3"/>
  <c r="F7284" i="3"/>
  <c r="F7283" i="3"/>
  <c r="F7282" i="3"/>
  <c r="F7281" i="3"/>
  <c r="F7280" i="3"/>
  <c r="F7279" i="3"/>
  <c r="F7278" i="3"/>
  <c r="F7277" i="3"/>
  <c r="F7276" i="3"/>
  <c r="F7275" i="3"/>
  <c r="F7274" i="3"/>
  <c r="F7273" i="3"/>
  <c r="F7272" i="3"/>
  <c r="F7271" i="3"/>
  <c r="F7270" i="3"/>
  <c r="F7269" i="3"/>
  <c r="F7268" i="3"/>
  <c r="F7267" i="3"/>
  <c r="F7266" i="3"/>
  <c r="F7265" i="3"/>
  <c r="F7264" i="3"/>
  <c r="F7263" i="3"/>
  <c r="F7262" i="3"/>
  <c r="F7261" i="3"/>
  <c r="F7260" i="3"/>
  <c r="F7259" i="3"/>
  <c r="F7258" i="3"/>
  <c r="F7257" i="3"/>
  <c r="F7256" i="3"/>
  <c r="F7255" i="3"/>
  <c r="F7254" i="3"/>
  <c r="F7253" i="3"/>
  <c r="F7252" i="3"/>
  <c r="F7251" i="3"/>
  <c r="F7250" i="3"/>
  <c r="F7249" i="3"/>
  <c r="F7248" i="3"/>
  <c r="F7247" i="3"/>
  <c r="F7246" i="3"/>
  <c r="F7245" i="3"/>
  <c r="F7244" i="3"/>
  <c r="F7243" i="3"/>
  <c r="F7242" i="3"/>
  <c r="F7241" i="3"/>
  <c r="F7240" i="3"/>
  <c r="F7239" i="3"/>
  <c r="F7238" i="3"/>
  <c r="F7237" i="3"/>
  <c r="F7236" i="3"/>
  <c r="F7235" i="3"/>
  <c r="F7234" i="3"/>
  <c r="F7233" i="3"/>
  <c r="F7232" i="3"/>
  <c r="F7231" i="3"/>
  <c r="F7230" i="3"/>
  <c r="F7229" i="3"/>
  <c r="F7228" i="3"/>
  <c r="F7227" i="3"/>
  <c r="F7226" i="3"/>
  <c r="F7225" i="3"/>
  <c r="F7224" i="3"/>
  <c r="F7223" i="3"/>
  <c r="F7222" i="3"/>
  <c r="F7221" i="3"/>
  <c r="F7220" i="3"/>
  <c r="F7219" i="3"/>
  <c r="F7218" i="3"/>
  <c r="F7217" i="3"/>
  <c r="F7216" i="3"/>
  <c r="F7215" i="3"/>
  <c r="F7214" i="3"/>
  <c r="F7213" i="3"/>
  <c r="F7212" i="3"/>
  <c r="F7211" i="3"/>
  <c r="F7210" i="3"/>
  <c r="F7209" i="3"/>
  <c r="F7208" i="3"/>
  <c r="F7207" i="3"/>
  <c r="F7206" i="3"/>
  <c r="F7205" i="3"/>
  <c r="F7204" i="3"/>
  <c r="F7203" i="3"/>
  <c r="F7202" i="3"/>
  <c r="F7201" i="3"/>
  <c r="F7200" i="3"/>
  <c r="F7199" i="3"/>
  <c r="F7198" i="3"/>
  <c r="F7197" i="3"/>
  <c r="F7196" i="3"/>
  <c r="F7195" i="3"/>
  <c r="F7194" i="3"/>
  <c r="F7193" i="3"/>
  <c r="F7192" i="3"/>
  <c r="F7191" i="3"/>
  <c r="F7190" i="3"/>
  <c r="F7189" i="3"/>
  <c r="F7188" i="3"/>
  <c r="F7187" i="3"/>
  <c r="F7186" i="3"/>
  <c r="F7185" i="3"/>
  <c r="F7184" i="3"/>
  <c r="F7183" i="3"/>
  <c r="F7182" i="3"/>
  <c r="F7181" i="3"/>
  <c r="F7180" i="3"/>
  <c r="F7179" i="3"/>
  <c r="F7178" i="3"/>
  <c r="F7177" i="3"/>
  <c r="F7176" i="3"/>
  <c r="F7175" i="3"/>
  <c r="F7174" i="3"/>
  <c r="F7173" i="3"/>
  <c r="F7172" i="3"/>
  <c r="F7171" i="3"/>
  <c r="F7170" i="3"/>
  <c r="F7169" i="3"/>
  <c r="F7168" i="3"/>
  <c r="F7167" i="3"/>
  <c r="F7166" i="3"/>
  <c r="F7165" i="3"/>
  <c r="F7164" i="3"/>
  <c r="F7163" i="3"/>
  <c r="F7162" i="3"/>
  <c r="F7161" i="3"/>
  <c r="F7160" i="3"/>
  <c r="F7159" i="3"/>
  <c r="F7158" i="3"/>
  <c r="F7157" i="3"/>
  <c r="F7156" i="3"/>
  <c r="F7155" i="3"/>
  <c r="F7154" i="3"/>
  <c r="F7153" i="3"/>
  <c r="F7152" i="3"/>
  <c r="F7151" i="3"/>
  <c r="F7150" i="3"/>
  <c r="F7149" i="3"/>
  <c r="F7148" i="3"/>
  <c r="F7147" i="3"/>
  <c r="F7146" i="3"/>
  <c r="F7145" i="3"/>
  <c r="F7144" i="3"/>
  <c r="F7143" i="3"/>
  <c r="F7142" i="3"/>
  <c r="F7141" i="3"/>
  <c r="F7140" i="3"/>
  <c r="F7139" i="3"/>
  <c r="F7138" i="3"/>
  <c r="F7137" i="3"/>
  <c r="F7136" i="3"/>
  <c r="F7135" i="3"/>
  <c r="F7134" i="3"/>
  <c r="F7133" i="3"/>
  <c r="F7132" i="3"/>
  <c r="F7131" i="3"/>
  <c r="F7130" i="3"/>
  <c r="F7129" i="3"/>
  <c r="F7128" i="3"/>
  <c r="F7127" i="3"/>
  <c r="F7126" i="3"/>
  <c r="F7125" i="3"/>
  <c r="F7124" i="3"/>
  <c r="F7123" i="3"/>
  <c r="F7122" i="3"/>
  <c r="F7121" i="3"/>
  <c r="F7120" i="3"/>
  <c r="F7119" i="3"/>
  <c r="F7118" i="3"/>
  <c r="F7117" i="3"/>
  <c r="F7116" i="3"/>
  <c r="F7115" i="3"/>
  <c r="F7114" i="3"/>
  <c r="F7113" i="3"/>
  <c r="F7112" i="3"/>
  <c r="F7111" i="3"/>
  <c r="F7110" i="3"/>
  <c r="F7109" i="3"/>
  <c r="F7108" i="3"/>
  <c r="F7107" i="3"/>
  <c r="F7106" i="3"/>
  <c r="F7105" i="3"/>
  <c r="F7104" i="3"/>
  <c r="F7103" i="3"/>
  <c r="F7102" i="3"/>
  <c r="F7101" i="3"/>
  <c r="F7100" i="3"/>
  <c r="F7099" i="3"/>
  <c r="F7098" i="3"/>
  <c r="F7097" i="3"/>
  <c r="F7096" i="3"/>
  <c r="F7095" i="3"/>
  <c r="F7094" i="3"/>
  <c r="F7093" i="3"/>
  <c r="F7092" i="3"/>
  <c r="F7091" i="3"/>
  <c r="F7090" i="3"/>
  <c r="F7089" i="3"/>
  <c r="F7088" i="3"/>
  <c r="F7087" i="3"/>
  <c r="F7086" i="3"/>
  <c r="F7085" i="3"/>
  <c r="F7084" i="3"/>
  <c r="F7083" i="3"/>
  <c r="F7082" i="3"/>
  <c r="F7081" i="3"/>
  <c r="F7080" i="3"/>
  <c r="F7079" i="3"/>
  <c r="F7078" i="3"/>
  <c r="F7077" i="3"/>
  <c r="F7076" i="3"/>
  <c r="F7075" i="3"/>
  <c r="F7074" i="3"/>
  <c r="F7073" i="3"/>
  <c r="F7072" i="3"/>
  <c r="F7071" i="3"/>
  <c r="F7070" i="3"/>
  <c r="F7069" i="3"/>
  <c r="F7068" i="3"/>
  <c r="F7067" i="3"/>
  <c r="F7066" i="3"/>
  <c r="F7065" i="3"/>
  <c r="F7064" i="3"/>
  <c r="F7063" i="3"/>
  <c r="F7062" i="3"/>
  <c r="F7061" i="3"/>
  <c r="F7060" i="3"/>
  <c r="F7059" i="3"/>
  <c r="F7058" i="3"/>
  <c r="F7057" i="3"/>
  <c r="F7056" i="3"/>
  <c r="F7055" i="3"/>
  <c r="F7054" i="3"/>
  <c r="F7053" i="3"/>
  <c r="F7052" i="3"/>
  <c r="F7051" i="3"/>
  <c r="F7050" i="3"/>
  <c r="F7049" i="3"/>
  <c r="F7048" i="3"/>
  <c r="F7047" i="3"/>
  <c r="F7046" i="3"/>
  <c r="F7045" i="3"/>
  <c r="F7044" i="3"/>
  <c r="F7043" i="3"/>
  <c r="F7042" i="3"/>
  <c r="F7041" i="3"/>
  <c r="F7040" i="3"/>
  <c r="F7039" i="3"/>
  <c r="F7038" i="3"/>
  <c r="F7037" i="3"/>
  <c r="F7036" i="3"/>
  <c r="F7035" i="3"/>
  <c r="F7034" i="3"/>
  <c r="F7033" i="3"/>
  <c r="F7032" i="3"/>
  <c r="F7031" i="3"/>
  <c r="F7030" i="3"/>
  <c r="F7029" i="3"/>
  <c r="F7028" i="3"/>
  <c r="F7027" i="3"/>
  <c r="F7026" i="3"/>
  <c r="F7025" i="3"/>
  <c r="F7024" i="3"/>
  <c r="F7023" i="3"/>
  <c r="F7022" i="3"/>
  <c r="F7021" i="3"/>
  <c r="F7020" i="3"/>
  <c r="F7019" i="3"/>
  <c r="F7018" i="3"/>
  <c r="F7017" i="3"/>
  <c r="F7016" i="3"/>
  <c r="F7015" i="3"/>
  <c r="F7014" i="3"/>
  <c r="F7013" i="3"/>
  <c r="F7012" i="3"/>
  <c r="F7011" i="3"/>
  <c r="F7010" i="3"/>
  <c r="F7009" i="3"/>
  <c r="F7008" i="3"/>
  <c r="F7007" i="3"/>
  <c r="F7006" i="3"/>
  <c r="F7005" i="3"/>
  <c r="F7004" i="3"/>
  <c r="F7003" i="3"/>
  <c r="F7002" i="3"/>
  <c r="F7001" i="3"/>
  <c r="F7000" i="3"/>
  <c r="F6999" i="3"/>
  <c r="F6998" i="3"/>
  <c r="F6997" i="3"/>
  <c r="F6996" i="3"/>
  <c r="F6995" i="3"/>
  <c r="F6994" i="3"/>
  <c r="F6993" i="3"/>
  <c r="F6992" i="3"/>
  <c r="F6991" i="3"/>
  <c r="F6990" i="3"/>
  <c r="F6989" i="3"/>
  <c r="F6988" i="3"/>
  <c r="F6987" i="3"/>
  <c r="F6986" i="3"/>
  <c r="F6985" i="3"/>
  <c r="F6984" i="3"/>
  <c r="F6983" i="3"/>
  <c r="F6982" i="3"/>
  <c r="F6981" i="3"/>
  <c r="F6980" i="3"/>
  <c r="F6979" i="3"/>
  <c r="F6978" i="3"/>
  <c r="F6977" i="3"/>
  <c r="F6976" i="3"/>
  <c r="F6975" i="3"/>
  <c r="F6974" i="3"/>
  <c r="F6973" i="3"/>
  <c r="F6972" i="3"/>
  <c r="F6971" i="3"/>
  <c r="F6970" i="3"/>
  <c r="F6969" i="3"/>
  <c r="F6968" i="3"/>
  <c r="F6967" i="3"/>
  <c r="F6966" i="3"/>
  <c r="F6965" i="3"/>
  <c r="F6964" i="3"/>
  <c r="F6963" i="3"/>
  <c r="F6962" i="3"/>
  <c r="F6961" i="3"/>
  <c r="F6960" i="3"/>
  <c r="F6959" i="3"/>
  <c r="F6958" i="3"/>
  <c r="F6957" i="3"/>
  <c r="F6956" i="3"/>
  <c r="F6955" i="3"/>
  <c r="F6954" i="3"/>
  <c r="F6953" i="3"/>
  <c r="F6952" i="3"/>
  <c r="F6951" i="3"/>
  <c r="F6950" i="3"/>
  <c r="F6949" i="3"/>
  <c r="F6948" i="3"/>
  <c r="F6947" i="3"/>
  <c r="F6946" i="3"/>
  <c r="F6945" i="3"/>
  <c r="F6944" i="3"/>
  <c r="F6943" i="3"/>
  <c r="F6942" i="3"/>
  <c r="F6941" i="3"/>
  <c r="F6940" i="3"/>
  <c r="F6939" i="3"/>
  <c r="F6938" i="3"/>
  <c r="F6937" i="3"/>
  <c r="F6936" i="3"/>
  <c r="F6935" i="3"/>
  <c r="F6934" i="3"/>
  <c r="F6933" i="3"/>
  <c r="F6932" i="3"/>
  <c r="F6931" i="3"/>
  <c r="F6930" i="3"/>
  <c r="F6929" i="3"/>
  <c r="F6928" i="3"/>
  <c r="F6927" i="3"/>
  <c r="F6926" i="3"/>
  <c r="F6925" i="3"/>
  <c r="F6924" i="3"/>
  <c r="F6923" i="3"/>
  <c r="F6922" i="3"/>
  <c r="F6921" i="3"/>
  <c r="F6920" i="3"/>
  <c r="F6919" i="3"/>
  <c r="F6918" i="3"/>
  <c r="F6917" i="3"/>
  <c r="F6916" i="3"/>
  <c r="F6915" i="3"/>
  <c r="F6914" i="3"/>
  <c r="F6913" i="3"/>
  <c r="F6912" i="3"/>
  <c r="F6911" i="3"/>
  <c r="F6910" i="3"/>
  <c r="F6909" i="3"/>
  <c r="F6908" i="3"/>
  <c r="F6907" i="3"/>
  <c r="F6906" i="3"/>
  <c r="F6905" i="3"/>
  <c r="F6904" i="3"/>
  <c r="F6903" i="3"/>
  <c r="F6902" i="3"/>
  <c r="F6901" i="3"/>
  <c r="F6900" i="3"/>
  <c r="F6899" i="3"/>
  <c r="F6898" i="3"/>
  <c r="F6897" i="3"/>
  <c r="F6896" i="3"/>
  <c r="F6895" i="3"/>
  <c r="F6894" i="3"/>
  <c r="F6893" i="3"/>
  <c r="F6892" i="3"/>
  <c r="F6891" i="3"/>
  <c r="F6890" i="3"/>
  <c r="F6889" i="3"/>
  <c r="F6888" i="3"/>
  <c r="F6887" i="3"/>
  <c r="F6886" i="3"/>
  <c r="F6885" i="3"/>
  <c r="F6884" i="3"/>
  <c r="F6883" i="3"/>
  <c r="F6882" i="3"/>
  <c r="F6881" i="3"/>
  <c r="F6880" i="3"/>
  <c r="F6879" i="3"/>
  <c r="F6878" i="3"/>
  <c r="F6877" i="3"/>
  <c r="F6876" i="3"/>
  <c r="F6875" i="3"/>
  <c r="F6874" i="3"/>
  <c r="F6873" i="3"/>
  <c r="F6872" i="3"/>
  <c r="F6871" i="3"/>
  <c r="F6870" i="3"/>
  <c r="F6869" i="3"/>
  <c r="F6868" i="3"/>
  <c r="F6867" i="3"/>
  <c r="F6866" i="3"/>
  <c r="F6865" i="3"/>
  <c r="F6864" i="3"/>
  <c r="F6863" i="3"/>
  <c r="F6862" i="3"/>
  <c r="F6861" i="3"/>
  <c r="F6860" i="3"/>
  <c r="F6859" i="3"/>
  <c r="F6858" i="3"/>
  <c r="F6857" i="3"/>
  <c r="F6856" i="3"/>
  <c r="F6855" i="3"/>
  <c r="F6854" i="3"/>
  <c r="F6853" i="3"/>
  <c r="F6852" i="3"/>
  <c r="F6851" i="3"/>
  <c r="F6850" i="3"/>
  <c r="F6849" i="3"/>
  <c r="F6848" i="3"/>
  <c r="F6847" i="3"/>
  <c r="F6846" i="3"/>
  <c r="F6845" i="3"/>
  <c r="F6844" i="3"/>
  <c r="F6843" i="3"/>
  <c r="F6842" i="3"/>
  <c r="F6841" i="3"/>
  <c r="F6840" i="3"/>
  <c r="F6839" i="3"/>
  <c r="F6838" i="3"/>
  <c r="F6837" i="3"/>
  <c r="F6836" i="3"/>
  <c r="F6835" i="3"/>
  <c r="F6834" i="3"/>
  <c r="F6833" i="3"/>
  <c r="F6832" i="3"/>
  <c r="F6831" i="3"/>
  <c r="F6830" i="3"/>
  <c r="F6829" i="3"/>
  <c r="F6828" i="3"/>
  <c r="F6827" i="3"/>
  <c r="F6826" i="3"/>
  <c r="F6825" i="3"/>
  <c r="F6824" i="3"/>
  <c r="F6823" i="3"/>
  <c r="F6822" i="3"/>
  <c r="F6821" i="3"/>
  <c r="F6820" i="3"/>
  <c r="F6819" i="3"/>
  <c r="F6818" i="3"/>
  <c r="F6817" i="3"/>
  <c r="F6816" i="3"/>
  <c r="F6815" i="3"/>
  <c r="F6814" i="3"/>
  <c r="F6813" i="3"/>
  <c r="F6812" i="3"/>
  <c r="F6811" i="3"/>
  <c r="F6810" i="3"/>
  <c r="F6809" i="3"/>
  <c r="F6808" i="3"/>
  <c r="F6807" i="3"/>
  <c r="F6806" i="3"/>
  <c r="F6805" i="3"/>
  <c r="F6804" i="3"/>
  <c r="F6803" i="3"/>
  <c r="F6802" i="3"/>
  <c r="F6801" i="3"/>
  <c r="F6800" i="3"/>
  <c r="F6799" i="3"/>
  <c r="F6798" i="3"/>
  <c r="F6797" i="3"/>
  <c r="F6796" i="3"/>
  <c r="F6795" i="3"/>
  <c r="F6794" i="3"/>
  <c r="F6793" i="3"/>
  <c r="F6792" i="3"/>
  <c r="F6791" i="3"/>
  <c r="F6790" i="3"/>
  <c r="F6789" i="3"/>
  <c r="F6788" i="3"/>
  <c r="F6787" i="3"/>
  <c r="F6786" i="3"/>
  <c r="F6785" i="3"/>
  <c r="F6784" i="3"/>
  <c r="F6783" i="3"/>
  <c r="F6782" i="3"/>
  <c r="F6781" i="3"/>
  <c r="F6780" i="3"/>
  <c r="F6779" i="3"/>
  <c r="F6778" i="3"/>
  <c r="F6777" i="3"/>
  <c r="F6776" i="3"/>
  <c r="F6775" i="3"/>
  <c r="F6774" i="3"/>
  <c r="F6773" i="3"/>
  <c r="F6772" i="3"/>
  <c r="F6771" i="3"/>
  <c r="F6770" i="3"/>
  <c r="F6769" i="3"/>
  <c r="F6768" i="3"/>
  <c r="F6767" i="3"/>
  <c r="F6766" i="3"/>
  <c r="F6765" i="3"/>
  <c r="F6764" i="3"/>
  <c r="F6763" i="3"/>
  <c r="F6762" i="3"/>
  <c r="F6761" i="3"/>
  <c r="F6760" i="3"/>
  <c r="F6759" i="3"/>
  <c r="F6758" i="3"/>
  <c r="F6757" i="3"/>
  <c r="F6756" i="3"/>
  <c r="F6755" i="3"/>
  <c r="F6754" i="3"/>
  <c r="F6753" i="3"/>
  <c r="F6752" i="3"/>
  <c r="F6751" i="3"/>
  <c r="F6750" i="3"/>
  <c r="F6749" i="3"/>
  <c r="F6748" i="3"/>
  <c r="F6747" i="3"/>
  <c r="F6746" i="3"/>
  <c r="F6745" i="3"/>
  <c r="F6744" i="3"/>
  <c r="F6743" i="3"/>
  <c r="F6742" i="3"/>
  <c r="F6741" i="3"/>
  <c r="F6740" i="3"/>
  <c r="F6739" i="3"/>
  <c r="F6738" i="3"/>
  <c r="F6737" i="3"/>
  <c r="F6736" i="3"/>
  <c r="F6735" i="3"/>
  <c r="F6734" i="3"/>
  <c r="F6733" i="3"/>
  <c r="F6732" i="3"/>
  <c r="F6731" i="3"/>
  <c r="F6730" i="3"/>
  <c r="F6729" i="3"/>
  <c r="F6728" i="3"/>
  <c r="F6727" i="3"/>
  <c r="F6726" i="3"/>
  <c r="F6725" i="3"/>
  <c r="F6724" i="3"/>
  <c r="F6723" i="3"/>
  <c r="F6722" i="3"/>
  <c r="F6721" i="3"/>
  <c r="F6720" i="3"/>
  <c r="F6719" i="3"/>
  <c r="F6718" i="3"/>
  <c r="F6717" i="3"/>
  <c r="F6716" i="3"/>
  <c r="F6715" i="3"/>
  <c r="F6714" i="3"/>
  <c r="F6713" i="3"/>
  <c r="F6712" i="3"/>
  <c r="F6711" i="3"/>
  <c r="F6710" i="3"/>
  <c r="F6709" i="3"/>
  <c r="F6708" i="3"/>
  <c r="F6707" i="3"/>
  <c r="F6706" i="3"/>
  <c r="F6705" i="3"/>
  <c r="F6704" i="3"/>
  <c r="F6703" i="3"/>
  <c r="F6702" i="3"/>
  <c r="F6701" i="3"/>
  <c r="F6700" i="3"/>
  <c r="F6699" i="3"/>
  <c r="F6698" i="3"/>
  <c r="F6697" i="3"/>
  <c r="F6696" i="3"/>
  <c r="F6695" i="3"/>
  <c r="F6694" i="3"/>
  <c r="F6693" i="3"/>
  <c r="F6692" i="3"/>
  <c r="F6691" i="3"/>
  <c r="F6690" i="3"/>
  <c r="F6689" i="3"/>
  <c r="F6688" i="3"/>
  <c r="F6687" i="3"/>
  <c r="F6686" i="3"/>
  <c r="F6685" i="3"/>
  <c r="F6684" i="3"/>
  <c r="F6683" i="3"/>
  <c r="F6682" i="3"/>
  <c r="F6681" i="3"/>
  <c r="F6680" i="3"/>
  <c r="F6679" i="3"/>
  <c r="F6678" i="3"/>
  <c r="F6677" i="3"/>
  <c r="F6676" i="3"/>
  <c r="F6675" i="3"/>
  <c r="F6674" i="3"/>
  <c r="F6673" i="3"/>
  <c r="F6672" i="3"/>
  <c r="F6671" i="3"/>
  <c r="F6670" i="3"/>
  <c r="F6669" i="3"/>
  <c r="F6668" i="3"/>
  <c r="F6667" i="3"/>
  <c r="F6666" i="3"/>
  <c r="F6665" i="3"/>
  <c r="F6664" i="3"/>
  <c r="F6663" i="3"/>
  <c r="F6662" i="3"/>
  <c r="F6661" i="3"/>
  <c r="F6660" i="3"/>
  <c r="F6659" i="3"/>
  <c r="F6658" i="3"/>
  <c r="F6657" i="3"/>
  <c r="F6656" i="3"/>
  <c r="F6655" i="3"/>
  <c r="F6654" i="3"/>
  <c r="F6653" i="3"/>
  <c r="F6652" i="3"/>
  <c r="F6651" i="3"/>
  <c r="F6650" i="3"/>
  <c r="F6649" i="3"/>
  <c r="F6648" i="3"/>
  <c r="F6647" i="3"/>
  <c r="F6646" i="3"/>
  <c r="F6645" i="3"/>
  <c r="F6644" i="3"/>
  <c r="F6643" i="3"/>
  <c r="F6642" i="3"/>
  <c r="F6641" i="3"/>
  <c r="F6640" i="3"/>
  <c r="F6639" i="3"/>
  <c r="F6638" i="3"/>
  <c r="F6637" i="3"/>
  <c r="F6636" i="3"/>
  <c r="F6635" i="3"/>
  <c r="F6634" i="3"/>
  <c r="F6633" i="3"/>
  <c r="F6632" i="3"/>
  <c r="F6631" i="3"/>
  <c r="F6630" i="3"/>
  <c r="F6629" i="3"/>
  <c r="F6628" i="3"/>
  <c r="F6627" i="3"/>
  <c r="F6626" i="3"/>
  <c r="F6625" i="3"/>
  <c r="F6624" i="3"/>
  <c r="F6623" i="3"/>
  <c r="F6622" i="3"/>
  <c r="F6621" i="3"/>
  <c r="F6620" i="3"/>
  <c r="F6619" i="3"/>
  <c r="F6618" i="3"/>
  <c r="F6617" i="3"/>
  <c r="F6616" i="3"/>
  <c r="F6615" i="3"/>
  <c r="F6614" i="3"/>
  <c r="F6613" i="3"/>
  <c r="F6612" i="3"/>
  <c r="F6611" i="3"/>
  <c r="F6610" i="3"/>
  <c r="F6609" i="3"/>
  <c r="F6608" i="3"/>
  <c r="F6607" i="3"/>
  <c r="F6606" i="3"/>
  <c r="F6605" i="3"/>
  <c r="F6604" i="3"/>
  <c r="F6603" i="3"/>
  <c r="F6602" i="3"/>
  <c r="F6601" i="3"/>
  <c r="F6600" i="3"/>
  <c r="F6599" i="3"/>
  <c r="F6598" i="3"/>
  <c r="F6597" i="3"/>
  <c r="F6596" i="3"/>
  <c r="F6595" i="3"/>
  <c r="F6594" i="3"/>
  <c r="F6593" i="3"/>
  <c r="F6592" i="3"/>
  <c r="F6591" i="3"/>
  <c r="F6590" i="3"/>
  <c r="F6589" i="3"/>
  <c r="F6588" i="3"/>
  <c r="F6587" i="3"/>
  <c r="F6586" i="3"/>
  <c r="F6585" i="3"/>
  <c r="F6584" i="3"/>
  <c r="F6583" i="3"/>
  <c r="F6582" i="3"/>
  <c r="F6581" i="3"/>
  <c r="F6580" i="3"/>
  <c r="F6579" i="3"/>
  <c r="F6578" i="3"/>
  <c r="F6577" i="3"/>
  <c r="F6576" i="3"/>
  <c r="F6575" i="3"/>
  <c r="F6574" i="3"/>
  <c r="F6573" i="3"/>
  <c r="F6572" i="3"/>
  <c r="F6571" i="3"/>
  <c r="F6570" i="3"/>
  <c r="F6569" i="3"/>
  <c r="F6568" i="3"/>
  <c r="F6567" i="3"/>
  <c r="F6566" i="3"/>
  <c r="F6565" i="3"/>
  <c r="F6564" i="3"/>
  <c r="F6563" i="3"/>
  <c r="F6562" i="3"/>
  <c r="F6561" i="3"/>
  <c r="F6560" i="3"/>
  <c r="F6559" i="3"/>
  <c r="F6558" i="3"/>
  <c r="F6557" i="3"/>
  <c r="F6556" i="3"/>
  <c r="F6555" i="3"/>
  <c r="F6554" i="3"/>
  <c r="F6553" i="3"/>
  <c r="F6552" i="3"/>
  <c r="F6551" i="3"/>
  <c r="F6550" i="3"/>
  <c r="F6549" i="3"/>
  <c r="F6548" i="3"/>
  <c r="F6547" i="3"/>
  <c r="F6546" i="3"/>
  <c r="F6545" i="3"/>
  <c r="F6544" i="3"/>
  <c r="F6543" i="3"/>
  <c r="F6542" i="3"/>
  <c r="F6541" i="3"/>
  <c r="F6540" i="3"/>
  <c r="F6539" i="3"/>
  <c r="F6538" i="3"/>
  <c r="F6537" i="3"/>
  <c r="F6536" i="3"/>
  <c r="F6535" i="3"/>
  <c r="F6534" i="3"/>
  <c r="F6533" i="3"/>
  <c r="F6532" i="3"/>
  <c r="F6531" i="3"/>
  <c r="F6530" i="3"/>
  <c r="F6529" i="3"/>
  <c r="F6528" i="3"/>
  <c r="F6527" i="3"/>
  <c r="F6526" i="3"/>
  <c r="F6525" i="3"/>
  <c r="F6524" i="3"/>
  <c r="F6523" i="3"/>
  <c r="F6522" i="3"/>
  <c r="F6521" i="3"/>
  <c r="F6520" i="3"/>
  <c r="F6519" i="3"/>
  <c r="F6518" i="3"/>
  <c r="F6517" i="3"/>
  <c r="F6516" i="3"/>
  <c r="F6515" i="3"/>
  <c r="F6514" i="3"/>
  <c r="F6513" i="3"/>
  <c r="F6512" i="3"/>
  <c r="F6511" i="3"/>
  <c r="F6510" i="3"/>
  <c r="F6509" i="3"/>
  <c r="F6508" i="3"/>
  <c r="F6507" i="3"/>
  <c r="F6506" i="3"/>
  <c r="F6505" i="3"/>
  <c r="F6504" i="3"/>
  <c r="F6503" i="3"/>
  <c r="F6502" i="3"/>
  <c r="F6501" i="3"/>
  <c r="F6500" i="3"/>
  <c r="F6499" i="3"/>
  <c r="F6498" i="3"/>
  <c r="F6497" i="3"/>
  <c r="F6496" i="3"/>
  <c r="F6495" i="3"/>
  <c r="F6494" i="3"/>
  <c r="F6493" i="3"/>
  <c r="F6492" i="3"/>
  <c r="F6491" i="3"/>
  <c r="F6490" i="3"/>
  <c r="F6489" i="3"/>
  <c r="F6488" i="3"/>
  <c r="F6487" i="3"/>
  <c r="F6486" i="3"/>
  <c r="F6485" i="3"/>
  <c r="F6484" i="3"/>
  <c r="F6483" i="3"/>
  <c r="F6482" i="3"/>
  <c r="F6481" i="3"/>
  <c r="F6480" i="3"/>
  <c r="F6479" i="3"/>
  <c r="F6478" i="3"/>
  <c r="F6477" i="3"/>
  <c r="F6476" i="3"/>
  <c r="F6475" i="3"/>
  <c r="F6474" i="3"/>
  <c r="F6473" i="3"/>
  <c r="F6472" i="3"/>
  <c r="F6471" i="3"/>
  <c r="F6470" i="3"/>
  <c r="F6469" i="3"/>
  <c r="F6468" i="3"/>
  <c r="F6467" i="3"/>
  <c r="F6466" i="3"/>
  <c r="F6465" i="3"/>
  <c r="F6464" i="3"/>
  <c r="F6463" i="3"/>
  <c r="F6462" i="3"/>
  <c r="F6461" i="3"/>
  <c r="F6460" i="3"/>
  <c r="F6459" i="3"/>
  <c r="F6458" i="3"/>
  <c r="F6457" i="3"/>
  <c r="F6456" i="3"/>
  <c r="F6455" i="3"/>
  <c r="F6454" i="3"/>
  <c r="F6453" i="3"/>
  <c r="F6452" i="3"/>
  <c r="F6451" i="3"/>
  <c r="F6450" i="3"/>
  <c r="F6449" i="3"/>
  <c r="F6448" i="3"/>
  <c r="F6447" i="3"/>
  <c r="F6446" i="3"/>
  <c r="F6445" i="3"/>
  <c r="F6444" i="3"/>
  <c r="F6443" i="3"/>
  <c r="F6442" i="3"/>
  <c r="F6441" i="3"/>
  <c r="F6440" i="3"/>
  <c r="F6439" i="3"/>
  <c r="F6438" i="3"/>
  <c r="F6437" i="3"/>
  <c r="F6436" i="3"/>
  <c r="F6435" i="3"/>
  <c r="F6434" i="3"/>
  <c r="F6433" i="3"/>
  <c r="F6432" i="3"/>
  <c r="F6431" i="3"/>
  <c r="F6430" i="3"/>
  <c r="F6429" i="3"/>
  <c r="F6428" i="3"/>
  <c r="F6427" i="3"/>
  <c r="F6426" i="3"/>
  <c r="F6425" i="3"/>
  <c r="F6424" i="3"/>
  <c r="F6423" i="3"/>
  <c r="F6422" i="3"/>
  <c r="F6421" i="3"/>
  <c r="F6420" i="3"/>
  <c r="F6419" i="3"/>
  <c r="F6418" i="3"/>
  <c r="F6417" i="3"/>
  <c r="F6416" i="3"/>
  <c r="F6415" i="3"/>
  <c r="F6414" i="3"/>
  <c r="F6413" i="3"/>
  <c r="F6412" i="3"/>
  <c r="F6411" i="3"/>
  <c r="F6410" i="3"/>
  <c r="F6409" i="3"/>
  <c r="F6408" i="3"/>
  <c r="F6407" i="3"/>
  <c r="F6406" i="3"/>
  <c r="F6405" i="3"/>
  <c r="F6404" i="3"/>
  <c r="F6403" i="3"/>
  <c r="F6402" i="3"/>
  <c r="F6401" i="3"/>
  <c r="F6400" i="3"/>
  <c r="F6399" i="3"/>
  <c r="F6398" i="3"/>
  <c r="F6397" i="3"/>
  <c r="F6396" i="3"/>
  <c r="F6395" i="3"/>
  <c r="F6394" i="3"/>
  <c r="F6393" i="3"/>
  <c r="F6392" i="3"/>
  <c r="F6391" i="3"/>
  <c r="F6390" i="3"/>
  <c r="F6389" i="3"/>
  <c r="F6388" i="3"/>
  <c r="F6387" i="3"/>
  <c r="F6386" i="3"/>
  <c r="F6385" i="3"/>
  <c r="F6384" i="3"/>
  <c r="F6383" i="3"/>
  <c r="F6382" i="3"/>
  <c r="F6381" i="3"/>
  <c r="F6380" i="3"/>
  <c r="F6379" i="3"/>
  <c r="F6378" i="3"/>
  <c r="F6377" i="3"/>
  <c r="F6376" i="3"/>
  <c r="F6375" i="3"/>
  <c r="F6374" i="3"/>
  <c r="F6373" i="3"/>
  <c r="F6372" i="3"/>
  <c r="F6371" i="3"/>
  <c r="F6370" i="3"/>
  <c r="F6369" i="3"/>
  <c r="F6368" i="3"/>
  <c r="F6367" i="3"/>
  <c r="F6366" i="3"/>
  <c r="F6365" i="3"/>
  <c r="F6364" i="3"/>
  <c r="F6363" i="3"/>
  <c r="F6362" i="3"/>
  <c r="F6361" i="3"/>
  <c r="F6360" i="3"/>
  <c r="F6359" i="3"/>
  <c r="F6358" i="3"/>
  <c r="F6357" i="3"/>
  <c r="F6356" i="3"/>
  <c r="F6355" i="3"/>
  <c r="F6354" i="3"/>
  <c r="F6353" i="3"/>
  <c r="F6352" i="3"/>
  <c r="F6351" i="3"/>
  <c r="F6350" i="3"/>
  <c r="F6349" i="3"/>
  <c r="F6348" i="3"/>
  <c r="F6347" i="3"/>
  <c r="F6346" i="3"/>
  <c r="F6345" i="3"/>
  <c r="F6344" i="3"/>
  <c r="F6343" i="3"/>
  <c r="F6342" i="3"/>
  <c r="F6341" i="3"/>
  <c r="F6340" i="3"/>
  <c r="F6339" i="3"/>
  <c r="F6338" i="3"/>
  <c r="F6337" i="3"/>
  <c r="F6336" i="3"/>
  <c r="F6335" i="3"/>
  <c r="F6334" i="3"/>
  <c r="F6333" i="3"/>
  <c r="F6332" i="3"/>
  <c r="F6331" i="3"/>
  <c r="F6330" i="3"/>
  <c r="F6329" i="3"/>
  <c r="F6328" i="3"/>
  <c r="F6327" i="3"/>
  <c r="F6326" i="3"/>
  <c r="F6325" i="3"/>
  <c r="F6324" i="3"/>
  <c r="F6323" i="3"/>
  <c r="F6322" i="3"/>
  <c r="F6321" i="3"/>
  <c r="F6320" i="3"/>
  <c r="F6319" i="3"/>
  <c r="F6318" i="3"/>
  <c r="F6317" i="3"/>
  <c r="F6316" i="3"/>
  <c r="F6315" i="3"/>
  <c r="F6314" i="3"/>
  <c r="F6313" i="3"/>
  <c r="F6312" i="3"/>
  <c r="F6311" i="3"/>
  <c r="F6310" i="3"/>
  <c r="F6309" i="3"/>
  <c r="F6308" i="3"/>
  <c r="F6307" i="3"/>
  <c r="F6306" i="3"/>
  <c r="F6305" i="3"/>
  <c r="F6304" i="3"/>
  <c r="F6303" i="3"/>
  <c r="F6302" i="3"/>
  <c r="F6301" i="3"/>
  <c r="F6300" i="3"/>
  <c r="F6299" i="3"/>
  <c r="F6298" i="3"/>
  <c r="F6297" i="3"/>
  <c r="F6296" i="3"/>
  <c r="F6295" i="3"/>
  <c r="F6294" i="3"/>
  <c r="F6293" i="3"/>
  <c r="F6292" i="3"/>
  <c r="F6291" i="3"/>
  <c r="F6290" i="3"/>
  <c r="F6289" i="3"/>
  <c r="F6288" i="3"/>
  <c r="F6287" i="3"/>
  <c r="F6286" i="3"/>
  <c r="F6285" i="3"/>
  <c r="F6284" i="3"/>
  <c r="F6283" i="3"/>
  <c r="F6282" i="3"/>
  <c r="F6281" i="3"/>
  <c r="F6280" i="3"/>
  <c r="F6279" i="3"/>
  <c r="F6278" i="3"/>
  <c r="F6277" i="3"/>
  <c r="F6276" i="3"/>
  <c r="F6275" i="3"/>
  <c r="F6274" i="3"/>
  <c r="F6273" i="3"/>
  <c r="F6272" i="3"/>
  <c r="F6271" i="3"/>
  <c r="F6270" i="3"/>
  <c r="F6269" i="3"/>
  <c r="F6268" i="3"/>
  <c r="F6267" i="3"/>
  <c r="F6266" i="3"/>
  <c r="F6265" i="3"/>
  <c r="F6264" i="3"/>
  <c r="F6263" i="3"/>
  <c r="F6262" i="3"/>
  <c r="F6261" i="3"/>
  <c r="F6260" i="3"/>
  <c r="F6259" i="3"/>
  <c r="F6258" i="3"/>
  <c r="F6257" i="3"/>
  <c r="F6256" i="3"/>
  <c r="F6255" i="3"/>
  <c r="F6254" i="3"/>
  <c r="F6253" i="3"/>
  <c r="F6252" i="3"/>
  <c r="F6251" i="3"/>
  <c r="F6250" i="3"/>
  <c r="F6249" i="3"/>
  <c r="F6248" i="3"/>
  <c r="F6247" i="3"/>
  <c r="F6246" i="3"/>
  <c r="F6245" i="3"/>
  <c r="F6244" i="3"/>
  <c r="F6243" i="3"/>
  <c r="F6242" i="3"/>
  <c r="F6241" i="3"/>
  <c r="F6240" i="3"/>
  <c r="F6239" i="3"/>
  <c r="F6238" i="3"/>
  <c r="F6237" i="3"/>
  <c r="F6236" i="3"/>
  <c r="F6235" i="3"/>
  <c r="F6234" i="3"/>
  <c r="F6233" i="3"/>
  <c r="F6232" i="3"/>
  <c r="F6231" i="3"/>
  <c r="F6230" i="3"/>
  <c r="F6229" i="3"/>
  <c r="F6228" i="3"/>
  <c r="F6227" i="3"/>
  <c r="F6226" i="3"/>
  <c r="F6225" i="3"/>
  <c r="F6224" i="3"/>
  <c r="F6223" i="3"/>
  <c r="F6222" i="3"/>
  <c r="F6221" i="3"/>
  <c r="F6220" i="3"/>
  <c r="F6219" i="3"/>
  <c r="F6218" i="3"/>
  <c r="F6217" i="3"/>
  <c r="F6216" i="3"/>
  <c r="F6215" i="3"/>
  <c r="F6214" i="3"/>
  <c r="F6213" i="3"/>
  <c r="F6212" i="3"/>
  <c r="F6211" i="3"/>
  <c r="F6210" i="3"/>
  <c r="F6209" i="3"/>
  <c r="F6208" i="3"/>
  <c r="F6207" i="3"/>
  <c r="F6206" i="3"/>
  <c r="F6205" i="3"/>
  <c r="F6204" i="3"/>
  <c r="F6203" i="3"/>
  <c r="F6202" i="3"/>
  <c r="F6201" i="3"/>
  <c r="F6200" i="3"/>
  <c r="F6199" i="3"/>
  <c r="F6198" i="3"/>
  <c r="F6197" i="3"/>
  <c r="F6196" i="3"/>
  <c r="F6195" i="3"/>
  <c r="F6194" i="3"/>
  <c r="F6193" i="3"/>
  <c r="F6192" i="3"/>
  <c r="F6191" i="3"/>
  <c r="F6190" i="3"/>
  <c r="F6189" i="3"/>
  <c r="F6188" i="3"/>
  <c r="F6187" i="3"/>
  <c r="F6186" i="3"/>
  <c r="F6185" i="3"/>
  <c r="F6184" i="3"/>
  <c r="F6183" i="3"/>
  <c r="F6182" i="3"/>
  <c r="F6181" i="3"/>
  <c r="F6180" i="3"/>
  <c r="F6179" i="3"/>
  <c r="F6178" i="3"/>
  <c r="F6177" i="3"/>
  <c r="F6176" i="3"/>
  <c r="F6175" i="3"/>
  <c r="F6174" i="3"/>
  <c r="F6173" i="3"/>
  <c r="F6172" i="3"/>
  <c r="F6171" i="3"/>
  <c r="F6170" i="3"/>
  <c r="F6169" i="3"/>
  <c r="F6168" i="3"/>
  <c r="F6167" i="3"/>
  <c r="F6166" i="3"/>
  <c r="F6165" i="3"/>
  <c r="F6164" i="3"/>
  <c r="F6163" i="3"/>
  <c r="F6162" i="3"/>
  <c r="F6161" i="3"/>
  <c r="F6160" i="3"/>
  <c r="F6159" i="3"/>
  <c r="F6158" i="3"/>
  <c r="F6157" i="3"/>
  <c r="F6156" i="3"/>
  <c r="F6155" i="3"/>
  <c r="F6154" i="3"/>
  <c r="F6153" i="3"/>
  <c r="F6152" i="3"/>
  <c r="F6151" i="3"/>
  <c r="F6150" i="3"/>
  <c r="F6149" i="3"/>
  <c r="F6148" i="3"/>
  <c r="F6147" i="3"/>
  <c r="F6146" i="3"/>
  <c r="F6145" i="3"/>
  <c r="F6144" i="3"/>
  <c r="F6143" i="3"/>
  <c r="F6142" i="3"/>
  <c r="F6141" i="3"/>
  <c r="F6140" i="3"/>
  <c r="F6139" i="3"/>
  <c r="F6138" i="3"/>
  <c r="F6137" i="3"/>
  <c r="F6136" i="3"/>
  <c r="F6135" i="3"/>
  <c r="F6134" i="3"/>
  <c r="F6133" i="3"/>
  <c r="F6132" i="3"/>
  <c r="F6131" i="3"/>
  <c r="F6130" i="3"/>
  <c r="F6129" i="3"/>
  <c r="F6128" i="3"/>
  <c r="F6127" i="3"/>
  <c r="F6126" i="3"/>
  <c r="F6125" i="3"/>
  <c r="F6124" i="3"/>
  <c r="F6123" i="3"/>
  <c r="F6122" i="3"/>
  <c r="F6121" i="3"/>
  <c r="F6120" i="3"/>
  <c r="F6119" i="3"/>
  <c r="F6118" i="3"/>
  <c r="F6117" i="3"/>
  <c r="F6116" i="3"/>
  <c r="F6115" i="3"/>
  <c r="F6114" i="3"/>
  <c r="F6113" i="3"/>
  <c r="F6112" i="3"/>
  <c r="F6111" i="3"/>
  <c r="F6110" i="3"/>
  <c r="F6109" i="3"/>
  <c r="F6108" i="3"/>
  <c r="F6107" i="3"/>
  <c r="F6106" i="3"/>
  <c r="F6105" i="3"/>
  <c r="F6104" i="3"/>
  <c r="F6103" i="3"/>
  <c r="F6102" i="3"/>
  <c r="F6101" i="3"/>
  <c r="F6100" i="3"/>
  <c r="F6099" i="3"/>
  <c r="F6098" i="3"/>
  <c r="F6097" i="3"/>
  <c r="F6096" i="3"/>
  <c r="F6095" i="3"/>
  <c r="F6094" i="3"/>
  <c r="F6093" i="3"/>
  <c r="F6092" i="3"/>
  <c r="F6091" i="3"/>
  <c r="F6090" i="3"/>
  <c r="F6089" i="3"/>
  <c r="F6088" i="3"/>
  <c r="F6087" i="3"/>
  <c r="F6086" i="3"/>
  <c r="F6085" i="3"/>
  <c r="F6084" i="3"/>
  <c r="F6083" i="3"/>
  <c r="F6082" i="3"/>
  <c r="F6081" i="3"/>
  <c r="F6080" i="3"/>
  <c r="F6079" i="3"/>
  <c r="F6078" i="3"/>
  <c r="F6077" i="3"/>
  <c r="F6076" i="3"/>
  <c r="F6075" i="3"/>
  <c r="F6074" i="3"/>
  <c r="F6073" i="3"/>
  <c r="F6072" i="3"/>
  <c r="F6071" i="3"/>
  <c r="F6070" i="3"/>
  <c r="F6069" i="3"/>
  <c r="F6068" i="3"/>
  <c r="F6067" i="3"/>
  <c r="F6066" i="3"/>
  <c r="F6065" i="3"/>
  <c r="F6064" i="3"/>
  <c r="F6063" i="3"/>
  <c r="F6062" i="3"/>
  <c r="F6061" i="3"/>
  <c r="F6060" i="3"/>
  <c r="F6059" i="3"/>
  <c r="F6058" i="3"/>
  <c r="F6057" i="3"/>
  <c r="F6056" i="3"/>
  <c r="F6055" i="3"/>
  <c r="F6054" i="3"/>
  <c r="F6053" i="3"/>
  <c r="F6052" i="3"/>
  <c r="F6051" i="3"/>
  <c r="F6050" i="3"/>
  <c r="F6049" i="3"/>
  <c r="F6048" i="3"/>
  <c r="F6047" i="3"/>
  <c r="F6046" i="3"/>
  <c r="F6045" i="3"/>
  <c r="F6044" i="3"/>
  <c r="F6043" i="3"/>
  <c r="F6042" i="3"/>
  <c r="F6041" i="3"/>
  <c r="F6040" i="3"/>
  <c r="F6039" i="3"/>
  <c r="F6038" i="3"/>
  <c r="F6037" i="3"/>
  <c r="F6036" i="3"/>
  <c r="F6035" i="3"/>
  <c r="F6034" i="3"/>
  <c r="F6033" i="3"/>
  <c r="F6032" i="3"/>
  <c r="F6031" i="3"/>
  <c r="F6030" i="3"/>
  <c r="F6029" i="3"/>
  <c r="F6028" i="3"/>
  <c r="F6027" i="3"/>
  <c r="F6026" i="3"/>
  <c r="F6025" i="3"/>
  <c r="F6024" i="3"/>
  <c r="F6023" i="3"/>
  <c r="F6022" i="3"/>
  <c r="F6021" i="3"/>
  <c r="F6020" i="3"/>
  <c r="F6019" i="3"/>
  <c r="F6018" i="3"/>
  <c r="F6017" i="3"/>
  <c r="F6016" i="3"/>
  <c r="F6015" i="3"/>
  <c r="F6014" i="3"/>
  <c r="F6013" i="3"/>
  <c r="F6012" i="3"/>
  <c r="F6011" i="3"/>
  <c r="F6010" i="3"/>
  <c r="F6009" i="3"/>
  <c r="F6008" i="3"/>
  <c r="F6007" i="3"/>
  <c r="F6006" i="3"/>
  <c r="F6005" i="3"/>
  <c r="F6004" i="3"/>
  <c r="F6003" i="3"/>
  <c r="F6002" i="3"/>
  <c r="F6001" i="3"/>
  <c r="F6000" i="3"/>
  <c r="F5999" i="3"/>
  <c r="F5998" i="3"/>
  <c r="F5997" i="3"/>
  <c r="F5996" i="3"/>
  <c r="F5995" i="3"/>
  <c r="F5994" i="3"/>
  <c r="F5993" i="3"/>
  <c r="F5992" i="3"/>
  <c r="F5991" i="3"/>
  <c r="F5990" i="3"/>
  <c r="F5989" i="3"/>
  <c r="F5988" i="3"/>
  <c r="F5987" i="3"/>
  <c r="F5986" i="3"/>
  <c r="F5985" i="3"/>
  <c r="F5984" i="3"/>
  <c r="F5983" i="3"/>
  <c r="F5982" i="3"/>
  <c r="F5981" i="3"/>
  <c r="F5980" i="3"/>
  <c r="F5979" i="3"/>
  <c r="F5978" i="3"/>
  <c r="F5977" i="3"/>
  <c r="F5976" i="3"/>
  <c r="F5975" i="3"/>
  <c r="F5974" i="3"/>
  <c r="F5973" i="3"/>
  <c r="F5972" i="3"/>
  <c r="F5971" i="3"/>
  <c r="F5970" i="3"/>
  <c r="F5969" i="3"/>
  <c r="F5968" i="3"/>
  <c r="F5967" i="3"/>
  <c r="F5966" i="3"/>
  <c r="F5965" i="3"/>
  <c r="F5964" i="3"/>
  <c r="F5963" i="3"/>
  <c r="F5962" i="3"/>
  <c r="F5961" i="3"/>
  <c r="F5960" i="3"/>
  <c r="F5959" i="3"/>
  <c r="F5958" i="3"/>
  <c r="F5957" i="3"/>
  <c r="F5956" i="3"/>
  <c r="F5955" i="3"/>
  <c r="F5954" i="3"/>
  <c r="F5953" i="3"/>
  <c r="F5952" i="3"/>
  <c r="F5951" i="3"/>
  <c r="F5950" i="3"/>
  <c r="F5949" i="3"/>
  <c r="F5948" i="3"/>
  <c r="F5947" i="3"/>
  <c r="F5946" i="3"/>
  <c r="F5945" i="3"/>
  <c r="F5944" i="3"/>
  <c r="F5943" i="3"/>
  <c r="F5942" i="3"/>
  <c r="F5941" i="3"/>
  <c r="F5940" i="3"/>
  <c r="F5939" i="3"/>
  <c r="F5938" i="3"/>
  <c r="F5937" i="3"/>
  <c r="F5936" i="3"/>
  <c r="F5935" i="3"/>
  <c r="F5934" i="3"/>
  <c r="F5933" i="3"/>
  <c r="F5932" i="3"/>
  <c r="F5931" i="3"/>
  <c r="F5930" i="3"/>
  <c r="F5929" i="3"/>
  <c r="F5928" i="3"/>
  <c r="F5927" i="3"/>
  <c r="F5926" i="3"/>
  <c r="F5925" i="3"/>
  <c r="F5924" i="3"/>
  <c r="F5923" i="3"/>
  <c r="F5922" i="3"/>
  <c r="F5921" i="3"/>
  <c r="F5920" i="3"/>
  <c r="F5919" i="3"/>
  <c r="F5918" i="3"/>
  <c r="F5917" i="3"/>
  <c r="F5916" i="3"/>
  <c r="F5915" i="3"/>
  <c r="F5914" i="3"/>
  <c r="F5913" i="3"/>
  <c r="F5912" i="3"/>
  <c r="F5911" i="3"/>
  <c r="F5910" i="3"/>
  <c r="F5909" i="3"/>
  <c r="F5908" i="3"/>
  <c r="F5907" i="3"/>
  <c r="F5906" i="3"/>
  <c r="F5905" i="3"/>
  <c r="F5904" i="3"/>
  <c r="F5903" i="3"/>
  <c r="F5902" i="3"/>
  <c r="F5901" i="3"/>
  <c r="F5900" i="3"/>
  <c r="F5899" i="3"/>
  <c r="F5898" i="3"/>
  <c r="F5897" i="3"/>
  <c r="F5896" i="3"/>
  <c r="F5895" i="3"/>
  <c r="F5894" i="3"/>
  <c r="F5893" i="3"/>
  <c r="F5892" i="3"/>
  <c r="F5891" i="3"/>
  <c r="F5890" i="3"/>
  <c r="F5889" i="3"/>
  <c r="F5888" i="3"/>
  <c r="F5887" i="3"/>
  <c r="F5886" i="3"/>
  <c r="F5885" i="3"/>
  <c r="F5884" i="3"/>
  <c r="F5883" i="3"/>
  <c r="F5882" i="3"/>
  <c r="F5881" i="3"/>
  <c r="F5880" i="3"/>
  <c r="F5879" i="3"/>
  <c r="F5878" i="3"/>
  <c r="F5877" i="3"/>
  <c r="F5876" i="3"/>
  <c r="F5875" i="3"/>
  <c r="F5874" i="3"/>
  <c r="F5873" i="3"/>
  <c r="F5872" i="3"/>
  <c r="F5871" i="3"/>
  <c r="F5870" i="3"/>
  <c r="F5869" i="3"/>
  <c r="F5868" i="3"/>
  <c r="F5867" i="3"/>
  <c r="F5866" i="3"/>
  <c r="F5865" i="3"/>
  <c r="F5864" i="3"/>
  <c r="F5863" i="3"/>
  <c r="F5862" i="3"/>
  <c r="F5861" i="3"/>
  <c r="F5860" i="3"/>
  <c r="F5859" i="3"/>
  <c r="F5858" i="3"/>
  <c r="F5857" i="3"/>
  <c r="F5856" i="3"/>
  <c r="F5855" i="3"/>
  <c r="F5854" i="3"/>
  <c r="F5853" i="3"/>
  <c r="F5852" i="3"/>
  <c r="F5851" i="3"/>
  <c r="F5850" i="3"/>
  <c r="F5849" i="3"/>
  <c r="F5848" i="3"/>
  <c r="F5847" i="3"/>
  <c r="F5846" i="3"/>
  <c r="F5845" i="3"/>
  <c r="F5844" i="3"/>
  <c r="F5843" i="3"/>
  <c r="F5842" i="3"/>
  <c r="F5841" i="3"/>
  <c r="F5840" i="3"/>
  <c r="F5839" i="3"/>
  <c r="F5838" i="3"/>
  <c r="F5837" i="3"/>
  <c r="F5836" i="3"/>
  <c r="F5835" i="3"/>
  <c r="F5834" i="3"/>
  <c r="F5833" i="3"/>
  <c r="F5832" i="3"/>
  <c r="F5831" i="3"/>
  <c r="F5830" i="3"/>
  <c r="F5829" i="3"/>
  <c r="F5828" i="3"/>
  <c r="F5827" i="3"/>
  <c r="F5826" i="3"/>
  <c r="F5825" i="3"/>
  <c r="F5824" i="3"/>
  <c r="F5823" i="3"/>
  <c r="F5822" i="3"/>
  <c r="F5821" i="3"/>
  <c r="F5820" i="3"/>
  <c r="F5819" i="3"/>
  <c r="F5818" i="3"/>
  <c r="F5817" i="3"/>
  <c r="F5816" i="3"/>
  <c r="F5815" i="3"/>
  <c r="F5814" i="3"/>
  <c r="F5813" i="3"/>
  <c r="F5812" i="3"/>
  <c r="F5811" i="3"/>
  <c r="F5810" i="3"/>
  <c r="F5809" i="3"/>
  <c r="F5808" i="3"/>
  <c r="F5807" i="3"/>
  <c r="F5806" i="3"/>
  <c r="F5805" i="3"/>
  <c r="F5804" i="3"/>
  <c r="F5803" i="3"/>
  <c r="F5802" i="3"/>
  <c r="F5801" i="3"/>
  <c r="F5800" i="3"/>
  <c r="F5799" i="3"/>
  <c r="F5798" i="3"/>
  <c r="F5797" i="3"/>
  <c r="F5796" i="3"/>
  <c r="F5795" i="3"/>
  <c r="F5794" i="3"/>
  <c r="F5793" i="3"/>
  <c r="F5792" i="3"/>
  <c r="F5791" i="3"/>
  <c r="F5790" i="3"/>
  <c r="F5789" i="3"/>
  <c r="F5788" i="3"/>
  <c r="F5787" i="3"/>
  <c r="F5786" i="3"/>
  <c r="F5785" i="3"/>
  <c r="F5784" i="3"/>
  <c r="F5783" i="3"/>
  <c r="F5782" i="3"/>
  <c r="F5781" i="3"/>
  <c r="F5780" i="3"/>
  <c r="F5779" i="3"/>
  <c r="F5778" i="3"/>
  <c r="F5777" i="3"/>
  <c r="F5776" i="3"/>
  <c r="F5775" i="3"/>
  <c r="F5774" i="3"/>
  <c r="F5773" i="3"/>
  <c r="F5772" i="3"/>
  <c r="F5771" i="3"/>
  <c r="F5770" i="3"/>
  <c r="F5769" i="3"/>
  <c r="F5768" i="3"/>
  <c r="F5767" i="3"/>
  <c r="F5766" i="3"/>
  <c r="F5765" i="3"/>
  <c r="F5764" i="3"/>
  <c r="F5763" i="3"/>
  <c r="F5762" i="3"/>
  <c r="F5761" i="3"/>
  <c r="F5760" i="3"/>
  <c r="F5759" i="3"/>
  <c r="F5758" i="3"/>
  <c r="F5757" i="3"/>
  <c r="F5756" i="3"/>
  <c r="F5755" i="3"/>
  <c r="F5754" i="3"/>
  <c r="F5753" i="3"/>
  <c r="F5752" i="3"/>
  <c r="F5751" i="3"/>
  <c r="F5750" i="3"/>
  <c r="F5749" i="3"/>
  <c r="F5748" i="3"/>
  <c r="F5747" i="3"/>
  <c r="F5746" i="3"/>
  <c r="F5745" i="3"/>
  <c r="F5744" i="3"/>
  <c r="F5743" i="3"/>
  <c r="F5742" i="3"/>
  <c r="F5741" i="3"/>
  <c r="F5740" i="3"/>
  <c r="F5739" i="3"/>
  <c r="F5738" i="3"/>
  <c r="F5737" i="3"/>
  <c r="F5736" i="3"/>
  <c r="F5735" i="3"/>
  <c r="F5734" i="3"/>
  <c r="F5733" i="3"/>
  <c r="F5732" i="3"/>
  <c r="F5731" i="3"/>
  <c r="F5730" i="3"/>
  <c r="F5729" i="3"/>
  <c r="F5728" i="3"/>
  <c r="F5727" i="3"/>
  <c r="F5726" i="3"/>
  <c r="F5725" i="3"/>
  <c r="F5724" i="3"/>
  <c r="F5723" i="3"/>
  <c r="F5722" i="3"/>
  <c r="F5721" i="3"/>
  <c r="F5720" i="3"/>
  <c r="F5719" i="3"/>
  <c r="F5718" i="3"/>
  <c r="F5717" i="3"/>
  <c r="F5716" i="3"/>
  <c r="F5715" i="3"/>
  <c r="F5714" i="3"/>
  <c r="F5713" i="3"/>
  <c r="F5712" i="3"/>
  <c r="F5711" i="3"/>
  <c r="F5710" i="3"/>
  <c r="F5709" i="3"/>
  <c r="F5708" i="3"/>
  <c r="F5707" i="3"/>
  <c r="F5706" i="3"/>
  <c r="F5705" i="3"/>
  <c r="F5704" i="3"/>
  <c r="F5703" i="3"/>
  <c r="F5702" i="3"/>
  <c r="F5701" i="3"/>
  <c r="F5700" i="3"/>
  <c r="F5699" i="3"/>
  <c r="F5698" i="3"/>
  <c r="F5697" i="3"/>
  <c r="F5696" i="3"/>
  <c r="F5695" i="3"/>
  <c r="F5694" i="3"/>
  <c r="F5693" i="3"/>
  <c r="F5692" i="3"/>
  <c r="F5691" i="3"/>
  <c r="F5690" i="3"/>
  <c r="F5689" i="3"/>
  <c r="F5688" i="3"/>
  <c r="F5687" i="3"/>
  <c r="F5686" i="3"/>
  <c r="F5685" i="3"/>
  <c r="F5684" i="3"/>
  <c r="F5683" i="3"/>
  <c r="F5682" i="3"/>
  <c r="F5681" i="3"/>
  <c r="F5680" i="3"/>
  <c r="F5679" i="3"/>
  <c r="F5678" i="3"/>
  <c r="F5677" i="3"/>
  <c r="F5676" i="3"/>
  <c r="F5675" i="3"/>
  <c r="F5674" i="3"/>
  <c r="F5673" i="3"/>
  <c r="F5672" i="3"/>
  <c r="F5671" i="3"/>
  <c r="F5670" i="3"/>
  <c r="F5669" i="3"/>
  <c r="F5668" i="3"/>
  <c r="F5667" i="3"/>
  <c r="F5666" i="3"/>
  <c r="F5665" i="3"/>
  <c r="F5664" i="3"/>
  <c r="F5663" i="3"/>
  <c r="F5662" i="3"/>
  <c r="F5661" i="3"/>
  <c r="F5660" i="3"/>
  <c r="F5659" i="3"/>
  <c r="F5658" i="3"/>
  <c r="F5657" i="3"/>
  <c r="F5656" i="3"/>
  <c r="F5655" i="3"/>
  <c r="F5654" i="3"/>
  <c r="F5653" i="3"/>
  <c r="F5652" i="3"/>
  <c r="F5651" i="3"/>
  <c r="F5650" i="3"/>
  <c r="F5649" i="3"/>
  <c r="F5648" i="3"/>
  <c r="F5647" i="3"/>
  <c r="F5646" i="3"/>
  <c r="F5645" i="3"/>
  <c r="F5644" i="3"/>
  <c r="F5643" i="3"/>
  <c r="F5642" i="3"/>
  <c r="F5641" i="3"/>
  <c r="F5640" i="3"/>
  <c r="F5639" i="3"/>
  <c r="F5638" i="3"/>
  <c r="F5637" i="3"/>
  <c r="F5636" i="3"/>
  <c r="F5635" i="3"/>
  <c r="F5634" i="3"/>
  <c r="F5633" i="3"/>
  <c r="F5632" i="3"/>
  <c r="F5631" i="3"/>
  <c r="F5630" i="3"/>
  <c r="F5629" i="3"/>
  <c r="F5628" i="3"/>
  <c r="F5627" i="3"/>
  <c r="F5626" i="3"/>
  <c r="F5625" i="3"/>
  <c r="F5624" i="3"/>
  <c r="F5623" i="3"/>
  <c r="F5622" i="3"/>
  <c r="F5621" i="3"/>
  <c r="F5620" i="3"/>
  <c r="F5619" i="3"/>
  <c r="F5618" i="3"/>
  <c r="F5617" i="3"/>
  <c r="F5616" i="3"/>
  <c r="F5615" i="3"/>
  <c r="F5614" i="3"/>
  <c r="F5613" i="3"/>
  <c r="F5612" i="3"/>
  <c r="F5611" i="3"/>
  <c r="F5610" i="3"/>
  <c r="F5609" i="3"/>
  <c r="F5608" i="3"/>
  <c r="F5607" i="3"/>
  <c r="F5606" i="3"/>
  <c r="F5605" i="3"/>
  <c r="F5604" i="3"/>
  <c r="F5603" i="3"/>
  <c r="F5602" i="3"/>
  <c r="F5601" i="3"/>
  <c r="F5600" i="3"/>
  <c r="F5599" i="3"/>
  <c r="F5598" i="3"/>
  <c r="F5597" i="3"/>
  <c r="F5596" i="3"/>
  <c r="F5595" i="3"/>
  <c r="F5594" i="3"/>
  <c r="F5593" i="3"/>
  <c r="F5592" i="3"/>
  <c r="F5591" i="3"/>
  <c r="F5590" i="3"/>
  <c r="F5589" i="3"/>
  <c r="F5588" i="3"/>
  <c r="F5587" i="3"/>
  <c r="F5586" i="3"/>
  <c r="F5585" i="3"/>
  <c r="F5584" i="3"/>
  <c r="F5583" i="3"/>
  <c r="F5582" i="3"/>
  <c r="F5581" i="3"/>
  <c r="F5580" i="3"/>
  <c r="F5579" i="3"/>
  <c r="F5578" i="3"/>
  <c r="F5577" i="3"/>
  <c r="F5576" i="3"/>
  <c r="F5575" i="3"/>
  <c r="F5574" i="3"/>
  <c r="F5573" i="3"/>
  <c r="F5572" i="3"/>
  <c r="F5571" i="3"/>
  <c r="F5570" i="3"/>
  <c r="F5569" i="3"/>
  <c r="F5568" i="3"/>
  <c r="F5567" i="3"/>
  <c r="F5566" i="3"/>
  <c r="F5565" i="3"/>
  <c r="F5564" i="3"/>
  <c r="F5563" i="3"/>
  <c r="F5562" i="3"/>
  <c r="F5561" i="3"/>
  <c r="F5560" i="3"/>
  <c r="F5559" i="3"/>
  <c r="F5558" i="3"/>
  <c r="F5557" i="3"/>
  <c r="F5556" i="3"/>
  <c r="F5555" i="3"/>
  <c r="F5554" i="3"/>
  <c r="F5553" i="3"/>
  <c r="F5552" i="3"/>
  <c r="F5551" i="3"/>
  <c r="F5550" i="3"/>
  <c r="F5549" i="3"/>
  <c r="F5548" i="3"/>
  <c r="F5547" i="3"/>
  <c r="F5546" i="3"/>
  <c r="F5545" i="3"/>
  <c r="F5544" i="3"/>
  <c r="F5543" i="3"/>
  <c r="F5542" i="3"/>
  <c r="F5541" i="3"/>
  <c r="F5540" i="3"/>
  <c r="F5539" i="3"/>
  <c r="F5538" i="3"/>
  <c r="F5537" i="3"/>
  <c r="F5536" i="3"/>
  <c r="F5535" i="3"/>
  <c r="F5534" i="3"/>
  <c r="F5533" i="3"/>
  <c r="F5532" i="3"/>
  <c r="F5531" i="3"/>
  <c r="F5530" i="3"/>
  <c r="F5529" i="3"/>
  <c r="F5528" i="3"/>
  <c r="F5527" i="3"/>
  <c r="F5526" i="3"/>
  <c r="F5525" i="3"/>
  <c r="F5524" i="3"/>
  <c r="F5523" i="3"/>
  <c r="F5522" i="3"/>
  <c r="F5521" i="3"/>
  <c r="F5520" i="3"/>
  <c r="F5519" i="3"/>
  <c r="F5518" i="3"/>
  <c r="F5517" i="3"/>
  <c r="F5516" i="3"/>
  <c r="F5515" i="3"/>
  <c r="F5514" i="3"/>
  <c r="F5513" i="3"/>
  <c r="F5512" i="3"/>
  <c r="F5511" i="3"/>
  <c r="F5510" i="3"/>
  <c r="F5509" i="3"/>
  <c r="F5508" i="3"/>
  <c r="F5507" i="3"/>
  <c r="F5506" i="3"/>
  <c r="F5505" i="3"/>
  <c r="F5504" i="3"/>
  <c r="F5503" i="3"/>
  <c r="F5502" i="3"/>
  <c r="F5501" i="3"/>
  <c r="F5500" i="3"/>
  <c r="F5499" i="3"/>
  <c r="F5498" i="3"/>
  <c r="F5497" i="3"/>
  <c r="F5496" i="3"/>
  <c r="F5495" i="3"/>
  <c r="F5494" i="3"/>
  <c r="F5493" i="3"/>
  <c r="F5492" i="3"/>
  <c r="F5491" i="3"/>
  <c r="F5490" i="3"/>
  <c r="F5489" i="3"/>
  <c r="F5488" i="3"/>
  <c r="F5487" i="3"/>
  <c r="F5486" i="3"/>
  <c r="F5485" i="3"/>
  <c r="F5484" i="3"/>
  <c r="F5483" i="3"/>
  <c r="F5482" i="3"/>
  <c r="F5481" i="3"/>
  <c r="F5480" i="3"/>
  <c r="F5479" i="3"/>
  <c r="F5478" i="3"/>
  <c r="F5477" i="3"/>
  <c r="F5476" i="3"/>
  <c r="F5475" i="3"/>
  <c r="F5474" i="3"/>
  <c r="F5473" i="3"/>
  <c r="F5472" i="3"/>
  <c r="F5471" i="3"/>
  <c r="F5470" i="3"/>
  <c r="F5469" i="3"/>
  <c r="F5468" i="3"/>
  <c r="F5467" i="3"/>
  <c r="F5466" i="3"/>
  <c r="F5465" i="3"/>
  <c r="F5464" i="3"/>
  <c r="F5463" i="3"/>
  <c r="F5462" i="3"/>
  <c r="F5461" i="3"/>
  <c r="F5460" i="3"/>
  <c r="F5459" i="3"/>
  <c r="F5458" i="3"/>
  <c r="F5457" i="3"/>
  <c r="F5456" i="3"/>
  <c r="F5455" i="3"/>
  <c r="F5454" i="3"/>
  <c r="F5453" i="3"/>
  <c r="F5452" i="3"/>
  <c r="F5451" i="3"/>
  <c r="F5450" i="3"/>
  <c r="F5449" i="3"/>
  <c r="F5448" i="3"/>
  <c r="F5447" i="3"/>
  <c r="F5446" i="3"/>
  <c r="F5445" i="3"/>
  <c r="F5444" i="3"/>
  <c r="F5443" i="3"/>
  <c r="F5442" i="3"/>
  <c r="F5441" i="3"/>
  <c r="F5440" i="3"/>
  <c r="F5439" i="3"/>
  <c r="F5438" i="3"/>
  <c r="F5437" i="3"/>
  <c r="F5436" i="3"/>
  <c r="F5435" i="3"/>
  <c r="F5434" i="3"/>
  <c r="F5433" i="3"/>
  <c r="F5432" i="3"/>
  <c r="F5431" i="3"/>
  <c r="F5430" i="3"/>
  <c r="F5429" i="3"/>
  <c r="F5428" i="3"/>
  <c r="F5427" i="3"/>
  <c r="F5426" i="3"/>
  <c r="F5425" i="3"/>
  <c r="F5424" i="3"/>
  <c r="F5423" i="3"/>
  <c r="F5422" i="3"/>
  <c r="F5421" i="3"/>
  <c r="F5420" i="3"/>
  <c r="F5419" i="3"/>
  <c r="F5418" i="3"/>
  <c r="F5417" i="3"/>
  <c r="F5416" i="3"/>
  <c r="F5415" i="3"/>
  <c r="F5414" i="3"/>
  <c r="F5413" i="3"/>
  <c r="F5412" i="3"/>
  <c r="F5411" i="3"/>
  <c r="F5410" i="3"/>
  <c r="F5409" i="3"/>
  <c r="F5408" i="3"/>
  <c r="F5407" i="3"/>
  <c r="F5406" i="3"/>
  <c r="F5405" i="3"/>
  <c r="F5404" i="3"/>
  <c r="F5403" i="3"/>
  <c r="F5402" i="3"/>
  <c r="F5401" i="3"/>
  <c r="F5400" i="3"/>
  <c r="F5399" i="3"/>
  <c r="F5398" i="3"/>
  <c r="F5397" i="3"/>
  <c r="F5396" i="3"/>
  <c r="F5395" i="3"/>
  <c r="F5394" i="3"/>
  <c r="F5393" i="3"/>
  <c r="F5392" i="3"/>
  <c r="F5391" i="3"/>
  <c r="F5390" i="3"/>
  <c r="F5389" i="3"/>
  <c r="F5388" i="3"/>
  <c r="F5387" i="3"/>
  <c r="F5386" i="3"/>
  <c r="F5385" i="3"/>
  <c r="F5384" i="3"/>
  <c r="F5383" i="3"/>
  <c r="F5382" i="3"/>
  <c r="F5381" i="3"/>
  <c r="F5380" i="3"/>
  <c r="F5379" i="3"/>
  <c r="F5378" i="3"/>
  <c r="F5377" i="3"/>
  <c r="F5376" i="3"/>
  <c r="F5375" i="3"/>
  <c r="F5374" i="3"/>
  <c r="F5373" i="3"/>
  <c r="F5372" i="3"/>
  <c r="F5371" i="3"/>
  <c r="F5370" i="3"/>
  <c r="F5369" i="3"/>
  <c r="F5368" i="3"/>
  <c r="F5367" i="3"/>
  <c r="F5366" i="3"/>
  <c r="F5365" i="3"/>
  <c r="F5364" i="3"/>
  <c r="F5363" i="3"/>
  <c r="F5362" i="3"/>
  <c r="F5361" i="3"/>
  <c r="F5360" i="3"/>
  <c r="F5359" i="3"/>
  <c r="F5358" i="3"/>
  <c r="F5357" i="3"/>
  <c r="F5356" i="3"/>
  <c r="F5355" i="3"/>
  <c r="F5354" i="3"/>
  <c r="F5353" i="3"/>
  <c r="F5352" i="3"/>
  <c r="F5351" i="3"/>
  <c r="F5350" i="3"/>
  <c r="F5349" i="3"/>
  <c r="F5348" i="3"/>
  <c r="F5347" i="3"/>
  <c r="F5346" i="3"/>
  <c r="F5345" i="3"/>
  <c r="F5344" i="3"/>
  <c r="F5343" i="3"/>
  <c r="F5342" i="3"/>
  <c r="F5341" i="3"/>
  <c r="F5340" i="3"/>
  <c r="F5339" i="3"/>
  <c r="F5338" i="3"/>
  <c r="F5337" i="3"/>
  <c r="F5336" i="3"/>
  <c r="F5335" i="3"/>
  <c r="F5334" i="3"/>
  <c r="F5333" i="3"/>
  <c r="F5332" i="3"/>
  <c r="F5331" i="3"/>
  <c r="F5330" i="3"/>
  <c r="F5329" i="3"/>
  <c r="F5328" i="3"/>
  <c r="F5327" i="3"/>
  <c r="F5326" i="3"/>
  <c r="F5325" i="3"/>
  <c r="F5324" i="3"/>
  <c r="F5323" i="3"/>
  <c r="F5322" i="3"/>
  <c r="F5321" i="3"/>
  <c r="F5320" i="3"/>
  <c r="F5319" i="3"/>
  <c r="F5318" i="3"/>
  <c r="F5317" i="3"/>
  <c r="F5316" i="3"/>
  <c r="F5315" i="3"/>
  <c r="F5314" i="3"/>
  <c r="F5313" i="3"/>
  <c r="F5312" i="3"/>
  <c r="F5311" i="3"/>
  <c r="F5310" i="3"/>
  <c r="F5309" i="3"/>
  <c r="F5308" i="3"/>
  <c r="F5307" i="3"/>
  <c r="F5306" i="3"/>
  <c r="F5305" i="3"/>
  <c r="F5304" i="3"/>
  <c r="F5303" i="3"/>
  <c r="F5302" i="3"/>
  <c r="F5301" i="3"/>
  <c r="F5300" i="3"/>
  <c r="F5299" i="3"/>
  <c r="F5298" i="3"/>
  <c r="F5297" i="3"/>
  <c r="F5296" i="3"/>
  <c r="F5295" i="3"/>
  <c r="F5294" i="3"/>
  <c r="F5293" i="3"/>
  <c r="F5292" i="3"/>
  <c r="F5291" i="3"/>
  <c r="F5290" i="3"/>
  <c r="F5289" i="3"/>
  <c r="F5288" i="3"/>
  <c r="F5287" i="3"/>
  <c r="F5286" i="3"/>
  <c r="F5285" i="3"/>
  <c r="F5284" i="3"/>
  <c r="F5283" i="3"/>
  <c r="F5282" i="3"/>
  <c r="F5281" i="3"/>
  <c r="F5280" i="3"/>
  <c r="F5279" i="3"/>
  <c r="F5278" i="3"/>
  <c r="F5277" i="3"/>
  <c r="F5276" i="3"/>
  <c r="F5275" i="3"/>
  <c r="F5274" i="3"/>
  <c r="F5273" i="3"/>
  <c r="F5272" i="3"/>
  <c r="F5271" i="3"/>
  <c r="F5270" i="3"/>
  <c r="F5269" i="3"/>
  <c r="F5268" i="3"/>
  <c r="F5267" i="3"/>
  <c r="F5266" i="3"/>
  <c r="F5265" i="3"/>
  <c r="F5264" i="3"/>
  <c r="F5263" i="3"/>
  <c r="F5262" i="3"/>
  <c r="F5261" i="3"/>
  <c r="F5260" i="3"/>
  <c r="F5259" i="3"/>
  <c r="F5258" i="3"/>
  <c r="F5257" i="3"/>
  <c r="F5256" i="3"/>
  <c r="F5255" i="3"/>
  <c r="F5254" i="3"/>
  <c r="F5253" i="3"/>
  <c r="F5252" i="3"/>
  <c r="F5251" i="3"/>
  <c r="F5250" i="3"/>
  <c r="F5249" i="3"/>
  <c r="F5248" i="3"/>
  <c r="F5247" i="3"/>
  <c r="F5246" i="3"/>
  <c r="F5245" i="3"/>
  <c r="F5244" i="3"/>
  <c r="F5243" i="3"/>
  <c r="F5242" i="3"/>
  <c r="F5241" i="3"/>
  <c r="F5240" i="3"/>
  <c r="F5239" i="3"/>
  <c r="F5238" i="3"/>
  <c r="F5237" i="3"/>
  <c r="F5236" i="3"/>
  <c r="F5235" i="3"/>
  <c r="F5234" i="3"/>
  <c r="F5233" i="3"/>
  <c r="F5232" i="3"/>
  <c r="F5231" i="3"/>
  <c r="F5230" i="3"/>
  <c r="F5229" i="3"/>
  <c r="F5228" i="3"/>
  <c r="F5227" i="3"/>
  <c r="F5226" i="3"/>
  <c r="F5225" i="3"/>
  <c r="F5224" i="3"/>
  <c r="F5223" i="3"/>
  <c r="F5222" i="3"/>
  <c r="F5221" i="3"/>
  <c r="F5220" i="3"/>
  <c r="F5219" i="3"/>
  <c r="F5218" i="3"/>
  <c r="F5217" i="3"/>
  <c r="F5216" i="3"/>
  <c r="F5215" i="3"/>
  <c r="F5214" i="3"/>
  <c r="F5213" i="3"/>
  <c r="F5212" i="3"/>
  <c r="F5211" i="3"/>
  <c r="F5210" i="3"/>
  <c r="F5209" i="3"/>
  <c r="F5208" i="3"/>
  <c r="F5207" i="3"/>
  <c r="F5206" i="3"/>
  <c r="F5205" i="3"/>
  <c r="F5204" i="3"/>
  <c r="F5203" i="3"/>
  <c r="F5202" i="3"/>
  <c r="F5201" i="3"/>
  <c r="F5200" i="3"/>
  <c r="F5199" i="3"/>
  <c r="F5198" i="3"/>
  <c r="F5197" i="3"/>
  <c r="F5196" i="3"/>
  <c r="F5195" i="3"/>
  <c r="F5194" i="3"/>
  <c r="F5193" i="3"/>
  <c r="F5192" i="3"/>
  <c r="F5191" i="3"/>
  <c r="F5190" i="3"/>
  <c r="F5189" i="3"/>
  <c r="F5188" i="3"/>
  <c r="F5187" i="3"/>
  <c r="F5186" i="3"/>
  <c r="F5185" i="3"/>
  <c r="F5184" i="3"/>
  <c r="F5183" i="3"/>
  <c r="F5182" i="3"/>
  <c r="F5181" i="3"/>
  <c r="F5180" i="3"/>
  <c r="F5179" i="3"/>
  <c r="F5178" i="3"/>
  <c r="F5177" i="3"/>
  <c r="F5176" i="3"/>
  <c r="F5175" i="3"/>
  <c r="F5174" i="3"/>
  <c r="F5173" i="3"/>
  <c r="F5172" i="3"/>
  <c r="F5171" i="3"/>
  <c r="F5170" i="3"/>
  <c r="F5169" i="3"/>
  <c r="F5168" i="3"/>
  <c r="F5167" i="3"/>
  <c r="F5166" i="3"/>
  <c r="F5165" i="3"/>
  <c r="F5164" i="3"/>
  <c r="F5163" i="3"/>
  <c r="F5162" i="3"/>
  <c r="F5161" i="3"/>
  <c r="F5160" i="3"/>
  <c r="F5159" i="3"/>
  <c r="F5158" i="3"/>
  <c r="F5157" i="3"/>
  <c r="F5156" i="3"/>
  <c r="F5155" i="3"/>
  <c r="F5154" i="3"/>
  <c r="F5153" i="3"/>
  <c r="F5152" i="3"/>
  <c r="F5151" i="3"/>
  <c r="F5150" i="3"/>
  <c r="F5149" i="3"/>
  <c r="F5148" i="3"/>
  <c r="F5147" i="3"/>
  <c r="F5146" i="3"/>
  <c r="F5145" i="3"/>
  <c r="F5144" i="3"/>
  <c r="F5143" i="3"/>
  <c r="F5142" i="3"/>
  <c r="F5141" i="3"/>
  <c r="F5140" i="3"/>
  <c r="F5139" i="3"/>
  <c r="F5138" i="3"/>
  <c r="F5137" i="3"/>
  <c r="F5136" i="3"/>
  <c r="F5135" i="3"/>
  <c r="F5134" i="3"/>
  <c r="F5133" i="3"/>
  <c r="F5132" i="3"/>
  <c r="F5131" i="3"/>
  <c r="F5130" i="3"/>
  <c r="F5129" i="3"/>
  <c r="F5128" i="3"/>
  <c r="F5127" i="3"/>
  <c r="F5126" i="3"/>
  <c r="F5125" i="3"/>
  <c r="F5124" i="3"/>
  <c r="F5123" i="3"/>
  <c r="F5122" i="3"/>
  <c r="F5121" i="3"/>
  <c r="F5120" i="3"/>
  <c r="F5119" i="3"/>
  <c r="F5118" i="3"/>
  <c r="F5117" i="3"/>
  <c r="F5116" i="3"/>
  <c r="F5115" i="3"/>
  <c r="F5114" i="3"/>
  <c r="F5113" i="3"/>
  <c r="F5112" i="3"/>
  <c r="F5111" i="3"/>
  <c r="F5110" i="3"/>
  <c r="F5109" i="3"/>
  <c r="F5108" i="3"/>
  <c r="F5107" i="3"/>
  <c r="F5106" i="3"/>
  <c r="F5105" i="3"/>
  <c r="F5104" i="3"/>
  <c r="F5103" i="3"/>
  <c r="F5102" i="3"/>
  <c r="F5101" i="3"/>
  <c r="F5100" i="3"/>
  <c r="F5099" i="3"/>
  <c r="F5098" i="3"/>
  <c r="F5097" i="3"/>
  <c r="F5096" i="3"/>
  <c r="F5095" i="3"/>
  <c r="F5094" i="3"/>
  <c r="F5093" i="3"/>
  <c r="F5092" i="3"/>
  <c r="F5091" i="3"/>
  <c r="F5090" i="3"/>
  <c r="F5089" i="3"/>
  <c r="F5088" i="3"/>
  <c r="F5087" i="3"/>
  <c r="F5086" i="3"/>
  <c r="F5085" i="3"/>
  <c r="F5084" i="3"/>
  <c r="F5083" i="3"/>
  <c r="F5082" i="3"/>
  <c r="F5081" i="3"/>
  <c r="F5080" i="3"/>
  <c r="F5079" i="3"/>
  <c r="F5078" i="3"/>
  <c r="F5077" i="3"/>
  <c r="F5076" i="3"/>
  <c r="F5075" i="3"/>
  <c r="F5074" i="3"/>
  <c r="F5073" i="3"/>
  <c r="F5072" i="3"/>
  <c r="F5071" i="3"/>
  <c r="F5070" i="3"/>
  <c r="F5069" i="3"/>
  <c r="F5068" i="3"/>
  <c r="F5067" i="3"/>
  <c r="F5066" i="3"/>
  <c r="F5065" i="3"/>
  <c r="F5064" i="3"/>
  <c r="F5063" i="3"/>
  <c r="F5062" i="3"/>
  <c r="F5061" i="3"/>
  <c r="F5060" i="3"/>
  <c r="F5059" i="3"/>
  <c r="F5058" i="3"/>
  <c r="F5057" i="3"/>
  <c r="F5056" i="3"/>
  <c r="F5055" i="3"/>
  <c r="F5054" i="3"/>
  <c r="F5053" i="3"/>
  <c r="F5052" i="3"/>
  <c r="F5051" i="3"/>
  <c r="F5050" i="3"/>
  <c r="F5049" i="3"/>
  <c r="F5048" i="3"/>
  <c r="F5047" i="3"/>
  <c r="F5046" i="3"/>
  <c r="F5045" i="3"/>
  <c r="F5044" i="3"/>
  <c r="F5043" i="3"/>
  <c r="F5042" i="3"/>
  <c r="F5041" i="3"/>
  <c r="F5040" i="3"/>
  <c r="F5039" i="3"/>
  <c r="F5038" i="3"/>
  <c r="F5037" i="3"/>
  <c r="F5036" i="3"/>
  <c r="F5035" i="3"/>
  <c r="F5034" i="3"/>
  <c r="F5033" i="3"/>
  <c r="F5032" i="3"/>
  <c r="F5031" i="3"/>
  <c r="F5030" i="3"/>
  <c r="F5029" i="3"/>
  <c r="F5028" i="3"/>
  <c r="F5027" i="3"/>
  <c r="F5026" i="3"/>
  <c r="F5025" i="3"/>
  <c r="F5024" i="3"/>
  <c r="F5023" i="3"/>
  <c r="F5022" i="3"/>
  <c r="F5021" i="3"/>
  <c r="F5020" i="3"/>
  <c r="F5019" i="3"/>
  <c r="F5018" i="3"/>
  <c r="F5017" i="3"/>
  <c r="F5016" i="3"/>
  <c r="F5015" i="3"/>
  <c r="F5014" i="3"/>
  <c r="F5013" i="3"/>
  <c r="F5012" i="3"/>
  <c r="F5011" i="3"/>
  <c r="F5010" i="3"/>
  <c r="F5009" i="3"/>
  <c r="F5008" i="3"/>
  <c r="F5007" i="3"/>
  <c r="F5006" i="3"/>
  <c r="F5005" i="3"/>
  <c r="F5004" i="3"/>
  <c r="F5003" i="3"/>
  <c r="F5002" i="3"/>
  <c r="F5001" i="3"/>
  <c r="F5000" i="3"/>
  <c r="F4999" i="3"/>
  <c r="F4998" i="3"/>
  <c r="F4997" i="3"/>
  <c r="F4996" i="3"/>
  <c r="F4995" i="3"/>
  <c r="F4994" i="3"/>
  <c r="F4993" i="3"/>
  <c r="F4992" i="3"/>
  <c r="F4991" i="3"/>
  <c r="F4990" i="3"/>
  <c r="F4989" i="3"/>
  <c r="F4988" i="3"/>
  <c r="F4987" i="3"/>
  <c r="F4986" i="3"/>
  <c r="F4985" i="3"/>
  <c r="F4984" i="3"/>
  <c r="F4983" i="3"/>
  <c r="F4982" i="3"/>
  <c r="F4981" i="3"/>
  <c r="F4980" i="3"/>
  <c r="F4979" i="3"/>
  <c r="F4978" i="3"/>
  <c r="F4977" i="3"/>
  <c r="F4976" i="3"/>
  <c r="F4975" i="3"/>
  <c r="F4974" i="3"/>
  <c r="F4973" i="3"/>
  <c r="F4972" i="3"/>
  <c r="F4971" i="3"/>
  <c r="F4970" i="3"/>
  <c r="F4969" i="3"/>
  <c r="F4968" i="3"/>
  <c r="F4967" i="3"/>
  <c r="F4966" i="3"/>
  <c r="F4965" i="3"/>
  <c r="F4964" i="3"/>
  <c r="F4963" i="3"/>
  <c r="F4962" i="3"/>
  <c r="F4961" i="3"/>
  <c r="F4960" i="3"/>
  <c r="F4959" i="3"/>
  <c r="F4958" i="3"/>
  <c r="F4957" i="3"/>
  <c r="F4956" i="3"/>
  <c r="F4955" i="3"/>
  <c r="F4954" i="3"/>
  <c r="F4953" i="3"/>
  <c r="F4952" i="3"/>
  <c r="F4951" i="3"/>
  <c r="F4950" i="3"/>
  <c r="F4949" i="3"/>
  <c r="F4948" i="3"/>
  <c r="F4947" i="3"/>
  <c r="F4946" i="3"/>
  <c r="F4945" i="3"/>
  <c r="F4944" i="3"/>
  <c r="F4943" i="3"/>
  <c r="F4942" i="3"/>
  <c r="F4941" i="3"/>
  <c r="F4940" i="3"/>
  <c r="F4939" i="3"/>
  <c r="F4938" i="3"/>
  <c r="F4937" i="3"/>
  <c r="F4936" i="3"/>
  <c r="F4935" i="3"/>
  <c r="F4934" i="3"/>
  <c r="F4933" i="3"/>
  <c r="F4932" i="3"/>
  <c r="F4931" i="3"/>
  <c r="F4930" i="3"/>
  <c r="F4929" i="3"/>
  <c r="F4928" i="3"/>
  <c r="F4927" i="3"/>
  <c r="F4926" i="3"/>
  <c r="F4925" i="3"/>
  <c r="F4924" i="3"/>
  <c r="F4923" i="3"/>
  <c r="F4922" i="3"/>
  <c r="F4921" i="3"/>
  <c r="F4920" i="3"/>
  <c r="F4919" i="3"/>
  <c r="F4918" i="3"/>
  <c r="F4917" i="3"/>
  <c r="F4916" i="3"/>
  <c r="F4915" i="3"/>
  <c r="F4914" i="3"/>
  <c r="F4913" i="3"/>
  <c r="F4912" i="3"/>
  <c r="F4911" i="3"/>
  <c r="F4910" i="3"/>
  <c r="F4909" i="3"/>
  <c r="F4908" i="3"/>
  <c r="F4907" i="3"/>
  <c r="F4906" i="3"/>
  <c r="F4905" i="3"/>
  <c r="F4904" i="3"/>
  <c r="F4903" i="3"/>
  <c r="F4902" i="3"/>
  <c r="F4901" i="3"/>
  <c r="F4900" i="3"/>
  <c r="F4899" i="3"/>
  <c r="F4898" i="3"/>
  <c r="F4897" i="3"/>
  <c r="F4896" i="3"/>
  <c r="F4895" i="3"/>
  <c r="F4894" i="3"/>
  <c r="F4893" i="3"/>
  <c r="F4892" i="3"/>
  <c r="F4891" i="3"/>
  <c r="F4890" i="3"/>
  <c r="F4889" i="3"/>
  <c r="F4888" i="3"/>
  <c r="F4887" i="3"/>
  <c r="F4886" i="3"/>
  <c r="F4885" i="3"/>
  <c r="F4884" i="3"/>
  <c r="F4883" i="3"/>
  <c r="F4882" i="3"/>
  <c r="F4881" i="3"/>
  <c r="F4880" i="3"/>
  <c r="F4879" i="3"/>
  <c r="F4878" i="3"/>
  <c r="F4877" i="3"/>
  <c r="F4876" i="3"/>
  <c r="F4875" i="3"/>
  <c r="F4874" i="3"/>
  <c r="F4873" i="3"/>
  <c r="F4872" i="3"/>
  <c r="F4871" i="3"/>
  <c r="F4870" i="3"/>
  <c r="F4869" i="3"/>
  <c r="F4868" i="3"/>
  <c r="F4867" i="3"/>
  <c r="F4866" i="3"/>
  <c r="F4865" i="3"/>
  <c r="F4864" i="3"/>
  <c r="F4863" i="3"/>
  <c r="F4862" i="3"/>
  <c r="F4861" i="3"/>
  <c r="F4860" i="3"/>
  <c r="F4859" i="3"/>
  <c r="F4858" i="3"/>
  <c r="F4857" i="3"/>
  <c r="F4856" i="3"/>
  <c r="F4855" i="3"/>
  <c r="F4854" i="3"/>
  <c r="F4853" i="3"/>
  <c r="F4852" i="3"/>
  <c r="F4851" i="3"/>
  <c r="F4850" i="3"/>
  <c r="F4849" i="3"/>
  <c r="F4848" i="3"/>
  <c r="F4847" i="3"/>
  <c r="F4846" i="3"/>
  <c r="F4845" i="3"/>
  <c r="F4844" i="3"/>
  <c r="F4843" i="3"/>
  <c r="F4842" i="3"/>
  <c r="F4841" i="3"/>
  <c r="F4840" i="3"/>
  <c r="F4839" i="3"/>
  <c r="F4838" i="3"/>
  <c r="F4837" i="3"/>
  <c r="F4836" i="3"/>
  <c r="F4835" i="3"/>
  <c r="F4834" i="3"/>
  <c r="F4833" i="3"/>
  <c r="F4832" i="3"/>
  <c r="F4831" i="3"/>
  <c r="F4830" i="3"/>
  <c r="F4829" i="3"/>
  <c r="F4828" i="3"/>
  <c r="F4827" i="3"/>
  <c r="F4826" i="3"/>
  <c r="F4825" i="3"/>
  <c r="F4824" i="3"/>
  <c r="F4823" i="3"/>
  <c r="F4822" i="3"/>
  <c r="F4821" i="3"/>
  <c r="F4820" i="3"/>
  <c r="F4819" i="3"/>
  <c r="F4818" i="3"/>
  <c r="F4817" i="3"/>
  <c r="F4816" i="3"/>
  <c r="F4815" i="3"/>
  <c r="F4814" i="3"/>
  <c r="F4813" i="3"/>
  <c r="F4812" i="3"/>
  <c r="F4811" i="3"/>
  <c r="F4810" i="3"/>
  <c r="F4809" i="3"/>
  <c r="F4808" i="3"/>
  <c r="F4807" i="3"/>
  <c r="F4806" i="3"/>
  <c r="F4805" i="3"/>
  <c r="F4804" i="3"/>
  <c r="F4803" i="3"/>
  <c r="F4802" i="3"/>
  <c r="F4801" i="3"/>
  <c r="F4800" i="3"/>
  <c r="F4799" i="3"/>
  <c r="F4798" i="3"/>
  <c r="F4797" i="3"/>
  <c r="F4796" i="3"/>
  <c r="F4795" i="3"/>
  <c r="F4794" i="3"/>
  <c r="F4793" i="3"/>
  <c r="F4792" i="3"/>
  <c r="F4791" i="3"/>
  <c r="F4790" i="3"/>
  <c r="F4789" i="3"/>
  <c r="F4788" i="3"/>
  <c r="F4787" i="3"/>
  <c r="F4786" i="3"/>
  <c r="F4785" i="3"/>
  <c r="F4784" i="3"/>
  <c r="F4783" i="3"/>
  <c r="F4782" i="3"/>
  <c r="F4781" i="3"/>
  <c r="F4780" i="3"/>
  <c r="F4779" i="3"/>
  <c r="F4778" i="3"/>
  <c r="F4777" i="3"/>
  <c r="F4776" i="3"/>
  <c r="F4775" i="3"/>
  <c r="F4774" i="3"/>
  <c r="F4773" i="3"/>
  <c r="F4772" i="3"/>
  <c r="F4771" i="3"/>
  <c r="F4770" i="3"/>
  <c r="F4769" i="3"/>
  <c r="F4768" i="3"/>
  <c r="F4767" i="3"/>
  <c r="F4766" i="3"/>
  <c r="F4765" i="3"/>
  <c r="F4764" i="3"/>
  <c r="F4763" i="3"/>
  <c r="F4762" i="3"/>
  <c r="F4761" i="3"/>
  <c r="F4760" i="3"/>
  <c r="F4759" i="3"/>
  <c r="F4758" i="3"/>
  <c r="F4757" i="3"/>
  <c r="F4756" i="3"/>
  <c r="F4755" i="3"/>
  <c r="F4754" i="3"/>
  <c r="F4753" i="3"/>
  <c r="F4752" i="3"/>
  <c r="F4751" i="3"/>
  <c r="F4750" i="3"/>
  <c r="F4749" i="3"/>
  <c r="F4748" i="3"/>
  <c r="F4747" i="3"/>
  <c r="F4746" i="3"/>
  <c r="F4745" i="3"/>
  <c r="F4744" i="3"/>
  <c r="F4743" i="3"/>
  <c r="F4742" i="3"/>
  <c r="F4741" i="3"/>
  <c r="F4740" i="3"/>
  <c r="F4739" i="3"/>
  <c r="F4738" i="3"/>
  <c r="F4737" i="3"/>
  <c r="F4736" i="3"/>
  <c r="F4735" i="3"/>
  <c r="F4734" i="3"/>
  <c r="F4733" i="3"/>
  <c r="F4732" i="3"/>
  <c r="F4731" i="3"/>
  <c r="F4730" i="3"/>
  <c r="F4729" i="3"/>
  <c r="F4728" i="3"/>
  <c r="F4727" i="3"/>
  <c r="F4726" i="3"/>
  <c r="F4725" i="3"/>
  <c r="F4724" i="3"/>
  <c r="F4723" i="3"/>
  <c r="F4722" i="3"/>
  <c r="F4721" i="3"/>
  <c r="F4720" i="3"/>
  <c r="F4719" i="3"/>
  <c r="F4718" i="3"/>
  <c r="F4717" i="3"/>
  <c r="F4716" i="3"/>
  <c r="F4715" i="3"/>
  <c r="F4714" i="3"/>
  <c r="F4713" i="3"/>
  <c r="F4712" i="3"/>
  <c r="F4711" i="3"/>
  <c r="F4710" i="3"/>
  <c r="F4709" i="3"/>
  <c r="F4708" i="3"/>
  <c r="F4707" i="3"/>
  <c r="F4706" i="3"/>
  <c r="F4705" i="3"/>
  <c r="F4704" i="3"/>
  <c r="F4703" i="3"/>
  <c r="F4702" i="3"/>
  <c r="F4701" i="3"/>
  <c r="F4700" i="3"/>
  <c r="F4699" i="3"/>
  <c r="F4698" i="3"/>
  <c r="F4697" i="3"/>
  <c r="F4696" i="3"/>
  <c r="F4695" i="3"/>
  <c r="F4694" i="3"/>
  <c r="F4693" i="3"/>
  <c r="F4692" i="3"/>
  <c r="F4691" i="3"/>
  <c r="F4690" i="3"/>
  <c r="F4689" i="3"/>
  <c r="F4688" i="3"/>
  <c r="F4687" i="3"/>
  <c r="F4686" i="3"/>
  <c r="F4685" i="3"/>
  <c r="F4684" i="3"/>
  <c r="F4683" i="3"/>
  <c r="F4682" i="3"/>
  <c r="F4681" i="3"/>
  <c r="F4680" i="3"/>
  <c r="F4679" i="3"/>
  <c r="F4678" i="3"/>
  <c r="F4677" i="3"/>
  <c r="F4676" i="3"/>
  <c r="F4675" i="3"/>
  <c r="F4674" i="3"/>
  <c r="F4673" i="3"/>
  <c r="F4672" i="3"/>
  <c r="F4671" i="3"/>
  <c r="F4670" i="3"/>
  <c r="F4669" i="3"/>
  <c r="F4668" i="3"/>
  <c r="F4667" i="3"/>
  <c r="F4666" i="3"/>
  <c r="F4665" i="3"/>
  <c r="F4664" i="3"/>
  <c r="F4663" i="3"/>
  <c r="F4662" i="3"/>
  <c r="F4661" i="3"/>
  <c r="F4660" i="3"/>
  <c r="F4659" i="3"/>
  <c r="F4658" i="3"/>
  <c r="F4657" i="3"/>
  <c r="F4656" i="3"/>
  <c r="F4655" i="3"/>
  <c r="F4654" i="3"/>
  <c r="F4653" i="3"/>
  <c r="F4652" i="3"/>
  <c r="F4651" i="3"/>
  <c r="F4650" i="3"/>
  <c r="F4649" i="3"/>
  <c r="F4648" i="3"/>
  <c r="F4647" i="3"/>
  <c r="F4646" i="3"/>
  <c r="F4645" i="3"/>
  <c r="F4644" i="3"/>
  <c r="F4643" i="3"/>
  <c r="F4642" i="3"/>
  <c r="F4641" i="3"/>
  <c r="F4640" i="3"/>
  <c r="F4639" i="3"/>
  <c r="F4638" i="3"/>
  <c r="F4637" i="3"/>
  <c r="F4636" i="3"/>
  <c r="F4635" i="3"/>
  <c r="F4634" i="3"/>
  <c r="F4633" i="3"/>
  <c r="F4632" i="3"/>
  <c r="F4631" i="3"/>
  <c r="F4630" i="3"/>
  <c r="F4629" i="3"/>
  <c r="F4628" i="3"/>
  <c r="F4627" i="3"/>
  <c r="F4626" i="3"/>
  <c r="F4625" i="3"/>
  <c r="F4624" i="3"/>
  <c r="F4623" i="3"/>
  <c r="F4622" i="3"/>
  <c r="F4621" i="3"/>
  <c r="F4620" i="3"/>
  <c r="F4619" i="3"/>
  <c r="F4618" i="3"/>
  <c r="F4617" i="3"/>
  <c r="F4616" i="3"/>
  <c r="F4615" i="3"/>
  <c r="F4614" i="3"/>
  <c r="F4613" i="3"/>
  <c r="F4612" i="3"/>
  <c r="F4611" i="3"/>
  <c r="F4610" i="3"/>
  <c r="F4609" i="3"/>
  <c r="F4608" i="3"/>
  <c r="F4607" i="3"/>
  <c r="F4606" i="3"/>
  <c r="F4605" i="3"/>
  <c r="F4604" i="3"/>
  <c r="F4603" i="3"/>
  <c r="F4602" i="3"/>
  <c r="F4601" i="3"/>
  <c r="F4600" i="3"/>
  <c r="F4599" i="3"/>
  <c r="F4598" i="3"/>
  <c r="F4597" i="3"/>
  <c r="F4596" i="3"/>
  <c r="F4595" i="3"/>
  <c r="F4594" i="3"/>
  <c r="F4593" i="3"/>
  <c r="F4592" i="3"/>
  <c r="F4591" i="3"/>
  <c r="F4590" i="3"/>
  <c r="F4589" i="3"/>
  <c r="F4588" i="3"/>
  <c r="F4587" i="3"/>
  <c r="F4586" i="3"/>
  <c r="F4585" i="3"/>
  <c r="F4584" i="3"/>
  <c r="F4583" i="3"/>
  <c r="F4582" i="3"/>
  <c r="F4581" i="3"/>
  <c r="F4580" i="3"/>
  <c r="F4579" i="3"/>
  <c r="F4578" i="3"/>
  <c r="F4577" i="3"/>
  <c r="F4576" i="3"/>
  <c r="F4575" i="3"/>
  <c r="F4574" i="3"/>
  <c r="F4573" i="3"/>
  <c r="F4572" i="3"/>
  <c r="F4571" i="3"/>
  <c r="F4570" i="3"/>
  <c r="F4569" i="3"/>
  <c r="F4568" i="3"/>
  <c r="F4567" i="3"/>
  <c r="F4566" i="3"/>
  <c r="F4565" i="3"/>
  <c r="F4564" i="3"/>
  <c r="F4563" i="3"/>
  <c r="F4562" i="3"/>
  <c r="F4561" i="3"/>
  <c r="F4560" i="3"/>
  <c r="F4559" i="3"/>
  <c r="F4558" i="3"/>
  <c r="F4557" i="3"/>
  <c r="F4556" i="3"/>
  <c r="F4555" i="3"/>
  <c r="F4554" i="3"/>
  <c r="F4553" i="3"/>
  <c r="F4552" i="3"/>
  <c r="F4551" i="3"/>
  <c r="F4550" i="3"/>
  <c r="F4549" i="3"/>
  <c r="F4548" i="3"/>
  <c r="F4547" i="3"/>
  <c r="F4546" i="3"/>
  <c r="F4545" i="3"/>
  <c r="F4544" i="3"/>
  <c r="F4543" i="3"/>
  <c r="F4542" i="3"/>
  <c r="F4541" i="3"/>
  <c r="F4540" i="3"/>
  <c r="F4539" i="3"/>
  <c r="F4538" i="3"/>
  <c r="F4537" i="3"/>
  <c r="F4536" i="3"/>
  <c r="F4535" i="3"/>
  <c r="F4534" i="3"/>
  <c r="F4533" i="3"/>
  <c r="F4532" i="3"/>
  <c r="F4531" i="3"/>
  <c r="F4530" i="3"/>
  <c r="F4529" i="3"/>
  <c r="F4528" i="3"/>
  <c r="F4527" i="3"/>
  <c r="F4526" i="3"/>
  <c r="F4525" i="3"/>
  <c r="F4524" i="3"/>
  <c r="F4523" i="3"/>
  <c r="F4522" i="3"/>
  <c r="F4521" i="3"/>
  <c r="F4520" i="3"/>
  <c r="F4519" i="3"/>
  <c r="F4518" i="3"/>
  <c r="F4517" i="3"/>
  <c r="F4516" i="3"/>
  <c r="F4515" i="3"/>
  <c r="F4514" i="3"/>
  <c r="F4513" i="3"/>
  <c r="F4512" i="3"/>
  <c r="F4511" i="3"/>
  <c r="F4510" i="3"/>
  <c r="F4509" i="3"/>
  <c r="F4508" i="3"/>
  <c r="F4507" i="3"/>
  <c r="F4506" i="3"/>
  <c r="F4505" i="3"/>
  <c r="F4504" i="3"/>
  <c r="F4503" i="3"/>
  <c r="F4502" i="3"/>
  <c r="F4501" i="3"/>
  <c r="F4500" i="3"/>
  <c r="F4499" i="3"/>
  <c r="F4498" i="3"/>
  <c r="F4497" i="3"/>
  <c r="F4496" i="3"/>
  <c r="F4495" i="3"/>
  <c r="F4494" i="3"/>
  <c r="F4493" i="3"/>
  <c r="F4492" i="3"/>
  <c r="F4491" i="3"/>
  <c r="F4490" i="3"/>
  <c r="F4489" i="3"/>
  <c r="F4488" i="3"/>
  <c r="F4487" i="3"/>
  <c r="F4486" i="3"/>
  <c r="F4485" i="3"/>
  <c r="F4484" i="3"/>
  <c r="F4483" i="3"/>
  <c r="F4482" i="3"/>
  <c r="F4481" i="3"/>
  <c r="F4480" i="3"/>
  <c r="F4479" i="3"/>
  <c r="F4478" i="3"/>
  <c r="F4477" i="3"/>
  <c r="F4476" i="3"/>
  <c r="F4475" i="3"/>
  <c r="F4474" i="3"/>
  <c r="F4473" i="3"/>
  <c r="F4472" i="3"/>
  <c r="F4471" i="3"/>
  <c r="F4470" i="3"/>
  <c r="F4469" i="3"/>
  <c r="F4468" i="3"/>
  <c r="F4467" i="3"/>
  <c r="F4466" i="3"/>
  <c r="F4465" i="3"/>
  <c r="F4464" i="3"/>
  <c r="F4463" i="3"/>
  <c r="F4462" i="3"/>
  <c r="F4461" i="3"/>
  <c r="F4460" i="3"/>
  <c r="F4459" i="3"/>
  <c r="F4458" i="3"/>
  <c r="F4457" i="3"/>
  <c r="F4456" i="3"/>
  <c r="F4455" i="3"/>
  <c r="F4454" i="3"/>
  <c r="F4453" i="3"/>
  <c r="F4452" i="3"/>
  <c r="F4451" i="3"/>
  <c r="F4450" i="3"/>
  <c r="F4449" i="3"/>
  <c r="F4448" i="3"/>
  <c r="F4447" i="3"/>
  <c r="F4446" i="3"/>
  <c r="F4445" i="3"/>
  <c r="F4444" i="3"/>
  <c r="F4443" i="3"/>
  <c r="F4442" i="3"/>
  <c r="F4441" i="3"/>
  <c r="F4440" i="3"/>
  <c r="F4439" i="3"/>
  <c r="F4438" i="3"/>
  <c r="F4437" i="3"/>
  <c r="F4436" i="3"/>
  <c r="F4435" i="3"/>
  <c r="F4434" i="3"/>
  <c r="F4433" i="3"/>
  <c r="F4432" i="3"/>
  <c r="F4431" i="3"/>
  <c r="F4430" i="3"/>
  <c r="F4429" i="3"/>
  <c r="F4428" i="3"/>
  <c r="F4427" i="3"/>
  <c r="F4426" i="3"/>
  <c r="F4425" i="3"/>
  <c r="F4424" i="3"/>
  <c r="F4423" i="3"/>
  <c r="F4422" i="3"/>
  <c r="F4421" i="3"/>
  <c r="F4420" i="3"/>
  <c r="F4419" i="3"/>
  <c r="F4418" i="3"/>
  <c r="F4417" i="3"/>
  <c r="F4416" i="3"/>
  <c r="F4415" i="3"/>
  <c r="F4414" i="3"/>
  <c r="F4413" i="3"/>
  <c r="F4412" i="3"/>
  <c r="F4411" i="3"/>
  <c r="F4410" i="3"/>
  <c r="F4409" i="3"/>
  <c r="F4408" i="3"/>
  <c r="F4407" i="3"/>
  <c r="F4406" i="3"/>
  <c r="F4405" i="3"/>
  <c r="F4404" i="3"/>
  <c r="F4403" i="3"/>
  <c r="F4402" i="3"/>
  <c r="F4401" i="3"/>
  <c r="F4400" i="3"/>
  <c r="F4399" i="3"/>
  <c r="F4398" i="3"/>
  <c r="F4397" i="3"/>
  <c r="F4396" i="3"/>
  <c r="F4395" i="3"/>
  <c r="F4394" i="3"/>
  <c r="F4393" i="3"/>
  <c r="F4392" i="3"/>
  <c r="F4391" i="3"/>
  <c r="F4390" i="3"/>
  <c r="F4389" i="3"/>
  <c r="F4388" i="3"/>
  <c r="F4387" i="3"/>
  <c r="F4386" i="3"/>
  <c r="F4385" i="3"/>
  <c r="F4384" i="3"/>
  <c r="F4383" i="3"/>
  <c r="F4382" i="3"/>
  <c r="F4381" i="3"/>
  <c r="F4380" i="3"/>
  <c r="F4379" i="3"/>
  <c r="F4378" i="3"/>
  <c r="F4377" i="3"/>
  <c r="F4376" i="3"/>
  <c r="F4375" i="3"/>
  <c r="F4374" i="3"/>
  <c r="F4373" i="3"/>
  <c r="F4372" i="3"/>
  <c r="F4371" i="3"/>
  <c r="F4370" i="3"/>
  <c r="F4369" i="3"/>
  <c r="F4368" i="3"/>
  <c r="F4367" i="3"/>
  <c r="F4366" i="3"/>
  <c r="F4365" i="3"/>
  <c r="F4364" i="3"/>
  <c r="F4363" i="3"/>
  <c r="F4362" i="3"/>
  <c r="F4361" i="3"/>
  <c r="F4360" i="3"/>
  <c r="F4359" i="3"/>
  <c r="F4358" i="3"/>
  <c r="F4357" i="3"/>
  <c r="F4356" i="3"/>
  <c r="F4355" i="3"/>
  <c r="F4354" i="3"/>
  <c r="F4353" i="3"/>
  <c r="F4352" i="3"/>
  <c r="F4351" i="3"/>
  <c r="F4350" i="3"/>
  <c r="F4349" i="3"/>
  <c r="F4348" i="3"/>
  <c r="F4347" i="3"/>
  <c r="F4346" i="3"/>
  <c r="F4345" i="3"/>
  <c r="F4344" i="3"/>
  <c r="F4343" i="3"/>
  <c r="F4342" i="3"/>
  <c r="F4341" i="3"/>
  <c r="F4340" i="3"/>
  <c r="F4339" i="3"/>
  <c r="F4338" i="3"/>
  <c r="F4337" i="3"/>
  <c r="F4336" i="3"/>
  <c r="F4335" i="3"/>
  <c r="F4334" i="3"/>
  <c r="F4333" i="3"/>
  <c r="F4332" i="3"/>
  <c r="F4331" i="3"/>
  <c r="F4330" i="3"/>
  <c r="F4329" i="3"/>
  <c r="F4328" i="3"/>
  <c r="F4327" i="3"/>
  <c r="F4326" i="3"/>
  <c r="F4325" i="3"/>
  <c r="F4324" i="3"/>
  <c r="F4323" i="3"/>
  <c r="F4322" i="3"/>
  <c r="F4321" i="3"/>
  <c r="F4320" i="3"/>
  <c r="F4319" i="3"/>
  <c r="F4318" i="3"/>
  <c r="F4317" i="3"/>
  <c r="F4316" i="3"/>
  <c r="F4315" i="3"/>
  <c r="F4314" i="3"/>
  <c r="F4313" i="3"/>
  <c r="F4312" i="3"/>
  <c r="F4311" i="3"/>
  <c r="F4310" i="3"/>
  <c r="F4309" i="3"/>
  <c r="F4308" i="3"/>
  <c r="F4307" i="3"/>
  <c r="F4306" i="3"/>
  <c r="F4305" i="3"/>
  <c r="F4304" i="3"/>
  <c r="F4303" i="3"/>
  <c r="F4302" i="3"/>
  <c r="F4301" i="3"/>
  <c r="F4300" i="3"/>
  <c r="F4299" i="3"/>
  <c r="F4298" i="3"/>
  <c r="F4297" i="3"/>
  <c r="F4296" i="3"/>
  <c r="F4295" i="3"/>
  <c r="F4294" i="3"/>
  <c r="F4293" i="3"/>
  <c r="F4292" i="3"/>
  <c r="F4291" i="3"/>
  <c r="F4290" i="3"/>
  <c r="F4289" i="3"/>
  <c r="F4288" i="3"/>
  <c r="F4287" i="3"/>
  <c r="F4286" i="3"/>
  <c r="F4285" i="3"/>
  <c r="F4284" i="3"/>
  <c r="F4283" i="3"/>
  <c r="F4282" i="3"/>
  <c r="F4281" i="3"/>
  <c r="F4280" i="3"/>
  <c r="F4279" i="3"/>
  <c r="F4278" i="3"/>
  <c r="F4277" i="3"/>
  <c r="F4276" i="3"/>
  <c r="F4275" i="3"/>
  <c r="F4274" i="3"/>
  <c r="F4273" i="3"/>
  <c r="F4272" i="3"/>
  <c r="F4271" i="3"/>
  <c r="F4270" i="3"/>
  <c r="F4269" i="3"/>
  <c r="F4268" i="3"/>
  <c r="F4267" i="3"/>
  <c r="F4266" i="3"/>
  <c r="F4265" i="3"/>
  <c r="F4264" i="3"/>
  <c r="F4263" i="3"/>
  <c r="F4262" i="3"/>
  <c r="F4261" i="3"/>
  <c r="F4260" i="3"/>
  <c r="F4259" i="3"/>
  <c r="F4258" i="3"/>
  <c r="F4257" i="3"/>
  <c r="F4256" i="3"/>
  <c r="F4255" i="3"/>
  <c r="F4254" i="3"/>
  <c r="F4253" i="3"/>
  <c r="F4252" i="3"/>
  <c r="F4251" i="3"/>
  <c r="F4250" i="3"/>
  <c r="F4249" i="3"/>
  <c r="F4248" i="3"/>
  <c r="F4247" i="3"/>
  <c r="F4246" i="3"/>
  <c r="F4245" i="3"/>
  <c r="F4244" i="3"/>
  <c r="F4243" i="3"/>
  <c r="F4242" i="3"/>
  <c r="F4241" i="3"/>
  <c r="F4240" i="3"/>
  <c r="F4239" i="3"/>
  <c r="F4238" i="3"/>
  <c r="F4237" i="3"/>
  <c r="F4236" i="3"/>
  <c r="F4235" i="3"/>
  <c r="F4234" i="3"/>
  <c r="F4233" i="3"/>
  <c r="F4232" i="3"/>
  <c r="F4231" i="3"/>
  <c r="F4230" i="3"/>
  <c r="F4229" i="3"/>
  <c r="F4228" i="3"/>
  <c r="F4227" i="3"/>
  <c r="F4226" i="3"/>
  <c r="F4225" i="3"/>
  <c r="F4224" i="3"/>
  <c r="F4223" i="3"/>
  <c r="F4222" i="3"/>
  <c r="F4221" i="3"/>
  <c r="F4220" i="3"/>
  <c r="F4219" i="3"/>
  <c r="F4218" i="3"/>
  <c r="F4217" i="3"/>
  <c r="F4216" i="3"/>
  <c r="F4215" i="3"/>
  <c r="F4214" i="3"/>
  <c r="F4213" i="3"/>
  <c r="F4212" i="3"/>
  <c r="F4211" i="3"/>
  <c r="F4210" i="3"/>
  <c r="F4209" i="3"/>
  <c r="F4208" i="3"/>
  <c r="F4207" i="3"/>
  <c r="F4206" i="3"/>
  <c r="F4205" i="3"/>
  <c r="F4204" i="3"/>
  <c r="F4203" i="3"/>
  <c r="F4202" i="3"/>
  <c r="F4201" i="3"/>
  <c r="F4200" i="3"/>
  <c r="F4199" i="3"/>
  <c r="F4198" i="3"/>
  <c r="F4197" i="3"/>
  <c r="F4196" i="3"/>
  <c r="F4195" i="3"/>
  <c r="F4194" i="3"/>
  <c r="F4193" i="3"/>
  <c r="F4192" i="3"/>
  <c r="F4191" i="3"/>
  <c r="F4190" i="3"/>
  <c r="F4189" i="3"/>
  <c r="F4188" i="3"/>
  <c r="F4187" i="3"/>
  <c r="F4186" i="3"/>
  <c r="F4185" i="3"/>
  <c r="F4184" i="3"/>
  <c r="F4183" i="3"/>
  <c r="F4182" i="3"/>
  <c r="F4181" i="3"/>
  <c r="F4180" i="3"/>
  <c r="F4179" i="3"/>
  <c r="F4178" i="3"/>
  <c r="F4177" i="3"/>
  <c r="F4176" i="3"/>
  <c r="F4175" i="3"/>
  <c r="F4174" i="3"/>
  <c r="F4173" i="3"/>
  <c r="F4172" i="3"/>
  <c r="F4171" i="3"/>
  <c r="F4170" i="3"/>
  <c r="F4169" i="3"/>
  <c r="F4168" i="3"/>
  <c r="F4167" i="3"/>
  <c r="F4166" i="3"/>
  <c r="F4165" i="3"/>
  <c r="F4164" i="3"/>
  <c r="F4163" i="3"/>
  <c r="F4162" i="3"/>
  <c r="F4161" i="3"/>
  <c r="F4160" i="3"/>
  <c r="F4159" i="3"/>
  <c r="F4158" i="3"/>
  <c r="F4157" i="3"/>
  <c r="F4156" i="3"/>
  <c r="F4155" i="3"/>
  <c r="F4154" i="3"/>
  <c r="F4153" i="3"/>
  <c r="F4152" i="3"/>
  <c r="F4151" i="3"/>
  <c r="F4150" i="3"/>
  <c r="F4149" i="3"/>
  <c r="F4148" i="3"/>
  <c r="F4147" i="3"/>
  <c r="F4146" i="3"/>
  <c r="F4145" i="3"/>
  <c r="F4144" i="3"/>
  <c r="F4143" i="3"/>
  <c r="F4142" i="3"/>
  <c r="F4141" i="3"/>
  <c r="F4140" i="3"/>
  <c r="F4139" i="3"/>
  <c r="F4138" i="3"/>
  <c r="F4137" i="3"/>
  <c r="F4136" i="3"/>
  <c r="F4135" i="3"/>
  <c r="F4134" i="3"/>
  <c r="F4133" i="3"/>
  <c r="F4132" i="3"/>
  <c r="F4131" i="3"/>
  <c r="F4130" i="3"/>
  <c r="F4129" i="3"/>
  <c r="F4128" i="3"/>
  <c r="F4127" i="3"/>
  <c r="F4126" i="3"/>
  <c r="F4125" i="3"/>
  <c r="F4124" i="3"/>
  <c r="F4123" i="3"/>
  <c r="F4122" i="3"/>
  <c r="F4121" i="3"/>
  <c r="F4120" i="3"/>
  <c r="F4119" i="3"/>
  <c r="F4118" i="3"/>
  <c r="F4117" i="3"/>
  <c r="F4116" i="3"/>
  <c r="F4115" i="3"/>
  <c r="F4114" i="3"/>
  <c r="F4113" i="3"/>
  <c r="F4112" i="3"/>
  <c r="F4111" i="3"/>
  <c r="F4110" i="3"/>
  <c r="F4109" i="3"/>
  <c r="F4108" i="3"/>
  <c r="F4107" i="3"/>
  <c r="F4106" i="3"/>
  <c r="F4105" i="3"/>
  <c r="F4104" i="3"/>
  <c r="F4103" i="3"/>
  <c r="F4102" i="3"/>
  <c r="F4101" i="3"/>
  <c r="F4100" i="3"/>
  <c r="F4099" i="3"/>
  <c r="F4098" i="3"/>
  <c r="F4097" i="3"/>
  <c r="F4096" i="3"/>
  <c r="F4095" i="3"/>
  <c r="F4094" i="3"/>
  <c r="F4093" i="3"/>
  <c r="F4092" i="3"/>
  <c r="F4091" i="3"/>
  <c r="F4090" i="3"/>
  <c r="F4089" i="3"/>
  <c r="F4088" i="3"/>
  <c r="F4087" i="3"/>
  <c r="F4086" i="3"/>
  <c r="F4085" i="3"/>
  <c r="F4084" i="3"/>
  <c r="F4083" i="3"/>
  <c r="F4082" i="3"/>
  <c r="F4081" i="3"/>
  <c r="F4080" i="3"/>
  <c r="F4079" i="3"/>
  <c r="F4078" i="3"/>
  <c r="F4077" i="3"/>
  <c r="F4076" i="3"/>
  <c r="F4075" i="3"/>
  <c r="F4074" i="3"/>
  <c r="F4073" i="3"/>
  <c r="F4072" i="3"/>
  <c r="F4071" i="3"/>
  <c r="F4070" i="3"/>
  <c r="F4069" i="3"/>
  <c r="F4068" i="3"/>
  <c r="F4067" i="3"/>
  <c r="F4066" i="3"/>
  <c r="F4065" i="3"/>
  <c r="F4064" i="3"/>
  <c r="F4063" i="3"/>
  <c r="F4062" i="3"/>
  <c r="F4061" i="3"/>
  <c r="F4060" i="3"/>
  <c r="F4059" i="3"/>
  <c r="F4058" i="3"/>
  <c r="F4057" i="3"/>
  <c r="F4056" i="3"/>
  <c r="F4055" i="3"/>
  <c r="F4054" i="3"/>
  <c r="F4053" i="3"/>
  <c r="F4052" i="3"/>
  <c r="F4051" i="3"/>
  <c r="F4050" i="3"/>
  <c r="F4049" i="3"/>
  <c r="F4048" i="3"/>
  <c r="F4047" i="3"/>
  <c r="F4046" i="3"/>
  <c r="F4045" i="3"/>
  <c r="F4044" i="3"/>
  <c r="F4043" i="3"/>
  <c r="F4042" i="3"/>
  <c r="F4041" i="3"/>
  <c r="F4040" i="3"/>
  <c r="F4039" i="3"/>
  <c r="F4038" i="3"/>
  <c r="F4037" i="3"/>
  <c r="F4036" i="3"/>
  <c r="F4035" i="3"/>
  <c r="F4034" i="3"/>
  <c r="F4033" i="3"/>
  <c r="F4032" i="3"/>
  <c r="F4031" i="3"/>
  <c r="F4030" i="3"/>
  <c r="F4029" i="3"/>
  <c r="F4028" i="3"/>
  <c r="F4027" i="3"/>
  <c r="F4026" i="3"/>
  <c r="F4025" i="3"/>
  <c r="F4024" i="3"/>
  <c r="F4023" i="3"/>
  <c r="F4022" i="3"/>
  <c r="F4021" i="3"/>
  <c r="F4020" i="3"/>
  <c r="F4019" i="3"/>
  <c r="F4018" i="3"/>
  <c r="F4017" i="3"/>
  <c r="F4016" i="3"/>
  <c r="F4015" i="3"/>
  <c r="F4014" i="3"/>
  <c r="F4013" i="3"/>
  <c r="F4012" i="3"/>
  <c r="F4011" i="3"/>
  <c r="F4010" i="3"/>
  <c r="F4009" i="3"/>
  <c r="F4008" i="3"/>
  <c r="F4007" i="3"/>
  <c r="F4006" i="3"/>
  <c r="F4005" i="3"/>
  <c r="F4004" i="3"/>
  <c r="F4003" i="3"/>
  <c r="F4002" i="3"/>
  <c r="F4001" i="3"/>
  <c r="F4000" i="3"/>
  <c r="F3999" i="3"/>
  <c r="F3998" i="3"/>
  <c r="F3997" i="3"/>
  <c r="F3996" i="3"/>
  <c r="F3995" i="3"/>
  <c r="F3994" i="3"/>
  <c r="F3993" i="3"/>
  <c r="F3992" i="3"/>
  <c r="F3991" i="3"/>
  <c r="F3990" i="3"/>
  <c r="F3989" i="3"/>
  <c r="F3988" i="3"/>
  <c r="F3987" i="3"/>
  <c r="F3986" i="3"/>
  <c r="F3985" i="3"/>
  <c r="F3984" i="3"/>
  <c r="F3983" i="3"/>
  <c r="F3982" i="3"/>
  <c r="F3981" i="3"/>
  <c r="F3980" i="3"/>
  <c r="F3979" i="3"/>
  <c r="F3978" i="3"/>
  <c r="F3977" i="3"/>
  <c r="F3976" i="3"/>
  <c r="F3975" i="3"/>
  <c r="F3974" i="3"/>
  <c r="F3973" i="3"/>
  <c r="F3972" i="3"/>
  <c r="F3971" i="3"/>
  <c r="F3970" i="3"/>
  <c r="F3969" i="3"/>
  <c r="F3968" i="3"/>
  <c r="F3967" i="3"/>
  <c r="F3966" i="3"/>
  <c r="F3965" i="3"/>
  <c r="F3964" i="3"/>
  <c r="F3963" i="3"/>
  <c r="F3962" i="3"/>
  <c r="F3961" i="3"/>
  <c r="F3960" i="3"/>
  <c r="F3959" i="3"/>
  <c r="F3958" i="3"/>
  <c r="F3957" i="3"/>
  <c r="F3956" i="3"/>
  <c r="F3955" i="3"/>
  <c r="F3954" i="3"/>
  <c r="F3953" i="3"/>
  <c r="F3952" i="3"/>
  <c r="F3951" i="3"/>
  <c r="F3950" i="3"/>
  <c r="F3949" i="3"/>
  <c r="F3948" i="3"/>
  <c r="F3947" i="3"/>
  <c r="F3946" i="3"/>
  <c r="F3945" i="3"/>
  <c r="F3944" i="3"/>
  <c r="F3943" i="3"/>
  <c r="F3942" i="3"/>
  <c r="F3941" i="3"/>
  <c r="F3940" i="3"/>
  <c r="F3939" i="3"/>
  <c r="F3938" i="3"/>
  <c r="F3937" i="3"/>
  <c r="F3936" i="3"/>
  <c r="F3935" i="3"/>
  <c r="F3934" i="3"/>
  <c r="F3933" i="3"/>
  <c r="F3932" i="3"/>
  <c r="F3931" i="3"/>
  <c r="F3930" i="3"/>
  <c r="F3929" i="3"/>
  <c r="F3928" i="3"/>
  <c r="F3927" i="3"/>
  <c r="F3926" i="3"/>
  <c r="F3925" i="3"/>
  <c r="F3924" i="3"/>
  <c r="F3923" i="3"/>
  <c r="F3922" i="3"/>
  <c r="F3921" i="3"/>
  <c r="F3920" i="3"/>
  <c r="F3919" i="3"/>
  <c r="F3918" i="3"/>
  <c r="F3917" i="3"/>
  <c r="F3916" i="3"/>
  <c r="F3915" i="3"/>
  <c r="F3914" i="3"/>
  <c r="F3913" i="3"/>
  <c r="F3912" i="3"/>
  <c r="F3911" i="3"/>
  <c r="F3910" i="3"/>
  <c r="F3909" i="3"/>
  <c r="F3908" i="3"/>
  <c r="F3907" i="3"/>
  <c r="F3906" i="3"/>
  <c r="F3905" i="3"/>
  <c r="F3904" i="3"/>
  <c r="F3903" i="3"/>
  <c r="F3902" i="3"/>
  <c r="F3901" i="3"/>
  <c r="F3900" i="3"/>
  <c r="F3899" i="3"/>
  <c r="F3898" i="3"/>
  <c r="F3897" i="3"/>
  <c r="F3896" i="3"/>
  <c r="F3895" i="3"/>
  <c r="F3894" i="3"/>
  <c r="F3893" i="3"/>
  <c r="F3892" i="3"/>
  <c r="F3891" i="3"/>
  <c r="F3890" i="3"/>
  <c r="F3889" i="3"/>
  <c r="F3888" i="3"/>
  <c r="F3887" i="3"/>
  <c r="F3886" i="3"/>
  <c r="F3885" i="3"/>
  <c r="F3884" i="3"/>
  <c r="F3883" i="3"/>
  <c r="F3882" i="3"/>
  <c r="F3881" i="3"/>
  <c r="F3880" i="3"/>
  <c r="F3879" i="3"/>
  <c r="F3878" i="3"/>
  <c r="F3877" i="3"/>
  <c r="F3876" i="3"/>
  <c r="F3875" i="3"/>
  <c r="F3874" i="3"/>
  <c r="F3873" i="3"/>
  <c r="F3872" i="3"/>
  <c r="F3871" i="3"/>
  <c r="F3870" i="3"/>
  <c r="F3869" i="3"/>
  <c r="F3868" i="3"/>
  <c r="F3867" i="3"/>
  <c r="F3866" i="3"/>
  <c r="F3865" i="3"/>
  <c r="F3864" i="3"/>
  <c r="F3863" i="3"/>
  <c r="F3862" i="3"/>
  <c r="F3861" i="3"/>
  <c r="F3860" i="3"/>
  <c r="F3859" i="3"/>
  <c r="F3858" i="3"/>
  <c r="F3857" i="3"/>
  <c r="F3856" i="3"/>
  <c r="F3855" i="3"/>
  <c r="F3854" i="3"/>
  <c r="F3853" i="3"/>
  <c r="F3852" i="3"/>
  <c r="F3851" i="3"/>
  <c r="F3850" i="3"/>
  <c r="F3849" i="3"/>
  <c r="F3848" i="3"/>
  <c r="F3847" i="3"/>
  <c r="F3846" i="3"/>
  <c r="F3845" i="3"/>
  <c r="F3844" i="3"/>
  <c r="F3843" i="3"/>
  <c r="F3842" i="3"/>
  <c r="F3841" i="3"/>
  <c r="F3840" i="3"/>
  <c r="F3839" i="3"/>
  <c r="F3838" i="3"/>
  <c r="F3837" i="3"/>
  <c r="F3836" i="3"/>
  <c r="F3835" i="3"/>
  <c r="F3834" i="3"/>
  <c r="F3833" i="3"/>
  <c r="F3832" i="3"/>
  <c r="F3831" i="3"/>
  <c r="F3830" i="3"/>
  <c r="F3829" i="3"/>
  <c r="F3828" i="3"/>
  <c r="F3827" i="3"/>
  <c r="F3826" i="3"/>
  <c r="F3825" i="3"/>
  <c r="F3824" i="3"/>
  <c r="F3823" i="3"/>
  <c r="F3822" i="3"/>
  <c r="F3821" i="3"/>
  <c r="F3820" i="3"/>
  <c r="F3819" i="3"/>
  <c r="F3818" i="3"/>
  <c r="F3817" i="3"/>
  <c r="F3816" i="3"/>
  <c r="F3815" i="3"/>
  <c r="F3814" i="3"/>
  <c r="F3813" i="3"/>
  <c r="F3812" i="3"/>
  <c r="F3811" i="3"/>
  <c r="F3810" i="3"/>
  <c r="F3809" i="3"/>
  <c r="F3808" i="3"/>
  <c r="F3807" i="3"/>
  <c r="F3806" i="3"/>
  <c r="F3805" i="3"/>
  <c r="F3804" i="3"/>
  <c r="F3803" i="3"/>
  <c r="F3802" i="3"/>
  <c r="F3801" i="3"/>
  <c r="F3800" i="3"/>
  <c r="F3799" i="3"/>
  <c r="F3798" i="3"/>
  <c r="F3797" i="3"/>
  <c r="F3796" i="3"/>
  <c r="F3795" i="3"/>
  <c r="F3794" i="3"/>
  <c r="F3793" i="3"/>
  <c r="F3792" i="3"/>
  <c r="F3791" i="3"/>
  <c r="F3790" i="3"/>
  <c r="F3789" i="3"/>
  <c r="F3788" i="3"/>
  <c r="F3787" i="3"/>
  <c r="F3786" i="3"/>
  <c r="F3785" i="3"/>
  <c r="F3784" i="3"/>
  <c r="F3783" i="3"/>
  <c r="F3782" i="3"/>
  <c r="F3781" i="3"/>
  <c r="F3780" i="3"/>
  <c r="F3779" i="3"/>
  <c r="F3778" i="3"/>
  <c r="F3777" i="3"/>
  <c r="F3776" i="3"/>
  <c r="F3775" i="3"/>
  <c r="F3774" i="3"/>
  <c r="F3773" i="3"/>
  <c r="F3772" i="3"/>
  <c r="F3771" i="3"/>
  <c r="F3770" i="3"/>
  <c r="F3769" i="3"/>
  <c r="F3768" i="3"/>
  <c r="F3767" i="3"/>
  <c r="F3766" i="3"/>
  <c r="F3765" i="3"/>
  <c r="F3764" i="3"/>
  <c r="F3763" i="3"/>
  <c r="F3762" i="3"/>
  <c r="F3761" i="3"/>
  <c r="F3760" i="3"/>
  <c r="F3759" i="3"/>
  <c r="F3758" i="3"/>
  <c r="F3757" i="3"/>
  <c r="F3756" i="3"/>
  <c r="F3755" i="3"/>
  <c r="F3754" i="3"/>
  <c r="F3753" i="3"/>
  <c r="F3752" i="3"/>
  <c r="F3751" i="3"/>
  <c r="F3750" i="3"/>
  <c r="F3749" i="3"/>
  <c r="F3748" i="3"/>
  <c r="F3747" i="3"/>
  <c r="F3746" i="3"/>
  <c r="F3745" i="3"/>
  <c r="F3744" i="3"/>
  <c r="F3743" i="3"/>
  <c r="F3742" i="3"/>
  <c r="F3741" i="3"/>
  <c r="F3740" i="3"/>
  <c r="F3739" i="3"/>
  <c r="F3738" i="3"/>
  <c r="F3737" i="3"/>
  <c r="F3736" i="3"/>
  <c r="F3735" i="3"/>
  <c r="F3734" i="3"/>
  <c r="F3733" i="3"/>
  <c r="F3732" i="3"/>
  <c r="F3731" i="3"/>
  <c r="F3730" i="3"/>
  <c r="F3729" i="3"/>
  <c r="F3728" i="3"/>
  <c r="F3727" i="3"/>
  <c r="F3726" i="3"/>
  <c r="F3725" i="3"/>
  <c r="F3724" i="3"/>
  <c r="F3723" i="3"/>
  <c r="F3722" i="3"/>
  <c r="F3721" i="3"/>
  <c r="F3720" i="3"/>
  <c r="F3719" i="3"/>
  <c r="F3718" i="3"/>
  <c r="F3717" i="3"/>
  <c r="F3716" i="3"/>
  <c r="F3715" i="3"/>
  <c r="F3714" i="3"/>
  <c r="F3713" i="3"/>
  <c r="F3712" i="3"/>
  <c r="F3711" i="3"/>
  <c r="F3710" i="3"/>
  <c r="F3709" i="3"/>
  <c r="F3708" i="3"/>
  <c r="F3707" i="3"/>
  <c r="F3706" i="3"/>
  <c r="F3705" i="3"/>
  <c r="F3704" i="3"/>
  <c r="F3703" i="3"/>
  <c r="F3702" i="3"/>
  <c r="F3701" i="3"/>
  <c r="F3700" i="3"/>
  <c r="F3699" i="3"/>
  <c r="F3698" i="3"/>
  <c r="F3697" i="3"/>
  <c r="F3696" i="3"/>
  <c r="F3695" i="3"/>
  <c r="F3694" i="3"/>
  <c r="F3693" i="3"/>
  <c r="F3692" i="3"/>
  <c r="F3691" i="3"/>
  <c r="F3690" i="3"/>
  <c r="F3689" i="3"/>
  <c r="F3688" i="3"/>
  <c r="F3687" i="3"/>
  <c r="F3686" i="3"/>
  <c r="F3685" i="3"/>
  <c r="F3684" i="3"/>
  <c r="F3683" i="3"/>
  <c r="F3682" i="3"/>
  <c r="F3681" i="3"/>
  <c r="F3680" i="3"/>
  <c r="F3679" i="3"/>
  <c r="F3678" i="3"/>
  <c r="F3677" i="3"/>
  <c r="F3676" i="3"/>
  <c r="F3675" i="3"/>
  <c r="F3674" i="3"/>
  <c r="F3673" i="3"/>
  <c r="F3672" i="3"/>
  <c r="F3671" i="3"/>
  <c r="F3670" i="3"/>
  <c r="F3669" i="3"/>
  <c r="F3668" i="3"/>
  <c r="F3667" i="3"/>
  <c r="F3666" i="3"/>
  <c r="F3665" i="3"/>
  <c r="F3664" i="3"/>
  <c r="F3663" i="3"/>
  <c r="F3662" i="3"/>
  <c r="F3661" i="3"/>
  <c r="F3660" i="3"/>
  <c r="F3659" i="3"/>
  <c r="F3658" i="3"/>
  <c r="F3657" i="3"/>
  <c r="F3656" i="3"/>
  <c r="F3655" i="3"/>
  <c r="F3654" i="3"/>
  <c r="F3653" i="3"/>
  <c r="F3652" i="3"/>
  <c r="F3651" i="3"/>
  <c r="F3650" i="3"/>
  <c r="F3649" i="3"/>
  <c r="F3648" i="3"/>
  <c r="F3647" i="3"/>
  <c r="F3646" i="3"/>
  <c r="F3645" i="3"/>
  <c r="F3644" i="3"/>
  <c r="F3643" i="3"/>
  <c r="F3642" i="3"/>
  <c r="F3641" i="3"/>
  <c r="F3640" i="3"/>
  <c r="F3639" i="3"/>
  <c r="F3638" i="3"/>
  <c r="F3637" i="3"/>
  <c r="F3636" i="3"/>
  <c r="F3635" i="3"/>
  <c r="F3634" i="3"/>
  <c r="F3633" i="3"/>
  <c r="F3632" i="3"/>
  <c r="F3631" i="3"/>
  <c r="F3630" i="3"/>
  <c r="F3629" i="3"/>
  <c r="F3628" i="3"/>
  <c r="F3627" i="3"/>
  <c r="F3626" i="3"/>
  <c r="F3625" i="3"/>
  <c r="F3624" i="3"/>
  <c r="F3623" i="3"/>
  <c r="F3622" i="3"/>
  <c r="F3621" i="3"/>
  <c r="F3620" i="3"/>
  <c r="F3619" i="3"/>
  <c r="F3618" i="3"/>
  <c r="F3617" i="3"/>
  <c r="F3616" i="3"/>
  <c r="F3615" i="3"/>
  <c r="F3614" i="3"/>
  <c r="F3613" i="3"/>
  <c r="F3612" i="3"/>
  <c r="F3611" i="3"/>
  <c r="F3610" i="3"/>
  <c r="F3609" i="3"/>
  <c r="F3608" i="3"/>
  <c r="F3607" i="3"/>
  <c r="F3606" i="3"/>
  <c r="F3605" i="3"/>
  <c r="F3604" i="3"/>
  <c r="F3603" i="3"/>
  <c r="F3602" i="3"/>
  <c r="F3601" i="3"/>
  <c r="F3600" i="3"/>
  <c r="F3599" i="3"/>
  <c r="F3598" i="3"/>
  <c r="F3597" i="3"/>
  <c r="F3596" i="3"/>
  <c r="F3595" i="3"/>
  <c r="F3594" i="3"/>
  <c r="F3593" i="3"/>
  <c r="F3592" i="3"/>
  <c r="F3591" i="3"/>
  <c r="F3590" i="3"/>
  <c r="F3589" i="3"/>
  <c r="F3588" i="3"/>
  <c r="F3587" i="3"/>
  <c r="F3586" i="3"/>
  <c r="F3585" i="3"/>
  <c r="F3584" i="3"/>
  <c r="F3583" i="3"/>
  <c r="F3582" i="3"/>
  <c r="F3581" i="3"/>
  <c r="F3580" i="3"/>
  <c r="F3579" i="3"/>
  <c r="F3578" i="3"/>
  <c r="F3577" i="3"/>
  <c r="F3576" i="3"/>
  <c r="F3575" i="3"/>
  <c r="F3574" i="3"/>
  <c r="F3573" i="3"/>
  <c r="F3572" i="3"/>
  <c r="F3571" i="3"/>
  <c r="F3570" i="3"/>
  <c r="F3569" i="3"/>
  <c r="F3568" i="3"/>
  <c r="F3567" i="3"/>
  <c r="F3566" i="3"/>
  <c r="F3565" i="3"/>
  <c r="F3564" i="3"/>
  <c r="F3563" i="3"/>
  <c r="F3562" i="3"/>
  <c r="F3561" i="3"/>
  <c r="F3560" i="3"/>
  <c r="F3559" i="3"/>
  <c r="F3558" i="3"/>
  <c r="F3557" i="3"/>
  <c r="F3556" i="3"/>
  <c r="F3555" i="3"/>
  <c r="F3554" i="3"/>
  <c r="F3553" i="3"/>
  <c r="F3552" i="3"/>
  <c r="F3551" i="3"/>
  <c r="F3550" i="3"/>
  <c r="F3549" i="3"/>
  <c r="F3548" i="3"/>
  <c r="F3547" i="3"/>
  <c r="F3546" i="3"/>
  <c r="F3545" i="3"/>
  <c r="F3544" i="3"/>
  <c r="F3543" i="3"/>
  <c r="F3542" i="3"/>
  <c r="F3541" i="3"/>
  <c r="F3540" i="3"/>
  <c r="F3539" i="3"/>
  <c r="F3538" i="3"/>
  <c r="F3537" i="3"/>
  <c r="F3536" i="3"/>
  <c r="F3535" i="3"/>
  <c r="F3534" i="3"/>
  <c r="F3533" i="3"/>
  <c r="F3532" i="3"/>
  <c r="F3531" i="3"/>
  <c r="F3530" i="3"/>
  <c r="F3529" i="3"/>
  <c r="F3528" i="3"/>
  <c r="F3527" i="3"/>
  <c r="F3526" i="3"/>
  <c r="F3525" i="3"/>
  <c r="F3524" i="3"/>
  <c r="F3523" i="3"/>
  <c r="F3522" i="3"/>
  <c r="F3521" i="3"/>
  <c r="F3520" i="3"/>
  <c r="F3519" i="3"/>
  <c r="F3518" i="3"/>
  <c r="F3517" i="3"/>
  <c r="F3516" i="3"/>
  <c r="F3515" i="3"/>
  <c r="F3514" i="3"/>
  <c r="F3513" i="3"/>
  <c r="F3512" i="3"/>
  <c r="F3511" i="3"/>
  <c r="F3510" i="3"/>
  <c r="F3509" i="3"/>
  <c r="F3508" i="3"/>
  <c r="F3507" i="3"/>
  <c r="F3506" i="3"/>
  <c r="F3505" i="3"/>
  <c r="F3504" i="3"/>
  <c r="F3503" i="3"/>
  <c r="F3502" i="3"/>
  <c r="F3501" i="3"/>
  <c r="F3500" i="3"/>
  <c r="F3499" i="3"/>
  <c r="F3498" i="3"/>
  <c r="F3497" i="3"/>
  <c r="F3496" i="3"/>
  <c r="F3495" i="3"/>
  <c r="F3494" i="3"/>
  <c r="F3493" i="3"/>
  <c r="F3492" i="3"/>
  <c r="F3491" i="3"/>
  <c r="F3490" i="3"/>
  <c r="F3489" i="3"/>
  <c r="F3488" i="3"/>
  <c r="F3487" i="3"/>
  <c r="F3486" i="3"/>
  <c r="F3485" i="3"/>
  <c r="F3484" i="3"/>
  <c r="F3483" i="3"/>
  <c r="F3482" i="3"/>
  <c r="F3481" i="3"/>
  <c r="F3480" i="3"/>
  <c r="F3479" i="3"/>
  <c r="F3478" i="3"/>
  <c r="F3477" i="3"/>
  <c r="F3476" i="3"/>
  <c r="F3475" i="3"/>
  <c r="F3474" i="3"/>
  <c r="F3473" i="3"/>
  <c r="F3472" i="3"/>
  <c r="F3471" i="3"/>
  <c r="F3470" i="3"/>
  <c r="F3469" i="3"/>
  <c r="F3468" i="3"/>
  <c r="F3467" i="3"/>
  <c r="F3466" i="3"/>
  <c r="F3465" i="3"/>
  <c r="F3464" i="3"/>
  <c r="F3463" i="3"/>
  <c r="F3462" i="3"/>
  <c r="F3461" i="3"/>
  <c r="F3460" i="3"/>
  <c r="F3459" i="3"/>
  <c r="F3458" i="3"/>
  <c r="F3457" i="3"/>
  <c r="F3456" i="3"/>
  <c r="F3455" i="3"/>
  <c r="F3454" i="3"/>
  <c r="F3453" i="3"/>
  <c r="F3452" i="3"/>
  <c r="F3451" i="3"/>
  <c r="F3450" i="3"/>
  <c r="F3449" i="3"/>
  <c r="F3448" i="3"/>
  <c r="F3447" i="3"/>
  <c r="F3446" i="3"/>
  <c r="F3445" i="3"/>
  <c r="F3444" i="3"/>
  <c r="F3443" i="3"/>
  <c r="F3442" i="3"/>
  <c r="F3441" i="3"/>
  <c r="F3440" i="3"/>
  <c r="F3439" i="3"/>
  <c r="F3438" i="3"/>
  <c r="F3437" i="3"/>
  <c r="F3436" i="3"/>
  <c r="F3435" i="3"/>
  <c r="F3434" i="3"/>
  <c r="F3433" i="3"/>
  <c r="F3432" i="3"/>
  <c r="F3431" i="3"/>
  <c r="F3430" i="3"/>
  <c r="F3429" i="3"/>
  <c r="F3428" i="3"/>
  <c r="F3427" i="3"/>
  <c r="F3426" i="3"/>
  <c r="F3425" i="3"/>
  <c r="F3424" i="3"/>
  <c r="F3423" i="3"/>
  <c r="F3422" i="3"/>
  <c r="F3421" i="3"/>
  <c r="F3420" i="3"/>
  <c r="F3419" i="3"/>
  <c r="F3418" i="3"/>
  <c r="F3417" i="3"/>
  <c r="F3416" i="3"/>
  <c r="F3415" i="3"/>
  <c r="F3414" i="3"/>
  <c r="F3413" i="3"/>
  <c r="F3412" i="3"/>
  <c r="F3411" i="3"/>
  <c r="F3410" i="3"/>
  <c r="F3409" i="3"/>
  <c r="F3408" i="3"/>
  <c r="F3407" i="3"/>
  <c r="F3406" i="3"/>
  <c r="F3405" i="3"/>
  <c r="F3404" i="3"/>
  <c r="F3403" i="3"/>
  <c r="F3402" i="3"/>
  <c r="F3401" i="3"/>
  <c r="F3400" i="3"/>
  <c r="F3399" i="3"/>
  <c r="F3398" i="3"/>
  <c r="F3397" i="3"/>
  <c r="F3396" i="3"/>
  <c r="F3395" i="3"/>
  <c r="F3394" i="3"/>
  <c r="F3393" i="3"/>
  <c r="F3392" i="3"/>
  <c r="F3391" i="3"/>
  <c r="F3390" i="3"/>
  <c r="F3389" i="3"/>
  <c r="F3388" i="3"/>
  <c r="F3387" i="3"/>
  <c r="F3386" i="3"/>
  <c r="F3385" i="3"/>
  <c r="F3384" i="3"/>
  <c r="F3383" i="3"/>
  <c r="F3382" i="3"/>
  <c r="F3381" i="3"/>
  <c r="F3380" i="3"/>
  <c r="F3379" i="3"/>
  <c r="F3378" i="3"/>
  <c r="F3377" i="3"/>
  <c r="F3376" i="3"/>
  <c r="F3375" i="3"/>
  <c r="F3374" i="3"/>
  <c r="F3373" i="3"/>
  <c r="F3372" i="3"/>
  <c r="F3371" i="3"/>
  <c r="F3370" i="3"/>
  <c r="F3369" i="3"/>
  <c r="F3368" i="3"/>
  <c r="F3367" i="3"/>
  <c r="F3366" i="3"/>
  <c r="F3365" i="3"/>
  <c r="F3364" i="3"/>
  <c r="F3363" i="3"/>
  <c r="F3362" i="3"/>
  <c r="F3361" i="3"/>
  <c r="F3360" i="3"/>
  <c r="F3359" i="3"/>
  <c r="F3358" i="3"/>
  <c r="F3357" i="3"/>
  <c r="F3356" i="3"/>
  <c r="F3355" i="3"/>
  <c r="F3354" i="3"/>
  <c r="F3353" i="3"/>
  <c r="F3352" i="3"/>
  <c r="F3351" i="3"/>
  <c r="F3350" i="3"/>
  <c r="F3349" i="3"/>
  <c r="F3348" i="3"/>
  <c r="F3347" i="3"/>
  <c r="F3346" i="3"/>
  <c r="F3345" i="3"/>
  <c r="F3344" i="3"/>
  <c r="F3343" i="3"/>
  <c r="F3342" i="3"/>
  <c r="F3341" i="3"/>
  <c r="F3340" i="3"/>
  <c r="F3339" i="3"/>
  <c r="F3338" i="3"/>
  <c r="F3337" i="3"/>
  <c r="F3336" i="3"/>
  <c r="F3335" i="3"/>
  <c r="F3334" i="3"/>
  <c r="F3333" i="3"/>
  <c r="F3332" i="3"/>
  <c r="F3331" i="3"/>
  <c r="F3330" i="3"/>
  <c r="F3329" i="3"/>
  <c r="F3328" i="3"/>
  <c r="F3327" i="3"/>
  <c r="F3326" i="3"/>
  <c r="F3325" i="3"/>
  <c r="F3324" i="3"/>
  <c r="F3323" i="3"/>
  <c r="F3322" i="3"/>
  <c r="F3321" i="3"/>
  <c r="F3320" i="3"/>
  <c r="F3319" i="3"/>
  <c r="F3318" i="3"/>
  <c r="F3317" i="3"/>
  <c r="F3316" i="3"/>
  <c r="F3315" i="3"/>
  <c r="F3314" i="3"/>
  <c r="F3313" i="3"/>
  <c r="F3312" i="3"/>
  <c r="F3311" i="3"/>
  <c r="F3310" i="3"/>
  <c r="F3309" i="3"/>
  <c r="F3308" i="3"/>
  <c r="F3307" i="3"/>
  <c r="F3306" i="3"/>
  <c r="F3305" i="3"/>
  <c r="F3304" i="3"/>
  <c r="F3303" i="3"/>
  <c r="F3302" i="3"/>
  <c r="F3301" i="3"/>
  <c r="F3300" i="3"/>
  <c r="F3299" i="3"/>
  <c r="F3298" i="3"/>
  <c r="F3297" i="3"/>
  <c r="F3296" i="3"/>
  <c r="F3295" i="3"/>
  <c r="F3294" i="3"/>
  <c r="F3293" i="3"/>
  <c r="F3292" i="3"/>
  <c r="F3291" i="3"/>
  <c r="F3290" i="3"/>
  <c r="F3289" i="3"/>
  <c r="F3288" i="3"/>
  <c r="F3287" i="3"/>
  <c r="F3286" i="3"/>
  <c r="F3285" i="3"/>
  <c r="F3284" i="3"/>
  <c r="F3283" i="3"/>
  <c r="F3282" i="3"/>
  <c r="F3281" i="3"/>
  <c r="F3280" i="3"/>
  <c r="F3279" i="3"/>
  <c r="F3278" i="3"/>
  <c r="F3277" i="3"/>
  <c r="F3276" i="3"/>
  <c r="F3275" i="3"/>
  <c r="F3274" i="3"/>
  <c r="F3273" i="3"/>
  <c r="F3272" i="3"/>
  <c r="F3271" i="3"/>
  <c r="F3270" i="3"/>
  <c r="F3269" i="3"/>
  <c r="F3268" i="3"/>
  <c r="F3267" i="3"/>
  <c r="F3266" i="3"/>
  <c r="F3265" i="3"/>
  <c r="F3264" i="3"/>
  <c r="F3263" i="3"/>
  <c r="F3262" i="3"/>
  <c r="F3261" i="3"/>
  <c r="F3260" i="3"/>
  <c r="F3259" i="3"/>
  <c r="F3258" i="3"/>
  <c r="F3257" i="3"/>
  <c r="F3256" i="3"/>
  <c r="F3255" i="3"/>
  <c r="F3254" i="3"/>
  <c r="F3253" i="3"/>
  <c r="F3252" i="3"/>
  <c r="F3251" i="3"/>
  <c r="F3250" i="3"/>
  <c r="F3249" i="3"/>
  <c r="F3248" i="3"/>
  <c r="F3247" i="3"/>
  <c r="F3246" i="3"/>
  <c r="F3245" i="3"/>
  <c r="F3244" i="3"/>
  <c r="F3243" i="3"/>
  <c r="F3242" i="3"/>
  <c r="F3241" i="3"/>
  <c r="F3240" i="3"/>
  <c r="F3239" i="3"/>
  <c r="F3238" i="3"/>
  <c r="F3237" i="3"/>
  <c r="F3236" i="3"/>
  <c r="F3235" i="3"/>
  <c r="F3234" i="3"/>
  <c r="F3233" i="3"/>
  <c r="F3232" i="3"/>
  <c r="F3231" i="3"/>
  <c r="F3230" i="3"/>
  <c r="F3229" i="3"/>
  <c r="F3228" i="3"/>
  <c r="F3227" i="3"/>
  <c r="F3226" i="3"/>
  <c r="F3225" i="3"/>
  <c r="F3224" i="3"/>
  <c r="F3223" i="3"/>
  <c r="F3222" i="3"/>
  <c r="F3221" i="3"/>
  <c r="F3220" i="3"/>
  <c r="F3219" i="3"/>
  <c r="F3218" i="3"/>
  <c r="F3217" i="3"/>
  <c r="F3216" i="3"/>
  <c r="F3215" i="3"/>
  <c r="F3214" i="3"/>
  <c r="F3213" i="3"/>
  <c r="F3212" i="3"/>
  <c r="F3211" i="3"/>
  <c r="F3210" i="3"/>
  <c r="F3209" i="3"/>
  <c r="F3208" i="3"/>
  <c r="F3207" i="3"/>
  <c r="F3206" i="3"/>
  <c r="F3205" i="3"/>
  <c r="F3204" i="3"/>
  <c r="F3203" i="3"/>
  <c r="F3202" i="3"/>
  <c r="F3201" i="3"/>
  <c r="F3200" i="3"/>
  <c r="F3199" i="3"/>
  <c r="F3198" i="3"/>
  <c r="F3197" i="3"/>
  <c r="F3196" i="3"/>
  <c r="F3195" i="3"/>
  <c r="F3194" i="3"/>
  <c r="F3193" i="3"/>
  <c r="F3192" i="3"/>
  <c r="F3191" i="3"/>
  <c r="F3190" i="3"/>
  <c r="F3189" i="3"/>
  <c r="F3188" i="3"/>
  <c r="F3187" i="3"/>
  <c r="F3186" i="3"/>
  <c r="F3185" i="3"/>
  <c r="F3184" i="3"/>
  <c r="F3183" i="3"/>
  <c r="F3182" i="3"/>
  <c r="F3181" i="3"/>
  <c r="F3180" i="3"/>
  <c r="F3179" i="3"/>
  <c r="F3178" i="3"/>
  <c r="F3177" i="3"/>
  <c r="F3176" i="3"/>
  <c r="F3175" i="3"/>
  <c r="F3174" i="3"/>
  <c r="F3173" i="3"/>
  <c r="F3172" i="3"/>
  <c r="F3171" i="3"/>
  <c r="F3170" i="3"/>
  <c r="F3169" i="3"/>
  <c r="F3168" i="3"/>
  <c r="F3167" i="3"/>
  <c r="F3166" i="3"/>
  <c r="F3165" i="3"/>
  <c r="F3164" i="3"/>
  <c r="F3163" i="3"/>
  <c r="F3162" i="3"/>
  <c r="F3161" i="3"/>
  <c r="F3160" i="3"/>
  <c r="F3159" i="3"/>
  <c r="F3158" i="3"/>
  <c r="F3157" i="3"/>
  <c r="F3156" i="3"/>
  <c r="F3155" i="3"/>
  <c r="F3154" i="3"/>
  <c r="F3153" i="3"/>
  <c r="F3152" i="3"/>
  <c r="F3151" i="3"/>
  <c r="F3150" i="3"/>
  <c r="F3149" i="3"/>
  <c r="F3148" i="3"/>
  <c r="F3147" i="3"/>
  <c r="F3146" i="3"/>
  <c r="F3145" i="3"/>
  <c r="F3144" i="3"/>
  <c r="F3143" i="3"/>
  <c r="F3142" i="3"/>
  <c r="F3141" i="3"/>
  <c r="F3140" i="3"/>
  <c r="F3139" i="3"/>
  <c r="F3138" i="3"/>
  <c r="F3137" i="3"/>
  <c r="F3136" i="3"/>
  <c r="F3135" i="3"/>
  <c r="F3134" i="3"/>
  <c r="F3133" i="3"/>
  <c r="F3132" i="3"/>
  <c r="F3131" i="3"/>
  <c r="F3130" i="3"/>
  <c r="F3129" i="3"/>
  <c r="F3128" i="3"/>
  <c r="F3127" i="3"/>
  <c r="F3126" i="3"/>
  <c r="F3125" i="3"/>
  <c r="F3124" i="3"/>
  <c r="F3123" i="3"/>
  <c r="F3122" i="3"/>
  <c r="F3121" i="3"/>
  <c r="F3120" i="3"/>
  <c r="F3119" i="3"/>
  <c r="F3118" i="3"/>
  <c r="F3117" i="3"/>
  <c r="F3116" i="3"/>
  <c r="F3115" i="3"/>
  <c r="F3114" i="3"/>
  <c r="F3113" i="3"/>
  <c r="F3112" i="3"/>
  <c r="F3111" i="3"/>
  <c r="F3110" i="3"/>
  <c r="F3109" i="3"/>
  <c r="F3108" i="3"/>
  <c r="F3107" i="3"/>
  <c r="F3106" i="3"/>
  <c r="F3105" i="3"/>
  <c r="F3104" i="3"/>
  <c r="F3103" i="3"/>
  <c r="F3102" i="3"/>
  <c r="F3101" i="3"/>
  <c r="F3100" i="3"/>
  <c r="F3099" i="3"/>
  <c r="F3098" i="3"/>
  <c r="F3097" i="3"/>
  <c r="F3096" i="3"/>
  <c r="F3095" i="3"/>
  <c r="F3094" i="3"/>
  <c r="F3093" i="3"/>
  <c r="F3092" i="3"/>
  <c r="F3091" i="3"/>
  <c r="F3090" i="3"/>
  <c r="F3089" i="3"/>
  <c r="F3088" i="3"/>
  <c r="F3087" i="3"/>
  <c r="F3086" i="3"/>
  <c r="F3085" i="3"/>
  <c r="F3084" i="3"/>
  <c r="F3083" i="3"/>
  <c r="F3082" i="3"/>
  <c r="F3081" i="3"/>
  <c r="F3080" i="3"/>
  <c r="F3079" i="3"/>
  <c r="F3078" i="3"/>
  <c r="F3077" i="3"/>
  <c r="F3076" i="3"/>
  <c r="F3075" i="3"/>
  <c r="F3074" i="3"/>
  <c r="F3073" i="3"/>
  <c r="F3072" i="3"/>
  <c r="F3071" i="3"/>
  <c r="F3070" i="3"/>
  <c r="F3069" i="3"/>
  <c r="F3068" i="3"/>
  <c r="F3067" i="3"/>
  <c r="F3066" i="3"/>
  <c r="F3065" i="3"/>
  <c r="F3064" i="3"/>
  <c r="F3063" i="3"/>
  <c r="F3062" i="3"/>
  <c r="F3061" i="3"/>
  <c r="F3060" i="3"/>
  <c r="F3059" i="3"/>
  <c r="F3058" i="3"/>
  <c r="F3057" i="3"/>
  <c r="F3056" i="3"/>
  <c r="F3055" i="3"/>
  <c r="F3054" i="3"/>
  <c r="F3053" i="3"/>
  <c r="F3052" i="3"/>
  <c r="F3051" i="3"/>
  <c r="F3050" i="3"/>
  <c r="F3049" i="3"/>
  <c r="F3048" i="3"/>
  <c r="F3047" i="3"/>
  <c r="F3046" i="3"/>
  <c r="F3045" i="3"/>
  <c r="F3044" i="3"/>
  <c r="F3043" i="3"/>
  <c r="F3042" i="3"/>
  <c r="F3041" i="3"/>
  <c r="F3040" i="3"/>
  <c r="F3039" i="3"/>
  <c r="F3038" i="3"/>
  <c r="F3037" i="3"/>
  <c r="F3036" i="3"/>
  <c r="F3035" i="3"/>
  <c r="F3034" i="3"/>
  <c r="F3033" i="3"/>
  <c r="F3032" i="3"/>
  <c r="F3031" i="3"/>
  <c r="F3030" i="3"/>
  <c r="F3029" i="3"/>
  <c r="F3028" i="3"/>
  <c r="F3027" i="3"/>
  <c r="F3026" i="3"/>
  <c r="F3025" i="3"/>
  <c r="F3024" i="3"/>
  <c r="F3023" i="3"/>
  <c r="F3022" i="3"/>
  <c r="F3021" i="3"/>
  <c r="F3020" i="3"/>
  <c r="F3019" i="3"/>
  <c r="F3018" i="3"/>
  <c r="F3017" i="3"/>
  <c r="F3016" i="3"/>
  <c r="F3015" i="3"/>
  <c r="F3014" i="3"/>
  <c r="F3013" i="3"/>
  <c r="F3012" i="3"/>
  <c r="F3011" i="3"/>
  <c r="F3010" i="3"/>
  <c r="F3009" i="3"/>
  <c r="F3008" i="3"/>
  <c r="F3007" i="3"/>
  <c r="F3006" i="3"/>
  <c r="F3005" i="3"/>
  <c r="F3004" i="3"/>
  <c r="F3003" i="3"/>
  <c r="F3002" i="3"/>
  <c r="F3001" i="3"/>
  <c r="F3000" i="3"/>
  <c r="F2999" i="3"/>
  <c r="F2998" i="3"/>
  <c r="F2997" i="3"/>
  <c r="F2996" i="3"/>
  <c r="F2995" i="3"/>
  <c r="F2994" i="3"/>
  <c r="F2993" i="3"/>
  <c r="F2992" i="3"/>
  <c r="F2991" i="3"/>
  <c r="F2990" i="3"/>
  <c r="F2989" i="3"/>
  <c r="F2988" i="3"/>
  <c r="F2987" i="3"/>
  <c r="F2986" i="3"/>
  <c r="F2985" i="3"/>
  <c r="F2984" i="3"/>
  <c r="F2983" i="3"/>
  <c r="F2982" i="3"/>
  <c r="F2981" i="3"/>
  <c r="F2980" i="3"/>
  <c r="F2979" i="3"/>
  <c r="F2978" i="3"/>
  <c r="F2977" i="3"/>
  <c r="F2976" i="3"/>
  <c r="F2975" i="3"/>
  <c r="F2974" i="3"/>
  <c r="F2973" i="3"/>
  <c r="F2972" i="3"/>
  <c r="F2971" i="3"/>
  <c r="F2970" i="3"/>
  <c r="F2969" i="3"/>
  <c r="F2968" i="3"/>
  <c r="F2967" i="3"/>
  <c r="F2966" i="3"/>
  <c r="F2965" i="3"/>
  <c r="F2964" i="3"/>
  <c r="F2963" i="3"/>
  <c r="F2962" i="3"/>
  <c r="F2961" i="3"/>
  <c r="F2960" i="3"/>
  <c r="F2959" i="3"/>
  <c r="F2958" i="3"/>
  <c r="F2957" i="3"/>
  <c r="F2956" i="3"/>
  <c r="F2955" i="3"/>
  <c r="F2954" i="3"/>
  <c r="F2953" i="3"/>
  <c r="F2952" i="3"/>
  <c r="F2951" i="3"/>
  <c r="F2950" i="3"/>
  <c r="F2949" i="3"/>
  <c r="F2948" i="3"/>
  <c r="F2947" i="3"/>
  <c r="F2946" i="3"/>
  <c r="F2945" i="3"/>
  <c r="F2944" i="3"/>
  <c r="F2943" i="3"/>
  <c r="F2942" i="3"/>
  <c r="F2941" i="3"/>
  <c r="F2940" i="3"/>
  <c r="F2939" i="3"/>
  <c r="F2938" i="3"/>
  <c r="F2937" i="3"/>
  <c r="F2936" i="3"/>
  <c r="F2935" i="3"/>
  <c r="F2934" i="3"/>
  <c r="F2933" i="3"/>
  <c r="F2932" i="3"/>
  <c r="F2931" i="3"/>
  <c r="F2930" i="3"/>
  <c r="F2929" i="3"/>
  <c r="F2928" i="3"/>
  <c r="F2927" i="3"/>
  <c r="F2926" i="3"/>
  <c r="F2925" i="3"/>
  <c r="F2924" i="3"/>
  <c r="F2923" i="3"/>
  <c r="F2922" i="3"/>
  <c r="F2921" i="3"/>
  <c r="F2920" i="3"/>
  <c r="F2919" i="3"/>
  <c r="F2918" i="3"/>
  <c r="F2917" i="3"/>
  <c r="F2916" i="3"/>
  <c r="F2915" i="3"/>
  <c r="F2914" i="3"/>
  <c r="F2913" i="3"/>
  <c r="F2912" i="3"/>
  <c r="F2911" i="3"/>
  <c r="F2910" i="3"/>
  <c r="F2909" i="3"/>
  <c r="F2908" i="3"/>
  <c r="F2907" i="3"/>
  <c r="F2906" i="3"/>
  <c r="F2905" i="3"/>
  <c r="F2904" i="3"/>
  <c r="F2903" i="3"/>
  <c r="F2902" i="3"/>
  <c r="F2901" i="3"/>
  <c r="F2900" i="3"/>
  <c r="F2899" i="3"/>
  <c r="F2898" i="3"/>
  <c r="F2897" i="3"/>
  <c r="F2896" i="3"/>
  <c r="F2895" i="3"/>
  <c r="F2894" i="3"/>
  <c r="F2893" i="3"/>
  <c r="F2892" i="3"/>
  <c r="F2891" i="3"/>
  <c r="F2890" i="3"/>
  <c r="F2889" i="3"/>
  <c r="F2888" i="3"/>
  <c r="F2887" i="3"/>
  <c r="F2886" i="3"/>
  <c r="F2885" i="3"/>
  <c r="F2884" i="3"/>
  <c r="F2883" i="3"/>
  <c r="F2882" i="3"/>
  <c r="F2881" i="3"/>
  <c r="F2880" i="3"/>
  <c r="F2879" i="3"/>
  <c r="F2878" i="3"/>
  <c r="F2877" i="3"/>
  <c r="F2876" i="3"/>
  <c r="F2875" i="3"/>
  <c r="F2874" i="3"/>
  <c r="F2873" i="3"/>
  <c r="F2872" i="3"/>
  <c r="F2871" i="3"/>
  <c r="F2870" i="3"/>
  <c r="F2869" i="3"/>
  <c r="F2868" i="3"/>
  <c r="F2867" i="3"/>
  <c r="F2866" i="3"/>
  <c r="F2865" i="3"/>
  <c r="F2864" i="3"/>
  <c r="F2863" i="3"/>
  <c r="F2862" i="3"/>
  <c r="F2861" i="3"/>
  <c r="F2860" i="3"/>
  <c r="F2859" i="3"/>
  <c r="F2858" i="3"/>
  <c r="F2857" i="3"/>
  <c r="F2856" i="3"/>
  <c r="F2855" i="3"/>
  <c r="F2854" i="3"/>
  <c r="F2853" i="3"/>
  <c r="F2852" i="3"/>
  <c r="F2851" i="3"/>
  <c r="F2850" i="3"/>
  <c r="F2849" i="3"/>
  <c r="F2848" i="3"/>
  <c r="F2847" i="3"/>
  <c r="F2846" i="3"/>
  <c r="F2845" i="3"/>
  <c r="F2844" i="3"/>
  <c r="F2843" i="3"/>
  <c r="F2842" i="3"/>
  <c r="F2841" i="3"/>
  <c r="F2840" i="3"/>
  <c r="F2839" i="3"/>
  <c r="F2838" i="3"/>
  <c r="F2837" i="3"/>
  <c r="F2836" i="3"/>
  <c r="F2835" i="3"/>
  <c r="F2834" i="3"/>
  <c r="F2833" i="3"/>
  <c r="F2832" i="3"/>
  <c r="F2831" i="3"/>
  <c r="F2830" i="3"/>
  <c r="F2829" i="3"/>
  <c r="F2828" i="3"/>
  <c r="F2827" i="3"/>
  <c r="F2826" i="3"/>
  <c r="F2825" i="3"/>
  <c r="F2824" i="3"/>
  <c r="F2823" i="3"/>
  <c r="F2822" i="3"/>
  <c r="F2821" i="3"/>
  <c r="F2820" i="3"/>
  <c r="F2819" i="3"/>
  <c r="F2818" i="3"/>
  <c r="F2817" i="3"/>
  <c r="F2816" i="3"/>
  <c r="F2815" i="3"/>
  <c r="F2814" i="3"/>
  <c r="F2813" i="3"/>
  <c r="F2812" i="3"/>
  <c r="F2811" i="3"/>
  <c r="F2810" i="3"/>
  <c r="F2809" i="3"/>
  <c r="F2808" i="3"/>
  <c r="F2807" i="3"/>
  <c r="F2806" i="3"/>
  <c r="F2805" i="3"/>
  <c r="F2804" i="3"/>
  <c r="F2803" i="3"/>
  <c r="F2802" i="3"/>
  <c r="F2801" i="3"/>
  <c r="F2800" i="3"/>
  <c r="F2799" i="3"/>
  <c r="F2798" i="3"/>
  <c r="F2797" i="3"/>
  <c r="F2796" i="3"/>
  <c r="F2795" i="3"/>
  <c r="F2794" i="3"/>
  <c r="F2793" i="3"/>
  <c r="F2792" i="3"/>
  <c r="F2791" i="3"/>
  <c r="F2790" i="3"/>
  <c r="F2789" i="3"/>
  <c r="F2788" i="3"/>
  <c r="F2787" i="3"/>
  <c r="F2786" i="3"/>
  <c r="F2785" i="3"/>
  <c r="F2784" i="3"/>
  <c r="F2783" i="3"/>
  <c r="F2782" i="3"/>
  <c r="F2781" i="3"/>
  <c r="F2780" i="3"/>
  <c r="F2779" i="3"/>
  <c r="F2778" i="3"/>
  <c r="F2777" i="3"/>
  <c r="F2776" i="3"/>
  <c r="F2775" i="3"/>
  <c r="F2774" i="3"/>
  <c r="F2773" i="3"/>
  <c r="F2772" i="3"/>
  <c r="F2771" i="3"/>
  <c r="F2770" i="3"/>
  <c r="F2769" i="3"/>
  <c r="F2768" i="3"/>
  <c r="F2767" i="3"/>
  <c r="F2766" i="3"/>
  <c r="F2765" i="3"/>
  <c r="F2764" i="3"/>
  <c r="F2763" i="3"/>
  <c r="F2762" i="3"/>
  <c r="F2761" i="3"/>
  <c r="F2760" i="3"/>
  <c r="F2759" i="3"/>
  <c r="F2758" i="3"/>
  <c r="F2757" i="3"/>
  <c r="F2756" i="3"/>
  <c r="F2755" i="3"/>
  <c r="F2754" i="3"/>
  <c r="F2753" i="3"/>
  <c r="F2752" i="3"/>
  <c r="F2751" i="3"/>
  <c r="F2750" i="3"/>
  <c r="F2749" i="3"/>
  <c r="F2748" i="3"/>
  <c r="F2747" i="3"/>
  <c r="F2746" i="3"/>
  <c r="F2745" i="3"/>
  <c r="F2744" i="3"/>
  <c r="F2743" i="3"/>
  <c r="F2742" i="3"/>
  <c r="F2741" i="3"/>
  <c r="F2740" i="3"/>
  <c r="F2739" i="3"/>
  <c r="F2738" i="3"/>
  <c r="F2737" i="3"/>
  <c r="F2736" i="3"/>
  <c r="F2735" i="3"/>
  <c r="F2734" i="3"/>
  <c r="F2733" i="3"/>
  <c r="F2732" i="3"/>
  <c r="F2731" i="3"/>
  <c r="F2730" i="3"/>
  <c r="F2729" i="3"/>
  <c r="F2728" i="3"/>
  <c r="F2727" i="3"/>
  <c r="F2726" i="3"/>
  <c r="F2725" i="3"/>
  <c r="F2724" i="3"/>
  <c r="F2723" i="3"/>
  <c r="F2722" i="3"/>
  <c r="F2721" i="3"/>
  <c r="F2720" i="3"/>
  <c r="F2719" i="3"/>
  <c r="F2718" i="3"/>
  <c r="F2717" i="3"/>
  <c r="F2716" i="3"/>
  <c r="F2715" i="3"/>
  <c r="F2714" i="3"/>
  <c r="F2713" i="3"/>
  <c r="F2712" i="3"/>
  <c r="F2711" i="3"/>
  <c r="F2710" i="3"/>
  <c r="F2709" i="3"/>
  <c r="F2708" i="3"/>
  <c r="F2707" i="3"/>
  <c r="F2706" i="3"/>
  <c r="F2705" i="3"/>
  <c r="F2704" i="3"/>
  <c r="F2703" i="3"/>
  <c r="F2702" i="3"/>
  <c r="F2701" i="3"/>
  <c r="F2700" i="3"/>
  <c r="F2699" i="3"/>
  <c r="F2698" i="3"/>
  <c r="F2697" i="3"/>
  <c r="F2696" i="3"/>
  <c r="F2695" i="3"/>
  <c r="F2694" i="3"/>
  <c r="F2693" i="3"/>
  <c r="F2692" i="3"/>
  <c r="F2691" i="3"/>
  <c r="F2690" i="3"/>
  <c r="F2689" i="3"/>
  <c r="F2688" i="3"/>
  <c r="F2687" i="3"/>
  <c r="F2686" i="3"/>
  <c r="F2685" i="3"/>
  <c r="F2684" i="3"/>
  <c r="F2683" i="3"/>
  <c r="F2682" i="3"/>
  <c r="F2681" i="3"/>
  <c r="F2680" i="3"/>
  <c r="F2679" i="3"/>
  <c r="F2678" i="3"/>
  <c r="F2677" i="3"/>
  <c r="F2676" i="3"/>
  <c r="F2675" i="3"/>
  <c r="F2674" i="3"/>
  <c r="F2673" i="3"/>
  <c r="F2672" i="3"/>
  <c r="F2671" i="3"/>
  <c r="F2670" i="3"/>
  <c r="F2669" i="3"/>
  <c r="F2668" i="3"/>
  <c r="F2667" i="3"/>
  <c r="F2666" i="3"/>
  <c r="F2665" i="3"/>
  <c r="F2664" i="3"/>
  <c r="F2663" i="3"/>
  <c r="F2662" i="3"/>
  <c r="F2661" i="3"/>
  <c r="F2660" i="3"/>
  <c r="F2659" i="3"/>
  <c r="F2658" i="3"/>
  <c r="F2657" i="3"/>
  <c r="F2656" i="3"/>
  <c r="F2655" i="3"/>
  <c r="F2654" i="3"/>
  <c r="F2653" i="3"/>
  <c r="F2652" i="3"/>
  <c r="F2651" i="3"/>
  <c r="F2650" i="3"/>
  <c r="F2649" i="3"/>
  <c r="F2648" i="3"/>
  <c r="F2647" i="3"/>
  <c r="F2646" i="3"/>
  <c r="F2645" i="3"/>
  <c r="F2644" i="3"/>
  <c r="F2643" i="3"/>
  <c r="F2642" i="3"/>
  <c r="F2641" i="3"/>
  <c r="F2640" i="3"/>
  <c r="F2639" i="3"/>
  <c r="F2638" i="3"/>
  <c r="F2637" i="3"/>
  <c r="F2636" i="3"/>
  <c r="F2635" i="3"/>
  <c r="F2634" i="3"/>
  <c r="F2633" i="3"/>
  <c r="F2632" i="3"/>
  <c r="F2631" i="3"/>
  <c r="F2630" i="3"/>
  <c r="F2629" i="3"/>
  <c r="F2628" i="3"/>
  <c r="F2627" i="3"/>
  <c r="F2626" i="3"/>
  <c r="F2625" i="3"/>
  <c r="F2624" i="3"/>
  <c r="F2623" i="3"/>
  <c r="F2622" i="3"/>
  <c r="F2621" i="3"/>
  <c r="F2620" i="3"/>
  <c r="F2619" i="3"/>
  <c r="F2618" i="3"/>
  <c r="F2617" i="3"/>
  <c r="F2616" i="3"/>
  <c r="F2615" i="3"/>
  <c r="F2614" i="3"/>
  <c r="F2613" i="3"/>
  <c r="F2612" i="3"/>
  <c r="F2611" i="3"/>
  <c r="F2610" i="3"/>
  <c r="F2609" i="3"/>
  <c r="F2608" i="3"/>
  <c r="F2607" i="3"/>
  <c r="F2606" i="3"/>
  <c r="F2605" i="3"/>
  <c r="F2604" i="3"/>
  <c r="F2603" i="3"/>
  <c r="F2602" i="3"/>
  <c r="F2601" i="3"/>
  <c r="F2600" i="3"/>
  <c r="F2599" i="3"/>
  <c r="F2598" i="3"/>
  <c r="F2597" i="3"/>
  <c r="F2596" i="3"/>
  <c r="F2595" i="3"/>
  <c r="F2594" i="3"/>
  <c r="F2593" i="3"/>
  <c r="F2592" i="3"/>
  <c r="F2591" i="3"/>
  <c r="F2590" i="3"/>
  <c r="F2589" i="3"/>
  <c r="F2588" i="3"/>
  <c r="F2587" i="3"/>
  <c r="F2586" i="3"/>
  <c r="F2585" i="3"/>
  <c r="F2584" i="3"/>
  <c r="F2583" i="3"/>
  <c r="F2582" i="3"/>
  <c r="F2581" i="3"/>
  <c r="F2580" i="3"/>
  <c r="F2579" i="3"/>
  <c r="F2578" i="3"/>
  <c r="F2577" i="3"/>
  <c r="F2576" i="3"/>
  <c r="F2575" i="3"/>
  <c r="F2574" i="3"/>
  <c r="F2573" i="3"/>
  <c r="F2572" i="3"/>
  <c r="F2571" i="3"/>
  <c r="F2570" i="3"/>
  <c r="F2569" i="3"/>
  <c r="F2568" i="3"/>
  <c r="F2567" i="3"/>
  <c r="F2566" i="3"/>
  <c r="F2565" i="3"/>
  <c r="F2564" i="3"/>
  <c r="F2563" i="3"/>
  <c r="F2562" i="3"/>
  <c r="F2561" i="3"/>
  <c r="F2560" i="3"/>
  <c r="F2559" i="3"/>
  <c r="F2558" i="3"/>
  <c r="F2557" i="3"/>
  <c r="F2556" i="3"/>
  <c r="F2555" i="3"/>
  <c r="F2554" i="3"/>
  <c r="F2553" i="3"/>
  <c r="F2552" i="3"/>
  <c r="F2551" i="3"/>
  <c r="F2550" i="3"/>
  <c r="F2549" i="3"/>
  <c r="F2548" i="3"/>
  <c r="F2547" i="3"/>
  <c r="F2546" i="3"/>
  <c r="F2545" i="3"/>
  <c r="F2544" i="3"/>
  <c r="F2543" i="3"/>
  <c r="F2542" i="3"/>
  <c r="F2541" i="3"/>
  <c r="F2540" i="3"/>
  <c r="F2539" i="3"/>
  <c r="F2538" i="3"/>
  <c r="F2537" i="3"/>
  <c r="F2536" i="3"/>
  <c r="F2535" i="3"/>
  <c r="F2534" i="3"/>
  <c r="F2533" i="3"/>
  <c r="F2532" i="3"/>
  <c r="F2531" i="3"/>
  <c r="F2530" i="3"/>
  <c r="F2529" i="3"/>
  <c r="F2528" i="3"/>
  <c r="F2527" i="3"/>
  <c r="F2526" i="3"/>
  <c r="F2525" i="3"/>
  <c r="F2524" i="3"/>
  <c r="F2523" i="3"/>
  <c r="F2522" i="3"/>
  <c r="F2521" i="3"/>
  <c r="F2520" i="3"/>
  <c r="F2519" i="3"/>
  <c r="F2518" i="3"/>
  <c r="F2517" i="3"/>
  <c r="F2516" i="3"/>
  <c r="F2515" i="3"/>
  <c r="F2514" i="3"/>
  <c r="F2513" i="3"/>
  <c r="F2512" i="3"/>
  <c r="F2511" i="3"/>
  <c r="F2510" i="3"/>
  <c r="F2509" i="3"/>
  <c r="F2508" i="3"/>
  <c r="F2507" i="3"/>
  <c r="F2506" i="3"/>
  <c r="F2505" i="3"/>
  <c r="F2504" i="3"/>
  <c r="F2503" i="3"/>
  <c r="F2502" i="3"/>
  <c r="F2501" i="3"/>
  <c r="F2500" i="3"/>
  <c r="F2499" i="3"/>
  <c r="F2498" i="3"/>
  <c r="F2497" i="3"/>
  <c r="F2496" i="3"/>
  <c r="F2495" i="3"/>
  <c r="F2494" i="3"/>
  <c r="F2493" i="3"/>
  <c r="F2492" i="3"/>
  <c r="F2491" i="3"/>
  <c r="F2490" i="3"/>
  <c r="F2489" i="3"/>
  <c r="F2488" i="3"/>
  <c r="F2487" i="3"/>
  <c r="F2486" i="3"/>
  <c r="F2485" i="3"/>
  <c r="F2484" i="3"/>
  <c r="F2483" i="3"/>
  <c r="F2482" i="3"/>
  <c r="F2481" i="3"/>
  <c r="F2480" i="3"/>
  <c r="F2479" i="3"/>
  <c r="F2478" i="3"/>
  <c r="F2477" i="3"/>
  <c r="F2476" i="3"/>
  <c r="F2475" i="3"/>
  <c r="F2474" i="3"/>
  <c r="F2473" i="3"/>
  <c r="F2472" i="3"/>
  <c r="F2471" i="3"/>
  <c r="F2470" i="3"/>
  <c r="F2469" i="3"/>
  <c r="F2468" i="3"/>
  <c r="F2467" i="3"/>
  <c r="F2466" i="3"/>
  <c r="F2465" i="3"/>
  <c r="F2464" i="3"/>
  <c r="F2463" i="3"/>
  <c r="F2462" i="3"/>
  <c r="F2461" i="3"/>
  <c r="F2460" i="3"/>
  <c r="F2459" i="3"/>
  <c r="F2458" i="3"/>
  <c r="F2457" i="3"/>
  <c r="F2456" i="3"/>
  <c r="F2455" i="3"/>
  <c r="F2454" i="3"/>
  <c r="F2453" i="3"/>
  <c r="F2452" i="3"/>
  <c r="F2451" i="3"/>
  <c r="F2450" i="3"/>
  <c r="F2449" i="3"/>
  <c r="F2448" i="3"/>
  <c r="F2447" i="3"/>
  <c r="F2446" i="3"/>
  <c r="F2445" i="3"/>
  <c r="F2444" i="3"/>
  <c r="F2443" i="3"/>
  <c r="F2442" i="3"/>
  <c r="F2441" i="3"/>
  <c r="F2440" i="3"/>
  <c r="F2439" i="3"/>
  <c r="F2438" i="3"/>
  <c r="F2437" i="3"/>
  <c r="F2436" i="3"/>
  <c r="F2435" i="3"/>
  <c r="F2434" i="3"/>
  <c r="F2433" i="3"/>
  <c r="F2432" i="3"/>
  <c r="F2431" i="3"/>
  <c r="F2430" i="3"/>
  <c r="F2429" i="3"/>
  <c r="F2428" i="3"/>
  <c r="F2427" i="3"/>
  <c r="F2426" i="3"/>
  <c r="F2425" i="3"/>
  <c r="F2424" i="3"/>
  <c r="F2423" i="3"/>
  <c r="F2422" i="3"/>
  <c r="F2421" i="3"/>
  <c r="F2420" i="3"/>
  <c r="F2419" i="3"/>
  <c r="F2418" i="3"/>
  <c r="F2417" i="3"/>
  <c r="F2416" i="3"/>
  <c r="F2415" i="3"/>
  <c r="F2414" i="3"/>
  <c r="F2413" i="3"/>
  <c r="F2412" i="3"/>
  <c r="F2411" i="3"/>
  <c r="F2410" i="3"/>
  <c r="F2409" i="3"/>
  <c r="F2408" i="3"/>
  <c r="F2407" i="3"/>
  <c r="F2406" i="3"/>
  <c r="F2405" i="3"/>
  <c r="F2404" i="3"/>
  <c r="F2403" i="3"/>
  <c r="F2402" i="3"/>
  <c r="F2401" i="3"/>
  <c r="F2400" i="3"/>
  <c r="F2399" i="3"/>
  <c r="F2398" i="3"/>
  <c r="F2397" i="3"/>
  <c r="F2396" i="3"/>
  <c r="F2395" i="3"/>
  <c r="F2394" i="3"/>
  <c r="F2393" i="3"/>
  <c r="F2392" i="3"/>
  <c r="F2391" i="3"/>
  <c r="F2390" i="3"/>
  <c r="F2389" i="3"/>
  <c r="F2388" i="3"/>
  <c r="F2387" i="3"/>
  <c r="F2386" i="3"/>
  <c r="F2385" i="3"/>
  <c r="F2384" i="3"/>
  <c r="F2383" i="3"/>
  <c r="F2382" i="3"/>
  <c r="F2381" i="3"/>
  <c r="F2380" i="3"/>
  <c r="F2379" i="3"/>
  <c r="F2378" i="3"/>
  <c r="F2377" i="3"/>
  <c r="F2376" i="3"/>
  <c r="F2375" i="3"/>
  <c r="F2374" i="3"/>
  <c r="F2373" i="3"/>
  <c r="F2372" i="3"/>
  <c r="F2371" i="3"/>
  <c r="F2370" i="3"/>
  <c r="F2369" i="3"/>
  <c r="F2368" i="3"/>
  <c r="F2367" i="3"/>
  <c r="F2366" i="3"/>
  <c r="F2365" i="3"/>
  <c r="F2364" i="3"/>
  <c r="F2363" i="3"/>
  <c r="F2362" i="3"/>
  <c r="F2361" i="3"/>
  <c r="F2360" i="3"/>
  <c r="F2359" i="3"/>
  <c r="F2358" i="3"/>
  <c r="F2357" i="3"/>
  <c r="F2356" i="3"/>
  <c r="F2355" i="3"/>
  <c r="F2354" i="3"/>
  <c r="F2353" i="3"/>
  <c r="F2352" i="3"/>
  <c r="F2351" i="3"/>
  <c r="F2350" i="3"/>
  <c r="F2349" i="3"/>
  <c r="F2348" i="3"/>
  <c r="F2347" i="3"/>
  <c r="F2346" i="3"/>
  <c r="F2345" i="3"/>
  <c r="F2344" i="3"/>
  <c r="F2343" i="3"/>
  <c r="F2342" i="3"/>
  <c r="F2341" i="3"/>
  <c r="F2340" i="3"/>
  <c r="F2339" i="3"/>
  <c r="F2338" i="3"/>
  <c r="F2337" i="3"/>
  <c r="F2336" i="3"/>
  <c r="F2335" i="3"/>
  <c r="F2334" i="3"/>
  <c r="F2333" i="3"/>
  <c r="F2332" i="3"/>
  <c r="F2331" i="3"/>
  <c r="F2330" i="3"/>
  <c r="F2329" i="3"/>
  <c r="F2328" i="3"/>
  <c r="F2327" i="3"/>
  <c r="F2326" i="3"/>
  <c r="F2325" i="3"/>
  <c r="F2324" i="3"/>
  <c r="F2323" i="3"/>
  <c r="F2322" i="3"/>
  <c r="F2321" i="3"/>
  <c r="F2320" i="3"/>
  <c r="F2319" i="3"/>
  <c r="F2318" i="3"/>
  <c r="F2317" i="3"/>
  <c r="F2316" i="3"/>
  <c r="F2315" i="3"/>
  <c r="F2314" i="3"/>
  <c r="F2313" i="3"/>
  <c r="F2312" i="3"/>
  <c r="F2311" i="3"/>
  <c r="F2310" i="3"/>
  <c r="F2309" i="3"/>
  <c r="F2308" i="3"/>
  <c r="F2307" i="3"/>
  <c r="F2306" i="3"/>
  <c r="F2305" i="3"/>
  <c r="F2304" i="3"/>
  <c r="F2303" i="3"/>
  <c r="F2302" i="3"/>
  <c r="F2301" i="3"/>
  <c r="F2300" i="3"/>
  <c r="F2299" i="3"/>
  <c r="F2298" i="3"/>
  <c r="F2297" i="3"/>
  <c r="F2296" i="3"/>
  <c r="F2295" i="3"/>
  <c r="F2294" i="3"/>
  <c r="F2293" i="3"/>
  <c r="F2292" i="3"/>
  <c r="F2291" i="3"/>
  <c r="F2290" i="3"/>
  <c r="F2289" i="3"/>
  <c r="F2288" i="3"/>
  <c r="F2287" i="3"/>
  <c r="F2286" i="3"/>
  <c r="F2285" i="3"/>
  <c r="F2284" i="3"/>
  <c r="F2283" i="3"/>
  <c r="F2282" i="3"/>
  <c r="F2281" i="3"/>
  <c r="F2280" i="3"/>
  <c r="F2279" i="3"/>
  <c r="F2278" i="3"/>
  <c r="F2277" i="3"/>
  <c r="F2276" i="3"/>
  <c r="F2275" i="3"/>
  <c r="F2274" i="3"/>
  <c r="F2273" i="3"/>
  <c r="F2272" i="3"/>
  <c r="F2271" i="3"/>
  <c r="F2270" i="3"/>
  <c r="F2269" i="3"/>
  <c r="F2268" i="3"/>
  <c r="F2267" i="3"/>
  <c r="F2266" i="3"/>
  <c r="F2265" i="3"/>
  <c r="F2264" i="3"/>
  <c r="F2263" i="3"/>
  <c r="F2262" i="3"/>
  <c r="F2261" i="3"/>
  <c r="F2260" i="3"/>
  <c r="F2259" i="3"/>
  <c r="F2258" i="3"/>
  <c r="F2257" i="3"/>
  <c r="F2256" i="3"/>
  <c r="F2255" i="3"/>
  <c r="F2254" i="3"/>
  <c r="F2253" i="3"/>
  <c r="F2252" i="3"/>
  <c r="F2251" i="3"/>
  <c r="F2250" i="3"/>
  <c r="F2249" i="3"/>
  <c r="F2248" i="3"/>
  <c r="F2247" i="3"/>
  <c r="F2246" i="3"/>
  <c r="F2245" i="3"/>
  <c r="F2244" i="3"/>
  <c r="F2243" i="3"/>
  <c r="F2242" i="3"/>
  <c r="F2241" i="3"/>
  <c r="F2240" i="3"/>
  <c r="F2239" i="3"/>
  <c r="F2238" i="3"/>
  <c r="F2237" i="3"/>
  <c r="F2236" i="3"/>
  <c r="F2235" i="3"/>
  <c r="F2234" i="3"/>
  <c r="F2233" i="3"/>
  <c r="F2232" i="3"/>
  <c r="F2231" i="3"/>
  <c r="F2230" i="3"/>
  <c r="F2229" i="3"/>
  <c r="F2228" i="3"/>
  <c r="F2227" i="3"/>
  <c r="F2226" i="3"/>
  <c r="F2225" i="3"/>
  <c r="F2224" i="3"/>
  <c r="F2223" i="3"/>
  <c r="F2222" i="3"/>
  <c r="F2221" i="3"/>
  <c r="F2220" i="3"/>
  <c r="F2219" i="3"/>
  <c r="F2218" i="3"/>
  <c r="F2217" i="3"/>
  <c r="F2216" i="3"/>
  <c r="F2215" i="3"/>
  <c r="F2214" i="3"/>
  <c r="F2213" i="3"/>
  <c r="F2212" i="3"/>
  <c r="F2211" i="3"/>
  <c r="F2210" i="3"/>
  <c r="F2209" i="3"/>
  <c r="F2208" i="3"/>
  <c r="F2207" i="3"/>
  <c r="F2206" i="3"/>
  <c r="F2205" i="3"/>
  <c r="F2204" i="3"/>
  <c r="F2203" i="3"/>
  <c r="F2202" i="3"/>
  <c r="F2201" i="3"/>
  <c r="F2200" i="3"/>
  <c r="F2199" i="3"/>
  <c r="F2198" i="3"/>
  <c r="F2197" i="3"/>
  <c r="F2196" i="3"/>
  <c r="F2195" i="3"/>
  <c r="F2194" i="3"/>
  <c r="F2193" i="3"/>
  <c r="F2192" i="3"/>
  <c r="F2191" i="3"/>
  <c r="F2190" i="3"/>
  <c r="F2189" i="3"/>
  <c r="F2188" i="3"/>
  <c r="F2187" i="3"/>
  <c r="F2186" i="3"/>
  <c r="F2185" i="3"/>
  <c r="F2184" i="3"/>
  <c r="F2183" i="3"/>
  <c r="F2182" i="3"/>
  <c r="F2181" i="3"/>
  <c r="F2180" i="3"/>
  <c r="F2179" i="3"/>
  <c r="F2178" i="3"/>
  <c r="F2177" i="3"/>
  <c r="F2176" i="3"/>
  <c r="F2175" i="3"/>
  <c r="F2174" i="3"/>
  <c r="F2173" i="3"/>
  <c r="F2172" i="3"/>
  <c r="F2171" i="3"/>
  <c r="F2170" i="3"/>
  <c r="F2169" i="3"/>
  <c r="F2168" i="3"/>
  <c r="F2167" i="3"/>
  <c r="F2166" i="3"/>
  <c r="F2165" i="3"/>
  <c r="F2164" i="3"/>
  <c r="F2163" i="3"/>
  <c r="F2162" i="3"/>
  <c r="F2161" i="3"/>
  <c r="F2160" i="3"/>
  <c r="F2159" i="3"/>
  <c r="F2158" i="3"/>
  <c r="F2157" i="3"/>
  <c r="F2156" i="3"/>
  <c r="F2155" i="3"/>
  <c r="F2154" i="3"/>
  <c r="F2153" i="3"/>
  <c r="F2152" i="3"/>
  <c r="F2151" i="3"/>
  <c r="F2150" i="3"/>
  <c r="F2149" i="3"/>
  <c r="F2148" i="3"/>
  <c r="F2147" i="3"/>
  <c r="F2146" i="3"/>
  <c r="F2145" i="3"/>
  <c r="F2144" i="3"/>
  <c r="F2143" i="3"/>
  <c r="F2142" i="3"/>
  <c r="F2141" i="3"/>
  <c r="F2140" i="3"/>
  <c r="F2139" i="3"/>
  <c r="F2138" i="3"/>
  <c r="F2137" i="3"/>
  <c r="F2136" i="3"/>
  <c r="F2135" i="3"/>
  <c r="F2134" i="3"/>
  <c r="F2133" i="3"/>
  <c r="F2132" i="3"/>
  <c r="F2131" i="3"/>
  <c r="F2130" i="3"/>
  <c r="F2129" i="3"/>
  <c r="F2128" i="3"/>
  <c r="F2127" i="3"/>
  <c r="F2126" i="3"/>
  <c r="F2125" i="3"/>
  <c r="F2124" i="3"/>
  <c r="F2123" i="3"/>
  <c r="F2122" i="3"/>
  <c r="F2121" i="3"/>
  <c r="F2120" i="3"/>
  <c r="F2119" i="3"/>
  <c r="F2118" i="3"/>
  <c r="F2117" i="3"/>
  <c r="F2116" i="3"/>
  <c r="F2115" i="3"/>
  <c r="F2114" i="3"/>
  <c r="F2113" i="3"/>
  <c r="F2112" i="3"/>
  <c r="F2111" i="3"/>
  <c r="F2110" i="3"/>
  <c r="F2109" i="3"/>
  <c r="F2108" i="3"/>
  <c r="F2107" i="3"/>
  <c r="F2106" i="3"/>
  <c r="F2105" i="3"/>
  <c r="F2104" i="3"/>
  <c r="F2103" i="3"/>
  <c r="F2102" i="3"/>
  <c r="F2101" i="3"/>
  <c r="F2100" i="3"/>
  <c r="F2099" i="3"/>
  <c r="F2098" i="3"/>
  <c r="F2097" i="3"/>
  <c r="F2096" i="3"/>
  <c r="F2095" i="3"/>
  <c r="F2094" i="3"/>
  <c r="F2093" i="3"/>
  <c r="F2092" i="3"/>
  <c r="F2091" i="3"/>
  <c r="F2090" i="3"/>
  <c r="F2089" i="3"/>
  <c r="F2088" i="3"/>
  <c r="F2087" i="3"/>
  <c r="F2086" i="3"/>
  <c r="F2085" i="3"/>
  <c r="F2084" i="3"/>
  <c r="F2083" i="3"/>
  <c r="F2082" i="3"/>
  <c r="F2081" i="3"/>
  <c r="F2080" i="3"/>
  <c r="F2079" i="3"/>
  <c r="F2078" i="3"/>
  <c r="F2077" i="3"/>
  <c r="F2076" i="3"/>
  <c r="F2075" i="3"/>
  <c r="F2074" i="3"/>
  <c r="F2073" i="3"/>
  <c r="F2072" i="3"/>
  <c r="F2071" i="3"/>
  <c r="F2070" i="3"/>
  <c r="F2069" i="3"/>
  <c r="F2068" i="3"/>
  <c r="F2067" i="3"/>
  <c r="F2066" i="3"/>
  <c r="F2065" i="3"/>
  <c r="F2064" i="3"/>
  <c r="F2063" i="3"/>
  <c r="F2062" i="3"/>
  <c r="F2061" i="3"/>
  <c r="F2060" i="3"/>
  <c r="F2059" i="3"/>
  <c r="F2058" i="3"/>
  <c r="F2057" i="3"/>
  <c r="F2056" i="3"/>
  <c r="F2055" i="3"/>
  <c r="F2054" i="3"/>
  <c r="F2053" i="3"/>
  <c r="F2052" i="3"/>
  <c r="F2051" i="3"/>
  <c r="F2050" i="3"/>
  <c r="F2049" i="3"/>
  <c r="F2048" i="3"/>
  <c r="F2047" i="3"/>
  <c r="F2046" i="3"/>
  <c r="F2045" i="3"/>
  <c r="F2044" i="3"/>
  <c r="F2043" i="3"/>
  <c r="F2042" i="3"/>
  <c r="F2041" i="3"/>
  <c r="F2040" i="3"/>
  <c r="F2039" i="3"/>
  <c r="F2038" i="3"/>
  <c r="F2037" i="3"/>
  <c r="F2036" i="3"/>
  <c r="F2035" i="3"/>
  <c r="F2034" i="3"/>
  <c r="F2033" i="3"/>
  <c r="F2032" i="3"/>
  <c r="F2031" i="3"/>
  <c r="F2030" i="3"/>
  <c r="F2029" i="3"/>
  <c r="F2028" i="3"/>
  <c r="F2027" i="3"/>
  <c r="F2026" i="3"/>
  <c r="F2025" i="3"/>
  <c r="F2024" i="3"/>
  <c r="F2023" i="3"/>
  <c r="F2022" i="3"/>
  <c r="F2021" i="3"/>
  <c r="F2020" i="3"/>
  <c r="F2019" i="3"/>
  <c r="F2018" i="3"/>
  <c r="F2017" i="3"/>
  <c r="F2016" i="3"/>
  <c r="F2015" i="3"/>
  <c r="F2014" i="3"/>
  <c r="F2013" i="3"/>
  <c r="F2012" i="3"/>
  <c r="F2011" i="3"/>
  <c r="F2010" i="3"/>
  <c r="F2009" i="3"/>
  <c r="F2008" i="3"/>
  <c r="F2007" i="3"/>
  <c r="F2006" i="3"/>
  <c r="F2005" i="3"/>
  <c r="F2004" i="3"/>
  <c r="F2003" i="3"/>
  <c r="F2002" i="3"/>
  <c r="F2001" i="3"/>
  <c r="F2000" i="3"/>
  <c r="F1999" i="3"/>
  <c r="F1998" i="3"/>
  <c r="F1997" i="3"/>
  <c r="F1996" i="3"/>
  <c r="F1995" i="3"/>
  <c r="F1994" i="3"/>
  <c r="F1993" i="3"/>
  <c r="F1992" i="3"/>
  <c r="F1991" i="3"/>
  <c r="F1990" i="3"/>
  <c r="F1989" i="3"/>
  <c r="F1988" i="3"/>
  <c r="F1987" i="3"/>
  <c r="F1986" i="3"/>
  <c r="F1985" i="3"/>
  <c r="F1984" i="3"/>
  <c r="F1983" i="3"/>
  <c r="F1982" i="3"/>
  <c r="F1981" i="3"/>
  <c r="F1980" i="3"/>
  <c r="F1979" i="3"/>
  <c r="F1978" i="3"/>
  <c r="F1977" i="3"/>
  <c r="F1976" i="3"/>
  <c r="F1975" i="3"/>
  <c r="F1974" i="3"/>
  <c r="F1973" i="3"/>
  <c r="F1972" i="3"/>
  <c r="F1971" i="3"/>
  <c r="F1970" i="3"/>
  <c r="F1969" i="3"/>
  <c r="F1968" i="3"/>
  <c r="F1967" i="3"/>
  <c r="F1966" i="3"/>
  <c r="F1965" i="3"/>
  <c r="F1964" i="3"/>
  <c r="F1963" i="3"/>
  <c r="F1962" i="3"/>
  <c r="F1961" i="3"/>
  <c r="F1960" i="3"/>
  <c r="F1959" i="3"/>
  <c r="F1958" i="3"/>
  <c r="F1957" i="3"/>
  <c r="F1956" i="3"/>
  <c r="F1955" i="3"/>
  <c r="F1954" i="3"/>
  <c r="F1953" i="3"/>
  <c r="F1952" i="3"/>
  <c r="F1951" i="3"/>
  <c r="F1950" i="3"/>
  <c r="F1949" i="3"/>
  <c r="F1948" i="3"/>
  <c r="F1947" i="3"/>
  <c r="F1946" i="3"/>
  <c r="F1945" i="3"/>
  <c r="F1944" i="3"/>
  <c r="F1943" i="3"/>
  <c r="F1942" i="3"/>
  <c r="F1941" i="3"/>
  <c r="F1940" i="3"/>
  <c r="F1939" i="3"/>
  <c r="F1938" i="3"/>
  <c r="F1937" i="3"/>
  <c r="F1936" i="3"/>
  <c r="F1935" i="3"/>
  <c r="F1934" i="3"/>
  <c r="F1933" i="3"/>
  <c r="F1932" i="3"/>
  <c r="F1931" i="3"/>
  <c r="F1930" i="3"/>
  <c r="F1929" i="3"/>
  <c r="F1928" i="3"/>
  <c r="F1927" i="3"/>
  <c r="F1926" i="3"/>
  <c r="F1925" i="3"/>
  <c r="F1924" i="3"/>
  <c r="F1923" i="3"/>
  <c r="F1922" i="3"/>
  <c r="F1921" i="3"/>
  <c r="F1920" i="3"/>
  <c r="F1919" i="3"/>
  <c r="F1918" i="3"/>
  <c r="F1917" i="3"/>
  <c r="F1916" i="3"/>
  <c r="F1915" i="3"/>
  <c r="F1914" i="3"/>
  <c r="F1913" i="3"/>
  <c r="F1912" i="3"/>
  <c r="F1911" i="3"/>
  <c r="F1910" i="3"/>
  <c r="F1909" i="3"/>
  <c r="F1908" i="3"/>
  <c r="F1907" i="3"/>
  <c r="F1906" i="3"/>
  <c r="F1905" i="3"/>
  <c r="F1904" i="3"/>
  <c r="F1903" i="3"/>
  <c r="F1902" i="3"/>
  <c r="F1901" i="3"/>
  <c r="F1900" i="3"/>
  <c r="F1899" i="3"/>
  <c r="F1898" i="3"/>
  <c r="F1897" i="3"/>
  <c r="F1896" i="3"/>
  <c r="F1895" i="3"/>
  <c r="F1894" i="3"/>
  <c r="F1893" i="3"/>
  <c r="F1892" i="3"/>
  <c r="F1891" i="3"/>
  <c r="F1890" i="3"/>
  <c r="F1889" i="3"/>
  <c r="F1888" i="3"/>
  <c r="F1887" i="3"/>
  <c r="F1886" i="3"/>
  <c r="F1885" i="3"/>
  <c r="F1884" i="3"/>
  <c r="F1883" i="3"/>
  <c r="F1882" i="3"/>
  <c r="F1881" i="3"/>
  <c r="F1880" i="3"/>
  <c r="F1879" i="3"/>
  <c r="F1878" i="3"/>
  <c r="F1877" i="3"/>
  <c r="F1876" i="3"/>
  <c r="F1875" i="3"/>
  <c r="F1874" i="3"/>
  <c r="F1873" i="3"/>
  <c r="F1872" i="3"/>
  <c r="F1871" i="3"/>
  <c r="F1870" i="3"/>
  <c r="F1869" i="3"/>
  <c r="F1868" i="3"/>
  <c r="F1867" i="3"/>
  <c r="F1866" i="3"/>
  <c r="F1865" i="3"/>
  <c r="F1864" i="3"/>
  <c r="F1863" i="3"/>
  <c r="F1862" i="3"/>
  <c r="F1861" i="3"/>
  <c r="F1860" i="3"/>
  <c r="F1859" i="3"/>
  <c r="F1858" i="3"/>
  <c r="F1857" i="3"/>
  <c r="F1856" i="3"/>
  <c r="F1855" i="3"/>
  <c r="F1854" i="3"/>
  <c r="F1853" i="3"/>
  <c r="F1852" i="3"/>
  <c r="F1851" i="3"/>
  <c r="F1850" i="3"/>
  <c r="F1849" i="3"/>
  <c r="F1848" i="3"/>
  <c r="F1847" i="3"/>
  <c r="F1846" i="3"/>
  <c r="F1845" i="3"/>
  <c r="F1844" i="3"/>
  <c r="F1843" i="3"/>
  <c r="F1842" i="3"/>
  <c r="F1841" i="3"/>
  <c r="F1840" i="3"/>
  <c r="F1839" i="3"/>
  <c r="F1838" i="3"/>
  <c r="F1837" i="3"/>
  <c r="F1836" i="3"/>
  <c r="F1835" i="3"/>
  <c r="F1834" i="3"/>
  <c r="F1833" i="3"/>
  <c r="F1832" i="3"/>
  <c r="F1831" i="3"/>
  <c r="F1830" i="3"/>
  <c r="F1829" i="3"/>
  <c r="F1828" i="3"/>
  <c r="F1827" i="3"/>
  <c r="F1826" i="3"/>
  <c r="F1825" i="3"/>
  <c r="F1824" i="3"/>
  <c r="F1823" i="3"/>
  <c r="F1822" i="3"/>
  <c r="F1821" i="3"/>
  <c r="F1820" i="3"/>
  <c r="F1819" i="3"/>
  <c r="F1818" i="3"/>
  <c r="F1817" i="3"/>
  <c r="F1816" i="3"/>
  <c r="F1815" i="3"/>
  <c r="F1814" i="3"/>
  <c r="F1813" i="3"/>
  <c r="F1812" i="3"/>
  <c r="F1811" i="3"/>
  <c r="F1810" i="3"/>
  <c r="F1809" i="3"/>
  <c r="F1808" i="3"/>
  <c r="F1807" i="3"/>
  <c r="F1806" i="3"/>
  <c r="F1805" i="3"/>
  <c r="F1804" i="3"/>
  <c r="F1803" i="3"/>
  <c r="F1802" i="3"/>
  <c r="F1801" i="3"/>
  <c r="F1800" i="3"/>
  <c r="F1799" i="3"/>
  <c r="F1798" i="3"/>
  <c r="F1797" i="3"/>
  <c r="F1796" i="3"/>
  <c r="F1795" i="3"/>
  <c r="F1794" i="3"/>
  <c r="F1793" i="3"/>
  <c r="F1792" i="3"/>
  <c r="F1791" i="3"/>
  <c r="F1790" i="3"/>
  <c r="F1789" i="3"/>
  <c r="F1788" i="3"/>
  <c r="F1787" i="3"/>
  <c r="F1786" i="3"/>
  <c r="F1785" i="3"/>
  <c r="F1784" i="3"/>
  <c r="F1783" i="3"/>
  <c r="F1782" i="3"/>
  <c r="F1781" i="3"/>
  <c r="F1780" i="3"/>
  <c r="F1779" i="3"/>
  <c r="F1778" i="3"/>
  <c r="F1777" i="3"/>
  <c r="F1776" i="3"/>
  <c r="F1775" i="3"/>
  <c r="F1774" i="3"/>
  <c r="F1773" i="3"/>
  <c r="F1772" i="3"/>
  <c r="F1771" i="3"/>
  <c r="F1770" i="3"/>
  <c r="F1769" i="3"/>
  <c r="F1768" i="3"/>
  <c r="F1767" i="3"/>
  <c r="F1766" i="3"/>
  <c r="F1765" i="3"/>
  <c r="F1764" i="3"/>
  <c r="F1763" i="3"/>
  <c r="F1762" i="3"/>
  <c r="F1761" i="3"/>
  <c r="F1760" i="3"/>
  <c r="F1759" i="3"/>
  <c r="F1758" i="3"/>
  <c r="F1757" i="3"/>
  <c r="F1756" i="3"/>
  <c r="F1755" i="3"/>
  <c r="F1754" i="3"/>
  <c r="F1753" i="3"/>
  <c r="F1752" i="3"/>
  <c r="F1751" i="3"/>
  <c r="F1750" i="3"/>
  <c r="F1749" i="3"/>
  <c r="F1748" i="3"/>
  <c r="F1747" i="3"/>
  <c r="F1746" i="3"/>
  <c r="F1745" i="3"/>
  <c r="F1744" i="3"/>
  <c r="F1743" i="3"/>
  <c r="F1742" i="3"/>
  <c r="F1741" i="3"/>
  <c r="F1740" i="3"/>
  <c r="F1739" i="3"/>
  <c r="F1738" i="3"/>
  <c r="F1737" i="3"/>
  <c r="F1736" i="3"/>
  <c r="F1735" i="3"/>
  <c r="F1734" i="3"/>
  <c r="F1733" i="3"/>
  <c r="F1732" i="3"/>
  <c r="F1731" i="3"/>
  <c r="F1730" i="3"/>
  <c r="F1729" i="3"/>
  <c r="F1728" i="3"/>
  <c r="F1727" i="3"/>
  <c r="F1726" i="3"/>
  <c r="F1725" i="3"/>
  <c r="F1724" i="3"/>
  <c r="F1723" i="3"/>
  <c r="F1722" i="3"/>
  <c r="F1721" i="3"/>
  <c r="F1720" i="3"/>
  <c r="F1719" i="3"/>
  <c r="F1718" i="3"/>
  <c r="F1717" i="3"/>
  <c r="F1716" i="3"/>
  <c r="F1715" i="3"/>
  <c r="F1714" i="3"/>
  <c r="F1713" i="3"/>
  <c r="F1712" i="3"/>
  <c r="F1711" i="3"/>
  <c r="F1710" i="3"/>
  <c r="F1709" i="3"/>
  <c r="F1708" i="3"/>
  <c r="F1707" i="3"/>
  <c r="F1706" i="3"/>
  <c r="F1705" i="3"/>
  <c r="F1704" i="3"/>
  <c r="F1703" i="3"/>
  <c r="F1702" i="3"/>
  <c r="F1701" i="3"/>
  <c r="F1700" i="3"/>
  <c r="F1699" i="3"/>
  <c r="F1698" i="3"/>
  <c r="F1697" i="3"/>
  <c r="F1696" i="3"/>
  <c r="F1695" i="3"/>
  <c r="F1694" i="3"/>
  <c r="F1693" i="3"/>
  <c r="F1692" i="3"/>
  <c r="F1691" i="3"/>
  <c r="F1690" i="3"/>
  <c r="F1689" i="3"/>
  <c r="F1688" i="3"/>
  <c r="F1687" i="3"/>
  <c r="F1686" i="3"/>
  <c r="F1685" i="3"/>
  <c r="F1684" i="3"/>
  <c r="F1683" i="3"/>
  <c r="F1682" i="3"/>
  <c r="F1681" i="3"/>
  <c r="F1680" i="3"/>
  <c r="F1679" i="3"/>
  <c r="F1678" i="3"/>
  <c r="F1677" i="3"/>
  <c r="F1676" i="3"/>
  <c r="F1675" i="3"/>
  <c r="F1674" i="3"/>
  <c r="F1673" i="3"/>
  <c r="F1672" i="3"/>
  <c r="F1671" i="3"/>
  <c r="F1670" i="3"/>
  <c r="F1669" i="3"/>
  <c r="F1668" i="3"/>
  <c r="F1667" i="3"/>
  <c r="F1666" i="3"/>
  <c r="F1665" i="3"/>
  <c r="F1664" i="3"/>
  <c r="F1663" i="3"/>
  <c r="F1662" i="3"/>
  <c r="F1661" i="3"/>
  <c r="F1660" i="3"/>
  <c r="F1659" i="3"/>
  <c r="F1658" i="3"/>
  <c r="F1657" i="3"/>
  <c r="F1656" i="3"/>
  <c r="F1655" i="3"/>
  <c r="F1654" i="3"/>
  <c r="F1653" i="3"/>
  <c r="F1652" i="3"/>
  <c r="F1651" i="3"/>
  <c r="F1650" i="3"/>
  <c r="F1649" i="3"/>
  <c r="F1648" i="3"/>
  <c r="F1647" i="3"/>
  <c r="F1646" i="3"/>
  <c r="F1645" i="3"/>
  <c r="F1644" i="3"/>
  <c r="F1643" i="3"/>
  <c r="F1642" i="3"/>
  <c r="F1641" i="3"/>
  <c r="F1640" i="3"/>
  <c r="F1639" i="3"/>
  <c r="F1638" i="3"/>
  <c r="F1637" i="3"/>
  <c r="F1636" i="3"/>
  <c r="F1635" i="3"/>
  <c r="F1634" i="3"/>
  <c r="F1633" i="3"/>
  <c r="F1632" i="3"/>
  <c r="F1631" i="3"/>
  <c r="F1630" i="3"/>
  <c r="F1629" i="3"/>
  <c r="F1628" i="3"/>
  <c r="F1627" i="3"/>
  <c r="F1626" i="3"/>
  <c r="F1625" i="3"/>
  <c r="F1624" i="3"/>
  <c r="F1623" i="3"/>
  <c r="F1622" i="3"/>
  <c r="F1621" i="3"/>
  <c r="F1620" i="3"/>
  <c r="F1619" i="3"/>
  <c r="F1618" i="3"/>
  <c r="F1617" i="3"/>
  <c r="F1616" i="3"/>
  <c r="F1615" i="3"/>
  <c r="F1614" i="3"/>
  <c r="F1613" i="3"/>
  <c r="F1612" i="3"/>
  <c r="F1611" i="3"/>
  <c r="F1610" i="3"/>
  <c r="F1609" i="3"/>
  <c r="F1608" i="3"/>
  <c r="F1607" i="3"/>
  <c r="F1606" i="3"/>
  <c r="F1605" i="3"/>
  <c r="F1604" i="3"/>
  <c r="F1603" i="3"/>
  <c r="F1602" i="3"/>
  <c r="F1601" i="3"/>
  <c r="F1600" i="3"/>
  <c r="F1599" i="3"/>
  <c r="F1598" i="3"/>
  <c r="F1597" i="3"/>
  <c r="F1596" i="3"/>
  <c r="F1595" i="3"/>
  <c r="F1594" i="3"/>
  <c r="F1593" i="3"/>
  <c r="F1592" i="3"/>
  <c r="F1591" i="3"/>
  <c r="F1590" i="3"/>
  <c r="F1589" i="3"/>
  <c r="F1588" i="3"/>
  <c r="F1587" i="3"/>
  <c r="F1586" i="3"/>
  <c r="F1585" i="3"/>
  <c r="F1584" i="3"/>
  <c r="F1583" i="3"/>
  <c r="F1582" i="3"/>
  <c r="F1581" i="3"/>
  <c r="F1580" i="3"/>
  <c r="F1579" i="3"/>
  <c r="F1578" i="3"/>
  <c r="F1577" i="3"/>
  <c r="F1576" i="3"/>
  <c r="F1575" i="3"/>
  <c r="F1574" i="3"/>
  <c r="F1573" i="3"/>
  <c r="F1572" i="3"/>
  <c r="F1571" i="3"/>
  <c r="F1570" i="3"/>
  <c r="F1569" i="3"/>
  <c r="F1568" i="3"/>
  <c r="F1567" i="3"/>
  <c r="F1566" i="3"/>
  <c r="F1565" i="3"/>
  <c r="F1564" i="3"/>
  <c r="F1563" i="3"/>
  <c r="F1562" i="3"/>
  <c r="F1561" i="3"/>
  <c r="F1560" i="3"/>
  <c r="F1559" i="3"/>
  <c r="F1558" i="3"/>
  <c r="F1557" i="3"/>
  <c r="F1556" i="3"/>
  <c r="F1555" i="3"/>
  <c r="F1554" i="3"/>
  <c r="F1553" i="3"/>
  <c r="F1552" i="3"/>
  <c r="F1551" i="3"/>
  <c r="F1550" i="3"/>
  <c r="F1549" i="3"/>
  <c r="F1548" i="3"/>
  <c r="F1547" i="3"/>
  <c r="F1546" i="3"/>
  <c r="F1545" i="3"/>
  <c r="F1544" i="3"/>
  <c r="F1543" i="3"/>
  <c r="F1542" i="3"/>
  <c r="F1541" i="3"/>
  <c r="F1540" i="3"/>
  <c r="F1539" i="3"/>
  <c r="F1538" i="3"/>
  <c r="F1537" i="3"/>
  <c r="F1536" i="3"/>
  <c r="F1535" i="3"/>
  <c r="F1534" i="3"/>
  <c r="F1533" i="3"/>
  <c r="F1532" i="3"/>
  <c r="F1531" i="3"/>
  <c r="F1530" i="3"/>
  <c r="F1529" i="3"/>
  <c r="F1528" i="3"/>
  <c r="F1527" i="3"/>
  <c r="F1526" i="3"/>
  <c r="F1525" i="3"/>
  <c r="F1524" i="3"/>
  <c r="F1523" i="3"/>
  <c r="F1522" i="3"/>
  <c r="F1521" i="3"/>
  <c r="F1520" i="3"/>
  <c r="F1519" i="3"/>
  <c r="F1518" i="3"/>
  <c r="F1517" i="3"/>
  <c r="F1516" i="3"/>
  <c r="F1515" i="3"/>
  <c r="F1514" i="3"/>
  <c r="F1513" i="3"/>
  <c r="F1512" i="3"/>
  <c r="F1511" i="3"/>
  <c r="F1510" i="3"/>
  <c r="F1509" i="3"/>
  <c r="F1508" i="3"/>
  <c r="F1507" i="3"/>
  <c r="F1506" i="3"/>
  <c r="F1505" i="3"/>
  <c r="F1504" i="3"/>
  <c r="F1503" i="3"/>
  <c r="F1502" i="3"/>
  <c r="F1501" i="3"/>
  <c r="F1500" i="3"/>
  <c r="F1499" i="3"/>
  <c r="F1498" i="3"/>
  <c r="F1497" i="3"/>
  <c r="F1496" i="3"/>
  <c r="F1495" i="3"/>
  <c r="F1494" i="3"/>
  <c r="F1493" i="3"/>
  <c r="F1492" i="3"/>
  <c r="F1491" i="3"/>
  <c r="F1490" i="3"/>
  <c r="F1489" i="3"/>
  <c r="F1488" i="3"/>
  <c r="F1487" i="3"/>
  <c r="F1486" i="3"/>
  <c r="F1485" i="3"/>
  <c r="F1484" i="3"/>
  <c r="F1483" i="3"/>
  <c r="F1482" i="3"/>
  <c r="F1481" i="3"/>
  <c r="F1480" i="3"/>
  <c r="F1479" i="3"/>
  <c r="F1478" i="3"/>
  <c r="F1477" i="3"/>
  <c r="F1476" i="3"/>
  <c r="F1475" i="3"/>
  <c r="F1474" i="3"/>
  <c r="F1473" i="3"/>
  <c r="F1472" i="3"/>
  <c r="F1471" i="3"/>
  <c r="F1470" i="3"/>
  <c r="F1469" i="3"/>
  <c r="F1468" i="3"/>
  <c r="F1467" i="3"/>
  <c r="F1466" i="3"/>
  <c r="F1465" i="3"/>
  <c r="F1464" i="3"/>
  <c r="F1463" i="3"/>
  <c r="F1462" i="3"/>
  <c r="F1461" i="3"/>
  <c r="F1460" i="3"/>
  <c r="F1459" i="3"/>
  <c r="F1458" i="3"/>
  <c r="F1457" i="3"/>
  <c r="F1456" i="3"/>
  <c r="F1455" i="3"/>
  <c r="F1454" i="3"/>
  <c r="F1453" i="3"/>
  <c r="F1452" i="3"/>
  <c r="F1451" i="3"/>
  <c r="F1450" i="3"/>
  <c r="F1449" i="3"/>
  <c r="F1448" i="3"/>
  <c r="F1447" i="3"/>
  <c r="F1446" i="3"/>
  <c r="F1445" i="3"/>
  <c r="F1444" i="3"/>
  <c r="F1443" i="3"/>
  <c r="F1442" i="3"/>
  <c r="F1441" i="3"/>
  <c r="F1440" i="3"/>
  <c r="F1439" i="3"/>
  <c r="F1438" i="3"/>
  <c r="F1437" i="3"/>
  <c r="F1436" i="3"/>
  <c r="F1435" i="3"/>
  <c r="F1434" i="3"/>
  <c r="F1433" i="3"/>
  <c r="F1432" i="3"/>
  <c r="F1431" i="3"/>
  <c r="F1430" i="3"/>
  <c r="F1429" i="3"/>
  <c r="F1428" i="3"/>
  <c r="F1427" i="3"/>
  <c r="F1426" i="3"/>
  <c r="F1425" i="3"/>
  <c r="F1424" i="3"/>
  <c r="F1423" i="3"/>
  <c r="F1422" i="3"/>
  <c r="F1421" i="3"/>
  <c r="F1420" i="3"/>
  <c r="F1419" i="3"/>
  <c r="F1418" i="3"/>
  <c r="F1417" i="3"/>
  <c r="F1416" i="3"/>
  <c r="F1415" i="3"/>
  <c r="F1414" i="3"/>
  <c r="F1413" i="3"/>
  <c r="F1412" i="3"/>
  <c r="F1411" i="3"/>
  <c r="F1410" i="3"/>
  <c r="F1409" i="3"/>
  <c r="F1408" i="3"/>
  <c r="F1407" i="3"/>
  <c r="F1406" i="3"/>
  <c r="F1405" i="3"/>
  <c r="F1404" i="3"/>
  <c r="F1403" i="3"/>
  <c r="F1402" i="3"/>
  <c r="F1401" i="3"/>
  <c r="F1400" i="3"/>
  <c r="F1399" i="3"/>
  <c r="F1398" i="3"/>
  <c r="F1397" i="3"/>
  <c r="F1396" i="3"/>
  <c r="F1395" i="3"/>
  <c r="F1394" i="3"/>
  <c r="F1393" i="3"/>
  <c r="F1392" i="3"/>
  <c r="F1391" i="3"/>
  <c r="F1390" i="3"/>
  <c r="F1389" i="3"/>
  <c r="F1388" i="3"/>
  <c r="F1387" i="3"/>
  <c r="F1386" i="3"/>
  <c r="F1385" i="3"/>
  <c r="F1384" i="3"/>
  <c r="F1383" i="3"/>
  <c r="F1382" i="3"/>
  <c r="F1381" i="3"/>
  <c r="F1380" i="3"/>
  <c r="F1379" i="3"/>
  <c r="F1378" i="3"/>
  <c r="F1377" i="3"/>
  <c r="F1376" i="3"/>
  <c r="F1375" i="3"/>
  <c r="F1374" i="3"/>
  <c r="F1373" i="3"/>
  <c r="F1372" i="3"/>
  <c r="F1371" i="3"/>
  <c r="F1370" i="3"/>
  <c r="F1369" i="3"/>
  <c r="F1368" i="3"/>
  <c r="F1367" i="3"/>
  <c r="F1366" i="3"/>
  <c r="F1365" i="3"/>
  <c r="F1364" i="3"/>
  <c r="F1363" i="3"/>
  <c r="F1362" i="3"/>
  <c r="F1361" i="3"/>
  <c r="F1360" i="3"/>
  <c r="F1359" i="3"/>
  <c r="F1358" i="3"/>
  <c r="F1357" i="3"/>
  <c r="F1356" i="3"/>
  <c r="F1355" i="3"/>
  <c r="F1354" i="3"/>
  <c r="F1353" i="3"/>
  <c r="F1352" i="3"/>
  <c r="F1351" i="3"/>
  <c r="F1350" i="3"/>
  <c r="F1349" i="3"/>
  <c r="F1348" i="3"/>
  <c r="F1347" i="3"/>
  <c r="F1346" i="3"/>
  <c r="F1345" i="3"/>
  <c r="F1344" i="3"/>
  <c r="F1343" i="3"/>
  <c r="F1342" i="3"/>
  <c r="F1341" i="3"/>
  <c r="F1340" i="3"/>
  <c r="F1339" i="3"/>
  <c r="F1338" i="3"/>
  <c r="F1337" i="3"/>
  <c r="F1336" i="3"/>
  <c r="F1335" i="3"/>
  <c r="F1334" i="3"/>
  <c r="F1333" i="3"/>
  <c r="F1332" i="3"/>
  <c r="F1331" i="3"/>
  <c r="F1330" i="3"/>
  <c r="F1329" i="3"/>
  <c r="F1328" i="3"/>
  <c r="F1327" i="3"/>
  <c r="F1326" i="3"/>
  <c r="F1325" i="3"/>
  <c r="F1324" i="3"/>
  <c r="F1323" i="3"/>
  <c r="F1322" i="3"/>
  <c r="F1321" i="3"/>
  <c r="F1320" i="3"/>
  <c r="F1319" i="3"/>
  <c r="F1318" i="3"/>
  <c r="F1317" i="3"/>
  <c r="F1316" i="3"/>
  <c r="F1315" i="3"/>
  <c r="F1314" i="3"/>
  <c r="F1313" i="3"/>
  <c r="F1312" i="3"/>
  <c r="F1311" i="3"/>
  <c r="F1310" i="3"/>
  <c r="F1309" i="3"/>
  <c r="F1308" i="3"/>
  <c r="F1307" i="3"/>
  <c r="F1306" i="3"/>
  <c r="F1305" i="3"/>
  <c r="F1304" i="3"/>
  <c r="F1303" i="3"/>
  <c r="F1302" i="3"/>
  <c r="F1301" i="3"/>
  <c r="F1300" i="3"/>
  <c r="F1299" i="3"/>
  <c r="F1298" i="3"/>
  <c r="F1297" i="3"/>
  <c r="F1296" i="3"/>
  <c r="F1295" i="3"/>
  <c r="F1294" i="3"/>
  <c r="F1293" i="3"/>
  <c r="F1292" i="3"/>
  <c r="F1291" i="3"/>
  <c r="F1290" i="3"/>
  <c r="F1289" i="3"/>
  <c r="F1288" i="3"/>
  <c r="F1287" i="3"/>
  <c r="F1286" i="3"/>
  <c r="F1285" i="3"/>
  <c r="F1284" i="3"/>
  <c r="F1283" i="3"/>
  <c r="F1282" i="3"/>
  <c r="F1281" i="3"/>
  <c r="F1280" i="3"/>
  <c r="F1279" i="3"/>
  <c r="F1278" i="3"/>
  <c r="F1277" i="3"/>
  <c r="F1276" i="3"/>
  <c r="F1275" i="3"/>
  <c r="F1274" i="3"/>
  <c r="F1273" i="3"/>
  <c r="F1272" i="3"/>
  <c r="F1271" i="3"/>
  <c r="F1270" i="3"/>
  <c r="F1269" i="3"/>
  <c r="F1268" i="3"/>
  <c r="F1267" i="3"/>
  <c r="F1266" i="3"/>
  <c r="F1265" i="3"/>
  <c r="F1264" i="3"/>
  <c r="F1263" i="3"/>
  <c r="F1262" i="3"/>
  <c r="F1261" i="3"/>
  <c r="F1260" i="3"/>
  <c r="F1259" i="3"/>
  <c r="F1258" i="3"/>
  <c r="F1257" i="3"/>
  <c r="F1256" i="3"/>
  <c r="F1255" i="3"/>
  <c r="F1254" i="3"/>
  <c r="F1253" i="3"/>
  <c r="F1252" i="3"/>
  <c r="F1251" i="3"/>
  <c r="F1250" i="3"/>
  <c r="F1249" i="3"/>
  <c r="F1248" i="3"/>
  <c r="F1247" i="3"/>
  <c r="F1246" i="3"/>
  <c r="F1245" i="3"/>
  <c r="F1244" i="3"/>
  <c r="F1243" i="3"/>
  <c r="F1242" i="3"/>
  <c r="F1241" i="3"/>
  <c r="F1240" i="3"/>
  <c r="F1239" i="3"/>
  <c r="F1238" i="3"/>
  <c r="F1237" i="3"/>
  <c r="F1236" i="3"/>
  <c r="F1235" i="3"/>
  <c r="F1234" i="3"/>
  <c r="F1233" i="3"/>
  <c r="F1232" i="3"/>
  <c r="F1231" i="3"/>
  <c r="F1230" i="3"/>
  <c r="F1229" i="3"/>
  <c r="F1228" i="3"/>
  <c r="F1227" i="3"/>
  <c r="F1226" i="3"/>
  <c r="F1225" i="3"/>
  <c r="F1224" i="3"/>
  <c r="F1223" i="3"/>
  <c r="F1222" i="3"/>
  <c r="F1221" i="3"/>
  <c r="F1220" i="3"/>
  <c r="F1219" i="3"/>
  <c r="F1218" i="3"/>
  <c r="F1217" i="3"/>
  <c r="F1216" i="3"/>
  <c r="F1215" i="3"/>
  <c r="F1214" i="3"/>
  <c r="F1213" i="3"/>
  <c r="F1212" i="3"/>
  <c r="F1211" i="3"/>
  <c r="F1210" i="3"/>
  <c r="F1209" i="3"/>
  <c r="F1208" i="3"/>
  <c r="F1207" i="3"/>
  <c r="F1206" i="3"/>
  <c r="F1205" i="3"/>
  <c r="F1204" i="3"/>
  <c r="F1203" i="3"/>
  <c r="F1202" i="3"/>
  <c r="F1201" i="3"/>
  <c r="F1200" i="3"/>
  <c r="F1199" i="3"/>
  <c r="F1198" i="3"/>
  <c r="F1197" i="3"/>
  <c r="F1196" i="3"/>
  <c r="F1195" i="3"/>
  <c r="F1194" i="3"/>
  <c r="F1193" i="3"/>
  <c r="F1192" i="3"/>
  <c r="F1191" i="3"/>
  <c r="F1190" i="3"/>
  <c r="F1189" i="3"/>
  <c r="F1188" i="3"/>
  <c r="F1187" i="3"/>
  <c r="F1186" i="3"/>
  <c r="F1185" i="3"/>
  <c r="F1184" i="3"/>
  <c r="F1183" i="3"/>
  <c r="F1182" i="3"/>
  <c r="F1181" i="3"/>
  <c r="F1180" i="3"/>
  <c r="F1179" i="3"/>
  <c r="F1178" i="3"/>
  <c r="F1177" i="3"/>
  <c r="F1176" i="3"/>
  <c r="F1175" i="3"/>
  <c r="F1174" i="3"/>
  <c r="F1173" i="3"/>
  <c r="F1172" i="3"/>
  <c r="F1171" i="3"/>
  <c r="F1170" i="3"/>
  <c r="F1169" i="3"/>
  <c r="F1168" i="3"/>
  <c r="F1167" i="3"/>
  <c r="F1166" i="3"/>
  <c r="F1165" i="3"/>
  <c r="F1164" i="3"/>
  <c r="F1163" i="3"/>
  <c r="F1162" i="3"/>
  <c r="F1161" i="3"/>
  <c r="F1160" i="3"/>
  <c r="F1159" i="3"/>
  <c r="F1158" i="3"/>
  <c r="F1157" i="3"/>
  <c r="F1156" i="3"/>
  <c r="F1155" i="3"/>
  <c r="F1154" i="3"/>
  <c r="F1153" i="3"/>
  <c r="F1152" i="3"/>
  <c r="F1151" i="3"/>
  <c r="F1150" i="3"/>
  <c r="F1149" i="3"/>
  <c r="F1148" i="3"/>
  <c r="F1147" i="3"/>
  <c r="F1146" i="3"/>
  <c r="F1145" i="3"/>
  <c r="F1144" i="3"/>
  <c r="F1143" i="3"/>
  <c r="F1142" i="3"/>
  <c r="F1141" i="3"/>
  <c r="F1140" i="3"/>
  <c r="F1139" i="3"/>
  <c r="F1138" i="3"/>
  <c r="F1137" i="3"/>
  <c r="F1136" i="3"/>
  <c r="F1135" i="3"/>
  <c r="F1134" i="3"/>
  <c r="F1133" i="3"/>
  <c r="F1132" i="3"/>
  <c r="F1131" i="3"/>
  <c r="F1130" i="3"/>
  <c r="F1129" i="3"/>
  <c r="F1128" i="3"/>
  <c r="F1127" i="3"/>
  <c r="F1126" i="3"/>
  <c r="F1125" i="3"/>
  <c r="F1124" i="3"/>
  <c r="F1123" i="3"/>
  <c r="F1122" i="3"/>
  <c r="F1121" i="3"/>
  <c r="F1120" i="3"/>
  <c r="F1119" i="3"/>
  <c r="F1118" i="3"/>
  <c r="F1117" i="3"/>
  <c r="F1116" i="3"/>
  <c r="F1115" i="3"/>
  <c r="F1114" i="3"/>
  <c r="F1113" i="3"/>
  <c r="F1112" i="3"/>
  <c r="F1111" i="3"/>
  <c r="F1110" i="3"/>
  <c r="F1109" i="3"/>
  <c r="F1108" i="3"/>
  <c r="F1107" i="3"/>
  <c r="F1106" i="3"/>
  <c r="F1105" i="3"/>
  <c r="F1104" i="3"/>
  <c r="F1103" i="3"/>
  <c r="F1102" i="3"/>
  <c r="F1101" i="3"/>
  <c r="F1100" i="3"/>
  <c r="F1099" i="3"/>
  <c r="F1098" i="3"/>
  <c r="F1097" i="3"/>
  <c r="F1096" i="3"/>
  <c r="F1095" i="3"/>
  <c r="F1094" i="3"/>
  <c r="F1093" i="3"/>
  <c r="F1092" i="3"/>
  <c r="F1091" i="3"/>
  <c r="F1090" i="3"/>
  <c r="F1089" i="3"/>
  <c r="F1088" i="3"/>
  <c r="F1087" i="3"/>
  <c r="F1086" i="3"/>
  <c r="F1085" i="3"/>
  <c r="F1084" i="3"/>
  <c r="F1083" i="3"/>
  <c r="F1082" i="3"/>
  <c r="F1081" i="3"/>
  <c r="F1080" i="3"/>
  <c r="F1079" i="3"/>
  <c r="F1078" i="3"/>
  <c r="F1077" i="3"/>
  <c r="F1076" i="3"/>
  <c r="F1075" i="3"/>
  <c r="F1074" i="3"/>
  <c r="F1073" i="3"/>
  <c r="F1072" i="3"/>
  <c r="F1071" i="3"/>
  <c r="F1070" i="3"/>
  <c r="F1069" i="3"/>
  <c r="F1068" i="3"/>
  <c r="F1067" i="3"/>
  <c r="F1066" i="3"/>
  <c r="F1065" i="3"/>
  <c r="F1064" i="3"/>
  <c r="F1063" i="3"/>
  <c r="F1062" i="3"/>
  <c r="F1061" i="3"/>
  <c r="F1060" i="3"/>
  <c r="F1059" i="3"/>
  <c r="F1058" i="3"/>
  <c r="F1057" i="3"/>
  <c r="F1056" i="3"/>
  <c r="F1055" i="3"/>
  <c r="F1054" i="3"/>
  <c r="F1053" i="3"/>
  <c r="F1052" i="3"/>
  <c r="F1051" i="3"/>
  <c r="F1050" i="3"/>
  <c r="F1049" i="3"/>
  <c r="F1048" i="3"/>
  <c r="F1047" i="3"/>
  <c r="F1046" i="3"/>
  <c r="F1045" i="3"/>
  <c r="F1044" i="3"/>
  <c r="F1043" i="3"/>
  <c r="F1042" i="3"/>
  <c r="F1041" i="3"/>
  <c r="F1040" i="3"/>
  <c r="F1039" i="3"/>
  <c r="F1038" i="3"/>
  <c r="F1037" i="3"/>
  <c r="F1036" i="3"/>
  <c r="F1035" i="3"/>
  <c r="F1034" i="3"/>
  <c r="F1033" i="3"/>
  <c r="F1032" i="3"/>
  <c r="F1031" i="3"/>
  <c r="F1030" i="3"/>
  <c r="F1029" i="3"/>
  <c r="F1028" i="3"/>
  <c r="F1027" i="3"/>
  <c r="F1026" i="3"/>
  <c r="F1025" i="3"/>
  <c r="F1024" i="3"/>
  <c r="F1023" i="3"/>
  <c r="F1022" i="3"/>
  <c r="F1021" i="3"/>
  <c r="F1020" i="3"/>
  <c r="F1019" i="3"/>
  <c r="F1018" i="3"/>
  <c r="F1017" i="3"/>
  <c r="F1016" i="3"/>
  <c r="F1015" i="3"/>
  <c r="F1014" i="3"/>
  <c r="F1013" i="3"/>
  <c r="F1012" i="3"/>
  <c r="F1011" i="3"/>
  <c r="F1010" i="3"/>
  <c r="F1009" i="3"/>
  <c r="F1008" i="3"/>
  <c r="F1007" i="3"/>
  <c r="F1006" i="3"/>
  <c r="F1005" i="3"/>
  <c r="F1004" i="3"/>
  <c r="F1003" i="3"/>
  <c r="F1002" i="3"/>
  <c r="F1001" i="3"/>
  <c r="F1000" i="3"/>
  <c r="F999" i="3"/>
  <c r="F998" i="3"/>
  <c r="F997" i="3"/>
  <c r="F996" i="3"/>
  <c r="F995" i="3"/>
  <c r="F994" i="3"/>
  <c r="F993" i="3"/>
  <c r="F992" i="3"/>
  <c r="F991" i="3"/>
  <c r="F990" i="3"/>
  <c r="F989" i="3"/>
  <c r="F988" i="3"/>
  <c r="F987" i="3"/>
  <c r="F986" i="3"/>
  <c r="F985" i="3"/>
  <c r="F984" i="3"/>
  <c r="F983" i="3"/>
  <c r="F982" i="3"/>
  <c r="F981" i="3"/>
  <c r="F980" i="3"/>
  <c r="F979" i="3"/>
  <c r="F978" i="3"/>
  <c r="F977" i="3"/>
  <c r="F976" i="3"/>
  <c r="F975" i="3"/>
  <c r="F974" i="3"/>
  <c r="F973" i="3"/>
  <c r="F972" i="3"/>
  <c r="F971" i="3"/>
  <c r="F970" i="3"/>
  <c r="F969" i="3"/>
  <c r="F968" i="3"/>
  <c r="F967" i="3"/>
  <c r="F966" i="3"/>
  <c r="F965" i="3"/>
  <c r="F964" i="3"/>
  <c r="F963" i="3"/>
  <c r="F962" i="3"/>
  <c r="F961" i="3"/>
  <c r="F960" i="3"/>
  <c r="F959" i="3"/>
  <c r="F958" i="3"/>
  <c r="F957" i="3"/>
  <c r="F956" i="3"/>
  <c r="F955" i="3"/>
  <c r="F954" i="3"/>
  <c r="F953" i="3"/>
  <c r="F952" i="3"/>
  <c r="F951" i="3"/>
  <c r="F950" i="3"/>
  <c r="F949" i="3"/>
  <c r="F948" i="3"/>
  <c r="F947" i="3"/>
  <c r="F946" i="3"/>
  <c r="F945" i="3"/>
  <c r="F944" i="3"/>
  <c r="F943" i="3"/>
  <c r="F942" i="3"/>
  <c r="F941" i="3"/>
  <c r="F940" i="3"/>
  <c r="F939" i="3"/>
  <c r="F938" i="3"/>
  <c r="F937" i="3"/>
  <c r="F936" i="3"/>
  <c r="F935" i="3"/>
  <c r="F934" i="3"/>
  <c r="F933" i="3"/>
  <c r="F932" i="3"/>
  <c r="F931" i="3"/>
  <c r="F930" i="3"/>
  <c r="F929" i="3"/>
  <c r="F928" i="3"/>
  <c r="F927" i="3"/>
  <c r="F926" i="3"/>
  <c r="F925" i="3"/>
  <c r="F924" i="3"/>
  <c r="F923" i="3"/>
  <c r="F922" i="3"/>
  <c r="F921" i="3"/>
  <c r="F920" i="3"/>
  <c r="F919" i="3"/>
  <c r="F918" i="3"/>
  <c r="F917" i="3"/>
  <c r="F916" i="3"/>
  <c r="F915" i="3"/>
  <c r="F914" i="3"/>
  <c r="F913" i="3"/>
  <c r="F912" i="3"/>
  <c r="F911" i="3"/>
  <c r="F910" i="3"/>
  <c r="F909" i="3"/>
  <c r="F908" i="3"/>
  <c r="F907" i="3"/>
  <c r="F906" i="3"/>
  <c r="F905" i="3"/>
  <c r="F904" i="3"/>
  <c r="F903" i="3"/>
  <c r="F902" i="3"/>
  <c r="F901" i="3"/>
  <c r="F900" i="3"/>
  <c r="F899" i="3"/>
  <c r="F898" i="3"/>
  <c r="F897" i="3"/>
  <c r="F896" i="3"/>
  <c r="F895" i="3"/>
  <c r="F894" i="3"/>
  <c r="F893" i="3"/>
  <c r="F892" i="3"/>
  <c r="F891" i="3"/>
  <c r="F890" i="3"/>
  <c r="F889" i="3"/>
  <c r="F888" i="3"/>
  <c r="F887" i="3"/>
  <c r="F886" i="3"/>
  <c r="F885" i="3"/>
  <c r="F884" i="3"/>
  <c r="F883" i="3"/>
  <c r="F882" i="3"/>
  <c r="F881" i="3"/>
  <c r="F880" i="3"/>
  <c r="F879" i="3"/>
  <c r="F878" i="3"/>
  <c r="F877" i="3"/>
  <c r="F876" i="3"/>
  <c r="F875" i="3"/>
  <c r="F874" i="3"/>
  <c r="F873" i="3"/>
  <c r="F872" i="3"/>
  <c r="F871" i="3"/>
  <c r="F870" i="3"/>
  <c r="F869" i="3"/>
  <c r="F868" i="3"/>
  <c r="F867" i="3"/>
  <c r="F866" i="3"/>
  <c r="F865" i="3"/>
  <c r="F864" i="3"/>
  <c r="F863" i="3"/>
  <c r="F862" i="3"/>
  <c r="F861" i="3"/>
  <c r="F860" i="3"/>
  <c r="F859" i="3"/>
  <c r="F858" i="3"/>
  <c r="F857" i="3"/>
  <c r="F856" i="3"/>
  <c r="F855" i="3"/>
  <c r="F854" i="3"/>
  <c r="F853" i="3"/>
  <c r="F852" i="3"/>
  <c r="F851" i="3"/>
  <c r="F850" i="3"/>
  <c r="F849" i="3"/>
  <c r="F848" i="3"/>
  <c r="F847" i="3"/>
  <c r="F846" i="3"/>
  <c r="F845" i="3"/>
  <c r="F844" i="3"/>
  <c r="F843" i="3"/>
  <c r="F842" i="3"/>
  <c r="F841" i="3"/>
  <c r="F840" i="3"/>
  <c r="F839" i="3"/>
  <c r="F838" i="3"/>
  <c r="F837" i="3"/>
  <c r="F836" i="3"/>
  <c r="F835" i="3"/>
  <c r="F834" i="3"/>
  <c r="F833" i="3"/>
  <c r="F832" i="3"/>
  <c r="F831" i="3"/>
  <c r="F830" i="3"/>
  <c r="F829" i="3"/>
  <c r="F828" i="3"/>
  <c r="F827" i="3"/>
  <c r="F826" i="3"/>
  <c r="F825" i="3"/>
  <c r="F824" i="3"/>
  <c r="F823" i="3"/>
  <c r="F822" i="3"/>
  <c r="F821" i="3"/>
  <c r="F820" i="3"/>
  <c r="F819" i="3"/>
  <c r="F818" i="3"/>
  <c r="F817" i="3"/>
  <c r="F816" i="3"/>
  <c r="F815" i="3"/>
  <c r="F814" i="3"/>
  <c r="F813" i="3"/>
  <c r="F812" i="3"/>
  <c r="F811" i="3"/>
  <c r="F810" i="3"/>
  <c r="F809" i="3"/>
  <c r="F808" i="3"/>
  <c r="F807" i="3"/>
  <c r="F806" i="3"/>
  <c r="F805" i="3"/>
  <c r="F804" i="3"/>
  <c r="F803" i="3"/>
  <c r="F802" i="3"/>
  <c r="F801" i="3"/>
  <c r="F800" i="3"/>
  <c r="F799" i="3"/>
  <c r="F798" i="3"/>
  <c r="F797" i="3"/>
  <c r="F796" i="3"/>
  <c r="F795" i="3"/>
  <c r="F794" i="3"/>
  <c r="F793" i="3"/>
  <c r="F792" i="3"/>
  <c r="F791" i="3"/>
  <c r="F790" i="3"/>
  <c r="F789" i="3"/>
  <c r="F788" i="3"/>
  <c r="F787" i="3"/>
  <c r="F786" i="3"/>
  <c r="F785" i="3"/>
  <c r="F784" i="3"/>
  <c r="F783" i="3"/>
  <c r="F782" i="3"/>
  <c r="F781" i="3"/>
  <c r="F780" i="3"/>
  <c r="F779" i="3"/>
  <c r="F778" i="3"/>
  <c r="F777" i="3"/>
  <c r="F776" i="3"/>
  <c r="F775" i="3"/>
  <c r="F774" i="3"/>
  <c r="F773" i="3"/>
  <c r="F772" i="3"/>
  <c r="F771" i="3"/>
  <c r="F770" i="3"/>
  <c r="F769" i="3"/>
  <c r="F768" i="3"/>
  <c r="F767" i="3"/>
  <c r="F766" i="3"/>
  <c r="F765" i="3"/>
  <c r="F764" i="3"/>
  <c r="F763" i="3"/>
  <c r="F762" i="3"/>
  <c r="F761" i="3"/>
  <c r="F760" i="3"/>
  <c r="F759" i="3"/>
  <c r="F758" i="3"/>
  <c r="F757" i="3"/>
  <c r="F756" i="3"/>
  <c r="F755" i="3"/>
  <c r="F754" i="3"/>
  <c r="F753" i="3"/>
  <c r="F752" i="3"/>
  <c r="F751" i="3"/>
  <c r="F750" i="3"/>
  <c r="F749" i="3"/>
  <c r="F748" i="3"/>
  <c r="F747" i="3"/>
  <c r="F746" i="3"/>
  <c r="F745" i="3"/>
  <c r="F744" i="3"/>
  <c r="F743" i="3"/>
  <c r="F742" i="3"/>
  <c r="F741" i="3"/>
  <c r="F740" i="3"/>
  <c r="F739" i="3"/>
  <c r="F738" i="3"/>
  <c r="F737" i="3"/>
  <c r="F736" i="3"/>
  <c r="F735" i="3"/>
  <c r="F734" i="3"/>
  <c r="F733" i="3"/>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70" i="3"/>
  <c r="F669" i="3"/>
  <c r="F668" i="3"/>
  <c r="F667" i="3"/>
  <c r="F666" i="3"/>
  <c r="F665" i="3"/>
  <c r="F664" i="3"/>
  <c r="F663" i="3"/>
  <c r="F662" i="3"/>
  <c r="F661" i="3"/>
  <c r="F660" i="3"/>
  <c r="F659" i="3"/>
  <c r="F658" i="3"/>
  <c r="F657" i="3"/>
  <c r="F656" i="3"/>
  <c r="F655" i="3"/>
  <c r="F654" i="3"/>
  <c r="F653" i="3"/>
  <c r="F652" i="3"/>
  <c r="F651" i="3"/>
  <c r="F650"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612" i="3"/>
  <c r="F611" i="3"/>
  <c r="F610" i="3"/>
  <c r="F609" i="3"/>
  <c r="F608" i="3"/>
  <c r="F607" i="3"/>
  <c r="F606" i="3"/>
  <c r="F605" i="3"/>
  <c r="F604" i="3"/>
  <c r="F603" i="3"/>
  <c r="F602" i="3"/>
  <c r="F601" i="3"/>
  <c r="F600" i="3"/>
  <c r="F599" i="3"/>
  <c r="F598" i="3"/>
  <c r="F597" i="3"/>
  <c r="F596" i="3"/>
  <c r="F595" i="3"/>
  <c r="F594" i="3"/>
  <c r="F593" i="3"/>
  <c r="F592" i="3"/>
  <c r="F591" i="3"/>
  <c r="F590" i="3"/>
  <c r="F589" i="3"/>
  <c r="F588" i="3"/>
  <c r="F587" i="3"/>
  <c r="F586" i="3"/>
  <c r="F585" i="3"/>
  <c r="F584" i="3"/>
  <c r="F583" i="3"/>
  <c r="F582" i="3"/>
  <c r="F581" i="3"/>
  <c r="F580" i="3"/>
  <c r="F579" i="3"/>
  <c r="F578" i="3"/>
  <c r="F577" i="3"/>
  <c r="F576" i="3"/>
  <c r="F575" i="3"/>
  <c r="F574" i="3"/>
  <c r="F573" i="3"/>
  <c r="F572" i="3"/>
  <c r="F571" i="3"/>
  <c r="F570" i="3"/>
  <c r="F569" i="3"/>
  <c r="F568" i="3"/>
  <c r="F567" i="3"/>
  <c r="F566" i="3"/>
  <c r="F565" i="3"/>
  <c r="F564" i="3"/>
  <c r="F563" i="3"/>
  <c r="F562" i="3"/>
  <c r="F561" i="3"/>
  <c r="F560" i="3"/>
  <c r="F559" i="3"/>
  <c r="F558" i="3"/>
  <c r="F557" i="3"/>
  <c r="F556" i="3"/>
  <c r="F555" i="3"/>
  <c r="F554" i="3"/>
  <c r="F553" i="3"/>
  <c r="F552" i="3"/>
  <c r="F551" i="3"/>
  <c r="F550" i="3"/>
  <c r="F549" i="3"/>
  <c r="F548" i="3"/>
  <c r="F547" i="3"/>
  <c r="F546" i="3"/>
  <c r="F545" i="3"/>
  <c r="F544" i="3"/>
  <c r="F543" i="3"/>
  <c r="F542" i="3"/>
  <c r="F541" i="3"/>
  <c r="F540" i="3"/>
  <c r="F539" i="3"/>
  <c r="F538" i="3"/>
  <c r="F537" i="3"/>
  <c r="F536" i="3"/>
  <c r="F535" i="3"/>
  <c r="F534" i="3"/>
  <c r="F533" i="3"/>
  <c r="F532" i="3"/>
  <c r="F531" i="3"/>
  <c r="F530" i="3"/>
  <c r="F529" i="3"/>
  <c r="F528" i="3"/>
  <c r="F527" i="3"/>
  <c r="F526" i="3"/>
  <c r="F525" i="3"/>
  <c r="F524" i="3"/>
  <c r="F523" i="3"/>
  <c r="F522" i="3"/>
  <c r="F521" i="3"/>
  <c r="F520" i="3"/>
  <c r="F519" i="3"/>
  <c r="F518" i="3"/>
  <c r="F517" i="3"/>
  <c r="F516" i="3"/>
  <c r="F515" i="3"/>
  <c r="F514" i="3"/>
  <c r="F513" i="3"/>
  <c r="F512" i="3"/>
  <c r="F511" i="3"/>
  <c r="F510" i="3"/>
  <c r="F509" i="3"/>
  <c r="F508" i="3"/>
  <c r="F507" i="3"/>
  <c r="F506" i="3"/>
  <c r="F505" i="3"/>
  <c r="F504" i="3"/>
  <c r="F503" i="3"/>
  <c r="F502" i="3"/>
  <c r="F501" i="3"/>
  <c r="F500" i="3"/>
  <c r="F499" i="3"/>
  <c r="F498" i="3"/>
  <c r="F497" i="3"/>
  <c r="F496" i="3"/>
  <c r="F495" i="3"/>
  <c r="F494" i="3"/>
  <c r="F493" i="3"/>
  <c r="F492" i="3"/>
  <c r="F491" i="3"/>
  <c r="F490" i="3"/>
  <c r="F489" i="3"/>
  <c r="F488" i="3"/>
  <c r="F487" i="3"/>
  <c r="F486" i="3"/>
  <c r="F485" i="3"/>
  <c r="F484" i="3"/>
  <c r="F483" i="3"/>
  <c r="F482" i="3"/>
  <c r="F481" i="3"/>
  <c r="F480" i="3"/>
  <c r="F479" i="3"/>
  <c r="F478" i="3"/>
  <c r="F477" i="3"/>
  <c r="F476" i="3"/>
  <c r="F475" i="3"/>
  <c r="F474" i="3"/>
  <c r="F473" i="3"/>
  <c r="F472" i="3"/>
  <c r="F471" i="3"/>
  <c r="F470" i="3"/>
  <c r="F469" i="3"/>
  <c r="F468" i="3"/>
  <c r="F467" i="3"/>
  <c r="F466" i="3"/>
  <c r="F465" i="3"/>
  <c r="F464" i="3"/>
  <c r="F463" i="3"/>
  <c r="F462" i="3"/>
  <c r="F461" i="3"/>
  <c r="F460" i="3"/>
  <c r="F459" i="3"/>
  <c r="F458" i="3"/>
  <c r="F457" i="3"/>
  <c r="F456" i="3"/>
  <c r="F455" i="3"/>
  <c r="F454" i="3"/>
  <c r="F453" i="3"/>
  <c r="F452" i="3"/>
  <c r="F451" i="3"/>
  <c r="F450" i="3"/>
  <c r="F449" i="3"/>
  <c r="F448" i="3"/>
  <c r="F447" i="3"/>
  <c r="F446" i="3"/>
  <c r="F445" i="3"/>
  <c r="F444" i="3"/>
  <c r="F443" i="3"/>
  <c r="F442" i="3"/>
  <c r="F441" i="3"/>
  <c r="F440" i="3"/>
  <c r="F439" i="3"/>
  <c r="F438" i="3"/>
  <c r="F437" i="3"/>
  <c r="F436" i="3"/>
  <c r="F435" i="3"/>
  <c r="F434" i="3"/>
  <c r="F433" i="3"/>
  <c r="F432" i="3"/>
  <c r="F431" i="3"/>
  <c r="F430" i="3"/>
  <c r="F429" i="3"/>
  <c r="F428" i="3"/>
  <c r="F427" i="3"/>
  <c r="F426" i="3"/>
  <c r="F425" i="3"/>
  <c r="F424" i="3"/>
  <c r="F423" i="3"/>
  <c r="F422" i="3"/>
  <c r="F421" i="3"/>
  <c r="F420" i="3"/>
  <c r="F419" i="3"/>
  <c r="F418" i="3"/>
  <c r="F417" i="3"/>
  <c r="F416" i="3"/>
  <c r="F415" i="3"/>
  <c r="F414" i="3"/>
  <c r="F413" i="3"/>
  <c r="F412" i="3"/>
  <c r="F411" i="3"/>
  <c r="F410" i="3"/>
  <c r="F409" i="3"/>
  <c r="F408" i="3"/>
  <c r="F407" i="3"/>
  <c r="F406" i="3"/>
  <c r="F405" i="3"/>
  <c r="F404" i="3"/>
  <c r="F403" i="3"/>
  <c r="F402" i="3"/>
  <c r="F401" i="3"/>
  <c r="F400" i="3"/>
  <c r="F399" i="3"/>
  <c r="F398" i="3"/>
  <c r="F397" i="3"/>
  <c r="F396" i="3"/>
  <c r="F395" i="3"/>
  <c r="F394" i="3"/>
  <c r="F393" i="3"/>
  <c r="F392" i="3"/>
  <c r="F391" i="3"/>
  <c r="F390"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F353" i="3"/>
  <c r="F352" i="3"/>
  <c r="F351" i="3"/>
  <c r="F350" i="3"/>
  <c r="F349" i="3"/>
  <c r="F348" i="3"/>
  <c r="F347" i="3"/>
  <c r="F346" i="3"/>
  <c r="F345" i="3"/>
  <c r="F344" i="3"/>
  <c r="F343" i="3"/>
  <c r="F342" i="3"/>
  <c r="F341" i="3"/>
  <c r="F340" i="3"/>
  <c r="F339" i="3"/>
  <c r="F338" i="3"/>
  <c r="F337" i="3"/>
  <c r="F336" i="3"/>
  <c r="F335" i="3"/>
  <c r="F334" i="3"/>
  <c r="F333" i="3"/>
  <c r="F332" i="3"/>
  <c r="F331" i="3"/>
  <c r="F330" i="3"/>
  <c r="F329" i="3"/>
  <c r="F328" i="3"/>
  <c r="F327" i="3"/>
  <c r="F326" i="3"/>
  <c r="F325" i="3"/>
  <c r="F324" i="3"/>
  <c r="F323" i="3"/>
  <c r="F322" i="3"/>
  <c r="F321" i="3"/>
  <c r="F320" i="3"/>
  <c r="F319" i="3"/>
  <c r="F318" i="3"/>
  <c r="F317" i="3"/>
  <c r="F316" i="3"/>
  <c r="F315" i="3"/>
  <c r="F314" i="3"/>
  <c r="F313" i="3"/>
  <c r="F312" i="3"/>
  <c r="F311" i="3"/>
  <c r="F310" i="3"/>
  <c r="F309" i="3"/>
  <c r="F308" i="3"/>
  <c r="F307" i="3"/>
  <c r="F306" i="3"/>
  <c r="F305" i="3"/>
  <c r="F304" i="3"/>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F2" i="3"/>
  <c r="S2" i="3" l="1" a="1"/>
  <c r="S2" i="3" s="1"/>
  <c r="R4" i="3" s="1"/>
  <c r="Q8" i="3" s="1" a="1"/>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2983" i="3"/>
  <c r="B2985" i="3"/>
  <c r="B2994" i="3"/>
  <c r="B3003" i="3"/>
  <c r="B3012" i="3"/>
  <c r="B3021" i="3"/>
  <c r="B3028" i="3"/>
  <c r="B3037" i="3"/>
  <c r="B3045" i="3"/>
  <c r="B3054" i="3"/>
  <c r="B3062" i="3"/>
  <c r="B3070" i="3"/>
  <c r="B3076" i="3"/>
  <c r="B3085" i="3"/>
  <c r="B2979" i="3"/>
  <c r="B2986" i="3"/>
  <c r="B2997" i="3"/>
  <c r="B3009" i="3"/>
  <c r="B3019" i="3"/>
  <c r="B3030" i="3"/>
  <c r="B3039" i="3"/>
  <c r="B3047" i="3"/>
  <c r="B3055" i="3"/>
  <c r="B3064" i="3"/>
  <c r="B3072" i="3"/>
  <c r="B3079" i="3"/>
  <c r="B3086" i="3"/>
  <c r="B2977" i="3"/>
  <c r="B2991" i="3"/>
  <c r="B3000" i="3"/>
  <c r="B3008" i="3"/>
  <c r="B3018" i="3"/>
  <c r="B3026" i="3"/>
  <c r="B3033" i="3"/>
  <c r="B3041" i="3"/>
  <c r="B3049" i="3"/>
  <c r="B3057" i="3"/>
  <c r="B3065" i="3"/>
  <c r="B3073" i="3"/>
  <c r="B3081" i="3"/>
  <c r="B3089" i="3"/>
  <c r="B2984" i="3"/>
  <c r="B2993" i="3"/>
  <c r="B3001" i="3"/>
  <c r="B3011" i="3"/>
  <c r="B3020" i="3"/>
  <c r="B3029" i="3"/>
  <c r="B3038" i="3"/>
  <c r="B3046" i="3"/>
  <c r="B3053" i="3"/>
  <c r="B3060" i="3"/>
  <c r="B3069" i="3"/>
  <c r="B3080" i="3"/>
  <c r="B3088" i="3"/>
  <c r="B2982" i="3"/>
  <c r="B2992" i="3"/>
  <c r="B3002" i="3"/>
  <c r="B3010" i="3"/>
  <c r="B3017" i="3"/>
  <c r="B3027" i="3"/>
  <c r="B2981" i="3"/>
  <c r="B2987" i="3"/>
  <c r="B2995" i="3"/>
  <c r="B3004" i="3"/>
  <c r="B3013" i="3"/>
  <c r="B3022" i="3"/>
  <c r="B3031" i="3"/>
  <c r="B3035" i="3"/>
  <c r="B3042" i="3"/>
  <c r="B3050" i="3"/>
  <c r="B3058" i="3"/>
  <c r="B3066" i="3"/>
  <c r="B3074" i="3"/>
  <c r="B3082" i="3"/>
  <c r="B3090" i="3"/>
  <c r="B2980" i="3"/>
  <c r="B2988" i="3"/>
  <c r="B2996" i="3"/>
  <c r="B3005" i="3"/>
  <c r="B3015" i="3"/>
  <c r="B3024" i="3"/>
  <c r="B3034" i="3"/>
  <c r="B3043" i="3"/>
  <c r="B3051" i="3"/>
  <c r="B3059" i="3"/>
  <c r="B3067" i="3"/>
  <c r="B3078" i="3"/>
  <c r="B3087" i="3"/>
  <c r="B2978" i="3"/>
  <c r="B2989" i="3"/>
  <c r="B2999" i="3"/>
  <c r="B3007" i="3"/>
  <c r="B3016" i="3"/>
  <c r="B3025" i="3"/>
  <c r="B3036" i="3"/>
  <c r="B3044" i="3"/>
  <c r="B3052" i="3"/>
  <c r="B3061" i="3"/>
  <c r="B3068" i="3"/>
  <c r="B3075" i="3"/>
  <c r="B3083" i="3"/>
  <c r="B3091" i="3"/>
  <c r="B2976" i="3"/>
  <c r="B2990" i="3"/>
  <c r="B2998" i="3"/>
  <c r="B3006" i="3"/>
  <c r="B3014" i="3"/>
  <c r="B3023" i="3"/>
  <c r="B3032" i="3"/>
  <c r="B3040" i="3"/>
  <c r="B3048" i="3"/>
  <c r="B3056" i="3"/>
  <c r="B3063" i="3"/>
  <c r="B3071" i="3"/>
  <c r="B3077" i="3"/>
  <c r="B3084"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3535"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4284" i="3"/>
  <c r="B4285" i="3"/>
  <c r="B4286" i="3"/>
  <c r="B4287" i="3"/>
  <c r="B4288" i="3"/>
  <c r="B4289" i="3"/>
  <c r="B4290" i="3"/>
  <c r="B4291" i="3"/>
  <c r="B4292" i="3"/>
  <c r="B4293" i="3"/>
  <c r="B4294" i="3"/>
  <c r="B4295" i="3"/>
  <c r="B4296" i="3"/>
  <c r="B4297" i="3"/>
  <c r="B4298" i="3"/>
  <c r="B4299" i="3"/>
  <c r="B4300" i="3"/>
  <c r="B4301" i="3"/>
  <c r="B4302" i="3"/>
  <c r="B4303" i="3"/>
  <c r="B4304" i="3"/>
  <c r="B4305" i="3"/>
  <c r="B4306" i="3"/>
  <c r="B4307" i="3"/>
  <c r="B4308" i="3"/>
  <c r="B4309" i="3"/>
  <c r="B4310" i="3"/>
  <c r="B4311" i="3"/>
  <c r="B4312" i="3"/>
  <c r="B4313" i="3"/>
  <c r="B4314" i="3"/>
  <c r="B4315" i="3"/>
  <c r="B4316" i="3"/>
  <c r="B4317" i="3"/>
  <c r="B4318" i="3"/>
  <c r="B4319" i="3"/>
  <c r="B4320" i="3"/>
  <c r="B4321" i="3"/>
  <c r="B4322" i="3"/>
  <c r="B4323" i="3"/>
  <c r="B4324" i="3"/>
  <c r="B4325" i="3"/>
  <c r="B4326" i="3"/>
  <c r="B4327" i="3"/>
  <c r="B4328" i="3"/>
  <c r="B4329" i="3"/>
  <c r="B4330" i="3"/>
  <c r="B4331" i="3"/>
  <c r="B4332" i="3"/>
  <c r="B4333" i="3"/>
  <c r="B4334" i="3"/>
  <c r="B4335" i="3"/>
  <c r="B4336" i="3"/>
  <c r="B4337" i="3"/>
  <c r="B4338" i="3"/>
  <c r="B4339" i="3"/>
  <c r="B4340" i="3"/>
  <c r="B4341" i="3"/>
  <c r="B4342" i="3"/>
  <c r="B4343" i="3"/>
  <c r="B4344" i="3"/>
  <c r="B4345" i="3"/>
  <c r="B4346" i="3"/>
  <c r="B4347" i="3"/>
  <c r="B4348" i="3"/>
  <c r="B4349" i="3"/>
  <c r="B4350" i="3"/>
  <c r="B4351" i="3"/>
  <c r="B4352" i="3"/>
  <c r="B4353" i="3"/>
  <c r="B4354" i="3"/>
  <c r="B4355" i="3"/>
  <c r="B4356" i="3"/>
  <c r="B4357" i="3"/>
  <c r="B4358" i="3"/>
  <c r="B4359" i="3"/>
  <c r="B4360" i="3"/>
  <c r="B4361" i="3"/>
  <c r="B4362" i="3"/>
  <c r="B4363" i="3"/>
  <c r="B4364" i="3"/>
  <c r="B4365" i="3"/>
  <c r="B4366" i="3"/>
  <c r="B4367" i="3"/>
  <c r="B4368" i="3"/>
  <c r="B4369" i="3"/>
  <c r="B4370" i="3"/>
  <c r="B4371" i="3"/>
  <c r="B4372" i="3"/>
  <c r="B4373" i="3"/>
  <c r="B4374" i="3"/>
  <c r="B4375" i="3"/>
  <c r="B4376" i="3"/>
  <c r="B4377" i="3"/>
  <c r="B4378" i="3"/>
  <c r="B4379" i="3"/>
  <c r="B4380" i="3"/>
  <c r="B4381" i="3"/>
  <c r="B4382" i="3"/>
  <c r="B4383" i="3"/>
  <c r="B4384" i="3"/>
  <c r="B4385" i="3"/>
  <c r="B4386" i="3"/>
  <c r="B4387" i="3"/>
  <c r="B4388" i="3"/>
  <c r="B4389" i="3"/>
  <c r="B4390" i="3"/>
  <c r="B4391" i="3"/>
  <c r="B4392" i="3"/>
  <c r="B4393" i="3"/>
  <c r="B4394" i="3"/>
  <c r="B4395" i="3"/>
  <c r="B4396" i="3"/>
  <c r="B4505" i="3"/>
  <c r="B4506" i="3"/>
  <c r="B4507" i="3"/>
  <c r="B4508" i="3"/>
  <c r="B4509" i="3"/>
  <c r="B4510" i="3"/>
  <c r="B4511" i="3"/>
  <c r="B4512" i="3"/>
  <c r="B4513" i="3"/>
  <c r="B4514" i="3"/>
  <c r="B4515" i="3"/>
  <c r="B4516" i="3"/>
  <c r="B4517" i="3"/>
  <c r="B4518" i="3"/>
  <c r="B4519" i="3"/>
  <c r="B4520" i="3"/>
  <c r="B4521" i="3"/>
  <c r="B4522" i="3"/>
  <c r="B4523" i="3"/>
  <c r="B4524" i="3"/>
  <c r="B4525" i="3"/>
  <c r="B4526" i="3"/>
  <c r="B4527" i="3"/>
  <c r="B4528" i="3"/>
  <c r="B4529" i="3"/>
  <c r="B4530" i="3"/>
  <c r="B4531" i="3"/>
  <c r="B4532" i="3"/>
  <c r="B4533" i="3"/>
  <c r="B4534" i="3"/>
  <c r="B4535" i="3"/>
  <c r="B4536" i="3"/>
  <c r="B4537" i="3"/>
  <c r="B4538" i="3"/>
  <c r="B4539" i="3"/>
  <c r="B4540" i="3"/>
  <c r="B4541" i="3"/>
  <c r="B4542" i="3"/>
  <c r="B4543" i="3"/>
  <c r="B4544" i="3"/>
  <c r="B4545" i="3"/>
  <c r="B4546" i="3"/>
  <c r="B4547" i="3"/>
  <c r="B4548" i="3"/>
  <c r="B4549" i="3"/>
  <c r="B4550" i="3"/>
  <c r="B4551" i="3"/>
  <c r="B4552" i="3"/>
  <c r="B4553" i="3"/>
  <c r="B4554" i="3"/>
  <c r="B4555" i="3"/>
  <c r="B4556" i="3"/>
  <c r="B4557" i="3"/>
  <c r="B4558" i="3"/>
  <c r="B4559" i="3"/>
  <c r="B4560" i="3"/>
  <c r="B4561" i="3"/>
  <c r="B4562" i="3"/>
  <c r="B4563" i="3"/>
  <c r="B4564" i="3"/>
  <c r="B4565" i="3"/>
  <c r="B4566" i="3"/>
  <c r="B4567" i="3"/>
  <c r="B4568" i="3"/>
  <c r="B4569" i="3"/>
  <c r="B4570" i="3"/>
  <c r="B4571" i="3"/>
  <c r="B4572" i="3"/>
  <c r="B4573" i="3"/>
  <c r="B4574" i="3"/>
  <c r="B4575" i="3"/>
  <c r="B4576" i="3"/>
  <c r="B4577" i="3"/>
  <c r="B4578" i="3"/>
  <c r="B4579" i="3"/>
  <c r="B4580" i="3"/>
  <c r="B4581" i="3"/>
  <c r="B4582" i="3"/>
  <c r="B4583" i="3"/>
  <c r="B4584" i="3"/>
  <c r="B4585" i="3"/>
  <c r="B4586" i="3"/>
  <c r="B4587" i="3"/>
  <c r="B4588" i="3"/>
  <c r="B4589" i="3"/>
  <c r="B4590" i="3"/>
  <c r="B4591" i="3"/>
  <c r="B4592" i="3"/>
  <c r="B4593" i="3"/>
  <c r="B4594" i="3"/>
  <c r="B4595" i="3"/>
  <c r="B4596" i="3"/>
  <c r="B4597" i="3"/>
  <c r="B4598" i="3"/>
  <c r="B4599" i="3"/>
  <c r="B4600" i="3"/>
  <c r="B4601" i="3"/>
  <c r="B4602" i="3"/>
  <c r="B4603" i="3"/>
  <c r="B4604" i="3"/>
  <c r="B4605" i="3"/>
  <c r="B4606" i="3"/>
  <c r="B4607" i="3"/>
  <c r="B4608" i="3"/>
  <c r="B4609" i="3"/>
  <c r="B4610" i="3"/>
  <c r="B4611" i="3"/>
  <c r="B4612" i="3"/>
  <c r="B4613" i="3"/>
  <c r="B4614" i="3"/>
  <c r="B4615" i="3"/>
  <c r="B4616" i="3"/>
  <c r="B4617" i="3"/>
  <c r="B4618" i="3"/>
  <c r="B4619" i="3"/>
  <c r="B4620" i="3"/>
  <c r="B4621" i="3"/>
  <c r="B4622" i="3"/>
  <c r="B4623" i="3"/>
  <c r="B4624" i="3"/>
  <c r="B4625" i="3"/>
  <c r="B4626" i="3"/>
  <c r="B4627" i="3"/>
  <c r="B4628" i="3"/>
  <c r="B4629" i="3"/>
  <c r="B4630" i="3"/>
  <c r="B4631" i="3"/>
  <c r="B4632" i="3"/>
  <c r="B4633" i="3"/>
  <c r="B4634" i="3"/>
  <c r="B4635" i="3"/>
  <c r="B4636" i="3"/>
  <c r="B4637" i="3"/>
  <c r="B4638" i="3"/>
  <c r="B4639" i="3"/>
  <c r="B4640" i="3"/>
  <c r="B4641" i="3"/>
  <c r="B4642" i="3"/>
  <c r="B4643" i="3"/>
  <c r="B4644" i="3"/>
  <c r="B4645" i="3"/>
  <c r="B4646" i="3"/>
  <c r="B4647" i="3"/>
  <c r="B4648" i="3"/>
  <c r="B4649" i="3"/>
  <c r="B4650" i="3"/>
  <c r="B4651" i="3"/>
  <c r="B4652" i="3"/>
  <c r="B4653" i="3"/>
  <c r="B4654" i="3"/>
  <c r="B4655" i="3"/>
  <c r="B4656" i="3"/>
  <c r="B4657" i="3"/>
  <c r="B4658" i="3"/>
  <c r="B4659" i="3"/>
  <c r="B4660" i="3"/>
  <c r="B4661" i="3"/>
  <c r="B4662" i="3"/>
  <c r="B4663" i="3"/>
  <c r="B4664" i="3"/>
  <c r="B4665" i="3"/>
  <c r="B4666" i="3"/>
  <c r="B4667" i="3"/>
  <c r="B4668" i="3"/>
  <c r="B5420" i="3"/>
  <c r="B5427" i="3"/>
  <c r="B5433" i="3"/>
  <c r="B5440" i="3"/>
  <c r="B5448" i="3"/>
  <c r="B5455" i="3"/>
  <c r="B5463" i="3"/>
  <c r="B5421" i="3"/>
  <c r="B5430" i="3"/>
  <c r="B5437" i="3"/>
  <c r="B5444" i="3"/>
  <c r="B5451" i="3"/>
  <c r="B5458" i="3"/>
  <c r="B5465" i="3"/>
  <c r="B5417" i="3"/>
  <c r="B5424" i="3"/>
  <c r="B5431" i="3"/>
  <c r="B5439" i="3"/>
  <c r="B5447" i="3"/>
  <c r="B5454" i="3"/>
  <c r="B5461" i="3"/>
  <c r="B5469" i="3"/>
  <c r="B5418" i="3"/>
  <c r="B5428" i="3"/>
  <c r="B5436" i="3"/>
  <c r="B5446" i="3"/>
  <c r="B5453" i="3"/>
  <c r="B5462" i="3"/>
  <c r="B5470" i="3"/>
  <c r="B5416" i="3"/>
  <c r="B5426" i="3"/>
  <c r="B5435" i="3"/>
  <c r="B5445" i="3"/>
  <c r="B5459" i="3"/>
  <c r="B5467" i="3"/>
  <c r="B5422" i="3"/>
  <c r="B5429" i="3"/>
  <c r="B5438" i="3"/>
  <c r="B5443" i="3"/>
  <c r="B5450" i="3"/>
  <c r="B5457" i="3"/>
  <c r="B5466" i="3"/>
  <c r="B5423" i="3"/>
  <c r="B5434" i="3"/>
  <c r="B5442" i="3"/>
  <c r="B5452" i="3"/>
  <c r="B5460" i="3"/>
  <c r="B5468" i="3"/>
  <c r="B3536" i="3"/>
  <c r="B3537" i="3"/>
  <c r="B3538" i="3"/>
  <c r="B3539" i="3"/>
  <c r="B3540" i="3"/>
  <c r="B3541" i="3"/>
  <c r="B3542" i="3"/>
  <c r="B3543" i="3"/>
  <c r="B3544" i="3"/>
  <c r="B3545" i="3"/>
  <c r="B3546" i="3"/>
  <c r="B3547" i="3"/>
  <c r="B3548" i="3"/>
  <c r="B3549" i="3"/>
  <c r="B3550" i="3"/>
  <c r="B3551" i="3"/>
  <c r="B3552" i="3"/>
  <c r="B3553" i="3"/>
  <c r="B3554" i="3"/>
  <c r="B3555" i="3"/>
  <c r="B3556" i="3"/>
  <c r="B3557" i="3"/>
  <c r="B3558" i="3"/>
  <c r="B3559" i="3"/>
  <c r="B3560" i="3"/>
  <c r="B3561" i="3"/>
  <c r="B3562" i="3"/>
  <c r="B3563" i="3"/>
  <c r="B3564" i="3"/>
  <c r="B3565" i="3"/>
  <c r="B3566" i="3"/>
  <c r="B3567" i="3"/>
  <c r="B3568" i="3"/>
  <c r="B3569" i="3"/>
  <c r="B3570" i="3"/>
  <c r="B3571" i="3"/>
  <c r="B3572" i="3"/>
  <c r="B3573" i="3"/>
  <c r="B5419" i="3"/>
  <c r="B5425" i="3"/>
  <c r="B5432" i="3"/>
  <c r="B5441" i="3"/>
  <c r="B5449" i="3"/>
  <c r="B5456" i="3"/>
  <c r="B5464"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8"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4397" i="3"/>
  <c r="B4398" i="3"/>
  <c r="B4399" i="3"/>
  <c r="B4400" i="3"/>
  <c r="B4401" i="3"/>
  <c r="B4402" i="3"/>
  <c r="B4403" i="3"/>
  <c r="B4404" i="3"/>
  <c r="B4405" i="3"/>
  <c r="B4406" i="3"/>
  <c r="B4407" i="3"/>
  <c r="B4408" i="3"/>
  <c r="B4409" i="3"/>
  <c r="B4410" i="3"/>
  <c r="B4411" i="3"/>
  <c r="B4412" i="3"/>
  <c r="B4413" i="3"/>
  <c r="B4414" i="3"/>
  <c r="B4415" i="3"/>
  <c r="B4416" i="3"/>
  <c r="B4417" i="3"/>
  <c r="B4418" i="3"/>
  <c r="B4419" i="3"/>
  <c r="B4420" i="3"/>
  <c r="B4421" i="3"/>
  <c r="B4422" i="3"/>
  <c r="B4423" i="3"/>
  <c r="B4424" i="3"/>
  <c r="B4425" i="3"/>
  <c r="B4426" i="3"/>
  <c r="B4427" i="3"/>
  <c r="B4428" i="3"/>
  <c r="B4429" i="3"/>
  <c r="B4430" i="3"/>
  <c r="B4431" i="3"/>
  <c r="B4432" i="3"/>
  <c r="B4433" i="3"/>
  <c r="B4434" i="3"/>
  <c r="B4435" i="3"/>
  <c r="B4436" i="3"/>
  <c r="B4437" i="3"/>
  <c r="B4438" i="3"/>
  <c r="B4439" i="3"/>
  <c r="B4440" i="3"/>
  <c r="B4441" i="3"/>
  <c r="B4442" i="3"/>
  <c r="B4443" i="3"/>
  <c r="B4444" i="3"/>
  <c r="B4445" i="3"/>
  <c r="B4446" i="3"/>
  <c r="B4447" i="3"/>
  <c r="B4448" i="3"/>
  <c r="B4449" i="3"/>
  <c r="B4450" i="3"/>
  <c r="B4451" i="3"/>
  <c r="B4452" i="3"/>
  <c r="B4453" i="3"/>
  <c r="B4454" i="3"/>
  <c r="B4455" i="3"/>
  <c r="B4456" i="3"/>
  <c r="B4457" i="3"/>
  <c r="B4458" i="3"/>
  <c r="B4459" i="3"/>
  <c r="B4460" i="3"/>
  <c r="B4461" i="3"/>
  <c r="B4462" i="3"/>
  <c r="B4463" i="3"/>
  <c r="B4464" i="3"/>
  <c r="B4465" i="3"/>
  <c r="B4466" i="3"/>
  <c r="B4467" i="3"/>
  <c r="B4468" i="3"/>
  <c r="B4469" i="3"/>
  <c r="B4470" i="3"/>
  <c r="B4471" i="3"/>
  <c r="B4472" i="3"/>
  <c r="B4473" i="3"/>
  <c r="B4474" i="3"/>
  <c r="B4475" i="3"/>
  <c r="B4476" i="3"/>
  <c r="B4477" i="3"/>
  <c r="B4478" i="3"/>
  <c r="B4479" i="3"/>
  <c r="B4480" i="3"/>
  <c r="B4481" i="3"/>
  <c r="B4482" i="3"/>
  <c r="B4483" i="3"/>
  <c r="B4484" i="3"/>
  <c r="B4485" i="3"/>
  <c r="B4486" i="3"/>
  <c r="B4487" i="3"/>
  <c r="B4488" i="3"/>
  <c r="B4489" i="3"/>
  <c r="B4490" i="3"/>
  <c r="B4491" i="3"/>
  <c r="B4492" i="3"/>
  <c r="B4493" i="3"/>
  <c r="B4494" i="3"/>
  <c r="B4495" i="3"/>
  <c r="B4496" i="3"/>
  <c r="B4497" i="3"/>
  <c r="B4498" i="3"/>
  <c r="B4499" i="3"/>
  <c r="B4500" i="3"/>
  <c r="B4501" i="3"/>
  <c r="B4502" i="3"/>
  <c r="B4503" i="3"/>
  <c r="B4504" i="3"/>
  <c r="B7571" i="3"/>
  <c r="B7572" i="3"/>
  <c r="B7573" i="3"/>
  <c r="B7574" i="3"/>
  <c r="B7575" i="3"/>
  <c r="B7576" i="3"/>
  <c r="B7577" i="3"/>
  <c r="B7578" i="3"/>
  <c r="B7579" i="3"/>
  <c r="B7580" i="3"/>
  <c r="B7581" i="3"/>
  <c r="B7582" i="3"/>
  <c r="B7583" i="3"/>
  <c r="B7584" i="3"/>
  <c r="B7585" i="3"/>
  <c r="B7586" i="3"/>
  <c r="B7587" i="3"/>
  <c r="B7588" i="3"/>
  <c r="B7589" i="3"/>
  <c r="B7590" i="3"/>
  <c r="B7591" i="3"/>
  <c r="B7592" i="3"/>
  <c r="B7593" i="3"/>
  <c r="B7594" i="3"/>
  <c r="B7595" i="3"/>
  <c r="B7596" i="3"/>
  <c r="B7597" i="3"/>
  <c r="B7598" i="3"/>
  <c r="B7599" i="3"/>
  <c r="B7600" i="3"/>
  <c r="B7601" i="3"/>
  <c r="B7602" i="3"/>
  <c r="B7603" i="3"/>
  <c r="B7604" i="3"/>
  <c r="B7605" i="3"/>
  <c r="B7606" i="3"/>
  <c r="B7607" i="3"/>
  <c r="B7608" i="3"/>
  <c r="B7609" i="3"/>
  <c r="B7610" i="3"/>
  <c r="B7611" i="3"/>
  <c r="B7612" i="3"/>
  <c r="B7613" i="3"/>
  <c r="B7614" i="3"/>
  <c r="B7615" i="3"/>
  <c r="B7616" i="3"/>
  <c r="B7617" i="3"/>
  <c r="B7618" i="3"/>
  <c r="B7619" i="3"/>
  <c r="B7620" i="3"/>
  <c r="B7621" i="3"/>
  <c r="B7622" i="3"/>
  <c r="B7623" i="3"/>
  <c r="B7624" i="3"/>
  <c r="B7625" i="3"/>
  <c r="B7769" i="3"/>
  <c r="B7770" i="3"/>
  <c r="B7771" i="3"/>
  <c r="B7772" i="3"/>
  <c r="B7773" i="3"/>
  <c r="B7774" i="3"/>
  <c r="B7775" i="3"/>
  <c r="B7776" i="3"/>
  <c r="B7777" i="3"/>
  <c r="B7778" i="3"/>
  <c r="B7779" i="3"/>
  <c r="B7780" i="3"/>
  <c r="B7781" i="3"/>
  <c r="B7782" i="3"/>
  <c r="B7783" i="3"/>
  <c r="B7784" i="3"/>
  <c r="B7785" i="3"/>
  <c r="B7786" i="3"/>
  <c r="B7787" i="3"/>
  <c r="B7788" i="3"/>
  <c r="B7789" i="3"/>
  <c r="B7790" i="3"/>
  <c r="B7791" i="3"/>
  <c r="B7792" i="3"/>
  <c r="B7793" i="3"/>
  <c r="B7794" i="3"/>
  <c r="B7795" i="3"/>
  <c r="B7796" i="3"/>
  <c r="B7797" i="3"/>
  <c r="B7798" i="3"/>
  <c r="B7799" i="3"/>
  <c r="B7800" i="3"/>
  <c r="B7801" i="3"/>
  <c r="B7802" i="3"/>
  <c r="B7803" i="3"/>
  <c r="B7804" i="3"/>
  <c r="B7805" i="3"/>
  <c r="B7806" i="3"/>
  <c r="B7807" i="3"/>
  <c r="B7808" i="3"/>
  <c r="B7809" i="3"/>
  <c r="B7810" i="3"/>
  <c r="B7811" i="3"/>
  <c r="B7812" i="3"/>
  <c r="B7813" i="3"/>
  <c r="B7814" i="3"/>
  <c r="B7815" i="3"/>
  <c r="B7816" i="3"/>
  <c r="B7817" i="3"/>
  <c r="B7818" i="3"/>
  <c r="B7819" i="3"/>
  <c r="B7820" i="3"/>
  <c r="B7821" i="3"/>
  <c r="B7822" i="3"/>
  <c r="B7823" i="3"/>
  <c r="B7824" i="3"/>
  <c r="B7825" i="3"/>
  <c r="B7826" i="3"/>
  <c r="B7827" i="3"/>
  <c r="B7828" i="3"/>
  <c r="B7829" i="3"/>
  <c r="B7830" i="3"/>
  <c r="B7831" i="3"/>
  <c r="B7832" i="3"/>
  <c r="B7833" i="3"/>
  <c r="B7834" i="3"/>
  <c r="B7835" i="3"/>
  <c r="B7836" i="3"/>
  <c r="B7837" i="3"/>
  <c r="B7838" i="3"/>
  <c r="B7839" i="3"/>
  <c r="B7840" i="3"/>
  <c r="B7841" i="3"/>
  <c r="B7842" i="3"/>
  <c r="B7843" i="3"/>
  <c r="B7844" i="3"/>
  <c r="B7845" i="3"/>
  <c r="B7846" i="3"/>
  <c r="B7847" i="3"/>
  <c r="B7848" i="3"/>
  <c r="B7849" i="3"/>
  <c r="B7850" i="3"/>
  <c r="B7851" i="3"/>
  <c r="B7852" i="3"/>
  <c r="B7853" i="3"/>
  <c r="B7854" i="3"/>
  <c r="B7855" i="3"/>
  <c r="B7856" i="3"/>
  <c r="B7857" i="3"/>
  <c r="B7858" i="3"/>
  <c r="B7859" i="3"/>
  <c r="B7860" i="3"/>
  <c r="B7861" i="3"/>
  <c r="B7862" i="3"/>
  <c r="B7863" i="3"/>
  <c r="B7864" i="3"/>
  <c r="B7865" i="3"/>
  <c r="B7866" i="3"/>
  <c r="B7867" i="3"/>
  <c r="B7868" i="3"/>
  <c r="B7869" i="3"/>
  <c r="B7870" i="3"/>
  <c r="B7871" i="3"/>
  <c r="B7872" i="3"/>
  <c r="B7873" i="3"/>
  <c r="B7874" i="3"/>
  <c r="B7875" i="3"/>
  <c r="B7876" i="3"/>
  <c r="B7877" i="3"/>
  <c r="B7878" i="3"/>
  <c r="B7879" i="3"/>
  <c r="B7880" i="3"/>
  <c r="B7881" i="3"/>
  <c r="B7882" i="3"/>
  <c r="B7883" i="3"/>
  <c r="B7884" i="3"/>
  <c r="B7885" i="3"/>
  <c r="B7886" i="3"/>
  <c r="B7887" i="3"/>
  <c r="B7888" i="3"/>
  <c r="B7889" i="3"/>
  <c r="B7890" i="3"/>
  <c r="B7891" i="3"/>
  <c r="B7892" i="3"/>
  <c r="B7893" i="3"/>
  <c r="B7894" i="3"/>
  <c r="B7895" i="3"/>
  <c r="B7896" i="3"/>
  <c r="B7897" i="3"/>
  <c r="B7898" i="3"/>
  <c r="B7899" i="3"/>
  <c r="B7900" i="3"/>
  <c r="B7901" i="3"/>
  <c r="B7902" i="3"/>
  <c r="B7903" i="3"/>
  <c r="B7904" i="3"/>
  <c r="B7905" i="3"/>
  <c r="B7906" i="3"/>
  <c r="B7907" i="3"/>
  <c r="B7908" i="3"/>
  <c r="B7909" i="3"/>
  <c r="B7910" i="3"/>
  <c r="B7911" i="3"/>
  <c r="B7912" i="3"/>
  <c r="B7913" i="3"/>
  <c r="B7914" i="3"/>
  <c r="B7915" i="3"/>
  <c r="B7916" i="3"/>
  <c r="B7917" i="3"/>
  <c r="B7918" i="3"/>
  <c r="B7919" i="3"/>
  <c r="B7920" i="3"/>
  <c r="B7921" i="3"/>
  <c r="B7922" i="3"/>
  <c r="B7923" i="3"/>
  <c r="B7924" i="3"/>
  <c r="B7925" i="3"/>
  <c r="B7926" i="3"/>
  <c r="B7927" i="3"/>
  <c r="B7928" i="3"/>
  <c r="B7929" i="3"/>
  <c r="B7930" i="3"/>
  <c r="B7931" i="3"/>
  <c r="B7932" i="3"/>
  <c r="B7933" i="3"/>
  <c r="B7934" i="3"/>
  <c r="B7935" i="3"/>
  <c r="B7936" i="3"/>
  <c r="B7937" i="3"/>
  <c r="B7938" i="3"/>
  <c r="B7939" i="3"/>
  <c r="B7940" i="3"/>
  <c r="B7941" i="3"/>
  <c r="B7942" i="3"/>
  <c r="B7943" i="3"/>
  <c r="B7944" i="3"/>
  <c r="B7945" i="3"/>
  <c r="B7946" i="3"/>
  <c r="B7947" i="3"/>
  <c r="B7948" i="3"/>
  <c r="B7949" i="3"/>
  <c r="B7950" i="3"/>
  <c r="B7951" i="3"/>
  <c r="B7952" i="3"/>
  <c r="B7953" i="3"/>
  <c r="B7954" i="3"/>
  <c r="B7955" i="3"/>
  <c r="B7956" i="3"/>
  <c r="B7957" i="3"/>
  <c r="B7958" i="3"/>
  <c r="B7959" i="3"/>
  <c r="B7960" i="3"/>
  <c r="B7961" i="3"/>
  <c r="B7962" i="3"/>
  <c r="B7963" i="3"/>
  <c r="B7964" i="3"/>
  <c r="B7965" i="3"/>
  <c r="B7966" i="3"/>
  <c r="B7967" i="3"/>
  <c r="B7968" i="3"/>
  <c r="B7969" i="3"/>
  <c r="B7970" i="3"/>
  <c r="B7971" i="3"/>
  <c r="B7972" i="3"/>
  <c r="B7973" i="3"/>
  <c r="B7974" i="3"/>
  <c r="B7975" i="3"/>
  <c r="B7976" i="3"/>
  <c r="B7977" i="3"/>
  <c r="B7978" i="3"/>
  <c r="B7979" i="3"/>
  <c r="B7980" i="3"/>
  <c r="B7981" i="3"/>
  <c r="B7982" i="3"/>
  <c r="B7983" i="3"/>
  <c r="B7984" i="3"/>
  <c r="B7985" i="3"/>
  <c r="B7986" i="3"/>
  <c r="B7987" i="3"/>
  <c r="B7988" i="3"/>
  <c r="B7989" i="3"/>
  <c r="B7990" i="3"/>
  <c r="B7991" i="3"/>
  <c r="B7992" i="3"/>
  <c r="B7993" i="3"/>
  <c r="B7994" i="3"/>
  <c r="B7995" i="3"/>
  <c r="B7996" i="3"/>
  <c r="B7997" i="3"/>
  <c r="B7998" i="3"/>
  <c r="B7999" i="3"/>
  <c r="B8000" i="3"/>
  <c r="B8001" i="3"/>
  <c r="B8002" i="3"/>
  <c r="B8003" i="3"/>
  <c r="B8004" i="3"/>
  <c r="B8005" i="3"/>
  <c r="B8006" i="3"/>
  <c r="B8007" i="3"/>
  <c r="B8008" i="3"/>
  <c r="B8009" i="3"/>
  <c r="B8010" i="3"/>
  <c r="B8011" i="3"/>
  <c r="B8012" i="3"/>
  <c r="B8013" i="3"/>
  <c r="B8014" i="3"/>
  <c r="B8015" i="3"/>
  <c r="B8016" i="3"/>
  <c r="B8017" i="3"/>
  <c r="B8018" i="3"/>
  <c r="B8019" i="3"/>
  <c r="B8020" i="3"/>
  <c r="B8021" i="3"/>
  <c r="B8022" i="3"/>
  <c r="B8023" i="3"/>
  <c r="B8024" i="3"/>
  <c r="B8025" i="3"/>
  <c r="B8026" i="3"/>
  <c r="B8027" i="3"/>
  <c r="B8028" i="3"/>
  <c r="B8029" i="3"/>
  <c r="B8030" i="3"/>
  <c r="B8031" i="3"/>
  <c r="B8032" i="3"/>
  <c r="B8033" i="3"/>
  <c r="B8034" i="3"/>
  <c r="B8035" i="3"/>
  <c r="B8036" i="3"/>
  <c r="B8037" i="3"/>
  <c r="B8038" i="3"/>
  <c r="B8039" i="3"/>
  <c r="B8040" i="3"/>
  <c r="B8041" i="3"/>
  <c r="B8042" i="3"/>
  <c r="B8043" i="3"/>
  <c r="B8044" i="3"/>
  <c r="B8045" i="3"/>
  <c r="B8046" i="3"/>
  <c r="B8047" i="3"/>
  <c r="B8048" i="3"/>
  <c r="B8049" i="3"/>
  <c r="B8050" i="3"/>
  <c r="B8051" i="3"/>
  <c r="B8052" i="3"/>
  <c r="B8053" i="3"/>
  <c r="B8054" i="3"/>
  <c r="B8055" i="3"/>
  <c r="B8056" i="3"/>
  <c r="B8057" i="3"/>
  <c r="B8058" i="3"/>
  <c r="B8059" i="3"/>
  <c r="B8060" i="3"/>
  <c r="B8061" i="3"/>
  <c r="B8062" i="3"/>
  <c r="B8063" i="3"/>
  <c r="B8064" i="3"/>
  <c r="B8065" i="3"/>
  <c r="B8066" i="3"/>
  <c r="B8067" i="3"/>
  <c r="B8068" i="3"/>
  <c r="B8069" i="3"/>
  <c r="B8070" i="3"/>
  <c r="B8071" i="3"/>
  <c r="B8072" i="3"/>
  <c r="B8073" i="3"/>
  <c r="B8074" i="3"/>
  <c r="B8075" i="3"/>
  <c r="B8076" i="3"/>
  <c r="B8077" i="3"/>
  <c r="B8078" i="3"/>
  <c r="B8079" i="3"/>
  <c r="B8080" i="3"/>
  <c r="B8081" i="3"/>
  <c r="B8082" i="3"/>
  <c r="B8083" i="3"/>
  <c r="B8084" i="3"/>
  <c r="B8085" i="3"/>
  <c r="B8086" i="3"/>
  <c r="B8087" i="3"/>
  <c r="B8088" i="3"/>
  <c r="B8089" i="3"/>
  <c r="B8090" i="3"/>
  <c r="B8091" i="3"/>
  <c r="B8092" i="3"/>
  <c r="B8093" i="3"/>
  <c r="B8094" i="3"/>
  <c r="B8095" i="3"/>
  <c r="B8096" i="3"/>
  <c r="B8097" i="3"/>
  <c r="B8098" i="3"/>
  <c r="B8099" i="3"/>
  <c r="B8100" i="3"/>
  <c r="B8101" i="3"/>
  <c r="B8102" i="3"/>
  <c r="B8103" i="3"/>
  <c r="B8104" i="3"/>
  <c r="B8105" i="3"/>
  <c r="B8106" i="3"/>
  <c r="B8107" i="3"/>
  <c r="B8108" i="3"/>
  <c r="B8109" i="3"/>
  <c r="B8110" i="3"/>
  <c r="B8111" i="3"/>
  <c r="B8112" i="3"/>
  <c r="B8113" i="3"/>
  <c r="B8114" i="3"/>
  <c r="B8115" i="3"/>
  <c r="B8116" i="3"/>
  <c r="B8117" i="3"/>
  <c r="B8118" i="3"/>
  <c r="B8119" i="3"/>
  <c r="B8120" i="3"/>
  <c r="B8121" i="3"/>
  <c r="B8122" i="3"/>
  <c r="B8123" i="3"/>
  <c r="B8124" i="3"/>
  <c r="B8125" i="3"/>
  <c r="B8126" i="3"/>
  <c r="B8127" i="3"/>
  <c r="B8128" i="3"/>
  <c r="B8129" i="3"/>
  <c r="B8130" i="3"/>
  <c r="B8131" i="3"/>
  <c r="B8132" i="3"/>
  <c r="B8133" i="3"/>
  <c r="B8134" i="3"/>
  <c r="B8135" i="3"/>
  <c r="B8136" i="3"/>
  <c r="B8137" i="3"/>
  <c r="B8138" i="3"/>
  <c r="B8139" i="3"/>
  <c r="B8140" i="3"/>
  <c r="B8141" i="3"/>
  <c r="B8142" i="3"/>
  <c r="B8143" i="3"/>
  <c r="B8144" i="3"/>
  <c r="B8145" i="3"/>
  <c r="B8146" i="3"/>
  <c r="B8147" i="3"/>
  <c r="B8148" i="3"/>
  <c r="B8149" i="3"/>
  <c r="B8150" i="3"/>
  <c r="B8151" i="3"/>
  <c r="B8152" i="3"/>
  <c r="B8153" i="3"/>
  <c r="B8154" i="3"/>
  <c r="B8155" i="3"/>
  <c r="B8156" i="3"/>
  <c r="B8157" i="3"/>
  <c r="B8158" i="3"/>
  <c r="B8159" i="3"/>
  <c r="B8160" i="3"/>
  <c r="B8161" i="3"/>
  <c r="B8162" i="3"/>
  <c r="B8163" i="3"/>
  <c r="B8164" i="3"/>
  <c r="B8165" i="3"/>
  <c r="B8166" i="3"/>
  <c r="B8167" i="3"/>
  <c r="B8168" i="3"/>
  <c r="B8169" i="3"/>
  <c r="B8170" i="3"/>
  <c r="B8171" i="3"/>
  <c r="B8172" i="3"/>
  <c r="B8173" i="3"/>
  <c r="B8174" i="3"/>
  <c r="B8175" i="3"/>
  <c r="B8176" i="3"/>
  <c r="B8177" i="3"/>
  <c r="B8178" i="3"/>
  <c r="B8179" i="3"/>
  <c r="B8180" i="3"/>
  <c r="B8181" i="3"/>
  <c r="B8182" i="3"/>
  <c r="B8183" i="3"/>
  <c r="B8184" i="3"/>
  <c r="B8185" i="3"/>
  <c r="B8186" i="3"/>
  <c r="B8187" i="3"/>
  <c r="B8188" i="3"/>
  <c r="B8189" i="3"/>
  <c r="B8190" i="3"/>
  <c r="B8191" i="3"/>
  <c r="B8192" i="3"/>
  <c r="B8193" i="3"/>
  <c r="B8194" i="3"/>
  <c r="B8195" i="3"/>
  <c r="B8196" i="3"/>
  <c r="B8197" i="3"/>
  <c r="B8198" i="3"/>
  <c r="B8199" i="3"/>
  <c r="B8200" i="3"/>
  <c r="B8201" i="3"/>
  <c r="B8202" i="3"/>
  <c r="B8203" i="3"/>
  <c r="B8204" i="3"/>
  <c r="B8205" i="3"/>
  <c r="B8206" i="3"/>
  <c r="B8207" i="3"/>
  <c r="B8208" i="3"/>
  <c r="B8209" i="3"/>
  <c r="B8210" i="3"/>
  <c r="B8211" i="3"/>
  <c r="B8212" i="3"/>
  <c r="B8213" i="3"/>
  <c r="B8214" i="3"/>
  <c r="B8215" i="3"/>
  <c r="B8216" i="3"/>
  <c r="B8217" i="3"/>
  <c r="B8218" i="3"/>
  <c r="B8219" i="3"/>
  <c r="B8220" i="3"/>
  <c r="B8221" i="3"/>
  <c r="B8222" i="3"/>
  <c r="B8223" i="3"/>
  <c r="B8224" i="3"/>
  <c r="B8225" i="3"/>
  <c r="B8226" i="3"/>
  <c r="B8227" i="3"/>
  <c r="B8228" i="3"/>
  <c r="B8229" i="3"/>
  <c r="B8230" i="3"/>
  <c r="B8231" i="3"/>
  <c r="B8232" i="3"/>
  <c r="B8233" i="3"/>
  <c r="B8234" i="3"/>
  <c r="B8235" i="3"/>
  <c r="B8236" i="3"/>
  <c r="B8237" i="3"/>
  <c r="B8238" i="3"/>
  <c r="B8239" i="3"/>
  <c r="B8240" i="3"/>
  <c r="B8241" i="3"/>
  <c r="B8242" i="3"/>
  <c r="B8243" i="3"/>
  <c r="B8244" i="3"/>
  <c r="B8245" i="3"/>
  <c r="B8246" i="3"/>
  <c r="B8247" i="3"/>
  <c r="B8248" i="3"/>
  <c r="B8249" i="3"/>
  <c r="B8250" i="3"/>
  <c r="B8251" i="3"/>
  <c r="B8252" i="3"/>
  <c r="B8253" i="3"/>
  <c r="B8254" i="3"/>
  <c r="B8255" i="3"/>
  <c r="B8256" i="3"/>
  <c r="B8257" i="3"/>
  <c r="B8258" i="3"/>
  <c r="B8259" i="3"/>
  <c r="B8260" i="3"/>
  <c r="B8261" i="3"/>
  <c r="B8262" i="3"/>
  <c r="B8263" i="3"/>
  <c r="B8264" i="3"/>
  <c r="B8265" i="3"/>
  <c r="B8266" i="3"/>
  <c r="B8267" i="3"/>
  <c r="B8268" i="3"/>
  <c r="B8269" i="3"/>
  <c r="B8270" i="3"/>
  <c r="B8271" i="3"/>
  <c r="B8272" i="3"/>
  <c r="B8273" i="3"/>
  <c r="B8274" i="3"/>
  <c r="B8275" i="3"/>
  <c r="B8276" i="3"/>
  <c r="B8277" i="3"/>
  <c r="B8278" i="3"/>
  <c r="B8279" i="3"/>
  <c r="B8280" i="3"/>
  <c r="B8281" i="3"/>
  <c r="B8282" i="3"/>
  <c r="B8283" i="3"/>
  <c r="B8284" i="3"/>
  <c r="B8285" i="3"/>
  <c r="B8286" i="3"/>
  <c r="B8287" i="3"/>
  <c r="B8288" i="3"/>
  <c r="B8289" i="3"/>
  <c r="B8290" i="3"/>
  <c r="B8291" i="3"/>
  <c r="B8292" i="3"/>
  <c r="B8293" i="3"/>
  <c r="B8294" i="3"/>
  <c r="B8295" i="3"/>
  <c r="B8296" i="3"/>
  <c r="B8297" i="3"/>
  <c r="B8298" i="3"/>
  <c r="B8299" i="3"/>
  <c r="B8300" i="3"/>
  <c r="B8301" i="3"/>
  <c r="B8302" i="3"/>
  <c r="B8303" i="3"/>
  <c r="B8304" i="3"/>
  <c r="B8305" i="3"/>
  <c r="B8306" i="3"/>
  <c r="B8307" i="3"/>
  <c r="B8308" i="3"/>
  <c r="B8309" i="3"/>
  <c r="B8310" i="3"/>
  <c r="B8311" i="3"/>
  <c r="B8312" i="3"/>
  <c r="B8313" i="3"/>
  <c r="B8314" i="3"/>
  <c r="B8315" i="3"/>
  <c r="B8316" i="3"/>
  <c r="B8317" i="3"/>
  <c r="B8318" i="3"/>
  <c r="B8319" i="3"/>
  <c r="B8320" i="3"/>
  <c r="B8321" i="3"/>
  <c r="B8322" i="3"/>
  <c r="B8323" i="3"/>
  <c r="B8324" i="3"/>
  <c r="B8325" i="3"/>
  <c r="B8326" i="3"/>
  <c r="B8327" i="3"/>
  <c r="B8328" i="3"/>
  <c r="B8329" i="3"/>
  <c r="B8330" i="3"/>
  <c r="B8331" i="3"/>
  <c r="B8332" i="3"/>
  <c r="B8333" i="3"/>
  <c r="B8334" i="3"/>
  <c r="B8335" i="3"/>
  <c r="B8336" i="3"/>
  <c r="B8337" i="3"/>
  <c r="B8338" i="3"/>
  <c r="B8339" i="3"/>
  <c r="B8340" i="3"/>
  <c r="B8341" i="3"/>
  <c r="B8342" i="3"/>
  <c r="B8343" i="3"/>
  <c r="B8344" i="3"/>
  <c r="B8345" i="3"/>
  <c r="B8346" i="3"/>
  <c r="B8347" i="3"/>
  <c r="B8348" i="3"/>
  <c r="B8349" i="3"/>
  <c r="B8350" i="3"/>
  <c r="B8351" i="3"/>
  <c r="B8352" i="3"/>
  <c r="B8353" i="3"/>
  <c r="B8354" i="3"/>
  <c r="B8355" i="3"/>
  <c r="B8356" i="3"/>
  <c r="B8357" i="3"/>
  <c r="B8358" i="3"/>
  <c r="B8359" i="3"/>
  <c r="B8360" i="3"/>
  <c r="B8361" i="3"/>
  <c r="B8362" i="3"/>
  <c r="B8363" i="3"/>
  <c r="B8364" i="3"/>
  <c r="B8365" i="3"/>
  <c r="B8366" i="3"/>
  <c r="B8367" i="3"/>
  <c r="B8368" i="3"/>
  <c r="B8369" i="3"/>
  <c r="B8370" i="3"/>
  <c r="B8371" i="3"/>
  <c r="B8372" i="3"/>
  <c r="B8373" i="3"/>
  <c r="B8374" i="3"/>
  <c r="B8375" i="3"/>
  <c r="B8376" i="3"/>
  <c r="B8377" i="3"/>
  <c r="B8378" i="3"/>
  <c r="B8379" i="3"/>
  <c r="B8380" i="3"/>
  <c r="B8381" i="3"/>
  <c r="B8382" i="3"/>
  <c r="B8383" i="3"/>
  <c r="B8384" i="3"/>
  <c r="B8385" i="3"/>
  <c r="B8386" i="3"/>
  <c r="B8387" i="3"/>
  <c r="B8388" i="3"/>
  <c r="B8389" i="3"/>
  <c r="B8390" i="3"/>
  <c r="B8391" i="3"/>
  <c r="B8392" i="3"/>
  <c r="B8393" i="3"/>
  <c r="B8394" i="3"/>
  <c r="B8395" i="3"/>
  <c r="B8396" i="3"/>
  <c r="B8397" i="3"/>
  <c r="B8398" i="3"/>
  <c r="B8399" i="3"/>
  <c r="B8400" i="3"/>
  <c r="B8401" i="3"/>
  <c r="B8402" i="3"/>
  <c r="B8403" i="3"/>
  <c r="B8404" i="3"/>
  <c r="B8405" i="3"/>
  <c r="B8406" i="3"/>
  <c r="B8407" i="3"/>
  <c r="B8408" i="3"/>
  <c r="B8409" i="3"/>
  <c r="B8410" i="3"/>
  <c r="B8411" i="3"/>
  <c r="B8412" i="3"/>
  <c r="B8413" i="3"/>
  <c r="B8414" i="3"/>
  <c r="B8415" i="3"/>
  <c r="B8416" i="3"/>
  <c r="B8417" i="3"/>
  <c r="B8418" i="3"/>
  <c r="B8419" i="3"/>
  <c r="B8420" i="3"/>
  <c r="B8421" i="3"/>
  <c r="B8422" i="3"/>
  <c r="B8423" i="3"/>
  <c r="B8424" i="3"/>
  <c r="B8425" i="3"/>
  <c r="B8426" i="3"/>
  <c r="B8427" i="3"/>
  <c r="B8428" i="3"/>
  <c r="B8429" i="3"/>
  <c r="B8430" i="3"/>
  <c r="B8431" i="3"/>
  <c r="B8432" i="3"/>
  <c r="B8433" i="3"/>
  <c r="B8434" i="3"/>
  <c r="B8435" i="3"/>
  <c r="B8436" i="3"/>
  <c r="B8437" i="3"/>
  <c r="B8438" i="3"/>
  <c r="B8439" i="3"/>
  <c r="B8440" i="3"/>
  <c r="B8441" i="3"/>
  <c r="B8442" i="3"/>
  <c r="B8443" i="3"/>
  <c r="B8444" i="3"/>
  <c r="B8445" i="3"/>
  <c r="B8446" i="3"/>
  <c r="B8447" i="3"/>
  <c r="B8448" i="3"/>
  <c r="B8449" i="3"/>
  <c r="B8450" i="3"/>
  <c r="B8451" i="3"/>
  <c r="B8452" i="3"/>
  <c r="B8453" i="3"/>
  <c r="B8454" i="3"/>
  <c r="B8455" i="3"/>
  <c r="B8456" i="3"/>
  <c r="B8457" i="3"/>
  <c r="B8458" i="3"/>
  <c r="B8459" i="3"/>
  <c r="B8460" i="3"/>
  <c r="B8461" i="3"/>
  <c r="B8462" i="3"/>
  <c r="B8463" i="3"/>
  <c r="B8464" i="3"/>
  <c r="B8465" i="3"/>
  <c r="B2970" i="3"/>
  <c r="B2975" i="3"/>
  <c r="B2974" i="3"/>
  <c r="B2973" i="3"/>
  <c r="B2972" i="3"/>
  <c r="B2971"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3574" i="3"/>
  <c r="B3575" i="3"/>
  <c r="B3576" i="3"/>
  <c r="B3577" i="3"/>
  <c r="B3578" i="3"/>
  <c r="B3579" i="3"/>
  <c r="B3580" i="3"/>
  <c r="B3581" i="3"/>
  <c r="B3582" i="3"/>
  <c r="B3583" i="3"/>
  <c r="B3584" i="3"/>
  <c r="B3585" i="3"/>
  <c r="B3586" i="3"/>
  <c r="B3587" i="3"/>
  <c r="B3588" i="3"/>
  <c r="B3589" i="3"/>
  <c r="B3590" i="3"/>
  <c r="B3591" i="3"/>
  <c r="B3592" i="3"/>
  <c r="B3593" i="3"/>
  <c r="B3594" i="3"/>
  <c r="B3595" i="3"/>
  <c r="B3596" i="3"/>
  <c r="B3597" i="3"/>
  <c r="B3598" i="3"/>
  <c r="B3599" i="3"/>
  <c r="B3600" i="3"/>
  <c r="B3601" i="3"/>
  <c r="B3602" i="3"/>
  <c r="B3603" i="3"/>
  <c r="B3604" i="3"/>
  <c r="B3605" i="3"/>
  <c r="B3606" i="3"/>
  <c r="B3607" i="3"/>
  <c r="B3608" i="3"/>
  <c r="B3609" i="3"/>
  <c r="B3610" i="3"/>
  <c r="B3611" i="3"/>
  <c r="B3612" i="3"/>
  <c r="B3613" i="3"/>
  <c r="B3614" i="3"/>
  <c r="B3615" i="3"/>
  <c r="B3616" i="3"/>
  <c r="B3617" i="3"/>
  <c r="B3618" i="3"/>
  <c r="B3619" i="3"/>
  <c r="B3620" i="3"/>
  <c r="B3621" i="3"/>
  <c r="B3622" i="3"/>
  <c r="B3623" i="3"/>
  <c r="B3624" i="3"/>
  <c r="B3625" i="3"/>
  <c r="B3626" i="3"/>
  <c r="B3627" i="3"/>
  <c r="B3628" i="3"/>
  <c r="B3629" i="3"/>
  <c r="B3630" i="3"/>
  <c r="B3631" i="3"/>
  <c r="B3632" i="3"/>
  <c r="B3633" i="3"/>
  <c r="B3634" i="3"/>
  <c r="B3635" i="3"/>
  <c r="B3636" i="3"/>
  <c r="B3637" i="3"/>
  <c r="B3638" i="3"/>
  <c r="B3639" i="3"/>
  <c r="B3640" i="3"/>
  <c r="B3641" i="3"/>
  <c r="B3642" i="3"/>
  <c r="B3643" i="3"/>
  <c r="B3644" i="3"/>
  <c r="B3645" i="3"/>
  <c r="B3646" i="3"/>
  <c r="B3647" i="3"/>
  <c r="B3648" i="3"/>
  <c r="B3649" i="3"/>
  <c r="B3650" i="3"/>
  <c r="B3651" i="3"/>
  <c r="B3652" i="3"/>
  <c r="B3653" i="3"/>
  <c r="B3654" i="3"/>
  <c r="B3655" i="3"/>
  <c r="B3656" i="3"/>
  <c r="B3657" i="3"/>
  <c r="B3658" i="3"/>
  <c r="B3659" i="3"/>
  <c r="B3660" i="3"/>
  <c r="B3661" i="3"/>
  <c r="B3662" i="3"/>
  <c r="B3663" i="3"/>
  <c r="B3664" i="3"/>
  <c r="B3665" i="3"/>
  <c r="B3666" i="3"/>
  <c r="B3667" i="3"/>
  <c r="B3668" i="3"/>
  <c r="B3669" i="3"/>
  <c r="B3670" i="3"/>
  <c r="B3671" i="3"/>
  <c r="B3672" i="3"/>
  <c r="B3673" i="3"/>
  <c r="B3674" i="3"/>
  <c r="B3675" i="3"/>
  <c r="B3676" i="3"/>
  <c r="B3677" i="3"/>
  <c r="B3678" i="3"/>
  <c r="B3679" i="3"/>
  <c r="B3680" i="3"/>
  <c r="B3681" i="3"/>
  <c r="B3682" i="3"/>
  <c r="B3683" i="3"/>
  <c r="B3684" i="3"/>
  <c r="B3685" i="3"/>
  <c r="B3686" i="3"/>
  <c r="B3687" i="3"/>
  <c r="B3688" i="3"/>
  <c r="B3689" i="3"/>
  <c r="B3690" i="3"/>
  <c r="B3691" i="3"/>
  <c r="B3692" i="3"/>
  <c r="B3693" i="3"/>
  <c r="B3694" i="3"/>
  <c r="B3695" i="3"/>
  <c r="B3696" i="3"/>
  <c r="B3697" i="3"/>
  <c r="B3698" i="3"/>
  <c r="B3699" i="3"/>
  <c r="B3700" i="3"/>
  <c r="B3701" i="3"/>
  <c r="B3702" i="3"/>
  <c r="B3703" i="3"/>
  <c r="B3704" i="3"/>
  <c r="B3705" i="3"/>
  <c r="B3706" i="3"/>
  <c r="B3707" i="3"/>
  <c r="B3708" i="3"/>
  <c r="B3709" i="3"/>
  <c r="B3710" i="3"/>
  <c r="B3711" i="3"/>
  <c r="B3712" i="3"/>
  <c r="B3713" i="3"/>
  <c r="B3714" i="3"/>
  <c r="B3715" i="3"/>
  <c r="B3716" i="3"/>
  <c r="B3717" i="3"/>
  <c r="B3718" i="3"/>
  <c r="B3719" i="3"/>
  <c r="B3720" i="3"/>
  <c r="B3721" i="3"/>
  <c r="B3722" i="3"/>
  <c r="B3723" i="3"/>
  <c r="B3724" i="3"/>
  <c r="B3725" i="3"/>
  <c r="B3726" i="3"/>
  <c r="B3727" i="3"/>
  <c r="B3728" i="3"/>
  <c r="B3729" i="3"/>
  <c r="B3730" i="3"/>
  <c r="B3731" i="3"/>
  <c r="B3732" i="3"/>
  <c r="B3733" i="3"/>
  <c r="B3734" i="3"/>
  <c r="B3735" i="3"/>
  <c r="B3736" i="3"/>
  <c r="B3737" i="3"/>
  <c r="B3738" i="3"/>
  <c r="B3739" i="3"/>
  <c r="B3740" i="3"/>
  <c r="B3741" i="3"/>
  <c r="B3742" i="3"/>
  <c r="B3743" i="3"/>
  <c r="B3744" i="3"/>
  <c r="B3745" i="3"/>
  <c r="B3746" i="3"/>
  <c r="B3747" i="3"/>
  <c r="B3748" i="3"/>
  <c r="B3749" i="3"/>
  <c r="B3750" i="3"/>
  <c r="B3751" i="3"/>
  <c r="B3752" i="3"/>
  <c r="B3753" i="3"/>
  <c r="B3754" i="3"/>
  <c r="B3755" i="3"/>
  <c r="B3756" i="3"/>
  <c r="B3757" i="3"/>
  <c r="B3758" i="3"/>
  <c r="B3759" i="3"/>
  <c r="B3760" i="3"/>
  <c r="B3761" i="3"/>
  <c r="B3762" i="3"/>
  <c r="B3763" i="3"/>
  <c r="B3764" i="3"/>
  <c r="B3765" i="3"/>
  <c r="B3766" i="3"/>
  <c r="B3767" i="3"/>
  <c r="B3768" i="3"/>
  <c r="B3769" i="3"/>
  <c r="B3770" i="3"/>
  <c r="B3771" i="3"/>
  <c r="B3772" i="3"/>
  <c r="B3773" i="3"/>
  <c r="B3774" i="3"/>
  <c r="B3775" i="3"/>
  <c r="B3776" i="3"/>
  <c r="B3777" i="3"/>
  <c r="B3778" i="3"/>
  <c r="B3779" i="3"/>
  <c r="B3780" i="3"/>
  <c r="B3781" i="3"/>
  <c r="B3782" i="3"/>
  <c r="B3783" i="3"/>
  <c r="B3784" i="3"/>
  <c r="B3785" i="3"/>
  <c r="B3786" i="3"/>
  <c r="B3787" i="3"/>
  <c r="B3788" i="3"/>
  <c r="B3789" i="3"/>
  <c r="B3790" i="3"/>
  <c r="B3791" i="3"/>
  <c r="B3792" i="3"/>
  <c r="B3793" i="3"/>
  <c r="B3794" i="3"/>
  <c r="B3795" i="3"/>
  <c r="B3796" i="3"/>
  <c r="B3797" i="3"/>
  <c r="B3798" i="3"/>
  <c r="B3799" i="3"/>
  <c r="B3800" i="3"/>
  <c r="B3801" i="3"/>
  <c r="B3802" i="3"/>
  <c r="B3803" i="3"/>
  <c r="B3804" i="3"/>
  <c r="B3805" i="3"/>
  <c r="B3806" i="3"/>
  <c r="B3807" i="3"/>
  <c r="B3808" i="3"/>
  <c r="B3809" i="3"/>
  <c r="B3810" i="3"/>
  <c r="B3811" i="3"/>
  <c r="B3812" i="3"/>
  <c r="B3813" i="3"/>
  <c r="B3814" i="3"/>
  <c r="B3815" i="3"/>
  <c r="B3816" i="3"/>
  <c r="B3817" i="3"/>
  <c r="B3818" i="3"/>
  <c r="B3819" i="3"/>
  <c r="B3820" i="3"/>
  <c r="B3821" i="3"/>
  <c r="B3822" i="3"/>
  <c r="B3823" i="3"/>
  <c r="B3824" i="3"/>
  <c r="B3825" i="3"/>
  <c r="B3826" i="3"/>
  <c r="B3827" i="3"/>
  <c r="B3828" i="3"/>
  <c r="B3829" i="3"/>
  <c r="B3830" i="3"/>
  <c r="B3831" i="3"/>
  <c r="B3832" i="3"/>
  <c r="B3833" i="3"/>
  <c r="B3834" i="3"/>
  <c r="B3835" i="3"/>
  <c r="B3836" i="3"/>
  <c r="B3837" i="3"/>
  <c r="B3838" i="3"/>
  <c r="B3839" i="3"/>
  <c r="B3840" i="3"/>
  <c r="B3841" i="3"/>
  <c r="B3842" i="3"/>
  <c r="B3843" i="3"/>
  <c r="B3844" i="3"/>
  <c r="B3845" i="3"/>
  <c r="B3846" i="3"/>
  <c r="B3847" i="3"/>
  <c r="B3848" i="3"/>
  <c r="B3849" i="3"/>
  <c r="B3850" i="3"/>
  <c r="B3851" i="3"/>
  <c r="B3852" i="3"/>
  <c r="B3853" i="3"/>
  <c r="B3854" i="3"/>
  <c r="B3855" i="3"/>
  <c r="B3856" i="3"/>
  <c r="B3857" i="3"/>
  <c r="B3858" i="3"/>
  <c r="B3859" i="3"/>
  <c r="B3860" i="3"/>
  <c r="B3861" i="3"/>
  <c r="B3862" i="3"/>
  <c r="B3863" i="3"/>
  <c r="B3864" i="3"/>
  <c r="B3865" i="3"/>
  <c r="B3866" i="3"/>
  <c r="B3867" i="3"/>
  <c r="B3868" i="3"/>
  <c r="B3869" i="3"/>
  <c r="B3870" i="3"/>
  <c r="B3871" i="3"/>
  <c r="B3872" i="3"/>
  <c r="B3873" i="3"/>
  <c r="B3874" i="3"/>
  <c r="B3875" i="3"/>
  <c r="B3876" i="3"/>
  <c r="B3877" i="3"/>
  <c r="B3878" i="3"/>
  <c r="B3879" i="3"/>
  <c r="B3880" i="3"/>
  <c r="B3881" i="3"/>
  <c r="B3882" i="3"/>
  <c r="B3883" i="3"/>
  <c r="B3884" i="3"/>
  <c r="B3885" i="3"/>
  <c r="B3886" i="3"/>
  <c r="B3887" i="3"/>
  <c r="B3888" i="3"/>
  <c r="B3889" i="3"/>
  <c r="B3890" i="3"/>
  <c r="B3891" i="3"/>
  <c r="B3892" i="3"/>
  <c r="B3893" i="3"/>
  <c r="B3894" i="3"/>
  <c r="B3895" i="3"/>
  <c r="B3896" i="3"/>
  <c r="B3897" i="3"/>
  <c r="B3898" i="3"/>
  <c r="B3899" i="3"/>
  <c r="B3900" i="3"/>
  <c r="B3901" i="3"/>
  <c r="B3902" i="3"/>
  <c r="B3903" i="3"/>
  <c r="B3904" i="3"/>
  <c r="B3905" i="3"/>
  <c r="B3906" i="3"/>
  <c r="B3907" i="3"/>
  <c r="B3908" i="3"/>
  <c r="B3909" i="3"/>
  <c r="B3910" i="3"/>
  <c r="B3911" i="3"/>
  <c r="B3912" i="3"/>
  <c r="B3913" i="3"/>
  <c r="B3914" i="3"/>
  <c r="B3915" i="3"/>
  <c r="B3916" i="3"/>
  <c r="B3917" i="3"/>
  <c r="B3918" i="3"/>
  <c r="B3919" i="3"/>
  <c r="B3920" i="3"/>
  <c r="B3921" i="3"/>
  <c r="B3922" i="3"/>
  <c r="B3923" i="3"/>
  <c r="B3924" i="3"/>
  <c r="B3925" i="3"/>
  <c r="B3926" i="3"/>
  <c r="B3927" i="3"/>
  <c r="B3928" i="3"/>
  <c r="B3929" i="3"/>
  <c r="B3930" i="3"/>
  <c r="B3931" i="3"/>
  <c r="B3932" i="3"/>
  <c r="B3933" i="3"/>
  <c r="B3934" i="3"/>
  <c r="B3935" i="3"/>
  <c r="B3936" i="3"/>
  <c r="B3937" i="3"/>
  <c r="B3938" i="3"/>
  <c r="B3939" i="3"/>
  <c r="B3940" i="3"/>
  <c r="B3941" i="3"/>
  <c r="B3942" i="3"/>
  <c r="B3943" i="3"/>
  <c r="B3944" i="3"/>
  <c r="B3945" i="3"/>
  <c r="B3946" i="3"/>
  <c r="B3947" i="3"/>
  <c r="B3948" i="3"/>
  <c r="B3949" i="3"/>
  <c r="B3950" i="3"/>
  <c r="B3951" i="3"/>
  <c r="B3952" i="3"/>
  <c r="B3953" i="3"/>
  <c r="B3954" i="3"/>
  <c r="B3955" i="3"/>
  <c r="B3956" i="3"/>
  <c r="B3957" i="3"/>
  <c r="B3958" i="3"/>
  <c r="B3959" i="3"/>
  <c r="B3960" i="3"/>
  <c r="B3961" i="3"/>
  <c r="B3962" i="3"/>
  <c r="B3963" i="3"/>
  <c r="B3964" i="3"/>
  <c r="B3965" i="3"/>
  <c r="B3966" i="3"/>
  <c r="B3967" i="3"/>
  <c r="B3968" i="3"/>
  <c r="B3969" i="3"/>
  <c r="B3970" i="3"/>
  <c r="B3971" i="3"/>
  <c r="B3972" i="3"/>
  <c r="B3973" i="3"/>
  <c r="B3974" i="3"/>
  <c r="B3975" i="3"/>
  <c r="B3976" i="3"/>
  <c r="B3977" i="3"/>
  <c r="B3978" i="3"/>
  <c r="B3979" i="3"/>
  <c r="B3980" i="3"/>
  <c r="B3981" i="3"/>
  <c r="B3982" i="3"/>
  <c r="B3983" i="3"/>
  <c r="B3984" i="3"/>
  <c r="B3985" i="3"/>
  <c r="B3986" i="3"/>
  <c r="B3987" i="3"/>
  <c r="B3988" i="3"/>
  <c r="B3989" i="3"/>
  <c r="B3990" i="3"/>
  <c r="B3991" i="3"/>
  <c r="B3992" i="3"/>
  <c r="B3993" i="3"/>
  <c r="B3994" i="3"/>
  <c r="B3995" i="3"/>
  <c r="B3996" i="3"/>
  <c r="B3997" i="3"/>
  <c r="B3998" i="3"/>
  <c r="B3999" i="3"/>
  <c r="B4000" i="3"/>
  <c r="B4001" i="3"/>
  <c r="B4002" i="3"/>
  <c r="B4003" i="3"/>
  <c r="B4004" i="3"/>
  <c r="B4005" i="3"/>
  <c r="B4006" i="3"/>
  <c r="B4007" i="3"/>
  <c r="B4008" i="3"/>
  <c r="B4009" i="3"/>
  <c r="B4010" i="3"/>
  <c r="B4011" i="3"/>
  <c r="B4012" i="3"/>
  <c r="B4013" i="3"/>
  <c r="B4014" i="3"/>
  <c r="B4015" i="3"/>
  <c r="B4669" i="3"/>
  <c r="B4670" i="3"/>
  <c r="B4671" i="3"/>
  <c r="B4672" i="3"/>
  <c r="B4673" i="3"/>
  <c r="B4674" i="3"/>
  <c r="B4675" i="3"/>
  <c r="B4676" i="3"/>
  <c r="B4677" i="3"/>
  <c r="B4678" i="3"/>
  <c r="B4679" i="3"/>
  <c r="B4680" i="3"/>
  <c r="B4681" i="3"/>
  <c r="B4682" i="3"/>
  <c r="B4683" i="3"/>
  <c r="B4684" i="3"/>
  <c r="B4685" i="3"/>
  <c r="B4686" i="3"/>
  <c r="B4687" i="3"/>
  <c r="B4688" i="3"/>
  <c r="B4689" i="3"/>
  <c r="B4690" i="3"/>
  <c r="B4691" i="3"/>
  <c r="B4692" i="3"/>
  <c r="B4693" i="3"/>
  <c r="B4694" i="3"/>
  <c r="B4695" i="3"/>
  <c r="B4696" i="3"/>
  <c r="B4697" i="3"/>
  <c r="B4698" i="3"/>
  <c r="B4699" i="3"/>
  <c r="B4700" i="3"/>
  <c r="B4701" i="3"/>
  <c r="B4702" i="3"/>
  <c r="B4703" i="3"/>
  <c r="B4704" i="3"/>
  <c r="B4705" i="3"/>
  <c r="B4706" i="3"/>
  <c r="B4707" i="3"/>
  <c r="B4708" i="3"/>
  <c r="B4709" i="3"/>
  <c r="B4710" i="3"/>
  <c r="B4711" i="3"/>
  <c r="B4712" i="3"/>
  <c r="B4713" i="3"/>
  <c r="B4714" i="3"/>
  <c r="B4715" i="3"/>
  <c r="B4716" i="3"/>
  <c r="B4717" i="3"/>
  <c r="B4718" i="3"/>
  <c r="B4719" i="3"/>
  <c r="B4720" i="3"/>
  <c r="B4721" i="3"/>
  <c r="B4722" i="3"/>
  <c r="B4723" i="3"/>
  <c r="B4724" i="3"/>
  <c r="B4725" i="3"/>
  <c r="B4726" i="3"/>
  <c r="B4727" i="3"/>
  <c r="B4728" i="3"/>
  <c r="B4729" i="3"/>
  <c r="B4730" i="3"/>
  <c r="B4731" i="3"/>
  <c r="B4732" i="3"/>
  <c r="B4733" i="3"/>
  <c r="B4734" i="3"/>
  <c r="B4735" i="3"/>
  <c r="B4736" i="3"/>
  <c r="B4737" i="3"/>
  <c r="B4738" i="3"/>
  <c r="B4739" i="3"/>
  <c r="B4740" i="3"/>
  <c r="B4741" i="3"/>
  <c r="B4742" i="3"/>
  <c r="B4743" i="3"/>
  <c r="B4744" i="3"/>
  <c r="B4745" i="3"/>
  <c r="B4746" i="3"/>
  <c r="B4747" i="3"/>
  <c r="B4748" i="3"/>
  <c r="B4749" i="3"/>
  <c r="B4750" i="3"/>
  <c r="B4751" i="3"/>
  <c r="B4752" i="3"/>
  <c r="B4753" i="3"/>
  <c r="B4754" i="3"/>
  <c r="B4755" i="3"/>
  <c r="B4756" i="3"/>
  <c r="B4757" i="3"/>
  <c r="B4758" i="3"/>
  <c r="B4759" i="3"/>
  <c r="B4760" i="3"/>
  <c r="B4761" i="3"/>
  <c r="B4762" i="3"/>
  <c r="B4763" i="3"/>
  <c r="B4764" i="3"/>
  <c r="B4765" i="3"/>
  <c r="B4766" i="3"/>
  <c r="B4767" i="3"/>
  <c r="B4768" i="3"/>
  <c r="B4769" i="3"/>
  <c r="B4770" i="3"/>
  <c r="B4771" i="3"/>
  <c r="B4772" i="3"/>
  <c r="B4773" i="3"/>
  <c r="B4774" i="3"/>
  <c r="B4775" i="3"/>
  <c r="B4776" i="3"/>
  <c r="B4777" i="3"/>
  <c r="B4778" i="3"/>
  <c r="B4779" i="3"/>
  <c r="B4780" i="3"/>
  <c r="B4781" i="3"/>
  <c r="B4782" i="3"/>
  <c r="B4783" i="3"/>
  <c r="B4784" i="3"/>
  <c r="B4785" i="3"/>
  <c r="B4786" i="3"/>
  <c r="B4787" i="3"/>
  <c r="B4788" i="3"/>
  <c r="B4789" i="3"/>
  <c r="B4790" i="3"/>
  <c r="B4791" i="3"/>
  <c r="B4792" i="3"/>
  <c r="B4793" i="3"/>
  <c r="B4794" i="3"/>
  <c r="B4795" i="3"/>
  <c r="B4796" i="3"/>
  <c r="B4797" i="3"/>
  <c r="B4798" i="3"/>
  <c r="B4799" i="3"/>
  <c r="B4800" i="3"/>
  <c r="B4801" i="3"/>
  <c r="B4802" i="3"/>
  <c r="B4803" i="3"/>
  <c r="B4804" i="3"/>
  <c r="B4805" i="3"/>
  <c r="B4806" i="3"/>
  <c r="B4807" i="3"/>
  <c r="B4808" i="3"/>
  <c r="B4809" i="3"/>
  <c r="B4810" i="3"/>
  <c r="B4811" i="3"/>
  <c r="B4812" i="3"/>
  <c r="B4813" i="3"/>
  <c r="B4814" i="3"/>
  <c r="B4815" i="3"/>
  <c r="B4816" i="3"/>
  <c r="B4817" i="3"/>
  <c r="B4818" i="3"/>
  <c r="B4819" i="3"/>
  <c r="B4820" i="3"/>
  <c r="B4821" i="3"/>
  <c r="B4822" i="3"/>
  <c r="B4823" i="3"/>
  <c r="B4824" i="3"/>
  <c r="B4825" i="3"/>
  <c r="B4826" i="3"/>
  <c r="B4827" i="3"/>
  <c r="B4828" i="3"/>
  <c r="B4829" i="3"/>
  <c r="B4830" i="3"/>
  <c r="B4831" i="3"/>
  <c r="B4832" i="3"/>
  <c r="B4833" i="3"/>
  <c r="B4834" i="3"/>
  <c r="B4835" i="3"/>
  <c r="B4836" i="3"/>
  <c r="B4837" i="3"/>
  <c r="B4838" i="3"/>
  <c r="B4839" i="3"/>
  <c r="B4840" i="3"/>
  <c r="B4841" i="3"/>
  <c r="B4842" i="3"/>
  <c r="B4843" i="3"/>
  <c r="B4844" i="3"/>
  <c r="B4845" i="3"/>
  <c r="B4846" i="3"/>
  <c r="B4847" i="3"/>
  <c r="B4848" i="3"/>
  <c r="B4849" i="3"/>
  <c r="B4850" i="3"/>
  <c r="B4851" i="3"/>
  <c r="B4852" i="3"/>
  <c r="B4853" i="3"/>
  <c r="B4854" i="3"/>
  <c r="B4855" i="3"/>
  <c r="B4856" i="3"/>
  <c r="B4857" i="3"/>
  <c r="B4858" i="3"/>
  <c r="B4859" i="3"/>
  <c r="B4860" i="3"/>
  <c r="B4861" i="3"/>
  <c r="B4862" i="3"/>
  <c r="B4863" i="3"/>
  <c r="B4864" i="3"/>
  <c r="B4865" i="3"/>
  <c r="B4866" i="3"/>
  <c r="B4867" i="3"/>
  <c r="B4868" i="3"/>
  <c r="B4869" i="3"/>
  <c r="B4870" i="3"/>
  <c r="B4871" i="3"/>
  <c r="B4872" i="3"/>
  <c r="B4873" i="3"/>
  <c r="B4874" i="3"/>
  <c r="B4875" i="3"/>
  <c r="B4876" i="3"/>
  <c r="B4877" i="3"/>
  <c r="B4878" i="3"/>
  <c r="B4879" i="3"/>
  <c r="B4880" i="3"/>
  <c r="B4881" i="3"/>
  <c r="B4882" i="3"/>
  <c r="B4883" i="3"/>
  <c r="B4884" i="3"/>
  <c r="B4885" i="3"/>
  <c r="B4886" i="3"/>
  <c r="B4887" i="3"/>
  <c r="B4888" i="3"/>
  <c r="B4889" i="3"/>
  <c r="B4890" i="3"/>
  <c r="B4891" i="3"/>
  <c r="B4892" i="3"/>
  <c r="B4893" i="3"/>
  <c r="B4894" i="3"/>
  <c r="B4895" i="3"/>
  <c r="B4896" i="3"/>
  <c r="B4897" i="3"/>
  <c r="B4898" i="3"/>
  <c r="B4899" i="3"/>
  <c r="B4900" i="3"/>
  <c r="B4901" i="3"/>
  <c r="B4902" i="3"/>
  <c r="B4903" i="3"/>
  <c r="B4904" i="3"/>
  <c r="B4905" i="3"/>
  <c r="B4906" i="3"/>
  <c r="B4907" i="3"/>
  <c r="B4908" i="3"/>
  <c r="B4909" i="3"/>
  <c r="B4910" i="3"/>
  <c r="B4911" i="3"/>
  <c r="B4912" i="3"/>
  <c r="B4913" i="3"/>
  <c r="B4914" i="3"/>
  <c r="B4915" i="3"/>
  <c r="B4916" i="3"/>
  <c r="B4917" i="3"/>
  <c r="B4918" i="3"/>
  <c r="B4919" i="3"/>
  <c r="B4920" i="3"/>
  <c r="B4921" i="3"/>
  <c r="B4922" i="3"/>
  <c r="B4923" i="3"/>
  <c r="B4924" i="3"/>
  <c r="B4925" i="3"/>
  <c r="B4926" i="3"/>
  <c r="B4927" i="3"/>
  <c r="B4928" i="3"/>
  <c r="B4929" i="3"/>
  <c r="B4930" i="3"/>
  <c r="B4931" i="3"/>
  <c r="B4932" i="3"/>
  <c r="B4933" i="3"/>
  <c r="B4934" i="3"/>
  <c r="B4935" i="3"/>
  <c r="B4936" i="3"/>
  <c r="B4937" i="3"/>
  <c r="B4938" i="3"/>
  <c r="B4939" i="3"/>
  <c r="B4940" i="3"/>
  <c r="B4941" i="3"/>
  <c r="B4942" i="3"/>
  <c r="B4943" i="3"/>
  <c r="B4944" i="3"/>
  <c r="B4945" i="3"/>
  <c r="B4946" i="3"/>
  <c r="B4947" i="3"/>
  <c r="B4948" i="3"/>
  <c r="B4949" i="3"/>
  <c r="B4950" i="3"/>
  <c r="B4951" i="3"/>
  <c r="B4952" i="3"/>
  <c r="B4953" i="3"/>
  <c r="B4954" i="3"/>
  <c r="B4955" i="3"/>
  <c r="B4956" i="3"/>
  <c r="B4957" i="3"/>
  <c r="B4958" i="3"/>
  <c r="B4959" i="3"/>
  <c r="B4960" i="3"/>
  <c r="B4961" i="3"/>
  <c r="B4962" i="3"/>
  <c r="B4963" i="3"/>
  <c r="B4964" i="3"/>
  <c r="B4965" i="3"/>
  <c r="B4966" i="3"/>
  <c r="B4967" i="3"/>
  <c r="B4968" i="3"/>
  <c r="B4969" i="3"/>
  <c r="B4970" i="3"/>
  <c r="B4971" i="3"/>
  <c r="B4972" i="3"/>
  <c r="B4973" i="3"/>
  <c r="B4974" i="3"/>
  <c r="B4975" i="3"/>
  <c r="B4976" i="3"/>
  <c r="B4977" i="3"/>
  <c r="B4978" i="3"/>
  <c r="B4979" i="3"/>
  <c r="B4980" i="3"/>
  <c r="B4981" i="3"/>
  <c r="B4982" i="3"/>
  <c r="B4983" i="3"/>
  <c r="B4984" i="3"/>
  <c r="B4985" i="3"/>
  <c r="B4986" i="3"/>
  <c r="B4987" i="3"/>
  <c r="B4988" i="3"/>
  <c r="B4989" i="3"/>
  <c r="B4990" i="3"/>
  <c r="B4991" i="3"/>
  <c r="B4992" i="3"/>
  <c r="B4993" i="3"/>
  <c r="B4994" i="3"/>
  <c r="B4995" i="3"/>
  <c r="B4996" i="3"/>
  <c r="B4997" i="3"/>
  <c r="B4998" i="3"/>
  <c r="B4999" i="3"/>
  <c r="B5000" i="3"/>
  <c r="B5001" i="3"/>
  <c r="B5002" i="3"/>
  <c r="B5003" i="3"/>
  <c r="B5004" i="3"/>
  <c r="B5005" i="3"/>
  <c r="B5006" i="3"/>
  <c r="B5007" i="3"/>
  <c r="B5008" i="3"/>
  <c r="B5009" i="3"/>
  <c r="B5010" i="3"/>
  <c r="B5011" i="3"/>
  <c r="B5012" i="3"/>
  <c r="B5013" i="3"/>
  <c r="B5014" i="3"/>
  <c r="B5015" i="3"/>
  <c r="B5016" i="3"/>
  <c r="B5017" i="3"/>
  <c r="B5018" i="3"/>
  <c r="B5019" i="3"/>
  <c r="B5020" i="3"/>
  <c r="B5021" i="3"/>
  <c r="B5022" i="3"/>
  <c r="B5023" i="3"/>
  <c r="B5024" i="3"/>
  <c r="B5025" i="3"/>
  <c r="B5026" i="3"/>
  <c r="B5027" i="3"/>
  <c r="B5028" i="3"/>
  <c r="B5029" i="3"/>
  <c r="B5030" i="3"/>
  <c r="B5031" i="3"/>
  <c r="B5032" i="3"/>
  <c r="B5033" i="3"/>
  <c r="B5034" i="3"/>
  <c r="B5035" i="3"/>
  <c r="B5036" i="3"/>
  <c r="B5037" i="3"/>
  <c r="B5038" i="3"/>
  <c r="B5039" i="3"/>
  <c r="B5040" i="3"/>
  <c r="B5041" i="3"/>
  <c r="B5042" i="3"/>
  <c r="B5043" i="3"/>
  <c r="B5044" i="3"/>
  <c r="B5045" i="3"/>
  <c r="B5046" i="3"/>
  <c r="B5047" i="3"/>
  <c r="B5048" i="3"/>
  <c r="B5049" i="3"/>
  <c r="B5050" i="3"/>
  <c r="B5051" i="3"/>
  <c r="B5052" i="3"/>
  <c r="B5053" i="3"/>
  <c r="B5054" i="3"/>
  <c r="B5055" i="3"/>
  <c r="B5056" i="3"/>
  <c r="B5057" i="3"/>
  <c r="B5058" i="3"/>
  <c r="B5059" i="3"/>
  <c r="B5060" i="3"/>
  <c r="B5061" i="3"/>
  <c r="B5062" i="3"/>
  <c r="B5063" i="3"/>
  <c r="B5064" i="3"/>
  <c r="B5065" i="3"/>
  <c r="B5066" i="3"/>
  <c r="B5067" i="3"/>
  <c r="B5068" i="3"/>
  <c r="B5069" i="3"/>
  <c r="B5070" i="3"/>
  <c r="B5071" i="3"/>
  <c r="B5072" i="3"/>
  <c r="B5073" i="3"/>
  <c r="B5074" i="3"/>
  <c r="B5075" i="3"/>
  <c r="B5076" i="3"/>
  <c r="B5077" i="3"/>
  <c r="B5078" i="3"/>
  <c r="B5079" i="3"/>
  <c r="B5080" i="3"/>
  <c r="B5081" i="3"/>
  <c r="B5082" i="3"/>
  <c r="B5083" i="3"/>
  <c r="B5084" i="3"/>
  <c r="B5085" i="3"/>
  <c r="B5086" i="3"/>
  <c r="B5087" i="3"/>
  <c r="B5088" i="3"/>
  <c r="B5089" i="3"/>
  <c r="B5090" i="3"/>
  <c r="B5091" i="3"/>
  <c r="B5092" i="3"/>
  <c r="B5093" i="3"/>
  <c r="B5094" i="3"/>
  <c r="B5095" i="3"/>
  <c r="B5096" i="3"/>
  <c r="B5097" i="3"/>
  <c r="B5098" i="3"/>
  <c r="B5099" i="3"/>
  <c r="B5100" i="3"/>
  <c r="B5101" i="3"/>
  <c r="B5102" i="3"/>
  <c r="B5103" i="3"/>
  <c r="B5104" i="3"/>
  <c r="B5105" i="3"/>
  <c r="B5106" i="3"/>
  <c r="B5107" i="3"/>
  <c r="B5108" i="3"/>
  <c r="B5109" i="3"/>
  <c r="B5110" i="3"/>
  <c r="B5111" i="3"/>
  <c r="B5112" i="3"/>
  <c r="B5113" i="3"/>
  <c r="B5114" i="3"/>
  <c r="B5115" i="3"/>
  <c r="B5116" i="3"/>
  <c r="B5117" i="3"/>
  <c r="B5118" i="3"/>
  <c r="B5119" i="3"/>
  <c r="B5120" i="3"/>
  <c r="B5121" i="3"/>
  <c r="B5122" i="3"/>
  <c r="B5123" i="3"/>
  <c r="B5124" i="3"/>
  <c r="B5125" i="3"/>
  <c r="B5126" i="3"/>
  <c r="B5127" i="3"/>
  <c r="B5128" i="3"/>
  <c r="B5129" i="3"/>
  <c r="B5130" i="3"/>
  <c r="B5131" i="3"/>
  <c r="B5132" i="3"/>
  <c r="B5133" i="3"/>
  <c r="B5134" i="3"/>
  <c r="B5135" i="3"/>
  <c r="B5136" i="3"/>
  <c r="B5137" i="3"/>
  <c r="B5138" i="3"/>
  <c r="B5139" i="3"/>
  <c r="B5140" i="3"/>
  <c r="B5141" i="3"/>
  <c r="B5142" i="3"/>
  <c r="B5143" i="3"/>
  <c r="B5144" i="3"/>
  <c r="B5145" i="3"/>
  <c r="B5146" i="3"/>
  <c r="B5147" i="3"/>
  <c r="B5148" i="3"/>
  <c r="B5149" i="3"/>
  <c r="B5150" i="3"/>
  <c r="B5151" i="3"/>
  <c r="B5152" i="3"/>
  <c r="B5153" i="3"/>
  <c r="B5154" i="3"/>
  <c r="B5155" i="3"/>
  <c r="B5156" i="3"/>
  <c r="B5157" i="3"/>
  <c r="B5158" i="3"/>
  <c r="B5159" i="3"/>
  <c r="B5160" i="3"/>
  <c r="B5161" i="3"/>
  <c r="B5162" i="3"/>
  <c r="B5163" i="3"/>
  <c r="B5164" i="3"/>
  <c r="B5165" i="3"/>
  <c r="B5166" i="3"/>
  <c r="B5167" i="3"/>
  <c r="B5168" i="3"/>
  <c r="B5169" i="3"/>
  <c r="B5170" i="3"/>
  <c r="B5171" i="3"/>
  <c r="B5172" i="3"/>
  <c r="B5173" i="3"/>
  <c r="B5174" i="3"/>
  <c r="B5175" i="3"/>
  <c r="B5176" i="3"/>
  <c r="B5177" i="3"/>
  <c r="B5178" i="3"/>
  <c r="B5179" i="3"/>
  <c r="B5180" i="3"/>
  <c r="B5181" i="3"/>
  <c r="B5182" i="3"/>
  <c r="B5183" i="3"/>
  <c r="B5184" i="3"/>
  <c r="B5185" i="3"/>
  <c r="B5186" i="3"/>
  <c r="B5187" i="3"/>
  <c r="B5188" i="3"/>
  <c r="B5189" i="3"/>
  <c r="B5190" i="3"/>
  <c r="B5191" i="3"/>
  <c r="B5192" i="3"/>
  <c r="B5193" i="3"/>
  <c r="B5194" i="3"/>
  <c r="B5195" i="3"/>
  <c r="B5196" i="3"/>
  <c r="B5197" i="3"/>
  <c r="B5198" i="3"/>
  <c r="B5199" i="3"/>
  <c r="B5200" i="3"/>
  <c r="B5201" i="3"/>
  <c r="B5202" i="3"/>
  <c r="B5203" i="3"/>
  <c r="B5204" i="3"/>
  <c r="B5205" i="3"/>
  <c r="B5206" i="3"/>
  <c r="B5207" i="3"/>
  <c r="B5208" i="3"/>
  <c r="B5209" i="3"/>
  <c r="B5210" i="3"/>
  <c r="B5211" i="3"/>
  <c r="B5212" i="3"/>
  <c r="B5213" i="3"/>
  <c r="B5214" i="3"/>
  <c r="B5215" i="3"/>
  <c r="B5216" i="3"/>
  <c r="B5217" i="3"/>
  <c r="B5218" i="3"/>
  <c r="B5219" i="3"/>
  <c r="B5220" i="3"/>
  <c r="B5221" i="3"/>
  <c r="B5222" i="3"/>
  <c r="B5223" i="3"/>
  <c r="B5224" i="3"/>
  <c r="B5225" i="3"/>
  <c r="B5226" i="3"/>
  <c r="B5227" i="3"/>
  <c r="B5228" i="3"/>
  <c r="B5229" i="3"/>
  <c r="B5230" i="3"/>
  <c r="B5231" i="3"/>
  <c r="B5232" i="3"/>
  <c r="B5233" i="3"/>
  <c r="B5234" i="3"/>
  <c r="B5235" i="3"/>
  <c r="B5236" i="3"/>
  <c r="B5237" i="3"/>
  <c r="B5238" i="3"/>
  <c r="B5239" i="3"/>
  <c r="B5240" i="3"/>
  <c r="B5241" i="3"/>
  <c r="B5242" i="3"/>
  <c r="B5243" i="3"/>
  <c r="B5244" i="3"/>
  <c r="B5245" i="3"/>
  <c r="B5246" i="3"/>
  <c r="B5247" i="3"/>
  <c r="B5248" i="3"/>
  <c r="B5249" i="3"/>
  <c r="B5250" i="3"/>
  <c r="B5251" i="3"/>
  <c r="B5252" i="3"/>
  <c r="B6867" i="3"/>
  <c r="B6868" i="3"/>
  <c r="B6869" i="3"/>
  <c r="B6870" i="3"/>
  <c r="B6871" i="3"/>
  <c r="B6872" i="3"/>
  <c r="B6873" i="3"/>
  <c r="B6874" i="3"/>
  <c r="B6875" i="3"/>
  <c r="B6876" i="3"/>
  <c r="B6877" i="3"/>
  <c r="B6878" i="3"/>
  <c r="B6879" i="3"/>
  <c r="B6880" i="3"/>
  <c r="B6881" i="3"/>
  <c r="B6882" i="3"/>
  <c r="B6883" i="3"/>
  <c r="B6884" i="3"/>
  <c r="B6885" i="3"/>
  <c r="B6886" i="3"/>
  <c r="B6887" i="3"/>
  <c r="B6888" i="3"/>
  <c r="B6889" i="3"/>
  <c r="B6890" i="3"/>
  <c r="B6891" i="3"/>
  <c r="B6892" i="3"/>
  <c r="B6893" i="3"/>
  <c r="B6894" i="3"/>
  <c r="B6895" i="3"/>
  <c r="B6896" i="3"/>
  <c r="B6897" i="3"/>
  <c r="B6898" i="3"/>
  <c r="B6899" i="3"/>
  <c r="B6900" i="3"/>
  <c r="B6901" i="3"/>
  <c r="B6902" i="3"/>
  <c r="B6903" i="3"/>
  <c r="B6904" i="3"/>
  <c r="B6905" i="3"/>
  <c r="B6906" i="3"/>
  <c r="B6907" i="3"/>
  <c r="B6908" i="3"/>
  <c r="B6909" i="3"/>
  <c r="B6910" i="3"/>
  <c r="B6911" i="3"/>
  <c r="B6912" i="3"/>
  <c r="B6913" i="3"/>
  <c r="B6914" i="3"/>
  <c r="B6915" i="3"/>
  <c r="B6916" i="3"/>
  <c r="B6917" i="3"/>
  <c r="B6918" i="3"/>
  <c r="B7462" i="3"/>
  <c r="B7463" i="3"/>
  <c r="B7464" i="3"/>
  <c r="B7465" i="3"/>
  <c r="B7466" i="3"/>
  <c r="B7467" i="3"/>
  <c r="B7468" i="3"/>
  <c r="B7469" i="3"/>
  <c r="B7470" i="3"/>
  <c r="B7471" i="3"/>
  <c r="B7472" i="3"/>
  <c r="B7473" i="3"/>
  <c r="B7474" i="3"/>
  <c r="B7475" i="3"/>
  <c r="B7476" i="3"/>
  <c r="B7477" i="3"/>
  <c r="B7478" i="3"/>
  <c r="B7479" i="3"/>
  <c r="B7480" i="3"/>
  <c r="B7481" i="3"/>
  <c r="B7482" i="3"/>
  <c r="B7483" i="3"/>
  <c r="B7484" i="3"/>
  <c r="B7485" i="3"/>
  <c r="B7486" i="3"/>
  <c r="B7487" i="3"/>
  <c r="B7488" i="3"/>
  <c r="B7489" i="3"/>
  <c r="B7490" i="3"/>
  <c r="B7491" i="3"/>
  <c r="B7492" i="3"/>
  <c r="B7493" i="3"/>
  <c r="B7494" i="3"/>
  <c r="B7495" i="3"/>
  <c r="B7496" i="3"/>
  <c r="B7497" i="3"/>
  <c r="B7498" i="3"/>
  <c r="B7499" i="3"/>
  <c r="B7500" i="3"/>
  <c r="B7501" i="3"/>
  <c r="B7502" i="3"/>
  <c r="B7503" i="3"/>
  <c r="B7504" i="3"/>
  <c r="B7505" i="3"/>
  <c r="B7506" i="3"/>
  <c r="B7507" i="3"/>
  <c r="B7508" i="3"/>
  <c r="B7509" i="3"/>
  <c r="B7510" i="3"/>
  <c r="B7511" i="3"/>
  <c r="B7512" i="3"/>
  <c r="B7513" i="3"/>
  <c r="B7514" i="3"/>
  <c r="B7515" i="3"/>
  <c r="B7516" i="3"/>
  <c r="B7517" i="3"/>
  <c r="B7518" i="3"/>
  <c r="B7519" i="3"/>
  <c r="B7520" i="3"/>
  <c r="B7521" i="3"/>
  <c r="B7522" i="3"/>
  <c r="B7523" i="3"/>
  <c r="B7524" i="3"/>
  <c r="B7525" i="3"/>
  <c r="B7526" i="3"/>
  <c r="B7527" i="3"/>
  <c r="B7528" i="3"/>
  <c r="B7529" i="3"/>
  <c r="B7530" i="3"/>
  <c r="B7531" i="3"/>
  <c r="B7532" i="3"/>
  <c r="B7533" i="3"/>
  <c r="B7534" i="3"/>
  <c r="B7535" i="3"/>
  <c r="B7536" i="3"/>
  <c r="B7537" i="3"/>
  <c r="B7538" i="3"/>
  <c r="B7539" i="3"/>
  <c r="B7540" i="3"/>
  <c r="B7541" i="3"/>
  <c r="B7542" i="3"/>
  <c r="B7543" i="3"/>
  <c r="B7544" i="3"/>
  <c r="B7545" i="3"/>
  <c r="B7546" i="3"/>
  <c r="B7547" i="3"/>
  <c r="B7548" i="3"/>
  <c r="B7549" i="3"/>
  <c r="B7550" i="3"/>
  <c r="B7551" i="3"/>
  <c r="B7552" i="3"/>
  <c r="B7553" i="3"/>
  <c r="B7554" i="3"/>
  <c r="B7555" i="3"/>
  <c r="B7556" i="3"/>
  <c r="B7557" i="3"/>
  <c r="B7558" i="3"/>
  <c r="B7559" i="3"/>
  <c r="B7560" i="3"/>
  <c r="B7561" i="3"/>
  <c r="B7562" i="3"/>
  <c r="B7563" i="3"/>
  <c r="B7564" i="3"/>
  <c r="B7565" i="3"/>
  <c r="B7566" i="3"/>
  <c r="B7567" i="3"/>
  <c r="B7568" i="3"/>
  <c r="B7569" i="3"/>
  <c r="B7570" i="3"/>
  <c r="B8846" i="3"/>
  <c r="B8847" i="3"/>
  <c r="B8848" i="3"/>
  <c r="B8849" i="3"/>
  <c r="B8850" i="3"/>
  <c r="B8851" i="3"/>
  <c r="B8852" i="3"/>
  <c r="B8853" i="3"/>
  <c r="B8854" i="3"/>
  <c r="B8855" i="3"/>
  <c r="B8856" i="3"/>
  <c r="B8857" i="3"/>
  <c r="B8858" i="3"/>
  <c r="B8859" i="3"/>
  <c r="B8860" i="3"/>
  <c r="B8861" i="3"/>
  <c r="B8862" i="3"/>
  <c r="B8863" i="3"/>
  <c r="B8864" i="3"/>
  <c r="B8865" i="3"/>
  <c r="B8866" i="3"/>
  <c r="B8867" i="3"/>
  <c r="B8868" i="3"/>
  <c r="B8869" i="3"/>
  <c r="B8870" i="3"/>
  <c r="B8871" i="3"/>
  <c r="B8872" i="3"/>
  <c r="B8873" i="3"/>
  <c r="B8874" i="3"/>
  <c r="B8875" i="3"/>
  <c r="B8876" i="3"/>
  <c r="B8877" i="3"/>
  <c r="B8878" i="3"/>
  <c r="B8879" i="3"/>
  <c r="B8880" i="3"/>
  <c r="B8881" i="3"/>
  <c r="B8882" i="3"/>
  <c r="B8883" i="3"/>
  <c r="B8884" i="3"/>
  <c r="B8885" i="3"/>
  <c r="B8886" i="3"/>
  <c r="B8887" i="3"/>
  <c r="B8888" i="3"/>
  <c r="B8889" i="3"/>
  <c r="B8890" i="3"/>
  <c r="B8891" i="3"/>
  <c r="B8892" i="3"/>
  <c r="B8893" i="3"/>
  <c r="B8894" i="3"/>
  <c r="B8895" i="3"/>
  <c r="B8896" i="3"/>
  <c r="B8897" i="3"/>
  <c r="B8898" i="3"/>
  <c r="B8899" i="3"/>
  <c r="B8900" i="3"/>
  <c r="B8901" i="3"/>
  <c r="B8902" i="3"/>
  <c r="B8903" i="3"/>
  <c r="B8904" i="3"/>
  <c r="B8905" i="3"/>
  <c r="B8906" i="3"/>
  <c r="B8907" i="3"/>
  <c r="B8908" i="3"/>
  <c r="B8909" i="3"/>
  <c r="B8910" i="3"/>
  <c r="B8911" i="3"/>
  <c r="B8912" i="3"/>
  <c r="B8913" i="3"/>
  <c r="B8914" i="3"/>
  <c r="B8915" i="3"/>
  <c r="B8916" i="3"/>
  <c r="B8917" i="3"/>
  <c r="B8918" i="3"/>
  <c r="B8919" i="3"/>
  <c r="B8920" i="3"/>
  <c r="B8921" i="3"/>
  <c r="B8922" i="3"/>
  <c r="B8923" i="3"/>
  <c r="B8924" i="3"/>
  <c r="B8925" i="3"/>
  <c r="B8926" i="3"/>
  <c r="B8927" i="3"/>
  <c r="B8928" i="3"/>
  <c r="B8929" i="3"/>
  <c r="B8930" i="3"/>
  <c r="B8931" i="3"/>
  <c r="B8932" i="3"/>
  <c r="B8933" i="3"/>
  <c r="B8934" i="3"/>
  <c r="B8935" i="3"/>
  <c r="B8936" i="3"/>
  <c r="B8937" i="3"/>
  <c r="B8938" i="3"/>
  <c r="B8939" i="3"/>
  <c r="B8940" i="3"/>
  <c r="B8941" i="3"/>
  <c r="B8942" i="3"/>
  <c r="B8943" i="3"/>
  <c r="B8944" i="3"/>
  <c r="B8945" i="3"/>
  <c r="B8946" i="3"/>
  <c r="B8947" i="3"/>
  <c r="B8948" i="3"/>
  <c r="B8949" i="3"/>
  <c r="B8950" i="3"/>
  <c r="B8951" i="3"/>
  <c r="B8952" i="3"/>
  <c r="B8953" i="3"/>
  <c r="B8954" i="3"/>
  <c r="B8955" i="3"/>
  <c r="B8956" i="3"/>
  <c r="B8957" i="3"/>
  <c r="B8958" i="3"/>
  <c r="B8959" i="3"/>
  <c r="B8960" i="3"/>
  <c r="B8961" i="3"/>
  <c r="B8962" i="3"/>
  <c r="B8963" i="3"/>
  <c r="B8964" i="3"/>
  <c r="B8965" i="3"/>
  <c r="B8966" i="3"/>
  <c r="B8967" i="3"/>
  <c r="B8968" i="3"/>
  <c r="B8969" i="3"/>
  <c r="B8970" i="3"/>
  <c r="B8971" i="3"/>
  <c r="B8972" i="3"/>
  <c r="B8973" i="3"/>
  <c r="B8974" i="3"/>
  <c r="B8975" i="3"/>
  <c r="B8976" i="3"/>
  <c r="B8977" i="3"/>
  <c r="B8978" i="3"/>
  <c r="B8979" i="3"/>
  <c r="B8980" i="3"/>
  <c r="B8981" i="3"/>
  <c r="B8982" i="3"/>
  <c r="B8983" i="3"/>
  <c r="B8984" i="3"/>
  <c r="B8985" i="3"/>
  <c r="B8986" i="3"/>
  <c r="B8987" i="3"/>
  <c r="B8988" i="3"/>
  <c r="B8989" i="3"/>
  <c r="B8990" i="3"/>
  <c r="B8991" i="3"/>
  <c r="B8992" i="3"/>
  <c r="B8993" i="3"/>
  <c r="B8994" i="3"/>
  <c r="B8995" i="3"/>
  <c r="B8996" i="3"/>
  <c r="B8997" i="3"/>
  <c r="B8998" i="3"/>
  <c r="B8999" i="3"/>
  <c r="B9000" i="3"/>
  <c r="B9001" i="3"/>
  <c r="B9002" i="3"/>
  <c r="B9003" i="3"/>
  <c r="B9004" i="3"/>
  <c r="B9005" i="3"/>
  <c r="B9006" i="3"/>
  <c r="B9007" i="3"/>
  <c r="B9008" i="3"/>
  <c r="B9009" i="3"/>
  <c r="B9010" i="3"/>
  <c r="B9011" i="3"/>
  <c r="B9012" i="3"/>
  <c r="B9013" i="3"/>
  <c r="B9014" i="3"/>
  <c r="B9015" i="3"/>
  <c r="B9016" i="3"/>
  <c r="B9017" i="3"/>
  <c r="B9018" i="3"/>
  <c r="B9019" i="3"/>
  <c r="B9020" i="3"/>
  <c r="B9021" i="3"/>
  <c r="B9022" i="3"/>
  <c r="B9023" i="3"/>
  <c r="B9024" i="3"/>
  <c r="B9025" i="3"/>
  <c r="B9026" i="3"/>
  <c r="B9027" i="3"/>
  <c r="B9028" i="3"/>
  <c r="B9029" i="3"/>
  <c r="B9030" i="3"/>
  <c r="B9031" i="3"/>
  <c r="B9032" i="3"/>
  <c r="B9033" i="3"/>
  <c r="B9034" i="3"/>
  <c r="B9035" i="3"/>
  <c r="B9036" i="3"/>
  <c r="B9037" i="3"/>
  <c r="B9038" i="3"/>
  <c r="B9039" i="3"/>
  <c r="B9040" i="3"/>
  <c r="B9041" i="3"/>
  <c r="B9042" i="3"/>
  <c r="B9043" i="3"/>
  <c r="B9044" i="3"/>
  <c r="B9045" i="3"/>
  <c r="B9046" i="3"/>
  <c r="B9047" i="3"/>
  <c r="B9048" i="3"/>
  <c r="B9049" i="3"/>
  <c r="B9050" i="3"/>
  <c r="B9051" i="3"/>
  <c r="B9052" i="3"/>
  <c r="B9053" i="3"/>
  <c r="B9054" i="3"/>
  <c r="B9055" i="3"/>
  <c r="B9056" i="3"/>
  <c r="B9057" i="3"/>
  <c r="B9058" i="3"/>
  <c r="B9059" i="3"/>
  <c r="B9060" i="3"/>
  <c r="B9061" i="3"/>
  <c r="B9062" i="3"/>
  <c r="B9063" i="3"/>
  <c r="B9064" i="3"/>
  <c r="B9065" i="3"/>
  <c r="B9066" i="3"/>
  <c r="B9067" i="3"/>
  <c r="B9068" i="3"/>
  <c r="B9069" i="3"/>
  <c r="B9070" i="3"/>
  <c r="B9071" i="3"/>
  <c r="B9072" i="3"/>
  <c r="B9073" i="3"/>
  <c r="B9074" i="3"/>
  <c r="B9075" i="3"/>
  <c r="B9076" i="3"/>
  <c r="B9077" i="3"/>
  <c r="B9078" i="3"/>
  <c r="B9079" i="3"/>
  <c r="B9080" i="3"/>
  <c r="B9081" i="3"/>
  <c r="B9082" i="3"/>
  <c r="B9083" i="3"/>
  <c r="B9084" i="3"/>
  <c r="B9085" i="3"/>
  <c r="B9086" i="3"/>
  <c r="B9087" i="3"/>
  <c r="B9088" i="3"/>
  <c r="B9089" i="3"/>
  <c r="B9090" i="3"/>
  <c r="B9091" i="3"/>
  <c r="B9092" i="3"/>
  <c r="B9093" i="3"/>
  <c r="B9094" i="3"/>
  <c r="B9095" i="3"/>
  <c r="B9096" i="3"/>
  <c r="B9097" i="3"/>
  <c r="B9098" i="3"/>
  <c r="B9099" i="3"/>
  <c r="B9100" i="3"/>
  <c r="B9101" i="3"/>
  <c r="B9102" i="3"/>
  <c r="B9103" i="3"/>
  <c r="B9104" i="3"/>
  <c r="B9105" i="3"/>
  <c r="B9106" i="3"/>
  <c r="B9107" i="3"/>
  <c r="B9108" i="3"/>
  <c r="B9109" i="3"/>
  <c r="B9110" i="3"/>
  <c r="B9111" i="3"/>
  <c r="B9112" i="3"/>
  <c r="B9113" i="3"/>
  <c r="B9114" i="3"/>
  <c r="B9115" i="3"/>
  <c r="B9116" i="3"/>
  <c r="B9117" i="3"/>
  <c r="B9118" i="3"/>
  <c r="B9119" i="3"/>
  <c r="B9120" i="3"/>
  <c r="B9121" i="3"/>
  <c r="B9122" i="3"/>
  <c r="B9123" i="3"/>
  <c r="B9124" i="3"/>
  <c r="B9125" i="3"/>
  <c r="B9126" i="3"/>
  <c r="B9127" i="3"/>
  <c r="B9128" i="3"/>
  <c r="B9129" i="3"/>
  <c r="B9130" i="3"/>
  <c r="B9131" i="3"/>
  <c r="B9132" i="3"/>
  <c r="B9133" i="3"/>
  <c r="B9134" i="3"/>
  <c r="B9135" i="3"/>
  <c r="B9136" i="3"/>
  <c r="B9137" i="3"/>
  <c r="B9138" i="3"/>
  <c r="B9139" i="3"/>
  <c r="B9140" i="3"/>
  <c r="B9141" i="3"/>
  <c r="B9142" i="3"/>
  <c r="B9143" i="3"/>
  <c r="B9144" i="3"/>
  <c r="B9145" i="3"/>
  <c r="B9146" i="3"/>
  <c r="B9147" i="3"/>
  <c r="B9148" i="3"/>
  <c r="B9149" i="3"/>
  <c r="B9150" i="3"/>
  <c r="B9151" i="3"/>
  <c r="B9152" i="3"/>
  <c r="B9153" i="3"/>
  <c r="B9154" i="3"/>
  <c r="B9155" i="3"/>
  <c r="B9156" i="3"/>
  <c r="B9157" i="3"/>
  <c r="B9158" i="3"/>
  <c r="B9159" i="3"/>
  <c r="B9160" i="3"/>
  <c r="B9161" i="3"/>
  <c r="B9162" i="3"/>
  <c r="B9163" i="3"/>
  <c r="B9164" i="3"/>
  <c r="B9165" i="3"/>
  <c r="B9166" i="3"/>
  <c r="B9167" i="3"/>
  <c r="B9168" i="3"/>
  <c r="B9169" i="3"/>
  <c r="B9170" i="3"/>
  <c r="B9171" i="3"/>
  <c r="B9172" i="3"/>
  <c r="B9173" i="3"/>
  <c r="B9174" i="3"/>
  <c r="B9175" i="3"/>
  <c r="B9176" i="3"/>
  <c r="B9177" i="3"/>
  <c r="B9178" i="3"/>
  <c r="B9179" i="3"/>
  <c r="B9180" i="3"/>
  <c r="B9181" i="3"/>
  <c r="B9182" i="3"/>
  <c r="B9183" i="3"/>
  <c r="B9184" i="3"/>
  <c r="B9185" i="3"/>
  <c r="B9186" i="3"/>
  <c r="B9187" i="3"/>
  <c r="B9188" i="3"/>
  <c r="B9189" i="3"/>
  <c r="B9190" i="3"/>
  <c r="B9191" i="3"/>
  <c r="B9192" i="3"/>
  <c r="B9193" i="3"/>
  <c r="B9194" i="3"/>
  <c r="B9195" i="3"/>
  <c r="B9196" i="3"/>
  <c r="B9197" i="3"/>
  <c r="B9198" i="3"/>
  <c r="B9199" i="3"/>
  <c r="B9200" i="3"/>
  <c r="B9201" i="3"/>
  <c r="B9202" i="3"/>
  <c r="B9203" i="3"/>
  <c r="B9204" i="3"/>
  <c r="B9205" i="3"/>
  <c r="B9206" i="3"/>
  <c r="B9207" i="3"/>
  <c r="B9208" i="3"/>
  <c r="B9209" i="3"/>
  <c r="B9210" i="3"/>
  <c r="B9211" i="3"/>
  <c r="B9212" i="3"/>
  <c r="B9213" i="3"/>
  <c r="B9214" i="3"/>
  <c r="B9215" i="3"/>
  <c r="B9216" i="3"/>
  <c r="B9217" i="3"/>
  <c r="B9218" i="3"/>
  <c r="B9219" i="3"/>
  <c r="B9220" i="3"/>
  <c r="B9221" i="3"/>
  <c r="B9222" i="3"/>
  <c r="B9223" i="3"/>
  <c r="B9224" i="3"/>
  <c r="B9225" i="3"/>
  <c r="B9226" i="3"/>
  <c r="B9227" i="3"/>
  <c r="B9228" i="3"/>
  <c r="B9229" i="3"/>
  <c r="B9230" i="3"/>
  <c r="B9231" i="3"/>
  <c r="B9232" i="3"/>
  <c r="B9233" i="3"/>
  <c r="B9234" i="3"/>
  <c r="B9235" i="3"/>
  <c r="B9236" i="3"/>
  <c r="B9237" i="3"/>
  <c r="B9238" i="3"/>
  <c r="B9239" i="3"/>
  <c r="B9240" i="3"/>
  <c r="B9241" i="3"/>
  <c r="B5253" i="3"/>
  <c r="B5254" i="3"/>
  <c r="B5255" i="3"/>
  <c r="B5256" i="3"/>
  <c r="B5257" i="3"/>
  <c r="B5258" i="3"/>
  <c r="B5259" i="3"/>
  <c r="B5260" i="3"/>
  <c r="B5261" i="3"/>
  <c r="B5262" i="3"/>
  <c r="B5263" i="3"/>
  <c r="B5264" i="3"/>
  <c r="B5265" i="3"/>
  <c r="B5266" i="3"/>
  <c r="B5267" i="3"/>
  <c r="B5268" i="3"/>
  <c r="B5269" i="3"/>
  <c r="B5270" i="3"/>
  <c r="B5271" i="3"/>
  <c r="B5272" i="3"/>
  <c r="B5273" i="3"/>
  <c r="B5274" i="3"/>
  <c r="B5275" i="3"/>
  <c r="B5276" i="3"/>
  <c r="B5277" i="3"/>
  <c r="B5278" i="3"/>
  <c r="B5279" i="3"/>
  <c r="B5280" i="3"/>
  <c r="B5281" i="3"/>
  <c r="B5282" i="3"/>
  <c r="B5283" i="3"/>
  <c r="B5284" i="3"/>
  <c r="B5285" i="3"/>
  <c r="B5286" i="3"/>
  <c r="B5287" i="3"/>
  <c r="B5288" i="3"/>
  <c r="B5289" i="3"/>
  <c r="B5290" i="3"/>
  <c r="B5291" i="3"/>
  <c r="B5292" i="3"/>
  <c r="B5293" i="3"/>
  <c r="B5294" i="3"/>
  <c r="B5295" i="3"/>
  <c r="B5296" i="3"/>
  <c r="B5297" i="3"/>
  <c r="B5298" i="3"/>
  <c r="B5299" i="3"/>
  <c r="B5300" i="3"/>
  <c r="B5301" i="3"/>
  <c r="B5302" i="3"/>
  <c r="B5303" i="3"/>
  <c r="B5304" i="3"/>
  <c r="B5305" i="3"/>
  <c r="B5306" i="3"/>
  <c r="B5307" i="3"/>
  <c r="B5308" i="3"/>
  <c r="B5309" i="3"/>
  <c r="B5310" i="3"/>
  <c r="B5311" i="3"/>
  <c r="B5312" i="3"/>
  <c r="B5313" i="3"/>
  <c r="B5314" i="3"/>
  <c r="B5315" i="3"/>
  <c r="B5316" i="3"/>
  <c r="B5317" i="3"/>
  <c r="B5318" i="3"/>
  <c r="B5319" i="3"/>
  <c r="B5320" i="3"/>
  <c r="B5321" i="3"/>
  <c r="B5322" i="3"/>
  <c r="B5323" i="3"/>
  <c r="B5324" i="3"/>
  <c r="B5325" i="3"/>
  <c r="B5326" i="3"/>
  <c r="B5327" i="3"/>
  <c r="B5328" i="3"/>
  <c r="B5329" i="3"/>
  <c r="B5330" i="3"/>
  <c r="B5331" i="3"/>
  <c r="B5332" i="3"/>
  <c r="B5333" i="3"/>
  <c r="B5334" i="3"/>
  <c r="B5335" i="3"/>
  <c r="B5336" i="3"/>
  <c r="B5337" i="3"/>
  <c r="B5338" i="3"/>
  <c r="B5339" i="3"/>
  <c r="B5340" i="3"/>
  <c r="B5341" i="3"/>
  <c r="B5342" i="3"/>
  <c r="B5343" i="3"/>
  <c r="B5344" i="3"/>
  <c r="B5345" i="3"/>
  <c r="B5346" i="3"/>
  <c r="B5347" i="3"/>
  <c r="B5348" i="3"/>
  <c r="B5349" i="3"/>
  <c r="B5350" i="3"/>
  <c r="B5351" i="3"/>
  <c r="B5352" i="3"/>
  <c r="B5353" i="3"/>
  <c r="B5354" i="3"/>
  <c r="B5355" i="3"/>
  <c r="B5356" i="3"/>
  <c r="B5357" i="3"/>
  <c r="B5358" i="3"/>
  <c r="B5359" i="3"/>
  <c r="B5360" i="3"/>
  <c r="B5361" i="3"/>
  <c r="B5362" i="3"/>
  <c r="B5363" i="3"/>
  <c r="B5364" i="3"/>
  <c r="B5365" i="3"/>
  <c r="B5366" i="3"/>
  <c r="B5367" i="3"/>
  <c r="B5368" i="3"/>
  <c r="B5369" i="3"/>
  <c r="B5370" i="3"/>
  <c r="B5371" i="3"/>
  <c r="B5372" i="3"/>
  <c r="B5373" i="3"/>
  <c r="B5374" i="3"/>
  <c r="B5375" i="3"/>
  <c r="B5376" i="3"/>
  <c r="B5377" i="3"/>
  <c r="B5378" i="3"/>
  <c r="B5379" i="3"/>
  <c r="B5380" i="3"/>
  <c r="B5381" i="3"/>
  <c r="B5382" i="3"/>
  <c r="B5383" i="3"/>
  <c r="B5384" i="3"/>
  <c r="B5385" i="3"/>
  <c r="B5386" i="3"/>
  <c r="B5387" i="3"/>
  <c r="B5388" i="3"/>
  <c r="B5389" i="3"/>
  <c r="B5390" i="3"/>
  <c r="B5391" i="3"/>
  <c r="B5392" i="3"/>
  <c r="B5393" i="3"/>
  <c r="B5394" i="3"/>
  <c r="B5395" i="3"/>
  <c r="B5396" i="3"/>
  <c r="B5397" i="3"/>
  <c r="B5398" i="3"/>
  <c r="B5399" i="3"/>
  <c r="B5400" i="3"/>
  <c r="B5401" i="3"/>
  <c r="B5402" i="3"/>
  <c r="B5403" i="3"/>
  <c r="B5404" i="3"/>
  <c r="B5405" i="3"/>
  <c r="B5406" i="3"/>
  <c r="B5407" i="3"/>
  <c r="B5408" i="3"/>
  <c r="B5409" i="3"/>
  <c r="B5410" i="3"/>
  <c r="B5411" i="3"/>
  <c r="B5412" i="3"/>
  <c r="B5413" i="3"/>
  <c r="B5414" i="3"/>
  <c r="B5415" i="3"/>
  <c r="B7626" i="3"/>
  <c r="B7627" i="3"/>
  <c r="B7628" i="3"/>
  <c r="B7629" i="3"/>
  <c r="B7630" i="3"/>
  <c r="B7631" i="3"/>
  <c r="B7632" i="3"/>
  <c r="B7633" i="3"/>
  <c r="B7634" i="3"/>
  <c r="B7635" i="3"/>
  <c r="B7636" i="3"/>
  <c r="B7637" i="3"/>
  <c r="B7638" i="3"/>
  <c r="B7639" i="3"/>
  <c r="B7640" i="3"/>
  <c r="B7641" i="3"/>
  <c r="B7642" i="3"/>
  <c r="B7643" i="3"/>
  <c r="B7644" i="3"/>
  <c r="B7645" i="3"/>
  <c r="B7646" i="3"/>
  <c r="B7647" i="3"/>
  <c r="B7648" i="3"/>
  <c r="B7649" i="3"/>
  <c r="B7650" i="3"/>
  <c r="B7651" i="3"/>
  <c r="B7652" i="3"/>
  <c r="B7653" i="3"/>
  <c r="B7654" i="3"/>
  <c r="B7655" i="3"/>
  <c r="B7656" i="3"/>
  <c r="B7657" i="3"/>
  <c r="B7658" i="3"/>
  <c r="B7659" i="3"/>
  <c r="B7660" i="3"/>
  <c r="B7661" i="3"/>
  <c r="B7662" i="3"/>
  <c r="B7663" i="3"/>
  <c r="B7664" i="3"/>
  <c r="B7665" i="3"/>
  <c r="B7666" i="3"/>
  <c r="B7667" i="3"/>
  <c r="B7668" i="3"/>
  <c r="B7669" i="3"/>
  <c r="B7670" i="3"/>
  <c r="B7671" i="3"/>
  <c r="B7672" i="3"/>
  <c r="B7673" i="3"/>
  <c r="B7674" i="3"/>
  <c r="B7675" i="3"/>
  <c r="B7676" i="3"/>
  <c r="B7677" i="3"/>
  <c r="B7678" i="3"/>
  <c r="B7679" i="3"/>
  <c r="B7680" i="3"/>
  <c r="B7681" i="3"/>
  <c r="B7682" i="3"/>
  <c r="B7683" i="3"/>
  <c r="B7684" i="3"/>
  <c r="B7685" i="3"/>
  <c r="B7686" i="3"/>
  <c r="B7687" i="3"/>
  <c r="B7688" i="3"/>
  <c r="B7689" i="3"/>
  <c r="B7690" i="3"/>
  <c r="B7691" i="3"/>
  <c r="B7692" i="3"/>
  <c r="B7693" i="3"/>
  <c r="B7694" i="3"/>
  <c r="B7695" i="3"/>
  <c r="B7696" i="3"/>
  <c r="B7697" i="3"/>
  <c r="B7698" i="3"/>
  <c r="B7699" i="3"/>
  <c r="B7700" i="3"/>
  <c r="B7701" i="3"/>
  <c r="B7702" i="3"/>
  <c r="B7703" i="3"/>
  <c r="B7704" i="3"/>
  <c r="B7705" i="3"/>
  <c r="B7706" i="3"/>
  <c r="B7707" i="3"/>
  <c r="B7708" i="3"/>
  <c r="B7709" i="3"/>
  <c r="B7710" i="3"/>
  <c r="B7711" i="3"/>
  <c r="B7712" i="3"/>
  <c r="B7713" i="3"/>
  <c r="B7714" i="3"/>
  <c r="B7715" i="3"/>
  <c r="B7716" i="3"/>
  <c r="B7717" i="3"/>
  <c r="B7718" i="3"/>
  <c r="B7719" i="3"/>
  <c r="B7720" i="3"/>
  <c r="B7721" i="3"/>
  <c r="B7722" i="3"/>
  <c r="B7723" i="3"/>
  <c r="B7724" i="3"/>
  <c r="B7725" i="3"/>
  <c r="B7726" i="3"/>
  <c r="B7727" i="3"/>
  <c r="B7728" i="3"/>
  <c r="B7729" i="3"/>
  <c r="B7730" i="3"/>
  <c r="B7731" i="3"/>
  <c r="B7732" i="3"/>
  <c r="B7733" i="3"/>
  <c r="B7734" i="3"/>
  <c r="B7735" i="3"/>
  <c r="B7736" i="3"/>
  <c r="B7737" i="3"/>
  <c r="B7738" i="3"/>
  <c r="B7739" i="3"/>
  <c r="B7740" i="3"/>
  <c r="B7741" i="3"/>
  <c r="B7742" i="3"/>
  <c r="B7743" i="3"/>
  <c r="B7744" i="3"/>
  <c r="B7745" i="3"/>
  <c r="B7746" i="3"/>
  <c r="B7747" i="3"/>
  <c r="B7748" i="3"/>
  <c r="B7749" i="3"/>
  <c r="B7750" i="3"/>
  <c r="B7751" i="3"/>
  <c r="B7752" i="3"/>
  <c r="B7753" i="3"/>
  <c r="B7754" i="3"/>
  <c r="B7755" i="3"/>
  <c r="B7756" i="3"/>
  <c r="B7757" i="3"/>
  <c r="B7758" i="3"/>
  <c r="B7759" i="3"/>
  <c r="B7760" i="3"/>
  <c r="B7761" i="3"/>
  <c r="B7762" i="3"/>
  <c r="B7763" i="3"/>
  <c r="B7764" i="3"/>
  <c r="B7765" i="3"/>
  <c r="B7766" i="3"/>
  <c r="B7767" i="3"/>
  <c r="B7768" i="3"/>
  <c r="B5471" i="3"/>
  <c r="B5472" i="3"/>
  <c r="B5473" i="3"/>
  <c r="B5474" i="3"/>
  <c r="B5475" i="3"/>
  <c r="B5476" i="3"/>
  <c r="B5477" i="3"/>
  <c r="B5478" i="3"/>
  <c r="B5479" i="3"/>
  <c r="B5480" i="3"/>
  <c r="B5481" i="3"/>
  <c r="B5482" i="3"/>
  <c r="B5483" i="3"/>
  <c r="B5484" i="3"/>
  <c r="B5485" i="3"/>
  <c r="B5486" i="3"/>
  <c r="B5487" i="3"/>
  <c r="B5488" i="3"/>
  <c r="B5489" i="3"/>
  <c r="B5490" i="3"/>
  <c r="B5491" i="3"/>
  <c r="B5492" i="3"/>
  <c r="B5493" i="3"/>
  <c r="B5494" i="3"/>
  <c r="B5495" i="3"/>
  <c r="B5496" i="3"/>
  <c r="B5497" i="3"/>
  <c r="B5498" i="3"/>
  <c r="B5499" i="3"/>
  <c r="B5500" i="3"/>
  <c r="B5501" i="3"/>
  <c r="B5502" i="3"/>
  <c r="B5503" i="3"/>
  <c r="B5504" i="3"/>
  <c r="B5505" i="3"/>
  <c r="B5506" i="3"/>
  <c r="B5507" i="3"/>
  <c r="B5508" i="3"/>
  <c r="B5509" i="3"/>
  <c r="B5510" i="3"/>
  <c r="B5511" i="3"/>
  <c r="B5512" i="3"/>
  <c r="B5513" i="3"/>
  <c r="B5514" i="3"/>
  <c r="B5515" i="3"/>
  <c r="B5516" i="3"/>
  <c r="B5517" i="3"/>
  <c r="B5518" i="3"/>
  <c r="B5519" i="3"/>
  <c r="B5520" i="3"/>
  <c r="B5521" i="3"/>
  <c r="B5522" i="3"/>
  <c r="B5523" i="3"/>
  <c r="B5524" i="3"/>
  <c r="B5525" i="3"/>
  <c r="B5526" i="3"/>
  <c r="B5527" i="3"/>
  <c r="B5528" i="3"/>
  <c r="B5529" i="3"/>
  <c r="B5530" i="3"/>
  <c r="B5531" i="3"/>
  <c r="B5532" i="3"/>
  <c r="B5533" i="3"/>
  <c r="B5534" i="3"/>
  <c r="B5535" i="3"/>
  <c r="B5536" i="3"/>
  <c r="B5537" i="3"/>
  <c r="B5538" i="3"/>
  <c r="B5539" i="3"/>
  <c r="B5540" i="3"/>
  <c r="B5541" i="3"/>
  <c r="B5542" i="3"/>
  <c r="B5543" i="3"/>
  <c r="B5544" i="3"/>
  <c r="B5545" i="3"/>
  <c r="B5546" i="3"/>
  <c r="B5547" i="3"/>
  <c r="B5548" i="3"/>
  <c r="B5549" i="3"/>
  <c r="B5550" i="3"/>
  <c r="B5551" i="3"/>
  <c r="B5552" i="3"/>
  <c r="B5553" i="3"/>
  <c r="B5554" i="3"/>
  <c r="B5555" i="3"/>
  <c r="B5556" i="3"/>
  <c r="B5557" i="3"/>
  <c r="B5558" i="3"/>
  <c r="B5559" i="3"/>
  <c r="B5560" i="3"/>
  <c r="B5561" i="3"/>
  <c r="B5562" i="3"/>
  <c r="B5563" i="3"/>
  <c r="B5564" i="3"/>
  <c r="B5565" i="3"/>
  <c r="B5566" i="3"/>
  <c r="B5567" i="3"/>
  <c r="B5568" i="3"/>
  <c r="B5569" i="3"/>
  <c r="B5570" i="3"/>
  <c r="B5571" i="3"/>
  <c r="B5572" i="3"/>
  <c r="B5573" i="3"/>
  <c r="B5574" i="3"/>
  <c r="B5575" i="3"/>
  <c r="B5576" i="3"/>
  <c r="B5577" i="3"/>
  <c r="B5578" i="3"/>
  <c r="B5579" i="3"/>
  <c r="B5580" i="3"/>
  <c r="B5581" i="3"/>
  <c r="B5582" i="3"/>
  <c r="B5583" i="3"/>
  <c r="B5584" i="3"/>
  <c r="B5585" i="3"/>
  <c r="B5586" i="3"/>
  <c r="B5587" i="3"/>
  <c r="B5588" i="3"/>
  <c r="B5589" i="3"/>
  <c r="B5590" i="3"/>
  <c r="B5591" i="3"/>
  <c r="B5592" i="3"/>
  <c r="B5593" i="3"/>
  <c r="B5594" i="3"/>
  <c r="B5595" i="3"/>
  <c r="B5596" i="3"/>
  <c r="B5597" i="3"/>
  <c r="B5598" i="3"/>
  <c r="B5599" i="3"/>
  <c r="B5600" i="3"/>
  <c r="B5601" i="3"/>
  <c r="B5602" i="3"/>
  <c r="B5603" i="3"/>
  <c r="B5604" i="3"/>
  <c r="B5605" i="3"/>
  <c r="B5606" i="3"/>
  <c r="B5607" i="3"/>
  <c r="B5608" i="3"/>
  <c r="B5609" i="3"/>
  <c r="B5610" i="3"/>
  <c r="B5611" i="3"/>
  <c r="B5612" i="3"/>
  <c r="B5613" i="3"/>
  <c r="B5614" i="3"/>
  <c r="B5615" i="3"/>
  <c r="B5616" i="3"/>
  <c r="B5617" i="3"/>
  <c r="B5618" i="3"/>
  <c r="B5619" i="3"/>
  <c r="B5620" i="3"/>
  <c r="B5621" i="3"/>
  <c r="B5622" i="3"/>
  <c r="B5623" i="3"/>
  <c r="B5624" i="3"/>
  <c r="B5625" i="3"/>
  <c r="B5626" i="3"/>
  <c r="B5627" i="3"/>
  <c r="B5628" i="3"/>
  <c r="B5629" i="3"/>
  <c r="B5630" i="3"/>
  <c r="B5631" i="3"/>
  <c r="B5632" i="3"/>
  <c r="B5633" i="3"/>
  <c r="B5634" i="3"/>
  <c r="B5635" i="3"/>
  <c r="B5636" i="3"/>
  <c r="B5637" i="3"/>
  <c r="B5638" i="3"/>
  <c r="B5639" i="3"/>
  <c r="B5640" i="3"/>
  <c r="B5641" i="3"/>
  <c r="B5642" i="3"/>
  <c r="B5643" i="3"/>
  <c r="B5644" i="3"/>
  <c r="B5645" i="3"/>
  <c r="B5646" i="3"/>
  <c r="B5647" i="3"/>
  <c r="B5648" i="3"/>
  <c r="B5649" i="3"/>
  <c r="B5650" i="3"/>
  <c r="B5651" i="3"/>
  <c r="B5652" i="3"/>
  <c r="B5653" i="3"/>
  <c r="B5654" i="3"/>
  <c r="B5655" i="3"/>
  <c r="B5656" i="3"/>
  <c r="B5657" i="3"/>
  <c r="B5658" i="3"/>
  <c r="B5659" i="3"/>
  <c r="B5660" i="3"/>
  <c r="B5661" i="3"/>
  <c r="B5662" i="3"/>
  <c r="B5663" i="3"/>
  <c r="B5664" i="3"/>
  <c r="B5665" i="3"/>
  <c r="B5666" i="3"/>
  <c r="B5667" i="3"/>
  <c r="B5668" i="3"/>
  <c r="B5669" i="3"/>
  <c r="B5670" i="3"/>
  <c r="B5671" i="3"/>
  <c r="B5672" i="3"/>
  <c r="B5673" i="3"/>
  <c r="B5674" i="3"/>
  <c r="B5675" i="3"/>
  <c r="B5676" i="3"/>
  <c r="B5677" i="3"/>
  <c r="B5678" i="3"/>
  <c r="B5679" i="3"/>
  <c r="B5680" i="3"/>
  <c r="B5681" i="3"/>
  <c r="B5682" i="3"/>
  <c r="B5683" i="3"/>
  <c r="B5684" i="3"/>
  <c r="B5685" i="3"/>
  <c r="B5686" i="3"/>
  <c r="B5687" i="3"/>
  <c r="B5688" i="3"/>
  <c r="B5689" i="3"/>
  <c r="B5690" i="3"/>
  <c r="B5691" i="3"/>
  <c r="B5692" i="3"/>
  <c r="B5693" i="3"/>
  <c r="B5694" i="3"/>
  <c r="B5695" i="3"/>
  <c r="B5696" i="3"/>
  <c r="B5697" i="3"/>
  <c r="B5698" i="3"/>
  <c r="B5699" i="3"/>
  <c r="B5700" i="3"/>
  <c r="B5701" i="3"/>
  <c r="B5702" i="3"/>
  <c r="B5703" i="3"/>
  <c r="B5704" i="3"/>
  <c r="B5705" i="3"/>
  <c r="B5706" i="3"/>
  <c r="B5707" i="3"/>
  <c r="B5708" i="3"/>
  <c r="B5709" i="3"/>
  <c r="B5710" i="3"/>
  <c r="B5711" i="3"/>
  <c r="B5712" i="3"/>
  <c r="B5713" i="3"/>
  <c r="B5714" i="3"/>
  <c r="B5715" i="3"/>
  <c r="B5716" i="3"/>
  <c r="B5717" i="3"/>
  <c r="B5718" i="3"/>
  <c r="B5719" i="3"/>
  <c r="B5720" i="3"/>
  <c r="B5721" i="3"/>
  <c r="B5722" i="3"/>
  <c r="B5723" i="3"/>
  <c r="B5724" i="3"/>
  <c r="B5725" i="3"/>
  <c r="B5726" i="3"/>
  <c r="B5727" i="3"/>
  <c r="B5728" i="3"/>
  <c r="B5729" i="3"/>
  <c r="B5730" i="3"/>
  <c r="B5731" i="3"/>
  <c r="B5732" i="3"/>
  <c r="B5733" i="3"/>
  <c r="B5734" i="3"/>
  <c r="B5735" i="3"/>
  <c r="B5736" i="3"/>
  <c r="B5737" i="3"/>
  <c r="B5738" i="3"/>
  <c r="B5739" i="3"/>
  <c r="B5740" i="3"/>
  <c r="B5741" i="3"/>
  <c r="B5742" i="3"/>
  <c r="B5743" i="3"/>
  <c r="B5744" i="3"/>
  <c r="B5745" i="3"/>
  <c r="B5746" i="3"/>
  <c r="B5747" i="3"/>
  <c r="B5748" i="3"/>
  <c r="B5749" i="3"/>
  <c r="B5750" i="3"/>
  <c r="B5751" i="3"/>
  <c r="B5752" i="3"/>
  <c r="B5753" i="3"/>
  <c r="B5754" i="3"/>
  <c r="B5755" i="3"/>
  <c r="B5756" i="3"/>
  <c r="B5757" i="3"/>
  <c r="B5758" i="3"/>
  <c r="B5759" i="3"/>
  <c r="B5760" i="3"/>
  <c r="B5761" i="3"/>
  <c r="B5762" i="3"/>
  <c r="B5763" i="3"/>
  <c r="B5764" i="3"/>
  <c r="B5765" i="3"/>
  <c r="B5766" i="3"/>
  <c r="B5767" i="3"/>
  <c r="B5768" i="3"/>
  <c r="B5769" i="3"/>
  <c r="B5770" i="3"/>
  <c r="B5771" i="3"/>
  <c r="B5772" i="3"/>
  <c r="B5773" i="3"/>
  <c r="B5774" i="3"/>
  <c r="B5775" i="3"/>
  <c r="B5776" i="3"/>
  <c r="B5777" i="3"/>
  <c r="B5778" i="3"/>
  <c r="B5779" i="3"/>
  <c r="B5780" i="3"/>
  <c r="B5781" i="3"/>
  <c r="B5782" i="3"/>
  <c r="B5783" i="3"/>
  <c r="B5784" i="3"/>
  <c r="B5785" i="3"/>
  <c r="B5786" i="3"/>
  <c r="B5787" i="3"/>
  <c r="B5788" i="3"/>
  <c r="B5789" i="3"/>
  <c r="B5790" i="3"/>
  <c r="B5791" i="3"/>
  <c r="B5792" i="3"/>
  <c r="B5793" i="3"/>
  <c r="B5794" i="3"/>
  <c r="B5795" i="3"/>
  <c r="B5796" i="3"/>
  <c r="B5797" i="3"/>
  <c r="B5798" i="3"/>
  <c r="B5799" i="3"/>
  <c r="B5800" i="3"/>
  <c r="B5801" i="3"/>
  <c r="B5802" i="3"/>
  <c r="B5803" i="3"/>
  <c r="B5804" i="3"/>
  <c r="B5805" i="3"/>
  <c r="B5806" i="3"/>
  <c r="B5807" i="3"/>
  <c r="B5808" i="3"/>
  <c r="B5809" i="3"/>
  <c r="B5810" i="3"/>
  <c r="B5811" i="3"/>
  <c r="B5812" i="3"/>
  <c r="B5813" i="3"/>
  <c r="B5814" i="3"/>
  <c r="B5815" i="3"/>
  <c r="B5816" i="3"/>
  <c r="B5817" i="3"/>
  <c r="B5818" i="3"/>
  <c r="B5819" i="3"/>
  <c r="B5820" i="3"/>
  <c r="B5821" i="3"/>
  <c r="B5822" i="3"/>
  <c r="B5823" i="3"/>
  <c r="B5824" i="3"/>
  <c r="B5825" i="3"/>
  <c r="B5826" i="3"/>
  <c r="B5827" i="3"/>
  <c r="B5828" i="3"/>
  <c r="B5829" i="3"/>
  <c r="B5830" i="3"/>
  <c r="B5831" i="3"/>
  <c r="B5832" i="3"/>
  <c r="B5833" i="3"/>
  <c r="B5834" i="3"/>
  <c r="B5835" i="3"/>
  <c r="B5836" i="3"/>
  <c r="B5837" i="3"/>
  <c r="B5838" i="3"/>
  <c r="B5839" i="3"/>
  <c r="B5840" i="3"/>
  <c r="B5841" i="3"/>
  <c r="B5842" i="3"/>
  <c r="B5843" i="3"/>
  <c r="B5844" i="3"/>
  <c r="B5845" i="3"/>
  <c r="B5846" i="3"/>
  <c r="B5847" i="3"/>
  <c r="B5848" i="3"/>
  <c r="B5849" i="3"/>
  <c r="B5850" i="3"/>
  <c r="B5851" i="3"/>
  <c r="B5852" i="3"/>
  <c r="B5853" i="3"/>
  <c r="B5854" i="3"/>
  <c r="B5855" i="3"/>
  <c r="B5856" i="3"/>
  <c r="B5857" i="3"/>
  <c r="B5858" i="3"/>
  <c r="B5859" i="3"/>
  <c r="B5860" i="3"/>
  <c r="B5861" i="3"/>
  <c r="B5862" i="3"/>
  <c r="B5863" i="3"/>
  <c r="B5864" i="3"/>
  <c r="B5865" i="3"/>
  <c r="B5866" i="3"/>
  <c r="B5867" i="3"/>
  <c r="B5868" i="3"/>
  <c r="B5869" i="3"/>
  <c r="B5870" i="3"/>
  <c r="B5871" i="3"/>
  <c r="B5872" i="3"/>
  <c r="B5873" i="3"/>
  <c r="B5874" i="3"/>
  <c r="B5875" i="3"/>
  <c r="B5876" i="3"/>
  <c r="B5877" i="3"/>
  <c r="B5878" i="3"/>
  <c r="B5879" i="3"/>
  <c r="B5880" i="3"/>
  <c r="B5881" i="3"/>
  <c r="B5882" i="3"/>
  <c r="B5883" i="3"/>
  <c r="B5884" i="3"/>
  <c r="B5885" i="3"/>
  <c r="B5886" i="3"/>
  <c r="B5887" i="3"/>
  <c r="B5888" i="3"/>
  <c r="B5889" i="3"/>
  <c r="B5890" i="3"/>
  <c r="B5891" i="3"/>
  <c r="B5892" i="3"/>
  <c r="B5893" i="3"/>
  <c r="B5894" i="3"/>
  <c r="B5895" i="3"/>
  <c r="B5896" i="3"/>
  <c r="B5897" i="3"/>
  <c r="B5898" i="3"/>
  <c r="B5899" i="3"/>
  <c r="B5900" i="3"/>
  <c r="B5901" i="3"/>
  <c r="B5902" i="3"/>
  <c r="B5903" i="3"/>
  <c r="B5904" i="3"/>
  <c r="B5905" i="3"/>
  <c r="B5906" i="3"/>
  <c r="B5907" i="3"/>
  <c r="B5908" i="3"/>
  <c r="B5909" i="3"/>
  <c r="B5910" i="3"/>
  <c r="B5911" i="3"/>
  <c r="B5912" i="3"/>
  <c r="B5913" i="3"/>
  <c r="B5914" i="3"/>
  <c r="B5915" i="3"/>
  <c r="B5916" i="3"/>
  <c r="B5917" i="3"/>
  <c r="B5918" i="3"/>
  <c r="B5919" i="3"/>
  <c r="B5920" i="3"/>
  <c r="B5921" i="3"/>
  <c r="B5922" i="3"/>
  <c r="B5923" i="3"/>
  <c r="B5924" i="3"/>
  <c r="B5925" i="3"/>
  <c r="B5926" i="3"/>
  <c r="B5927" i="3"/>
  <c r="B5928" i="3"/>
  <c r="B5929" i="3"/>
  <c r="B5930" i="3"/>
  <c r="B5931" i="3"/>
  <c r="B5932" i="3"/>
  <c r="B5933" i="3"/>
  <c r="B5934" i="3"/>
  <c r="B5935" i="3"/>
  <c r="B5936" i="3"/>
  <c r="B5937" i="3"/>
  <c r="B5938" i="3"/>
  <c r="B5939" i="3"/>
  <c r="B5940" i="3"/>
  <c r="B5941" i="3"/>
  <c r="B5942" i="3"/>
  <c r="B5943" i="3"/>
  <c r="B5944" i="3"/>
  <c r="B5945" i="3"/>
  <c r="B5946" i="3"/>
  <c r="B5947" i="3"/>
  <c r="B5948" i="3"/>
  <c r="B5949" i="3"/>
  <c r="B5950" i="3"/>
  <c r="B5951" i="3"/>
  <c r="B5952" i="3"/>
  <c r="B5953" i="3"/>
  <c r="B5954" i="3"/>
  <c r="B5955" i="3"/>
  <c r="B5956" i="3"/>
  <c r="B5957" i="3"/>
  <c r="B5958" i="3"/>
  <c r="B5959" i="3"/>
  <c r="B5960" i="3"/>
  <c r="B5961" i="3"/>
  <c r="B5962" i="3"/>
  <c r="B5963" i="3"/>
  <c r="B5964" i="3"/>
  <c r="B5965" i="3"/>
  <c r="B5966" i="3"/>
  <c r="B5967" i="3"/>
  <c r="B5968" i="3"/>
  <c r="B5969" i="3"/>
  <c r="B5970" i="3"/>
  <c r="B5971" i="3"/>
  <c r="B5972" i="3"/>
  <c r="B5973" i="3"/>
  <c r="B5974" i="3"/>
  <c r="B5975" i="3"/>
  <c r="B5976" i="3"/>
  <c r="B5977" i="3"/>
  <c r="B5978" i="3"/>
  <c r="B5979" i="3"/>
  <c r="B5980" i="3"/>
  <c r="B5981" i="3"/>
  <c r="B5982" i="3"/>
  <c r="B5983" i="3"/>
  <c r="B5984" i="3"/>
  <c r="B5985" i="3"/>
  <c r="B5986" i="3"/>
  <c r="B5987" i="3"/>
  <c r="B5988" i="3"/>
  <c r="B5989" i="3"/>
  <c r="B5990" i="3"/>
  <c r="B5991" i="3"/>
  <c r="B5992" i="3"/>
  <c r="B5993" i="3"/>
  <c r="B5994" i="3"/>
  <c r="B5995" i="3"/>
  <c r="B5996" i="3"/>
  <c r="B5997" i="3"/>
  <c r="B5998" i="3"/>
  <c r="B5999" i="3"/>
  <c r="B6000" i="3"/>
  <c r="B6001" i="3"/>
  <c r="B6002" i="3"/>
  <c r="B6003" i="3"/>
  <c r="B6004" i="3"/>
  <c r="B6005" i="3"/>
  <c r="B6006" i="3"/>
  <c r="B6007" i="3"/>
  <c r="B6008" i="3"/>
  <c r="B6009" i="3"/>
  <c r="B6010" i="3"/>
  <c r="B6011" i="3"/>
  <c r="B6012" i="3"/>
  <c r="B6013" i="3"/>
  <c r="B6014" i="3"/>
  <c r="B6015" i="3"/>
  <c r="B6016" i="3"/>
  <c r="B6017" i="3"/>
  <c r="B6018" i="3"/>
  <c r="B6019" i="3"/>
  <c r="B6020" i="3"/>
  <c r="B6021" i="3"/>
  <c r="B6022" i="3"/>
  <c r="B6023" i="3"/>
  <c r="B6024" i="3"/>
  <c r="B6025" i="3"/>
  <c r="B6026" i="3"/>
  <c r="B6027" i="3"/>
  <c r="B6028" i="3"/>
  <c r="B6029" i="3"/>
  <c r="B6030" i="3"/>
  <c r="B6031" i="3"/>
  <c r="B6032" i="3"/>
  <c r="B6033" i="3"/>
  <c r="B6034" i="3"/>
  <c r="B6035" i="3"/>
  <c r="B6036" i="3"/>
  <c r="B6037" i="3"/>
  <c r="B6038" i="3"/>
  <c r="B6039" i="3"/>
  <c r="B6040" i="3"/>
  <c r="B6041" i="3"/>
  <c r="B6042" i="3"/>
  <c r="B6043" i="3"/>
  <c r="B6044" i="3"/>
  <c r="B6045" i="3"/>
  <c r="B6046" i="3"/>
  <c r="B6047" i="3"/>
  <c r="B6048" i="3"/>
  <c r="B6049" i="3"/>
  <c r="B6050" i="3"/>
  <c r="B6051" i="3"/>
  <c r="B6052" i="3"/>
  <c r="B6053" i="3"/>
  <c r="B6054" i="3"/>
  <c r="B6055" i="3"/>
  <c r="B6056" i="3"/>
  <c r="B6057" i="3"/>
  <c r="B6058" i="3"/>
  <c r="B6059" i="3"/>
  <c r="B6060" i="3"/>
  <c r="B6061" i="3"/>
  <c r="B6062" i="3"/>
  <c r="B6063" i="3"/>
  <c r="B6064" i="3"/>
  <c r="B6065" i="3"/>
  <c r="B6066" i="3"/>
  <c r="B6067" i="3"/>
  <c r="B6068" i="3"/>
  <c r="B6069" i="3"/>
  <c r="B6070" i="3"/>
  <c r="B6071" i="3"/>
  <c r="B6072" i="3"/>
  <c r="B6073" i="3"/>
  <c r="B6074" i="3"/>
  <c r="B6075" i="3"/>
  <c r="B6076" i="3"/>
  <c r="B6077" i="3"/>
  <c r="B6078" i="3"/>
  <c r="B6079" i="3"/>
  <c r="B6080" i="3"/>
  <c r="B6081" i="3"/>
  <c r="B6082" i="3"/>
  <c r="B6083" i="3"/>
  <c r="B6084" i="3"/>
  <c r="B6085" i="3"/>
  <c r="B6086" i="3"/>
  <c r="B6087" i="3"/>
  <c r="B6088" i="3"/>
  <c r="B6089" i="3"/>
  <c r="B6090" i="3"/>
  <c r="B6091" i="3"/>
  <c r="B6092" i="3"/>
  <c r="B6093" i="3"/>
  <c r="B6094" i="3"/>
  <c r="B6095" i="3"/>
  <c r="B6096" i="3"/>
  <c r="B6097" i="3"/>
  <c r="B6098" i="3"/>
  <c r="B6099" i="3"/>
  <c r="B6100" i="3"/>
  <c r="B6101" i="3"/>
  <c r="B6102" i="3"/>
  <c r="B6103" i="3"/>
  <c r="B6104" i="3"/>
  <c r="B6105" i="3"/>
  <c r="B6106" i="3"/>
  <c r="B6107" i="3"/>
  <c r="B6108" i="3"/>
  <c r="B6109" i="3"/>
  <c r="B6110" i="3"/>
  <c r="B6111" i="3"/>
  <c r="B6112" i="3"/>
  <c r="B6113" i="3"/>
  <c r="B6114" i="3"/>
  <c r="B6115" i="3"/>
  <c r="B6116" i="3"/>
  <c r="B6117" i="3"/>
  <c r="B6118" i="3"/>
  <c r="B6119" i="3"/>
  <c r="B6120" i="3"/>
  <c r="B6121" i="3"/>
  <c r="B6122" i="3"/>
  <c r="B6123" i="3"/>
  <c r="B6124" i="3"/>
  <c r="B6125" i="3"/>
  <c r="B6126" i="3"/>
  <c r="B6127" i="3"/>
  <c r="B6128" i="3"/>
  <c r="B6129" i="3"/>
  <c r="B6130" i="3"/>
  <c r="B6131" i="3"/>
  <c r="B6132" i="3"/>
  <c r="B6133" i="3"/>
  <c r="B6134" i="3"/>
  <c r="B6135" i="3"/>
  <c r="B6136" i="3"/>
  <c r="B6137" i="3"/>
  <c r="B6138" i="3"/>
  <c r="B6139" i="3"/>
  <c r="B6140" i="3"/>
  <c r="B6141" i="3"/>
  <c r="B6142" i="3"/>
  <c r="B6143" i="3"/>
  <c r="B6144" i="3"/>
  <c r="B6145" i="3"/>
  <c r="B6146" i="3"/>
  <c r="B6147" i="3"/>
  <c r="B6148" i="3"/>
  <c r="B6149" i="3"/>
  <c r="B6150" i="3"/>
  <c r="B6151" i="3"/>
  <c r="B6152" i="3"/>
  <c r="B6153" i="3"/>
  <c r="B6154" i="3"/>
  <c r="B6155" i="3"/>
  <c r="B6156" i="3"/>
  <c r="B6157" i="3"/>
  <c r="B6158" i="3"/>
  <c r="B6159" i="3"/>
  <c r="B6160" i="3"/>
  <c r="B6161" i="3"/>
  <c r="B6162" i="3"/>
  <c r="B6163" i="3"/>
  <c r="B6164" i="3"/>
  <c r="B6165" i="3"/>
  <c r="B6166" i="3"/>
  <c r="B6167" i="3"/>
  <c r="B6168" i="3"/>
  <c r="B6169" i="3"/>
  <c r="B6170" i="3"/>
  <c r="B6171" i="3"/>
  <c r="B6172" i="3"/>
  <c r="B6173" i="3"/>
  <c r="B6174" i="3"/>
  <c r="B6175" i="3"/>
  <c r="B6176" i="3"/>
  <c r="B6177" i="3"/>
  <c r="B6178" i="3"/>
  <c r="B6179" i="3"/>
  <c r="B6180" i="3"/>
  <c r="B6181" i="3"/>
  <c r="B6182" i="3"/>
  <c r="B6183" i="3"/>
  <c r="B6184" i="3"/>
  <c r="B6185" i="3"/>
  <c r="B6186" i="3"/>
  <c r="B6187" i="3"/>
  <c r="B6188" i="3"/>
  <c r="B6189" i="3"/>
  <c r="B6190" i="3"/>
  <c r="B6191" i="3"/>
  <c r="B6192" i="3"/>
  <c r="B6193" i="3"/>
  <c r="B6194" i="3"/>
  <c r="B6195" i="3"/>
  <c r="B6196" i="3"/>
  <c r="B6197" i="3"/>
  <c r="B6198" i="3"/>
  <c r="B6199" i="3"/>
  <c r="B6200" i="3"/>
  <c r="B6201" i="3"/>
  <c r="B6202" i="3"/>
  <c r="B6203" i="3"/>
  <c r="B6204" i="3"/>
  <c r="B6205" i="3"/>
  <c r="B6206" i="3"/>
  <c r="B6207" i="3"/>
  <c r="B6208" i="3"/>
  <c r="B6209" i="3"/>
  <c r="B6210" i="3"/>
  <c r="B6211" i="3"/>
  <c r="B6212" i="3"/>
  <c r="B6213" i="3"/>
  <c r="B6214" i="3"/>
  <c r="B6215" i="3"/>
  <c r="B6216" i="3"/>
  <c r="B6217" i="3"/>
  <c r="B6218" i="3"/>
  <c r="B6219" i="3"/>
  <c r="B6220" i="3"/>
  <c r="B6221" i="3"/>
  <c r="B6222" i="3"/>
  <c r="B6223" i="3"/>
  <c r="B6224" i="3"/>
  <c r="B6225" i="3"/>
  <c r="B6226" i="3"/>
  <c r="B6227" i="3"/>
  <c r="B6228" i="3"/>
  <c r="B6229" i="3"/>
  <c r="B6230" i="3"/>
  <c r="B6231" i="3"/>
  <c r="B6232" i="3"/>
  <c r="B6233" i="3"/>
  <c r="B6234" i="3"/>
  <c r="B6235" i="3"/>
  <c r="B6236" i="3"/>
  <c r="B6237" i="3"/>
  <c r="B6238" i="3"/>
  <c r="B6239" i="3"/>
  <c r="B6240" i="3"/>
  <c r="B6241" i="3"/>
  <c r="B6242" i="3"/>
  <c r="B6243" i="3"/>
  <c r="B6244" i="3"/>
  <c r="B6245" i="3"/>
  <c r="B6246" i="3"/>
  <c r="B6247" i="3"/>
  <c r="B6248" i="3"/>
  <c r="B6249" i="3"/>
  <c r="B6250" i="3"/>
  <c r="B6251" i="3"/>
  <c r="B6252" i="3"/>
  <c r="B6253" i="3"/>
  <c r="B6254" i="3"/>
  <c r="B6255" i="3"/>
  <c r="B6256" i="3"/>
  <c r="B6257" i="3"/>
  <c r="B6258" i="3"/>
  <c r="B6259" i="3"/>
  <c r="B6260" i="3"/>
  <c r="B6261" i="3"/>
  <c r="B6262" i="3"/>
  <c r="B6263" i="3"/>
  <c r="B6264" i="3"/>
  <c r="B6265" i="3"/>
  <c r="B6266" i="3"/>
  <c r="B6267" i="3"/>
  <c r="B6268" i="3"/>
  <c r="B6269" i="3"/>
  <c r="B6270" i="3"/>
  <c r="B6271" i="3"/>
  <c r="B6272" i="3"/>
  <c r="B6273" i="3"/>
  <c r="B6274" i="3"/>
  <c r="B6275" i="3"/>
  <c r="B6276" i="3"/>
  <c r="B6277" i="3"/>
  <c r="B6278" i="3"/>
  <c r="B6279" i="3"/>
  <c r="B6280" i="3"/>
  <c r="B6281" i="3"/>
  <c r="B6282" i="3"/>
  <c r="B6283" i="3"/>
  <c r="B6284" i="3"/>
  <c r="B6285" i="3"/>
  <c r="B6286" i="3"/>
  <c r="B6287" i="3"/>
  <c r="B6288" i="3"/>
  <c r="B6289" i="3"/>
  <c r="B6290" i="3"/>
  <c r="B6291" i="3"/>
  <c r="B6292" i="3"/>
  <c r="B6293" i="3"/>
  <c r="B6294" i="3"/>
  <c r="B6295" i="3"/>
  <c r="B6296" i="3"/>
  <c r="B6297" i="3"/>
  <c r="B6298" i="3"/>
  <c r="B6299" i="3"/>
  <c r="B6300" i="3"/>
  <c r="B6301" i="3"/>
  <c r="B6302" i="3"/>
  <c r="B6303" i="3"/>
  <c r="B6304" i="3"/>
  <c r="B6305" i="3"/>
  <c r="B6306" i="3"/>
  <c r="B6307" i="3"/>
  <c r="B6308" i="3"/>
  <c r="B6309" i="3"/>
  <c r="B6310" i="3"/>
  <c r="B6311" i="3"/>
  <c r="B6312" i="3"/>
  <c r="B6313" i="3"/>
  <c r="B6314" i="3"/>
  <c r="B6315" i="3"/>
  <c r="B6316" i="3"/>
  <c r="B6317" i="3"/>
  <c r="B6318" i="3"/>
  <c r="B6319" i="3"/>
  <c r="B6320" i="3"/>
  <c r="B6321" i="3"/>
  <c r="B6322" i="3"/>
  <c r="B6323" i="3"/>
  <c r="B6324" i="3"/>
  <c r="B6325" i="3"/>
  <c r="B6326" i="3"/>
  <c r="B6327" i="3"/>
  <c r="B6328" i="3"/>
  <c r="B6329" i="3"/>
  <c r="B6330" i="3"/>
  <c r="B6331" i="3"/>
  <c r="B6332" i="3"/>
  <c r="B6333" i="3"/>
  <c r="B6334" i="3"/>
  <c r="B6335" i="3"/>
  <c r="B6336" i="3"/>
  <c r="B6337" i="3"/>
  <c r="B6338" i="3"/>
  <c r="B6339" i="3"/>
  <c r="B6340" i="3"/>
  <c r="B6341" i="3"/>
  <c r="B6342" i="3"/>
  <c r="B6343" i="3"/>
  <c r="B6344" i="3"/>
  <c r="B6345" i="3"/>
  <c r="B6346" i="3"/>
  <c r="B6347" i="3"/>
  <c r="B6348" i="3"/>
  <c r="B6349" i="3"/>
  <c r="B6350" i="3"/>
  <c r="B6351" i="3"/>
  <c r="B6352" i="3"/>
  <c r="B6353" i="3"/>
  <c r="B6354" i="3"/>
  <c r="B6355" i="3"/>
  <c r="B6356" i="3"/>
  <c r="B6357" i="3"/>
  <c r="B6358" i="3"/>
  <c r="B6359" i="3"/>
  <c r="B6360" i="3"/>
  <c r="B6361" i="3"/>
  <c r="B6362" i="3"/>
  <c r="B6363" i="3"/>
  <c r="B6364" i="3"/>
  <c r="B6365" i="3"/>
  <c r="B6366" i="3"/>
  <c r="B6367" i="3"/>
  <c r="B6368" i="3"/>
  <c r="B6369" i="3"/>
  <c r="B6370" i="3"/>
  <c r="B6371" i="3"/>
  <c r="B6372" i="3"/>
  <c r="B6373" i="3"/>
  <c r="B6374" i="3"/>
  <c r="B6375" i="3"/>
  <c r="B6376" i="3"/>
  <c r="B6377" i="3"/>
  <c r="B6378" i="3"/>
  <c r="B6379" i="3"/>
  <c r="B6380" i="3"/>
  <c r="B6381" i="3"/>
  <c r="B6382" i="3"/>
  <c r="B6383" i="3"/>
  <c r="B6384" i="3"/>
  <c r="B6385" i="3"/>
  <c r="B6386" i="3"/>
  <c r="B6387" i="3"/>
  <c r="B6388" i="3"/>
  <c r="B6389" i="3"/>
  <c r="B6390" i="3"/>
  <c r="B6391" i="3"/>
  <c r="B6392" i="3"/>
  <c r="B6393" i="3"/>
  <c r="B6394" i="3"/>
  <c r="B6395" i="3"/>
  <c r="B6396" i="3"/>
  <c r="B6397" i="3"/>
  <c r="B6398" i="3"/>
  <c r="B6399" i="3"/>
  <c r="B6400" i="3"/>
  <c r="B6401" i="3"/>
  <c r="B6402" i="3"/>
  <c r="B6403" i="3"/>
  <c r="B6404" i="3"/>
  <c r="B6405" i="3"/>
  <c r="B6406" i="3"/>
  <c r="B6407" i="3"/>
  <c r="B6408" i="3"/>
  <c r="B6409" i="3"/>
  <c r="B6410" i="3"/>
  <c r="B6411" i="3"/>
  <c r="B6412" i="3"/>
  <c r="B6413" i="3"/>
  <c r="B6414" i="3"/>
  <c r="B6415" i="3"/>
  <c r="B6416" i="3"/>
  <c r="B6417" i="3"/>
  <c r="B6418" i="3"/>
  <c r="B6419" i="3"/>
  <c r="B6420" i="3"/>
  <c r="B6421" i="3"/>
  <c r="B6422" i="3"/>
  <c r="B6423" i="3"/>
  <c r="B6424" i="3"/>
  <c r="B6425" i="3"/>
  <c r="B6426" i="3"/>
  <c r="B6427" i="3"/>
  <c r="B6428" i="3"/>
  <c r="B6429" i="3"/>
  <c r="B6430" i="3"/>
  <c r="B6431" i="3"/>
  <c r="B6432" i="3"/>
  <c r="B6433" i="3"/>
  <c r="B6434" i="3"/>
  <c r="B6435" i="3"/>
  <c r="B6436" i="3"/>
  <c r="B6437" i="3"/>
  <c r="B6438" i="3"/>
  <c r="B6439" i="3"/>
  <c r="B6440" i="3"/>
  <c r="B6441" i="3"/>
  <c r="B6442" i="3"/>
  <c r="B6443" i="3"/>
  <c r="B6444" i="3"/>
  <c r="B6445" i="3"/>
  <c r="B6446" i="3"/>
  <c r="B6447" i="3"/>
  <c r="B6448" i="3"/>
  <c r="B6449" i="3"/>
  <c r="B6450" i="3"/>
  <c r="B6451" i="3"/>
  <c r="B6452" i="3"/>
  <c r="B6453" i="3"/>
  <c r="B6454" i="3"/>
  <c r="B6455" i="3"/>
  <c r="B6456" i="3"/>
  <c r="B6457" i="3"/>
  <c r="B6458" i="3"/>
  <c r="B6459" i="3"/>
  <c r="B6460" i="3"/>
  <c r="B6461" i="3"/>
  <c r="B6462" i="3"/>
  <c r="B6463" i="3"/>
  <c r="B6464" i="3"/>
  <c r="B6465" i="3"/>
  <c r="B6466" i="3"/>
  <c r="B6467" i="3"/>
  <c r="B6468" i="3"/>
  <c r="B6469" i="3"/>
  <c r="B6470" i="3"/>
  <c r="B6471" i="3"/>
  <c r="B6472" i="3"/>
  <c r="B6473" i="3"/>
  <c r="B6474" i="3"/>
  <c r="B6475" i="3"/>
  <c r="B6476" i="3"/>
  <c r="B6477" i="3"/>
  <c r="B6478" i="3"/>
  <c r="B6479" i="3"/>
  <c r="B6480" i="3"/>
  <c r="B6481" i="3"/>
  <c r="B6482" i="3"/>
  <c r="B6483" i="3"/>
  <c r="B6484" i="3"/>
  <c r="B6485" i="3"/>
  <c r="B6486" i="3"/>
  <c r="B6487" i="3"/>
  <c r="B6488" i="3"/>
  <c r="B6489" i="3"/>
  <c r="B6490" i="3"/>
  <c r="B6491" i="3"/>
  <c r="B6492" i="3"/>
  <c r="B6493" i="3"/>
  <c r="B6494" i="3"/>
  <c r="B6495" i="3"/>
  <c r="B6496" i="3"/>
  <c r="B6497" i="3"/>
  <c r="B6498" i="3"/>
  <c r="B6499" i="3"/>
  <c r="B6500" i="3"/>
  <c r="B6501" i="3"/>
  <c r="B6502" i="3"/>
  <c r="B6503" i="3"/>
  <c r="B6504" i="3"/>
  <c r="B6505" i="3"/>
  <c r="B6506" i="3"/>
  <c r="B6507" i="3"/>
  <c r="B6508" i="3"/>
  <c r="B6509" i="3"/>
  <c r="B6510" i="3"/>
  <c r="B6511" i="3"/>
  <c r="B6512" i="3"/>
  <c r="B6513" i="3"/>
  <c r="B6514" i="3"/>
  <c r="B6515" i="3"/>
  <c r="B6516" i="3"/>
  <c r="B6517" i="3"/>
  <c r="B6518" i="3"/>
  <c r="B6519" i="3"/>
  <c r="B6520" i="3"/>
  <c r="B6521" i="3"/>
  <c r="B6522" i="3"/>
  <c r="B6523" i="3"/>
  <c r="B6524" i="3"/>
  <c r="B6525" i="3"/>
  <c r="B6526" i="3"/>
  <c r="B6527" i="3"/>
  <c r="B6528" i="3"/>
  <c r="B6529" i="3"/>
  <c r="B6530" i="3"/>
  <c r="B6531" i="3"/>
  <c r="B6532" i="3"/>
  <c r="B6533" i="3"/>
  <c r="B6534" i="3"/>
  <c r="B6535" i="3"/>
  <c r="B6536" i="3"/>
  <c r="B6537" i="3"/>
  <c r="B6538" i="3"/>
  <c r="B6539" i="3"/>
  <c r="B6540" i="3"/>
  <c r="B6541" i="3"/>
  <c r="B6542" i="3"/>
  <c r="B6543" i="3"/>
  <c r="B6544" i="3"/>
  <c r="B6545" i="3"/>
  <c r="B6546" i="3"/>
  <c r="B6547" i="3"/>
  <c r="B6548" i="3"/>
  <c r="B6549" i="3"/>
  <c r="B6550" i="3"/>
  <c r="B6551" i="3"/>
  <c r="B6552" i="3"/>
  <c r="B6553" i="3"/>
  <c r="B6554" i="3"/>
  <c r="B6555" i="3"/>
  <c r="B6556" i="3"/>
  <c r="B6557" i="3"/>
  <c r="B6558" i="3"/>
  <c r="B6559" i="3"/>
  <c r="B6560" i="3"/>
  <c r="B6561" i="3"/>
  <c r="B6562" i="3"/>
  <c r="B6563" i="3"/>
  <c r="B6564" i="3"/>
  <c r="B6565" i="3"/>
  <c r="B6566" i="3"/>
  <c r="B6567" i="3"/>
  <c r="B6568" i="3"/>
  <c r="B6569" i="3"/>
  <c r="B6570" i="3"/>
  <c r="B6571" i="3"/>
  <c r="B6572" i="3"/>
  <c r="B6573" i="3"/>
  <c r="B6574" i="3"/>
  <c r="B6575" i="3"/>
  <c r="B6576" i="3"/>
  <c r="B6577" i="3"/>
  <c r="B6578" i="3"/>
  <c r="B6579" i="3"/>
  <c r="B6580" i="3"/>
  <c r="B6581" i="3"/>
  <c r="B6582" i="3"/>
  <c r="B6583" i="3"/>
  <c r="B6584" i="3"/>
  <c r="B6585" i="3"/>
  <c r="B6586" i="3"/>
  <c r="B6587" i="3"/>
  <c r="B6588" i="3"/>
  <c r="B6589" i="3"/>
  <c r="B6590" i="3"/>
  <c r="B6591" i="3"/>
  <c r="B6592" i="3"/>
  <c r="B6593" i="3"/>
  <c r="B6594" i="3"/>
  <c r="B6595" i="3"/>
  <c r="B6596" i="3"/>
  <c r="B6597" i="3"/>
  <c r="B6598" i="3"/>
  <c r="B6599" i="3"/>
  <c r="B6600" i="3"/>
  <c r="B6601" i="3"/>
  <c r="B6602" i="3"/>
  <c r="B6603" i="3"/>
  <c r="B6604" i="3"/>
  <c r="B6605" i="3"/>
  <c r="B6606" i="3"/>
  <c r="B6607" i="3"/>
  <c r="B6608" i="3"/>
  <c r="B6609" i="3"/>
  <c r="B6610" i="3"/>
  <c r="B6611" i="3"/>
  <c r="B6612" i="3"/>
  <c r="B6613" i="3"/>
  <c r="B6614" i="3"/>
  <c r="B6615" i="3"/>
  <c r="B6616" i="3"/>
  <c r="B6617" i="3"/>
  <c r="B6618" i="3"/>
  <c r="B6619" i="3"/>
  <c r="B6620" i="3"/>
  <c r="B6621" i="3"/>
  <c r="B6622" i="3"/>
  <c r="B6623" i="3"/>
  <c r="B6624" i="3"/>
  <c r="B6625" i="3"/>
  <c r="B6626" i="3"/>
  <c r="B6627" i="3"/>
  <c r="B6628" i="3"/>
  <c r="B6629" i="3"/>
  <c r="B6630" i="3"/>
  <c r="B6631" i="3"/>
  <c r="B6632" i="3"/>
  <c r="B6633" i="3"/>
  <c r="B6634" i="3"/>
  <c r="B6635" i="3"/>
  <c r="B6636" i="3"/>
  <c r="B6637" i="3"/>
  <c r="B6638" i="3"/>
  <c r="B6639" i="3"/>
  <c r="B6640" i="3"/>
  <c r="B6641" i="3"/>
  <c r="B6642" i="3"/>
  <c r="B6643" i="3"/>
  <c r="B6644" i="3"/>
  <c r="B6645" i="3"/>
  <c r="B6646" i="3"/>
  <c r="B6647" i="3"/>
  <c r="B6648" i="3"/>
  <c r="B6649" i="3"/>
  <c r="B6650" i="3"/>
  <c r="B6651" i="3"/>
  <c r="B6652" i="3"/>
  <c r="B6653" i="3"/>
  <c r="B6654" i="3"/>
  <c r="B6655" i="3"/>
  <c r="B6656" i="3"/>
  <c r="B6657" i="3"/>
  <c r="B6658" i="3"/>
  <c r="B6659" i="3"/>
  <c r="B6660" i="3"/>
  <c r="B6661" i="3"/>
  <c r="B6662" i="3"/>
  <c r="B6663" i="3"/>
  <c r="B6664" i="3"/>
  <c r="B6665" i="3"/>
  <c r="B6666" i="3"/>
  <c r="B6667" i="3"/>
  <c r="B6668" i="3"/>
  <c r="B6669" i="3"/>
  <c r="B6670" i="3"/>
  <c r="B6671" i="3"/>
  <c r="B6672" i="3"/>
  <c r="B6673" i="3"/>
  <c r="B6674" i="3"/>
  <c r="B6675" i="3"/>
  <c r="B6676" i="3"/>
  <c r="B6677" i="3"/>
  <c r="B6678" i="3"/>
  <c r="B6679" i="3"/>
  <c r="B6680" i="3"/>
  <c r="B6681" i="3"/>
  <c r="B6682" i="3"/>
  <c r="B6683" i="3"/>
  <c r="B6684" i="3"/>
  <c r="B6685" i="3"/>
  <c r="B6686" i="3"/>
  <c r="B6687" i="3"/>
  <c r="B6688" i="3"/>
  <c r="B6689" i="3"/>
  <c r="B6690" i="3"/>
  <c r="B6691" i="3"/>
  <c r="B6692" i="3"/>
  <c r="B6693" i="3"/>
  <c r="B6694" i="3"/>
  <c r="B6695" i="3"/>
  <c r="B6696" i="3"/>
  <c r="B6697" i="3"/>
  <c r="B6698" i="3"/>
  <c r="B6699" i="3"/>
  <c r="B6700" i="3"/>
  <c r="B6701" i="3"/>
  <c r="B6702" i="3"/>
  <c r="B6703" i="3"/>
  <c r="B6704" i="3"/>
  <c r="B6705" i="3"/>
  <c r="B6706" i="3"/>
  <c r="B6707" i="3"/>
  <c r="B6708" i="3"/>
  <c r="B6709" i="3"/>
  <c r="B6710" i="3"/>
  <c r="B6711" i="3"/>
  <c r="B6712" i="3"/>
  <c r="B6713" i="3"/>
  <c r="B6714" i="3"/>
  <c r="B6715" i="3"/>
  <c r="B6716" i="3"/>
  <c r="B6717" i="3"/>
  <c r="B6718" i="3"/>
  <c r="B6719" i="3"/>
  <c r="B6720" i="3"/>
  <c r="B6721" i="3"/>
  <c r="B6722" i="3"/>
  <c r="B6723" i="3"/>
  <c r="B6724" i="3"/>
  <c r="B6725" i="3"/>
  <c r="B6726" i="3"/>
  <c r="B6727" i="3"/>
  <c r="B6728" i="3"/>
  <c r="B6729" i="3"/>
  <c r="B6730" i="3"/>
  <c r="B6731" i="3"/>
  <c r="B6732" i="3"/>
  <c r="B6733" i="3"/>
  <c r="B6734" i="3"/>
  <c r="B6735" i="3"/>
  <c r="B6736" i="3"/>
  <c r="B6737" i="3"/>
  <c r="B6738" i="3"/>
  <c r="B6739" i="3"/>
  <c r="B6740" i="3"/>
  <c r="B6741" i="3"/>
  <c r="B6742" i="3"/>
  <c r="B6743" i="3"/>
  <c r="B6744" i="3"/>
  <c r="B6745" i="3"/>
  <c r="B6746" i="3"/>
  <c r="B6747" i="3"/>
  <c r="B6748" i="3"/>
  <c r="B6749" i="3"/>
  <c r="B6750" i="3"/>
  <c r="B6751" i="3"/>
  <c r="B6752" i="3"/>
  <c r="B6753" i="3"/>
  <c r="B6754" i="3"/>
  <c r="B6755" i="3"/>
  <c r="B6756" i="3"/>
  <c r="B6757" i="3"/>
  <c r="B6758" i="3"/>
  <c r="B6759" i="3"/>
  <c r="B6760" i="3"/>
  <c r="B6761" i="3"/>
  <c r="B6762" i="3"/>
  <c r="B6763" i="3"/>
  <c r="B6764" i="3"/>
  <c r="B6765" i="3"/>
  <c r="B6766" i="3"/>
  <c r="B6767" i="3"/>
  <c r="B6768" i="3"/>
  <c r="B6769" i="3"/>
  <c r="B6770" i="3"/>
  <c r="B6771" i="3"/>
  <c r="B6772" i="3"/>
  <c r="B6773" i="3"/>
  <c r="B6774" i="3"/>
  <c r="B6775" i="3"/>
  <c r="B6776" i="3"/>
  <c r="B6777" i="3"/>
  <c r="B6778" i="3"/>
  <c r="B6779" i="3"/>
  <c r="B6780" i="3"/>
  <c r="B6781" i="3"/>
  <c r="B6782" i="3"/>
  <c r="B6783" i="3"/>
  <c r="B6784" i="3"/>
  <c r="B6785" i="3"/>
  <c r="B6786" i="3"/>
  <c r="B6787" i="3"/>
  <c r="B6788" i="3"/>
  <c r="B6789" i="3"/>
  <c r="B6790" i="3"/>
  <c r="B6791" i="3"/>
  <c r="B6792" i="3"/>
  <c r="B6793" i="3"/>
  <c r="B6794" i="3"/>
  <c r="B6795" i="3"/>
  <c r="B6796" i="3"/>
  <c r="B6797" i="3"/>
  <c r="B6798" i="3"/>
  <c r="B6799" i="3"/>
  <c r="B6800" i="3"/>
  <c r="B6801" i="3"/>
  <c r="B6802" i="3"/>
  <c r="B6803" i="3"/>
  <c r="B6804" i="3"/>
  <c r="B6805" i="3"/>
  <c r="B6806" i="3"/>
  <c r="B6807" i="3"/>
  <c r="B6808" i="3"/>
  <c r="B6809" i="3"/>
  <c r="B6810" i="3"/>
  <c r="B6811" i="3"/>
  <c r="B6812" i="3"/>
  <c r="B6813" i="3"/>
  <c r="B6814" i="3"/>
  <c r="B6815" i="3"/>
  <c r="B6816" i="3"/>
  <c r="B6817" i="3"/>
  <c r="B6818" i="3"/>
  <c r="B6819" i="3"/>
  <c r="B6820" i="3"/>
  <c r="B6821" i="3"/>
  <c r="B6822" i="3"/>
  <c r="B6823" i="3"/>
  <c r="B6824" i="3"/>
  <c r="B6825" i="3"/>
  <c r="B6826" i="3"/>
  <c r="B6827" i="3"/>
  <c r="B6828" i="3"/>
  <c r="B6829" i="3"/>
  <c r="B6830" i="3"/>
  <c r="B6831" i="3"/>
  <c r="B6832" i="3"/>
  <c r="B6833" i="3"/>
  <c r="B6834" i="3"/>
  <c r="B6835" i="3"/>
  <c r="B6836" i="3"/>
  <c r="B6837" i="3"/>
  <c r="B6838" i="3"/>
  <c r="B6839" i="3"/>
  <c r="B6840" i="3"/>
  <c r="B6841" i="3"/>
  <c r="B6842" i="3"/>
  <c r="B6843" i="3"/>
  <c r="B6844" i="3"/>
  <c r="B6845" i="3"/>
  <c r="B6846" i="3"/>
  <c r="B6847" i="3"/>
  <c r="B6848" i="3"/>
  <c r="B6849" i="3"/>
  <c r="B6850" i="3"/>
  <c r="B6851" i="3"/>
  <c r="B6852" i="3"/>
  <c r="B6853" i="3"/>
  <c r="B6854" i="3"/>
  <c r="B6855" i="3"/>
  <c r="B6856" i="3"/>
  <c r="B6857" i="3"/>
  <c r="B6858" i="3"/>
  <c r="B6859" i="3"/>
  <c r="B6860" i="3"/>
  <c r="B6861" i="3"/>
  <c r="B6919" i="3"/>
  <c r="B6920" i="3"/>
  <c r="B6921" i="3"/>
  <c r="B6922" i="3"/>
  <c r="B6923" i="3"/>
  <c r="B6924" i="3"/>
  <c r="B6925" i="3"/>
  <c r="B6926" i="3"/>
  <c r="B6927" i="3"/>
  <c r="B6928" i="3"/>
  <c r="B6929" i="3"/>
  <c r="B6930" i="3"/>
  <c r="B6931" i="3"/>
  <c r="B6932" i="3"/>
  <c r="B6933" i="3"/>
  <c r="B6934" i="3"/>
  <c r="B6935" i="3"/>
  <c r="B6936" i="3"/>
  <c r="B6937" i="3"/>
  <c r="B6938" i="3"/>
  <c r="B6939" i="3"/>
  <c r="B6940" i="3"/>
  <c r="B6941" i="3"/>
  <c r="B6942" i="3"/>
  <c r="B6943" i="3"/>
  <c r="B6944" i="3"/>
  <c r="B6945" i="3"/>
  <c r="B6946" i="3"/>
  <c r="B6947" i="3"/>
  <c r="B6948" i="3"/>
  <c r="B6949" i="3"/>
  <c r="B6950" i="3"/>
  <c r="B6951" i="3"/>
  <c r="B6952" i="3"/>
  <c r="B6953" i="3"/>
  <c r="B6954" i="3"/>
  <c r="B6955" i="3"/>
  <c r="B6956" i="3"/>
  <c r="B6957" i="3"/>
  <c r="B6958" i="3"/>
  <c r="B6959" i="3"/>
  <c r="B6960" i="3"/>
  <c r="B6961" i="3"/>
  <c r="B6962" i="3"/>
  <c r="B6963" i="3"/>
  <c r="B6964" i="3"/>
  <c r="B6965" i="3"/>
  <c r="B6966" i="3"/>
  <c r="B6967" i="3"/>
  <c r="B6968" i="3"/>
  <c r="B6969" i="3"/>
  <c r="B6970" i="3"/>
  <c r="B6971" i="3"/>
  <c r="B6972" i="3"/>
  <c r="B6973" i="3"/>
  <c r="B6974" i="3"/>
  <c r="B6975" i="3"/>
  <c r="B6976" i="3"/>
  <c r="B6977" i="3"/>
  <c r="B6978" i="3"/>
  <c r="B6979" i="3"/>
  <c r="B6980" i="3"/>
  <c r="B6981" i="3"/>
  <c r="B6982" i="3"/>
  <c r="B6983" i="3"/>
  <c r="B6984" i="3"/>
  <c r="B6985" i="3"/>
  <c r="B6986" i="3"/>
  <c r="B6987" i="3"/>
  <c r="B6988" i="3"/>
  <c r="B6989" i="3"/>
  <c r="B6990" i="3"/>
  <c r="B6991" i="3"/>
  <c r="B6992" i="3"/>
  <c r="B6993" i="3"/>
  <c r="B6994" i="3"/>
  <c r="B6995" i="3"/>
  <c r="B6996" i="3"/>
  <c r="B6997" i="3"/>
  <c r="B6998" i="3"/>
  <c r="B6999" i="3"/>
  <c r="B7000" i="3"/>
  <c r="B7001" i="3"/>
  <c r="B7002" i="3"/>
  <c r="B7003" i="3"/>
  <c r="B7004" i="3"/>
  <c r="B7005" i="3"/>
  <c r="B7006" i="3"/>
  <c r="B7007" i="3"/>
  <c r="B7008" i="3"/>
  <c r="B7009" i="3"/>
  <c r="B7010" i="3"/>
  <c r="B7011" i="3"/>
  <c r="B7012" i="3"/>
  <c r="B7013" i="3"/>
  <c r="B7014" i="3"/>
  <c r="B7015" i="3"/>
  <c r="B7016" i="3"/>
  <c r="B7017" i="3"/>
  <c r="B7018" i="3"/>
  <c r="B7019" i="3"/>
  <c r="B7020" i="3"/>
  <c r="B7021" i="3"/>
  <c r="B7022" i="3"/>
  <c r="B7023" i="3"/>
  <c r="B7024" i="3"/>
  <c r="B7025" i="3"/>
  <c r="B7026" i="3"/>
  <c r="B7027" i="3"/>
  <c r="B7028" i="3"/>
  <c r="B7029" i="3"/>
  <c r="B7030" i="3"/>
  <c r="B7031" i="3"/>
  <c r="B7032" i="3"/>
  <c r="B7033" i="3"/>
  <c r="B7034" i="3"/>
  <c r="B7035" i="3"/>
  <c r="B7036" i="3"/>
  <c r="B7037" i="3"/>
  <c r="B7038" i="3"/>
  <c r="B7039" i="3"/>
  <c r="B7040" i="3"/>
  <c r="B7041" i="3"/>
  <c r="B7042" i="3"/>
  <c r="B7043" i="3"/>
  <c r="B7044" i="3"/>
  <c r="B7045" i="3"/>
  <c r="B7046" i="3"/>
  <c r="B7047" i="3"/>
  <c r="B7048" i="3"/>
  <c r="B7049" i="3"/>
  <c r="B7050" i="3"/>
  <c r="B7051" i="3"/>
  <c r="B7052" i="3"/>
  <c r="B7053" i="3"/>
  <c r="B7054" i="3"/>
  <c r="B7055" i="3"/>
  <c r="B7056" i="3"/>
  <c r="B7057" i="3"/>
  <c r="B7058" i="3"/>
  <c r="B7059" i="3"/>
  <c r="B7060" i="3"/>
  <c r="B7061" i="3"/>
  <c r="B7062" i="3"/>
  <c r="B7063" i="3"/>
  <c r="B7064" i="3"/>
  <c r="B7065" i="3"/>
  <c r="B7066" i="3"/>
  <c r="B7067" i="3"/>
  <c r="B7068" i="3"/>
  <c r="B7069" i="3"/>
  <c r="B7070" i="3"/>
  <c r="B7071" i="3"/>
  <c r="B7072" i="3"/>
  <c r="B7073" i="3"/>
  <c r="B7074" i="3"/>
  <c r="B7075" i="3"/>
  <c r="B7076" i="3"/>
  <c r="B7077" i="3"/>
  <c r="B7078" i="3"/>
  <c r="B7079" i="3"/>
  <c r="B7080" i="3"/>
  <c r="B7081" i="3"/>
  <c r="B7082" i="3"/>
  <c r="B7083" i="3"/>
  <c r="B7084" i="3"/>
  <c r="B7085" i="3"/>
  <c r="B7086" i="3"/>
  <c r="B7087" i="3"/>
  <c r="B7088" i="3"/>
  <c r="B7089" i="3"/>
  <c r="B7090" i="3"/>
  <c r="B7091" i="3"/>
  <c r="B7092" i="3"/>
  <c r="B7093" i="3"/>
  <c r="B7094" i="3"/>
  <c r="B7095" i="3"/>
  <c r="B7096" i="3"/>
  <c r="B7097" i="3"/>
  <c r="B7098" i="3"/>
  <c r="B7099" i="3"/>
  <c r="B7100" i="3"/>
  <c r="B7101" i="3"/>
  <c r="B7102" i="3"/>
  <c r="B7103" i="3"/>
  <c r="B7104" i="3"/>
  <c r="B7105" i="3"/>
  <c r="B7106" i="3"/>
  <c r="B7107" i="3"/>
  <c r="B7108" i="3"/>
  <c r="B7109" i="3"/>
  <c r="B7110" i="3"/>
  <c r="B7111" i="3"/>
  <c r="B7112" i="3"/>
  <c r="B7113" i="3"/>
  <c r="B7114" i="3"/>
  <c r="B7115" i="3"/>
  <c r="B7116" i="3"/>
  <c r="B7117" i="3"/>
  <c r="B7118" i="3"/>
  <c r="B7119" i="3"/>
  <c r="B7120" i="3"/>
  <c r="B7121" i="3"/>
  <c r="B7122" i="3"/>
  <c r="B7123" i="3"/>
  <c r="B7124" i="3"/>
  <c r="B7125" i="3"/>
  <c r="B7126" i="3"/>
  <c r="B7127" i="3"/>
  <c r="B7128" i="3"/>
  <c r="B7129" i="3"/>
  <c r="B7130" i="3"/>
  <c r="B7131" i="3"/>
  <c r="B7132" i="3"/>
  <c r="B7133" i="3"/>
  <c r="B7134" i="3"/>
  <c r="B7135" i="3"/>
  <c r="B7136" i="3"/>
  <c r="B7137" i="3"/>
  <c r="B7138" i="3"/>
  <c r="B7139" i="3"/>
  <c r="B7140" i="3"/>
  <c r="B7141" i="3"/>
  <c r="B7142" i="3"/>
  <c r="B7143" i="3"/>
  <c r="B7144" i="3"/>
  <c r="B7145" i="3"/>
  <c r="B7146" i="3"/>
  <c r="B7147" i="3"/>
  <c r="B7148" i="3"/>
  <c r="B7149" i="3"/>
  <c r="B7150" i="3"/>
  <c r="B7151" i="3"/>
  <c r="B7152" i="3"/>
  <c r="B7153" i="3"/>
  <c r="B7154" i="3"/>
  <c r="B7155" i="3"/>
  <c r="B7156" i="3"/>
  <c r="B7157" i="3"/>
  <c r="B7158" i="3"/>
  <c r="B7159" i="3"/>
  <c r="B7160" i="3"/>
  <c r="B7161" i="3"/>
  <c r="B7162" i="3"/>
  <c r="B7163" i="3"/>
  <c r="B7164" i="3"/>
  <c r="B7165" i="3"/>
  <c r="B7166" i="3"/>
  <c r="B7167" i="3"/>
  <c r="B7168" i="3"/>
  <c r="B7169" i="3"/>
  <c r="B7170" i="3"/>
  <c r="B7171" i="3"/>
  <c r="B7172" i="3"/>
  <c r="B7173" i="3"/>
  <c r="B7174" i="3"/>
  <c r="B7175" i="3"/>
  <c r="B7176" i="3"/>
  <c r="B7177" i="3"/>
  <c r="B7178" i="3"/>
  <c r="B7179" i="3"/>
  <c r="B7180" i="3"/>
  <c r="B7181" i="3"/>
  <c r="B7182" i="3"/>
  <c r="B7183" i="3"/>
  <c r="B7184" i="3"/>
  <c r="B7185" i="3"/>
  <c r="B7186" i="3"/>
  <c r="B7187" i="3"/>
  <c r="B7188" i="3"/>
  <c r="B7189" i="3"/>
  <c r="B7190" i="3"/>
  <c r="B7191" i="3"/>
  <c r="B7192" i="3"/>
  <c r="B7193" i="3"/>
  <c r="B7194" i="3"/>
  <c r="B7195" i="3"/>
  <c r="B7196" i="3"/>
  <c r="B7197" i="3"/>
  <c r="B7198" i="3"/>
  <c r="B7199" i="3"/>
  <c r="B7200" i="3"/>
  <c r="B7201" i="3"/>
  <c r="B7202" i="3"/>
  <c r="B7203" i="3"/>
  <c r="B7204" i="3"/>
  <c r="B7205" i="3"/>
  <c r="B7206" i="3"/>
  <c r="B7207" i="3"/>
  <c r="B7208" i="3"/>
  <c r="B7209" i="3"/>
  <c r="B7210" i="3"/>
  <c r="B7211" i="3"/>
  <c r="B7212" i="3"/>
  <c r="B7213" i="3"/>
  <c r="B7214" i="3"/>
  <c r="B7215" i="3"/>
  <c r="B7216" i="3"/>
  <c r="B7217" i="3"/>
  <c r="B7218" i="3"/>
  <c r="B7219" i="3"/>
  <c r="B7220" i="3"/>
  <c r="B7221" i="3"/>
  <c r="B7222" i="3"/>
  <c r="B7223" i="3"/>
  <c r="B7224" i="3"/>
  <c r="B7225" i="3"/>
  <c r="B7226" i="3"/>
  <c r="B7227" i="3"/>
  <c r="B7228" i="3"/>
  <c r="B7229" i="3"/>
  <c r="B7230" i="3"/>
  <c r="B7231" i="3"/>
  <c r="B7232" i="3"/>
  <c r="B7233" i="3"/>
  <c r="B7234" i="3"/>
  <c r="B7235" i="3"/>
  <c r="B7236" i="3"/>
  <c r="B7237" i="3"/>
  <c r="B7238" i="3"/>
  <c r="B7239" i="3"/>
  <c r="B7240" i="3"/>
  <c r="B7241" i="3"/>
  <c r="B7242" i="3"/>
  <c r="B7243" i="3"/>
  <c r="B7244" i="3"/>
  <c r="B7245" i="3"/>
  <c r="B7246" i="3"/>
  <c r="B7247" i="3"/>
  <c r="B7248" i="3"/>
  <c r="B7249" i="3"/>
  <c r="B7250" i="3"/>
  <c r="B7251" i="3"/>
  <c r="B7252" i="3"/>
  <c r="B7253" i="3"/>
  <c r="B7254" i="3"/>
  <c r="B7255" i="3"/>
  <c r="B7256" i="3"/>
  <c r="B7257" i="3"/>
  <c r="B7258" i="3"/>
  <c r="B7259" i="3"/>
  <c r="B7260" i="3"/>
  <c r="B7261" i="3"/>
  <c r="B7262" i="3"/>
  <c r="B7263" i="3"/>
  <c r="B7264" i="3"/>
  <c r="B7265" i="3"/>
  <c r="B7266" i="3"/>
  <c r="B7267" i="3"/>
  <c r="B7268" i="3"/>
  <c r="B7269" i="3"/>
  <c r="B7270" i="3"/>
  <c r="B7271" i="3"/>
  <c r="B7272" i="3"/>
  <c r="B7273" i="3"/>
  <c r="B7274" i="3"/>
  <c r="B7275" i="3"/>
  <c r="B7276" i="3"/>
  <c r="B7277" i="3"/>
  <c r="B7278" i="3"/>
  <c r="B7279" i="3"/>
  <c r="B7280" i="3"/>
  <c r="B7281" i="3"/>
  <c r="B7282" i="3"/>
  <c r="B7283" i="3"/>
  <c r="B7284" i="3"/>
  <c r="B7285" i="3"/>
  <c r="B7286" i="3"/>
  <c r="B7287" i="3"/>
  <c r="B7288" i="3"/>
  <c r="B7289" i="3"/>
  <c r="B7290" i="3"/>
  <c r="B7291" i="3"/>
  <c r="B7292" i="3"/>
  <c r="B7293" i="3"/>
  <c r="B7294" i="3"/>
  <c r="B7295" i="3"/>
  <c r="B7296" i="3"/>
  <c r="B7297" i="3"/>
  <c r="B7298" i="3"/>
  <c r="B7299" i="3"/>
  <c r="B7300" i="3"/>
  <c r="B7301" i="3"/>
  <c r="B7302" i="3"/>
  <c r="B7303" i="3"/>
  <c r="B7304" i="3"/>
  <c r="B7305" i="3"/>
  <c r="B7306" i="3"/>
  <c r="B7307" i="3"/>
  <c r="B7308" i="3"/>
  <c r="B7309" i="3"/>
  <c r="B7310" i="3"/>
  <c r="B7311" i="3"/>
  <c r="B7312" i="3"/>
  <c r="B7313" i="3"/>
  <c r="B7314" i="3"/>
  <c r="B7315" i="3"/>
  <c r="B7316" i="3"/>
  <c r="B7317" i="3"/>
  <c r="B7318" i="3"/>
  <c r="B7319" i="3"/>
  <c r="B7320" i="3"/>
  <c r="B7321" i="3"/>
  <c r="B7322" i="3"/>
  <c r="B7323" i="3"/>
  <c r="B7324" i="3"/>
  <c r="B7325" i="3"/>
  <c r="B7326" i="3"/>
  <c r="B7327" i="3"/>
  <c r="B7328" i="3"/>
  <c r="B7329" i="3"/>
  <c r="B7330" i="3"/>
  <c r="B7331" i="3"/>
  <c r="B7332" i="3"/>
  <c r="B7333" i="3"/>
  <c r="B7334" i="3"/>
  <c r="B7335" i="3"/>
  <c r="B7336" i="3"/>
  <c r="B7337" i="3"/>
  <c r="B7338" i="3"/>
  <c r="B7339" i="3"/>
  <c r="B7340" i="3"/>
  <c r="B7341" i="3"/>
  <c r="B7342" i="3"/>
  <c r="B7343" i="3"/>
  <c r="B7344" i="3"/>
  <c r="B7345" i="3"/>
  <c r="B7346" i="3"/>
  <c r="B7347" i="3"/>
  <c r="B7348" i="3"/>
  <c r="B7349" i="3"/>
  <c r="B7350" i="3"/>
  <c r="B7351" i="3"/>
  <c r="B7352" i="3"/>
  <c r="B7353" i="3"/>
  <c r="B7354" i="3"/>
  <c r="B7355" i="3"/>
  <c r="B7356" i="3"/>
  <c r="B7357" i="3"/>
  <c r="B7358" i="3"/>
  <c r="B7359" i="3"/>
  <c r="B7360" i="3"/>
  <c r="B7361" i="3"/>
  <c r="B7362" i="3"/>
  <c r="B7363" i="3"/>
  <c r="B7364" i="3"/>
  <c r="B7365" i="3"/>
  <c r="B7366" i="3"/>
  <c r="B7367" i="3"/>
  <c r="B7368" i="3"/>
  <c r="B7369" i="3"/>
  <c r="B7370" i="3"/>
  <c r="B7371" i="3"/>
  <c r="B7372" i="3"/>
  <c r="B7373" i="3"/>
  <c r="B7374" i="3"/>
  <c r="B7375" i="3"/>
  <c r="B7376" i="3"/>
  <c r="B7377" i="3"/>
  <c r="B7378" i="3"/>
  <c r="B7379" i="3"/>
  <c r="B7380" i="3"/>
  <c r="B7381" i="3"/>
  <c r="B7382" i="3"/>
  <c r="B7383" i="3"/>
  <c r="B7384" i="3"/>
  <c r="B7385" i="3"/>
  <c r="B7386" i="3"/>
  <c r="B7387" i="3"/>
  <c r="B7388" i="3"/>
  <c r="B7389" i="3"/>
  <c r="B7390" i="3"/>
  <c r="B7391" i="3"/>
  <c r="B7392" i="3"/>
  <c r="B7393" i="3"/>
  <c r="B7394" i="3"/>
  <c r="B7395" i="3"/>
  <c r="B7396" i="3"/>
  <c r="B7397" i="3"/>
  <c r="B7398" i="3"/>
  <c r="B7399" i="3"/>
  <c r="B7400" i="3"/>
  <c r="B7401" i="3"/>
  <c r="B7402" i="3"/>
  <c r="B7403" i="3"/>
  <c r="B7404" i="3"/>
  <c r="B7405" i="3"/>
  <c r="B7406" i="3"/>
  <c r="B7407" i="3"/>
  <c r="B7408" i="3"/>
  <c r="B7409" i="3"/>
  <c r="B7410" i="3"/>
  <c r="B7411" i="3"/>
  <c r="B7412" i="3"/>
  <c r="B7413" i="3"/>
  <c r="B7414" i="3"/>
  <c r="B7415" i="3"/>
  <c r="B7416" i="3"/>
  <c r="B7417" i="3"/>
  <c r="B7418" i="3"/>
  <c r="B7419" i="3"/>
  <c r="B7420" i="3"/>
  <c r="B7421" i="3"/>
  <c r="B7422" i="3"/>
  <c r="B7423" i="3"/>
  <c r="B7424" i="3"/>
  <c r="B7425" i="3"/>
  <c r="B7426" i="3"/>
  <c r="B7427" i="3"/>
  <c r="B7428" i="3"/>
  <c r="B7429" i="3"/>
  <c r="B7430" i="3"/>
  <c r="B7431" i="3"/>
  <c r="B7432" i="3"/>
  <c r="B7433" i="3"/>
  <c r="B7434" i="3"/>
  <c r="B7435" i="3"/>
  <c r="B7436" i="3"/>
  <c r="B7437" i="3"/>
  <c r="B7438" i="3"/>
  <c r="B7439" i="3"/>
  <c r="B7440" i="3"/>
  <c r="B7441" i="3"/>
  <c r="B7442" i="3"/>
  <c r="B7443" i="3"/>
  <c r="B7444" i="3"/>
  <c r="B7445" i="3"/>
  <c r="B7446" i="3"/>
  <c r="B7447" i="3"/>
  <c r="B7448" i="3"/>
  <c r="B7449" i="3"/>
  <c r="B7450" i="3"/>
  <c r="B7451" i="3"/>
  <c r="B7452" i="3"/>
  <c r="B7453" i="3"/>
  <c r="B7454" i="3"/>
  <c r="B7455" i="3"/>
  <c r="B7456" i="3"/>
  <c r="B7457" i="3"/>
  <c r="B7458" i="3"/>
  <c r="B7459" i="3"/>
  <c r="B7460" i="3"/>
  <c r="B7461" i="3"/>
  <c r="B8466" i="3"/>
  <c r="B8467" i="3"/>
  <c r="B8468" i="3"/>
  <c r="B8469" i="3"/>
  <c r="B8470" i="3"/>
  <c r="B8471" i="3"/>
  <c r="B8472" i="3"/>
  <c r="B8473" i="3"/>
  <c r="B8474" i="3"/>
  <c r="B8475" i="3"/>
  <c r="B8476" i="3"/>
  <c r="B8477" i="3"/>
  <c r="B8478" i="3"/>
  <c r="B8479" i="3"/>
  <c r="B8480" i="3"/>
  <c r="B8481" i="3"/>
  <c r="B8482" i="3"/>
  <c r="B8483" i="3"/>
  <c r="B8484" i="3"/>
  <c r="B8485" i="3"/>
  <c r="B8486" i="3"/>
  <c r="B8487" i="3"/>
  <c r="B8488" i="3"/>
  <c r="B8489" i="3"/>
  <c r="B8490" i="3"/>
  <c r="B8491" i="3"/>
  <c r="B8492" i="3"/>
  <c r="B8493" i="3"/>
  <c r="B8494" i="3"/>
  <c r="B8495" i="3"/>
  <c r="B8496" i="3"/>
  <c r="B8497" i="3"/>
  <c r="B8498" i="3"/>
  <c r="B8499" i="3"/>
  <c r="B8500" i="3"/>
  <c r="B8501" i="3"/>
  <c r="B8502" i="3"/>
  <c r="B8503" i="3"/>
  <c r="B8504" i="3"/>
  <c r="B8505" i="3"/>
  <c r="B8506" i="3"/>
  <c r="B8507" i="3"/>
  <c r="B8508" i="3"/>
  <c r="B8509" i="3"/>
  <c r="B8510" i="3"/>
  <c r="B8511" i="3"/>
  <c r="B8512" i="3"/>
  <c r="B8513" i="3"/>
  <c r="B8514" i="3"/>
  <c r="B8515" i="3"/>
  <c r="B8516" i="3"/>
  <c r="B8517" i="3"/>
  <c r="B8518" i="3"/>
  <c r="B8519" i="3"/>
  <c r="B8520" i="3"/>
  <c r="B8521" i="3"/>
  <c r="B8522" i="3"/>
  <c r="B8523" i="3"/>
  <c r="B8524" i="3"/>
  <c r="B8525" i="3"/>
  <c r="B8526" i="3"/>
  <c r="B8527" i="3"/>
  <c r="B8528" i="3"/>
  <c r="B8529" i="3"/>
  <c r="B8530" i="3"/>
  <c r="B8531" i="3"/>
  <c r="B8532" i="3"/>
  <c r="B8533" i="3"/>
  <c r="B8534" i="3"/>
  <c r="B8535" i="3"/>
  <c r="B8536" i="3"/>
  <c r="B8537" i="3"/>
  <c r="B8538" i="3"/>
  <c r="B8539" i="3"/>
  <c r="B8540" i="3"/>
  <c r="B8541" i="3"/>
  <c r="B8542" i="3"/>
  <c r="B8543" i="3"/>
  <c r="B8544" i="3"/>
  <c r="B8545" i="3"/>
  <c r="B8546" i="3"/>
  <c r="B8547" i="3"/>
  <c r="B8548" i="3"/>
  <c r="B8549" i="3"/>
  <c r="B8550" i="3"/>
  <c r="B8551" i="3"/>
  <c r="B8552" i="3"/>
  <c r="B8553" i="3"/>
  <c r="B8554" i="3"/>
  <c r="B8555" i="3"/>
  <c r="B8556" i="3"/>
  <c r="B8557" i="3"/>
  <c r="B8558" i="3"/>
  <c r="B8559" i="3"/>
  <c r="B8560" i="3"/>
  <c r="B8561" i="3"/>
  <c r="B8562" i="3"/>
  <c r="B8563" i="3"/>
  <c r="B8564" i="3"/>
  <c r="B8565" i="3"/>
  <c r="B8566" i="3"/>
  <c r="B8567" i="3"/>
  <c r="B8568" i="3"/>
  <c r="B8569" i="3"/>
  <c r="B8570" i="3"/>
  <c r="B8571" i="3"/>
  <c r="B8572" i="3"/>
  <c r="B8573" i="3"/>
  <c r="B8574" i="3"/>
  <c r="B8575" i="3"/>
  <c r="B8576" i="3"/>
  <c r="B8577" i="3"/>
  <c r="B8578" i="3"/>
  <c r="B8579" i="3"/>
  <c r="B8580" i="3"/>
  <c r="B8581" i="3"/>
  <c r="B8582" i="3"/>
  <c r="B8583" i="3"/>
  <c r="B8584" i="3"/>
  <c r="B8585" i="3"/>
  <c r="B8586" i="3"/>
  <c r="B8587" i="3"/>
  <c r="B8588" i="3"/>
  <c r="B8589" i="3"/>
  <c r="B8590" i="3"/>
  <c r="B8591" i="3"/>
  <c r="B8592" i="3"/>
  <c r="B8593" i="3"/>
  <c r="B8594" i="3"/>
  <c r="B8595" i="3"/>
  <c r="B8596" i="3"/>
  <c r="B8597" i="3"/>
  <c r="B8598" i="3"/>
  <c r="B8599" i="3"/>
  <c r="B8600" i="3"/>
  <c r="B8601" i="3"/>
  <c r="B8602" i="3"/>
  <c r="B8603" i="3"/>
  <c r="B8604" i="3"/>
  <c r="B8605" i="3"/>
  <c r="B8606" i="3"/>
  <c r="B8607" i="3"/>
  <c r="B8608" i="3"/>
  <c r="B8609" i="3"/>
  <c r="B8610" i="3"/>
  <c r="B8611" i="3"/>
  <c r="B8612" i="3"/>
  <c r="B8613" i="3"/>
  <c r="B8614" i="3"/>
  <c r="B8615" i="3"/>
  <c r="B8616" i="3"/>
  <c r="B8617" i="3"/>
  <c r="B8618" i="3"/>
  <c r="B8619" i="3"/>
  <c r="B8620" i="3"/>
  <c r="B8621" i="3"/>
  <c r="B8622" i="3"/>
  <c r="B8623" i="3"/>
  <c r="B8624" i="3"/>
  <c r="B8625" i="3"/>
  <c r="B8626" i="3"/>
  <c r="B8627" i="3"/>
  <c r="B8628" i="3"/>
  <c r="B8629" i="3"/>
  <c r="B8630" i="3"/>
  <c r="B8631" i="3"/>
  <c r="B8632" i="3"/>
  <c r="B8633" i="3"/>
  <c r="B8634" i="3"/>
  <c r="B8635" i="3"/>
  <c r="B8636" i="3"/>
  <c r="B8637" i="3"/>
  <c r="B8638" i="3"/>
  <c r="B8639" i="3"/>
  <c r="B8640" i="3"/>
  <c r="B8641" i="3"/>
  <c r="B8642" i="3"/>
  <c r="B8643" i="3"/>
  <c r="B8644" i="3"/>
  <c r="B8645" i="3"/>
  <c r="B8646" i="3"/>
  <c r="B8647" i="3"/>
  <c r="B8648" i="3"/>
  <c r="B8649" i="3"/>
  <c r="B8650" i="3"/>
  <c r="B8651" i="3"/>
  <c r="B8652" i="3"/>
  <c r="B8653" i="3"/>
  <c r="B8654" i="3"/>
  <c r="B8655" i="3"/>
  <c r="B8656" i="3"/>
  <c r="B8657" i="3"/>
  <c r="B8658" i="3"/>
  <c r="B8659" i="3"/>
  <c r="B8660" i="3"/>
  <c r="B8661" i="3"/>
  <c r="B8662" i="3"/>
  <c r="B8663" i="3"/>
  <c r="B8664" i="3"/>
  <c r="B8665" i="3"/>
  <c r="B8666" i="3"/>
  <c r="B8667" i="3"/>
  <c r="B8668" i="3"/>
  <c r="B8669" i="3"/>
  <c r="B8670" i="3"/>
  <c r="B8671" i="3"/>
  <c r="B8672" i="3"/>
  <c r="B8673" i="3"/>
  <c r="B8674" i="3"/>
  <c r="B8675" i="3"/>
  <c r="B8676" i="3"/>
  <c r="B8677" i="3"/>
  <c r="B8678" i="3"/>
  <c r="B8679" i="3"/>
  <c r="B8680" i="3"/>
  <c r="B8681" i="3"/>
  <c r="B8682" i="3"/>
  <c r="B8683" i="3"/>
  <c r="B8684" i="3"/>
  <c r="B8685" i="3"/>
  <c r="B8686" i="3"/>
  <c r="B8687" i="3"/>
  <c r="B8688" i="3"/>
  <c r="B8689" i="3"/>
  <c r="B8690" i="3"/>
  <c r="B8691" i="3"/>
  <c r="B8692" i="3"/>
  <c r="B8693" i="3"/>
  <c r="B8694" i="3"/>
  <c r="B8695" i="3"/>
  <c r="B8696" i="3"/>
  <c r="B8697" i="3"/>
  <c r="B8698" i="3"/>
  <c r="B8699" i="3"/>
  <c r="B8700" i="3"/>
  <c r="B8701" i="3"/>
  <c r="B8702" i="3"/>
  <c r="B8703" i="3"/>
  <c r="B8704" i="3"/>
  <c r="B8705" i="3"/>
  <c r="B8706" i="3"/>
  <c r="B8707" i="3"/>
  <c r="B8708" i="3"/>
  <c r="B8709" i="3"/>
  <c r="B8710" i="3"/>
  <c r="B8711" i="3"/>
  <c r="B8712" i="3"/>
  <c r="B8713" i="3"/>
  <c r="B8714" i="3"/>
  <c r="B8715" i="3"/>
  <c r="B8716" i="3"/>
  <c r="B8717" i="3"/>
  <c r="B8718" i="3"/>
  <c r="B8719" i="3"/>
  <c r="B8720" i="3"/>
  <c r="B8721" i="3"/>
  <c r="B8722" i="3"/>
  <c r="B8723" i="3"/>
  <c r="B8724" i="3"/>
  <c r="B8725" i="3"/>
  <c r="B8726" i="3"/>
  <c r="B8727" i="3"/>
  <c r="B8728" i="3"/>
  <c r="B8729" i="3"/>
  <c r="B8730" i="3"/>
  <c r="B8731" i="3"/>
  <c r="B8732" i="3"/>
  <c r="B8733" i="3"/>
  <c r="B8734" i="3"/>
  <c r="B8735" i="3"/>
  <c r="B8736" i="3"/>
  <c r="B8737" i="3"/>
  <c r="B8738" i="3"/>
  <c r="B8739" i="3"/>
  <c r="B8740" i="3"/>
  <c r="B8741" i="3"/>
  <c r="B8742" i="3"/>
  <c r="B8743" i="3"/>
  <c r="B8744" i="3"/>
  <c r="B8745" i="3"/>
  <c r="B8746" i="3"/>
  <c r="B8747" i="3"/>
  <c r="B8748" i="3"/>
  <c r="B8749" i="3"/>
  <c r="B8750" i="3"/>
  <c r="B8751" i="3"/>
  <c r="B8752" i="3"/>
  <c r="B8753" i="3"/>
  <c r="B8754" i="3"/>
  <c r="B8755" i="3"/>
  <c r="B8756" i="3"/>
  <c r="B8757" i="3"/>
  <c r="B8758" i="3"/>
  <c r="B8759" i="3"/>
  <c r="B8760" i="3"/>
  <c r="B8761" i="3"/>
  <c r="B8762" i="3"/>
  <c r="B8763" i="3"/>
  <c r="B8764" i="3"/>
  <c r="B8765" i="3"/>
  <c r="B8766" i="3"/>
  <c r="B8767" i="3"/>
  <c r="B8768" i="3"/>
  <c r="B8769" i="3"/>
  <c r="B8770" i="3"/>
  <c r="B8771" i="3"/>
  <c r="B8772" i="3"/>
  <c r="B8773" i="3"/>
  <c r="B8774" i="3"/>
  <c r="B8775" i="3"/>
  <c r="B8776" i="3"/>
  <c r="B8777" i="3"/>
  <c r="B8778" i="3"/>
  <c r="B8779" i="3"/>
  <c r="B8780" i="3"/>
  <c r="B8781" i="3"/>
  <c r="B8782" i="3"/>
  <c r="B8783" i="3"/>
  <c r="B8784" i="3"/>
  <c r="B8785" i="3"/>
  <c r="B8786" i="3"/>
  <c r="B8787" i="3"/>
  <c r="B8788" i="3"/>
  <c r="B8789" i="3"/>
  <c r="B8790" i="3"/>
  <c r="B8791" i="3"/>
  <c r="B8792" i="3"/>
  <c r="B8793" i="3"/>
  <c r="B8794" i="3"/>
  <c r="B8795" i="3"/>
  <c r="B8796" i="3"/>
  <c r="B8797" i="3"/>
  <c r="B8798" i="3"/>
  <c r="B8799" i="3"/>
  <c r="B8800" i="3"/>
  <c r="B8801" i="3"/>
  <c r="B8802" i="3"/>
  <c r="B8803" i="3"/>
  <c r="B8804" i="3"/>
  <c r="B8805" i="3"/>
  <c r="B8806" i="3"/>
  <c r="B8807" i="3"/>
  <c r="B8808" i="3"/>
  <c r="B8809" i="3"/>
  <c r="B8810" i="3"/>
  <c r="B8811" i="3"/>
  <c r="B8812" i="3"/>
  <c r="B8813" i="3"/>
  <c r="B8814" i="3"/>
  <c r="B8815" i="3"/>
  <c r="B8816" i="3"/>
  <c r="B8817" i="3"/>
  <c r="B8818" i="3"/>
  <c r="B8819" i="3"/>
  <c r="B8820" i="3"/>
  <c r="B8821" i="3"/>
  <c r="B8822" i="3"/>
  <c r="B8823" i="3"/>
  <c r="B8824" i="3"/>
  <c r="B8825" i="3"/>
  <c r="B8826" i="3"/>
  <c r="B8827" i="3"/>
  <c r="B8828" i="3"/>
  <c r="B8829" i="3"/>
  <c r="B8830" i="3"/>
  <c r="B8831" i="3"/>
  <c r="B8832" i="3"/>
  <c r="B8833" i="3"/>
  <c r="B8834" i="3"/>
  <c r="B8835" i="3"/>
  <c r="B8836" i="3"/>
  <c r="B8837" i="3"/>
  <c r="B8838" i="3"/>
  <c r="B8839" i="3"/>
  <c r="B8840" i="3"/>
  <c r="B8841" i="3"/>
  <c r="B8842" i="3"/>
  <c r="B8843" i="3"/>
  <c r="B8844" i="3"/>
  <c r="B8845" i="3"/>
  <c r="H15" i="16"/>
  <c r="H8" i="16"/>
  <c r="H22" i="16"/>
  <c r="H18" i="16"/>
  <c r="H25" i="16"/>
  <c r="H14" i="16"/>
  <c r="H10" i="16"/>
  <c r="H6" i="16"/>
  <c r="H23" i="16"/>
  <c r="H24" i="16"/>
  <c r="H7" i="16"/>
  <c r="H17" i="16"/>
  <c r="H9" i="16"/>
  <c r="H16" i="16"/>
  <c r="H13" i="16"/>
  <c r="H19" i="16"/>
  <c r="H11" i="16"/>
  <c r="G4" i="16"/>
  <c r="H4" i="16" s="1"/>
  <c r="H21" i="16"/>
  <c r="H20" i="16"/>
  <c r="H12" i="16"/>
  <c r="H5" i="16"/>
  <c r="Q8" i="3" l="1"/>
  <c r="R8" i="3" s="1"/>
  <c r="R9" i="3"/>
  <c r="R12" i="3"/>
  <c r="R10" i="3"/>
  <c r="R11" i="3"/>
  <c r="M9241" i="3" l="1" a="1"/>
  <c r="M9241" i="3" s="1"/>
  <c r="M9240" i="3" a="1"/>
  <c r="M9240" i="3" s="1"/>
  <c r="M9239" i="3" a="1"/>
  <c r="M9239" i="3" s="1"/>
  <c r="M9238" i="3" a="1"/>
  <c r="M9238" i="3" s="1"/>
  <c r="M9237" i="3" a="1"/>
  <c r="M9237" i="3" s="1"/>
  <c r="M9236" i="3" a="1"/>
  <c r="M9236" i="3" s="1"/>
  <c r="M9235" i="3" a="1"/>
  <c r="M9235" i="3" s="1"/>
  <c r="M9234" i="3" a="1"/>
  <c r="M9234" i="3" s="1"/>
  <c r="M9233" i="3" a="1"/>
  <c r="M9233" i="3" s="1"/>
  <c r="M9232" i="3" a="1"/>
  <c r="M9232" i="3" s="1"/>
  <c r="M9231" i="3" a="1"/>
  <c r="M9231" i="3" s="1"/>
  <c r="M9230" i="3" a="1"/>
  <c r="M9230" i="3" s="1"/>
  <c r="M9229" i="3" a="1"/>
  <c r="M9229" i="3" s="1"/>
  <c r="M9228" i="3" a="1"/>
  <c r="M9228" i="3" s="1"/>
  <c r="M9227" i="3" a="1"/>
  <c r="M9227" i="3" s="1"/>
  <c r="M9226" i="3" a="1"/>
  <c r="M9226" i="3" s="1"/>
  <c r="M9225" i="3" a="1"/>
  <c r="M9225" i="3" s="1"/>
  <c r="M9224" i="3" a="1"/>
  <c r="M9224" i="3" s="1"/>
  <c r="M9223" i="3" a="1"/>
  <c r="M9223" i="3" s="1"/>
  <c r="M9222" i="3" a="1"/>
  <c r="M9222" i="3" s="1"/>
  <c r="M9221" i="3" a="1"/>
  <c r="M9221" i="3" s="1"/>
  <c r="M9220" i="3" a="1"/>
  <c r="M9220" i="3" s="1"/>
  <c r="M9219" i="3" a="1"/>
  <c r="M9219" i="3" s="1"/>
  <c r="M9218" i="3" a="1"/>
  <c r="M9218" i="3" s="1"/>
  <c r="M9217" i="3" a="1"/>
  <c r="M9217" i="3" s="1"/>
  <c r="M9216" i="3" a="1"/>
  <c r="M9216" i="3" s="1"/>
  <c r="M9215" i="3" a="1"/>
  <c r="M9215" i="3" s="1"/>
  <c r="M9214" i="3" a="1"/>
  <c r="M9214" i="3" s="1"/>
  <c r="M9213" i="3" a="1"/>
  <c r="M9213" i="3" s="1"/>
  <c r="M9212" i="3" a="1"/>
  <c r="M9212" i="3" s="1"/>
  <c r="M9211" i="3" a="1"/>
  <c r="M9211" i="3" s="1"/>
  <c r="M9210" i="3" a="1"/>
  <c r="M9210" i="3" s="1"/>
  <c r="M9209" i="3" a="1"/>
  <c r="M9209" i="3" s="1"/>
  <c r="M9208" i="3" a="1"/>
  <c r="M9208" i="3" s="1"/>
  <c r="M9207" i="3" a="1"/>
  <c r="M9207" i="3" s="1"/>
  <c r="M9206" i="3" a="1"/>
  <c r="M9206" i="3" s="1"/>
  <c r="M9205" i="3" a="1"/>
  <c r="M9205" i="3" s="1"/>
  <c r="M9204" i="3" a="1"/>
  <c r="M9204" i="3" s="1"/>
  <c r="M9203" i="3" a="1"/>
  <c r="M9203" i="3" s="1"/>
  <c r="M9202" i="3" a="1"/>
  <c r="M9202" i="3" s="1"/>
  <c r="M9201" i="3" a="1"/>
  <c r="M9201" i="3" s="1"/>
  <c r="M9200" i="3" a="1"/>
  <c r="M9200" i="3" s="1"/>
  <c r="M9199" i="3" a="1"/>
  <c r="M9199" i="3" s="1"/>
  <c r="M9198" i="3" a="1"/>
  <c r="M9198" i="3" s="1"/>
  <c r="M9197" i="3" a="1"/>
  <c r="M9197" i="3" s="1"/>
  <c r="M9196" i="3" a="1"/>
  <c r="M9196" i="3" s="1"/>
  <c r="M9195" i="3" a="1"/>
  <c r="M9195" i="3" s="1"/>
  <c r="M9194" i="3" a="1"/>
  <c r="M9194" i="3" s="1"/>
  <c r="M9193" i="3" a="1"/>
  <c r="M9193" i="3" s="1"/>
  <c r="M9192" i="3" a="1"/>
  <c r="M9192" i="3" s="1"/>
  <c r="M9191" i="3" a="1"/>
  <c r="M9191" i="3" s="1"/>
  <c r="M9190" i="3" a="1"/>
  <c r="M9190" i="3" s="1"/>
  <c r="M9189" i="3" a="1"/>
  <c r="M9189" i="3" s="1"/>
  <c r="M9188" i="3" a="1"/>
  <c r="M9188" i="3" s="1"/>
  <c r="M9187" i="3" a="1"/>
  <c r="M9187" i="3" s="1"/>
  <c r="M9186" i="3" a="1"/>
  <c r="M9186" i="3" s="1"/>
  <c r="M9185" i="3" a="1"/>
  <c r="M9185" i="3" s="1"/>
  <c r="M9184" i="3" a="1"/>
  <c r="M9184" i="3" s="1"/>
  <c r="M9183" i="3" a="1"/>
  <c r="M9183" i="3" s="1"/>
  <c r="M9182" i="3" a="1"/>
  <c r="M9182" i="3" s="1"/>
  <c r="M9181" i="3" a="1"/>
  <c r="M9181" i="3" s="1"/>
  <c r="M9180" i="3" a="1"/>
  <c r="M9180" i="3" s="1"/>
  <c r="M9179" i="3" a="1"/>
  <c r="M9179" i="3" s="1"/>
  <c r="M9178" i="3" a="1"/>
  <c r="M9178" i="3" s="1"/>
  <c r="M9177" i="3" a="1"/>
  <c r="M9177" i="3" s="1"/>
  <c r="M9176" i="3" a="1"/>
  <c r="M9176" i="3" s="1"/>
  <c r="M9175" i="3" a="1"/>
  <c r="M9175" i="3" s="1"/>
  <c r="M9174" i="3" a="1"/>
  <c r="M9174" i="3" s="1"/>
  <c r="M9173" i="3" a="1"/>
  <c r="M9173" i="3" s="1"/>
  <c r="M9172" i="3" a="1"/>
  <c r="M9172" i="3" s="1"/>
  <c r="M9171" i="3" a="1"/>
  <c r="M9171" i="3" s="1"/>
  <c r="M9170" i="3" a="1"/>
  <c r="M9170" i="3" s="1"/>
  <c r="M9169" i="3" a="1"/>
  <c r="M9169" i="3" s="1"/>
  <c r="M9168" i="3" a="1"/>
  <c r="M9168" i="3" s="1"/>
  <c r="M9167" i="3" a="1"/>
  <c r="M9167" i="3" s="1"/>
  <c r="M9166" i="3" a="1"/>
  <c r="M9166" i="3" s="1"/>
  <c r="M9165" i="3" a="1"/>
  <c r="M9165" i="3" s="1"/>
  <c r="M9164" i="3" a="1"/>
  <c r="M9164" i="3" s="1"/>
  <c r="M9163" i="3" a="1"/>
  <c r="M9163" i="3" s="1"/>
  <c r="M9162" i="3" a="1"/>
  <c r="M9162" i="3" s="1"/>
  <c r="M9161" i="3" a="1"/>
  <c r="M9161" i="3" s="1"/>
  <c r="M9160" i="3" a="1"/>
  <c r="M9160" i="3" s="1"/>
  <c r="M9159" i="3" a="1"/>
  <c r="M9159" i="3" s="1"/>
  <c r="M9158" i="3" a="1"/>
  <c r="M9158" i="3" s="1"/>
  <c r="M9157" i="3" a="1"/>
  <c r="M9157" i="3" s="1"/>
  <c r="M9156" i="3" a="1"/>
  <c r="M9156" i="3" s="1"/>
  <c r="M9155" i="3" a="1"/>
  <c r="M9155" i="3" s="1"/>
  <c r="M9154" i="3" a="1"/>
  <c r="M9154" i="3" s="1"/>
  <c r="M9153" i="3" a="1"/>
  <c r="M9153" i="3" s="1"/>
  <c r="M9152" i="3" a="1"/>
  <c r="M9152" i="3" s="1"/>
  <c r="M9151" i="3" a="1"/>
  <c r="M9151" i="3" s="1"/>
  <c r="M9150" i="3" a="1"/>
  <c r="M9150" i="3" s="1"/>
  <c r="M9149" i="3" a="1"/>
  <c r="M9149" i="3" s="1"/>
  <c r="M9148" i="3" a="1"/>
  <c r="M9148" i="3" s="1"/>
  <c r="M9147" i="3" a="1"/>
  <c r="M9147" i="3" s="1"/>
  <c r="M9146" i="3" a="1"/>
  <c r="M9146" i="3" s="1"/>
  <c r="M9145" i="3" a="1"/>
  <c r="M9145" i="3" s="1"/>
  <c r="M9144" i="3" a="1"/>
  <c r="M9144" i="3" s="1"/>
  <c r="M9143" i="3" a="1"/>
  <c r="M9143" i="3" s="1"/>
  <c r="M9142" i="3" a="1"/>
  <c r="M9142" i="3" s="1"/>
  <c r="M9141" i="3" a="1"/>
  <c r="M9141" i="3" s="1"/>
  <c r="M9140" i="3" a="1"/>
  <c r="M9140" i="3" s="1"/>
  <c r="M9139" i="3" a="1"/>
  <c r="M9139" i="3" s="1"/>
  <c r="M9138" i="3" a="1"/>
  <c r="M9138" i="3" s="1"/>
  <c r="M9137" i="3" a="1"/>
  <c r="M9137" i="3" s="1"/>
  <c r="M9136" i="3" a="1"/>
  <c r="M9136" i="3" s="1"/>
  <c r="M9135" i="3" a="1"/>
  <c r="M9135" i="3" s="1"/>
  <c r="M9134" i="3" a="1"/>
  <c r="M9134" i="3" s="1"/>
  <c r="M9133" i="3" a="1"/>
  <c r="M9133" i="3" s="1"/>
  <c r="M9132" i="3" a="1"/>
  <c r="M9132" i="3" s="1"/>
  <c r="M9131" i="3" a="1"/>
  <c r="M9131" i="3" s="1"/>
  <c r="M9130" i="3" a="1"/>
  <c r="M9130" i="3" s="1"/>
  <c r="M9129" i="3" a="1"/>
  <c r="M9129" i="3" s="1"/>
  <c r="M9128" i="3" a="1"/>
  <c r="M9128" i="3" s="1"/>
  <c r="M9127" i="3" a="1"/>
  <c r="M9127" i="3" s="1"/>
  <c r="M9126" i="3" a="1"/>
  <c r="M9126" i="3" s="1"/>
  <c r="M9125" i="3" a="1"/>
  <c r="M9125" i="3" s="1"/>
  <c r="M9124" i="3" a="1"/>
  <c r="M9124" i="3" s="1"/>
  <c r="M9123" i="3" a="1"/>
  <c r="M9123" i="3" s="1"/>
  <c r="M9122" i="3" a="1"/>
  <c r="M9122" i="3" s="1"/>
  <c r="M9121" i="3" a="1"/>
  <c r="M9121" i="3" s="1"/>
  <c r="M9120" i="3" a="1"/>
  <c r="M9120" i="3" s="1"/>
  <c r="M9119" i="3" a="1"/>
  <c r="M9119" i="3" s="1"/>
  <c r="M9118" i="3" a="1"/>
  <c r="M9118" i="3" s="1"/>
  <c r="M9117" i="3" a="1"/>
  <c r="M9117" i="3" s="1"/>
  <c r="M9116" i="3" a="1"/>
  <c r="M9116" i="3" s="1"/>
  <c r="M9115" i="3" a="1"/>
  <c r="M9115" i="3" s="1"/>
  <c r="M9114" i="3" a="1"/>
  <c r="M9114" i="3" s="1"/>
  <c r="M9113" i="3" a="1"/>
  <c r="M9113" i="3" s="1"/>
  <c r="M9112" i="3" a="1"/>
  <c r="M9112" i="3" s="1"/>
  <c r="M9111" i="3" a="1"/>
  <c r="M9111" i="3" s="1"/>
  <c r="M9110" i="3" a="1"/>
  <c r="M9110" i="3" s="1"/>
  <c r="M9109" i="3" a="1"/>
  <c r="M9109" i="3" s="1"/>
  <c r="M9108" i="3" a="1"/>
  <c r="M9108" i="3" s="1"/>
  <c r="M9107" i="3" a="1"/>
  <c r="M9107" i="3" s="1"/>
  <c r="M9106" i="3" a="1"/>
  <c r="M9106" i="3" s="1"/>
  <c r="M9105" i="3" a="1"/>
  <c r="M9105" i="3" s="1"/>
  <c r="M9104" i="3" a="1"/>
  <c r="M9104" i="3" s="1"/>
  <c r="M9103" i="3" a="1"/>
  <c r="M9103" i="3" s="1"/>
  <c r="M9102" i="3" a="1"/>
  <c r="M9102" i="3" s="1"/>
  <c r="M9101" i="3" a="1"/>
  <c r="M9101" i="3" s="1"/>
  <c r="M9100" i="3" a="1"/>
  <c r="M9100" i="3" s="1"/>
  <c r="M9099" i="3" a="1"/>
  <c r="M9099" i="3" s="1"/>
  <c r="M9098" i="3" a="1"/>
  <c r="M9098" i="3" s="1"/>
  <c r="M9097" i="3" a="1"/>
  <c r="M9097" i="3" s="1"/>
  <c r="M9096" i="3" a="1"/>
  <c r="M9096" i="3" s="1"/>
  <c r="M9095" i="3" a="1"/>
  <c r="M9095" i="3" s="1"/>
  <c r="M9094" i="3" a="1"/>
  <c r="M9094" i="3" s="1"/>
  <c r="M9093" i="3" a="1"/>
  <c r="M9093" i="3" s="1"/>
  <c r="M9092" i="3" a="1"/>
  <c r="M9092" i="3" s="1"/>
  <c r="M9091" i="3" a="1"/>
  <c r="M9091" i="3" s="1"/>
  <c r="M9090" i="3" a="1"/>
  <c r="M9090" i="3" s="1"/>
  <c r="M9089" i="3" a="1"/>
  <c r="M9089" i="3" s="1"/>
  <c r="M9088" i="3" a="1"/>
  <c r="M9088" i="3" s="1"/>
  <c r="M9087" i="3" a="1"/>
  <c r="M9087" i="3" s="1"/>
  <c r="M9086" i="3" a="1"/>
  <c r="M9086" i="3" s="1"/>
  <c r="M9085" i="3" a="1"/>
  <c r="M9085" i="3" s="1"/>
  <c r="M9084" i="3" a="1"/>
  <c r="M9084" i="3" s="1"/>
  <c r="M9083" i="3" a="1"/>
  <c r="M9083" i="3" s="1"/>
  <c r="M9082" i="3" a="1"/>
  <c r="M9082" i="3" s="1"/>
  <c r="M9081" i="3" a="1"/>
  <c r="M9081" i="3" s="1"/>
  <c r="M9080" i="3" a="1"/>
  <c r="M9080" i="3" s="1"/>
  <c r="M9079" i="3" a="1"/>
  <c r="M9079" i="3" s="1"/>
  <c r="M9078" i="3" a="1"/>
  <c r="M9078" i="3" s="1"/>
  <c r="M9077" i="3" a="1"/>
  <c r="M9077" i="3" s="1"/>
  <c r="M9076" i="3" a="1"/>
  <c r="M9076" i="3" s="1"/>
  <c r="M9075" i="3" a="1"/>
  <c r="M9075" i="3" s="1"/>
  <c r="M9074" i="3" a="1"/>
  <c r="M9074" i="3" s="1"/>
  <c r="M9073" i="3" a="1"/>
  <c r="M9073" i="3" s="1"/>
  <c r="M9072" i="3" a="1"/>
  <c r="M9072" i="3" s="1"/>
  <c r="M9071" i="3" a="1"/>
  <c r="M9071" i="3" s="1"/>
  <c r="M9070" i="3" a="1"/>
  <c r="M9070" i="3" s="1"/>
  <c r="M9069" i="3" a="1"/>
  <c r="M9069" i="3" s="1"/>
  <c r="M9068" i="3" a="1"/>
  <c r="M9068" i="3" s="1"/>
  <c r="M9067" i="3" a="1"/>
  <c r="M9067" i="3" s="1"/>
  <c r="M9066" i="3" a="1"/>
  <c r="M9066" i="3" s="1"/>
  <c r="M9065" i="3" a="1"/>
  <c r="M9065" i="3" s="1"/>
  <c r="M9064" i="3" a="1"/>
  <c r="M9064" i="3" s="1"/>
  <c r="M9063" i="3" a="1"/>
  <c r="M9063" i="3" s="1"/>
  <c r="M9062" i="3" a="1"/>
  <c r="M9062" i="3" s="1"/>
  <c r="M9061" i="3" a="1"/>
  <c r="M9061" i="3" s="1"/>
  <c r="M9060" i="3" a="1"/>
  <c r="M9060" i="3" s="1"/>
  <c r="M9059" i="3" a="1"/>
  <c r="M9059" i="3" s="1"/>
  <c r="M9058" i="3" a="1"/>
  <c r="M9058" i="3" s="1"/>
  <c r="M9057" i="3" a="1"/>
  <c r="M9057" i="3" s="1"/>
  <c r="M9056" i="3" a="1"/>
  <c r="M9056" i="3" s="1"/>
  <c r="M9055" i="3" a="1"/>
  <c r="M9055" i="3" s="1"/>
  <c r="M9054" i="3" a="1"/>
  <c r="M9054" i="3" s="1"/>
  <c r="M9053" i="3" a="1"/>
  <c r="M9053" i="3" s="1"/>
  <c r="M9052" i="3" a="1"/>
  <c r="M9052" i="3" s="1"/>
  <c r="M9051" i="3" a="1"/>
  <c r="M9051" i="3" s="1"/>
  <c r="M9050" i="3" a="1"/>
  <c r="M9050" i="3" s="1"/>
  <c r="M9049" i="3" a="1"/>
  <c r="M9049" i="3" s="1"/>
  <c r="M9048" i="3" a="1"/>
  <c r="M9048" i="3" s="1"/>
  <c r="M9047" i="3" a="1"/>
  <c r="M9047" i="3" s="1"/>
  <c r="M9046" i="3" a="1"/>
  <c r="M9046" i="3" s="1"/>
  <c r="M9045" i="3" a="1"/>
  <c r="M9045" i="3" s="1"/>
  <c r="M9044" i="3" a="1"/>
  <c r="M9044" i="3" s="1"/>
  <c r="M9043" i="3" a="1"/>
  <c r="M9043" i="3" s="1"/>
  <c r="M9042" i="3" a="1"/>
  <c r="M9042" i="3" s="1"/>
  <c r="M9041" i="3" a="1"/>
  <c r="M9041" i="3" s="1"/>
  <c r="M9040" i="3" a="1"/>
  <c r="M9040" i="3" s="1"/>
  <c r="M9039" i="3" a="1"/>
  <c r="M9039" i="3" s="1"/>
  <c r="M9038" i="3" a="1"/>
  <c r="M9038" i="3" s="1"/>
  <c r="M9037" i="3" a="1"/>
  <c r="M9037" i="3" s="1"/>
  <c r="M9036" i="3" a="1"/>
  <c r="M9036" i="3" s="1"/>
  <c r="M9035" i="3" a="1"/>
  <c r="M9035" i="3" s="1"/>
  <c r="M9034" i="3" a="1"/>
  <c r="M9034" i="3" s="1"/>
  <c r="M9033" i="3" a="1"/>
  <c r="M9033" i="3" s="1"/>
  <c r="M9032" i="3" a="1"/>
  <c r="M9032" i="3" s="1"/>
  <c r="M9031" i="3" a="1"/>
  <c r="M9031" i="3" s="1"/>
  <c r="M9030" i="3" a="1"/>
  <c r="M9030" i="3" s="1"/>
  <c r="M9029" i="3" a="1"/>
  <c r="M9029" i="3" s="1"/>
  <c r="M9028" i="3" a="1"/>
  <c r="M9028" i="3" s="1"/>
  <c r="M9027" i="3" a="1"/>
  <c r="M9027" i="3" s="1"/>
  <c r="M9026" i="3" a="1"/>
  <c r="M9026" i="3" s="1"/>
  <c r="M9025" i="3" a="1"/>
  <c r="M9025" i="3" s="1"/>
  <c r="M9024" i="3" a="1"/>
  <c r="M9024" i="3" s="1"/>
  <c r="M9023" i="3" a="1"/>
  <c r="M9023" i="3" s="1"/>
  <c r="M9022" i="3" a="1"/>
  <c r="M9022" i="3" s="1"/>
  <c r="M9021" i="3" a="1"/>
  <c r="M9021" i="3" s="1"/>
  <c r="M9020" i="3" a="1"/>
  <c r="M9020" i="3" s="1"/>
  <c r="M9019" i="3" a="1"/>
  <c r="M9019" i="3" s="1"/>
  <c r="M9018" i="3" a="1"/>
  <c r="M9018" i="3" s="1"/>
  <c r="M9017" i="3" a="1"/>
  <c r="M9017" i="3" s="1"/>
  <c r="M9016" i="3" a="1"/>
  <c r="M9016" i="3" s="1"/>
  <c r="M9015" i="3" a="1"/>
  <c r="M9015" i="3" s="1"/>
  <c r="M9014" i="3" a="1"/>
  <c r="M9014" i="3" s="1"/>
  <c r="M9013" i="3" a="1"/>
  <c r="M9013" i="3" s="1"/>
  <c r="M9012" i="3" a="1"/>
  <c r="M9012" i="3" s="1"/>
  <c r="M9011" i="3" a="1"/>
  <c r="M9011" i="3" s="1"/>
  <c r="M9010" i="3" a="1"/>
  <c r="M9010" i="3" s="1"/>
  <c r="M9009" i="3" a="1"/>
  <c r="M9009" i="3" s="1"/>
  <c r="M9008" i="3" a="1"/>
  <c r="M9008" i="3" s="1"/>
  <c r="M9007" i="3" a="1"/>
  <c r="M9007" i="3" s="1"/>
  <c r="M9006" i="3" a="1"/>
  <c r="M9006" i="3" s="1"/>
  <c r="M9005" i="3" a="1"/>
  <c r="M9005" i="3" s="1"/>
  <c r="M9004" i="3" a="1"/>
  <c r="M9004" i="3" s="1"/>
  <c r="M9003" i="3" a="1"/>
  <c r="M9003" i="3" s="1"/>
  <c r="M9002" i="3" a="1"/>
  <c r="M9002" i="3" s="1"/>
  <c r="M9001" i="3" a="1"/>
  <c r="M9001" i="3" s="1"/>
  <c r="M9000" i="3" a="1"/>
  <c r="M9000" i="3" s="1"/>
  <c r="M8999" i="3" a="1"/>
  <c r="M8999" i="3" s="1"/>
  <c r="M8998" i="3" a="1"/>
  <c r="M8998" i="3" s="1"/>
  <c r="M8997" i="3" a="1"/>
  <c r="M8997" i="3" s="1"/>
  <c r="M8996" i="3" a="1"/>
  <c r="M8996" i="3" s="1"/>
  <c r="M8995" i="3" a="1"/>
  <c r="M8995" i="3" s="1"/>
  <c r="M8994" i="3" a="1"/>
  <c r="M8994" i="3" s="1"/>
  <c r="M8993" i="3" a="1"/>
  <c r="M8993" i="3" s="1"/>
  <c r="M8992" i="3" a="1"/>
  <c r="M8992" i="3" s="1"/>
  <c r="M8991" i="3" a="1"/>
  <c r="M8991" i="3" s="1"/>
  <c r="M8990" i="3" a="1"/>
  <c r="M8990" i="3" s="1"/>
  <c r="M8989" i="3" a="1"/>
  <c r="M8989" i="3" s="1"/>
  <c r="M8988" i="3" a="1"/>
  <c r="M8988" i="3" s="1"/>
  <c r="M8987" i="3" a="1"/>
  <c r="M8987" i="3" s="1"/>
  <c r="M8986" i="3" a="1"/>
  <c r="M8986" i="3" s="1"/>
  <c r="M8985" i="3" a="1"/>
  <c r="M8985" i="3" s="1"/>
  <c r="M8984" i="3" a="1"/>
  <c r="M8984" i="3" s="1"/>
  <c r="M8983" i="3" a="1"/>
  <c r="M8983" i="3" s="1"/>
  <c r="M8982" i="3" a="1"/>
  <c r="M8982" i="3" s="1"/>
  <c r="M8981" i="3" a="1"/>
  <c r="M8981" i="3" s="1"/>
  <c r="M8980" i="3" a="1"/>
  <c r="M8980" i="3" s="1"/>
  <c r="M8979" i="3" a="1"/>
  <c r="M8979" i="3" s="1"/>
  <c r="M8978" i="3" a="1"/>
  <c r="M8978" i="3" s="1"/>
  <c r="M8977" i="3" a="1"/>
  <c r="M8977" i="3" s="1"/>
  <c r="M8976" i="3" a="1"/>
  <c r="M8976" i="3" s="1"/>
  <c r="M8975" i="3" a="1"/>
  <c r="M8975" i="3" s="1"/>
  <c r="M8974" i="3" a="1"/>
  <c r="M8974" i="3" s="1"/>
  <c r="M8973" i="3" a="1"/>
  <c r="M8973" i="3" s="1"/>
  <c r="M8972" i="3" a="1"/>
  <c r="M8972" i="3" s="1"/>
  <c r="M8971" i="3" a="1"/>
  <c r="M8971" i="3" s="1"/>
  <c r="M8970" i="3" a="1"/>
  <c r="M8970" i="3" s="1"/>
  <c r="M8969" i="3" a="1"/>
  <c r="M8969" i="3" s="1"/>
  <c r="M8968" i="3" a="1"/>
  <c r="M8968" i="3" s="1"/>
  <c r="M8967" i="3" a="1"/>
  <c r="M8967" i="3" s="1"/>
  <c r="M8966" i="3" a="1"/>
  <c r="M8966" i="3" s="1"/>
  <c r="M8965" i="3" a="1"/>
  <c r="M8965" i="3" s="1"/>
  <c r="M8964" i="3" a="1"/>
  <c r="M8964" i="3" s="1"/>
  <c r="M8963" i="3" a="1"/>
  <c r="M8963" i="3" s="1"/>
  <c r="M8962" i="3" a="1"/>
  <c r="M8962" i="3" s="1"/>
  <c r="M8961" i="3" a="1"/>
  <c r="M8961" i="3" s="1"/>
  <c r="M8960" i="3" a="1"/>
  <c r="M8960" i="3" s="1"/>
  <c r="M8959" i="3" a="1"/>
  <c r="M8959" i="3" s="1"/>
  <c r="M8958" i="3" a="1"/>
  <c r="M8958" i="3" s="1"/>
  <c r="M8957" i="3" a="1"/>
  <c r="M8957" i="3" s="1"/>
  <c r="M8956" i="3" a="1"/>
  <c r="M8956" i="3" s="1"/>
  <c r="M8955" i="3" a="1"/>
  <c r="M8955" i="3" s="1"/>
  <c r="M8954" i="3" a="1"/>
  <c r="M8954" i="3" s="1"/>
  <c r="M8953" i="3" a="1"/>
  <c r="M8953" i="3" s="1"/>
  <c r="M8952" i="3" a="1"/>
  <c r="M8952" i="3" s="1"/>
  <c r="M8951" i="3" a="1"/>
  <c r="M8951" i="3" s="1"/>
  <c r="M8950" i="3" a="1"/>
  <c r="M8950" i="3" s="1"/>
  <c r="M8949" i="3" a="1"/>
  <c r="M8949" i="3" s="1"/>
  <c r="M8948" i="3" a="1"/>
  <c r="M8948" i="3" s="1"/>
  <c r="M8947" i="3" a="1"/>
  <c r="M8947" i="3" s="1"/>
  <c r="M8946" i="3" a="1"/>
  <c r="M8946" i="3" s="1"/>
  <c r="M8945" i="3" a="1"/>
  <c r="M8945" i="3" s="1"/>
  <c r="M8944" i="3" a="1"/>
  <c r="M8944" i="3" s="1"/>
  <c r="M8943" i="3" a="1"/>
  <c r="M8943" i="3" s="1"/>
  <c r="M8942" i="3" a="1"/>
  <c r="M8942" i="3" s="1"/>
  <c r="M8941" i="3" a="1"/>
  <c r="M8941" i="3" s="1"/>
  <c r="M8940" i="3" a="1"/>
  <c r="M8940" i="3" s="1"/>
  <c r="M8939" i="3" a="1"/>
  <c r="M8939" i="3" s="1"/>
  <c r="M8938" i="3" a="1"/>
  <c r="M8938" i="3" s="1"/>
  <c r="M8937" i="3" a="1"/>
  <c r="M8937" i="3" s="1"/>
  <c r="M8936" i="3" a="1"/>
  <c r="M8936" i="3" s="1"/>
  <c r="M8935" i="3" a="1"/>
  <c r="M8935" i="3" s="1"/>
  <c r="M8934" i="3" a="1"/>
  <c r="M8934" i="3" s="1"/>
  <c r="M8933" i="3" a="1"/>
  <c r="M8933" i="3" s="1"/>
  <c r="M8932" i="3" a="1"/>
  <c r="M8932" i="3" s="1"/>
  <c r="M8931" i="3" a="1"/>
  <c r="M8931" i="3" s="1"/>
  <c r="M8930" i="3" a="1"/>
  <c r="M8930" i="3" s="1"/>
  <c r="M8929" i="3" a="1"/>
  <c r="M8929" i="3" s="1"/>
  <c r="M8928" i="3" a="1"/>
  <c r="M8928" i="3" s="1"/>
  <c r="M8927" i="3" a="1"/>
  <c r="M8927" i="3" s="1"/>
  <c r="M8926" i="3" a="1"/>
  <c r="M8926" i="3" s="1"/>
  <c r="M8925" i="3" a="1"/>
  <c r="M8925" i="3" s="1"/>
  <c r="M8924" i="3" a="1"/>
  <c r="M8924" i="3" s="1"/>
  <c r="M8923" i="3" a="1"/>
  <c r="M8923" i="3" s="1"/>
  <c r="M8922" i="3" a="1"/>
  <c r="M8922" i="3" s="1"/>
  <c r="M8921" i="3" a="1"/>
  <c r="M8921" i="3" s="1"/>
  <c r="M8920" i="3" a="1"/>
  <c r="M8920" i="3" s="1"/>
  <c r="M8919" i="3" a="1"/>
  <c r="M8919" i="3" s="1"/>
  <c r="M8918" i="3" a="1"/>
  <c r="M8918" i="3" s="1"/>
  <c r="M8917" i="3" a="1"/>
  <c r="M8917" i="3" s="1"/>
  <c r="M8916" i="3" a="1"/>
  <c r="M8916" i="3" s="1"/>
  <c r="M8915" i="3" a="1"/>
  <c r="M8915" i="3" s="1"/>
  <c r="M8914" i="3" a="1"/>
  <c r="M8914" i="3" s="1"/>
  <c r="M8913" i="3" a="1"/>
  <c r="M8913" i="3" s="1"/>
  <c r="M8912" i="3" a="1"/>
  <c r="M8912" i="3" s="1"/>
  <c r="M8911" i="3" a="1"/>
  <c r="M8911" i="3" s="1"/>
  <c r="M8910" i="3" a="1"/>
  <c r="M8910" i="3" s="1"/>
  <c r="M8909" i="3" a="1"/>
  <c r="M8909" i="3" s="1"/>
  <c r="M8908" i="3" a="1"/>
  <c r="M8908" i="3" s="1"/>
  <c r="M8907" i="3" a="1"/>
  <c r="M8907" i="3" s="1"/>
  <c r="M8906" i="3" a="1"/>
  <c r="M8906" i="3" s="1"/>
  <c r="M8905" i="3" a="1"/>
  <c r="M8905" i="3" s="1"/>
  <c r="M8904" i="3" a="1"/>
  <c r="M8904" i="3" s="1"/>
  <c r="M8903" i="3" a="1"/>
  <c r="M8903" i="3" s="1"/>
  <c r="M8902" i="3" a="1"/>
  <c r="M8902" i="3" s="1"/>
  <c r="M8901" i="3" a="1"/>
  <c r="M8901" i="3" s="1"/>
  <c r="M8900" i="3" a="1"/>
  <c r="M8900" i="3" s="1"/>
  <c r="M8899" i="3" a="1"/>
  <c r="M8899" i="3" s="1"/>
  <c r="M8898" i="3" a="1"/>
  <c r="M8898" i="3" s="1"/>
  <c r="M8897" i="3" a="1"/>
  <c r="M8897" i="3" s="1"/>
  <c r="M8896" i="3" a="1"/>
  <c r="M8896" i="3" s="1"/>
  <c r="M8895" i="3" a="1"/>
  <c r="M8895" i="3" s="1"/>
  <c r="M8894" i="3" a="1"/>
  <c r="M8894" i="3" s="1"/>
  <c r="M8893" i="3" a="1"/>
  <c r="M8893" i="3" s="1"/>
  <c r="M8892" i="3" a="1"/>
  <c r="M8892" i="3" s="1"/>
  <c r="M8891" i="3" a="1"/>
  <c r="M8891" i="3" s="1"/>
  <c r="M8890" i="3" a="1"/>
  <c r="M8890" i="3" s="1"/>
  <c r="M8889" i="3" a="1"/>
  <c r="M8889" i="3" s="1"/>
  <c r="M8888" i="3" a="1"/>
  <c r="M8888" i="3" s="1"/>
  <c r="M8887" i="3" a="1"/>
  <c r="M8887" i="3" s="1"/>
  <c r="M8886" i="3" a="1"/>
  <c r="M8886" i="3" s="1"/>
  <c r="M8885" i="3" a="1"/>
  <c r="M8885" i="3" s="1"/>
  <c r="M8884" i="3" a="1"/>
  <c r="M8884" i="3" s="1"/>
  <c r="M8883" i="3" a="1"/>
  <c r="M8883" i="3" s="1"/>
  <c r="M8882" i="3" a="1"/>
  <c r="M8882" i="3" s="1"/>
  <c r="M8881" i="3" a="1"/>
  <c r="M8881" i="3" s="1"/>
  <c r="M8880" i="3" a="1"/>
  <c r="M8880" i="3" s="1"/>
  <c r="M8879" i="3" a="1"/>
  <c r="M8879" i="3" s="1"/>
  <c r="M8878" i="3" a="1"/>
  <c r="M8878" i="3" s="1"/>
  <c r="M8877" i="3" a="1"/>
  <c r="M8877" i="3" s="1"/>
  <c r="M8876" i="3" a="1"/>
  <c r="M8876" i="3" s="1"/>
  <c r="M8875" i="3" a="1"/>
  <c r="M8875" i="3" s="1"/>
  <c r="M8874" i="3" a="1"/>
  <c r="M8874" i="3" s="1"/>
  <c r="M8873" i="3" a="1"/>
  <c r="M8873" i="3" s="1"/>
  <c r="M8872" i="3" a="1"/>
  <c r="M8872" i="3" s="1"/>
  <c r="M8871" i="3" a="1"/>
  <c r="M8871" i="3" s="1"/>
  <c r="M8870" i="3" a="1"/>
  <c r="M8870" i="3" s="1"/>
  <c r="M8869" i="3" a="1"/>
  <c r="M8869" i="3" s="1"/>
  <c r="M8868" i="3" a="1"/>
  <c r="M8868" i="3" s="1"/>
  <c r="M8867" i="3" a="1"/>
  <c r="M8867" i="3" s="1"/>
  <c r="M8866" i="3" a="1"/>
  <c r="M8866" i="3" s="1"/>
  <c r="M8865" i="3" a="1"/>
  <c r="M8865" i="3" s="1"/>
  <c r="M8864" i="3" a="1"/>
  <c r="M8864" i="3" s="1"/>
  <c r="M8863" i="3" a="1"/>
  <c r="M8863" i="3" s="1"/>
  <c r="M8862" i="3" a="1"/>
  <c r="M8862" i="3" s="1"/>
  <c r="M8861" i="3" a="1"/>
  <c r="M8861" i="3" s="1"/>
  <c r="M8860" i="3" a="1"/>
  <c r="M8860" i="3" s="1"/>
  <c r="M8859" i="3" a="1"/>
  <c r="M8859" i="3" s="1"/>
  <c r="M8858" i="3" a="1"/>
  <c r="M8858" i="3" s="1"/>
  <c r="M8857" i="3" a="1"/>
  <c r="M8857" i="3" s="1"/>
  <c r="M8856" i="3" a="1"/>
  <c r="M8856" i="3" s="1"/>
  <c r="M8855" i="3" a="1"/>
  <c r="M8855" i="3" s="1"/>
  <c r="M8854" i="3" a="1"/>
  <c r="M8854" i="3" s="1"/>
  <c r="M8853" i="3" a="1"/>
  <c r="M8853" i="3" s="1"/>
  <c r="M8852" i="3" a="1"/>
  <c r="M8852" i="3" s="1"/>
  <c r="M8851" i="3" a="1"/>
  <c r="M8851" i="3" s="1"/>
  <c r="M8850" i="3" a="1"/>
  <c r="M8850" i="3" s="1"/>
  <c r="M8849" i="3" a="1"/>
  <c r="M8849" i="3" s="1"/>
  <c r="M8848" i="3" a="1"/>
  <c r="M8848" i="3" s="1"/>
  <c r="M8847" i="3" a="1"/>
  <c r="M8847" i="3" s="1"/>
  <c r="M8846" i="3" a="1"/>
  <c r="M8846" i="3" s="1"/>
  <c r="M8845" i="3" a="1"/>
  <c r="M8845" i="3" s="1"/>
  <c r="M8844" i="3" a="1"/>
  <c r="M8844" i="3" s="1"/>
  <c r="M8843" i="3" a="1"/>
  <c r="M8843" i="3" s="1"/>
  <c r="M8842" i="3" a="1"/>
  <c r="M8842" i="3" s="1"/>
  <c r="M8841" i="3" a="1"/>
  <c r="M8841" i="3" s="1"/>
  <c r="M8840" i="3" a="1"/>
  <c r="M8840" i="3" s="1"/>
  <c r="M8839" i="3" a="1"/>
  <c r="M8839" i="3" s="1"/>
  <c r="M8838" i="3" a="1"/>
  <c r="M8838" i="3" s="1"/>
  <c r="M8837" i="3" a="1"/>
  <c r="M8837" i="3" s="1"/>
  <c r="M8836" i="3" a="1"/>
  <c r="M8836" i="3" s="1"/>
  <c r="M8835" i="3" a="1"/>
  <c r="M8835" i="3" s="1"/>
  <c r="M8834" i="3" a="1"/>
  <c r="M8834" i="3" s="1"/>
  <c r="M8833" i="3" a="1"/>
  <c r="M8833" i="3" s="1"/>
  <c r="M8832" i="3" a="1"/>
  <c r="M8832" i="3" s="1"/>
  <c r="M8831" i="3" a="1"/>
  <c r="M8831" i="3" s="1"/>
  <c r="M8830" i="3" a="1"/>
  <c r="M8830" i="3" s="1"/>
  <c r="M8829" i="3" a="1"/>
  <c r="M8829" i="3" s="1"/>
  <c r="M8828" i="3" a="1"/>
  <c r="M8828" i="3" s="1"/>
  <c r="M8827" i="3" a="1"/>
  <c r="M8827" i="3" s="1"/>
  <c r="M8826" i="3" a="1"/>
  <c r="M8826" i="3" s="1"/>
  <c r="M8825" i="3" a="1"/>
  <c r="M8825" i="3" s="1"/>
  <c r="M8824" i="3" a="1"/>
  <c r="M8824" i="3" s="1"/>
  <c r="M8823" i="3" a="1"/>
  <c r="M8823" i="3" s="1"/>
  <c r="M8822" i="3" a="1"/>
  <c r="M8822" i="3" s="1"/>
  <c r="M8821" i="3" a="1"/>
  <c r="M8821" i="3" s="1"/>
  <c r="M8820" i="3" a="1"/>
  <c r="M8820" i="3" s="1"/>
  <c r="M8819" i="3" a="1"/>
  <c r="M8819" i="3" s="1"/>
  <c r="M8818" i="3" a="1"/>
  <c r="M8818" i="3" s="1"/>
  <c r="M8817" i="3" a="1"/>
  <c r="M8817" i="3" s="1"/>
  <c r="M8816" i="3" a="1"/>
  <c r="M8816" i="3" s="1"/>
  <c r="M8815" i="3" a="1"/>
  <c r="M8815" i="3" s="1"/>
  <c r="M8814" i="3" a="1"/>
  <c r="M8814" i="3" s="1"/>
  <c r="M8813" i="3" a="1"/>
  <c r="M8813" i="3" s="1"/>
  <c r="M8812" i="3" a="1"/>
  <c r="M8812" i="3" s="1"/>
  <c r="M8811" i="3" a="1"/>
  <c r="M8811" i="3" s="1"/>
  <c r="M8810" i="3" a="1"/>
  <c r="M8810" i="3" s="1"/>
  <c r="M8809" i="3" a="1"/>
  <c r="M8809" i="3" s="1"/>
  <c r="M8808" i="3" a="1"/>
  <c r="M8808" i="3" s="1"/>
  <c r="M8807" i="3" a="1"/>
  <c r="M8807" i="3" s="1"/>
  <c r="M8806" i="3" a="1"/>
  <c r="M8806" i="3" s="1"/>
  <c r="M8805" i="3" a="1"/>
  <c r="M8805" i="3" s="1"/>
  <c r="M8804" i="3" a="1"/>
  <c r="M8804" i="3" s="1"/>
  <c r="M8803" i="3" a="1"/>
  <c r="M8803" i="3" s="1"/>
  <c r="M8802" i="3" a="1"/>
  <c r="M8802" i="3" s="1"/>
  <c r="M8801" i="3" a="1"/>
  <c r="M8801" i="3" s="1"/>
  <c r="M8800" i="3" a="1"/>
  <c r="M8800" i="3" s="1"/>
  <c r="M8799" i="3" a="1"/>
  <c r="M8799" i="3" s="1"/>
  <c r="M8798" i="3" a="1"/>
  <c r="M8798" i="3" s="1"/>
  <c r="M8797" i="3" a="1"/>
  <c r="M8797" i="3" s="1"/>
  <c r="M8796" i="3" a="1"/>
  <c r="M8796" i="3" s="1"/>
  <c r="M8795" i="3" a="1"/>
  <c r="M8795" i="3" s="1"/>
  <c r="M8794" i="3" a="1"/>
  <c r="M8794" i="3" s="1"/>
  <c r="M8793" i="3" a="1"/>
  <c r="M8793" i="3" s="1"/>
  <c r="M8792" i="3" a="1"/>
  <c r="M8792" i="3" s="1"/>
  <c r="M8791" i="3" a="1"/>
  <c r="M8791" i="3" s="1"/>
  <c r="M8790" i="3" a="1"/>
  <c r="M8790" i="3" s="1"/>
  <c r="M8789" i="3" a="1"/>
  <c r="M8789" i="3" s="1"/>
  <c r="M8788" i="3" a="1"/>
  <c r="M8788" i="3" s="1"/>
  <c r="M8787" i="3" a="1"/>
  <c r="M8787" i="3" s="1"/>
  <c r="M8786" i="3" a="1"/>
  <c r="M8786" i="3" s="1"/>
  <c r="M8785" i="3" a="1"/>
  <c r="M8785" i="3" s="1"/>
  <c r="M8784" i="3" a="1"/>
  <c r="M8784" i="3" s="1"/>
  <c r="M8783" i="3" a="1"/>
  <c r="M8783" i="3" s="1"/>
  <c r="M8782" i="3" a="1"/>
  <c r="M8782" i="3" s="1"/>
  <c r="M8781" i="3" a="1"/>
  <c r="M8781" i="3" s="1"/>
  <c r="M8780" i="3" a="1"/>
  <c r="M8780" i="3" s="1"/>
  <c r="M8779" i="3" a="1"/>
  <c r="M8779" i="3" s="1"/>
  <c r="M8778" i="3" a="1"/>
  <c r="M8778" i="3" s="1"/>
  <c r="M8777" i="3" a="1"/>
  <c r="M8777" i="3" s="1"/>
  <c r="M8776" i="3" a="1"/>
  <c r="M8776" i="3" s="1"/>
  <c r="M8775" i="3" a="1"/>
  <c r="M8775" i="3" s="1"/>
  <c r="M8774" i="3" a="1"/>
  <c r="M8774" i="3" s="1"/>
  <c r="M8773" i="3" a="1"/>
  <c r="M8773" i="3" s="1"/>
  <c r="M8772" i="3" a="1"/>
  <c r="M8772" i="3" s="1"/>
  <c r="M8771" i="3" a="1"/>
  <c r="M8771" i="3" s="1"/>
  <c r="M8770" i="3" a="1"/>
  <c r="M8770" i="3" s="1"/>
  <c r="M8769" i="3" a="1"/>
  <c r="M8769" i="3" s="1"/>
  <c r="M8768" i="3" a="1"/>
  <c r="M8768" i="3" s="1"/>
  <c r="M8767" i="3" a="1"/>
  <c r="M8767" i="3" s="1"/>
  <c r="M8766" i="3" a="1"/>
  <c r="M8766" i="3" s="1"/>
  <c r="M8765" i="3" a="1"/>
  <c r="M8765" i="3" s="1"/>
  <c r="M8764" i="3" a="1"/>
  <c r="M8764" i="3" s="1"/>
  <c r="M8763" i="3" a="1"/>
  <c r="M8763" i="3" s="1"/>
  <c r="M8762" i="3" a="1"/>
  <c r="M8762" i="3" s="1"/>
  <c r="M8761" i="3" a="1"/>
  <c r="M8761" i="3" s="1"/>
  <c r="M8760" i="3" a="1"/>
  <c r="M8760" i="3" s="1"/>
  <c r="M8759" i="3" a="1"/>
  <c r="M8759" i="3" s="1"/>
  <c r="M8758" i="3" a="1"/>
  <c r="M8758" i="3" s="1"/>
  <c r="M8757" i="3" a="1"/>
  <c r="M8757" i="3" s="1"/>
  <c r="M8756" i="3" a="1"/>
  <c r="M8756" i="3" s="1"/>
  <c r="M8755" i="3" a="1"/>
  <c r="M8755" i="3" s="1"/>
  <c r="M8754" i="3" a="1"/>
  <c r="M8754" i="3" s="1"/>
  <c r="M8753" i="3" a="1"/>
  <c r="M8753" i="3" s="1"/>
  <c r="M8752" i="3" a="1"/>
  <c r="M8752" i="3" s="1"/>
  <c r="M8751" i="3" a="1"/>
  <c r="M8751" i="3" s="1"/>
  <c r="M8750" i="3" a="1"/>
  <c r="M8750" i="3" s="1"/>
  <c r="M8749" i="3" a="1"/>
  <c r="M8749" i="3" s="1"/>
  <c r="M8748" i="3" a="1"/>
  <c r="M8748" i="3" s="1"/>
  <c r="M8747" i="3" a="1"/>
  <c r="M8747" i="3" s="1"/>
  <c r="M8746" i="3" a="1"/>
  <c r="M8746" i="3" s="1"/>
  <c r="M8745" i="3" a="1"/>
  <c r="M8745" i="3" s="1"/>
  <c r="M8744" i="3" a="1"/>
  <c r="M8744" i="3" s="1"/>
  <c r="M8743" i="3" a="1"/>
  <c r="M8743" i="3" s="1"/>
  <c r="M8742" i="3" a="1"/>
  <c r="M8742" i="3" s="1"/>
  <c r="M8741" i="3" a="1"/>
  <c r="M8741" i="3" s="1"/>
  <c r="M8740" i="3" a="1"/>
  <c r="M8740" i="3" s="1"/>
  <c r="M8739" i="3" a="1"/>
  <c r="M8739" i="3" s="1"/>
  <c r="M8738" i="3" a="1"/>
  <c r="M8738" i="3" s="1"/>
  <c r="M8737" i="3" a="1"/>
  <c r="M8737" i="3" s="1"/>
  <c r="M8736" i="3" a="1"/>
  <c r="M8736" i="3" s="1"/>
  <c r="M8735" i="3" a="1"/>
  <c r="M8735" i="3" s="1"/>
  <c r="M8734" i="3" a="1"/>
  <c r="M8734" i="3" s="1"/>
  <c r="M8733" i="3" a="1"/>
  <c r="M8733" i="3" s="1"/>
  <c r="M8732" i="3" a="1"/>
  <c r="M8732" i="3" s="1"/>
  <c r="M8731" i="3" a="1"/>
  <c r="M8731" i="3" s="1"/>
  <c r="M8730" i="3" a="1"/>
  <c r="M8730" i="3" s="1"/>
  <c r="M8729" i="3" a="1"/>
  <c r="M8729" i="3" s="1"/>
  <c r="M8728" i="3" a="1"/>
  <c r="M8728" i="3" s="1"/>
  <c r="M8727" i="3" a="1"/>
  <c r="M8727" i="3" s="1"/>
  <c r="M8726" i="3" a="1"/>
  <c r="M8726" i="3" s="1"/>
  <c r="M8725" i="3" a="1"/>
  <c r="M8725" i="3" s="1"/>
  <c r="M8724" i="3" a="1"/>
  <c r="M8724" i="3" s="1"/>
  <c r="M8723" i="3" a="1"/>
  <c r="M8723" i="3" s="1"/>
  <c r="M8722" i="3" a="1"/>
  <c r="M8722" i="3" s="1"/>
  <c r="M8721" i="3" a="1"/>
  <c r="M8721" i="3" s="1"/>
  <c r="M8720" i="3" a="1"/>
  <c r="M8720" i="3" s="1"/>
  <c r="M8719" i="3" a="1"/>
  <c r="M8719" i="3" s="1"/>
  <c r="M8718" i="3" a="1"/>
  <c r="M8718" i="3" s="1"/>
  <c r="M8717" i="3" a="1"/>
  <c r="M8717" i="3" s="1"/>
  <c r="M8716" i="3" a="1"/>
  <c r="M8716" i="3" s="1"/>
  <c r="M8715" i="3" a="1"/>
  <c r="M8715" i="3" s="1"/>
  <c r="M8714" i="3" a="1"/>
  <c r="M8714" i="3" s="1"/>
  <c r="M8713" i="3" a="1"/>
  <c r="M8713" i="3" s="1"/>
  <c r="M8712" i="3" a="1"/>
  <c r="M8712" i="3" s="1"/>
  <c r="M8711" i="3" a="1"/>
  <c r="M8711" i="3" s="1"/>
  <c r="M8710" i="3" a="1"/>
  <c r="M8710" i="3" s="1"/>
  <c r="M8709" i="3" a="1"/>
  <c r="M8709" i="3" s="1"/>
  <c r="M8708" i="3" a="1"/>
  <c r="M8708" i="3" s="1"/>
  <c r="M8707" i="3" a="1"/>
  <c r="M8707" i="3" s="1"/>
  <c r="M8706" i="3" a="1"/>
  <c r="M8706" i="3" s="1"/>
  <c r="M8705" i="3" a="1"/>
  <c r="M8705" i="3" s="1"/>
  <c r="M8704" i="3" a="1"/>
  <c r="M8704" i="3" s="1"/>
  <c r="M8703" i="3" a="1"/>
  <c r="M8703" i="3" s="1"/>
  <c r="M8702" i="3" a="1"/>
  <c r="M8702" i="3" s="1"/>
  <c r="M8701" i="3" a="1"/>
  <c r="M8701" i="3" s="1"/>
  <c r="M8700" i="3" a="1"/>
  <c r="M8700" i="3" s="1"/>
  <c r="M8699" i="3" a="1"/>
  <c r="M8699" i="3" s="1"/>
  <c r="M8698" i="3" a="1"/>
  <c r="M8698" i="3" s="1"/>
  <c r="M8697" i="3" a="1"/>
  <c r="M8697" i="3" s="1"/>
  <c r="M8696" i="3" a="1"/>
  <c r="M8696" i="3" s="1"/>
  <c r="M8695" i="3" a="1"/>
  <c r="M8695" i="3" s="1"/>
  <c r="M8694" i="3" a="1"/>
  <c r="M8694" i="3" s="1"/>
  <c r="M8693" i="3" a="1"/>
  <c r="M8693" i="3" s="1"/>
  <c r="M8692" i="3" a="1"/>
  <c r="M8692" i="3" s="1"/>
  <c r="M8691" i="3" a="1"/>
  <c r="M8691" i="3" s="1"/>
  <c r="M8690" i="3" a="1"/>
  <c r="M8690" i="3" s="1"/>
  <c r="M8689" i="3" a="1"/>
  <c r="M8689" i="3" s="1"/>
  <c r="M8688" i="3" a="1"/>
  <c r="M8688" i="3" s="1"/>
  <c r="M8687" i="3" a="1"/>
  <c r="M8687" i="3" s="1"/>
  <c r="M8686" i="3" a="1"/>
  <c r="M8686" i="3" s="1"/>
  <c r="M8685" i="3" a="1"/>
  <c r="M8685" i="3" s="1"/>
  <c r="M8684" i="3" a="1"/>
  <c r="M8684" i="3" s="1"/>
  <c r="M8683" i="3" a="1"/>
  <c r="M8683" i="3" s="1"/>
  <c r="M8682" i="3" a="1"/>
  <c r="M8682" i="3" s="1"/>
  <c r="M8681" i="3" a="1"/>
  <c r="M8681" i="3" s="1"/>
  <c r="M8680" i="3" a="1"/>
  <c r="M8680" i="3" s="1"/>
  <c r="M8679" i="3" a="1"/>
  <c r="M8679" i="3" s="1"/>
  <c r="M8678" i="3" a="1"/>
  <c r="M8678" i="3" s="1"/>
  <c r="M8677" i="3" a="1"/>
  <c r="M8677" i="3" s="1"/>
  <c r="M8676" i="3" a="1"/>
  <c r="M8676" i="3" s="1"/>
  <c r="M8675" i="3" a="1"/>
  <c r="M8675" i="3" s="1"/>
  <c r="M8674" i="3" a="1"/>
  <c r="M8674" i="3" s="1"/>
  <c r="M8673" i="3" a="1"/>
  <c r="M8673" i="3" s="1"/>
  <c r="M8672" i="3" a="1"/>
  <c r="M8672" i="3" s="1"/>
  <c r="M8671" i="3" a="1"/>
  <c r="M8671" i="3" s="1"/>
  <c r="M8670" i="3" a="1"/>
  <c r="M8670" i="3" s="1"/>
  <c r="M8669" i="3" a="1"/>
  <c r="M8669" i="3" s="1"/>
  <c r="M8668" i="3" a="1"/>
  <c r="M8668" i="3" s="1"/>
  <c r="M8667" i="3" a="1"/>
  <c r="M8667" i="3" s="1"/>
  <c r="M8666" i="3" a="1"/>
  <c r="M8666" i="3" s="1"/>
  <c r="M8665" i="3" a="1"/>
  <c r="M8665" i="3" s="1"/>
  <c r="M8664" i="3" a="1"/>
  <c r="M8664" i="3" s="1"/>
  <c r="M8663" i="3" a="1"/>
  <c r="M8663" i="3" s="1"/>
  <c r="M8662" i="3" a="1"/>
  <c r="M8662" i="3" s="1"/>
  <c r="M8661" i="3" a="1"/>
  <c r="M8661" i="3" s="1"/>
  <c r="M8660" i="3" a="1"/>
  <c r="M8660" i="3" s="1"/>
  <c r="M8659" i="3" a="1"/>
  <c r="M8659" i="3" s="1"/>
  <c r="M8658" i="3" a="1"/>
  <c r="M8658" i="3" s="1"/>
  <c r="M8657" i="3" a="1"/>
  <c r="M8657" i="3" s="1"/>
  <c r="M8656" i="3" a="1"/>
  <c r="M8656" i="3" s="1"/>
  <c r="M8655" i="3" a="1"/>
  <c r="M8655" i="3" s="1"/>
  <c r="M8654" i="3" a="1"/>
  <c r="M8654" i="3" s="1"/>
  <c r="M8653" i="3" a="1"/>
  <c r="M8653" i="3" s="1"/>
  <c r="M8652" i="3" a="1"/>
  <c r="M8652" i="3" s="1"/>
  <c r="M8651" i="3" a="1"/>
  <c r="M8651" i="3" s="1"/>
  <c r="M8650" i="3" a="1"/>
  <c r="M8650" i="3" s="1"/>
  <c r="M8649" i="3" a="1"/>
  <c r="M8649" i="3" s="1"/>
  <c r="M8648" i="3" a="1"/>
  <c r="M8648" i="3" s="1"/>
  <c r="M8647" i="3" a="1"/>
  <c r="M8647" i="3" s="1"/>
  <c r="M8646" i="3" a="1"/>
  <c r="M8646" i="3" s="1"/>
  <c r="M8645" i="3" a="1"/>
  <c r="M8645" i="3" s="1"/>
  <c r="M8644" i="3" a="1"/>
  <c r="M8644" i="3" s="1"/>
  <c r="M8643" i="3" a="1"/>
  <c r="M8643" i="3" s="1"/>
  <c r="M8642" i="3" a="1"/>
  <c r="M8642" i="3" s="1"/>
  <c r="M8641" i="3" a="1"/>
  <c r="M8641" i="3" s="1"/>
  <c r="M8640" i="3" a="1"/>
  <c r="M8640" i="3" s="1"/>
  <c r="M8639" i="3" a="1"/>
  <c r="M8639" i="3" s="1"/>
  <c r="M8638" i="3" a="1"/>
  <c r="M8638" i="3" s="1"/>
  <c r="M8637" i="3" a="1"/>
  <c r="M8637" i="3" s="1"/>
  <c r="M8636" i="3" a="1"/>
  <c r="M8636" i="3" s="1"/>
  <c r="M8635" i="3" a="1"/>
  <c r="M8635" i="3" s="1"/>
  <c r="M8634" i="3" a="1"/>
  <c r="M8634" i="3" s="1"/>
  <c r="M8633" i="3" a="1"/>
  <c r="M8633" i="3" s="1"/>
  <c r="M8632" i="3" a="1"/>
  <c r="M8632" i="3" s="1"/>
  <c r="M8631" i="3" a="1"/>
  <c r="M8631" i="3" s="1"/>
  <c r="M8630" i="3" a="1"/>
  <c r="M8630" i="3" s="1"/>
  <c r="M8629" i="3" a="1"/>
  <c r="M8629" i="3" s="1"/>
  <c r="M8628" i="3" a="1"/>
  <c r="M8628" i="3" s="1"/>
  <c r="M8627" i="3" a="1"/>
  <c r="M8627" i="3" s="1"/>
  <c r="M8626" i="3" a="1"/>
  <c r="M8626" i="3" s="1"/>
  <c r="M8625" i="3" a="1"/>
  <c r="M8625" i="3" s="1"/>
  <c r="M8624" i="3" a="1"/>
  <c r="M8624" i="3" s="1"/>
  <c r="M8623" i="3" a="1"/>
  <c r="M8623" i="3" s="1"/>
  <c r="M8622" i="3" a="1"/>
  <c r="M8622" i="3" s="1"/>
  <c r="M8621" i="3" a="1"/>
  <c r="M8621" i="3" s="1"/>
  <c r="M8620" i="3" a="1"/>
  <c r="M8620" i="3" s="1"/>
  <c r="M8619" i="3" a="1"/>
  <c r="M8619" i="3" s="1"/>
  <c r="M8618" i="3" a="1"/>
  <c r="M8618" i="3" s="1"/>
  <c r="M8617" i="3" a="1"/>
  <c r="M8617" i="3" s="1"/>
  <c r="M8616" i="3" a="1"/>
  <c r="M8616" i="3" s="1"/>
  <c r="M8615" i="3" a="1"/>
  <c r="M8615" i="3" s="1"/>
  <c r="M8614" i="3" a="1"/>
  <c r="M8614" i="3" s="1"/>
  <c r="M8613" i="3" a="1"/>
  <c r="M8613" i="3" s="1"/>
  <c r="M8612" i="3" a="1"/>
  <c r="M8612" i="3" s="1"/>
  <c r="M8611" i="3" a="1"/>
  <c r="M8611" i="3" s="1"/>
  <c r="M8610" i="3" a="1"/>
  <c r="M8610" i="3" s="1"/>
  <c r="M8609" i="3" a="1"/>
  <c r="M8609" i="3" s="1"/>
  <c r="M8608" i="3" a="1"/>
  <c r="M8608" i="3" s="1"/>
  <c r="M8607" i="3" a="1"/>
  <c r="M8607" i="3" s="1"/>
  <c r="M8606" i="3" a="1"/>
  <c r="M8606" i="3" s="1"/>
  <c r="M8605" i="3" a="1"/>
  <c r="M8605" i="3" s="1"/>
  <c r="M8604" i="3" a="1"/>
  <c r="M8604" i="3" s="1"/>
  <c r="M8603" i="3" a="1"/>
  <c r="M8603" i="3" s="1"/>
  <c r="M8602" i="3" a="1"/>
  <c r="M8602" i="3" s="1"/>
  <c r="M8601" i="3" a="1"/>
  <c r="M8601" i="3" s="1"/>
  <c r="M8600" i="3" a="1"/>
  <c r="M8600" i="3" s="1"/>
  <c r="M8599" i="3" a="1"/>
  <c r="M8599" i="3" s="1"/>
  <c r="M8598" i="3" a="1"/>
  <c r="M8598" i="3" s="1"/>
  <c r="M8597" i="3" a="1"/>
  <c r="M8597" i="3" s="1"/>
  <c r="M8596" i="3" a="1"/>
  <c r="M8596" i="3" s="1"/>
  <c r="M8595" i="3" a="1"/>
  <c r="M8595" i="3" s="1"/>
  <c r="M8594" i="3" a="1"/>
  <c r="M8594" i="3" s="1"/>
  <c r="M8593" i="3" a="1"/>
  <c r="M8593" i="3" s="1"/>
  <c r="M8592" i="3" a="1"/>
  <c r="M8592" i="3" s="1"/>
  <c r="M8591" i="3" a="1"/>
  <c r="M8591" i="3" s="1"/>
  <c r="M8590" i="3" a="1"/>
  <c r="M8590" i="3" s="1"/>
  <c r="M8589" i="3" a="1"/>
  <c r="M8589" i="3" s="1"/>
  <c r="M8588" i="3" a="1"/>
  <c r="M8588" i="3" s="1"/>
  <c r="M8587" i="3" a="1"/>
  <c r="M8587" i="3" s="1"/>
  <c r="M8586" i="3" a="1"/>
  <c r="M8586" i="3" s="1"/>
  <c r="M8585" i="3" a="1"/>
  <c r="M8585" i="3" s="1"/>
  <c r="M8584" i="3" a="1"/>
  <c r="M8584" i="3" s="1"/>
  <c r="M8583" i="3" a="1"/>
  <c r="M8583" i="3" s="1"/>
  <c r="M8582" i="3" a="1"/>
  <c r="M8582" i="3" s="1"/>
  <c r="M8581" i="3" a="1"/>
  <c r="M8581" i="3" s="1"/>
  <c r="M8580" i="3" a="1"/>
  <c r="M8580" i="3" s="1"/>
  <c r="M8579" i="3" a="1"/>
  <c r="M8579" i="3" s="1"/>
  <c r="M8578" i="3" a="1"/>
  <c r="M8578" i="3" s="1"/>
  <c r="M8577" i="3" a="1"/>
  <c r="M8577" i="3" s="1"/>
  <c r="M8576" i="3" a="1"/>
  <c r="M8576" i="3" s="1"/>
  <c r="M8575" i="3" a="1"/>
  <c r="M8575" i="3" s="1"/>
  <c r="M8574" i="3" a="1"/>
  <c r="M8574" i="3" s="1"/>
  <c r="M8573" i="3" a="1"/>
  <c r="M8573" i="3" s="1"/>
  <c r="M8572" i="3" a="1"/>
  <c r="M8572" i="3" s="1"/>
  <c r="M8571" i="3" a="1"/>
  <c r="M8571" i="3" s="1"/>
  <c r="M8570" i="3" a="1"/>
  <c r="M8570" i="3" s="1"/>
  <c r="M8569" i="3" a="1"/>
  <c r="M8569" i="3" s="1"/>
  <c r="M8568" i="3" a="1"/>
  <c r="M8568" i="3" s="1"/>
  <c r="M8567" i="3" a="1"/>
  <c r="M8567" i="3" s="1"/>
  <c r="M8566" i="3" a="1"/>
  <c r="M8566" i="3" s="1"/>
  <c r="M8565" i="3" a="1"/>
  <c r="M8565" i="3" s="1"/>
  <c r="M8564" i="3" a="1"/>
  <c r="M8564" i="3" s="1"/>
  <c r="M8563" i="3" a="1"/>
  <c r="M8563" i="3" s="1"/>
  <c r="M8562" i="3" a="1"/>
  <c r="M8562" i="3" s="1"/>
  <c r="M8561" i="3" a="1"/>
  <c r="M8561" i="3" s="1"/>
  <c r="M8560" i="3" a="1"/>
  <c r="M8560" i="3" s="1"/>
  <c r="M8559" i="3" a="1"/>
  <c r="M8559" i="3" s="1"/>
  <c r="M8558" i="3" a="1"/>
  <c r="M8558" i="3" s="1"/>
  <c r="M8557" i="3" a="1"/>
  <c r="M8557" i="3" s="1"/>
  <c r="M8556" i="3" a="1"/>
  <c r="M8556" i="3" s="1"/>
  <c r="M8555" i="3" a="1"/>
  <c r="M8555" i="3" s="1"/>
  <c r="M8554" i="3" a="1"/>
  <c r="M8554" i="3" s="1"/>
  <c r="M8553" i="3" a="1"/>
  <c r="M8553" i="3" s="1"/>
  <c r="M8552" i="3" a="1"/>
  <c r="M8552" i="3" s="1"/>
  <c r="M8551" i="3" a="1"/>
  <c r="M8551" i="3" s="1"/>
  <c r="M8550" i="3" a="1"/>
  <c r="M8550" i="3" s="1"/>
  <c r="M8549" i="3" a="1"/>
  <c r="M8549" i="3" s="1"/>
  <c r="M8548" i="3" a="1"/>
  <c r="M8548" i="3" s="1"/>
  <c r="M8547" i="3" a="1"/>
  <c r="M8547" i="3" s="1"/>
  <c r="M8546" i="3" a="1"/>
  <c r="M8546" i="3" s="1"/>
  <c r="M8545" i="3" a="1"/>
  <c r="M8545" i="3" s="1"/>
  <c r="M8544" i="3" a="1"/>
  <c r="M8544" i="3" s="1"/>
  <c r="M8543" i="3" a="1"/>
  <c r="M8543" i="3" s="1"/>
  <c r="M8542" i="3" a="1"/>
  <c r="M8542" i="3" s="1"/>
  <c r="M8541" i="3" a="1"/>
  <c r="M8541" i="3" s="1"/>
  <c r="M8540" i="3" a="1"/>
  <c r="M8540" i="3" s="1"/>
  <c r="M8539" i="3" a="1"/>
  <c r="M8539" i="3" s="1"/>
  <c r="M8538" i="3" a="1"/>
  <c r="M8538" i="3" s="1"/>
  <c r="M8537" i="3" a="1"/>
  <c r="M8537" i="3" s="1"/>
  <c r="M8536" i="3" a="1"/>
  <c r="M8536" i="3" s="1"/>
  <c r="M8535" i="3" a="1"/>
  <c r="M8535" i="3" s="1"/>
  <c r="M8534" i="3" a="1"/>
  <c r="M8534" i="3" s="1"/>
  <c r="M8533" i="3" a="1"/>
  <c r="M8533" i="3" s="1"/>
  <c r="M8532" i="3" a="1"/>
  <c r="M8532" i="3" s="1"/>
  <c r="M8531" i="3" a="1"/>
  <c r="M8531" i="3" s="1"/>
  <c r="M8530" i="3" a="1"/>
  <c r="M8530" i="3" s="1"/>
  <c r="M8529" i="3" a="1"/>
  <c r="M8529" i="3" s="1"/>
  <c r="M8528" i="3" a="1"/>
  <c r="M8528" i="3" s="1"/>
  <c r="M8527" i="3" a="1"/>
  <c r="M8527" i="3" s="1"/>
  <c r="M8526" i="3" a="1"/>
  <c r="M8526" i="3" s="1"/>
  <c r="M8525" i="3" a="1"/>
  <c r="M8525" i="3" s="1"/>
  <c r="M8524" i="3" a="1"/>
  <c r="M8524" i="3" s="1"/>
  <c r="M8523" i="3" a="1"/>
  <c r="M8523" i="3" s="1"/>
  <c r="M8522" i="3" a="1"/>
  <c r="M8522" i="3" s="1"/>
  <c r="M8521" i="3" a="1"/>
  <c r="M8521" i="3" s="1"/>
  <c r="M8520" i="3" a="1"/>
  <c r="M8520" i="3" s="1"/>
  <c r="M8519" i="3" a="1"/>
  <c r="M8519" i="3" s="1"/>
  <c r="M8518" i="3" a="1"/>
  <c r="M8518" i="3" s="1"/>
  <c r="M8517" i="3" a="1"/>
  <c r="M8517" i="3" s="1"/>
  <c r="M8516" i="3" a="1"/>
  <c r="M8516" i="3" s="1"/>
  <c r="M8515" i="3" a="1"/>
  <c r="M8515" i="3" s="1"/>
  <c r="M8514" i="3" a="1"/>
  <c r="M8514" i="3" s="1"/>
  <c r="M8513" i="3" a="1"/>
  <c r="M8513" i="3" s="1"/>
  <c r="M8512" i="3" a="1"/>
  <c r="M8512" i="3" s="1"/>
  <c r="M8511" i="3" a="1"/>
  <c r="M8511" i="3" s="1"/>
  <c r="M8510" i="3" a="1"/>
  <c r="M8510" i="3" s="1"/>
  <c r="M8509" i="3" a="1"/>
  <c r="M8509" i="3" s="1"/>
  <c r="M8508" i="3" a="1"/>
  <c r="M8508" i="3" s="1"/>
  <c r="M8507" i="3" a="1"/>
  <c r="M8507" i="3" s="1"/>
  <c r="M8506" i="3" a="1"/>
  <c r="M8506" i="3" s="1"/>
  <c r="M8505" i="3" a="1"/>
  <c r="M8505" i="3" s="1"/>
  <c r="M8504" i="3" a="1"/>
  <c r="M8504" i="3" s="1"/>
  <c r="M8503" i="3" a="1"/>
  <c r="M8503" i="3" s="1"/>
  <c r="M8502" i="3" a="1"/>
  <c r="M8502" i="3" s="1"/>
  <c r="M8501" i="3" a="1"/>
  <c r="M8501" i="3" s="1"/>
  <c r="M8500" i="3" a="1"/>
  <c r="M8500" i="3" s="1"/>
  <c r="M8499" i="3" a="1"/>
  <c r="M8499" i="3" s="1"/>
  <c r="M8498" i="3" a="1"/>
  <c r="M8498" i="3" s="1"/>
  <c r="M8497" i="3" a="1"/>
  <c r="M8497" i="3" s="1"/>
  <c r="M8496" i="3" a="1"/>
  <c r="M8496" i="3" s="1"/>
  <c r="M8495" i="3" a="1"/>
  <c r="M8495" i="3" s="1"/>
  <c r="M8494" i="3" a="1"/>
  <c r="M8494" i="3" s="1"/>
  <c r="M8493" i="3" a="1"/>
  <c r="M8493" i="3" s="1"/>
  <c r="M8492" i="3" a="1"/>
  <c r="M8492" i="3" s="1"/>
  <c r="M8491" i="3" a="1"/>
  <c r="M8491" i="3" s="1"/>
  <c r="M8490" i="3" a="1"/>
  <c r="M8490" i="3" s="1"/>
  <c r="M8489" i="3" a="1"/>
  <c r="M8489" i="3" s="1"/>
  <c r="M8488" i="3" a="1"/>
  <c r="M8488" i="3" s="1"/>
  <c r="M8487" i="3" a="1"/>
  <c r="M8487" i="3" s="1"/>
  <c r="M8486" i="3" a="1"/>
  <c r="M8486" i="3" s="1"/>
  <c r="M8485" i="3" a="1"/>
  <c r="M8485" i="3" s="1"/>
  <c r="M8484" i="3" a="1"/>
  <c r="M8484" i="3" s="1"/>
  <c r="M8483" i="3" a="1"/>
  <c r="M8483" i="3" s="1"/>
  <c r="M8482" i="3" a="1"/>
  <c r="M8482" i="3" s="1"/>
  <c r="M8481" i="3" a="1"/>
  <c r="M8481" i="3" s="1"/>
  <c r="M8480" i="3" a="1"/>
  <c r="M8480" i="3" s="1"/>
  <c r="M8479" i="3" a="1"/>
  <c r="M8479" i="3" s="1"/>
  <c r="M8478" i="3" a="1"/>
  <c r="M8478" i="3" s="1"/>
  <c r="M8477" i="3" a="1"/>
  <c r="M8477" i="3" s="1"/>
  <c r="M8476" i="3" a="1"/>
  <c r="M8476" i="3" s="1"/>
  <c r="M8475" i="3" a="1"/>
  <c r="M8475" i="3" s="1"/>
  <c r="M8474" i="3" a="1"/>
  <c r="M8474" i="3" s="1"/>
  <c r="M8473" i="3" a="1"/>
  <c r="M8473" i="3" s="1"/>
  <c r="M8472" i="3" a="1"/>
  <c r="M8472" i="3" s="1"/>
  <c r="M8471" i="3" a="1"/>
  <c r="M8471" i="3" s="1"/>
  <c r="M8470" i="3" a="1"/>
  <c r="M8470" i="3" s="1"/>
  <c r="M8469" i="3" a="1"/>
  <c r="M8469" i="3" s="1"/>
  <c r="M8468" i="3" a="1"/>
  <c r="M8468" i="3" s="1"/>
  <c r="M8467" i="3" a="1"/>
  <c r="M8467" i="3" s="1"/>
  <c r="M8466" i="3" a="1"/>
  <c r="M8466" i="3" s="1"/>
  <c r="M8465" i="3" a="1"/>
  <c r="M8465" i="3" s="1"/>
  <c r="M8464" i="3" a="1"/>
  <c r="M8464" i="3" s="1"/>
  <c r="M8463" i="3" a="1"/>
  <c r="M8463" i="3" s="1"/>
  <c r="M8462" i="3" a="1"/>
  <c r="M8462" i="3" s="1"/>
  <c r="M8461" i="3" a="1"/>
  <c r="M8461" i="3" s="1"/>
  <c r="M8460" i="3" a="1"/>
  <c r="M8460" i="3" s="1"/>
  <c r="M8459" i="3" a="1"/>
  <c r="M8459" i="3" s="1"/>
  <c r="M8458" i="3" a="1"/>
  <c r="M8458" i="3" s="1"/>
  <c r="M8457" i="3" a="1"/>
  <c r="M8457" i="3" s="1"/>
  <c r="M8456" i="3" a="1"/>
  <c r="M8456" i="3" s="1"/>
  <c r="M8455" i="3" a="1"/>
  <c r="M8455" i="3" s="1"/>
  <c r="M8454" i="3" a="1"/>
  <c r="M8454" i="3" s="1"/>
  <c r="M8453" i="3" a="1"/>
  <c r="M8453" i="3" s="1"/>
  <c r="M8452" i="3" a="1"/>
  <c r="M8452" i="3" s="1"/>
  <c r="M8451" i="3" a="1"/>
  <c r="M8451" i="3" s="1"/>
  <c r="M8450" i="3" a="1"/>
  <c r="M8450" i="3" s="1"/>
  <c r="M8449" i="3" a="1"/>
  <c r="M8449" i="3" s="1"/>
  <c r="M8448" i="3" a="1"/>
  <c r="M8448" i="3" s="1"/>
  <c r="M8447" i="3" a="1"/>
  <c r="M8447" i="3" s="1"/>
  <c r="M8446" i="3" a="1"/>
  <c r="M8446" i="3" s="1"/>
  <c r="M8445" i="3" a="1"/>
  <c r="M8445" i="3" s="1"/>
  <c r="M8444" i="3" a="1"/>
  <c r="M8444" i="3" s="1"/>
  <c r="M8443" i="3" a="1"/>
  <c r="M8443" i="3" s="1"/>
  <c r="M8442" i="3" a="1"/>
  <c r="M8442" i="3" s="1"/>
  <c r="M8441" i="3" a="1"/>
  <c r="M8441" i="3" s="1"/>
  <c r="M8440" i="3" a="1"/>
  <c r="M8440" i="3" s="1"/>
  <c r="M8439" i="3" a="1"/>
  <c r="M8439" i="3" s="1"/>
  <c r="M8438" i="3" a="1"/>
  <c r="M8438" i="3" s="1"/>
  <c r="M8437" i="3" a="1"/>
  <c r="M8437" i="3" s="1"/>
  <c r="M8436" i="3" a="1"/>
  <c r="M8436" i="3" s="1"/>
  <c r="M8435" i="3" a="1"/>
  <c r="M8435" i="3" s="1"/>
  <c r="M8434" i="3" a="1"/>
  <c r="M8434" i="3" s="1"/>
  <c r="M8433" i="3" a="1"/>
  <c r="M8433" i="3" s="1"/>
  <c r="M8432" i="3" a="1"/>
  <c r="M8432" i="3" s="1"/>
  <c r="M8431" i="3" a="1"/>
  <c r="M8431" i="3" s="1"/>
  <c r="M8430" i="3" a="1"/>
  <c r="M8430" i="3" s="1"/>
  <c r="M8429" i="3" a="1"/>
  <c r="M8429" i="3" s="1"/>
  <c r="M8428" i="3" a="1"/>
  <c r="M8428" i="3" s="1"/>
  <c r="M8427" i="3" a="1"/>
  <c r="M8427" i="3" s="1"/>
  <c r="M8426" i="3" a="1"/>
  <c r="M8426" i="3" s="1"/>
  <c r="M8425" i="3" a="1"/>
  <c r="M8425" i="3" s="1"/>
  <c r="M8424" i="3" a="1"/>
  <c r="M8424" i="3" s="1"/>
  <c r="M8423" i="3" a="1"/>
  <c r="M8423" i="3" s="1"/>
  <c r="M8422" i="3" a="1"/>
  <c r="M8422" i="3" s="1"/>
  <c r="M8421" i="3" a="1"/>
  <c r="M8421" i="3" s="1"/>
  <c r="M8420" i="3" a="1"/>
  <c r="M8420" i="3" s="1"/>
  <c r="M8419" i="3" a="1"/>
  <c r="M8419" i="3" s="1"/>
  <c r="M8418" i="3" a="1"/>
  <c r="M8418" i="3" s="1"/>
  <c r="M8417" i="3" a="1"/>
  <c r="M8417" i="3" s="1"/>
  <c r="M8416" i="3" a="1"/>
  <c r="M8416" i="3" s="1"/>
  <c r="M8415" i="3" a="1"/>
  <c r="M8415" i="3" s="1"/>
  <c r="M8414" i="3" a="1"/>
  <c r="M8414" i="3" s="1"/>
  <c r="M8413" i="3" a="1"/>
  <c r="M8413" i="3" s="1"/>
  <c r="M8412" i="3" a="1"/>
  <c r="M8412" i="3" s="1"/>
  <c r="M8411" i="3" a="1"/>
  <c r="M8411" i="3" s="1"/>
  <c r="M8410" i="3" a="1"/>
  <c r="M8410" i="3" s="1"/>
  <c r="M8409" i="3" a="1"/>
  <c r="M8409" i="3" s="1"/>
  <c r="M8408" i="3" a="1"/>
  <c r="M8408" i="3" s="1"/>
  <c r="M8407" i="3" a="1"/>
  <c r="M8407" i="3" s="1"/>
  <c r="M8406" i="3" a="1"/>
  <c r="M8406" i="3" s="1"/>
  <c r="M8405" i="3" a="1"/>
  <c r="M8405" i="3" s="1"/>
  <c r="M8404" i="3" a="1"/>
  <c r="M8404" i="3" s="1"/>
  <c r="M8403" i="3" a="1"/>
  <c r="M8403" i="3" s="1"/>
  <c r="M8402" i="3" a="1"/>
  <c r="M8402" i="3" s="1"/>
  <c r="M8401" i="3" a="1"/>
  <c r="M8401" i="3" s="1"/>
  <c r="M8400" i="3" a="1"/>
  <c r="M8400" i="3" s="1"/>
  <c r="M8399" i="3" a="1"/>
  <c r="M8399" i="3" s="1"/>
  <c r="M8398" i="3" a="1"/>
  <c r="M8398" i="3" s="1"/>
  <c r="M8397" i="3" a="1"/>
  <c r="M8397" i="3" s="1"/>
  <c r="M8396" i="3" a="1"/>
  <c r="M8396" i="3" s="1"/>
  <c r="M8395" i="3" a="1"/>
  <c r="M8395" i="3" s="1"/>
  <c r="M8394" i="3" a="1"/>
  <c r="M8394" i="3" s="1"/>
  <c r="M8393" i="3" a="1"/>
  <c r="M8393" i="3" s="1"/>
  <c r="M8392" i="3" a="1"/>
  <c r="M8392" i="3" s="1"/>
  <c r="M8391" i="3" a="1"/>
  <c r="M8391" i="3" s="1"/>
  <c r="M8390" i="3" a="1"/>
  <c r="M8390" i="3" s="1"/>
  <c r="M8389" i="3" a="1"/>
  <c r="M8389" i="3" s="1"/>
  <c r="M8388" i="3" a="1"/>
  <c r="M8388" i="3" s="1"/>
  <c r="M8387" i="3" a="1"/>
  <c r="M8387" i="3" s="1"/>
  <c r="M8386" i="3" a="1"/>
  <c r="M8386" i="3" s="1"/>
  <c r="M8385" i="3" a="1"/>
  <c r="M8385" i="3" s="1"/>
  <c r="M8384" i="3" a="1"/>
  <c r="M8384" i="3" s="1"/>
  <c r="M8383" i="3" a="1"/>
  <c r="M8383" i="3" s="1"/>
  <c r="M8382" i="3" a="1"/>
  <c r="M8382" i="3" s="1"/>
  <c r="M8381" i="3" a="1"/>
  <c r="M8381" i="3" s="1"/>
  <c r="M8380" i="3" a="1"/>
  <c r="M8380" i="3" s="1"/>
  <c r="M8379" i="3" a="1"/>
  <c r="M8379" i="3" s="1"/>
  <c r="M8378" i="3" a="1"/>
  <c r="M8378" i="3" s="1"/>
  <c r="M8377" i="3" a="1"/>
  <c r="M8377" i="3" s="1"/>
  <c r="M8376" i="3" a="1"/>
  <c r="M8376" i="3" s="1"/>
  <c r="M8375" i="3" a="1"/>
  <c r="M8375" i="3" s="1"/>
  <c r="M8374" i="3" a="1"/>
  <c r="M8374" i="3" s="1"/>
  <c r="M8373" i="3" a="1"/>
  <c r="M8373" i="3" s="1"/>
  <c r="M8372" i="3" a="1"/>
  <c r="M8372" i="3" s="1"/>
  <c r="M8371" i="3" a="1"/>
  <c r="M8371" i="3" s="1"/>
  <c r="M8370" i="3" a="1"/>
  <c r="M8370" i="3" s="1"/>
  <c r="M8369" i="3" a="1"/>
  <c r="M8369" i="3" s="1"/>
  <c r="M8368" i="3" a="1"/>
  <c r="M8368" i="3" s="1"/>
  <c r="M8367" i="3" a="1"/>
  <c r="M8367" i="3" s="1"/>
  <c r="M8366" i="3" a="1"/>
  <c r="M8366" i="3" s="1"/>
  <c r="M8365" i="3" a="1"/>
  <c r="M8365" i="3" s="1"/>
  <c r="M8364" i="3" a="1"/>
  <c r="M8364" i="3" s="1"/>
  <c r="M8363" i="3" a="1"/>
  <c r="M8363" i="3" s="1"/>
  <c r="M8362" i="3" a="1"/>
  <c r="M8362" i="3" s="1"/>
  <c r="M8361" i="3" a="1"/>
  <c r="M8361" i="3" s="1"/>
  <c r="M8360" i="3" a="1"/>
  <c r="M8360" i="3" s="1"/>
  <c r="M8359" i="3" a="1"/>
  <c r="M8359" i="3" s="1"/>
  <c r="M8358" i="3" a="1"/>
  <c r="M8358" i="3" s="1"/>
  <c r="M8357" i="3" a="1"/>
  <c r="M8357" i="3" s="1"/>
  <c r="M8356" i="3" a="1"/>
  <c r="M8356" i="3" s="1"/>
  <c r="M8355" i="3" a="1"/>
  <c r="M8355" i="3" s="1"/>
  <c r="M8354" i="3" a="1"/>
  <c r="M8354" i="3" s="1"/>
  <c r="M8353" i="3" a="1"/>
  <c r="M8353" i="3" s="1"/>
  <c r="M8352" i="3" a="1"/>
  <c r="M8352" i="3" s="1"/>
  <c r="M8351" i="3" a="1"/>
  <c r="M8351" i="3" s="1"/>
  <c r="M8350" i="3" a="1"/>
  <c r="M8350" i="3" s="1"/>
  <c r="M8349" i="3" a="1"/>
  <c r="M8349" i="3" s="1"/>
  <c r="M8348" i="3" a="1"/>
  <c r="M8348" i="3" s="1"/>
  <c r="M8347" i="3" a="1"/>
  <c r="M8347" i="3" s="1"/>
  <c r="M8346" i="3" a="1"/>
  <c r="M8346" i="3" s="1"/>
  <c r="M8345" i="3" a="1"/>
  <c r="M8345" i="3" s="1"/>
  <c r="M8344" i="3" a="1"/>
  <c r="M8344" i="3" s="1"/>
  <c r="M8343" i="3" a="1"/>
  <c r="M8343" i="3" s="1"/>
  <c r="M8342" i="3" a="1"/>
  <c r="M8342" i="3" s="1"/>
  <c r="M8341" i="3" a="1"/>
  <c r="M8341" i="3" s="1"/>
  <c r="M8340" i="3" a="1"/>
  <c r="M8340" i="3" s="1"/>
  <c r="M8339" i="3" a="1"/>
  <c r="M8339" i="3" s="1"/>
  <c r="M8338" i="3" a="1"/>
  <c r="M8338" i="3" s="1"/>
  <c r="M8337" i="3" a="1"/>
  <c r="M8337" i="3" s="1"/>
  <c r="M8336" i="3" a="1"/>
  <c r="M8336" i="3" s="1"/>
  <c r="M8335" i="3" a="1"/>
  <c r="M8335" i="3" s="1"/>
  <c r="M8334" i="3" a="1"/>
  <c r="M8334" i="3" s="1"/>
  <c r="M8333" i="3" a="1"/>
  <c r="M8333" i="3" s="1"/>
  <c r="M8332" i="3" a="1"/>
  <c r="M8332" i="3" s="1"/>
  <c r="M8331" i="3" a="1"/>
  <c r="M8331" i="3" s="1"/>
  <c r="M8330" i="3" a="1"/>
  <c r="M8330" i="3" s="1"/>
  <c r="M8329" i="3" a="1"/>
  <c r="M8329" i="3" s="1"/>
  <c r="M8328" i="3" a="1"/>
  <c r="M8328" i="3" s="1"/>
  <c r="M8327" i="3" a="1"/>
  <c r="M8327" i="3" s="1"/>
  <c r="M8326" i="3" a="1"/>
  <c r="M8326" i="3" s="1"/>
  <c r="M8325" i="3" a="1"/>
  <c r="M8325" i="3" s="1"/>
  <c r="M8324" i="3" a="1"/>
  <c r="M8324" i="3" s="1"/>
  <c r="M8323" i="3" a="1"/>
  <c r="M8323" i="3" s="1"/>
  <c r="M8322" i="3" a="1"/>
  <c r="M8322" i="3" s="1"/>
  <c r="M8321" i="3" a="1"/>
  <c r="M8321" i="3" s="1"/>
  <c r="M8320" i="3" a="1"/>
  <c r="M8320" i="3" s="1"/>
  <c r="M8319" i="3" a="1"/>
  <c r="M8319" i="3" s="1"/>
  <c r="M8318" i="3" a="1"/>
  <c r="M8318" i="3" s="1"/>
  <c r="M8317" i="3" a="1"/>
  <c r="M8317" i="3" s="1"/>
  <c r="M8316" i="3" a="1"/>
  <c r="M8316" i="3" s="1"/>
  <c r="M8315" i="3" a="1"/>
  <c r="M8315" i="3" s="1"/>
  <c r="M8314" i="3" a="1"/>
  <c r="M8314" i="3" s="1"/>
  <c r="M8313" i="3" a="1"/>
  <c r="M8313" i="3" s="1"/>
  <c r="M8312" i="3" a="1"/>
  <c r="M8312" i="3" s="1"/>
  <c r="M8311" i="3" a="1"/>
  <c r="M8311" i="3" s="1"/>
  <c r="M8310" i="3" a="1"/>
  <c r="M8310" i="3" s="1"/>
  <c r="M8309" i="3" a="1"/>
  <c r="M8309" i="3" s="1"/>
  <c r="M8308" i="3" a="1"/>
  <c r="M8308" i="3" s="1"/>
  <c r="M8307" i="3" a="1"/>
  <c r="M8307" i="3" s="1"/>
  <c r="M8306" i="3" a="1"/>
  <c r="M8306" i="3" s="1"/>
  <c r="M8305" i="3" a="1"/>
  <c r="M8305" i="3" s="1"/>
  <c r="M8304" i="3" a="1"/>
  <c r="M8304" i="3" s="1"/>
  <c r="M8303" i="3" a="1"/>
  <c r="M8303" i="3" s="1"/>
  <c r="M8302" i="3" a="1"/>
  <c r="M8302" i="3" s="1"/>
  <c r="M8301" i="3" a="1"/>
  <c r="M8301" i="3" s="1"/>
  <c r="M8300" i="3" a="1"/>
  <c r="M8300" i="3" s="1"/>
  <c r="M8299" i="3" a="1"/>
  <c r="M8299" i="3" s="1"/>
  <c r="M8298" i="3" a="1"/>
  <c r="M8298" i="3" s="1"/>
  <c r="M8297" i="3" a="1"/>
  <c r="M8297" i="3" s="1"/>
  <c r="M8296" i="3" a="1"/>
  <c r="M8296" i="3" s="1"/>
  <c r="M8295" i="3" a="1"/>
  <c r="M8295" i="3" s="1"/>
  <c r="M8294" i="3" a="1"/>
  <c r="M8294" i="3" s="1"/>
  <c r="M8293" i="3" a="1"/>
  <c r="M8293" i="3" s="1"/>
  <c r="M8292" i="3" a="1"/>
  <c r="M8292" i="3" s="1"/>
  <c r="M8291" i="3" a="1"/>
  <c r="M8291" i="3" s="1"/>
  <c r="M8290" i="3" a="1"/>
  <c r="M8290" i="3" s="1"/>
  <c r="M8289" i="3" a="1"/>
  <c r="M8289" i="3" s="1"/>
  <c r="M8288" i="3" a="1"/>
  <c r="M8288" i="3" s="1"/>
  <c r="M8287" i="3" a="1"/>
  <c r="M8287" i="3" s="1"/>
  <c r="M8286" i="3" a="1"/>
  <c r="M8286" i="3" s="1"/>
  <c r="M8285" i="3" a="1"/>
  <c r="M8285" i="3" s="1"/>
  <c r="M8284" i="3" a="1"/>
  <c r="M8284" i="3" s="1"/>
  <c r="M8283" i="3" a="1"/>
  <c r="M8283" i="3" s="1"/>
  <c r="M8282" i="3" a="1"/>
  <c r="M8282" i="3" s="1"/>
  <c r="M8281" i="3" a="1"/>
  <c r="M8281" i="3" s="1"/>
  <c r="M8280" i="3" a="1"/>
  <c r="M8280" i="3" s="1"/>
  <c r="M8279" i="3" a="1"/>
  <c r="M8279" i="3" s="1"/>
  <c r="M8278" i="3" a="1"/>
  <c r="M8278" i="3" s="1"/>
  <c r="M8277" i="3" a="1"/>
  <c r="M8277" i="3" s="1"/>
  <c r="M8276" i="3" a="1"/>
  <c r="M8276" i="3" s="1"/>
  <c r="M8275" i="3" a="1"/>
  <c r="M8275" i="3" s="1"/>
  <c r="M8274" i="3" a="1"/>
  <c r="M8274" i="3" s="1"/>
  <c r="M8273" i="3" a="1"/>
  <c r="M8273" i="3" s="1"/>
  <c r="M8272" i="3" a="1"/>
  <c r="M8272" i="3" s="1"/>
  <c r="M8271" i="3" a="1"/>
  <c r="M8271" i="3" s="1"/>
  <c r="M8270" i="3" a="1"/>
  <c r="M8270" i="3" s="1"/>
  <c r="M8269" i="3" a="1"/>
  <c r="M8269" i="3" s="1"/>
  <c r="M8268" i="3" a="1"/>
  <c r="M8268" i="3" s="1"/>
  <c r="M8267" i="3" a="1"/>
  <c r="M8267" i="3" s="1"/>
  <c r="M8266" i="3" a="1"/>
  <c r="M8266" i="3" s="1"/>
  <c r="M8265" i="3" a="1"/>
  <c r="M8265" i="3" s="1"/>
  <c r="M8264" i="3" a="1"/>
  <c r="M8264" i="3" s="1"/>
  <c r="M8263" i="3" a="1"/>
  <c r="M8263" i="3" s="1"/>
  <c r="M8262" i="3" a="1"/>
  <c r="M8262" i="3" s="1"/>
  <c r="M8261" i="3" a="1"/>
  <c r="M8261" i="3" s="1"/>
  <c r="M8260" i="3" a="1"/>
  <c r="M8260" i="3" s="1"/>
  <c r="M8259" i="3" a="1"/>
  <c r="M8259" i="3" s="1"/>
  <c r="M8258" i="3" a="1"/>
  <c r="M8258" i="3" s="1"/>
  <c r="M8257" i="3" a="1"/>
  <c r="M8257" i="3" s="1"/>
  <c r="M8256" i="3" a="1"/>
  <c r="M8256" i="3" s="1"/>
  <c r="M8255" i="3" a="1"/>
  <c r="M8255" i="3" s="1"/>
  <c r="M8254" i="3" a="1"/>
  <c r="M8254" i="3" s="1"/>
  <c r="M8253" i="3" a="1"/>
  <c r="M8253" i="3" s="1"/>
  <c r="M8252" i="3" a="1"/>
  <c r="M8252" i="3" s="1"/>
  <c r="M8251" i="3" a="1"/>
  <c r="M8251" i="3" s="1"/>
  <c r="M8250" i="3" a="1"/>
  <c r="M8250" i="3" s="1"/>
  <c r="M8249" i="3" a="1"/>
  <c r="M8249" i="3" s="1"/>
  <c r="M8248" i="3" a="1"/>
  <c r="M8248" i="3" s="1"/>
  <c r="M8247" i="3" a="1"/>
  <c r="M8247" i="3" s="1"/>
  <c r="M8246" i="3" a="1"/>
  <c r="M8246" i="3" s="1"/>
  <c r="M8245" i="3" a="1"/>
  <c r="M8245" i="3" s="1"/>
  <c r="M8244" i="3" a="1"/>
  <c r="M8244" i="3" s="1"/>
  <c r="M8243" i="3" a="1"/>
  <c r="M8243" i="3" s="1"/>
  <c r="M8242" i="3" a="1"/>
  <c r="M8242" i="3" s="1"/>
  <c r="M8241" i="3" a="1"/>
  <c r="M8241" i="3" s="1"/>
  <c r="M8240" i="3" a="1"/>
  <c r="M8240" i="3" s="1"/>
  <c r="M8239" i="3" a="1"/>
  <c r="M8239" i="3" s="1"/>
  <c r="M8238" i="3" a="1"/>
  <c r="M8238" i="3" s="1"/>
  <c r="M8237" i="3" a="1"/>
  <c r="M8237" i="3" s="1"/>
  <c r="M8236" i="3" a="1"/>
  <c r="M8236" i="3" s="1"/>
  <c r="M8235" i="3" a="1"/>
  <c r="M8235" i="3" s="1"/>
  <c r="M8234" i="3" a="1"/>
  <c r="M8234" i="3" s="1"/>
  <c r="M8233" i="3" a="1"/>
  <c r="M8233" i="3" s="1"/>
  <c r="M8232" i="3" a="1"/>
  <c r="M8232" i="3" s="1"/>
  <c r="M8231" i="3" a="1"/>
  <c r="M8231" i="3" s="1"/>
  <c r="M8230" i="3" a="1"/>
  <c r="M8230" i="3" s="1"/>
  <c r="M8229" i="3" a="1"/>
  <c r="M8229" i="3" s="1"/>
  <c r="M8228" i="3" a="1"/>
  <c r="M8228" i="3" s="1"/>
  <c r="M8227" i="3" a="1"/>
  <c r="M8227" i="3" s="1"/>
  <c r="M8226" i="3" a="1"/>
  <c r="M8226" i="3" s="1"/>
  <c r="M8225" i="3" a="1"/>
  <c r="M8225" i="3" s="1"/>
  <c r="M8224" i="3" a="1"/>
  <c r="M8224" i="3" s="1"/>
  <c r="M8223" i="3" a="1"/>
  <c r="M8223" i="3" s="1"/>
  <c r="M8222" i="3" a="1"/>
  <c r="M8222" i="3" s="1"/>
  <c r="M8221" i="3" a="1"/>
  <c r="M8221" i="3" s="1"/>
  <c r="M8220" i="3" a="1"/>
  <c r="M8220" i="3" s="1"/>
  <c r="M8219" i="3" a="1"/>
  <c r="M8219" i="3" s="1"/>
  <c r="M8218" i="3" a="1"/>
  <c r="M8218" i="3" s="1"/>
  <c r="M8217" i="3" a="1"/>
  <c r="M8217" i="3" s="1"/>
  <c r="M8216" i="3" a="1"/>
  <c r="M8216" i="3" s="1"/>
  <c r="M8215" i="3" a="1"/>
  <c r="M8215" i="3" s="1"/>
  <c r="M8214" i="3" a="1"/>
  <c r="M8214" i="3" s="1"/>
  <c r="M8213" i="3" a="1"/>
  <c r="M8213" i="3" s="1"/>
  <c r="M8212" i="3" a="1"/>
  <c r="M8212" i="3" s="1"/>
  <c r="M8211" i="3" a="1"/>
  <c r="M8211" i="3" s="1"/>
  <c r="M8210" i="3" a="1"/>
  <c r="M8210" i="3" s="1"/>
  <c r="M8209" i="3" a="1"/>
  <c r="M8209" i="3" s="1"/>
  <c r="M8208" i="3" a="1"/>
  <c r="M8208" i="3" s="1"/>
  <c r="M8207" i="3" a="1"/>
  <c r="M8207" i="3" s="1"/>
  <c r="M8206" i="3" a="1"/>
  <c r="M8206" i="3" s="1"/>
  <c r="M8205" i="3" a="1"/>
  <c r="M8205" i="3" s="1"/>
  <c r="M8204" i="3" a="1"/>
  <c r="M8204" i="3" s="1"/>
  <c r="M8203" i="3" a="1"/>
  <c r="M8203" i="3" s="1"/>
  <c r="M8202" i="3" a="1"/>
  <c r="M8202" i="3" s="1"/>
  <c r="M8201" i="3" a="1"/>
  <c r="M8201" i="3" s="1"/>
  <c r="M8200" i="3" a="1"/>
  <c r="M8200" i="3" s="1"/>
  <c r="M8199" i="3" a="1"/>
  <c r="M8199" i="3" s="1"/>
  <c r="M8198" i="3" a="1"/>
  <c r="M8198" i="3" s="1"/>
  <c r="M8197" i="3" a="1"/>
  <c r="M8197" i="3" s="1"/>
  <c r="M8196" i="3" a="1"/>
  <c r="M8196" i="3" s="1"/>
  <c r="M8195" i="3" a="1"/>
  <c r="M8195" i="3" s="1"/>
  <c r="M8194" i="3" a="1"/>
  <c r="M8194" i="3" s="1"/>
  <c r="M8193" i="3" a="1"/>
  <c r="M8193" i="3" s="1"/>
  <c r="M8192" i="3" a="1"/>
  <c r="M8192" i="3" s="1"/>
  <c r="M8191" i="3" a="1"/>
  <c r="M8191" i="3" s="1"/>
  <c r="M8190" i="3" a="1"/>
  <c r="M8190" i="3" s="1"/>
  <c r="M8189" i="3" a="1"/>
  <c r="M8189" i="3" s="1"/>
  <c r="M8188" i="3" a="1"/>
  <c r="M8188" i="3" s="1"/>
  <c r="M8187" i="3" a="1"/>
  <c r="M8187" i="3" s="1"/>
  <c r="M8186" i="3" a="1"/>
  <c r="M8186" i="3" s="1"/>
  <c r="M8185" i="3" a="1"/>
  <c r="M8185" i="3" s="1"/>
  <c r="M8184" i="3" a="1"/>
  <c r="M8184" i="3" s="1"/>
  <c r="M8183" i="3" a="1"/>
  <c r="M8183" i="3" s="1"/>
  <c r="M8182" i="3" a="1"/>
  <c r="M8182" i="3" s="1"/>
  <c r="M8181" i="3" a="1"/>
  <c r="M8181" i="3" s="1"/>
  <c r="M8180" i="3" a="1"/>
  <c r="M8180" i="3" s="1"/>
  <c r="M8179" i="3" a="1"/>
  <c r="M8179" i="3" s="1"/>
  <c r="M8178" i="3" a="1"/>
  <c r="M8178" i="3" s="1"/>
  <c r="M8177" i="3" a="1"/>
  <c r="M8177" i="3" s="1"/>
  <c r="M8176" i="3" a="1"/>
  <c r="M8176" i="3" s="1"/>
  <c r="M8175" i="3" a="1"/>
  <c r="M8175" i="3" s="1"/>
  <c r="M8174" i="3" a="1"/>
  <c r="M8174" i="3" s="1"/>
  <c r="M8173" i="3" a="1"/>
  <c r="M8173" i="3" s="1"/>
  <c r="M8172" i="3" a="1"/>
  <c r="M8172" i="3" s="1"/>
  <c r="M8171" i="3" a="1"/>
  <c r="M8171" i="3" s="1"/>
  <c r="M8170" i="3" a="1"/>
  <c r="M8170" i="3" s="1"/>
  <c r="M8169" i="3" a="1"/>
  <c r="M8169" i="3" s="1"/>
  <c r="M8168" i="3" a="1"/>
  <c r="M8168" i="3" s="1"/>
  <c r="M8167" i="3" a="1"/>
  <c r="M8167" i="3" s="1"/>
  <c r="M8166" i="3" a="1"/>
  <c r="M8166" i="3" s="1"/>
  <c r="M8165" i="3" a="1"/>
  <c r="M8165" i="3" s="1"/>
  <c r="M8164" i="3" a="1"/>
  <c r="M8164" i="3" s="1"/>
  <c r="M8163" i="3" a="1"/>
  <c r="M8163" i="3" s="1"/>
  <c r="M8162" i="3" a="1"/>
  <c r="M8162" i="3" s="1"/>
  <c r="M8161" i="3" a="1"/>
  <c r="M8161" i="3" s="1"/>
  <c r="M8160" i="3" a="1"/>
  <c r="M8160" i="3" s="1"/>
  <c r="M8159" i="3" a="1"/>
  <c r="M8159" i="3" s="1"/>
  <c r="M8158" i="3" a="1"/>
  <c r="M8158" i="3" s="1"/>
  <c r="M8157" i="3" a="1"/>
  <c r="M8157" i="3" s="1"/>
  <c r="M8156" i="3" a="1"/>
  <c r="M8156" i="3" s="1"/>
  <c r="M8155" i="3" a="1"/>
  <c r="M8155" i="3" s="1"/>
  <c r="M8154" i="3" a="1"/>
  <c r="M8154" i="3" s="1"/>
  <c r="M8153" i="3" a="1"/>
  <c r="M8153" i="3" s="1"/>
  <c r="M8152" i="3" a="1"/>
  <c r="M8152" i="3" s="1"/>
  <c r="M8151" i="3" a="1"/>
  <c r="M8151" i="3" s="1"/>
  <c r="M8150" i="3" a="1"/>
  <c r="M8150" i="3" s="1"/>
  <c r="M8149" i="3" a="1"/>
  <c r="M8149" i="3" s="1"/>
  <c r="M8148" i="3" a="1"/>
  <c r="M8148" i="3" s="1"/>
  <c r="M8147" i="3" a="1"/>
  <c r="M8147" i="3" s="1"/>
  <c r="M8146" i="3" a="1"/>
  <c r="M8146" i="3" s="1"/>
  <c r="M8145" i="3" a="1"/>
  <c r="M8145" i="3" s="1"/>
  <c r="M8144" i="3" a="1"/>
  <c r="M8144" i="3" s="1"/>
  <c r="M8143" i="3" a="1"/>
  <c r="M8143" i="3" s="1"/>
  <c r="M8142" i="3" a="1"/>
  <c r="M8142" i="3" s="1"/>
  <c r="M8141" i="3" a="1"/>
  <c r="M8141" i="3" s="1"/>
  <c r="M8140" i="3" a="1"/>
  <c r="M8140" i="3" s="1"/>
  <c r="M8139" i="3" a="1"/>
  <c r="M8139" i="3" s="1"/>
  <c r="M8138" i="3" a="1"/>
  <c r="M8138" i="3" s="1"/>
  <c r="M8137" i="3" a="1"/>
  <c r="M8137" i="3" s="1"/>
  <c r="M8136" i="3" a="1"/>
  <c r="M8136" i="3" s="1"/>
  <c r="M8135" i="3" a="1"/>
  <c r="M8135" i="3" s="1"/>
  <c r="M8134" i="3" a="1"/>
  <c r="M8134" i="3" s="1"/>
  <c r="M8133" i="3" a="1"/>
  <c r="M8133" i="3" s="1"/>
  <c r="M8132" i="3" a="1"/>
  <c r="M8132" i="3" s="1"/>
  <c r="M8131" i="3" a="1"/>
  <c r="M8131" i="3" s="1"/>
  <c r="M8130" i="3" a="1"/>
  <c r="M8130" i="3" s="1"/>
  <c r="M8129" i="3" a="1"/>
  <c r="M8129" i="3" s="1"/>
  <c r="M8128" i="3" a="1"/>
  <c r="M8128" i="3" s="1"/>
  <c r="M8127" i="3" a="1"/>
  <c r="M8127" i="3" s="1"/>
  <c r="M8126" i="3" a="1"/>
  <c r="M8126" i="3" s="1"/>
  <c r="M8125" i="3" a="1"/>
  <c r="M8125" i="3" s="1"/>
  <c r="M8124" i="3" a="1"/>
  <c r="M8124" i="3" s="1"/>
  <c r="M8123" i="3" a="1"/>
  <c r="M8123" i="3" s="1"/>
  <c r="M8122" i="3" a="1"/>
  <c r="M8122" i="3" s="1"/>
  <c r="M8121" i="3" a="1"/>
  <c r="M8121" i="3" s="1"/>
  <c r="M8120" i="3" a="1"/>
  <c r="M8120" i="3" s="1"/>
  <c r="M8119" i="3" a="1"/>
  <c r="M8119" i="3" s="1"/>
  <c r="M8118" i="3" a="1"/>
  <c r="M8118" i="3" s="1"/>
  <c r="M8117" i="3" a="1"/>
  <c r="M8117" i="3" s="1"/>
  <c r="M8116" i="3" a="1"/>
  <c r="M8116" i="3" s="1"/>
  <c r="M8115" i="3" a="1"/>
  <c r="M8115" i="3" s="1"/>
  <c r="M8114" i="3" a="1"/>
  <c r="M8114" i="3" s="1"/>
  <c r="M8113" i="3" a="1"/>
  <c r="M8113" i="3" s="1"/>
  <c r="M8112" i="3" a="1"/>
  <c r="M8112" i="3" s="1"/>
  <c r="M8111" i="3" a="1"/>
  <c r="M8111" i="3" s="1"/>
  <c r="M8110" i="3" a="1"/>
  <c r="M8110" i="3" s="1"/>
  <c r="M8109" i="3" a="1"/>
  <c r="M8109" i="3" s="1"/>
  <c r="M8108" i="3" a="1"/>
  <c r="M8108" i="3" s="1"/>
  <c r="M8107" i="3" a="1"/>
  <c r="M8107" i="3" s="1"/>
  <c r="M8106" i="3" a="1"/>
  <c r="M8106" i="3" s="1"/>
  <c r="M8105" i="3" a="1"/>
  <c r="M8105" i="3" s="1"/>
  <c r="M8104" i="3" a="1"/>
  <c r="M8104" i="3" s="1"/>
  <c r="M8103" i="3" a="1"/>
  <c r="M8103" i="3" s="1"/>
  <c r="M8102" i="3" a="1"/>
  <c r="M8102" i="3" s="1"/>
  <c r="M8101" i="3" a="1"/>
  <c r="M8101" i="3" s="1"/>
  <c r="M8100" i="3" a="1"/>
  <c r="M8100" i="3" s="1"/>
  <c r="M8099" i="3" a="1"/>
  <c r="M8099" i="3" s="1"/>
  <c r="M8098" i="3" a="1"/>
  <c r="M8098" i="3" s="1"/>
  <c r="M8097" i="3" a="1"/>
  <c r="M8097" i="3" s="1"/>
  <c r="M8096" i="3" a="1"/>
  <c r="M8096" i="3" s="1"/>
  <c r="M8095" i="3" a="1"/>
  <c r="M8095" i="3" s="1"/>
  <c r="M8094" i="3" a="1"/>
  <c r="M8094" i="3" s="1"/>
  <c r="M8093" i="3" a="1"/>
  <c r="M8093" i="3" s="1"/>
  <c r="M8092" i="3" a="1"/>
  <c r="M8092" i="3" s="1"/>
  <c r="M8091" i="3" a="1"/>
  <c r="M8091" i="3" s="1"/>
  <c r="M8090" i="3" a="1"/>
  <c r="M8090" i="3" s="1"/>
  <c r="M8089" i="3" a="1"/>
  <c r="M8089" i="3" s="1"/>
  <c r="M8088" i="3" a="1"/>
  <c r="M8088" i="3" s="1"/>
  <c r="M8087" i="3" a="1"/>
  <c r="M8087" i="3" s="1"/>
  <c r="M8086" i="3" a="1"/>
  <c r="M8086" i="3" s="1"/>
  <c r="M8085" i="3" a="1"/>
  <c r="M8085" i="3" s="1"/>
  <c r="M8084" i="3" a="1"/>
  <c r="M8084" i="3" s="1"/>
  <c r="M8083" i="3" a="1"/>
  <c r="M8083" i="3" s="1"/>
  <c r="M8082" i="3" a="1"/>
  <c r="M8082" i="3" s="1"/>
  <c r="M8081" i="3" a="1"/>
  <c r="M8081" i="3" s="1"/>
  <c r="M8080" i="3" a="1"/>
  <c r="M8080" i="3" s="1"/>
  <c r="M8079" i="3" a="1"/>
  <c r="M8079" i="3" s="1"/>
  <c r="M8078" i="3" a="1"/>
  <c r="M8078" i="3" s="1"/>
  <c r="M8077" i="3" a="1"/>
  <c r="M8077" i="3" s="1"/>
  <c r="M8076" i="3" a="1"/>
  <c r="M8076" i="3" s="1"/>
  <c r="M8075" i="3" a="1"/>
  <c r="M8075" i="3" s="1"/>
  <c r="M8074" i="3" a="1"/>
  <c r="M8074" i="3" s="1"/>
  <c r="M8073" i="3" a="1"/>
  <c r="M8073" i="3" s="1"/>
  <c r="M8072" i="3" a="1"/>
  <c r="M8072" i="3" s="1"/>
  <c r="M8071" i="3" a="1"/>
  <c r="M8071" i="3" s="1"/>
  <c r="M8070" i="3" a="1"/>
  <c r="M8070" i="3" s="1"/>
  <c r="M8069" i="3" a="1"/>
  <c r="M8069" i="3" s="1"/>
  <c r="M8068" i="3" a="1"/>
  <c r="M8068" i="3" s="1"/>
  <c r="M8067" i="3" a="1"/>
  <c r="M8067" i="3" s="1"/>
  <c r="M8066" i="3" a="1"/>
  <c r="M8066" i="3" s="1"/>
  <c r="M8065" i="3" a="1"/>
  <c r="M8065" i="3" s="1"/>
  <c r="M8064" i="3" a="1"/>
  <c r="M8064" i="3" s="1"/>
  <c r="M8063" i="3" a="1"/>
  <c r="M8063" i="3" s="1"/>
  <c r="M8062" i="3" a="1"/>
  <c r="M8062" i="3" s="1"/>
  <c r="M8061" i="3" a="1"/>
  <c r="M8061" i="3" s="1"/>
  <c r="M8060" i="3" a="1"/>
  <c r="M8060" i="3" s="1"/>
  <c r="M8059" i="3" a="1"/>
  <c r="M8059" i="3" s="1"/>
  <c r="M8058" i="3" a="1"/>
  <c r="M8058" i="3" s="1"/>
  <c r="M8057" i="3" a="1"/>
  <c r="M8057" i="3" s="1"/>
  <c r="M8056" i="3" a="1"/>
  <c r="M8056" i="3" s="1"/>
  <c r="M8055" i="3" a="1"/>
  <c r="M8055" i="3" s="1"/>
  <c r="M8054" i="3" a="1"/>
  <c r="M8054" i="3" s="1"/>
  <c r="M8053" i="3" a="1"/>
  <c r="M8053" i="3" s="1"/>
  <c r="M8052" i="3" a="1"/>
  <c r="M8052" i="3" s="1"/>
  <c r="M8051" i="3" a="1"/>
  <c r="M8051" i="3" s="1"/>
  <c r="M8050" i="3" a="1"/>
  <c r="M8050" i="3" s="1"/>
  <c r="M8049" i="3" a="1"/>
  <c r="M8049" i="3" s="1"/>
  <c r="M8048" i="3" a="1"/>
  <c r="M8048" i="3" s="1"/>
  <c r="M8047" i="3" a="1"/>
  <c r="M8047" i="3" s="1"/>
  <c r="M8046" i="3" a="1"/>
  <c r="M8046" i="3" s="1"/>
  <c r="M8045" i="3" a="1"/>
  <c r="M8045" i="3" s="1"/>
  <c r="M8044" i="3" a="1"/>
  <c r="M8044" i="3" s="1"/>
  <c r="M8043" i="3" a="1"/>
  <c r="M8043" i="3" s="1"/>
  <c r="M8042" i="3" a="1"/>
  <c r="M8042" i="3" s="1"/>
  <c r="M8041" i="3" a="1"/>
  <c r="M8041" i="3" s="1"/>
  <c r="M8040" i="3" a="1"/>
  <c r="M8040" i="3" s="1"/>
  <c r="M8039" i="3" a="1"/>
  <c r="M8039" i="3" s="1"/>
  <c r="M8038" i="3" a="1"/>
  <c r="M8038" i="3" s="1"/>
  <c r="M8037" i="3" a="1"/>
  <c r="M8037" i="3" s="1"/>
  <c r="M8036" i="3" a="1"/>
  <c r="M8036" i="3" s="1"/>
  <c r="M8035" i="3" a="1"/>
  <c r="M8035" i="3" s="1"/>
  <c r="M8034" i="3" a="1"/>
  <c r="M8034" i="3" s="1"/>
  <c r="M8033" i="3" a="1"/>
  <c r="M8033" i="3" s="1"/>
  <c r="M8032" i="3" a="1"/>
  <c r="M8032" i="3" s="1"/>
  <c r="M8031" i="3" a="1"/>
  <c r="M8031" i="3" s="1"/>
  <c r="M8030" i="3" a="1"/>
  <c r="M8030" i="3" s="1"/>
  <c r="M8029" i="3" a="1"/>
  <c r="M8029" i="3" s="1"/>
  <c r="M8028" i="3" a="1"/>
  <c r="M8028" i="3" s="1"/>
  <c r="M8027" i="3" a="1"/>
  <c r="M8027" i="3" s="1"/>
  <c r="M8026" i="3" a="1"/>
  <c r="M8026" i="3" s="1"/>
  <c r="M8025" i="3" a="1"/>
  <c r="M8025" i="3" s="1"/>
  <c r="M8024" i="3" a="1"/>
  <c r="M8024" i="3" s="1"/>
  <c r="M8023" i="3" a="1"/>
  <c r="M8023" i="3" s="1"/>
  <c r="M8022" i="3" a="1"/>
  <c r="M8022" i="3" s="1"/>
  <c r="M8021" i="3" a="1"/>
  <c r="M8021" i="3" s="1"/>
  <c r="M8020" i="3" a="1"/>
  <c r="M8020" i="3" s="1"/>
  <c r="M8019" i="3" a="1"/>
  <c r="M8019" i="3" s="1"/>
  <c r="M8018" i="3" a="1"/>
  <c r="M8018" i="3" s="1"/>
  <c r="M8017" i="3" a="1"/>
  <c r="M8017" i="3" s="1"/>
  <c r="M8016" i="3" a="1"/>
  <c r="M8016" i="3" s="1"/>
  <c r="M8015" i="3" a="1"/>
  <c r="M8015" i="3" s="1"/>
  <c r="M8014" i="3" a="1"/>
  <c r="M8014" i="3" s="1"/>
  <c r="M8013" i="3" a="1"/>
  <c r="M8013" i="3" s="1"/>
  <c r="M8012" i="3" a="1"/>
  <c r="M8012" i="3" s="1"/>
  <c r="M8011" i="3" a="1"/>
  <c r="M8011" i="3" s="1"/>
  <c r="M8010" i="3" a="1"/>
  <c r="M8010" i="3" s="1"/>
  <c r="M8009" i="3" a="1"/>
  <c r="M8009" i="3" s="1"/>
  <c r="M8008" i="3" a="1"/>
  <c r="M8008" i="3" s="1"/>
  <c r="M8007" i="3" a="1"/>
  <c r="M8007" i="3" s="1"/>
  <c r="M8006" i="3" a="1"/>
  <c r="M8006" i="3" s="1"/>
  <c r="M8005" i="3" a="1"/>
  <c r="M8005" i="3" s="1"/>
  <c r="M8004" i="3" a="1"/>
  <c r="M8004" i="3" s="1"/>
  <c r="M8003" i="3" a="1"/>
  <c r="M8003" i="3" s="1"/>
  <c r="M8002" i="3" a="1"/>
  <c r="M8002" i="3" s="1"/>
  <c r="M8001" i="3" a="1"/>
  <c r="M8001" i="3" s="1"/>
  <c r="M8000" i="3" a="1"/>
  <c r="M8000" i="3" s="1"/>
  <c r="M7999" i="3" a="1"/>
  <c r="M7999" i="3" s="1"/>
  <c r="M7998" i="3" a="1"/>
  <c r="M7998" i="3" s="1"/>
  <c r="M7997" i="3" a="1"/>
  <c r="M7997" i="3" s="1"/>
  <c r="M7996" i="3" a="1"/>
  <c r="M7996" i="3" s="1"/>
  <c r="M7995" i="3" a="1"/>
  <c r="M7995" i="3" s="1"/>
  <c r="M7994" i="3" a="1"/>
  <c r="M7994" i="3" s="1"/>
  <c r="M7993" i="3" a="1"/>
  <c r="M7993" i="3" s="1"/>
  <c r="M7992" i="3" a="1"/>
  <c r="M7992" i="3" s="1"/>
  <c r="M7991" i="3" a="1"/>
  <c r="M7991" i="3" s="1"/>
  <c r="M7990" i="3" a="1"/>
  <c r="M7990" i="3" s="1"/>
  <c r="M7989" i="3" a="1"/>
  <c r="M7989" i="3" s="1"/>
  <c r="M7988" i="3" a="1"/>
  <c r="M7988" i="3" s="1"/>
  <c r="M7987" i="3" a="1"/>
  <c r="M7987" i="3" s="1"/>
  <c r="M7986" i="3" a="1"/>
  <c r="M7986" i="3" s="1"/>
  <c r="M7985" i="3" a="1"/>
  <c r="M7985" i="3" s="1"/>
  <c r="M7984" i="3" a="1"/>
  <c r="M7984" i="3" s="1"/>
  <c r="M7983" i="3" a="1"/>
  <c r="M7983" i="3" s="1"/>
  <c r="M7982" i="3" a="1"/>
  <c r="M7982" i="3" s="1"/>
  <c r="M7981" i="3" a="1"/>
  <c r="M7981" i="3" s="1"/>
  <c r="M7980" i="3" a="1"/>
  <c r="M7980" i="3" s="1"/>
  <c r="M7979" i="3" a="1"/>
  <c r="M7979" i="3" s="1"/>
  <c r="M7978" i="3" a="1"/>
  <c r="M7978" i="3" s="1"/>
  <c r="M7977" i="3" a="1"/>
  <c r="M7977" i="3" s="1"/>
  <c r="M7976" i="3" a="1"/>
  <c r="M7976" i="3" s="1"/>
  <c r="M7975" i="3" a="1"/>
  <c r="M7975" i="3" s="1"/>
  <c r="M7974" i="3" a="1"/>
  <c r="M7974" i="3" s="1"/>
  <c r="M7973" i="3" a="1"/>
  <c r="M7973" i="3" s="1"/>
  <c r="M7972" i="3" a="1"/>
  <c r="M7972" i="3" s="1"/>
  <c r="M7971" i="3" a="1"/>
  <c r="M7971" i="3" s="1"/>
  <c r="M7970" i="3" a="1"/>
  <c r="M7970" i="3" s="1"/>
  <c r="M7969" i="3" a="1"/>
  <c r="M7969" i="3" s="1"/>
  <c r="M7968" i="3" a="1"/>
  <c r="M7968" i="3" s="1"/>
  <c r="M7967" i="3" a="1"/>
  <c r="M7967" i="3" s="1"/>
  <c r="M7966" i="3" a="1"/>
  <c r="M7966" i="3" s="1"/>
  <c r="M7965" i="3" a="1"/>
  <c r="M7965" i="3" s="1"/>
  <c r="M7964" i="3" a="1"/>
  <c r="M7964" i="3" s="1"/>
  <c r="M7963" i="3" a="1"/>
  <c r="M7963" i="3" s="1"/>
  <c r="M7962" i="3" a="1"/>
  <c r="M7962" i="3" s="1"/>
  <c r="M7961" i="3" a="1"/>
  <c r="M7961" i="3" s="1"/>
  <c r="M7960" i="3" a="1"/>
  <c r="M7960" i="3" s="1"/>
  <c r="M7959" i="3" a="1"/>
  <c r="M7959" i="3" s="1"/>
  <c r="M7958" i="3" a="1"/>
  <c r="M7958" i="3" s="1"/>
  <c r="M7957" i="3" a="1"/>
  <c r="M7957" i="3" s="1"/>
  <c r="M7956" i="3" a="1"/>
  <c r="M7956" i="3" s="1"/>
  <c r="M7955" i="3" a="1"/>
  <c r="M7955" i="3" s="1"/>
  <c r="M7954" i="3" a="1"/>
  <c r="M7954" i="3" s="1"/>
  <c r="M7953" i="3" a="1"/>
  <c r="M7953" i="3" s="1"/>
  <c r="M7952" i="3" a="1"/>
  <c r="M7952" i="3" s="1"/>
  <c r="M7951" i="3" a="1"/>
  <c r="M7951" i="3" s="1"/>
  <c r="M7950" i="3" a="1"/>
  <c r="M7950" i="3" s="1"/>
  <c r="M7949" i="3" a="1"/>
  <c r="M7949" i="3" s="1"/>
  <c r="M7948" i="3" a="1"/>
  <c r="M7948" i="3" s="1"/>
  <c r="M7947" i="3" a="1"/>
  <c r="M7947" i="3" s="1"/>
  <c r="M7946" i="3" a="1"/>
  <c r="M7946" i="3" s="1"/>
  <c r="M7945" i="3" a="1"/>
  <c r="M7945" i="3" s="1"/>
  <c r="M7944" i="3" a="1"/>
  <c r="M7944" i="3" s="1"/>
  <c r="M7943" i="3" a="1"/>
  <c r="M7943" i="3" s="1"/>
  <c r="M7942" i="3" a="1"/>
  <c r="M7942" i="3" s="1"/>
  <c r="M7941" i="3" a="1"/>
  <c r="M7941" i="3" s="1"/>
  <c r="M7940" i="3" a="1"/>
  <c r="M7940" i="3" s="1"/>
  <c r="M7939" i="3" a="1"/>
  <c r="M7939" i="3" s="1"/>
  <c r="M7938" i="3" a="1"/>
  <c r="M7938" i="3" s="1"/>
  <c r="M7937" i="3" a="1"/>
  <c r="M7937" i="3" s="1"/>
  <c r="M7936" i="3" a="1"/>
  <c r="M7936" i="3" s="1"/>
  <c r="M7935" i="3" a="1"/>
  <c r="M7935" i="3" s="1"/>
  <c r="M7934" i="3" a="1"/>
  <c r="M7934" i="3" s="1"/>
  <c r="M7933" i="3" a="1"/>
  <c r="M7933" i="3" s="1"/>
  <c r="M7932" i="3" a="1"/>
  <c r="M7932" i="3" s="1"/>
  <c r="M7931" i="3" a="1"/>
  <c r="M7931" i="3" s="1"/>
  <c r="M7930" i="3" a="1"/>
  <c r="M7930" i="3" s="1"/>
  <c r="M7929" i="3" a="1"/>
  <c r="M7929" i="3" s="1"/>
  <c r="M7928" i="3" a="1"/>
  <c r="M7928" i="3" s="1"/>
  <c r="M7927" i="3" a="1"/>
  <c r="M7927" i="3" s="1"/>
  <c r="M7926" i="3" a="1"/>
  <c r="M7926" i="3" s="1"/>
  <c r="M7925" i="3" a="1"/>
  <c r="M7925" i="3" s="1"/>
  <c r="M7924" i="3" a="1"/>
  <c r="M7924" i="3" s="1"/>
  <c r="M7923" i="3" a="1"/>
  <c r="M7923" i="3" s="1"/>
  <c r="M7922" i="3" a="1"/>
  <c r="M7922" i="3" s="1"/>
  <c r="M7921" i="3" a="1"/>
  <c r="M7921" i="3" s="1"/>
  <c r="M7920" i="3" a="1"/>
  <c r="M7920" i="3" s="1"/>
  <c r="M7919" i="3" a="1"/>
  <c r="M7919" i="3" s="1"/>
  <c r="M7918" i="3" a="1"/>
  <c r="M7918" i="3" s="1"/>
  <c r="M7917" i="3" a="1"/>
  <c r="M7917" i="3" s="1"/>
  <c r="M7916" i="3" a="1"/>
  <c r="M7916" i="3" s="1"/>
  <c r="M7915" i="3" a="1"/>
  <c r="M7915" i="3" s="1"/>
  <c r="M7914" i="3" a="1"/>
  <c r="M7914" i="3" s="1"/>
  <c r="M7913" i="3" a="1"/>
  <c r="M7913" i="3" s="1"/>
  <c r="M7912" i="3" a="1"/>
  <c r="M7912" i="3" s="1"/>
  <c r="M7911" i="3" a="1"/>
  <c r="M7911" i="3" s="1"/>
  <c r="M7910" i="3" a="1"/>
  <c r="M7910" i="3" s="1"/>
  <c r="M7909" i="3" a="1"/>
  <c r="M7909" i="3" s="1"/>
  <c r="M7908" i="3" a="1"/>
  <c r="M7908" i="3" s="1"/>
  <c r="M7907" i="3" a="1"/>
  <c r="M7907" i="3" s="1"/>
  <c r="M7906" i="3" a="1"/>
  <c r="M7906" i="3" s="1"/>
  <c r="M7905" i="3" a="1"/>
  <c r="M7905" i="3" s="1"/>
  <c r="M7904" i="3" a="1"/>
  <c r="M7904" i="3" s="1"/>
  <c r="M7903" i="3" a="1"/>
  <c r="M7903" i="3" s="1"/>
  <c r="M7902" i="3" a="1"/>
  <c r="M7902" i="3" s="1"/>
  <c r="M7901" i="3" a="1"/>
  <c r="M7901" i="3" s="1"/>
  <c r="M7900" i="3" a="1"/>
  <c r="M7900" i="3" s="1"/>
  <c r="M7899" i="3" a="1"/>
  <c r="M7899" i="3" s="1"/>
  <c r="M7898" i="3" a="1"/>
  <c r="M7898" i="3" s="1"/>
  <c r="M7897" i="3" a="1"/>
  <c r="M7897" i="3" s="1"/>
  <c r="M7896" i="3" a="1"/>
  <c r="M7896" i="3" s="1"/>
  <c r="M7895" i="3" a="1"/>
  <c r="M7895" i="3" s="1"/>
  <c r="M7894" i="3" a="1"/>
  <c r="M7894" i="3" s="1"/>
  <c r="M7893" i="3" a="1"/>
  <c r="M7893" i="3" s="1"/>
  <c r="M7892" i="3" a="1"/>
  <c r="M7892" i="3" s="1"/>
  <c r="M7891" i="3" a="1"/>
  <c r="M7891" i="3" s="1"/>
  <c r="M7890" i="3" a="1"/>
  <c r="M7890" i="3" s="1"/>
  <c r="M7889" i="3" a="1"/>
  <c r="M7889" i="3" s="1"/>
  <c r="M7888" i="3" a="1"/>
  <c r="M7888" i="3" s="1"/>
  <c r="M7887" i="3" a="1"/>
  <c r="M7887" i="3" s="1"/>
  <c r="M7886" i="3" a="1"/>
  <c r="M7886" i="3" s="1"/>
  <c r="M7885" i="3" a="1"/>
  <c r="M7885" i="3" s="1"/>
  <c r="M7884" i="3" a="1"/>
  <c r="M7884" i="3" s="1"/>
  <c r="M7883" i="3" a="1"/>
  <c r="M7883" i="3" s="1"/>
  <c r="M7882" i="3" a="1"/>
  <c r="M7882" i="3" s="1"/>
  <c r="M7881" i="3" a="1"/>
  <c r="M7881" i="3" s="1"/>
  <c r="M7880" i="3" a="1"/>
  <c r="M7880" i="3" s="1"/>
  <c r="M7879" i="3" a="1"/>
  <c r="M7879" i="3" s="1"/>
  <c r="M7878" i="3" a="1"/>
  <c r="M7878" i="3" s="1"/>
  <c r="M7877" i="3" a="1"/>
  <c r="M7877" i="3" s="1"/>
  <c r="M7876" i="3" a="1"/>
  <c r="M7876" i="3" s="1"/>
  <c r="M7875" i="3" a="1"/>
  <c r="M7875" i="3" s="1"/>
  <c r="M7874" i="3" a="1"/>
  <c r="M7874" i="3" s="1"/>
  <c r="M7873" i="3" a="1"/>
  <c r="M7873" i="3" s="1"/>
  <c r="M7872" i="3" a="1"/>
  <c r="M7872" i="3" s="1"/>
  <c r="M7871" i="3" a="1"/>
  <c r="M7871" i="3" s="1"/>
  <c r="M7870" i="3" a="1"/>
  <c r="M7870" i="3" s="1"/>
  <c r="M7869" i="3" a="1"/>
  <c r="M7869" i="3" s="1"/>
  <c r="M7868" i="3" a="1"/>
  <c r="M7868" i="3" s="1"/>
  <c r="M7867" i="3" a="1"/>
  <c r="M7867" i="3" s="1"/>
  <c r="M7866" i="3" a="1"/>
  <c r="M7866" i="3" s="1"/>
  <c r="M7865" i="3" a="1"/>
  <c r="M7865" i="3" s="1"/>
  <c r="M7864" i="3" a="1"/>
  <c r="M7864" i="3" s="1"/>
  <c r="M7863" i="3" a="1"/>
  <c r="M7863" i="3" s="1"/>
  <c r="M7862" i="3" a="1"/>
  <c r="M7862" i="3" s="1"/>
  <c r="M7861" i="3" a="1"/>
  <c r="M7861" i="3" s="1"/>
  <c r="M7860" i="3" a="1"/>
  <c r="M7860" i="3" s="1"/>
  <c r="M7859" i="3" a="1"/>
  <c r="M7859" i="3" s="1"/>
  <c r="M7858" i="3" a="1"/>
  <c r="M7858" i="3" s="1"/>
  <c r="M7857" i="3" a="1"/>
  <c r="M7857" i="3" s="1"/>
  <c r="M7856" i="3" a="1"/>
  <c r="M7856" i="3" s="1"/>
  <c r="M7855" i="3" a="1"/>
  <c r="M7855" i="3" s="1"/>
  <c r="M7854" i="3" a="1"/>
  <c r="M7854" i="3" s="1"/>
  <c r="M7853" i="3" a="1"/>
  <c r="M7853" i="3" s="1"/>
  <c r="M7852" i="3" a="1"/>
  <c r="M7852" i="3" s="1"/>
  <c r="M7851" i="3" a="1"/>
  <c r="M7851" i="3" s="1"/>
  <c r="M7850" i="3" a="1"/>
  <c r="M7850" i="3" s="1"/>
  <c r="M7849" i="3" a="1"/>
  <c r="M7849" i="3" s="1"/>
  <c r="M7848" i="3" a="1"/>
  <c r="M7848" i="3" s="1"/>
  <c r="M7847" i="3" a="1"/>
  <c r="M7847" i="3" s="1"/>
  <c r="M7846" i="3" a="1"/>
  <c r="M7846" i="3" s="1"/>
  <c r="M7845" i="3" a="1"/>
  <c r="M7845" i="3" s="1"/>
  <c r="M7844" i="3" a="1"/>
  <c r="M7844" i="3" s="1"/>
  <c r="M7843" i="3" a="1"/>
  <c r="M7843" i="3" s="1"/>
  <c r="M7842" i="3" a="1"/>
  <c r="M7842" i="3" s="1"/>
  <c r="M7841" i="3" a="1"/>
  <c r="M7841" i="3" s="1"/>
  <c r="M7840" i="3" a="1"/>
  <c r="M7840" i="3" s="1"/>
  <c r="M7839" i="3" a="1"/>
  <c r="M7839" i="3" s="1"/>
  <c r="M7838" i="3" a="1"/>
  <c r="M7838" i="3" s="1"/>
  <c r="M7837" i="3" a="1"/>
  <c r="M7837" i="3" s="1"/>
  <c r="M7836" i="3" a="1"/>
  <c r="M7836" i="3" s="1"/>
  <c r="M7835" i="3" a="1"/>
  <c r="M7835" i="3" s="1"/>
  <c r="M7834" i="3" a="1"/>
  <c r="M7834" i="3" s="1"/>
  <c r="M7833" i="3" a="1"/>
  <c r="M7833" i="3" s="1"/>
  <c r="M7832" i="3" a="1"/>
  <c r="M7832" i="3" s="1"/>
  <c r="M7831" i="3" a="1"/>
  <c r="M7831" i="3" s="1"/>
  <c r="M7830" i="3" a="1"/>
  <c r="M7830" i="3" s="1"/>
  <c r="M7829" i="3" a="1"/>
  <c r="M7829" i="3" s="1"/>
  <c r="M7828" i="3" a="1"/>
  <c r="M7828" i="3" s="1"/>
  <c r="M7827" i="3" a="1"/>
  <c r="M7827" i="3" s="1"/>
  <c r="M7826" i="3" a="1"/>
  <c r="M7826" i="3" s="1"/>
  <c r="M7825" i="3" a="1"/>
  <c r="M7825" i="3" s="1"/>
  <c r="M7824" i="3" a="1"/>
  <c r="M7824" i="3" s="1"/>
  <c r="M7823" i="3" a="1"/>
  <c r="M7823" i="3" s="1"/>
  <c r="M7822" i="3" a="1"/>
  <c r="M7822" i="3" s="1"/>
  <c r="M7821" i="3" a="1"/>
  <c r="M7821" i="3" s="1"/>
  <c r="M7820" i="3" a="1"/>
  <c r="M7820" i="3" s="1"/>
  <c r="M7819" i="3" a="1"/>
  <c r="M7819" i="3" s="1"/>
  <c r="M7818" i="3" a="1"/>
  <c r="M7818" i="3" s="1"/>
  <c r="M7817" i="3" a="1"/>
  <c r="M7817" i="3" s="1"/>
  <c r="M7816" i="3" a="1"/>
  <c r="M7816" i="3" s="1"/>
  <c r="M7815" i="3" a="1"/>
  <c r="M7815" i="3" s="1"/>
  <c r="M7814" i="3" a="1"/>
  <c r="M7814" i="3" s="1"/>
  <c r="M7813" i="3" a="1"/>
  <c r="M7813" i="3" s="1"/>
  <c r="M7812" i="3" a="1"/>
  <c r="M7812" i="3" s="1"/>
  <c r="M7811" i="3" a="1"/>
  <c r="M7811" i="3" s="1"/>
  <c r="M7810" i="3" a="1"/>
  <c r="M7810" i="3" s="1"/>
  <c r="M7809" i="3" a="1"/>
  <c r="M7809" i="3" s="1"/>
  <c r="M7808" i="3" a="1"/>
  <c r="M7808" i="3" s="1"/>
  <c r="M7807" i="3" a="1"/>
  <c r="M7807" i="3" s="1"/>
  <c r="M7806" i="3" a="1"/>
  <c r="M7806" i="3" s="1"/>
  <c r="M7805" i="3" a="1"/>
  <c r="M7805" i="3" s="1"/>
  <c r="M7804" i="3" a="1"/>
  <c r="M7804" i="3" s="1"/>
  <c r="M7803" i="3" a="1"/>
  <c r="M7803" i="3" s="1"/>
  <c r="M7802" i="3" a="1"/>
  <c r="M7802" i="3" s="1"/>
  <c r="M7801" i="3" a="1"/>
  <c r="M7801" i="3" s="1"/>
  <c r="M7800" i="3" a="1"/>
  <c r="M7800" i="3" s="1"/>
  <c r="M7799" i="3" a="1"/>
  <c r="M7799" i="3" s="1"/>
  <c r="M7798" i="3" a="1"/>
  <c r="M7798" i="3" s="1"/>
  <c r="M7797" i="3" a="1"/>
  <c r="M7797" i="3" s="1"/>
  <c r="M7796" i="3" a="1"/>
  <c r="M7796" i="3" s="1"/>
  <c r="M7795" i="3" a="1"/>
  <c r="M7795" i="3" s="1"/>
  <c r="M7794" i="3" a="1"/>
  <c r="M7794" i="3" s="1"/>
  <c r="M7793" i="3" a="1"/>
  <c r="M7793" i="3" s="1"/>
  <c r="M7792" i="3" a="1"/>
  <c r="M7792" i="3" s="1"/>
  <c r="M7791" i="3" a="1"/>
  <c r="M7791" i="3" s="1"/>
  <c r="M7790" i="3" a="1"/>
  <c r="M7790" i="3" s="1"/>
  <c r="M7789" i="3" a="1"/>
  <c r="M7789" i="3" s="1"/>
  <c r="M7788" i="3" a="1"/>
  <c r="M7788" i="3" s="1"/>
  <c r="M7787" i="3" a="1"/>
  <c r="M7787" i="3" s="1"/>
  <c r="M7786" i="3" a="1"/>
  <c r="M7786" i="3" s="1"/>
  <c r="M7785" i="3" a="1"/>
  <c r="M7785" i="3" s="1"/>
  <c r="M7784" i="3" a="1"/>
  <c r="M7784" i="3" s="1"/>
  <c r="M7783" i="3" a="1"/>
  <c r="M7783" i="3" s="1"/>
  <c r="M7782" i="3" a="1"/>
  <c r="M7782" i="3" s="1"/>
  <c r="M7781" i="3" a="1"/>
  <c r="M7781" i="3" s="1"/>
  <c r="M7780" i="3" a="1"/>
  <c r="M7780" i="3" s="1"/>
  <c r="M7779" i="3" a="1"/>
  <c r="M7779" i="3" s="1"/>
  <c r="M7778" i="3" a="1"/>
  <c r="M7778" i="3" s="1"/>
  <c r="M7777" i="3" a="1"/>
  <c r="M7777" i="3" s="1"/>
  <c r="M7776" i="3" a="1"/>
  <c r="M7776" i="3" s="1"/>
  <c r="M7775" i="3" a="1"/>
  <c r="M7775" i="3" s="1"/>
  <c r="M7774" i="3" a="1"/>
  <c r="M7774" i="3" s="1"/>
  <c r="M7773" i="3" a="1"/>
  <c r="M7773" i="3" s="1"/>
  <c r="M7772" i="3" a="1"/>
  <c r="M7772" i="3" s="1"/>
  <c r="M7771" i="3" a="1"/>
  <c r="M7771" i="3" s="1"/>
  <c r="M7770" i="3" a="1"/>
  <c r="M7770" i="3" s="1"/>
  <c r="M7769" i="3" a="1"/>
  <c r="M7769" i="3" s="1"/>
  <c r="M7768" i="3" a="1"/>
  <c r="M7768" i="3" s="1"/>
  <c r="M7767" i="3" a="1"/>
  <c r="M7767" i="3" s="1"/>
  <c r="M7766" i="3" a="1"/>
  <c r="M7766" i="3" s="1"/>
  <c r="M7765" i="3" a="1"/>
  <c r="M7765" i="3" s="1"/>
  <c r="M7764" i="3" a="1"/>
  <c r="M7764" i="3" s="1"/>
  <c r="M7763" i="3" a="1"/>
  <c r="M7763" i="3" s="1"/>
  <c r="M7762" i="3" a="1"/>
  <c r="M7762" i="3" s="1"/>
  <c r="M7761" i="3" a="1"/>
  <c r="M7761" i="3" s="1"/>
  <c r="M7760" i="3" a="1"/>
  <c r="M7760" i="3" s="1"/>
  <c r="M7759" i="3" a="1"/>
  <c r="M7759" i="3" s="1"/>
  <c r="M7758" i="3" a="1"/>
  <c r="M7758" i="3" s="1"/>
  <c r="M7757" i="3" a="1"/>
  <c r="M7757" i="3" s="1"/>
  <c r="M7756" i="3" a="1"/>
  <c r="M7756" i="3" s="1"/>
  <c r="M7755" i="3" a="1"/>
  <c r="M7755" i="3" s="1"/>
  <c r="M7754" i="3" a="1"/>
  <c r="M7754" i="3" s="1"/>
  <c r="M7753" i="3" a="1"/>
  <c r="M7753" i="3" s="1"/>
  <c r="M7752" i="3" a="1"/>
  <c r="M7752" i="3" s="1"/>
  <c r="M7751" i="3" a="1"/>
  <c r="M7751" i="3" s="1"/>
  <c r="M7750" i="3" a="1"/>
  <c r="M7750" i="3" s="1"/>
  <c r="M7749" i="3" a="1"/>
  <c r="M7749" i="3" s="1"/>
  <c r="M7748" i="3" a="1"/>
  <c r="M7748" i="3" s="1"/>
  <c r="M7747" i="3" a="1"/>
  <c r="M7747" i="3" s="1"/>
  <c r="M7746" i="3" a="1"/>
  <c r="M7746" i="3" s="1"/>
  <c r="M7745" i="3" a="1"/>
  <c r="M7745" i="3" s="1"/>
  <c r="M7744" i="3" a="1"/>
  <c r="M7744" i="3" s="1"/>
  <c r="M7743" i="3" a="1"/>
  <c r="M7743" i="3" s="1"/>
  <c r="M7742" i="3" a="1"/>
  <c r="M7742" i="3" s="1"/>
  <c r="M7741" i="3" a="1"/>
  <c r="M7741" i="3" s="1"/>
  <c r="M7740" i="3" a="1"/>
  <c r="M7740" i="3" s="1"/>
  <c r="M7739" i="3" a="1"/>
  <c r="M7739" i="3" s="1"/>
  <c r="M7738" i="3" a="1"/>
  <c r="M7738" i="3" s="1"/>
  <c r="M7737" i="3" a="1"/>
  <c r="M7737" i="3" s="1"/>
  <c r="M7736" i="3" a="1"/>
  <c r="M7736" i="3" s="1"/>
  <c r="M7735" i="3" a="1"/>
  <c r="M7735" i="3" s="1"/>
  <c r="M7734" i="3" a="1"/>
  <c r="M7734" i="3" s="1"/>
  <c r="M7733" i="3" a="1"/>
  <c r="M7733" i="3" s="1"/>
  <c r="M7732" i="3" a="1"/>
  <c r="M7732" i="3" s="1"/>
  <c r="M7731" i="3" a="1"/>
  <c r="M7731" i="3" s="1"/>
  <c r="M7730" i="3" a="1"/>
  <c r="M7730" i="3" s="1"/>
  <c r="M7729" i="3" a="1"/>
  <c r="M7729" i="3" s="1"/>
  <c r="M7728" i="3" a="1"/>
  <c r="M7728" i="3" s="1"/>
  <c r="M7727" i="3" a="1"/>
  <c r="M7727" i="3" s="1"/>
  <c r="M7726" i="3" a="1"/>
  <c r="M7726" i="3" s="1"/>
  <c r="M7725" i="3" a="1"/>
  <c r="M7725" i="3" s="1"/>
  <c r="M7724" i="3" a="1"/>
  <c r="M7724" i="3" s="1"/>
  <c r="M7723" i="3" a="1"/>
  <c r="M7723" i="3" s="1"/>
  <c r="M7722" i="3" a="1"/>
  <c r="M7722" i="3" s="1"/>
  <c r="M7721" i="3" a="1"/>
  <c r="M7721" i="3" s="1"/>
  <c r="M7720" i="3" a="1"/>
  <c r="M7720" i="3" s="1"/>
  <c r="M7719" i="3" a="1"/>
  <c r="M7719" i="3" s="1"/>
  <c r="M7718" i="3" a="1"/>
  <c r="M7718" i="3" s="1"/>
  <c r="M7717" i="3" a="1"/>
  <c r="M7717" i="3" s="1"/>
  <c r="M7716" i="3" a="1"/>
  <c r="M7716" i="3" s="1"/>
  <c r="M7715" i="3" a="1"/>
  <c r="M7715" i="3" s="1"/>
  <c r="M7714" i="3" a="1"/>
  <c r="M7714" i="3" s="1"/>
  <c r="M7713" i="3" a="1"/>
  <c r="M7713" i="3" s="1"/>
  <c r="M7712" i="3" a="1"/>
  <c r="M7712" i="3" s="1"/>
  <c r="M7711" i="3" a="1"/>
  <c r="M7711" i="3" s="1"/>
  <c r="M7710" i="3" a="1"/>
  <c r="M7710" i="3" s="1"/>
  <c r="M7709" i="3" a="1"/>
  <c r="M7709" i="3" s="1"/>
  <c r="M7708" i="3" a="1"/>
  <c r="M7708" i="3" s="1"/>
  <c r="M7707" i="3" a="1"/>
  <c r="M7707" i="3" s="1"/>
  <c r="M7706" i="3" a="1"/>
  <c r="M7706" i="3" s="1"/>
  <c r="M7705" i="3" a="1"/>
  <c r="M7705" i="3" s="1"/>
  <c r="M7704" i="3" a="1"/>
  <c r="M7704" i="3" s="1"/>
  <c r="M7703" i="3" a="1"/>
  <c r="M7703" i="3" s="1"/>
  <c r="M7702" i="3" a="1"/>
  <c r="M7702" i="3" s="1"/>
  <c r="M7701" i="3" a="1"/>
  <c r="M7701" i="3" s="1"/>
  <c r="M7700" i="3" a="1"/>
  <c r="M7700" i="3" s="1"/>
  <c r="M7699" i="3" a="1"/>
  <c r="M7699" i="3" s="1"/>
  <c r="M7698" i="3" a="1"/>
  <c r="M7698" i="3" s="1"/>
  <c r="M7697" i="3" a="1"/>
  <c r="M7697" i="3" s="1"/>
  <c r="M7696" i="3" a="1"/>
  <c r="M7696" i="3" s="1"/>
  <c r="M7695" i="3" a="1"/>
  <c r="M7695" i="3" s="1"/>
  <c r="M7694" i="3" a="1"/>
  <c r="M7694" i="3" s="1"/>
  <c r="M7693" i="3" a="1"/>
  <c r="M7693" i="3" s="1"/>
  <c r="M7692" i="3" a="1"/>
  <c r="M7692" i="3" s="1"/>
  <c r="M7691" i="3" a="1"/>
  <c r="M7691" i="3" s="1"/>
  <c r="M7690" i="3" a="1"/>
  <c r="M7690" i="3" s="1"/>
  <c r="M7689" i="3" a="1"/>
  <c r="M7689" i="3" s="1"/>
  <c r="M7688" i="3" a="1"/>
  <c r="M7688" i="3" s="1"/>
  <c r="M7687" i="3" a="1"/>
  <c r="M7687" i="3" s="1"/>
  <c r="M7686" i="3" a="1"/>
  <c r="M7686" i="3" s="1"/>
  <c r="M7685" i="3" a="1"/>
  <c r="M7685" i="3" s="1"/>
  <c r="M7684" i="3" a="1"/>
  <c r="M7684" i="3" s="1"/>
  <c r="M7683" i="3" a="1"/>
  <c r="M7683" i="3" s="1"/>
  <c r="M7682" i="3" a="1"/>
  <c r="M7682" i="3" s="1"/>
  <c r="M7681" i="3" a="1"/>
  <c r="M7681" i="3" s="1"/>
  <c r="M7680" i="3" a="1"/>
  <c r="M7680" i="3" s="1"/>
  <c r="M7679" i="3" a="1"/>
  <c r="M7679" i="3" s="1"/>
  <c r="M7678" i="3" a="1"/>
  <c r="M7678" i="3" s="1"/>
  <c r="M7677" i="3" a="1"/>
  <c r="M7677" i="3" s="1"/>
  <c r="M7676" i="3" a="1"/>
  <c r="M7676" i="3" s="1"/>
  <c r="M7675" i="3" a="1"/>
  <c r="M7675" i="3" s="1"/>
  <c r="M7674" i="3" a="1"/>
  <c r="M7674" i="3" s="1"/>
  <c r="M7673" i="3" a="1"/>
  <c r="M7673" i="3" s="1"/>
  <c r="M7672" i="3" a="1"/>
  <c r="M7672" i="3" s="1"/>
  <c r="M7671" i="3" a="1"/>
  <c r="M7671" i="3" s="1"/>
  <c r="M7670" i="3" a="1"/>
  <c r="M7670" i="3" s="1"/>
  <c r="M7669" i="3" a="1"/>
  <c r="M7669" i="3" s="1"/>
  <c r="M7668" i="3" a="1"/>
  <c r="M7668" i="3" s="1"/>
  <c r="M7667" i="3" a="1"/>
  <c r="M7667" i="3" s="1"/>
  <c r="M7666" i="3" a="1"/>
  <c r="M7666" i="3" s="1"/>
  <c r="M7665" i="3" a="1"/>
  <c r="M7665" i="3" s="1"/>
  <c r="M7664" i="3" a="1"/>
  <c r="M7664" i="3" s="1"/>
  <c r="M7663" i="3" a="1"/>
  <c r="M7663" i="3" s="1"/>
  <c r="M7662" i="3" a="1"/>
  <c r="M7662" i="3" s="1"/>
  <c r="M7661" i="3" a="1"/>
  <c r="M7661" i="3" s="1"/>
  <c r="M7660" i="3" a="1"/>
  <c r="M7660" i="3" s="1"/>
  <c r="M7659" i="3" a="1"/>
  <c r="M7659" i="3" s="1"/>
  <c r="M7658" i="3" a="1"/>
  <c r="M7658" i="3" s="1"/>
  <c r="M7657" i="3" a="1"/>
  <c r="M7657" i="3" s="1"/>
  <c r="M7656" i="3" a="1"/>
  <c r="M7656" i="3" s="1"/>
  <c r="M7655" i="3" a="1"/>
  <c r="M7655" i="3" s="1"/>
  <c r="M7654" i="3" a="1"/>
  <c r="M7654" i="3" s="1"/>
  <c r="M7653" i="3" a="1"/>
  <c r="M7653" i="3" s="1"/>
  <c r="M7652" i="3" a="1"/>
  <c r="M7652" i="3" s="1"/>
  <c r="M7651" i="3" a="1"/>
  <c r="M7651" i="3" s="1"/>
  <c r="M7650" i="3" a="1"/>
  <c r="M7650" i="3" s="1"/>
  <c r="M7649" i="3" a="1"/>
  <c r="M7649" i="3" s="1"/>
  <c r="M7648" i="3" a="1"/>
  <c r="M7648" i="3" s="1"/>
  <c r="M7647" i="3" a="1"/>
  <c r="M7647" i="3" s="1"/>
  <c r="M7646" i="3" a="1"/>
  <c r="M7646" i="3" s="1"/>
  <c r="M7645" i="3" a="1"/>
  <c r="M7645" i="3" s="1"/>
  <c r="M7644" i="3" a="1"/>
  <c r="M7644" i="3" s="1"/>
  <c r="M7643" i="3" a="1"/>
  <c r="M7643" i="3" s="1"/>
  <c r="M7642" i="3" a="1"/>
  <c r="M7642" i="3" s="1"/>
  <c r="M7641" i="3" a="1"/>
  <c r="M7641" i="3" s="1"/>
  <c r="M7640" i="3" a="1"/>
  <c r="M7640" i="3" s="1"/>
  <c r="M7639" i="3" a="1"/>
  <c r="M7639" i="3" s="1"/>
  <c r="M7638" i="3" a="1"/>
  <c r="M7638" i="3" s="1"/>
  <c r="M7637" i="3" a="1"/>
  <c r="M7637" i="3" s="1"/>
  <c r="M7636" i="3" a="1"/>
  <c r="M7636" i="3" s="1"/>
  <c r="M7635" i="3" a="1"/>
  <c r="M7635" i="3" s="1"/>
  <c r="M7634" i="3" a="1"/>
  <c r="M7634" i="3" s="1"/>
  <c r="M7633" i="3" a="1"/>
  <c r="M7633" i="3" s="1"/>
  <c r="M7632" i="3" a="1"/>
  <c r="M7632" i="3" s="1"/>
  <c r="M7631" i="3" a="1"/>
  <c r="M7631" i="3" s="1"/>
  <c r="M7630" i="3" a="1"/>
  <c r="M7630" i="3" s="1"/>
  <c r="M7629" i="3" a="1"/>
  <c r="M7629" i="3" s="1"/>
  <c r="M7628" i="3" a="1"/>
  <c r="M7628" i="3" s="1"/>
  <c r="M7627" i="3" a="1"/>
  <c r="M7627" i="3" s="1"/>
  <c r="M7626" i="3" a="1"/>
  <c r="M7626" i="3" s="1"/>
  <c r="M7625" i="3" a="1"/>
  <c r="M7625" i="3" s="1"/>
  <c r="M7624" i="3" a="1"/>
  <c r="M7624" i="3" s="1"/>
  <c r="M7623" i="3" a="1"/>
  <c r="M7623" i="3" s="1"/>
  <c r="M7622" i="3" a="1"/>
  <c r="M7622" i="3" s="1"/>
  <c r="M7621" i="3" a="1"/>
  <c r="M7621" i="3" s="1"/>
  <c r="M7620" i="3" a="1"/>
  <c r="M7620" i="3" s="1"/>
  <c r="M7619" i="3" a="1"/>
  <c r="M7619" i="3" s="1"/>
  <c r="M7618" i="3" a="1"/>
  <c r="M7618" i="3" s="1"/>
  <c r="M7617" i="3" a="1"/>
  <c r="M7617" i="3" s="1"/>
  <c r="M7616" i="3" a="1"/>
  <c r="M7616" i="3" s="1"/>
  <c r="M7615" i="3" a="1"/>
  <c r="M7615" i="3" s="1"/>
  <c r="M7614" i="3" a="1"/>
  <c r="M7614" i="3" s="1"/>
  <c r="M7613" i="3" a="1"/>
  <c r="M7613" i="3" s="1"/>
  <c r="M7612" i="3" a="1"/>
  <c r="M7612" i="3" s="1"/>
  <c r="M7611" i="3" a="1"/>
  <c r="M7611" i="3" s="1"/>
  <c r="M7610" i="3" a="1"/>
  <c r="M7610" i="3" s="1"/>
  <c r="M7609" i="3" a="1"/>
  <c r="M7609" i="3" s="1"/>
  <c r="M7608" i="3" a="1"/>
  <c r="M7608" i="3" s="1"/>
  <c r="M7607" i="3" a="1"/>
  <c r="M7607" i="3" s="1"/>
  <c r="M7606" i="3" a="1"/>
  <c r="M7606" i="3" s="1"/>
  <c r="M7605" i="3" a="1"/>
  <c r="M7605" i="3" s="1"/>
  <c r="M7604" i="3" a="1"/>
  <c r="M7604" i="3" s="1"/>
  <c r="M7603" i="3" a="1"/>
  <c r="M7603" i="3" s="1"/>
  <c r="M7602" i="3" a="1"/>
  <c r="M7602" i="3" s="1"/>
  <c r="M7601" i="3" a="1"/>
  <c r="M7601" i="3" s="1"/>
  <c r="M7600" i="3" a="1"/>
  <c r="M7600" i="3" s="1"/>
  <c r="M7599" i="3" a="1"/>
  <c r="M7599" i="3" s="1"/>
  <c r="M7598" i="3" a="1"/>
  <c r="M7598" i="3" s="1"/>
  <c r="M7597" i="3" a="1"/>
  <c r="M7597" i="3" s="1"/>
  <c r="M7596" i="3" a="1"/>
  <c r="M7596" i="3" s="1"/>
  <c r="M7595" i="3" a="1"/>
  <c r="M7595" i="3" s="1"/>
  <c r="M7594" i="3" a="1"/>
  <c r="M7594" i="3" s="1"/>
  <c r="M7593" i="3" a="1"/>
  <c r="M7593" i="3" s="1"/>
  <c r="M7592" i="3" a="1"/>
  <c r="M7592" i="3" s="1"/>
  <c r="M7591" i="3" a="1"/>
  <c r="M7591" i="3" s="1"/>
  <c r="M7590" i="3" a="1"/>
  <c r="M7590" i="3" s="1"/>
  <c r="M7589" i="3" a="1"/>
  <c r="M7589" i="3" s="1"/>
  <c r="M7588" i="3" a="1"/>
  <c r="M7588" i="3" s="1"/>
  <c r="M7587" i="3" a="1"/>
  <c r="M7587" i="3" s="1"/>
  <c r="M7586" i="3" a="1"/>
  <c r="M7586" i="3" s="1"/>
  <c r="M7585" i="3" a="1"/>
  <c r="M7585" i="3" s="1"/>
  <c r="M7584" i="3" a="1"/>
  <c r="M7584" i="3" s="1"/>
  <c r="M7583" i="3" a="1"/>
  <c r="M7583" i="3" s="1"/>
  <c r="M7582" i="3" a="1"/>
  <c r="M7582" i="3" s="1"/>
  <c r="M7581" i="3" a="1"/>
  <c r="M7581" i="3" s="1"/>
  <c r="M7580" i="3" a="1"/>
  <c r="M7580" i="3" s="1"/>
  <c r="M7579" i="3" a="1"/>
  <c r="M7579" i="3" s="1"/>
  <c r="M7578" i="3" a="1"/>
  <c r="M7578" i="3" s="1"/>
  <c r="M7577" i="3" a="1"/>
  <c r="M7577" i="3" s="1"/>
  <c r="M7576" i="3" a="1"/>
  <c r="M7576" i="3" s="1"/>
  <c r="M7575" i="3" a="1"/>
  <c r="M7575" i="3" s="1"/>
  <c r="M7574" i="3" a="1"/>
  <c r="M7574" i="3" s="1"/>
  <c r="M7573" i="3" a="1"/>
  <c r="M7573" i="3" s="1"/>
  <c r="M7572" i="3" a="1"/>
  <c r="M7572" i="3" s="1"/>
  <c r="M7571" i="3" a="1"/>
  <c r="M7571" i="3" s="1"/>
  <c r="M7570" i="3" a="1"/>
  <c r="M7570" i="3" s="1"/>
  <c r="M7569" i="3" a="1"/>
  <c r="M7569" i="3" s="1"/>
  <c r="M7568" i="3" a="1"/>
  <c r="M7568" i="3" s="1"/>
  <c r="M7567" i="3" a="1"/>
  <c r="M7567" i="3" s="1"/>
  <c r="M7566" i="3" a="1"/>
  <c r="M7566" i="3" s="1"/>
  <c r="M7565" i="3" a="1"/>
  <c r="M7565" i="3" s="1"/>
  <c r="M7564" i="3" a="1"/>
  <c r="M7564" i="3" s="1"/>
  <c r="M7563" i="3" a="1"/>
  <c r="M7563" i="3" s="1"/>
  <c r="M7562" i="3" a="1"/>
  <c r="M7562" i="3" s="1"/>
  <c r="M7561" i="3" a="1"/>
  <c r="M7561" i="3" s="1"/>
  <c r="M7560" i="3" a="1"/>
  <c r="M7560" i="3" s="1"/>
  <c r="M7559" i="3" a="1"/>
  <c r="M7559" i="3" s="1"/>
  <c r="M7558" i="3" a="1"/>
  <c r="M7558" i="3" s="1"/>
  <c r="M7557" i="3" a="1"/>
  <c r="M7557" i="3" s="1"/>
  <c r="M7556" i="3" a="1"/>
  <c r="M7556" i="3" s="1"/>
  <c r="M7555" i="3" a="1"/>
  <c r="M7555" i="3" s="1"/>
  <c r="M7554" i="3" a="1"/>
  <c r="M7554" i="3" s="1"/>
  <c r="M7553" i="3" a="1"/>
  <c r="M7553" i="3" s="1"/>
  <c r="M7552" i="3" a="1"/>
  <c r="M7552" i="3" s="1"/>
  <c r="M7551" i="3" a="1"/>
  <c r="M7551" i="3" s="1"/>
  <c r="M7550" i="3" a="1"/>
  <c r="M7550" i="3" s="1"/>
  <c r="M7549" i="3" a="1"/>
  <c r="M7549" i="3" s="1"/>
  <c r="M7548" i="3" a="1"/>
  <c r="M7548" i="3" s="1"/>
  <c r="M7547" i="3" a="1"/>
  <c r="M7547" i="3" s="1"/>
  <c r="M7546" i="3" a="1"/>
  <c r="M7546" i="3" s="1"/>
  <c r="M7545" i="3" a="1"/>
  <c r="M7545" i="3" s="1"/>
  <c r="M7544" i="3" a="1"/>
  <c r="M7544" i="3" s="1"/>
  <c r="M7543" i="3" a="1"/>
  <c r="M7543" i="3" s="1"/>
  <c r="M7542" i="3" a="1"/>
  <c r="M7542" i="3" s="1"/>
  <c r="M7541" i="3" a="1"/>
  <c r="M7541" i="3" s="1"/>
  <c r="M7540" i="3" a="1"/>
  <c r="M7540" i="3" s="1"/>
  <c r="M7539" i="3" a="1"/>
  <c r="M7539" i="3" s="1"/>
  <c r="M7538" i="3" a="1"/>
  <c r="M7538" i="3" s="1"/>
  <c r="M7537" i="3" a="1"/>
  <c r="M7537" i="3" s="1"/>
  <c r="M7536" i="3" a="1"/>
  <c r="M7536" i="3" s="1"/>
  <c r="M7535" i="3" a="1"/>
  <c r="M7535" i="3" s="1"/>
  <c r="M7534" i="3" a="1"/>
  <c r="M7534" i="3" s="1"/>
  <c r="M7533" i="3" a="1"/>
  <c r="M7533" i="3" s="1"/>
  <c r="M7532" i="3" a="1"/>
  <c r="M7532" i="3" s="1"/>
  <c r="M7531" i="3" a="1"/>
  <c r="M7531" i="3" s="1"/>
  <c r="M7530" i="3" a="1"/>
  <c r="M7530" i="3" s="1"/>
  <c r="M7529" i="3" a="1"/>
  <c r="M7529" i="3" s="1"/>
  <c r="M7528" i="3" a="1"/>
  <c r="M7528" i="3" s="1"/>
  <c r="M7527" i="3" a="1"/>
  <c r="M7527" i="3" s="1"/>
  <c r="M7526" i="3" a="1"/>
  <c r="M7526" i="3" s="1"/>
  <c r="M7525" i="3" a="1"/>
  <c r="M7525" i="3" s="1"/>
  <c r="M7524" i="3" a="1"/>
  <c r="M7524" i="3" s="1"/>
  <c r="M7523" i="3" a="1"/>
  <c r="M7523" i="3" s="1"/>
  <c r="M7522" i="3" a="1"/>
  <c r="M7522" i="3" s="1"/>
  <c r="M7521" i="3" a="1"/>
  <c r="M7521" i="3" s="1"/>
  <c r="M7520" i="3" a="1"/>
  <c r="M7520" i="3" s="1"/>
  <c r="M7519" i="3" a="1"/>
  <c r="M7519" i="3" s="1"/>
  <c r="M7518" i="3" a="1"/>
  <c r="M7518" i="3" s="1"/>
  <c r="M7517" i="3" a="1"/>
  <c r="M7517" i="3" s="1"/>
  <c r="M7516" i="3" a="1"/>
  <c r="M7516" i="3" s="1"/>
  <c r="M7515" i="3" a="1"/>
  <c r="M7515" i="3" s="1"/>
  <c r="M7514" i="3" a="1"/>
  <c r="M7514" i="3" s="1"/>
  <c r="M7513" i="3" a="1"/>
  <c r="M7513" i="3" s="1"/>
  <c r="M7512" i="3" a="1"/>
  <c r="M7512" i="3" s="1"/>
  <c r="M7511" i="3" a="1"/>
  <c r="M7511" i="3" s="1"/>
  <c r="M7510" i="3" a="1"/>
  <c r="M7510" i="3" s="1"/>
  <c r="M7509" i="3" a="1"/>
  <c r="M7509" i="3" s="1"/>
  <c r="M7508" i="3" a="1"/>
  <c r="M7508" i="3" s="1"/>
  <c r="M7507" i="3" a="1"/>
  <c r="M7507" i="3" s="1"/>
  <c r="M7506" i="3" a="1"/>
  <c r="M7506" i="3" s="1"/>
  <c r="M7505" i="3" a="1"/>
  <c r="M7505" i="3" s="1"/>
  <c r="M7504" i="3" a="1"/>
  <c r="M7504" i="3" s="1"/>
  <c r="M7503" i="3" a="1"/>
  <c r="M7503" i="3" s="1"/>
  <c r="M7502" i="3" a="1"/>
  <c r="M7502" i="3" s="1"/>
  <c r="M7501" i="3" a="1"/>
  <c r="M7501" i="3" s="1"/>
  <c r="M7500" i="3" a="1"/>
  <c r="M7500" i="3" s="1"/>
  <c r="M7499" i="3" a="1"/>
  <c r="M7499" i="3" s="1"/>
  <c r="M7498" i="3" a="1"/>
  <c r="M7498" i="3" s="1"/>
  <c r="M7497" i="3" a="1"/>
  <c r="M7497" i="3" s="1"/>
  <c r="M7496" i="3" a="1"/>
  <c r="M7496" i="3" s="1"/>
  <c r="M7495" i="3" a="1"/>
  <c r="M7495" i="3" s="1"/>
  <c r="M7494" i="3" a="1"/>
  <c r="M7494" i="3" s="1"/>
  <c r="M7493" i="3" a="1"/>
  <c r="M7493" i="3" s="1"/>
  <c r="M7492" i="3" a="1"/>
  <c r="M7492" i="3" s="1"/>
  <c r="M7491" i="3" a="1"/>
  <c r="M7491" i="3" s="1"/>
  <c r="M7490" i="3" a="1"/>
  <c r="M7490" i="3" s="1"/>
  <c r="M7489" i="3" a="1"/>
  <c r="M7489" i="3" s="1"/>
  <c r="M7488" i="3" a="1"/>
  <c r="M7488" i="3" s="1"/>
  <c r="M7487" i="3" a="1"/>
  <c r="M7487" i="3" s="1"/>
  <c r="M7486" i="3" a="1"/>
  <c r="M7486" i="3" s="1"/>
  <c r="M7485" i="3" a="1"/>
  <c r="M7485" i="3" s="1"/>
  <c r="M7484" i="3" a="1"/>
  <c r="M7484" i="3" s="1"/>
  <c r="M7483" i="3" a="1"/>
  <c r="M7483" i="3" s="1"/>
  <c r="M7482" i="3" a="1"/>
  <c r="M7482" i="3" s="1"/>
  <c r="M7481" i="3" a="1"/>
  <c r="M7481" i="3" s="1"/>
  <c r="M7480" i="3" a="1"/>
  <c r="M7480" i="3" s="1"/>
  <c r="M7479" i="3" a="1"/>
  <c r="M7479" i="3" s="1"/>
  <c r="M7478" i="3" a="1"/>
  <c r="M7478" i="3" s="1"/>
  <c r="M7477" i="3" a="1"/>
  <c r="M7477" i="3" s="1"/>
  <c r="M7476" i="3" a="1"/>
  <c r="M7476" i="3" s="1"/>
  <c r="M7475" i="3" a="1"/>
  <c r="M7475" i="3" s="1"/>
  <c r="M7474" i="3" a="1"/>
  <c r="M7474" i="3" s="1"/>
  <c r="M7473" i="3" a="1"/>
  <c r="M7473" i="3" s="1"/>
  <c r="M7472" i="3" a="1"/>
  <c r="M7472" i="3" s="1"/>
  <c r="M7471" i="3" a="1"/>
  <c r="M7471" i="3" s="1"/>
  <c r="M7470" i="3" a="1"/>
  <c r="M7470" i="3" s="1"/>
  <c r="M7469" i="3" a="1"/>
  <c r="M7469" i="3" s="1"/>
  <c r="M7468" i="3" a="1"/>
  <c r="M7468" i="3" s="1"/>
  <c r="M7467" i="3" a="1"/>
  <c r="M7467" i="3" s="1"/>
  <c r="M7466" i="3" a="1"/>
  <c r="M7466" i="3" s="1"/>
  <c r="M7465" i="3" a="1"/>
  <c r="M7465" i="3" s="1"/>
  <c r="M7464" i="3" a="1"/>
  <c r="M7464" i="3" s="1"/>
  <c r="M7463" i="3" a="1"/>
  <c r="M7463" i="3" s="1"/>
  <c r="M7462" i="3" a="1"/>
  <c r="M7462" i="3" s="1"/>
  <c r="M7461" i="3" a="1"/>
  <c r="M7461" i="3" s="1"/>
  <c r="M7460" i="3" a="1"/>
  <c r="M7460" i="3" s="1"/>
  <c r="M7459" i="3" a="1"/>
  <c r="M7459" i="3" s="1"/>
  <c r="M7458" i="3" a="1"/>
  <c r="M7458" i="3" s="1"/>
  <c r="M7457" i="3" a="1"/>
  <c r="M7457" i="3" s="1"/>
  <c r="M7456" i="3" a="1"/>
  <c r="M7456" i="3" s="1"/>
  <c r="M7455" i="3" a="1"/>
  <c r="M7455" i="3" s="1"/>
  <c r="M7454" i="3" a="1"/>
  <c r="M7454" i="3" s="1"/>
  <c r="M7453" i="3" a="1"/>
  <c r="M7453" i="3" s="1"/>
  <c r="M7452" i="3" a="1"/>
  <c r="M7452" i="3" s="1"/>
  <c r="M7451" i="3" a="1"/>
  <c r="M7451" i="3" s="1"/>
  <c r="M7450" i="3" a="1"/>
  <c r="M7450" i="3" s="1"/>
  <c r="M7449" i="3" a="1"/>
  <c r="M7449" i="3" s="1"/>
  <c r="M7448" i="3" a="1"/>
  <c r="M7448" i="3" s="1"/>
  <c r="M7447" i="3" a="1"/>
  <c r="M7447" i="3" s="1"/>
  <c r="M7446" i="3" a="1"/>
  <c r="M7446" i="3" s="1"/>
  <c r="M7445" i="3" a="1"/>
  <c r="M7445" i="3" s="1"/>
  <c r="M7444" i="3" a="1"/>
  <c r="M7444" i="3" s="1"/>
  <c r="M7443" i="3" a="1"/>
  <c r="M7443" i="3" s="1"/>
  <c r="M7442" i="3" a="1"/>
  <c r="M7442" i="3" s="1"/>
  <c r="M7441" i="3" a="1"/>
  <c r="M7441" i="3" s="1"/>
  <c r="M7440" i="3" a="1"/>
  <c r="M7440" i="3" s="1"/>
  <c r="M7439" i="3" a="1"/>
  <c r="M7439" i="3" s="1"/>
  <c r="M7438" i="3" a="1"/>
  <c r="M7438" i="3" s="1"/>
  <c r="M7437" i="3" a="1"/>
  <c r="M7437" i="3" s="1"/>
  <c r="M7436" i="3" a="1"/>
  <c r="M7436" i="3" s="1"/>
  <c r="M7435" i="3" a="1"/>
  <c r="M7435" i="3" s="1"/>
  <c r="M7434" i="3" a="1"/>
  <c r="M7434" i="3" s="1"/>
  <c r="M7433" i="3" a="1"/>
  <c r="M7433" i="3" s="1"/>
  <c r="M7432" i="3" a="1"/>
  <c r="M7432" i="3" s="1"/>
  <c r="M7431" i="3" a="1"/>
  <c r="M7431" i="3" s="1"/>
  <c r="M7430" i="3" a="1"/>
  <c r="M7430" i="3" s="1"/>
  <c r="M7429" i="3" a="1"/>
  <c r="M7429" i="3" s="1"/>
  <c r="M7428" i="3" a="1"/>
  <c r="M7428" i="3" s="1"/>
  <c r="M7427" i="3" a="1"/>
  <c r="M7427" i="3" s="1"/>
  <c r="M7426" i="3" a="1"/>
  <c r="M7426" i="3" s="1"/>
  <c r="M7425" i="3" a="1"/>
  <c r="M7425" i="3" s="1"/>
  <c r="M7424" i="3" a="1"/>
  <c r="M7424" i="3" s="1"/>
  <c r="M7423" i="3" a="1"/>
  <c r="M7423" i="3" s="1"/>
  <c r="M7422" i="3" a="1"/>
  <c r="M7422" i="3" s="1"/>
  <c r="M7421" i="3" a="1"/>
  <c r="M7421" i="3" s="1"/>
  <c r="M7420" i="3" a="1"/>
  <c r="M7420" i="3" s="1"/>
  <c r="M7419" i="3" a="1"/>
  <c r="M7419" i="3" s="1"/>
  <c r="M7418" i="3" a="1"/>
  <c r="M7418" i="3" s="1"/>
  <c r="M7417" i="3" a="1"/>
  <c r="M7417" i="3" s="1"/>
  <c r="M7416" i="3" a="1"/>
  <c r="M7416" i="3" s="1"/>
  <c r="M7415" i="3" a="1"/>
  <c r="M7415" i="3" s="1"/>
  <c r="M7414" i="3" a="1"/>
  <c r="M7414" i="3" s="1"/>
  <c r="M7413" i="3" a="1"/>
  <c r="M7413" i="3" s="1"/>
  <c r="M7412" i="3" a="1"/>
  <c r="M7412" i="3" s="1"/>
  <c r="M7411" i="3" a="1"/>
  <c r="M7411" i="3" s="1"/>
  <c r="M7410" i="3" a="1"/>
  <c r="M7410" i="3" s="1"/>
  <c r="M7409" i="3" a="1"/>
  <c r="M7409" i="3" s="1"/>
  <c r="M7408" i="3" a="1"/>
  <c r="M7408" i="3" s="1"/>
  <c r="M7407" i="3" a="1"/>
  <c r="M7407" i="3" s="1"/>
  <c r="M7406" i="3" a="1"/>
  <c r="M7406" i="3" s="1"/>
  <c r="M7405" i="3" a="1"/>
  <c r="M7405" i="3" s="1"/>
  <c r="M7404" i="3" a="1"/>
  <c r="M7404" i="3" s="1"/>
  <c r="M7403" i="3" a="1"/>
  <c r="M7403" i="3" s="1"/>
  <c r="M7402" i="3" a="1"/>
  <c r="M7402" i="3" s="1"/>
  <c r="M7401" i="3" a="1"/>
  <c r="M7401" i="3" s="1"/>
  <c r="M7400" i="3" a="1"/>
  <c r="M7400" i="3" s="1"/>
  <c r="M7399" i="3" a="1"/>
  <c r="M7399" i="3" s="1"/>
  <c r="M7398" i="3" a="1"/>
  <c r="M7398" i="3" s="1"/>
  <c r="M7397" i="3" a="1"/>
  <c r="M7397" i="3" s="1"/>
  <c r="M7396" i="3" a="1"/>
  <c r="M7396" i="3" s="1"/>
  <c r="M7395" i="3" a="1"/>
  <c r="M7395" i="3" s="1"/>
  <c r="M7394" i="3" a="1"/>
  <c r="M7394" i="3" s="1"/>
  <c r="M7393" i="3" a="1"/>
  <c r="M7393" i="3" s="1"/>
  <c r="M7392" i="3" a="1"/>
  <c r="M7392" i="3" s="1"/>
  <c r="M7391" i="3" a="1"/>
  <c r="M7391" i="3" s="1"/>
  <c r="M7390" i="3" a="1"/>
  <c r="M7390" i="3" s="1"/>
  <c r="M7389" i="3" a="1"/>
  <c r="M7389" i="3" s="1"/>
  <c r="M7388" i="3" a="1"/>
  <c r="M7388" i="3" s="1"/>
  <c r="M7387" i="3" a="1"/>
  <c r="M7387" i="3" s="1"/>
  <c r="M7386" i="3" a="1"/>
  <c r="M7386" i="3" s="1"/>
  <c r="M7385" i="3" a="1"/>
  <c r="M7385" i="3" s="1"/>
  <c r="M7384" i="3" a="1"/>
  <c r="M7384" i="3" s="1"/>
  <c r="M7383" i="3" a="1"/>
  <c r="M7383" i="3" s="1"/>
  <c r="M7382" i="3" a="1"/>
  <c r="M7382" i="3" s="1"/>
  <c r="M7381" i="3" a="1"/>
  <c r="M7381" i="3" s="1"/>
  <c r="M7380" i="3" a="1"/>
  <c r="M7380" i="3" s="1"/>
  <c r="M7379" i="3" a="1"/>
  <c r="M7379" i="3" s="1"/>
  <c r="M7378" i="3" a="1"/>
  <c r="M7378" i="3" s="1"/>
  <c r="M7377" i="3" a="1"/>
  <c r="M7377" i="3" s="1"/>
  <c r="M7376" i="3" a="1"/>
  <c r="M7376" i="3" s="1"/>
  <c r="M7375" i="3" a="1"/>
  <c r="M7375" i="3" s="1"/>
  <c r="M7374" i="3" a="1"/>
  <c r="M7374" i="3" s="1"/>
  <c r="M7373" i="3" a="1"/>
  <c r="M7373" i="3" s="1"/>
  <c r="M7372" i="3" a="1"/>
  <c r="M7372" i="3" s="1"/>
  <c r="M7371" i="3" a="1"/>
  <c r="M7371" i="3" s="1"/>
  <c r="M7370" i="3" a="1"/>
  <c r="M7370" i="3" s="1"/>
  <c r="M7369" i="3" a="1"/>
  <c r="M7369" i="3" s="1"/>
  <c r="M7368" i="3" a="1"/>
  <c r="M7368" i="3" s="1"/>
  <c r="M7367" i="3" a="1"/>
  <c r="M7367" i="3" s="1"/>
  <c r="M7366" i="3" a="1"/>
  <c r="M7366" i="3" s="1"/>
  <c r="M7365" i="3" a="1"/>
  <c r="M7365" i="3" s="1"/>
  <c r="M7364" i="3" a="1"/>
  <c r="M7364" i="3" s="1"/>
  <c r="M7363" i="3" a="1"/>
  <c r="M7363" i="3" s="1"/>
  <c r="M7362" i="3" a="1"/>
  <c r="M7362" i="3" s="1"/>
  <c r="M7361" i="3" a="1"/>
  <c r="M7361" i="3" s="1"/>
  <c r="M7360" i="3" a="1"/>
  <c r="M7360" i="3" s="1"/>
  <c r="M7359" i="3" a="1"/>
  <c r="M7359" i="3" s="1"/>
  <c r="M7358" i="3" a="1"/>
  <c r="M7358" i="3" s="1"/>
  <c r="M7357" i="3" a="1"/>
  <c r="M7357" i="3" s="1"/>
  <c r="M7356" i="3" a="1"/>
  <c r="M7356" i="3" s="1"/>
  <c r="M7355" i="3" a="1"/>
  <c r="M7355" i="3" s="1"/>
  <c r="M7354" i="3" a="1"/>
  <c r="M7354" i="3" s="1"/>
  <c r="M7353" i="3" a="1"/>
  <c r="M7353" i="3" s="1"/>
  <c r="M7352" i="3" a="1"/>
  <c r="M7352" i="3" s="1"/>
  <c r="M7351" i="3" a="1"/>
  <c r="M7351" i="3" s="1"/>
  <c r="M7350" i="3" a="1"/>
  <c r="M7350" i="3" s="1"/>
  <c r="M7349" i="3" a="1"/>
  <c r="M7349" i="3" s="1"/>
  <c r="M7348" i="3" a="1"/>
  <c r="M7348" i="3" s="1"/>
  <c r="M7347" i="3" a="1"/>
  <c r="M7347" i="3" s="1"/>
  <c r="M7346" i="3" a="1"/>
  <c r="M7346" i="3" s="1"/>
  <c r="M7345" i="3" a="1"/>
  <c r="M7345" i="3" s="1"/>
  <c r="M7344" i="3" a="1"/>
  <c r="M7344" i="3" s="1"/>
  <c r="M7343" i="3" a="1"/>
  <c r="M7343" i="3" s="1"/>
  <c r="M7342" i="3" a="1"/>
  <c r="M7342" i="3" s="1"/>
  <c r="M7341" i="3" a="1"/>
  <c r="M7341" i="3" s="1"/>
  <c r="M7340" i="3" a="1"/>
  <c r="M7340" i="3" s="1"/>
  <c r="M7339" i="3" a="1"/>
  <c r="M7339" i="3" s="1"/>
  <c r="M7338" i="3" a="1"/>
  <c r="M7338" i="3" s="1"/>
  <c r="M7337" i="3" a="1"/>
  <c r="M7337" i="3" s="1"/>
  <c r="M7336" i="3" a="1"/>
  <c r="M7336" i="3" s="1"/>
  <c r="M7335" i="3" a="1"/>
  <c r="M7335" i="3" s="1"/>
  <c r="M7334" i="3" a="1"/>
  <c r="M7334" i="3" s="1"/>
  <c r="M7333" i="3" a="1"/>
  <c r="M7333" i="3" s="1"/>
  <c r="M7332" i="3" a="1"/>
  <c r="M7332" i="3" s="1"/>
  <c r="M7331" i="3" a="1"/>
  <c r="M7331" i="3" s="1"/>
  <c r="M7330" i="3" a="1"/>
  <c r="M7330" i="3" s="1"/>
  <c r="M7329" i="3" a="1"/>
  <c r="M7329" i="3" s="1"/>
  <c r="M7328" i="3" a="1"/>
  <c r="M7328" i="3" s="1"/>
  <c r="M7327" i="3" a="1"/>
  <c r="M7327" i="3" s="1"/>
  <c r="M7326" i="3" a="1"/>
  <c r="M7326" i="3" s="1"/>
  <c r="M7325" i="3" a="1"/>
  <c r="M7325" i="3" s="1"/>
  <c r="M7324" i="3" a="1"/>
  <c r="M7324" i="3" s="1"/>
  <c r="M7323" i="3" a="1"/>
  <c r="M7323" i="3" s="1"/>
  <c r="M7322" i="3" a="1"/>
  <c r="M7322" i="3" s="1"/>
  <c r="M7321" i="3" a="1"/>
  <c r="M7321" i="3" s="1"/>
  <c r="M7320" i="3" a="1"/>
  <c r="M7320" i="3" s="1"/>
  <c r="M7319" i="3" a="1"/>
  <c r="M7319" i="3" s="1"/>
  <c r="M7318" i="3" a="1"/>
  <c r="M7318" i="3" s="1"/>
  <c r="M7317" i="3" a="1"/>
  <c r="M7317" i="3" s="1"/>
  <c r="M7316" i="3" a="1"/>
  <c r="M7316" i="3" s="1"/>
  <c r="M7315" i="3" a="1"/>
  <c r="M7315" i="3" s="1"/>
  <c r="M7314" i="3" a="1"/>
  <c r="M7314" i="3" s="1"/>
  <c r="M7313" i="3" a="1"/>
  <c r="M7313" i="3" s="1"/>
  <c r="M7312" i="3" a="1"/>
  <c r="M7312" i="3" s="1"/>
  <c r="M7311" i="3" a="1"/>
  <c r="M7311" i="3" s="1"/>
  <c r="M7310" i="3" a="1"/>
  <c r="M7310" i="3" s="1"/>
  <c r="M7309" i="3" a="1"/>
  <c r="M7309" i="3" s="1"/>
  <c r="M7308" i="3" a="1"/>
  <c r="M7308" i="3" s="1"/>
  <c r="M7307" i="3" a="1"/>
  <c r="M7307" i="3" s="1"/>
  <c r="M7306" i="3" a="1"/>
  <c r="M7306" i="3" s="1"/>
  <c r="M7305" i="3" a="1"/>
  <c r="M7305" i="3" s="1"/>
  <c r="M7304" i="3" a="1"/>
  <c r="M7304" i="3" s="1"/>
  <c r="M7303" i="3" a="1"/>
  <c r="M7303" i="3" s="1"/>
  <c r="M7302" i="3" a="1"/>
  <c r="M7302" i="3" s="1"/>
  <c r="M7301" i="3" a="1"/>
  <c r="M7301" i="3" s="1"/>
  <c r="M7300" i="3" a="1"/>
  <c r="M7300" i="3" s="1"/>
  <c r="M7299" i="3" a="1"/>
  <c r="M7299" i="3" s="1"/>
  <c r="M7298" i="3" a="1"/>
  <c r="M7298" i="3" s="1"/>
  <c r="M7297" i="3" a="1"/>
  <c r="M7297" i="3" s="1"/>
  <c r="M7296" i="3" a="1"/>
  <c r="M7296" i="3" s="1"/>
  <c r="M7295" i="3" a="1"/>
  <c r="M7295" i="3" s="1"/>
  <c r="M7294" i="3" a="1"/>
  <c r="M7294" i="3" s="1"/>
  <c r="M7293" i="3" a="1"/>
  <c r="M7293" i="3" s="1"/>
  <c r="M7292" i="3" a="1"/>
  <c r="M7292" i="3" s="1"/>
  <c r="M7291" i="3" a="1"/>
  <c r="M7291" i="3" s="1"/>
  <c r="M7290" i="3" a="1"/>
  <c r="M7290" i="3" s="1"/>
  <c r="M7289" i="3" a="1"/>
  <c r="M7289" i="3" s="1"/>
  <c r="M7288" i="3" a="1"/>
  <c r="M7288" i="3" s="1"/>
  <c r="M7287" i="3" a="1"/>
  <c r="M7287" i="3" s="1"/>
  <c r="M7286" i="3" a="1"/>
  <c r="M7286" i="3" s="1"/>
  <c r="M7285" i="3" a="1"/>
  <c r="M7285" i="3" s="1"/>
  <c r="M7284" i="3" a="1"/>
  <c r="M7284" i="3" s="1"/>
  <c r="M7283" i="3" a="1"/>
  <c r="M7283" i="3" s="1"/>
  <c r="M7282" i="3" a="1"/>
  <c r="M7282" i="3" s="1"/>
  <c r="M7281" i="3" a="1"/>
  <c r="M7281" i="3" s="1"/>
  <c r="M7280" i="3" a="1"/>
  <c r="M7280" i="3" s="1"/>
  <c r="M7279" i="3" a="1"/>
  <c r="M7279" i="3" s="1"/>
  <c r="M7278" i="3" a="1"/>
  <c r="M7278" i="3" s="1"/>
  <c r="M7277" i="3" a="1"/>
  <c r="M7277" i="3" s="1"/>
  <c r="M7276" i="3" a="1"/>
  <c r="M7276" i="3" s="1"/>
  <c r="M7275" i="3" a="1"/>
  <c r="M7275" i="3" s="1"/>
  <c r="M7274" i="3" a="1"/>
  <c r="M7274" i="3" s="1"/>
  <c r="M7273" i="3" a="1"/>
  <c r="M7273" i="3" s="1"/>
  <c r="M7272" i="3" a="1"/>
  <c r="M7272" i="3" s="1"/>
  <c r="M7271" i="3" a="1"/>
  <c r="M7271" i="3" s="1"/>
  <c r="M7270" i="3" a="1"/>
  <c r="M7270" i="3" s="1"/>
  <c r="M7269" i="3" a="1"/>
  <c r="M7269" i="3" s="1"/>
  <c r="M7268" i="3" a="1"/>
  <c r="M7268" i="3" s="1"/>
  <c r="M7267" i="3" a="1"/>
  <c r="M7267" i="3" s="1"/>
  <c r="M7266" i="3" a="1"/>
  <c r="M7266" i="3" s="1"/>
  <c r="M7265" i="3" a="1"/>
  <c r="M7265" i="3" s="1"/>
  <c r="M7264" i="3" a="1"/>
  <c r="M7264" i="3" s="1"/>
  <c r="M7263" i="3" a="1"/>
  <c r="M7263" i="3" s="1"/>
  <c r="M7262" i="3" a="1"/>
  <c r="M7262" i="3" s="1"/>
  <c r="M7261" i="3" a="1"/>
  <c r="M7261" i="3" s="1"/>
  <c r="M7260" i="3" a="1"/>
  <c r="M7260" i="3" s="1"/>
  <c r="M7259" i="3" a="1"/>
  <c r="M7259" i="3" s="1"/>
  <c r="M7258" i="3" a="1"/>
  <c r="M7258" i="3" s="1"/>
  <c r="M7257" i="3" a="1"/>
  <c r="M7257" i="3" s="1"/>
  <c r="M7256" i="3" a="1"/>
  <c r="M7256" i="3" s="1"/>
  <c r="M7255" i="3" a="1"/>
  <c r="M7255" i="3" s="1"/>
  <c r="M7254" i="3" a="1"/>
  <c r="M7254" i="3" s="1"/>
  <c r="M7253" i="3" a="1"/>
  <c r="M7253" i="3" s="1"/>
  <c r="M7252" i="3" a="1"/>
  <c r="M7252" i="3" s="1"/>
  <c r="M7251" i="3" a="1"/>
  <c r="M7251" i="3" s="1"/>
  <c r="M7250" i="3" a="1"/>
  <c r="M7250" i="3" s="1"/>
  <c r="M7249" i="3" a="1"/>
  <c r="M7249" i="3" s="1"/>
  <c r="M7248" i="3" a="1"/>
  <c r="M7248" i="3" s="1"/>
  <c r="M7247" i="3" a="1"/>
  <c r="M7247" i="3" s="1"/>
  <c r="M7246" i="3" a="1"/>
  <c r="M7246" i="3" s="1"/>
  <c r="M7245" i="3" a="1"/>
  <c r="M7245" i="3" s="1"/>
  <c r="M7244" i="3" a="1"/>
  <c r="M7244" i="3" s="1"/>
  <c r="M7243" i="3" a="1"/>
  <c r="M7243" i="3" s="1"/>
  <c r="M7242" i="3" a="1"/>
  <c r="M7242" i="3" s="1"/>
  <c r="M7241" i="3" a="1"/>
  <c r="M7241" i="3" s="1"/>
  <c r="M7240" i="3" a="1"/>
  <c r="M7240" i="3" s="1"/>
  <c r="M7239" i="3" a="1"/>
  <c r="M7239" i="3" s="1"/>
  <c r="M7238" i="3" a="1"/>
  <c r="M7238" i="3" s="1"/>
  <c r="M7237" i="3" a="1"/>
  <c r="M7237" i="3" s="1"/>
  <c r="M7236" i="3" a="1"/>
  <c r="M7236" i="3" s="1"/>
  <c r="M7235" i="3" a="1"/>
  <c r="M7235" i="3" s="1"/>
  <c r="M7234" i="3" a="1"/>
  <c r="M7234" i="3" s="1"/>
  <c r="M7233" i="3" a="1"/>
  <c r="M7233" i="3" s="1"/>
  <c r="M7232" i="3" a="1"/>
  <c r="M7232" i="3" s="1"/>
  <c r="M7231" i="3" a="1"/>
  <c r="M7231" i="3" s="1"/>
  <c r="M7230" i="3" a="1"/>
  <c r="M7230" i="3" s="1"/>
  <c r="M7229" i="3" a="1"/>
  <c r="M7229" i="3" s="1"/>
  <c r="M7228" i="3" a="1"/>
  <c r="M7228" i="3" s="1"/>
  <c r="M7227" i="3" a="1"/>
  <c r="M7227" i="3" s="1"/>
  <c r="M7226" i="3" a="1"/>
  <c r="M7226" i="3" s="1"/>
  <c r="M7225" i="3" a="1"/>
  <c r="M7225" i="3" s="1"/>
  <c r="M7224" i="3" a="1"/>
  <c r="M7224" i="3" s="1"/>
  <c r="M7223" i="3" a="1"/>
  <c r="M7223" i="3" s="1"/>
  <c r="M7222" i="3" a="1"/>
  <c r="M7222" i="3" s="1"/>
  <c r="M7221" i="3" a="1"/>
  <c r="M7221" i="3" s="1"/>
  <c r="M7220" i="3" a="1"/>
  <c r="M7220" i="3" s="1"/>
  <c r="M7219" i="3" a="1"/>
  <c r="M7219" i="3" s="1"/>
  <c r="M7218" i="3" a="1"/>
  <c r="M7218" i="3" s="1"/>
  <c r="M7217" i="3" a="1"/>
  <c r="M7217" i="3" s="1"/>
  <c r="M7216" i="3" a="1"/>
  <c r="M7216" i="3" s="1"/>
  <c r="M7215" i="3" a="1"/>
  <c r="M7215" i="3" s="1"/>
  <c r="M7214" i="3" a="1"/>
  <c r="M7214" i="3" s="1"/>
  <c r="M7213" i="3" a="1"/>
  <c r="M7213" i="3" s="1"/>
  <c r="M7212" i="3" a="1"/>
  <c r="M7212" i="3" s="1"/>
  <c r="M7211" i="3" a="1"/>
  <c r="M7211" i="3" s="1"/>
  <c r="M7210" i="3" a="1"/>
  <c r="M7210" i="3" s="1"/>
  <c r="M7209" i="3" a="1"/>
  <c r="M7209" i="3" s="1"/>
  <c r="M7208" i="3" a="1"/>
  <c r="M7208" i="3" s="1"/>
  <c r="M7207" i="3" a="1"/>
  <c r="M7207" i="3" s="1"/>
  <c r="M7206" i="3" a="1"/>
  <c r="M7206" i="3" s="1"/>
  <c r="M7205" i="3" a="1"/>
  <c r="M7205" i="3" s="1"/>
  <c r="M7204" i="3" a="1"/>
  <c r="M7204" i="3" s="1"/>
  <c r="M7203" i="3" a="1"/>
  <c r="M7203" i="3" s="1"/>
  <c r="M7202" i="3" a="1"/>
  <c r="M7202" i="3" s="1"/>
  <c r="M7201" i="3" a="1"/>
  <c r="M7201" i="3" s="1"/>
  <c r="M7200" i="3" a="1"/>
  <c r="M7200" i="3" s="1"/>
  <c r="M7199" i="3" a="1"/>
  <c r="M7199" i="3" s="1"/>
  <c r="M7198" i="3" a="1"/>
  <c r="M7198" i="3" s="1"/>
  <c r="M7197" i="3" a="1"/>
  <c r="M7197" i="3" s="1"/>
  <c r="M7196" i="3" a="1"/>
  <c r="M7196" i="3" s="1"/>
  <c r="M7195" i="3" a="1"/>
  <c r="M7195" i="3" s="1"/>
  <c r="M7194" i="3" a="1"/>
  <c r="M7194" i="3" s="1"/>
  <c r="M7193" i="3" a="1"/>
  <c r="M7193" i="3" s="1"/>
  <c r="M7192" i="3" a="1"/>
  <c r="M7192" i="3" s="1"/>
  <c r="M7191" i="3" a="1"/>
  <c r="M7191" i="3" s="1"/>
  <c r="M7190" i="3" a="1"/>
  <c r="M7190" i="3" s="1"/>
  <c r="M7189" i="3" a="1"/>
  <c r="M7189" i="3" s="1"/>
  <c r="M7188" i="3" a="1"/>
  <c r="M7188" i="3" s="1"/>
  <c r="M7187" i="3" a="1"/>
  <c r="M7187" i="3" s="1"/>
  <c r="M7186" i="3" a="1"/>
  <c r="M7186" i="3" s="1"/>
  <c r="M7185" i="3" a="1"/>
  <c r="M7185" i="3" s="1"/>
  <c r="M7184" i="3" a="1"/>
  <c r="M7184" i="3" s="1"/>
  <c r="M7183" i="3" a="1"/>
  <c r="M7183" i="3" s="1"/>
  <c r="M7182" i="3" a="1"/>
  <c r="M7182" i="3" s="1"/>
  <c r="M7181" i="3" a="1"/>
  <c r="M7181" i="3" s="1"/>
  <c r="M7180" i="3" a="1"/>
  <c r="M7180" i="3" s="1"/>
  <c r="M7179" i="3" a="1"/>
  <c r="M7179" i="3" s="1"/>
  <c r="M7178" i="3" a="1"/>
  <c r="M7178" i="3" s="1"/>
  <c r="M7177" i="3" a="1"/>
  <c r="M7177" i="3" s="1"/>
  <c r="M7176" i="3" a="1"/>
  <c r="M7176" i="3" s="1"/>
  <c r="M7175" i="3" a="1"/>
  <c r="M7175" i="3" s="1"/>
  <c r="M7174" i="3" a="1"/>
  <c r="M7174" i="3" s="1"/>
  <c r="M7173" i="3" a="1"/>
  <c r="M7173" i="3" s="1"/>
  <c r="M7172" i="3" a="1"/>
  <c r="M7172" i="3" s="1"/>
  <c r="M7171" i="3" a="1"/>
  <c r="M7171" i="3" s="1"/>
  <c r="M7170" i="3" a="1"/>
  <c r="M7170" i="3" s="1"/>
  <c r="M7169" i="3" a="1"/>
  <c r="M7169" i="3" s="1"/>
  <c r="M7168" i="3" a="1"/>
  <c r="M7168" i="3" s="1"/>
  <c r="M7167" i="3" a="1"/>
  <c r="M7167" i="3" s="1"/>
  <c r="M7166" i="3" a="1"/>
  <c r="M7166" i="3" s="1"/>
  <c r="M7165" i="3" a="1"/>
  <c r="M7165" i="3" s="1"/>
  <c r="M7164" i="3" a="1"/>
  <c r="M7164" i="3" s="1"/>
  <c r="M7163" i="3" a="1"/>
  <c r="M7163" i="3" s="1"/>
  <c r="M7162" i="3" a="1"/>
  <c r="M7162" i="3" s="1"/>
  <c r="M7161" i="3" a="1"/>
  <c r="M7161" i="3" s="1"/>
  <c r="M7160" i="3" a="1"/>
  <c r="M7160" i="3" s="1"/>
  <c r="M7159" i="3" a="1"/>
  <c r="M7159" i="3" s="1"/>
  <c r="M7158" i="3" a="1"/>
  <c r="M7158" i="3" s="1"/>
  <c r="M7157" i="3" a="1"/>
  <c r="M7157" i="3" s="1"/>
  <c r="M7156" i="3" a="1"/>
  <c r="M7156" i="3" s="1"/>
  <c r="M7155" i="3" a="1"/>
  <c r="M7155" i="3" s="1"/>
  <c r="M7154" i="3" a="1"/>
  <c r="M7154" i="3" s="1"/>
  <c r="M7153" i="3" a="1"/>
  <c r="M7153" i="3" s="1"/>
  <c r="M7152" i="3" a="1"/>
  <c r="M7152" i="3" s="1"/>
  <c r="M7151" i="3" a="1"/>
  <c r="M7151" i="3" s="1"/>
  <c r="M7150" i="3" a="1"/>
  <c r="M7150" i="3" s="1"/>
  <c r="M7149" i="3" a="1"/>
  <c r="M7149" i="3" s="1"/>
  <c r="M7148" i="3" a="1"/>
  <c r="M7148" i="3" s="1"/>
  <c r="M7147" i="3" a="1"/>
  <c r="M7147" i="3" s="1"/>
  <c r="M7146" i="3" a="1"/>
  <c r="M7146" i="3" s="1"/>
  <c r="M7145" i="3" a="1"/>
  <c r="M7145" i="3" s="1"/>
  <c r="M7144" i="3" a="1"/>
  <c r="M7144" i="3" s="1"/>
  <c r="M7143" i="3" a="1"/>
  <c r="M7143" i="3" s="1"/>
  <c r="M7142" i="3" a="1"/>
  <c r="M7142" i="3" s="1"/>
  <c r="M7141" i="3" a="1"/>
  <c r="M7141" i="3" s="1"/>
  <c r="M7140" i="3" a="1"/>
  <c r="M7140" i="3" s="1"/>
  <c r="M7139" i="3" a="1"/>
  <c r="M7139" i="3" s="1"/>
  <c r="M7138" i="3" a="1"/>
  <c r="M7138" i="3" s="1"/>
  <c r="M7137" i="3" a="1"/>
  <c r="M7137" i="3" s="1"/>
  <c r="M7136" i="3" a="1"/>
  <c r="M7136" i="3" s="1"/>
  <c r="M7135" i="3" a="1"/>
  <c r="M7135" i="3" s="1"/>
  <c r="M7134" i="3" a="1"/>
  <c r="M7134" i="3" s="1"/>
  <c r="M7133" i="3" a="1"/>
  <c r="M7133" i="3" s="1"/>
  <c r="M7132" i="3" a="1"/>
  <c r="M7132" i="3" s="1"/>
  <c r="M7131" i="3" a="1"/>
  <c r="M7131" i="3" s="1"/>
  <c r="M7130" i="3" a="1"/>
  <c r="M7130" i="3" s="1"/>
  <c r="M7129" i="3" a="1"/>
  <c r="M7129" i="3" s="1"/>
  <c r="M7128" i="3" a="1"/>
  <c r="M7128" i="3" s="1"/>
  <c r="M7127" i="3" a="1"/>
  <c r="M7127" i="3" s="1"/>
  <c r="M7126" i="3" a="1"/>
  <c r="M7126" i="3" s="1"/>
  <c r="M7125" i="3" a="1"/>
  <c r="M7125" i="3" s="1"/>
  <c r="M7124" i="3" a="1"/>
  <c r="M7124" i="3" s="1"/>
  <c r="M7123" i="3" a="1"/>
  <c r="M7123" i="3" s="1"/>
  <c r="M7122" i="3" a="1"/>
  <c r="M7122" i="3" s="1"/>
  <c r="M7121" i="3" a="1"/>
  <c r="M7121" i="3" s="1"/>
  <c r="M7120" i="3" a="1"/>
  <c r="M7120" i="3" s="1"/>
  <c r="M7119" i="3" a="1"/>
  <c r="M7119" i="3" s="1"/>
  <c r="M7118" i="3" a="1"/>
  <c r="M7118" i="3" s="1"/>
  <c r="M7117" i="3" a="1"/>
  <c r="M7117" i="3" s="1"/>
  <c r="M7116" i="3" a="1"/>
  <c r="M7116" i="3" s="1"/>
  <c r="M7115" i="3" a="1"/>
  <c r="M7115" i="3" s="1"/>
  <c r="M7114" i="3" a="1"/>
  <c r="M7114" i="3" s="1"/>
  <c r="M7113" i="3" a="1"/>
  <c r="M7113" i="3" s="1"/>
  <c r="M7112" i="3" a="1"/>
  <c r="M7112" i="3" s="1"/>
  <c r="M7111" i="3" a="1"/>
  <c r="M7111" i="3" s="1"/>
  <c r="M7110" i="3" a="1"/>
  <c r="M7110" i="3" s="1"/>
  <c r="M7109" i="3" a="1"/>
  <c r="M7109" i="3" s="1"/>
  <c r="M7108" i="3" a="1"/>
  <c r="M7108" i="3" s="1"/>
  <c r="M7107" i="3" a="1"/>
  <c r="M7107" i="3" s="1"/>
  <c r="M7106" i="3" a="1"/>
  <c r="M7106" i="3" s="1"/>
  <c r="M7105" i="3" a="1"/>
  <c r="M7105" i="3" s="1"/>
  <c r="M7104" i="3" a="1"/>
  <c r="M7104" i="3" s="1"/>
  <c r="M7103" i="3" a="1"/>
  <c r="M7103" i="3" s="1"/>
  <c r="M7102" i="3" a="1"/>
  <c r="M7102" i="3" s="1"/>
  <c r="M7101" i="3" a="1"/>
  <c r="M7101" i="3" s="1"/>
  <c r="M7100" i="3" a="1"/>
  <c r="M7100" i="3" s="1"/>
  <c r="M7099" i="3" a="1"/>
  <c r="M7099" i="3" s="1"/>
  <c r="M7098" i="3" a="1"/>
  <c r="M7098" i="3" s="1"/>
  <c r="M7097" i="3" a="1"/>
  <c r="M7097" i="3" s="1"/>
  <c r="M7096" i="3" a="1"/>
  <c r="M7096" i="3" s="1"/>
  <c r="M7095" i="3" a="1"/>
  <c r="M7095" i="3" s="1"/>
  <c r="M7094" i="3" a="1"/>
  <c r="M7094" i="3" s="1"/>
  <c r="M7093" i="3" a="1"/>
  <c r="M7093" i="3" s="1"/>
  <c r="M7092" i="3" a="1"/>
  <c r="M7092" i="3" s="1"/>
  <c r="M7091" i="3" a="1"/>
  <c r="M7091" i="3" s="1"/>
  <c r="M7090" i="3" a="1"/>
  <c r="M7090" i="3" s="1"/>
  <c r="M7089" i="3" a="1"/>
  <c r="M7089" i="3" s="1"/>
  <c r="M7088" i="3" a="1"/>
  <c r="M7088" i="3" s="1"/>
  <c r="M7087" i="3" a="1"/>
  <c r="M7087" i="3" s="1"/>
  <c r="M7086" i="3" a="1"/>
  <c r="M7086" i="3" s="1"/>
  <c r="M7085" i="3" a="1"/>
  <c r="M7085" i="3" s="1"/>
  <c r="M7084" i="3" a="1"/>
  <c r="M7084" i="3" s="1"/>
  <c r="M7083" i="3" a="1"/>
  <c r="M7083" i="3" s="1"/>
  <c r="M7082" i="3" a="1"/>
  <c r="M7082" i="3" s="1"/>
  <c r="M7081" i="3" a="1"/>
  <c r="M7081" i="3" s="1"/>
  <c r="M7080" i="3" a="1"/>
  <c r="M7080" i="3" s="1"/>
  <c r="M7079" i="3" a="1"/>
  <c r="M7079" i="3" s="1"/>
  <c r="M7078" i="3" a="1"/>
  <c r="M7078" i="3" s="1"/>
  <c r="M7077" i="3" a="1"/>
  <c r="M7077" i="3" s="1"/>
  <c r="M7076" i="3" a="1"/>
  <c r="M7076" i="3" s="1"/>
  <c r="M7075" i="3" a="1"/>
  <c r="M7075" i="3" s="1"/>
  <c r="M7074" i="3" a="1"/>
  <c r="M7074" i="3" s="1"/>
  <c r="M7073" i="3" a="1"/>
  <c r="M7073" i="3" s="1"/>
  <c r="M7072" i="3" a="1"/>
  <c r="M7072" i="3" s="1"/>
  <c r="M7071" i="3" a="1"/>
  <c r="M7071" i="3" s="1"/>
  <c r="M7070" i="3" a="1"/>
  <c r="M7070" i="3" s="1"/>
  <c r="M7069" i="3" a="1"/>
  <c r="M7069" i="3" s="1"/>
  <c r="M7068" i="3" a="1"/>
  <c r="M7068" i="3" s="1"/>
  <c r="M7067" i="3" a="1"/>
  <c r="M7067" i="3" s="1"/>
  <c r="M7066" i="3" a="1"/>
  <c r="M7066" i="3" s="1"/>
  <c r="M7065" i="3" a="1"/>
  <c r="M7065" i="3" s="1"/>
  <c r="M7064" i="3" a="1"/>
  <c r="M7064" i="3" s="1"/>
  <c r="M7063" i="3" a="1"/>
  <c r="M7063" i="3" s="1"/>
  <c r="M7062" i="3" a="1"/>
  <c r="M7062" i="3" s="1"/>
  <c r="M7061" i="3" a="1"/>
  <c r="M7061" i="3" s="1"/>
  <c r="M7060" i="3" a="1"/>
  <c r="M7060" i="3" s="1"/>
  <c r="M7059" i="3" a="1"/>
  <c r="M7059" i="3" s="1"/>
  <c r="M7058" i="3" a="1"/>
  <c r="M7058" i="3" s="1"/>
  <c r="M7057" i="3" a="1"/>
  <c r="M7057" i="3" s="1"/>
  <c r="M7056" i="3" a="1"/>
  <c r="M7056" i="3" s="1"/>
  <c r="M7055" i="3" a="1"/>
  <c r="M7055" i="3" s="1"/>
  <c r="M7054" i="3" a="1"/>
  <c r="M7054" i="3" s="1"/>
  <c r="M7053" i="3" a="1"/>
  <c r="M7053" i="3" s="1"/>
  <c r="M7052" i="3" a="1"/>
  <c r="M7052" i="3" s="1"/>
  <c r="M7051" i="3" a="1"/>
  <c r="M7051" i="3" s="1"/>
  <c r="M7050" i="3" a="1"/>
  <c r="M7050" i="3" s="1"/>
  <c r="M7049" i="3" a="1"/>
  <c r="M7049" i="3" s="1"/>
  <c r="M7048" i="3" a="1"/>
  <c r="M7048" i="3" s="1"/>
  <c r="M7047" i="3" a="1"/>
  <c r="M7047" i="3" s="1"/>
  <c r="M7046" i="3" a="1"/>
  <c r="M7046" i="3" s="1"/>
  <c r="M7045" i="3" a="1"/>
  <c r="M7045" i="3" s="1"/>
  <c r="M7044" i="3" a="1"/>
  <c r="M7044" i="3" s="1"/>
  <c r="M7043" i="3" a="1"/>
  <c r="M7043" i="3" s="1"/>
  <c r="M7042" i="3" a="1"/>
  <c r="M7042" i="3" s="1"/>
  <c r="M7041" i="3" a="1"/>
  <c r="M7041" i="3" s="1"/>
  <c r="M7040" i="3" a="1"/>
  <c r="M7040" i="3" s="1"/>
  <c r="M7039" i="3" a="1"/>
  <c r="M7039" i="3" s="1"/>
  <c r="M7038" i="3" a="1"/>
  <c r="M7038" i="3" s="1"/>
  <c r="M7037" i="3" a="1"/>
  <c r="M7037" i="3" s="1"/>
  <c r="M7036" i="3" a="1"/>
  <c r="M7036" i="3" s="1"/>
  <c r="M7035" i="3" a="1"/>
  <c r="M7035" i="3" s="1"/>
  <c r="M7034" i="3" a="1"/>
  <c r="M7034" i="3" s="1"/>
  <c r="M7033" i="3" a="1"/>
  <c r="M7033" i="3" s="1"/>
  <c r="M7032" i="3" a="1"/>
  <c r="M7032" i="3" s="1"/>
  <c r="M7031" i="3" a="1"/>
  <c r="M7031" i="3" s="1"/>
  <c r="M7030" i="3" a="1"/>
  <c r="M7030" i="3" s="1"/>
  <c r="M7029" i="3" a="1"/>
  <c r="M7029" i="3" s="1"/>
  <c r="M7028" i="3" a="1"/>
  <c r="M7028" i="3" s="1"/>
  <c r="M7027" i="3" a="1"/>
  <c r="M7027" i="3" s="1"/>
  <c r="M7026" i="3" a="1"/>
  <c r="M7026" i="3" s="1"/>
  <c r="M7025" i="3" a="1"/>
  <c r="M7025" i="3" s="1"/>
  <c r="M7024" i="3" a="1"/>
  <c r="M7024" i="3" s="1"/>
  <c r="M7023" i="3" a="1"/>
  <c r="M7023" i="3" s="1"/>
  <c r="M7022" i="3" a="1"/>
  <c r="M7022" i="3" s="1"/>
  <c r="M7021" i="3" a="1"/>
  <c r="M7021" i="3" s="1"/>
  <c r="M7020" i="3" a="1"/>
  <c r="M7020" i="3" s="1"/>
  <c r="M7019" i="3" a="1"/>
  <c r="M7019" i="3" s="1"/>
  <c r="M7018" i="3" a="1"/>
  <c r="M7018" i="3" s="1"/>
  <c r="M7017" i="3" a="1"/>
  <c r="M7017" i="3" s="1"/>
  <c r="M7016" i="3" a="1"/>
  <c r="M7016" i="3" s="1"/>
  <c r="M7015" i="3" a="1"/>
  <c r="M7015" i="3" s="1"/>
  <c r="M7014" i="3" a="1"/>
  <c r="M7014" i="3" s="1"/>
  <c r="M7013" i="3" a="1"/>
  <c r="M7013" i="3" s="1"/>
  <c r="M7012" i="3" a="1"/>
  <c r="M7012" i="3" s="1"/>
  <c r="M7011" i="3" a="1"/>
  <c r="M7011" i="3" s="1"/>
  <c r="M7010" i="3" a="1"/>
  <c r="M7010" i="3" s="1"/>
  <c r="M7009" i="3" a="1"/>
  <c r="M7009" i="3" s="1"/>
  <c r="M7008" i="3" a="1"/>
  <c r="M7008" i="3" s="1"/>
  <c r="M7007" i="3" a="1"/>
  <c r="M7007" i="3" s="1"/>
  <c r="M7006" i="3" a="1"/>
  <c r="M7006" i="3" s="1"/>
  <c r="M7005" i="3" a="1"/>
  <c r="M7005" i="3" s="1"/>
  <c r="M7004" i="3" a="1"/>
  <c r="M7004" i="3" s="1"/>
  <c r="M7003" i="3" a="1"/>
  <c r="M7003" i="3" s="1"/>
  <c r="M7002" i="3" a="1"/>
  <c r="M7002" i="3" s="1"/>
  <c r="M7001" i="3" a="1"/>
  <c r="M7001" i="3" s="1"/>
  <c r="M7000" i="3" a="1"/>
  <c r="M7000" i="3" s="1"/>
  <c r="M6999" i="3" a="1"/>
  <c r="M6999" i="3" s="1"/>
  <c r="M6998" i="3" a="1"/>
  <c r="M6998" i="3" s="1"/>
  <c r="M6997" i="3" a="1"/>
  <c r="M6997" i="3" s="1"/>
  <c r="M6996" i="3" a="1"/>
  <c r="M6996" i="3" s="1"/>
  <c r="M6995" i="3" a="1"/>
  <c r="M6995" i="3" s="1"/>
  <c r="M6994" i="3" a="1"/>
  <c r="M6994" i="3" s="1"/>
  <c r="M6993" i="3" a="1"/>
  <c r="M6993" i="3" s="1"/>
  <c r="M6992" i="3" a="1"/>
  <c r="M6992" i="3" s="1"/>
  <c r="M6991" i="3" a="1"/>
  <c r="M6991" i="3" s="1"/>
  <c r="M6990" i="3" a="1"/>
  <c r="M6990" i="3" s="1"/>
  <c r="M6989" i="3" a="1"/>
  <c r="M6989" i="3" s="1"/>
  <c r="M6988" i="3" a="1"/>
  <c r="M6988" i="3" s="1"/>
  <c r="M6987" i="3" a="1"/>
  <c r="M6987" i="3" s="1"/>
  <c r="M6986" i="3" a="1"/>
  <c r="M6986" i="3" s="1"/>
  <c r="M6985" i="3" a="1"/>
  <c r="M6985" i="3" s="1"/>
  <c r="M6984" i="3" a="1"/>
  <c r="M6984" i="3" s="1"/>
  <c r="M6983" i="3" a="1"/>
  <c r="M6983" i="3" s="1"/>
  <c r="M6982" i="3" a="1"/>
  <c r="M6982" i="3" s="1"/>
  <c r="M6981" i="3" a="1"/>
  <c r="M6981" i="3" s="1"/>
  <c r="M6980" i="3" a="1"/>
  <c r="M6980" i="3" s="1"/>
  <c r="M6979" i="3" a="1"/>
  <c r="M6979" i="3" s="1"/>
  <c r="M6978" i="3" a="1"/>
  <c r="M6978" i="3" s="1"/>
  <c r="M6977" i="3" a="1"/>
  <c r="M6977" i="3" s="1"/>
  <c r="M6976" i="3" a="1"/>
  <c r="M6976" i="3" s="1"/>
  <c r="M6975" i="3" a="1"/>
  <c r="M6975" i="3" s="1"/>
  <c r="M6974" i="3" a="1"/>
  <c r="M6974" i="3" s="1"/>
  <c r="M6973" i="3" a="1"/>
  <c r="M6973" i="3" s="1"/>
  <c r="M6972" i="3" a="1"/>
  <c r="M6972" i="3" s="1"/>
  <c r="M6971" i="3" a="1"/>
  <c r="M6971" i="3" s="1"/>
  <c r="M6970" i="3" a="1"/>
  <c r="M6970" i="3" s="1"/>
  <c r="M6969" i="3" a="1"/>
  <c r="M6969" i="3" s="1"/>
  <c r="M6968" i="3" a="1"/>
  <c r="M6968" i="3" s="1"/>
  <c r="M6967" i="3" a="1"/>
  <c r="M6967" i="3" s="1"/>
  <c r="M6966" i="3" a="1"/>
  <c r="M6966" i="3" s="1"/>
  <c r="M6965" i="3" a="1"/>
  <c r="M6965" i="3" s="1"/>
  <c r="M6964" i="3" a="1"/>
  <c r="M6964" i="3" s="1"/>
  <c r="M6963" i="3" a="1"/>
  <c r="M6963" i="3" s="1"/>
  <c r="M6962" i="3" a="1"/>
  <c r="M6962" i="3" s="1"/>
  <c r="M6961" i="3" a="1"/>
  <c r="M6961" i="3" s="1"/>
  <c r="M6960" i="3" a="1"/>
  <c r="M6960" i="3" s="1"/>
  <c r="M6959" i="3" a="1"/>
  <c r="M6959" i="3" s="1"/>
  <c r="M6958" i="3" a="1"/>
  <c r="M6958" i="3" s="1"/>
  <c r="M6957" i="3" a="1"/>
  <c r="M6957" i="3" s="1"/>
  <c r="M6956" i="3" a="1"/>
  <c r="M6956" i="3" s="1"/>
  <c r="M6955" i="3" a="1"/>
  <c r="M6955" i="3" s="1"/>
  <c r="M6954" i="3" a="1"/>
  <c r="M6954" i="3" s="1"/>
  <c r="M6953" i="3" a="1"/>
  <c r="M6953" i="3" s="1"/>
  <c r="M6952" i="3" a="1"/>
  <c r="M6952" i="3" s="1"/>
  <c r="M6951" i="3" a="1"/>
  <c r="M6951" i="3" s="1"/>
  <c r="M6950" i="3" a="1"/>
  <c r="M6950" i="3" s="1"/>
  <c r="M6949" i="3" a="1"/>
  <c r="M6949" i="3" s="1"/>
  <c r="M6948" i="3" a="1"/>
  <c r="M6948" i="3" s="1"/>
  <c r="M6947" i="3" a="1"/>
  <c r="M6947" i="3" s="1"/>
  <c r="M6946" i="3" a="1"/>
  <c r="M6946" i="3" s="1"/>
  <c r="M6945" i="3" a="1"/>
  <c r="M6945" i="3" s="1"/>
  <c r="M6944" i="3" a="1"/>
  <c r="M6944" i="3" s="1"/>
  <c r="M6943" i="3" a="1"/>
  <c r="M6943" i="3" s="1"/>
  <c r="M6942" i="3" a="1"/>
  <c r="M6942" i="3" s="1"/>
  <c r="M6941" i="3" a="1"/>
  <c r="M6941" i="3" s="1"/>
  <c r="M6940" i="3" a="1"/>
  <c r="M6940" i="3" s="1"/>
  <c r="M6939" i="3" a="1"/>
  <c r="M6939" i="3" s="1"/>
  <c r="M6938" i="3" a="1"/>
  <c r="M6938" i="3" s="1"/>
  <c r="M6937" i="3" a="1"/>
  <c r="M6937" i="3" s="1"/>
  <c r="M6936" i="3" a="1"/>
  <c r="M6936" i="3" s="1"/>
  <c r="M6935" i="3" a="1"/>
  <c r="M6935" i="3" s="1"/>
  <c r="M6934" i="3" a="1"/>
  <c r="M6934" i="3" s="1"/>
  <c r="M6933" i="3" a="1"/>
  <c r="M6933" i="3" s="1"/>
  <c r="M6932" i="3" a="1"/>
  <c r="M6932" i="3" s="1"/>
  <c r="M6931" i="3" a="1"/>
  <c r="M6931" i="3" s="1"/>
  <c r="M6930" i="3" a="1"/>
  <c r="M6930" i="3" s="1"/>
  <c r="M6929" i="3" a="1"/>
  <c r="M6929" i="3" s="1"/>
  <c r="M6928" i="3" a="1"/>
  <c r="M6928" i="3" s="1"/>
  <c r="M6927" i="3" a="1"/>
  <c r="M6927" i="3" s="1"/>
  <c r="M6926" i="3" a="1"/>
  <c r="M6926" i="3" s="1"/>
  <c r="M6925" i="3" a="1"/>
  <c r="M6925" i="3" s="1"/>
  <c r="M6924" i="3" a="1"/>
  <c r="M6924" i="3" s="1"/>
  <c r="M6923" i="3" a="1"/>
  <c r="M6923" i="3" s="1"/>
  <c r="M6922" i="3" a="1"/>
  <c r="M6922" i="3" s="1"/>
  <c r="M6921" i="3" a="1"/>
  <c r="M6921" i="3" s="1"/>
  <c r="M6920" i="3" a="1"/>
  <c r="M6920" i="3" s="1"/>
  <c r="M6919" i="3" a="1"/>
  <c r="M6919" i="3" s="1"/>
  <c r="M6918" i="3" a="1"/>
  <c r="M6918" i="3" s="1"/>
  <c r="M6917" i="3" a="1"/>
  <c r="M6917" i="3" s="1"/>
  <c r="M6916" i="3" a="1"/>
  <c r="M6916" i="3" s="1"/>
  <c r="M6915" i="3" a="1"/>
  <c r="M6915" i="3" s="1"/>
  <c r="M6914" i="3" a="1"/>
  <c r="M6914" i="3" s="1"/>
  <c r="M6913" i="3" a="1"/>
  <c r="M6913" i="3" s="1"/>
  <c r="M6912" i="3" a="1"/>
  <c r="M6912" i="3" s="1"/>
  <c r="M6911" i="3" a="1"/>
  <c r="M6911" i="3" s="1"/>
  <c r="M6910" i="3" a="1"/>
  <c r="M6910" i="3" s="1"/>
  <c r="M6909" i="3" a="1"/>
  <c r="M6909" i="3" s="1"/>
  <c r="M6908" i="3" a="1"/>
  <c r="M6908" i="3" s="1"/>
  <c r="M6907" i="3" a="1"/>
  <c r="M6907" i="3" s="1"/>
  <c r="M6906" i="3" a="1"/>
  <c r="M6906" i="3" s="1"/>
  <c r="M6905" i="3" a="1"/>
  <c r="M6905" i="3" s="1"/>
  <c r="M6904" i="3" a="1"/>
  <c r="M6904" i="3" s="1"/>
  <c r="M6903" i="3" a="1"/>
  <c r="M6903" i="3" s="1"/>
  <c r="M6902" i="3" a="1"/>
  <c r="M6902" i="3" s="1"/>
  <c r="M6901" i="3" a="1"/>
  <c r="M6901" i="3" s="1"/>
  <c r="M6900" i="3" a="1"/>
  <c r="M6900" i="3" s="1"/>
  <c r="M6899" i="3" a="1"/>
  <c r="M6899" i="3" s="1"/>
  <c r="M6898" i="3" a="1"/>
  <c r="M6898" i="3" s="1"/>
  <c r="M6897" i="3" a="1"/>
  <c r="M6897" i="3" s="1"/>
  <c r="M6896" i="3" a="1"/>
  <c r="M6896" i="3" s="1"/>
  <c r="M6895" i="3" a="1"/>
  <c r="M6895" i="3" s="1"/>
  <c r="M6894" i="3" a="1"/>
  <c r="M6894" i="3" s="1"/>
  <c r="M6893" i="3" a="1"/>
  <c r="M6893" i="3" s="1"/>
  <c r="M6892" i="3" a="1"/>
  <c r="M6892" i="3" s="1"/>
  <c r="M6891" i="3" a="1"/>
  <c r="M6891" i="3" s="1"/>
  <c r="M6890" i="3" a="1"/>
  <c r="M6890" i="3" s="1"/>
  <c r="M6889" i="3" a="1"/>
  <c r="M6889" i="3" s="1"/>
  <c r="M6888" i="3" a="1"/>
  <c r="M6888" i="3" s="1"/>
  <c r="M6887" i="3" a="1"/>
  <c r="M6887" i="3" s="1"/>
  <c r="M6886" i="3" a="1"/>
  <c r="M6886" i="3" s="1"/>
  <c r="M6885" i="3" a="1"/>
  <c r="M6885" i="3" s="1"/>
  <c r="M6884" i="3" a="1"/>
  <c r="M6884" i="3" s="1"/>
  <c r="M6883" i="3" a="1"/>
  <c r="M6883" i="3" s="1"/>
  <c r="M6882" i="3" a="1"/>
  <c r="M6882" i="3" s="1"/>
  <c r="M6881" i="3" a="1"/>
  <c r="M6881" i="3" s="1"/>
  <c r="M6880" i="3" a="1"/>
  <c r="M6880" i="3" s="1"/>
  <c r="M6879" i="3" a="1"/>
  <c r="M6879" i="3" s="1"/>
  <c r="M6878" i="3" a="1"/>
  <c r="M6878" i="3" s="1"/>
  <c r="M6877" i="3" a="1"/>
  <c r="M6877" i="3" s="1"/>
  <c r="M6876" i="3" a="1"/>
  <c r="M6876" i="3" s="1"/>
  <c r="M6875" i="3" a="1"/>
  <c r="M6875" i="3" s="1"/>
  <c r="M6874" i="3" a="1"/>
  <c r="M6874" i="3" s="1"/>
  <c r="M6873" i="3" a="1"/>
  <c r="M6873" i="3" s="1"/>
  <c r="M6872" i="3" a="1"/>
  <c r="M6872" i="3" s="1"/>
  <c r="M6871" i="3" a="1"/>
  <c r="M6871" i="3" s="1"/>
  <c r="M6870" i="3" a="1"/>
  <c r="M6870" i="3" s="1"/>
  <c r="M6869" i="3" a="1"/>
  <c r="M6869" i="3" s="1"/>
  <c r="M6868" i="3" a="1"/>
  <c r="M6868" i="3" s="1"/>
  <c r="M6867" i="3" a="1"/>
  <c r="M6867" i="3" s="1"/>
  <c r="M6866" i="3" a="1"/>
  <c r="M6866" i="3" s="1"/>
  <c r="M6865" i="3" a="1"/>
  <c r="M6865" i="3" s="1"/>
  <c r="M6864" i="3" a="1"/>
  <c r="M6864" i="3" s="1"/>
  <c r="M6863" i="3" a="1"/>
  <c r="M6863" i="3" s="1"/>
  <c r="M6862" i="3" a="1"/>
  <c r="M6862" i="3" s="1"/>
  <c r="M6861" i="3" a="1"/>
  <c r="M6861" i="3" s="1"/>
  <c r="M6860" i="3" a="1"/>
  <c r="M6860" i="3" s="1"/>
  <c r="M6859" i="3" a="1"/>
  <c r="M6859" i="3" s="1"/>
  <c r="M6858" i="3" a="1"/>
  <c r="M6858" i="3" s="1"/>
  <c r="M6857" i="3" a="1"/>
  <c r="M6857" i="3" s="1"/>
  <c r="M6856" i="3" a="1"/>
  <c r="M6856" i="3" s="1"/>
  <c r="M6855" i="3" a="1"/>
  <c r="M6855" i="3" s="1"/>
  <c r="M6854" i="3" a="1"/>
  <c r="M6854" i="3" s="1"/>
  <c r="M6853" i="3" a="1"/>
  <c r="M6853" i="3" s="1"/>
  <c r="M6852" i="3" a="1"/>
  <c r="M6852" i="3" s="1"/>
  <c r="M6851" i="3" a="1"/>
  <c r="M6851" i="3" s="1"/>
  <c r="M6850" i="3" a="1"/>
  <c r="M6850" i="3" s="1"/>
  <c r="M6849" i="3" a="1"/>
  <c r="M6849" i="3" s="1"/>
  <c r="M6848" i="3" a="1"/>
  <c r="M6848" i="3" s="1"/>
  <c r="M6847" i="3" a="1"/>
  <c r="M6847" i="3" s="1"/>
  <c r="M6846" i="3" a="1"/>
  <c r="M6846" i="3" s="1"/>
  <c r="M6845" i="3" a="1"/>
  <c r="M6845" i="3" s="1"/>
  <c r="M6844" i="3" a="1"/>
  <c r="M6844" i="3" s="1"/>
  <c r="M6843" i="3" a="1"/>
  <c r="M6843" i="3" s="1"/>
  <c r="M6842" i="3" a="1"/>
  <c r="M6842" i="3" s="1"/>
  <c r="M6841" i="3" a="1"/>
  <c r="M6841" i="3" s="1"/>
  <c r="M6840" i="3" a="1"/>
  <c r="M6840" i="3" s="1"/>
  <c r="M6839" i="3" a="1"/>
  <c r="M6839" i="3" s="1"/>
  <c r="M6838" i="3" a="1"/>
  <c r="M6838" i="3" s="1"/>
  <c r="M6837" i="3" a="1"/>
  <c r="M6837" i="3" s="1"/>
  <c r="M6836" i="3" a="1"/>
  <c r="M6836" i="3" s="1"/>
  <c r="M6835" i="3" a="1"/>
  <c r="M6835" i="3" s="1"/>
  <c r="M6834" i="3" a="1"/>
  <c r="M6834" i="3" s="1"/>
  <c r="M6833" i="3" a="1"/>
  <c r="M6833" i="3" s="1"/>
  <c r="M6832" i="3" a="1"/>
  <c r="M6832" i="3" s="1"/>
  <c r="M6831" i="3" a="1"/>
  <c r="M6831" i="3" s="1"/>
  <c r="M6830" i="3" a="1"/>
  <c r="M6830" i="3" s="1"/>
  <c r="M6829" i="3" a="1"/>
  <c r="M6829" i="3" s="1"/>
  <c r="M6828" i="3" a="1"/>
  <c r="M6828" i="3" s="1"/>
  <c r="M6827" i="3" a="1"/>
  <c r="M6827" i="3" s="1"/>
  <c r="M6826" i="3" a="1"/>
  <c r="M6826" i="3" s="1"/>
  <c r="M6825" i="3" a="1"/>
  <c r="M6825" i="3" s="1"/>
  <c r="M6824" i="3" a="1"/>
  <c r="M6824" i="3" s="1"/>
  <c r="M6823" i="3" a="1"/>
  <c r="M6823" i="3" s="1"/>
  <c r="M6822" i="3" a="1"/>
  <c r="M6822" i="3" s="1"/>
  <c r="M6821" i="3" a="1"/>
  <c r="M6821" i="3" s="1"/>
  <c r="M6820" i="3" a="1"/>
  <c r="M6820" i="3" s="1"/>
  <c r="M6819" i="3" a="1"/>
  <c r="M6819" i="3" s="1"/>
  <c r="M6818" i="3" a="1"/>
  <c r="M6818" i="3" s="1"/>
  <c r="M6817" i="3" a="1"/>
  <c r="M6817" i="3" s="1"/>
  <c r="M6816" i="3" a="1"/>
  <c r="M6816" i="3" s="1"/>
  <c r="M6815" i="3" a="1"/>
  <c r="M6815" i="3" s="1"/>
  <c r="M6814" i="3" a="1"/>
  <c r="M6814" i="3" s="1"/>
  <c r="M6813" i="3" a="1"/>
  <c r="M6813" i="3" s="1"/>
  <c r="M6812" i="3" a="1"/>
  <c r="M6812" i="3" s="1"/>
  <c r="M6811" i="3" a="1"/>
  <c r="M6811" i="3" s="1"/>
  <c r="M6810" i="3" a="1"/>
  <c r="M6810" i="3" s="1"/>
  <c r="M6809" i="3" a="1"/>
  <c r="M6809" i="3" s="1"/>
  <c r="M6808" i="3" a="1"/>
  <c r="M6808" i="3" s="1"/>
  <c r="M6807" i="3" a="1"/>
  <c r="M6807" i="3" s="1"/>
  <c r="M6806" i="3" a="1"/>
  <c r="M6806" i="3" s="1"/>
  <c r="M6805" i="3" a="1"/>
  <c r="M6805" i="3" s="1"/>
  <c r="M6804" i="3" a="1"/>
  <c r="M6804" i="3" s="1"/>
  <c r="M6803" i="3" a="1"/>
  <c r="M6803" i="3" s="1"/>
  <c r="M6802" i="3" a="1"/>
  <c r="M6802" i="3" s="1"/>
  <c r="M6801" i="3" a="1"/>
  <c r="M6801" i="3" s="1"/>
  <c r="M6800" i="3" a="1"/>
  <c r="M6800" i="3" s="1"/>
  <c r="M6799" i="3" a="1"/>
  <c r="M6799" i="3" s="1"/>
  <c r="M6798" i="3" a="1"/>
  <c r="M6798" i="3" s="1"/>
  <c r="M6797" i="3" a="1"/>
  <c r="M6797" i="3" s="1"/>
  <c r="M6796" i="3" a="1"/>
  <c r="M6796" i="3" s="1"/>
  <c r="M6795" i="3" a="1"/>
  <c r="M6795" i="3" s="1"/>
  <c r="M6794" i="3" a="1"/>
  <c r="M6794" i="3" s="1"/>
  <c r="M6793" i="3" a="1"/>
  <c r="M6793" i="3" s="1"/>
  <c r="M6792" i="3" a="1"/>
  <c r="M6792" i="3" s="1"/>
  <c r="M6791" i="3" a="1"/>
  <c r="M6791" i="3" s="1"/>
  <c r="M6790" i="3" a="1"/>
  <c r="M6790" i="3" s="1"/>
  <c r="M6789" i="3" a="1"/>
  <c r="M6789" i="3" s="1"/>
  <c r="M6788" i="3" a="1"/>
  <c r="M6788" i="3" s="1"/>
  <c r="M6787" i="3" a="1"/>
  <c r="M6787" i="3" s="1"/>
  <c r="M6786" i="3" a="1"/>
  <c r="M6786" i="3" s="1"/>
  <c r="M6785" i="3" a="1"/>
  <c r="M6785" i="3" s="1"/>
  <c r="M6784" i="3" a="1"/>
  <c r="M6784" i="3" s="1"/>
  <c r="M6783" i="3" a="1"/>
  <c r="M6783" i="3" s="1"/>
  <c r="M6782" i="3" a="1"/>
  <c r="M6782" i="3" s="1"/>
  <c r="M6781" i="3" a="1"/>
  <c r="M6781" i="3" s="1"/>
  <c r="M6780" i="3" a="1"/>
  <c r="M6780" i="3" s="1"/>
  <c r="M6779" i="3" a="1"/>
  <c r="M6779" i="3" s="1"/>
  <c r="M6778" i="3" a="1"/>
  <c r="M6778" i="3" s="1"/>
  <c r="M6777" i="3" a="1"/>
  <c r="M6777" i="3" s="1"/>
  <c r="M6776" i="3" a="1"/>
  <c r="M6776" i="3" s="1"/>
  <c r="M6775" i="3" a="1"/>
  <c r="M6775" i="3" s="1"/>
  <c r="M6774" i="3" a="1"/>
  <c r="M6774" i="3" s="1"/>
  <c r="M6773" i="3" a="1"/>
  <c r="M6773" i="3" s="1"/>
  <c r="M6772" i="3" a="1"/>
  <c r="M6772" i="3" s="1"/>
  <c r="M6771" i="3" a="1"/>
  <c r="M6771" i="3" s="1"/>
  <c r="M6770" i="3" a="1"/>
  <c r="M6770" i="3" s="1"/>
  <c r="M6769" i="3" a="1"/>
  <c r="M6769" i="3" s="1"/>
  <c r="M6768" i="3" a="1"/>
  <c r="M6768" i="3" s="1"/>
  <c r="M6767" i="3" a="1"/>
  <c r="M6767" i="3" s="1"/>
  <c r="M6766" i="3" a="1"/>
  <c r="M6766" i="3" s="1"/>
  <c r="M6765" i="3" a="1"/>
  <c r="M6765" i="3" s="1"/>
  <c r="M6764" i="3" a="1"/>
  <c r="M6764" i="3" s="1"/>
  <c r="M6763" i="3" a="1"/>
  <c r="M6763" i="3" s="1"/>
  <c r="M6762" i="3" a="1"/>
  <c r="M6762" i="3" s="1"/>
  <c r="M6761" i="3" a="1"/>
  <c r="M6761" i="3" s="1"/>
  <c r="M6760" i="3" a="1"/>
  <c r="M6760" i="3" s="1"/>
  <c r="M6759" i="3" a="1"/>
  <c r="M6759" i="3" s="1"/>
  <c r="M6758" i="3" a="1"/>
  <c r="M6758" i="3" s="1"/>
  <c r="M6757" i="3" a="1"/>
  <c r="M6757" i="3" s="1"/>
  <c r="M6756" i="3" a="1"/>
  <c r="M6756" i="3" s="1"/>
  <c r="M6755" i="3" a="1"/>
  <c r="M6755" i="3" s="1"/>
  <c r="M6754" i="3" a="1"/>
  <c r="M6754" i="3" s="1"/>
  <c r="M6753" i="3" a="1"/>
  <c r="M6753" i="3" s="1"/>
  <c r="M6752" i="3" a="1"/>
  <c r="M6752" i="3" s="1"/>
  <c r="M6751" i="3" a="1"/>
  <c r="M6751" i="3" s="1"/>
  <c r="M6750" i="3" a="1"/>
  <c r="M6750" i="3" s="1"/>
  <c r="M6749" i="3" a="1"/>
  <c r="M6749" i="3" s="1"/>
  <c r="M6748" i="3" a="1"/>
  <c r="M6748" i="3" s="1"/>
  <c r="M6747" i="3" a="1"/>
  <c r="M6747" i="3" s="1"/>
  <c r="M6746" i="3" a="1"/>
  <c r="M6746" i="3" s="1"/>
  <c r="M6745" i="3" a="1"/>
  <c r="M6745" i="3" s="1"/>
  <c r="M6744" i="3" a="1"/>
  <c r="M6744" i="3" s="1"/>
  <c r="M6743" i="3" a="1"/>
  <c r="M6743" i="3" s="1"/>
  <c r="M6742" i="3" a="1"/>
  <c r="M6742" i="3" s="1"/>
  <c r="M6741" i="3" a="1"/>
  <c r="M6741" i="3" s="1"/>
  <c r="M6740" i="3" a="1"/>
  <c r="M6740" i="3" s="1"/>
  <c r="M6739" i="3" a="1"/>
  <c r="M6739" i="3" s="1"/>
  <c r="M6738" i="3" a="1"/>
  <c r="M6738" i="3" s="1"/>
  <c r="M6737" i="3" a="1"/>
  <c r="M6737" i="3" s="1"/>
  <c r="M6736" i="3" a="1"/>
  <c r="M6736" i="3" s="1"/>
  <c r="M6735" i="3" a="1"/>
  <c r="M6735" i="3" s="1"/>
  <c r="M6734" i="3" a="1"/>
  <c r="M6734" i="3" s="1"/>
  <c r="M6733" i="3" a="1"/>
  <c r="M6733" i="3" s="1"/>
  <c r="M6732" i="3" a="1"/>
  <c r="M6732" i="3" s="1"/>
  <c r="M6731" i="3" a="1"/>
  <c r="M6731" i="3" s="1"/>
  <c r="M6730" i="3" a="1"/>
  <c r="M6730" i="3" s="1"/>
  <c r="M6729" i="3" a="1"/>
  <c r="M6729" i="3" s="1"/>
  <c r="M6728" i="3" a="1"/>
  <c r="M6728" i="3" s="1"/>
  <c r="M6727" i="3" a="1"/>
  <c r="M6727" i="3" s="1"/>
  <c r="M6726" i="3" a="1"/>
  <c r="M6726" i="3" s="1"/>
  <c r="M6725" i="3" a="1"/>
  <c r="M6725" i="3" s="1"/>
  <c r="M6724" i="3" a="1"/>
  <c r="M6724" i="3" s="1"/>
  <c r="M6723" i="3" a="1"/>
  <c r="M6723" i="3" s="1"/>
  <c r="M6722" i="3" a="1"/>
  <c r="M6722" i="3" s="1"/>
  <c r="M6721" i="3" a="1"/>
  <c r="M6721" i="3" s="1"/>
  <c r="M6720" i="3" a="1"/>
  <c r="M6720" i="3" s="1"/>
  <c r="M6719" i="3" a="1"/>
  <c r="M6719" i="3" s="1"/>
  <c r="M6718" i="3" a="1"/>
  <c r="M6718" i="3" s="1"/>
  <c r="M6717" i="3" a="1"/>
  <c r="M6717" i="3" s="1"/>
  <c r="M6716" i="3" a="1"/>
  <c r="M6716" i="3" s="1"/>
  <c r="M6715" i="3" a="1"/>
  <c r="M6715" i="3" s="1"/>
  <c r="M6714" i="3" a="1"/>
  <c r="M6714" i="3" s="1"/>
  <c r="M6713" i="3" a="1"/>
  <c r="M6713" i="3" s="1"/>
  <c r="M6712" i="3" a="1"/>
  <c r="M6712" i="3" s="1"/>
  <c r="M6711" i="3" a="1"/>
  <c r="M6711" i="3" s="1"/>
  <c r="M6710" i="3" a="1"/>
  <c r="M6710" i="3" s="1"/>
  <c r="M6709" i="3" a="1"/>
  <c r="M6709" i="3" s="1"/>
  <c r="M6708" i="3" a="1"/>
  <c r="M6708" i="3" s="1"/>
  <c r="M6707" i="3" a="1"/>
  <c r="M6707" i="3" s="1"/>
  <c r="M6706" i="3" a="1"/>
  <c r="M6706" i="3" s="1"/>
  <c r="M6705" i="3" a="1"/>
  <c r="M6705" i="3" s="1"/>
  <c r="M6704" i="3" a="1"/>
  <c r="M6704" i="3" s="1"/>
  <c r="M6703" i="3" a="1"/>
  <c r="M6703" i="3" s="1"/>
  <c r="M6702" i="3" a="1"/>
  <c r="M6702" i="3" s="1"/>
  <c r="M6701" i="3" a="1"/>
  <c r="M6701" i="3" s="1"/>
  <c r="M6700" i="3" a="1"/>
  <c r="M6700" i="3" s="1"/>
  <c r="M6699" i="3" a="1"/>
  <c r="M6699" i="3" s="1"/>
  <c r="M6698" i="3" a="1"/>
  <c r="M6698" i="3" s="1"/>
  <c r="M6697" i="3" a="1"/>
  <c r="M6697" i="3" s="1"/>
  <c r="M6696" i="3" a="1"/>
  <c r="M6696" i="3" s="1"/>
  <c r="M6695" i="3" a="1"/>
  <c r="M6695" i="3" s="1"/>
  <c r="M6694" i="3" a="1"/>
  <c r="M6694" i="3" s="1"/>
  <c r="M6693" i="3" a="1"/>
  <c r="M6693" i="3" s="1"/>
  <c r="M6692" i="3" a="1"/>
  <c r="M6692" i="3" s="1"/>
  <c r="M6691" i="3" a="1"/>
  <c r="M6691" i="3" s="1"/>
  <c r="M6690" i="3" a="1"/>
  <c r="M6690" i="3" s="1"/>
  <c r="M6689" i="3" a="1"/>
  <c r="M6689" i="3" s="1"/>
  <c r="M6688" i="3" a="1"/>
  <c r="M6688" i="3" s="1"/>
  <c r="M6687" i="3" a="1"/>
  <c r="M6687" i="3" s="1"/>
  <c r="M6686" i="3" a="1"/>
  <c r="M6686" i="3" s="1"/>
  <c r="M6685" i="3" a="1"/>
  <c r="M6685" i="3" s="1"/>
  <c r="M6684" i="3" a="1"/>
  <c r="M6684" i="3" s="1"/>
  <c r="M6683" i="3" a="1"/>
  <c r="M6683" i="3" s="1"/>
  <c r="M6682" i="3" a="1"/>
  <c r="M6682" i="3" s="1"/>
  <c r="M6681" i="3" a="1"/>
  <c r="M6681" i="3" s="1"/>
  <c r="M6680" i="3" a="1"/>
  <c r="M6680" i="3" s="1"/>
  <c r="M6679" i="3" a="1"/>
  <c r="M6679" i="3" s="1"/>
  <c r="M6678" i="3" a="1"/>
  <c r="M6678" i="3" s="1"/>
  <c r="M6677" i="3" a="1"/>
  <c r="M6677" i="3" s="1"/>
  <c r="M6676" i="3" a="1"/>
  <c r="M6676" i="3" s="1"/>
  <c r="M6675" i="3" a="1"/>
  <c r="M6675" i="3" s="1"/>
  <c r="M6674" i="3" a="1"/>
  <c r="M6674" i="3" s="1"/>
  <c r="M6673" i="3" a="1"/>
  <c r="M6673" i="3" s="1"/>
  <c r="M6672" i="3" a="1"/>
  <c r="M6672" i="3" s="1"/>
  <c r="M6671" i="3" a="1"/>
  <c r="M6671" i="3" s="1"/>
  <c r="M6670" i="3" a="1"/>
  <c r="M6670" i="3" s="1"/>
  <c r="M6669" i="3" a="1"/>
  <c r="M6669" i="3" s="1"/>
  <c r="M6668" i="3" a="1"/>
  <c r="M6668" i="3" s="1"/>
  <c r="M6667" i="3" a="1"/>
  <c r="M6667" i="3" s="1"/>
  <c r="M6666" i="3" a="1"/>
  <c r="M6666" i="3" s="1"/>
  <c r="M6665" i="3" a="1"/>
  <c r="M6665" i="3" s="1"/>
  <c r="M6664" i="3" a="1"/>
  <c r="M6664" i="3" s="1"/>
  <c r="M6663" i="3" a="1"/>
  <c r="M6663" i="3" s="1"/>
  <c r="M6662" i="3" a="1"/>
  <c r="M6662" i="3" s="1"/>
  <c r="M6661" i="3" a="1"/>
  <c r="M6661" i="3" s="1"/>
  <c r="M6660" i="3" a="1"/>
  <c r="M6660" i="3" s="1"/>
  <c r="M6659" i="3" a="1"/>
  <c r="M6659" i="3" s="1"/>
  <c r="M6658" i="3" a="1"/>
  <c r="M6658" i="3" s="1"/>
  <c r="M6657" i="3" a="1"/>
  <c r="M6657" i="3" s="1"/>
  <c r="M6656" i="3" a="1"/>
  <c r="M6656" i="3" s="1"/>
  <c r="M6655" i="3" a="1"/>
  <c r="M6655" i="3" s="1"/>
  <c r="M6654" i="3" a="1"/>
  <c r="M6654" i="3" s="1"/>
  <c r="M6653" i="3" a="1"/>
  <c r="M6653" i="3" s="1"/>
  <c r="M6652" i="3" a="1"/>
  <c r="M6652" i="3" s="1"/>
  <c r="M6651" i="3" a="1"/>
  <c r="M6651" i="3" s="1"/>
  <c r="M6650" i="3" a="1"/>
  <c r="M6650" i="3" s="1"/>
  <c r="M6649" i="3" a="1"/>
  <c r="M6649" i="3" s="1"/>
  <c r="M6648" i="3" a="1"/>
  <c r="M6648" i="3" s="1"/>
  <c r="M6647" i="3" a="1"/>
  <c r="M6647" i="3" s="1"/>
  <c r="M6646" i="3" a="1"/>
  <c r="M6646" i="3" s="1"/>
  <c r="M6645" i="3" a="1"/>
  <c r="M6645" i="3" s="1"/>
  <c r="M6644" i="3" a="1"/>
  <c r="M6644" i="3" s="1"/>
  <c r="M6643" i="3" a="1"/>
  <c r="M6643" i="3" s="1"/>
  <c r="M6642" i="3" a="1"/>
  <c r="M6642" i="3" s="1"/>
  <c r="M6641" i="3" a="1"/>
  <c r="M6641" i="3" s="1"/>
  <c r="M6640" i="3" a="1"/>
  <c r="M6640" i="3" s="1"/>
  <c r="M6639" i="3" a="1"/>
  <c r="M6639" i="3" s="1"/>
  <c r="M6638" i="3" a="1"/>
  <c r="M6638" i="3" s="1"/>
  <c r="M6637" i="3" a="1"/>
  <c r="M6637" i="3" s="1"/>
  <c r="M6636" i="3" a="1"/>
  <c r="M6636" i="3" s="1"/>
  <c r="M6635" i="3" a="1"/>
  <c r="M6635" i="3" s="1"/>
  <c r="M6634" i="3" a="1"/>
  <c r="M6634" i="3" s="1"/>
  <c r="M6633" i="3" a="1"/>
  <c r="M6633" i="3" s="1"/>
  <c r="M6632" i="3" a="1"/>
  <c r="M6632" i="3" s="1"/>
  <c r="M6631" i="3" a="1"/>
  <c r="M6631" i="3" s="1"/>
  <c r="M6630" i="3" a="1"/>
  <c r="M6630" i="3" s="1"/>
  <c r="M6629" i="3" a="1"/>
  <c r="M6629" i="3" s="1"/>
  <c r="M6628" i="3" a="1"/>
  <c r="M6628" i="3" s="1"/>
  <c r="M6627" i="3" a="1"/>
  <c r="M6627" i="3" s="1"/>
  <c r="M6626" i="3" a="1"/>
  <c r="M6626" i="3" s="1"/>
  <c r="M6625" i="3" a="1"/>
  <c r="M6625" i="3" s="1"/>
  <c r="M6624" i="3" a="1"/>
  <c r="M6624" i="3" s="1"/>
  <c r="M6623" i="3" a="1"/>
  <c r="M6623" i="3" s="1"/>
  <c r="M6622" i="3" a="1"/>
  <c r="M6622" i="3" s="1"/>
  <c r="M6621" i="3" a="1"/>
  <c r="M6621" i="3" s="1"/>
  <c r="M6620" i="3" a="1"/>
  <c r="M6620" i="3" s="1"/>
  <c r="M6619" i="3" a="1"/>
  <c r="M6619" i="3" s="1"/>
  <c r="M6618" i="3" a="1"/>
  <c r="M6618" i="3" s="1"/>
  <c r="M6617" i="3" a="1"/>
  <c r="M6617" i="3" s="1"/>
  <c r="M6616" i="3" a="1"/>
  <c r="M6616" i="3" s="1"/>
  <c r="M6615" i="3" a="1"/>
  <c r="M6615" i="3" s="1"/>
  <c r="M6614" i="3" a="1"/>
  <c r="M6614" i="3" s="1"/>
  <c r="M6613" i="3" a="1"/>
  <c r="M6613" i="3" s="1"/>
  <c r="M6612" i="3" a="1"/>
  <c r="M6612" i="3" s="1"/>
  <c r="M6611" i="3" a="1"/>
  <c r="M6611" i="3" s="1"/>
  <c r="M6610" i="3" a="1"/>
  <c r="M6610" i="3" s="1"/>
  <c r="M6609" i="3" a="1"/>
  <c r="M6609" i="3" s="1"/>
  <c r="M6608" i="3" a="1"/>
  <c r="M6608" i="3" s="1"/>
  <c r="M6607" i="3" a="1"/>
  <c r="M6607" i="3" s="1"/>
  <c r="M6606" i="3" a="1"/>
  <c r="M6606" i="3" s="1"/>
  <c r="M6605" i="3" a="1"/>
  <c r="M6605" i="3" s="1"/>
  <c r="M6604" i="3" a="1"/>
  <c r="M6604" i="3" s="1"/>
  <c r="M6603" i="3" a="1"/>
  <c r="M6603" i="3" s="1"/>
  <c r="M6602" i="3" a="1"/>
  <c r="M6602" i="3" s="1"/>
  <c r="M6601" i="3" a="1"/>
  <c r="M6601" i="3" s="1"/>
  <c r="M6600" i="3" a="1"/>
  <c r="M6600" i="3" s="1"/>
  <c r="M6599" i="3" a="1"/>
  <c r="M6599" i="3" s="1"/>
  <c r="M6598" i="3" a="1"/>
  <c r="M6598" i="3" s="1"/>
  <c r="M6597" i="3" a="1"/>
  <c r="M6597" i="3" s="1"/>
  <c r="M6596" i="3" a="1"/>
  <c r="M6596" i="3" s="1"/>
  <c r="M6595" i="3" a="1"/>
  <c r="M6595" i="3" s="1"/>
  <c r="M6594" i="3" a="1"/>
  <c r="M6594" i="3" s="1"/>
  <c r="M6593" i="3" a="1"/>
  <c r="M6593" i="3" s="1"/>
  <c r="M6592" i="3" a="1"/>
  <c r="M6592" i="3" s="1"/>
  <c r="M6591" i="3" a="1"/>
  <c r="M6591" i="3" s="1"/>
  <c r="M6590" i="3" a="1"/>
  <c r="M6590" i="3" s="1"/>
  <c r="M6589" i="3" a="1"/>
  <c r="M6589" i="3" s="1"/>
  <c r="M6588" i="3" a="1"/>
  <c r="M6588" i="3" s="1"/>
  <c r="M6587" i="3" a="1"/>
  <c r="M6587" i="3" s="1"/>
  <c r="M6586" i="3" a="1"/>
  <c r="M6586" i="3" s="1"/>
  <c r="M6585" i="3" a="1"/>
  <c r="M6585" i="3" s="1"/>
  <c r="M6584" i="3" a="1"/>
  <c r="M6584" i="3" s="1"/>
  <c r="M6583" i="3" a="1"/>
  <c r="M6583" i="3" s="1"/>
  <c r="M6582" i="3" a="1"/>
  <c r="M6582" i="3" s="1"/>
  <c r="M6581" i="3" a="1"/>
  <c r="M6581" i="3" s="1"/>
  <c r="M6580" i="3" a="1"/>
  <c r="M6580" i="3" s="1"/>
  <c r="M6579" i="3" a="1"/>
  <c r="M6579" i="3" s="1"/>
  <c r="M6578" i="3" a="1"/>
  <c r="M6578" i="3" s="1"/>
  <c r="M6577" i="3" a="1"/>
  <c r="M6577" i="3" s="1"/>
  <c r="M6576" i="3" a="1"/>
  <c r="M6576" i="3" s="1"/>
  <c r="M6575" i="3" a="1"/>
  <c r="M6575" i="3" s="1"/>
  <c r="M6574" i="3" a="1"/>
  <c r="M6574" i="3" s="1"/>
  <c r="M6573" i="3" a="1"/>
  <c r="M6573" i="3" s="1"/>
  <c r="M6572" i="3" a="1"/>
  <c r="M6572" i="3" s="1"/>
  <c r="M6571" i="3" a="1"/>
  <c r="M6571" i="3" s="1"/>
  <c r="M6570" i="3" a="1"/>
  <c r="M6570" i="3" s="1"/>
  <c r="M6569" i="3" a="1"/>
  <c r="M6569" i="3" s="1"/>
  <c r="M6568" i="3" a="1"/>
  <c r="M6568" i="3" s="1"/>
  <c r="M6567" i="3" a="1"/>
  <c r="M6567" i="3" s="1"/>
  <c r="M6566" i="3" a="1"/>
  <c r="M6566" i="3" s="1"/>
  <c r="M6565" i="3" a="1"/>
  <c r="M6565" i="3" s="1"/>
  <c r="M6564" i="3" a="1"/>
  <c r="M6564" i="3" s="1"/>
  <c r="M6563" i="3" a="1"/>
  <c r="M6563" i="3" s="1"/>
  <c r="M6562" i="3" a="1"/>
  <c r="M6562" i="3" s="1"/>
  <c r="M6561" i="3" a="1"/>
  <c r="M6561" i="3" s="1"/>
  <c r="M6560" i="3" a="1"/>
  <c r="M6560" i="3" s="1"/>
  <c r="M6559" i="3" a="1"/>
  <c r="M6559" i="3" s="1"/>
  <c r="M6558" i="3" a="1"/>
  <c r="M6558" i="3" s="1"/>
  <c r="M6557" i="3" a="1"/>
  <c r="M6557" i="3" s="1"/>
  <c r="M6556" i="3" a="1"/>
  <c r="M6556" i="3" s="1"/>
  <c r="M6555" i="3" a="1"/>
  <c r="M6555" i="3" s="1"/>
  <c r="M6554" i="3" a="1"/>
  <c r="M6554" i="3" s="1"/>
  <c r="M6553" i="3" a="1"/>
  <c r="M6553" i="3" s="1"/>
  <c r="M6552" i="3" a="1"/>
  <c r="M6552" i="3" s="1"/>
  <c r="M6551" i="3" a="1"/>
  <c r="M6551" i="3" s="1"/>
  <c r="M6550" i="3" a="1"/>
  <c r="M6550" i="3" s="1"/>
  <c r="M6549" i="3" a="1"/>
  <c r="M6549" i="3" s="1"/>
  <c r="M6548" i="3" a="1"/>
  <c r="M6548" i="3" s="1"/>
  <c r="M6547" i="3" a="1"/>
  <c r="M6547" i="3" s="1"/>
  <c r="M6546" i="3" a="1"/>
  <c r="M6546" i="3" s="1"/>
  <c r="M6545" i="3" a="1"/>
  <c r="M6545" i="3" s="1"/>
  <c r="M6544" i="3" a="1"/>
  <c r="M6544" i="3" s="1"/>
  <c r="M6543" i="3" a="1"/>
  <c r="M6543" i="3" s="1"/>
  <c r="M6542" i="3" a="1"/>
  <c r="M6542" i="3" s="1"/>
  <c r="M6541" i="3" a="1"/>
  <c r="M6541" i="3" s="1"/>
  <c r="M6540" i="3" a="1"/>
  <c r="M6540" i="3" s="1"/>
  <c r="M6539" i="3" a="1"/>
  <c r="M6539" i="3" s="1"/>
  <c r="M6538" i="3" a="1"/>
  <c r="M6538" i="3" s="1"/>
  <c r="M6537" i="3" a="1"/>
  <c r="M6537" i="3" s="1"/>
  <c r="M6536" i="3" a="1"/>
  <c r="M6536" i="3" s="1"/>
  <c r="M6535" i="3" a="1"/>
  <c r="M6535" i="3" s="1"/>
  <c r="M6534" i="3" a="1"/>
  <c r="M6534" i="3" s="1"/>
  <c r="M6533" i="3" a="1"/>
  <c r="M6533" i="3" s="1"/>
  <c r="M6532" i="3" a="1"/>
  <c r="M6532" i="3" s="1"/>
  <c r="M6531" i="3" a="1"/>
  <c r="M6531" i="3" s="1"/>
  <c r="M6530" i="3" a="1"/>
  <c r="M6530" i="3" s="1"/>
  <c r="M6529" i="3" a="1"/>
  <c r="M6529" i="3" s="1"/>
  <c r="M6528" i="3" a="1"/>
  <c r="M6528" i="3" s="1"/>
  <c r="M6527" i="3" a="1"/>
  <c r="M6527" i="3" s="1"/>
  <c r="M6526" i="3" a="1"/>
  <c r="M6526" i="3" s="1"/>
  <c r="M6525" i="3" a="1"/>
  <c r="M6525" i="3" s="1"/>
  <c r="M6524" i="3" a="1"/>
  <c r="M6524" i="3" s="1"/>
  <c r="M6523" i="3" a="1"/>
  <c r="M6523" i="3" s="1"/>
  <c r="M6522" i="3" a="1"/>
  <c r="M6522" i="3" s="1"/>
  <c r="M6521" i="3" a="1"/>
  <c r="M6521" i="3" s="1"/>
  <c r="M6520" i="3" a="1"/>
  <c r="M6520" i="3" s="1"/>
  <c r="M6519" i="3" a="1"/>
  <c r="M6519" i="3" s="1"/>
  <c r="M6518" i="3" a="1"/>
  <c r="M6518" i="3" s="1"/>
  <c r="M6517" i="3" a="1"/>
  <c r="M6517" i="3" s="1"/>
  <c r="M6516" i="3" a="1"/>
  <c r="M6516" i="3" s="1"/>
  <c r="M6515" i="3" a="1"/>
  <c r="M6515" i="3" s="1"/>
  <c r="M6514" i="3" a="1"/>
  <c r="M6514" i="3" s="1"/>
  <c r="M6513" i="3" a="1"/>
  <c r="M6513" i="3" s="1"/>
  <c r="M6512" i="3" a="1"/>
  <c r="M6512" i="3" s="1"/>
  <c r="M6511" i="3" a="1"/>
  <c r="M6511" i="3" s="1"/>
  <c r="M6510" i="3" a="1"/>
  <c r="M6510" i="3" s="1"/>
  <c r="M6509" i="3" a="1"/>
  <c r="M6509" i="3" s="1"/>
  <c r="M6508" i="3" a="1"/>
  <c r="M6508" i="3" s="1"/>
  <c r="M6507" i="3" a="1"/>
  <c r="M6507" i="3" s="1"/>
  <c r="M6506" i="3" a="1"/>
  <c r="M6506" i="3" s="1"/>
  <c r="M6505" i="3" a="1"/>
  <c r="M6505" i="3" s="1"/>
  <c r="M6504" i="3" a="1"/>
  <c r="M6504" i="3" s="1"/>
  <c r="M6503" i="3" a="1"/>
  <c r="M6503" i="3" s="1"/>
  <c r="M6502" i="3" a="1"/>
  <c r="M6502" i="3" s="1"/>
  <c r="M6501" i="3" a="1"/>
  <c r="M6501" i="3" s="1"/>
  <c r="M6500" i="3" a="1"/>
  <c r="M6500" i="3" s="1"/>
  <c r="M6499" i="3" a="1"/>
  <c r="M6499" i="3" s="1"/>
  <c r="M6498" i="3" a="1"/>
  <c r="M6498" i="3" s="1"/>
  <c r="M6497" i="3" a="1"/>
  <c r="M6497" i="3" s="1"/>
  <c r="M6496" i="3" a="1"/>
  <c r="M6496" i="3" s="1"/>
  <c r="M6495" i="3" a="1"/>
  <c r="M6495" i="3" s="1"/>
  <c r="M6494" i="3" a="1"/>
  <c r="M6494" i="3" s="1"/>
  <c r="M6493" i="3" a="1"/>
  <c r="M6493" i="3" s="1"/>
  <c r="M6492" i="3" a="1"/>
  <c r="M6492" i="3" s="1"/>
  <c r="M6491" i="3" a="1"/>
  <c r="M6491" i="3" s="1"/>
  <c r="M6490" i="3" a="1"/>
  <c r="M6490" i="3" s="1"/>
  <c r="M6489" i="3" a="1"/>
  <c r="M6489" i="3" s="1"/>
  <c r="M6488" i="3" a="1"/>
  <c r="M6488" i="3" s="1"/>
  <c r="M6487" i="3" a="1"/>
  <c r="M6487" i="3" s="1"/>
  <c r="M6486" i="3" a="1"/>
  <c r="M6486" i="3" s="1"/>
  <c r="M6485" i="3" a="1"/>
  <c r="M6485" i="3" s="1"/>
  <c r="M6484" i="3" a="1"/>
  <c r="M6484" i="3" s="1"/>
  <c r="M6483" i="3" a="1"/>
  <c r="M6483" i="3" s="1"/>
  <c r="M6482" i="3" a="1"/>
  <c r="M6482" i="3" s="1"/>
  <c r="M6481" i="3" a="1"/>
  <c r="M6481" i="3" s="1"/>
  <c r="M6480" i="3" a="1"/>
  <c r="M6480" i="3" s="1"/>
  <c r="M6479" i="3" a="1"/>
  <c r="M6479" i="3" s="1"/>
  <c r="M6478" i="3" a="1"/>
  <c r="M6478" i="3" s="1"/>
  <c r="M6477" i="3" a="1"/>
  <c r="M6477" i="3" s="1"/>
  <c r="M6476" i="3" a="1"/>
  <c r="M6476" i="3" s="1"/>
  <c r="M6475" i="3" a="1"/>
  <c r="M6475" i="3" s="1"/>
  <c r="M6474" i="3" a="1"/>
  <c r="M6474" i="3" s="1"/>
  <c r="M6473" i="3" a="1"/>
  <c r="M6473" i="3" s="1"/>
  <c r="M6472" i="3" a="1"/>
  <c r="M6472" i="3" s="1"/>
  <c r="M6471" i="3" a="1"/>
  <c r="M6471" i="3" s="1"/>
  <c r="M6470" i="3" a="1"/>
  <c r="M6470" i="3" s="1"/>
  <c r="M6469" i="3" a="1"/>
  <c r="M6469" i="3" s="1"/>
  <c r="M6468" i="3" a="1"/>
  <c r="M6468" i="3" s="1"/>
  <c r="M6467" i="3" a="1"/>
  <c r="M6467" i="3" s="1"/>
  <c r="M6466" i="3" a="1"/>
  <c r="M6466" i="3" s="1"/>
  <c r="M6465" i="3" a="1"/>
  <c r="M6465" i="3" s="1"/>
  <c r="M6464" i="3" a="1"/>
  <c r="M6464" i="3" s="1"/>
  <c r="M6463" i="3" a="1"/>
  <c r="M6463" i="3" s="1"/>
  <c r="M6462" i="3" a="1"/>
  <c r="M6462" i="3" s="1"/>
  <c r="M6461" i="3" a="1"/>
  <c r="M6461" i="3" s="1"/>
  <c r="M6460" i="3" a="1"/>
  <c r="M6460" i="3" s="1"/>
  <c r="M6459" i="3" a="1"/>
  <c r="M6459" i="3" s="1"/>
  <c r="M6458" i="3" a="1"/>
  <c r="M6458" i="3" s="1"/>
  <c r="M6457" i="3" a="1"/>
  <c r="M6457" i="3" s="1"/>
  <c r="M6456" i="3" a="1"/>
  <c r="M6456" i="3" s="1"/>
  <c r="M6455" i="3" a="1"/>
  <c r="M6455" i="3" s="1"/>
  <c r="M6454" i="3" a="1"/>
  <c r="M6454" i="3" s="1"/>
  <c r="M6453" i="3" a="1"/>
  <c r="M6453" i="3" s="1"/>
  <c r="M6452" i="3" a="1"/>
  <c r="M6452" i="3" s="1"/>
  <c r="M6451" i="3" a="1"/>
  <c r="M6451" i="3" s="1"/>
  <c r="M6450" i="3" a="1"/>
  <c r="M6450" i="3" s="1"/>
  <c r="M6449" i="3" a="1"/>
  <c r="M6449" i="3" s="1"/>
  <c r="M6448" i="3" a="1"/>
  <c r="M6448" i="3" s="1"/>
  <c r="M6447" i="3" a="1"/>
  <c r="M6447" i="3" s="1"/>
  <c r="M6446" i="3" a="1"/>
  <c r="M6446" i="3" s="1"/>
  <c r="M6445" i="3" a="1"/>
  <c r="M6445" i="3" s="1"/>
  <c r="M6444" i="3" a="1"/>
  <c r="M6444" i="3" s="1"/>
  <c r="M6443" i="3" a="1"/>
  <c r="M6443" i="3" s="1"/>
  <c r="M6442" i="3" a="1"/>
  <c r="M6442" i="3" s="1"/>
  <c r="M6441" i="3" a="1"/>
  <c r="M6441" i="3" s="1"/>
  <c r="M6440" i="3" a="1"/>
  <c r="M6440" i="3" s="1"/>
  <c r="M6439" i="3" a="1"/>
  <c r="M6439" i="3" s="1"/>
  <c r="M6438" i="3" a="1"/>
  <c r="M6438" i="3" s="1"/>
  <c r="M6437" i="3" a="1"/>
  <c r="M6437" i="3" s="1"/>
  <c r="M6436" i="3" a="1"/>
  <c r="M6436" i="3" s="1"/>
  <c r="M6435" i="3" a="1"/>
  <c r="M6435" i="3" s="1"/>
  <c r="M6434" i="3" a="1"/>
  <c r="M6434" i="3" s="1"/>
  <c r="M6433" i="3" a="1"/>
  <c r="M6433" i="3" s="1"/>
  <c r="M6432" i="3" a="1"/>
  <c r="M6432" i="3" s="1"/>
  <c r="M6431" i="3" a="1"/>
  <c r="M6431" i="3" s="1"/>
  <c r="M6430" i="3" a="1"/>
  <c r="M6430" i="3" s="1"/>
  <c r="M6429" i="3" a="1"/>
  <c r="M6429" i="3" s="1"/>
  <c r="M6428" i="3" a="1"/>
  <c r="M6428" i="3" s="1"/>
  <c r="M6427" i="3" a="1"/>
  <c r="M6427" i="3" s="1"/>
  <c r="M6426" i="3" a="1"/>
  <c r="M6426" i="3" s="1"/>
  <c r="M6425" i="3" a="1"/>
  <c r="M6425" i="3" s="1"/>
  <c r="M6424" i="3" a="1"/>
  <c r="M6424" i="3" s="1"/>
  <c r="M6423" i="3" a="1"/>
  <c r="M6423" i="3" s="1"/>
  <c r="M6422" i="3" a="1"/>
  <c r="M6422" i="3" s="1"/>
  <c r="M6421" i="3" a="1"/>
  <c r="M6421" i="3" s="1"/>
  <c r="M6420" i="3" a="1"/>
  <c r="M6420" i="3" s="1"/>
  <c r="M6419" i="3" a="1"/>
  <c r="M6419" i="3" s="1"/>
  <c r="M6418" i="3" a="1"/>
  <c r="M6418" i="3" s="1"/>
  <c r="M6417" i="3" a="1"/>
  <c r="M6417" i="3" s="1"/>
  <c r="M6416" i="3" a="1"/>
  <c r="M6416" i="3" s="1"/>
  <c r="M6415" i="3" a="1"/>
  <c r="M6415" i="3" s="1"/>
  <c r="M6414" i="3" a="1"/>
  <c r="M6414" i="3" s="1"/>
  <c r="M6413" i="3" a="1"/>
  <c r="M6413" i="3" s="1"/>
  <c r="M6412" i="3" a="1"/>
  <c r="M6412" i="3" s="1"/>
  <c r="M6411" i="3" a="1"/>
  <c r="M6411" i="3" s="1"/>
  <c r="M6410" i="3" a="1"/>
  <c r="M6410" i="3" s="1"/>
  <c r="M6409" i="3" a="1"/>
  <c r="M6409" i="3" s="1"/>
  <c r="M6408" i="3" a="1"/>
  <c r="M6408" i="3" s="1"/>
  <c r="M6407" i="3" a="1"/>
  <c r="M6407" i="3" s="1"/>
  <c r="M6406" i="3" a="1"/>
  <c r="M6406" i="3" s="1"/>
  <c r="M6405" i="3" a="1"/>
  <c r="M6405" i="3" s="1"/>
  <c r="M6404" i="3" a="1"/>
  <c r="M6404" i="3" s="1"/>
  <c r="M6403" i="3" a="1"/>
  <c r="M6403" i="3" s="1"/>
  <c r="M6402" i="3" a="1"/>
  <c r="M6402" i="3" s="1"/>
  <c r="M6401" i="3" a="1"/>
  <c r="M6401" i="3" s="1"/>
  <c r="M6400" i="3" a="1"/>
  <c r="M6400" i="3" s="1"/>
  <c r="M6399" i="3" a="1"/>
  <c r="M6399" i="3" s="1"/>
  <c r="M6398" i="3" a="1"/>
  <c r="M6398" i="3" s="1"/>
  <c r="M6397" i="3" a="1"/>
  <c r="M6397" i="3" s="1"/>
  <c r="M6396" i="3" a="1"/>
  <c r="M6396" i="3" s="1"/>
  <c r="M6395" i="3" a="1"/>
  <c r="M6395" i="3" s="1"/>
  <c r="M6394" i="3" a="1"/>
  <c r="M6394" i="3" s="1"/>
  <c r="M6393" i="3" a="1"/>
  <c r="M6393" i="3" s="1"/>
  <c r="M6392" i="3" a="1"/>
  <c r="M6392" i="3" s="1"/>
  <c r="M6391" i="3" a="1"/>
  <c r="M6391" i="3" s="1"/>
  <c r="M6390" i="3" a="1"/>
  <c r="M6390" i="3" s="1"/>
  <c r="M6389" i="3" a="1"/>
  <c r="M6389" i="3" s="1"/>
  <c r="M6388" i="3" a="1"/>
  <c r="M6388" i="3" s="1"/>
  <c r="M6387" i="3" a="1"/>
  <c r="M6387" i="3" s="1"/>
  <c r="M6386" i="3" a="1"/>
  <c r="M6386" i="3" s="1"/>
  <c r="M6385" i="3" a="1"/>
  <c r="M6385" i="3" s="1"/>
  <c r="M6384" i="3" a="1"/>
  <c r="M6384" i="3" s="1"/>
  <c r="M6383" i="3" a="1"/>
  <c r="M6383" i="3" s="1"/>
  <c r="M6382" i="3" a="1"/>
  <c r="M6382" i="3" s="1"/>
  <c r="M6381" i="3" a="1"/>
  <c r="M6381" i="3" s="1"/>
  <c r="M6380" i="3" a="1"/>
  <c r="M6380" i="3" s="1"/>
  <c r="M6379" i="3" a="1"/>
  <c r="M6379" i="3" s="1"/>
  <c r="M6378" i="3" a="1"/>
  <c r="M6378" i="3" s="1"/>
  <c r="M6377" i="3" a="1"/>
  <c r="M6377" i="3" s="1"/>
  <c r="M6376" i="3" a="1"/>
  <c r="M6376" i="3" s="1"/>
  <c r="M6375" i="3" a="1"/>
  <c r="M6375" i="3" s="1"/>
  <c r="M6374" i="3" a="1"/>
  <c r="M6374" i="3" s="1"/>
  <c r="M6373" i="3" a="1"/>
  <c r="M6373" i="3" s="1"/>
  <c r="M6372" i="3" a="1"/>
  <c r="M6372" i="3" s="1"/>
  <c r="M6371" i="3" a="1"/>
  <c r="M6371" i="3" s="1"/>
  <c r="M6370" i="3" a="1"/>
  <c r="M6370" i="3" s="1"/>
  <c r="M6369" i="3" a="1"/>
  <c r="M6369" i="3" s="1"/>
  <c r="M6368" i="3" a="1"/>
  <c r="M6368" i="3" s="1"/>
  <c r="M6367" i="3" a="1"/>
  <c r="M6367" i="3" s="1"/>
  <c r="M6366" i="3" a="1"/>
  <c r="M6366" i="3" s="1"/>
  <c r="M6365" i="3" a="1"/>
  <c r="M6365" i="3" s="1"/>
  <c r="M6364" i="3" a="1"/>
  <c r="M6364" i="3" s="1"/>
  <c r="M6363" i="3" a="1"/>
  <c r="M6363" i="3" s="1"/>
  <c r="M6362" i="3" a="1"/>
  <c r="M6362" i="3" s="1"/>
  <c r="M6361" i="3" a="1"/>
  <c r="M6361" i="3" s="1"/>
  <c r="M6360" i="3" a="1"/>
  <c r="M6360" i="3" s="1"/>
  <c r="M6359" i="3" a="1"/>
  <c r="M6359" i="3" s="1"/>
  <c r="M6358" i="3" a="1"/>
  <c r="M6358" i="3" s="1"/>
  <c r="M6357" i="3" a="1"/>
  <c r="M6357" i="3" s="1"/>
  <c r="M6356" i="3" a="1"/>
  <c r="M6356" i="3" s="1"/>
  <c r="M6355" i="3" a="1"/>
  <c r="M6355" i="3" s="1"/>
  <c r="M6354" i="3" a="1"/>
  <c r="M6354" i="3" s="1"/>
  <c r="M6353" i="3" a="1"/>
  <c r="M6353" i="3" s="1"/>
  <c r="M6352" i="3" a="1"/>
  <c r="M6352" i="3" s="1"/>
  <c r="M6351" i="3" a="1"/>
  <c r="M6351" i="3" s="1"/>
  <c r="M6350" i="3" a="1"/>
  <c r="M6350" i="3" s="1"/>
  <c r="M6349" i="3" a="1"/>
  <c r="M6349" i="3" s="1"/>
  <c r="M6348" i="3" a="1"/>
  <c r="M6348" i="3" s="1"/>
  <c r="M6347" i="3" a="1"/>
  <c r="M6347" i="3" s="1"/>
  <c r="M6346" i="3" a="1"/>
  <c r="M6346" i="3" s="1"/>
  <c r="M6345" i="3" a="1"/>
  <c r="M6345" i="3" s="1"/>
  <c r="M6344" i="3" a="1"/>
  <c r="M6344" i="3" s="1"/>
  <c r="M6343" i="3" a="1"/>
  <c r="M6343" i="3" s="1"/>
  <c r="M6342" i="3" a="1"/>
  <c r="M6342" i="3" s="1"/>
  <c r="M6341" i="3" a="1"/>
  <c r="M6341" i="3" s="1"/>
  <c r="M6340" i="3" a="1"/>
  <c r="M6340" i="3" s="1"/>
  <c r="M6339" i="3" a="1"/>
  <c r="M6339" i="3" s="1"/>
  <c r="M6338" i="3" a="1"/>
  <c r="M6338" i="3" s="1"/>
  <c r="M6337" i="3" a="1"/>
  <c r="M6337" i="3" s="1"/>
  <c r="M6336" i="3" a="1"/>
  <c r="M6336" i="3" s="1"/>
  <c r="M6335" i="3" a="1"/>
  <c r="M6335" i="3" s="1"/>
  <c r="M6334" i="3" a="1"/>
  <c r="M6334" i="3" s="1"/>
  <c r="M6333" i="3" a="1"/>
  <c r="M6333" i="3" s="1"/>
  <c r="M6332" i="3" a="1"/>
  <c r="M6332" i="3" s="1"/>
  <c r="M6331" i="3" a="1"/>
  <c r="M6331" i="3" s="1"/>
  <c r="M6330" i="3" a="1"/>
  <c r="M6330" i="3" s="1"/>
  <c r="M6329" i="3" a="1"/>
  <c r="M6329" i="3" s="1"/>
  <c r="M6328" i="3" a="1"/>
  <c r="M6328" i="3" s="1"/>
  <c r="M6327" i="3" a="1"/>
  <c r="M6327" i="3" s="1"/>
  <c r="M6326" i="3" a="1"/>
  <c r="M6326" i="3" s="1"/>
  <c r="M6325" i="3" a="1"/>
  <c r="M6325" i="3" s="1"/>
  <c r="M6324" i="3" a="1"/>
  <c r="M6324" i="3" s="1"/>
  <c r="M6323" i="3" a="1"/>
  <c r="M6323" i="3" s="1"/>
  <c r="M6322" i="3" a="1"/>
  <c r="M6322" i="3" s="1"/>
  <c r="M6321" i="3" a="1"/>
  <c r="M6321" i="3" s="1"/>
  <c r="M6320" i="3" a="1"/>
  <c r="M6320" i="3" s="1"/>
  <c r="M6319" i="3" a="1"/>
  <c r="M6319" i="3" s="1"/>
  <c r="M6318" i="3" a="1"/>
  <c r="M6318" i="3" s="1"/>
  <c r="M6317" i="3" a="1"/>
  <c r="M6317" i="3" s="1"/>
  <c r="M6316" i="3" a="1"/>
  <c r="M6316" i="3" s="1"/>
  <c r="M6315" i="3" a="1"/>
  <c r="M6315" i="3" s="1"/>
  <c r="M6314" i="3" a="1"/>
  <c r="M6314" i="3" s="1"/>
  <c r="M6313" i="3" a="1"/>
  <c r="M6313" i="3" s="1"/>
  <c r="M6312" i="3" a="1"/>
  <c r="M6312" i="3" s="1"/>
  <c r="M6311" i="3" a="1"/>
  <c r="M6311" i="3" s="1"/>
  <c r="M6310" i="3" a="1"/>
  <c r="M6310" i="3" s="1"/>
  <c r="M6309" i="3" a="1"/>
  <c r="M6309" i="3" s="1"/>
  <c r="M6308" i="3" a="1"/>
  <c r="M6308" i="3" s="1"/>
  <c r="M6307" i="3" a="1"/>
  <c r="M6307" i="3" s="1"/>
  <c r="M6306" i="3" a="1"/>
  <c r="M6306" i="3" s="1"/>
  <c r="M6305" i="3" a="1"/>
  <c r="M6305" i="3" s="1"/>
  <c r="M6304" i="3" a="1"/>
  <c r="M6304" i="3" s="1"/>
  <c r="M6303" i="3" a="1"/>
  <c r="M6303" i="3" s="1"/>
  <c r="M6302" i="3" a="1"/>
  <c r="M6302" i="3" s="1"/>
  <c r="M6301" i="3" a="1"/>
  <c r="M6301" i="3" s="1"/>
  <c r="M6300" i="3" a="1"/>
  <c r="M6300" i="3" s="1"/>
  <c r="M6299" i="3" a="1"/>
  <c r="M6299" i="3" s="1"/>
  <c r="M6298" i="3" a="1"/>
  <c r="M6298" i="3" s="1"/>
  <c r="M6297" i="3" a="1"/>
  <c r="M6297" i="3" s="1"/>
  <c r="M6296" i="3" a="1"/>
  <c r="M6296" i="3" s="1"/>
  <c r="M6295" i="3" a="1"/>
  <c r="M6295" i="3" s="1"/>
  <c r="M6294" i="3" a="1"/>
  <c r="M6294" i="3" s="1"/>
  <c r="M6293" i="3" a="1"/>
  <c r="M6293" i="3" s="1"/>
  <c r="M6292" i="3" a="1"/>
  <c r="M6292" i="3" s="1"/>
  <c r="M6291" i="3" a="1"/>
  <c r="M6291" i="3" s="1"/>
  <c r="M6290" i="3" a="1"/>
  <c r="M6290" i="3" s="1"/>
  <c r="M6289" i="3" a="1"/>
  <c r="M6289" i="3" s="1"/>
  <c r="M6288" i="3" a="1"/>
  <c r="M6288" i="3" s="1"/>
  <c r="M6287" i="3" a="1"/>
  <c r="M6287" i="3" s="1"/>
  <c r="M6286" i="3" a="1"/>
  <c r="M6286" i="3" s="1"/>
  <c r="M6285" i="3" a="1"/>
  <c r="M6285" i="3" s="1"/>
  <c r="M6284" i="3" a="1"/>
  <c r="M6284" i="3" s="1"/>
  <c r="M6283" i="3" a="1"/>
  <c r="M6283" i="3" s="1"/>
  <c r="M6282" i="3" a="1"/>
  <c r="M6282" i="3" s="1"/>
  <c r="M6281" i="3" a="1"/>
  <c r="M6281" i="3" s="1"/>
  <c r="M6280" i="3" a="1"/>
  <c r="M6280" i="3" s="1"/>
  <c r="M6279" i="3" a="1"/>
  <c r="M6279" i="3" s="1"/>
  <c r="M6278" i="3" a="1"/>
  <c r="M6278" i="3" s="1"/>
  <c r="M6277" i="3" a="1"/>
  <c r="M6277" i="3" s="1"/>
  <c r="M6276" i="3" a="1"/>
  <c r="M6276" i="3" s="1"/>
  <c r="M6275" i="3" a="1"/>
  <c r="M6275" i="3" s="1"/>
  <c r="M6274" i="3" a="1"/>
  <c r="M6274" i="3" s="1"/>
  <c r="M6273" i="3" a="1"/>
  <c r="M6273" i="3" s="1"/>
  <c r="M6272" i="3" a="1"/>
  <c r="M6272" i="3" s="1"/>
  <c r="M6271" i="3" a="1"/>
  <c r="M6271" i="3" s="1"/>
  <c r="M6270" i="3" a="1"/>
  <c r="M6270" i="3" s="1"/>
  <c r="M6269" i="3" a="1"/>
  <c r="M6269" i="3" s="1"/>
  <c r="M6268" i="3" a="1"/>
  <c r="M6268" i="3" s="1"/>
  <c r="M6267" i="3" a="1"/>
  <c r="M6267" i="3" s="1"/>
  <c r="M6266" i="3" a="1"/>
  <c r="M6266" i="3" s="1"/>
  <c r="M6265" i="3" a="1"/>
  <c r="M6265" i="3" s="1"/>
  <c r="M6264" i="3" a="1"/>
  <c r="M6264" i="3" s="1"/>
  <c r="M6263" i="3" a="1"/>
  <c r="M6263" i="3" s="1"/>
  <c r="M6262" i="3" a="1"/>
  <c r="M6262" i="3" s="1"/>
  <c r="M6261" i="3" a="1"/>
  <c r="M6261" i="3" s="1"/>
  <c r="M6260" i="3" a="1"/>
  <c r="M6260" i="3" s="1"/>
  <c r="M6259" i="3" a="1"/>
  <c r="M6259" i="3" s="1"/>
  <c r="M6258" i="3" a="1"/>
  <c r="M6258" i="3" s="1"/>
  <c r="M6257" i="3" a="1"/>
  <c r="M6257" i="3" s="1"/>
  <c r="M6256" i="3" a="1"/>
  <c r="M6256" i="3" s="1"/>
  <c r="M6255" i="3" a="1"/>
  <c r="M6255" i="3" s="1"/>
  <c r="M6254" i="3" a="1"/>
  <c r="M6254" i="3" s="1"/>
  <c r="M6253" i="3" a="1"/>
  <c r="M6253" i="3" s="1"/>
  <c r="M6252" i="3" a="1"/>
  <c r="M6252" i="3" s="1"/>
  <c r="M6251" i="3" a="1"/>
  <c r="M6251" i="3" s="1"/>
  <c r="M6250" i="3" a="1"/>
  <c r="M6250" i="3" s="1"/>
  <c r="M6249" i="3" a="1"/>
  <c r="M6249" i="3" s="1"/>
  <c r="M6248" i="3" a="1"/>
  <c r="M6248" i="3" s="1"/>
  <c r="M6247" i="3" a="1"/>
  <c r="M6247" i="3" s="1"/>
  <c r="M6246" i="3" a="1"/>
  <c r="M6246" i="3" s="1"/>
  <c r="M6245" i="3" a="1"/>
  <c r="M6245" i="3" s="1"/>
  <c r="M6244" i="3" a="1"/>
  <c r="M6244" i="3" s="1"/>
  <c r="M6243" i="3" a="1"/>
  <c r="M6243" i="3" s="1"/>
  <c r="M6242" i="3" a="1"/>
  <c r="M6242" i="3" s="1"/>
  <c r="M6241" i="3" a="1"/>
  <c r="M6241" i="3" s="1"/>
  <c r="M6240" i="3" a="1"/>
  <c r="M6240" i="3" s="1"/>
  <c r="M6239" i="3" a="1"/>
  <c r="M6239" i="3" s="1"/>
  <c r="M6238" i="3" a="1"/>
  <c r="M6238" i="3" s="1"/>
  <c r="M6237" i="3" a="1"/>
  <c r="M6237" i="3" s="1"/>
  <c r="M6236" i="3" a="1"/>
  <c r="M6236" i="3" s="1"/>
  <c r="M6235" i="3" a="1"/>
  <c r="M6235" i="3" s="1"/>
  <c r="M6234" i="3" a="1"/>
  <c r="M6234" i="3" s="1"/>
  <c r="M6233" i="3" a="1"/>
  <c r="M6233" i="3" s="1"/>
  <c r="M6232" i="3" a="1"/>
  <c r="M6232" i="3" s="1"/>
  <c r="M6231" i="3" a="1"/>
  <c r="M6231" i="3" s="1"/>
  <c r="M6230" i="3" a="1"/>
  <c r="M6230" i="3" s="1"/>
  <c r="M6229" i="3" a="1"/>
  <c r="M6229" i="3" s="1"/>
  <c r="M6228" i="3" a="1"/>
  <c r="M6228" i="3" s="1"/>
  <c r="M6227" i="3" a="1"/>
  <c r="M6227" i="3" s="1"/>
  <c r="M6226" i="3" a="1"/>
  <c r="M6226" i="3" s="1"/>
  <c r="M6225" i="3" a="1"/>
  <c r="M6225" i="3" s="1"/>
  <c r="M6224" i="3" a="1"/>
  <c r="M6224" i="3" s="1"/>
  <c r="M6223" i="3" a="1"/>
  <c r="M6223" i="3" s="1"/>
  <c r="M6222" i="3" a="1"/>
  <c r="M6222" i="3" s="1"/>
  <c r="M6221" i="3" a="1"/>
  <c r="M6221" i="3" s="1"/>
  <c r="M6220" i="3" a="1"/>
  <c r="M6220" i="3" s="1"/>
  <c r="M6219" i="3" a="1"/>
  <c r="M6219" i="3" s="1"/>
  <c r="M6218" i="3" a="1"/>
  <c r="M6218" i="3" s="1"/>
  <c r="M6217" i="3" a="1"/>
  <c r="M6217" i="3" s="1"/>
  <c r="M6216" i="3" a="1"/>
  <c r="M6216" i="3" s="1"/>
  <c r="M6215" i="3" a="1"/>
  <c r="M6215" i="3" s="1"/>
  <c r="M6214" i="3" a="1"/>
  <c r="M6214" i="3" s="1"/>
  <c r="M6213" i="3" a="1"/>
  <c r="M6213" i="3" s="1"/>
  <c r="M6212" i="3" a="1"/>
  <c r="M6212" i="3" s="1"/>
  <c r="M6211" i="3" a="1"/>
  <c r="M6211" i="3" s="1"/>
  <c r="M6210" i="3" a="1"/>
  <c r="M6210" i="3" s="1"/>
  <c r="M6209" i="3" a="1"/>
  <c r="M6209" i="3" s="1"/>
  <c r="M6208" i="3" a="1"/>
  <c r="M6208" i="3" s="1"/>
  <c r="M6207" i="3" a="1"/>
  <c r="M6207" i="3" s="1"/>
  <c r="M6206" i="3" a="1"/>
  <c r="M6206" i="3" s="1"/>
  <c r="M6205" i="3" a="1"/>
  <c r="M6205" i="3" s="1"/>
  <c r="M6204" i="3" a="1"/>
  <c r="M6204" i="3" s="1"/>
  <c r="M6203" i="3" a="1"/>
  <c r="M6203" i="3" s="1"/>
  <c r="M6202" i="3" a="1"/>
  <c r="M6202" i="3" s="1"/>
  <c r="M6201" i="3" a="1"/>
  <c r="M6201" i="3" s="1"/>
  <c r="M6200" i="3" a="1"/>
  <c r="M6200" i="3" s="1"/>
  <c r="M6199" i="3" a="1"/>
  <c r="M6199" i="3" s="1"/>
  <c r="M6198" i="3" a="1"/>
  <c r="M6198" i="3" s="1"/>
  <c r="M6197" i="3" a="1"/>
  <c r="M6197" i="3" s="1"/>
  <c r="M6196" i="3" a="1"/>
  <c r="M6196" i="3" s="1"/>
  <c r="M6195" i="3" a="1"/>
  <c r="M6195" i="3" s="1"/>
  <c r="M6194" i="3" a="1"/>
  <c r="M6194" i="3" s="1"/>
  <c r="M6193" i="3" a="1"/>
  <c r="M6193" i="3" s="1"/>
  <c r="M6192" i="3" a="1"/>
  <c r="M6192" i="3" s="1"/>
  <c r="M6191" i="3" a="1"/>
  <c r="M6191" i="3" s="1"/>
  <c r="M6190" i="3" a="1"/>
  <c r="M6190" i="3" s="1"/>
  <c r="M6189" i="3" a="1"/>
  <c r="M6189" i="3" s="1"/>
  <c r="M6188" i="3" a="1"/>
  <c r="M6188" i="3" s="1"/>
  <c r="M6187" i="3" a="1"/>
  <c r="M6187" i="3" s="1"/>
  <c r="M6186" i="3" a="1"/>
  <c r="M6186" i="3" s="1"/>
  <c r="M6185" i="3" a="1"/>
  <c r="M6185" i="3" s="1"/>
  <c r="M6184" i="3" a="1"/>
  <c r="M6184" i="3" s="1"/>
  <c r="M6183" i="3" a="1"/>
  <c r="M6183" i="3" s="1"/>
  <c r="M6182" i="3" a="1"/>
  <c r="M6182" i="3" s="1"/>
  <c r="M6181" i="3" a="1"/>
  <c r="M6181" i="3" s="1"/>
  <c r="M6180" i="3" a="1"/>
  <c r="M6180" i="3" s="1"/>
  <c r="M6179" i="3" a="1"/>
  <c r="M6179" i="3" s="1"/>
  <c r="M6178" i="3" a="1"/>
  <c r="M6178" i="3" s="1"/>
  <c r="M6177" i="3" a="1"/>
  <c r="M6177" i="3" s="1"/>
  <c r="M6176" i="3" a="1"/>
  <c r="M6176" i="3" s="1"/>
  <c r="M6175" i="3" a="1"/>
  <c r="M6175" i="3" s="1"/>
  <c r="M6174" i="3" a="1"/>
  <c r="M6174" i="3" s="1"/>
  <c r="M6173" i="3" a="1"/>
  <c r="M6173" i="3" s="1"/>
  <c r="M6172" i="3" a="1"/>
  <c r="M6172" i="3" s="1"/>
  <c r="M6171" i="3" a="1"/>
  <c r="M6171" i="3" s="1"/>
  <c r="M6170" i="3" a="1"/>
  <c r="M6170" i="3" s="1"/>
  <c r="M6169" i="3" a="1"/>
  <c r="M6169" i="3" s="1"/>
  <c r="M6168" i="3" a="1"/>
  <c r="M6168" i="3" s="1"/>
  <c r="M6167" i="3" a="1"/>
  <c r="M6167" i="3" s="1"/>
  <c r="M6166" i="3" a="1"/>
  <c r="M6166" i="3" s="1"/>
  <c r="M6165" i="3" a="1"/>
  <c r="M6165" i="3" s="1"/>
  <c r="M6164" i="3" a="1"/>
  <c r="M6164" i="3" s="1"/>
  <c r="M6163" i="3" a="1"/>
  <c r="M6163" i="3" s="1"/>
  <c r="M6162" i="3" a="1"/>
  <c r="M6162" i="3" s="1"/>
  <c r="M6161" i="3" a="1"/>
  <c r="M6161" i="3" s="1"/>
  <c r="M6160" i="3" a="1"/>
  <c r="M6160" i="3" s="1"/>
  <c r="M6159" i="3" a="1"/>
  <c r="M6159" i="3" s="1"/>
  <c r="M6158" i="3" a="1"/>
  <c r="M6158" i="3" s="1"/>
  <c r="M6157" i="3" a="1"/>
  <c r="M6157" i="3" s="1"/>
  <c r="M6156" i="3" a="1"/>
  <c r="M6156" i="3" s="1"/>
  <c r="M6155" i="3" a="1"/>
  <c r="M6155" i="3" s="1"/>
  <c r="M6154" i="3" a="1"/>
  <c r="M6154" i="3" s="1"/>
  <c r="M6153" i="3" a="1"/>
  <c r="M6153" i="3" s="1"/>
  <c r="M6152" i="3" a="1"/>
  <c r="M6152" i="3" s="1"/>
  <c r="M6151" i="3" a="1"/>
  <c r="M6151" i="3" s="1"/>
  <c r="M6150" i="3" a="1"/>
  <c r="M6150" i="3" s="1"/>
  <c r="M6149" i="3" a="1"/>
  <c r="M6149" i="3" s="1"/>
  <c r="M6148" i="3" a="1"/>
  <c r="M6148" i="3" s="1"/>
  <c r="M6147" i="3" a="1"/>
  <c r="M6147" i="3" s="1"/>
  <c r="M6146" i="3" a="1"/>
  <c r="M6146" i="3" s="1"/>
  <c r="M6145" i="3" a="1"/>
  <c r="M6145" i="3" s="1"/>
  <c r="M6144" i="3" a="1"/>
  <c r="M6144" i="3" s="1"/>
  <c r="M6143" i="3" a="1"/>
  <c r="M6143" i="3" s="1"/>
  <c r="M6142" i="3" a="1"/>
  <c r="M6142" i="3" s="1"/>
  <c r="M6141" i="3" a="1"/>
  <c r="M6141" i="3" s="1"/>
  <c r="M6140" i="3" a="1"/>
  <c r="M6140" i="3" s="1"/>
  <c r="M6139" i="3" a="1"/>
  <c r="M6139" i="3" s="1"/>
  <c r="M6138" i="3" a="1"/>
  <c r="M6138" i="3" s="1"/>
  <c r="M6137" i="3" a="1"/>
  <c r="M6137" i="3" s="1"/>
  <c r="M6136" i="3" a="1"/>
  <c r="M6136" i="3" s="1"/>
  <c r="M6135" i="3" a="1"/>
  <c r="M6135" i="3" s="1"/>
  <c r="M6134" i="3" a="1"/>
  <c r="M6134" i="3" s="1"/>
  <c r="M6133" i="3" a="1"/>
  <c r="M6133" i="3" s="1"/>
  <c r="M6132" i="3" a="1"/>
  <c r="M6132" i="3" s="1"/>
  <c r="M6131" i="3" a="1"/>
  <c r="M6131" i="3" s="1"/>
  <c r="M6130" i="3" a="1"/>
  <c r="M6130" i="3" s="1"/>
  <c r="M6129" i="3" a="1"/>
  <c r="M6129" i="3" s="1"/>
  <c r="M6128" i="3" a="1"/>
  <c r="M6128" i="3" s="1"/>
  <c r="M6127" i="3" a="1"/>
  <c r="M6127" i="3" s="1"/>
  <c r="M6126" i="3" a="1"/>
  <c r="M6126" i="3" s="1"/>
  <c r="M6125" i="3" a="1"/>
  <c r="M6125" i="3" s="1"/>
  <c r="M6124" i="3" a="1"/>
  <c r="M6124" i="3" s="1"/>
  <c r="M6123" i="3" a="1"/>
  <c r="M6123" i="3" s="1"/>
  <c r="M6122" i="3" a="1"/>
  <c r="M6122" i="3" s="1"/>
  <c r="M6121" i="3" a="1"/>
  <c r="M6121" i="3" s="1"/>
  <c r="M6120" i="3" a="1"/>
  <c r="M6120" i="3" s="1"/>
  <c r="M6119" i="3" a="1"/>
  <c r="M6119" i="3" s="1"/>
  <c r="M6118" i="3" a="1"/>
  <c r="M6118" i="3" s="1"/>
  <c r="M6117" i="3" a="1"/>
  <c r="M6117" i="3" s="1"/>
  <c r="M6116" i="3" a="1"/>
  <c r="M6116" i="3" s="1"/>
  <c r="M6115" i="3" a="1"/>
  <c r="M6115" i="3" s="1"/>
  <c r="M6114" i="3" a="1"/>
  <c r="M6114" i="3" s="1"/>
  <c r="M6113" i="3" a="1"/>
  <c r="M6113" i="3" s="1"/>
  <c r="M6112" i="3" a="1"/>
  <c r="M6112" i="3" s="1"/>
  <c r="M6111" i="3" a="1"/>
  <c r="M6111" i="3" s="1"/>
  <c r="M6110" i="3" a="1"/>
  <c r="M6110" i="3" s="1"/>
  <c r="M6109" i="3" a="1"/>
  <c r="M6109" i="3" s="1"/>
  <c r="M6108" i="3" a="1"/>
  <c r="M6108" i="3" s="1"/>
  <c r="M6107" i="3" a="1"/>
  <c r="M6107" i="3" s="1"/>
  <c r="M6106" i="3" a="1"/>
  <c r="M6106" i="3" s="1"/>
  <c r="M6105" i="3" a="1"/>
  <c r="M6105" i="3" s="1"/>
  <c r="M6104" i="3" a="1"/>
  <c r="M6104" i="3" s="1"/>
  <c r="M6103" i="3" a="1"/>
  <c r="M6103" i="3" s="1"/>
  <c r="M6102" i="3" a="1"/>
  <c r="M6102" i="3" s="1"/>
  <c r="M6101" i="3" a="1"/>
  <c r="M6101" i="3" s="1"/>
  <c r="M6100" i="3" a="1"/>
  <c r="M6100" i="3" s="1"/>
  <c r="M6099" i="3" a="1"/>
  <c r="M6099" i="3" s="1"/>
  <c r="M6098" i="3" a="1"/>
  <c r="M6098" i="3" s="1"/>
  <c r="M6097" i="3" a="1"/>
  <c r="M6097" i="3" s="1"/>
  <c r="M6096" i="3" a="1"/>
  <c r="M6096" i="3" s="1"/>
  <c r="M6095" i="3" a="1"/>
  <c r="M6095" i="3" s="1"/>
  <c r="M6094" i="3" a="1"/>
  <c r="M6094" i="3" s="1"/>
  <c r="M6093" i="3" a="1"/>
  <c r="M6093" i="3" s="1"/>
  <c r="M6092" i="3" a="1"/>
  <c r="M6092" i="3" s="1"/>
  <c r="M6091" i="3" a="1"/>
  <c r="M6091" i="3" s="1"/>
  <c r="M6090" i="3" a="1"/>
  <c r="M6090" i="3" s="1"/>
  <c r="M6089" i="3" a="1"/>
  <c r="M6089" i="3" s="1"/>
  <c r="M6088" i="3" a="1"/>
  <c r="M6088" i="3" s="1"/>
  <c r="M6087" i="3" a="1"/>
  <c r="M6087" i="3" s="1"/>
  <c r="M6086" i="3" a="1"/>
  <c r="M6086" i="3" s="1"/>
  <c r="M6085" i="3" a="1"/>
  <c r="M6085" i="3" s="1"/>
  <c r="M6084" i="3" a="1"/>
  <c r="M6084" i="3" s="1"/>
  <c r="M6083" i="3" a="1"/>
  <c r="M6083" i="3" s="1"/>
  <c r="M6082" i="3" a="1"/>
  <c r="M6082" i="3" s="1"/>
  <c r="M6081" i="3" a="1"/>
  <c r="M6081" i="3" s="1"/>
  <c r="M6080" i="3" a="1"/>
  <c r="M6080" i="3" s="1"/>
  <c r="M6079" i="3" a="1"/>
  <c r="M6079" i="3" s="1"/>
  <c r="M6078" i="3" a="1"/>
  <c r="M6078" i="3" s="1"/>
  <c r="M6077" i="3" a="1"/>
  <c r="M6077" i="3" s="1"/>
  <c r="M6076" i="3" a="1"/>
  <c r="M6076" i="3" s="1"/>
  <c r="M6075" i="3" a="1"/>
  <c r="M6075" i="3" s="1"/>
  <c r="M6074" i="3" a="1"/>
  <c r="M6074" i="3" s="1"/>
  <c r="M6073" i="3" a="1"/>
  <c r="M6073" i="3" s="1"/>
  <c r="M6072" i="3" a="1"/>
  <c r="M6072" i="3" s="1"/>
  <c r="M6071" i="3" a="1"/>
  <c r="M6071" i="3" s="1"/>
  <c r="M6070" i="3" a="1"/>
  <c r="M6070" i="3" s="1"/>
  <c r="M6069" i="3" a="1"/>
  <c r="M6069" i="3" s="1"/>
  <c r="M6068" i="3" a="1"/>
  <c r="M6068" i="3" s="1"/>
  <c r="M6067" i="3" a="1"/>
  <c r="M6067" i="3" s="1"/>
  <c r="M6066" i="3" a="1"/>
  <c r="M6066" i="3" s="1"/>
  <c r="M6065" i="3" a="1"/>
  <c r="M6065" i="3" s="1"/>
  <c r="M6064" i="3" a="1"/>
  <c r="M6064" i="3" s="1"/>
  <c r="M6063" i="3" a="1"/>
  <c r="M6063" i="3" s="1"/>
  <c r="M6062" i="3" a="1"/>
  <c r="M6062" i="3" s="1"/>
  <c r="M6061" i="3" a="1"/>
  <c r="M6061" i="3" s="1"/>
  <c r="M6060" i="3" a="1"/>
  <c r="M6060" i="3" s="1"/>
  <c r="M6059" i="3" a="1"/>
  <c r="M6059" i="3" s="1"/>
  <c r="M6058" i="3" a="1"/>
  <c r="M6058" i="3" s="1"/>
  <c r="M6057" i="3" a="1"/>
  <c r="M6057" i="3" s="1"/>
  <c r="M6056" i="3" a="1"/>
  <c r="M6056" i="3" s="1"/>
  <c r="M6055" i="3" a="1"/>
  <c r="M6055" i="3" s="1"/>
  <c r="M6054" i="3" a="1"/>
  <c r="M6054" i="3" s="1"/>
  <c r="M6053" i="3" a="1"/>
  <c r="M6053" i="3" s="1"/>
  <c r="M6052" i="3" a="1"/>
  <c r="M6052" i="3" s="1"/>
  <c r="M6051" i="3" a="1"/>
  <c r="M6051" i="3" s="1"/>
  <c r="M6050" i="3" a="1"/>
  <c r="M6050" i="3" s="1"/>
  <c r="M6049" i="3" a="1"/>
  <c r="M6049" i="3" s="1"/>
  <c r="M6048" i="3" a="1"/>
  <c r="M6048" i="3" s="1"/>
  <c r="M6047" i="3" a="1"/>
  <c r="M6047" i="3" s="1"/>
  <c r="M6046" i="3" a="1"/>
  <c r="M6046" i="3" s="1"/>
  <c r="M6045" i="3" a="1"/>
  <c r="M6045" i="3" s="1"/>
  <c r="M6044" i="3" a="1"/>
  <c r="M6044" i="3" s="1"/>
  <c r="M6043" i="3" a="1"/>
  <c r="M6043" i="3" s="1"/>
  <c r="M6042" i="3" a="1"/>
  <c r="M6042" i="3" s="1"/>
  <c r="M6041" i="3" a="1"/>
  <c r="M6041" i="3" s="1"/>
  <c r="M6040" i="3" a="1"/>
  <c r="M6040" i="3" s="1"/>
  <c r="M6039" i="3" a="1"/>
  <c r="M6039" i="3" s="1"/>
  <c r="M6038" i="3" a="1"/>
  <c r="M6038" i="3" s="1"/>
  <c r="M6037" i="3" a="1"/>
  <c r="M6037" i="3" s="1"/>
  <c r="M6036" i="3" a="1"/>
  <c r="M6036" i="3" s="1"/>
  <c r="M6035" i="3" a="1"/>
  <c r="M6035" i="3" s="1"/>
  <c r="M6034" i="3" a="1"/>
  <c r="M6034" i="3" s="1"/>
  <c r="M6033" i="3" a="1"/>
  <c r="M6033" i="3" s="1"/>
  <c r="M6032" i="3" a="1"/>
  <c r="M6032" i="3" s="1"/>
  <c r="M6031" i="3" a="1"/>
  <c r="M6031" i="3" s="1"/>
  <c r="M6030" i="3" a="1"/>
  <c r="M6030" i="3" s="1"/>
  <c r="M6029" i="3" a="1"/>
  <c r="M6029" i="3" s="1"/>
  <c r="M6028" i="3" a="1"/>
  <c r="M6028" i="3" s="1"/>
  <c r="M6027" i="3" a="1"/>
  <c r="M6027" i="3" s="1"/>
  <c r="M6026" i="3" a="1"/>
  <c r="M6026" i="3" s="1"/>
  <c r="M6025" i="3" a="1"/>
  <c r="M6025" i="3" s="1"/>
  <c r="M6024" i="3" a="1"/>
  <c r="M6024" i="3" s="1"/>
  <c r="M6023" i="3" a="1"/>
  <c r="M6023" i="3" s="1"/>
  <c r="M6022" i="3" a="1"/>
  <c r="M6022" i="3" s="1"/>
  <c r="M6021" i="3" a="1"/>
  <c r="M6021" i="3" s="1"/>
  <c r="M6020" i="3" a="1"/>
  <c r="M6020" i="3" s="1"/>
  <c r="M6019" i="3" a="1"/>
  <c r="M6019" i="3" s="1"/>
  <c r="M6018" i="3" a="1"/>
  <c r="M6018" i="3" s="1"/>
  <c r="M6017" i="3" a="1"/>
  <c r="M6017" i="3" s="1"/>
  <c r="M6016" i="3" a="1"/>
  <c r="M6016" i="3" s="1"/>
  <c r="M6015" i="3" a="1"/>
  <c r="M6015" i="3" s="1"/>
  <c r="M6014" i="3" a="1"/>
  <c r="M6014" i="3" s="1"/>
  <c r="M6013" i="3" a="1"/>
  <c r="M6013" i="3" s="1"/>
  <c r="M6012" i="3" a="1"/>
  <c r="M6012" i="3" s="1"/>
  <c r="M6011" i="3" a="1"/>
  <c r="M6011" i="3" s="1"/>
  <c r="M6010" i="3" a="1"/>
  <c r="M6010" i="3" s="1"/>
  <c r="M6009" i="3" a="1"/>
  <c r="M6009" i="3" s="1"/>
  <c r="M6008" i="3" a="1"/>
  <c r="M6008" i="3" s="1"/>
  <c r="M6007" i="3" a="1"/>
  <c r="M6007" i="3" s="1"/>
  <c r="M6006" i="3" a="1"/>
  <c r="M6006" i="3" s="1"/>
  <c r="M6005" i="3" a="1"/>
  <c r="M6005" i="3" s="1"/>
  <c r="M6004" i="3" a="1"/>
  <c r="M6004" i="3" s="1"/>
  <c r="M6003" i="3" a="1"/>
  <c r="M6003" i="3" s="1"/>
  <c r="M6002" i="3" a="1"/>
  <c r="M6002" i="3" s="1"/>
  <c r="M6001" i="3" a="1"/>
  <c r="M6001" i="3" s="1"/>
  <c r="M6000" i="3" a="1"/>
  <c r="M6000" i="3" s="1"/>
  <c r="M5999" i="3" a="1"/>
  <c r="M5999" i="3" s="1"/>
  <c r="M5998" i="3" a="1"/>
  <c r="M5998" i="3" s="1"/>
  <c r="M5997" i="3" a="1"/>
  <c r="M5997" i="3" s="1"/>
  <c r="M5996" i="3" a="1"/>
  <c r="M5996" i="3" s="1"/>
  <c r="M5995" i="3" a="1"/>
  <c r="M5995" i="3" s="1"/>
  <c r="M5994" i="3" a="1"/>
  <c r="M5994" i="3" s="1"/>
  <c r="M5993" i="3" a="1"/>
  <c r="M5993" i="3" s="1"/>
  <c r="M5992" i="3" a="1"/>
  <c r="M5992" i="3" s="1"/>
  <c r="M5991" i="3" a="1"/>
  <c r="M5991" i="3" s="1"/>
  <c r="M5990" i="3" a="1"/>
  <c r="M5990" i="3" s="1"/>
  <c r="M5989" i="3" a="1"/>
  <c r="M5989" i="3" s="1"/>
  <c r="M5988" i="3" a="1"/>
  <c r="M5988" i="3" s="1"/>
  <c r="M5987" i="3" a="1"/>
  <c r="M5987" i="3" s="1"/>
  <c r="M5986" i="3" a="1"/>
  <c r="M5986" i="3" s="1"/>
  <c r="M5985" i="3" a="1"/>
  <c r="M5985" i="3" s="1"/>
  <c r="M5984" i="3" a="1"/>
  <c r="M5984" i="3" s="1"/>
  <c r="M5983" i="3" a="1"/>
  <c r="M5983" i="3" s="1"/>
  <c r="M5982" i="3" a="1"/>
  <c r="M5982" i="3" s="1"/>
  <c r="M5981" i="3" a="1"/>
  <c r="M5981" i="3" s="1"/>
  <c r="M5980" i="3" a="1"/>
  <c r="M5980" i="3" s="1"/>
  <c r="M5979" i="3" a="1"/>
  <c r="M5979" i="3" s="1"/>
  <c r="M5978" i="3" a="1"/>
  <c r="M5978" i="3" s="1"/>
  <c r="M5977" i="3" a="1"/>
  <c r="M5977" i="3" s="1"/>
  <c r="M5976" i="3" a="1"/>
  <c r="M5976" i="3" s="1"/>
  <c r="M5975" i="3" a="1"/>
  <c r="M5975" i="3" s="1"/>
  <c r="M5974" i="3" a="1"/>
  <c r="M5974" i="3" s="1"/>
  <c r="M5973" i="3" a="1"/>
  <c r="M5973" i="3" s="1"/>
  <c r="M5972" i="3" a="1"/>
  <c r="M5972" i="3" s="1"/>
  <c r="M5971" i="3" a="1"/>
  <c r="M5971" i="3" s="1"/>
  <c r="M5970" i="3" a="1"/>
  <c r="M5970" i="3" s="1"/>
  <c r="M5969" i="3" a="1"/>
  <c r="M5969" i="3" s="1"/>
  <c r="M5968" i="3" a="1"/>
  <c r="M5968" i="3" s="1"/>
  <c r="M5967" i="3" a="1"/>
  <c r="M5967" i="3" s="1"/>
  <c r="M5966" i="3" a="1"/>
  <c r="M5966" i="3" s="1"/>
  <c r="M5965" i="3" a="1"/>
  <c r="M5965" i="3" s="1"/>
  <c r="M5964" i="3" a="1"/>
  <c r="M5964" i="3" s="1"/>
  <c r="M5963" i="3" a="1"/>
  <c r="M5963" i="3" s="1"/>
  <c r="M5962" i="3" a="1"/>
  <c r="M5962" i="3" s="1"/>
  <c r="M5961" i="3" a="1"/>
  <c r="M5961" i="3" s="1"/>
  <c r="M5960" i="3" a="1"/>
  <c r="M5960" i="3" s="1"/>
  <c r="M5959" i="3" a="1"/>
  <c r="M5959" i="3" s="1"/>
  <c r="M5958" i="3" a="1"/>
  <c r="M5958" i="3" s="1"/>
  <c r="M5957" i="3" a="1"/>
  <c r="M5957" i="3" s="1"/>
  <c r="M5956" i="3" a="1"/>
  <c r="M5956" i="3" s="1"/>
  <c r="M5955" i="3" a="1"/>
  <c r="M5955" i="3" s="1"/>
  <c r="M5954" i="3" a="1"/>
  <c r="M5954" i="3" s="1"/>
  <c r="M5953" i="3" a="1"/>
  <c r="M5953" i="3" s="1"/>
  <c r="M5952" i="3" a="1"/>
  <c r="M5952" i="3" s="1"/>
  <c r="M5951" i="3" a="1"/>
  <c r="M5951" i="3" s="1"/>
  <c r="M5950" i="3" a="1"/>
  <c r="M5950" i="3" s="1"/>
  <c r="M5949" i="3" a="1"/>
  <c r="M5949" i="3" s="1"/>
  <c r="M5948" i="3" a="1"/>
  <c r="M5948" i="3" s="1"/>
  <c r="M5947" i="3" a="1"/>
  <c r="M5947" i="3" s="1"/>
  <c r="M5946" i="3" a="1"/>
  <c r="M5946" i="3" s="1"/>
  <c r="M5945" i="3" a="1"/>
  <c r="M5945" i="3" s="1"/>
  <c r="M5944" i="3" a="1"/>
  <c r="M5944" i="3" s="1"/>
  <c r="M5943" i="3" a="1"/>
  <c r="M5943" i="3" s="1"/>
  <c r="M5942" i="3" a="1"/>
  <c r="M5942" i="3" s="1"/>
  <c r="M5941" i="3" a="1"/>
  <c r="M5941" i="3" s="1"/>
  <c r="M5940" i="3" a="1"/>
  <c r="M5940" i="3" s="1"/>
  <c r="M5939" i="3" a="1"/>
  <c r="M5939" i="3" s="1"/>
  <c r="M5938" i="3" a="1"/>
  <c r="M5938" i="3" s="1"/>
  <c r="M5937" i="3" a="1"/>
  <c r="M5937" i="3" s="1"/>
  <c r="M5936" i="3" a="1"/>
  <c r="M5936" i="3" s="1"/>
  <c r="M5935" i="3" a="1"/>
  <c r="M5935" i="3" s="1"/>
  <c r="M5934" i="3" a="1"/>
  <c r="M5934" i="3" s="1"/>
  <c r="M5933" i="3" a="1"/>
  <c r="M5933" i="3" s="1"/>
  <c r="M5932" i="3" a="1"/>
  <c r="M5932" i="3" s="1"/>
  <c r="M5931" i="3" a="1"/>
  <c r="M5931" i="3" s="1"/>
  <c r="M5930" i="3" a="1"/>
  <c r="M5930" i="3" s="1"/>
  <c r="M5929" i="3" a="1"/>
  <c r="M5929" i="3" s="1"/>
  <c r="M5928" i="3" a="1"/>
  <c r="M5928" i="3" s="1"/>
  <c r="M5927" i="3" a="1"/>
  <c r="M5927" i="3" s="1"/>
  <c r="M5926" i="3" a="1"/>
  <c r="M5926" i="3" s="1"/>
  <c r="M5925" i="3" a="1"/>
  <c r="M5925" i="3" s="1"/>
  <c r="M5924" i="3" a="1"/>
  <c r="M5924" i="3" s="1"/>
  <c r="M5923" i="3" a="1"/>
  <c r="M5923" i="3" s="1"/>
  <c r="M5922" i="3" a="1"/>
  <c r="M5922" i="3" s="1"/>
  <c r="M5921" i="3" a="1"/>
  <c r="M5921" i="3" s="1"/>
  <c r="M5920" i="3" a="1"/>
  <c r="M5920" i="3" s="1"/>
  <c r="M5919" i="3" a="1"/>
  <c r="M5919" i="3" s="1"/>
  <c r="M5918" i="3" a="1"/>
  <c r="M5918" i="3" s="1"/>
  <c r="M5917" i="3" a="1"/>
  <c r="M5917" i="3" s="1"/>
  <c r="M5916" i="3" a="1"/>
  <c r="M5916" i="3" s="1"/>
  <c r="M5915" i="3" a="1"/>
  <c r="M5915" i="3" s="1"/>
  <c r="M5914" i="3" a="1"/>
  <c r="M5914" i="3" s="1"/>
  <c r="M5913" i="3" a="1"/>
  <c r="M5913" i="3" s="1"/>
  <c r="M5912" i="3" a="1"/>
  <c r="M5912" i="3" s="1"/>
  <c r="M5911" i="3" a="1"/>
  <c r="M5911" i="3" s="1"/>
  <c r="M5910" i="3" a="1"/>
  <c r="M5910" i="3" s="1"/>
  <c r="M5909" i="3" a="1"/>
  <c r="M5909" i="3" s="1"/>
  <c r="M5908" i="3" a="1"/>
  <c r="M5908" i="3" s="1"/>
  <c r="M5907" i="3" a="1"/>
  <c r="M5907" i="3" s="1"/>
  <c r="M5906" i="3" a="1"/>
  <c r="M5906" i="3" s="1"/>
  <c r="M5905" i="3" a="1"/>
  <c r="M5905" i="3" s="1"/>
  <c r="M5904" i="3" a="1"/>
  <c r="M5904" i="3" s="1"/>
  <c r="M5903" i="3" a="1"/>
  <c r="M5903" i="3" s="1"/>
  <c r="M5902" i="3" a="1"/>
  <c r="M5902" i="3" s="1"/>
  <c r="M5901" i="3" a="1"/>
  <c r="M5901" i="3" s="1"/>
  <c r="M5900" i="3" a="1"/>
  <c r="M5900" i="3" s="1"/>
  <c r="M5899" i="3" a="1"/>
  <c r="M5899" i="3" s="1"/>
  <c r="M5898" i="3" a="1"/>
  <c r="M5898" i="3" s="1"/>
  <c r="M5897" i="3" a="1"/>
  <c r="M5897" i="3" s="1"/>
  <c r="M5896" i="3" a="1"/>
  <c r="M5896" i="3" s="1"/>
  <c r="M5895" i="3" a="1"/>
  <c r="M5895" i="3" s="1"/>
  <c r="M5894" i="3" a="1"/>
  <c r="M5894" i="3" s="1"/>
  <c r="M5893" i="3" a="1"/>
  <c r="M5893" i="3" s="1"/>
  <c r="M5892" i="3" a="1"/>
  <c r="M5892" i="3" s="1"/>
  <c r="M5891" i="3" a="1"/>
  <c r="M5891" i="3" s="1"/>
  <c r="M5890" i="3" a="1"/>
  <c r="M5890" i="3" s="1"/>
  <c r="M5889" i="3" a="1"/>
  <c r="M5889" i="3" s="1"/>
  <c r="M5888" i="3" a="1"/>
  <c r="M5888" i="3" s="1"/>
  <c r="M5887" i="3" a="1"/>
  <c r="M5887" i="3" s="1"/>
  <c r="M5886" i="3" a="1"/>
  <c r="M5886" i="3" s="1"/>
  <c r="M5885" i="3" a="1"/>
  <c r="M5885" i="3" s="1"/>
  <c r="M5884" i="3" a="1"/>
  <c r="M5884" i="3" s="1"/>
  <c r="M5883" i="3" a="1"/>
  <c r="M5883" i="3" s="1"/>
  <c r="M5882" i="3" a="1"/>
  <c r="M5882" i="3" s="1"/>
  <c r="M5881" i="3" a="1"/>
  <c r="M5881" i="3" s="1"/>
  <c r="M5880" i="3" a="1"/>
  <c r="M5880" i="3" s="1"/>
  <c r="M5879" i="3" a="1"/>
  <c r="M5879" i="3" s="1"/>
  <c r="M5878" i="3" a="1"/>
  <c r="M5878" i="3" s="1"/>
  <c r="M5877" i="3" a="1"/>
  <c r="M5877" i="3" s="1"/>
  <c r="M5876" i="3" a="1"/>
  <c r="M5876" i="3" s="1"/>
  <c r="M5875" i="3" a="1"/>
  <c r="M5875" i="3" s="1"/>
  <c r="M5874" i="3" a="1"/>
  <c r="M5874" i="3" s="1"/>
  <c r="M5873" i="3" a="1"/>
  <c r="M5873" i="3" s="1"/>
  <c r="M5872" i="3" a="1"/>
  <c r="M5872" i="3" s="1"/>
  <c r="M5871" i="3" a="1"/>
  <c r="M5871" i="3" s="1"/>
  <c r="M5870" i="3" a="1"/>
  <c r="M5870" i="3" s="1"/>
  <c r="M5869" i="3" a="1"/>
  <c r="M5869" i="3" s="1"/>
  <c r="M5868" i="3" a="1"/>
  <c r="M5868" i="3" s="1"/>
  <c r="M5867" i="3" a="1"/>
  <c r="M5867" i="3" s="1"/>
  <c r="M5866" i="3" a="1"/>
  <c r="M5866" i="3" s="1"/>
  <c r="M5865" i="3" a="1"/>
  <c r="M5865" i="3" s="1"/>
  <c r="M5864" i="3" a="1"/>
  <c r="M5864" i="3" s="1"/>
  <c r="M5863" i="3" a="1"/>
  <c r="M5863" i="3" s="1"/>
  <c r="M5862" i="3" a="1"/>
  <c r="M5862" i="3" s="1"/>
  <c r="M5861" i="3" a="1"/>
  <c r="M5861" i="3" s="1"/>
  <c r="M5860" i="3" a="1"/>
  <c r="M5860" i="3" s="1"/>
  <c r="M5859" i="3" a="1"/>
  <c r="M5859" i="3" s="1"/>
  <c r="M5858" i="3" a="1"/>
  <c r="M5858" i="3" s="1"/>
  <c r="M5857" i="3" a="1"/>
  <c r="M5857" i="3" s="1"/>
  <c r="M5856" i="3" a="1"/>
  <c r="M5856" i="3" s="1"/>
  <c r="M5855" i="3" a="1"/>
  <c r="M5855" i="3" s="1"/>
  <c r="M5854" i="3" a="1"/>
  <c r="M5854" i="3" s="1"/>
  <c r="M5853" i="3" a="1"/>
  <c r="M5853" i="3" s="1"/>
  <c r="M5852" i="3" a="1"/>
  <c r="M5852" i="3" s="1"/>
  <c r="M5851" i="3" a="1"/>
  <c r="M5851" i="3" s="1"/>
  <c r="M5850" i="3" a="1"/>
  <c r="M5850" i="3" s="1"/>
  <c r="M5849" i="3" a="1"/>
  <c r="M5849" i="3" s="1"/>
  <c r="M5848" i="3" a="1"/>
  <c r="M5848" i="3" s="1"/>
  <c r="M5847" i="3" a="1"/>
  <c r="M5847" i="3" s="1"/>
  <c r="M5846" i="3" a="1"/>
  <c r="M5846" i="3" s="1"/>
  <c r="M5845" i="3" a="1"/>
  <c r="M5845" i="3" s="1"/>
  <c r="M5844" i="3" a="1"/>
  <c r="M5844" i="3" s="1"/>
  <c r="M5843" i="3" a="1"/>
  <c r="M5843" i="3" s="1"/>
  <c r="M5842" i="3" a="1"/>
  <c r="M5842" i="3" s="1"/>
  <c r="M5841" i="3" a="1"/>
  <c r="M5841" i="3" s="1"/>
  <c r="M5840" i="3" a="1"/>
  <c r="M5840" i="3" s="1"/>
  <c r="M5839" i="3" a="1"/>
  <c r="M5839" i="3" s="1"/>
  <c r="M5838" i="3" a="1"/>
  <c r="M5838" i="3" s="1"/>
  <c r="M5837" i="3" a="1"/>
  <c r="M5837" i="3" s="1"/>
  <c r="M5836" i="3" a="1"/>
  <c r="M5836" i="3" s="1"/>
  <c r="M5835" i="3" a="1"/>
  <c r="M5835" i="3" s="1"/>
  <c r="M5834" i="3" a="1"/>
  <c r="M5834" i="3" s="1"/>
  <c r="M5833" i="3" a="1"/>
  <c r="M5833" i="3" s="1"/>
  <c r="M5832" i="3" a="1"/>
  <c r="M5832" i="3" s="1"/>
  <c r="M5831" i="3" a="1"/>
  <c r="M5831" i="3" s="1"/>
  <c r="M5830" i="3" a="1"/>
  <c r="M5830" i="3" s="1"/>
  <c r="M5829" i="3" a="1"/>
  <c r="M5829" i="3" s="1"/>
  <c r="M5828" i="3" a="1"/>
  <c r="M5828" i="3" s="1"/>
  <c r="M5827" i="3" a="1"/>
  <c r="M5827" i="3" s="1"/>
  <c r="M5826" i="3" a="1"/>
  <c r="M5826" i="3" s="1"/>
  <c r="M5825" i="3" a="1"/>
  <c r="M5825" i="3" s="1"/>
  <c r="M5824" i="3" a="1"/>
  <c r="M5824" i="3" s="1"/>
  <c r="M5823" i="3" a="1"/>
  <c r="M5823" i="3" s="1"/>
  <c r="M5822" i="3" a="1"/>
  <c r="M5822" i="3" s="1"/>
  <c r="M5821" i="3" a="1"/>
  <c r="M5821" i="3" s="1"/>
  <c r="M5820" i="3" a="1"/>
  <c r="M5820" i="3" s="1"/>
  <c r="M5819" i="3" a="1"/>
  <c r="M5819" i="3" s="1"/>
  <c r="M5818" i="3" a="1"/>
  <c r="M5818" i="3" s="1"/>
  <c r="M5817" i="3" a="1"/>
  <c r="M5817" i="3" s="1"/>
  <c r="M5816" i="3" a="1"/>
  <c r="M5816" i="3" s="1"/>
  <c r="M5815" i="3" a="1"/>
  <c r="M5815" i="3" s="1"/>
  <c r="M5814" i="3" a="1"/>
  <c r="M5814" i="3" s="1"/>
  <c r="M5813" i="3" a="1"/>
  <c r="M5813" i="3" s="1"/>
  <c r="M5812" i="3" a="1"/>
  <c r="M5812" i="3" s="1"/>
  <c r="M5811" i="3" a="1"/>
  <c r="M5811" i="3" s="1"/>
  <c r="M5810" i="3" a="1"/>
  <c r="M5810" i="3" s="1"/>
  <c r="M5809" i="3" a="1"/>
  <c r="M5809" i="3" s="1"/>
  <c r="M5808" i="3" a="1"/>
  <c r="M5808" i="3" s="1"/>
  <c r="M5807" i="3" a="1"/>
  <c r="M5807" i="3" s="1"/>
  <c r="M5806" i="3" a="1"/>
  <c r="M5806" i="3" s="1"/>
  <c r="M5805" i="3" a="1"/>
  <c r="M5805" i="3" s="1"/>
  <c r="M5804" i="3" a="1"/>
  <c r="M5804" i="3" s="1"/>
  <c r="M5803" i="3" a="1"/>
  <c r="M5803" i="3" s="1"/>
  <c r="M5802" i="3" a="1"/>
  <c r="M5802" i="3" s="1"/>
  <c r="M5801" i="3" a="1"/>
  <c r="M5801" i="3" s="1"/>
  <c r="M5800" i="3" a="1"/>
  <c r="M5800" i="3" s="1"/>
  <c r="M5799" i="3" a="1"/>
  <c r="M5799" i="3" s="1"/>
  <c r="M5798" i="3" a="1"/>
  <c r="M5798" i="3" s="1"/>
  <c r="M5797" i="3" a="1"/>
  <c r="M5797" i="3" s="1"/>
  <c r="M5796" i="3" a="1"/>
  <c r="M5796" i="3" s="1"/>
  <c r="M5795" i="3" a="1"/>
  <c r="M5795" i="3" s="1"/>
  <c r="M5794" i="3" a="1"/>
  <c r="M5794" i="3" s="1"/>
  <c r="M5793" i="3" a="1"/>
  <c r="M5793" i="3" s="1"/>
  <c r="M5792" i="3" a="1"/>
  <c r="M5792" i="3" s="1"/>
  <c r="M5791" i="3" a="1"/>
  <c r="M5791" i="3" s="1"/>
  <c r="M5790" i="3" a="1"/>
  <c r="M5790" i="3" s="1"/>
  <c r="M5789" i="3" a="1"/>
  <c r="M5789" i="3" s="1"/>
  <c r="M5788" i="3" a="1"/>
  <c r="M5788" i="3" s="1"/>
  <c r="M5787" i="3" a="1"/>
  <c r="M5787" i="3" s="1"/>
  <c r="M5786" i="3" a="1"/>
  <c r="M5786" i="3" s="1"/>
  <c r="M5785" i="3" a="1"/>
  <c r="M5785" i="3" s="1"/>
  <c r="M5784" i="3" a="1"/>
  <c r="M5784" i="3" s="1"/>
  <c r="M5783" i="3" a="1"/>
  <c r="M5783" i="3" s="1"/>
  <c r="M5782" i="3" a="1"/>
  <c r="M5782" i="3" s="1"/>
  <c r="M5781" i="3" a="1"/>
  <c r="M5781" i="3" s="1"/>
  <c r="M5780" i="3" a="1"/>
  <c r="M5780" i="3" s="1"/>
  <c r="M5779" i="3" a="1"/>
  <c r="M5779" i="3" s="1"/>
  <c r="M5778" i="3" a="1"/>
  <c r="M5778" i="3" s="1"/>
  <c r="M5777" i="3" a="1"/>
  <c r="M5777" i="3" s="1"/>
  <c r="M5776" i="3" a="1"/>
  <c r="M5776" i="3" s="1"/>
  <c r="M5775" i="3" a="1"/>
  <c r="M5775" i="3" s="1"/>
  <c r="M5774" i="3" a="1"/>
  <c r="M5774" i="3" s="1"/>
  <c r="M5773" i="3" a="1"/>
  <c r="M5773" i="3" s="1"/>
  <c r="M5772" i="3" a="1"/>
  <c r="M5772" i="3" s="1"/>
  <c r="M5771" i="3" a="1"/>
  <c r="M5771" i="3" s="1"/>
  <c r="M5770" i="3" a="1"/>
  <c r="M5770" i="3" s="1"/>
  <c r="M5769" i="3" a="1"/>
  <c r="M5769" i="3" s="1"/>
  <c r="M5768" i="3" a="1"/>
  <c r="M5768" i="3" s="1"/>
  <c r="M5767" i="3" a="1"/>
  <c r="M5767" i="3" s="1"/>
  <c r="M5766" i="3" a="1"/>
  <c r="M5766" i="3" s="1"/>
  <c r="M5765" i="3" a="1"/>
  <c r="M5765" i="3" s="1"/>
  <c r="M5764" i="3" a="1"/>
  <c r="M5764" i="3" s="1"/>
  <c r="M5763" i="3" a="1"/>
  <c r="M5763" i="3" s="1"/>
  <c r="M5762" i="3" a="1"/>
  <c r="M5762" i="3" s="1"/>
  <c r="M5761" i="3" a="1"/>
  <c r="M5761" i="3" s="1"/>
  <c r="M5760" i="3" a="1"/>
  <c r="M5760" i="3" s="1"/>
  <c r="M5759" i="3" a="1"/>
  <c r="M5759" i="3" s="1"/>
  <c r="M5758" i="3" a="1"/>
  <c r="M5758" i="3" s="1"/>
  <c r="M5757" i="3" a="1"/>
  <c r="M5757" i="3" s="1"/>
  <c r="M5756" i="3" a="1"/>
  <c r="M5756" i="3" s="1"/>
  <c r="M5755" i="3" a="1"/>
  <c r="M5755" i="3" s="1"/>
  <c r="M5754" i="3" a="1"/>
  <c r="M5754" i="3" s="1"/>
  <c r="M5753" i="3" a="1"/>
  <c r="M5753" i="3" s="1"/>
  <c r="M5752" i="3" a="1"/>
  <c r="M5752" i="3" s="1"/>
  <c r="M5751" i="3" a="1"/>
  <c r="M5751" i="3" s="1"/>
  <c r="M5750" i="3" a="1"/>
  <c r="M5750" i="3" s="1"/>
  <c r="M5749" i="3" a="1"/>
  <c r="M5749" i="3" s="1"/>
  <c r="M5748" i="3" a="1"/>
  <c r="M5748" i="3" s="1"/>
  <c r="M5747" i="3" a="1"/>
  <c r="M5747" i="3" s="1"/>
  <c r="M5746" i="3" a="1"/>
  <c r="M5746" i="3" s="1"/>
  <c r="M5745" i="3" a="1"/>
  <c r="M5745" i="3" s="1"/>
  <c r="M5744" i="3" a="1"/>
  <c r="M5744" i="3" s="1"/>
  <c r="M5743" i="3" a="1"/>
  <c r="M5743" i="3" s="1"/>
  <c r="M5742" i="3" a="1"/>
  <c r="M5742" i="3" s="1"/>
  <c r="M5741" i="3" a="1"/>
  <c r="M5741" i="3" s="1"/>
  <c r="M5740" i="3" a="1"/>
  <c r="M5740" i="3" s="1"/>
  <c r="M5739" i="3" a="1"/>
  <c r="M5739" i="3" s="1"/>
  <c r="M5738" i="3" a="1"/>
  <c r="M5738" i="3" s="1"/>
  <c r="M5737" i="3" a="1"/>
  <c r="M5737" i="3" s="1"/>
  <c r="M5736" i="3" a="1"/>
  <c r="M5736" i="3" s="1"/>
  <c r="M5735" i="3" a="1"/>
  <c r="M5735" i="3" s="1"/>
  <c r="M5734" i="3" a="1"/>
  <c r="M5734" i="3" s="1"/>
  <c r="M5733" i="3" a="1"/>
  <c r="M5733" i="3" s="1"/>
  <c r="M5732" i="3" a="1"/>
  <c r="M5732" i="3" s="1"/>
  <c r="M5731" i="3" a="1"/>
  <c r="M5731" i="3" s="1"/>
  <c r="M5730" i="3" a="1"/>
  <c r="M5730" i="3" s="1"/>
  <c r="M5729" i="3" a="1"/>
  <c r="M5729" i="3" s="1"/>
  <c r="M5728" i="3" a="1"/>
  <c r="M5728" i="3" s="1"/>
  <c r="M5727" i="3" a="1"/>
  <c r="M5727" i="3" s="1"/>
  <c r="M5726" i="3" a="1"/>
  <c r="M5726" i="3" s="1"/>
  <c r="M5725" i="3" a="1"/>
  <c r="M5725" i="3" s="1"/>
  <c r="M5724" i="3" a="1"/>
  <c r="M5724" i="3" s="1"/>
  <c r="M5723" i="3" a="1"/>
  <c r="M5723" i="3" s="1"/>
  <c r="M5722" i="3" a="1"/>
  <c r="M5722" i="3" s="1"/>
  <c r="M5721" i="3" a="1"/>
  <c r="M5721" i="3" s="1"/>
  <c r="M5720" i="3" a="1"/>
  <c r="M5720" i="3" s="1"/>
  <c r="M5719" i="3" a="1"/>
  <c r="M5719" i="3" s="1"/>
  <c r="M5718" i="3" a="1"/>
  <c r="M5718" i="3" s="1"/>
  <c r="M5717" i="3" a="1"/>
  <c r="M5717" i="3" s="1"/>
  <c r="M5716" i="3" a="1"/>
  <c r="M5716" i="3" s="1"/>
  <c r="M5715" i="3" a="1"/>
  <c r="M5715" i="3" s="1"/>
  <c r="M5714" i="3" a="1"/>
  <c r="M5714" i="3" s="1"/>
  <c r="M5713" i="3" a="1"/>
  <c r="M5713" i="3" s="1"/>
  <c r="M5712" i="3" a="1"/>
  <c r="M5712" i="3" s="1"/>
  <c r="M5711" i="3" a="1"/>
  <c r="M5711" i="3" s="1"/>
  <c r="M5710" i="3" a="1"/>
  <c r="M5710" i="3" s="1"/>
  <c r="M5709" i="3" a="1"/>
  <c r="M5709" i="3" s="1"/>
  <c r="M5708" i="3" a="1"/>
  <c r="M5708" i="3" s="1"/>
  <c r="M5707" i="3" a="1"/>
  <c r="M5707" i="3" s="1"/>
  <c r="M5706" i="3" a="1"/>
  <c r="M5706" i="3" s="1"/>
  <c r="M5705" i="3" a="1"/>
  <c r="M5705" i="3" s="1"/>
  <c r="M5704" i="3" a="1"/>
  <c r="M5704" i="3" s="1"/>
  <c r="M5703" i="3" a="1"/>
  <c r="M5703" i="3" s="1"/>
  <c r="M5702" i="3" a="1"/>
  <c r="M5702" i="3" s="1"/>
  <c r="M5701" i="3" a="1"/>
  <c r="M5701" i="3" s="1"/>
  <c r="M5700" i="3" a="1"/>
  <c r="M5700" i="3" s="1"/>
  <c r="M5699" i="3" a="1"/>
  <c r="M5699" i="3" s="1"/>
  <c r="M5698" i="3" a="1"/>
  <c r="M5698" i="3" s="1"/>
  <c r="M5697" i="3" a="1"/>
  <c r="M5697" i="3" s="1"/>
  <c r="M5696" i="3" a="1"/>
  <c r="M5696" i="3" s="1"/>
  <c r="M5695" i="3" a="1"/>
  <c r="M5695" i="3" s="1"/>
  <c r="M5694" i="3" a="1"/>
  <c r="M5694" i="3" s="1"/>
  <c r="M5693" i="3" a="1"/>
  <c r="M5693" i="3" s="1"/>
  <c r="M5692" i="3" a="1"/>
  <c r="M5692" i="3" s="1"/>
  <c r="M5691" i="3" a="1"/>
  <c r="M5691" i="3" s="1"/>
  <c r="M5690" i="3" a="1"/>
  <c r="M5690" i="3" s="1"/>
  <c r="M5689" i="3" a="1"/>
  <c r="M5689" i="3" s="1"/>
  <c r="M5688" i="3" a="1"/>
  <c r="M5688" i="3" s="1"/>
  <c r="M5687" i="3" a="1"/>
  <c r="M5687" i="3" s="1"/>
  <c r="M5686" i="3" a="1"/>
  <c r="M5686" i="3" s="1"/>
  <c r="M5685" i="3" a="1"/>
  <c r="M5685" i="3" s="1"/>
  <c r="M5684" i="3" a="1"/>
  <c r="M5684" i="3" s="1"/>
  <c r="M5683" i="3" a="1"/>
  <c r="M5683" i="3" s="1"/>
  <c r="M5682" i="3" a="1"/>
  <c r="M5682" i="3" s="1"/>
  <c r="M5681" i="3" a="1"/>
  <c r="M5681" i="3" s="1"/>
  <c r="M5680" i="3" a="1"/>
  <c r="M5680" i="3" s="1"/>
  <c r="M5679" i="3" a="1"/>
  <c r="M5679" i="3" s="1"/>
  <c r="M5678" i="3" a="1"/>
  <c r="M5678" i="3" s="1"/>
  <c r="M5677" i="3" a="1"/>
  <c r="M5677" i="3" s="1"/>
  <c r="M5676" i="3" a="1"/>
  <c r="M5676" i="3" s="1"/>
  <c r="M5675" i="3" a="1"/>
  <c r="M5675" i="3" s="1"/>
  <c r="M5674" i="3" a="1"/>
  <c r="M5674" i="3" s="1"/>
  <c r="M5673" i="3" a="1"/>
  <c r="M5673" i="3" s="1"/>
  <c r="M5672" i="3" a="1"/>
  <c r="M5672" i="3" s="1"/>
  <c r="M5671" i="3" a="1"/>
  <c r="M5671" i="3" s="1"/>
  <c r="M5670" i="3" a="1"/>
  <c r="M5670" i="3" s="1"/>
  <c r="M5669" i="3" a="1"/>
  <c r="M5669" i="3" s="1"/>
  <c r="M5668" i="3" a="1"/>
  <c r="M5668" i="3" s="1"/>
  <c r="M5667" i="3" a="1"/>
  <c r="M5667" i="3" s="1"/>
  <c r="M5666" i="3" a="1"/>
  <c r="M5666" i="3" s="1"/>
  <c r="M5665" i="3" a="1"/>
  <c r="M5665" i="3" s="1"/>
  <c r="M5664" i="3" a="1"/>
  <c r="M5664" i="3" s="1"/>
  <c r="M5663" i="3" a="1"/>
  <c r="M5663" i="3" s="1"/>
  <c r="M5662" i="3" a="1"/>
  <c r="M5662" i="3" s="1"/>
  <c r="M5661" i="3" a="1"/>
  <c r="M5661" i="3" s="1"/>
  <c r="M5660" i="3" a="1"/>
  <c r="M5660" i="3" s="1"/>
  <c r="M5659" i="3" a="1"/>
  <c r="M5659" i="3" s="1"/>
  <c r="M5658" i="3" a="1"/>
  <c r="M5658" i="3" s="1"/>
  <c r="M5657" i="3" a="1"/>
  <c r="M5657" i="3" s="1"/>
  <c r="M5656" i="3" a="1"/>
  <c r="M5656" i="3" s="1"/>
  <c r="M5655" i="3" a="1"/>
  <c r="M5655" i="3" s="1"/>
  <c r="M5654" i="3" a="1"/>
  <c r="M5654" i="3" s="1"/>
  <c r="M5653" i="3" a="1"/>
  <c r="M5653" i="3" s="1"/>
  <c r="M5652" i="3" a="1"/>
  <c r="M5652" i="3" s="1"/>
  <c r="M5651" i="3" a="1"/>
  <c r="M5651" i="3" s="1"/>
  <c r="M5650" i="3" a="1"/>
  <c r="M5650" i="3" s="1"/>
  <c r="M5649" i="3" a="1"/>
  <c r="M5649" i="3" s="1"/>
  <c r="M5648" i="3" a="1"/>
  <c r="M5648" i="3" s="1"/>
  <c r="M5647" i="3" a="1"/>
  <c r="M5647" i="3" s="1"/>
  <c r="M5646" i="3" a="1"/>
  <c r="M5646" i="3" s="1"/>
  <c r="M5645" i="3" a="1"/>
  <c r="M5645" i="3" s="1"/>
  <c r="M5644" i="3" a="1"/>
  <c r="M5644" i="3" s="1"/>
  <c r="M5643" i="3" a="1"/>
  <c r="M5643" i="3" s="1"/>
  <c r="M5642" i="3" a="1"/>
  <c r="M5642" i="3" s="1"/>
  <c r="M5641" i="3" a="1"/>
  <c r="M5641" i="3" s="1"/>
  <c r="M5640" i="3" a="1"/>
  <c r="M5640" i="3" s="1"/>
  <c r="M5639" i="3" a="1"/>
  <c r="M5639" i="3" s="1"/>
  <c r="M5638" i="3" a="1"/>
  <c r="M5638" i="3" s="1"/>
  <c r="M5637" i="3" a="1"/>
  <c r="M5637" i="3" s="1"/>
  <c r="M5636" i="3" a="1"/>
  <c r="M5636" i="3" s="1"/>
  <c r="M5635" i="3" a="1"/>
  <c r="M5635" i="3" s="1"/>
  <c r="M5634" i="3" a="1"/>
  <c r="M5634" i="3" s="1"/>
  <c r="M5633" i="3" a="1"/>
  <c r="M5633" i="3" s="1"/>
  <c r="M5632" i="3" a="1"/>
  <c r="M5632" i="3" s="1"/>
  <c r="M5631" i="3" a="1"/>
  <c r="M5631" i="3" s="1"/>
  <c r="M5630" i="3" a="1"/>
  <c r="M5630" i="3" s="1"/>
  <c r="M5629" i="3" a="1"/>
  <c r="M5629" i="3" s="1"/>
  <c r="M5628" i="3" a="1"/>
  <c r="M5628" i="3" s="1"/>
  <c r="M5627" i="3" a="1"/>
  <c r="M5627" i="3" s="1"/>
  <c r="M5626" i="3" a="1"/>
  <c r="M5626" i="3" s="1"/>
  <c r="M5625" i="3" a="1"/>
  <c r="M5625" i="3" s="1"/>
  <c r="M5624" i="3" a="1"/>
  <c r="M5624" i="3" s="1"/>
  <c r="M5623" i="3" a="1"/>
  <c r="M5623" i="3" s="1"/>
  <c r="M5622" i="3" a="1"/>
  <c r="M5622" i="3" s="1"/>
  <c r="M5621" i="3" a="1"/>
  <c r="M5621" i="3" s="1"/>
  <c r="M5620" i="3" a="1"/>
  <c r="M5620" i="3" s="1"/>
  <c r="M5619" i="3" a="1"/>
  <c r="M5619" i="3" s="1"/>
  <c r="M5618" i="3" a="1"/>
  <c r="M5618" i="3" s="1"/>
  <c r="M5617" i="3" a="1"/>
  <c r="M5617" i="3" s="1"/>
  <c r="M5616" i="3" a="1"/>
  <c r="M5616" i="3" s="1"/>
  <c r="M5615" i="3" a="1"/>
  <c r="M5615" i="3" s="1"/>
  <c r="M5614" i="3" a="1"/>
  <c r="M5614" i="3" s="1"/>
  <c r="M5613" i="3" a="1"/>
  <c r="M5613" i="3" s="1"/>
  <c r="M5612" i="3" a="1"/>
  <c r="M5612" i="3" s="1"/>
  <c r="M5611" i="3" a="1"/>
  <c r="M5611" i="3" s="1"/>
  <c r="M5610" i="3" a="1"/>
  <c r="M5610" i="3" s="1"/>
  <c r="M5609" i="3" a="1"/>
  <c r="M5609" i="3" s="1"/>
  <c r="M5608" i="3" a="1"/>
  <c r="M5608" i="3" s="1"/>
  <c r="M5607" i="3" a="1"/>
  <c r="M5607" i="3" s="1"/>
  <c r="M5606" i="3" a="1"/>
  <c r="M5606" i="3" s="1"/>
  <c r="M5605" i="3" a="1"/>
  <c r="M5605" i="3" s="1"/>
  <c r="M5604" i="3" a="1"/>
  <c r="M5604" i="3" s="1"/>
  <c r="M5603" i="3" a="1"/>
  <c r="M5603" i="3" s="1"/>
  <c r="M5602" i="3" a="1"/>
  <c r="M5602" i="3" s="1"/>
  <c r="M5601" i="3" a="1"/>
  <c r="M5601" i="3" s="1"/>
  <c r="M5600" i="3" a="1"/>
  <c r="M5600" i="3" s="1"/>
  <c r="M5599" i="3" a="1"/>
  <c r="M5599" i="3" s="1"/>
  <c r="M5598" i="3" a="1"/>
  <c r="M5598" i="3" s="1"/>
  <c r="M5597" i="3" a="1"/>
  <c r="M5597" i="3" s="1"/>
  <c r="M5596" i="3" a="1"/>
  <c r="M5596" i="3" s="1"/>
  <c r="M5595" i="3" a="1"/>
  <c r="M5595" i="3" s="1"/>
  <c r="M5594" i="3" a="1"/>
  <c r="M5594" i="3" s="1"/>
  <c r="M5593" i="3" a="1"/>
  <c r="M5593" i="3" s="1"/>
  <c r="M5592" i="3" a="1"/>
  <c r="M5592" i="3" s="1"/>
  <c r="M5591" i="3" a="1"/>
  <c r="M5591" i="3" s="1"/>
  <c r="M5590" i="3" a="1"/>
  <c r="M5590" i="3" s="1"/>
  <c r="M5589" i="3" a="1"/>
  <c r="M5589" i="3" s="1"/>
  <c r="M5588" i="3" a="1"/>
  <c r="M5588" i="3" s="1"/>
  <c r="M5587" i="3" a="1"/>
  <c r="M5587" i="3" s="1"/>
  <c r="M5586" i="3" a="1"/>
  <c r="M5586" i="3" s="1"/>
  <c r="M5585" i="3" a="1"/>
  <c r="M5585" i="3" s="1"/>
  <c r="M5584" i="3" a="1"/>
  <c r="M5584" i="3" s="1"/>
  <c r="M5583" i="3" a="1"/>
  <c r="M5583" i="3" s="1"/>
  <c r="M5582" i="3" a="1"/>
  <c r="M5582" i="3" s="1"/>
  <c r="M5581" i="3" a="1"/>
  <c r="M5581" i="3" s="1"/>
  <c r="M5580" i="3" a="1"/>
  <c r="M5580" i="3" s="1"/>
  <c r="M5579" i="3" a="1"/>
  <c r="M5579" i="3" s="1"/>
  <c r="M5578" i="3" a="1"/>
  <c r="M5578" i="3" s="1"/>
  <c r="M5577" i="3" a="1"/>
  <c r="M5577" i="3" s="1"/>
  <c r="M5576" i="3" a="1"/>
  <c r="M5576" i="3" s="1"/>
  <c r="M5575" i="3" a="1"/>
  <c r="M5575" i="3" s="1"/>
  <c r="M5574" i="3" a="1"/>
  <c r="M5574" i="3" s="1"/>
  <c r="M5573" i="3" a="1"/>
  <c r="M5573" i="3" s="1"/>
  <c r="M5572" i="3" a="1"/>
  <c r="M5572" i="3" s="1"/>
  <c r="M5571" i="3" a="1"/>
  <c r="M5571" i="3" s="1"/>
  <c r="M5570" i="3" a="1"/>
  <c r="M5570" i="3" s="1"/>
  <c r="M5569" i="3" a="1"/>
  <c r="M5569" i="3" s="1"/>
  <c r="M5568" i="3" a="1"/>
  <c r="M5568" i="3" s="1"/>
  <c r="M5567" i="3" a="1"/>
  <c r="M5567" i="3" s="1"/>
  <c r="M5566" i="3" a="1"/>
  <c r="M5566" i="3" s="1"/>
  <c r="M5565" i="3" a="1"/>
  <c r="M5565" i="3" s="1"/>
  <c r="M5564" i="3" a="1"/>
  <c r="M5564" i="3" s="1"/>
  <c r="M5563" i="3" a="1"/>
  <c r="M5563" i="3" s="1"/>
  <c r="M5562" i="3" a="1"/>
  <c r="M5562" i="3" s="1"/>
  <c r="M5561" i="3" a="1"/>
  <c r="M5561" i="3" s="1"/>
  <c r="M5560" i="3" a="1"/>
  <c r="M5560" i="3" s="1"/>
  <c r="M5559" i="3" a="1"/>
  <c r="M5559" i="3" s="1"/>
  <c r="M5558" i="3" a="1"/>
  <c r="M5558" i="3" s="1"/>
  <c r="M5557" i="3" a="1"/>
  <c r="M5557" i="3" s="1"/>
  <c r="M5556" i="3" a="1"/>
  <c r="M5556" i="3" s="1"/>
  <c r="M5555" i="3" a="1"/>
  <c r="M5555" i="3" s="1"/>
  <c r="M5554" i="3" a="1"/>
  <c r="M5554" i="3" s="1"/>
  <c r="M5553" i="3" a="1"/>
  <c r="M5553" i="3" s="1"/>
  <c r="M5552" i="3" a="1"/>
  <c r="M5552" i="3" s="1"/>
  <c r="M5551" i="3" a="1"/>
  <c r="M5551" i="3" s="1"/>
  <c r="M5550" i="3" a="1"/>
  <c r="M5550" i="3" s="1"/>
  <c r="M5549" i="3" a="1"/>
  <c r="M5549" i="3" s="1"/>
  <c r="M5548" i="3" a="1"/>
  <c r="M5548" i="3" s="1"/>
  <c r="M5547" i="3" a="1"/>
  <c r="M5547" i="3" s="1"/>
  <c r="M5546" i="3" a="1"/>
  <c r="M5546" i="3" s="1"/>
  <c r="M5545" i="3" a="1"/>
  <c r="M5545" i="3" s="1"/>
  <c r="M5544" i="3" a="1"/>
  <c r="M5544" i="3" s="1"/>
  <c r="M5543" i="3" a="1"/>
  <c r="M5543" i="3" s="1"/>
  <c r="M5542" i="3" a="1"/>
  <c r="M5542" i="3" s="1"/>
  <c r="M5541" i="3" a="1"/>
  <c r="M5541" i="3" s="1"/>
  <c r="M5540" i="3" a="1"/>
  <c r="M5540" i="3" s="1"/>
  <c r="M5539" i="3" a="1"/>
  <c r="M5539" i="3" s="1"/>
  <c r="M5538" i="3" a="1"/>
  <c r="M5538" i="3" s="1"/>
  <c r="M5537" i="3" a="1"/>
  <c r="M5537" i="3" s="1"/>
  <c r="M5536" i="3" a="1"/>
  <c r="M5536" i="3" s="1"/>
  <c r="M5535" i="3" a="1"/>
  <c r="M5535" i="3" s="1"/>
  <c r="M5534" i="3" a="1"/>
  <c r="M5534" i="3" s="1"/>
  <c r="M5533" i="3" a="1"/>
  <c r="M5533" i="3" s="1"/>
  <c r="M5532" i="3" a="1"/>
  <c r="M5532" i="3" s="1"/>
  <c r="M5531" i="3" a="1"/>
  <c r="M5531" i="3" s="1"/>
  <c r="M5530" i="3" a="1"/>
  <c r="M5530" i="3" s="1"/>
  <c r="M5529" i="3" a="1"/>
  <c r="M5529" i="3" s="1"/>
  <c r="M5528" i="3" a="1"/>
  <c r="M5528" i="3" s="1"/>
  <c r="M5527" i="3" a="1"/>
  <c r="M5527" i="3" s="1"/>
  <c r="M5526" i="3" a="1"/>
  <c r="M5526" i="3" s="1"/>
  <c r="M5525" i="3" a="1"/>
  <c r="M5525" i="3" s="1"/>
  <c r="M5524" i="3" a="1"/>
  <c r="M5524" i="3" s="1"/>
  <c r="M5523" i="3" a="1"/>
  <c r="M5523" i="3" s="1"/>
  <c r="M5522" i="3" a="1"/>
  <c r="M5522" i="3" s="1"/>
  <c r="M5521" i="3" a="1"/>
  <c r="M5521" i="3" s="1"/>
  <c r="M5520" i="3" a="1"/>
  <c r="M5520" i="3" s="1"/>
  <c r="M5519" i="3" a="1"/>
  <c r="M5519" i="3" s="1"/>
  <c r="M5518" i="3" a="1"/>
  <c r="M5518" i="3" s="1"/>
  <c r="M5517" i="3" a="1"/>
  <c r="M5517" i="3" s="1"/>
  <c r="M5516" i="3" a="1"/>
  <c r="M5516" i="3" s="1"/>
  <c r="M5515" i="3" a="1"/>
  <c r="M5515" i="3" s="1"/>
  <c r="M5514" i="3" a="1"/>
  <c r="M5514" i="3" s="1"/>
  <c r="M5513" i="3" a="1"/>
  <c r="M5513" i="3" s="1"/>
  <c r="M5512" i="3" a="1"/>
  <c r="M5512" i="3" s="1"/>
  <c r="M5511" i="3" a="1"/>
  <c r="M5511" i="3" s="1"/>
  <c r="M5510" i="3" a="1"/>
  <c r="M5510" i="3" s="1"/>
  <c r="M5509" i="3" a="1"/>
  <c r="M5509" i="3" s="1"/>
  <c r="M5508" i="3" a="1"/>
  <c r="M5508" i="3" s="1"/>
  <c r="M5507" i="3" a="1"/>
  <c r="M5507" i="3" s="1"/>
  <c r="M5506" i="3" a="1"/>
  <c r="M5506" i="3" s="1"/>
  <c r="M5505" i="3" a="1"/>
  <c r="M5505" i="3" s="1"/>
  <c r="M5504" i="3" a="1"/>
  <c r="M5504" i="3" s="1"/>
  <c r="M5503" i="3" a="1"/>
  <c r="M5503" i="3" s="1"/>
  <c r="M5502" i="3" a="1"/>
  <c r="M5502" i="3" s="1"/>
  <c r="M5501" i="3" a="1"/>
  <c r="M5501" i="3" s="1"/>
  <c r="M5500" i="3" a="1"/>
  <c r="M5500" i="3" s="1"/>
  <c r="M5499" i="3" a="1"/>
  <c r="M5499" i="3" s="1"/>
  <c r="M5498" i="3" a="1"/>
  <c r="M5498" i="3" s="1"/>
  <c r="M5497" i="3" a="1"/>
  <c r="M5497" i="3" s="1"/>
  <c r="M5496" i="3" a="1"/>
  <c r="M5496" i="3" s="1"/>
  <c r="M5495" i="3" a="1"/>
  <c r="M5495" i="3" s="1"/>
  <c r="M5494" i="3" a="1"/>
  <c r="M5494" i="3" s="1"/>
  <c r="M5493" i="3" a="1"/>
  <c r="M5493" i="3" s="1"/>
  <c r="M5492" i="3" a="1"/>
  <c r="M5492" i="3" s="1"/>
  <c r="M5491" i="3" a="1"/>
  <c r="M5491" i="3" s="1"/>
  <c r="M5490" i="3" a="1"/>
  <c r="M5490" i="3" s="1"/>
  <c r="M5489" i="3" a="1"/>
  <c r="M5489" i="3" s="1"/>
  <c r="M5488" i="3" a="1"/>
  <c r="M5488" i="3" s="1"/>
  <c r="M5487" i="3" a="1"/>
  <c r="M5487" i="3" s="1"/>
  <c r="M5486" i="3" a="1"/>
  <c r="M5486" i="3" s="1"/>
  <c r="M5485" i="3" a="1"/>
  <c r="M5485" i="3" s="1"/>
  <c r="M5484" i="3" a="1"/>
  <c r="M5484" i="3" s="1"/>
  <c r="M5483" i="3" a="1"/>
  <c r="M5483" i="3" s="1"/>
  <c r="M5482" i="3" a="1"/>
  <c r="M5482" i="3" s="1"/>
  <c r="M5481" i="3" a="1"/>
  <c r="M5481" i="3" s="1"/>
  <c r="M5480" i="3" a="1"/>
  <c r="M5480" i="3" s="1"/>
  <c r="M5479" i="3" a="1"/>
  <c r="M5479" i="3" s="1"/>
  <c r="M5478" i="3" a="1"/>
  <c r="M5478" i="3" s="1"/>
  <c r="M5477" i="3" a="1"/>
  <c r="M5477" i="3" s="1"/>
  <c r="M5476" i="3" a="1"/>
  <c r="M5476" i="3" s="1"/>
  <c r="M5475" i="3" a="1"/>
  <c r="M5475" i="3" s="1"/>
  <c r="M5474" i="3" a="1"/>
  <c r="M5474" i="3" s="1"/>
  <c r="M5473" i="3" a="1"/>
  <c r="M5473" i="3" s="1"/>
  <c r="M5472" i="3" a="1"/>
  <c r="M5472" i="3" s="1"/>
  <c r="M5471" i="3" a="1"/>
  <c r="M5471" i="3" s="1"/>
  <c r="M5470" i="3" a="1"/>
  <c r="M5470" i="3" s="1"/>
  <c r="M5469" i="3" a="1"/>
  <c r="M5469" i="3" s="1"/>
  <c r="M5468" i="3" a="1"/>
  <c r="M5468" i="3" s="1"/>
  <c r="M5467" i="3" a="1"/>
  <c r="M5467" i="3" s="1"/>
  <c r="M5466" i="3" a="1"/>
  <c r="M5466" i="3" s="1"/>
  <c r="M5465" i="3" a="1"/>
  <c r="M5465" i="3" s="1"/>
  <c r="M5464" i="3" a="1"/>
  <c r="M5464" i="3" s="1"/>
  <c r="M5463" i="3" a="1"/>
  <c r="M5463" i="3" s="1"/>
  <c r="M5462" i="3" a="1"/>
  <c r="M5462" i="3" s="1"/>
  <c r="M5461" i="3" a="1"/>
  <c r="M5461" i="3" s="1"/>
  <c r="M5460" i="3" a="1"/>
  <c r="M5460" i="3" s="1"/>
  <c r="M5459" i="3" a="1"/>
  <c r="M5459" i="3" s="1"/>
  <c r="M5458" i="3" a="1"/>
  <c r="M5458" i="3" s="1"/>
  <c r="M5457" i="3" a="1"/>
  <c r="M5457" i="3" s="1"/>
  <c r="M5456" i="3" a="1"/>
  <c r="M5456" i="3" s="1"/>
  <c r="M5455" i="3" a="1"/>
  <c r="M5455" i="3" s="1"/>
  <c r="M5454" i="3" a="1"/>
  <c r="M5454" i="3" s="1"/>
  <c r="M5453" i="3" a="1"/>
  <c r="M5453" i="3" s="1"/>
  <c r="M5452" i="3" a="1"/>
  <c r="M5452" i="3" s="1"/>
  <c r="M5451" i="3" a="1"/>
  <c r="M5451" i="3" s="1"/>
  <c r="M5450" i="3" a="1"/>
  <c r="M5450" i="3" s="1"/>
  <c r="M5449" i="3" a="1"/>
  <c r="M5449" i="3" s="1"/>
  <c r="M5448" i="3" a="1"/>
  <c r="M5448" i="3" s="1"/>
  <c r="M5447" i="3" a="1"/>
  <c r="M5447" i="3" s="1"/>
  <c r="M5446" i="3" a="1"/>
  <c r="M5446" i="3" s="1"/>
  <c r="M5445" i="3" a="1"/>
  <c r="M5445" i="3" s="1"/>
  <c r="M5444" i="3" a="1"/>
  <c r="M5444" i="3" s="1"/>
  <c r="M5443" i="3" a="1"/>
  <c r="M5443" i="3" s="1"/>
  <c r="M5442" i="3" a="1"/>
  <c r="M5442" i="3" s="1"/>
  <c r="M5441" i="3" a="1"/>
  <c r="M5441" i="3" s="1"/>
  <c r="M5440" i="3" a="1"/>
  <c r="M5440" i="3" s="1"/>
  <c r="M5439" i="3" a="1"/>
  <c r="M5439" i="3" s="1"/>
  <c r="M5438" i="3" a="1"/>
  <c r="M5438" i="3" s="1"/>
  <c r="M5437" i="3" a="1"/>
  <c r="M5437" i="3" s="1"/>
  <c r="M5436" i="3" a="1"/>
  <c r="M5436" i="3" s="1"/>
  <c r="M5435" i="3" a="1"/>
  <c r="M5435" i="3" s="1"/>
  <c r="M5434" i="3" a="1"/>
  <c r="M5434" i="3" s="1"/>
  <c r="M5433" i="3" a="1"/>
  <c r="M5433" i="3" s="1"/>
  <c r="M5432" i="3" a="1"/>
  <c r="M5432" i="3" s="1"/>
  <c r="M5431" i="3" a="1"/>
  <c r="M5431" i="3" s="1"/>
  <c r="M5430" i="3" a="1"/>
  <c r="M5430" i="3" s="1"/>
  <c r="M5429" i="3" a="1"/>
  <c r="M5429" i="3" s="1"/>
  <c r="M5428" i="3" a="1"/>
  <c r="M5428" i="3" s="1"/>
  <c r="M5427" i="3" a="1"/>
  <c r="M5427" i="3" s="1"/>
  <c r="M5426" i="3" a="1"/>
  <c r="M5426" i="3" s="1"/>
  <c r="M5425" i="3" a="1"/>
  <c r="M5425" i="3" s="1"/>
  <c r="M5424" i="3" a="1"/>
  <c r="M5424" i="3" s="1"/>
  <c r="M5423" i="3" a="1"/>
  <c r="M5423" i="3" s="1"/>
  <c r="M5422" i="3" a="1"/>
  <c r="M5422" i="3" s="1"/>
  <c r="M5421" i="3" a="1"/>
  <c r="M5421" i="3" s="1"/>
  <c r="M5420" i="3" a="1"/>
  <c r="M5420" i="3" s="1"/>
  <c r="M5419" i="3" a="1"/>
  <c r="M5419" i="3" s="1"/>
  <c r="M5418" i="3" a="1"/>
  <c r="M5418" i="3" s="1"/>
  <c r="M5417" i="3" a="1"/>
  <c r="M5417" i="3" s="1"/>
  <c r="M5416" i="3" a="1"/>
  <c r="M5416" i="3" s="1"/>
  <c r="M5415" i="3" a="1"/>
  <c r="M5415" i="3" s="1"/>
  <c r="M5414" i="3" a="1"/>
  <c r="M5414" i="3" s="1"/>
  <c r="M5413" i="3" a="1"/>
  <c r="M5413" i="3" s="1"/>
  <c r="M5412" i="3" a="1"/>
  <c r="M5412" i="3" s="1"/>
  <c r="M5411" i="3" a="1"/>
  <c r="M5411" i="3" s="1"/>
  <c r="M5410" i="3" a="1"/>
  <c r="M5410" i="3" s="1"/>
  <c r="M5409" i="3" a="1"/>
  <c r="M5409" i="3" s="1"/>
  <c r="M5408" i="3" a="1"/>
  <c r="M5408" i="3" s="1"/>
  <c r="M5407" i="3" a="1"/>
  <c r="M5407" i="3" s="1"/>
  <c r="M5406" i="3" a="1"/>
  <c r="M5406" i="3" s="1"/>
  <c r="M5405" i="3" a="1"/>
  <c r="M5405" i="3" s="1"/>
  <c r="M5404" i="3" a="1"/>
  <c r="M5404" i="3" s="1"/>
  <c r="M5403" i="3" a="1"/>
  <c r="M5403" i="3" s="1"/>
  <c r="M5402" i="3" a="1"/>
  <c r="M5402" i="3" s="1"/>
  <c r="M5401" i="3" a="1"/>
  <c r="M5401" i="3" s="1"/>
  <c r="M5400" i="3" a="1"/>
  <c r="M5400" i="3" s="1"/>
  <c r="M5399" i="3" a="1"/>
  <c r="M5399" i="3" s="1"/>
  <c r="M5398" i="3" a="1"/>
  <c r="M5398" i="3" s="1"/>
  <c r="M5397" i="3" a="1"/>
  <c r="M5397" i="3" s="1"/>
  <c r="M5396" i="3" a="1"/>
  <c r="M5396" i="3" s="1"/>
  <c r="M5395" i="3" a="1"/>
  <c r="M5395" i="3" s="1"/>
  <c r="M5394" i="3" a="1"/>
  <c r="M5394" i="3" s="1"/>
  <c r="M5393" i="3" a="1"/>
  <c r="M5393" i="3" s="1"/>
  <c r="M5392" i="3" a="1"/>
  <c r="M5392" i="3" s="1"/>
  <c r="M5391" i="3" a="1"/>
  <c r="M5391" i="3" s="1"/>
  <c r="M5390" i="3" a="1"/>
  <c r="M5390" i="3" s="1"/>
  <c r="M5389" i="3" a="1"/>
  <c r="M5389" i="3" s="1"/>
  <c r="M5388" i="3" a="1"/>
  <c r="M5388" i="3" s="1"/>
  <c r="M5387" i="3" a="1"/>
  <c r="M5387" i="3" s="1"/>
  <c r="M5386" i="3" a="1"/>
  <c r="M5386" i="3" s="1"/>
  <c r="M5385" i="3" a="1"/>
  <c r="M5385" i="3" s="1"/>
  <c r="M5384" i="3" a="1"/>
  <c r="M5384" i="3" s="1"/>
  <c r="M5383" i="3" a="1"/>
  <c r="M5383" i="3" s="1"/>
  <c r="M5382" i="3" a="1"/>
  <c r="M5382" i="3" s="1"/>
  <c r="M5381" i="3" a="1"/>
  <c r="M5381" i="3" s="1"/>
  <c r="M5380" i="3" a="1"/>
  <c r="M5380" i="3" s="1"/>
  <c r="M5379" i="3" a="1"/>
  <c r="M5379" i="3" s="1"/>
  <c r="M5378" i="3" a="1"/>
  <c r="M5378" i="3" s="1"/>
  <c r="M5377" i="3" a="1"/>
  <c r="M5377" i="3" s="1"/>
  <c r="M5376" i="3" a="1"/>
  <c r="M5376" i="3" s="1"/>
  <c r="M5375" i="3" a="1"/>
  <c r="M5375" i="3" s="1"/>
  <c r="M5374" i="3" a="1"/>
  <c r="M5374" i="3" s="1"/>
  <c r="M5373" i="3" a="1"/>
  <c r="M5373" i="3" s="1"/>
  <c r="M5372" i="3" a="1"/>
  <c r="M5372" i="3" s="1"/>
  <c r="M5371" i="3" a="1"/>
  <c r="M5371" i="3" s="1"/>
  <c r="M5370" i="3" a="1"/>
  <c r="M5370" i="3" s="1"/>
  <c r="M5369" i="3" a="1"/>
  <c r="M5369" i="3" s="1"/>
  <c r="M5368" i="3" a="1"/>
  <c r="M5368" i="3" s="1"/>
  <c r="M5367" i="3" a="1"/>
  <c r="M5367" i="3" s="1"/>
  <c r="M5366" i="3" a="1"/>
  <c r="M5366" i="3" s="1"/>
  <c r="M5365" i="3" a="1"/>
  <c r="M5365" i="3" s="1"/>
  <c r="M5364" i="3" a="1"/>
  <c r="M5364" i="3" s="1"/>
  <c r="M5363" i="3" a="1"/>
  <c r="M5363" i="3" s="1"/>
  <c r="M5362" i="3" a="1"/>
  <c r="M5362" i="3" s="1"/>
  <c r="M5361" i="3" a="1"/>
  <c r="M5361" i="3" s="1"/>
  <c r="M5360" i="3" a="1"/>
  <c r="M5360" i="3" s="1"/>
  <c r="M5359" i="3" a="1"/>
  <c r="M5359" i="3" s="1"/>
  <c r="M5358" i="3" a="1"/>
  <c r="M5358" i="3" s="1"/>
  <c r="M5357" i="3" a="1"/>
  <c r="M5357" i="3" s="1"/>
  <c r="M5356" i="3" a="1"/>
  <c r="M5356" i="3" s="1"/>
  <c r="M5355" i="3" a="1"/>
  <c r="M5355" i="3" s="1"/>
  <c r="M5354" i="3" a="1"/>
  <c r="M5354" i="3" s="1"/>
  <c r="M5353" i="3" a="1"/>
  <c r="M5353" i="3" s="1"/>
  <c r="M5352" i="3" a="1"/>
  <c r="M5352" i="3" s="1"/>
  <c r="M5351" i="3" a="1"/>
  <c r="M5351" i="3" s="1"/>
  <c r="M5350" i="3" a="1"/>
  <c r="M5350" i="3" s="1"/>
  <c r="M5349" i="3" a="1"/>
  <c r="M5349" i="3" s="1"/>
  <c r="M5348" i="3" a="1"/>
  <c r="M5348" i="3" s="1"/>
  <c r="M5347" i="3" a="1"/>
  <c r="M5347" i="3" s="1"/>
  <c r="M5346" i="3" a="1"/>
  <c r="M5346" i="3" s="1"/>
  <c r="M5345" i="3" a="1"/>
  <c r="M5345" i="3" s="1"/>
  <c r="M5344" i="3" a="1"/>
  <c r="M5344" i="3" s="1"/>
  <c r="M5343" i="3" a="1"/>
  <c r="M5343" i="3" s="1"/>
  <c r="M5342" i="3" a="1"/>
  <c r="M5342" i="3" s="1"/>
  <c r="M5341" i="3" a="1"/>
  <c r="M5341" i="3" s="1"/>
  <c r="M5340" i="3" a="1"/>
  <c r="M5340" i="3" s="1"/>
  <c r="M5339" i="3" a="1"/>
  <c r="M5339" i="3" s="1"/>
  <c r="M5338" i="3" a="1"/>
  <c r="M5338" i="3" s="1"/>
  <c r="M5337" i="3" a="1"/>
  <c r="M5337" i="3" s="1"/>
  <c r="M5336" i="3" a="1"/>
  <c r="M5336" i="3" s="1"/>
  <c r="M5335" i="3" a="1"/>
  <c r="M5335" i="3" s="1"/>
  <c r="M5334" i="3" a="1"/>
  <c r="M5334" i="3" s="1"/>
  <c r="M5333" i="3" a="1"/>
  <c r="M5333" i="3" s="1"/>
  <c r="M5332" i="3" a="1"/>
  <c r="M5332" i="3" s="1"/>
  <c r="M5331" i="3" a="1"/>
  <c r="M5331" i="3" s="1"/>
  <c r="M5330" i="3" a="1"/>
  <c r="M5330" i="3" s="1"/>
  <c r="M5329" i="3" a="1"/>
  <c r="M5329" i="3" s="1"/>
  <c r="M5328" i="3" a="1"/>
  <c r="M5328" i="3" s="1"/>
  <c r="M5327" i="3" a="1"/>
  <c r="M5327" i="3" s="1"/>
  <c r="M5326" i="3" a="1"/>
  <c r="M5326" i="3" s="1"/>
  <c r="M5325" i="3" a="1"/>
  <c r="M5325" i="3" s="1"/>
  <c r="M5324" i="3" a="1"/>
  <c r="M5324" i="3" s="1"/>
  <c r="M5323" i="3" a="1"/>
  <c r="M5323" i="3" s="1"/>
  <c r="M5322" i="3" a="1"/>
  <c r="M5322" i="3" s="1"/>
  <c r="M5321" i="3" a="1"/>
  <c r="M5321" i="3" s="1"/>
  <c r="M5320" i="3" a="1"/>
  <c r="M5320" i="3" s="1"/>
  <c r="M5319" i="3" a="1"/>
  <c r="M5319" i="3" s="1"/>
  <c r="M5318" i="3" a="1"/>
  <c r="M5318" i="3" s="1"/>
  <c r="M5317" i="3" a="1"/>
  <c r="M5317" i="3" s="1"/>
  <c r="M5316" i="3" a="1"/>
  <c r="M5316" i="3" s="1"/>
  <c r="M5315" i="3" a="1"/>
  <c r="M5315" i="3" s="1"/>
  <c r="M5314" i="3" a="1"/>
  <c r="M5314" i="3" s="1"/>
  <c r="M5313" i="3" a="1"/>
  <c r="M5313" i="3" s="1"/>
  <c r="M5312" i="3" a="1"/>
  <c r="M5312" i="3" s="1"/>
  <c r="M5311" i="3" a="1"/>
  <c r="M5311" i="3" s="1"/>
  <c r="M5310" i="3" a="1"/>
  <c r="M5310" i="3" s="1"/>
  <c r="M5309" i="3" a="1"/>
  <c r="M5309" i="3" s="1"/>
  <c r="M5308" i="3" a="1"/>
  <c r="M5308" i="3" s="1"/>
  <c r="M5307" i="3" a="1"/>
  <c r="M5307" i="3" s="1"/>
  <c r="M5306" i="3" a="1"/>
  <c r="M5306" i="3" s="1"/>
  <c r="M5305" i="3" a="1"/>
  <c r="M5305" i="3" s="1"/>
  <c r="M5304" i="3" a="1"/>
  <c r="M5304" i="3" s="1"/>
  <c r="M5303" i="3" a="1"/>
  <c r="M5303" i="3" s="1"/>
  <c r="M5302" i="3" a="1"/>
  <c r="M5302" i="3" s="1"/>
  <c r="M5301" i="3" a="1"/>
  <c r="M5301" i="3" s="1"/>
  <c r="M5300" i="3" a="1"/>
  <c r="M5300" i="3" s="1"/>
  <c r="M5299" i="3" a="1"/>
  <c r="M5299" i="3" s="1"/>
  <c r="M5298" i="3" a="1"/>
  <c r="M5298" i="3" s="1"/>
  <c r="M5297" i="3" a="1"/>
  <c r="M5297" i="3" s="1"/>
  <c r="M5296" i="3" a="1"/>
  <c r="M5296" i="3" s="1"/>
  <c r="M5295" i="3" a="1"/>
  <c r="M5295" i="3" s="1"/>
  <c r="M5294" i="3" a="1"/>
  <c r="M5294" i="3" s="1"/>
  <c r="M5293" i="3" a="1"/>
  <c r="M5293" i="3" s="1"/>
  <c r="M5292" i="3" a="1"/>
  <c r="M5292" i="3" s="1"/>
  <c r="M5291" i="3" a="1"/>
  <c r="M5291" i="3" s="1"/>
  <c r="M5290" i="3" a="1"/>
  <c r="M5290" i="3" s="1"/>
  <c r="M5289" i="3" a="1"/>
  <c r="M5289" i="3" s="1"/>
  <c r="M5288" i="3" a="1"/>
  <c r="M5288" i="3" s="1"/>
  <c r="M5287" i="3" a="1"/>
  <c r="M5287" i="3" s="1"/>
  <c r="M5286" i="3" a="1"/>
  <c r="M5286" i="3" s="1"/>
  <c r="M5285" i="3" a="1"/>
  <c r="M5285" i="3" s="1"/>
  <c r="M5284" i="3" a="1"/>
  <c r="M5284" i="3" s="1"/>
  <c r="M5283" i="3" a="1"/>
  <c r="M5283" i="3" s="1"/>
  <c r="M5282" i="3" a="1"/>
  <c r="M5282" i="3" s="1"/>
  <c r="M5281" i="3" a="1"/>
  <c r="M5281" i="3" s="1"/>
  <c r="M5280" i="3" a="1"/>
  <c r="M5280" i="3" s="1"/>
  <c r="M5279" i="3" a="1"/>
  <c r="M5279" i="3" s="1"/>
  <c r="M5278" i="3" a="1"/>
  <c r="M5278" i="3" s="1"/>
  <c r="M5277" i="3" a="1"/>
  <c r="M5277" i="3" s="1"/>
  <c r="M5276" i="3" a="1"/>
  <c r="M5276" i="3" s="1"/>
  <c r="M5275" i="3" a="1"/>
  <c r="M5275" i="3" s="1"/>
  <c r="M5274" i="3" a="1"/>
  <c r="M5274" i="3" s="1"/>
  <c r="M5273" i="3" a="1"/>
  <c r="M5273" i="3" s="1"/>
  <c r="M5272" i="3" a="1"/>
  <c r="M5272" i="3" s="1"/>
  <c r="M5271" i="3" a="1"/>
  <c r="M5271" i="3" s="1"/>
  <c r="M5270" i="3" a="1"/>
  <c r="M5270" i="3" s="1"/>
  <c r="M5269" i="3" a="1"/>
  <c r="M5269" i="3" s="1"/>
  <c r="M5268" i="3" a="1"/>
  <c r="M5268" i="3" s="1"/>
  <c r="M5267" i="3" a="1"/>
  <c r="M5267" i="3" s="1"/>
  <c r="M5266" i="3" a="1"/>
  <c r="M5266" i="3" s="1"/>
  <c r="M5265" i="3" a="1"/>
  <c r="M5265" i="3" s="1"/>
  <c r="M5264" i="3" a="1"/>
  <c r="M5264" i="3" s="1"/>
  <c r="M5263" i="3" a="1"/>
  <c r="M5263" i="3" s="1"/>
  <c r="M5262" i="3" a="1"/>
  <c r="M5262" i="3" s="1"/>
  <c r="M5261" i="3" a="1"/>
  <c r="M5261" i="3" s="1"/>
  <c r="M5260" i="3" a="1"/>
  <c r="M5260" i="3" s="1"/>
  <c r="M5259" i="3" a="1"/>
  <c r="M5259" i="3" s="1"/>
  <c r="M5258" i="3" a="1"/>
  <c r="M5258" i="3" s="1"/>
  <c r="M5257" i="3" a="1"/>
  <c r="M5257" i="3" s="1"/>
  <c r="M5256" i="3" a="1"/>
  <c r="M5256" i="3" s="1"/>
  <c r="M5255" i="3" a="1"/>
  <c r="M5255" i="3" s="1"/>
  <c r="M5254" i="3" a="1"/>
  <c r="M5254" i="3" s="1"/>
  <c r="M5253" i="3" a="1"/>
  <c r="M5253" i="3" s="1"/>
  <c r="M5252" i="3" a="1"/>
  <c r="M5252" i="3" s="1"/>
  <c r="M5251" i="3" a="1"/>
  <c r="M5251" i="3" s="1"/>
  <c r="M5250" i="3" a="1"/>
  <c r="M5250" i="3" s="1"/>
  <c r="M5249" i="3" a="1"/>
  <c r="M5249" i="3" s="1"/>
  <c r="M5248" i="3" a="1"/>
  <c r="M5248" i="3" s="1"/>
  <c r="M5247" i="3" a="1"/>
  <c r="M5247" i="3" s="1"/>
  <c r="M5246" i="3" a="1"/>
  <c r="M5246" i="3" s="1"/>
  <c r="M5245" i="3" a="1"/>
  <c r="M5245" i="3" s="1"/>
  <c r="M5244" i="3" a="1"/>
  <c r="M5244" i="3" s="1"/>
  <c r="M5243" i="3" a="1"/>
  <c r="M5243" i="3" s="1"/>
  <c r="M5242" i="3" a="1"/>
  <c r="M5242" i="3" s="1"/>
  <c r="M5241" i="3" a="1"/>
  <c r="M5241" i="3" s="1"/>
  <c r="M5240" i="3" a="1"/>
  <c r="M5240" i="3" s="1"/>
  <c r="M5239" i="3" a="1"/>
  <c r="M5239" i="3" s="1"/>
  <c r="M5238" i="3" a="1"/>
  <c r="M5238" i="3" s="1"/>
  <c r="M5237" i="3" a="1"/>
  <c r="M5237" i="3" s="1"/>
  <c r="M5236" i="3" a="1"/>
  <c r="M5236" i="3" s="1"/>
  <c r="M5235" i="3" a="1"/>
  <c r="M5235" i="3" s="1"/>
  <c r="M5234" i="3" a="1"/>
  <c r="M5234" i="3" s="1"/>
  <c r="M5233" i="3" a="1"/>
  <c r="M5233" i="3" s="1"/>
  <c r="M5232" i="3" a="1"/>
  <c r="M5232" i="3" s="1"/>
  <c r="M5231" i="3" a="1"/>
  <c r="M5231" i="3" s="1"/>
  <c r="M5230" i="3" a="1"/>
  <c r="M5230" i="3" s="1"/>
  <c r="M5229" i="3" a="1"/>
  <c r="M5229" i="3" s="1"/>
  <c r="M5228" i="3" a="1"/>
  <c r="M5228" i="3" s="1"/>
  <c r="M5227" i="3" a="1"/>
  <c r="M5227" i="3" s="1"/>
  <c r="M5226" i="3" a="1"/>
  <c r="M5226" i="3" s="1"/>
  <c r="M5225" i="3" a="1"/>
  <c r="M5225" i="3" s="1"/>
  <c r="M5224" i="3" a="1"/>
  <c r="M5224" i="3" s="1"/>
  <c r="M5223" i="3" a="1"/>
  <c r="M5223" i="3" s="1"/>
  <c r="M5222" i="3" a="1"/>
  <c r="M5222" i="3" s="1"/>
  <c r="M5221" i="3" a="1"/>
  <c r="M5221" i="3" s="1"/>
  <c r="M5220" i="3" a="1"/>
  <c r="M5220" i="3" s="1"/>
  <c r="M5219" i="3" a="1"/>
  <c r="M5219" i="3" s="1"/>
  <c r="M5218" i="3" a="1"/>
  <c r="M5218" i="3" s="1"/>
  <c r="M5217" i="3" a="1"/>
  <c r="M5217" i="3" s="1"/>
  <c r="M5216" i="3" a="1"/>
  <c r="M5216" i="3" s="1"/>
  <c r="M5215" i="3" a="1"/>
  <c r="M5215" i="3" s="1"/>
  <c r="M5214" i="3" a="1"/>
  <c r="M5214" i="3" s="1"/>
  <c r="M5213" i="3" a="1"/>
  <c r="M5213" i="3" s="1"/>
  <c r="M5212" i="3" a="1"/>
  <c r="M5212" i="3" s="1"/>
  <c r="M5211" i="3" a="1"/>
  <c r="M5211" i="3" s="1"/>
  <c r="M5210" i="3" a="1"/>
  <c r="M5210" i="3" s="1"/>
  <c r="M5209" i="3" a="1"/>
  <c r="M5209" i="3" s="1"/>
  <c r="M5208" i="3" a="1"/>
  <c r="M5208" i="3" s="1"/>
  <c r="M5207" i="3" a="1"/>
  <c r="M5207" i="3" s="1"/>
  <c r="M5206" i="3" a="1"/>
  <c r="M5206" i="3" s="1"/>
  <c r="M5205" i="3" a="1"/>
  <c r="M5205" i="3" s="1"/>
  <c r="M5204" i="3" a="1"/>
  <c r="M5204" i="3" s="1"/>
  <c r="M5203" i="3" a="1"/>
  <c r="M5203" i="3" s="1"/>
  <c r="M5202" i="3" a="1"/>
  <c r="M5202" i="3" s="1"/>
  <c r="M5201" i="3" a="1"/>
  <c r="M5201" i="3" s="1"/>
  <c r="M5200" i="3" a="1"/>
  <c r="M5200" i="3" s="1"/>
  <c r="M5199" i="3" a="1"/>
  <c r="M5199" i="3" s="1"/>
  <c r="M5198" i="3" a="1"/>
  <c r="M5198" i="3" s="1"/>
  <c r="M5197" i="3" a="1"/>
  <c r="M5197" i="3" s="1"/>
  <c r="M5196" i="3" a="1"/>
  <c r="M5196" i="3" s="1"/>
  <c r="M5195" i="3" a="1"/>
  <c r="M5195" i="3" s="1"/>
  <c r="M5194" i="3" a="1"/>
  <c r="M5194" i="3" s="1"/>
  <c r="M5193" i="3" a="1"/>
  <c r="M5193" i="3" s="1"/>
  <c r="M5192" i="3" a="1"/>
  <c r="M5192" i="3" s="1"/>
  <c r="M5191" i="3" a="1"/>
  <c r="M5191" i="3" s="1"/>
  <c r="M5190" i="3" a="1"/>
  <c r="M5190" i="3" s="1"/>
  <c r="M5189" i="3" a="1"/>
  <c r="M5189" i="3" s="1"/>
  <c r="M5188" i="3" a="1"/>
  <c r="M5188" i="3" s="1"/>
  <c r="M5187" i="3" a="1"/>
  <c r="M5187" i="3" s="1"/>
  <c r="M5186" i="3" a="1"/>
  <c r="M5186" i="3" s="1"/>
  <c r="M5185" i="3" a="1"/>
  <c r="M5185" i="3" s="1"/>
  <c r="M5184" i="3" a="1"/>
  <c r="M5184" i="3" s="1"/>
  <c r="M5183" i="3" a="1"/>
  <c r="M5183" i="3" s="1"/>
  <c r="M5182" i="3" a="1"/>
  <c r="M5182" i="3" s="1"/>
  <c r="M5181" i="3" a="1"/>
  <c r="M5181" i="3" s="1"/>
  <c r="M5180" i="3" a="1"/>
  <c r="M5180" i="3" s="1"/>
  <c r="M5179" i="3" a="1"/>
  <c r="M5179" i="3" s="1"/>
  <c r="M5178" i="3" a="1"/>
  <c r="M5178" i="3" s="1"/>
  <c r="M5177" i="3" a="1"/>
  <c r="M5177" i="3" s="1"/>
  <c r="M5176" i="3" a="1"/>
  <c r="M5176" i="3" s="1"/>
  <c r="M5175" i="3" a="1"/>
  <c r="M5175" i="3" s="1"/>
  <c r="M5174" i="3" a="1"/>
  <c r="M5174" i="3" s="1"/>
  <c r="M5173" i="3" a="1"/>
  <c r="M5173" i="3" s="1"/>
  <c r="M5172" i="3" a="1"/>
  <c r="M5172" i="3" s="1"/>
  <c r="M5171" i="3" a="1"/>
  <c r="M5171" i="3" s="1"/>
  <c r="M5170" i="3" a="1"/>
  <c r="M5170" i="3" s="1"/>
  <c r="M5169" i="3" a="1"/>
  <c r="M5169" i="3" s="1"/>
  <c r="M5168" i="3" a="1"/>
  <c r="M5168" i="3" s="1"/>
  <c r="M5167" i="3" a="1"/>
  <c r="M5167" i="3" s="1"/>
  <c r="M5166" i="3" a="1"/>
  <c r="M5166" i="3" s="1"/>
  <c r="M5165" i="3" a="1"/>
  <c r="M5165" i="3" s="1"/>
  <c r="M5164" i="3" a="1"/>
  <c r="M5164" i="3" s="1"/>
  <c r="M5163" i="3" a="1"/>
  <c r="M5163" i="3" s="1"/>
  <c r="M5162" i="3" a="1"/>
  <c r="M5162" i="3" s="1"/>
  <c r="M5161" i="3" a="1"/>
  <c r="M5161" i="3" s="1"/>
  <c r="M5160" i="3" a="1"/>
  <c r="M5160" i="3" s="1"/>
  <c r="M5159" i="3" a="1"/>
  <c r="M5159" i="3" s="1"/>
  <c r="M5158" i="3" a="1"/>
  <c r="M5158" i="3" s="1"/>
  <c r="M5157" i="3" a="1"/>
  <c r="M5157" i="3" s="1"/>
  <c r="M5156" i="3" a="1"/>
  <c r="M5156" i="3" s="1"/>
  <c r="M5155" i="3" a="1"/>
  <c r="M5155" i="3" s="1"/>
  <c r="M5154" i="3" a="1"/>
  <c r="M5154" i="3" s="1"/>
  <c r="M5153" i="3" a="1"/>
  <c r="M5153" i="3" s="1"/>
  <c r="M5152" i="3" a="1"/>
  <c r="M5152" i="3" s="1"/>
  <c r="M5151" i="3" a="1"/>
  <c r="M5151" i="3" s="1"/>
  <c r="M5150" i="3" a="1"/>
  <c r="M5150" i="3" s="1"/>
  <c r="M5149" i="3" a="1"/>
  <c r="M5149" i="3" s="1"/>
  <c r="M5148" i="3" a="1"/>
  <c r="M5148" i="3" s="1"/>
  <c r="M5147" i="3" a="1"/>
  <c r="M5147" i="3" s="1"/>
  <c r="M5146" i="3" a="1"/>
  <c r="M5146" i="3" s="1"/>
  <c r="M5145" i="3" a="1"/>
  <c r="M5145" i="3" s="1"/>
  <c r="M5144" i="3" a="1"/>
  <c r="M5144" i="3" s="1"/>
  <c r="M5143" i="3" a="1"/>
  <c r="M5143" i="3" s="1"/>
  <c r="M5142" i="3" a="1"/>
  <c r="M5142" i="3" s="1"/>
  <c r="M5141" i="3" a="1"/>
  <c r="M5141" i="3" s="1"/>
  <c r="M5140" i="3" a="1"/>
  <c r="M5140" i="3" s="1"/>
  <c r="M5139" i="3" a="1"/>
  <c r="M5139" i="3" s="1"/>
  <c r="M5138" i="3" a="1"/>
  <c r="M5138" i="3" s="1"/>
  <c r="M5137" i="3" a="1"/>
  <c r="M5137" i="3" s="1"/>
  <c r="M5136" i="3" a="1"/>
  <c r="M5136" i="3" s="1"/>
  <c r="M5135" i="3" a="1"/>
  <c r="M5135" i="3" s="1"/>
  <c r="M5134" i="3" a="1"/>
  <c r="M5134" i="3" s="1"/>
  <c r="M5133" i="3" a="1"/>
  <c r="M5133" i="3" s="1"/>
  <c r="M5132" i="3" a="1"/>
  <c r="M5132" i="3" s="1"/>
  <c r="M5131" i="3" a="1"/>
  <c r="M5131" i="3" s="1"/>
  <c r="M5130" i="3" a="1"/>
  <c r="M5130" i="3" s="1"/>
  <c r="M5129" i="3" a="1"/>
  <c r="M5129" i="3" s="1"/>
  <c r="M5128" i="3" a="1"/>
  <c r="M5128" i="3" s="1"/>
  <c r="M5127" i="3" a="1"/>
  <c r="M5127" i="3" s="1"/>
  <c r="M5126" i="3" a="1"/>
  <c r="M5126" i="3" s="1"/>
  <c r="M5125" i="3" a="1"/>
  <c r="M5125" i="3" s="1"/>
  <c r="M5124" i="3" a="1"/>
  <c r="M5124" i="3" s="1"/>
  <c r="M5123" i="3" a="1"/>
  <c r="M5123" i="3" s="1"/>
  <c r="M5122" i="3" a="1"/>
  <c r="M5122" i="3" s="1"/>
  <c r="M5121" i="3" a="1"/>
  <c r="M5121" i="3" s="1"/>
  <c r="M5120" i="3" a="1"/>
  <c r="M5120" i="3" s="1"/>
  <c r="M5119" i="3" a="1"/>
  <c r="M5119" i="3" s="1"/>
  <c r="M5118" i="3" a="1"/>
  <c r="M5118" i="3" s="1"/>
  <c r="M5117" i="3" a="1"/>
  <c r="M5117" i="3" s="1"/>
  <c r="M5116" i="3" a="1"/>
  <c r="M5116" i="3" s="1"/>
  <c r="M5115" i="3" a="1"/>
  <c r="M5115" i="3" s="1"/>
  <c r="M5114" i="3" a="1"/>
  <c r="M5114" i="3" s="1"/>
  <c r="M5113" i="3" a="1"/>
  <c r="M5113" i="3" s="1"/>
  <c r="M5112" i="3" a="1"/>
  <c r="M5112" i="3" s="1"/>
  <c r="M5111" i="3" a="1"/>
  <c r="M5111" i="3" s="1"/>
  <c r="M5110" i="3" a="1"/>
  <c r="M5110" i="3" s="1"/>
  <c r="M5109" i="3" a="1"/>
  <c r="M5109" i="3" s="1"/>
  <c r="M5108" i="3" a="1"/>
  <c r="M5108" i="3" s="1"/>
  <c r="M5107" i="3" a="1"/>
  <c r="M5107" i="3" s="1"/>
  <c r="M5106" i="3" a="1"/>
  <c r="M5106" i="3" s="1"/>
  <c r="M5105" i="3" a="1"/>
  <c r="M5105" i="3" s="1"/>
  <c r="M5104" i="3" a="1"/>
  <c r="M5104" i="3" s="1"/>
  <c r="M5103" i="3" a="1"/>
  <c r="M5103" i="3" s="1"/>
  <c r="M5102" i="3" a="1"/>
  <c r="M5102" i="3" s="1"/>
  <c r="M5101" i="3" a="1"/>
  <c r="M5101" i="3" s="1"/>
  <c r="M5100" i="3" a="1"/>
  <c r="M5100" i="3" s="1"/>
  <c r="M5099" i="3" a="1"/>
  <c r="M5099" i="3" s="1"/>
  <c r="M5098" i="3" a="1"/>
  <c r="M5098" i="3" s="1"/>
  <c r="M5097" i="3" a="1"/>
  <c r="M5097" i="3" s="1"/>
  <c r="M5096" i="3" a="1"/>
  <c r="M5096" i="3" s="1"/>
  <c r="M5095" i="3" a="1"/>
  <c r="M5095" i="3" s="1"/>
  <c r="M5094" i="3" a="1"/>
  <c r="M5094" i="3" s="1"/>
  <c r="M5093" i="3" a="1"/>
  <c r="M5093" i="3" s="1"/>
  <c r="M5092" i="3" a="1"/>
  <c r="M5092" i="3" s="1"/>
  <c r="M5091" i="3" a="1"/>
  <c r="M5091" i="3" s="1"/>
  <c r="M5090" i="3" a="1"/>
  <c r="M5090" i="3" s="1"/>
  <c r="M5089" i="3" a="1"/>
  <c r="M5089" i="3" s="1"/>
  <c r="M5088" i="3" a="1"/>
  <c r="M5088" i="3" s="1"/>
  <c r="M5087" i="3" a="1"/>
  <c r="M5087" i="3" s="1"/>
  <c r="M5086" i="3" a="1"/>
  <c r="M5086" i="3" s="1"/>
  <c r="M5085" i="3" a="1"/>
  <c r="M5085" i="3" s="1"/>
  <c r="M5084" i="3" a="1"/>
  <c r="M5084" i="3" s="1"/>
  <c r="M5083" i="3" a="1"/>
  <c r="M5083" i="3" s="1"/>
  <c r="M5082" i="3" a="1"/>
  <c r="M5082" i="3" s="1"/>
  <c r="M5081" i="3" a="1"/>
  <c r="M5081" i="3" s="1"/>
  <c r="M5080" i="3" a="1"/>
  <c r="M5080" i="3" s="1"/>
  <c r="M5079" i="3" a="1"/>
  <c r="M5079" i="3" s="1"/>
  <c r="M5078" i="3" a="1"/>
  <c r="M5078" i="3" s="1"/>
  <c r="M5077" i="3" a="1"/>
  <c r="M5077" i="3" s="1"/>
  <c r="M5076" i="3" a="1"/>
  <c r="M5076" i="3" s="1"/>
  <c r="M5075" i="3" a="1"/>
  <c r="M5075" i="3" s="1"/>
  <c r="M5074" i="3" a="1"/>
  <c r="M5074" i="3" s="1"/>
  <c r="M5073" i="3" a="1"/>
  <c r="M5073" i="3" s="1"/>
  <c r="M5072" i="3" a="1"/>
  <c r="M5072" i="3" s="1"/>
  <c r="M5071" i="3" a="1"/>
  <c r="M5071" i="3" s="1"/>
  <c r="M5070" i="3" a="1"/>
  <c r="M5070" i="3" s="1"/>
  <c r="M5069" i="3" a="1"/>
  <c r="M5069" i="3" s="1"/>
  <c r="M5068" i="3" a="1"/>
  <c r="M5068" i="3" s="1"/>
  <c r="M5067" i="3" a="1"/>
  <c r="M5067" i="3" s="1"/>
  <c r="M5066" i="3" a="1"/>
  <c r="M5066" i="3" s="1"/>
  <c r="M5065" i="3" a="1"/>
  <c r="M5065" i="3" s="1"/>
  <c r="M5064" i="3" a="1"/>
  <c r="M5064" i="3" s="1"/>
  <c r="M5063" i="3" a="1"/>
  <c r="M5063" i="3" s="1"/>
  <c r="M5062" i="3" a="1"/>
  <c r="M5062" i="3" s="1"/>
  <c r="M5061" i="3" a="1"/>
  <c r="M5061" i="3" s="1"/>
  <c r="M5060" i="3" a="1"/>
  <c r="M5060" i="3" s="1"/>
  <c r="M5059" i="3" a="1"/>
  <c r="M5059" i="3" s="1"/>
  <c r="M5058" i="3" a="1"/>
  <c r="M5058" i="3" s="1"/>
  <c r="M5057" i="3" a="1"/>
  <c r="M5057" i="3" s="1"/>
  <c r="M5056" i="3" a="1"/>
  <c r="M5056" i="3" s="1"/>
  <c r="M5055" i="3" a="1"/>
  <c r="M5055" i="3" s="1"/>
  <c r="M5054" i="3" a="1"/>
  <c r="M5054" i="3" s="1"/>
  <c r="M5053" i="3" a="1"/>
  <c r="M5053" i="3" s="1"/>
  <c r="M5052" i="3" a="1"/>
  <c r="M5052" i="3" s="1"/>
  <c r="M5051" i="3" a="1"/>
  <c r="M5051" i="3" s="1"/>
  <c r="M5050" i="3" a="1"/>
  <c r="M5050" i="3" s="1"/>
  <c r="M5049" i="3" a="1"/>
  <c r="M5049" i="3" s="1"/>
  <c r="M5048" i="3" a="1"/>
  <c r="M5048" i="3" s="1"/>
  <c r="M5047" i="3" a="1"/>
  <c r="M5047" i="3" s="1"/>
  <c r="M5046" i="3" a="1"/>
  <c r="M5046" i="3" s="1"/>
  <c r="M5045" i="3" a="1"/>
  <c r="M5045" i="3" s="1"/>
  <c r="M5044" i="3" a="1"/>
  <c r="M5044" i="3" s="1"/>
  <c r="M5043" i="3" a="1"/>
  <c r="M5043" i="3" s="1"/>
  <c r="M5042" i="3" a="1"/>
  <c r="M5042" i="3" s="1"/>
  <c r="M5041" i="3" a="1"/>
  <c r="M5041" i="3" s="1"/>
  <c r="M5040" i="3" a="1"/>
  <c r="M5040" i="3" s="1"/>
  <c r="M5039" i="3" a="1"/>
  <c r="M5039" i="3" s="1"/>
  <c r="M5038" i="3" a="1"/>
  <c r="M5038" i="3" s="1"/>
  <c r="M5037" i="3" a="1"/>
  <c r="M5037" i="3" s="1"/>
  <c r="M5036" i="3" a="1"/>
  <c r="M5036" i="3" s="1"/>
  <c r="M5035" i="3" a="1"/>
  <c r="M5035" i="3" s="1"/>
  <c r="M5034" i="3" a="1"/>
  <c r="M5034" i="3" s="1"/>
  <c r="M5033" i="3" a="1"/>
  <c r="M5033" i="3" s="1"/>
  <c r="M5032" i="3" a="1"/>
  <c r="M5032" i="3" s="1"/>
  <c r="M5031" i="3" a="1"/>
  <c r="M5031" i="3" s="1"/>
  <c r="M5030" i="3" a="1"/>
  <c r="M5030" i="3" s="1"/>
  <c r="M5029" i="3" a="1"/>
  <c r="M5029" i="3" s="1"/>
  <c r="M5028" i="3" a="1"/>
  <c r="M5028" i="3" s="1"/>
  <c r="M5027" i="3" a="1"/>
  <c r="M5027" i="3" s="1"/>
  <c r="M5026" i="3" a="1"/>
  <c r="M5026" i="3" s="1"/>
  <c r="M5025" i="3" a="1"/>
  <c r="M5025" i="3" s="1"/>
  <c r="M5024" i="3" a="1"/>
  <c r="M5024" i="3" s="1"/>
  <c r="M5023" i="3" a="1"/>
  <c r="M5023" i="3" s="1"/>
  <c r="M5022" i="3" a="1"/>
  <c r="M5022" i="3" s="1"/>
  <c r="M5021" i="3" a="1"/>
  <c r="M5021" i="3" s="1"/>
  <c r="M5020" i="3" a="1"/>
  <c r="M5020" i="3" s="1"/>
  <c r="M5019" i="3" a="1"/>
  <c r="M5019" i="3" s="1"/>
  <c r="M5018" i="3" a="1"/>
  <c r="M5018" i="3" s="1"/>
  <c r="M5017" i="3" a="1"/>
  <c r="M5017" i="3" s="1"/>
  <c r="M5016" i="3" a="1"/>
  <c r="M5016" i="3" s="1"/>
  <c r="M5015" i="3" a="1"/>
  <c r="M5015" i="3" s="1"/>
  <c r="M5014" i="3" a="1"/>
  <c r="M5014" i="3" s="1"/>
  <c r="M5013" i="3" a="1"/>
  <c r="M5013" i="3" s="1"/>
  <c r="M5012" i="3" a="1"/>
  <c r="M5012" i="3" s="1"/>
  <c r="M5011" i="3" a="1"/>
  <c r="M5011" i="3" s="1"/>
  <c r="M5010" i="3" a="1"/>
  <c r="M5010" i="3" s="1"/>
  <c r="M5009" i="3" a="1"/>
  <c r="M5009" i="3" s="1"/>
  <c r="M5008" i="3" a="1"/>
  <c r="M5008" i="3" s="1"/>
  <c r="M5007" i="3" a="1"/>
  <c r="M5007" i="3" s="1"/>
  <c r="M5006" i="3" a="1"/>
  <c r="M5006" i="3" s="1"/>
  <c r="M5005" i="3" a="1"/>
  <c r="M5005" i="3" s="1"/>
  <c r="M5004" i="3" a="1"/>
  <c r="M5004" i="3" s="1"/>
  <c r="M5003" i="3" a="1"/>
  <c r="M5003" i="3" s="1"/>
  <c r="M5002" i="3" a="1"/>
  <c r="M5002" i="3" s="1"/>
  <c r="M5001" i="3" a="1"/>
  <c r="M5001" i="3" s="1"/>
  <c r="M5000" i="3" a="1"/>
  <c r="M5000" i="3" s="1"/>
  <c r="M4999" i="3" a="1"/>
  <c r="M4999" i="3" s="1"/>
  <c r="M4998" i="3" a="1"/>
  <c r="M4998" i="3" s="1"/>
  <c r="M4997" i="3" a="1"/>
  <c r="M4997" i="3" s="1"/>
  <c r="M4996" i="3" a="1"/>
  <c r="M4996" i="3" s="1"/>
  <c r="M4995" i="3" a="1"/>
  <c r="M4995" i="3" s="1"/>
  <c r="M4994" i="3" a="1"/>
  <c r="M4994" i="3" s="1"/>
  <c r="M4993" i="3" a="1"/>
  <c r="M4993" i="3" s="1"/>
  <c r="M4992" i="3" a="1"/>
  <c r="M4992" i="3" s="1"/>
  <c r="M4991" i="3" a="1"/>
  <c r="M4991" i="3" s="1"/>
  <c r="M4990" i="3" a="1"/>
  <c r="M4990" i="3" s="1"/>
  <c r="M4989" i="3" a="1"/>
  <c r="M4989" i="3" s="1"/>
  <c r="M4988" i="3" a="1"/>
  <c r="M4988" i="3" s="1"/>
  <c r="M4987" i="3" a="1"/>
  <c r="M4987" i="3" s="1"/>
  <c r="M4986" i="3" a="1"/>
  <c r="M4986" i="3" s="1"/>
  <c r="M4985" i="3" a="1"/>
  <c r="M4985" i="3" s="1"/>
  <c r="M4984" i="3" a="1"/>
  <c r="M4984" i="3" s="1"/>
  <c r="M4983" i="3" a="1"/>
  <c r="M4983" i="3" s="1"/>
  <c r="M4982" i="3" a="1"/>
  <c r="M4982" i="3" s="1"/>
  <c r="M4981" i="3" a="1"/>
  <c r="M4981" i="3" s="1"/>
  <c r="M4980" i="3" a="1"/>
  <c r="M4980" i="3" s="1"/>
  <c r="M4979" i="3" a="1"/>
  <c r="M4979" i="3" s="1"/>
  <c r="M4978" i="3" a="1"/>
  <c r="M4978" i="3" s="1"/>
  <c r="M4977" i="3" a="1"/>
  <c r="M4977" i="3" s="1"/>
  <c r="M4976" i="3" a="1"/>
  <c r="M4976" i="3" s="1"/>
  <c r="M4975" i="3" a="1"/>
  <c r="M4975" i="3" s="1"/>
  <c r="M4974" i="3" a="1"/>
  <c r="M4974" i="3" s="1"/>
  <c r="M4973" i="3" a="1"/>
  <c r="M4973" i="3" s="1"/>
  <c r="M4972" i="3" a="1"/>
  <c r="M4972" i="3" s="1"/>
  <c r="M4971" i="3" a="1"/>
  <c r="M4971" i="3" s="1"/>
  <c r="M4970" i="3" a="1"/>
  <c r="M4970" i="3" s="1"/>
  <c r="M4969" i="3" a="1"/>
  <c r="M4969" i="3" s="1"/>
  <c r="M4968" i="3" a="1"/>
  <c r="M4968" i="3" s="1"/>
  <c r="M4967" i="3" a="1"/>
  <c r="M4967" i="3" s="1"/>
  <c r="M4966" i="3" a="1"/>
  <c r="M4966" i="3" s="1"/>
  <c r="M4965" i="3" a="1"/>
  <c r="M4965" i="3" s="1"/>
  <c r="M4964" i="3" a="1"/>
  <c r="M4964" i="3" s="1"/>
  <c r="M4963" i="3" a="1"/>
  <c r="M4963" i="3" s="1"/>
  <c r="M4962" i="3" a="1"/>
  <c r="M4962" i="3" s="1"/>
  <c r="M4961" i="3" a="1"/>
  <c r="M4961" i="3" s="1"/>
  <c r="M4960" i="3" a="1"/>
  <c r="M4960" i="3" s="1"/>
  <c r="M4959" i="3" a="1"/>
  <c r="M4959" i="3" s="1"/>
  <c r="M4958" i="3" a="1"/>
  <c r="M4958" i="3" s="1"/>
  <c r="M4957" i="3" a="1"/>
  <c r="M4957" i="3" s="1"/>
  <c r="M4956" i="3" a="1"/>
  <c r="M4956" i="3" s="1"/>
  <c r="M4955" i="3" a="1"/>
  <c r="M4955" i="3" s="1"/>
  <c r="M4954" i="3" a="1"/>
  <c r="M4954" i="3" s="1"/>
  <c r="M4953" i="3" a="1"/>
  <c r="M4953" i="3" s="1"/>
  <c r="M4952" i="3" a="1"/>
  <c r="M4952" i="3" s="1"/>
  <c r="M4951" i="3" a="1"/>
  <c r="M4951" i="3" s="1"/>
  <c r="M4950" i="3" a="1"/>
  <c r="M4950" i="3" s="1"/>
  <c r="M4949" i="3" a="1"/>
  <c r="M4949" i="3" s="1"/>
  <c r="M4948" i="3" a="1"/>
  <c r="M4948" i="3" s="1"/>
  <c r="M4947" i="3" a="1"/>
  <c r="M4947" i="3" s="1"/>
  <c r="M4946" i="3" a="1"/>
  <c r="M4946" i="3" s="1"/>
  <c r="M4945" i="3" a="1"/>
  <c r="M4945" i="3" s="1"/>
  <c r="M4944" i="3" a="1"/>
  <c r="M4944" i="3" s="1"/>
  <c r="M4943" i="3" a="1"/>
  <c r="M4943" i="3" s="1"/>
  <c r="M4942" i="3" a="1"/>
  <c r="M4942" i="3" s="1"/>
  <c r="M4941" i="3" a="1"/>
  <c r="M4941" i="3" s="1"/>
  <c r="M4940" i="3" a="1"/>
  <c r="M4940" i="3" s="1"/>
  <c r="M4939" i="3" a="1"/>
  <c r="M4939" i="3" s="1"/>
  <c r="M4938" i="3" a="1"/>
  <c r="M4938" i="3" s="1"/>
  <c r="M4937" i="3" a="1"/>
  <c r="M4937" i="3" s="1"/>
  <c r="M4936" i="3" a="1"/>
  <c r="M4936" i="3" s="1"/>
  <c r="M4935" i="3" a="1"/>
  <c r="M4935" i="3" s="1"/>
  <c r="M4934" i="3" a="1"/>
  <c r="M4934" i="3" s="1"/>
  <c r="M4933" i="3" a="1"/>
  <c r="M4933" i="3" s="1"/>
  <c r="M4932" i="3" a="1"/>
  <c r="M4932" i="3" s="1"/>
  <c r="M4931" i="3" a="1"/>
  <c r="M4931" i="3" s="1"/>
  <c r="M4930" i="3" a="1"/>
  <c r="M4930" i="3" s="1"/>
  <c r="M4929" i="3" a="1"/>
  <c r="M4929" i="3" s="1"/>
  <c r="M4928" i="3" a="1"/>
  <c r="M4928" i="3" s="1"/>
  <c r="M4927" i="3" a="1"/>
  <c r="M4927" i="3" s="1"/>
  <c r="M4926" i="3" a="1"/>
  <c r="M4926" i="3" s="1"/>
  <c r="M4925" i="3" a="1"/>
  <c r="M4925" i="3" s="1"/>
  <c r="M4924" i="3" a="1"/>
  <c r="M4924" i="3" s="1"/>
  <c r="M4923" i="3" a="1"/>
  <c r="M4923" i="3" s="1"/>
  <c r="M4922" i="3" a="1"/>
  <c r="M4922" i="3" s="1"/>
  <c r="M4921" i="3" a="1"/>
  <c r="M4921" i="3" s="1"/>
  <c r="M4920" i="3" a="1"/>
  <c r="M4920" i="3" s="1"/>
  <c r="M4919" i="3" a="1"/>
  <c r="M4919" i="3" s="1"/>
  <c r="M4918" i="3" a="1"/>
  <c r="M4918" i="3" s="1"/>
  <c r="M4917" i="3" a="1"/>
  <c r="M4917" i="3" s="1"/>
  <c r="M4916" i="3" a="1"/>
  <c r="M4916" i="3" s="1"/>
  <c r="M4915" i="3" a="1"/>
  <c r="M4915" i="3" s="1"/>
  <c r="M4914" i="3" a="1"/>
  <c r="M4914" i="3" s="1"/>
  <c r="M4913" i="3" a="1"/>
  <c r="M4913" i="3" s="1"/>
  <c r="M4912" i="3" a="1"/>
  <c r="M4912" i="3" s="1"/>
  <c r="M4911" i="3" a="1"/>
  <c r="M4911" i="3" s="1"/>
  <c r="M4910" i="3" a="1"/>
  <c r="M4910" i="3" s="1"/>
  <c r="M4909" i="3" a="1"/>
  <c r="M4909" i="3" s="1"/>
  <c r="M4908" i="3" a="1"/>
  <c r="M4908" i="3" s="1"/>
  <c r="M4907" i="3" a="1"/>
  <c r="M4907" i="3" s="1"/>
  <c r="M4906" i="3" a="1"/>
  <c r="M4906" i="3" s="1"/>
  <c r="M4905" i="3" a="1"/>
  <c r="M4905" i="3" s="1"/>
  <c r="M4904" i="3" a="1"/>
  <c r="M4904" i="3" s="1"/>
  <c r="M4903" i="3" a="1"/>
  <c r="M4903" i="3" s="1"/>
  <c r="M4902" i="3" a="1"/>
  <c r="M4902" i="3" s="1"/>
  <c r="M4901" i="3" a="1"/>
  <c r="M4901" i="3" s="1"/>
  <c r="M4900" i="3" a="1"/>
  <c r="M4900" i="3" s="1"/>
  <c r="M4899" i="3" a="1"/>
  <c r="M4899" i="3" s="1"/>
  <c r="M4898" i="3" a="1"/>
  <c r="M4898" i="3" s="1"/>
  <c r="M4897" i="3" a="1"/>
  <c r="M4897" i="3" s="1"/>
  <c r="M4896" i="3" a="1"/>
  <c r="M4896" i="3" s="1"/>
  <c r="M4895" i="3" a="1"/>
  <c r="M4895" i="3" s="1"/>
  <c r="M4894" i="3" a="1"/>
  <c r="M4894" i="3" s="1"/>
  <c r="M4893" i="3" a="1"/>
  <c r="M4893" i="3" s="1"/>
  <c r="M4892" i="3" a="1"/>
  <c r="M4892" i="3" s="1"/>
  <c r="M4891" i="3" a="1"/>
  <c r="M4891" i="3" s="1"/>
  <c r="M4890" i="3" a="1"/>
  <c r="M4890" i="3" s="1"/>
  <c r="M4889" i="3" a="1"/>
  <c r="M4889" i="3" s="1"/>
  <c r="M4888" i="3" a="1"/>
  <c r="M4888" i="3" s="1"/>
  <c r="M4887" i="3" a="1"/>
  <c r="M4887" i="3" s="1"/>
  <c r="M4886" i="3" a="1"/>
  <c r="M4886" i="3" s="1"/>
  <c r="M4885" i="3" a="1"/>
  <c r="M4885" i="3" s="1"/>
  <c r="M4884" i="3" a="1"/>
  <c r="M4884" i="3" s="1"/>
  <c r="M4883" i="3" a="1"/>
  <c r="M4883" i="3" s="1"/>
  <c r="M4882" i="3" a="1"/>
  <c r="M4882" i="3" s="1"/>
  <c r="M4881" i="3" a="1"/>
  <c r="M4881" i="3" s="1"/>
  <c r="M4880" i="3" a="1"/>
  <c r="M4880" i="3" s="1"/>
  <c r="M4879" i="3" a="1"/>
  <c r="M4879" i="3" s="1"/>
  <c r="M4878" i="3" a="1"/>
  <c r="M4878" i="3" s="1"/>
  <c r="M4877" i="3" a="1"/>
  <c r="M4877" i="3" s="1"/>
  <c r="M4876" i="3" a="1"/>
  <c r="M4876" i="3" s="1"/>
  <c r="M4875" i="3" a="1"/>
  <c r="M4875" i="3" s="1"/>
  <c r="M4874" i="3" a="1"/>
  <c r="M4874" i="3" s="1"/>
  <c r="M4873" i="3" a="1"/>
  <c r="M4873" i="3" s="1"/>
  <c r="M4872" i="3" a="1"/>
  <c r="M4872" i="3" s="1"/>
  <c r="M4871" i="3" a="1"/>
  <c r="M4871" i="3" s="1"/>
  <c r="M4870" i="3" a="1"/>
  <c r="M4870" i="3" s="1"/>
  <c r="M4869" i="3" a="1"/>
  <c r="M4869" i="3" s="1"/>
  <c r="M4868" i="3" a="1"/>
  <c r="M4868" i="3" s="1"/>
  <c r="M4867" i="3" a="1"/>
  <c r="M4867" i="3" s="1"/>
  <c r="M4866" i="3" a="1"/>
  <c r="M4866" i="3" s="1"/>
  <c r="M4865" i="3" a="1"/>
  <c r="M4865" i="3" s="1"/>
  <c r="M4864" i="3" a="1"/>
  <c r="M4864" i="3" s="1"/>
  <c r="M4863" i="3" a="1"/>
  <c r="M4863" i="3" s="1"/>
  <c r="M4862" i="3" a="1"/>
  <c r="M4862" i="3" s="1"/>
  <c r="M4861" i="3" a="1"/>
  <c r="M4861" i="3" s="1"/>
  <c r="M4860" i="3" a="1"/>
  <c r="M4860" i="3" s="1"/>
  <c r="M4859" i="3" a="1"/>
  <c r="M4859" i="3" s="1"/>
  <c r="M4858" i="3" a="1"/>
  <c r="M4858" i="3" s="1"/>
  <c r="M4857" i="3" a="1"/>
  <c r="M4857" i="3" s="1"/>
  <c r="M4856" i="3" a="1"/>
  <c r="M4856" i="3" s="1"/>
  <c r="M4855" i="3" a="1"/>
  <c r="M4855" i="3" s="1"/>
  <c r="M4854" i="3" a="1"/>
  <c r="M4854" i="3" s="1"/>
  <c r="M4853" i="3" a="1"/>
  <c r="M4853" i="3" s="1"/>
  <c r="M4852" i="3" a="1"/>
  <c r="M4852" i="3" s="1"/>
  <c r="M4851" i="3" a="1"/>
  <c r="M4851" i="3" s="1"/>
  <c r="M4850" i="3" a="1"/>
  <c r="M4850" i="3" s="1"/>
  <c r="M4849" i="3" a="1"/>
  <c r="M4849" i="3" s="1"/>
  <c r="M4848" i="3" a="1"/>
  <c r="M4848" i="3" s="1"/>
  <c r="M4847" i="3" a="1"/>
  <c r="M4847" i="3" s="1"/>
  <c r="M4846" i="3" a="1"/>
  <c r="M4846" i="3" s="1"/>
  <c r="M4845" i="3" a="1"/>
  <c r="M4845" i="3" s="1"/>
  <c r="M4844" i="3" a="1"/>
  <c r="M4844" i="3" s="1"/>
  <c r="M4843" i="3" a="1"/>
  <c r="M4843" i="3" s="1"/>
  <c r="M4842" i="3" a="1"/>
  <c r="M4842" i="3" s="1"/>
  <c r="M4841" i="3" a="1"/>
  <c r="M4841" i="3" s="1"/>
  <c r="M4840" i="3" a="1"/>
  <c r="M4840" i="3" s="1"/>
  <c r="M4839" i="3" a="1"/>
  <c r="M4839" i="3" s="1"/>
  <c r="M4838" i="3" a="1"/>
  <c r="M4838" i="3" s="1"/>
  <c r="M4837" i="3" a="1"/>
  <c r="M4837" i="3" s="1"/>
  <c r="M4836" i="3" a="1"/>
  <c r="M4836" i="3" s="1"/>
  <c r="M4835" i="3" a="1"/>
  <c r="M4835" i="3" s="1"/>
  <c r="M4834" i="3" a="1"/>
  <c r="M4834" i="3" s="1"/>
  <c r="M4833" i="3" a="1"/>
  <c r="M4833" i="3" s="1"/>
  <c r="M4832" i="3" a="1"/>
  <c r="M4832" i="3" s="1"/>
  <c r="M4831" i="3" a="1"/>
  <c r="M4831" i="3" s="1"/>
  <c r="M4830" i="3" a="1"/>
  <c r="M4830" i="3" s="1"/>
  <c r="M4829" i="3" a="1"/>
  <c r="M4829" i="3" s="1"/>
  <c r="M4828" i="3" a="1"/>
  <c r="M4828" i="3" s="1"/>
  <c r="M4827" i="3" a="1"/>
  <c r="M4827" i="3" s="1"/>
  <c r="M4826" i="3" a="1"/>
  <c r="M4826" i="3" s="1"/>
  <c r="M4825" i="3" a="1"/>
  <c r="M4825" i="3" s="1"/>
  <c r="M4824" i="3" a="1"/>
  <c r="M4824" i="3" s="1"/>
  <c r="M4823" i="3" a="1"/>
  <c r="M4823" i="3" s="1"/>
  <c r="M4822" i="3" a="1"/>
  <c r="M4822" i="3" s="1"/>
  <c r="M4821" i="3" a="1"/>
  <c r="M4821" i="3" s="1"/>
  <c r="M4820" i="3" a="1"/>
  <c r="M4820" i="3" s="1"/>
  <c r="M4819" i="3" a="1"/>
  <c r="M4819" i="3" s="1"/>
  <c r="M4818" i="3" a="1"/>
  <c r="M4818" i="3" s="1"/>
  <c r="M4817" i="3" a="1"/>
  <c r="M4817" i="3" s="1"/>
  <c r="M4816" i="3" a="1"/>
  <c r="M4816" i="3" s="1"/>
  <c r="M4815" i="3" a="1"/>
  <c r="M4815" i="3" s="1"/>
  <c r="M4814" i="3" a="1"/>
  <c r="M4814" i="3" s="1"/>
  <c r="M4813" i="3" a="1"/>
  <c r="M4813" i="3" s="1"/>
  <c r="M4812" i="3" a="1"/>
  <c r="M4812" i="3" s="1"/>
  <c r="M4811" i="3" a="1"/>
  <c r="M4811" i="3" s="1"/>
  <c r="M4810" i="3" a="1"/>
  <c r="M4810" i="3" s="1"/>
  <c r="M4809" i="3" a="1"/>
  <c r="M4809" i="3" s="1"/>
  <c r="M4808" i="3" a="1"/>
  <c r="M4808" i="3" s="1"/>
  <c r="M4807" i="3" a="1"/>
  <c r="M4807" i="3" s="1"/>
  <c r="M4806" i="3" a="1"/>
  <c r="M4806" i="3" s="1"/>
  <c r="M4805" i="3" a="1"/>
  <c r="M4805" i="3" s="1"/>
  <c r="M4804" i="3" a="1"/>
  <c r="M4804" i="3" s="1"/>
  <c r="M4803" i="3" a="1"/>
  <c r="M4803" i="3" s="1"/>
  <c r="M4802" i="3" a="1"/>
  <c r="M4802" i="3" s="1"/>
  <c r="M4801" i="3" a="1"/>
  <c r="M4801" i="3" s="1"/>
  <c r="M4800" i="3" a="1"/>
  <c r="M4800" i="3" s="1"/>
  <c r="M4799" i="3" a="1"/>
  <c r="M4799" i="3" s="1"/>
  <c r="M4798" i="3" a="1"/>
  <c r="M4798" i="3" s="1"/>
  <c r="M4797" i="3" a="1"/>
  <c r="M4797" i="3" s="1"/>
  <c r="M4796" i="3" a="1"/>
  <c r="M4796" i="3" s="1"/>
  <c r="M4795" i="3" a="1"/>
  <c r="M4795" i="3" s="1"/>
  <c r="M4794" i="3" a="1"/>
  <c r="M4794" i="3" s="1"/>
  <c r="M4793" i="3" a="1"/>
  <c r="M4793" i="3" s="1"/>
  <c r="M4792" i="3" a="1"/>
  <c r="M4792" i="3" s="1"/>
  <c r="M4791" i="3" a="1"/>
  <c r="M4791" i="3" s="1"/>
  <c r="M4790" i="3" a="1"/>
  <c r="M4790" i="3" s="1"/>
  <c r="M4789" i="3" a="1"/>
  <c r="M4789" i="3" s="1"/>
  <c r="M4788" i="3" a="1"/>
  <c r="M4788" i="3" s="1"/>
  <c r="M4787" i="3" a="1"/>
  <c r="M4787" i="3" s="1"/>
  <c r="M4786" i="3" a="1"/>
  <c r="M4786" i="3" s="1"/>
  <c r="M4785" i="3" a="1"/>
  <c r="M4785" i="3" s="1"/>
  <c r="M4784" i="3" a="1"/>
  <c r="M4784" i="3" s="1"/>
  <c r="M4783" i="3" a="1"/>
  <c r="M4783" i="3" s="1"/>
  <c r="M4782" i="3" a="1"/>
  <c r="M4782" i="3" s="1"/>
  <c r="M4781" i="3" a="1"/>
  <c r="M4781" i="3" s="1"/>
  <c r="M4780" i="3" a="1"/>
  <c r="M4780" i="3" s="1"/>
  <c r="M4779" i="3" a="1"/>
  <c r="M4779" i="3" s="1"/>
  <c r="M4778" i="3" a="1"/>
  <c r="M4778" i="3" s="1"/>
  <c r="M4777" i="3" a="1"/>
  <c r="M4777" i="3" s="1"/>
  <c r="M4776" i="3" a="1"/>
  <c r="M4776" i="3" s="1"/>
  <c r="M4775" i="3" a="1"/>
  <c r="M4775" i="3" s="1"/>
  <c r="M4774" i="3" a="1"/>
  <c r="M4774" i="3" s="1"/>
  <c r="M4773" i="3" a="1"/>
  <c r="M4773" i="3" s="1"/>
  <c r="M4772" i="3" a="1"/>
  <c r="M4772" i="3" s="1"/>
  <c r="M4771" i="3" a="1"/>
  <c r="M4771" i="3" s="1"/>
  <c r="M4770" i="3" a="1"/>
  <c r="M4770" i="3" s="1"/>
  <c r="M4769" i="3" a="1"/>
  <c r="M4769" i="3" s="1"/>
  <c r="M4768" i="3" a="1"/>
  <c r="M4768" i="3" s="1"/>
  <c r="M4767" i="3" a="1"/>
  <c r="M4767" i="3" s="1"/>
  <c r="M4766" i="3" a="1"/>
  <c r="M4766" i="3" s="1"/>
  <c r="M4765" i="3" a="1"/>
  <c r="M4765" i="3" s="1"/>
  <c r="M4764" i="3" a="1"/>
  <c r="M4764" i="3" s="1"/>
  <c r="M4763" i="3" a="1"/>
  <c r="M4763" i="3" s="1"/>
  <c r="M4762" i="3" a="1"/>
  <c r="M4762" i="3" s="1"/>
  <c r="M4761" i="3" a="1"/>
  <c r="M4761" i="3" s="1"/>
  <c r="M4760" i="3" a="1"/>
  <c r="M4760" i="3" s="1"/>
  <c r="M4759" i="3" a="1"/>
  <c r="M4759" i="3" s="1"/>
  <c r="M4758" i="3" a="1"/>
  <c r="M4758" i="3" s="1"/>
  <c r="M4757" i="3" a="1"/>
  <c r="M4757" i="3" s="1"/>
  <c r="M4756" i="3" a="1"/>
  <c r="M4756" i="3" s="1"/>
  <c r="M4755" i="3" a="1"/>
  <c r="M4755" i="3" s="1"/>
  <c r="M4754" i="3" a="1"/>
  <c r="M4754" i="3" s="1"/>
  <c r="M4753" i="3" a="1"/>
  <c r="M4753" i="3" s="1"/>
  <c r="M4752" i="3" a="1"/>
  <c r="M4752" i="3" s="1"/>
  <c r="M4751" i="3" a="1"/>
  <c r="M4751" i="3" s="1"/>
  <c r="M4750" i="3" a="1"/>
  <c r="M4750" i="3" s="1"/>
  <c r="M4749" i="3" a="1"/>
  <c r="M4749" i="3" s="1"/>
  <c r="M4748" i="3" a="1"/>
  <c r="M4748" i="3" s="1"/>
  <c r="M4747" i="3" a="1"/>
  <c r="M4747" i="3" s="1"/>
  <c r="M4746" i="3" a="1"/>
  <c r="M4746" i="3" s="1"/>
  <c r="M4745" i="3" a="1"/>
  <c r="M4745" i="3" s="1"/>
  <c r="M4744" i="3" a="1"/>
  <c r="M4744" i="3" s="1"/>
  <c r="M4743" i="3" a="1"/>
  <c r="M4743" i="3" s="1"/>
  <c r="M4742" i="3" a="1"/>
  <c r="M4742" i="3" s="1"/>
  <c r="M4741" i="3" a="1"/>
  <c r="M4741" i="3" s="1"/>
  <c r="M4740" i="3" a="1"/>
  <c r="M4740" i="3" s="1"/>
  <c r="M4739" i="3" a="1"/>
  <c r="M4739" i="3" s="1"/>
  <c r="M4738" i="3" a="1"/>
  <c r="M4738" i="3" s="1"/>
  <c r="M4737" i="3" a="1"/>
  <c r="M4737" i="3" s="1"/>
  <c r="M4736" i="3" a="1"/>
  <c r="M4736" i="3" s="1"/>
  <c r="M4735" i="3" a="1"/>
  <c r="M4735" i="3" s="1"/>
  <c r="M4734" i="3" a="1"/>
  <c r="M4734" i="3" s="1"/>
  <c r="M4733" i="3" a="1"/>
  <c r="M4733" i="3" s="1"/>
  <c r="M4732" i="3" a="1"/>
  <c r="M4732" i="3" s="1"/>
  <c r="M4731" i="3" a="1"/>
  <c r="M4731" i="3" s="1"/>
  <c r="M4730" i="3" a="1"/>
  <c r="M4730" i="3" s="1"/>
  <c r="M4729" i="3" a="1"/>
  <c r="M4729" i="3" s="1"/>
  <c r="M4728" i="3" a="1"/>
  <c r="M4728" i="3" s="1"/>
  <c r="M4727" i="3" a="1"/>
  <c r="M4727" i="3" s="1"/>
  <c r="M4726" i="3" a="1"/>
  <c r="M4726" i="3" s="1"/>
  <c r="M4725" i="3" a="1"/>
  <c r="M4725" i="3" s="1"/>
  <c r="M4724" i="3" a="1"/>
  <c r="M4724" i="3" s="1"/>
  <c r="M4723" i="3" a="1"/>
  <c r="M4723" i="3" s="1"/>
  <c r="M4722" i="3" a="1"/>
  <c r="M4722" i="3" s="1"/>
  <c r="M4721" i="3" a="1"/>
  <c r="M4721" i="3" s="1"/>
  <c r="M4720" i="3" a="1"/>
  <c r="M4720" i="3" s="1"/>
  <c r="M4719" i="3" a="1"/>
  <c r="M4719" i="3" s="1"/>
  <c r="M4718" i="3" a="1"/>
  <c r="M4718" i="3" s="1"/>
  <c r="M4717" i="3" a="1"/>
  <c r="M4717" i="3" s="1"/>
  <c r="M4716" i="3" a="1"/>
  <c r="M4716" i="3" s="1"/>
  <c r="M4715" i="3" a="1"/>
  <c r="M4715" i="3" s="1"/>
  <c r="M4714" i="3" a="1"/>
  <c r="M4714" i="3" s="1"/>
  <c r="M4713" i="3" a="1"/>
  <c r="M4713" i="3" s="1"/>
  <c r="M4712" i="3" a="1"/>
  <c r="M4712" i="3" s="1"/>
  <c r="M4711" i="3" a="1"/>
  <c r="M4711" i="3" s="1"/>
  <c r="M4710" i="3" a="1"/>
  <c r="M4710" i="3" s="1"/>
  <c r="M4709" i="3" a="1"/>
  <c r="M4709" i="3" s="1"/>
  <c r="M4708" i="3" a="1"/>
  <c r="M4708" i="3" s="1"/>
  <c r="M4707" i="3" a="1"/>
  <c r="M4707" i="3" s="1"/>
  <c r="M4706" i="3" a="1"/>
  <c r="M4706" i="3" s="1"/>
  <c r="M4705" i="3" a="1"/>
  <c r="M4705" i="3" s="1"/>
  <c r="M4704" i="3" a="1"/>
  <c r="M4704" i="3" s="1"/>
  <c r="M4703" i="3" a="1"/>
  <c r="M4703" i="3" s="1"/>
  <c r="M4702" i="3" a="1"/>
  <c r="M4702" i="3" s="1"/>
  <c r="M4701" i="3" a="1"/>
  <c r="M4701" i="3" s="1"/>
  <c r="M4700" i="3" a="1"/>
  <c r="M4700" i="3" s="1"/>
  <c r="M4699" i="3" a="1"/>
  <c r="M4699" i="3" s="1"/>
  <c r="M4698" i="3" a="1"/>
  <c r="M4698" i="3" s="1"/>
  <c r="M4697" i="3" a="1"/>
  <c r="M4697" i="3" s="1"/>
  <c r="M4696" i="3" a="1"/>
  <c r="M4696" i="3" s="1"/>
  <c r="M4695" i="3" a="1"/>
  <c r="M4695" i="3" s="1"/>
  <c r="M4694" i="3" a="1"/>
  <c r="M4694" i="3" s="1"/>
  <c r="M4693" i="3" a="1"/>
  <c r="M4693" i="3" s="1"/>
  <c r="M4692" i="3" a="1"/>
  <c r="M4692" i="3" s="1"/>
  <c r="M4691" i="3" a="1"/>
  <c r="M4691" i="3" s="1"/>
  <c r="M4690" i="3" a="1"/>
  <c r="M4690" i="3" s="1"/>
  <c r="M4689" i="3" a="1"/>
  <c r="M4689" i="3" s="1"/>
  <c r="M4688" i="3" a="1"/>
  <c r="M4688" i="3" s="1"/>
  <c r="M4687" i="3" a="1"/>
  <c r="M4687" i="3" s="1"/>
  <c r="M4686" i="3" a="1"/>
  <c r="M4686" i="3" s="1"/>
  <c r="M4685" i="3" a="1"/>
  <c r="M4685" i="3" s="1"/>
  <c r="M4684" i="3" a="1"/>
  <c r="M4684" i="3" s="1"/>
  <c r="M4683" i="3" a="1"/>
  <c r="M4683" i="3" s="1"/>
  <c r="M4682" i="3" a="1"/>
  <c r="M4682" i="3" s="1"/>
  <c r="M4681" i="3" a="1"/>
  <c r="M4681" i="3" s="1"/>
  <c r="M4680" i="3" a="1"/>
  <c r="M4680" i="3" s="1"/>
  <c r="M4679" i="3" a="1"/>
  <c r="M4679" i="3" s="1"/>
  <c r="M4678" i="3" a="1"/>
  <c r="M4678" i="3" s="1"/>
  <c r="M4677" i="3" a="1"/>
  <c r="M4677" i="3" s="1"/>
  <c r="M4676" i="3" a="1"/>
  <c r="M4676" i="3" s="1"/>
  <c r="M4675" i="3" a="1"/>
  <c r="M4675" i="3" s="1"/>
  <c r="M4674" i="3" a="1"/>
  <c r="M4674" i="3" s="1"/>
  <c r="M4673" i="3" a="1"/>
  <c r="M4673" i="3" s="1"/>
  <c r="M4672" i="3" a="1"/>
  <c r="M4672" i="3" s="1"/>
  <c r="M4671" i="3" a="1"/>
  <c r="M4671" i="3" s="1"/>
  <c r="M4670" i="3" a="1"/>
  <c r="M4670" i="3" s="1"/>
  <c r="M4669" i="3" a="1"/>
  <c r="M4669" i="3" s="1"/>
  <c r="M4668" i="3" a="1"/>
  <c r="M4668" i="3" s="1"/>
  <c r="M4667" i="3" a="1"/>
  <c r="M4667" i="3" s="1"/>
  <c r="M4666" i="3" a="1"/>
  <c r="M4666" i="3" s="1"/>
  <c r="M4665" i="3" a="1"/>
  <c r="M4665" i="3" s="1"/>
  <c r="M4664" i="3" a="1"/>
  <c r="M4664" i="3" s="1"/>
  <c r="M4663" i="3" a="1"/>
  <c r="M4663" i="3" s="1"/>
  <c r="M4662" i="3" a="1"/>
  <c r="M4662" i="3" s="1"/>
  <c r="M4661" i="3" a="1"/>
  <c r="M4661" i="3" s="1"/>
  <c r="M4660" i="3" a="1"/>
  <c r="M4660" i="3" s="1"/>
  <c r="M4659" i="3" a="1"/>
  <c r="M4659" i="3" s="1"/>
  <c r="M4658" i="3" a="1"/>
  <c r="M4658" i="3" s="1"/>
  <c r="M4657" i="3" a="1"/>
  <c r="M4657" i="3" s="1"/>
  <c r="M4656" i="3" a="1"/>
  <c r="M4656" i="3" s="1"/>
  <c r="M4655" i="3" a="1"/>
  <c r="M4655" i="3" s="1"/>
  <c r="M4654" i="3" a="1"/>
  <c r="M4654" i="3" s="1"/>
  <c r="M4653" i="3" a="1"/>
  <c r="M4653" i="3" s="1"/>
  <c r="M4652" i="3" a="1"/>
  <c r="M4652" i="3" s="1"/>
  <c r="M4651" i="3" a="1"/>
  <c r="M4651" i="3" s="1"/>
  <c r="M4650" i="3" a="1"/>
  <c r="M4650" i="3" s="1"/>
  <c r="M4649" i="3" a="1"/>
  <c r="M4649" i="3" s="1"/>
  <c r="M4648" i="3" a="1"/>
  <c r="M4648" i="3" s="1"/>
  <c r="M4647" i="3" a="1"/>
  <c r="M4647" i="3" s="1"/>
  <c r="M4646" i="3" a="1"/>
  <c r="M4646" i="3" s="1"/>
  <c r="M4645" i="3" a="1"/>
  <c r="M4645" i="3" s="1"/>
  <c r="M4644" i="3" a="1"/>
  <c r="M4644" i="3" s="1"/>
  <c r="M4643" i="3" a="1"/>
  <c r="M4643" i="3" s="1"/>
  <c r="M4642" i="3" a="1"/>
  <c r="M4642" i="3" s="1"/>
  <c r="M4641" i="3" a="1"/>
  <c r="M4641" i="3" s="1"/>
  <c r="M4640" i="3" a="1"/>
  <c r="M4640" i="3" s="1"/>
  <c r="M4639" i="3" a="1"/>
  <c r="M4639" i="3" s="1"/>
  <c r="M4638" i="3" a="1"/>
  <c r="M4638" i="3" s="1"/>
  <c r="M4637" i="3" a="1"/>
  <c r="M4637" i="3" s="1"/>
  <c r="M4636" i="3" a="1"/>
  <c r="M4636" i="3" s="1"/>
  <c r="M4635" i="3" a="1"/>
  <c r="M4635" i="3" s="1"/>
  <c r="M4634" i="3" a="1"/>
  <c r="M4634" i="3" s="1"/>
  <c r="M4633" i="3" a="1"/>
  <c r="M4633" i="3" s="1"/>
  <c r="M4632" i="3" a="1"/>
  <c r="M4632" i="3" s="1"/>
  <c r="M4631" i="3" a="1"/>
  <c r="M4631" i="3" s="1"/>
  <c r="M4630" i="3" a="1"/>
  <c r="M4630" i="3" s="1"/>
  <c r="M4629" i="3" a="1"/>
  <c r="M4629" i="3" s="1"/>
  <c r="M4628" i="3" a="1"/>
  <c r="M4628" i="3" s="1"/>
  <c r="M4627" i="3" a="1"/>
  <c r="M4627" i="3" s="1"/>
  <c r="M4626" i="3" a="1"/>
  <c r="M4626" i="3" s="1"/>
  <c r="M4625" i="3" a="1"/>
  <c r="M4625" i="3" s="1"/>
  <c r="M4624" i="3" a="1"/>
  <c r="M4624" i="3" s="1"/>
  <c r="M4623" i="3" a="1"/>
  <c r="M4623" i="3" s="1"/>
  <c r="M4622" i="3" a="1"/>
  <c r="M4622" i="3" s="1"/>
  <c r="M4621" i="3" a="1"/>
  <c r="M4621" i="3" s="1"/>
  <c r="M4620" i="3" a="1"/>
  <c r="M4620" i="3" s="1"/>
  <c r="M4619" i="3" a="1"/>
  <c r="M4619" i="3" s="1"/>
  <c r="M4618" i="3" a="1"/>
  <c r="M4618" i="3" s="1"/>
  <c r="M4617" i="3" a="1"/>
  <c r="M4617" i="3" s="1"/>
  <c r="M4616" i="3" a="1"/>
  <c r="M4616" i="3" s="1"/>
  <c r="M4615" i="3" a="1"/>
  <c r="M4615" i="3" s="1"/>
  <c r="M4614" i="3" a="1"/>
  <c r="M4614" i="3" s="1"/>
  <c r="M4613" i="3" a="1"/>
  <c r="M4613" i="3" s="1"/>
  <c r="M4612" i="3" a="1"/>
  <c r="M4612" i="3" s="1"/>
  <c r="M4611" i="3" a="1"/>
  <c r="M4611" i="3" s="1"/>
  <c r="M4610" i="3" a="1"/>
  <c r="M4610" i="3" s="1"/>
  <c r="M4609" i="3" a="1"/>
  <c r="M4609" i="3" s="1"/>
  <c r="M4608" i="3" a="1"/>
  <c r="M4608" i="3" s="1"/>
  <c r="M4607" i="3" a="1"/>
  <c r="M4607" i="3" s="1"/>
  <c r="M4606" i="3" a="1"/>
  <c r="M4606" i="3" s="1"/>
  <c r="M4605" i="3" a="1"/>
  <c r="M4605" i="3" s="1"/>
  <c r="M4604" i="3" a="1"/>
  <c r="M4604" i="3" s="1"/>
  <c r="M4603" i="3" a="1"/>
  <c r="M4603" i="3" s="1"/>
  <c r="M4602" i="3" a="1"/>
  <c r="M4602" i="3" s="1"/>
  <c r="M4601" i="3" a="1"/>
  <c r="M4601" i="3" s="1"/>
  <c r="M4600" i="3" a="1"/>
  <c r="M4600" i="3" s="1"/>
  <c r="M4599" i="3" a="1"/>
  <c r="M4599" i="3" s="1"/>
  <c r="M4598" i="3" a="1"/>
  <c r="M4598" i="3" s="1"/>
  <c r="M4597" i="3" a="1"/>
  <c r="M4597" i="3" s="1"/>
  <c r="M4596" i="3" a="1"/>
  <c r="M4596" i="3" s="1"/>
  <c r="M4595" i="3" a="1"/>
  <c r="M4595" i="3" s="1"/>
  <c r="M4594" i="3" a="1"/>
  <c r="M4594" i="3" s="1"/>
  <c r="M4593" i="3" a="1"/>
  <c r="M4593" i="3" s="1"/>
  <c r="M4592" i="3" a="1"/>
  <c r="M4592" i="3" s="1"/>
  <c r="M4591" i="3" a="1"/>
  <c r="M4591" i="3" s="1"/>
  <c r="M4590" i="3" a="1"/>
  <c r="M4590" i="3" s="1"/>
  <c r="M4589" i="3" a="1"/>
  <c r="M4589" i="3" s="1"/>
  <c r="M4588" i="3" a="1"/>
  <c r="M4588" i="3" s="1"/>
  <c r="M4587" i="3" a="1"/>
  <c r="M4587" i="3" s="1"/>
  <c r="M4586" i="3" a="1"/>
  <c r="M4586" i="3" s="1"/>
  <c r="M4585" i="3" a="1"/>
  <c r="M4585" i="3" s="1"/>
  <c r="M4584" i="3" a="1"/>
  <c r="M4584" i="3" s="1"/>
  <c r="M4583" i="3" a="1"/>
  <c r="M4583" i="3" s="1"/>
  <c r="M4582" i="3" a="1"/>
  <c r="M4582" i="3" s="1"/>
  <c r="M4581" i="3" a="1"/>
  <c r="M4581" i="3" s="1"/>
  <c r="M4580" i="3" a="1"/>
  <c r="M4580" i="3" s="1"/>
  <c r="M4579" i="3" a="1"/>
  <c r="M4579" i="3" s="1"/>
  <c r="M4578" i="3" a="1"/>
  <c r="M4578" i="3" s="1"/>
  <c r="M4577" i="3" a="1"/>
  <c r="M4577" i="3" s="1"/>
  <c r="M4576" i="3" a="1"/>
  <c r="M4576" i="3" s="1"/>
  <c r="M4575" i="3" a="1"/>
  <c r="M4575" i="3" s="1"/>
  <c r="M4574" i="3" a="1"/>
  <c r="M4574" i="3" s="1"/>
  <c r="M4573" i="3" a="1"/>
  <c r="M4573" i="3" s="1"/>
  <c r="M4572" i="3" a="1"/>
  <c r="M4572" i="3" s="1"/>
  <c r="M4571" i="3" a="1"/>
  <c r="M4571" i="3" s="1"/>
  <c r="M4570" i="3" a="1"/>
  <c r="M4570" i="3" s="1"/>
  <c r="M4569" i="3" a="1"/>
  <c r="M4569" i="3" s="1"/>
  <c r="M4568" i="3" a="1"/>
  <c r="M4568" i="3" s="1"/>
  <c r="M4567" i="3" a="1"/>
  <c r="M4567" i="3" s="1"/>
  <c r="M4566" i="3" a="1"/>
  <c r="M4566" i="3" s="1"/>
  <c r="M4565" i="3" a="1"/>
  <c r="M4565" i="3" s="1"/>
  <c r="M4564" i="3" a="1"/>
  <c r="M4564" i="3" s="1"/>
  <c r="M4563" i="3" a="1"/>
  <c r="M4563" i="3" s="1"/>
  <c r="M4562" i="3" a="1"/>
  <c r="M4562" i="3" s="1"/>
  <c r="M4561" i="3" a="1"/>
  <c r="M4561" i="3" s="1"/>
  <c r="M4560" i="3" a="1"/>
  <c r="M4560" i="3" s="1"/>
  <c r="M4559" i="3" a="1"/>
  <c r="M4559" i="3" s="1"/>
  <c r="M4558" i="3" a="1"/>
  <c r="M4558" i="3" s="1"/>
  <c r="M4557" i="3" a="1"/>
  <c r="M4557" i="3" s="1"/>
  <c r="M4556" i="3" a="1"/>
  <c r="M4556" i="3" s="1"/>
  <c r="M4555" i="3" a="1"/>
  <c r="M4555" i="3" s="1"/>
  <c r="M4554" i="3" a="1"/>
  <c r="M4554" i="3" s="1"/>
  <c r="M4553" i="3" a="1"/>
  <c r="M4553" i="3" s="1"/>
  <c r="M4552" i="3" a="1"/>
  <c r="M4552" i="3" s="1"/>
  <c r="M4551" i="3" a="1"/>
  <c r="M4551" i="3" s="1"/>
  <c r="M4550" i="3" a="1"/>
  <c r="M4550" i="3" s="1"/>
  <c r="M4549" i="3" a="1"/>
  <c r="M4549" i="3" s="1"/>
  <c r="M4548" i="3" a="1"/>
  <c r="M4548" i="3" s="1"/>
  <c r="M4547" i="3" a="1"/>
  <c r="M4547" i="3" s="1"/>
  <c r="M4546" i="3" a="1"/>
  <c r="M4546" i="3" s="1"/>
  <c r="M4545" i="3" a="1"/>
  <c r="M4545" i="3" s="1"/>
  <c r="M4544" i="3" a="1"/>
  <c r="M4544" i="3" s="1"/>
  <c r="M4543" i="3" a="1"/>
  <c r="M4543" i="3" s="1"/>
  <c r="M4542" i="3" a="1"/>
  <c r="M4542" i="3" s="1"/>
  <c r="M4541" i="3" a="1"/>
  <c r="M4541" i="3" s="1"/>
  <c r="M4540" i="3" a="1"/>
  <c r="M4540" i="3" s="1"/>
  <c r="M4539" i="3" a="1"/>
  <c r="M4539" i="3" s="1"/>
  <c r="M4538" i="3" a="1"/>
  <c r="M4538" i="3" s="1"/>
  <c r="M4537" i="3" a="1"/>
  <c r="M4537" i="3" s="1"/>
  <c r="M4536" i="3" a="1"/>
  <c r="M4536" i="3" s="1"/>
  <c r="M4535" i="3" a="1"/>
  <c r="M4535" i="3" s="1"/>
  <c r="M4534" i="3" a="1"/>
  <c r="M4534" i="3" s="1"/>
  <c r="M4533" i="3" a="1"/>
  <c r="M4533" i="3" s="1"/>
  <c r="M4532" i="3" a="1"/>
  <c r="M4532" i="3" s="1"/>
  <c r="M4531" i="3" a="1"/>
  <c r="M4531" i="3" s="1"/>
  <c r="M4530" i="3" a="1"/>
  <c r="M4530" i="3" s="1"/>
  <c r="M4529" i="3" a="1"/>
  <c r="M4529" i="3" s="1"/>
  <c r="M4528" i="3" a="1"/>
  <c r="M4528" i="3" s="1"/>
  <c r="M4527" i="3" a="1"/>
  <c r="M4527" i="3" s="1"/>
  <c r="M4526" i="3" a="1"/>
  <c r="M4526" i="3" s="1"/>
  <c r="M4525" i="3" a="1"/>
  <c r="M4525" i="3" s="1"/>
  <c r="M4524" i="3" a="1"/>
  <c r="M4524" i="3" s="1"/>
  <c r="M4523" i="3" a="1"/>
  <c r="M4523" i="3" s="1"/>
  <c r="M4522" i="3" a="1"/>
  <c r="M4522" i="3" s="1"/>
  <c r="M4521" i="3" a="1"/>
  <c r="M4521" i="3" s="1"/>
  <c r="M4520" i="3" a="1"/>
  <c r="M4520" i="3" s="1"/>
  <c r="M4519" i="3" a="1"/>
  <c r="M4519" i="3" s="1"/>
  <c r="M4518" i="3" a="1"/>
  <c r="M4518" i="3" s="1"/>
  <c r="M4517" i="3" a="1"/>
  <c r="M4517" i="3" s="1"/>
  <c r="M4516" i="3" a="1"/>
  <c r="M4516" i="3" s="1"/>
  <c r="M4515" i="3" a="1"/>
  <c r="M4515" i="3" s="1"/>
  <c r="M4514" i="3" a="1"/>
  <c r="M4514" i="3" s="1"/>
  <c r="M4513" i="3" a="1"/>
  <c r="M4513" i="3" s="1"/>
  <c r="M4512" i="3" a="1"/>
  <c r="M4512" i="3" s="1"/>
  <c r="M4511" i="3" a="1"/>
  <c r="M4511" i="3" s="1"/>
  <c r="M4510" i="3" a="1"/>
  <c r="M4510" i="3" s="1"/>
  <c r="M4509" i="3" a="1"/>
  <c r="M4509" i="3" s="1"/>
  <c r="M4508" i="3" a="1"/>
  <c r="M4508" i="3" s="1"/>
  <c r="M4507" i="3" a="1"/>
  <c r="M4507" i="3" s="1"/>
  <c r="M4506" i="3" a="1"/>
  <c r="M4506" i="3" s="1"/>
  <c r="M4505" i="3" a="1"/>
  <c r="M4505" i="3" s="1"/>
  <c r="M4504" i="3" a="1"/>
  <c r="M4504" i="3" s="1"/>
  <c r="M4503" i="3" a="1"/>
  <c r="M4503" i="3" s="1"/>
  <c r="M4502" i="3" a="1"/>
  <c r="M4502" i="3" s="1"/>
  <c r="M4501" i="3" a="1"/>
  <c r="M4501" i="3" s="1"/>
  <c r="M4500" i="3" a="1"/>
  <c r="M4500" i="3" s="1"/>
  <c r="M4499" i="3" a="1"/>
  <c r="M4499" i="3" s="1"/>
  <c r="M4498" i="3" a="1"/>
  <c r="M4498" i="3" s="1"/>
  <c r="M4497" i="3" a="1"/>
  <c r="M4497" i="3" s="1"/>
  <c r="M4496" i="3" a="1"/>
  <c r="M4496" i="3" s="1"/>
  <c r="M4495" i="3" a="1"/>
  <c r="M4495" i="3" s="1"/>
  <c r="M4494" i="3" a="1"/>
  <c r="M4494" i="3" s="1"/>
  <c r="M4493" i="3" a="1"/>
  <c r="M4493" i="3" s="1"/>
  <c r="M4492" i="3" a="1"/>
  <c r="M4492" i="3" s="1"/>
  <c r="M4491" i="3" a="1"/>
  <c r="M4491" i="3" s="1"/>
  <c r="M4490" i="3" a="1"/>
  <c r="M4490" i="3" s="1"/>
  <c r="M4489" i="3" a="1"/>
  <c r="M4489" i="3" s="1"/>
  <c r="M4488" i="3" a="1"/>
  <c r="M4488" i="3" s="1"/>
  <c r="M4487" i="3" a="1"/>
  <c r="M4487" i="3" s="1"/>
  <c r="M4486" i="3" a="1"/>
  <c r="M4486" i="3" s="1"/>
  <c r="M4485" i="3" a="1"/>
  <c r="M4485" i="3" s="1"/>
  <c r="M4484" i="3" a="1"/>
  <c r="M4484" i="3" s="1"/>
  <c r="M4483" i="3" a="1"/>
  <c r="M4483" i="3" s="1"/>
  <c r="M4482" i="3" a="1"/>
  <c r="M4482" i="3" s="1"/>
  <c r="M4481" i="3" a="1"/>
  <c r="M4481" i="3" s="1"/>
  <c r="M4480" i="3" a="1"/>
  <c r="M4480" i="3" s="1"/>
  <c r="M4479" i="3" a="1"/>
  <c r="M4479" i="3" s="1"/>
  <c r="M4478" i="3" a="1"/>
  <c r="M4478" i="3" s="1"/>
  <c r="M4477" i="3" a="1"/>
  <c r="M4477" i="3" s="1"/>
  <c r="M4476" i="3" a="1"/>
  <c r="M4476" i="3" s="1"/>
  <c r="M4475" i="3" a="1"/>
  <c r="M4475" i="3" s="1"/>
  <c r="M4474" i="3" a="1"/>
  <c r="M4474" i="3" s="1"/>
  <c r="M4473" i="3" a="1"/>
  <c r="M4473" i="3" s="1"/>
  <c r="M4472" i="3" a="1"/>
  <c r="M4472" i="3" s="1"/>
  <c r="M4471" i="3" a="1"/>
  <c r="M4471" i="3" s="1"/>
  <c r="M4470" i="3" a="1"/>
  <c r="M4470" i="3" s="1"/>
  <c r="M4469" i="3" a="1"/>
  <c r="M4469" i="3" s="1"/>
  <c r="M4468" i="3" a="1"/>
  <c r="M4468" i="3" s="1"/>
  <c r="M4467" i="3" a="1"/>
  <c r="M4467" i="3" s="1"/>
  <c r="M4466" i="3" a="1"/>
  <c r="M4466" i="3" s="1"/>
  <c r="M4465" i="3" a="1"/>
  <c r="M4465" i="3" s="1"/>
  <c r="M4464" i="3" a="1"/>
  <c r="M4464" i="3" s="1"/>
  <c r="M4463" i="3" a="1"/>
  <c r="M4463" i="3" s="1"/>
  <c r="M4462" i="3" a="1"/>
  <c r="M4462" i="3" s="1"/>
  <c r="M4461" i="3" a="1"/>
  <c r="M4461" i="3" s="1"/>
  <c r="M4460" i="3" a="1"/>
  <c r="M4460" i="3" s="1"/>
  <c r="M4459" i="3" a="1"/>
  <c r="M4459" i="3" s="1"/>
  <c r="M4458" i="3" a="1"/>
  <c r="M4458" i="3" s="1"/>
  <c r="M4457" i="3" a="1"/>
  <c r="M4457" i="3" s="1"/>
  <c r="M4456" i="3" a="1"/>
  <c r="M4456" i="3" s="1"/>
  <c r="M4455" i="3" a="1"/>
  <c r="M4455" i="3" s="1"/>
  <c r="M4454" i="3" a="1"/>
  <c r="M4454" i="3" s="1"/>
  <c r="M4453" i="3" a="1"/>
  <c r="M4453" i="3" s="1"/>
  <c r="M4452" i="3" a="1"/>
  <c r="M4452" i="3" s="1"/>
  <c r="M4451" i="3" a="1"/>
  <c r="M4451" i="3" s="1"/>
  <c r="M4450" i="3" a="1"/>
  <c r="M4450" i="3" s="1"/>
  <c r="M4449" i="3" a="1"/>
  <c r="M4449" i="3" s="1"/>
  <c r="M4448" i="3" a="1"/>
  <c r="M4448" i="3" s="1"/>
  <c r="M4447" i="3" a="1"/>
  <c r="M4447" i="3" s="1"/>
  <c r="M4446" i="3" a="1"/>
  <c r="M4446" i="3" s="1"/>
  <c r="M4445" i="3" a="1"/>
  <c r="M4445" i="3" s="1"/>
  <c r="M4444" i="3" a="1"/>
  <c r="M4444" i="3" s="1"/>
  <c r="M4443" i="3" a="1"/>
  <c r="M4443" i="3" s="1"/>
  <c r="M4442" i="3" a="1"/>
  <c r="M4442" i="3" s="1"/>
  <c r="M4441" i="3" a="1"/>
  <c r="M4441" i="3" s="1"/>
  <c r="M4440" i="3" a="1"/>
  <c r="M4440" i="3" s="1"/>
  <c r="M4439" i="3" a="1"/>
  <c r="M4439" i="3" s="1"/>
  <c r="M4438" i="3" a="1"/>
  <c r="M4438" i="3" s="1"/>
  <c r="M4437" i="3" a="1"/>
  <c r="M4437" i="3" s="1"/>
  <c r="M4436" i="3" a="1"/>
  <c r="M4436" i="3" s="1"/>
  <c r="M4435" i="3" a="1"/>
  <c r="M4435" i="3" s="1"/>
  <c r="M4434" i="3" a="1"/>
  <c r="M4434" i="3" s="1"/>
  <c r="M4433" i="3" a="1"/>
  <c r="M4433" i="3" s="1"/>
  <c r="M4432" i="3" a="1"/>
  <c r="M4432" i="3" s="1"/>
  <c r="M4431" i="3" a="1"/>
  <c r="M4431" i="3" s="1"/>
  <c r="M4430" i="3" a="1"/>
  <c r="M4430" i="3" s="1"/>
  <c r="M4429" i="3" a="1"/>
  <c r="M4429" i="3" s="1"/>
  <c r="M4428" i="3" a="1"/>
  <c r="M4428" i="3" s="1"/>
  <c r="M4427" i="3" a="1"/>
  <c r="M4427" i="3" s="1"/>
  <c r="M4426" i="3" a="1"/>
  <c r="M4426" i="3" s="1"/>
  <c r="M4425" i="3" a="1"/>
  <c r="M4425" i="3" s="1"/>
  <c r="M4424" i="3" a="1"/>
  <c r="M4424" i="3" s="1"/>
  <c r="M4423" i="3" a="1"/>
  <c r="M4423" i="3" s="1"/>
  <c r="M4422" i="3" a="1"/>
  <c r="M4422" i="3" s="1"/>
  <c r="M4421" i="3" a="1"/>
  <c r="M4421" i="3" s="1"/>
  <c r="M4420" i="3" a="1"/>
  <c r="M4420" i="3" s="1"/>
  <c r="M4419" i="3" a="1"/>
  <c r="M4419" i="3" s="1"/>
  <c r="M4418" i="3" a="1"/>
  <c r="M4418" i="3" s="1"/>
  <c r="M4417" i="3" a="1"/>
  <c r="M4417" i="3" s="1"/>
  <c r="M4416" i="3" a="1"/>
  <c r="M4416" i="3" s="1"/>
  <c r="M4415" i="3" a="1"/>
  <c r="M4415" i="3" s="1"/>
  <c r="M4414" i="3" a="1"/>
  <c r="M4414" i="3" s="1"/>
  <c r="M4413" i="3" a="1"/>
  <c r="M4413" i="3" s="1"/>
  <c r="M4412" i="3" a="1"/>
  <c r="M4412" i="3" s="1"/>
  <c r="M4411" i="3" a="1"/>
  <c r="M4411" i="3" s="1"/>
  <c r="M4410" i="3" a="1"/>
  <c r="M4410" i="3" s="1"/>
  <c r="M4409" i="3" a="1"/>
  <c r="M4409" i="3" s="1"/>
  <c r="M4408" i="3" a="1"/>
  <c r="M4408" i="3" s="1"/>
  <c r="M4407" i="3" a="1"/>
  <c r="M4407" i="3" s="1"/>
  <c r="M4406" i="3" a="1"/>
  <c r="M4406" i="3" s="1"/>
  <c r="M4405" i="3" a="1"/>
  <c r="M4405" i="3" s="1"/>
  <c r="M4404" i="3" a="1"/>
  <c r="M4404" i="3" s="1"/>
  <c r="M4403" i="3" a="1"/>
  <c r="M4403" i="3" s="1"/>
  <c r="M4402" i="3" a="1"/>
  <c r="M4402" i="3" s="1"/>
  <c r="M4401" i="3" a="1"/>
  <c r="M4401" i="3" s="1"/>
  <c r="M4400" i="3" a="1"/>
  <c r="M4400" i="3" s="1"/>
  <c r="M4399" i="3" a="1"/>
  <c r="M4399" i="3" s="1"/>
  <c r="M4398" i="3" a="1"/>
  <c r="M4398" i="3" s="1"/>
  <c r="M4397" i="3" a="1"/>
  <c r="M4397" i="3" s="1"/>
  <c r="M4396" i="3" a="1"/>
  <c r="M4396" i="3" s="1"/>
  <c r="M4395" i="3" a="1"/>
  <c r="M4395" i="3" s="1"/>
  <c r="M4394" i="3" a="1"/>
  <c r="M4394" i="3" s="1"/>
  <c r="M4393" i="3" a="1"/>
  <c r="M4393" i="3" s="1"/>
  <c r="M4392" i="3" a="1"/>
  <c r="M4392" i="3" s="1"/>
  <c r="M4391" i="3" a="1"/>
  <c r="M4391" i="3" s="1"/>
  <c r="M4390" i="3" a="1"/>
  <c r="M4390" i="3" s="1"/>
  <c r="M4389" i="3" a="1"/>
  <c r="M4389" i="3" s="1"/>
  <c r="M4388" i="3" a="1"/>
  <c r="M4388" i="3" s="1"/>
  <c r="M4387" i="3" a="1"/>
  <c r="M4387" i="3" s="1"/>
  <c r="M4386" i="3" a="1"/>
  <c r="M4386" i="3" s="1"/>
  <c r="M4385" i="3" a="1"/>
  <c r="M4385" i="3" s="1"/>
  <c r="M4384" i="3" a="1"/>
  <c r="M4384" i="3" s="1"/>
  <c r="M4383" i="3" a="1"/>
  <c r="M4383" i="3" s="1"/>
  <c r="M4382" i="3" a="1"/>
  <c r="M4382" i="3" s="1"/>
  <c r="M4381" i="3" a="1"/>
  <c r="M4381" i="3" s="1"/>
  <c r="M4380" i="3" a="1"/>
  <c r="M4380" i="3" s="1"/>
  <c r="M4379" i="3" a="1"/>
  <c r="M4379" i="3" s="1"/>
  <c r="M4378" i="3" a="1"/>
  <c r="M4378" i="3" s="1"/>
  <c r="M4377" i="3" a="1"/>
  <c r="M4377" i="3" s="1"/>
  <c r="M4376" i="3" a="1"/>
  <c r="M4376" i="3" s="1"/>
  <c r="M4375" i="3" a="1"/>
  <c r="M4375" i="3" s="1"/>
  <c r="M4374" i="3" a="1"/>
  <c r="M4374" i="3" s="1"/>
  <c r="M4373" i="3" a="1"/>
  <c r="M4373" i="3" s="1"/>
  <c r="M4372" i="3" a="1"/>
  <c r="M4372" i="3" s="1"/>
  <c r="M4371" i="3" a="1"/>
  <c r="M4371" i="3" s="1"/>
  <c r="M4370" i="3" a="1"/>
  <c r="M4370" i="3" s="1"/>
  <c r="M4369" i="3" a="1"/>
  <c r="M4369" i="3" s="1"/>
  <c r="M4368" i="3" a="1"/>
  <c r="M4368" i="3" s="1"/>
  <c r="M4367" i="3" a="1"/>
  <c r="M4367" i="3" s="1"/>
  <c r="M4366" i="3" a="1"/>
  <c r="M4366" i="3" s="1"/>
  <c r="M4365" i="3" a="1"/>
  <c r="M4365" i="3" s="1"/>
  <c r="M4364" i="3" a="1"/>
  <c r="M4364" i="3" s="1"/>
  <c r="M4363" i="3" a="1"/>
  <c r="M4363" i="3" s="1"/>
  <c r="M4362" i="3" a="1"/>
  <c r="M4362" i="3" s="1"/>
  <c r="M4361" i="3" a="1"/>
  <c r="M4361" i="3" s="1"/>
  <c r="M4360" i="3" a="1"/>
  <c r="M4360" i="3" s="1"/>
  <c r="M4359" i="3" a="1"/>
  <c r="M4359" i="3" s="1"/>
  <c r="M4358" i="3" a="1"/>
  <c r="M4358" i="3" s="1"/>
  <c r="M4357" i="3" a="1"/>
  <c r="M4357" i="3" s="1"/>
  <c r="M4356" i="3" a="1"/>
  <c r="M4356" i="3" s="1"/>
  <c r="M4355" i="3" a="1"/>
  <c r="M4355" i="3" s="1"/>
  <c r="M4354" i="3" a="1"/>
  <c r="M4354" i="3" s="1"/>
  <c r="M4353" i="3" a="1"/>
  <c r="M4353" i="3" s="1"/>
  <c r="M4352" i="3" a="1"/>
  <c r="M4352" i="3" s="1"/>
  <c r="M4351" i="3" a="1"/>
  <c r="M4351" i="3" s="1"/>
  <c r="M4350" i="3" a="1"/>
  <c r="M4350" i="3" s="1"/>
  <c r="M4349" i="3" a="1"/>
  <c r="M4349" i="3" s="1"/>
  <c r="M4348" i="3" a="1"/>
  <c r="M4348" i="3" s="1"/>
  <c r="M4347" i="3" a="1"/>
  <c r="M4347" i="3" s="1"/>
  <c r="M4346" i="3" a="1"/>
  <c r="M4346" i="3" s="1"/>
  <c r="M4345" i="3" a="1"/>
  <c r="M4345" i="3" s="1"/>
  <c r="M4344" i="3" a="1"/>
  <c r="M4344" i="3" s="1"/>
  <c r="M4343" i="3" a="1"/>
  <c r="M4343" i="3" s="1"/>
  <c r="M4342" i="3" a="1"/>
  <c r="M4342" i="3" s="1"/>
  <c r="M4341" i="3" a="1"/>
  <c r="M4341" i="3" s="1"/>
  <c r="M4340" i="3" a="1"/>
  <c r="M4340" i="3" s="1"/>
  <c r="M4339" i="3" a="1"/>
  <c r="M4339" i="3" s="1"/>
  <c r="M4338" i="3" a="1"/>
  <c r="M4338" i="3" s="1"/>
  <c r="M4337" i="3" a="1"/>
  <c r="M4337" i="3" s="1"/>
  <c r="M4336" i="3" a="1"/>
  <c r="M4336" i="3" s="1"/>
  <c r="M4335" i="3" a="1"/>
  <c r="M4335" i="3" s="1"/>
  <c r="M4334" i="3" a="1"/>
  <c r="M4334" i="3" s="1"/>
  <c r="M4333" i="3" a="1"/>
  <c r="M4333" i="3" s="1"/>
  <c r="M4332" i="3" a="1"/>
  <c r="M4332" i="3" s="1"/>
  <c r="M4331" i="3" a="1"/>
  <c r="M4331" i="3" s="1"/>
  <c r="M4330" i="3" a="1"/>
  <c r="M4330" i="3" s="1"/>
  <c r="M4329" i="3" a="1"/>
  <c r="M4329" i="3" s="1"/>
  <c r="M4328" i="3" a="1"/>
  <c r="M4328" i="3" s="1"/>
  <c r="M4327" i="3" a="1"/>
  <c r="M4327" i="3" s="1"/>
  <c r="M4326" i="3" a="1"/>
  <c r="M4326" i="3" s="1"/>
  <c r="M4325" i="3" a="1"/>
  <c r="M4325" i="3" s="1"/>
  <c r="M4324" i="3" a="1"/>
  <c r="M4324" i="3" s="1"/>
  <c r="M4323" i="3" a="1"/>
  <c r="M4323" i="3" s="1"/>
  <c r="M4322" i="3" a="1"/>
  <c r="M4322" i="3" s="1"/>
  <c r="M4321" i="3" a="1"/>
  <c r="M4321" i="3" s="1"/>
  <c r="M4320" i="3" a="1"/>
  <c r="M4320" i="3" s="1"/>
  <c r="M4319" i="3" a="1"/>
  <c r="M4319" i="3" s="1"/>
  <c r="M4318" i="3" a="1"/>
  <c r="M4318" i="3" s="1"/>
  <c r="M4317" i="3" a="1"/>
  <c r="M4317" i="3" s="1"/>
  <c r="M4316" i="3" a="1"/>
  <c r="M4316" i="3" s="1"/>
  <c r="M4315" i="3" a="1"/>
  <c r="M4315" i="3" s="1"/>
  <c r="M4314" i="3" a="1"/>
  <c r="M4314" i="3" s="1"/>
  <c r="M4313" i="3" a="1"/>
  <c r="M4313" i="3" s="1"/>
  <c r="M4312" i="3" a="1"/>
  <c r="M4312" i="3" s="1"/>
  <c r="M4311" i="3" a="1"/>
  <c r="M4311" i="3" s="1"/>
  <c r="M4310" i="3" a="1"/>
  <c r="M4310" i="3" s="1"/>
  <c r="M4309" i="3" a="1"/>
  <c r="M4309" i="3" s="1"/>
  <c r="M4308" i="3" a="1"/>
  <c r="M4308" i="3" s="1"/>
  <c r="M4307" i="3" a="1"/>
  <c r="M4307" i="3" s="1"/>
  <c r="M4306" i="3" a="1"/>
  <c r="M4306" i="3" s="1"/>
  <c r="M4305" i="3" a="1"/>
  <c r="M4305" i="3" s="1"/>
  <c r="M4304" i="3" a="1"/>
  <c r="M4304" i="3" s="1"/>
  <c r="M4303" i="3" a="1"/>
  <c r="M4303" i="3" s="1"/>
  <c r="M4302" i="3" a="1"/>
  <c r="M4302" i="3" s="1"/>
  <c r="M4301" i="3" a="1"/>
  <c r="M4301" i="3" s="1"/>
  <c r="M4300" i="3" a="1"/>
  <c r="M4300" i="3" s="1"/>
  <c r="M4299" i="3" a="1"/>
  <c r="M4299" i="3" s="1"/>
  <c r="M4298" i="3" a="1"/>
  <c r="M4298" i="3" s="1"/>
  <c r="M4297" i="3" a="1"/>
  <c r="M4297" i="3" s="1"/>
  <c r="M4296" i="3" a="1"/>
  <c r="M4296" i="3" s="1"/>
  <c r="M4295" i="3" a="1"/>
  <c r="M4295" i="3" s="1"/>
  <c r="M4294" i="3" a="1"/>
  <c r="M4294" i="3" s="1"/>
  <c r="M4293" i="3" a="1"/>
  <c r="M4293" i="3" s="1"/>
  <c r="M4292" i="3" a="1"/>
  <c r="M4292" i="3" s="1"/>
  <c r="M4291" i="3" a="1"/>
  <c r="M4291" i="3" s="1"/>
  <c r="M4290" i="3" a="1"/>
  <c r="M4290" i="3" s="1"/>
  <c r="M4289" i="3" a="1"/>
  <c r="M4289" i="3" s="1"/>
  <c r="M4288" i="3" a="1"/>
  <c r="M4288" i="3" s="1"/>
  <c r="M4287" i="3" a="1"/>
  <c r="M4287" i="3" s="1"/>
  <c r="M4286" i="3" a="1"/>
  <c r="M4286" i="3" s="1"/>
  <c r="M4285" i="3" a="1"/>
  <c r="M4285" i="3" s="1"/>
  <c r="M4284" i="3" a="1"/>
  <c r="M4284" i="3" s="1"/>
  <c r="M4283" i="3" a="1"/>
  <c r="M4283" i="3" s="1"/>
  <c r="M4282" i="3" a="1"/>
  <c r="M4282" i="3" s="1"/>
  <c r="M4281" i="3" a="1"/>
  <c r="M4281" i="3" s="1"/>
  <c r="M4280" i="3" a="1"/>
  <c r="M4280" i="3" s="1"/>
  <c r="M4279" i="3" a="1"/>
  <c r="M4279" i="3" s="1"/>
  <c r="M4278" i="3" a="1"/>
  <c r="M4278" i="3" s="1"/>
  <c r="M4277" i="3" a="1"/>
  <c r="M4277" i="3" s="1"/>
  <c r="M4276" i="3" a="1"/>
  <c r="M4276" i="3" s="1"/>
  <c r="M4275" i="3" a="1"/>
  <c r="M4275" i="3" s="1"/>
  <c r="M4274" i="3" a="1"/>
  <c r="M4274" i="3" s="1"/>
  <c r="M4273" i="3" a="1"/>
  <c r="M4273" i="3" s="1"/>
  <c r="M4272" i="3" a="1"/>
  <c r="M4272" i="3" s="1"/>
  <c r="M4271" i="3" a="1"/>
  <c r="M4271" i="3" s="1"/>
  <c r="M4270" i="3" a="1"/>
  <c r="M4270" i="3" s="1"/>
  <c r="M4269" i="3" a="1"/>
  <c r="M4269" i="3" s="1"/>
  <c r="M4268" i="3" a="1"/>
  <c r="M4268" i="3" s="1"/>
  <c r="M4267" i="3" a="1"/>
  <c r="M4267" i="3" s="1"/>
  <c r="M4266" i="3" a="1"/>
  <c r="M4266" i="3" s="1"/>
  <c r="M4265" i="3" a="1"/>
  <c r="M4265" i="3" s="1"/>
  <c r="M4264" i="3" a="1"/>
  <c r="M4264" i="3" s="1"/>
  <c r="M4263" i="3" a="1"/>
  <c r="M4263" i="3" s="1"/>
  <c r="M4262" i="3" a="1"/>
  <c r="M4262" i="3" s="1"/>
  <c r="M4261" i="3" a="1"/>
  <c r="M4261" i="3" s="1"/>
  <c r="M4260" i="3" a="1"/>
  <c r="M4260" i="3" s="1"/>
  <c r="M4259" i="3" a="1"/>
  <c r="M4259" i="3" s="1"/>
  <c r="M4258" i="3" a="1"/>
  <c r="M4258" i="3" s="1"/>
  <c r="M4257" i="3" a="1"/>
  <c r="M4257" i="3" s="1"/>
  <c r="M4256" i="3" a="1"/>
  <c r="M4256" i="3" s="1"/>
  <c r="M4255" i="3" a="1"/>
  <c r="M4255" i="3" s="1"/>
  <c r="M4254" i="3" a="1"/>
  <c r="M4254" i="3" s="1"/>
  <c r="M4253" i="3" a="1"/>
  <c r="M4253" i="3" s="1"/>
  <c r="M4252" i="3" a="1"/>
  <c r="M4252" i="3" s="1"/>
  <c r="M4251" i="3" a="1"/>
  <c r="M4251" i="3" s="1"/>
  <c r="M4250" i="3" a="1"/>
  <c r="M4250" i="3" s="1"/>
  <c r="M4249" i="3" a="1"/>
  <c r="M4249" i="3" s="1"/>
  <c r="M4248" i="3" a="1"/>
  <c r="M4248" i="3" s="1"/>
  <c r="M4247" i="3" a="1"/>
  <c r="M4247" i="3" s="1"/>
  <c r="M4246" i="3" a="1"/>
  <c r="M4246" i="3" s="1"/>
  <c r="M4245" i="3" a="1"/>
  <c r="M4245" i="3" s="1"/>
  <c r="M4244" i="3" a="1"/>
  <c r="M4244" i="3" s="1"/>
  <c r="M4243" i="3" a="1"/>
  <c r="M4243" i="3" s="1"/>
  <c r="M4242" i="3" a="1"/>
  <c r="M4242" i="3" s="1"/>
  <c r="M4241" i="3" a="1"/>
  <c r="M4241" i="3" s="1"/>
  <c r="M4240" i="3" a="1"/>
  <c r="M4240" i="3" s="1"/>
  <c r="M4239" i="3" a="1"/>
  <c r="M4239" i="3" s="1"/>
  <c r="M4238" i="3" a="1"/>
  <c r="M4238" i="3" s="1"/>
  <c r="M4237" i="3" a="1"/>
  <c r="M4237" i="3" s="1"/>
  <c r="M4236" i="3" a="1"/>
  <c r="M4236" i="3" s="1"/>
  <c r="M4235" i="3" a="1"/>
  <c r="M4235" i="3" s="1"/>
  <c r="M4234" i="3" a="1"/>
  <c r="M4234" i="3" s="1"/>
  <c r="M4233" i="3" a="1"/>
  <c r="M4233" i="3" s="1"/>
  <c r="M4232" i="3" a="1"/>
  <c r="M4232" i="3" s="1"/>
  <c r="M4231" i="3" a="1"/>
  <c r="M4231" i="3" s="1"/>
  <c r="M4230" i="3" a="1"/>
  <c r="M4230" i="3" s="1"/>
  <c r="M4229" i="3" a="1"/>
  <c r="M4229" i="3" s="1"/>
  <c r="M4228" i="3" a="1"/>
  <c r="M4228" i="3" s="1"/>
  <c r="M4227" i="3" a="1"/>
  <c r="M4227" i="3" s="1"/>
  <c r="M4226" i="3" a="1"/>
  <c r="M4226" i="3" s="1"/>
  <c r="M4225" i="3" a="1"/>
  <c r="M4225" i="3" s="1"/>
  <c r="M4224" i="3" a="1"/>
  <c r="M4224" i="3" s="1"/>
  <c r="M4223" i="3" a="1"/>
  <c r="M4223" i="3" s="1"/>
  <c r="M4222" i="3" a="1"/>
  <c r="M4222" i="3" s="1"/>
  <c r="M4221" i="3" a="1"/>
  <c r="M4221" i="3" s="1"/>
  <c r="M4220" i="3" a="1"/>
  <c r="M4220" i="3" s="1"/>
  <c r="M4219" i="3" a="1"/>
  <c r="M4219" i="3" s="1"/>
  <c r="M4218" i="3" a="1"/>
  <c r="M4218" i="3" s="1"/>
  <c r="M4217" i="3" a="1"/>
  <c r="M4217" i="3" s="1"/>
  <c r="M4216" i="3" a="1"/>
  <c r="M4216" i="3" s="1"/>
  <c r="M4215" i="3" a="1"/>
  <c r="M4215" i="3" s="1"/>
  <c r="M4214" i="3" a="1"/>
  <c r="M4214" i="3" s="1"/>
  <c r="M4213" i="3" a="1"/>
  <c r="M4213" i="3" s="1"/>
  <c r="M4212" i="3" a="1"/>
  <c r="M4212" i="3" s="1"/>
  <c r="M4211" i="3" a="1"/>
  <c r="M4211" i="3" s="1"/>
  <c r="M4210" i="3" a="1"/>
  <c r="M4210" i="3" s="1"/>
  <c r="M4209" i="3" a="1"/>
  <c r="M4209" i="3" s="1"/>
  <c r="M4208" i="3" a="1"/>
  <c r="M4208" i="3" s="1"/>
  <c r="M4207" i="3" a="1"/>
  <c r="M4207" i="3" s="1"/>
  <c r="M4206" i="3" a="1"/>
  <c r="M4206" i="3" s="1"/>
  <c r="M4205" i="3" a="1"/>
  <c r="M4205" i="3" s="1"/>
  <c r="M4204" i="3" a="1"/>
  <c r="M4204" i="3" s="1"/>
  <c r="M4203" i="3" a="1"/>
  <c r="M4203" i="3" s="1"/>
  <c r="M4202" i="3" a="1"/>
  <c r="M4202" i="3" s="1"/>
  <c r="M4201" i="3" a="1"/>
  <c r="M4201" i="3" s="1"/>
  <c r="M4200" i="3" a="1"/>
  <c r="M4200" i="3" s="1"/>
  <c r="M4199" i="3" a="1"/>
  <c r="M4199" i="3" s="1"/>
  <c r="M4198" i="3" a="1"/>
  <c r="M4198" i="3" s="1"/>
  <c r="M4197" i="3" a="1"/>
  <c r="M4197" i="3" s="1"/>
  <c r="M4196" i="3" a="1"/>
  <c r="M4196" i="3" s="1"/>
  <c r="M4195" i="3" a="1"/>
  <c r="M4195" i="3" s="1"/>
  <c r="M4194" i="3" a="1"/>
  <c r="M4194" i="3" s="1"/>
  <c r="M4193" i="3" a="1"/>
  <c r="M4193" i="3" s="1"/>
  <c r="M4192" i="3" a="1"/>
  <c r="M4192" i="3" s="1"/>
  <c r="M4191" i="3" a="1"/>
  <c r="M4191" i="3" s="1"/>
  <c r="M4190" i="3" a="1"/>
  <c r="M4190" i="3" s="1"/>
  <c r="M4189" i="3" a="1"/>
  <c r="M4189" i="3" s="1"/>
  <c r="M4188" i="3" a="1"/>
  <c r="M4188" i="3" s="1"/>
  <c r="M4187" i="3" a="1"/>
  <c r="M4187" i="3" s="1"/>
  <c r="M4186" i="3" a="1"/>
  <c r="M4186" i="3" s="1"/>
  <c r="M4185" i="3" a="1"/>
  <c r="M4185" i="3" s="1"/>
  <c r="M4184" i="3" a="1"/>
  <c r="M4184" i="3" s="1"/>
  <c r="M4183" i="3" a="1"/>
  <c r="M4183" i="3" s="1"/>
  <c r="M4182" i="3" a="1"/>
  <c r="M4182" i="3" s="1"/>
  <c r="M4181" i="3" a="1"/>
  <c r="M4181" i="3" s="1"/>
  <c r="M4180" i="3" a="1"/>
  <c r="M4180" i="3" s="1"/>
  <c r="M4179" i="3" a="1"/>
  <c r="M4179" i="3" s="1"/>
  <c r="M4178" i="3" a="1"/>
  <c r="M4178" i="3" s="1"/>
  <c r="M4177" i="3" a="1"/>
  <c r="M4177" i="3" s="1"/>
  <c r="M4176" i="3" a="1"/>
  <c r="M4176" i="3" s="1"/>
  <c r="M4175" i="3" a="1"/>
  <c r="M4175" i="3" s="1"/>
  <c r="M4174" i="3" a="1"/>
  <c r="M4174" i="3" s="1"/>
  <c r="M4173" i="3" a="1"/>
  <c r="M4173" i="3" s="1"/>
  <c r="M4172" i="3" a="1"/>
  <c r="M4172" i="3" s="1"/>
  <c r="M4171" i="3" a="1"/>
  <c r="M4171" i="3" s="1"/>
  <c r="M4170" i="3" a="1"/>
  <c r="M4170" i="3" s="1"/>
  <c r="M4169" i="3" a="1"/>
  <c r="M4169" i="3" s="1"/>
  <c r="M4168" i="3" a="1"/>
  <c r="M4168" i="3" s="1"/>
  <c r="M4167" i="3" a="1"/>
  <c r="M4167" i="3" s="1"/>
  <c r="M4166" i="3" a="1"/>
  <c r="M4166" i="3" s="1"/>
  <c r="M4165" i="3" a="1"/>
  <c r="M4165" i="3" s="1"/>
  <c r="M4164" i="3" a="1"/>
  <c r="M4164" i="3" s="1"/>
  <c r="M4163" i="3" a="1"/>
  <c r="M4163" i="3" s="1"/>
  <c r="M4162" i="3" a="1"/>
  <c r="M4162" i="3" s="1"/>
  <c r="M4161" i="3" a="1"/>
  <c r="M4161" i="3" s="1"/>
  <c r="M4160" i="3" a="1"/>
  <c r="M4160" i="3" s="1"/>
  <c r="M4159" i="3" a="1"/>
  <c r="M4159" i="3" s="1"/>
  <c r="M4158" i="3" a="1"/>
  <c r="M4158" i="3" s="1"/>
  <c r="M4157" i="3" a="1"/>
  <c r="M4157" i="3" s="1"/>
  <c r="M4156" i="3" a="1"/>
  <c r="M4156" i="3" s="1"/>
  <c r="M4155" i="3" a="1"/>
  <c r="M4155" i="3" s="1"/>
  <c r="M4154" i="3" a="1"/>
  <c r="M4154" i="3" s="1"/>
  <c r="M4153" i="3" a="1"/>
  <c r="M4153" i="3" s="1"/>
  <c r="M4152" i="3" a="1"/>
  <c r="M4152" i="3" s="1"/>
  <c r="M4151" i="3" a="1"/>
  <c r="M4151" i="3" s="1"/>
  <c r="M4150" i="3" a="1"/>
  <c r="M4150" i="3" s="1"/>
  <c r="M4149" i="3" a="1"/>
  <c r="M4149" i="3" s="1"/>
  <c r="M4148" i="3" a="1"/>
  <c r="M4148" i="3" s="1"/>
  <c r="M4147" i="3" a="1"/>
  <c r="M4147" i="3" s="1"/>
  <c r="M4146" i="3" a="1"/>
  <c r="M4146" i="3" s="1"/>
  <c r="M4145" i="3" a="1"/>
  <c r="M4145" i="3" s="1"/>
  <c r="M4144" i="3" a="1"/>
  <c r="M4144" i="3" s="1"/>
  <c r="M4143" i="3" a="1"/>
  <c r="M4143" i="3" s="1"/>
  <c r="M4142" i="3" a="1"/>
  <c r="M4142" i="3" s="1"/>
  <c r="M4141" i="3" a="1"/>
  <c r="M4141" i="3" s="1"/>
  <c r="M4140" i="3" a="1"/>
  <c r="M4140" i="3" s="1"/>
  <c r="M4139" i="3" a="1"/>
  <c r="M4139" i="3" s="1"/>
  <c r="M4138" i="3" a="1"/>
  <c r="M4138" i="3" s="1"/>
  <c r="M4137" i="3" a="1"/>
  <c r="M4137" i="3" s="1"/>
  <c r="M4136" i="3" a="1"/>
  <c r="M4136" i="3" s="1"/>
  <c r="M4135" i="3" a="1"/>
  <c r="M4135" i="3" s="1"/>
  <c r="M4134" i="3" a="1"/>
  <c r="M4134" i="3" s="1"/>
  <c r="M4133" i="3" a="1"/>
  <c r="M4133" i="3" s="1"/>
  <c r="M4132" i="3" a="1"/>
  <c r="M4132" i="3" s="1"/>
  <c r="M4131" i="3" a="1"/>
  <c r="M4131" i="3" s="1"/>
  <c r="M4130" i="3" a="1"/>
  <c r="M4130" i="3" s="1"/>
  <c r="M4129" i="3" a="1"/>
  <c r="M4129" i="3" s="1"/>
  <c r="M4128" i="3" a="1"/>
  <c r="M4128" i="3" s="1"/>
  <c r="M4127" i="3" a="1"/>
  <c r="M4127" i="3" s="1"/>
  <c r="M4126" i="3" a="1"/>
  <c r="M4126" i="3" s="1"/>
  <c r="M4125" i="3" a="1"/>
  <c r="M4125" i="3" s="1"/>
  <c r="M4124" i="3" a="1"/>
  <c r="M4124" i="3" s="1"/>
  <c r="M4123" i="3" a="1"/>
  <c r="M4123" i="3" s="1"/>
  <c r="M4122" i="3" a="1"/>
  <c r="M4122" i="3" s="1"/>
  <c r="M4121" i="3" a="1"/>
  <c r="M4121" i="3" s="1"/>
  <c r="M4120" i="3" a="1"/>
  <c r="M4120" i="3" s="1"/>
  <c r="M4119" i="3" a="1"/>
  <c r="M4119" i="3" s="1"/>
  <c r="M4118" i="3" a="1"/>
  <c r="M4118" i="3" s="1"/>
  <c r="M4117" i="3" a="1"/>
  <c r="M4117" i="3" s="1"/>
  <c r="M4116" i="3" a="1"/>
  <c r="M4116" i="3" s="1"/>
  <c r="M4115" i="3" a="1"/>
  <c r="M4115" i="3" s="1"/>
  <c r="M4114" i="3" a="1"/>
  <c r="M4114" i="3" s="1"/>
  <c r="M4113" i="3" a="1"/>
  <c r="M4113" i="3" s="1"/>
  <c r="M4112" i="3" a="1"/>
  <c r="M4112" i="3" s="1"/>
  <c r="M4111" i="3" a="1"/>
  <c r="M4111" i="3" s="1"/>
  <c r="M4110" i="3" a="1"/>
  <c r="M4110" i="3" s="1"/>
  <c r="M4109" i="3" a="1"/>
  <c r="M4109" i="3" s="1"/>
  <c r="M4108" i="3" a="1"/>
  <c r="M4108" i="3" s="1"/>
  <c r="M4107" i="3" a="1"/>
  <c r="M4107" i="3" s="1"/>
  <c r="M4106" i="3" a="1"/>
  <c r="M4106" i="3" s="1"/>
  <c r="M4105" i="3" a="1"/>
  <c r="M4105" i="3" s="1"/>
  <c r="M4104" i="3" a="1"/>
  <c r="M4104" i="3" s="1"/>
  <c r="M4103" i="3" a="1"/>
  <c r="M4103" i="3" s="1"/>
  <c r="M4102" i="3" a="1"/>
  <c r="M4102" i="3" s="1"/>
  <c r="M4101" i="3" a="1"/>
  <c r="M4101" i="3" s="1"/>
  <c r="M4100" i="3" a="1"/>
  <c r="M4100" i="3" s="1"/>
  <c r="M4099" i="3" a="1"/>
  <c r="M4099" i="3" s="1"/>
  <c r="M4098" i="3" a="1"/>
  <c r="M4098" i="3" s="1"/>
  <c r="M4097" i="3" a="1"/>
  <c r="M4097" i="3" s="1"/>
  <c r="M4096" i="3" a="1"/>
  <c r="M4096" i="3" s="1"/>
  <c r="M4095" i="3" a="1"/>
  <c r="M4095" i="3" s="1"/>
  <c r="M4094" i="3" a="1"/>
  <c r="M4094" i="3" s="1"/>
  <c r="M4093" i="3" a="1"/>
  <c r="M4093" i="3" s="1"/>
  <c r="M4092" i="3" a="1"/>
  <c r="M4092" i="3" s="1"/>
  <c r="M4091" i="3" a="1"/>
  <c r="M4091" i="3" s="1"/>
  <c r="M4090" i="3" a="1"/>
  <c r="M4090" i="3" s="1"/>
  <c r="M4089" i="3" a="1"/>
  <c r="M4089" i="3" s="1"/>
  <c r="M4088" i="3" a="1"/>
  <c r="M4088" i="3" s="1"/>
  <c r="M4087" i="3" a="1"/>
  <c r="M4087" i="3" s="1"/>
  <c r="M4086" i="3" a="1"/>
  <c r="M4086" i="3" s="1"/>
  <c r="M4085" i="3" a="1"/>
  <c r="M4085" i="3" s="1"/>
  <c r="M4084" i="3" a="1"/>
  <c r="M4084" i="3" s="1"/>
  <c r="M4083" i="3" a="1"/>
  <c r="M4083" i="3" s="1"/>
  <c r="M4082" i="3" a="1"/>
  <c r="M4082" i="3" s="1"/>
  <c r="M4081" i="3" a="1"/>
  <c r="M4081" i="3" s="1"/>
  <c r="M4080" i="3" a="1"/>
  <c r="M4080" i="3" s="1"/>
  <c r="M4079" i="3" a="1"/>
  <c r="M4079" i="3" s="1"/>
  <c r="M4078" i="3" a="1"/>
  <c r="M4078" i="3" s="1"/>
  <c r="M4077" i="3" a="1"/>
  <c r="M4077" i="3" s="1"/>
  <c r="M4076" i="3" a="1"/>
  <c r="M4076" i="3" s="1"/>
  <c r="M4075" i="3" a="1"/>
  <c r="M4075" i="3" s="1"/>
  <c r="M4074" i="3" a="1"/>
  <c r="M4074" i="3" s="1"/>
  <c r="M4073" i="3" a="1"/>
  <c r="M4073" i="3" s="1"/>
  <c r="M4072" i="3" a="1"/>
  <c r="M4072" i="3" s="1"/>
  <c r="M4071" i="3" a="1"/>
  <c r="M4071" i="3" s="1"/>
  <c r="M4070" i="3" a="1"/>
  <c r="M4070" i="3" s="1"/>
  <c r="M4069" i="3" a="1"/>
  <c r="M4069" i="3" s="1"/>
  <c r="M4068" i="3" a="1"/>
  <c r="M4068" i="3" s="1"/>
  <c r="M4067" i="3" a="1"/>
  <c r="M4067" i="3" s="1"/>
  <c r="M4066" i="3" a="1"/>
  <c r="M4066" i="3" s="1"/>
  <c r="M4065" i="3" a="1"/>
  <c r="M4065" i="3" s="1"/>
  <c r="M4064" i="3" a="1"/>
  <c r="M4064" i="3" s="1"/>
  <c r="M4063" i="3" a="1"/>
  <c r="M4063" i="3" s="1"/>
  <c r="M4062" i="3" a="1"/>
  <c r="M4062" i="3" s="1"/>
  <c r="M4061" i="3" a="1"/>
  <c r="M4061" i="3" s="1"/>
  <c r="M4060" i="3" a="1"/>
  <c r="M4060" i="3" s="1"/>
  <c r="M4059" i="3" a="1"/>
  <c r="M4059" i="3" s="1"/>
  <c r="M4058" i="3" a="1"/>
  <c r="M4058" i="3" s="1"/>
  <c r="M4057" i="3" a="1"/>
  <c r="M4057" i="3" s="1"/>
  <c r="M4056" i="3" a="1"/>
  <c r="M4056" i="3" s="1"/>
  <c r="M4055" i="3" a="1"/>
  <c r="M4055" i="3" s="1"/>
  <c r="M4054" i="3" a="1"/>
  <c r="M4054" i="3" s="1"/>
  <c r="M4053" i="3" a="1"/>
  <c r="M4053" i="3" s="1"/>
  <c r="M4052" i="3" a="1"/>
  <c r="M4052" i="3" s="1"/>
  <c r="M4051" i="3" a="1"/>
  <c r="M4051" i="3" s="1"/>
  <c r="M4050" i="3" a="1"/>
  <c r="M4050" i="3" s="1"/>
  <c r="M4049" i="3" a="1"/>
  <c r="M4049" i="3" s="1"/>
  <c r="M4048" i="3" a="1"/>
  <c r="M4048" i="3" s="1"/>
  <c r="M4047" i="3" a="1"/>
  <c r="M4047" i="3" s="1"/>
  <c r="M4046" i="3" a="1"/>
  <c r="M4046" i="3" s="1"/>
  <c r="M4045" i="3" a="1"/>
  <c r="M4045" i="3" s="1"/>
  <c r="M4044" i="3" a="1"/>
  <c r="M4044" i="3" s="1"/>
  <c r="M4043" i="3" a="1"/>
  <c r="M4043" i="3" s="1"/>
  <c r="M4042" i="3" a="1"/>
  <c r="M4042" i="3" s="1"/>
  <c r="M4041" i="3" a="1"/>
  <c r="M4041" i="3" s="1"/>
  <c r="M4040" i="3" a="1"/>
  <c r="M4040" i="3" s="1"/>
  <c r="M4039" i="3" a="1"/>
  <c r="M4039" i="3" s="1"/>
  <c r="M4038" i="3" a="1"/>
  <c r="M4038" i="3" s="1"/>
  <c r="M4037" i="3" a="1"/>
  <c r="M4037" i="3" s="1"/>
  <c r="M4036" i="3" a="1"/>
  <c r="M4036" i="3" s="1"/>
  <c r="M4035" i="3" a="1"/>
  <c r="M4035" i="3" s="1"/>
  <c r="M4034" i="3" a="1"/>
  <c r="M4034" i="3" s="1"/>
  <c r="M4033" i="3" a="1"/>
  <c r="M4033" i="3" s="1"/>
  <c r="M4032" i="3" a="1"/>
  <c r="M4032" i="3" s="1"/>
  <c r="M4031" i="3" a="1"/>
  <c r="M4031" i="3" s="1"/>
  <c r="M4030" i="3" a="1"/>
  <c r="M4030" i="3" s="1"/>
  <c r="M4029" i="3" a="1"/>
  <c r="M4029" i="3" s="1"/>
  <c r="M4028" i="3" a="1"/>
  <c r="M4028" i="3" s="1"/>
  <c r="M4027" i="3" a="1"/>
  <c r="M4027" i="3" s="1"/>
  <c r="M4026" i="3" a="1"/>
  <c r="M4026" i="3" s="1"/>
  <c r="M4025" i="3" a="1"/>
  <c r="M4025" i="3" s="1"/>
  <c r="M4024" i="3" a="1"/>
  <c r="M4024" i="3" s="1"/>
  <c r="M4023" i="3" a="1"/>
  <c r="M4023" i="3" s="1"/>
  <c r="M4022" i="3" a="1"/>
  <c r="M4022" i="3" s="1"/>
  <c r="M4021" i="3" a="1"/>
  <c r="M4021" i="3" s="1"/>
  <c r="M4020" i="3" a="1"/>
  <c r="M4020" i="3" s="1"/>
  <c r="M4019" i="3" a="1"/>
  <c r="M4019" i="3" s="1"/>
  <c r="M4018" i="3" a="1"/>
  <c r="M4018" i="3" s="1"/>
  <c r="M4017" i="3" a="1"/>
  <c r="M4017" i="3" s="1"/>
  <c r="M4016" i="3" a="1"/>
  <c r="M4016" i="3" s="1"/>
  <c r="M4015" i="3" a="1"/>
  <c r="M4015" i="3" s="1"/>
  <c r="M4014" i="3" a="1"/>
  <c r="M4014" i="3" s="1"/>
  <c r="M4013" i="3" a="1"/>
  <c r="M4013" i="3" s="1"/>
  <c r="M4012" i="3" a="1"/>
  <c r="M4012" i="3" s="1"/>
  <c r="M4011" i="3" a="1"/>
  <c r="M4011" i="3" s="1"/>
  <c r="M4010" i="3" a="1"/>
  <c r="M4010" i="3" s="1"/>
  <c r="M4009" i="3" a="1"/>
  <c r="M4009" i="3" s="1"/>
  <c r="M4008" i="3" a="1"/>
  <c r="M4008" i="3" s="1"/>
  <c r="M4007" i="3" a="1"/>
  <c r="M4007" i="3" s="1"/>
  <c r="M4006" i="3" a="1"/>
  <c r="M4006" i="3" s="1"/>
  <c r="M4005" i="3" a="1"/>
  <c r="M4005" i="3" s="1"/>
  <c r="M4004" i="3" a="1"/>
  <c r="M4004" i="3" s="1"/>
  <c r="M4003" i="3" a="1"/>
  <c r="M4003" i="3" s="1"/>
  <c r="M4002" i="3" a="1"/>
  <c r="M4002" i="3" s="1"/>
  <c r="M4001" i="3" a="1"/>
  <c r="M4001" i="3" s="1"/>
  <c r="M4000" i="3" a="1"/>
  <c r="M4000" i="3" s="1"/>
  <c r="M3999" i="3" a="1"/>
  <c r="M3999" i="3" s="1"/>
  <c r="M3998" i="3" a="1"/>
  <c r="M3998" i="3" s="1"/>
  <c r="M3997" i="3" a="1"/>
  <c r="M3997" i="3" s="1"/>
  <c r="M3996" i="3" a="1"/>
  <c r="M3996" i="3" s="1"/>
  <c r="M3995" i="3" a="1"/>
  <c r="M3995" i="3" s="1"/>
  <c r="M3994" i="3" a="1"/>
  <c r="M3994" i="3" s="1"/>
  <c r="M3993" i="3" a="1"/>
  <c r="M3993" i="3" s="1"/>
  <c r="M3992" i="3" a="1"/>
  <c r="M3992" i="3" s="1"/>
  <c r="M3991" i="3" a="1"/>
  <c r="M3991" i="3" s="1"/>
  <c r="M3990" i="3" a="1"/>
  <c r="M3990" i="3" s="1"/>
  <c r="M3989" i="3" a="1"/>
  <c r="M3989" i="3" s="1"/>
  <c r="M3988" i="3" a="1"/>
  <c r="M3988" i="3" s="1"/>
  <c r="M3987" i="3" a="1"/>
  <c r="M3987" i="3" s="1"/>
  <c r="M3986" i="3" a="1"/>
  <c r="M3986" i="3" s="1"/>
  <c r="M3985" i="3" a="1"/>
  <c r="M3985" i="3" s="1"/>
  <c r="M3984" i="3" a="1"/>
  <c r="M3984" i="3" s="1"/>
  <c r="M3983" i="3" a="1"/>
  <c r="M3983" i="3" s="1"/>
  <c r="M3982" i="3" a="1"/>
  <c r="M3982" i="3" s="1"/>
  <c r="M3981" i="3" a="1"/>
  <c r="M3981" i="3" s="1"/>
  <c r="M3980" i="3" a="1"/>
  <c r="M3980" i="3" s="1"/>
  <c r="M3979" i="3" a="1"/>
  <c r="M3979" i="3" s="1"/>
  <c r="M3978" i="3" a="1"/>
  <c r="M3978" i="3" s="1"/>
  <c r="M3977" i="3" a="1"/>
  <c r="M3977" i="3" s="1"/>
  <c r="M3976" i="3" a="1"/>
  <c r="M3976" i="3" s="1"/>
  <c r="M3975" i="3" a="1"/>
  <c r="M3975" i="3" s="1"/>
  <c r="M3974" i="3" a="1"/>
  <c r="M3974" i="3" s="1"/>
  <c r="M3973" i="3" a="1"/>
  <c r="M3973" i="3" s="1"/>
  <c r="M3972" i="3" a="1"/>
  <c r="M3972" i="3" s="1"/>
  <c r="M3971" i="3" a="1"/>
  <c r="M3971" i="3" s="1"/>
  <c r="M3970" i="3" a="1"/>
  <c r="M3970" i="3" s="1"/>
  <c r="M3969" i="3" a="1"/>
  <c r="M3969" i="3" s="1"/>
  <c r="M3968" i="3" a="1"/>
  <c r="M3968" i="3" s="1"/>
  <c r="M3967" i="3" a="1"/>
  <c r="M3967" i="3" s="1"/>
  <c r="M3966" i="3" a="1"/>
  <c r="M3966" i="3" s="1"/>
  <c r="M3965" i="3" a="1"/>
  <c r="M3965" i="3" s="1"/>
  <c r="M3964" i="3" a="1"/>
  <c r="M3964" i="3" s="1"/>
  <c r="M3963" i="3" a="1"/>
  <c r="M3963" i="3" s="1"/>
  <c r="M3962" i="3" a="1"/>
  <c r="M3962" i="3" s="1"/>
  <c r="M3961" i="3" a="1"/>
  <c r="M3961" i="3" s="1"/>
  <c r="M3960" i="3" a="1"/>
  <c r="M3960" i="3" s="1"/>
  <c r="M3959" i="3" a="1"/>
  <c r="M3959" i="3" s="1"/>
  <c r="M3958" i="3" a="1"/>
  <c r="M3958" i="3" s="1"/>
  <c r="M3957" i="3" a="1"/>
  <c r="M3957" i="3" s="1"/>
  <c r="M3956" i="3" a="1"/>
  <c r="M3956" i="3" s="1"/>
  <c r="M3955" i="3" a="1"/>
  <c r="M3955" i="3" s="1"/>
  <c r="M3954" i="3" a="1"/>
  <c r="M3954" i="3" s="1"/>
  <c r="M3953" i="3" a="1"/>
  <c r="M3953" i="3" s="1"/>
  <c r="M3952" i="3" a="1"/>
  <c r="M3952" i="3" s="1"/>
  <c r="M3951" i="3" a="1"/>
  <c r="M3951" i="3" s="1"/>
  <c r="M3950" i="3" a="1"/>
  <c r="M3950" i="3" s="1"/>
  <c r="M3949" i="3" a="1"/>
  <c r="M3949" i="3" s="1"/>
  <c r="M3948" i="3" a="1"/>
  <c r="M3948" i="3" s="1"/>
  <c r="M3947" i="3" a="1"/>
  <c r="M3947" i="3" s="1"/>
  <c r="M3946" i="3" a="1"/>
  <c r="M3946" i="3" s="1"/>
  <c r="M3945" i="3" a="1"/>
  <c r="M3945" i="3" s="1"/>
  <c r="M3944" i="3" a="1"/>
  <c r="M3944" i="3" s="1"/>
  <c r="M3943" i="3" a="1"/>
  <c r="M3943" i="3" s="1"/>
  <c r="M3942" i="3" a="1"/>
  <c r="M3942" i="3" s="1"/>
  <c r="M3941" i="3" a="1"/>
  <c r="M3941" i="3" s="1"/>
  <c r="M3940" i="3" a="1"/>
  <c r="M3940" i="3" s="1"/>
  <c r="M3939" i="3" a="1"/>
  <c r="M3939" i="3" s="1"/>
  <c r="M3938" i="3" a="1"/>
  <c r="M3938" i="3" s="1"/>
  <c r="M3937" i="3" a="1"/>
  <c r="M3937" i="3" s="1"/>
  <c r="M3936" i="3" a="1"/>
  <c r="M3936" i="3" s="1"/>
  <c r="M3935" i="3" a="1"/>
  <c r="M3935" i="3" s="1"/>
  <c r="M3934" i="3" a="1"/>
  <c r="M3934" i="3" s="1"/>
  <c r="M3933" i="3" a="1"/>
  <c r="M3933" i="3" s="1"/>
  <c r="M3932" i="3" a="1"/>
  <c r="M3932" i="3" s="1"/>
  <c r="M3931" i="3" a="1"/>
  <c r="M3931" i="3" s="1"/>
  <c r="M3930" i="3" a="1"/>
  <c r="M3930" i="3" s="1"/>
  <c r="M3929" i="3" a="1"/>
  <c r="M3929" i="3" s="1"/>
  <c r="M3928" i="3" a="1"/>
  <c r="M3928" i="3" s="1"/>
  <c r="M3927" i="3" a="1"/>
  <c r="M3927" i="3" s="1"/>
  <c r="M3926" i="3" a="1"/>
  <c r="M3926" i="3" s="1"/>
  <c r="M3925" i="3" a="1"/>
  <c r="M3925" i="3" s="1"/>
  <c r="M3924" i="3" a="1"/>
  <c r="M3924" i="3" s="1"/>
  <c r="M3923" i="3" a="1"/>
  <c r="M3923" i="3" s="1"/>
  <c r="M3922" i="3" a="1"/>
  <c r="M3922" i="3" s="1"/>
  <c r="M3921" i="3" a="1"/>
  <c r="M3921" i="3" s="1"/>
  <c r="M3920" i="3" a="1"/>
  <c r="M3920" i="3" s="1"/>
  <c r="M3919" i="3" a="1"/>
  <c r="M3919" i="3" s="1"/>
  <c r="M3918" i="3" a="1"/>
  <c r="M3918" i="3" s="1"/>
  <c r="M3917" i="3" a="1"/>
  <c r="M3917" i="3" s="1"/>
  <c r="M3916" i="3" a="1"/>
  <c r="M3916" i="3" s="1"/>
  <c r="M3915" i="3" a="1"/>
  <c r="M3915" i="3" s="1"/>
  <c r="M3914" i="3" a="1"/>
  <c r="M3914" i="3" s="1"/>
  <c r="M3913" i="3" a="1"/>
  <c r="M3913" i="3" s="1"/>
  <c r="M3912" i="3" a="1"/>
  <c r="M3912" i="3" s="1"/>
  <c r="M3911" i="3" a="1"/>
  <c r="M3911" i="3" s="1"/>
  <c r="M3910" i="3" a="1"/>
  <c r="M3910" i="3" s="1"/>
  <c r="M3909" i="3" a="1"/>
  <c r="M3909" i="3" s="1"/>
  <c r="M3908" i="3" a="1"/>
  <c r="M3908" i="3" s="1"/>
  <c r="M3907" i="3" a="1"/>
  <c r="M3907" i="3" s="1"/>
  <c r="M3906" i="3" a="1"/>
  <c r="M3906" i="3" s="1"/>
  <c r="M3905" i="3" a="1"/>
  <c r="M3905" i="3" s="1"/>
  <c r="M3904" i="3" a="1"/>
  <c r="M3904" i="3" s="1"/>
  <c r="M3903" i="3" a="1"/>
  <c r="M3903" i="3" s="1"/>
  <c r="M3902" i="3" a="1"/>
  <c r="M3902" i="3" s="1"/>
  <c r="M3901" i="3" a="1"/>
  <c r="M3901" i="3" s="1"/>
  <c r="M3900" i="3" a="1"/>
  <c r="M3900" i="3" s="1"/>
  <c r="M3899" i="3" a="1"/>
  <c r="M3899" i="3" s="1"/>
  <c r="M3898" i="3" a="1"/>
  <c r="M3898" i="3" s="1"/>
  <c r="M3897" i="3" a="1"/>
  <c r="M3897" i="3" s="1"/>
  <c r="M3896" i="3" a="1"/>
  <c r="M3896" i="3" s="1"/>
  <c r="M3895" i="3" a="1"/>
  <c r="M3895" i="3" s="1"/>
  <c r="M3894" i="3" a="1"/>
  <c r="M3894" i="3" s="1"/>
  <c r="M3893" i="3" a="1"/>
  <c r="M3893" i="3" s="1"/>
  <c r="M3892" i="3" a="1"/>
  <c r="M3892" i="3" s="1"/>
  <c r="M3891" i="3" a="1"/>
  <c r="M3891" i="3" s="1"/>
  <c r="M3890" i="3" a="1"/>
  <c r="M3890" i="3" s="1"/>
  <c r="M3889" i="3" a="1"/>
  <c r="M3889" i="3" s="1"/>
  <c r="M3888" i="3" a="1"/>
  <c r="M3888" i="3" s="1"/>
  <c r="M3887" i="3" a="1"/>
  <c r="M3887" i="3" s="1"/>
  <c r="M3886" i="3" a="1"/>
  <c r="M3886" i="3" s="1"/>
  <c r="M3885" i="3" a="1"/>
  <c r="M3885" i="3" s="1"/>
  <c r="M3884" i="3" a="1"/>
  <c r="M3884" i="3" s="1"/>
  <c r="M3883" i="3" a="1"/>
  <c r="M3883" i="3" s="1"/>
  <c r="M3882" i="3" a="1"/>
  <c r="M3882" i="3" s="1"/>
  <c r="M3881" i="3" a="1"/>
  <c r="M3881" i="3" s="1"/>
  <c r="M3880" i="3" a="1"/>
  <c r="M3880" i="3" s="1"/>
  <c r="M3879" i="3" a="1"/>
  <c r="M3879" i="3" s="1"/>
  <c r="M3878" i="3" a="1"/>
  <c r="M3878" i="3" s="1"/>
  <c r="M3877" i="3" a="1"/>
  <c r="M3877" i="3" s="1"/>
  <c r="M3876" i="3" a="1"/>
  <c r="M3876" i="3" s="1"/>
  <c r="M3875" i="3" a="1"/>
  <c r="M3875" i="3" s="1"/>
  <c r="M3874" i="3" a="1"/>
  <c r="M3874" i="3" s="1"/>
  <c r="M3873" i="3" a="1"/>
  <c r="M3873" i="3" s="1"/>
  <c r="M3872" i="3" a="1"/>
  <c r="M3872" i="3" s="1"/>
  <c r="M3871" i="3" a="1"/>
  <c r="M3871" i="3" s="1"/>
  <c r="M3870" i="3" a="1"/>
  <c r="M3870" i="3" s="1"/>
  <c r="M3869" i="3" a="1"/>
  <c r="M3869" i="3" s="1"/>
  <c r="M3868" i="3" a="1"/>
  <c r="M3868" i="3" s="1"/>
  <c r="M3867" i="3" a="1"/>
  <c r="M3867" i="3" s="1"/>
  <c r="M3866" i="3" a="1"/>
  <c r="M3866" i="3" s="1"/>
  <c r="M3865" i="3" a="1"/>
  <c r="M3865" i="3" s="1"/>
  <c r="M3864" i="3" a="1"/>
  <c r="M3864" i="3" s="1"/>
  <c r="M3863" i="3" a="1"/>
  <c r="M3863" i="3" s="1"/>
  <c r="M3862" i="3" a="1"/>
  <c r="M3862" i="3" s="1"/>
  <c r="M3861" i="3" a="1"/>
  <c r="M3861" i="3" s="1"/>
  <c r="M3860" i="3" a="1"/>
  <c r="M3860" i="3" s="1"/>
  <c r="M3859" i="3" a="1"/>
  <c r="M3859" i="3" s="1"/>
  <c r="M3858" i="3" a="1"/>
  <c r="M3858" i="3" s="1"/>
  <c r="M3857" i="3" a="1"/>
  <c r="M3857" i="3" s="1"/>
  <c r="M3856" i="3" a="1"/>
  <c r="M3856" i="3" s="1"/>
  <c r="M3855" i="3" a="1"/>
  <c r="M3855" i="3" s="1"/>
  <c r="M3854" i="3" a="1"/>
  <c r="M3854" i="3" s="1"/>
  <c r="M3853" i="3" a="1"/>
  <c r="M3853" i="3" s="1"/>
  <c r="M3852" i="3" a="1"/>
  <c r="M3852" i="3" s="1"/>
  <c r="M3851" i="3" a="1"/>
  <c r="M3851" i="3" s="1"/>
  <c r="M3850" i="3" a="1"/>
  <c r="M3850" i="3" s="1"/>
  <c r="M3849" i="3" a="1"/>
  <c r="M3849" i="3" s="1"/>
  <c r="M3848" i="3" a="1"/>
  <c r="M3848" i="3" s="1"/>
  <c r="M3847" i="3" a="1"/>
  <c r="M3847" i="3" s="1"/>
  <c r="M3846" i="3" a="1"/>
  <c r="M3846" i="3" s="1"/>
  <c r="M3845" i="3" a="1"/>
  <c r="M3845" i="3" s="1"/>
  <c r="M3844" i="3" a="1"/>
  <c r="M3844" i="3" s="1"/>
  <c r="M3843" i="3" a="1"/>
  <c r="M3843" i="3" s="1"/>
  <c r="M3842" i="3" a="1"/>
  <c r="M3842" i="3" s="1"/>
  <c r="M3841" i="3" a="1"/>
  <c r="M3841" i="3" s="1"/>
  <c r="M3840" i="3" a="1"/>
  <c r="M3840" i="3" s="1"/>
  <c r="M3839" i="3" a="1"/>
  <c r="M3839" i="3" s="1"/>
  <c r="M3838" i="3" a="1"/>
  <c r="M3838" i="3" s="1"/>
  <c r="M3837" i="3" a="1"/>
  <c r="M3837" i="3" s="1"/>
  <c r="M3836" i="3" a="1"/>
  <c r="M3836" i="3" s="1"/>
  <c r="M3835" i="3" a="1"/>
  <c r="M3835" i="3" s="1"/>
  <c r="M3834" i="3" a="1"/>
  <c r="M3834" i="3" s="1"/>
  <c r="M3833" i="3" a="1"/>
  <c r="M3833" i="3" s="1"/>
  <c r="M3832" i="3" a="1"/>
  <c r="M3832" i="3" s="1"/>
  <c r="M3831" i="3" a="1"/>
  <c r="M3831" i="3" s="1"/>
  <c r="M3830" i="3" a="1"/>
  <c r="M3830" i="3" s="1"/>
  <c r="M3829" i="3" a="1"/>
  <c r="M3829" i="3" s="1"/>
  <c r="M3828" i="3" a="1"/>
  <c r="M3828" i="3" s="1"/>
  <c r="M3827" i="3" a="1"/>
  <c r="M3827" i="3" s="1"/>
  <c r="M3826" i="3" a="1"/>
  <c r="M3826" i="3" s="1"/>
  <c r="M3825" i="3" a="1"/>
  <c r="M3825" i="3" s="1"/>
  <c r="M3824" i="3" a="1"/>
  <c r="M3824" i="3" s="1"/>
  <c r="M3823" i="3" a="1"/>
  <c r="M3823" i="3" s="1"/>
  <c r="M3822" i="3" a="1"/>
  <c r="M3822" i="3" s="1"/>
  <c r="M3821" i="3" a="1"/>
  <c r="M3821" i="3" s="1"/>
  <c r="M3820" i="3" a="1"/>
  <c r="M3820" i="3" s="1"/>
  <c r="M3819" i="3" a="1"/>
  <c r="M3819" i="3" s="1"/>
  <c r="M3818" i="3" a="1"/>
  <c r="M3818" i="3" s="1"/>
  <c r="M3817" i="3" a="1"/>
  <c r="M3817" i="3" s="1"/>
  <c r="M3816" i="3" a="1"/>
  <c r="M3816" i="3" s="1"/>
  <c r="M3815" i="3" a="1"/>
  <c r="M3815" i="3" s="1"/>
  <c r="M3814" i="3" a="1"/>
  <c r="M3814" i="3" s="1"/>
  <c r="M3813" i="3" a="1"/>
  <c r="M3813" i="3" s="1"/>
  <c r="M3812" i="3" a="1"/>
  <c r="M3812" i="3" s="1"/>
  <c r="M3811" i="3" a="1"/>
  <c r="M3811" i="3" s="1"/>
  <c r="M3810" i="3" a="1"/>
  <c r="M3810" i="3" s="1"/>
  <c r="M3809" i="3" a="1"/>
  <c r="M3809" i="3" s="1"/>
  <c r="M3808" i="3" a="1"/>
  <c r="M3808" i="3" s="1"/>
  <c r="M3807" i="3" a="1"/>
  <c r="M3807" i="3" s="1"/>
  <c r="M3806" i="3" a="1"/>
  <c r="M3806" i="3" s="1"/>
  <c r="M3805" i="3" a="1"/>
  <c r="M3805" i="3" s="1"/>
  <c r="M3804" i="3" a="1"/>
  <c r="M3804" i="3" s="1"/>
  <c r="M3803" i="3" a="1"/>
  <c r="M3803" i="3" s="1"/>
  <c r="M3802" i="3" a="1"/>
  <c r="M3802" i="3" s="1"/>
  <c r="M3801" i="3" a="1"/>
  <c r="M3801" i="3" s="1"/>
  <c r="M3800" i="3" a="1"/>
  <c r="M3800" i="3" s="1"/>
  <c r="M3799" i="3" a="1"/>
  <c r="M3799" i="3" s="1"/>
  <c r="M3798" i="3" a="1"/>
  <c r="M3798" i="3" s="1"/>
  <c r="M3797" i="3" a="1"/>
  <c r="M3797" i="3" s="1"/>
  <c r="M3796" i="3" a="1"/>
  <c r="M3796" i="3" s="1"/>
  <c r="M3795" i="3" a="1"/>
  <c r="M3795" i="3" s="1"/>
  <c r="M3794" i="3" a="1"/>
  <c r="M3794" i="3" s="1"/>
  <c r="M3793" i="3" a="1"/>
  <c r="M3793" i="3" s="1"/>
  <c r="M3792" i="3" a="1"/>
  <c r="M3792" i="3" s="1"/>
  <c r="M3791" i="3" a="1"/>
  <c r="M3791" i="3" s="1"/>
  <c r="M3790" i="3" a="1"/>
  <c r="M3790" i="3" s="1"/>
  <c r="M3789" i="3" a="1"/>
  <c r="M3789" i="3" s="1"/>
  <c r="M3788" i="3" a="1"/>
  <c r="M3788" i="3" s="1"/>
  <c r="M3787" i="3" a="1"/>
  <c r="M3787" i="3" s="1"/>
  <c r="M3786" i="3" a="1"/>
  <c r="M3786" i="3" s="1"/>
  <c r="M3785" i="3" a="1"/>
  <c r="M3785" i="3" s="1"/>
  <c r="M3784" i="3" a="1"/>
  <c r="M3784" i="3" s="1"/>
  <c r="M3783" i="3" a="1"/>
  <c r="M3783" i="3" s="1"/>
  <c r="M3782" i="3" a="1"/>
  <c r="M3782" i="3" s="1"/>
  <c r="M3781" i="3" a="1"/>
  <c r="M3781" i="3" s="1"/>
  <c r="M3780" i="3" a="1"/>
  <c r="M3780" i="3" s="1"/>
  <c r="M3779" i="3" a="1"/>
  <c r="M3779" i="3" s="1"/>
  <c r="M3778" i="3" a="1"/>
  <c r="M3778" i="3" s="1"/>
  <c r="M3777" i="3" a="1"/>
  <c r="M3777" i="3" s="1"/>
  <c r="M3776" i="3" a="1"/>
  <c r="M3776" i="3" s="1"/>
  <c r="M3775" i="3" a="1"/>
  <c r="M3775" i="3" s="1"/>
  <c r="M3774" i="3" a="1"/>
  <c r="M3774" i="3" s="1"/>
  <c r="M3773" i="3" a="1"/>
  <c r="M3773" i="3" s="1"/>
  <c r="M3772" i="3" a="1"/>
  <c r="M3772" i="3" s="1"/>
  <c r="M3771" i="3" a="1"/>
  <c r="M3771" i="3" s="1"/>
  <c r="M3770" i="3" a="1"/>
  <c r="M3770" i="3" s="1"/>
  <c r="M3769" i="3" a="1"/>
  <c r="M3769" i="3" s="1"/>
  <c r="M3768" i="3" a="1"/>
  <c r="M3768" i="3" s="1"/>
  <c r="M3767" i="3" a="1"/>
  <c r="M3767" i="3" s="1"/>
  <c r="M3766" i="3" a="1"/>
  <c r="M3766" i="3" s="1"/>
  <c r="M3765" i="3" a="1"/>
  <c r="M3765" i="3" s="1"/>
  <c r="M3764" i="3" a="1"/>
  <c r="M3764" i="3" s="1"/>
  <c r="M3763" i="3" a="1"/>
  <c r="M3763" i="3" s="1"/>
  <c r="M3762" i="3" a="1"/>
  <c r="M3762" i="3" s="1"/>
  <c r="M3761" i="3" a="1"/>
  <c r="M3761" i="3" s="1"/>
  <c r="M3760" i="3" a="1"/>
  <c r="M3760" i="3" s="1"/>
  <c r="M3759" i="3" a="1"/>
  <c r="M3759" i="3" s="1"/>
  <c r="M3758" i="3" a="1"/>
  <c r="M3758" i="3" s="1"/>
  <c r="M3757" i="3" a="1"/>
  <c r="M3757" i="3" s="1"/>
  <c r="M3756" i="3" a="1"/>
  <c r="M3756" i="3" s="1"/>
  <c r="M3755" i="3" a="1"/>
  <c r="M3755" i="3" s="1"/>
  <c r="M3754" i="3" a="1"/>
  <c r="M3754" i="3" s="1"/>
  <c r="M3753" i="3" a="1"/>
  <c r="M3753" i="3" s="1"/>
  <c r="M3752" i="3" a="1"/>
  <c r="M3752" i="3" s="1"/>
  <c r="M3751" i="3" a="1"/>
  <c r="M3751" i="3" s="1"/>
  <c r="M3750" i="3" a="1"/>
  <c r="M3750" i="3" s="1"/>
  <c r="M3749" i="3" a="1"/>
  <c r="M3749" i="3" s="1"/>
  <c r="M3748" i="3" a="1"/>
  <c r="M3748" i="3" s="1"/>
  <c r="M3747" i="3" a="1"/>
  <c r="M3747" i="3" s="1"/>
  <c r="M3746" i="3" a="1"/>
  <c r="M3746" i="3" s="1"/>
  <c r="M3745" i="3" a="1"/>
  <c r="M3745" i="3" s="1"/>
  <c r="M3744" i="3" a="1"/>
  <c r="M3744" i="3" s="1"/>
  <c r="M3743" i="3" a="1"/>
  <c r="M3743" i="3" s="1"/>
  <c r="M3742" i="3" a="1"/>
  <c r="M3742" i="3" s="1"/>
  <c r="M3741" i="3" a="1"/>
  <c r="M3741" i="3" s="1"/>
  <c r="M3740" i="3" a="1"/>
  <c r="M3740" i="3" s="1"/>
  <c r="M3739" i="3" a="1"/>
  <c r="M3739" i="3" s="1"/>
  <c r="M3738" i="3" a="1"/>
  <c r="M3738" i="3" s="1"/>
  <c r="M3737" i="3" a="1"/>
  <c r="M3737" i="3" s="1"/>
  <c r="M3736" i="3" a="1"/>
  <c r="M3736" i="3" s="1"/>
  <c r="M3735" i="3" a="1"/>
  <c r="M3735" i="3" s="1"/>
  <c r="M3734" i="3" a="1"/>
  <c r="M3734" i="3" s="1"/>
  <c r="M3733" i="3" a="1"/>
  <c r="M3733" i="3" s="1"/>
  <c r="M3732" i="3" a="1"/>
  <c r="M3732" i="3" s="1"/>
  <c r="M3731" i="3" a="1"/>
  <c r="M3731" i="3" s="1"/>
  <c r="M3730" i="3" a="1"/>
  <c r="M3730" i="3" s="1"/>
  <c r="M3729" i="3" a="1"/>
  <c r="M3729" i="3" s="1"/>
  <c r="M3728" i="3" a="1"/>
  <c r="M3728" i="3" s="1"/>
  <c r="M3727" i="3" a="1"/>
  <c r="M3727" i="3" s="1"/>
  <c r="M3726" i="3" a="1"/>
  <c r="M3726" i="3" s="1"/>
  <c r="M3725" i="3" a="1"/>
  <c r="M3725" i="3" s="1"/>
  <c r="M3724" i="3" a="1"/>
  <c r="M3724" i="3" s="1"/>
  <c r="M3723" i="3" a="1"/>
  <c r="M3723" i="3" s="1"/>
  <c r="M3722" i="3" a="1"/>
  <c r="M3722" i="3" s="1"/>
  <c r="M3721" i="3" a="1"/>
  <c r="M3721" i="3" s="1"/>
  <c r="M3720" i="3" a="1"/>
  <c r="M3720" i="3" s="1"/>
  <c r="M3719" i="3" a="1"/>
  <c r="M3719" i="3" s="1"/>
  <c r="M3718" i="3" a="1"/>
  <c r="M3718" i="3" s="1"/>
  <c r="M3717" i="3" a="1"/>
  <c r="M3717" i="3" s="1"/>
  <c r="M3716" i="3" a="1"/>
  <c r="M3716" i="3" s="1"/>
  <c r="M3715" i="3" a="1"/>
  <c r="M3715" i="3" s="1"/>
  <c r="M3714" i="3" a="1"/>
  <c r="M3714" i="3" s="1"/>
  <c r="M3713" i="3" a="1"/>
  <c r="M3713" i="3" s="1"/>
  <c r="M3712" i="3" a="1"/>
  <c r="M3712" i="3" s="1"/>
  <c r="M3711" i="3" a="1"/>
  <c r="M3711" i="3" s="1"/>
  <c r="M3710" i="3" a="1"/>
  <c r="M3710" i="3" s="1"/>
  <c r="M3709" i="3" a="1"/>
  <c r="M3709" i="3" s="1"/>
  <c r="M3708" i="3" a="1"/>
  <c r="M3708" i="3" s="1"/>
  <c r="M3707" i="3" a="1"/>
  <c r="M3707" i="3" s="1"/>
  <c r="M3706" i="3" a="1"/>
  <c r="M3706" i="3" s="1"/>
  <c r="M3705" i="3" a="1"/>
  <c r="M3705" i="3" s="1"/>
  <c r="M3704" i="3" a="1"/>
  <c r="M3704" i="3" s="1"/>
  <c r="M3703" i="3" a="1"/>
  <c r="M3703" i="3" s="1"/>
  <c r="M3702" i="3" a="1"/>
  <c r="M3702" i="3" s="1"/>
  <c r="M3701" i="3" a="1"/>
  <c r="M3701" i="3" s="1"/>
  <c r="M3700" i="3" a="1"/>
  <c r="M3700" i="3" s="1"/>
  <c r="M3699" i="3" a="1"/>
  <c r="M3699" i="3" s="1"/>
  <c r="M3698" i="3" a="1"/>
  <c r="M3698" i="3" s="1"/>
  <c r="M3697" i="3" a="1"/>
  <c r="M3697" i="3" s="1"/>
  <c r="M3696" i="3" a="1"/>
  <c r="M3696" i="3" s="1"/>
  <c r="M3695" i="3" a="1"/>
  <c r="M3695" i="3" s="1"/>
  <c r="M3694" i="3" a="1"/>
  <c r="M3694" i="3" s="1"/>
  <c r="M3693" i="3" a="1"/>
  <c r="M3693" i="3" s="1"/>
  <c r="M3692" i="3" a="1"/>
  <c r="M3692" i="3" s="1"/>
  <c r="M3691" i="3" a="1"/>
  <c r="M3691" i="3" s="1"/>
  <c r="M3690" i="3" a="1"/>
  <c r="M3690" i="3" s="1"/>
  <c r="M3689" i="3" a="1"/>
  <c r="M3689" i="3" s="1"/>
  <c r="M3688" i="3" a="1"/>
  <c r="M3688" i="3" s="1"/>
  <c r="M3687" i="3" a="1"/>
  <c r="M3687" i="3" s="1"/>
  <c r="M3686" i="3" a="1"/>
  <c r="M3686" i="3" s="1"/>
  <c r="M3685" i="3" a="1"/>
  <c r="M3685" i="3" s="1"/>
  <c r="M3684" i="3" a="1"/>
  <c r="M3684" i="3" s="1"/>
  <c r="M3683" i="3" a="1"/>
  <c r="M3683" i="3" s="1"/>
  <c r="M3682" i="3" a="1"/>
  <c r="M3682" i="3" s="1"/>
  <c r="M3681" i="3" a="1"/>
  <c r="M3681" i="3" s="1"/>
  <c r="M3680" i="3" a="1"/>
  <c r="M3680" i="3" s="1"/>
  <c r="M3679" i="3" a="1"/>
  <c r="M3679" i="3" s="1"/>
  <c r="M3678" i="3" a="1"/>
  <c r="M3678" i="3" s="1"/>
  <c r="M3677" i="3" a="1"/>
  <c r="M3677" i="3" s="1"/>
  <c r="M3676" i="3" a="1"/>
  <c r="M3676" i="3" s="1"/>
  <c r="M3675" i="3" a="1"/>
  <c r="M3675" i="3" s="1"/>
  <c r="M3674" i="3" a="1"/>
  <c r="M3674" i="3" s="1"/>
  <c r="M3673" i="3" a="1"/>
  <c r="M3673" i="3" s="1"/>
  <c r="M3672" i="3" a="1"/>
  <c r="M3672" i="3" s="1"/>
  <c r="M3671" i="3" a="1"/>
  <c r="M3671" i="3" s="1"/>
  <c r="M3670" i="3" a="1"/>
  <c r="M3670" i="3" s="1"/>
  <c r="M3669" i="3" a="1"/>
  <c r="M3669" i="3" s="1"/>
  <c r="M3668" i="3" a="1"/>
  <c r="M3668" i="3" s="1"/>
  <c r="M3667" i="3" a="1"/>
  <c r="M3667" i="3" s="1"/>
  <c r="M3666" i="3" a="1"/>
  <c r="M3666" i="3" s="1"/>
  <c r="M3665" i="3" a="1"/>
  <c r="M3665" i="3" s="1"/>
  <c r="M3664" i="3" a="1"/>
  <c r="M3664" i="3" s="1"/>
  <c r="M3663" i="3" a="1"/>
  <c r="M3663" i="3" s="1"/>
  <c r="M3662" i="3" a="1"/>
  <c r="M3662" i="3" s="1"/>
  <c r="M3661" i="3" a="1"/>
  <c r="M3661" i="3" s="1"/>
  <c r="M3660" i="3" a="1"/>
  <c r="M3660" i="3" s="1"/>
  <c r="M3659" i="3" a="1"/>
  <c r="M3659" i="3" s="1"/>
  <c r="M3658" i="3" a="1"/>
  <c r="M3658" i="3" s="1"/>
  <c r="M3657" i="3" a="1"/>
  <c r="M3657" i="3" s="1"/>
  <c r="M3656" i="3" a="1"/>
  <c r="M3656" i="3" s="1"/>
  <c r="M3655" i="3" a="1"/>
  <c r="M3655" i="3" s="1"/>
  <c r="M3654" i="3" a="1"/>
  <c r="M3654" i="3" s="1"/>
  <c r="M3653" i="3" a="1"/>
  <c r="M3653" i="3" s="1"/>
  <c r="M3652" i="3" a="1"/>
  <c r="M3652" i="3" s="1"/>
  <c r="M3651" i="3" a="1"/>
  <c r="M3651" i="3" s="1"/>
  <c r="M3650" i="3" a="1"/>
  <c r="M3650" i="3" s="1"/>
  <c r="M3649" i="3" a="1"/>
  <c r="M3649" i="3" s="1"/>
  <c r="M3648" i="3" a="1"/>
  <c r="M3648" i="3" s="1"/>
  <c r="M3647" i="3" a="1"/>
  <c r="M3647" i="3" s="1"/>
  <c r="M3646" i="3" a="1"/>
  <c r="M3646" i="3" s="1"/>
  <c r="M3645" i="3" a="1"/>
  <c r="M3645" i="3" s="1"/>
  <c r="M3644" i="3" a="1"/>
  <c r="M3644" i="3" s="1"/>
  <c r="M3643" i="3" a="1"/>
  <c r="M3643" i="3" s="1"/>
  <c r="M3642" i="3" a="1"/>
  <c r="M3642" i="3" s="1"/>
  <c r="M3641" i="3" a="1"/>
  <c r="M3641" i="3" s="1"/>
  <c r="M3640" i="3" a="1"/>
  <c r="M3640" i="3" s="1"/>
  <c r="M3639" i="3" a="1"/>
  <c r="M3639" i="3" s="1"/>
  <c r="M3638" i="3" a="1"/>
  <c r="M3638" i="3" s="1"/>
  <c r="M3637" i="3" a="1"/>
  <c r="M3637" i="3" s="1"/>
  <c r="M3636" i="3" a="1"/>
  <c r="M3636" i="3" s="1"/>
  <c r="M3635" i="3" a="1"/>
  <c r="M3635" i="3" s="1"/>
  <c r="M3634" i="3" a="1"/>
  <c r="M3634" i="3" s="1"/>
  <c r="M3633" i="3" a="1"/>
  <c r="M3633" i="3" s="1"/>
  <c r="M3632" i="3" a="1"/>
  <c r="M3632" i="3" s="1"/>
  <c r="M3631" i="3" a="1"/>
  <c r="M3631" i="3" s="1"/>
  <c r="M3630" i="3" a="1"/>
  <c r="M3630" i="3" s="1"/>
  <c r="M3629" i="3" a="1"/>
  <c r="M3629" i="3" s="1"/>
  <c r="M3628" i="3" a="1"/>
  <c r="M3628" i="3" s="1"/>
  <c r="M3627" i="3" a="1"/>
  <c r="M3627" i="3" s="1"/>
  <c r="M3626" i="3" a="1"/>
  <c r="M3626" i="3" s="1"/>
  <c r="M3625" i="3" a="1"/>
  <c r="M3625" i="3" s="1"/>
  <c r="M3624" i="3" a="1"/>
  <c r="M3624" i="3" s="1"/>
  <c r="M3623" i="3" a="1"/>
  <c r="M3623" i="3" s="1"/>
  <c r="M3622" i="3" a="1"/>
  <c r="M3622" i="3" s="1"/>
  <c r="M3621" i="3" a="1"/>
  <c r="M3621" i="3" s="1"/>
  <c r="M3620" i="3" a="1"/>
  <c r="M3620" i="3" s="1"/>
  <c r="M3619" i="3" a="1"/>
  <c r="M3619" i="3" s="1"/>
  <c r="M3618" i="3" a="1"/>
  <c r="M3618" i="3" s="1"/>
  <c r="M3617" i="3" a="1"/>
  <c r="M3617" i="3" s="1"/>
  <c r="M3616" i="3" a="1"/>
  <c r="M3616" i="3" s="1"/>
  <c r="M3615" i="3" a="1"/>
  <c r="M3615" i="3" s="1"/>
  <c r="M3614" i="3" a="1"/>
  <c r="M3614" i="3" s="1"/>
  <c r="M3613" i="3" a="1"/>
  <c r="M3613" i="3" s="1"/>
  <c r="M3612" i="3" a="1"/>
  <c r="M3612" i="3" s="1"/>
  <c r="M3611" i="3" a="1"/>
  <c r="M3611" i="3" s="1"/>
  <c r="M3610" i="3" a="1"/>
  <c r="M3610" i="3" s="1"/>
  <c r="M3609" i="3" a="1"/>
  <c r="M3609" i="3" s="1"/>
  <c r="M3608" i="3" a="1"/>
  <c r="M3608" i="3" s="1"/>
  <c r="M3607" i="3" a="1"/>
  <c r="M3607" i="3" s="1"/>
  <c r="M3606" i="3" a="1"/>
  <c r="M3606" i="3" s="1"/>
  <c r="M3605" i="3" a="1"/>
  <c r="M3605" i="3" s="1"/>
  <c r="M3604" i="3" a="1"/>
  <c r="M3604" i="3" s="1"/>
  <c r="M3603" i="3" a="1"/>
  <c r="M3603" i="3" s="1"/>
  <c r="M3602" i="3" a="1"/>
  <c r="M3602" i="3" s="1"/>
  <c r="M3601" i="3" a="1"/>
  <c r="M3601" i="3" s="1"/>
  <c r="M3600" i="3" a="1"/>
  <c r="M3600" i="3" s="1"/>
  <c r="M3599" i="3" a="1"/>
  <c r="M3599" i="3" s="1"/>
  <c r="M3598" i="3" a="1"/>
  <c r="M3598" i="3" s="1"/>
  <c r="M3597" i="3" a="1"/>
  <c r="M3597" i="3" s="1"/>
  <c r="M3596" i="3" a="1"/>
  <c r="M3596" i="3" s="1"/>
  <c r="M3595" i="3" a="1"/>
  <c r="M3595" i="3" s="1"/>
  <c r="M3594" i="3" a="1"/>
  <c r="M3594" i="3" s="1"/>
  <c r="M3593" i="3" a="1"/>
  <c r="M3593" i="3" s="1"/>
  <c r="M3592" i="3" a="1"/>
  <c r="M3592" i="3" s="1"/>
  <c r="M3591" i="3" a="1"/>
  <c r="M3591" i="3" s="1"/>
  <c r="M3590" i="3" a="1"/>
  <c r="M3590" i="3" s="1"/>
  <c r="M3589" i="3" a="1"/>
  <c r="M3589" i="3" s="1"/>
  <c r="M3588" i="3" a="1"/>
  <c r="M3588" i="3" s="1"/>
  <c r="M3587" i="3" a="1"/>
  <c r="M3587" i="3" s="1"/>
  <c r="M3586" i="3" a="1"/>
  <c r="M3586" i="3" s="1"/>
  <c r="M3585" i="3" a="1"/>
  <c r="M3585" i="3" s="1"/>
  <c r="M3584" i="3" a="1"/>
  <c r="M3584" i="3" s="1"/>
  <c r="M3583" i="3" a="1"/>
  <c r="M3583" i="3" s="1"/>
  <c r="M3582" i="3" a="1"/>
  <c r="M3582" i="3" s="1"/>
  <c r="M3581" i="3" a="1"/>
  <c r="M3581" i="3" s="1"/>
  <c r="M3580" i="3" a="1"/>
  <c r="M3580" i="3" s="1"/>
  <c r="M3579" i="3" a="1"/>
  <c r="M3579" i="3" s="1"/>
  <c r="M3578" i="3" a="1"/>
  <c r="M3578" i="3" s="1"/>
  <c r="M3577" i="3" a="1"/>
  <c r="M3577" i="3" s="1"/>
  <c r="M3576" i="3" a="1"/>
  <c r="M3576" i="3" s="1"/>
  <c r="M3575" i="3" a="1"/>
  <c r="M3575" i="3" s="1"/>
  <c r="M3574" i="3" a="1"/>
  <c r="M3574" i="3" s="1"/>
  <c r="M3573" i="3" a="1"/>
  <c r="M3573" i="3" s="1"/>
  <c r="M3572" i="3" a="1"/>
  <c r="M3572" i="3" s="1"/>
  <c r="M3571" i="3" a="1"/>
  <c r="M3571" i="3" s="1"/>
  <c r="M3570" i="3" a="1"/>
  <c r="M3570" i="3" s="1"/>
  <c r="M3569" i="3" a="1"/>
  <c r="M3569" i="3" s="1"/>
  <c r="M3568" i="3" a="1"/>
  <c r="M3568" i="3" s="1"/>
  <c r="M3567" i="3" a="1"/>
  <c r="M3567" i="3" s="1"/>
  <c r="M3566" i="3" a="1"/>
  <c r="M3566" i="3" s="1"/>
  <c r="M3565" i="3" a="1"/>
  <c r="M3565" i="3" s="1"/>
  <c r="M3564" i="3" a="1"/>
  <c r="M3564" i="3" s="1"/>
  <c r="M3563" i="3" a="1"/>
  <c r="M3563" i="3" s="1"/>
  <c r="M3562" i="3" a="1"/>
  <c r="M3562" i="3" s="1"/>
  <c r="M3561" i="3" a="1"/>
  <c r="M3561" i="3" s="1"/>
  <c r="M3560" i="3" a="1"/>
  <c r="M3560" i="3" s="1"/>
  <c r="M3559" i="3" a="1"/>
  <c r="M3559" i="3" s="1"/>
  <c r="M3558" i="3" a="1"/>
  <c r="M3558" i="3" s="1"/>
  <c r="M3557" i="3" a="1"/>
  <c r="M3557" i="3" s="1"/>
  <c r="M3556" i="3" a="1"/>
  <c r="M3556" i="3" s="1"/>
  <c r="M3555" i="3" a="1"/>
  <c r="M3555" i="3" s="1"/>
  <c r="M3554" i="3" a="1"/>
  <c r="M3554" i="3" s="1"/>
  <c r="M3553" i="3" a="1"/>
  <c r="M3553" i="3" s="1"/>
  <c r="M3552" i="3" a="1"/>
  <c r="M3552" i="3" s="1"/>
  <c r="M3551" i="3" a="1"/>
  <c r="M3551" i="3" s="1"/>
  <c r="M3550" i="3" a="1"/>
  <c r="M3550" i="3" s="1"/>
  <c r="M3549" i="3" a="1"/>
  <c r="M3549" i="3" s="1"/>
  <c r="M3548" i="3" a="1"/>
  <c r="M3548" i="3" s="1"/>
  <c r="M3547" i="3" a="1"/>
  <c r="M3547" i="3" s="1"/>
  <c r="M3546" i="3" a="1"/>
  <c r="M3546" i="3" s="1"/>
  <c r="M3545" i="3" a="1"/>
  <c r="M3545" i="3" s="1"/>
  <c r="M3544" i="3" a="1"/>
  <c r="M3544" i="3" s="1"/>
  <c r="M3543" i="3" a="1"/>
  <c r="M3543" i="3" s="1"/>
  <c r="M3542" i="3" a="1"/>
  <c r="M3542" i="3" s="1"/>
  <c r="M3541" i="3" a="1"/>
  <c r="M3541" i="3" s="1"/>
  <c r="M3540" i="3" a="1"/>
  <c r="M3540" i="3" s="1"/>
  <c r="M3539" i="3" a="1"/>
  <c r="M3539" i="3" s="1"/>
  <c r="M3538" i="3" a="1"/>
  <c r="M3538" i="3" s="1"/>
  <c r="M3537" i="3" a="1"/>
  <c r="M3537" i="3" s="1"/>
  <c r="M3536" i="3" a="1"/>
  <c r="M3536" i="3" s="1"/>
  <c r="M3535" i="3" a="1"/>
  <c r="M3535" i="3" s="1"/>
  <c r="M3534" i="3" a="1"/>
  <c r="M3534" i="3" s="1"/>
  <c r="M3533" i="3" a="1"/>
  <c r="M3533" i="3" s="1"/>
  <c r="M3532" i="3" a="1"/>
  <c r="M3532" i="3" s="1"/>
  <c r="M3531" i="3" a="1"/>
  <c r="M3531" i="3" s="1"/>
  <c r="M3530" i="3" a="1"/>
  <c r="M3530" i="3" s="1"/>
  <c r="M3529" i="3" a="1"/>
  <c r="M3529" i="3" s="1"/>
  <c r="M3528" i="3" a="1"/>
  <c r="M3528" i="3" s="1"/>
  <c r="M3527" i="3" a="1"/>
  <c r="M3527" i="3" s="1"/>
  <c r="M3526" i="3" a="1"/>
  <c r="M3526" i="3" s="1"/>
  <c r="M3525" i="3" a="1"/>
  <c r="M3525" i="3" s="1"/>
  <c r="M3524" i="3" a="1"/>
  <c r="M3524" i="3" s="1"/>
  <c r="M3523" i="3" a="1"/>
  <c r="M3523" i="3" s="1"/>
  <c r="M3522" i="3" a="1"/>
  <c r="M3522" i="3" s="1"/>
  <c r="M3521" i="3" a="1"/>
  <c r="M3521" i="3" s="1"/>
  <c r="M3520" i="3" a="1"/>
  <c r="M3520" i="3" s="1"/>
  <c r="M3519" i="3" a="1"/>
  <c r="M3519" i="3" s="1"/>
  <c r="M3518" i="3" a="1"/>
  <c r="M3518" i="3" s="1"/>
  <c r="M3517" i="3" a="1"/>
  <c r="M3517" i="3" s="1"/>
  <c r="M3516" i="3" a="1"/>
  <c r="M3516" i="3" s="1"/>
  <c r="M3515" i="3" a="1"/>
  <c r="M3515" i="3" s="1"/>
  <c r="M3514" i="3" a="1"/>
  <c r="M3514" i="3" s="1"/>
  <c r="M3513" i="3" a="1"/>
  <c r="M3513" i="3" s="1"/>
  <c r="M3512" i="3" a="1"/>
  <c r="M3512" i="3" s="1"/>
  <c r="M3511" i="3" a="1"/>
  <c r="M3511" i="3" s="1"/>
  <c r="M3510" i="3" a="1"/>
  <c r="M3510" i="3" s="1"/>
  <c r="M3509" i="3" a="1"/>
  <c r="M3509" i="3" s="1"/>
  <c r="M3508" i="3" a="1"/>
  <c r="M3508" i="3" s="1"/>
  <c r="M3507" i="3" a="1"/>
  <c r="M3507" i="3" s="1"/>
  <c r="M3506" i="3" a="1"/>
  <c r="M3506" i="3" s="1"/>
  <c r="M3505" i="3" a="1"/>
  <c r="M3505" i="3" s="1"/>
  <c r="M3504" i="3" a="1"/>
  <c r="M3504" i="3" s="1"/>
  <c r="M3503" i="3" a="1"/>
  <c r="M3503" i="3" s="1"/>
  <c r="M3502" i="3" a="1"/>
  <c r="M3502" i="3" s="1"/>
  <c r="M3501" i="3" a="1"/>
  <c r="M3501" i="3" s="1"/>
  <c r="M3500" i="3" a="1"/>
  <c r="M3500" i="3" s="1"/>
  <c r="M3499" i="3" a="1"/>
  <c r="M3499" i="3" s="1"/>
  <c r="M3498" i="3" a="1"/>
  <c r="M3498" i="3" s="1"/>
  <c r="M3497" i="3" a="1"/>
  <c r="M3497" i="3" s="1"/>
  <c r="M3496" i="3" a="1"/>
  <c r="M3496" i="3" s="1"/>
  <c r="M3495" i="3" a="1"/>
  <c r="M3495" i="3" s="1"/>
  <c r="M3494" i="3" a="1"/>
  <c r="M3494" i="3" s="1"/>
  <c r="M3493" i="3" a="1"/>
  <c r="M3493" i="3" s="1"/>
  <c r="M3492" i="3" a="1"/>
  <c r="M3492" i="3" s="1"/>
  <c r="M3491" i="3" a="1"/>
  <c r="M3491" i="3" s="1"/>
  <c r="M3490" i="3" a="1"/>
  <c r="M3490" i="3" s="1"/>
  <c r="M3489" i="3" a="1"/>
  <c r="M3489" i="3" s="1"/>
  <c r="M3488" i="3" a="1"/>
  <c r="M3488" i="3" s="1"/>
  <c r="M3487" i="3" a="1"/>
  <c r="M3487" i="3" s="1"/>
  <c r="M3486" i="3" a="1"/>
  <c r="M3486" i="3" s="1"/>
  <c r="M3485" i="3" a="1"/>
  <c r="M3485" i="3" s="1"/>
  <c r="M3484" i="3" a="1"/>
  <c r="M3484" i="3" s="1"/>
  <c r="M3483" i="3" a="1"/>
  <c r="M3483" i="3" s="1"/>
  <c r="M3482" i="3" a="1"/>
  <c r="M3482" i="3" s="1"/>
  <c r="M3481" i="3" a="1"/>
  <c r="M3481" i="3" s="1"/>
  <c r="M3480" i="3" a="1"/>
  <c r="M3480" i="3" s="1"/>
  <c r="M3479" i="3" a="1"/>
  <c r="M3479" i="3" s="1"/>
  <c r="M3478" i="3" a="1"/>
  <c r="M3478" i="3" s="1"/>
  <c r="M3477" i="3" a="1"/>
  <c r="M3477" i="3" s="1"/>
  <c r="M3476" i="3" a="1"/>
  <c r="M3476" i="3" s="1"/>
  <c r="M3475" i="3" a="1"/>
  <c r="M3475" i="3" s="1"/>
  <c r="M3474" i="3" a="1"/>
  <c r="M3474" i="3" s="1"/>
  <c r="M3473" i="3" a="1"/>
  <c r="M3473" i="3" s="1"/>
  <c r="M3472" i="3" a="1"/>
  <c r="M3472" i="3" s="1"/>
  <c r="M3471" i="3" a="1"/>
  <c r="M3471" i="3" s="1"/>
  <c r="M3470" i="3" a="1"/>
  <c r="M3470" i="3" s="1"/>
  <c r="M3469" i="3" a="1"/>
  <c r="M3469" i="3" s="1"/>
  <c r="M3468" i="3" a="1"/>
  <c r="M3468" i="3" s="1"/>
  <c r="M3467" i="3" a="1"/>
  <c r="M3467" i="3" s="1"/>
  <c r="M3466" i="3" a="1"/>
  <c r="M3466" i="3" s="1"/>
  <c r="M3465" i="3" a="1"/>
  <c r="M3465" i="3" s="1"/>
  <c r="M3464" i="3" a="1"/>
  <c r="M3464" i="3" s="1"/>
  <c r="M3463" i="3" a="1"/>
  <c r="M3463" i="3" s="1"/>
  <c r="M3462" i="3" a="1"/>
  <c r="M3462" i="3" s="1"/>
  <c r="M3461" i="3" a="1"/>
  <c r="M3461" i="3" s="1"/>
  <c r="M3460" i="3" a="1"/>
  <c r="M3460" i="3" s="1"/>
  <c r="M3459" i="3" a="1"/>
  <c r="M3459" i="3" s="1"/>
  <c r="M3458" i="3" a="1"/>
  <c r="M3458" i="3" s="1"/>
  <c r="M3457" i="3" a="1"/>
  <c r="M3457" i="3" s="1"/>
  <c r="M3456" i="3" a="1"/>
  <c r="M3456" i="3" s="1"/>
  <c r="M3455" i="3" a="1"/>
  <c r="M3455" i="3" s="1"/>
  <c r="M3454" i="3" a="1"/>
  <c r="M3454" i="3" s="1"/>
  <c r="M3453" i="3" a="1"/>
  <c r="M3453" i="3" s="1"/>
  <c r="M3452" i="3" a="1"/>
  <c r="M3452" i="3" s="1"/>
  <c r="M3451" i="3" a="1"/>
  <c r="M3451" i="3" s="1"/>
  <c r="M3450" i="3" a="1"/>
  <c r="M3450" i="3" s="1"/>
  <c r="M3449" i="3" a="1"/>
  <c r="M3449" i="3" s="1"/>
  <c r="M3448" i="3" a="1"/>
  <c r="M3448" i="3" s="1"/>
  <c r="M3447" i="3" a="1"/>
  <c r="M3447" i="3" s="1"/>
  <c r="M3446" i="3" a="1"/>
  <c r="M3446" i="3" s="1"/>
  <c r="M3445" i="3" a="1"/>
  <c r="M3445" i="3" s="1"/>
  <c r="M3444" i="3" a="1"/>
  <c r="M3444" i="3" s="1"/>
  <c r="M3443" i="3" a="1"/>
  <c r="M3443" i="3" s="1"/>
  <c r="M3442" i="3" a="1"/>
  <c r="M3442" i="3" s="1"/>
  <c r="M3441" i="3" a="1"/>
  <c r="M3441" i="3" s="1"/>
  <c r="M3440" i="3" a="1"/>
  <c r="M3440" i="3" s="1"/>
  <c r="M3439" i="3" a="1"/>
  <c r="M3439" i="3" s="1"/>
  <c r="M3438" i="3" a="1"/>
  <c r="M3438" i="3" s="1"/>
  <c r="M3437" i="3" a="1"/>
  <c r="M3437" i="3" s="1"/>
  <c r="M3436" i="3" a="1"/>
  <c r="M3436" i="3" s="1"/>
  <c r="M3435" i="3" a="1"/>
  <c r="M3435" i="3" s="1"/>
  <c r="M3434" i="3" a="1"/>
  <c r="M3434" i="3" s="1"/>
  <c r="M3433" i="3" a="1"/>
  <c r="M3433" i="3" s="1"/>
  <c r="M3432" i="3" a="1"/>
  <c r="M3432" i="3" s="1"/>
  <c r="M3431" i="3" a="1"/>
  <c r="M3431" i="3" s="1"/>
  <c r="M3430" i="3" a="1"/>
  <c r="M3430" i="3" s="1"/>
  <c r="M3429" i="3" a="1"/>
  <c r="M3429" i="3" s="1"/>
  <c r="M3428" i="3" a="1"/>
  <c r="M3428" i="3" s="1"/>
  <c r="M3427" i="3" a="1"/>
  <c r="M3427" i="3" s="1"/>
  <c r="M3426" i="3" a="1"/>
  <c r="M3426" i="3" s="1"/>
  <c r="M3425" i="3" a="1"/>
  <c r="M3425" i="3" s="1"/>
  <c r="M3424" i="3" a="1"/>
  <c r="M3424" i="3" s="1"/>
  <c r="M3423" i="3" a="1"/>
  <c r="M3423" i="3" s="1"/>
  <c r="M3422" i="3" a="1"/>
  <c r="M3422" i="3" s="1"/>
  <c r="M3421" i="3" a="1"/>
  <c r="M3421" i="3" s="1"/>
  <c r="M3420" i="3" a="1"/>
  <c r="M3420" i="3" s="1"/>
  <c r="M3419" i="3" a="1"/>
  <c r="M3419" i="3" s="1"/>
  <c r="M3418" i="3" a="1"/>
  <c r="M3418" i="3" s="1"/>
  <c r="M3417" i="3" a="1"/>
  <c r="M3417" i="3" s="1"/>
  <c r="M3416" i="3" a="1"/>
  <c r="M3416" i="3" s="1"/>
  <c r="M3415" i="3" a="1"/>
  <c r="M3415" i="3" s="1"/>
  <c r="M3414" i="3" a="1"/>
  <c r="M3414" i="3" s="1"/>
  <c r="M3413" i="3" a="1"/>
  <c r="M3413" i="3" s="1"/>
  <c r="M3412" i="3" a="1"/>
  <c r="M3412" i="3" s="1"/>
  <c r="M3411" i="3" a="1"/>
  <c r="M3411" i="3" s="1"/>
  <c r="M3410" i="3" a="1"/>
  <c r="M3410" i="3" s="1"/>
  <c r="M3409" i="3" a="1"/>
  <c r="M3409" i="3" s="1"/>
  <c r="M3408" i="3" a="1"/>
  <c r="M3408" i="3" s="1"/>
  <c r="M3407" i="3" a="1"/>
  <c r="M3407" i="3" s="1"/>
  <c r="M3406" i="3" a="1"/>
  <c r="M3406" i="3" s="1"/>
  <c r="M3405" i="3" a="1"/>
  <c r="M3405" i="3" s="1"/>
  <c r="M3404" i="3" a="1"/>
  <c r="M3404" i="3" s="1"/>
  <c r="M3403" i="3" a="1"/>
  <c r="M3403" i="3" s="1"/>
  <c r="M3402" i="3" a="1"/>
  <c r="M3402" i="3" s="1"/>
  <c r="M3401" i="3" a="1"/>
  <c r="M3401" i="3" s="1"/>
  <c r="M3400" i="3" a="1"/>
  <c r="M3400" i="3" s="1"/>
  <c r="M3399" i="3" a="1"/>
  <c r="M3399" i="3" s="1"/>
  <c r="M3398" i="3" a="1"/>
  <c r="M3398" i="3" s="1"/>
  <c r="M3397" i="3" a="1"/>
  <c r="M3397" i="3" s="1"/>
  <c r="M3396" i="3" a="1"/>
  <c r="M3396" i="3" s="1"/>
  <c r="M3395" i="3" a="1"/>
  <c r="M3395" i="3" s="1"/>
  <c r="M3394" i="3" a="1"/>
  <c r="M3394" i="3" s="1"/>
  <c r="M3393" i="3" a="1"/>
  <c r="M3393" i="3" s="1"/>
  <c r="M3392" i="3" a="1"/>
  <c r="M3392" i="3" s="1"/>
  <c r="M3391" i="3" a="1"/>
  <c r="M3391" i="3" s="1"/>
  <c r="M3390" i="3" a="1"/>
  <c r="M3390" i="3" s="1"/>
  <c r="M3389" i="3" a="1"/>
  <c r="M3389" i="3" s="1"/>
  <c r="M3388" i="3" a="1"/>
  <c r="M3388" i="3" s="1"/>
  <c r="M3387" i="3" a="1"/>
  <c r="M3387" i="3" s="1"/>
  <c r="M3386" i="3" a="1"/>
  <c r="M3386" i="3" s="1"/>
  <c r="M3385" i="3" a="1"/>
  <c r="M3385" i="3" s="1"/>
  <c r="M3384" i="3" a="1"/>
  <c r="M3384" i="3" s="1"/>
  <c r="M3383" i="3" a="1"/>
  <c r="M3383" i="3" s="1"/>
  <c r="M3382" i="3" a="1"/>
  <c r="M3382" i="3" s="1"/>
  <c r="M3381" i="3" a="1"/>
  <c r="M3381" i="3" s="1"/>
  <c r="M3380" i="3" a="1"/>
  <c r="M3380" i="3" s="1"/>
  <c r="M3379" i="3" a="1"/>
  <c r="M3379" i="3" s="1"/>
  <c r="M3378" i="3" a="1"/>
  <c r="M3378" i="3" s="1"/>
  <c r="M3377" i="3" a="1"/>
  <c r="M3377" i="3" s="1"/>
  <c r="M3376" i="3" a="1"/>
  <c r="M3376" i="3" s="1"/>
  <c r="M3375" i="3" a="1"/>
  <c r="M3375" i="3" s="1"/>
  <c r="M3374" i="3" a="1"/>
  <c r="M3374" i="3" s="1"/>
  <c r="M3373" i="3" a="1"/>
  <c r="M3373" i="3" s="1"/>
  <c r="M3372" i="3" a="1"/>
  <c r="M3372" i="3" s="1"/>
  <c r="M3371" i="3" a="1"/>
  <c r="M3371" i="3" s="1"/>
  <c r="M3370" i="3" a="1"/>
  <c r="M3370" i="3" s="1"/>
  <c r="M3369" i="3" a="1"/>
  <c r="M3369" i="3" s="1"/>
  <c r="M3368" i="3" a="1"/>
  <c r="M3368" i="3" s="1"/>
  <c r="M3367" i="3" a="1"/>
  <c r="M3367" i="3" s="1"/>
  <c r="M3366" i="3" a="1"/>
  <c r="M3366" i="3" s="1"/>
  <c r="M3365" i="3" a="1"/>
  <c r="M3365" i="3" s="1"/>
  <c r="M3364" i="3" a="1"/>
  <c r="M3364" i="3" s="1"/>
  <c r="M3363" i="3" a="1"/>
  <c r="M3363" i="3" s="1"/>
  <c r="M3362" i="3" a="1"/>
  <c r="M3362" i="3" s="1"/>
  <c r="M3361" i="3" a="1"/>
  <c r="M3361" i="3" s="1"/>
  <c r="M3360" i="3" a="1"/>
  <c r="M3360" i="3" s="1"/>
  <c r="M3359" i="3" a="1"/>
  <c r="M3359" i="3" s="1"/>
  <c r="M3358" i="3" a="1"/>
  <c r="M3358" i="3" s="1"/>
  <c r="M3357" i="3" a="1"/>
  <c r="M3357" i="3" s="1"/>
  <c r="M3356" i="3" a="1"/>
  <c r="M3356" i="3" s="1"/>
  <c r="M3355" i="3" a="1"/>
  <c r="M3355" i="3" s="1"/>
  <c r="M3354" i="3" a="1"/>
  <c r="M3354" i="3" s="1"/>
  <c r="M3353" i="3" a="1"/>
  <c r="M3353" i="3" s="1"/>
  <c r="M3352" i="3" a="1"/>
  <c r="M3352" i="3" s="1"/>
  <c r="M3351" i="3" a="1"/>
  <c r="M3351" i="3" s="1"/>
  <c r="M3350" i="3" a="1"/>
  <c r="M3350" i="3" s="1"/>
  <c r="M3349" i="3" a="1"/>
  <c r="M3349" i="3" s="1"/>
  <c r="M3348" i="3" a="1"/>
  <c r="M3348" i="3" s="1"/>
  <c r="M3347" i="3" a="1"/>
  <c r="M3347" i="3" s="1"/>
  <c r="M3346" i="3" a="1"/>
  <c r="M3346" i="3" s="1"/>
  <c r="M3345" i="3" a="1"/>
  <c r="M3345" i="3" s="1"/>
  <c r="M3344" i="3" a="1"/>
  <c r="M3344" i="3" s="1"/>
  <c r="M3343" i="3" a="1"/>
  <c r="M3343" i="3" s="1"/>
  <c r="M3342" i="3" a="1"/>
  <c r="M3342" i="3" s="1"/>
  <c r="M3341" i="3" a="1"/>
  <c r="M3341" i="3" s="1"/>
  <c r="M3340" i="3" a="1"/>
  <c r="M3340" i="3" s="1"/>
  <c r="M3339" i="3" a="1"/>
  <c r="M3339" i="3" s="1"/>
  <c r="M3338" i="3" a="1"/>
  <c r="M3338" i="3" s="1"/>
  <c r="M3337" i="3" a="1"/>
  <c r="M3337" i="3" s="1"/>
  <c r="M3336" i="3" a="1"/>
  <c r="M3336" i="3" s="1"/>
  <c r="M3335" i="3" a="1"/>
  <c r="M3335" i="3" s="1"/>
  <c r="M3334" i="3" a="1"/>
  <c r="M3334" i="3" s="1"/>
  <c r="M3333" i="3" a="1"/>
  <c r="M3333" i="3" s="1"/>
  <c r="M3332" i="3" a="1"/>
  <c r="M3332" i="3" s="1"/>
  <c r="M3331" i="3" a="1"/>
  <c r="M3331" i="3" s="1"/>
  <c r="M3330" i="3" a="1"/>
  <c r="M3330" i="3" s="1"/>
  <c r="M3329" i="3" a="1"/>
  <c r="M3329" i="3" s="1"/>
  <c r="M3328" i="3" a="1"/>
  <c r="M3328" i="3" s="1"/>
  <c r="M3327" i="3" a="1"/>
  <c r="M3327" i="3" s="1"/>
  <c r="M3326" i="3" a="1"/>
  <c r="M3326" i="3" s="1"/>
  <c r="M3325" i="3" a="1"/>
  <c r="M3325" i="3" s="1"/>
  <c r="M3324" i="3" a="1"/>
  <c r="M3324" i="3" s="1"/>
  <c r="M3323" i="3" a="1"/>
  <c r="M3323" i="3" s="1"/>
  <c r="M3322" i="3" a="1"/>
  <c r="M3322" i="3" s="1"/>
  <c r="M3321" i="3" a="1"/>
  <c r="M3321" i="3" s="1"/>
  <c r="M3320" i="3" a="1"/>
  <c r="M3320" i="3" s="1"/>
  <c r="M3319" i="3" a="1"/>
  <c r="M3319" i="3" s="1"/>
  <c r="M3318" i="3" a="1"/>
  <c r="M3318" i="3" s="1"/>
  <c r="M3317" i="3" a="1"/>
  <c r="M3317" i="3" s="1"/>
  <c r="M3316" i="3" a="1"/>
  <c r="M3316" i="3" s="1"/>
  <c r="M3315" i="3" a="1"/>
  <c r="M3315" i="3" s="1"/>
  <c r="M3314" i="3" a="1"/>
  <c r="M3314" i="3" s="1"/>
  <c r="M3313" i="3" a="1"/>
  <c r="M3313" i="3" s="1"/>
  <c r="M3312" i="3" a="1"/>
  <c r="M3312" i="3" s="1"/>
  <c r="M3311" i="3" a="1"/>
  <c r="M3311" i="3" s="1"/>
  <c r="M3310" i="3" a="1"/>
  <c r="M3310" i="3" s="1"/>
  <c r="M3309" i="3" a="1"/>
  <c r="M3309" i="3" s="1"/>
  <c r="M3308" i="3" a="1"/>
  <c r="M3308" i="3" s="1"/>
  <c r="M3307" i="3" a="1"/>
  <c r="M3307" i="3" s="1"/>
  <c r="M3306" i="3" a="1"/>
  <c r="M3306" i="3" s="1"/>
  <c r="M3305" i="3" a="1"/>
  <c r="M3305" i="3" s="1"/>
  <c r="M3304" i="3" a="1"/>
  <c r="M3304" i="3" s="1"/>
  <c r="M3303" i="3" a="1"/>
  <c r="M3303" i="3" s="1"/>
  <c r="M3302" i="3" a="1"/>
  <c r="M3302" i="3" s="1"/>
  <c r="M3301" i="3" a="1"/>
  <c r="M3301" i="3" s="1"/>
  <c r="M3300" i="3" a="1"/>
  <c r="M3300" i="3" s="1"/>
  <c r="M3299" i="3" a="1"/>
  <c r="M3299" i="3" s="1"/>
  <c r="M3298" i="3" a="1"/>
  <c r="M3298" i="3" s="1"/>
  <c r="M3297" i="3" a="1"/>
  <c r="M3297" i="3" s="1"/>
  <c r="M3296" i="3" a="1"/>
  <c r="M3296" i="3" s="1"/>
  <c r="M3295" i="3" a="1"/>
  <c r="M3295" i="3" s="1"/>
  <c r="M3294" i="3" a="1"/>
  <c r="M3294" i="3" s="1"/>
  <c r="M3293" i="3" a="1"/>
  <c r="M3293" i="3" s="1"/>
  <c r="M3292" i="3" a="1"/>
  <c r="M3292" i="3" s="1"/>
  <c r="M3291" i="3" a="1"/>
  <c r="M3291" i="3" s="1"/>
  <c r="M3290" i="3" a="1"/>
  <c r="M3290" i="3" s="1"/>
  <c r="M3289" i="3" a="1"/>
  <c r="M3289" i="3" s="1"/>
  <c r="M3288" i="3" a="1"/>
  <c r="M3288" i="3" s="1"/>
  <c r="M3287" i="3" a="1"/>
  <c r="M3287" i="3" s="1"/>
  <c r="M3286" i="3" a="1"/>
  <c r="M3286" i="3" s="1"/>
  <c r="M3285" i="3" a="1"/>
  <c r="M3285" i="3" s="1"/>
  <c r="M3284" i="3" a="1"/>
  <c r="M3284" i="3" s="1"/>
  <c r="M3283" i="3" a="1"/>
  <c r="M3283" i="3" s="1"/>
  <c r="M3282" i="3" a="1"/>
  <c r="M3282" i="3" s="1"/>
  <c r="M3281" i="3" a="1"/>
  <c r="M3281" i="3" s="1"/>
  <c r="M3280" i="3" a="1"/>
  <c r="M3280" i="3" s="1"/>
  <c r="M3279" i="3" a="1"/>
  <c r="M3279" i="3" s="1"/>
  <c r="M3278" i="3" a="1"/>
  <c r="M3278" i="3" s="1"/>
  <c r="M3277" i="3" a="1"/>
  <c r="M3277" i="3" s="1"/>
  <c r="M3276" i="3" a="1"/>
  <c r="M3276" i="3" s="1"/>
  <c r="M3275" i="3" a="1"/>
  <c r="M3275" i="3" s="1"/>
  <c r="M3274" i="3" a="1"/>
  <c r="M3274" i="3" s="1"/>
  <c r="M3273" i="3" a="1"/>
  <c r="M3273" i="3" s="1"/>
  <c r="M3272" i="3" a="1"/>
  <c r="M3272" i="3" s="1"/>
  <c r="M3271" i="3" a="1"/>
  <c r="M3271" i="3" s="1"/>
  <c r="M3270" i="3" a="1"/>
  <c r="M3270" i="3" s="1"/>
  <c r="M3269" i="3" a="1"/>
  <c r="M3269" i="3" s="1"/>
  <c r="M3268" i="3" a="1"/>
  <c r="M3268" i="3" s="1"/>
  <c r="M3267" i="3" a="1"/>
  <c r="M3267" i="3" s="1"/>
  <c r="M3266" i="3" a="1"/>
  <c r="M3266" i="3" s="1"/>
  <c r="M3265" i="3" a="1"/>
  <c r="M3265" i="3" s="1"/>
  <c r="M3264" i="3" a="1"/>
  <c r="M3264" i="3" s="1"/>
  <c r="M3263" i="3" a="1"/>
  <c r="M3263" i="3" s="1"/>
  <c r="M3262" i="3" a="1"/>
  <c r="M3262" i="3" s="1"/>
  <c r="M3261" i="3" a="1"/>
  <c r="M3261" i="3" s="1"/>
  <c r="M3260" i="3" a="1"/>
  <c r="M3260" i="3" s="1"/>
  <c r="M3259" i="3" a="1"/>
  <c r="M3259" i="3" s="1"/>
  <c r="M3258" i="3" a="1"/>
  <c r="M3258" i="3" s="1"/>
  <c r="M3257" i="3" a="1"/>
  <c r="M3257" i="3" s="1"/>
  <c r="M3256" i="3" a="1"/>
  <c r="M3256" i="3" s="1"/>
  <c r="M3255" i="3" a="1"/>
  <c r="M3255" i="3" s="1"/>
  <c r="M3254" i="3" a="1"/>
  <c r="M3254" i="3" s="1"/>
  <c r="M3253" i="3" a="1"/>
  <c r="M3253" i="3" s="1"/>
  <c r="M3252" i="3" a="1"/>
  <c r="M3252" i="3" s="1"/>
  <c r="M3251" i="3" a="1"/>
  <c r="M3251" i="3" s="1"/>
  <c r="M3250" i="3" a="1"/>
  <c r="M3250" i="3" s="1"/>
  <c r="M3249" i="3" a="1"/>
  <c r="M3249" i="3" s="1"/>
  <c r="M3248" i="3" a="1"/>
  <c r="M3248" i="3" s="1"/>
  <c r="M3247" i="3" a="1"/>
  <c r="M3247" i="3" s="1"/>
  <c r="M3246" i="3" a="1"/>
  <c r="M3246" i="3" s="1"/>
  <c r="M3245" i="3" a="1"/>
  <c r="M3245" i="3" s="1"/>
  <c r="M3244" i="3" a="1"/>
  <c r="M3244" i="3" s="1"/>
  <c r="M3243" i="3" a="1"/>
  <c r="M3243" i="3" s="1"/>
  <c r="M3242" i="3" a="1"/>
  <c r="M3242" i="3" s="1"/>
  <c r="M3241" i="3" a="1"/>
  <c r="M3241" i="3" s="1"/>
  <c r="M3240" i="3" a="1"/>
  <c r="M3240" i="3" s="1"/>
  <c r="M3239" i="3" a="1"/>
  <c r="M3239" i="3" s="1"/>
  <c r="M3238" i="3" a="1"/>
  <c r="M3238" i="3" s="1"/>
  <c r="M3237" i="3" a="1"/>
  <c r="M3237" i="3" s="1"/>
  <c r="M3236" i="3" a="1"/>
  <c r="M3236" i="3" s="1"/>
  <c r="M3235" i="3" a="1"/>
  <c r="M3235" i="3" s="1"/>
  <c r="M3234" i="3" a="1"/>
  <c r="M3234" i="3" s="1"/>
  <c r="M3233" i="3" a="1"/>
  <c r="M3233" i="3" s="1"/>
  <c r="M3232" i="3" a="1"/>
  <c r="M3232" i="3" s="1"/>
  <c r="M3231" i="3" a="1"/>
  <c r="M3231" i="3" s="1"/>
  <c r="M3230" i="3" a="1"/>
  <c r="M3230" i="3" s="1"/>
  <c r="M3229" i="3" a="1"/>
  <c r="M3229" i="3" s="1"/>
  <c r="M3228" i="3" a="1"/>
  <c r="M3228" i="3" s="1"/>
  <c r="M3227" i="3" a="1"/>
  <c r="M3227" i="3" s="1"/>
  <c r="M3226" i="3" a="1"/>
  <c r="M3226" i="3" s="1"/>
  <c r="M3225" i="3" a="1"/>
  <c r="M3225" i="3" s="1"/>
  <c r="M3224" i="3" a="1"/>
  <c r="M3224" i="3" s="1"/>
  <c r="M3223" i="3" a="1"/>
  <c r="M3223" i="3" s="1"/>
  <c r="M3222" i="3" a="1"/>
  <c r="M3222" i="3" s="1"/>
  <c r="M3221" i="3" a="1"/>
  <c r="M3221" i="3" s="1"/>
  <c r="M3220" i="3" a="1"/>
  <c r="M3220" i="3" s="1"/>
  <c r="M3219" i="3" a="1"/>
  <c r="M3219" i="3" s="1"/>
  <c r="M3218" i="3" a="1"/>
  <c r="M3218" i="3" s="1"/>
  <c r="M3217" i="3" a="1"/>
  <c r="M3217" i="3" s="1"/>
  <c r="M3216" i="3" a="1"/>
  <c r="M3216" i="3" s="1"/>
  <c r="M3215" i="3" a="1"/>
  <c r="M3215" i="3" s="1"/>
  <c r="M3214" i="3" a="1"/>
  <c r="M3214" i="3" s="1"/>
  <c r="M3213" i="3" a="1"/>
  <c r="M3213" i="3" s="1"/>
  <c r="M3212" i="3" a="1"/>
  <c r="M3212" i="3" s="1"/>
  <c r="M3211" i="3" a="1"/>
  <c r="M3211" i="3" s="1"/>
  <c r="M3210" i="3" a="1"/>
  <c r="M3210" i="3" s="1"/>
  <c r="M3209" i="3" a="1"/>
  <c r="M3209" i="3" s="1"/>
  <c r="M3208" i="3" a="1"/>
  <c r="M3208" i="3" s="1"/>
  <c r="M3207" i="3" a="1"/>
  <c r="M3207" i="3" s="1"/>
  <c r="M3206" i="3" a="1"/>
  <c r="M3206" i="3" s="1"/>
  <c r="M3205" i="3" a="1"/>
  <c r="M3205" i="3" s="1"/>
  <c r="M3204" i="3" a="1"/>
  <c r="M3204" i="3" s="1"/>
  <c r="M3203" i="3" a="1"/>
  <c r="M3203" i="3" s="1"/>
  <c r="M3202" i="3" a="1"/>
  <c r="M3202" i="3" s="1"/>
  <c r="M3201" i="3" a="1"/>
  <c r="M3201" i="3" s="1"/>
  <c r="M3200" i="3" a="1"/>
  <c r="M3200" i="3" s="1"/>
  <c r="M3199" i="3" a="1"/>
  <c r="M3199" i="3" s="1"/>
  <c r="M3198" i="3" a="1"/>
  <c r="M3198" i="3" s="1"/>
  <c r="M3197" i="3" a="1"/>
  <c r="M3197" i="3" s="1"/>
  <c r="M3196" i="3" a="1"/>
  <c r="M3196" i="3" s="1"/>
  <c r="M3195" i="3" a="1"/>
  <c r="M3195" i="3" s="1"/>
  <c r="M3194" i="3" a="1"/>
  <c r="M3194" i="3" s="1"/>
  <c r="M3193" i="3" a="1"/>
  <c r="M3193" i="3" s="1"/>
  <c r="M3192" i="3" a="1"/>
  <c r="M3192" i="3" s="1"/>
  <c r="M3191" i="3" a="1"/>
  <c r="M3191" i="3" s="1"/>
  <c r="M3190" i="3" a="1"/>
  <c r="M3190" i="3" s="1"/>
  <c r="M3189" i="3" a="1"/>
  <c r="M3189" i="3" s="1"/>
  <c r="M3188" i="3" a="1"/>
  <c r="M3188" i="3" s="1"/>
  <c r="M3187" i="3" a="1"/>
  <c r="M3187" i="3" s="1"/>
  <c r="M3186" i="3" a="1"/>
  <c r="M3186" i="3" s="1"/>
  <c r="M3185" i="3" a="1"/>
  <c r="M3185" i="3" s="1"/>
  <c r="M3184" i="3" a="1"/>
  <c r="M3184" i="3" s="1"/>
  <c r="M3183" i="3" a="1"/>
  <c r="M3183" i="3" s="1"/>
  <c r="M3182" i="3" a="1"/>
  <c r="M3182" i="3" s="1"/>
  <c r="M3181" i="3" a="1"/>
  <c r="M3181" i="3" s="1"/>
  <c r="M3180" i="3" a="1"/>
  <c r="M3180" i="3" s="1"/>
  <c r="M3179" i="3" a="1"/>
  <c r="M3179" i="3" s="1"/>
  <c r="M3178" i="3" a="1"/>
  <c r="M3178" i="3" s="1"/>
  <c r="M3177" i="3" a="1"/>
  <c r="M3177" i="3" s="1"/>
  <c r="M3176" i="3" a="1"/>
  <c r="M3176" i="3" s="1"/>
  <c r="M3175" i="3" a="1"/>
  <c r="M3175" i="3" s="1"/>
  <c r="M3174" i="3" a="1"/>
  <c r="M3174" i="3" s="1"/>
  <c r="M3173" i="3" a="1"/>
  <c r="M3173" i="3" s="1"/>
  <c r="M3172" i="3" a="1"/>
  <c r="M3172" i="3" s="1"/>
  <c r="M3171" i="3" a="1"/>
  <c r="M3171" i="3" s="1"/>
  <c r="M3170" i="3" a="1"/>
  <c r="M3170" i="3" s="1"/>
  <c r="M3169" i="3" a="1"/>
  <c r="M3169" i="3" s="1"/>
  <c r="M3168" i="3" a="1"/>
  <c r="M3168" i="3" s="1"/>
  <c r="M3167" i="3" a="1"/>
  <c r="M3167" i="3" s="1"/>
  <c r="M3166" i="3" a="1"/>
  <c r="M3166" i="3" s="1"/>
  <c r="M3165" i="3" a="1"/>
  <c r="M3165" i="3" s="1"/>
  <c r="M3164" i="3" a="1"/>
  <c r="M3164" i="3" s="1"/>
  <c r="M3163" i="3" a="1"/>
  <c r="M3163" i="3" s="1"/>
  <c r="M3162" i="3" a="1"/>
  <c r="M3162" i="3" s="1"/>
  <c r="M3161" i="3" a="1"/>
  <c r="M3161" i="3" s="1"/>
  <c r="M3160" i="3" a="1"/>
  <c r="M3160" i="3" s="1"/>
  <c r="M3159" i="3" a="1"/>
  <c r="M3159" i="3" s="1"/>
  <c r="M3158" i="3" a="1"/>
  <c r="M3158" i="3" s="1"/>
  <c r="M3157" i="3" a="1"/>
  <c r="M3157" i="3" s="1"/>
  <c r="M3156" i="3" a="1"/>
  <c r="M3156" i="3" s="1"/>
  <c r="M3155" i="3" a="1"/>
  <c r="M3155" i="3" s="1"/>
  <c r="M3154" i="3" a="1"/>
  <c r="M3154" i="3" s="1"/>
  <c r="M3153" i="3" a="1"/>
  <c r="M3153" i="3" s="1"/>
  <c r="M3152" i="3" a="1"/>
  <c r="M3152" i="3" s="1"/>
  <c r="M3151" i="3" a="1"/>
  <c r="M3151" i="3" s="1"/>
  <c r="M3150" i="3" a="1"/>
  <c r="M3150" i="3" s="1"/>
  <c r="M3149" i="3" a="1"/>
  <c r="M3149" i="3" s="1"/>
  <c r="M3148" i="3" a="1"/>
  <c r="M3148" i="3" s="1"/>
  <c r="M3147" i="3" a="1"/>
  <c r="M3147" i="3" s="1"/>
  <c r="M3146" i="3" a="1"/>
  <c r="M3146" i="3" s="1"/>
  <c r="M3145" i="3" a="1"/>
  <c r="M3145" i="3" s="1"/>
  <c r="M3144" i="3" a="1"/>
  <c r="M3144" i="3" s="1"/>
  <c r="M3143" i="3" a="1"/>
  <c r="M3143" i="3" s="1"/>
  <c r="M3142" i="3" a="1"/>
  <c r="M3142" i="3" s="1"/>
  <c r="M3141" i="3" a="1"/>
  <c r="M3141" i="3" s="1"/>
  <c r="M3140" i="3" a="1"/>
  <c r="M3140" i="3" s="1"/>
  <c r="M3139" i="3" a="1"/>
  <c r="M3139" i="3" s="1"/>
  <c r="M3138" i="3" a="1"/>
  <c r="M3138" i="3" s="1"/>
  <c r="M3137" i="3" a="1"/>
  <c r="M3137" i="3" s="1"/>
  <c r="M3136" i="3" a="1"/>
  <c r="M3136" i="3" s="1"/>
  <c r="M3135" i="3" a="1"/>
  <c r="M3135" i="3" s="1"/>
  <c r="M3134" i="3" a="1"/>
  <c r="M3134" i="3" s="1"/>
  <c r="M3133" i="3" a="1"/>
  <c r="M3133" i="3" s="1"/>
  <c r="M3132" i="3" a="1"/>
  <c r="M3132" i="3" s="1"/>
  <c r="M3131" i="3" a="1"/>
  <c r="M3131" i="3" s="1"/>
  <c r="M3130" i="3" a="1"/>
  <c r="M3130" i="3" s="1"/>
  <c r="M3129" i="3" a="1"/>
  <c r="M3129" i="3" s="1"/>
  <c r="M3128" i="3" a="1"/>
  <c r="M3128" i="3" s="1"/>
  <c r="M3127" i="3" a="1"/>
  <c r="M3127" i="3" s="1"/>
  <c r="M3126" i="3" a="1"/>
  <c r="M3126" i="3" s="1"/>
  <c r="M3125" i="3" a="1"/>
  <c r="M3125" i="3" s="1"/>
  <c r="M3124" i="3" a="1"/>
  <c r="M3124" i="3" s="1"/>
  <c r="M3123" i="3" a="1"/>
  <c r="M3123" i="3" s="1"/>
  <c r="M3122" i="3" a="1"/>
  <c r="M3122" i="3" s="1"/>
  <c r="M3121" i="3" a="1"/>
  <c r="M3121" i="3" s="1"/>
  <c r="M3120" i="3" a="1"/>
  <c r="M3120" i="3" s="1"/>
  <c r="M3119" i="3" a="1"/>
  <c r="M3119" i="3" s="1"/>
  <c r="M3118" i="3" a="1"/>
  <c r="M3118" i="3" s="1"/>
  <c r="M3117" i="3" a="1"/>
  <c r="M3117" i="3" s="1"/>
  <c r="M3116" i="3" a="1"/>
  <c r="M3116" i="3" s="1"/>
  <c r="M3115" i="3" a="1"/>
  <c r="M3115" i="3" s="1"/>
  <c r="M3114" i="3" a="1"/>
  <c r="M3114" i="3" s="1"/>
  <c r="M3113" i="3" a="1"/>
  <c r="M3113" i="3" s="1"/>
  <c r="M3112" i="3" a="1"/>
  <c r="M3112" i="3" s="1"/>
  <c r="M3111" i="3" a="1"/>
  <c r="M3111" i="3" s="1"/>
  <c r="M3110" i="3" a="1"/>
  <c r="M3110" i="3" s="1"/>
  <c r="M3109" i="3" a="1"/>
  <c r="M3109" i="3" s="1"/>
  <c r="M3108" i="3" a="1"/>
  <c r="M3108" i="3" s="1"/>
  <c r="M3107" i="3" a="1"/>
  <c r="M3107" i="3" s="1"/>
  <c r="M3106" i="3" a="1"/>
  <c r="M3106" i="3" s="1"/>
  <c r="M3105" i="3" a="1"/>
  <c r="M3105" i="3" s="1"/>
  <c r="M3104" i="3" a="1"/>
  <c r="M3104" i="3" s="1"/>
  <c r="M3103" i="3" a="1"/>
  <c r="M3103" i="3" s="1"/>
  <c r="M3102" i="3" a="1"/>
  <c r="M3102" i="3" s="1"/>
  <c r="M3101" i="3" a="1"/>
  <c r="M3101" i="3" s="1"/>
  <c r="M3100" i="3" a="1"/>
  <c r="M3100" i="3" s="1"/>
  <c r="M3099" i="3" a="1"/>
  <c r="M3099" i="3" s="1"/>
  <c r="M3098" i="3" a="1"/>
  <c r="M3098" i="3" s="1"/>
  <c r="M3097" i="3" a="1"/>
  <c r="M3097" i="3" s="1"/>
  <c r="M3096" i="3" a="1"/>
  <c r="M3096" i="3" s="1"/>
  <c r="M3095" i="3" a="1"/>
  <c r="M3095" i="3" s="1"/>
  <c r="M3094" i="3" a="1"/>
  <c r="M3094" i="3" s="1"/>
  <c r="M3093" i="3" a="1"/>
  <c r="M3093" i="3" s="1"/>
  <c r="M3092" i="3" a="1"/>
  <c r="M3092" i="3" s="1"/>
  <c r="M3091" i="3" a="1"/>
  <c r="M3091" i="3" s="1"/>
  <c r="M3090" i="3" a="1"/>
  <c r="M3090" i="3" s="1"/>
  <c r="M3089" i="3" a="1"/>
  <c r="M3089" i="3" s="1"/>
  <c r="M3088" i="3" a="1"/>
  <c r="M3088" i="3" s="1"/>
  <c r="M3087" i="3" a="1"/>
  <c r="M3087" i="3" s="1"/>
  <c r="M3086" i="3" a="1"/>
  <c r="M3086" i="3" s="1"/>
  <c r="M3085" i="3" a="1"/>
  <c r="M3085" i="3" s="1"/>
  <c r="M3084" i="3" a="1"/>
  <c r="M3084" i="3" s="1"/>
  <c r="M3083" i="3" a="1"/>
  <c r="M3083" i="3" s="1"/>
  <c r="M3082" i="3" a="1"/>
  <c r="M3082" i="3" s="1"/>
  <c r="M3081" i="3" a="1"/>
  <c r="M3081" i="3" s="1"/>
  <c r="M3080" i="3" a="1"/>
  <c r="M3080" i="3" s="1"/>
  <c r="M3079" i="3" a="1"/>
  <c r="M3079" i="3" s="1"/>
  <c r="M3078" i="3" a="1"/>
  <c r="M3078" i="3" s="1"/>
  <c r="M3077" i="3" a="1"/>
  <c r="M3077" i="3" s="1"/>
  <c r="M3076" i="3" a="1"/>
  <c r="M3076" i="3" s="1"/>
  <c r="M3075" i="3" a="1"/>
  <c r="M3075" i="3" s="1"/>
  <c r="M3074" i="3" a="1"/>
  <c r="M3074" i="3" s="1"/>
  <c r="M3073" i="3" a="1"/>
  <c r="M3073" i="3" s="1"/>
  <c r="M3072" i="3" a="1"/>
  <c r="M3072" i="3" s="1"/>
  <c r="M3071" i="3" a="1"/>
  <c r="M3071" i="3" s="1"/>
  <c r="M3070" i="3" a="1"/>
  <c r="M3070" i="3" s="1"/>
  <c r="M3069" i="3" a="1"/>
  <c r="M3069" i="3" s="1"/>
  <c r="M3068" i="3" a="1"/>
  <c r="M3068" i="3" s="1"/>
  <c r="M3067" i="3" a="1"/>
  <c r="M3067" i="3" s="1"/>
  <c r="M3066" i="3" a="1"/>
  <c r="M3066" i="3" s="1"/>
  <c r="M3065" i="3" a="1"/>
  <c r="M3065" i="3" s="1"/>
  <c r="M3064" i="3" a="1"/>
  <c r="M3064" i="3" s="1"/>
  <c r="M3063" i="3" a="1"/>
  <c r="M3063" i="3" s="1"/>
  <c r="M3062" i="3" a="1"/>
  <c r="M3062" i="3" s="1"/>
  <c r="M3061" i="3" a="1"/>
  <c r="M3061" i="3" s="1"/>
  <c r="M3060" i="3" a="1"/>
  <c r="M3060" i="3" s="1"/>
  <c r="M3059" i="3" a="1"/>
  <c r="M3059" i="3" s="1"/>
  <c r="M3058" i="3" a="1"/>
  <c r="M3058" i="3" s="1"/>
  <c r="M3057" i="3" a="1"/>
  <c r="M3057" i="3" s="1"/>
  <c r="M3056" i="3" a="1"/>
  <c r="M3056" i="3" s="1"/>
  <c r="M3055" i="3" a="1"/>
  <c r="M3055" i="3" s="1"/>
  <c r="M3054" i="3" a="1"/>
  <c r="M3054" i="3" s="1"/>
  <c r="M3053" i="3" a="1"/>
  <c r="M3053" i="3" s="1"/>
  <c r="M3052" i="3" a="1"/>
  <c r="M3052" i="3" s="1"/>
  <c r="M3051" i="3" a="1"/>
  <c r="M3051" i="3" s="1"/>
  <c r="M3050" i="3" a="1"/>
  <c r="M3050" i="3" s="1"/>
  <c r="M3049" i="3" a="1"/>
  <c r="M3049" i="3" s="1"/>
  <c r="M3048" i="3" a="1"/>
  <c r="M3048" i="3" s="1"/>
  <c r="M3047" i="3" a="1"/>
  <c r="M3047" i="3" s="1"/>
  <c r="M3046" i="3" a="1"/>
  <c r="M3046" i="3" s="1"/>
  <c r="M3045" i="3" a="1"/>
  <c r="M3045" i="3" s="1"/>
  <c r="M3044" i="3" a="1"/>
  <c r="M3044" i="3" s="1"/>
  <c r="M3043" i="3" a="1"/>
  <c r="M3043" i="3" s="1"/>
  <c r="M3042" i="3" a="1"/>
  <c r="M3042" i="3" s="1"/>
  <c r="M3041" i="3" a="1"/>
  <c r="M3041" i="3" s="1"/>
  <c r="M3040" i="3" a="1"/>
  <c r="M3040" i="3" s="1"/>
  <c r="M3039" i="3" a="1"/>
  <c r="M3039" i="3" s="1"/>
  <c r="M3038" i="3" a="1"/>
  <c r="M3038" i="3" s="1"/>
  <c r="M3037" i="3" a="1"/>
  <c r="M3037" i="3" s="1"/>
  <c r="M3036" i="3" a="1"/>
  <c r="M3036" i="3" s="1"/>
  <c r="M3035" i="3" a="1"/>
  <c r="M3035" i="3" s="1"/>
  <c r="M3034" i="3" a="1"/>
  <c r="M3034" i="3" s="1"/>
  <c r="M3033" i="3" a="1"/>
  <c r="M3033" i="3" s="1"/>
  <c r="M3032" i="3" a="1"/>
  <c r="M3032" i="3" s="1"/>
  <c r="M3031" i="3" a="1"/>
  <c r="M3031" i="3" s="1"/>
  <c r="M3030" i="3" a="1"/>
  <c r="M3030" i="3" s="1"/>
  <c r="M3029" i="3" a="1"/>
  <c r="M3029" i="3" s="1"/>
  <c r="M3028" i="3" a="1"/>
  <c r="M3028" i="3" s="1"/>
  <c r="M3027" i="3" a="1"/>
  <c r="M3027" i="3" s="1"/>
  <c r="M3026" i="3" a="1"/>
  <c r="M3026" i="3" s="1"/>
  <c r="M3025" i="3" a="1"/>
  <c r="M3025" i="3" s="1"/>
  <c r="M3024" i="3" a="1"/>
  <c r="M3024" i="3" s="1"/>
  <c r="M3023" i="3" a="1"/>
  <c r="M3023" i="3" s="1"/>
  <c r="M3022" i="3" a="1"/>
  <c r="M3022" i="3" s="1"/>
  <c r="M3021" i="3" a="1"/>
  <c r="M3021" i="3" s="1"/>
  <c r="M3020" i="3" a="1"/>
  <c r="M3020" i="3" s="1"/>
  <c r="M3019" i="3" a="1"/>
  <c r="M3019" i="3" s="1"/>
  <c r="M3018" i="3" a="1"/>
  <c r="M3018" i="3" s="1"/>
  <c r="M3017" i="3" a="1"/>
  <c r="M3017" i="3" s="1"/>
  <c r="M3016" i="3" a="1"/>
  <c r="M3016" i="3" s="1"/>
  <c r="M3015" i="3" a="1"/>
  <c r="M3015" i="3" s="1"/>
  <c r="M3014" i="3" a="1"/>
  <c r="M3014" i="3" s="1"/>
  <c r="M3013" i="3" a="1"/>
  <c r="M3013" i="3" s="1"/>
  <c r="M3012" i="3" a="1"/>
  <c r="M3012" i="3" s="1"/>
  <c r="M3011" i="3" a="1"/>
  <c r="M3011" i="3" s="1"/>
  <c r="M3010" i="3" a="1"/>
  <c r="M3010" i="3" s="1"/>
  <c r="M3009" i="3" a="1"/>
  <c r="M3009" i="3" s="1"/>
  <c r="M3008" i="3" a="1"/>
  <c r="M3008" i="3" s="1"/>
  <c r="M3007" i="3" a="1"/>
  <c r="M3007" i="3" s="1"/>
  <c r="M3006" i="3" a="1"/>
  <c r="M3006" i="3" s="1"/>
  <c r="M3005" i="3" a="1"/>
  <c r="M3005" i="3" s="1"/>
  <c r="M3004" i="3" a="1"/>
  <c r="M3004" i="3" s="1"/>
  <c r="M3003" i="3" a="1"/>
  <c r="M3003" i="3" s="1"/>
  <c r="M3002" i="3" a="1"/>
  <c r="M3002" i="3" s="1"/>
  <c r="M3001" i="3" a="1"/>
  <c r="M3001" i="3" s="1"/>
  <c r="M3000" i="3" a="1"/>
  <c r="M3000" i="3" s="1"/>
  <c r="M2999" i="3" a="1"/>
  <c r="M2999" i="3" s="1"/>
  <c r="M2998" i="3" a="1"/>
  <c r="M2998" i="3" s="1"/>
  <c r="M2997" i="3" a="1"/>
  <c r="M2997" i="3" s="1"/>
  <c r="M2996" i="3" a="1"/>
  <c r="M2996" i="3" s="1"/>
  <c r="M2995" i="3" a="1"/>
  <c r="M2995" i="3" s="1"/>
  <c r="M2994" i="3" a="1"/>
  <c r="M2994" i="3" s="1"/>
  <c r="M2993" i="3" a="1"/>
  <c r="M2993" i="3" s="1"/>
  <c r="M2992" i="3" a="1"/>
  <c r="M2992" i="3" s="1"/>
  <c r="M2991" i="3" a="1"/>
  <c r="M2991" i="3" s="1"/>
  <c r="M2990" i="3" a="1"/>
  <c r="M2990" i="3" s="1"/>
  <c r="M2989" i="3" a="1"/>
  <c r="M2989" i="3" s="1"/>
  <c r="M2988" i="3" a="1"/>
  <c r="M2988" i="3" s="1"/>
  <c r="M2987" i="3" a="1"/>
  <c r="M2987" i="3" s="1"/>
  <c r="M2986" i="3" a="1"/>
  <c r="M2986" i="3" s="1"/>
  <c r="M2985" i="3" a="1"/>
  <c r="M2985" i="3" s="1"/>
  <c r="M2984" i="3" a="1"/>
  <c r="M2984" i="3" s="1"/>
  <c r="M2983" i="3" a="1"/>
  <c r="M2983" i="3" s="1"/>
  <c r="M2982" i="3" a="1"/>
  <c r="M2982" i="3" s="1"/>
  <c r="M2981" i="3" a="1"/>
  <c r="M2981" i="3" s="1"/>
  <c r="M2980" i="3" a="1"/>
  <c r="M2980" i="3" s="1"/>
  <c r="M2979" i="3" a="1"/>
  <c r="M2979" i="3" s="1"/>
  <c r="M2978" i="3" a="1"/>
  <c r="M2978" i="3" s="1"/>
  <c r="M2977" i="3" a="1"/>
  <c r="M2977" i="3" s="1"/>
  <c r="M2976" i="3" a="1"/>
  <c r="M2976" i="3" s="1"/>
  <c r="M2975" i="3" a="1"/>
  <c r="M2975" i="3" s="1"/>
  <c r="M2974" i="3" a="1"/>
  <c r="M2974" i="3" s="1"/>
  <c r="M2973" i="3" a="1"/>
  <c r="M2973" i="3" s="1"/>
  <c r="M2972" i="3" a="1"/>
  <c r="M2972" i="3" s="1"/>
  <c r="M2971" i="3" a="1"/>
  <c r="M2971" i="3" s="1"/>
  <c r="M2970" i="3" a="1"/>
  <c r="M2970" i="3" s="1"/>
  <c r="M2969" i="3" a="1"/>
  <c r="M2969" i="3" s="1"/>
  <c r="M2968" i="3" a="1"/>
  <c r="M2968" i="3" s="1"/>
  <c r="M2967" i="3" a="1"/>
  <c r="M2967" i="3" s="1"/>
  <c r="M2966" i="3" a="1"/>
  <c r="M2966" i="3" s="1"/>
  <c r="M2965" i="3" a="1"/>
  <c r="M2965" i="3" s="1"/>
  <c r="M2964" i="3" a="1"/>
  <c r="M2964" i="3" s="1"/>
  <c r="M2963" i="3" a="1"/>
  <c r="M2963" i="3" s="1"/>
  <c r="M2962" i="3" a="1"/>
  <c r="M2962" i="3" s="1"/>
  <c r="M2961" i="3" a="1"/>
  <c r="M2961" i="3" s="1"/>
  <c r="M2960" i="3" a="1"/>
  <c r="M2960" i="3" s="1"/>
  <c r="M2959" i="3" a="1"/>
  <c r="M2959" i="3" s="1"/>
  <c r="M2958" i="3" a="1"/>
  <c r="M2958" i="3" s="1"/>
  <c r="M2957" i="3" a="1"/>
  <c r="M2957" i="3" s="1"/>
  <c r="M2956" i="3" a="1"/>
  <c r="M2956" i="3" s="1"/>
  <c r="M2955" i="3" a="1"/>
  <c r="M2955" i="3" s="1"/>
  <c r="M2954" i="3" a="1"/>
  <c r="M2954" i="3" s="1"/>
  <c r="M2953" i="3" a="1"/>
  <c r="M2953" i="3" s="1"/>
  <c r="M2952" i="3" a="1"/>
  <c r="M2952" i="3" s="1"/>
  <c r="M2951" i="3" a="1"/>
  <c r="M2951" i="3" s="1"/>
  <c r="M2950" i="3" a="1"/>
  <c r="M2950" i="3" s="1"/>
  <c r="M2949" i="3" a="1"/>
  <c r="M2949" i="3" s="1"/>
  <c r="M2948" i="3" a="1"/>
  <c r="M2948" i="3" s="1"/>
  <c r="M2947" i="3" a="1"/>
  <c r="M2947" i="3" s="1"/>
  <c r="M2946" i="3" a="1"/>
  <c r="M2946" i="3" s="1"/>
  <c r="M2945" i="3" a="1"/>
  <c r="M2945" i="3" s="1"/>
  <c r="M2944" i="3" a="1"/>
  <c r="M2944" i="3" s="1"/>
  <c r="M2943" i="3" a="1"/>
  <c r="M2943" i="3" s="1"/>
  <c r="M2942" i="3" a="1"/>
  <c r="M2942" i="3" s="1"/>
  <c r="M2941" i="3" a="1"/>
  <c r="M2941" i="3" s="1"/>
  <c r="M2940" i="3" a="1"/>
  <c r="M2940" i="3" s="1"/>
  <c r="M2939" i="3" a="1"/>
  <c r="M2939" i="3" s="1"/>
  <c r="M2938" i="3" a="1"/>
  <c r="M2938" i="3" s="1"/>
  <c r="M2937" i="3" a="1"/>
  <c r="M2937" i="3" s="1"/>
  <c r="M2936" i="3" a="1"/>
  <c r="M2936" i="3" s="1"/>
  <c r="M2935" i="3" a="1"/>
  <c r="M2935" i="3" s="1"/>
  <c r="M2934" i="3" a="1"/>
  <c r="M2934" i="3" s="1"/>
  <c r="M2933" i="3" a="1"/>
  <c r="M2933" i="3" s="1"/>
  <c r="M2932" i="3" a="1"/>
  <c r="M2932" i="3" s="1"/>
  <c r="M2931" i="3" a="1"/>
  <c r="M2931" i="3" s="1"/>
  <c r="M2930" i="3" a="1"/>
  <c r="M2930" i="3" s="1"/>
  <c r="M2929" i="3" a="1"/>
  <c r="M2929" i="3" s="1"/>
  <c r="M2928" i="3" a="1"/>
  <c r="M2928" i="3" s="1"/>
  <c r="M2927" i="3" a="1"/>
  <c r="M2927" i="3" s="1"/>
  <c r="M2926" i="3" a="1"/>
  <c r="M2926" i="3" s="1"/>
  <c r="M2925" i="3" a="1"/>
  <c r="M2925" i="3" s="1"/>
  <c r="M2924" i="3" a="1"/>
  <c r="M2924" i="3" s="1"/>
  <c r="M2923" i="3" a="1"/>
  <c r="M2923" i="3" s="1"/>
  <c r="M2922" i="3" a="1"/>
  <c r="M2922" i="3" s="1"/>
  <c r="M2921" i="3" a="1"/>
  <c r="M2921" i="3" s="1"/>
  <c r="M2920" i="3" a="1"/>
  <c r="M2920" i="3" s="1"/>
  <c r="M2919" i="3" a="1"/>
  <c r="M2919" i="3" s="1"/>
  <c r="M2918" i="3" a="1"/>
  <c r="M2918" i="3" s="1"/>
  <c r="M2917" i="3" a="1"/>
  <c r="M2917" i="3" s="1"/>
  <c r="M2916" i="3" a="1"/>
  <c r="M2916" i="3" s="1"/>
  <c r="M2915" i="3" a="1"/>
  <c r="M2915" i="3" s="1"/>
  <c r="M2914" i="3" a="1"/>
  <c r="M2914" i="3" s="1"/>
  <c r="M2913" i="3" a="1"/>
  <c r="M2913" i="3" s="1"/>
  <c r="M2912" i="3" a="1"/>
  <c r="M2912" i="3" s="1"/>
  <c r="M2911" i="3" a="1"/>
  <c r="M2911" i="3" s="1"/>
  <c r="M2910" i="3" a="1"/>
  <c r="M2910" i="3" s="1"/>
  <c r="M2909" i="3" a="1"/>
  <c r="M2909" i="3" s="1"/>
  <c r="M2908" i="3" a="1"/>
  <c r="M2908" i="3" s="1"/>
  <c r="M2907" i="3" a="1"/>
  <c r="M2907" i="3" s="1"/>
  <c r="M2906" i="3" a="1"/>
  <c r="M2906" i="3" s="1"/>
  <c r="M2905" i="3" a="1"/>
  <c r="M2905" i="3" s="1"/>
  <c r="M2904" i="3" a="1"/>
  <c r="M2904" i="3" s="1"/>
  <c r="M2903" i="3" a="1"/>
  <c r="M2903" i="3" s="1"/>
  <c r="M2902" i="3" a="1"/>
  <c r="M2902" i="3" s="1"/>
  <c r="M2901" i="3" a="1"/>
  <c r="M2901" i="3" s="1"/>
  <c r="M2900" i="3" a="1"/>
  <c r="M2900" i="3" s="1"/>
  <c r="M2899" i="3" a="1"/>
  <c r="M2899" i="3" s="1"/>
  <c r="M2898" i="3" a="1"/>
  <c r="M2898" i="3" s="1"/>
  <c r="M2897" i="3" a="1"/>
  <c r="M2897" i="3" s="1"/>
  <c r="M2896" i="3" a="1"/>
  <c r="M2896" i="3" s="1"/>
  <c r="M2895" i="3" a="1"/>
  <c r="M2895" i="3" s="1"/>
  <c r="M2894" i="3" a="1"/>
  <c r="M2894" i="3" s="1"/>
  <c r="M2893" i="3" a="1"/>
  <c r="M2893" i="3" s="1"/>
  <c r="M2892" i="3" a="1"/>
  <c r="M2892" i="3" s="1"/>
  <c r="M2891" i="3" a="1"/>
  <c r="M2891" i="3" s="1"/>
  <c r="M2890" i="3" a="1"/>
  <c r="M2890" i="3" s="1"/>
  <c r="M2889" i="3" a="1"/>
  <c r="M2889" i="3" s="1"/>
  <c r="M2888" i="3" a="1"/>
  <c r="M2888" i="3" s="1"/>
  <c r="M2887" i="3" a="1"/>
  <c r="M2887" i="3" s="1"/>
  <c r="M2886" i="3" a="1"/>
  <c r="M2886" i="3" s="1"/>
  <c r="M2885" i="3" a="1"/>
  <c r="M2885" i="3" s="1"/>
  <c r="M2884" i="3" a="1"/>
  <c r="M2884" i="3" s="1"/>
  <c r="M2883" i="3" a="1"/>
  <c r="M2883" i="3" s="1"/>
  <c r="M2882" i="3" a="1"/>
  <c r="M2882" i="3" s="1"/>
  <c r="M2881" i="3" a="1"/>
  <c r="M2881" i="3" s="1"/>
  <c r="M2880" i="3" a="1"/>
  <c r="M2880" i="3" s="1"/>
  <c r="M2879" i="3" a="1"/>
  <c r="M2879" i="3" s="1"/>
  <c r="M2878" i="3" a="1"/>
  <c r="M2878" i="3" s="1"/>
  <c r="M2877" i="3" a="1"/>
  <c r="M2877" i="3" s="1"/>
  <c r="M2876" i="3" a="1"/>
  <c r="M2876" i="3" s="1"/>
  <c r="M2875" i="3" a="1"/>
  <c r="M2875" i="3" s="1"/>
  <c r="M2874" i="3" a="1"/>
  <c r="M2874" i="3" s="1"/>
  <c r="M2873" i="3" a="1"/>
  <c r="M2873" i="3" s="1"/>
  <c r="M2872" i="3" a="1"/>
  <c r="M2872" i="3" s="1"/>
  <c r="M2871" i="3" a="1"/>
  <c r="M2871" i="3" s="1"/>
  <c r="M2870" i="3" a="1"/>
  <c r="M2870" i="3" s="1"/>
  <c r="M2869" i="3" a="1"/>
  <c r="M2869" i="3" s="1"/>
  <c r="M2868" i="3" a="1"/>
  <c r="M2868" i="3" s="1"/>
  <c r="M2867" i="3" a="1"/>
  <c r="M2867" i="3" s="1"/>
  <c r="M2866" i="3" a="1"/>
  <c r="M2866" i="3" s="1"/>
  <c r="M2865" i="3" a="1"/>
  <c r="M2865" i="3" s="1"/>
  <c r="M2864" i="3" a="1"/>
  <c r="M2864" i="3" s="1"/>
  <c r="M2863" i="3" a="1"/>
  <c r="M2863" i="3" s="1"/>
  <c r="M2862" i="3" a="1"/>
  <c r="M2862" i="3" s="1"/>
  <c r="M2861" i="3" a="1"/>
  <c r="M2861" i="3" s="1"/>
  <c r="M2860" i="3" a="1"/>
  <c r="M2860" i="3" s="1"/>
  <c r="M2859" i="3" a="1"/>
  <c r="M2859" i="3" s="1"/>
  <c r="M2858" i="3" a="1"/>
  <c r="M2858" i="3" s="1"/>
  <c r="M2857" i="3" a="1"/>
  <c r="M2857" i="3" s="1"/>
  <c r="M2856" i="3" a="1"/>
  <c r="M2856" i="3" s="1"/>
  <c r="M2855" i="3" a="1"/>
  <c r="M2855" i="3" s="1"/>
  <c r="M2854" i="3" a="1"/>
  <c r="M2854" i="3" s="1"/>
  <c r="M2853" i="3" a="1"/>
  <c r="M2853" i="3" s="1"/>
  <c r="M2852" i="3" a="1"/>
  <c r="M2852" i="3" s="1"/>
  <c r="M2851" i="3" a="1"/>
  <c r="M2851" i="3" s="1"/>
  <c r="M2850" i="3" a="1"/>
  <c r="M2850" i="3" s="1"/>
  <c r="M2849" i="3" a="1"/>
  <c r="M2849" i="3" s="1"/>
  <c r="M2848" i="3" a="1"/>
  <c r="M2848" i="3" s="1"/>
  <c r="M2847" i="3" a="1"/>
  <c r="M2847" i="3" s="1"/>
  <c r="M2846" i="3" a="1"/>
  <c r="M2846" i="3" s="1"/>
  <c r="M2845" i="3" a="1"/>
  <c r="M2845" i="3" s="1"/>
  <c r="M2844" i="3" a="1"/>
  <c r="M2844" i="3" s="1"/>
  <c r="M2843" i="3" a="1"/>
  <c r="M2843" i="3" s="1"/>
  <c r="M2842" i="3" a="1"/>
  <c r="M2842" i="3" s="1"/>
  <c r="M2841" i="3" a="1"/>
  <c r="M2841" i="3" s="1"/>
  <c r="M2840" i="3" a="1"/>
  <c r="M2840" i="3" s="1"/>
  <c r="M2839" i="3" a="1"/>
  <c r="M2839" i="3" s="1"/>
  <c r="M2838" i="3" a="1"/>
  <c r="M2838" i="3" s="1"/>
  <c r="M2837" i="3" a="1"/>
  <c r="M2837" i="3" s="1"/>
  <c r="M2836" i="3" a="1"/>
  <c r="M2836" i="3" s="1"/>
  <c r="M2835" i="3" a="1"/>
  <c r="M2835" i="3" s="1"/>
  <c r="M2834" i="3" a="1"/>
  <c r="M2834" i="3" s="1"/>
  <c r="M2833" i="3" a="1"/>
  <c r="M2833" i="3" s="1"/>
  <c r="M2832" i="3" a="1"/>
  <c r="M2832" i="3" s="1"/>
  <c r="M2831" i="3" a="1"/>
  <c r="M2831" i="3" s="1"/>
  <c r="M2830" i="3" a="1"/>
  <c r="M2830" i="3" s="1"/>
  <c r="M2829" i="3" a="1"/>
  <c r="M2829" i="3" s="1"/>
  <c r="M2828" i="3" a="1"/>
  <c r="M2828" i="3" s="1"/>
  <c r="M2827" i="3" a="1"/>
  <c r="M2827" i="3" s="1"/>
  <c r="M2826" i="3" a="1"/>
  <c r="M2826" i="3" s="1"/>
  <c r="M2825" i="3" a="1"/>
  <c r="M2825" i="3" s="1"/>
  <c r="M2824" i="3" a="1"/>
  <c r="M2824" i="3" s="1"/>
  <c r="M2823" i="3" a="1"/>
  <c r="M2823" i="3" s="1"/>
  <c r="M2822" i="3" a="1"/>
  <c r="M2822" i="3" s="1"/>
  <c r="M2821" i="3" a="1"/>
  <c r="M2821" i="3" s="1"/>
  <c r="M2820" i="3" a="1"/>
  <c r="M2820" i="3" s="1"/>
  <c r="M2819" i="3" a="1"/>
  <c r="M2819" i="3" s="1"/>
  <c r="M2818" i="3" a="1"/>
  <c r="M2818" i="3" s="1"/>
  <c r="M2817" i="3" a="1"/>
  <c r="M2817" i="3" s="1"/>
  <c r="M2816" i="3" a="1"/>
  <c r="M2816" i="3" s="1"/>
  <c r="M2815" i="3" a="1"/>
  <c r="M2815" i="3" s="1"/>
  <c r="M2814" i="3" a="1"/>
  <c r="M2814" i="3" s="1"/>
  <c r="M2813" i="3" a="1"/>
  <c r="M2813" i="3" s="1"/>
  <c r="M2812" i="3" a="1"/>
  <c r="M2812" i="3" s="1"/>
  <c r="M2811" i="3" a="1"/>
  <c r="M2811" i="3" s="1"/>
  <c r="M2810" i="3" a="1"/>
  <c r="M2810" i="3" s="1"/>
  <c r="M2809" i="3" a="1"/>
  <c r="M2809" i="3" s="1"/>
  <c r="M2808" i="3" a="1"/>
  <c r="M2808" i="3" s="1"/>
  <c r="M2807" i="3" a="1"/>
  <c r="M2807" i="3" s="1"/>
  <c r="M2806" i="3" a="1"/>
  <c r="M2806" i="3" s="1"/>
  <c r="M2805" i="3" a="1"/>
  <c r="M2805" i="3" s="1"/>
  <c r="M2804" i="3" a="1"/>
  <c r="M2804" i="3" s="1"/>
  <c r="M2803" i="3" a="1"/>
  <c r="M2803" i="3" s="1"/>
  <c r="M2802" i="3" a="1"/>
  <c r="M2802" i="3" s="1"/>
  <c r="M2801" i="3" a="1"/>
  <c r="M2801" i="3" s="1"/>
  <c r="M2800" i="3" a="1"/>
  <c r="M2800" i="3" s="1"/>
  <c r="M2799" i="3" a="1"/>
  <c r="M2799" i="3" s="1"/>
  <c r="M2798" i="3" a="1"/>
  <c r="M2798" i="3" s="1"/>
  <c r="M2797" i="3" a="1"/>
  <c r="M2797" i="3" s="1"/>
  <c r="M2796" i="3" a="1"/>
  <c r="M2796" i="3" s="1"/>
  <c r="M2795" i="3" a="1"/>
  <c r="M2795" i="3" s="1"/>
  <c r="M2794" i="3" a="1"/>
  <c r="M2794" i="3" s="1"/>
  <c r="M2793" i="3" a="1"/>
  <c r="M2793" i="3" s="1"/>
  <c r="M2792" i="3" a="1"/>
  <c r="M2792" i="3" s="1"/>
  <c r="M2791" i="3" a="1"/>
  <c r="M2791" i="3" s="1"/>
  <c r="M2790" i="3" a="1"/>
  <c r="M2790" i="3" s="1"/>
  <c r="M2789" i="3" a="1"/>
  <c r="M2789" i="3" s="1"/>
  <c r="M2788" i="3" a="1"/>
  <c r="M2788" i="3" s="1"/>
  <c r="M2787" i="3" a="1"/>
  <c r="M2787" i="3" s="1"/>
  <c r="M2786" i="3" a="1"/>
  <c r="M2786" i="3" s="1"/>
  <c r="M2785" i="3" a="1"/>
  <c r="M2785" i="3" s="1"/>
  <c r="M2784" i="3" a="1"/>
  <c r="M2784" i="3" s="1"/>
  <c r="M2783" i="3" a="1"/>
  <c r="M2783" i="3" s="1"/>
  <c r="M2782" i="3" a="1"/>
  <c r="M2782" i="3" s="1"/>
  <c r="M2781" i="3" a="1"/>
  <c r="M2781" i="3" s="1"/>
  <c r="M2780" i="3" a="1"/>
  <c r="M2780" i="3" s="1"/>
  <c r="M2779" i="3" a="1"/>
  <c r="M2779" i="3" s="1"/>
  <c r="M2778" i="3" a="1"/>
  <c r="M2778" i="3" s="1"/>
  <c r="M2777" i="3" a="1"/>
  <c r="M2777" i="3" s="1"/>
  <c r="M2776" i="3" a="1"/>
  <c r="M2776" i="3" s="1"/>
  <c r="M2775" i="3" a="1"/>
  <c r="M2775" i="3" s="1"/>
  <c r="M2774" i="3" a="1"/>
  <c r="M2774" i="3" s="1"/>
  <c r="M2773" i="3" a="1"/>
  <c r="M2773" i="3" s="1"/>
  <c r="M2772" i="3" a="1"/>
  <c r="M2772" i="3" s="1"/>
  <c r="M2771" i="3" a="1"/>
  <c r="M2771" i="3" s="1"/>
  <c r="M2770" i="3" a="1"/>
  <c r="M2770" i="3" s="1"/>
  <c r="M2769" i="3" a="1"/>
  <c r="M2769" i="3" s="1"/>
  <c r="M2768" i="3" a="1"/>
  <c r="M2768" i="3" s="1"/>
  <c r="M2767" i="3" a="1"/>
  <c r="M2767" i="3" s="1"/>
  <c r="M2766" i="3" a="1"/>
  <c r="M2766" i="3" s="1"/>
  <c r="M2765" i="3" a="1"/>
  <c r="M2765" i="3" s="1"/>
  <c r="M2764" i="3" a="1"/>
  <c r="M2764" i="3" s="1"/>
  <c r="M2763" i="3" a="1"/>
  <c r="M2763" i="3" s="1"/>
  <c r="M2762" i="3" a="1"/>
  <c r="M2762" i="3" s="1"/>
  <c r="M2761" i="3" a="1"/>
  <c r="M2761" i="3" s="1"/>
  <c r="M2760" i="3" a="1"/>
  <c r="M2760" i="3" s="1"/>
  <c r="M2759" i="3" a="1"/>
  <c r="M2759" i="3" s="1"/>
  <c r="M2758" i="3" a="1"/>
  <c r="M2758" i="3" s="1"/>
  <c r="M2757" i="3" a="1"/>
  <c r="M2757" i="3" s="1"/>
  <c r="M2756" i="3" a="1"/>
  <c r="M2756" i="3" s="1"/>
  <c r="M2755" i="3" a="1"/>
  <c r="M2755" i="3" s="1"/>
  <c r="M2754" i="3" a="1"/>
  <c r="M2754" i="3" s="1"/>
  <c r="M2753" i="3" a="1"/>
  <c r="M2753" i="3" s="1"/>
  <c r="M2752" i="3" a="1"/>
  <c r="M2752" i="3" s="1"/>
  <c r="M2751" i="3" a="1"/>
  <c r="M2751" i="3" s="1"/>
  <c r="M2750" i="3" a="1"/>
  <c r="M2750" i="3" s="1"/>
  <c r="M2749" i="3" a="1"/>
  <c r="M2749" i="3" s="1"/>
  <c r="M2748" i="3" a="1"/>
  <c r="M2748" i="3" s="1"/>
  <c r="M2747" i="3" a="1"/>
  <c r="M2747" i="3" s="1"/>
  <c r="M2746" i="3" a="1"/>
  <c r="M2746" i="3" s="1"/>
  <c r="M2745" i="3" a="1"/>
  <c r="M2745" i="3" s="1"/>
  <c r="M2744" i="3" a="1"/>
  <c r="M2744" i="3" s="1"/>
  <c r="M2743" i="3" a="1"/>
  <c r="M2743" i="3" s="1"/>
  <c r="M2742" i="3" a="1"/>
  <c r="M2742" i="3" s="1"/>
  <c r="M2741" i="3" a="1"/>
  <c r="M2741" i="3" s="1"/>
  <c r="M2740" i="3" a="1"/>
  <c r="M2740" i="3" s="1"/>
  <c r="M2739" i="3" a="1"/>
  <c r="M2739" i="3" s="1"/>
  <c r="M2738" i="3" a="1"/>
  <c r="M2738" i="3" s="1"/>
  <c r="M2737" i="3" a="1"/>
  <c r="M2737" i="3" s="1"/>
  <c r="M2736" i="3" a="1"/>
  <c r="M2736" i="3" s="1"/>
  <c r="M2735" i="3" a="1"/>
  <c r="M2735" i="3" s="1"/>
  <c r="M2734" i="3" a="1"/>
  <c r="M2734" i="3" s="1"/>
  <c r="M2733" i="3" a="1"/>
  <c r="M2733" i="3" s="1"/>
  <c r="M2732" i="3" a="1"/>
  <c r="M2732" i="3" s="1"/>
  <c r="M2731" i="3" a="1"/>
  <c r="M2731" i="3" s="1"/>
  <c r="M2730" i="3" a="1"/>
  <c r="M2730" i="3" s="1"/>
  <c r="M2729" i="3" a="1"/>
  <c r="M2729" i="3" s="1"/>
  <c r="M2728" i="3" a="1"/>
  <c r="M2728" i="3" s="1"/>
  <c r="M2727" i="3" a="1"/>
  <c r="M2727" i="3" s="1"/>
  <c r="M2726" i="3" a="1"/>
  <c r="M2726" i="3" s="1"/>
  <c r="M2725" i="3" a="1"/>
  <c r="M2725" i="3" s="1"/>
  <c r="M2724" i="3" a="1"/>
  <c r="M2724" i="3" s="1"/>
  <c r="M2723" i="3" a="1"/>
  <c r="M2723" i="3" s="1"/>
  <c r="M2722" i="3" a="1"/>
  <c r="M2722" i="3" s="1"/>
  <c r="M2721" i="3" a="1"/>
  <c r="M2721" i="3" s="1"/>
  <c r="M2720" i="3" a="1"/>
  <c r="M2720" i="3" s="1"/>
  <c r="M2719" i="3" a="1"/>
  <c r="M2719" i="3" s="1"/>
  <c r="M2718" i="3" a="1"/>
  <c r="M2718" i="3" s="1"/>
  <c r="M2717" i="3" a="1"/>
  <c r="M2717" i="3" s="1"/>
  <c r="M2716" i="3" a="1"/>
  <c r="M2716" i="3" s="1"/>
  <c r="M2715" i="3" a="1"/>
  <c r="M2715" i="3" s="1"/>
  <c r="M2714" i="3" a="1"/>
  <c r="M2714" i="3" s="1"/>
  <c r="M2713" i="3" a="1"/>
  <c r="M2713" i="3" s="1"/>
  <c r="M2712" i="3" a="1"/>
  <c r="M2712" i="3" s="1"/>
  <c r="M2711" i="3" a="1"/>
  <c r="M2711" i="3" s="1"/>
  <c r="M2710" i="3" a="1"/>
  <c r="M2710" i="3" s="1"/>
  <c r="M2709" i="3" a="1"/>
  <c r="M2709" i="3" s="1"/>
  <c r="M2708" i="3" a="1"/>
  <c r="M2708" i="3" s="1"/>
  <c r="M2707" i="3" a="1"/>
  <c r="M2707" i="3" s="1"/>
  <c r="M2706" i="3" a="1"/>
  <c r="M2706" i="3" s="1"/>
  <c r="M2705" i="3" a="1"/>
  <c r="M2705" i="3" s="1"/>
  <c r="M2704" i="3" a="1"/>
  <c r="M2704" i="3" s="1"/>
  <c r="M2703" i="3" a="1"/>
  <c r="M2703" i="3" s="1"/>
  <c r="M2702" i="3" a="1"/>
  <c r="M2702" i="3" s="1"/>
  <c r="M2701" i="3" a="1"/>
  <c r="M2701" i="3" s="1"/>
  <c r="M2700" i="3" a="1"/>
  <c r="M2700" i="3" s="1"/>
  <c r="M2699" i="3" a="1"/>
  <c r="M2699" i="3" s="1"/>
  <c r="M2698" i="3" a="1"/>
  <c r="M2698" i="3" s="1"/>
  <c r="M2697" i="3" a="1"/>
  <c r="M2697" i="3" s="1"/>
  <c r="M2696" i="3" a="1"/>
  <c r="M2696" i="3" s="1"/>
  <c r="M2695" i="3" a="1"/>
  <c r="M2695" i="3" s="1"/>
  <c r="M2694" i="3" a="1"/>
  <c r="M2694" i="3" s="1"/>
  <c r="M2693" i="3" a="1"/>
  <c r="M2693" i="3" s="1"/>
  <c r="M2692" i="3" a="1"/>
  <c r="M2692" i="3" s="1"/>
  <c r="M2691" i="3" a="1"/>
  <c r="M2691" i="3" s="1"/>
  <c r="M2690" i="3" a="1"/>
  <c r="M2690" i="3" s="1"/>
  <c r="M2689" i="3" a="1"/>
  <c r="M2689" i="3" s="1"/>
  <c r="M2688" i="3" a="1"/>
  <c r="M2688" i="3" s="1"/>
  <c r="M2687" i="3" a="1"/>
  <c r="M2687" i="3" s="1"/>
  <c r="M2686" i="3" a="1"/>
  <c r="M2686" i="3" s="1"/>
  <c r="M2685" i="3" a="1"/>
  <c r="M2685" i="3" s="1"/>
  <c r="M2684" i="3" a="1"/>
  <c r="M2684" i="3" s="1"/>
  <c r="M2683" i="3" a="1"/>
  <c r="M2683" i="3" s="1"/>
  <c r="M2682" i="3" a="1"/>
  <c r="M2682" i="3" s="1"/>
  <c r="M2681" i="3" a="1"/>
  <c r="M2681" i="3" s="1"/>
  <c r="M2680" i="3" a="1"/>
  <c r="M2680" i="3" s="1"/>
  <c r="M2679" i="3" a="1"/>
  <c r="M2679" i="3" s="1"/>
  <c r="M2678" i="3" a="1"/>
  <c r="M2678" i="3" s="1"/>
  <c r="M2677" i="3" a="1"/>
  <c r="M2677" i="3" s="1"/>
  <c r="M2676" i="3" a="1"/>
  <c r="M2676" i="3" s="1"/>
  <c r="M2675" i="3" a="1"/>
  <c r="M2675" i="3" s="1"/>
  <c r="M2674" i="3" a="1"/>
  <c r="M2674" i="3" s="1"/>
  <c r="M2673" i="3" a="1"/>
  <c r="M2673" i="3" s="1"/>
  <c r="M2672" i="3" a="1"/>
  <c r="M2672" i="3" s="1"/>
  <c r="M2671" i="3" a="1"/>
  <c r="M2671" i="3" s="1"/>
  <c r="M2670" i="3" a="1"/>
  <c r="M2670" i="3" s="1"/>
  <c r="M2669" i="3" a="1"/>
  <c r="M2669" i="3" s="1"/>
  <c r="M2668" i="3" a="1"/>
  <c r="M2668" i="3" s="1"/>
  <c r="M2667" i="3" a="1"/>
  <c r="M2667" i="3" s="1"/>
  <c r="M2666" i="3" a="1"/>
  <c r="M2666" i="3" s="1"/>
  <c r="M2665" i="3" a="1"/>
  <c r="M2665" i="3" s="1"/>
  <c r="M2664" i="3" a="1"/>
  <c r="M2664" i="3" s="1"/>
  <c r="M2663" i="3" a="1"/>
  <c r="M2663" i="3" s="1"/>
  <c r="M2662" i="3" a="1"/>
  <c r="M2662" i="3" s="1"/>
  <c r="M2661" i="3" a="1"/>
  <c r="M2661" i="3" s="1"/>
  <c r="M2660" i="3" a="1"/>
  <c r="M2660" i="3" s="1"/>
  <c r="M2659" i="3" a="1"/>
  <c r="M2659" i="3" s="1"/>
  <c r="M2658" i="3" a="1"/>
  <c r="M2658" i="3" s="1"/>
  <c r="M2657" i="3" a="1"/>
  <c r="M2657" i="3" s="1"/>
  <c r="M2656" i="3" a="1"/>
  <c r="M2656" i="3" s="1"/>
  <c r="M2655" i="3" a="1"/>
  <c r="M2655" i="3" s="1"/>
  <c r="M2654" i="3" a="1"/>
  <c r="M2654" i="3" s="1"/>
  <c r="M2653" i="3" a="1"/>
  <c r="M2653" i="3" s="1"/>
  <c r="M2652" i="3" a="1"/>
  <c r="M2652" i="3" s="1"/>
  <c r="M2651" i="3" a="1"/>
  <c r="M2651" i="3" s="1"/>
  <c r="M2650" i="3" a="1"/>
  <c r="M2650" i="3" s="1"/>
  <c r="M2649" i="3" a="1"/>
  <c r="M2649" i="3" s="1"/>
  <c r="M2648" i="3" a="1"/>
  <c r="M2648" i="3" s="1"/>
  <c r="M2647" i="3" a="1"/>
  <c r="M2647" i="3" s="1"/>
  <c r="M2646" i="3" a="1"/>
  <c r="M2646" i="3" s="1"/>
  <c r="M2645" i="3" a="1"/>
  <c r="M2645" i="3" s="1"/>
  <c r="M2644" i="3" a="1"/>
  <c r="M2644" i="3" s="1"/>
  <c r="M2643" i="3" a="1"/>
  <c r="M2643" i="3" s="1"/>
  <c r="M2642" i="3" a="1"/>
  <c r="M2642" i="3" s="1"/>
  <c r="M2641" i="3" a="1"/>
  <c r="M2641" i="3" s="1"/>
  <c r="M2640" i="3" a="1"/>
  <c r="M2640" i="3" s="1"/>
  <c r="M2639" i="3" a="1"/>
  <c r="M2639" i="3" s="1"/>
  <c r="M2638" i="3" a="1"/>
  <c r="M2638" i="3" s="1"/>
  <c r="M2637" i="3" a="1"/>
  <c r="M2637" i="3" s="1"/>
  <c r="M2636" i="3" a="1"/>
  <c r="M2636" i="3" s="1"/>
  <c r="M2635" i="3" a="1"/>
  <c r="M2635" i="3" s="1"/>
  <c r="M2634" i="3" a="1"/>
  <c r="M2634" i="3" s="1"/>
  <c r="M2633" i="3" a="1"/>
  <c r="M2633" i="3" s="1"/>
  <c r="M2632" i="3" a="1"/>
  <c r="M2632" i="3" s="1"/>
  <c r="M2631" i="3" a="1"/>
  <c r="M2631" i="3" s="1"/>
  <c r="M2630" i="3" a="1"/>
  <c r="M2630" i="3" s="1"/>
  <c r="M2629" i="3" a="1"/>
  <c r="M2629" i="3" s="1"/>
  <c r="M2628" i="3" a="1"/>
  <c r="M2628" i="3" s="1"/>
  <c r="M2627" i="3" a="1"/>
  <c r="M2627" i="3" s="1"/>
  <c r="M2626" i="3" a="1"/>
  <c r="M2626" i="3" s="1"/>
  <c r="M2625" i="3" a="1"/>
  <c r="M2625" i="3" s="1"/>
  <c r="M2624" i="3" a="1"/>
  <c r="M2624" i="3" s="1"/>
  <c r="M2623" i="3" a="1"/>
  <c r="M2623" i="3" s="1"/>
  <c r="M2622" i="3" a="1"/>
  <c r="M2622" i="3" s="1"/>
  <c r="M2621" i="3" a="1"/>
  <c r="M2621" i="3" s="1"/>
  <c r="M2620" i="3" a="1"/>
  <c r="M2620" i="3" s="1"/>
  <c r="M2619" i="3" a="1"/>
  <c r="M2619" i="3" s="1"/>
  <c r="M2618" i="3" a="1"/>
  <c r="M2618" i="3" s="1"/>
  <c r="M2617" i="3" a="1"/>
  <c r="M2617" i="3" s="1"/>
  <c r="M2616" i="3" a="1"/>
  <c r="M2616" i="3" s="1"/>
  <c r="M2615" i="3" a="1"/>
  <c r="M2615" i="3" s="1"/>
  <c r="M2614" i="3" a="1"/>
  <c r="M2614" i="3" s="1"/>
  <c r="M2613" i="3" a="1"/>
  <c r="M2613" i="3" s="1"/>
  <c r="M2612" i="3" a="1"/>
  <c r="M2612" i="3" s="1"/>
  <c r="M2611" i="3" a="1"/>
  <c r="M2611" i="3" s="1"/>
  <c r="M2610" i="3" a="1"/>
  <c r="M2610" i="3" s="1"/>
  <c r="M2609" i="3" a="1"/>
  <c r="M2609" i="3" s="1"/>
  <c r="M2608" i="3" a="1"/>
  <c r="M2608" i="3" s="1"/>
  <c r="M2607" i="3" a="1"/>
  <c r="M2607" i="3" s="1"/>
  <c r="M2606" i="3" a="1"/>
  <c r="M2606" i="3" s="1"/>
  <c r="M2605" i="3" a="1"/>
  <c r="M2605" i="3" s="1"/>
  <c r="M2604" i="3" a="1"/>
  <c r="M2604" i="3" s="1"/>
  <c r="M2603" i="3" a="1"/>
  <c r="M2603" i="3" s="1"/>
  <c r="M2602" i="3" a="1"/>
  <c r="M2602" i="3" s="1"/>
  <c r="M2601" i="3" a="1"/>
  <c r="M2601" i="3" s="1"/>
  <c r="M2600" i="3" a="1"/>
  <c r="M2600" i="3" s="1"/>
  <c r="M2599" i="3" a="1"/>
  <c r="M2599" i="3" s="1"/>
  <c r="M2598" i="3" a="1"/>
  <c r="M2598" i="3" s="1"/>
  <c r="M2597" i="3" a="1"/>
  <c r="M2597" i="3" s="1"/>
  <c r="M2596" i="3" a="1"/>
  <c r="M2596" i="3" s="1"/>
  <c r="M2595" i="3" a="1"/>
  <c r="M2595" i="3" s="1"/>
  <c r="M2594" i="3" a="1"/>
  <c r="M2594" i="3" s="1"/>
  <c r="M2593" i="3" a="1"/>
  <c r="M2593" i="3" s="1"/>
  <c r="M2592" i="3" a="1"/>
  <c r="M2592" i="3" s="1"/>
  <c r="M2591" i="3" a="1"/>
  <c r="M2591" i="3" s="1"/>
  <c r="M2590" i="3" a="1"/>
  <c r="M2590" i="3" s="1"/>
  <c r="M2589" i="3" a="1"/>
  <c r="M2589" i="3" s="1"/>
  <c r="M2588" i="3" a="1"/>
  <c r="M2588" i="3" s="1"/>
  <c r="M2587" i="3" a="1"/>
  <c r="M2587" i="3" s="1"/>
  <c r="M2586" i="3" a="1"/>
  <c r="M2586" i="3" s="1"/>
  <c r="M2585" i="3" a="1"/>
  <c r="M2585" i="3" s="1"/>
  <c r="M2584" i="3" a="1"/>
  <c r="M2584" i="3" s="1"/>
  <c r="M2583" i="3" a="1"/>
  <c r="M2583" i="3" s="1"/>
  <c r="M2582" i="3" a="1"/>
  <c r="M2582" i="3" s="1"/>
  <c r="M2581" i="3" a="1"/>
  <c r="M2581" i="3" s="1"/>
  <c r="M2580" i="3" a="1"/>
  <c r="M2580" i="3" s="1"/>
  <c r="M2579" i="3" a="1"/>
  <c r="M2579" i="3" s="1"/>
  <c r="M2578" i="3" a="1"/>
  <c r="M2578" i="3" s="1"/>
  <c r="M2577" i="3" a="1"/>
  <c r="M2577" i="3" s="1"/>
  <c r="M2576" i="3" a="1"/>
  <c r="M2576" i="3" s="1"/>
  <c r="M2575" i="3" a="1"/>
  <c r="M2575" i="3" s="1"/>
  <c r="M2574" i="3" a="1"/>
  <c r="M2574" i="3" s="1"/>
  <c r="M2573" i="3" a="1"/>
  <c r="M2573" i="3" s="1"/>
  <c r="M2572" i="3" a="1"/>
  <c r="M2572" i="3" s="1"/>
  <c r="M2571" i="3" a="1"/>
  <c r="M2571" i="3" s="1"/>
  <c r="M2570" i="3" a="1"/>
  <c r="M2570" i="3" s="1"/>
  <c r="M2569" i="3" a="1"/>
  <c r="M2569" i="3" s="1"/>
  <c r="M2568" i="3" a="1"/>
  <c r="M2568" i="3" s="1"/>
  <c r="M2567" i="3" a="1"/>
  <c r="M2567" i="3" s="1"/>
  <c r="M2566" i="3" a="1"/>
  <c r="M2566" i="3" s="1"/>
  <c r="M2565" i="3" a="1"/>
  <c r="M2565" i="3" s="1"/>
  <c r="M2564" i="3" a="1"/>
  <c r="M2564" i="3" s="1"/>
  <c r="M2563" i="3" a="1"/>
  <c r="M2563" i="3" s="1"/>
  <c r="M2562" i="3" a="1"/>
  <c r="M2562" i="3" s="1"/>
  <c r="M2561" i="3" a="1"/>
  <c r="M2561" i="3" s="1"/>
  <c r="M2560" i="3" a="1"/>
  <c r="M2560" i="3" s="1"/>
  <c r="M2559" i="3" a="1"/>
  <c r="M2559" i="3" s="1"/>
  <c r="M2558" i="3" a="1"/>
  <c r="M2558" i="3" s="1"/>
  <c r="M2557" i="3" a="1"/>
  <c r="M2557" i="3" s="1"/>
  <c r="M2556" i="3" a="1"/>
  <c r="M2556" i="3" s="1"/>
  <c r="M2555" i="3" a="1"/>
  <c r="M2555" i="3" s="1"/>
  <c r="M2554" i="3" a="1"/>
  <c r="M2554" i="3" s="1"/>
  <c r="M2553" i="3" a="1"/>
  <c r="M2553" i="3" s="1"/>
  <c r="M2552" i="3" a="1"/>
  <c r="M2552" i="3" s="1"/>
  <c r="M2551" i="3" a="1"/>
  <c r="M2551" i="3" s="1"/>
  <c r="M2550" i="3" a="1"/>
  <c r="M2550" i="3" s="1"/>
  <c r="M2549" i="3" a="1"/>
  <c r="M2549" i="3" s="1"/>
  <c r="M2548" i="3" a="1"/>
  <c r="M2548" i="3" s="1"/>
  <c r="M2547" i="3" a="1"/>
  <c r="M2547" i="3" s="1"/>
  <c r="M2546" i="3" a="1"/>
  <c r="M2546" i="3" s="1"/>
  <c r="M2545" i="3" a="1"/>
  <c r="M2545" i="3" s="1"/>
  <c r="M2544" i="3" a="1"/>
  <c r="M2544" i="3" s="1"/>
  <c r="M2543" i="3" a="1"/>
  <c r="M2543" i="3" s="1"/>
  <c r="M2542" i="3" a="1"/>
  <c r="M2542" i="3" s="1"/>
  <c r="M2541" i="3" a="1"/>
  <c r="M2541" i="3" s="1"/>
  <c r="M2540" i="3" a="1"/>
  <c r="M2540" i="3" s="1"/>
  <c r="M2539" i="3" a="1"/>
  <c r="M2539" i="3" s="1"/>
  <c r="M2538" i="3" a="1"/>
  <c r="M2538" i="3" s="1"/>
  <c r="M2537" i="3" a="1"/>
  <c r="M2537" i="3" s="1"/>
  <c r="M2536" i="3" a="1"/>
  <c r="M2536" i="3" s="1"/>
  <c r="M2535" i="3" a="1"/>
  <c r="M2535" i="3" s="1"/>
  <c r="M2534" i="3" a="1"/>
  <c r="M2534" i="3" s="1"/>
  <c r="M2533" i="3" a="1"/>
  <c r="M2533" i="3" s="1"/>
  <c r="M2532" i="3" a="1"/>
  <c r="M2532" i="3" s="1"/>
  <c r="M2531" i="3" a="1"/>
  <c r="M2531" i="3" s="1"/>
  <c r="M2530" i="3" a="1"/>
  <c r="M2530" i="3" s="1"/>
  <c r="M2529" i="3" a="1"/>
  <c r="M2529" i="3" s="1"/>
  <c r="M2528" i="3" a="1"/>
  <c r="M2528" i="3" s="1"/>
  <c r="M2527" i="3" a="1"/>
  <c r="M2527" i="3" s="1"/>
  <c r="M2526" i="3" a="1"/>
  <c r="M2526" i="3" s="1"/>
  <c r="M2525" i="3" a="1"/>
  <c r="M2525" i="3" s="1"/>
  <c r="M2524" i="3" a="1"/>
  <c r="M2524" i="3" s="1"/>
  <c r="M2523" i="3" a="1"/>
  <c r="M2523" i="3" s="1"/>
  <c r="M2522" i="3" a="1"/>
  <c r="M2522" i="3" s="1"/>
  <c r="M2521" i="3" a="1"/>
  <c r="M2521" i="3" s="1"/>
  <c r="M2520" i="3" a="1"/>
  <c r="M2520" i="3" s="1"/>
  <c r="M2519" i="3" a="1"/>
  <c r="M2519" i="3" s="1"/>
  <c r="M2518" i="3" a="1"/>
  <c r="M2518" i="3" s="1"/>
  <c r="M2517" i="3" a="1"/>
  <c r="M2517" i="3" s="1"/>
  <c r="M2516" i="3" a="1"/>
  <c r="M2516" i="3" s="1"/>
  <c r="M2515" i="3" a="1"/>
  <c r="M2515" i="3" s="1"/>
  <c r="M2514" i="3" a="1"/>
  <c r="M2514" i="3" s="1"/>
  <c r="M2513" i="3" a="1"/>
  <c r="M2513" i="3" s="1"/>
  <c r="M2512" i="3" a="1"/>
  <c r="M2512" i="3" s="1"/>
  <c r="M2511" i="3" a="1"/>
  <c r="M2511" i="3" s="1"/>
  <c r="M2510" i="3" a="1"/>
  <c r="M2510" i="3" s="1"/>
  <c r="M2509" i="3" a="1"/>
  <c r="M2509" i="3" s="1"/>
  <c r="M2508" i="3" a="1"/>
  <c r="M2508" i="3" s="1"/>
  <c r="M2507" i="3" a="1"/>
  <c r="M2507" i="3" s="1"/>
  <c r="M2506" i="3" a="1"/>
  <c r="M2506" i="3" s="1"/>
  <c r="M2505" i="3" a="1"/>
  <c r="M2505" i="3" s="1"/>
  <c r="M2504" i="3" a="1"/>
  <c r="M2504" i="3" s="1"/>
  <c r="M2503" i="3" a="1"/>
  <c r="M2503" i="3" s="1"/>
  <c r="M2502" i="3" a="1"/>
  <c r="M2502" i="3" s="1"/>
  <c r="M2501" i="3" a="1"/>
  <c r="M2501" i="3" s="1"/>
  <c r="M2500" i="3" a="1"/>
  <c r="M2500" i="3" s="1"/>
  <c r="M2499" i="3" a="1"/>
  <c r="M2499" i="3" s="1"/>
  <c r="M2498" i="3" a="1"/>
  <c r="M2498" i="3" s="1"/>
  <c r="M2497" i="3" a="1"/>
  <c r="M2497" i="3" s="1"/>
  <c r="M2496" i="3" a="1"/>
  <c r="M2496" i="3" s="1"/>
  <c r="M2495" i="3" a="1"/>
  <c r="M2495" i="3" s="1"/>
  <c r="M2494" i="3" a="1"/>
  <c r="M2494" i="3" s="1"/>
  <c r="M2493" i="3" a="1"/>
  <c r="M2493" i="3" s="1"/>
  <c r="M2492" i="3" a="1"/>
  <c r="M2492" i="3" s="1"/>
  <c r="M2491" i="3" a="1"/>
  <c r="M2491" i="3" s="1"/>
  <c r="M2490" i="3" a="1"/>
  <c r="M2490" i="3" s="1"/>
  <c r="M2489" i="3" a="1"/>
  <c r="M2489" i="3" s="1"/>
  <c r="M2488" i="3" a="1"/>
  <c r="M2488" i="3" s="1"/>
  <c r="M2487" i="3" a="1"/>
  <c r="M2487" i="3" s="1"/>
  <c r="M2486" i="3" a="1"/>
  <c r="M2486" i="3" s="1"/>
  <c r="M2485" i="3" a="1"/>
  <c r="M2485" i="3" s="1"/>
  <c r="M2484" i="3" a="1"/>
  <c r="M2484" i="3" s="1"/>
  <c r="M2483" i="3" a="1"/>
  <c r="M2483" i="3" s="1"/>
  <c r="M2482" i="3" a="1"/>
  <c r="M2482" i="3" s="1"/>
  <c r="M2481" i="3" a="1"/>
  <c r="M2481" i="3" s="1"/>
  <c r="M2480" i="3" a="1"/>
  <c r="M2480" i="3" s="1"/>
  <c r="M2479" i="3" a="1"/>
  <c r="M2479" i="3" s="1"/>
  <c r="M2478" i="3" a="1"/>
  <c r="M2478" i="3" s="1"/>
  <c r="M2477" i="3" a="1"/>
  <c r="M2477" i="3" s="1"/>
  <c r="M2476" i="3" a="1"/>
  <c r="M2476" i="3" s="1"/>
  <c r="M2475" i="3" a="1"/>
  <c r="M2475" i="3" s="1"/>
  <c r="M2474" i="3" a="1"/>
  <c r="M2474" i="3" s="1"/>
  <c r="M2473" i="3" a="1"/>
  <c r="M2473" i="3" s="1"/>
  <c r="M2472" i="3" a="1"/>
  <c r="M2472" i="3" s="1"/>
  <c r="M2471" i="3" a="1"/>
  <c r="M2471" i="3" s="1"/>
  <c r="M2470" i="3" a="1"/>
  <c r="M2470" i="3" s="1"/>
  <c r="M2469" i="3" a="1"/>
  <c r="M2469" i="3" s="1"/>
  <c r="M2468" i="3" a="1"/>
  <c r="M2468" i="3" s="1"/>
  <c r="M2467" i="3" a="1"/>
  <c r="M2467" i="3" s="1"/>
  <c r="M2466" i="3" a="1"/>
  <c r="M2466" i="3" s="1"/>
  <c r="M2465" i="3" a="1"/>
  <c r="M2465" i="3" s="1"/>
  <c r="M2464" i="3" a="1"/>
  <c r="M2464" i="3" s="1"/>
  <c r="M2463" i="3" a="1"/>
  <c r="M2463" i="3" s="1"/>
  <c r="M2462" i="3" a="1"/>
  <c r="M2462" i="3" s="1"/>
  <c r="M2461" i="3" a="1"/>
  <c r="M2461" i="3" s="1"/>
  <c r="M2460" i="3" a="1"/>
  <c r="M2460" i="3" s="1"/>
  <c r="M2459" i="3" a="1"/>
  <c r="M2459" i="3" s="1"/>
  <c r="M2458" i="3" a="1"/>
  <c r="M2458" i="3" s="1"/>
  <c r="M2457" i="3" a="1"/>
  <c r="M2457" i="3" s="1"/>
  <c r="M2456" i="3" a="1"/>
  <c r="M2456" i="3" s="1"/>
  <c r="M2455" i="3" a="1"/>
  <c r="M2455" i="3" s="1"/>
  <c r="M2454" i="3" a="1"/>
  <c r="M2454" i="3" s="1"/>
  <c r="M2453" i="3" a="1"/>
  <c r="M2453" i="3" s="1"/>
  <c r="M2452" i="3" a="1"/>
  <c r="M2452" i="3" s="1"/>
  <c r="M2451" i="3" a="1"/>
  <c r="M2451" i="3" s="1"/>
  <c r="M2450" i="3" a="1"/>
  <c r="M2450" i="3" s="1"/>
  <c r="M2449" i="3" a="1"/>
  <c r="M2449" i="3" s="1"/>
  <c r="M2448" i="3" a="1"/>
  <c r="M2448" i="3" s="1"/>
  <c r="M2447" i="3" a="1"/>
  <c r="M2447" i="3" s="1"/>
  <c r="M2446" i="3" a="1"/>
  <c r="M2446" i="3" s="1"/>
  <c r="M2445" i="3" a="1"/>
  <c r="M2445" i="3" s="1"/>
  <c r="M2444" i="3" a="1"/>
  <c r="M2444" i="3" s="1"/>
  <c r="M2443" i="3" a="1"/>
  <c r="M2443" i="3" s="1"/>
  <c r="M2442" i="3" a="1"/>
  <c r="M2442" i="3" s="1"/>
  <c r="M2441" i="3" a="1"/>
  <c r="M2441" i="3" s="1"/>
  <c r="M2440" i="3" a="1"/>
  <c r="M2440" i="3" s="1"/>
  <c r="M2439" i="3" a="1"/>
  <c r="M2439" i="3" s="1"/>
  <c r="M2438" i="3" a="1"/>
  <c r="M2438" i="3" s="1"/>
  <c r="M2437" i="3" a="1"/>
  <c r="M2437" i="3" s="1"/>
  <c r="M2436" i="3" a="1"/>
  <c r="M2436" i="3" s="1"/>
  <c r="M2435" i="3" a="1"/>
  <c r="M2435" i="3" s="1"/>
  <c r="M2434" i="3" a="1"/>
  <c r="M2434" i="3" s="1"/>
  <c r="M2433" i="3" a="1"/>
  <c r="M2433" i="3" s="1"/>
  <c r="M2432" i="3" a="1"/>
  <c r="M2432" i="3" s="1"/>
  <c r="M2431" i="3" a="1"/>
  <c r="M2431" i="3" s="1"/>
  <c r="M2430" i="3" a="1"/>
  <c r="M2430" i="3" s="1"/>
  <c r="M2429" i="3" a="1"/>
  <c r="M2429" i="3" s="1"/>
  <c r="M2428" i="3" a="1"/>
  <c r="M2428" i="3" s="1"/>
  <c r="M2427" i="3" a="1"/>
  <c r="M2427" i="3" s="1"/>
  <c r="M2426" i="3" a="1"/>
  <c r="M2426" i="3" s="1"/>
  <c r="M2425" i="3" a="1"/>
  <c r="M2425" i="3" s="1"/>
  <c r="M2424" i="3" a="1"/>
  <c r="M2424" i="3" s="1"/>
  <c r="M2423" i="3" a="1"/>
  <c r="M2423" i="3" s="1"/>
  <c r="M2422" i="3" a="1"/>
  <c r="M2422" i="3" s="1"/>
  <c r="M2421" i="3" a="1"/>
  <c r="M2421" i="3" s="1"/>
  <c r="M2420" i="3" a="1"/>
  <c r="M2420" i="3" s="1"/>
  <c r="M2419" i="3" a="1"/>
  <c r="M2419" i="3" s="1"/>
  <c r="M2418" i="3" a="1"/>
  <c r="M2418" i="3" s="1"/>
  <c r="M2417" i="3" a="1"/>
  <c r="M2417" i="3" s="1"/>
  <c r="M2416" i="3" a="1"/>
  <c r="M2416" i="3" s="1"/>
  <c r="M2415" i="3" a="1"/>
  <c r="M2415" i="3" s="1"/>
  <c r="M2414" i="3" a="1"/>
  <c r="M2414" i="3" s="1"/>
  <c r="M2413" i="3" a="1"/>
  <c r="M2413" i="3" s="1"/>
  <c r="M2412" i="3" a="1"/>
  <c r="M2412" i="3" s="1"/>
  <c r="M2411" i="3" a="1"/>
  <c r="M2411" i="3" s="1"/>
  <c r="M2410" i="3" a="1"/>
  <c r="M2410" i="3" s="1"/>
  <c r="M2409" i="3" a="1"/>
  <c r="M2409" i="3" s="1"/>
  <c r="M2408" i="3" a="1"/>
  <c r="M2408" i="3" s="1"/>
  <c r="M2407" i="3" a="1"/>
  <c r="M2407" i="3" s="1"/>
  <c r="M2406" i="3" a="1"/>
  <c r="M2406" i="3" s="1"/>
  <c r="M2405" i="3" a="1"/>
  <c r="M2405" i="3" s="1"/>
  <c r="M2404" i="3" a="1"/>
  <c r="M2404" i="3" s="1"/>
  <c r="M2403" i="3" a="1"/>
  <c r="M2403" i="3" s="1"/>
  <c r="M2402" i="3" a="1"/>
  <c r="M2402" i="3" s="1"/>
  <c r="M2401" i="3" a="1"/>
  <c r="M2401" i="3" s="1"/>
  <c r="M2400" i="3" a="1"/>
  <c r="M2400" i="3" s="1"/>
  <c r="M2399" i="3" a="1"/>
  <c r="M2399" i="3" s="1"/>
  <c r="M2398" i="3" a="1"/>
  <c r="M2398" i="3" s="1"/>
  <c r="M2397" i="3" a="1"/>
  <c r="M2397" i="3" s="1"/>
  <c r="M2396" i="3" a="1"/>
  <c r="M2396" i="3" s="1"/>
  <c r="M2395" i="3" a="1"/>
  <c r="M2395" i="3" s="1"/>
  <c r="M2394" i="3" a="1"/>
  <c r="M2394" i="3" s="1"/>
  <c r="M2393" i="3" a="1"/>
  <c r="M2393" i="3" s="1"/>
  <c r="M2392" i="3" a="1"/>
  <c r="M2392" i="3" s="1"/>
  <c r="M2391" i="3" a="1"/>
  <c r="M2391" i="3" s="1"/>
  <c r="M2390" i="3" a="1"/>
  <c r="M2390" i="3" s="1"/>
  <c r="M2389" i="3" a="1"/>
  <c r="M2389" i="3" s="1"/>
  <c r="M2388" i="3" a="1"/>
  <c r="M2388" i="3" s="1"/>
  <c r="M2387" i="3" a="1"/>
  <c r="M2387" i="3" s="1"/>
  <c r="M2386" i="3" a="1"/>
  <c r="M2386" i="3" s="1"/>
  <c r="M2385" i="3" a="1"/>
  <c r="M2385" i="3" s="1"/>
  <c r="M2384" i="3" a="1"/>
  <c r="M2384" i="3" s="1"/>
  <c r="M2383" i="3" a="1"/>
  <c r="M2383" i="3" s="1"/>
  <c r="M2382" i="3" a="1"/>
  <c r="M2382" i="3" s="1"/>
  <c r="M2381" i="3" a="1"/>
  <c r="M2381" i="3" s="1"/>
  <c r="M2380" i="3" a="1"/>
  <c r="M2380" i="3" s="1"/>
  <c r="M2379" i="3" a="1"/>
  <c r="M2379" i="3" s="1"/>
  <c r="M2378" i="3" a="1"/>
  <c r="M2378" i="3" s="1"/>
  <c r="M2377" i="3" a="1"/>
  <c r="M2377" i="3" s="1"/>
  <c r="M2376" i="3" a="1"/>
  <c r="M2376" i="3" s="1"/>
  <c r="M2375" i="3" a="1"/>
  <c r="M2375" i="3" s="1"/>
  <c r="M2374" i="3" a="1"/>
  <c r="M2374" i="3" s="1"/>
  <c r="M2373" i="3" a="1"/>
  <c r="M2373" i="3" s="1"/>
  <c r="M2372" i="3" a="1"/>
  <c r="M2372" i="3" s="1"/>
  <c r="M2371" i="3" a="1"/>
  <c r="M2371" i="3" s="1"/>
  <c r="M2370" i="3" a="1"/>
  <c r="M2370" i="3" s="1"/>
  <c r="M2369" i="3" a="1"/>
  <c r="M2369" i="3" s="1"/>
  <c r="M2368" i="3" a="1"/>
  <c r="M2368" i="3" s="1"/>
  <c r="M2367" i="3" a="1"/>
  <c r="M2367" i="3" s="1"/>
  <c r="M2366" i="3" a="1"/>
  <c r="M2366" i="3" s="1"/>
  <c r="M2365" i="3" a="1"/>
  <c r="M2365" i="3" s="1"/>
  <c r="M2364" i="3" a="1"/>
  <c r="M2364" i="3" s="1"/>
  <c r="M2363" i="3" a="1"/>
  <c r="M2363" i="3" s="1"/>
  <c r="M2362" i="3" a="1"/>
  <c r="M2362" i="3" s="1"/>
  <c r="M2361" i="3" a="1"/>
  <c r="M2361" i="3" s="1"/>
  <c r="M2360" i="3" a="1"/>
  <c r="M2360" i="3" s="1"/>
  <c r="M2359" i="3" a="1"/>
  <c r="M2359" i="3" s="1"/>
  <c r="M2358" i="3" a="1"/>
  <c r="M2358" i="3" s="1"/>
  <c r="M2357" i="3" a="1"/>
  <c r="M2357" i="3" s="1"/>
  <c r="M2356" i="3" a="1"/>
  <c r="M2356" i="3" s="1"/>
  <c r="M2355" i="3" a="1"/>
  <c r="M2355" i="3" s="1"/>
  <c r="M2354" i="3" a="1"/>
  <c r="M2354" i="3" s="1"/>
  <c r="M2353" i="3" a="1"/>
  <c r="M2353" i="3" s="1"/>
  <c r="M2352" i="3" a="1"/>
  <c r="M2352" i="3" s="1"/>
  <c r="M2351" i="3" a="1"/>
  <c r="M2351" i="3" s="1"/>
  <c r="M2350" i="3" a="1"/>
  <c r="M2350" i="3" s="1"/>
  <c r="M2349" i="3" a="1"/>
  <c r="M2349" i="3" s="1"/>
  <c r="M2348" i="3" a="1"/>
  <c r="M2348" i="3" s="1"/>
  <c r="M2347" i="3" a="1"/>
  <c r="M2347" i="3" s="1"/>
  <c r="M2346" i="3" a="1"/>
  <c r="M2346" i="3" s="1"/>
  <c r="M2345" i="3" a="1"/>
  <c r="M2345" i="3" s="1"/>
  <c r="M2344" i="3" a="1"/>
  <c r="M2344" i="3" s="1"/>
  <c r="M2343" i="3" a="1"/>
  <c r="M2343" i="3" s="1"/>
  <c r="M2342" i="3" a="1"/>
  <c r="M2342" i="3" s="1"/>
  <c r="M2341" i="3" a="1"/>
  <c r="M2341" i="3" s="1"/>
  <c r="M2340" i="3" a="1"/>
  <c r="M2340" i="3" s="1"/>
  <c r="M2339" i="3" a="1"/>
  <c r="M2339" i="3" s="1"/>
  <c r="M2338" i="3" a="1"/>
  <c r="M2338" i="3" s="1"/>
  <c r="M2337" i="3" a="1"/>
  <c r="M2337" i="3" s="1"/>
  <c r="M2336" i="3" a="1"/>
  <c r="M2336" i="3" s="1"/>
  <c r="M2335" i="3" a="1"/>
  <c r="M2335" i="3" s="1"/>
  <c r="M2334" i="3" a="1"/>
  <c r="M2334" i="3" s="1"/>
  <c r="M2333" i="3" a="1"/>
  <c r="M2333" i="3" s="1"/>
  <c r="M2332" i="3" a="1"/>
  <c r="M2332" i="3" s="1"/>
  <c r="M2331" i="3" a="1"/>
  <c r="M2331" i="3" s="1"/>
  <c r="M2330" i="3" a="1"/>
  <c r="M2330" i="3" s="1"/>
  <c r="M2329" i="3" a="1"/>
  <c r="M2329" i="3" s="1"/>
  <c r="M2328" i="3" a="1"/>
  <c r="M2328" i="3" s="1"/>
  <c r="M2327" i="3" a="1"/>
  <c r="M2327" i="3" s="1"/>
  <c r="M2326" i="3" a="1"/>
  <c r="M2326" i="3" s="1"/>
  <c r="M2325" i="3" a="1"/>
  <c r="M2325" i="3" s="1"/>
  <c r="M2324" i="3" a="1"/>
  <c r="M2324" i="3" s="1"/>
  <c r="M2323" i="3" a="1"/>
  <c r="M2323" i="3" s="1"/>
  <c r="M2322" i="3" a="1"/>
  <c r="M2322" i="3" s="1"/>
  <c r="M2321" i="3" a="1"/>
  <c r="M2321" i="3" s="1"/>
  <c r="M2320" i="3" a="1"/>
  <c r="M2320" i="3" s="1"/>
  <c r="M2319" i="3" a="1"/>
  <c r="M2319" i="3" s="1"/>
  <c r="M2318" i="3" a="1"/>
  <c r="M2318" i="3" s="1"/>
  <c r="M2317" i="3" a="1"/>
  <c r="M2317" i="3" s="1"/>
  <c r="M2316" i="3" a="1"/>
  <c r="M2316" i="3" s="1"/>
  <c r="M2315" i="3" a="1"/>
  <c r="M2315" i="3" s="1"/>
  <c r="M2314" i="3" a="1"/>
  <c r="M2314" i="3" s="1"/>
  <c r="M2313" i="3" a="1"/>
  <c r="M2313" i="3" s="1"/>
  <c r="M2312" i="3" a="1"/>
  <c r="M2312" i="3" s="1"/>
  <c r="M2311" i="3" a="1"/>
  <c r="M2311" i="3" s="1"/>
  <c r="M2310" i="3" a="1"/>
  <c r="M2310" i="3" s="1"/>
  <c r="M2309" i="3" a="1"/>
  <c r="M2309" i="3" s="1"/>
  <c r="M2308" i="3" a="1"/>
  <c r="M2308" i="3" s="1"/>
  <c r="M2307" i="3" a="1"/>
  <c r="M2307" i="3" s="1"/>
  <c r="M2306" i="3" a="1"/>
  <c r="M2306" i="3" s="1"/>
  <c r="M2305" i="3" a="1"/>
  <c r="M2305" i="3" s="1"/>
  <c r="M2304" i="3" a="1"/>
  <c r="M2304" i="3" s="1"/>
  <c r="M2303" i="3" a="1"/>
  <c r="M2303" i="3" s="1"/>
  <c r="M2302" i="3" a="1"/>
  <c r="M2302" i="3" s="1"/>
  <c r="M2301" i="3" a="1"/>
  <c r="M2301" i="3" s="1"/>
  <c r="M2300" i="3" a="1"/>
  <c r="M2300" i="3" s="1"/>
  <c r="M2299" i="3" a="1"/>
  <c r="M2299" i="3" s="1"/>
  <c r="M2298" i="3" a="1"/>
  <c r="M2298" i="3" s="1"/>
  <c r="M2297" i="3" a="1"/>
  <c r="M2297" i="3" s="1"/>
  <c r="M2296" i="3" a="1"/>
  <c r="M2296" i="3" s="1"/>
  <c r="M2295" i="3" a="1"/>
  <c r="M2295" i="3" s="1"/>
  <c r="M2294" i="3" a="1"/>
  <c r="M2294" i="3" s="1"/>
  <c r="M2293" i="3" a="1"/>
  <c r="M2293" i="3" s="1"/>
  <c r="M2292" i="3" a="1"/>
  <c r="M2292" i="3" s="1"/>
  <c r="M2291" i="3" a="1"/>
  <c r="M2291" i="3" s="1"/>
  <c r="M2290" i="3" a="1"/>
  <c r="M2290" i="3" s="1"/>
  <c r="M2289" i="3" a="1"/>
  <c r="M2289" i="3" s="1"/>
  <c r="M2288" i="3" a="1"/>
  <c r="M2288" i="3" s="1"/>
  <c r="M2287" i="3" a="1"/>
  <c r="M2287" i="3" s="1"/>
  <c r="M2286" i="3" a="1"/>
  <c r="M2286" i="3" s="1"/>
  <c r="M2285" i="3" a="1"/>
  <c r="M2285" i="3" s="1"/>
  <c r="M2284" i="3" a="1"/>
  <c r="M2284" i="3" s="1"/>
  <c r="M2283" i="3" a="1"/>
  <c r="M2283" i="3" s="1"/>
  <c r="M2282" i="3" a="1"/>
  <c r="M2282" i="3" s="1"/>
  <c r="M2281" i="3" a="1"/>
  <c r="M2281" i="3" s="1"/>
  <c r="M2280" i="3" a="1"/>
  <c r="M2280" i="3" s="1"/>
  <c r="M2279" i="3" a="1"/>
  <c r="M2279" i="3" s="1"/>
  <c r="M2278" i="3" a="1"/>
  <c r="M2278" i="3" s="1"/>
  <c r="M2277" i="3" a="1"/>
  <c r="M2277" i="3" s="1"/>
  <c r="M2276" i="3" a="1"/>
  <c r="M2276" i="3" s="1"/>
  <c r="M2275" i="3" a="1"/>
  <c r="M2275" i="3" s="1"/>
  <c r="M2274" i="3" a="1"/>
  <c r="M2274" i="3" s="1"/>
  <c r="M2273" i="3" a="1"/>
  <c r="M2273" i="3" s="1"/>
  <c r="M2272" i="3" a="1"/>
  <c r="M2272" i="3" s="1"/>
  <c r="M2271" i="3" a="1"/>
  <c r="M2271" i="3" s="1"/>
  <c r="M2270" i="3" a="1"/>
  <c r="M2270" i="3" s="1"/>
  <c r="M2269" i="3" a="1"/>
  <c r="M2269" i="3" s="1"/>
  <c r="M2268" i="3" a="1"/>
  <c r="M2268" i="3" s="1"/>
  <c r="M2267" i="3" a="1"/>
  <c r="M2267" i="3" s="1"/>
  <c r="M2266" i="3" a="1"/>
  <c r="M2266" i="3" s="1"/>
  <c r="M2265" i="3" a="1"/>
  <c r="M2265" i="3" s="1"/>
  <c r="M2264" i="3" a="1"/>
  <c r="M2264" i="3" s="1"/>
  <c r="M2263" i="3" a="1"/>
  <c r="M2263" i="3" s="1"/>
  <c r="M2262" i="3" a="1"/>
  <c r="M2262" i="3" s="1"/>
  <c r="M2261" i="3" a="1"/>
  <c r="M2261" i="3" s="1"/>
  <c r="M2260" i="3" a="1"/>
  <c r="M2260" i="3" s="1"/>
  <c r="M2259" i="3" a="1"/>
  <c r="M2259" i="3" s="1"/>
  <c r="M2258" i="3" a="1"/>
  <c r="M2258" i="3" s="1"/>
  <c r="M2257" i="3" a="1"/>
  <c r="M2257" i="3" s="1"/>
  <c r="M2256" i="3" a="1"/>
  <c r="M2256" i="3" s="1"/>
  <c r="M2255" i="3" a="1"/>
  <c r="M2255" i="3" s="1"/>
  <c r="M2254" i="3" a="1"/>
  <c r="M2254" i="3" s="1"/>
  <c r="M2253" i="3" a="1"/>
  <c r="M2253" i="3" s="1"/>
  <c r="M2252" i="3" a="1"/>
  <c r="M2252" i="3" s="1"/>
  <c r="M2251" i="3" a="1"/>
  <c r="M2251" i="3" s="1"/>
  <c r="M2250" i="3" a="1"/>
  <c r="M2250" i="3" s="1"/>
  <c r="M2249" i="3" a="1"/>
  <c r="M2249" i="3" s="1"/>
  <c r="M2248" i="3" a="1"/>
  <c r="M2248" i="3" s="1"/>
  <c r="M2247" i="3" a="1"/>
  <c r="M2247" i="3" s="1"/>
  <c r="M2246" i="3" a="1"/>
  <c r="M2246" i="3" s="1"/>
  <c r="M2245" i="3" a="1"/>
  <c r="M2245" i="3" s="1"/>
  <c r="M2244" i="3" a="1"/>
  <c r="M2244" i="3" s="1"/>
  <c r="M2243" i="3" a="1"/>
  <c r="M2243" i="3" s="1"/>
  <c r="M2242" i="3" a="1"/>
  <c r="M2242" i="3" s="1"/>
  <c r="M2241" i="3" a="1"/>
  <c r="M2241" i="3" s="1"/>
  <c r="M2240" i="3" a="1"/>
  <c r="M2240" i="3" s="1"/>
  <c r="M2239" i="3" a="1"/>
  <c r="M2239" i="3" s="1"/>
  <c r="M2238" i="3" a="1"/>
  <c r="M2238" i="3" s="1"/>
  <c r="M2237" i="3" a="1"/>
  <c r="M2237" i="3" s="1"/>
  <c r="M2236" i="3" a="1"/>
  <c r="M2236" i="3" s="1"/>
  <c r="M2235" i="3" a="1"/>
  <c r="M2235" i="3" s="1"/>
  <c r="M2234" i="3" a="1"/>
  <c r="M2234" i="3" s="1"/>
  <c r="M2233" i="3" a="1"/>
  <c r="M2233" i="3" s="1"/>
  <c r="M2232" i="3" a="1"/>
  <c r="M2232" i="3" s="1"/>
  <c r="M2231" i="3" a="1"/>
  <c r="M2231" i="3" s="1"/>
  <c r="M2230" i="3" a="1"/>
  <c r="M2230" i="3" s="1"/>
  <c r="M2229" i="3" a="1"/>
  <c r="M2229" i="3" s="1"/>
  <c r="M2228" i="3" a="1"/>
  <c r="M2228" i="3" s="1"/>
  <c r="M2227" i="3" a="1"/>
  <c r="M2227" i="3" s="1"/>
  <c r="M2226" i="3" a="1"/>
  <c r="M2226" i="3" s="1"/>
  <c r="M2225" i="3" a="1"/>
  <c r="M2225" i="3" s="1"/>
  <c r="M2224" i="3" a="1"/>
  <c r="M2224" i="3" s="1"/>
  <c r="M2223" i="3" a="1"/>
  <c r="M2223" i="3" s="1"/>
  <c r="M2222" i="3" a="1"/>
  <c r="M2222" i="3" s="1"/>
  <c r="M2221" i="3" a="1"/>
  <c r="M2221" i="3" s="1"/>
  <c r="M2220" i="3" a="1"/>
  <c r="M2220" i="3" s="1"/>
  <c r="M2219" i="3" a="1"/>
  <c r="M2219" i="3" s="1"/>
  <c r="M2218" i="3" a="1"/>
  <c r="M2218" i="3" s="1"/>
  <c r="M2217" i="3" a="1"/>
  <c r="M2217" i="3" s="1"/>
  <c r="M2216" i="3" a="1"/>
  <c r="M2216" i="3" s="1"/>
  <c r="M2215" i="3" a="1"/>
  <c r="M2215" i="3" s="1"/>
  <c r="M2214" i="3" a="1"/>
  <c r="M2214" i="3" s="1"/>
  <c r="M2213" i="3" a="1"/>
  <c r="M2213" i="3" s="1"/>
  <c r="M2212" i="3" a="1"/>
  <c r="M2212" i="3" s="1"/>
  <c r="M2211" i="3" a="1"/>
  <c r="M2211" i="3" s="1"/>
  <c r="M2210" i="3" a="1"/>
  <c r="M2210" i="3" s="1"/>
  <c r="M2209" i="3" a="1"/>
  <c r="M2209" i="3" s="1"/>
  <c r="M2208" i="3" a="1"/>
  <c r="M2208" i="3" s="1"/>
  <c r="M2207" i="3" a="1"/>
  <c r="M2207" i="3" s="1"/>
  <c r="M2206" i="3" a="1"/>
  <c r="M2206" i="3" s="1"/>
  <c r="M2205" i="3" a="1"/>
  <c r="M2205" i="3" s="1"/>
  <c r="M2204" i="3" a="1"/>
  <c r="M2204" i="3" s="1"/>
  <c r="M2203" i="3" a="1"/>
  <c r="M2203" i="3" s="1"/>
  <c r="M2202" i="3" a="1"/>
  <c r="M2202" i="3" s="1"/>
  <c r="M2201" i="3" a="1"/>
  <c r="M2201" i="3" s="1"/>
  <c r="M2200" i="3" a="1"/>
  <c r="M2200" i="3" s="1"/>
  <c r="M2199" i="3" a="1"/>
  <c r="M2199" i="3" s="1"/>
  <c r="M2198" i="3" a="1"/>
  <c r="M2198" i="3" s="1"/>
  <c r="M2197" i="3" a="1"/>
  <c r="M2197" i="3" s="1"/>
  <c r="M2196" i="3" a="1"/>
  <c r="M2196" i="3" s="1"/>
  <c r="M2195" i="3" a="1"/>
  <c r="M2195" i="3" s="1"/>
  <c r="M2194" i="3" a="1"/>
  <c r="M2194" i="3" s="1"/>
  <c r="M2193" i="3" a="1"/>
  <c r="M2193" i="3" s="1"/>
  <c r="M2192" i="3" a="1"/>
  <c r="M2192" i="3" s="1"/>
  <c r="M2191" i="3" a="1"/>
  <c r="M2191" i="3" s="1"/>
  <c r="M2190" i="3" a="1"/>
  <c r="M2190" i="3" s="1"/>
  <c r="M2189" i="3" a="1"/>
  <c r="M2189" i="3" s="1"/>
  <c r="M2188" i="3" a="1"/>
  <c r="M2188" i="3" s="1"/>
  <c r="M2187" i="3" a="1"/>
  <c r="M2187" i="3" s="1"/>
  <c r="M2186" i="3" a="1"/>
  <c r="M2186" i="3" s="1"/>
  <c r="M2185" i="3" a="1"/>
  <c r="M2185" i="3" s="1"/>
  <c r="M2184" i="3" a="1"/>
  <c r="M2184" i="3" s="1"/>
  <c r="M2183" i="3" a="1"/>
  <c r="M2183" i="3" s="1"/>
  <c r="M2182" i="3" a="1"/>
  <c r="M2182" i="3" s="1"/>
  <c r="M2181" i="3" a="1"/>
  <c r="M2181" i="3" s="1"/>
  <c r="M2180" i="3" a="1"/>
  <c r="M2180" i="3" s="1"/>
  <c r="M2179" i="3" a="1"/>
  <c r="M2179" i="3" s="1"/>
  <c r="M2178" i="3" a="1"/>
  <c r="M2178" i="3" s="1"/>
  <c r="M2177" i="3" a="1"/>
  <c r="M2177" i="3" s="1"/>
  <c r="M2176" i="3" a="1"/>
  <c r="M2176" i="3" s="1"/>
  <c r="M2175" i="3" a="1"/>
  <c r="M2175" i="3" s="1"/>
  <c r="M2174" i="3" a="1"/>
  <c r="M2174" i="3" s="1"/>
  <c r="M2173" i="3" a="1"/>
  <c r="M2173" i="3" s="1"/>
  <c r="M2172" i="3" a="1"/>
  <c r="M2172" i="3" s="1"/>
  <c r="M2171" i="3" a="1"/>
  <c r="M2171" i="3" s="1"/>
  <c r="M2170" i="3" a="1"/>
  <c r="M2170" i="3" s="1"/>
  <c r="M2169" i="3" a="1"/>
  <c r="M2169" i="3" s="1"/>
  <c r="M2168" i="3" a="1"/>
  <c r="M2168" i="3" s="1"/>
  <c r="M2167" i="3" a="1"/>
  <c r="M2167" i="3" s="1"/>
  <c r="M2166" i="3" a="1"/>
  <c r="M2166" i="3" s="1"/>
  <c r="M2165" i="3" a="1"/>
  <c r="M2165" i="3" s="1"/>
  <c r="M2164" i="3" a="1"/>
  <c r="M2164" i="3" s="1"/>
  <c r="M2163" i="3" a="1"/>
  <c r="M2163" i="3" s="1"/>
  <c r="M2162" i="3" a="1"/>
  <c r="M2162" i="3" s="1"/>
  <c r="M2161" i="3" a="1"/>
  <c r="M2161" i="3" s="1"/>
  <c r="M2160" i="3" a="1"/>
  <c r="M2160" i="3" s="1"/>
  <c r="M2159" i="3" a="1"/>
  <c r="M2159" i="3" s="1"/>
  <c r="M2158" i="3" a="1"/>
  <c r="M2158" i="3" s="1"/>
  <c r="M2157" i="3" a="1"/>
  <c r="M2157" i="3" s="1"/>
  <c r="M2156" i="3" a="1"/>
  <c r="M2156" i="3" s="1"/>
  <c r="M2155" i="3" a="1"/>
  <c r="M2155" i="3" s="1"/>
  <c r="M2154" i="3" a="1"/>
  <c r="M2154" i="3" s="1"/>
  <c r="M2153" i="3" a="1"/>
  <c r="M2153" i="3" s="1"/>
  <c r="M2152" i="3" a="1"/>
  <c r="M2152" i="3" s="1"/>
  <c r="M2151" i="3" a="1"/>
  <c r="M2151" i="3" s="1"/>
  <c r="M2150" i="3" a="1"/>
  <c r="M2150" i="3" s="1"/>
  <c r="M2149" i="3" a="1"/>
  <c r="M2149" i="3" s="1"/>
  <c r="M2148" i="3" a="1"/>
  <c r="M2148" i="3" s="1"/>
  <c r="M2147" i="3" a="1"/>
  <c r="M2147" i="3" s="1"/>
  <c r="M2146" i="3" a="1"/>
  <c r="M2146" i="3" s="1"/>
  <c r="M2145" i="3" a="1"/>
  <c r="M2145" i="3" s="1"/>
  <c r="M2144" i="3" a="1"/>
  <c r="M2144" i="3" s="1"/>
  <c r="M2143" i="3" a="1"/>
  <c r="M2143" i="3" s="1"/>
  <c r="M2142" i="3" a="1"/>
  <c r="M2142" i="3" s="1"/>
  <c r="M2141" i="3" a="1"/>
  <c r="M2141" i="3" s="1"/>
  <c r="M2140" i="3" a="1"/>
  <c r="M2140" i="3" s="1"/>
  <c r="M2139" i="3" a="1"/>
  <c r="M2139" i="3" s="1"/>
  <c r="M2138" i="3" a="1"/>
  <c r="M2138" i="3" s="1"/>
  <c r="M2137" i="3" a="1"/>
  <c r="M2137" i="3" s="1"/>
  <c r="M2136" i="3" a="1"/>
  <c r="M2136" i="3" s="1"/>
  <c r="M2135" i="3" a="1"/>
  <c r="M2135" i="3" s="1"/>
  <c r="M2134" i="3" a="1"/>
  <c r="M2134" i="3" s="1"/>
  <c r="M2133" i="3" a="1"/>
  <c r="M2133" i="3" s="1"/>
  <c r="M2132" i="3" a="1"/>
  <c r="M2132" i="3" s="1"/>
  <c r="M2131" i="3" a="1"/>
  <c r="M2131" i="3" s="1"/>
  <c r="M2130" i="3" a="1"/>
  <c r="M2130" i="3" s="1"/>
  <c r="M2129" i="3" a="1"/>
  <c r="M2129" i="3" s="1"/>
  <c r="M2128" i="3" a="1"/>
  <c r="M2128" i="3" s="1"/>
  <c r="M2127" i="3" a="1"/>
  <c r="M2127" i="3" s="1"/>
  <c r="M2126" i="3" a="1"/>
  <c r="M2126" i="3" s="1"/>
  <c r="M2125" i="3" a="1"/>
  <c r="M2125" i="3" s="1"/>
  <c r="M2124" i="3" a="1"/>
  <c r="M2124" i="3" s="1"/>
  <c r="M2123" i="3" a="1"/>
  <c r="M2123" i="3" s="1"/>
  <c r="M2122" i="3" a="1"/>
  <c r="M2122" i="3" s="1"/>
  <c r="M2121" i="3" a="1"/>
  <c r="M2121" i="3" s="1"/>
  <c r="M2120" i="3" a="1"/>
  <c r="M2120" i="3" s="1"/>
  <c r="M2119" i="3" a="1"/>
  <c r="M2119" i="3" s="1"/>
  <c r="M2118" i="3" a="1"/>
  <c r="M2118" i="3" s="1"/>
  <c r="M2117" i="3" a="1"/>
  <c r="M2117" i="3" s="1"/>
  <c r="M2116" i="3" a="1"/>
  <c r="M2116" i="3" s="1"/>
  <c r="M2115" i="3" a="1"/>
  <c r="M2115" i="3" s="1"/>
  <c r="M2114" i="3" a="1"/>
  <c r="M2114" i="3" s="1"/>
  <c r="M2113" i="3" a="1"/>
  <c r="M2113" i="3" s="1"/>
  <c r="M2112" i="3" a="1"/>
  <c r="M2112" i="3" s="1"/>
  <c r="M2111" i="3" a="1"/>
  <c r="M2111" i="3" s="1"/>
  <c r="M2110" i="3" a="1"/>
  <c r="M2110" i="3" s="1"/>
  <c r="M2109" i="3" a="1"/>
  <c r="M2109" i="3" s="1"/>
  <c r="M2108" i="3" a="1"/>
  <c r="M2108" i="3" s="1"/>
  <c r="M2107" i="3" a="1"/>
  <c r="M2107" i="3" s="1"/>
  <c r="M2106" i="3" a="1"/>
  <c r="M2106" i="3" s="1"/>
  <c r="M2105" i="3" a="1"/>
  <c r="M2105" i="3" s="1"/>
  <c r="M2104" i="3" a="1"/>
  <c r="M2104" i="3" s="1"/>
  <c r="M2103" i="3" a="1"/>
  <c r="M2103" i="3" s="1"/>
  <c r="M2102" i="3" a="1"/>
  <c r="M2102" i="3" s="1"/>
  <c r="M2101" i="3" a="1"/>
  <c r="M2101" i="3" s="1"/>
  <c r="M2100" i="3" a="1"/>
  <c r="M2100" i="3" s="1"/>
  <c r="M2099" i="3" a="1"/>
  <c r="M2099" i="3" s="1"/>
  <c r="M2098" i="3" a="1"/>
  <c r="M2098" i="3" s="1"/>
  <c r="M2097" i="3" a="1"/>
  <c r="M2097" i="3" s="1"/>
  <c r="M2096" i="3" a="1"/>
  <c r="M2096" i="3" s="1"/>
  <c r="M2095" i="3" a="1"/>
  <c r="M2095" i="3" s="1"/>
  <c r="M2094" i="3" a="1"/>
  <c r="M2094" i="3" s="1"/>
  <c r="M2093" i="3" a="1"/>
  <c r="M2093" i="3" s="1"/>
  <c r="M2092" i="3" a="1"/>
  <c r="M2092" i="3" s="1"/>
  <c r="M2091" i="3" a="1"/>
  <c r="M2091" i="3" s="1"/>
  <c r="M2090" i="3" a="1"/>
  <c r="M2090" i="3" s="1"/>
  <c r="M2089" i="3" a="1"/>
  <c r="M2089" i="3" s="1"/>
  <c r="M2088" i="3" a="1"/>
  <c r="M2088" i="3" s="1"/>
  <c r="M2087" i="3" a="1"/>
  <c r="M2087" i="3" s="1"/>
  <c r="M2086" i="3" a="1"/>
  <c r="M2086" i="3" s="1"/>
  <c r="M2085" i="3" a="1"/>
  <c r="M2085" i="3" s="1"/>
  <c r="M2084" i="3" a="1"/>
  <c r="M2084" i="3" s="1"/>
  <c r="M2083" i="3" a="1"/>
  <c r="M2083" i="3" s="1"/>
  <c r="M2082" i="3" a="1"/>
  <c r="M2082" i="3" s="1"/>
  <c r="M2081" i="3" a="1"/>
  <c r="M2081" i="3" s="1"/>
  <c r="M2080" i="3" a="1"/>
  <c r="M2080" i="3" s="1"/>
  <c r="M2079" i="3" a="1"/>
  <c r="M2079" i="3" s="1"/>
  <c r="M2078" i="3" a="1"/>
  <c r="M2078" i="3" s="1"/>
  <c r="M2077" i="3" a="1"/>
  <c r="M2077" i="3" s="1"/>
  <c r="M2076" i="3" a="1"/>
  <c r="M2076" i="3" s="1"/>
  <c r="M2075" i="3" a="1"/>
  <c r="M2075" i="3" s="1"/>
  <c r="M2074" i="3" a="1"/>
  <c r="M2074" i="3" s="1"/>
  <c r="M2073" i="3" a="1"/>
  <c r="M2073" i="3" s="1"/>
  <c r="M2072" i="3" a="1"/>
  <c r="M2072" i="3" s="1"/>
  <c r="M2071" i="3" a="1"/>
  <c r="M2071" i="3" s="1"/>
  <c r="M2070" i="3" a="1"/>
  <c r="M2070" i="3" s="1"/>
  <c r="M2069" i="3" a="1"/>
  <c r="M2069" i="3" s="1"/>
  <c r="M2068" i="3" a="1"/>
  <c r="M2068" i="3" s="1"/>
  <c r="M2067" i="3" a="1"/>
  <c r="M2067" i="3" s="1"/>
  <c r="M2066" i="3" a="1"/>
  <c r="M2066" i="3" s="1"/>
  <c r="M2065" i="3" a="1"/>
  <c r="M2065" i="3" s="1"/>
  <c r="M2064" i="3" a="1"/>
  <c r="M2064" i="3" s="1"/>
  <c r="M2063" i="3" a="1"/>
  <c r="M2063" i="3" s="1"/>
  <c r="M2062" i="3" a="1"/>
  <c r="M2062" i="3" s="1"/>
  <c r="M2061" i="3" a="1"/>
  <c r="M2061" i="3" s="1"/>
  <c r="M2060" i="3" a="1"/>
  <c r="M2060" i="3" s="1"/>
  <c r="M2059" i="3" a="1"/>
  <c r="M2059" i="3" s="1"/>
  <c r="M2058" i="3" a="1"/>
  <c r="M2058" i="3" s="1"/>
  <c r="M2057" i="3" a="1"/>
  <c r="M2057" i="3" s="1"/>
  <c r="M2056" i="3" a="1"/>
  <c r="M2056" i="3" s="1"/>
  <c r="M2055" i="3" a="1"/>
  <c r="M2055" i="3" s="1"/>
  <c r="M2054" i="3" a="1"/>
  <c r="M2054" i="3" s="1"/>
  <c r="M2053" i="3" a="1"/>
  <c r="M2053" i="3" s="1"/>
  <c r="M2052" i="3" a="1"/>
  <c r="M2052" i="3" s="1"/>
  <c r="M2051" i="3" a="1"/>
  <c r="M2051" i="3" s="1"/>
  <c r="M2050" i="3" a="1"/>
  <c r="M2050" i="3" s="1"/>
  <c r="M2049" i="3" a="1"/>
  <c r="M2049" i="3" s="1"/>
  <c r="M2048" i="3" a="1"/>
  <c r="M2048" i="3" s="1"/>
  <c r="M2047" i="3" a="1"/>
  <c r="M2047" i="3" s="1"/>
  <c r="M2046" i="3" a="1"/>
  <c r="M2046" i="3" s="1"/>
  <c r="M2045" i="3" a="1"/>
  <c r="M2045" i="3" s="1"/>
  <c r="M2044" i="3" a="1"/>
  <c r="M2044" i="3" s="1"/>
  <c r="M2043" i="3" a="1"/>
  <c r="M2043" i="3" s="1"/>
  <c r="M2042" i="3" a="1"/>
  <c r="M2042" i="3" s="1"/>
  <c r="M2041" i="3" a="1"/>
  <c r="M2041" i="3" s="1"/>
  <c r="M2040" i="3" a="1"/>
  <c r="M2040" i="3" s="1"/>
  <c r="M2039" i="3" a="1"/>
  <c r="M2039" i="3" s="1"/>
  <c r="M2038" i="3" a="1"/>
  <c r="M2038" i="3" s="1"/>
  <c r="M2037" i="3" a="1"/>
  <c r="M2037" i="3" s="1"/>
  <c r="M2036" i="3" a="1"/>
  <c r="M2036" i="3" s="1"/>
  <c r="M2035" i="3" a="1"/>
  <c r="M2035" i="3" s="1"/>
  <c r="M2034" i="3" a="1"/>
  <c r="M2034" i="3" s="1"/>
  <c r="M2033" i="3" a="1"/>
  <c r="M2033" i="3" s="1"/>
  <c r="M2032" i="3" a="1"/>
  <c r="M2032" i="3" s="1"/>
  <c r="M2031" i="3" a="1"/>
  <c r="M2031" i="3" s="1"/>
  <c r="M2030" i="3" a="1"/>
  <c r="M2030" i="3" s="1"/>
  <c r="M2029" i="3" a="1"/>
  <c r="M2029" i="3" s="1"/>
  <c r="M2028" i="3" a="1"/>
  <c r="M2028" i="3" s="1"/>
  <c r="M2027" i="3" a="1"/>
  <c r="M2027" i="3" s="1"/>
  <c r="M2026" i="3" a="1"/>
  <c r="M2026" i="3" s="1"/>
  <c r="M2025" i="3" a="1"/>
  <c r="M2025" i="3" s="1"/>
  <c r="M2024" i="3" a="1"/>
  <c r="M2024" i="3" s="1"/>
  <c r="M2023" i="3" a="1"/>
  <c r="M2023" i="3" s="1"/>
  <c r="M2022" i="3" a="1"/>
  <c r="M2022" i="3" s="1"/>
  <c r="M2021" i="3" a="1"/>
  <c r="M2021" i="3" s="1"/>
  <c r="M2020" i="3" a="1"/>
  <c r="M2020" i="3" s="1"/>
  <c r="M2019" i="3" a="1"/>
  <c r="M2019" i="3" s="1"/>
  <c r="M2018" i="3" a="1"/>
  <c r="M2018" i="3" s="1"/>
  <c r="M2017" i="3" a="1"/>
  <c r="M2017" i="3" s="1"/>
  <c r="M2016" i="3" a="1"/>
  <c r="M2016" i="3" s="1"/>
  <c r="M2015" i="3" a="1"/>
  <c r="M2015" i="3" s="1"/>
  <c r="M2014" i="3" a="1"/>
  <c r="M2014" i="3" s="1"/>
  <c r="M2013" i="3" a="1"/>
  <c r="M2013" i="3" s="1"/>
  <c r="M2012" i="3" a="1"/>
  <c r="M2012" i="3" s="1"/>
  <c r="M2011" i="3" a="1"/>
  <c r="M2011" i="3" s="1"/>
  <c r="M2010" i="3" a="1"/>
  <c r="M2010" i="3" s="1"/>
  <c r="M2009" i="3" a="1"/>
  <c r="M2009" i="3" s="1"/>
  <c r="M2008" i="3" a="1"/>
  <c r="M2008" i="3" s="1"/>
  <c r="M2007" i="3" a="1"/>
  <c r="M2007" i="3" s="1"/>
  <c r="M2006" i="3" a="1"/>
  <c r="M2006" i="3" s="1"/>
  <c r="M2005" i="3" a="1"/>
  <c r="M2005" i="3" s="1"/>
  <c r="M2004" i="3" a="1"/>
  <c r="M2004" i="3" s="1"/>
  <c r="M2003" i="3" a="1"/>
  <c r="M2003" i="3" s="1"/>
  <c r="M2002" i="3" a="1"/>
  <c r="M2002" i="3" s="1"/>
  <c r="M2001" i="3" a="1"/>
  <c r="M2001" i="3" s="1"/>
  <c r="M2000" i="3" a="1"/>
  <c r="M2000" i="3" s="1"/>
  <c r="M1999" i="3" a="1"/>
  <c r="M1999" i="3" s="1"/>
  <c r="M1998" i="3" a="1"/>
  <c r="M1998" i="3" s="1"/>
  <c r="M1997" i="3" a="1"/>
  <c r="M1997" i="3" s="1"/>
  <c r="M1996" i="3" a="1"/>
  <c r="M1996" i="3" s="1"/>
  <c r="M1995" i="3" a="1"/>
  <c r="M1995" i="3" s="1"/>
  <c r="M1994" i="3" a="1"/>
  <c r="M1994" i="3" s="1"/>
  <c r="M1993" i="3" a="1"/>
  <c r="M1993" i="3" s="1"/>
  <c r="M1992" i="3" a="1"/>
  <c r="M1992" i="3" s="1"/>
  <c r="M1991" i="3" a="1"/>
  <c r="M1991" i="3" s="1"/>
  <c r="M1990" i="3" a="1"/>
  <c r="M1990" i="3" s="1"/>
  <c r="M1989" i="3" a="1"/>
  <c r="M1989" i="3" s="1"/>
  <c r="M1988" i="3" a="1"/>
  <c r="M1988" i="3" s="1"/>
  <c r="M1987" i="3" a="1"/>
  <c r="M1987" i="3" s="1"/>
  <c r="M1986" i="3" a="1"/>
  <c r="M1986" i="3" s="1"/>
  <c r="M1985" i="3" a="1"/>
  <c r="M1985" i="3" s="1"/>
  <c r="M1984" i="3" a="1"/>
  <c r="M1984" i="3" s="1"/>
  <c r="M1983" i="3" a="1"/>
  <c r="M1983" i="3" s="1"/>
  <c r="M1982" i="3" a="1"/>
  <c r="M1982" i="3" s="1"/>
  <c r="M1981" i="3" a="1"/>
  <c r="M1981" i="3" s="1"/>
  <c r="M1980" i="3" a="1"/>
  <c r="M1980" i="3" s="1"/>
  <c r="M1979" i="3" a="1"/>
  <c r="M1979" i="3" s="1"/>
  <c r="M1978" i="3" a="1"/>
  <c r="M1978" i="3" s="1"/>
  <c r="M1977" i="3" a="1"/>
  <c r="M1977" i="3" s="1"/>
  <c r="M1976" i="3" a="1"/>
  <c r="M1976" i="3" s="1"/>
  <c r="M1975" i="3" a="1"/>
  <c r="M1975" i="3" s="1"/>
  <c r="M1974" i="3" a="1"/>
  <c r="M1974" i="3" s="1"/>
  <c r="M1973" i="3" a="1"/>
  <c r="M1973" i="3" s="1"/>
  <c r="M1972" i="3" a="1"/>
  <c r="M1972" i="3" s="1"/>
  <c r="M1971" i="3" a="1"/>
  <c r="M1971" i="3" s="1"/>
  <c r="M1970" i="3" a="1"/>
  <c r="M1970" i="3" s="1"/>
  <c r="M1969" i="3" a="1"/>
  <c r="M1969" i="3" s="1"/>
  <c r="M1968" i="3" a="1"/>
  <c r="M1968" i="3" s="1"/>
  <c r="M1967" i="3" a="1"/>
  <c r="M1967" i="3" s="1"/>
  <c r="M1966" i="3" a="1"/>
  <c r="M1966" i="3" s="1"/>
  <c r="M1965" i="3" a="1"/>
  <c r="M1965" i="3" s="1"/>
  <c r="M1964" i="3" a="1"/>
  <c r="M1964" i="3" s="1"/>
  <c r="M1963" i="3" a="1"/>
  <c r="M1963" i="3" s="1"/>
  <c r="M1962" i="3" a="1"/>
  <c r="M1962" i="3" s="1"/>
  <c r="M1961" i="3" a="1"/>
  <c r="M1961" i="3" s="1"/>
  <c r="M1960" i="3" a="1"/>
  <c r="M1960" i="3" s="1"/>
  <c r="M1959" i="3" a="1"/>
  <c r="M1959" i="3" s="1"/>
  <c r="M1958" i="3" a="1"/>
  <c r="M1958" i="3" s="1"/>
  <c r="M1957" i="3" a="1"/>
  <c r="M1957" i="3" s="1"/>
  <c r="M1956" i="3" a="1"/>
  <c r="M1956" i="3" s="1"/>
  <c r="M1955" i="3" a="1"/>
  <c r="M1955" i="3" s="1"/>
  <c r="M1954" i="3" a="1"/>
  <c r="M1954" i="3" s="1"/>
  <c r="M1953" i="3" a="1"/>
  <c r="M1953" i="3" s="1"/>
  <c r="M1952" i="3" a="1"/>
  <c r="M1952" i="3" s="1"/>
  <c r="M1951" i="3" a="1"/>
  <c r="M1951" i="3" s="1"/>
  <c r="M1950" i="3" a="1"/>
  <c r="M1950" i="3" s="1"/>
  <c r="M1949" i="3" a="1"/>
  <c r="M1949" i="3" s="1"/>
  <c r="M1948" i="3" a="1"/>
  <c r="M1948" i="3" s="1"/>
  <c r="M1947" i="3" a="1"/>
  <c r="M1947" i="3" s="1"/>
  <c r="M1946" i="3" a="1"/>
  <c r="M1946" i="3" s="1"/>
  <c r="M1945" i="3" a="1"/>
  <c r="M1945" i="3" s="1"/>
  <c r="M1944" i="3" a="1"/>
  <c r="M1944" i="3" s="1"/>
  <c r="M1943" i="3" a="1"/>
  <c r="M1943" i="3" s="1"/>
  <c r="M1942" i="3" a="1"/>
  <c r="M1942" i="3" s="1"/>
  <c r="M1941" i="3" a="1"/>
  <c r="M1941" i="3" s="1"/>
  <c r="M1940" i="3" a="1"/>
  <c r="M1940" i="3" s="1"/>
  <c r="M1939" i="3" a="1"/>
  <c r="M1939" i="3" s="1"/>
  <c r="M1938" i="3" a="1"/>
  <c r="M1938" i="3" s="1"/>
  <c r="M1937" i="3" a="1"/>
  <c r="M1937" i="3" s="1"/>
  <c r="M1936" i="3" a="1"/>
  <c r="M1936" i="3" s="1"/>
  <c r="M1935" i="3" a="1"/>
  <c r="M1935" i="3" s="1"/>
  <c r="M1934" i="3" a="1"/>
  <c r="M1934" i="3" s="1"/>
  <c r="M1933" i="3" a="1"/>
  <c r="M1933" i="3" s="1"/>
  <c r="M1932" i="3" a="1"/>
  <c r="M1932" i="3" s="1"/>
  <c r="M1931" i="3" a="1"/>
  <c r="M1931" i="3" s="1"/>
  <c r="M1930" i="3" a="1"/>
  <c r="M1930" i="3" s="1"/>
  <c r="M1929" i="3" a="1"/>
  <c r="M1929" i="3" s="1"/>
  <c r="M1928" i="3" a="1"/>
  <c r="M1928" i="3" s="1"/>
  <c r="M1927" i="3" a="1"/>
  <c r="M1927" i="3" s="1"/>
  <c r="M1926" i="3" a="1"/>
  <c r="M1926" i="3" s="1"/>
  <c r="M1925" i="3" a="1"/>
  <c r="M1925" i="3" s="1"/>
  <c r="M1924" i="3" a="1"/>
  <c r="M1924" i="3" s="1"/>
  <c r="M1923" i="3" a="1"/>
  <c r="M1923" i="3" s="1"/>
  <c r="M1922" i="3" a="1"/>
  <c r="M1922" i="3" s="1"/>
  <c r="M1921" i="3" a="1"/>
  <c r="M1921" i="3" s="1"/>
  <c r="M1920" i="3" a="1"/>
  <c r="M1920" i="3" s="1"/>
  <c r="M1919" i="3" a="1"/>
  <c r="M1919" i="3" s="1"/>
  <c r="M1918" i="3" a="1"/>
  <c r="M1918" i="3" s="1"/>
  <c r="M1917" i="3" a="1"/>
  <c r="M1917" i="3" s="1"/>
  <c r="M1916" i="3" a="1"/>
  <c r="M1916" i="3" s="1"/>
  <c r="M1915" i="3" a="1"/>
  <c r="M1915" i="3" s="1"/>
  <c r="M1914" i="3" a="1"/>
  <c r="M1914" i="3" s="1"/>
  <c r="M1913" i="3" a="1"/>
  <c r="M1913" i="3" s="1"/>
  <c r="M1912" i="3" a="1"/>
  <c r="M1912" i="3" s="1"/>
  <c r="M1911" i="3" a="1"/>
  <c r="M1911" i="3" s="1"/>
  <c r="M1910" i="3" a="1"/>
  <c r="M1910" i="3" s="1"/>
  <c r="M1909" i="3" a="1"/>
  <c r="M1909" i="3" s="1"/>
  <c r="M1908" i="3" a="1"/>
  <c r="M1908" i="3" s="1"/>
  <c r="M1907" i="3" a="1"/>
  <c r="M1907" i="3" s="1"/>
  <c r="M1906" i="3" a="1"/>
  <c r="M1906" i="3" s="1"/>
  <c r="M1905" i="3" a="1"/>
  <c r="M1905" i="3" s="1"/>
  <c r="M1904" i="3" a="1"/>
  <c r="M1904" i="3" s="1"/>
  <c r="M1903" i="3" a="1"/>
  <c r="M1903" i="3" s="1"/>
  <c r="M1902" i="3" a="1"/>
  <c r="M1902" i="3" s="1"/>
  <c r="M1901" i="3" a="1"/>
  <c r="M1901" i="3" s="1"/>
  <c r="M1900" i="3" a="1"/>
  <c r="M1900" i="3" s="1"/>
  <c r="M1899" i="3" a="1"/>
  <c r="M1899" i="3" s="1"/>
  <c r="M1898" i="3" a="1"/>
  <c r="M1898" i="3" s="1"/>
  <c r="M1897" i="3" a="1"/>
  <c r="M1897" i="3" s="1"/>
  <c r="M1896" i="3" a="1"/>
  <c r="M1896" i="3" s="1"/>
  <c r="M1895" i="3" a="1"/>
  <c r="M1895" i="3" s="1"/>
  <c r="M1894" i="3" a="1"/>
  <c r="M1894" i="3" s="1"/>
  <c r="M1893" i="3" a="1"/>
  <c r="M1893" i="3" s="1"/>
  <c r="M1892" i="3" a="1"/>
  <c r="M1892" i="3" s="1"/>
  <c r="M1891" i="3" a="1"/>
  <c r="M1891" i="3" s="1"/>
  <c r="M1890" i="3" a="1"/>
  <c r="M1890" i="3" s="1"/>
  <c r="M1889" i="3" a="1"/>
  <c r="M1889" i="3" s="1"/>
  <c r="M1888" i="3" a="1"/>
  <c r="M1888" i="3" s="1"/>
  <c r="M1887" i="3" a="1"/>
  <c r="M1887" i="3" s="1"/>
  <c r="M1886" i="3" a="1"/>
  <c r="M1886" i="3" s="1"/>
  <c r="M1885" i="3" a="1"/>
  <c r="M1885" i="3" s="1"/>
  <c r="M1884" i="3" a="1"/>
  <c r="M1884" i="3" s="1"/>
  <c r="M1883" i="3" a="1"/>
  <c r="M1883" i="3" s="1"/>
  <c r="M1882" i="3" a="1"/>
  <c r="M1882" i="3" s="1"/>
  <c r="M1881" i="3" a="1"/>
  <c r="M1881" i="3" s="1"/>
  <c r="M1880" i="3" a="1"/>
  <c r="M1880" i="3" s="1"/>
  <c r="M1879" i="3" a="1"/>
  <c r="M1879" i="3" s="1"/>
  <c r="M1878" i="3" a="1"/>
  <c r="M1878" i="3" s="1"/>
  <c r="M1877" i="3" a="1"/>
  <c r="M1877" i="3" s="1"/>
  <c r="M1876" i="3" a="1"/>
  <c r="M1876" i="3" s="1"/>
  <c r="M1875" i="3" a="1"/>
  <c r="M1875" i="3" s="1"/>
  <c r="M1874" i="3" a="1"/>
  <c r="M1874" i="3" s="1"/>
  <c r="M1873" i="3" a="1"/>
  <c r="M1873" i="3" s="1"/>
  <c r="M1872" i="3" a="1"/>
  <c r="M1872" i="3" s="1"/>
  <c r="M1871" i="3" a="1"/>
  <c r="M1871" i="3" s="1"/>
  <c r="M1870" i="3" a="1"/>
  <c r="M1870" i="3" s="1"/>
  <c r="M1869" i="3" a="1"/>
  <c r="M1869" i="3" s="1"/>
  <c r="M1868" i="3" a="1"/>
  <c r="M1868" i="3" s="1"/>
  <c r="M1867" i="3" a="1"/>
  <c r="M1867" i="3" s="1"/>
  <c r="M1866" i="3" a="1"/>
  <c r="M1866" i="3" s="1"/>
  <c r="M1865" i="3" a="1"/>
  <c r="M1865" i="3" s="1"/>
  <c r="M1864" i="3" a="1"/>
  <c r="M1864" i="3" s="1"/>
  <c r="M1863" i="3" a="1"/>
  <c r="M1863" i="3" s="1"/>
  <c r="M1862" i="3" a="1"/>
  <c r="M1862" i="3" s="1"/>
  <c r="M1861" i="3" a="1"/>
  <c r="M1861" i="3" s="1"/>
  <c r="M1860" i="3" a="1"/>
  <c r="M1860" i="3" s="1"/>
  <c r="M1859" i="3" a="1"/>
  <c r="M1859" i="3" s="1"/>
  <c r="M1858" i="3" a="1"/>
  <c r="M1858" i="3" s="1"/>
  <c r="M1857" i="3" a="1"/>
  <c r="M1857" i="3" s="1"/>
  <c r="M1856" i="3" a="1"/>
  <c r="M1856" i="3" s="1"/>
  <c r="M1855" i="3" a="1"/>
  <c r="M1855" i="3" s="1"/>
  <c r="M1854" i="3" a="1"/>
  <c r="M1854" i="3" s="1"/>
  <c r="M1853" i="3" a="1"/>
  <c r="M1853" i="3" s="1"/>
  <c r="M1852" i="3" a="1"/>
  <c r="M1852" i="3" s="1"/>
  <c r="M1851" i="3" a="1"/>
  <c r="M1851" i="3" s="1"/>
  <c r="M1850" i="3" a="1"/>
  <c r="M1850" i="3" s="1"/>
  <c r="M1849" i="3" a="1"/>
  <c r="M1849" i="3" s="1"/>
  <c r="M1848" i="3" a="1"/>
  <c r="M1848" i="3" s="1"/>
  <c r="M1847" i="3" a="1"/>
  <c r="M1847" i="3" s="1"/>
  <c r="M1846" i="3" a="1"/>
  <c r="M1846" i="3" s="1"/>
  <c r="M1845" i="3" a="1"/>
  <c r="M1845" i="3" s="1"/>
  <c r="M1844" i="3" a="1"/>
  <c r="M1844" i="3" s="1"/>
  <c r="M1843" i="3" a="1"/>
  <c r="M1843" i="3" s="1"/>
  <c r="M1842" i="3" a="1"/>
  <c r="M1842" i="3" s="1"/>
  <c r="M1841" i="3" a="1"/>
  <c r="M1841" i="3" s="1"/>
  <c r="M1840" i="3" a="1"/>
  <c r="M1840" i="3" s="1"/>
  <c r="M1839" i="3" a="1"/>
  <c r="M1839" i="3" s="1"/>
  <c r="M1838" i="3" a="1"/>
  <c r="M1838" i="3" s="1"/>
  <c r="M1837" i="3" a="1"/>
  <c r="M1837" i="3" s="1"/>
  <c r="M1836" i="3" a="1"/>
  <c r="M1836" i="3" s="1"/>
  <c r="M1835" i="3" a="1"/>
  <c r="M1835" i="3" s="1"/>
  <c r="M1834" i="3" a="1"/>
  <c r="M1834" i="3" s="1"/>
  <c r="M1833" i="3" a="1"/>
  <c r="M1833" i="3" s="1"/>
  <c r="M1832" i="3" a="1"/>
  <c r="M1832" i="3" s="1"/>
  <c r="M1831" i="3" a="1"/>
  <c r="M1831" i="3" s="1"/>
  <c r="M1830" i="3" a="1"/>
  <c r="M1830" i="3" s="1"/>
  <c r="M1829" i="3" a="1"/>
  <c r="M1829" i="3" s="1"/>
  <c r="M1828" i="3" a="1"/>
  <c r="M1828" i="3" s="1"/>
  <c r="M1827" i="3" a="1"/>
  <c r="M1827" i="3" s="1"/>
  <c r="M1826" i="3" a="1"/>
  <c r="M1826" i="3" s="1"/>
  <c r="M1825" i="3" a="1"/>
  <c r="M1825" i="3" s="1"/>
  <c r="M1824" i="3" a="1"/>
  <c r="M1824" i="3" s="1"/>
  <c r="M1823" i="3" a="1"/>
  <c r="M1823" i="3" s="1"/>
  <c r="M1822" i="3" a="1"/>
  <c r="M1822" i="3" s="1"/>
  <c r="M1821" i="3" a="1"/>
  <c r="M1821" i="3" s="1"/>
  <c r="M1820" i="3" a="1"/>
  <c r="M1820" i="3" s="1"/>
  <c r="M1819" i="3" a="1"/>
  <c r="M1819" i="3" s="1"/>
  <c r="M1818" i="3" a="1"/>
  <c r="M1818" i="3" s="1"/>
  <c r="M1817" i="3" a="1"/>
  <c r="M1817" i="3" s="1"/>
  <c r="M1816" i="3" a="1"/>
  <c r="M1816" i="3" s="1"/>
  <c r="M1815" i="3" a="1"/>
  <c r="M1815" i="3" s="1"/>
  <c r="M1814" i="3" a="1"/>
  <c r="M1814" i="3" s="1"/>
  <c r="M1813" i="3" a="1"/>
  <c r="M1813" i="3" s="1"/>
  <c r="M1812" i="3" a="1"/>
  <c r="M1812" i="3" s="1"/>
  <c r="M1811" i="3" a="1"/>
  <c r="M1811" i="3" s="1"/>
  <c r="M1810" i="3" a="1"/>
  <c r="M1810" i="3" s="1"/>
  <c r="M1809" i="3" a="1"/>
  <c r="M1809" i="3" s="1"/>
  <c r="M1808" i="3" a="1"/>
  <c r="M1808" i="3" s="1"/>
  <c r="M1807" i="3" a="1"/>
  <c r="M1807" i="3" s="1"/>
  <c r="M1806" i="3" a="1"/>
  <c r="M1806" i="3" s="1"/>
  <c r="M1805" i="3" a="1"/>
  <c r="M1805" i="3" s="1"/>
  <c r="M1804" i="3" a="1"/>
  <c r="M1804" i="3" s="1"/>
  <c r="M1803" i="3" a="1"/>
  <c r="M1803" i="3" s="1"/>
  <c r="M1802" i="3" a="1"/>
  <c r="M1802" i="3" s="1"/>
  <c r="M1801" i="3" a="1"/>
  <c r="M1801" i="3" s="1"/>
  <c r="M1800" i="3" a="1"/>
  <c r="M1800" i="3" s="1"/>
  <c r="M1799" i="3" a="1"/>
  <c r="M1799" i="3" s="1"/>
  <c r="M1798" i="3" a="1"/>
  <c r="M1798" i="3" s="1"/>
  <c r="M1797" i="3" a="1"/>
  <c r="M1797" i="3" s="1"/>
  <c r="M1796" i="3" a="1"/>
  <c r="M1796" i="3" s="1"/>
  <c r="M1795" i="3" a="1"/>
  <c r="M1795" i="3" s="1"/>
  <c r="M1794" i="3" a="1"/>
  <c r="M1794" i="3" s="1"/>
  <c r="M1793" i="3" a="1"/>
  <c r="M1793" i="3" s="1"/>
  <c r="M1792" i="3" a="1"/>
  <c r="M1792" i="3" s="1"/>
  <c r="M1791" i="3" a="1"/>
  <c r="M1791" i="3" s="1"/>
  <c r="M1790" i="3" a="1"/>
  <c r="M1790" i="3" s="1"/>
  <c r="M1789" i="3" a="1"/>
  <c r="M1789" i="3" s="1"/>
  <c r="M1788" i="3" a="1"/>
  <c r="M1788" i="3" s="1"/>
  <c r="M1787" i="3" a="1"/>
  <c r="M1787" i="3" s="1"/>
  <c r="M1786" i="3" a="1"/>
  <c r="M1786" i="3" s="1"/>
  <c r="M1785" i="3" a="1"/>
  <c r="M1785" i="3" s="1"/>
  <c r="M1784" i="3" a="1"/>
  <c r="M1784" i="3" s="1"/>
  <c r="M1783" i="3" a="1"/>
  <c r="M1783" i="3" s="1"/>
  <c r="M1782" i="3" a="1"/>
  <c r="M1782" i="3" s="1"/>
  <c r="M1781" i="3" a="1"/>
  <c r="M1781" i="3" s="1"/>
  <c r="M1780" i="3" a="1"/>
  <c r="M1780" i="3" s="1"/>
  <c r="M1779" i="3" a="1"/>
  <c r="M1779" i="3" s="1"/>
  <c r="M1778" i="3" a="1"/>
  <c r="M1778" i="3" s="1"/>
  <c r="M1777" i="3" a="1"/>
  <c r="M1777" i="3" s="1"/>
  <c r="M1776" i="3" a="1"/>
  <c r="M1776" i="3" s="1"/>
  <c r="M1775" i="3" a="1"/>
  <c r="M1775" i="3" s="1"/>
  <c r="M1774" i="3" a="1"/>
  <c r="M1774" i="3" s="1"/>
  <c r="M1773" i="3" a="1"/>
  <c r="M1773" i="3" s="1"/>
  <c r="M1772" i="3" a="1"/>
  <c r="M1772" i="3" s="1"/>
  <c r="M1771" i="3" a="1"/>
  <c r="M1771" i="3" s="1"/>
  <c r="M1770" i="3" a="1"/>
  <c r="M1770" i="3" s="1"/>
  <c r="M1769" i="3" a="1"/>
  <c r="M1769" i="3" s="1"/>
  <c r="M1768" i="3" a="1"/>
  <c r="M1768" i="3" s="1"/>
  <c r="M1767" i="3" a="1"/>
  <c r="M1767" i="3" s="1"/>
  <c r="M1766" i="3" a="1"/>
  <c r="M1766" i="3" s="1"/>
  <c r="M1765" i="3" a="1"/>
  <c r="M1765" i="3" s="1"/>
  <c r="M1764" i="3" a="1"/>
  <c r="M1764" i="3" s="1"/>
  <c r="M1763" i="3" a="1"/>
  <c r="M1763" i="3" s="1"/>
  <c r="M1762" i="3" a="1"/>
  <c r="M1762" i="3" s="1"/>
  <c r="M1761" i="3" a="1"/>
  <c r="M1761" i="3" s="1"/>
  <c r="M1760" i="3" a="1"/>
  <c r="M1760" i="3" s="1"/>
  <c r="M1759" i="3" a="1"/>
  <c r="M1759" i="3" s="1"/>
  <c r="M1758" i="3" a="1"/>
  <c r="M1758" i="3" s="1"/>
  <c r="M1757" i="3" a="1"/>
  <c r="M1757" i="3" s="1"/>
  <c r="M1756" i="3" a="1"/>
  <c r="M1756" i="3" s="1"/>
  <c r="M1755" i="3" a="1"/>
  <c r="M1755" i="3" s="1"/>
  <c r="M1754" i="3" a="1"/>
  <c r="M1754" i="3" s="1"/>
  <c r="M1753" i="3" a="1"/>
  <c r="M1753" i="3" s="1"/>
  <c r="M1752" i="3" a="1"/>
  <c r="M1752" i="3" s="1"/>
  <c r="M1751" i="3" a="1"/>
  <c r="M1751" i="3" s="1"/>
  <c r="M1750" i="3" a="1"/>
  <c r="M1750" i="3" s="1"/>
  <c r="M1749" i="3" a="1"/>
  <c r="M1749" i="3" s="1"/>
  <c r="M1748" i="3" a="1"/>
  <c r="M1748" i="3" s="1"/>
  <c r="M1747" i="3" a="1"/>
  <c r="M1747" i="3" s="1"/>
  <c r="M1746" i="3" a="1"/>
  <c r="M1746" i="3" s="1"/>
  <c r="M1745" i="3" a="1"/>
  <c r="M1745" i="3" s="1"/>
  <c r="M1744" i="3" a="1"/>
  <c r="M1744" i="3" s="1"/>
  <c r="M1743" i="3" a="1"/>
  <c r="M1743" i="3" s="1"/>
  <c r="M1742" i="3" a="1"/>
  <c r="M1742" i="3" s="1"/>
  <c r="M1741" i="3" a="1"/>
  <c r="M1741" i="3" s="1"/>
  <c r="M1740" i="3" a="1"/>
  <c r="M1740" i="3" s="1"/>
  <c r="M1739" i="3" a="1"/>
  <c r="M1739" i="3" s="1"/>
  <c r="M1738" i="3" a="1"/>
  <c r="M1738" i="3" s="1"/>
  <c r="M1737" i="3" a="1"/>
  <c r="M1737" i="3" s="1"/>
  <c r="M1736" i="3" a="1"/>
  <c r="M1736" i="3" s="1"/>
  <c r="M1735" i="3" a="1"/>
  <c r="M1735" i="3" s="1"/>
  <c r="M1734" i="3" a="1"/>
  <c r="M1734" i="3" s="1"/>
  <c r="M1733" i="3" a="1"/>
  <c r="M1733" i="3" s="1"/>
  <c r="M1732" i="3" a="1"/>
  <c r="M1732" i="3" s="1"/>
  <c r="M1731" i="3" a="1"/>
  <c r="M1731" i="3" s="1"/>
  <c r="M1730" i="3" a="1"/>
  <c r="M1730" i="3" s="1"/>
  <c r="M1729" i="3" a="1"/>
  <c r="M1729" i="3" s="1"/>
  <c r="M1728" i="3" a="1"/>
  <c r="M1728" i="3" s="1"/>
  <c r="M1727" i="3" a="1"/>
  <c r="M1727" i="3" s="1"/>
  <c r="M1726" i="3" a="1"/>
  <c r="M1726" i="3" s="1"/>
  <c r="M1725" i="3" a="1"/>
  <c r="M1725" i="3" s="1"/>
  <c r="M1724" i="3" a="1"/>
  <c r="M1724" i="3" s="1"/>
  <c r="M1723" i="3" a="1"/>
  <c r="M1723" i="3" s="1"/>
  <c r="M1722" i="3" a="1"/>
  <c r="M1722" i="3" s="1"/>
  <c r="M1721" i="3" a="1"/>
  <c r="M1721" i="3" s="1"/>
  <c r="M1720" i="3" a="1"/>
  <c r="M1720" i="3" s="1"/>
  <c r="M1719" i="3" a="1"/>
  <c r="M1719" i="3" s="1"/>
  <c r="M1718" i="3" a="1"/>
  <c r="M1718" i="3" s="1"/>
  <c r="M1717" i="3" a="1"/>
  <c r="M1717" i="3" s="1"/>
  <c r="M1716" i="3" a="1"/>
  <c r="M1716" i="3" s="1"/>
  <c r="M1715" i="3" a="1"/>
  <c r="M1715" i="3" s="1"/>
  <c r="M1714" i="3" a="1"/>
  <c r="M1714" i="3" s="1"/>
  <c r="M1713" i="3" a="1"/>
  <c r="M1713" i="3" s="1"/>
  <c r="M1712" i="3" a="1"/>
  <c r="M1712" i="3" s="1"/>
  <c r="M1711" i="3" a="1"/>
  <c r="M1711" i="3" s="1"/>
  <c r="M1710" i="3" a="1"/>
  <c r="M1710" i="3" s="1"/>
  <c r="M1709" i="3" a="1"/>
  <c r="M1709" i="3" s="1"/>
  <c r="M1708" i="3" a="1"/>
  <c r="M1708" i="3" s="1"/>
  <c r="M1707" i="3" a="1"/>
  <c r="M1707" i="3" s="1"/>
  <c r="M1706" i="3" a="1"/>
  <c r="M1706" i="3" s="1"/>
  <c r="M1705" i="3" a="1"/>
  <c r="M1705" i="3" s="1"/>
  <c r="M1704" i="3" a="1"/>
  <c r="M1704" i="3" s="1"/>
  <c r="M1703" i="3" a="1"/>
  <c r="M1703" i="3" s="1"/>
  <c r="M1702" i="3" a="1"/>
  <c r="M1702" i="3" s="1"/>
  <c r="M1701" i="3" a="1"/>
  <c r="M1701" i="3" s="1"/>
  <c r="M1700" i="3" a="1"/>
  <c r="M1700" i="3" s="1"/>
  <c r="M1699" i="3" a="1"/>
  <c r="M1699" i="3" s="1"/>
  <c r="M1698" i="3" a="1"/>
  <c r="M1698" i="3" s="1"/>
  <c r="M1697" i="3" a="1"/>
  <c r="M1697" i="3" s="1"/>
  <c r="M1696" i="3" a="1"/>
  <c r="M1696" i="3" s="1"/>
  <c r="M1695" i="3" a="1"/>
  <c r="M1695" i="3" s="1"/>
  <c r="M1694" i="3" a="1"/>
  <c r="M1694" i="3" s="1"/>
  <c r="M1693" i="3" a="1"/>
  <c r="M1693" i="3" s="1"/>
  <c r="M1692" i="3" a="1"/>
  <c r="M1692" i="3" s="1"/>
  <c r="M1691" i="3" a="1"/>
  <c r="M1691" i="3" s="1"/>
  <c r="M1690" i="3" a="1"/>
  <c r="M1690" i="3" s="1"/>
  <c r="M1689" i="3" a="1"/>
  <c r="M1689" i="3" s="1"/>
  <c r="M1688" i="3" a="1"/>
  <c r="M1688" i="3" s="1"/>
  <c r="M1687" i="3" a="1"/>
  <c r="M1687" i="3" s="1"/>
  <c r="M1686" i="3" a="1"/>
  <c r="M1686" i="3" s="1"/>
  <c r="M1685" i="3" a="1"/>
  <c r="M1685" i="3" s="1"/>
  <c r="M1684" i="3" a="1"/>
  <c r="M1684" i="3" s="1"/>
  <c r="M1683" i="3" a="1"/>
  <c r="M1683" i="3" s="1"/>
  <c r="M1682" i="3" a="1"/>
  <c r="M1682" i="3" s="1"/>
  <c r="M1681" i="3" a="1"/>
  <c r="M1681" i="3" s="1"/>
  <c r="M1680" i="3" a="1"/>
  <c r="M1680" i="3" s="1"/>
  <c r="M1679" i="3" a="1"/>
  <c r="M1679" i="3" s="1"/>
  <c r="M1678" i="3" a="1"/>
  <c r="M1678" i="3" s="1"/>
  <c r="M1677" i="3" a="1"/>
  <c r="M1677" i="3" s="1"/>
  <c r="M1676" i="3" a="1"/>
  <c r="M1676" i="3" s="1"/>
  <c r="M1675" i="3" a="1"/>
  <c r="M1675" i="3" s="1"/>
  <c r="M1674" i="3" a="1"/>
  <c r="M1674" i="3" s="1"/>
  <c r="M1673" i="3" a="1"/>
  <c r="M1673" i="3" s="1"/>
  <c r="M1672" i="3" a="1"/>
  <c r="M1672" i="3" s="1"/>
  <c r="M1671" i="3" a="1"/>
  <c r="M1671" i="3" s="1"/>
  <c r="M1670" i="3" a="1"/>
  <c r="M1670" i="3" s="1"/>
  <c r="M1669" i="3" a="1"/>
  <c r="M1669" i="3" s="1"/>
  <c r="M1668" i="3" a="1"/>
  <c r="M1668" i="3" s="1"/>
  <c r="M1667" i="3" a="1"/>
  <c r="M1667" i="3" s="1"/>
  <c r="M1666" i="3" a="1"/>
  <c r="M1666" i="3" s="1"/>
  <c r="M1665" i="3" a="1"/>
  <c r="M1665" i="3" s="1"/>
  <c r="M1664" i="3" a="1"/>
  <c r="M1664" i="3" s="1"/>
  <c r="M1663" i="3" a="1"/>
  <c r="M1663" i="3" s="1"/>
  <c r="M1662" i="3" a="1"/>
  <c r="M1662" i="3" s="1"/>
  <c r="M1661" i="3" a="1"/>
  <c r="M1661" i="3" s="1"/>
  <c r="M1660" i="3" a="1"/>
  <c r="M1660" i="3" s="1"/>
  <c r="M1659" i="3" a="1"/>
  <c r="M1659" i="3" s="1"/>
  <c r="M1658" i="3" a="1"/>
  <c r="M1658" i="3" s="1"/>
  <c r="M1657" i="3" a="1"/>
  <c r="M1657" i="3" s="1"/>
  <c r="M1656" i="3" a="1"/>
  <c r="M1656" i="3" s="1"/>
  <c r="M1655" i="3" a="1"/>
  <c r="M1655" i="3" s="1"/>
  <c r="M1654" i="3" a="1"/>
  <c r="M1654" i="3" s="1"/>
  <c r="M1653" i="3" a="1"/>
  <c r="M1653" i="3" s="1"/>
  <c r="M1652" i="3" a="1"/>
  <c r="M1652" i="3" s="1"/>
  <c r="M1651" i="3" a="1"/>
  <c r="M1651" i="3" s="1"/>
  <c r="M1650" i="3" a="1"/>
  <c r="M1650" i="3" s="1"/>
  <c r="M1649" i="3" a="1"/>
  <c r="M1649" i="3" s="1"/>
  <c r="M1648" i="3" a="1"/>
  <c r="M1648" i="3" s="1"/>
  <c r="M1647" i="3" a="1"/>
  <c r="M1647" i="3" s="1"/>
  <c r="M1646" i="3" a="1"/>
  <c r="M1646" i="3" s="1"/>
  <c r="M1645" i="3" a="1"/>
  <c r="M1645" i="3" s="1"/>
  <c r="M1644" i="3" a="1"/>
  <c r="M1644" i="3" s="1"/>
  <c r="M1643" i="3" a="1"/>
  <c r="M1643" i="3" s="1"/>
  <c r="M1642" i="3" a="1"/>
  <c r="M1642" i="3" s="1"/>
  <c r="M1641" i="3" a="1"/>
  <c r="M1641" i="3" s="1"/>
  <c r="M1640" i="3" a="1"/>
  <c r="M1640" i="3" s="1"/>
  <c r="M1639" i="3" a="1"/>
  <c r="M1639" i="3" s="1"/>
  <c r="M1638" i="3" a="1"/>
  <c r="M1638" i="3" s="1"/>
  <c r="M1637" i="3" a="1"/>
  <c r="M1637" i="3" s="1"/>
  <c r="M1636" i="3" a="1"/>
  <c r="M1636" i="3" s="1"/>
  <c r="M1635" i="3" a="1"/>
  <c r="M1635" i="3" s="1"/>
  <c r="M1634" i="3" a="1"/>
  <c r="M1634" i="3" s="1"/>
  <c r="M1633" i="3" a="1"/>
  <c r="M1633" i="3" s="1"/>
  <c r="M1632" i="3" a="1"/>
  <c r="M1632" i="3" s="1"/>
  <c r="M1631" i="3" a="1"/>
  <c r="M1631" i="3" s="1"/>
  <c r="M1630" i="3" a="1"/>
  <c r="M1630" i="3" s="1"/>
  <c r="M1629" i="3" a="1"/>
  <c r="M1629" i="3" s="1"/>
  <c r="M1628" i="3" a="1"/>
  <c r="M1628" i="3" s="1"/>
  <c r="M1627" i="3" a="1"/>
  <c r="M1627" i="3" s="1"/>
  <c r="M1626" i="3" a="1"/>
  <c r="M1626" i="3" s="1"/>
  <c r="M1625" i="3" a="1"/>
  <c r="M1625" i="3" s="1"/>
  <c r="M1624" i="3" a="1"/>
  <c r="M1624" i="3" s="1"/>
  <c r="M1623" i="3" a="1"/>
  <c r="M1623" i="3" s="1"/>
  <c r="M1622" i="3" a="1"/>
  <c r="M1622" i="3" s="1"/>
  <c r="M1621" i="3" a="1"/>
  <c r="M1621" i="3" s="1"/>
  <c r="M1620" i="3" a="1"/>
  <c r="M1620" i="3" s="1"/>
  <c r="M1619" i="3" a="1"/>
  <c r="M1619" i="3" s="1"/>
  <c r="M1618" i="3" a="1"/>
  <c r="M1618" i="3" s="1"/>
  <c r="M1617" i="3" a="1"/>
  <c r="M1617" i="3" s="1"/>
  <c r="M1616" i="3" a="1"/>
  <c r="M1616" i="3" s="1"/>
  <c r="M1615" i="3" a="1"/>
  <c r="M1615" i="3" s="1"/>
  <c r="M1614" i="3" a="1"/>
  <c r="M1614" i="3" s="1"/>
  <c r="M1613" i="3" a="1"/>
  <c r="M1613" i="3" s="1"/>
  <c r="M1612" i="3" a="1"/>
  <c r="M1612" i="3" s="1"/>
  <c r="M1611" i="3" a="1"/>
  <c r="M1611" i="3" s="1"/>
  <c r="M1610" i="3" a="1"/>
  <c r="M1610" i="3" s="1"/>
  <c r="M1609" i="3" a="1"/>
  <c r="M1609" i="3" s="1"/>
  <c r="M1608" i="3" a="1"/>
  <c r="M1608" i="3" s="1"/>
  <c r="M1607" i="3" a="1"/>
  <c r="M1607" i="3" s="1"/>
  <c r="M1606" i="3" a="1"/>
  <c r="M1606" i="3" s="1"/>
  <c r="M1605" i="3" a="1"/>
  <c r="M1605" i="3" s="1"/>
  <c r="M1604" i="3" a="1"/>
  <c r="M1604" i="3" s="1"/>
  <c r="M1603" i="3" a="1"/>
  <c r="M1603" i="3" s="1"/>
  <c r="M1602" i="3" a="1"/>
  <c r="M1602" i="3" s="1"/>
  <c r="M1601" i="3" a="1"/>
  <c r="M1601" i="3" s="1"/>
  <c r="M1600" i="3" a="1"/>
  <c r="M1600" i="3" s="1"/>
  <c r="M1599" i="3" a="1"/>
  <c r="M1599" i="3" s="1"/>
  <c r="M1598" i="3" a="1"/>
  <c r="M1598" i="3" s="1"/>
  <c r="M1597" i="3" a="1"/>
  <c r="M1597" i="3" s="1"/>
  <c r="M1596" i="3" a="1"/>
  <c r="M1596" i="3" s="1"/>
  <c r="M1595" i="3" a="1"/>
  <c r="M1595" i="3" s="1"/>
  <c r="M1594" i="3" a="1"/>
  <c r="M1594" i="3" s="1"/>
  <c r="M1593" i="3" a="1"/>
  <c r="M1593" i="3" s="1"/>
  <c r="M1592" i="3" a="1"/>
  <c r="M1592" i="3" s="1"/>
  <c r="M1591" i="3" a="1"/>
  <c r="M1591" i="3" s="1"/>
  <c r="M1590" i="3" a="1"/>
  <c r="M1590" i="3" s="1"/>
  <c r="M1589" i="3" a="1"/>
  <c r="M1589" i="3" s="1"/>
  <c r="M1588" i="3" a="1"/>
  <c r="M1588" i="3" s="1"/>
  <c r="M1587" i="3" a="1"/>
  <c r="M1587" i="3" s="1"/>
  <c r="M1586" i="3" a="1"/>
  <c r="M1586" i="3" s="1"/>
  <c r="M1585" i="3" a="1"/>
  <c r="M1585" i="3" s="1"/>
  <c r="M1584" i="3" a="1"/>
  <c r="M1584" i="3" s="1"/>
  <c r="M1583" i="3" a="1"/>
  <c r="M1583" i="3" s="1"/>
  <c r="M1582" i="3" a="1"/>
  <c r="M1582" i="3" s="1"/>
  <c r="M1581" i="3" a="1"/>
  <c r="M1581" i="3" s="1"/>
  <c r="M1580" i="3" a="1"/>
  <c r="M1580" i="3" s="1"/>
  <c r="M1579" i="3" a="1"/>
  <c r="M1579" i="3" s="1"/>
  <c r="M1578" i="3" a="1"/>
  <c r="M1578" i="3" s="1"/>
  <c r="M1577" i="3" a="1"/>
  <c r="M1577" i="3" s="1"/>
  <c r="M1576" i="3" a="1"/>
  <c r="M1576" i="3" s="1"/>
  <c r="M1575" i="3" a="1"/>
  <c r="M1575" i="3" s="1"/>
  <c r="M1574" i="3" a="1"/>
  <c r="M1574" i="3" s="1"/>
  <c r="M1573" i="3" a="1"/>
  <c r="M1573" i="3" s="1"/>
  <c r="M1572" i="3" a="1"/>
  <c r="M1572" i="3" s="1"/>
  <c r="M1571" i="3" a="1"/>
  <c r="M1571" i="3" s="1"/>
  <c r="M1570" i="3" a="1"/>
  <c r="M1570" i="3" s="1"/>
  <c r="M1569" i="3" a="1"/>
  <c r="M1569" i="3" s="1"/>
  <c r="M1568" i="3" a="1"/>
  <c r="M1568" i="3" s="1"/>
  <c r="M1567" i="3" a="1"/>
  <c r="M1567" i="3" s="1"/>
  <c r="M1566" i="3" a="1"/>
  <c r="M1566" i="3" s="1"/>
  <c r="M1565" i="3" a="1"/>
  <c r="M1565" i="3" s="1"/>
  <c r="M1564" i="3" a="1"/>
  <c r="M1564" i="3" s="1"/>
  <c r="M1563" i="3" a="1"/>
  <c r="M1563" i="3" s="1"/>
  <c r="M1562" i="3" a="1"/>
  <c r="M1562" i="3" s="1"/>
  <c r="M1561" i="3" a="1"/>
  <c r="M1561" i="3" s="1"/>
  <c r="M1560" i="3" a="1"/>
  <c r="M1560" i="3" s="1"/>
  <c r="M1559" i="3" a="1"/>
  <c r="M1559" i="3" s="1"/>
  <c r="M1558" i="3" a="1"/>
  <c r="M1558" i="3" s="1"/>
  <c r="M1557" i="3" a="1"/>
  <c r="M1557" i="3" s="1"/>
  <c r="M1556" i="3" a="1"/>
  <c r="M1556" i="3" s="1"/>
  <c r="M1555" i="3" a="1"/>
  <c r="M1555" i="3" s="1"/>
  <c r="M1554" i="3" a="1"/>
  <c r="M1554" i="3" s="1"/>
  <c r="M1553" i="3" a="1"/>
  <c r="M1553" i="3" s="1"/>
  <c r="M1552" i="3" a="1"/>
  <c r="M1552" i="3" s="1"/>
  <c r="M1551" i="3" a="1"/>
  <c r="M1551" i="3" s="1"/>
  <c r="M1550" i="3" a="1"/>
  <c r="M1550" i="3" s="1"/>
  <c r="M1549" i="3" a="1"/>
  <c r="M1549" i="3" s="1"/>
  <c r="M1548" i="3" a="1"/>
  <c r="M1548" i="3" s="1"/>
  <c r="M1547" i="3" a="1"/>
  <c r="M1547" i="3" s="1"/>
  <c r="M1546" i="3" a="1"/>
  <c r="M1546" i="3" s="1"/>
  <c r="M1545" i="3" a="1"/>
  <c r="M1545" i="3" s="1"/>
  <c r="M1544" i="3" a="1"/>
  <c r="M1544" i="3" s="1"/>
  <c r="M1543" i="3" a="1"/>
  <c r="M1543" i="3" s="1"/>
  <c r="M1542" i="3" a="1"/>
  <c r="M1542" i="3" s="1"/>
  <c r="M1541" i="3" a="1"/>
  <c r="M1541" i="3" s="1"/>
  <c r="M1540" i="3" a="1"/>
  <c r="M1540" i="3" s="1"/>
  <c r="M1539" i="3" a="1"/>
  <c r="M1539" i="3" s="1"/>
  <c r="M1538" i="3" a="1"/>
  <c r="M1538" i="3" s="1"/>
  <c r="M1537" i="3" a="1"/>
  <c r="M1537" i="3" s="1"/>
  <c r="M1536" i="3" a="1"/>
  <c r="M1536" i="3" s="1"/>
  <c r="M1535" i="3" a="1"/>
  <c r="M1535" i="3" s="1"/>
  <c r="M1534" i="3" a="1"/>
  <c r="M1534" i="3" s="1"/>
  <c r="M1533" i="3" a="1"/>
  <c r="M1533" i="3" s="1"/>
  <c r="M1532" i="3" a="1"/>
  <c r="M1532" i="3" s="1"/>
  <c r="M1531" i="3" a="1"/>
  <c r="M1531" i="3" s="1"/>
  <c r="M1530" i="3" a="1"/>
  <c r="M1530" i="3" s="1"/>
  <c r="M1529" i="3" a="1"/>
  <c r="M1529" i="3" s="1"/>
  <c r="M1528" i="3" a="1"/>
  <c r="M1528" i="3" s="1"/>
  <c r="M1527" i="3" a="1"/>
  <c r="M1527" i="3" s="1"/>
  <c r="M1526" i="3" a="1"/>
  <c r="M1526" i="3" s="1"/>
  <c r="M1525" i="3" a="1"/>
  <c r="M1525" i="3" s="1"/>
  <c r="M1524" i="3" a="1"/>
  <c r="M1524" i="3" s="1"/>
  <c r="M1523" i="3" a="1"/>
  <c r="M1523" i="3" s="1"/>
  <c r="M1522" i="3" a="1"/>
  <c r="M1522" i="3" s="1"/>
  <c r="M1521" i="3" a="1"/>
  <c r="M1521" i="3" s="1"/>
  <c r="M1520" i="3" a="1"/>
  <c r="M1520" i="3" s="1"/>
  <c r="M1519" i="3" a="1"/>
  <c r="M1519" i="3" s="1"/>
  <c r="M1518" i="3" a="1"/>
  <c r="M1518" i="3" s="1"/>
  <c r="M1517" i="3" a="1"/>
  <c r="M1517" i="3" s="1"/>
  <c r="M1516" i="3" a="1"/>
  <c r="M1516" i="3" s="1"/>
  <c r="M1515" i="3" a="1"/>
  <c r="M1515" i="3" s="1"/>
  <c r="M1514" i="3" a="1"/>
  <c r="M1514" i="3" s="1"/>
  <c r="M1513" i="3" a="1"/>
  <c r="M1513" i="3" s="1"/>
  <c r="M1512" i="3" a="1"/>
  <c r="M1512" i="3" s="1"/>
  <c r="M1511" i="3" a="1"/>
  <c r="M1511" i="3" s="1"/>
  <c r="M1510" i="3" a="1"/>
  <c r="M1510" i="3" s="1"/>
  <c r="M1509" i="3" a="1"/>
  <c r="M1509" i="3" s="1"/>
  <c r="M1508" i="3" a="1"/>
  <c r="M1508" i="3" s="1"/>
  <c r="M1507" i="3" a="1"/>
  <c r="M1507" i="3" s="1"/>
  <c r="M1506" i="3" a="1"/>
  <c r="M1506" i="3" s="1"/>
  <c r="M1505" i="3" a="1"/>
  <c r="M1505" i="3" s="1"/>
  <c r="M1504" i="3" a="1"/>
  <c r="M1504" i="3" s="1"/>
  <c r="M1503" i="3" a="1"/>
  <c r="M1503" i="3" s="1"/>
  <c r="M1502" i="3" a="1"/>
  <c r="M1502" i="3" s="1"/>
  <c r="M1501" i="3" a="1"/>
  <c r="M1501" i="3" s="1"/>
  <c r="M1500" i="3" a="1"/>
  <c r="M1500" i="3" s="1"/>
  <c r="M1499" i="3" a="1"/>
  <c r="M1499" i="3" s="1"/>
  <c r="M1498" i="3" a="1"/>
  <c r="M1498" i="3" s="1"/>
  <c r="M1497" i="3" a="1"/>
  <c r="M1497" i="3" s="1"/>
  <c r="M1496" i="3" a="1"/>
  <c r="M1496" i="3" s="1"/>
  <c r="M1495" i="3" a="1"/>
  <c r="M1495" i="3" s="1"/>
  <c r="M1494" i="3" a="1"/>
  <c r="M1494" i="3" s="1"/>
  <c r="M1493" i="3" a="1"/>
  <c r="M1493" i="3" s="1"/>
  <c r="M1492" i="3" a="1"/>
  <c r="M1492" i="3" s="1"/>
  <c r="M1491" i="3" a="1"/>
  <c r="M1491" i="3" s="1"/>
  <c r="M1490" i="3" a="1"/>
  <c r="M1490" i="3" s="1"/>
  <c r="M1489" i="3" a="1"/>
  <c r="M1489" i="3" s="1"/>
  <c r="M1488" i="3" a="1"/>
  <c r="M1488" i="3" s="1"/>
  <c r="M1487" i="3" a="1"/>
  <c r="M1487" i="3" s="1"/>
  <c r="M1486" i="3" a="1"/>
  <c r="M1486" i="3" s="1"/>
  <c r="M1485" i="3" a="1"/>
  <c r="M1485" i="3" s="1"/>
  <c r="M1484" i="3" a="1"/>
  <c r="M1484" i="3" s="1"/>
  <c r="M1483" i="3" a="1"/>
  <c r="M1483" i="3" s="1"/>
  <c r="M1482" i="3" a="1"/>
  <c r="M1482" i="3" s="1"/>
  <c r="M1481" i="3" a="1"/>
  <c r="M1481" i="3" s="1"/>
  <c r="M1480" i="3" a="1"/>
  <c r="M1480" i="3" s="1"/>
  <c r="M1479" i="3" a="1"/>
  <c r="M1479" i="3" s="1"/>
  <c r="M1478" i="3" a="1"/>
  <c r="M1478" i="3" s="1"/>
  <c r="M1477" i="3" a="1"/>
  <c r="M1477" i="3" s="1"/>
  <c r="M1476" i="3" a="1"/>
  <c r="M1476" i="3" s="1"/>
  <c r="M1475" i="3" a="1"/>
  <c r="M1475" i="3" s="1"/>
  <c r="M1474" i="3" a="1"/>
  <c r="M1474" i="3" s="1"/>
  <c r="M1473" i="3" a="1"/>
  <c r="M1473" i="3" s="1"/>
  <c r="M1472" i="3" a="1"/>
  <c r="M1472" i="3" s="1"/>
  <c r="M1471" i="3" a="1"/>
  <c r="M1471" i="3" s="1"/>
  <c r="M1470" i="3" a="1"/>
  <c r="M1470" i="3" s="1"/>
  <c r="M1469" i="3" a="1"/>
  <c r="M1469" i="3" s="1"/>
  <c r="M1468" i="3" a="1"/>
  <c r="M1468" i="3" s="1"/>
  <c r="M1467" i="3" a="1"/>
  <c r="M1467" i="3" s="1"/>
  <c r="M1466" i="3" a="1"/>
  <c r="M1466" i="3" s="1"/>
  <c r="M1465" i="3" a="1"/>
  <c r="M1465" i="3" s="1"/>
  <c r="M1464" i="3" a="1"/>
  <c r="M1464" i="3" s="1"/>
  <c r="M1463" i="3" a="1"/>
  <c r="M1463" i="3" s="1"/>
  <c r="M1462" i="3" a="1"/>
  <c r="M1462" i="3" s="1"/>
  <c r="M1461" i="3" a="1"/>
  <c r="M1461" i="3" s="1"/>
  <c r="M1460" i="3" a="1"/>
  <c r="M1460" i="3" s="1"/>
  <c r="M1459" i="3" a="1"/>
  <c r="M1459" i="3" s="1"/>
  <c r="M1458" i="3" a="1"/>
  <c r="M1458" i="3" s="1"/>
  <c r="M1457" i="3" a="1"/>
  <c r="M1457" i="3" s="1"/>
  <c r="M1456" i="3" a="1"/>
  <c r="M1456" i="3" s="1"/>
  <c r="M1455" i="3" a="1"/>
  <c r="M1455" i="3" s="1"/>
  <c r="M1454" i="3" a="1"/>
  <c r="M1454" i="3" s="1"/>
  <c r="M1453" i="3" a="1"/>
  <c r="M1453" i="3" s="1"/>
  <c r="M1452" i="3" a="1"/>
  <c r="M1452" i="3" s="1"/>
  <c r="M1451" i="3" a="1"/>
  <c r="M1451" i="3" s="1"/>
  <c r="M1450" i="3" a="1"/>
  <c r="M1450" i="3" s="1"/>
  <c r="M1449" i="3" a="1"/>
  <c r="M1449" i="3" s="1"/>
  <c r="M1448" i="3" a="1"/>
  <c r="M1448" i="3" s="1"/>
  <c r="M1447" i="3" a="1"/>
  <c r="M1447" i="3" s="1"/>
  <c r="M1446" i="3" a="1"/>
  <c r="M1446" i="3" s="1"/>
  <c r="M1445" i="3" a="1"/>
  <c r="M1445" i="3" s="1"/>
  <c r="M1444" i="3" a="1"/>
  <c r="M1444" i="3" s="1"/>
  <c r="M1443" i="3" a="1"/>
  <c r="M1443" i="3" s="1"/>
  <c r="M1442" i="3" a="1"/>
  <c r="M1442" i="3" s="1"/>
  <c r="M1441" i="3" a="1"/>
  <c r="M1441" i="3" s="1"/>
  <c r="M1440" i="3" a="1"/>
  <c r="M1440" i="3" s="1"/>
  <c r="M1439" i="3" a="1"/>
  <c r="M1439" i="3" s="1"/>
  <c r="M1438" i="3" a="1"/>
  <c r="M1438" i="3" s="1"/>
  <c r="M1437" i="3" a="1"/>
  <c r="M1437" i="3" s="1"/>
  <c r="M1436" i="3" a="1"/>
  <c r="M1436" i="3" s="1"/>
  <c r="M1435" i="3" a="1"/>
  <c r="M1435" i="3" s="1"/>
  <c r="M1434" i="3" a="1"/>
  <c r="M1434" i="3" s="1"/>
  <c r="M1433" i="3" a="1"/>
  <c r="M1433" i="3" s="1"/>
  <c r="M1432" i="3" a="1"/>
  <c r="M1432" i="3" s="1"/>
  <c r="M1431" i="3" a="1"/>
  <c r="M1431" i="3" s="1"/>
  <c r="M1430" i="3" a="1"/>
  <c r="M1430" i="3" s="1"/>
  <c r="M1429" i="3" a="1"/>
  <c r="M1429" i="3" s="1"/>
  <c r="M1428" i="3" a="1"/>
  <c r="M1428" i="3" s="1"/>
  <c r="M1427" i="3" a="1"/>
  <c r="M1427" i="3" s="1"/>
  <c r="M1426" i="3" a="1"/>
  <c r="M1426" i="3" s="1"/>
  <c r="M1425" i="3" a="1"/>
  <c r="M1425" i="3" s="1"/>
  <c r="M1424" i="3" a="1"/>
  <c r="M1424" i="3" s="1"/>
  <c r="M1423" i="3" a="1"/>
  <c r="M1423" i="3" s="1"/>
  <c r="M1422" i="3" a="1"/>
  <c r="M1422" i="3" s="1"/>
  <c r="M1421" i="3" a="1"/>
  <c r="M1421" i="3" s="1"/>
  <c r="M1420" i="3" a="1"/>
  <c r="M1420" i="3" s="1"/>
  <c r="M1419" i="3" a="1"/>
  <c r="M1419" i="3" s="1"/>
  <c r="M1418" i="3" a="1"/>
  <c r="M1418" i="3" s="1"/>
  <c r="M1417" i="3" a="1"/>
  <c r="M1417" i="3" s="1"/>
  <c r="M1416" i="3" a="1"/>
  <c r="M1416" i="3" s="1"/>
  <c r="M1415" i="3" a="1"/>
  <c r="M1415" i="3" s="1"/>
  <c r="M1414" i="3" a="1"/>
  <c r="M1414" i="3" s="1"/>
  <c r="M1413" i="3" a="1"/>
  <c r="M1413" i="3" s="1"/>
  <c r="M1412" i="3" a="1"/>
  <c r="M1412" i="3" s="1"/>
  <c r="M1411" i="3" a="1"/>
  <c r="M1411" i="3" s="1"/>
  <c r="M1410" i="3" a="1"/>
  <c r="M1410" i="3" s="1"/>
  <c r="M1409" i="3" a="1"/>
  <c r="M1409" i="3" s="1"/>
  <c r="M1408" i="3" a="1"/>
  <c r="M1408" i="3" s="1"/>
  <c r="M1407" i="3" a="1"/>
  <c r="M1407" i="3" s="1"/>
  <c r="M1406" i="3" a="1"/>
  <c r="M1406" i="3" s="1"/>
  <c r="M1405" i="3" a="1"/>
  <c r="M1405" i="3" s="1"/>
  <c r="M1404" i="3" a="1"/>
  <c r="M1404" i="3" s="1"/>
  <c r="M1403" i="3" a="1"/>
  <c r="M1403" i="3" s="1"/>
  <c r="M1402" i="3" a="1"/>
  <c r="M1402" i="3" s="1"/>
  <c r="M1401" i="3" a="1"/>
  <c r="M1401" i="3" s="1"/>
  <c r="M1400" i="3" a="1"/>
  <c r="M1400" i="3" s="1"/>
  <c r="M1399" i="3" a="1"/>
  <c r="M1399" i="3" s="1"/>
  <c r="M1398" i="3" a="1"/>
  <c r="M1398" i="3" s="1"/>
  <c r="M1397" i="3" a="1"/>
  <c r="M1397" i="3" s="1"/>
  <c r="M1396" i="3" a="1"/>
  <c r="M1396" i="3" s="1"/>
  <c r="M1395" i="3" a="1"/>
  <c r="M1395" i="3" s="1"/>
  <c r="M1394" i="3" a="1"/>
  <c r="M1394" i="3" s="1"/>
  <c r="M1393" i="3" a="1"/>
  <c r="M1393" i="3" s="1"/>
  <c r="M1392" i="3" a="1"/>
  <c r="M1392" i="3" s="1"/>
  <c r="M1391" i="3" a="1"/>
  <c r="M1391" i="3" s="1"/>
  <c r="M1390" i="3" a="1"/>
  <c r="M1390" i="3" s="1"/>
  <c r="M1389" i="3" a="1"/>
  <c r="M1389" i="3" s="1"/>
  <c r="M1388" i="3" a="1"/>
  <c r="M1388" i="3" s="1"/>
  <c r="M1387" i="3" a="1"/>
  <c r="M1387" i="3" s="1"/>
  <c r="M1386" i="3" a="1"/>
  <c r="M1386" i="3" s="1"/>
  <c r="M1385" i="3" a="1"/>
  <c r="M1385" i="3" s="1"/>
  <c r="M1384" i="3" a="1"/>
  <c r="M1384" i="3" s="1"/>
  <c r="M1383" i="3" a="1"/>
  <c r="M1383" i="3" s="1"/>
  <c r="M1382" i="3" a="1"/>
  <c r="M1382" i="3" s="1"/>
  <c r="M1381" i="3" a="1"/>
  <c r="M1381" i="3" s="1"/>
  <c r="M1380" i="3" a="1"/>
  <c r="M1380" i="3" s="1"/>
  <c r="M1379" i="3" a="1"/>
  <c r="M1379" i="3" s="1"/>
  <c r="M1378" i="3" a="1"/>
  <c r="M1378" i="3" s="1"/>
  <c r="M1377" i="3" a="1"/>
  <c r="M1377" i="3" s="1"/>
  <c r="M1376" i="3" a="1"/>
  <c r="M1376" i="3" s="1"/>
  <c r="M1375" i="3" a="1"/>
  <c r="M1375" i="3" s="1"/>
  <c r="M1374" i="3" a="1"/>
  <c r="M1374" i="3" s="1"/>
  <c r="M1373" i="3" a="1"/>
  <c r="M1373" i="3" s="1"/>
  <c r="M1372" i="3" a="1"/>
  <c r="M1372" i="3" s="1"/>
  <c r="M1371" i="3" a="1"/>
  <c r="M1371" i="3" s="1"/>
  <c r="M1370" i="3" a="1"/>
  <c r="M1370" i="3" s="1"/>
  <c r="M1369" i="3" a="1"/>
  <c r="M1369" i="3" s="1"/>
  <c r="M1368" i="3" a="1"/>
  <c r="M1368" i="3" s="1"/>
  <c r="M1367" i="3" a="1"/>
  <c r="M1367" i="3" s="1"/>
  <c r="M1366" i="3" a="1"/>
  <c r="M1366" i="3" s="1"/>
  <c r="M1365" i="3" a="1"/>
  <c r="M1365" i="3" s="1"/>
  <c r="M1364" i="3" a="1"/>
  <c r="M1364" i="3" s="1"/>
  <c r="M1363" i="3" a="1"/>
  <c r="M1363" i="3" s="1"/>
  <c r="M1362" i="3" a="1"/>
  <c r="M1362" i="3" s="1"/>
  <c r="M1361" i="3" a="1"/>
  <c r="M1361" i="3" s="1"/>
  <c r="M1360" i="3" a="1"/>
  <c r="M1360" i="3" s="1"/>
  <c r="M1359" i="3" a="1"/>
  <c r="M1359" i="3" s="1"/>
  <c r="M1358" i="3" a="1"/>
  <c r="M1358" i="3" s="1"/>
  <c r="M1357" i="3" a="1"/>
  <c r="M1357" i="3" s="1"/>
  <c r="M1356" i="3" a="1"/>
  <c r="M1356" i="3" s="1"/>
  <c r="M1355" i="3" a="1"/>
  <c r="M1355" i="3" s="1"/>
  <c r="M1354" i="3" a="1"/>
  <c r="M1354" i="3" s="1"/>
  <c r="M1353" i="3" a="1"/>
  <c r="M1353" i="3" s="1"/>
  <c r="M1352" i="3" a="1"/>
  <c r="M1352" i="3" s="1"/>
  <c r="M1351" i="3" a="1"/>
  <c r="M1351" i="3" s="1"/>
  <c r="M1350" i="3" a="1"/>
  <c r="M1350" i="3" s="1"/>
  <c r="M1349" i="3" a="1"/>
  <c r="M1349" i="3" s="1"/>
  <c r="M1348" i="3" a="1"/>
  <c r="M1348" i="3" s="1"/>
  <c r="M1347" i="3" a="1"/>
  <c r="M1347" i="3" s="1"/>
  <c r="M1346" i="3" a="1"/>
  <c r="M1346" i="3" s="1"/>
  <c r="M1345" i="3" a="1"/>
  <c r="M1345" i="3" s="1"/>
  <c r="M1344" i="3" a="1"/>
  <c r="M1344" i="3" s="1"/>
  <c r="M1343" i="3" a="1"/>
  <c r="M1343" i="3" s="1"/>
  <c r="M1342" i="3" a="1"/>
  <c r="M1342" i="3" s="1"/>
  <c r="M1341" i="3" a="1"/>
  <c r="M1341" i="3" s="1"/>
  <c r="M1340" i="3" a="1"/>
  <c r="M1340" i="3" s="1"/>
  <c r="M1339" i="3" a="1"/>
  <c r="M1339" i="3" s="1"/>
  <c r="M1338" i="3" a="1"/>
  <c r="M1338" i="3" s="1"/>
  <c r="M1337" i="3" a="1"/>
  <c r="M1337" i="3" s="1"/>
  <c r="M1336" i="3" a="1"/>
  <c r="M1336" i="3" s="1"/>
  <c r="M1335" i="3" a="1"/>
  <c r="M1335" i="3" s="1"/>
  <c r="M1334" i="3" a="1"/>
  <c r="M1334" i="3" s="1"/>
  <c r="M1333" i="3" a="1"/>
  <c r="M1333" i="3" s="1"/>
  <c r="M1332" i="3" a="1"/>
  <c r="M1332" i="3" s="1"/>
  <c r="M1331" i="3" a="1"/>
  <c r="M1331" i="3" s="1"/>
  <c r="M1330" i="3" a="1"/>
  <c r="M1330" i="3" s="1"/>
  <c r="M1329" i="3" a="1"/>
  <c r="M1329" i="3" s="1"/>
  <c r="M1328" i="3" a="1"/>
  <c r="M1328" i="3" s="1"/>
  <c r="M1327" i="3" a="1"/>
  <c r="M1327" i="3" s="1"/>
  <c r="M1326" i="3" a="1"/>
  <c r="M1326" i="3" s="1"/>
  <c r="M1325" i="3" a="1"/>
  <c r="M1325" i="3" s="1"/>
  <c r="M1324" i="3" a="1"/>
  <c r="M1324" i="3" s="1"/>
  <c r="M1323" i="3" a="1"/>
  <c r="M1323" i="3" s="1"/>
  <c r="M1322" i="3" a="1"/>
  <c r="M1322" i="3" s="1"/>
  <c r="M1321" i="3" a="1"/>
  <c r="M1321" i="3" s="1"/>
  <c r="M1320" i="3" a="1"/>
  <c r="M1320" i="3" s="1"/>
  <c r="M1319" i="3" a="1"/>
  <c r="M1319" i="3" s="1"/>
  <c r="M1318" i="3" a="1"/>
  <c r="M1318" i="3" s="1"/>
  <c r="M1317" i="3" a="1"/>
  <c r="M1317" i="3" s="1"/>
  <c r="M1316" i="3" a="1"/>
  <c r="M1316" i="3" s="1"/>
  <c r="M1315" i="3" a="1"/>
  <c r="M1315" i="3" s="1"/>
  <c r="M1314" i="3" a="1"/>
  <c r="M1314" i="3" s="1"/>
  <c r="M1313" i="3" a="1"/>
  <c r="M1313" i="3" s="1"/>
  <c r="M1312" i="3" a="1"/>
  <c r="M1312" i="3" s="1"/>
  <c r="M1311" i="3" a="1"/>
  <c r="M1311" i="3" s="1"/>
  <c r="M1310" i="3" a="1"/>
  <c r="M1310" i="3" s="1"/>
  <c r="M1309" i="3" a="1"/>
  <c r="M1309" i="3" s="1"/>
  <c r="M1308" i="3" a="1"/>
  <c r="M1308" i="3" s="1"/>
  <c r="M1307" i="3" a="1"/>
  <c r="M1307" i="3" s="1"/>
  <c r="M1306" i="3" a="1"/>
  <c r="M1306" i="3" s="1"/>
  <c r="M1305" i="3" a="1"/>
  <c r="M1305" i="3" s="1"/>
  <c r="M1304" i="3" a="1"/>
  <c r="M1304" i="3" s="1"/>
  <c r="M1303" i="3" a="1"/>
  <c r="M1303" i="3" s="1"/>
  <c r="M1302" i="3" a="1"/>
  <c r="M1302" i="3" s="1"/>
  <c r="M1301" i="3" a="1"/>
  <c r="M1301" i="3" s="1"/>
  <c r="M1300" i="3" a="1"/>
  <c r="M1300" i="3" s="1"/>
  <c r="M1299" i="3" a="1"/>
  <c r="M1299" i="3" s="1"/>
  <c r="M1298" i="3" a="1"/>
  <c r="M1298" i="3" s="1"/>
  <c r="M1297" i="3" a="1"/>
  <c r="M1297" i="3" s="1"/>
  <c r="M1296" i="3" a="1"/>
  <c r="M1296" i="3" s="1"/>
  <c r="M1295" i="3" a="1"/>
  <c r="M1295" i="3" s="1"/>
  <c r="M1294" i="3" a="1"/>
  <c r="M1294" i="3" s="1"/>
  <c r="M1293" i="3" a="1"/>
  <c r="M1293" i="3" s="1"/>
  <c r="M1292" i="3" a="1"/>
  <c r="M1292" i="3" s="1"/>
  <c r="M1291" i="3" a="1"/>
  <c r="M1291" i="3" s="1"/>
  <c r="M1290" i="3" a="1"/>
  <c r="M1290" i="3" s="1"/>
  <c r="M1289" i="3" a="1"/>
  <c r="M1289" i="3" s="1"/>
  <c r="M1288" i="3" a="1"/>
  <c r="M1288" i="3" s="1"/>
  <c r="M1287" i="3" a="1"/>
  <c r="M1287" i="3" s="1"/>
  <c r="M1286" i="3" a="1"/>
  <c r="M1286" i="3" s="1"/>
  <c r="M1285" i="3" a="1"/>
  <c r="M1285" i="3" s="1"/>
  <c r="M1284" i="3" a="1"/>
  <c r="M1284" i="3" s="1"/>
  <c r="M1283" i="3" a="1"/>
  <c r="M1283" i="3" s="1"/>
  <c r="M1282" i="3" a="1"/>
  <c r="M1282" i="3" s="1"/>
  <c r="M1281" i="3" a="1"/>
  <c r="M1281" i="3" s="1"/>
  <c r="M1280" i="3" a="1"/>
  <c r="M1280" i="3" s="1"/>
  <c r="M1279" i="3" a="1"/>
  <c r="M1279" i="3" s="1"/>
  <c r="M1278" i="3" a="1"/>
  <c r="M1278" i="3" s="1"/>
  <c r="M1277" i="3" a="1"/>
  <c r="M1277" i="3" s="1"/>
  <c r="M1276" i="3" a="1"/>
  <c r="M1276" i="3" s="1"/>
  <c r="M1275" i="3" a="1"/>
  <c r="M1275" i="3" s="1"/>
  <c r="M1274" i="3" a="1"/>
  <c r="M1274" i="3" s="1"/>
  <c r="M1273" i="3" a="1"/>
  <c r="M1273" i="3" s="1"/>
  <c r="M1272" i="3" a="1"/>
  <c r="M1272" i="3" s="1"/>
  <c r="M1271" i="3" a="1"/>
  <c r="M1271" i="3" s="1"/>
  <c r="M1270" i="3" a="1"/>
  <c r="M1270" i="3" s="1"/>
  <c r="M1269" i="3" a="1"/>
  <c r="M1269" i="3" s="1"/>
  <c r="M1268" i="3" a="1"/>
  <c r="M1268" i="3" s="1"/>
  <c r="M1267" i="3" a="1"/>
  <c r="M1267" i="3" s="1"/>
  <c r="M1266" i="3" a="1"/>
  <c r="M1266" i="3" s="1"/>
  <c r="M1265" i="3" a="1"/>
  <c r="M1265" i="3" s="1"/>
  <c r="M1264" i="3" a="1"/>
  <c r="M1264" i="3" s="1"/>
  <c r="M1263" i="3" a="1"/>
  <c r="M1263" i="3" s="1"/>
  <c r="M1262" i="3" a="1"/>
  <c r="M1262" i="3" s="1"/>
  <c r="M1261" i="3" a="1"/>
  <c r="M1261" i="3" s="1"/>
  <c r="M1260" i="3" a="1"/>
  <c r="M1260" i="3" s="1"/>
  <c r="M1259" i="3" a="1"/>
  <c r="M1259" i="3" s="1"/>
  <c r="M1258" i="3" a="1"/>
  <c r="M1258" i="3" s="1"/>
  <c r="M1257" i="3" a="1"/>
  <c r="M1257" i="3" s="1"/>
  <c r="M1256" i="3" a="1"/>
  <c r="M1256" i="3" s="1"/>
  <c r="M1255" i="3" a="1"/>
  <c r="M1255" i="3" s="1"/>
  <c r="M1254" i="3" a="1"/>
  <c r="M1254" i="3" s="1"/>
  <c r="M1253" i="3" a="1"/>
  <c r="M1253" i="3" s="1"/>
  <c r="M1252" i="3" a="1"/>
  <c r="M1252" i="3" s="1"/>
  <c r="M1251" i="3" a="1"/>
  <c r="M1251" i="3" s="1"/>
  <c r="M1250" i="3" a="1"/>
  <c r="M1250" i="3" s="1"/>
  <c r="M1249" i="3" a="1"/>
  <c r="M1249" i="3" s="1"/>
  <c r="M1248" i="3" a="1"/>
  <c r="M1248" i="3" s="1"/>
  <c r="M1247" i="3" a="1"/>
  <c r="M1247" i="3" s="1"/>
  <c r="M1246" i="3" a="1"/>
  <c r="M1246" i="3" s="1"/>
  <c r="M1245" i="3" a="1"/>
  <c r="M1245" i="3" s="1"/>
  <c r="M1244" i="3" a="1"/>
  <c r="M1244" i="3" s="1"/>
  <c r="M1243" i="3" a="1"/>
  <c r="M1243" i="3" s="1"/>
  <c r="M1242" i="3" a="1"/>
  <c r="M1242" i="3" s="1"/>
  <c r="M1241" i="3" a="1"/>
  <c r="M1241" i="3" s="1"/>
  <c r="M1240" i="3" a="1"/>
  <c r="M1240" i="3" s="1"/>
  <c r="M1239" i="3" a="1"/>
  <c r="M1239" i="3" s="1"/>
  <c r="M1238" i="3" a="1"/>
  <c r="M1238" i="3" s="1"/>
  <c r="M1237" i="3" a="1"/>
  <c r="M1237" i="3" s="1"/>
  <c r="M1236" i="3" a="1"/>
  <c r="M1236" i="3" s="1"/>
  <c r="M1235" i="3" a="1"/>
  <c r="M1235" i="3" s="1"/>
  <c r="M1234" i="3" a="1"/>
  <c r="M1234" i="3" s="1"/>
  <c r="M1233" i="3" a="1"/>
  <c r="M1233" i="3" s="1"/>
  <c r="M1232" i="3" a="1"/>
  <c r="M1232" i="3" s="1"/>
  <c r="M1231" i="3" a="1"/>
  <c r="M1231" i="3" s="1"/>
  <c r="M1230" i="3" a="1"/>
  <c r="M1230" i="3" s="1"/>
  <c r="M1229" i="3" a="1"/>
  <c r="M1229" i="3" s="1"/>
  <c r="M1228" i="3" a="1"/>
  <c r="M1228" i="3" s="1"/>
  <c r="M1227" i="3" a="1"/>
  <c r="M1227" i="3" s="1"/>
  <c r="M1226" i="3" a="1"/>
  <c r="M1226" i="3" s="1"/>
  <c r="M1225" i="3" a="1"/>
  <c r="M1225" i="3" s="1"/>
  <c r="M1224" i="3" a="1"/>
  <c r="M1224" i="3" s="1"/>
  <c r="M1223" i="3" a="1"/>
  <c r="M1223" i="3" s="1"/>
  <c r="M1222" i="3" a="1"/>
  <c r="M1222" i="3" s="1"/>
  <c r="M1221" i="3" a="1"/>
  <c r="M1221" i="3" s="1"/>
  <c r="M1220" i="3" a="1"/>
  <c r="M1220" i="3" s="1"/>
  <c r="M1219" i="3" a="1"/>
  <c r="M1219" i="3" s="1"/>
  <c r="M1218" i="3" a="1"/>
  <c r="M1218" i="3" s="1"/>
  <c r="M1217" i="3" a="1"/>
  <c r="M1217" i="3" s="1"/>
  <c r="M1216" i="3" a="1"/>
  <c r="M1216" i="3" s="1"/>
  <c r="M1215" i="3" a="1"/>
  <c r="M1215" i="3" s="1"/>
  <c r="M1214" i="3" a="1"/>
  <c r="M1214" i="3" s="1"/>
  <c r="M1213" i="3" a="1"/>
  <c r="M1213" i="3" s="1"/>
  <c r="M1212" i="3" a="1"/>
  <c r="M1212" i="3" s="1"/>
  <c r="M1211" i="3" a="1"/>
  <c r="M1211" i="3" s="1"/>
  <c r="M1210" i="3" a="1"/>
  <c r="M1210" i="3" s="1"/>
  <c r="M1209" i="3" a="1"/>
  <c r="M1209" i="3" s="1"/>
  <c r="M1208" i="3" a="1"/>
  <c r="M1208" i="3" s="1"/>
  <c r="M1207" i="3" a="1"/>
  <c r="M1207" i="3" s="1"/>
  <c r="M1206" i="3" a="1"/>
  <c r="M1206" i="3" s="1"/>
  <c r="M1205" i="3" a="1"/>
  <c r="M1205" i="3" s="1"/>
  <c r="M1204" i="3" a="1"/>
  <c r="M1204" i="3" s="1"/>
  <c r="M1203" i="3" a="1"/>
  <c r="M1203" i="3" s="1"/>
  <c r="M1202" i="3" a="1"/>
  <c r="M1202" i="3" s="1"/>
  <c r="M1201" i="3" a="1"/>
  <c r="M1201" i="3" s="1"/>
  <c r="M1200" i="3" a="1"/>
  <c r="M1200" i="3" s="1"/>
  <c r="M1199" i="3" a="1"/>
  <c r="M1199" i="3" s="1"/>
  <c r="M1198" i="3" a="1"/>
  <c r="M1198" i="3" s="1"/>
  <c r="M1197" i="3" a="1"/>
  <c r="M1197" i="3" s="1"/>
  <c r="M1196" i="3" a="1"/>
  <c r="M1196" i="3" s="1"/>
  <c r="M1195" i="3" a="1"/>
  <c r="M1195" i="3" s="1"/>
  <c r="M1194" i="3" a="1"/>
  <c r="M1194" i="3" s="1"/>
  <c r="M1193" i="3" a="1"/>
  <c r="M1193" i="3" s="1"/>
  <c r="M1192" i="3" a="1"/>
  <c r="M1192" i="3" s="1"/>
  <c r="M1191" i="3" a="1"/>
  <c r="M1191" i="3" s="1"/>
  <c r="M1190" i="3" a="1"/>
  <c r="M1190" i="3" s="1"/>
  <c r="M1189" i="3" a="1"/>
  <c r="M1189" i="3" s="1"/>
  <c r="M1188" i="3" a="1"/>
  <c r="M1188" i="3" s="1"/>
  <c r="M1187" i="3" a="1"/>
  <c r="M1187" i="3" s="1"/>
  <c r="M1186" i="3" a="1"/>
  <c r="M1186" i="3" s="1"/>
  <c r="M1185" i="3" a="1"/>
  <c r="M1185" i="3" s="1"/>
  <c r="M1184" i="3" a="1"/>
  <c r="M1184" i="3" s="1"/>
  <c r="M1183" i="3" a="1"/>
  <c r="M1183" i="3" s="1"/>
  <c r="M1182" i="3" a="1"/>
  <c r="M1182" i="3" s="1"/>
  <c r="M1181" i="3" a="1"/>
  <c r="M1181" i="3" s="1"/>
  <c r="M1180" i="3" a="1"/>
  <c r="M1180" i="3" s="1"/>
  <c r="M1179" i="3" a="1"/>
  <c r="M1179" i="3" s="1"/>
  <c r="M1178" i="3" a="1"/>
  <c r="M1178" i="3" s="1"/>
  <c r="M1177" i="3" a="1"/>
  <c r="M1177" i="3" s="1"/>
  <c r="M1176" i="3" a="1"/>
  <c r="M1176" i="3" s="1"/>
  <c r="M1175" i="3" a="1"/>
  <c r="M1175" i="3" s="1"/>
  <c r="M1174" i="3" a="1"/>
  <c r="M1174" i="3" s="1"/>
  <c r="M1173" i="3" a="1"/>
  <c r="M1173" i="3" s="1"/>
  <c r="M1172" i="3" a="1"/>
  <c r="M1172" i="3" s="1"/>
  <c r="M1171" i="3" a="1"/>
  <c r="M1171" i="3" s="1"/>
  <c r="M1170" i="3" a="1"/>
  <c r="M1170" i="3" s="1"/>
  <c r="M1169" i="3" a="1"/>
  <c r="M1169" i="3" s="1"/>
  <c r="M1168" i="3" a="1"/>
  <c r="M1168" i="3" s="1"/>
  <c r="M1167" i="3" a="1"/>
  <c r="M1167" i="3" s="1"/>
  <c r="M1166" i="3" a="1"/>
  <c r="M1166" i="3" s="1"/>
  <c r="M1165" i="3" a="1"/>
  <c r="M1165" i="3" s="1"/>
  <c r="M1164" i="3" a="1"/>
  <c r="M1164" i="3" s="1"/>
  <c r="M1163" i="3" a="1"/>
  <c r="M1163" i="3" s="1"/>
  <c r="M1162" i="3" a="1"/>
  <c r="M1162" i="3" s="1"/>
  <c r="M1161" i="3" a="1"/>
  <c r="M1161" i="3" s="1"/>
  <c r="M1160" i="3" a="1"/>
  <c r="M1160" i="3" s="1"/>
  <c r="M1159" i="3" a="1"/>
  <c r="M1159" i="3" s="1"/>
  <c r="M1158" i="3" a="1"/>
  <c r="M1158" i="3" s="1"/>
  <c r="M1157" i="3" a="1"/>
  <c r="M1157" i="3" s="1"/>
  <c r="M1156" i="3" a="1"/>
  <c r="M1156" i="3" s="1"/>
  <c r="M1155" i="3" a="1"/>
  <c r="M1155" i="3" s="1"/>
  <c r="M1154" i="3" a="1"/>
  <c r="M1154" i="3" s="1"/>
  <c r="M1153" i="3" a="1"/>
  <c r="M1153" i="3" s="1"/>
  <c r="M1152" i="3" a="1"/>
  <c r="M1152" i="3" s="1"/>
  <c r="M1151" i="3" a="1"/>
  <c r="M1151" i="3" s="1"/>
  <c r="M1150" i="3" a="1"/>
  <c r="M1150" i="3" s="1"/>
  <c r="M1149" i="3" a="1"/>
  <c r="M1149" i="3" s="1"/>
  <c r="M1148" i="3" a="1"/>
  <c r="M1148" i="3" s="1"/>
  <c r="M1147" i="3" a="1"/>
  <c r="M1147" i="3" s="1"/>
  <c r="M1146" i="3" a="1"/>
  <c r="M1146" i="3" s="1"/>
  <c r="M1145" i="3" a="1"/>
  <c r="M1145" i="3" s="1"/>
  <c r="M1144" i="3" a="1"/>
  <c r="M1144" i="3" s="1"/>
  <c r="M1143" i="3" a="1"/>
  <c r="M1143" i="3" s="1"/>
  <c r="M1142" i="3" a="1"/>
  <c r="M1142" i="3" s="1"/>
  <c r="M1141" i="3" a="1"/>
  <c r="M1141" i="3" s="1"/>
  <c r="M1140" i="3" a="1"/>
  <c r="M1140" i="3" s="1"/>
  <c r="M1139" i="3" a="1"/>
  <c r="M1139" i="3" s="1"/>
  <c r="M1138" i="3" a="1"/>
  <c r="M1138" i="3" s="1"/>
  <c r="M1137" i="3" a="1"/>
  <c r="M1137" i="3" s="1"/>
  <c r="M1136" i="3" a="1"/>
  <c r="M1136" i="3" s="1"/>
  <c r="M1135" i="3" a="1"/>
  <c r="M1135" i="3" s="1"/>
  <c r="M1134" i="3" a="1"/>
  <c r="M1134" i="3" s="1"/>
  <c r="M1133" i="3" a="1"/>
  <c r="M1133" i="3" s="1"/>
  <c r="M1132" i="3" a="1"/>
  <c r="M1132" i="3" s="1"/>
  <c r="M1131" i="3" a="1"/>
  <c r="M1131" i="3" s="1"/>
  <c r="M1130" i="3" a="1"/>
  <c r="M1130" i="3" s="1"/>
  <c r="M1129" i="3" a="1"/>
  <c r="M1129" i="3" s="1"/>
  <c r="M1128" i="3" a="1"/>
  <c r="M1128" i="3" s="1"/>
  <c r="M1127" i="3" a="1"/>
  <c r="M1127" i="3" s="1"/>
  <c r="M1126" i="3" a="1"/>
  <c r="M1126" i="3" s="1"/>
  <c r="M1125" i="3" a="1"/>
  <c r="M1125" i="3" s="1"/>
  <c r="M1124" i="3" a="1"/>
  <c r="M1124" i="3" s="1"/>
  <c r="M1123" i="3" a="1"/>
  <c r="M1123" i="3" s="1"/>
  <c r="M1122" i="3" a="1"/>
  <c r="M1122" i="3" s="1"/>
  <c r="M1121" i="3" a="1"/>
  <c r="M1121" i="3" s="1"/>
  <c r="M1120" i="3" a="1"/>
  <c r="M1120" i="3" s="1"/>
  <c r="M1119" i="3" a="1"/>
  <c r="M1119" i="3" s="1"/>
  <c r="M1118" i="3" a="1"/>
  <c r="M1118" i="3" s="1"/>
  <c r="M1117" i="3" a="1"/>
  <c r="M1117" i="3" s="1"/>
  <c r="M1116" i="3" a="1"/>
  <c r="M1116" i="3" s="1"/>
  <c r="M1115" i="3" a="1"/>
  <c r="M1115" i="3" s="1"/>
  <c r="M1114" i="3" a="1"/>
  <c r="M1114" i="3" s="1"/>
  <c r="M1113" i="3" a="1"/>
  <c r="M1113" i="3" s="1"/>
  <c r="M1112" i="3" a="1"/>
  <c r="M1112" i="3" s="1"/>
  <c r="M1111" i="3" a="1"/>
  <c r="M1111" i="3" s="1"/>
  <c r="M1110" i="3" a="1"/>
  <c r="M1110" i="3" s="1"/>
  <c r="M1109" i="3" a="1"/>
  <c r="M1109" i="3" s="1"/>
  <c r="M1108" i="3" a="1"/>
  <c r="M1108" i="3" s="1"/>
  <c r="M1107" i="3" a="1"/>
  <c r="M1107" i="3" s="1"/>
  <c r="M1106" i="3" a="1"/>
  <c r="M1106" i="3" s="1"/>
  <c r="M1105" i="3" a="1"/>
  <c r="M1105" i="3" s="1"/>
  <c r="M1104" i="3" a="1"/>
  <c r="M1104" i="3" s="1"/>
  <c r="M1103" i="3" a="1"/>
  <c r="M1103" i="3" s="1"/>
  <c r="M1102" i="3" a="1"/>
  <c r="M1102" i="3" s="1"/>
  <c r="M1101" i="3" a="1"/>
  <c r="M1101" i="3" s="1"/>
  <c r="M1100" i="3" a="1"/>
  <c r="M1100" i="3" s="1"/>
  <c r="M1099" i="3" a="1"/>
  <c r="M1099" i="3" s="1"/>
  <c r="M1098" i="3" a="1"/>
  <c r="M1098" i="3" s="1"/>
  <c r="M1097" i="3" a="1"/>
  <c r="M1097" i="3" s="1"/>
  <c r="M1096" i="3" a="1"/>
  <c r="M1096" i="3" s="1"/>
  <c r="M1095" i="3" a="1"/>
  <c r="M1095" i="3" s="1"/>
  <c r="M1094" i="3" a="1"/>
  <c r="M1094" i="3" s="1"/>
  <c r="M1093" i="3" a="1"/>
  <c r="M1093" i="3" s="1"/>
  <c r="M1092" i="3" a="1"/>
  <c r="M1092" i="3" s="1"/>
  <c r="M1091" i="3" a="1"/>
  <c r="M1091" i="3" s="1"/>
  <c r="M1090" i="3" a="1"/>
  <c r="M1090" i="3" s="1"/>
  <c r="M1089" i="3" a="1"/>
  <c r="M1089" i="3" s="1"/>
  <c r="M1088" i="3" a="1"/>
  <c r="M1088" i="3" s="1"/>
  <c r="M1087" i="3" a="1"/>
  <c r="M1087" i="3" s="1"/>
  <c r="M1086" i="3" a="1"/>
  <c r="M1086" i="3" s="1"/>
  <c r="M1085" i="3" a="1"/>
  <c r="M1085" i="3" s="1"/>
  <c r="M1084" i="3" a="1"/>
  <c r="M1084" i="3" s="1"/>
  <c r="M1083" i="3" a="1"/>
  <c r="M1083" i="3" s="1"/>
  <c r="M1082" i="3" a="1"/>
  <c r="M1082" i="3" s="1"/>
  <c r="M1081" i="3" a="1"/>
  <c r="M1081" i="3" s="1"/>
  <c r="M1080" i="3" a="1"/>
  <c r="M1080" i="3" s="1"/>
  <c r="M1079" i="3" a="1"/>
  <c r="M1079" i="3" s="1"/>
  <c r="M1078" i="3" a="1"/>
  <c r="M1078" i="3" s="1"/>
  <c r="M1077" i="3" a="1"/>
  <c r="M1077" i="3" s="1"/>
  <c r="M1076" i="3" a="1"/>
  <c r="M1076" i="3" s="1"/>
  <c r="M1075" i="3" a="1"/>
  <c r="M1075" i="3" s="1"/>
  <c r="M1074" i="3" a="1"/>
  <c r="M1074" i="3" s="1"/>
  <c r="M1073" i="3" a="1"/>
  <c r="M1073" i="3" s="1"/>
  <c r="M1072" i="3" a="1"/>
  <c r="M1072" i="3" s="1"/>
  <c r="M1071" i="3" a="1"/>
  <c r="M1071" i="3" s="1"/>
  <c r="M1070" i="3" a="1"/>
  <c r="M1070" i="3" s="1"/>
  <c r="M1069" i="3" a="1"/>
  <c r="M1069" i="3" s="1"/>
  <c r="M1068" i="3" a="1"/>
  <c r="M1068" i="3" s="1"/>
  <c r="M1067" i="3" a="1"/>
  <c r="M1067" i="3" s="1"/>
  <c r="M1066" i="3" a="1"/>
  <c r="M1066" i="3" s="1"/>
  <c r="M1065" i="3" a="1"/>
  <c r="M1065" i="3" s="1"/>
  <c r="M1064" i="3" a="1"/>
  <c r="M1064" i="3" s="1"/>
  <c r="M1063" i="3" a="1"/>
  <c r="M1063" i="3" s="1"/>
  <c r="M1062" i="3" a="1"/>
  <c r="M1062" i="3" s="1"/>
  <c r="M1061" i="3" a="1"/>
  <c r="M1061" i="3" s="1"/>
  <c r="M1060" i="3" a="1"/>
  <c r="M1060" i="3" s="1"/>
  <c r="M1059" i="3" a="1"/>
  <c r="M1059" i="3" s="1"/>
  <c r="M1058" i="3" a="1"/>
  <c r="M1058" i="3" s="1"/>
  <c r="M1057" i="3" a="1"/>
  <c r="M1057" i="3" s="1"/>
  <c r="M1056" i="3" a="1"/>
  <c r="M1056" i="3" s="1"/>
  <c r="M1055" i="3" a="1"/>
  <c r="M1055" i="3" s="1"/>
  <c r="M1054" i="3" a="1"/>
  <c r="M1054" i="3" s="1"/>
  <c r="M1053" i="3" a="1"/>
  <c r="M1053" i="3" s="1"/>
  <c r="M1052" i="3" a="1"/>
  <c r="M1052" i="3" s="1"/>
  <c r="M1051" i="3" a="1"/>
  <c r="M1051" i="3" s="1"/>
  <c r="M1050" i="3" a="1"/>
  <c r="M1050" i="3" s="1"/>
  <c r="M1049" i="3" a="1"/>
  <c r="M1049" i="3" s="1"/>
  <c r="M1048" i="3" a="1"/>
  <c r="M1048" i="3" s="1"/>
  <c r="M1047" i="3" a="1"/>
  <c r="M1047" i="3" s="1"/>
  <c r="M1046" i="3" a="1"/>
  <c r="M1046" i="3" s="1"/>
  <c r="M1045" i="3" a="1"/>
  <c r="M1045" i="3" s="1"/>
  <c r="M1044" i="3" a="1"/>
  <c r="M1044" i="3" s="1"/>
  <c r="M1043" i="3" a="1"/>
  <c r="M1043" i="3" s="1"/>
  <c r="M1042" i="3" a="1"/>
  <c r="M1042" i="3" s="1"/>
  <c r="M1041" i="3" a="1"/>
  <c r="M1041" i="3" s="1"/>
  <c r="M1040" i="3" a="1"/>
  <c r="M1040" i="3" s="1"/>
  <c r="M1039" i="3" a="1"/>
  <c r="M1039" i="3" s="1"/>
  <c r="M1038" i="3" a="1"/>
  <c r="M1038" i="3" s="1"/>
  <c r="M1037" i="3" a="1"/>
  <c r="M1037" i="3" s="1"/>
  <c r="M1036" i="3" a="1"/>
  <c r="M1036" i="3" s="1"/>
  <c r="M1035" i="3" a="1"/>
  <c r="M1035" i="3" s="1"/>
  <c r="M1034" i="3" a="1"/>
  <c r="M1034" i="3" s="1"/>
  <c r="M1033" i="3" a="1"/>
  <c r="M1033" i="3" s="1"/>
  <c r="M1032" i="3" a="1"/>
  <c r="M1032" i="3" s="1"/>
  <c r="M1031" i="3" a="1"/>
  <c r="M1031" i="3" s="1"/>
  <c r="M1030" i="3" a="1"/>
  <c r="M1030" i="3" s="1"/>
  <c r="M1029" i="3" a="1"/>
  <c r="M1029" i="3" s="1"/>
  <c r="M1028" i="3" a="1"/>
  <c r="M1028" i="3" s="1"/>
  <c r="M1027" i="3" a="1"/>
  <c r="M1027" i="3" s="1"/>
  <c r="M1026" i="3" a="1"/>
  <c r="M1026" i="3" s="1"/>
  <c r="M1025" i="3" a="1"/>
  <c r="M1025" i="3" s="1"/>
  <c r="M1024" i="3" a="1"/>
  <c r="M1024" i="3" s="1"/>
  <c r="M1023" i="3" a="1"/>
  <c r="M1023" i="3" s="1"/>
  <c r="M1022" i="3" a="1"/>
  <c r="M1022" i="3" s="1"/>
  <c r="M1021" i="3" a="1"/>
  <c r="M1021" i="3" s="1"/>
  <c r="M1020" i="3" a="1"/>
  <c r="M1020" i="3" s="1"/>
  <c r="M1019" i="3" a="1"/>
  <c r="M1019" i="3" s="1"/>
  <c r="M1018" i="3" a="1"/>
  <c r="M1018" i="3" s="1"/>
  <c r="M1017" i="3" a="1"/>
  <c r="M1017" i="3" s="1"/>
  <c r="M1016" i="3" a="1"/>
  <c r="M1016" i="3" s="1"/>
  <c r="M1015" i="3" a="1"/>
  <c r="M1015" i="3" s="1"/>
  <c r="M1014" i="3" a="1"/>
  <c r="M1014" i="3" s="1"/>
  <c r="M1013" i="3" a="1"/>
  <c r="M1013" i="3" s="1"/>
  <c r="M1012" i="3" a="1"/>
  <c r="M1012" i="3" s="1"/>
  <c r="M1011" i="3" a="1"/>
  <c r="M1011" i="3" s="1"/>
  <c r="M1010" i="3" a="1"/>
  <c r="M1010" i="3" s="1"/>
  <c r="M1009" i="3" a="1"/>
  <c r="M1009" i="3" s="1"/>
  <c r="M1008" i="3" a="1"/>
  <c r="M1008" i="3" s="1"/>
  <c r="M1007" i="3" a="1"/>
  <c r="M1007" i="3" s="1"/>
  <c r="M1006" i="3" a="1"/>
  <c r="M1006" i="3" s="1"/>
  <c r="M1005" i="3" a="1"/>
  <c r="M1005" i="3" s="1"/>
  <c r="M1004" i="3" a="1"/>
  <c r="M1004" i="3" s="1"/>
  <c r="M1003" i="3" a="1"/>
  <c r="M1003" i="3" s="1"/>
  <c r="M1002" i="3" a="1"/>
  <c r="M1002" i="3" s="1"/>
  <c r="M1001" i="3" a="1"/>
  <c r="M1001" i="3" s="1"/>
  <c r="M1000" i="3" a="1"/>
  <c r="M1000" i="3" s="1"/>
  <c r="M999" i="3" a="1"/>
  <c r="M999" i="3" s="1"/>
  <c r="M998" i="3" a="1"/>
  <c r="M998" i="3" s="1"/>
  <c r="M997" i="3" a="1"/>
  <c r="M997" i="3" s="1"/>
  <c r="M996" i="3" a="1"/>
  <c r="M996" i="3" s="1"/>
  <c r="M995" i="3" a="1"/>
  <c r="M995" i="3" s="1"/>
  <c r="M994" i="3" a="1"/>
  <c r="M994" i="3" s="1"/>
  <c r="M993" i="3" a="1"/>
  <c r="M993" i="3" s="1"/>
  <c r="M992" i="3" a="1"/>
  <c r="M992" i="3" s="1"/>
  <c r="M991" i="3" a="1"/>
  <c r="M991" i="3" s="1"/>
  <c r="M990" i="3" a="1"/>
  <c r="M990" i="3" s="1"/>
  <c r="M989" i="3" a="1"/>
  <c r="M989" i="3" s="1"/>
  <c r="M988" i="3" a="1"/>
  <c r="M988" i="3" s="1"/>
  <c r="M987" i="3" a="1"/>
  <c r="M987" i="3" s="1"/>
  <c r="M986" i="3" a="1"/>
  <c r="M986" i="3" s="1"/>
  <c r="M985" i="3" a="1"/>
  <c r="M985" i="3" s="1"/>
  <c r="M984" i="3" a="1"/>
  <c r="M984" i="3" s="1"/>
  <c r="M983" i="3" a="1"/>
  <c r="M983" i="3" s="1"/>
  <c r="M982" i="3" a="1"/>
  <c r="M982" i="3" s="1"/>
  <c r="M981" i="3" a="1"/>
  <c r="M981" i="3" s="1"/>
  <c r="M980" i="3" a="1"/>
  <c r="M980" i="3" s="1"/>
  <c r="M979" i="3" a="1"/>
  <c r="M979" i="3" s="1"/>
  <c r="M978" i="3" a="1"/>
  <c r="M978" i="3" s="1"/>
  <c r="M977" i="3" a="1"/>
  <c r="M977" i="3" s="1"/>
  <c r="M976" i="3" a="1"/>
  <c r="M976" i="3" s="1"/>
  <c r="M975" i="3" a="1"/>
  <c r="M975" i="3" s="1"/>
  <c r="M974" i="3" a="1"/>
  <c r="M974" i="3" s="1"/>
  <c r="M973" i="3" a="1"/>
  <c r="M973" i="3" s="1"/>
  <c r="M972" i="3" a="1"/>
  <c r="M972" i="3" s="1"/>
  <c r="M971" i="3" a="1"/>
  <c r="M971" i="3" s="1"/>
  <c r="M970" i="3" a="1"/>
  <c r="M970" i="3" s="1"/>
  <c r="M969" i="3" a="1"/>
  <c r="M969" i="3" s="1"/>
  <c r="M968" i="3" a="1"/>
  <c r="M968" i="3" s="1"/>
  <c r="M967" i="3" a="1"/>
  <c r="M967" i="3" s="1"/>
  <c r="M966" i="3" a="1"/>
  <c r="M966" i="3" s="1"/>
  <c r="M965" i="3" a="1"/>
  <c r="M965" i="3" s="1"/>
  <c r="M964" i="3" a="1"/>
  <c r="M964" i="3" s="1"/>
  <c r="M963" i="3" a="1"/>
  <c r="M963" i="3" s="1"/>
  <c r="M962" i="3" a="1"/>
  <c r="M962" i="3" s="1"/>
  <c r="M961" i="3" a="1"/>
  <c r="M961" i="3" s="1"/>
  <c r="M960" i="3" a="1"/>
  <c r="M960" i="3" s="1"/>
  <c r="M959" i="3" a="1"/>
  <c r="M959" i="3" s="1"/>
  <c r="M958" i="3" a="1"/>
  <c r="M958" i="3" s="1"/>
  <c r="M957" i="3" a="1"/>
  <c r="M957" i="3" s="1"/>
  <c r="M956" i="3" a="1"/>
  <c r="M956" i="3" s="1"/>
  <c r="M955" i="3" a="1"/>
  <c r="M955" i="3" s="1"/>
  <c r="M954" i="3" a="1"/>
  <c r="M954" i="3" s="1"/>
  <c r="M953" i="3" a="1"/>
  <c r="M953" i="3" s="1"/>
  <c r="M952" i="3" a="1"/>
  <c r="M952" i="3" s="1"/>
  <c r="M951" i="3" a="1"/>
  <c r="M951" i="3" s="1"/>
  <c r="M950" i="3" a="1"/>
  <c r="M950" i="3" s="1"/>
  <c r="M949" i="3" a="1"/>
  <c r="M949" i="3" s="1"/>
  <c r="M948" i="3" a="1"/>
  <c r="M948" i="3" s="1"/>
  <c r="M947" i="3" a="1"/>
  <c r="M947" i="3" s="1"/>
  <c r="M946" i="3" a="1"/>
  <c r="M946" i="3" s="1"/>
  <c r="M945" i="3" a="1"/>
  <c r="M945" i="3" s="1"/>
  <c r="M944" i="3" a="1"/>
  <c r="M944" i="3" s="1"/>
  <c r="M943" i="3" a="1"/>
  <c r="M943" i="3" s="1"/>
  <c r="M942" i="3" a="1"/>
  <c r="M942" i="3" s="1"/>
  <c r="M941" i="3" a="1"/>
  <c r="M941" i="3" s="1"/>
  <c r="M940" i="3" a="1"/>
  <c r="M940" i="3" s="1"/>
  <c r="M939" i="3" a="1"/>
  <c r="M939" i="3" s="1"/>
  <c r="M938" i="3" a="1"/>
  <c r="M938" i="3" s="1"/>
  <c r="M937" i="3" a="1"/>
  <c r="M937" i="3" s="1"/>
  <c r="M936" i="3" a="1"/>
  <c r="M936" i="3" s="1"/>
  <c r="M935" i="3" a="1"/>
  <c r="M935" i="3" s="1"/>
  <c r="M934" i="3" a="1"/>
  <c r="M934" i="3" s="1"/>
  <c r="M933" i="3" a="1"/>
  <c r="M933" i="3" s="1"/>
  <c r="M932" i="3" a="1"/>
  <c r="M932" i="3" s="1"/>
  <c r="M931" i="3" a="1"/>
  <c r="M931" i="3" s="1"/>
  <c r="M930" i="3" a="1"/>
  <c r="M930" i="3" s="1"/>
  <c r="M929" i="3" a="1"/>
  <c r="M929" i="3" s="1"/>
  <c r="M928" i="3" a="1"/>
  <c r="M928" i="3" s="1"/>
  <c r="M927" i="3" a="1"/>
  <c r="M927" i="3" s="1"/>
  <c r="M926" i="3" a="1"/>
  <c r="M926" i="3" s="1"/>
  <c r="M925" i="3" a="1"/>
  <c r="M925" i="3" s="1"/>
  <c r="M924" i="3" a="1"/>
  <c r="M924" i="3" s="1"/>
  <c r="M923" i="3" a="1"/>
  <c r="M923" i="3" s="1"/>
  <c r="M922" i="3" a="1"/>
  <c r="M922" i="3" s="1"/>
  <c r="M921" i="3" a="1"/>
  <c r="M921" i="3" s="1"/>
  <c r="M920" i="3" a="1"/>
  <c r="M920" i="3" s="1"/>
  <c r="M919" i="3" a="1"/>
  <c r="M919" i="3" s="1"/>
  <c r="M918" i="3" a="1"/>
  <c r="M918" i="3" s="1"/>
  <c r="M917" i="3" a="1"/>
  <c r="M917" i="3" s="1"/>
  <c r="M916" i="3" a="1"/>
  <c r="M916" i="3" s="1"/>
  <c r="M915" i="3" a="1"/>
  <c r="M915" i="3" s="1"/>
  <c r="M914" i="3" a="1"/>
  <c r="M914" i="3" s="1"/>
  <c r="M913" i="3" a="1"/>
  <c r="M913" i="3" s="1"/>
  <c r="M912" i="3" a="1"/>
  <c r="M912" i="3" s="1"/>
  <c r="M911" i="3" a="1"/>
  <c r="M911" i="3" s="1"/>
  <c r="M910" i="3" a="1"/>
  <c r="M910" i="3" s="1"/>
  <c r="M909" i="3" a="1"/>
  <c r="M909" i="3" s="1"/>
  <c r="M908" i="3" a="1"/>
  <c r="M908" i="3" s="1"/>
  <c r="M907" i="3" a="1"/>
  <c r="M907" i="3" s="1"/>
  <c r="M906" i="3" a="1"/>
  <c r="M906" i="3" s="1"/>
  <c r="M905" i="3" a="1"/>
  <c r="M905" i="3" s="1"/>
  <c r="M904" i="3" a="1"/>
  <c r="M904" i="3" s="1"/>
  <c r="M903" i="3" a="1"/>
  <c r="M903" i="3" s="1"/>
  <c r="M902" i="3" a="1"/>
  <c r="M902" i="3" s="1"/>
  <c r="M901" i="3" a="1"/>
  <c r="M901" i="3" s="1"/>
  <c r="M900" i="3" a="1"/>
  <c r="M900" i="3" s="1"/>
  <c r="M899" i="3" a="1"/>
  <c r="M899" i="3" s="1"/>
  <c r="M898" i="3" a="1"/>
  <c r="M898" i="3" s="1"/>
  <c r="M897" i="3" a="1"/>
  <c r="M897" i="3" s="1"/>
  <c r="M896" i="3" a="1"/>
  <c r="M896" i="3" s="1"/>
  <c r="M895" i="3" a="1"/>
  <c r="M895" i="3" s="1"/>
  <c r="M894" i="3" a="1"/>
  <c r="M894" i="3" s="1"/>
  <c r="M893" i="3" a="1"/>
  <c r="M893" i="3" s="1"/>
  <c r="M892" i="3" a="1"/>
  <c r="M892" i="3" s="1"/>
  <c r="M891" i="3" a="1"/>
  <c r="M891" i="3" s="1"/>
  <c r="M890" i="3" a="1"/>
  <c r="M890" i="3" s="1"/>
  <c r="M889" i="3" a="1"/>
  <c r="M889" i="3" s="1"/>
  <c r="M888" i="3" a="1"/>
  <c r="M888" i="3" s="1"/>
  <c r="M887" i="3" a="1"/>
  <c r="M887" i="3" s="1"/>
  <c r="M886" i="3" a="1"/>
  <c r="M886" i="3" s="1"/>
  <c r="M885" i="3" a="1"/>
  <c r="M885" i="3" s="1"/>
  <c r="M884" i="3" a="1"/>
  <c r="M884" i="3" s="1"/>
  <c r="M883" i="3" a="1"/>
  <c r="M883" i="3" s="1"/>
  <c r="M882" i="3" a="1"/>
  <c r="M882" i="3" s="1"/>
  <c r="M881" i="3" a="1"/>
  <c r="M881" i="3" s="1"/>
  <c r="M880" i="3" a="1"/>
  <c r="M880" i="3" s="1"/>
  <c r="M879" i="3" a="1"/>
  <c r="M879" i="3" s="1"/>
  <c r="M878" i="3" a="1"/>
  <c r="M878" i="3" s="1"/>
  <c r="M877" i="3" a="1"/>
  <c r="M877" i="3" s="1"/>
  <c r="M876" i="3" a="1"/>
  <c r="M876" i="3" s="1"/>
  <c r="M875" i="3" a="1"/>
  <c r="M875" i="3" s="1"/>
  <c r="M874" i="3" a="1"/>
  <c r="M874" i="3" s="1"/>
  <c r="M873" i="3" a="1"/>
  <c r="M873" i="3" s="1"/>
  <c r="M872" i="3" a="1"/>
  <c r="M872" i="3" s="1"/>
  <c r="M871" i="3" a="1"/>
  <c r="M871" i="3" s="1"/>
  <c r="M870" i="3" a="1"/>
  <c r="M870" i="3" s="1"/>
  <c r="M869" i="3" a="1"/>
  <c r="M869" i="3" s="1"/>
  <c r="M868" i="3" a="1"/>
  <c r="M868" i="3" s="1"/>
  <c r="M867" i="3" a="1"/>
  <c r="M867" i="3" s="1"/>
  <c r="M866" i="3" a="1"/>
  <c r="M866" i="3" s="1"/>
  <c r="M865" i="3" a="1"/>
  <c r="M865" i="3" s="1"/>
  <c r="M864" i="3" a="1"/>
  <c r="M864" i="3" s="1"/>
  <c r="M863" i="3" a="1"/>
  <c r="M863" i="3" s="1"/>
  <c r="M862" i="3" a="1"/>
  <c r="M862" i="3" s="1"/>
  <c r="M861" i="3" a="1"/>
  <c r="M861" i="3" s="1"/>
  <c r="M860" i="3" a="1"/>
  <c r="M860" i="3" s="1"/>
  <c r="M859" i="3" a="1"/>
  <c r="M859" i="3" s="1"/>
  <c r="M858" i="3" a="1"/>
  <c r="M858" i="3" s="1"/>
  <c r="M857" i="3" a="1"/>
  <c r="M857" i="3" s="1"/>
  <c r="M856" i="3" a="1"/>
  <c r="M856" i="3" s="1"/>
  <c r="M855" i="3" a="1"/>
  <c r="M855" i="3" s="1"/>
  <c r="M854" i="3" a="1"/>
  <c r="M854" i="3" s="1"/>
  <c r="M853" i="3" a="1"/>
  <c r="M853" i="3" s="1"/>
  <c r="M852" i="3" a="1"/>
  <c r="M852" i="3" s="1"/>
  <c r="M851" i="3" a="1"/>
  <c r="M851" i="3" s="1"/>
  <c r="M850" i="3" a="1"/>
  <c r="M850" i="3" s="1"/>
  <c r="M849" i="3" a="1"/>
  <c r="M849" i="3" s="1"/>
  <c r="M848" i="3" a="1"/>
  <c r="M848" i="3" s="1"/>
  <c r="M847" i="3" a="1"/>
  <c r="M847" i="3" s="1"/>
  <c r="M846" i="3" a="1"/>
  <c r="M846" i="3" s="1"/>
  <c r="M845" i="3" a="1"/>
  <c r="M845" i="3" s="1"/>
  <c r="M844" i="3" a="1"/>
  <c r="M844" i="3" s="1"/>
  <c r="M843" i="3" a="1"/>
  <c r="M843" i="3" s="1"/>
  <c r="M842" i="3" a="1"/>
  <c r="M842" i="3" s="1"/>
  <c r="M841" i="3" a="1"/>
  <c r="M841" i="3" s="1"/>
  <c r="M840" i="3" a="1"/>
  <c r="M840" i="3" s="1"/>
  <c r="M839" i="3" a="1"/>
  <c r="M839" i="3" s="1"/>
  <c r="M838" i="3" a="1"/>
  <c r="M838" i="3" s="1"/>
  <c r="M837" i="3" a="1"/>
  <c r="M837" i="3" s="1"/>
  <c r="M836" i="3" a="1"/>
  <c r="M836" i="3" s="1"/>
  <c r="M835" i="3" a="1"/>
  <c r="M835" i="3" s="1"/>
  <c r="M834" i="3" a="1"/>
  <c r="M834" i="3" s="1"/>
  <c r="M833" i="3" a="1"/>
  <c r="M833" i="3" s="1"/>
  <c r="M832" i="3" a="1"/>
  <c r="M832" i="3" s="1"/>
  <c r="M831" i="3" a="1"/>
  <c r="M831" i="3" s="1"/>
  <c r="M830" i="3" a="1"/>
  <c r="M830" i="3" s="1"/>
  <c r="M829" i="3" a="1"/>
  <c r="M829" i="3" s="1"/>
  <c r="M828" i="3" a="1"/>
  <c r="M828" i="3" s="1"/>
  <c r="M827" i="3" a="1"/>
  <c r="M827" i="3" s="1"/>
  <c r="M826" i="3" a="1"/>
  <c r="M826" i="3" s="1"/>
  <c r="M825" i="3" a="1"/>
  <c r="M825" i="3" s="1"/>
  <c r="M824" i="3" a="1"/>
  <c r="M824" i="3" s="1"/>
  <c r="M823" i="3" a="1"/>
  <c r="M823" i="3" s="1"/>
  <c r="M822" i="3" a="1"/>
  <c r="M822" i="3" s="1"/>
  <c r="M821" i="3" a="1"/>
  <c r="M821" i="3" s="1"/>
  <c r="M820" i="3" a="1"/>
  <c r="M820" i="3" s="1"/>
  <c r="M819" i="3" a="1"/>
  <c r="M819" i="3" s="1"/>
  <c r="M818" i="3" a="1"/>
  <c r="M818" i="3" s="1"/>
  <c r="M817" i="3" a="1"/>
  <c r="M817" i="3" s="1"/>
  <c r="M816" i="3" a="1"/>
  <c r="M816" i="3" s="1"/>
  <c r="M815" i="3" a="1"/>
  <c r="M815" i="3" s="1"/>
  <c r="M814" i="3" a="1"/>
  <c r="M814" i="3" s="1"/>
  <c r="M813" i="3" a="1"/>
  <c r="M813" i="3" s="1"/>
  <c r="M812" i="3" a="1"/>
  <c r="M812" i="3" s="1"/>
  <c r="M811" i="3" a="1"/>
  <c r="M811" i="3" s="1"/>
  <c r="M810" i="3" a="1"/>
  <c r="M810" i="3" s="1"/>
  <c r="M809" i="3" a="1"/>
  <c r="M809" i="3" s="1"/>
  <c r="M808" i="3" a="1"/>
  <c r="M808" i="3" s="1"/>
  <c r="M807" i="3" a="1"/>
  <c r="M807" i="3" s="1"/>
  <c r="M806" i="3" a="1"/>
  <c r="M806" i="3" s="1"/>
  <c r="M805" i="3" a="1"/>
  <c r="M805" i="3" s="1"/>
  <c r="M804" i="3" a="1"/>
  <c r="M804" i="3" s="1"/>
  <c r="M803" i="3" a="1"/>
  <c r="M803" i="3" s="1"/>
  <c r="M802" i="3" a="1"/>
  <c r="M802" i="3" s="1"/>
  <c r="M801" i="3" a="1"/>
  <c r="M801" i="3" s="1"/>
  <c r="M800" i="3" a="1"/>
  <c r="M800" i="3" s="1"/>
  <c r="M799" i="3" a="1"/>
  <c r="M799" i="3" s="1"/>
  <c r="M798" i="3" a="1"/>
  <c r="M798" i="3" s="1"/>
  <c r="M797" i="3" a="1"/>
  <c r="M797" i="3" s="1"/>
  <c r="M796" i="3" a="1"/>
  <c r="M796" i="3" s="1"/>
  <c r="M795" i="3" a="1"/>
  <c r="M795" i="3" s="1"/>
  <c r="M794" i="3" a="1"/>
  <c r="M794" i="3" s="1"/>
  <c r="M793" i="3" a="1"/>
  <c r="M793" i="3" s="1"/>
  <c r="M792" i="3" a="1"/>
  <c r="M792" i="3" s="1"/>
  <c r="M791" i="3" a="1"/>
  <c r="M791" i="3" s="1"/>
  <c r="M790" i="3" a="1"/>
  <c r="M790" i="3" s="1"/>
  <c r="M789" i="3" a="1"/>
  <c r="M789" i="3" s="1"/>
  <c r="M788" i="3" a="1"/>
  <c r="M788" i="3" s="1"/>
  <c r="M787" i="3" a="1"/>
  <c r="M787" i="3" s="1"/>
  <c r="M786" i="3" a="1"/>
  <c r="M786" i="3" s="1"/>
  <c r="M785" i="3" a="1"/>
  <c r="M785" i="3" s="1"/>
  <c r="M784" i="3" a="1"/>
  <c r="M784" i="3" s="1"/>
  <c r="M783" i="3" a="1"/>
  <c r="M783" i="3" s="1"/>
  <c r="M782" i="3" a="1"/>
  <c r="M782" i="3" s="1"/>
  <c r="M781" i="3" a="1"/>
  <c r="M781" i="3" s="1"/>
  <c r="M780" i="3" a="1"/>
  <c r="M780" i="3" s="1"/>
  <c r="M779" i="3" a="1"/>
  <c r="M779" i="3" s="1"/>
  <c r="M778" i="3" a="1"/>
  <c r="M778" i="3" s="1"/>
  <c r="M777" i="3" a="1"/>
  <c r="M777" i="3" s="1"/>
  <c r="M776" i="3" a="1"/>
  <c r="M776" i="3" s="1"/>
  <c r="M775" i="3" a="1"/>
  <c r="M775" i="3" s="1"/>
  <c r="M774" i="3" a="1"/>
  <c r="M774" i="3" s="1"/>
  <c r="M773" i="3" a="1"/>
  <c r="M773" i="3" s="1"/>
  <c r="M772" i="3" a="1"/>
  <c r="M772" i="3" s="1"/>
  <c r="M771" i="3" a="1"/>
  <c r="M771" i="3" s="1"/>
  <c r="M770" i="3" a="1"/>
  <c r="M770" i="3" s="1"/>
  <c r="M769" i="3" a="1"/>
  <c r="M769" i="3" s="1"/>
  <c r="M768" i="3" a="1"/>
  <c r="M768" i="3" s="1"/>
  <c r="M767" i="3" a="1"/>
  <c r="M767" i="3" s="1"/>
  <c r="M766" i="3" a="1"/>
  <c r="M766" i="3" s="1"/>
  <c r="M765" i="3" a="1"/>
  <c r="M765" i="3" s="1"/>
  <c r="M764" i="3" a="1"/>
  <c r="M764" i="3" s="1"/>
  <c r="M763" i="3" a="1"/>
  <c r="M763" i="3" s="1"/>
  <c r="M762" i="3" a="1"/>
  <c r="M762" i="3" s="1"/>
  <c r="M761" i="3" a="1"/>
  <c r="M761" i="3" s="1"/>
  <c r="M760" i="3" a="1"/>
  <c r="M760" i="3" s="1"/>
  <c r="M759" i="3" a="1"/>
  <c r="M759" i="3" s="1"/>
  <c r="M758" i="3" a="1"/>
  <c r="M758" i="3" s="1"/>
  <c r="M757" i="3" a="1"/>
  <c r="M757" i="3" s="1"/>
  <c r="M756" i="3" a="1"/>
  <c r="M756" i="3" s="1"/>
  <c r="M755" i="3" a="1"/>
  <c r="M755" i="3" s="1"/>
  <c r="M754" i="3" a="1"/>
  <c r="M754" i="3" s="1"/>
  <c r="M753" i="3" a="1"/>
  <c r="M753" i="3" s="1"/>
  <c r="M752" i="3" a="1"/>
  <c r="M752" i="3" s="1"/>
  <c r="M751" i="3" a="1"/>
  <c r="M751" i="3" s="1"/>
  <c r="M750" i="3" a="1"/>
  <c r="M750" i="3" s="1"/>
  <c r="M749" i="3" a="1"/>
  <c r="M749" i="3" s="1"/>
  <c r="M748" i="3" a="1"/>
  <c r="M748" i="3" s="1"/>
  <c r="M747" i="3" a="1"/>
  <c r="M747" i="3" s="1"/>
  <c r="M746" i="3" a="1"/>
  <c r="M746" i="3" s="1"/>
  <c r="M745" i="3" a="1"/>
  <c r="M745" i="3" s="1"/>
  <c r="M744" i="3" a="1"/>
  <c r="M744" i="3" s="1"/>
  <c r="M743" i="3" a="1"/>
  <c r="M743" i="3" s="1"/>
  <c r="M742" i="3" a="1"/>
  <c r="M742" i="3" s="1"/>
  <c r="M741" i="3" a="1"/>
  <c r="M741" i="3" s="1"/>
  <c r="M740" i="3" a="1"/>
  <c r="M740" i="3" s="1"/>
  <c r="M739" i="3" a="1"/>
  <c r="M739" i="3" s="1"/>
  <c r="M738" i="3" a="1"/>
  <c r="M738" i="3" s="1"/>
  <c r="M737" i="3" a="1"/>
  <c r="M737" i="3" s="1"/>
  <c r="M736" i="3" a="1"/>
  <c r="M736" i="3" s="1"/>
  <c r="M735" i="3" a="1"/>
  <c r="M735" i="3" s="1"/>
  <c r="M734" i="3" a="1"/>
  <c r="M734" i="3" s="1"/>
  <c r="M733" i="3" a="1"/>
  <c r="M733" i="3" s="1"/>
  <c r="M732" i="3" a="1"/>
  <c r="M732" i="3" s="1"/>
  <c r="M731" i="3" a="1"/>
  <c r="M731" i="3" s="1"/>
  <c r="M730" i="3" a="1"/>
  <c r="M730" i="3" s="1"/>
  <c r="M729" i="3" a="1"/>
  <c r="M729" i="3" s="1"/>
  <c r="M728" i="3" a="1"/>
  <c r="M728" i="3" s="1"/>
  <c r="M727" i="3" a="1"/>
  <c r="M727" i="3" s="1"/>
  <c r="M726" i="3" a="1"/>
  <c r="M726" i="3" s="1"/>
  <c r="M725" i="3" a="1"/>
  <c r="M725" i="3" s="1"/>
  <c r="M724" i="3" a="1"/>
  <c r="M724" i="3" s="1"/>
  <c r="M723" i="3" a="1"/>
  <c r="M723" i="3" s="1"/>
  <c r="M722" i="3" a="1"/>
  <c r="M722" i="3" s="1"/>
  <c r="M721" i="3" a="1"/>
  <c r="M721" i="3" s="1"/>
  <c r="M720" i="3" a="1"/>
  <c r="M720" i="3" s="1"/>
  <c r="M719" i="3" a="1"/>
  <c r="M719" i="3" s="1"/>
  <c r="M718" i="3" a="1"/>
  <c r="M718" i="3" s="1"/>
  <c r="M717" i="3" a="1"/>
  <c r="M717" i="3" s="1"/>
  <c r="M716" i="3" a="1"/>
  <c r="M716" i="3" s="1"/>
  <c r="M715" i="3" a="1"/>
  <c r="M715" i="3" s="1"/>
  <c r="M714" i="3" a="1"/>
  <c r="M714" i="3" s="1"/>
  <c r="M713" i="3" a="1"/>
  <c r="M713" i="3" s="1"/>
  <c r="M712" i="3" a="1"/>
  <c r="M712" i="3" s="1"/>
  <c r="M711" i="3" a="1"/>
  <c r="M711" i="3" s="1"/>
  <c r="M710" i="3" a="1"/>
  <c r="M710" i="3" s="1"/>
  <c r="M709" i="3" a="1"/>
  <c r="M709" i="3" s="1"/>
  <c r="M708" i="3" a="1"/>
  <c r="M708" i="3" s="1"/>
  <c r="M707" i="3" a="1"/>
  <c r="M707" i="3" s="1"/>
  <c r="M706" i="3" a="1"/>
  <c r="M706" i="3" s="1"/>
  <c r="M705" i="3" a="1"/>
  <c r="M705" i="3" s="1"/>
  <c r="M704" i="3" a="1"/>
  <c r="M704" i="3" s="1"/>
  <c r="M703" i="3" a="1"/>
  <c r="M703" i="3" s="1"/>
  <c r="M702" i="3" a="1"/>
  <c r="M702" i="3" s="1"/>
  <c r="M701" i="3" a="1"/>
  <c r="M701" i="3" s="1"/>
  <c r="M700" i="3" a="1"/>
  <c r="M700" i="3" s="1"/>
  <c r="M699" i="3" a="1"/>
  <c r="M699" i="3" s="1"/>
  <c r="M698" i="3" a="1"/>
  <c r="M698" i="3" s="1"/>
  <c r="M697" i="3" a="1"/>
  <c r="M697" i="3" s="1"/>
  <c r="M696" i="3" a="1"/>
  <c r="M696" i="3" s="1"/>
  <c r="M695" i="3" a="1"/>
  <c r="M695" i="3" s="1"/>
  <c r="M694" i="3" a="1"/>
  <c r="M694" i="3" s="1"/>
  <c r="M693" i="3" a="1"/>
  <c r="M693" i="3" s="1"/>
  <c r="M692" i="3" a="1"/>
  <c r="M692" i="3" s="1"/>
  <c r="M691" i="3" a="1"/>
  <c r="M691" i="3" s="1"/>
  <c r="M690" i="3" a="1"/>
  <c r="M690" i="3" s="1"/>
  <c r="M689" i="3" a="1"/>
  <c r="M689" i="3" s="1"/>
  <c r="M688" i="3" a="1"/>
  <c r="M688" i="3" s="1"/>
  <c r="M687" i="3" a="1"/>
  <c r="M687" i="3" s="1"/>
  <c r="M686" i="3" a="1"/>
  <c r="M686" i="3" s="1"/>
  <c r="M685" i="3" a="1"/>
  <c r="M685" i="3" s="1"/>
  <c r="M684" i="3" a="1"/>
  <c r="M684" i="3" s="1"/>
  <c r="M683" i="3" a="1"/>
  <c r="M683" i="3" s="1"/>
  <c r="M682" i="3" a="1"/>
  <c r="M682" i="3" s="1"/>
  <c r="M681" i="3" a="1"/>
  <c r="M681" i="3" s="1"/>
  <c r="M680" i="3" a="1"/>
  <c r="M680" i="3" s="1"/>
  <c r="M679" i="3" a="1"/>
  <c r="M679" i="3" s="1"/>
  <c r="M678" i="3" a="1"/>
  <c r="M678" i="3" s="1"/>
  <c r="M677" i="3" a="1"/>
  <c r="M677" i="3" s="1"/>
  <c r="M676" i="3" a="1"/>
  <c r="M676" i="3" s="1"/>
  <c r="M675" i="3" a="1"/>
  <c r="M675" i="3" s="1"/>
  <c r="M674" i="3" a="1"/>
  <c r="M674" i="3" s="1"/>
  <c r="M673" i="3" a="1"/>
  <c r="M673" i="3" s="1"/>
  <c r="M672" i="3" a="1"/>
  <c r="M672" i="3" s="1"/>
  <c r="M671" i="3" a="1"/>
  <c r="M671" i="3" s="1"/>
  <c r="M670" i="3" a="1"/>
  <c r="M670" i="3" s="1"/>
  <c r="M669" i="3" a="1"/>
  <c r="M669" i="3" s="1"/>
  <c r="M668" i="3" a="1"/>
  <c r="M668" i="3" s="1"/>
  <c r="M667" i="3" a="1"/>
  <c r="M667" i="3" s="1"/>
  <c r="M666" i="3" a="1"/>
  <c r="M666" i="3" s="1"/>
  <c r="M665" i="3" a="1"/>
  <c r="M665" i="3" s="1"/>
  <c r="M664" i="3" a="1"/>
  <c r="M664" i="3" s="1"/>
  <c r="M663" i="3" a="1"/>
  <c r="M663" i="3" s="1"/>
  <c r="M662" i="3" a="1"/>
  <c r="M662" i="3" s="1"/>
  <c r="M661" i="3" a="1"/>
  <c r="M661" i="3" s="1"/>
  <c r="M660" i="3" a="1"/>
  <c r="M660" i="3" s="1"/>
  <c r="M659" i="3" a="1"/>
  <c r="M659" i="3" s="1"/>
  <c r="M658" i="3" a="1"/>
  <c r="M658" i="3" s="1"/>
  <c r="M657" i="3" a="1"/>
  <c r="M657" i="3" s="1"/>
  <c r="M656" i="3" a="1"/>
  <c r="M656" i="3" s="1"/>
  <c r="M655" i="3" a="1"/>
  <c r="M655" i="3" s="1"/>
  <c r="M654" i="3" a="1"/>
  <c r="M654" i="3" s="1"/>
  <c r="M653" i="3" a="1"/>
  <c r="M653" i="3" s="1"/>
  <c r="M652" i="3" a="1"/>
  <c r="M652" i="3" s="1"/>
  <c r="M651" i="3" a="1"/>
  <c r="M651" i="3" s="1"/>
  <c r="M650" i="3" a="1"/>
  <c r="M650" i="3" s="1"/>
  <c r="M649" i="3" a="1"/>
  <c r="M649" i="3" s="1"/>
  <c r="M648" i="3" a="1"/>
  <c r="M648" i="3" s="1"/>
  <c r="M647" i="3" a="1"/>
  <c r="M647" i="3" s="1"/>
  <c r="M646" i="3" a="1"/>
  <c r="M646" i="3" s="1"/>
  <c r="M645" i="3" a="1"/>
  <c r="M645" i="3" s="1"/>
  <c r="M644" i="3" a="1"/>
  <c r="M644" i="3" s="1"/>
  <c r="M643" i="3" a="1"/>
  <c r="M643" i="3" s="1"/>
  <c r="M642" i="3" a="1"/>
  <c r="M642" i="3" s="1"/>
  <c r="M641" i="3" a="1"/>
  <c r="M641" i="3" s="1"/>
  <c r="M640" i="3" a="1"/>
  <c r="M640" i="3" s="1"/>
  <c r="M639" i="3" a="1"/>
  <c r="M639" i="3" s="1"/>
  <c r="M638" i="3" a="1"/>
  <c r="M638" i="3" s="1"/>
  <c r="M637" i="3" a="1"/>
  <c r="M637" i="3" s="1"/>
  <c r="M636" i="3" a="1"/>
  <c r="M636" i="3" s="1"/>
  <c r="M635" i="3" a="1"/>
  <c r="M635" i="3" s="1"/>
  <c r="M634" i="3" a="1"/>
  <c r="M634" i="3" s="1"/>
  <c r="M633" i="3" a="1"/>
  <c r="M633" i="3" s="1"/>
  <c r="M632" i="3" a="1"/>
  <c r="M632" i="3" s="1"/>
  <c r="M631" i="3" a="1"/>
  <c r="M631" i="3" s="1"/>
  <c r="M630" i="3" a="1"/>
  <c r="M630" i="3" s="1"/>
  <c r="M629" i="3" a="1"/>
  <c r="M629" i="3" s="1"/>
  <c r="M628" i="3" a="1"/>
  <c r="M628" i="3" s="1"/>
  <c r="M627" i="3" a="1"/>
  <c r="M627" i="3" s="1"/>
  <c r="M626" i="3" a="1"/>
  <c r="M626" i="3" s="1"/>
  <c r="M625" i="3" a="1"/>
  <c r="M625" i="3" s="1"/>
  <c r="M624" i="3" a="1"/>
  <c r="M624" i="3" s="1"/>
  <c r="M623" i="3" a="1"/>
  <c r="M623" i="3" s="1"/>
  <c r="M622" i="3" a="1"/>
  <c r="M622" i="3" s="1"/>
  <c r="M621" i="3" a="1"/>
  <c r="M621" i="3" s="1"/>
  <c r="M620" i="3" a="1"/>
  <c r="M620" i="3" s="1"/>
  <c r="M619" i="3" a="1"/>
  <c r="M619" i="3" s="1"/>
  <c r="M618" i="3" a="1"/>
  <c r="M618" i="3" s="1"/>
  <c r="M617" i="3" a="1"/>
  <c r="M617" i="3" s="1"/>
  <c r="M616" i="3" a="1"/>
  <c r="M616" i="3" s="1"/>
  <c r="M615" i="3" a="1"/>
  <c r="M615" i="3" s="1"/>
  <c r="M614" i="3" a="1"/>
  <c r="M614" i="3" s="1"/>
  <c r="M613" i="3" a="1"/>
  <c r="M613" i="3" s="1"/>
  <c r="M612" i="3" a="1"/>
  <c r="M612" i="3" s="1"/>
  <c r="M611" i="3" a="1"/>
  <c r="M611" i="3" s="1"/>
  <c r="M610" i="3" a="1"/>
  <c r="M610" i="3" s="1"/>
  <c r="M609" i="3" a="1"/>
  <c r="M609" i="3" s="1"/>
  <c r="M608" i="3" a="1"/>
  <c r="M608" i="3" s="1"/>
  <c r="M607" i="3" a="1"/>
  <c r="M607" i="3" s="1"/>
  <c r="M606" i="3" a="1"/>
  <c r="M606" i="3" s="1"/>
  <c r="M605" i="3" a="1"/>
  <c r="M605" i="3" s="1"/>
  <c r="M604" i="3" a="1"/>
  <c r="M604" i="3" s="1"/>
  <c r="M603" i="3" a="1"/>
  <c r="M603" i="3" s="1"/>
  <c r="M602" i="3" a="1"/>
  <c r="M602" i="3" s="1"/>
  <c r="M601" i="3" a="1"/>
  <c r="M601" i="3" s="1"/>
  <c r="M600" i="3" a="1"/>
  <c r="M600" i="3" s="1"/>
  <c r="M599" i="3" a="1"/>
  <c r="M599" i="3" s="1"/>
  <c r="M598" i="3" a="1"/>
  <c r="M598" i="3" s="1"/>
  <c r="M597" i="3" a="1"/>
  <c r="M597" i="3" s="1"/>
  <c r="M596" i="3" a="1"/>
  <c r="M596" i="3" s="1"/>
  <c r="M595" i="3" a="1"/>
  <c r="M595" i="3" s="1"/>
  <c r="M594" i="3" a="1"/>
  <c r="M594" i="3" s="1"/>
  <c r="M593" i="3" a="1"/>
  <c r="M593" i="3" s="1"/>
  <c r="M592" i="3" a="1"/>
  <c r="M592" i="3" s="1"/>
  <c r="M591" i="3" a="1"/>
  <c r="M591" i="3" s="1"/>
  <c r="M590" i="3" a="1"/>
  <c r="M590" i="3" s="1"/>
  <c r="M589" i="3" a="1"/>
  <c r="M589" i="3" s="1"/>
  <c r="M588" i="3" a="1"/>
  <c r="M588" i="3" s="1"/>
  <c r="M587" i="3" a="1"/>
  <c r="M587" i="3" s="1"/>
  <c r="M586" i="3" a="1"/>
  <c r="M586" i="3" s="1"/>
  <c r="M585" i="3" a="1"/>
  <c r="M585" i="3" s="1"/>
  <c r="M584" i="3" a="1"/>
  <c r="M584" i="3" s="1"/>
  <c r="M583" i="3" a="1"/>
  <c r="M583" i="3" s="1"/>
  <c r="M582" i="3" a="1"/>
  <c r="M582" i="3" s="1"/>
  <c r="M581" i="3" a="1"/>
  <c r="M581" i="3" s="1"/>
  <c r="M580" i="3" a="1"/>
  <c r="M580" i="3" s="1"/>
  <c r="M579" i="3" a="1"/>
  <c r="M579" i="3" s="1"/>
  <c r="M578" i="3" a="1"/>
  <c r="M578" i="3" s="1"/>
  <c r="M577" i="3" a="1"/>
  <c r="M577" i="3" s="1"/>
  <c r="M576" i="3" a="1"/>
  <c r="M576" i="3" s="1"/>
  <c r="M575" i="3" a="1"/>
  <c r="M575" i="3" s="1"/>
  <c r="M574" i="3" a="1"/>
  <c r="M574" i="3" s="1"/>
  <c r="M573" i="3" a="1"/>
  <c r="M573" i="3" s="1"/>
  <c r="M572" i="3" a="1"/>
  <c r="M572" i="3" s="1"/>
  <c r="M571" i="3" a="1"/>
  <c r="M571" i="3" s="1"/>
  <c r="M570" i="3" a="1"/>
  <c r="M570" i="3" s="1"/>
  <c r="M569" i="3" a="1"/>
  <c r="M569" i="3" s="1"/>
  <c r="M568" i="3" a="1"/>
  <c r="M568" i="3" s="1"/>
  <c r="M567" i="3" a="1"/>
  <c r="M567" i="3" s="1"/>
  <c r="M566" i="3" a="1"/>
  <c r="M566" i="3" s="1"/>
  <c r="M565" i="3" a="1"/>
  <c r="M565" i="3" s="1"/>
  <c r="M564" i="3" a="1"/>
  <c r="M564" i="3" s="1"/>
  <c r="M563" i="3" a="1"/>
  <c r="M563" i="3" s="1"/>
  <c r="M562" i="3" a="1"/>
  <c r="M562" i="3" s="1"/>
  <c r="M561" i="3" a="1"/>
  <c r="M561" i="3" s="1"/>
  <c r="M560" i="3" a="1"/>
  <c r="M560" i="3" s="1"/>
  <c r="M559" i="3" a="1"/>
  <c r="M559" i="3" s="1"/>
  <c r="M558" i="3" a="1"/>
  <c r="M558" i="3" s="1"/>
  <c r="M557" i="3" a="1"/>
  <c r="M557" i="3" s="1"/>
  <c r="M556" i="3" a="1"/>
  <c r="M556" i="3" s="1"/>
  <c r="M555" i="3" a="1"/>
  <c r="M555" i="3" s="1"/>
  <c r="M554" i="3" a="1"/>
  <c r="M554" i="3" s="1"/>
  <c r="M553" i="3" a="1"/>
  <c r="M553" i="3" s="1"/>
  <c r="M552" i="3" a="1"/>
  <c r="M552" i="3" s="1"/>
  <c r="M551" i="3" a="1"/>
  <c r="M551" i="3" s="1"/>
  <c r="M550" i="3" a="1"/>
  <c r="M550" i="3" s="1"/>
  <c r="M549" i="3" a="1"/>
  <c r="M549" i="3" s="1"/>
  <c r="M548" i="3" a="1"/>
  <c r="M548" i="3" s="1"/>
  <c r="M547" i="3" a="1"/>
  <c r="M547" i="3" s="1"/>
  <c r="M546" i="3" a="1"/>
  <c r="M546" i="3" s="1"/>
  <c r="M545" i="3" a="1"/>
  <c r="M545" i="3" s="1"/>
  <c r="M544" i="3" a="1"/>
  <c r="M544" i="3" s="1"/>
  <c r="M543" i="3" a="1"/>
  <c r="M543" i="3" s="1"/>
  <c r="M542" i="3" a="1"/>
  <c r="M542" i="3" s="1"/>
  <c r="M541" i="3" a="1"/>
  <c r="M541" i="3" s="1"/>
  <c r="M540" i="3" a="1"/>
  <c r="M540" i="3" s="1"/>
  <c r="M539" i="3" a="1"/>
  <c r="M539" i="3" s="1"/>
  <c r="M538" i="3" a="1"/>
  <c r="M538" i="3" s="1"/>
  <c r="M537" i="3" a="1"/>
  <c r="M537" i="3" s="1"/>
  <c r="M536" i="3" a="1"/>
  <c r="M536" i="3" s="1"/>
  <c r="M535" i="3" a="1"/>
  <c r="M535" i="3" s="1"/>
  <c r="M534" i="3" a="1"/>
  <c r="M534" i="3" s="1"/>
  <c r="M533" i="3" a="1"/>
  <c r="M533" i="3" s="1"/>
  <c r="M532" i="3" a="1"/>
  <c r="M532" i="3" s="1"/>
  <c r="M531" i="3" a="1"/>
  <c r="M531" i="3" s="1"/>
  <c r="M530" i="3" a="1"/>
  <c r="M530" i="3" s="1"/>
  <c r="M529" i="3" a="1"/>
  <c r="M529" i="3" s="1"/>
  <c r="M528" i="3" a="1"/>
  <c r="M528" i="3" s="1"/>
  <c r="M527" i="3" a="1"/>
  <c r="M527" i="3" s="1"/>
  <c r="M526" i="3" a="1"/>
  <c r="M526" i="3" s="1"/>
  <c r="M525" i="3" a="1"/>
  <c r="M525" i="3" s="1"/>
  <c r="M524" i="3" a="1"/>
  <c r="M524" i="3" s="1"/>
  <c r="M523" i="3" a="1"/>
  <c r="M523" i="3" s="1"/>
  <c r="M522" i="3" a="1"/>
  <c r="M522" i="3" s="1"/>
  <c r="M521" i="3" a="1"/>
  <c r="M521" i="3" s="1"/>
  <c r="M520" i="3" a="1"/>
  <c r="M520" i="3" s="1"/>
  <c r="M519" i="3" a="1"/>
  <c r="M519" i="3" s="1"/>
  <c r="M518" i="3" a="1"/>
  <c r="M518" i="3" s="1"/>
  <c r="M517" i="3" a="1"/>
  <c r="M517" i="3" s="1"/>
  <c r="M516" i="3" a="1"/>
  <c r="M516" i="3" s="1"/>
  <c r="M515" i="3" a="1"/>
  <c r="M515" i="3" s="1"/>
  <c r="M514" i="3" a="1"/>
  <c r="M514" i="3" s="1"/>
  <c r="M513" i="3" a="1"/>
  <c r="M513" i="3" s="1"/>
  <c r="M512" i="3" a="1"/>
  <c r="M512" i="3" s="1"/>
  <c r="M511" i="3" a="1"/>
  <c r="M511" i="3" s="1"/>
  <c r="M510" i="3" a="1"/>
  <c r="M510" i="3" s="1"/>
  <c r="M509" i="3" a="1"/>
  <c r="M509" i="3" s="1"/>
  <c r="M508" i="3" a="1"/>
  <c r="M508" i="3" s="1"/>
  <c r="M507" i="3" a="1"/>
  <c r="M507" i="3" s="1"/>
  <c r="M506" i="3" a="1"/>
  <c r="M506" i="3" s="1"/>
  <c r="M505" i="3" a="1"/>
  <c r="M505" i="3" s="1"/>
  <c r="M504" i="3" a="1"/>
  <c r="M504" i="3" s="1"/>
  <c r="M503" i="3" a="1"/>
  <c r="M503" i="3" s="1"/>
  <c r="M502" i="3" a="1"/>
  <c r="M502" i="3" s="1"/>
  <c r="M501" i="3" a="1"/>
  <c r="M501" i="3" s="1"/>
  <c r="M500" i="3" a="1"/>
  <c r="M500" i="3" s="1"/>
  <c r="M499" i="3" a="1"/>
  <c r="M499" i="3" s="1"/>
  <c r="M498" i="3" a="1"/>
  <c r="M498" i="3" s="1"/>
  <c r="M497" i="3" a="1"/>
  <c r="M497" i="3" s="1"/>
  <c r="M496" i="3" a="1"/>
  <c r="M496" i="3" s="1"/>
  <c r="M495" i="3" a="1"/>
  <c r="M495" i="3" s="1"/>
  <c r="M494" i="3" a="1"/>
  <c r="M494" i="3" s="1"/>
  <c r="M493" i="3" a="1"/>
  <c r="M493" i="3" s="1"/>
  <c r="M492" i="3" a="1"/>
  <c r="M492" i="3" s="1"/>
  <c r="M491" i="3" a="1"/>
  <c r="M491" i="3" s="1"/>
  <c r="M490" i="3" a="1"/>
  <c r="M490" i="3" s="1"/>
  <c r="M489" i="3" a="1"/>
  <c r="M489" i="3" s="1"/>
  <c r="M488" i="3" a="1"/>
  <c r="M488" i="3" s="1"/>
  <c r="M487" i="3" a="1"/>
  <c r="M487" i="3" s="1"/>
  <c r="M486" i="3" a="1"/>
  <c r="M486" i="3" s="1"/>
  <c r="M485" i="3" a="1"/>
  <c r="M485" i="3" s="1"/>
  <c r="M484" i="3" a="1"/>
  <c r="M484" i="3" s="1"/>
  <c r="M483" i="3" a="1"/>
  <c r="M483" i="3" s="1"/>
  <c r="M482" i="3" a="1"/>
  <c r="M482" i="3" s="1"/>
  <c r="M481" i="3" a="1"/>
  <c r="M481" i="3" s="1"/>
  <c r="M480" i="3" a="1"/>
  <c r="M480" i="3" s="1"/>
  <c r="M479" i="3" a="1"/>
  <c r="M479" i="3" s="1"/>
  <c r="M478" i="3" a="1"/>
  <c r="M478" i="3" s="1"/>
  <c r="M477" i="3" a="1"/>
  <c r="M477" i="3" s="1"/>
  <c r="M476" i="3" a="1"/>
  <c r="M476" i="3" s="1"/>
  <c r="M475" i="3" a="1"/>
  <c r="M475" i="3" s="1"/>
  <c r="M474" i="3" a="1"/>
  <c r="M474" i="3" s="1"/>
  <c r="M473" i="3" a="1"/>
  <c r="M473" i="3" s="1"/>
  <c r="M472" i="3" a="1"/>
  <c r="M472" i="3" s="1"/>
  <c r="M471" i="3" a="1"/>
  <c r="M471" i="3" s="1"/>
  <c r="M470" i="3" a="1"/>
  <c r="M470" i="3" s="1"/>
  <c r="M469" i="3" a="1"/>
  <c r="M469" i="3" s="1"/>
  <c r="M468" i="3" a="1"/>
  <c r="M468" i="3" s="1"/>
  <c r="M467" i="3" a="1"/>
  <c r="M467" i="3" s="1"/>
  <c r="M466" i="3" a="1"/>
  <c r="M466" i="3" s="1"/>
  <c r="M465" i="3" a="1"/>
  <c r="M465" i="3" s="1"/>
  <c r="M464" i="3" a="1"/>
  <c r="M464" i="3" s="1"/>
  <c r="M463" i="3" a="1"/>
  <c r="M463" i="3" s="1"/>
  <c r="M462" i="3" a="1"/>
  <c r="M462" i="3" s="1"/>
  <c r="M461" i="3" a="1"/>
  <c r="M461" i="3" s="1"/>
  <c r="M460" i="3" a="1"/>
  <c r="M460" i="3" s="1"/>
  <c r="M459" i="3" a="1"/>
  <c r="M459" i="3" s="1"/>
  <c r="M458" i="3" a="1"/>
  <c r="M458" i="3" s="1"/>
  <c r="M457" i="3" a="1"/>
  <c r="M457" i="3" s="1"/>
  <c r="M456" i="3" a="1"/>
  <c r="M456" i="3" s="1"/>
  <c r="M455" i="3" a="1"/>
  <c r="M455" i="3" s="1"/>
  <c r="M454" i="3" a="1"/>
  <c r="M454" i="3" s="1"/>
  <c r="M453" i="3" a="1"/>
  <c r="M453" i="3" s="1"/>
  <c r="M452" i="3" a="1"/>
  <c r="M452" i="3" s="1"/>
  <c r="M451" i="3" a="1"/>
  <c r="M451" i="3" s="1"/>
  <c r="M450" i="3" a="1"/>
  <c r="M450" i="3" s="1"/>
  <c r="M449" i="3" a="1"/>
  <c r="M449" i="3" s="1"/>
  <c r="M448" i="3" a="1"/>
  <c r="M448" i="3" s="1"/>
  <c r="M447" i="3" a="1"/>
  <c r="M447" i="3" s="1"/>
  <c r="M446" i="3" a="1"/>
  <c r="M446" i="3" s="1"/>
  <c r="M445" i="3" a="1"/>
  <c r="M445" i="3" s="1"/>
  <c r="M444" i="3" a="1"/>
  <c r="M444" i="3" s="1"/>
  <c r="M443" i="3" a="1"/>
  <c r="M443" i="3" s="1"/>
  <c r="M442" i="3" a="1"/>
  <c r="M442" i="3" s="1"/>
  <c r="M441" i="3" a="1"/>
  <c r="M441" i="3" s="1"/>
  <c r="M440" i="3" a="1"/>
  <c r="M440" i="3" s="1"/>
  <c r="M439" i="3" a="1"/>
  <c r="M439" i="3" s="1"/>
  <c r="M438" i="3" a="1"/>
  <c r="M438" i="3" s="1"/>
  <c r="M437" i="3" a="1"/>
  <c r="M437" i="3" s="1"/>
  <c r="M436" i="3" a="1"/>
  <c r="M436" i="3" s="1"/>
  <c r="M435" i="3" a="1"/>
  <c r="M435" i="3" s="1"/>
  <c r="M434" i="3" a="1"/>
  <c r="M434" i="3" s="1"/>
  <c r="M433" i="3" a="1"/>
  <c r="M433" i="3" s="1"/>
  <c r="M432" i="3" a="1"/>
  <c r="M432" i="3" s="1"/>
  <c r="M431" i="3" a="1"/>
  <c r="M431" i="3" s="1"/>
  <c r="M430" i="3" a="1"/>
  <c r="M430" i="3" s="1"/>
  <c r="M429" i="3" a="1"/>
  <c r="M429" i="3" s="1"/>
  <c r="M428" i="3" a="1"/>
  <c r="M428" i="3" s="1"/>
  <c r="M427" i="3" a="1"/>
  <c r="M427" i="3" s="1"/>
  <c r="M426" i="3" a="1"/>
  <c r="M426" i="3" s="1"/>
  <c r="M425" i="3" a="1"/>
  <c r="M425" i="3" s="1"/>
  <c r="M424" i="3" a="1"/>
  <c r="M424" i="3" s="1"/>
  <c r="M423" i="3" a="1"/>
  <c r="M423" i="3" s="1"/>
  <c r="M422" i="3" a="1"/>
  <c r="M422" i="3" s="1"/>
  <c r="M421" i="3" a="1"/>
  <c r="M421" i="3" s="1"/>
  <c r="M420" i="3" a="1"/>
  <c r="M420" i="3" s="1"/>
  <c r="M419" i="3" a="1"/>
  <c r="M419" i="3" s="1"/>
  <c r="M418" i="3" a="1"/>
  <c r="M418" i="3" s="1"/>
  <c r="M417" i="3" a="1"/>
  <c r="M417" i="3" s="1"/>
  <c r="M416" i="3" a="1"/>
  <c r="M416" i="3" s="1"/>
  <c r="M415" i="3" a="1"/>
  <c r="M415" i="3" s="1"/>
  <c r="M414" i="3" a="1"/>
  <c r="M414" i="3" s="1"/>
  <c r="M413" i="3" a="1"/>
  <c r="M413" i="3" s="1"/>
  <c r="M412" i="3" a="1"/>
  <c r="M412" i="3" s="1"/>
  <c r="M411" i="3" a="1"/>
  <c r="M411" i="3" s="1"/>
  <c r="M410" i="3" a="1"/>
  <c r="M410" i="3" s="1"/>
  <c r="M409" i="3" a="1"/>
  <c r="M409" i="3" s="1"/>
  <c r="M408" i="3" a="1"/>
  <c r="M408" i="3" s="1"/>
  <c r="M407" i="3" a="1"/>
  <c r="M407" i="3" s="1"/>
  <c r="M406" i="3" a="1"/>
  <c r="M406" i="3" s="1"/>
  <c r="M405" i="3" a="1"/>
  <c r="M405" i="3" s="1"/>
  <c r="M404" i="3" a="1"/>
  <c r="M404" i="3" s="1"/>
  <c r="M403" i="3" a="1"/>
  <c r="M403" i="3" s="1"/>
  <c r="M402" i="3" a="1"/>
  <c r="M402" i="3" s="1"/>
  <c r="M401" i="3" a="1"/>
  <c r="M401" i="3" s="1"/>
  <c r="M400" i="3" a="1"/>
  <c r="M400" i="3" s="1"/>
  <c r="M399" i="3" a="1"/>
  <c r="M399" i="3" s="1"/>
  <c r="M398" i="3" a="1"/>
  <c r="M398" i="3" s="1"/>
  <c r="M397" i="3" a="1"/>
  <c r="M397" i="3" s="1"/>
  <c r="M396" i="3" a="1"/>
  <c r="M396" i="3" s="1"/>
  <c r="M395" i="3" a="1"/>
  <c r="M395" i="3" s="1"/>
  <c r="M394" i="3" a="1"/>
  <c r="M394" i="3" s="1"/>
  <c r="M393" i="3" a="1"/>
  <c r="M393" i="3" s="1"/>
  <c r="M392" i="3" a="1"/>
  <c r="M392" i="3" s="1"/>
  <c r="M391" i="3" a="1"/>
  <c r="M391" i="3" s="1"/>
  <c r="M390" i="3" a="1"/>
  <c r="M390" i="3" s="1"/>
  <c r="M389" i="3" a="1"/>
  <c r="M389" i="3" s="1"/>
  <c r="M388" i="3" a="1"/>
  <c r="M388" i="3" s="1"/>
  <c r="M387" i="3" a="1"/>
  <c r="M387" i="3" s="1"/>
  <c r="M386" i="3" a="1"/>
  <c r="M386" i="3" s="1"/>
  <c r="M385" i="3" a="1"/>
  <c r="M385" i="3" s="1"/>
  <c r="M384" i="3" a="1"/>
  <c r="M384" i="3" s="1"/>
  <c r="M383" i="3" a="1"/>
  <c r="M383" i="3" s="1"/>
  <c r="M382" i="3" a="1"/>
  <c r="M382" i="3" s="1"/>
  <c r="M381" i="3" a="1"/>
  <c r="M381" i="3" s="1"/>
  <c r="M380" i="3" a="1"/>
  <c r="M380" i="3" s="1"/>
  <c r="M379" i="3" a="1"/>
  <c r="M379" i="3" s="1"/>
  <c r="M378" i="3" a="1"/>
  <c r="M378" i="3" s="1"/>
  <c r="M377" i="3" a="1"/>
  <c r="M377" i="3" s="1"/>
  <c r="M376" i="3" a="1"/>
  <c r="M376" i="3" s="1"/>
  <c r="M375" i="3" a="1"/>
  <c r="M375" i="3" s="1"/>
  <c r="M374" i="3" a="1"/>
  <c r="M374" i="3" s="1"/>
  <c r="M373" i="3" a="1"/>
  <c r="M373" i="3" s="1"/>
  <c r="M372" i="3" a="1"/>
  <c r="M372" i="3" s="1"/>
  <c r="M371" i="3" a="1"/>
  <c r="M371" i="3" s="1"/>
  <c r="M370" i="3" a="1"/>
  <c r="M370" i="3" s="1"/>
  <c r="M369" i="3" a="1"/>
  <c r="M369" i="3" s="1"/>
  <c r="M368" i="3" a="1"/>
  <c r="M368" i="3" s="1"/>
  <c r="M367" i="3" a="1"/>
  <c r="M367" i="3" s="1"/>
  <c r="M366" i="3" a="1"/>
  <c r="M366" i="3" s="1"/>
  <c r="M365" i="3" a="1"/>
  <c r="M365" i="3" s="1"/>
  <c r="M364" i="3" a="1"/>
  <c r="M364" i="3" s="1"/>
  <c r="M363" i="3" a="1"/>
  <c r="M363" i="3" s="1"/>
  <c r="M362" i="3" a="1"/>
  <c r="M362" i="3" s="1"/>
  <c r="M361" i="3" a="1"/>
  <c r="M361" i="3" s="1"/>
  <c r="M360" i="3" a="1"/>
  <c r="M360" i="3" s="1"/>
  <c r="M359" i="3" a="1"/>
  <c r="M359" i="3" s="1"/>
  <c r="M358" i="3" a="1"/>
  <c r="M358" i="3" s="1"/>
  <c r="M357" i="3" a="1"/>
  <c r="M357" i="3" s="1"/>
  <c r="M356" i="3" a="1"/>
  <c r="M356" i="3" s="1"/>
  <c r="M355" i="3" a="1"/>
  <c r="M355" i="3" s="1"/>
  <c r="M354" i="3" a="1"/>
  <c r="M354" i="3" s="1"/>
  <c r="M353" i="3" a="1"/>
  <c r="M353" i="3" s="1"/>
  <c r="M352" i="3" a="1"/>
  <c r="M352" i="3" s="1"/>
  <c r="M351" i="3" a="1"/>
  <c r="M351" i="3" s="1"/>
  <c r="M350" i="3" a="1"/>
  <c r="M350" i="3" s="1"/>
  <c r="M349" i="3" a="1"/>
  <c r="M349" i="3" s="1"/>
  <c r="M348" i="3" a="1"/>
  <c r="M348" i="3" s="1"/>
  <c r="M347" i="3" a="1"/>
  <c r="M347" i="3" s="1"/>
  <c r="M346" i="3" a="1"/>
  <c r="M346" i="3" s="1"/>
  <c r="M345" i="3" a="1"/>
  <c r="M345" i="3" s="1"/>
  <c r="M344" i="3" a="1"/>
  <c r="M344" i="3" s="1"/>
  <c r="M343" i="3" a="1"/>
  <c r="M343" i="3" s="1"/>
  <c r="M342" i="3" a="1"/>
  <c r="M342" i="3" s="1"/>
  <c r="M341" i="3" a="1"/>
  <c r="M341" i="3" s="1"/>
  <c r="M340" i="3" a="1"/>
  <c r="M340" i="3" s="1"/>
  <c r="M339" i="3" a="1"/>
  <c r="M339" i="3" s="1"/>
  <c r="M338" i="3" a="1"/>
  <c r="M338" i="3" s="1"/>
  <c r="M337" i="3" a="1"/>
  <c r="M337" i="3" s="1"/>
  <c r="M336" i="3" a="1"/>
  <c r="M336" i="3" s="1"/>
  <c r="M335" i="3" a="1"/>
  <c r="M335" i="3" s="1"/>
  <c r="M334" i="3" a="1"/>
  <c r="M334" i="3" s="1"/>
  <c r="M333" i="3" a="1"/>
  <c r="M333" i="3" s="1"/>
  <c r="M332" i="3" a="1"/>
  <c r="M332" i="3" s="1"/>
  <c r="M331" i="3" a="1"/>
  <c r="M331" i="3" s="1"/>
  <c r="M330" i="3" a="1"/>
  <c r="M330" i="3" s="1"/>
  <c r="M329" i="3" a="1"/>
  <c r="M329" i="3" s="1"/>
  <c r="M328" i="3" a="1"/>
  <c r="M328" i="3" s="1"/>
  <c r="M327" i="3" a="1"/>
  <c r="M327" i="3" s="1"/>
  <c r="M326" i="3" a="1"/>
  <c r="M326" i="3" s="1"/>
  <c r="M325" i="3" a="1"/>
  <c r="M325" i="3" s="1"/>
  <c r="M324" i="3" a="1"/>
  <c r="M324" i="3" s="1"/>
  <c r="M323" i="3" a="1"/>
  <c r="M323" i="3" s="1"/>
  <c r="M322" i="3" a="1"/>
  <c r="M322" i="3" s="1"/>
  <c r="M321" i="3" a="1"/>
  <c r="M321" i="3" s="1"/>
  <c r="M320" i="3" a="1"/>
  <c r="M320" i="3" s="1"/>
  <c r="M319" i="3" a="1"/>
  <c r="M319" i="3" s="1"/>
  <c r="M318" i="3" a="1"/>
  <c r="M318" i="3" s="1"/>
  <c r="M317" i="3" a="1"/>
  <c r="M317" i="3" s="1"/>
  <c r="M316" i="3" a="1"/>
  <c r="M316" i="3" s="1"/>
  <c r="M315" i="3" a="1"/>
  <c r="M315" i="3" s="1"/>
  <c r="M314" i="3" a="1"/>
  <c r="M314" i="3" s="1"/>
  <c r="M313" i="3" a="1"/>
  <c r="M313" i="3" s="1"/>
  <c r="M312" i="3" a="1"/>
  <c r="M312" i="3" s="1"/>
  <c r="M311" i="3" a="1"/>
  <c r="M311" i="3" s="1"/>
  <c r="M310" i="3" a="1"/>
  <c r="M310" i="3" s="1"/>
  <c r="M309" i="3" a="1"/>
  <c r="M309" i="3" s="1"/>
  <c r="M308" i="3" a="1"/>
  <c r="M308" i="3" s="1"/>
  <c r="M307" i="3" a="1"/>
  <c r="M307" i="3" s="1"/>
  <c r="M306" i="3" a="1"/>
  <c r="M306" i="3" s="1"/>
  <c r="M305" i="3" a="1"/>
  <c r="M305" i="3" s="1"/>
  <c r="M304" i="3" a="1"/>
  <c r="M304" i="3" s="1"/>
  <c r="M303" i="3" a="1"/>
  <c r="M303" i="3" s="1"/>
  <c r="M302" i="3" a="1"/>
  <c r="M302" i="3" s="1"/>
  <c r="M301" i="3" a="1"/>
  <c r="M301" i="3" s="1"/>
  <c r="M300" i="3" a="1"/>
  <c r="M300" i="3" s="1"/>
  <c r="M299" i="3" a="1"/>
  <c r="M299" i="3" s="1"/>
  <c r="M298" i="3" a="1"/>
  <c r="M298" i="3" s="1"/>
  <c r="M297" i="3" a="1"/>
  <c r="M297" i="3" s="1"/>
  <c r="M296" i="3" a="1"/>
  <c r="M296" i="3" s="1"/>
  <c r="M295" i="3" a="1"/>
  <c r="M295" i="3" s="1"/>
  <c r="M294" i="3" a="1"/>
  <c r="M294" i="3" s="1"/>
  <c r="M293" i="3" a="1"/>
  <c r="M293" i="3" s="1"/>
  <c r="M292" i="3" a="1"/>
  <c r="M292" i="3" s="1"/>
  <c r="M291" i="3" a="1"/>
  <c r="M291" i="3" s="1"/>
  <c r="M290" i="3" a="1"/>
  <c r="M290" i="3" s="1"/>
  <c r="M289" i="3" a="1"/>
  <c r="M289" i="3" s="1"/>
  <c r="M288" i="3" a="1"/>
  <c r="M288" i="3" s="1"/>
  <c r="M287" i="3" a="1"/>
  <c r="M287" i="3" s="1"/>
  <c r="M286" i="3" a="1"/>
  <c r="M286" i="3" s="1"/>
  <c r="M285" i="3" a="1"/>
  <c r="M285" i="3" s="1"/>
  <c r="M284" i="3" a="1"/>
  <c r="M284" i="3" s="1"/>
  <c r="M283" i="3" a="1"/>
  <c r="M283" i="3" s="1"/>
  <c r="M282" i="3" a="1"/>
  <c r="M282" i="3" s="1"/>
  <c r="M281" i="3" a="1"/>
  <c r="M281" i="3" s="1"/>
  <c r="M280" i="3" a="1"/>
  <c r="M280" i="3" s="1"/>
  <c r="M279" i="3" a="1"/>
  <c r="M279" i="3" s="1"/>
  <c r="M278" i="3" a="1"/>
  <c r="M278" i="3" s="1"/>
  <c r="M277" i="3" a="1"/>
  <c r="M277" i="3" s="1"/>
  <c r="M276" i="3" a="1"/>
  <c r="M276" i="3" s="1"/>
  <c r="M275" i="3" a="1"/>
  <c r="M275" i="3" s="1"/>
  <c r="M274" i="3" a="1"/>
  <c r="M274" i="3" s="1"/>
  <c r="M273" i="3" a="1"/>
  <c r="M273" i="3" s="1"/>
  <c r="M272" i="3" a="1"/>
  <c r="M272" i="3" s="1"/>
  <c r="M271" i="3" a="1"/>
  <c r="M271" i="3" s="1"/>
  <c r="M270" i="3" a="1"/>
  <c r="M270" i="3" s="1"/>
  <c r="M269" i="3" a="1"/>
  <c r="M269" i="3" s="1"/>
  <c r="M268" i="3" a="1"/>
  <c r="M268" i="3" s="1"/>
  <c r="M267" i="3" a="1"/>
  <c r="M267" i="3" s="1"/>
  <c r="M266" i="3" a="1"/>
  <c r="M266" i="3" s="1"/>
  <c r="M265" i="3" a="1"/>
  <c r="M265" i="3" s="1"/>
  <c r="M264" i="3" a="1"/>
  <c r="M264" i="3" s="1"/>
  <c r="M263" i="3" a="1"/>
  <c r="M263" i="3" s="1"/>
  <c r="M262" i="3" a="1"/>
  <c r="M262" i="3" s="1"/>
  <c r="M261" i="3" a="1"/>
  <c r="M261" i="3" s="1"/>
  <c r="M260" i="3" a="1"/>
  <c r="M260" i="3" s="1"/>
  <c r="M259" i="3" a="1"/>
  <c r="M259" i="3" s="1"/>
  <c r="M258" i="3" a="1"/>
  <c r="M258" i="3" s="1"/>
  <c r="M257" i="3" a="1"/>
  <c r="M257" i="3" s="1"/>
  <c r="M256" i="3" a="1"/>
  <c r="M256" i="3" s="1"/>
  <c r="M255" i="3" a="1"/>
  <c r="M255" i="3" s="1"/>
  <c r="M254" i="3" a="1"/>
  <c r="M254" i="3" s="1"/>
  <c r="M253" i="3" a="1"/>
  <c r="M253" i="3" s="1"/>
  <c r="M252" i="3" a="1"/>
  <c r="M252" i="3" s="1"/>
  <c r="M251" i="3" a="1"/>
  <c r="M251" i="3" s="1"/>
  <c r="M250" i="3" a="1"/>
  <c r="M250" i="3" s="1"/>
  <c r="M249" i="3" a="1"/>
  <c r="M249" i="3" s="1"/>
  <c r="M248" i="3" a="1"/>
  <c r="M248" i="3" s="1"/>
  <c r="M247" i="3" a="1"/>
  <c r="M247" i="3" s="1"/>
  <c r="M246" i="3" a="1"/>
  <c r="M246" i="3" s="1"/>
  <c r="M245" i="3" a="1"/>
  <c r="M245" i="3" s="1"/>
  <c r="M244" i="3" a="1"/>
  <c r="M244" i="3" s="1"/>
  <c r="M243" i="3" a="1"/>
  <c r="M243" i="3" s="1"/>
  <c r="M242" i="3" a="1"/>
  <c r="M242" i="3" s="1"/>
  <c r="M241" i="3" a="1"/>
  <c r="M241" i="3" s="1"/>
  <c r="M240" i="3" a="1"/>
  <c r="M240" i="3" s="1"/>
  <c r="M239" i="3" a="1"/>
  <c r="M239" i="3" s="1"/>
  <c r="M238" i="3" a="1"/>
  <c r="M238" i="3" s="1"/>
  <c r="M237" i="3" a="1"/>
  <c r="M237" i="3" s="1"/>
  <c r="M236" i="3" a="1"/>
  <c r="M236" i="3" s="1"/>
  <c r="M235" i="3" a="1"/>
  <c r="M235" i="3" s="1"/>
  <c r="M234" i="3" a="1"/>
  <c r="M234" i="3" s="1"/>
  <c r="M233" i="3" a="1"/>
  <c r="M233" i="3" s="1"/>
  <c r="M232" i="3" a="1"/>
  <c r="M232" i="3" s="1"/>
  <c r="M231" i="3" a="1"/>
  <c r="M231" i="3" s="1"/>
  <c r="M230" i="3" a="1"/>
  <c r="M230" i="3" s="1"/>
  <c r="M229" i="3" a="1"/>
  <c r="M229" i="3" s="1"/>
  <c r="M228" i="3" a="1"/>
  <c r="M228" i="3" s="1"/>
  <c r="M227" i="3" a="1"/>
  <c r="M227" i="3" s="1"/>
  <c r="M226" i="3" a="1"/>
  <c r="M226" i="3" s="1"/>
  <c r="M225" i="3" a="1"/>
  <c r="M225" i="3" s="1"/>
  <c r="M224" i="3" a="1"/>
  <c r="M224" i="3" s="1"/>
  <c r="M223" i="3" a="1"/>
  <c r="M223" i="3" s="1"/>
  <c r="M222" i="3" a="1"/>
  <c r="M222" i="3" s="1"/>
  <c r="M221" i="3" a="1"/>
  <c r="M221" i="3" s="1"/>
  <c r="M220" i="3" a="1"/>
  <c r="M220" i="3" s="1"/>
  <c r="M219" i="3" a="1"/>
  <c r="M219" i="3" s="1"/>
  <c r="M218" i="3" a="1"/>
  <c r="M218" i="3" s="1"/>
  <c r="M217" i="3" a="1"/>
  <c r="M217" i="3" s="1"/>
  <c r="M216" i="3" a="1"/>
  <c r="M216" i="3" s="1"/>
  <c r="M215" i="3" a="1"/>
  <c r="M215" i="3" s="1"/>
  <c r="M214" i="3" a="1"/>
  <c r="M214" i="3" s="1"/>
  <c r="M213" i="3" a="1"/>
  <c r="M213" i="3" s="1"/>
  <c r="M212" i="3" a="1"/>
  <c r="M212" i="3" s="1"/>
  <c r="M211" i="3" a="1"/>
  <c r="M211" i="3" s="1"/>
  <c r="M210" i="3" a="1"/>
  <c r="M210" i="3" s="1"/>
  <c r="M209" i="3" a="1"/>
  <c r="M209" i="3" s="1"/>
  <c r="M208" i="3" a="1"/>
  <c r="M208" i="3" s="1"/>
  <c r="M207" i="3" a="1"/>
  <c r="M207" i="3" s="1"/>
  <c r="M206" i="3" a="1"/>
  <c r="M206" i="3" s="1"/>
  <c r="M205" i="3" a="1"/>
  <c r="M205" i="3" s="1"/>
  <c r="M204" i="3" a="1"/>
  <c r="M204" i="3" s="1"/>
  <c r="M203" i="3" a="1"/>
  <c r="M203" i="3" s="1"/>
  <c r="M202" i="3" a="1"/>
  <c r="M202" i="3" s="1"/>
  <c r="M201" i="3" a="1"/>
  <c r="M201" i="3" s="1"/>
  <c r="M200" i="3" a="1"/>
  <c r="M200" i="3" s="1"/>
  <c r="M199" i="3" a="1"/>
  <c r="M199" i="3" s="1"/>
  <c r="M198" i="3" a="1"/>
  <c r="M198" i="3" s="1"/>
  <c r="M197" i="3" a="1"/>
  <c r="M197" i="3" s="1"/>
  <c r="M196" i="3" a="1"/>
  <c r="M196" i="3" s="1"/>
  <c r="M195" i="3" a="1"/>
  <c r="M195" i="3" s="1"/>
  <c r="M194" i="3" a="1"/>
  <c r="M194" i="3" s="1"/>
  <c r="M193" i="3" a="1"/>
  <c r="M193" i="3" s="1"/>
  <c r="M192" i="3" a="1"/>
  <c r="M192" i="3" s="1"/>
  <c r="M191" i="3" a="1"/>
  <c r="M191" i="3" s="1"/>
  <c r="M190" i="3" a="1"/>
  <c r="M190" i="3" s="1"/>
  <c r="M189" i="3" a="1"/>
  <c r="M189" i="3" s="1"/>
  <c r="M188" i="3" a="1"/>
  <c r="M188" i="3" s="1"/>
  <c r="M187" i="3" a="1"/>
  <c r="M187" i="3" s="1"/>
  <c r="M186" i="3" a="1"/>
  <c r="M186" i="3" s="1"/>
  <c r="M185" i="3" a="1"/>
  <c r="M185" i="3" s="1"/>
  <c r="M184" i="3" a="1"/>
  <c r="M184" i="3" s="1"/>
  <c r="M183" i="3" a="1"/>
  <c r="M183" i="3" s="1"/>
  <c r="M182" i="3" a="1"/>
  <c r="M182" i="3" s="1"/>
  <c r="M181" i="3" a="1"/>
  <c r="M181" i="3" s="1"/>
  <c r="M180" i="3" a="1"/>
  <c r="M180" i="3" s="1"/>
  <c r="M179" i="3" a="1"/>
  <c r="M179" i="3" s="1"/>
  <c r="M178" i="3" a="1"/>
  <c r="M178" i="3" s="1"/>
  <c r="M177" i="3" a="1"/>
  <c r="M177" i="3" s="1"/>
  <c r="M176" i="3" a="1"/>
  <c r="M176" i="3" s="1"/>
  <c r="M175" i="3" a="1"/>
  <c r="M175" i="3" s="1"/>
  <c r="M174" i="3" a="1"/>
  <c r="M174" i="3" s="1"/>
  <c r="M173" i="3" a="1"/>
  <c r="M173" i="3" s="1"/>
  <c r="M172" i="3" a="1"/>
  <c r="M172" i="3" s="1"/>
  <c r="M171" i="3" a="1"/>
  <c r="M171" i="3" s="1"/>
  <c r="M170" i="3" a="1"/>
  <c r="M170" i="3" s="1"/>
  <c r="M169" i="3" a="1"/>
  <c r="M169" i="3" s="1"/>
  <c r="M168" i="3" a="1"/>
  <c r="M168" i="3" s="1"/>
  <c r="M167" i="3" a="1"/>
  <c r="M167" i="3" s="1"/>
  <c r="M166" i="3" a="1"/>
  <c r="M166" i="3" s="1"/>
  <c r="M165" i="3" a="1"/>
  <c r="M165" i="3" s="1"/>
  <c r="M164" i="3" a="1"/>
  <c r="M164" i="3" s="1"/>
  <c r="M163" i="3" a="1"/>
  <c r="M163" i="3" s="1"/>
  <c r="M162" i="3" a="1"/>
  <c r="M162" i="3" s="1"/>
  <c r="M161" i="3" a="1"/>
  <c r="M161" i="3" s="1"/>
  <c r="M160" i="3" a="1"/>
  <c r="M160" i="3" s="1"/>
  <c r="M159" i="3" a="1"/>
  <c r="M159" i="3" s="1"/>
  <c r="M158" i="3" a="1"/>
  <c r="M158" i="3" s="1"/>
  <c r="M157" i="3" a="1"/>
  <c r="M157" i="3" s="1"/>
  <c r="M156" i="3" a="1"/>
  <c r="M156" i="3" s="1"/>
  <c r="M155" i="3" a="1"/>
  <c r="M155" i="3" s="1"/>
  <c r="M154" i="3" a="1"/>
  <c r="M154" i="3" s="1"/>
  <c r="M153" i="3" a="1"/>
  <c r="M153" i="3" s="1"/>
  <c r="M152" i="3" a="1"/>
  <c r="M152" i="3" s="1"/>
  <c r="M151" i="3" a="1"/>
  <c r="M151" i="3" s="1"/>
  <c r="M150" i="3" a="1"/>
  <c r="M150" i="3" s="1"/>
  <c r="M149" i="3" a="1"/>
  <c r="M149" i="3" s="1"/>
  <c r="M148" i="3" a="1"/>
  <c r="M148" i="3" s="1"/>
  <c r="M147" i="3" a="1"/>
  <c r="M147" i="3" s="1"/>
  <c r="M146" i="3" a="1"/>
  <c r="M146" i="3" s="1"/>
  <c r="M145" i="3" a="1"/>
  <c r="M145" i="3" s="1"/>
  <c r="M144" i="3" a="1"/>
  <c r="M144" i="3" s="1"/>
  <c r="M143" i="3" a="1"/>
  <c r="M143" i="3" s="1"/>
  <c r="M142" i="3" a="1"/>
  <c r="M142" i="3" s="1"/>
  <c r="M141" i="3" a="1"/>
  <c r="M141" i="3" s="1"/>
  <c r="M140" i="3" a="1"/>
  <c r="M140" i="3" s="1"/>
  <c r="M139" i="3" a="1"/>
  <c r="M139" i="3" s="1"/>
  <c r="M138" i="3" a="1"/>
  <c r="M138" i="3" s="1"/>
  <c r="M137" i="3" a="1"/>
  <c r="M137" i="3" s="1"/>
  <c r="M136" i="3" a="1"/>
  <c r="M136" i="3" s="1"/>
  <c r="M135" i="3" a="1"/>
  <c r="M135" i="3" s="1"/>
  <c r="M134" i="3" a="1"/>
  <c r="M134" i="3" s="1"/>
  <c r="M133" i="3" a="1"/>
  <c r="M133" i="3" s="1"/>
  <c r="M132" i="3" a="1"/>
  <c r="M132" i="3" s="1"/>
  <c r="M131" i="3" a="1"/>
  <c r="M131" i="3" s="1"/>
  <c r="M130" i="3" a="1"/>
  <c r="M130" i="3" s="1"/>
  <c r="M129" i="3" a="1"/>
  <c r="M129" i="3" s="1"/>
  <c r="M128" i="3" a="1"/>
  <c r="M128" i="3" s="1"/>
  <c r="M127" i="3" a="1"/>
  <c r="M127" i="3" s="1"/>
  <c r="M126" i="3" a="1"/>
  <c r="M126" i="3" s="1"/>
  <c r="M125" i="3" a="1"/>
  <c r="M125" i="3" s="1"/>
  <c r="M124" i="3" a="1"/>
  <c r="M124" i="3" s="1"/>
  <c r="M123" i="3" a="1"/>
  <c r="M123" i="3" s="1"/>
  <c r="M122" i="3" a="1"/>
  <c r="M122" i="3" s="1"/>
  <c r="M121" i="3" a="1"/>
  <c r="M121" i="3" s="1"/>
  <c r="M120" i="3" a="1"/>
  <c r="M120" i="3" s="1"/>
  <c r="M119" i="3" a="1"/>
  <c r="M119" i="3" s="1"/>
  <c r="M118" i="3" a="1"/>
  <c r="M118" i="3" s="1"/>
  <c r="M117" i="3" a="1"/>
  <c r="M117" i="3" s="1"/>
  <c r="M116" i="3" a="1"/>
  <c r="M116" i="3" s="1"/>
  <c r="M115" i="3" a="1"/>
  <c r="M115" i="3" s="1"/>
  <c r="M114" i="3" a="1"/>
  <c r="M114" i="3" s="1"/>
  <c r="M113" i="3" a="1"/>
  <c r="M113" i="3" s="1"/>
  <c r="M112" i="3" a="1"/>
  <c r="M112" i="3" s="1"/>
  <c r="M111" i="3" a="1"/>
  <c r="M111" i="3" s="1"/>
  <c r="M110" i="3" a="1"/>
  <c r="M110" i="3" s="1"/>
  <c r="M109" i="3" a="1"/>
  <c r="M109" i="3" s="1"/>
  <c r="M108" i="3" a="1"/>
  <c r="M108" i="3" s="1"/>
  <c r="M107" i="3" a="1"/>
  <c r="M107" i="3" s="1"/>
  <c r="M106" i="3" a="1"/>
  <c r="M106" i="3" s="1"/>
  <c r="M105" i="3" a="1"/>
  <c r="M105" i="3" s="1"/>
  <c r="M104" i="3" a="1"/>
  <c r="M104" i="3" s="1"/>
  <c r="M103" i="3" a="1"/>
  <c r="M103" i="3" s="1"/>
  <c r="M102" i="3" a="1"/>
  <c r="M102" i="3" s="1"/>
  <c r="M101" i="3" a="1"/>
  <c r="M101" i="3" s="1"/>
  <c r="M100" i="3" a="1"/>
  <c r="M100" i="3" s="1"/>
  <c r="M99" i="3" a="1"/>
  <c r="M99" i="3" s="1"/>
  <c r="M98" i="3" a="1"/>
  <c r="M98" i="3" s="1"/>
  <c r="M97" i="3" a="1"/>
  <c r="M97" i="3" s="1"/>
  <c r="M96" i="3" a="1"/>
  <c r="M96" i="3" s="1"/>
  <c r="M95" i="3" a="1"/>
  <c r="M95" i="3" s="1"/>
  <c r="M94" i="3" a="1"/>
  <c r="M94" i="3" s="1"/>
  <c r="M93" i="3" a="1"/>
  <c r="M93" i="3" s="1"/>
  <c r="M92" i="3" a="1"/>
  <c r="M92" i="3" s="1"/>
  <c r="M91" i="3" a="1"/>
  <c r="M91" i="3" s="1"/>
  <c r="M90" i="3" a="1"/>
  <c r="M90" i="3" s="1"/>
  <c r="M89" i="3" a="1"/>
  <c r="M89" i="3" s="1"/>
  <c r="M88" i="3" a="1"/>
  <c r="M88" i="3" s="1"/>
  <c r="M87" i="3" a="1"/>
  <c r="M87" i="3" s="1"/>
  <c r="M86" i="3" a="1"/>
  <c r="M86" i="3" s="1"/>
  <c r="M85" i="3" a="1"/>
  <c r="M85" i="3" s="1"/>
  <c r="M84" i="3" a="1"/>
  <c r="M84" i="3" s="1"/>
  <c r="M83" i="3" a="1"/>
  <c r="M83" i="3" s="1"/>
  <c r="M82" i="3" a="1"/>
  <c r="M82" i="3" s="1"/>
  <c r="M81" i="3" a="1"/>
  <c r="M81" i="3" s="1"/>
  <c r="M80" i="3" a="1"/>
  <c r="M80" i="3" s="1"/>
  <c r="M79" i="3" a="1"/>
  <c r="M79" i="3" s="1"/>
  <c r="M78" i="3" a="1"/>
  <c r="M78" i="3" s="1"/>
  <c r="M77" i="3" a="1"/>
  <c r="M77" i="3" s="1"/>
  <c r="M76" i="3" a="1"/>
  <c r="M76" i="3" s="1"/>
  <c r="M75" i="3" a="1"/>
  <c r="M75" i="3" s="1"/>
  <c r="M74" i="3" a="1"/>
  <c r="M74" i="3" s="1"/>
  <c r="M73" i="3" a="1"/>
  <c r="M73" i="3" s="1"/>
  <c r="M72" i="3" a="1"/>
  <c r="M72" i="3" s="1"/>
  <c r="M71" i="3" a="1"/>
  <c r="M71" i="3" s="1"/>
  <c r="M70" i="3" a="1"/>
  <c r="M70" i="3" s="1"/>
  <c r="M69" i="3" a="1"/>
  <c r="M69" i="3" s="1"/>
  <c r="M68" i="3" a="1"/>
  <c r="M68" i="3" s="1"/>
  <c r="M67" i="3" a="1"/>
  <c r="M67" i="3" s="1"/>
  <c r="M66" i="3" a="1"/>
  <c r="M66" i="3" s="1"/>
  <c r="M65" i="3" a="1"/>
  <c r="M65" i="3" s="1"/>
  <c r="M64" i="3" a="1"/>
  <c r="M64" i="3" s="1"/>
  <c r="M63" i="3" a="1"/>
  <c r="M63" i="3" s="1"/>
  <c r="M62" i="3" a="1"/>
  <c r="M62" i="3" s="1"/>
  <c r="M61" i="3" a="1"/>
  <c r="M61" i="3" s="1"/>
  <c r="M60" i="3" a="1"/>
  <c r="M60" i="3" s="1"/>
  <c r="M59" i="3" a="1"/>
  <c r="M59" i="3" s="1"/>
  <c r="M58" i="3" a="1"/>
  <c r="M58" i="3" s="1"/>
  <c r="M57" i="3" a="1"/>
  <c r="M57" i="3" s="1"/>
  <c r="M56" i="3" a="1"/>
  <c r="M56" i="3" s="1"/>
  <c r="M55" i="3" a="1"/>
  <c r="M55" i="3" s="1"/>
  <c r="M54" i="3" a="1"/>
  <c r="M54" i="3" s="1"/>
  <c r="M53" i="3" a="1"/>
  <c r="M53" i="3" s="1"/>
  <c r="M52" i="3" a="1"/>
  <c r="M52" i="3" s="1"/>
  <c r="M51" i="3" a="1"/>
  <c r="M51" i="3" s="1"/>
  <c r="M50" i="3" a="1"/>
  <c r="M50" i="3" s="1"/>
  <c r="M49" i="3" a="1"/>
  <c r="M49" i="3" s="1"/>
  <c r="M48" i="3" a="1"/>
  <c r="M48" i="3" s="1"/>
  <c r="M47" i="3" a="1"/>
  <c r="M47" i="3" s="1"/>
  <c r="M46" i="3" a="1"/>
  <c r="M46" i="3" s="1"/>
  <c r="M45" i="3" a="1"/>
  <c r="M45" i="3" s="1"/>
  <c r="M44" i="3" a="1"/>
  <c r="M44" i="3" s="1"/>
  <c r="M43" i="3" a="1"/>
  <c r="M43" i="3" s="1"/>
  <c r="M42" i="3" a="1"/>
  <c r="M42" i="3" s="1"/>
  <c r="M41" i="3" a="1"/>
  <c r="M41" i="3" s="1"/>
  <c r="M40" i="3" a="1"/>
  <c r="M40" i="3" s="1"/>
  <c r="M39" i="3" a="1"/>
  <c r="M39" i="3" s="1"/>
  <c r="M38" i="3" a="1"/>
  <c r="M38" i="3" s="1"/>
  <c r="M37" i="3" a="1"/>
  <c r="M37" i="3" s="1"/>
  <c r="M36" i="3" a="1"/>
  <c r="M36" i="3" s="1"/>
  <c r="M35" i="3" a="1"/>
  <c r="M35" i="3" s="1"/>
  <c r="M34" i="3" a="1"/>
  <c r="M34" i="3" s="1"/>
  <c r="M33" i="3" a="1"/>
  <c r="M33" i="3" s="1"/>
  <c r="M32" i="3" a="1"/>
  <c r="M32" i="3" s="1"/>
  <c r="M31" i="3" a="1"/>
  <c r="M31" i="3" s="1"/>
  <c r="M30" i="3" a="1"/>
  <c r="M30" i="3" s="1"/>
  <c r="M29" i="3" a="1"/>
  <c r="M29" i="3" s="1"/>
  <c r="M28" i="3" a="1"/>
  <c r="M28" i="3" s="1"/>
  <c r="M27" i="3" a="1"/>
  <c r="M27" i="3" s="1"/>
  <c r="M26" i="3" a="1"/>
  <c r="M26" i="3" s="1"/>
  <c r="M25" i="3" a="1"/>
  <c r="M25" i="3" s="1"/>
  <c r="M24" i="3" a="1"/>
  <c r="M24" i="3" s="1"/>
  <c r="M23" i="3" a="1"/>
  <c r="M23" i="3" s="1"/>
  <c r="M22" i="3" a="1"/>
  <c r="M22" i="3" s="1"/>
  <c r="M21" i="3" a="1"/>
  <c r="M21" i="3" s="1"/>
  <c r="M20" i="3" a="1"/>
  <c r="M20" i="3" s="1"/>
  <c r="M19" i="3" a="1"/>
  <c r="M19" i="3" s="1"/>
  <c r="M18" i="3" a="1"/>
  <c r="M18" i="3" s="1"/>
  <c r="M17" i="3" a="1"/>
  <c r="M17" i="3" s="1"/>
  <c r="M16" i="3" a="1"/>
  <c r="M16" i="3" s="1"/>
  <c r="M15" i="3" a="1"/>
  <c r="M15" i="3" s="1"/>
  <c r="M14" i="3" a="1"/>
  <c r="M14" i="3" s="1"/>
  <c r="M13" i="3" a="1"/>
  <c r="M13" i="3" s="1"/>
  <c r="M12" i="3" a="1"/>
  <c r="M12" i="3" s="1"/>
  <c r="M11" i="3" a="1"/>
  <c r="M11" i="3" s="1"/>
  <c r="M10" i="3" a="1"/>
  <c r="M10" i="3" s="1"/>
  <c r="M9" i="3" a="1"/>
  <c r="M9" i="3" s="1"/>
  <c r="M8" i="3" a="1"/>
  <c r="M8" i="3" s="1"/>
  <c r="M7" i="3" a="1"/>
  <c r="M7" i="3" s="1"/>
  <c r="M6" i="3" a="1"/>
  <c r="M6" i="3" s="1"/>
  <c r="M5" i="3" a="1"/>
  <c r="M5" i="3" s="1"/>
  <c r="M4" i="3" a="1"/>
  <c r="M4" i="3" s="1"/>
  <c r="M3" i="3" a="1"/>
  <c r="M3" i="3" s="1"/>
  <c r="M2" i="3" a="1"/>
  <c r="M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BCAC1-262C-45B7-9340-10EECDC36DA2}"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AF5763A-64AB-4816-B3F8-FC888F516D6B}" name="WorksheetConnection_樞紐分析表  (2)!$D$42:$D$63" type="102" refreshedVersion="8" minRefreshableVersion="5">
    <extLst>
      <ext xmlns:x15="http://schemas.microsoft.com/office/spreadsheetml/2010/11/main" uri="{DE250136-89BD-433C-8126-D09CA5730AF9}">
        <x15:connection id="範圍">
          <x15:rangePr sourceName="_xlcn.WorksheetConnection_樞紐分析表2D42D63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2">
    <bk>
      <extLst>
        <ext uri="{3e2802c4-a4d2-4d8b-9148-e3be6c30e623}">
          <xlrd:rvb i="0"/>
        </ext>
      </extLst>
    </bk>
    <bk>
      <extLst>
        <ext uri="{3e2802c4-a4d2-4d8b-9148-e3be6c30e623}">
          <xlrd:rvb i="10"/>
        </ext>
      </extLst>
    </bk>
    <bk>
      <extLst>
        <ext uri="{3e2802c4-a4d2-4d8b-9148-e3be6c30e623}">
          <xlrd:rvb i="20"/>
        </ext>
      </extLst>
    </bk>
    <bk>
      <extLst>
        <ext uri="{3e2802c4-a4d2-4d8b-9148-e3be6c30e623}">
          <xlrd:rvb i="30"/>
        </ext>
      </extLst>
    </bk>
    <bk>
      <extLst>
        <ext uri="{3e2802c4-a4d2-4d8b-9148-e3be6c30e623}">
          <xlrd:rvb i="38"/>
        </ext>
      </extLst>
    </bk>
    <bk>
      <extLst>
        <ext uri="{3e2802c4-a4d2-4d8b-9148-e3be6c30e623}">
          <xlrd:rvb i="48"/>
        </ext>
      </extLst>
    </bk>
    <bk>
      <extLst>
        <ext uri="{3e2802c4-a4d2-4d8b-9148-e3be6c30e623}">
          <xlrd:rvb i="57"/>
        </ext>
      </extLst>
    </bk>
    <bk>
      <extLst>
        <ext uri="{3e2802c4-a4d2-4d8b-9148-e3be6c30e623}">
          <xlrd:rvb i="64"/>
        </ext>
      </extLst>
    </bk>
    <bk>
      <extLst>
        <ext uri="{3e2802c4-a4d2-4d8b-9148-e3be6c30e623}">
          <xlrd:rvb i="73"/>
        </ext>
      </extLst>
    </bk>
    <bk>
      <extLst>
        <ext uri="{3e2802c4-a4d2-4d8b-9148-e3be6c30e623}">
          <xlrd:rvb i="80"/>
        </ext>
      </extLst>
    </bk>
    <bk>
      <extLst>
        <ext uri="{3e2802c4-a4d2-4d8b-9148-e3be6c30e623}">
          <xlrd:rvb i="87"/>
        </ext>
      </extLst>
    </bk>
    <bk>
      <extLst>
        <ext uri="{3e2802c4-a4d2-4d8b-9148-e3be6c30e623}">
          <xlrd:rvb i="95"/>
        </ext>
      </extLst>
    </bk>
    <bk>
      <extLst>
        <ext uri="{3e2802c4-a4d2-4d8b-9148-e3be6c30e623}">
          <xlrd:rvb i="104"/>
        </ext>
      </extLst>
    </bk>
    <bk>
      <extLst>
        <ext uri="{3e2802c4-a4d2-4d8b-9148-e3be6c30e623}">
          <xlrd:rvb i="111"/>
        </ext>
      </extLst>
    </bk>
    <bk>
      <extLst>
        <ext uri="{3e2802c4-a4d2-4d8b-9148-e3be6c30e623}">
          <xlrd:rvb i="118"/>
        </ext>
      </extLst>
    </bk>
    <bk>
      <extLst>
        <ext uri="{3e2802c4-a4d2-4d8b-9148-e3be6c30e623}">
          <xlrd:rvb i="126"/>
        </ext>
      </extLst>
    </bk>
    <bk>
      <extLst>
        <ext uri="{3e2802c4-a4d2-4d8b-9148-e3be6c30e623}">
          <xlrd:rvb i="134"/>
        </ext>
      </extLst>
    </bk>
    <bk>
      <extLst>
        <ext uri="{3e2802c4-a4d2-4d8b-9148-e3be6c30e623}">
          <xlrd:rvb i="141"/>
        </ext>
      </extLst>
    </bk>
    <bk>
      <extLst>
        <ext uri="{3e2802c4-a4d2-4d8b-9148-e3be6c30e623}">
          <xlrd:rvb i="149"/>
        </ext>
      </extLst>
    </bk>
    <bk>
      <extLst>
        <ext uri="{3e2802c4-a4d2-4d8b-9148-e3be6c30e623}">
          <xlrd:rvb i="156"/>
        </ext>
      </extLst>
    </bk>
    <bk>
      <extLst>
        <ext uri="{3e2802c4-a4d2-4d8b-9148-e3be6c30e623}">
          <xlrd:rvb i="163"/>
        </ext>
      </extLst>
    </bk>
    <bk>
      <extLst>
        <ext uri="{3e2802c4-a4d2-4d8b-9148-e3be6c30e623}">
          <xlrd:rvb i="170"/>
        </ext>
      </extLst>
    </bk>
  </futureMetadata>
  <cellMetadata count="1">
    <bk>
      <rc t="1" v="0"/>
    </bk>
  </cellMetadata>
  <valueMetadata count="2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valueMetadata>
</metadata>
</file>

<file path=xl/sharedStrings.xml><?xml version="1.0" encoding="utf-8"?>
<sst xmlns="http://schemas.openxmlformats.org/spreadsheetml/2006/main" count="9913" uniqueCount="96">
  <si>
    <t>年月</t>
  </si>
  <si>
    <t>地區</t>
  </si>
  <si>
    <t>信用卡交易筆數</t>
  </si>
  <si>
    <t>信用卡交易金額[新臺幣]</t>
  </si>
  <si>
    <t>食</t>
  </si>
  <si>
    <t>衣</t>
  </si>
  <si>
    <t>住</t>
  </si>
  <si>
    <t>行</t>
  </si>
  <si>
    <t>文教康樂</t>
  </si>
  <si>
    <t>百貨</t>
  </si>
  <si>
    <t>其他</t>
  </si>
  <si>
    <t>代碼</t>
    <phoneticPr fontId="18" type="noConversion"/>
  </si>
  <si>
    <t>縣市</t>
    <phoneticPr fontId="18" type="noConversion"/>
  </si>
  <si>
    <t>63000000</t>
  </si>
  <si>
    <t>臺北市</t>
  </si>
  <si>
    <t>64000000</t>
  </si>
  <si>
    <t>高雄市</t>
  </si>
  <si>
    <t>65000000</t>
  </si>
  <si>
    <t>新北市</t>
  </si>
  <si>
    <t>66000000</t>
  </si>
  <si>
    <t>臺中市</t>
  </si>
  <si>
    <t>67000000</t>
  </si>
  <si>
    <t>臺南市</t>
  </si>
  <si>
    <t>68000000</t>
  </si>
  <si>
    <t>桃園市</t>
  </si>
  <si>
    <t>10002000</t>
  </si>
  <si>
    <t>宜蘭縣</t>
  </si>
  <si>
    <t>10004000</t>
  </si>
  <si>
    <t>新竹縣</t>
  </si>
  <si>
    <t>10005000</t>
  </si>
  <si>
    <t>苗栗縣</t>
  </si>
  <si>
    <t>10007000</t>
  </si>
  <si>
    <t>彰化縣</t>
  </si>
  <si>
    <t>10008000</t>
  </si>
  <si>
    <t>南投縣</t>
  </si>
  <si>
    <t>10009000</t>
  </si>
  <si>
    <t>雲林縣</t>
  </si>
  <si>
    <t>10010000</t>
  </si>
  <si>
    <t>嘉義縣</t>
  </si>
  <si>
    <t>10020000</t>
  </si>
  <si>
    <t>嘉義市</t>
  </si>
  <si>
    <t>10013000</t>
  </si>
  <si>
    <t>屏東縣</t>
  </si>
  <si>
    <t>10014000</t>
  </si>
  <si>
    <t>臺東縣</t>
  </si>
  <si>
    <t>10015000</t>
  </si>
  <si>
    <t>花蓮縣</t>
  </si>
  <si>
    <t>10016000</t>
  </si>
  <si>
    <t>澎湖縣</t>
  </si>
  <si>
    <t>10017000</t>
  </si>
  <si>
    <t>基隆市</t>
  </si>
  <si>
    <t>10018000</t>
  </si>
  <si>
    <t>新竹市</t>
  </si>
  <si>
    <t>金門縣</t>
  </si>
  <si>
    <t>09007000</t>
  </si>
  <si>
    <t>連江縣</t>
  </si>
  <si>
    <t>年度</t>
    <phoneticPr fontId="18" type="noConversion"/>
  </si>
  <si>
    <t>年度數量</t>
    <phoneticPr fontId="18" type="noConversion"/>
  </si>
  <si>
    <t>結束月份</t>
    <phoneticPr fontId="18" type="noConversion"/>
  </si>
  <si>
    <t>年份</t>
    <phoneticPr fontId="18" type="noConversion"/>
  </si>
  <si>
    <t>總計</t>
  </si>
  <si>
    <t>09002000</t>
    <phoneticPr fontId="18" type="noConversion"/>
  </si>
  <si>
    <t>9002000</t>
    <phoneticPr fontId="18" type="noConversion"/>
  </si>
  <si>
    <t>加總 - 每筆平均</t>
  </si>
  <si>
    <t>時間</t>
  </si>
  <si>
    <t>消費金額</t>
    <phoneticPr fontId="18" type="noConversion"/>
  </si>
  <si>
    <t>（%）</t>
    <phoneticPr fontId="18" type="noConversion"/>
  </si>
  <si>
    <t>消費次數</t>
    <phoneticPr fontId="18" type="noConversion"/>
  </si>
  <si>
    <t>每筆平均消費</t>
  </si>
  <si>
    <t>每筆平均消費</t>
    <phoneticPr fontId="18" type="noConversion"/>
  </si>
  <si>
    <t>總消費金額</t>
    <phoneticPr fontId="18" type="noConversion"/>
  </si>
  <si>
    <t>總信用卡次數</t>
    <phoneticPr fontId="18" type="noConversion"/>
  </si>
  <si>
    <t>受產業別與年度影響</t>
    <phoneticPr fontId="18" type="noConversion"/>
  </si>
  <si>
    <t>不受產業別</t>
    <phoneticPr fontId="18" type="noConversion"/>
  </si>
  <si>
    <t>地圖</t>
    <phoneticPr fontId="18" type="noConversion"/>
  </si>
  <si>
    <t>總計</t>
    <phoneticPr fontId="18" type="noConversion"/>
  </si>
  <si>
    <t>年</t>
    <phoneticPr fontId="18" type="noConversion"/>
  </si>
  <si>
    <t>月</t>
    <phoneticPr fontId="18" type="noConversion"/>
  </si>
  <si>
    <t>年月（格式化）</t>
    <phoneticPr fontId="18" type="noConversion"/>
  </si>
  <si>
    <t>信用卡次數（千位數）</t>
    <phoneticPr fontId="18" type="noConversion"/>
  </si>
  <si>
    <t>信用卡交易金額[新臺幣](千位數）</t>
    <phoneticPr fontId="18" type="noConversion"/>
  </si>
  <si>
    <t>信用卡交易金額[新臺幣]（百萬）</t>
    <phoneticPr fontId="18" type="noConversion"/>
  </si>
  <si>
    <t>2021年度</t>
  </si>
  <si>
    <t>2022年度</t>
  </si>
  <si>
    <t>2023年度</t>
  </si>
  <si>
    <t>2024年度</t>
  </si>
  <si>
    <t>2025年度</t>
  </si>
  <si>
    <t>第一季</t>
  </si>
  <si>
    <t>第二季</t>
  </si>
  <si>
    <t>第三季</t>
  </si>
  <si>
    <t>第四季</t>
  </si>
  <si>
    <t>加總 - 信用卡交易金額[新臺幣]（百萬）</t>
  </si>
  <si>
    <t>加總 - 信用卡次數（千位數）</t>
  </si>
  <si>
    <t>加總 - 信用卡交易金額[新臺幣]（百萬）2</t>
  </si>
  <si>
    <t>加總 - 信用卡次數（千位數）2</t>
  </si>
  <si>
    <t>信用卡產業別</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</si>
</sst>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Black]0.00%;[Red]\-0.00%"/>
    <numFmt numFmtId="177" formatCode="#,##0_ "/>
    <numFmt numFmtId="178" formatCode="#,##0.00,,&quot; M&quot;"/>
    <numFmt numFmtId="179" formatCode="0.0%"/>
  </numFmts>
  <fonts count="25" x14ac:knownFonts="1">
    <font>
      <sz val="11"/>
      <color theme="1"/>
      <name val="新細明體"/>
      <family val="2"/>
      <charset val="136"/>
    </font>
    <font>
      <sz val="11"/>
      <color theme="1"/>
      <name val="新細明體"/>
      <family val="2"/>
      <charset val="136"/>
    </font>
    <font>
      <sz val="18"/>
      <color theme="3"/>
      <name val="新細明體"/>
      <family val="2"/>
      <charset val="136"/>
      <scheme val="major"/>
    </font>
    <font>
      <b/>
      <sz val="15"/>
      <color theme="3"/>
      <name val="新細明體"/>
      <family val="2"/>
      <charset val="136"/>
    </font>
    <font>
      <b/>
      <sz val="13"/>
      <color theme="3"/>
      <name val="新細明體"/>
      <family val="2"/>
      <charset val="136"/>
    </font>
    <font>
      <b/>
      <sz val="11"/>
      <color theme="3"/>
      <name val="新細明體"/>
      <family val="2"/>
      <charset val="136"/>
    </font>
    <font>
      <sz val="11"/>
      <color rgb="FF006100"/>
      <name val="新細明體"/>
      <family val="2"/>
      <charset val="136"/>
    </font>
    <font>
      <sz val="11"/>
      <color rgb="FF9C0006"/>
      <name val="新細明體"/>
      <family val="2"/>
      <charset val="136"/>
    </font>
    <font>
      <sz val="11"/>
      <color rgb="FF9C5700"/>
      <name val="新細明體"/>
      <family val="2"/>
      <charset val="136"/>
    </font>
    <font>
      <sz val="11"/>
      <color rgb="FF3F3F76"/>
      <name val="新細明體"/>
      <family val="2"/>
      <charset val="136"/>
    </font>
    <font>
      <b/>
      <sz val="11"/>
      <color rgb="FF3F3F3F"/>
      <name val="新細明體"/>
      <family val="2"/>
      <charset val="136"/>
    </font>
    <font>
      <b/>
      <sz val="11"/>
      <color rgb="FFFA7D00"/>
      <name val="新細明體"/>
      <family val="2"/>
      <charset val="136"/>
    </font>
    <font>
      <sz val="11"/>
      <color rgb="FFFA7D00"/>
      <name val="新細明體"/>
      <family val="2"/>
      <charset val="136"/>
    </font>
    <font>
      <b/>
      <sz val="11"/>
      <color theme="0"/>
      <name val="新細明體"/>
      <family val="2"/>
      <charset val="136"/>
    </font>
    <font>
      <sz val="11"/>
      <color rgb="FFFF0000"/>
      <name val="新細明體"/>
      <family val="2"/>
      <charset val="136"/>
    </font>
    <font>
      <i/>
      <sz val="11"/>
      <color rgb="FF7F7F7F"/>
      <name val="新細明體"/>
      <family val="2"/>
      <charset val="136"/>
    </font>
    <font>
      <b/>
      <sz val="11"/>
      <color theme="1"/>
      <name val="新細明體"/>
      <family val="2"/>
      <charset val="136"/>
    </font>
    <font>
      <sz val="11"/>
      <color theme="0"/>
      <name val="新細明體"/>
      <family val="2"/>
      <charset val="136"/>
    </font>
    <font>
      <sz val="9"/>
      <name val="新細明體"/>
      <family val="2"/>
      <charset val="136"/>
    </font>
    <font>
      <sz val="11"/>
      <color theme="1"/>
      <name val="新細明體"/>
      <family val="1"/>
      <charset val="136"/>
    </font>
    <font>
      <sz val="11"/>
      <color theme="1"/>
      <name val="新細明體"/>
      <family val="1"/>
      <charset val="136"/>
      <scheme val="major"/>
    </font>
    <font>
      <sz val="11"/>
      <color theme="1"/>
      <name val="微軟正黑體"/>
      <family val="1"/>
      <charset val="134"/>
    </font>
    <font>
      <sz val="11"/>
      <color theme="1"/>
      <name val="微軟正黑體"/>
      <family val="2"/>
      <charset val="134"/>
    </font>
    <font>
      <sz val="11"/>
      <color theme="1"/>
      <name val="Microsoft YaHei"/>
      <family val="2"/>
      <charset val="134"/>
    </font>
    <font>
      <b/>
      <sz val="11"/>
      <color theme="3" tint="0.499984740745262"/>
      <name val="新細明體"/>
      <family val="2"/>
      <charset val="136"/>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9" fontId="1" fillId="0" borderId="0" applyFon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21" fillId="0" borderId="0" xfId="0" applyFont="1">
      <alignment vertical="center"/>
    </xf>
    <xf numFmtId="49" fontId="19" fillId="0" borderId="0" xfId="0" applyNumberFormat="1" applyFont="1">
      <alignment vertical="center"/>
    </xf>
    <xf numFmtId="49" fontId="20" fillId="0" borderId="0" xfId="0" applyNumberFormat="1" applyFont="1">
      <alignment vertical="center"/>
    </xf>
    <xf numFmtId="10" fontId="0" fillId="0" borderId="0" xfId="0" applyNumberFormat="1">
      <alignment vertical="center"/>
    </xf>
    <xf numFmtId="0" fontId="23" fillId="0" borderId="0" xfId="0" applyFont="1">
      <alignment vertical="center"/>
    </xf>
    <xf numFmtId="38" fontId="0" fillId="0" borderId="0" xfId="0" applyNumberFormat="1">
      <alignment vertical="center"/>
    </xf>
    <xf numFmtId="38" fontId="0" fillId="0" borderId="0" xfId="0" pivotButton="1" applyNumberFormat="1">
      <alignment vertical="center"/>
    </xf>
    <xf numFmtId="38" fontId="0" fillId="0" borderId="0" xfId="0" applyNumberFormat="1" applyAlignment="1">
      <alignment horizontal="left" vertical="center"/>
    </xf>
    <xf numFmtId="176" fontId="0" fillId="0" borderId="0" xfId="0" applyNumberFormat="1">
      <alignment vertical="center"/>
    </xf>
    <xf numFmtId="0" fontId="24" fillId="0" borderId="0" xfId="0" applyFont="1">
      <alignment vertical="center"/>
    </xf>
    <xf numFmtId="177" fontId="20" fillId="0" borderId="0" xfId="0" applyNumberFormat="1" applyFont="1">
      <alignment vertical="center"/>
    </xf>
    <xf numFmtId="178" fontId="20" fillId="0" borderId="0" xfId="0" applyNumberFormat="1" applyFont="1">
      <alignment vertical="center"/>
    </xf>
    <xf numFmtId="177" fontId="0" fillId="0" borderId="0" xfId="0" applyNumberFormat="1">
      <alignment vertical="center"/>
    </xf>
    <xf numFmtId="0" fontId="22" fillId="0" borderId="0" xfId="0" applyFont="1">
      <alignment vertical="center"/>
    </xf>
    <xf numFmtId="9" fontId="0" fillId="0" borderId="0" xfId="42" applyFont="1">
      <alignment vertical="center"/>
    </xf>
    <xf numFmtId="179" fontId="0" fillId="0" borderId="0" xfId="42" applyNumberFormat="1" applyFont="1">
      <alignment vertical="center"/>
    </xf>
    <xf numFmtId="14" fontId="20" fillId="0" borderId="0" xfId="0" applyNumberFormat="1" applyFont="1">
      <alignment vertical="center"/>
    </xf>
    <xf numFmtId="38" fontId="0" fillId="0" borderId="0" xfId="0" applyNumberFormat="1" applyAlignment="1">
      <alignment horizontal="left" vertical="center" indent="1"/>
    </xf>
  </cellXfs>
  <cellStyles count="43">
    <cellStyle name="20% - 輔色1" xfId="19" builtinId="30" customBuiltin="1"/>
    <cellStyle name="20% - 輔色2" xfId="23" builtinId="34" customBuiltin="1"/>
    <cellStyle name="20% - 輔色3" xfId="27" builtinId="38" customBuiltin="1"/>
    <cellStyle name="20% - 輔色4" xfId="31" builtinId="42" customBuiltin="1"/>
    <cellStyle name="20% - 輔色5" xfId="35" builtinId="46" customBuiltin="1"/>
    <cellStyle name="20% - 輔色6" xfId="39" builtinId="50" customBuiltin="1"/>
    <cellStyle name="40% - 輔色1" xfId="20" builtinId="31" customBuiltin="1"/>
    <cellStyle name="40% - 輔色2" xfId="24" builtinId="35" customBuiltin="1"/>
    <cellStyle name="40% - 輔色3" xfId="28" builtinId="39" customBuiltin="1"/>
    <cellStyle name="40% - 輔色4" xfId="32" builtinId="43" customBuiltin="1"/>
    <cellStyle name="40% - 輔色5" xfId="36" builtinId="47" customBuiltin="1"/>
    <cellStyle name="40% - 輔色6" xfId="40" builtinId="51" customBuiltin="1"/>
    <cellStyle name="60% - 輔色1" xfId="21" builtinId="32" customBuiltin="1"/>
    <cellStyle name="60% - 輔色2" xfId="25" builtinId="36" customBuiltin="1"/>
    <cellStyle name="60% - 輔色3" xfId="29" builtinId="40" customBuiltin="1"/>
    <cellStyle name="60% - 輔色4" xfId="33" builtinId="44" customBuiltin="1"/>
    <cellStyle name="60% - 輔色5" xfId="37" builtinId="48" customBuiltin="1"/>
    <cellStyle name="60% - 輔色6" xfId="41" builtinId="52" customBuiltin="1"/>
    <cellStyle name="一般" xfId="0" builtinId="0"/>
    <cellStyle name="中等" xfId="8" builtinId="28" customBuiltin="1"/>
    <cellStyle name="備註" xfId="15" builtinId="10" customBuiltin="1"/>
    <cellStyle name="合計" xfId="17" builtinId="25" customBuiltin="1"/>
    <cellStyle name="壞" xfId="7" builtinId="27" customBuiltin="1"/>
    <cellStyle name="好" xfId="6" builtinId="26" customBuiltin="1"/>
    <cellStyle name="標題" xfId="1" builtinId="15" customBuiltin="1"/>
    <cellStyle name="標題 1" xfId="2" builtinId="16" customBuiltin="1"/>
    <cellStyle name="標題 2" xfId="3" builtinId="17" customBuiltin="1"/>
    <cellStyle name="標題 3" xfId="4" builtinId="18" customBuiltin="1"/>
    <cellStyle name="標題 4" xfId="5" builtinId="19" customBuiltin="1"/>
    <cellStyle name="檢查儲存格" xfId="13" builtinId="23" customBuiltin="1"/>
    <cellStyle name="百分比" xfId="42" builtinId="5"/>
    <cellStyle name="計算方式" xfId="11" builtinId="22" customBuiltin="1"/>
    <cellStyle name="說明文字" xfId="16" builtinId="53" customBuiltin="1"/>
    <cellStyle name="警告文字" xfId="14" builtinId="11" customBuiltin="1"/>
    <cellStyle name="輔色1" xfId="18" builtinId="29" customBuiltin="1"/>
    <cellStyle name="輔色2" xfId="22" builtinId="33" customBuiltin="1"/>
    <cellStyle name="輔色3" xfId="26" builtinId="37" customBuiltin="1"/>
    <cellStyle name="輔色4" xfId="30" builtinId="41" customBuiltin="1"/>
    <cellStyle name="輔色5" xfId="34" builtinId="45" customBuiltin="1"/>
    <cellStyle name="輔色6" xfId="38" builtinId="49" customBuiltin="1"/>
    <cellStyle name="輸入" xfId="9" builtinId="20" customBuiltin="1"/>
    <cellStyle name="輸出" xfId="10" builtinId="21" customBuiltin="1"/>
    <cellStyle name="連結的儲存格" xfId="12" builtinId="24" customBuiltin="1"/>
  </cellStyles>
  <dxfs count="45">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9" formatCode="m/d/yyyy"/>
    </dxf>
    <dxf>
      <font>
        <b val="0"/>
        <i val="0"/>
        <strike val="0"/>
        <condense val="0"/>
        <extend val="0"/>
        <outline val="0"/>
        <shadow val="0"/>
        <u val="none"/>
        <vertAlign val="baseline"/>
        <sz val="11"/>
        <color theme="1"/>
        <name val="新細明體"/>
        <family val="1"/>
        <charset val="136"/>
        <scheme val="major"/>
      </font>
      <numFmt numFmtId="0" formatCode="General"/>
    </dxf>
    <dxf>
      <font>
        <b val="0"/>
        <i val="0"/>
        <strike val="0"/>
        <condense val="0"/>
        <extend val="0"/>
        <outline val="0"/>
        <shadow val="0"/>
        <u val="none"/>
        <vertAlign val="baseline"/>
        <sz val="11"/>
        <color theme="1"/>
        <name val="新細明體"/>
        <family val="1"/>
        <charset val="136"/>
        <scheme val="major"/>
      </font>
      <numFmt numFmtId="0" formatCode="General"/>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14" formatCode="0.00%"/>
    </dxf>
    <dxf>
      <numFmt numFmtId="0" formatCode="General"/>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7" formatCode="#,##0_ "/>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numFmt numFmtId="0" formatCode="General"/>
    </dxf>
    <dxf>
      <font>
        <b val="0"/>
        <i val="0"/>
        <strike val="0"/>
        <condense val="0"/>
        <extend val="0"/>
        <outline val="0"/>
        <shadow val="0"/>
        <u val="none"/>
        <vertAlign val="baseline"/>
        <sz val="11"/>
        <color theme="1"/>
        <name val="新細明體"/>
        <family val="1"/>
        <charset val="136"/>
        <scheme val="major"/>
      </font>
      <numFmt numFmtId="30" formatCode="@"/>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dxf>
  </dxfs>
  <tableStyles count="1" defaultTableStyle="TableStyleMedium2" defaultPivotStyle="PivotStyleLight16">
    <tableStyle name="交叉分析篩選器樣式 1" pivot="0" table="0" count="0" xr9:uid="{CCA05B53-8849-4AFA-9FD4-DFF17552F5A1}"/>
  </tableStyles>
  <extLst>
    <ext xmlns:x14="http://schemas.microsoft.com/office/spreadsheetml/2009/9/main" uri="{EB79DEF2-80B8-43e5-95BD-54CBDDF9020C}">
      <x14:slicerStyles defaultSlicerStyle="SlicerStyleLight1">
        <x14:slicerStyle name="交叉分析篩選器樣式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20/07/relationships/rdRichValueWebImage" Target="richData/rdRichValueWebImage.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17/06/relationships/rdArray" Target="richData/rdarray.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SupportingPropertyBagStructure" Target="richData/rdsupportingpropertybagstructure.xml"/><Relationship Id="rId28" Type="http://schemas.openxmlformats.org/officeDocument/2006/relationships/customXml" Target="../customXml/item1.xml"/><Relationship Id="rId10" Type="http://schemas.openxmlformats.org/officeDocument/2006/relationships/pivotCacheDefinition" Target="pivotCache/pivotCacheDefinition1.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microsoft.com/office/2017/06/relationships/richStyles" Target="richData/richStyles.xml"/><Relationship Id="rId27" Type="http://schemas.openxmlformats.org/officeDocument/2006/relationships/calcChain" Target="calcChain.xml"/><Relationship Id="rId30"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29477503319299E-3"/>
          <c:y val="0"/>
          <c:w val="0.95781259984521772"/>
          <c:h val="0.90572863736860476"/>
        </c:manualLayout>
      </c:layout>
      <c:barChart>
        <c:barDir val="col"/>
        <c:grouping val="clustered"/>
        <c:varyColors val="0"/>
        <c:ser>
          <c:idx val="0"/>
          <c:order val="0"/>
          <c:tx>
            <c:v>每筆平均消費</c:v>
          </c:tx>
          <c:spPr>
            <a:solidFill>
              <a:schemeClr val="accent1">
                <a:lumMod val="20000"/>
                <a:lumOff val="80000"/>
              </a:schemeClr>
            </a:solidFill>
            <a:ln>
              <a:solidFill>
                <a:schemeClr val="tx1"/>
              </a:solidFill>
            </a:ln>
          </c:spPr>
          <c:invertIfNegative val="0"/>
          <c:dPt>
            <c:idx val="0"/>
            <c:invertIfNegative val="0"/>
            <c:bubble3D val="0"/>
            <c:spPr>
              <a:solidFill>
                <a:schemeClr val="tx2">
                  <a:lumMod val="75000"/>
                  <a:lumOff val="25000"/>
                </a:schemeClr>
              </a:solidFill>
              <a:ln>
                <a:solidFill>
                  <a:schemeClr val="tx1"/>
                </a:solidFill>
              </a:ln>
            </c:spPr>
            <c:extLst>
              <c:ext xmlns:c16="http://schemas.microsoft.com/office/drawing/2014/chart" uri="{C3380CC4-5D6E-409C-BE32-E72D297353CC}">
                <c16:uniqueId val="{00000007-056C-4B3E-9FE1-DE649B60B5A4}"/>
              </c:ext>
            </c:extLst>
          </c:dPt>
          <c:dPt>
            <c:idx val="21"/>
            <c:invertIfNegative val="0"/>
            <c:bubble3D val="0"/>
            <c:spPr>
              <a:solidFill>
                <a:schemeClr val="tx2">
                  <a:lumMod val="75000"/>
                  <a:lumOff val="25000"/>
                </a:schemeClr>
              </a:solidFill>
              <a:ln>
                <a:solidFill>
                  <a:schemeClr val="tx1"/>
                </a:solidFill>
              </a:ln>
            </c:spPr>
            <c:extLst>
              <c:ext xmlns:c16="http://schemas.microsoft.com/office/drawing/2014/chart" uri="{C3380CC4-5D6E-409C-BE32-E72D297353CC}">
                <c16:uniqueId val="{00000008-056C-4B3E-9FE1-DE649B60B5A4}"/>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縣市平均消費!$A$4:$A$25</c:f>
              <c:strCache>
                <c:ptCount val="22"/>
                <c:pt idx="0">
                  <c:v>臺北市</c:v>
                </c:pt>
                <c:pt idx="1">
                  <c:v>新竹市</c:v>
                </c:pt>
                <c:pt idx="2">
                  <c:v>新竹縣</c:v>
                </c:pt>
                <c:pt idx="3">
                  <c:v>臺中市</c:v>
                </c:pt>
                <c:pt idx="4">
                  <c:v>嘉義市</c:v>
                </c:pt>
                <c:pt idx="5">
                  <c:v>高雄市</c:v>
                </c:pt>
                <c:pt idx="6">
                  <c:v>彰化縣</c:v>
                </c:pt>
                <c:pt idx="7">
                  <c:v>臺南市</c:v>
                </c:pt>
                <c:pt idx="8">
                  <c:v>屏東縣</c:v>
                </c:pt>
                <c:pt idx="9">
                  <c:v>雲林縣</c:v>
                </c:pt>
                <c:pt idx="10">
                  <c:v>桃園市</c:v>
                </c:pt>
                <c:pt idx="11">
                  <c:v>南投縣</c:v>
                </c:pt>
                <c:pt idx="12">
                  <c:v>嘉義縣</c:v>
                </c:pt>
                <c:pt idx="13">
                  <c:v>新北市</c:v>
                </c:pt>
                <c:pt idx="14">
                  <c:v>金門縣</c:v>
                </c:pt>
                <c:pt idx="15">
                  <c:v>花蓮縣</c:v>
                </c:pt>
                <c:pt idx="16">
                  <c:v>苗栗縣</c:v>
                </c:pt>
                <c:pt idx="17">
                  <c:v>宜蘭縣</c:v>
                </c:pt>
                <c:pt idx="18">
                  <c:v>臺東縣</c:v>
                </c:pt>
                <c:pt idx="19">
                  <c:v>澎湖縣</c:v>
                </c:pt>
                <c:pt idx="20">
                  <c:v>基隆市</c:v>
                </c:pt>
                <c:pt idx="21">
                  <c:v>連江縣</c:v>
                </c:pt>
              </c:strCache>
            </c:strRef>
          </c:cat>
          <c:val>
            <c:numRef>
              <c:f>縣市平均消費!$B$4:$B$25</c:f>
              <c:numCache>
                <c:formatCode>#,##0_);[Red]\(#,##0\)</c:formatCode>
                <c:ptCount val="22"/>
                <c:pt idx="0">
                  <c:v>1748.7377291972314</c:v>
                </c:pt>
                <c:pt idx="1">
                  <c:v>1687.1186134054642</c:v>
                </c:pt>
                <c:pt idx="2">
                  <c:v>1610.5109389734776</c:v>
                </c:pt>
                <c:pt idx="3">
                  <c:v>1543.1916905492067</c:v>
                </c:pt>
                <c:pt idx="4">
                  <c:v>1534.0903756961957</c:v>
                </c:pt>
                <c:pt idx="5">
                  <c:v>1511.5116019072382</c:v>
                </c:pt>
                <c:pt idx="6">
                  <c:v>1509.7938279774701</c:v>
                </c:pt>
                <c:pt idx="7">
                  <c:v>1504.7382815185124</c:v>
                </c:pt>
                <c:pt idx="8">
                  <c:v>1502.1353179329217</c:v>
                </c:pt>
                <c:pt idx="9">
                  <c:v>1468.175217019183</c:v>
                </c:pt>
                <c:pt idx="10">
                  <c:v>1450.9545465430829</c:v>
                </c:pt>
                <c:pt idx="11">
                  <c:v>1436.532639123719</c:v>
                </c:pt>
                <c:pt idx="12">
                  <c:v>1435.0828572168607</c:v>
                </c:pt>
                <c:pt idx="13">
                  <c:v>1431.470297830994</c:v>
                </c:pt>
                <c:pt idx="14">
                  <c:v>1417.8600233687737</c:v>
                </c:pt>
                <c:pt idx="15">
                  <c:v>1413.1809995469582</c:v>
                </c:pt>
                <c:pt idx="16">
                  <c:v>1412.0129533332231</c:v>
                </c:pt>
                <c:pt idx="17">
                  <c:v>1408.6986452702788</c:v>
                </c:pt>
                <c:pt idx="18">
                  <c:v>1387.8855817922486</c:v>
                </c:pt>
                <c:pt idx="19">
                  <c:v>1383.5488422491842</c:v>
                </c:pt>
                <c:pt idx="20">
                  <c:v>1378.3708844923287</c:v>
                </c:pt>
                <c:pt idx="21">
                  <c:v>1344.421955348763</c:v>
                </c:pt>
              </c:numCache>
            </c:numRef>
          </c:val>
          <c:extLst>
            <c:ext xmlns:c16="http://schemas.microsoft.com/office/drawing/2014/chart" uri="{C3380CC4-5D6E-409C-BE32-E72D297353CC}">
              <c16:uniqueId val="{00000006-056C-4B3E-9FE1-DE649B60B5A4}"/>
            </c:ext>
          </c:extLst>
        </c:ser>
        <c:dLbls>
          <c:dLblPos val="outEnd"/>
          <c:showLegendKey val="0"/>
          <c:showVal val="1"/>
          <c:showCatName val="0"/>
          <c:showSerName val="0"/>
          <c:showPercent val="0"/>
          <c:showBubbleSize val="0"/>
        </c:dLbls>
        <c:gapWidth val="100"/>
        <c:overlap val="-27"/>
        <c:axId val="915339088"/>
        <c:axId val="915340048"/>
      </c:barChart>
      <c:catAx>
        <c:axId val="915339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solidFill>
                <a:latin typeface="+mn-lt"/>
                <a:ea typeface="+mn-ea"/>
                <a:cs typeface="+mn-cs"/>
              </a:defRPr>
            </a:pPr>
            <a:endParaRPr lang="zh-TW"/>
          </a:p>
        </c:txPr>
        <c:crossAx val="915340048"/>
        <c:crosses val="autoZero"/>
        <c:auto val="1"/>
        <c:lblAlgn val="ctr"/>
        <c:lblOffset val="100"/>
        <c:noMultiLvlLbl val="0"/>
      </c:catAx>
      <c:valAx>
        <c:axId val="915340048"/>
        <c:scaling>
          <c:orientation val="minMax"/>
        </c:scaling>
        <c:delete val="1"/>
        <c:axPos val="l"/>
        <c:numFmt formatCode="#,##0_);[Red]\(#,##0\)" sourceLinked="1"/>
        <c:majorTickMark val="none"/>
        <c:minorTickMark val="none"/>
        <c:tickLblPos val="nextTo"/>
        <c:crossAx val="91533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[credit_taiwan.xlsm]2021-2025消費成長!2021-2025消費金額</c:name>
    <c:fmtId val="8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rgbClr val="FFC000">
                <a:alpha val="3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3">
                <a:lumMod val="60000"/>
                <a:lumOff val="40000"/>
                <a:alpha val="30000"/>
              </a:schemeClr>
            </a:solidFill>
            <a:round/>
          </a:ln>
          <a:effectLst/>
        </c:spPr>
        <c:marker>
          <c:symbol val="circle"/>
          <c:size val="6"/>
          <c:spPr>
            <a:solidFill>
              <a:schemeClr val="lt1"/>
            </a:solidFill>
            <a:ln w="15875">
              <a:solidFill>
                <a:schemeClr val="accent3">
                  <a:lumMod val="60000"/>
                  <a:lumOff val="40000"/>
                  <a:alpha val="3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rgbClr val="FFC000">
                <a:alpha val="3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chemeClr val="accent3">
                <a:lumMod val="60000"/>
                <a:lumOff val="40000"/>
                <a:alpha val="30000"/>
              </a:schemeClr>
            </a:solidFill>
            <a:round/>
          </a:ln>
          <a:effectLst/>
        </c:spPr>
        <c:marker>
          <c:symbol val="circle"/>
          <c:size val="6"/>
          <c:spPr>
            <a:solidFill>
              <a:schemeClr val="lt1"/>
            </a:solidFill>
            <a:ln w="15875">
              <a:solidFill>
                <a:schemeClr val="accent3">
                  <a:lumMod val="60000"/>
                  <a:lumOff val="40000"/>
                  <a:alpha val="3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2225" cap="rnd">
            <a:solidFill>
              <a:srgbClr val="FFC000">
                <a:alpha val="5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cmpd="sng" algn="ctr">
            <a:solidFill>
              <a:srgbClr val="87CEEB">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87CEEB">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2225" cap="rnd">
            <a:solidFill>
              <a:schemeClr val="accent3">
                <a:lumMod val="60000"/>
                <a:lumOff val="40000"/>
                <a:alpha val="50000"/>
              </a:schemeClr>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6"/>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7"/>
        <c:spPr>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8"/>
        <c:spPr>
          <a:ln w="22225" cap="rnd" cmpd="sng" algn="ctr">
            <a:solidFill>
              <a:schemeClr val="accent4">
                <a:lumMod val="75000"/>
                <a:alpha val="50000"/>
              </a:schemeClr>
            </a:solidFill>
            <a:prstDash val="solid"/>
            <a:round/>
            <a:headEnd type="none" w="med" len="med"/>
            <a:tailEnd type="none" w="med" len="med"/>
          </a:ln>
          <a:effectLst/>
        </c:spPr>
        <c:marker>
          <c:spPr>
            <a:solidFill>
              <a:schemeClr val="lt1"/>
            </a:solidFill>
            <a:ln w="22225" cap="rnd" cmpd="sng" algn="ctr">
              <a:solidFill>
                <a:schemeClr val="accent4">
                  <a:lumMod val="75000"/>
                  <a:alpha val="50000"/>
                </a:scheme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9"/>
      </c:pivotFmt>
      <c:pivotFmt>
        <c:idx val="30"/>
        <c:spPr>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31"/>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'2021-2025消費成長'!$C$3</c:f>
              <c:strCache>
                <c:ptCount val="1"/>
                <c:pt idx="0">
                  <c:v>加總 - 信用卡交易金額[新臺幣]（百萬）</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'2021-2025消費成長'!$C$4:$C$29</c:f>
              <c:numCache>
                <c:formatCode>#,##0_);[Red]\(#,##0\)</c:formatCode>
                <c:ptCount val="20"/>
                <c:pt idx="0">
                  <c:v>640030.50052699936</c:v>
                </c:pt>
                <c:pt idx="1">
                  <c:v>727981.39304499945</c:v>
                </c:pt>
                <c:pt idx="2">
                  <c:v>619203.10425600014</c:v>
                </c:pt>
                <c:pt idx="3">
                  <c:v>717338.25102200033</c:v>
                </c:pt>
                <c:pt idx="4">
                  <c:v>711554.59667199966</c:v>
                </c:pt>
                <c:pt idx="5">
                  <c:v>839329.76571599953</c:v>
                </c:pt>
                <c:pt idx="6">
                  <c:v>712943.38928499981</c:v>
                </c:pt>
                <c:pt idx="7">
                  <c:v>772330.84554100072</c:v>
                </c:pt>
                <c:pt idx="8">
                  <c:v>850434.10489099915</c:v>
                </c:pt>
                <c:pt idx="9">
                  <c:v>1088243.0622869993</c:v>
                </c:pt>
                <c:pt idx="10">
                  <c:v>834844.60205399955</c:v>
                </c:pt>
                <c:pt idx="11">
                  <c:v>884148.16744900076</c:v>
                </c:pt>
                <c:pt idx="12">
                  <c:v>959249.3060809999</c:v>
                </c:pt>
                <c:pt idx="13">
                  <c:v>1196558.4874149994</c:v>
                </c:pt>
                <c:pt idx="14">
                  <c:v>963187.48190100025</c:v>
                </c:pt>
                <c:pt idx="15">
                  <c:v>999364.33030900022</c:v>
                </c:pt>
                <c:pt idx="16">
                  <c:v>1015627.5673689996</c:v>
                </c:pt>
                <c:pt idx="17">
                  <c:v>1268685.5349270012</c:v>
                </c:pt>
                <c:pt idx="18">
                  <c:v>1045235.1858179999</c:v>
                </c:pt>
                <c:pt idx="19">
                  <c:v>1075853.160203001</c:v>
                </c:pt>
              </c:numCache>
            </c:numRef>
          </c:val>
          <c:smooth val="0"/>
          <c:extLst>
            <c:ext xmlns:c16="http://schemas.microsoft.com/office/drawing/2014/chart" uri="{C3380CC4-5D6E-409C-BE32-E72D297353CC}">
              <c16:uniqueId val="{00000004-3611-4B92-859D-678F13CDF3B0}"/>
            </c:ext>
          </c:extLst>
        </c:ser>
        <c:ser>
          <c:idx val="2"/>
          <c:order val="2"/>
          <c:tx>
            <c:strRef>
              <c:f>'2021-2025消費成長'!$D$3</c:f>
              <c:strCache>
                <c:ptCount val="1"/>
                <c:pt idx="0">
                  <c:v>加總 - 信用卡次數（千位數）</c:v>
                </c:pt>
              </c:strCache>
            </c:strRef>
          </c:tx>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'2021-2025消費成長'!$D$4:$D$29</c:f>
              <c:numCache>
                <c:formatCode>#,##0_);[Red]\(#,##0\)</c:formatCode>
                <c:ptCount val="20"/>
                <c:pt idx="0">
                  <c:v>402032.19199999952</c:v>
                </c:pt>
                <c:pt idx="1">
                  <c:v>421197.55399999989</c:v>
                </c:pt>
                <c:pt idx="2">
                  <c:v>392706.61299999966</c:v>
                </c:pt>
                <c:pt idx="3">
                  <c:v>416657.44900000055</c:v>
                </c:pt>
                <c:pt idx="4">
                  <c:v>490383.19599999953</c:v>
                </c:pt>
                <c:pt idx="5">
                  <c:v>513683.85199999978</c:v>
                </c:pt>
                <c:pt idx="6">
                  <c:v>504033.21599999967</c:v>
                </c:pt>
                <c:pt idx="7">
                  <c:v>504516.11899999983</c:v>
                </c:pt>
                <c:pt idx="8">
                  <c:v>570830.53500000015</c:v>
                </c:pt>
                <c:pt idx="9">
                  <c:v>614568.84699999925</c:v>
                </c:pt>
                <c:pt idx="10">
                  <c:v>589771.6590000001</c:v>
                </c:pt>
                <c:pt idx="11">
                  <c:v>578405.67100000032</c:v>
                </c:pt>
                <c:pt idx="12">
                  <c:v>661573.64099999995</c:v>
                </c:pt>
                <c:pt idx="13">
                  <c:v>692895.3139999999</c:v>
                </c:pt>
                <c:pt idx="14">
                  <c:v>673394.45700000064</c:v>
                </c:pt>
                <c:pt idx="15">
                  <c:v>667000.28199999931</c:v>
                </c:pt>
                <c:pt idx="16">
                  <c:v>722812.82000000018</c:v>
                </c:pt>
                <c:pt idx="17">
                  <c:v>776877.68599999964</c:v>
                </c:pt>
                <c:pt idx="18">
                  <c:v>755629.39399999974</c:v>
                </c:pt>
                <c:pt idx="19">
                  <c:v>742286.50299999944</c:v>
                </c:pt>
              </c:numCache>
            </c:numRef>
          </c:val>
          <c:smooth val="0"/>
          <c:extLst>
            <c:ext xmlns:c16="http://schemas.microsoft.com/office/drawing/2014/chart" uri="{C3380CC4-5D6E-409C-BE32-E72D297353CC}">
              <c16:uniqueId val="{00000005-3611-4B92-859D-678F13CDF3B0}"/>
            </c:ext>
          </c:extLst>
        </c:ser>
        <c:dLbls>
          <c:showLegendKey val="0"/>
          <c:showVal val="0"/>
          <c:showCatName val="0"/>
          <c:showSerName val="0"/>
          <c:showPercent val="0"/>
          <c:showBubbleSize val="0"/>
        </c:dLbls>
        <c:marker val="1"/>
        <c:smooth val="0"/>
        <c:axId val="1192872927"/>
        <c:axId val="1192873407"/>
      </c:lineChart>
      <c:lineChart>
        <c:grouping val="standard"/>
        <c:varyColors val="0"/>
        <c:ser>
          <c:idx val="0"/>
          <c:order val="0"/>
          <c:tx>
            <c:strRef>
              <c:f>'2021-2025消費成長'!$B$3</c:f>
              <c:strCache>
                <c:ptCount val="1"/>
                <c:pt idx="0">
                  <c:v>每筆平均消費</c:v>
                </c:pt>
              </c:strCache>
            </c:strRef>
          </c:tx>
          <c:spPr>
            <a:ln w="22225" cap="rnd" cmpd="sng" algn="ctr">
              <a:solidFill>
                <a:srgbClr val="87CEEB">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87CEEB">
                    <a:alpha val="50000"/>
                  </a:srgbClr>
                </a:solidFill>
                <a:prstDash val="solid"/>
                <a:round/>
                <a:headEnd type="none" w="med" len="med"/>
                <a:tailEnd type="none" w="med" len="me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'2021-2025消費成長'!$B$4:$B$29</c:f>
              <c:numCache>
                <c:formatCode>#,##0_);[Red]\(#,##0\)</c:formatCode>
                <c:ptCount val="20"/>
                <c:pt idx="0">
                  <c:v>1591.9881871723346</c:v>
                </c:pt>
                <c:pt idx="1">
                  <c:v>1728.3609226396409</c:v>
                </c:pt>
                <c:pt idx="2">
                  <c:v>1576.7575175924017</c:v>
                </c:pt>
                <c:pt idx="3">
                  <c:v>1721.6498894803151</c:v>
                </c:pt>
                <c:pt idx="4">
                  <c:v>1451.0174950448343</c:v>
                </c:pt>
                <c:pt idx="5">
                  <c:v>1633.9422826863556</c:v>
                </c:pt>
                <c:pt idx="6">
                  <c:v>1414.476996065672</c:v>
                </c:pt>
                <c:pt idx="7">
                  <c:v>1530.8348265895545</c:v>
                </c:pt>
                <c:pt idx="8">
                  <c:v>1489.8188739868303</c:v>
                </c:pt>
                <c:pt idx="9">
                  <c:v>1770.7423140616822</c:v>
                </c:pt>
                <c:pt idx="10">
                  <c:v>1415.5386908037235</c:v>
                </c:pt>
                <c:pt idx="11">
                  <c:v>1528.5952606937701</c:v>
                </c:pt>
                <c:pt idx="12">
                  <c:v>1449.9509149594428</c:v>
                </c:pt>
                <c:pt idx="13">
                  <c:v>1726.8964924981437</c:v>
                </c:pt>
                <c:pt idx="14">
                  <c:v>1430.346614660358</c:v>
                </c:pt>
                <c:pt idx="15">
                  <c:v>1498.2967133273266</c:v>
                </c:pt>
                <c:pt idx="16">
                  <c:v>1405.1045295087599</c:v>
                </c:pt>
                <c:pt idx="17">
                  <c:v>1633.0569892658752</c:v>
                </c:pt>
                <c:pt idx="18">
                  <c:v>1383.2643278802889</c:v>
                </c:pt>
                <c:pt idx="19">
                  <c:v>1449.3772362219552</c:v>
                </c:pt>
              </c:numCache>
            </c:numRef>
          </c:val>
          <c:smooth val="0"/>
          <c:extLst>
            <c:ext xmlns:c16="http://schemas.microsoft.com/office/drawing/2014/chart" uri="{C3380CC4-5D6E-409C-BE32-E72D297353CC}">
              <c16:uniqueId val="{00000000-8A41-4310-8A5F-84DCB1FB135A}"/>
            </c:ext>
          </c:extLst>
        </c:ser>
        <c:dLbls>
          <c:showLegendKey val="0"/>
          <c:showVal val="0"/>
          <c:showCatName val="0"/>
          <c:showSerName val="0"/>
          <c:showPercent val="0"/>
          <c:showBubbleSize val="0"/>
        </c:dLbls>
        <c:marker val="1"/>
        <c:smooth val="0"/>
        <c:axId val="397616304"/>
        <c:axId val="397603344"/>
      </c:lineChart>
      <c:catAx>
        <c:axId val="1192872927"/>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zh-TW"/>
          </a:p>
        </c:txPr>
        <c:crossAx val="1192873407"/>
        <c:crosses val="autoZero"/>
        <c:auto val="1"/>
        <c:lblAlgn val="ctr"/>
        <c:lblOffset val="100"/>
        <c:noMultiLvlLbl val="0"/>
      </c:catAx>
      <c:valAx>
        <c:axId val="1192873407"/>
        <c:scaling>
          <c:orientation val="minMax"/>
        </c:scaling>
        <c:delete val="0"/>
        <c:axPos val="l"/>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crossAx val="1192872927"/>
        <c:crosses val="autoZero"/>
        <c:crossBetween val="between"/>
      </c:valAx>
      <c:valAx>
        <c:axId val="397603344"/>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crossAx val="397616304"/>
        <c:crosses val="max"/>
        <c:crossBetween val="between"/>
      </c:valAx>
      <c:catAx>
        <c:axId val="397616304"/>
        <c:scaling>
          <c:orientation val="minMax"/>
        </c:scaling>
        <c:delete val="1"/>
        <c:axPos val="b"/>
        <c:numFmt formatCode="General" sourceLinked="1"/>
        <c:majorTickMark val="out"/>
        <c:minorTickMark val="none"/>
        <c:tickLblPos val="nextTo"/>
        <c:crossAx val="397603344"/>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64"/>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縣市消費比例!$G$4:$G$25</c:f>
              <c:strCache>
                <c:ptCount val="22"/>
                <c:pt idx="0">
                  <c:v>連江縣</c:v>
                </c:pt>
                <c:pt idx="1">
                  <c:v>基隆市</c:v>
                </c:pt>
                <c:pt idx="2">
                  <c:v>澎湖縣</c:v>
                </c:pt>
                <c:pt idx="3">
                  <c:v>臺東縣</c:v>
                </c:pt>
                <c:pt idx="4">
                  <c:v>宜蘭縣</c:v>
                </c:pt>
                <c:pt idx="5">
                  <c:v>苗栗縣</c:v>
                </c:pt>
                <c:pt idx="6">
                  <c:v>花蓮縣</c:v>
                </c:pt>
                <c:pt idx="7">
                  <c:v>金門縣</c:v>
                </c:pt>
                <c:pt idx="8">
                  <c:v>新北市</c:v>
                </c:pt>
                <c:pt idx="9">
                  <c:v>嘉義縣</c:v>
                </c:pt>
                <c:pt idx="10">
                  <c:v>南投縣</c:v>
                </c:pt>
                <c:pt idx="11">
                  <c:v>桃園市</c:v>
                </c:pt>
                <c:pt idx="12">
                  <c:v>雲林縣</c:v>
                </c:pt>
                <c:pt idx="13">
                  <c:v>屏東縣</c:v>
                </c:pt>
                <c:pt idx="14">
                  <c:v>臺南市</c:v>
                </c:pt>
                <c:pt idx="15">
                  <c:v>彰化縣</c:v>
                </c:pt>
                <c:pt idx="16">
                  <c:v>高雄市</c:v>
                </c:pt>
                <c:pt idx="17">
                  <c:v>嘉義市</c:v>
                </c:pt>
                <c:pt idx="18">
                  <c:v>臺中市</c:v>
                </c:pt>
                <c:pt idx="19">
                  <c:v>新竹縣</c:v>
                </c:pt>
                <c:pt idx="20">
                  <c:v>新竹市</c:v>
                </c:pt>
                <c:pt idx="21">
                  <c:v>臺北市</c:v>
                </c:pt>
              </c:strCache>
            </c:strRef>
          </c:cat>
          <c:val>
            <c:numRef>
              <c:f>縣市消費比例!$H$4:$H$25</c:f>
              <c:numCache>
                <c:formatCode>0.0%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extLst>
            <c:ext xmlns:c16="http://schemas.microsoft.com/office/drawing/2014/chart" uri="{C3380CC4-5D6E-409C-BE32-E72D297353CC}">
              <c16:uniqueId val="{00000000-7795-4231-8446-4238B02F7112}"/>
            </c:ext>
          </c:extLst>
        </c:ser>
        <c:dLbls>
          <c:dLblPos val="outEnd"/>
          <c:showLegendKey val="0"/>
          <c:showVal val="1"/>
          <c:showCatName val="0"/>
          <c:showSerName val="0"/>
          <c:showPercent val="0"/>
          <c:showBubbleSize val="0"/>
        </c:dLbls>
        <c:gapWidth val="80"/>
        <c:axId val="933119039"/>
        <c:axId val="933122879"/>
      </c:barChart>
      <c:catAx>
        <c:axId val="933119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933122879"/>
        <c:crosses val="autoZero"/>
        <c:auto val="1"/>
        <c:lblAlgn val="ctr"/>
        <c:lblOffset val="100"/>
        <c:noMultiLvlLbl val="0"/>
      </c:catAx>
      <c:valAx>
        <c:axId val="933122879"/>
        <c:scaling>
          <c:orientation val="minMax"/>
        </c:scaling>
        <c:delete val="1"/>
        <c:axPos val="b"/>
        <c:numFmt formatCode="0.0%" sourceLinked="1"/>
        <c:majorTickMark val="none"/>
        <c:minorTickMark val="none"/>
        <c:tickLblPos val="nextTo"/>
        <c:crossAx val="93311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22">
          <cx:pt idx="0">7844720196622221315</cx:pt>
          <cx:pt idx="1">-7996876928</cx:pt>
          <cx:pt idx="2">-7996876917</cx:pt>
          <cx:pt idx="3">-7996876918</cx:pt>
          <cx:pt idx="4">7844722189990363138</cx:pt>
          <cx:pt idx="5">-7996876921</cx:pt>
          <cx:pt idx="6">-7996876926</cx:pt>
          <cx:pt idx="7">-7996876925</cx:pt>
          <cx:pt idx="8">-7996876912</cx:pt>
          <cx:pt idx="9">-7996876922</cx:pt>
          <cx:pt idx="10">-7996876915</cx:pt>
          <cx:pt idx="11">-7996876929</cx:pt>
          <cx:pt idx="12">-7996876911</cx:pt>
          <cx:pt idx="13">-7996876919</cx:pt>
          <cx:pt idx="14">-7996876916</cx:pt>
          <cx:pt idx="15">7844622251319099402</cx:pt>
          <cx:pt idx="16">-7996876913</cx:pt>
          <cx:pt idx="17">-7996876914</cx:pt>
          <cx:pt idx="18">-7996876920</cx:pt>
          <cx:pt idx="19">7844218724511907841</cx:pt>
          <cx:pt idx="20">-7996876923</cx:pt>
          <cx:pt idx="21">7843471973614092290</cx:pt>
        </cx:lvl>
      </cx:strDim>
      <cx:strDim type="cat">
        <cx:f>_xlchart.v6.1</cx:f>
        <cx:nf>_xlchart.v6.0</cx:nf>
      </cx:strDim>
      <cx:numDim type="colorVal">
        <cx:f>_xlchart.v6.3</cx:f>
        <cx:nf>_xlchart.v6.2</cx:nf>
      </cx:numDim>
    </cx:data>
  </cx:chartData>
  <cx:chart>
    <cx:plotArea>
      <cx:plotAreaRegion>
        <cx:series layoutId="regionMap" uniqueId="{00000001-EB51-49CD-A907-6CBF87CB3E58}">
          <cx:tx>
            <cx:txData>
              <cx:f/>
              <cx:v>消費金額 (/百萬）</cx:v>
            </cx:txData>
          </cx:tx>
          <cx:dataId val="0"/>
          <cx:layoutPr>
            <cx:geography projectionType="mercator" viewedRegionType="dataOnly" cultureLanguage="zh-TW" cultureRegion="TW" attribution="由 Bing 提供">
              <cx:geoCache provider="{E9337A44-BEBE-4D9F-B70C-5C5E7DAFC167}">
                <cx:binary>nHvLcuW4st2vdNTY7CYIAgROnL4D8LHfepVKKmnCUKmqCIJvEOBrdj3x0B/hsSM8vOHv8Q37M5yq
0/e0ah9tbftE1UR7SwSQyFy5cmXyr8/TX57Lb0/6l6kq6/4vz9PvH6Qx7V9++61/lt+qp/7XKn/W
Td98N78+N9Vvzffv+fO3377qpzGvs988F/m/Pcsnbb5NH/7lr/C07FsTPZmnuDa5ma/tNz3ffOtt
afp3vz3x5S/ffjzmdm6//f7h6WuV11HeG50/G+/DH99tvv7+wQk4pyygHAUffvnt9bP++KWLpwoe
8H/+y//8X//23//93/7zyb/99tSb3z8gD/3qE5dTwhjCfkDph1/Gb3/7xv3Vp25AfMx9gpFHPvxS
N9rI3z94/q++j13MuO/6HmyHffilb+yPr/CvnDPquy6Fr3zmkr+b6qop56yp/26cP37+pbbVVZPX
pv/9g0/Qh1/av/3ey2GZjzDnJIDjsoAxTimH75+fbuA+4NfRf+odF9ckV3w/6WqtdH1fldm6teZ7
SmiZTFRddaMatgSpSJl8MzukifzajRyNWdRkREUkyzfpUO6aytC4bnncOvMjHZzPwSTraNKI7thQ
VGLk3v2CUyxy3eowaOSQZBluhamCIlwmnIqqItd+Wh6CXJNIF1kTBl3fRxp2IVoaFMlS9o3I3PRC
TnQStSP3Lpqf8FjsGjaOsZ+hWdh2ziOHVH1Yo+GGpKQMbT2h1VwEe42kXtmaZjHNuwjuS0WMttc0
yC9Vw/aUdFNIbbtrlmqrx5Fct1WWx95MPzcBXg3Z2Asl+Q486JmNdeKN8qYxziCKaZlCrRpHkKmk
oWO9ZNDFZc/sGA+jjqm1Jizaat/P7hhl5cIFbWUf1VJ2oS9JeeFOfi+q9oq0aFgrtypj1FAd97C7
TjbOOh87FiPeVeE0ojYiVZWHFpFCUNebIqXHzcS8aGp5FzYlGFt2dbWdmOuFpXYCoevifnGLm4r1
KqznQYt2Ki7bOdh2k7zAVXHhTP6NmvzD0NYx7qfDwOzOLeGyNW1uFddPlFfmsulMsZ60I8PRtIOQ
7oQjWdWVWNL8rgukLzrLEre03/pMyo3jsWLjMvepW0wb+3VTRwACUnRT86XOjBRu2ujQGYmKia0D
ocyQhz3mmaCYPcPW0sQn5SOSNYdr90gE8fWlDfASIYYXgbiq4pnKLxVBMtSL/ST1QmLM/C+dZr7w
+7oTVaFm4RK2CJ4FV1NrlnApTBHrIs2isWCfA+bqZKnLu9lLvK7rRduaWjiNxRsr/TEu/HoVKFdt
yIjd0CP6fqRptQaY27Jq6kMqi88L9wvhMX0/DX4X0QylonRqIjr8XXnV5cSyz0WAnoN82BWMZhuv
HljElP0mZXWfT1yHyifXVPVzYnI4fpuyMfE8ej0NBRamQJugcfFhYsOTOw9ozU2ehWWFk4WTNm4W
zwhJfS3KMS+i3tOL6HtnPZUzF67phrAYPCyCVh5yr81EtWSXA3fcuMkqFKnZeax1f9GP7RC66TRF
XTC5kdZ9lQwIexs/JzdLmR4w/EZUZ7oRflOWK7kEUvS4y4XOahVz0hTC2uwC01GLxkGZUNT3BbEz
WXellKItJQ51W7UbTarpYcCU7OZgAnuhjoSlxTYalx4Cwjp3rNf5oTVdup+rZbl0iZXrtkkvh25y
vhoyrAunq3e9bbfz4qzZzHESEOvC3cGGM7+ITd24obJ4iky3JY1CsaLMD7t5YsK1E2yOeJdZk+8a
7JILj7BVNdOPcnTrlWPkXInG9IvwRoJC3oATtNMW1+lyEaQ5SgIzrdLJV8Itho1j4G/8oqkEnGUH
Xw9ro92w8Z3Is+O6DYq4aZ3EGco1LoLYb2ScK289Ey0WWyV+UG4Nm9Z5X4Mvky3JygNHRDgkFWTU
SelN68o41762Ye3UkSEzibWad2jMrxujJgjuqYtLTvs9mksqpOd2IoXTiLRXxd6gtLtY+sq5WSDa
wga8oaqHHefokpXUCtmX66HLt35FQ7eQ60bLbeE0Ser2m3mpY+PLZAjAv3Qfu07QJmzgFzMvTKSC
NKlYNoba7dmmzuyeFkWxwpCOfLpc0bljl3kv/QNblod5InejQiTsbP9lXrr6ohjGDNBa20w0BHzX
MzQIh8bx1k5twhmTat3Sce9a1YXc76SYDMvEQmsl6gk7O1KYUnQmwMmsSLhk3jUKRH5V940WcjT8
QAjxI49z93PbjlyYkmEhjau2PeSKQNbzSrt5ELrI29VOse6DYo58N3j0YEcuu6dlqdekoUYgacQw
qjkT3NP6Iy/7GM3yqmzTQpSYhLSvR+GqahOkQdzMtRGlpCGfHSMyVUSpSz4umKgbz51vW43T0JY8
apaFRTzjegVZkAvYTxr31m9FFfRuVBXevsxUL+pymFa6dK9Tx+DY1eko5j7Y5LSsQidwYtRSGhYY
LWKwNg0hV34EU0D6RG0bzg777rjTl8xZDilLizCvcZ6owiDh1Aie4rY3TlPcOAWm0dyM334wot/+
xsx+ohvPTTvrPJN/ULO///gvt00F///68jd/fvjC7f786T4v8vbb1/zp+Ld++iOgNX8s/EIJf/rh
H/jha9b2//rlT/TwubG1eWGbWd7Urxmeh99lhf/+X//H//7X//YPf/AfVND71XUDlwSIce4jH7jY
H1QQkV+5R+FDDAtg14dF/oMK0l8xwxy7nks9zpj3igq6vxJGOAWeyCDfEe7//1BB5OKfqKDjIT+A
fzSAxV9TQOA5gVm83t1rORRXJpjTOMiUjpXVOjYBMU1UcT1ty9FZz17fb+ycp+uxdycAJys9oTp/
VdkpEA5EeFiUbSc60gdRlxZ55PVAFDlQu/XcaRoS2aGIDW2ZGMVYPPpeHy2eamM7Ih1mXLkr7sox
CqgfxBTyoLC67yIrpVwhTdk9QyVJPICCZ+Sa5vvICxoGLfHXdWeryMmnLBzcqor4TAsxqxqAg5Wt
XtGgOtSydkOU3Zi+Xhs+tDHBnIaqhORSs4KJYnC6DXUJjzMoca7c0n02jDQYWJ9VH728IwmznH3M
NPZXg/WtMN1ovrqN7eNU+dWqUioLXe41nzvF8K7Xul15jaljUrDiIu1LJ2qCqln1hfdUTKOzMobl
0WB6dBgkrW9nPfuxk+XjruS63RdDkwsnzXCYzT2HJcwEdLliz0Fhm4j4pRtWQzeGo3SyTeEG9SrH
pNt5Mh1DLx1nwXGahZXKkGiwbuMyRXijcPdQoXw4KM9hcY2qbvWqEHqjqPDcE44EBc1rRwrmIOvm
JUN7SFWQQelB2Xi6qoBxOHbLh0jdyHrni1yktegGkUUIkDrf1o5Yhpv394CghntV1/zpzP7Pe1CO
HVI9dWgfoL3jH/Jgp5e17Dox9Sxygh2l12O+YXyT2Vy8vyZE4ptLvsTVqxKKpzUBil7ifYXHMczk
4IVmLlSoLZycep23Su00xI5Effz+it6pkH05/eslKesId/iyZ10e86y/HYMqXnoeyU4dfD+P64pf
1EBtIC0VUREED8RHKgZ63Gz14odLtcpJIEZ0L4GqdhrIpKNkuATNw+i0Owj5M7Z5KSP/LDP/vI6X
8vPVRgNjaOnX/bIvuz6qhuuR5MKPgkqKvN+Rr9Zbn7HIz/Xsnwu9+OSrhSjLMJVetuzVsNL6dhhF
WgpvseJzMIqeJthfRMHiRu6C7ViGuRN6jeg+Bc6VsWtdfWyLq/d3csIb/qGgNn3jLLMz7/1VwyI7
RjXe0/YLR03Mx837a6CXiHrDrPQIsplra6v6Yt4jtnLdmHOB6KGydTj2UfMdN0CTwnrcKlGKHInu
y5llTxj5Rct4beRpbuphIWrZZ1B9VgJqpX7icVNhQfqL5lMt5mVHmbo8s9zLY9865XFggWgCMohZ
9lBCioU85epS4VizZITsIS/GUYUBuZU8xLkW1i0iSwQbhO+dMTM/ZeajMANdoKnToVn2dSBDY8s7
5tILjP2EESWYq0IVbAa+081jnwGj60pRF35SkmDVSUojlZVxzlYZGTeuMk8lSCbCkCCuil1RP3Cs
I8bnxJ2WfTs/LiwPgQMAYQ0SqYcEDybu+g2zG0ft++aG1bdeMIiu3HULDm2zddq73r2xqhI1vs7J
vZqtyJa70dXAXq892GGDoHDJ3Tj1shs0X+JRCYcW0Zw/B3MZ9ukmXT5btioLb4fK5ko12XY2aied
NBkDE+NuZYCjMiwFlleZbzZTP0Z5HSQo32T9wdR0PZFBTOMNJMZxOozUhm3qbkgDegr255DQj3RC
94bbx2kAvO3HJcaGXOBRPktkD127RGd85dRVHQGNyxwojg34iu2bsEPDakKRREU01q7oqwOqHkC5
0OAdnG6ZbkVARrBPKZxq//4OTm3gCIDSscp1X8Jd9pSE1RTV4x4j5wyMeidCgRzJdAWivO155+1z
3bmPk5LLWjd5FpuhToXSfEiCISVJg9wchKjJ2wYSo22JCg6nHbEo/KUIvdKMgi1FnqCUBus+tYNo
fRAf2my0omudKuyHBmQ2Tm08GtTfeJhNbOUPpXmGck2OZ45z6jQv2PkKrJfKocxkYCtAyHlYMwAQ
UBNARnt+/y5O4SN5uaRXC+R2HmwlIRtkzpW3hHDs2gedYpOWMb1rvCzssxg0vhfvnbuDix8n7/r9
pckJ/CdHBAQFhjNT6WU/lfawYB4urh/zEjKeleMKPPBqUWTDR1BRhru6HSPugDTFvBAkCN/eZn33
uec3y7QDTeZRFrNQ+RJPwS0hjbAqTVzUQQUHhbA7i96uOjcuKxCMNIDEkEaTP6zargitdoUZh5hl
MmlGdYBcsVVdIbTThqjM46C4WLI9SreZ1iItHvS0d+llauMWgwhSiqpZz34XU2n31gO66Ym2KM7c
PnoxxRu4To5wfc5b5I99Oe9ltrIofWQ+jd3qGuhrquGubmpOxGCigQtf7xp1qfGZlU/5nXfkFhK0
03KGtNnVq7oFic6CUHWpp3NsxztBd8gRCNChNdxNg3lfoIM/Ps9Ngpp1J4L8sbrrr4c8oatg53tI
MKFXzrYakvxWHRx3paGCAlG9Feh79TBk694Tcmt37/ukd8Lg/hF6DJnOnMFX816BKsfVY8HujEqq
ZVgt34tCh2M2hbx7xhfduCLtdrFRLlfePIuUQ/mx6aeI9NtFxnMAAqKoyJkE773QlTccwX+5p1dh
CnWvW5cz4MBc3nO5Mt4kmkIL4of5BMx5tdQOeGuEJRUBi2T7XK5VerdM0VQKf8NS0XfXfv7AA9A7
qOi/sC6k896e4ZT4lNmOUITQRVYTI/M+Td2YOAdzaYi5WOad7sNh+FQyqKpirIMQWhlm2GYrUOzJ
LGS7cvMLrMUkE1YkU31XN2uCtz2NnBqLsnY35XDoyXasQJExV319ITWo1U0RnrnvU3Y9CrAB9WQu
UQ0YlMudptMqYA/VsnGC69xdz6MbWnyhGy7qUcVtRcSs912fg/zugXK1ZKC0JZl6XCzA8lyvSV0K
mbaCUKBcQ7Tg69EB2Wxw9JmwfOmwvekHR3FZOEETjJrN+wWSNghnCRoSJ4uWL92FimwjXBxBdV5f
uMGnTImOR2javm+qFxnnraXxUWhIXNTORB20b6Y17VZ1t23SEPEEZIg2ao1oAHvj2fnuXbkJKUJn
iPIssoKRlY9ifVBDwofvrnc1FhH145xfs0l01bZtEwwaMhKgcRq5zoxg0CR5OLPpE46Jj8iOtPlC
UQub9lYOJIrD0gvyXNqdkfGSrS1S4XjlXAybSQm+RJqIZT3cDKFfhbkrvDu0KcoH3ETABd2rFPhR
Utew0Qs2Xlk4sTl3rSdSIT5Cw8qmroP9FO3H7dwBHfWSfqFRln0ebYwRfICf7XCVk3rT0F1pGbRL
ruymhVZhlTRnsO9UsvkB1a8wBo3N1Oce2EoOK5dH/nTtgUt/JLgUlkBZeJnvQbYP3LiHlkrx5f0b
IicyzYtq9xrZ2jKXTOnM27v8wkJfRIUpizq4l1lMjqhzCLtD2whjEw8c55Lrg9NcjVR0gLl33vgx
4zGII0Em6jvbJt71hEKA47aLgy4ZHSfqiySH3oF66KAh2keuEphcLVD+8PXUr6dRdBQ6ZlD9f7Op
F0ILwo53BEeVvcoMaFOX2U3TxQzaMcuZy8Yv2PIGlv9grq/sTAdvGmQFJyZd1LZi/Dw7G10l88p+
99oQoxgKhXiClthHNoT84Ql4B7vUnwBxVFh5YrhTYrloS+ECHc3FtPeDsGdhVty+fyOnKOFLt/31
jeQgpQY5Bj+A2pVWoLJHo77rhXOY1naJvU0QRGYHrJr6gsbvr/njtt+yyUv8vrJJtVgZEARrTnYl
k3m2YRUPfaKCiAQ7lbTQj3IECPbsU7GCdcl0j8TUhuO3zIbeetw0GHD5uqGXjg3pRX2ursUnAtM7
wtuqLTvXLrCvpors2tOChsvWq6KmFlxGbNOAkCh4mN7198WFv1YroGJW1BU41GUW43ldLYn6jHaZ
iaePc0w/VtfV9/SCOletusc9itmZTIZO7fQI6bJycgvevURv+qVlydIfoN6BHnHkmRBSKpYRdM+c
j3JV+qLMhTw4y4pH718fOhHE7lEQF87kVOmLy7TZItzgUjnbRVzhdCV7UFujrH9CEN1VCP3VmPkg
yJ5b+MUn3/AbmPH4yW9UZYAQBKBgLsGafkvxR9tdF1BAlOKa2KiPWqDIwujIlxH/J+PDPfJVbyh7
VWKG9vM1v4QYrvpEfh1MOAnrASEQ+FEDAhXBzUwPeX6GAZ466BFRGR2s06knaO9Pj4jc8bwDOJjP
QNIJ33GPfGeaRt3QkoKXz2UAwO8UopPQDDRuH3KWrZo2BUid1N0/5S6EH7kLn0hJcw4WzC74M09v
7SgmCC0Mky+CfPPuvY+5jaQK6dcsbSN0hgy8bUJoB/3sKyZFvk1LHwRvF6YyhhvZ3dmenDHhCwv6
R0ck/AgoHGs5tz08nJLPaZuUweNkbrIHN41YEaJ59b7l3uZghL18/gom/X6gps4N2hPzuWQUWhwZ
dN5BXXNdoJnyzFl+iKNvHIYdWcpyTTLlIrQvKQhyshjChTmH3snjInhO6SICxQ7utCHQUTFOFyto
UzADoNM86OGj8ZzYA9GTvfAmu3ZztYEEH5riS1C1Qg4ltJlMiMxFbiKjPrWAqjnrrx0o03HBwkV+
8d2kIllYAx9Ip9pG3UwSRMa1Ygn3H4YiHmu2SV3vqYQiohygObVW2R0PBAXtGoTOaX7U6lajbUrd
u3pEK1lQGCEYWmhLbwuUrlR5X3SXhcxC7EIDn+rI8QegrCQ/B8enbuoIJCpbItd3FujwOF8mHZXO
FEM1L2YoBaApPtVXdFr3BxhCcBC0+zbWKQXk+RLqWuUl7zvLy229dYtHkOEaHZAmhS1Y7YVTsZcq
Cbxgbbr6zALeCz68tcIRbS1lOS5tAC2k0ZtvyZxucDbdzkuejDOJuHqhUOqik/4KsTZcZhxPaS4Q
/jrDjBE2eN2ONsyBWxv96IN2mtNu00Af8P3j/+Arb+wuOCpYqtrvfDtjtC9AfT/gh2CNPw6XCphE
hKtH2uwDoBhhKvcNtEBIbD+CYo2SygmXT2kvchBAR1Hdv7+Zl2t/ay9HiNfVRhU2tWjP5ifNbi0/
52gncOe4JZ2zplFT2qJ9N4cp2mrgP6i+G8im559I3sSVjt8/wds5ggRHmFCpstBmghP00EKQ0hUj
dmIV7Mxcrkp56Kfv769zInCOu0KyGRB0A8GnyvIRj1/JdbcZ3UgOZ/LoiYugR6nOLebU4R0QhmLy
wrnFYTmu39+4/+L1b9wxPYoGtTieUTmkgKaM1EO2hMUNRqG+TPFDBRM0VqgmskOcLiExwEk+Zv4N
R9eAacGnYbz11umuLi/sJbQhLQ7VNTKrxY+z7/03mUMwRXmaAOPdqibs12QC9v/x/X2jE/v+oc++
SiqVwm3b8folLz6nVeTDpGk1dqJuomEWpofBJ353tvV9QsGAwSKw3qvVVJr7te9AVA4oaou9VnE/
VKKkqxqwvDWbnO+9j6yDtLblNk/8Kz0XUMut9Rkd4wQqHit8DKbJqlRD6z0dF2GGXgzOhewEL6Iz
5jzhYS8TKq8P2NvMy+eCu/uXmdB+uu5wF400NvQilzBrEC1QeCJofV00t5Lc1vb6zLovsP6G+73M
zPy0rjP0Ey3mF1o6a4FsOIzhAkMROy6W5SZNujKxKLLmjFxwIk5/VEyv7pG5U6+Rk7r7hfbCzHdO
qwS5IyTk/Eyf6MRN4SNun6eEGTQC4uj5ioISlwNpm2OYSj9Dc05MQJAfBfqrI9hmMC1vGygeysd8
L81uSlfB49DdpV4kgVhAKWOlOMfdTtTVBB9RxNmhjubOBMgGOt0Ss2ulWqHRZpFhS6L8c3BZsMhd
IhOWd/IcL0Un3OJYAXMMdYt+AlTqxi9PWCcjTFzTpNuoNvKgA7y2+j599KszNj2hEpJjJYt6hpRt
Dcsptln4hnjfvRqG6WIYNG1I6DYLqLpEjE0mig5mW/ytt6zdYtNKAVlYl1uHCl1Fhd7nHORtGOl1
0LYZZQhDzKkKwsKLOuhF2G6OpbMHRVuZBx8/VXPcg27WtZ/PBNMJTDzWQHg/4sXPyxeUYms0wIqb
pd4EpViaUM5xBRM53XwGkU5E0o9exCs3RGntcVQCYMDQ75THw8e0fJj4nXf//llO4NEP8vbq8Q6h
3aBM4+89Xw3Cq7ND0w9nQvRUzvsx4PTq4VVKYBybQFnKGilUu6lvXS9JnwZ/g3lkeDKwT2l3Rbu7
sY4WJ3TauLthc1h39013xxboyFefmdpMwdamXbiMJATeVS/bAbJnth3JfiAi9zfTCirDzFl7wJSD
atfqRIIA0w1nbuAEt0FHTLGhdQ7DcgCdy6XJPmFzM0MHPk8wTAGoM4FxKu/9+PyVpZqe2qC3ULpJ
G1xb7D8j+cmDCo6sKx5O83efF2Exyrjp0EOfVzeWwBiOc9V70KkhzWXL05v3/YGc8LcfIs6rndia
EWng7YK9W+zIDEq9mwzNbWdvuvmSpp5w5BQG9/6lB/pyrmDobKXnJWkuaLvCZltJGAha4I2M8mVS
wlRiBh3dXavLyv/WKngRJguVgmeCqDolnMVV48Lk9H5x7i0Xyl/l8FaDNRG8fkHLMPNj6n1zQS5D
uRJ+eVABEKQxF9jf1vlBd1Nks6hdoKAEPY2Zves/vm+FE1HxQwR/ZYTZn+G9plRDgJNn1zyk2ZmI
OJG0fsDw6+fqOeuqDIy7VJeIrBu55s0Mw81n6OsJDeMHh3v1eNr4Fmm/gMfjAgz4EGgpBrv5p2xy
LKZJ3QyqYszd+2UmMMgJity+/+RT3n+smU2mN5hl4P3I2kOBe2B0EirR9DLAMNdDJniTJgib9NPk
0rhbKLzugiPigAwPbyfRxuxbH8f+cKbEOBHu7lEiLmTXNr3XA7FAxd71hrCfmnjoll01FZH2q03d
T2dM+nZ55h8rXTNTg6uRgnJDJ10FMbHu4bWTBLUxM1srV++b9+2I9mG8+SfqZ4bCEtVApY+DT9i/
G9IEwxxCfdnKM+TybYv5/EhK6HBgA2eCBWa0sjcptDk5ZOwOGiMhTcP3D/EDbf+RwPrHEtq01MrJ
DCziVzEMntjmSZYhAxIL75OIYr5AkC76bgV9wqyGzkP33eMRzPrmHEYHkvf3cKL/7/MjEu0BSVxG
BHsooErzQ1NdBuUepBp4MQxE0dG9g1f5nLsmHyM1raz5zOY1vBnCqgNL4IUsDJmsPTh7GFD4+v6G
ThmFHaUmLamTuyOkJjPfk2aj553bwGgzTMIs9LFjs/DtOpcN5NFIEeg+e9uGrWdnF0y37hO8bJEX
50aRTgwt+y+vWr4uMJw6CLKXl0T2ZPSubKaT/CGv55AHdD2QJMfjQeFDjq9nJWi5GdQdzJBVaOMa
yAuHyoWW2y6t5RlvOeHyx0qobRvJ0w4248x1aA3o7R6M1wfQd4HBPnkGbd8Gc/9YBwVWUA2BBNRq
g/WygBhJbjqZAEC8f7lvg7nPjgocuxQwZt7CGWoLqjvqhAPzqJJcvP/0U5s/cuUcBnhqOwDKDaBC
FNMG5ti5rKJWnSkAT+w+OMIE7/8SdibNkSrRkv5FmDEE05aZnKXUkNIGk0oSEBARBGPAr3+et3vx
uvrWrW1ZlUpJxnCOH/cPvg06VZt18GrzRxuLa+etdcg7/uu/f/8/tGfE/U1PcSXsWDZinoceM9gP
2LLg7oe2OGjBR72E6tsLqrL8S3n27+UA+d2vO3nICm71aB00j02ZZy5bODSy/8v5/KeP4vz2rBpC
/6/osOGw2CFE6Z5Z6sccTrUmcWncR/Iv38ofvnXnt7ttMBRtNzJBfUCdtelDsDonb7qnmP5mVvjD
lfa7guZSty9X8941I9Qmsl6L1gpeKUaDSuNhj+Em/cut8wdlChHw//fEWRGp2UYX+89drqqOiv5j
cknowtw7lW/aTVO3+m9OoD/ccL/bRknh2y0psdh4HaHXrLp8ZF+Tnyg3UUMb/feS/sOX87vSRpjh
2XohrUNhVMaHQzsWtoqWydAv1RR0zJ//spz/MJAl/9T+/6tOnCuzKI1u2g5VSJHFLhuKGMGtLaJp
Cn0Wwe4aWRhHCxkInpMtmuc33lcRpL///qR/GEeTf+we/+sXQIR+aF06b4e52C1iP616wL0AkWkd
Q5ApMIt7pjOVu1rlrMjXX9jVU/nN2kPH9L8sn3+Ur38pKH73thajy3z4W9cDYg6YgQRGR5GbfdPd
uLIOVMVbgUCgt52m7tSM76ssgqYmoSFurE4KKcK5lc+L4iHRMSeSPEQK/JEimwqXn6/KuJ9kzCwZ
siJDRQTfVYsLInVgzTPY3uy6mNGPBU0Oh4tx0WOzfhrcr3VK/vsJ/yMb/dun+22nC6PwDKSU4Lmr
M8d8GgYUZJyfzRKJ6vYZeXjkty4ALgRye+LUTivHDBzexG3ND467naV8whAbfliskDFgjhOXFuSN
KmBUhXBSTGvUERHMBofxViF2GZPptI7OX1bIPzvr337/3+4nz23GzbUW5FCKEYNfAb2NJJudNdRF
2fDkzbBbDVi2to25+pqa1VejnTrRf8GHGZTtr635mARoBeW3175yA3VhvhAt6Ek20leNnicYMWFA
9K9FkzZoI2rMlG267Bk2gbMl+uAHVtFG0kB+lYW6zc9EpF2nBZr+YFXfo0bDO3nArLSA8Zvq2+Os
pa0fD0Y2rvhxFczIFj+6vhe6ABdgereIvzSnfziMfteoqbM6k7TJevAgjZMmr4MSLuhSYH65Pvnz
219W0B9qKPJbQVfji24XG67NOVqOiDL4SfPTpxCP7cxMcWUMAbrLzfDCKaUH9zYbMdJOCEOZoVi6
wDw0qM2TR62NzWDI5iqcBtTqH3o2n8YlYt5fFsqfzrLfBfXJMAhs/FjoOEca/kkjROPOW6wj6xg1
NzccR0yLMV8JQd6wLn95Nv8uAJLfDbd24Yx6qaiOjqfbLcvwQLYSMeKwdM71a+dFZXfejKel+zUN
if4gi3D1AuXdiKGCYRSvJoH8HpS/pmKLLLSvep3My3Fdw6qNGCpn+0grJ/vv3/VP1QX5rY6kJmaw
miX1gzHsZLklPsUzMUPPxLA1Hso3H6NtehH9my7Hv5Tff2qUyG8VDV350PAOY5RZBDRdcMidbMSo
vXz+JE9o1GBGhsVov+7tJ/+B/8yPfRtuFwN+1FTs7b8V0OY/38e/nCL/39TDI5CFRhMOeUafiO4/
6Out05pPPk8PwnJGF6pSZQRGA8Fww5DdmG6W8Vjb5a6vAUwZ+FHIMjKxl/nDWly8OhH9wyyu1EYi
kTehRA+KlGhgIbZUKnUpYEWr2fpVFdNuLNcTAA2ZJ8aXnnaISlB4J01EzJoBt1xPg8EvQiaRuK37
/VaMkZyXuGzLeIEbq61iC7F4qY+PmuGvQe87FlL9iW8akVQkgqU68Mycs0M7yePiX2UbD5aeDwv2
IfeqgNtno4hH5YWa+YGDOxqLJZk88THVuW7PoYGPa3tvlBJIejCp60ExfTKBeEvbvq1+F3L3pxz8
zAOao9lMGeHQbMakU686S7QRbZzwehq2ZZPRZq4Dc71UpGWBZXSnklVj7K2Lghl06ZINmJBxUjvc
iF6fI++1Q0XwXpTtHhHl15m2kd/wZ7tSaUfIW+W3oRrYZ6WW86iq3PDTqYNHbeR6No4+2ByZOdBD
V/cs3wjW7GpSvsHcUfMpGARIOpYFgM4Gi/sU1OYbUArM3NHySwxTROCJ1IE0qaiHs4oH7rycPTJj
CDd1+vggF+d98KyT3/s07d3JYbHLHPprZqb8nIRkWV1LmOa5r/AEXZsjAaMpHpXIqeZaiQgAk4Mb
4Cmuwdy7+Juz6cQrmQMbsBULo/iY+zDoav2tcvryZgv+Stn72I7zwW7s1FB2JObGy1qyvhvD2mbC
sodbVcEy7RP+swmZbssAD2tMx2tRnZfpuXfOVTWEGo9hll4R0ZFzBq83yjaXV5eqD5vCj60ybYyQ
FruVM7jmGcKqnj9BFMj7Ctn0h0auGLF+FSQw64tlA9Wwp2XOaDZ2O9WfB9Q7VVOE1tRFRR1DY5hL
wCEARYngI8TSrXBqORHTUtVhiFgfyHTQ13AiD/AGtyRDtwHTm6c9zupQDZg/Oqndh2g93fiOewqL
5kXfjogdsKUJWA9qihEU2rpvdXks4HphaN3hMrt4W/XoI/q6ul0gutPSXDusW/e26sjIgdbBr7Y3
HUT/zeS3wp4jiLyU5kensEis+XEYq9RryCu0m8IpXdSdmopqQqHk6xWsxFOIViyssMeN7omTy1Y8
icUUucv1M9wy57Y3jr3ZxxKRqHwdy9fJ8JLS0QN7e2yME5vzRS3vWyP2+BjrAqFKm1JjeCnkFs7+
uF/1EoMpf7dYhZ+P3LxaK2hBnmc9ecUyZAypf62KNEu1e5vKyMbm7RhHEo3XuY2lQaCZ9DCMAeME
KgtpXy1ZRWqlTzBCLyu+c+AyqHQTIU/ztsnQc/XctWI2s1g1HcJMCVPb6ywFgD3mHugaVFSBKk/T
WwvMyeqy87wAF6DBlFbNkWfXmLtNyayB8oIco4alYrd1ghocg38kb5YnZdCkd7dI2FYowNsIOl3m
hoy4Gev38TZsS+IA2koJj/RRc6O5hTFZw65CHC66/xxSI+N34DZMw6af0tr2E6kPIrMqjPp8p3uT
Hbl05locWHldlvMkv0faB4AsjGvayCcP37pT3+ExEQay2B3MAe1q0kE/2jvAPXm8iPh02mAT92p5
0Ko2Zz2NSr1hYV/7TwU4CtGMi8nSnKs5DrBUa80OD3hJZXs0UFKVMbz8/cHFyXbWecTdyzzaOF1h
DWof9DnQ2neMLD3/ihCKPn86fgHmjJuW762f6muGZAj8HNQJxzY0PvEv5ZbTMewQGPECYwkNjEIw
+LeCGaZ6pz4tCDyJg74FJXsUxqWGoxjsGJThpUw8Yz8WD9r2A1RUzPgvg8Fgg0yHC0N8M5XPc19l
Gm1zp2qfRyphem+EmQ5sV5mYfg4s9ebKTSwYD2wfsAPlpAPuq8kykcVowmHqVdjAZQ2LLpg5lo1T
8G5f3ZfWE07yekX+aoUL7t0WqVPaex9dAuGLum/G0LazSt/GkIsO/0M5jkfJ3frTuPZ1ouy4aGFv
cELzrghiXsNSy3XTtYDlTlduaDh1gMUTlwMJNTGEsoZnoLwsthlt7hhoHrLA7nFgkemVOES3nP20
G9xXmIc/dlroNTB756PThKNAoI/y5Y0M01mNcM/DoI7+do15e0DurjFbaMQJnePJ2HUWUAKxtCBT
wnc24v/1/LBa6hGzZzy1j7o5DUbqNyjuF9hAjnzLrQYdEfm29DpoCUAvJ6o/s00LBNq9cec6sTFs
Cemf4UZM7eFQkqisusyS04MtTt0cD9V7R9DtrSGF11GN1+1hRuSAjo99HfCiR8yQx/CPe2481Qi/
kOd1xXnEVeLA3DOYE4AICmyOaNLfPfrlGsE4ouhP6u/JwyGxBIbAOdUGDYZuCAwYufCt0DQTw4j9
/qkvn22xs+5HReDMR8H3BloHdnLWuAcJbLwxEgg37Dqcc2+aurLtCRAjSMjRXORmmVdTysfMd9IC
Qs5tK/dQDgk2x1Z9IK6XeKZ/8B15HLwVBIQFapxrjPEkGc4huj52q52X+Ea7Uj8T9FJtV48HigQY
7/syKzBsC4ncYn9TO7oUa1zqA66YtTk7CK1zowJ3yvnw3qs+rvmGRUtDyzGzcmj38FLu5vvDh2HC
W5pkQsRdbnD+i2TGQd/hu0B7Piq1G5cyNOQU8fXUQhiepXvpx9Afd201RqaS6TrNPJS9PNjoZh1A
Q4glz3I8mNq1sNr9YH4AxcHXAuikcb5YtXZRiPxJhrNK2U+TC+FA2zladSwkLMtAzAVEhdSjx0VJ
C8cTdxAyF/1+Ml0R+tuKysrIzPI2udAFJuKiqNIHFHsoyirTTVam2Oc248KnrhVRlmD4aYSDL1JS
OslKJvgkh2jarGACuQjKlH50O+zfJscl4BKYp8S2I6uXmBxNmOmklVzOarlB6Q0kGUIdBuSeLZGJ
wOoqSFjZB7+1Mdfl697fJEAPXabhYquda7cMCfxDCNuWiYaO1tcYQBR6deOFm2rFh47GF5JKsPk7
331ATD/1SxPJ/ftiHhNVcBJ4D32f2qzYdb73s1qlFc1UuzCeF53+YVBE+mp81fYsU7Nb8MTIi3oe
+6zdUu+KQbRte4Hv7jEwlqhCtv59XVXq9zBizi/Mfzf1l3F7ISvKurhrHzbEQ4wxWZErawJS5NXi
S5QCoenQx8W0vmcYX0IdWSZYiScM39hZ1t1RzL4ZWFzLnQ4rVuszd05MkeqM/iKujCt/RGygqVGI
b+DkgC7QcydeWnAVdYneji/lHsDA5bA4g4YNOVZ5tardbKHe8g36OAvj6IxrlVn6/CZwh2fwSfmp
6D+Mjcac+t9KARIgaDg7L9RB+Y6RP8TU+gKKDRLMBvtsKBqTmSHcu9jZNstoaDHLW6cdqtlcFtqe
GzSruiJFJvsFjvA9IVq6LihxZl7/WD5yaeWQLzb4Pa73rq8uijQsO2cClWth+qET/ITLeW9hHj/0
h42+1/6bbuOoOLmNXwUNNjyfkYBGnKSJO0glgz3EmsRRMitYMWth7odNkfvBDnnGn6oDeGNZX1jn
zu0PdjeEZcf2m/Lh7UEz0BcJ+FyRMDgeX6dnZBQTtJ71oEqW1Fsd2uurTpz3TqFNM/ieGdhQkNWo
/U2HtwoV0sg6gGngJIilbcfbNJzNegx1K6nMz6HQA8/iV8147Mas65dnBMgPjLQXNZZwKnj4SbKo
ThP+B3NYkShrVxRt1uvQi7fV8kEnbF54tbyYUDOUeZHTQfHq2zMIYAgI0SL7Oa8F7kWI9EyDyygo
uqcSqAQDK/A6FkGFvdCAenfCCStEbA77pkhsI1n9lLVXH+0Aao373iXdbvTNzOCIweL2lwtWCVgs
T+4kc1nj2JV2tGpl3Bgfi/7krNFEESgixrfZTjd7+cIijNCP4fwIC8bivqJR0aiokL+cO7jF+hZz
vLnysKKQG5b6YFh6oI3fjqcB/xgL/mx5D6yOmItEDvRMAfulgiJo8TcQ1y5+YSDipTX5CjuKdFac
cXNAFxGZzm2r2t3qiWdZ9wEdWGYCpqSXUQ9/TGtHrr9zUSdav2gZ4Wwdm3fi4iGFNWwcFE9uyro6
JvVT4YU2v1UWaKIcJeLB0zP2iTlLb4clcpf8bbFutpejSthU2gwQFYxdvSDrNVQ7109siZsabcre
VtNlW7xjCaMorET6wCOtmnFPoqRF6mJ2wnkE7a5B8AI10filtm/HRxDLuhVrSsFk7OGKrFkZm/RE
5IcDZ5I3UyTQ0drNie4cG+iPyFUgRzs2iXR3jjjh9Oxxw8z0AIidrj+ATxco7J9ujDwdwTSEwgnY
Xd57WQKeUMSamdv6wS0+1udKhq2851mYmbjbi5oTY2jDERLNFg1G3mFDyVNhJXZx9HzkZ0N0Oh0q
vlGLJvc0WsCXzvsW9Ktw808eqmDSyNhobLAI0qlvIqOZEKzFkY0qe2BlXqLjsvwmLtEtmA22tY7B
yePKIV2OUbeWR1jR02FER6HGHQCOiW8ghlHfhYQaOU8Zl+N3AcxE3a6JnAXOOAEOLZCuaW+3iDI8
9wQu5pQZsdsW+BD9nrZlJKiF2riOHF2dF+HmdrnhJrG+9HJMV9ZnuNov2kISrU2K5jiqWwG/cc/b
fNVjy9kJ9uPi6FEcbUdsQFwsaG5izB54TYx2pcon+e6SfIYnRawfQ3cBRLTjAYYIY59vOAFaQAvB
7ozbNeDfSJMGUjgvbMjN6jRqN+BpUm3RQubBC0vunz70xghgD88/Gi0qo2Lv46qdBfxntBOQrIRd
f7F2WNEtu+70UIllebOlrt5IIQcIe95EdhrYj9aiUsrHGPqEDKuqSRygNIoRna8JuyoVPx72Wsl7
hNAWsmvBhlvKOjV9xFMBftwME46rJhnXOedG/7U5Tn1ECfzk6yXPMFMN3WV5Gq3uUbLlpyzRuGFQ
FRRF5aZjxR87D/6rwvMf9dV3AuWAIozSBVgT7UGYaziA3YHPFenr9Om1c5WWhfGjeUYspuJrXR6b
O+4y7N4t+QuDoKnJXfQ8U2S1YfvL0bSAzn28AioHoWjci1fNrHAOJt0Sal56Hxl46MjIsavh3Ytd
DWHuyABzkceGSkbxIWr89gExnsDrbbuwIndXT44dS0RctzvPSOyhDIs+QcYUEsPKbkiQoBDk8H9E
o74HyxYxXtCMcoS2ff/CBHykP86ncSYv1psG/usRyR5jigwn6oakra8TPU72EGI8aF9GXNZ2Cc5v
BAMnUl6A4jXi1ONPW3w8oEBx+bXHiYLGuavmkNNUIpPiny2aOiCNwGHC3VgidoouuNxpKHTEswPb
fvE4SzNGumluftVOUqwRkLPkaM3JJDbkIT5dCtRlgbnWi4TrbciotWcAuVInBcUIDs9l/KymyAQJ
mn5r1UexPZXjr7nZ8s5Ievj9uwitH4dMWPaBqQcgbgwy9ruzcDccpxTNPDSwZodCbutEQr0Pf6an
1g5GyFA+NJPVPndoPUhPeKgolkaTN1erK9GBPkoa4y5ZaWRyhAxodWQoneVQHQiQzmcbGD0z8nhw
T8V0kf9LmyW67Lh0XxiUCX4e5tzYgDRqMI+18d0AJzjte7pDmaDBzwzK0wS/pP/M/LyzbxVIm027
PDrkl4vMF4XABMrSgsOM30gPZoHmxEQeGI8q/WswkSDjn34fGeynmy/AzUxgfeJCRRTHsCFwHE32
Bp1prM5Fl0v7yptjbx8EbMXwAzHYimFB0bUYl97a54aZoyDYxBdQoS0gLy2LXIh2Y4zAUmBCq6Jq
vNsYkTCsZieqfnAlFSByKfLMB4JjNpk0CC1grExHlCMdiDu/UONFsssMPXVfmQi8T1wqw4v4tmVS
yqfWyQnMygA1GSCykAh1UzBa/nwumHgADCOwOjzMFsfxo1+kADNU3jM+iyse+JVUL6U6I76mbc+9
hcqmqkNa81MHnqSNptqpWNiBYOPo+HDgk75ybYNT2IyYnZM+tJsOyg04iG3q3vHCxAhrgB+qi7Yj
w77iiB8emBQvDm7JFkWYWaGZbV9scSnXQLCHYsSSPzpoZzjBNyABqyZIFIInsYald1mbq79tKPuO
GJ/O/dl0IRO4h1VcuPUsi5ONghYgWbtNrCKazYy1+xrsicmCeNgk0K0oz4dHgXMQeb/BxJJFX3Pt
eOI679O2Yxo03lS+D022wNPrfliI4eu4NI1YV+/4XG6VLjpi78YvTjKIm0ErdnadTCg+JkgUyfSN
Xab5wO9mmOMtqEC2S+0+d/x7aj8cOTxAb8eo2RoO3RiSBt/dDb8rp28K4BHZY8DmPoJHDuIo5Ho9
q6BFdOJBsbe1Pm3VySlvAy8DZj3QIuXox8vA9Z+JiiC7+SfaQwezUovnHXplFyfVjEYMIlALiIT7
asi9U9dBU+1nlLI4R5ywH7DeDxT3/uSgnTdwpmxaBGkIJUXPc1RAaJZr7EcADrAWCgWzNMhGAVQv
f9kpPwGtbyw/iPi1tLehD4kZD4hF+mcww0OE6MDyVMZ+ENBRnDMm1TPo6w2w3Bf0TtzEtem0gWu9
gKE2F6HYQDK+aMODRFCa4fL4aeyLJS6sDZ0yLa0v228j23lqgD2k+R0JTzIMOXANz264bNCCn5Hs
oy3iOtpx5dcBrKDuNNFLNbzaHALuftAAdodNjbbvys8t/QcVndTK0EGVYqKOqfbNBudnE2kKRotQ
gmAMfgnWPKoXHfUIaMpevhTkOooS8xN8PpApkLy3g+FrERl2SldFtE89mvU9ipenAaCAofwunL1T
7LYC5pTIbdP5S4Jgr2fWaj7rdly9qCIaFZCrZ/iOUQsOaPDMJx+K+8ECUcdDiwJxScdernEFAldT
wQqey7KN2v6lcfpsZBh47AF+DVFQa8PH5rmhU+8YEmXAquluxtcMrTk2qYVteWpUTMyX7duqX00R
gpCzqNcCDnicyw4PdYZvH4yKqOSRixOLHeEX0OyvAXLr00o8aNsBA3KmxznaAvgyJpqden2qMBFQ
X4rE4x4B19WAzwPy4hNuILcogs7MTOdXo279ReBiqbIagRaUacW3074uGzTWLWlx1JLQGosIRozZ
QXkO2RH6R7CAaQ0wnu2+ldZxIFW4NslS4SGpZ3PZYyW0EhphaMEsKyN/OOkj7FkQeyOTvNYQH9zL
rCLdDi30kcaLhukwsJqJJp1oVpDEYClwA1d+i+K0IPjp5+QNSDyzQtmcrR7o+ckyBY6HSMHLoolo
kyrY1q+7HvjG58DVD7p6UPCNoPXvRLoOcUcTfQmFFhVDPIw5gqV6/e7NeUPxZoUFkzB9erDmIthc
YAZLRJeHB66ww9B+2ic5w4p1pt1jOcd9l8ll1z9LMGoQWv5B71nAEUZeyzlUXlxcJ7z54M39mRpQ
80KhI/ScmX4Ay6e3ZPNuxPxgik3c0d8W3RnfjCQ27spjWZB4Kt+98aaMB/JkIWFgzg/DzVoBv8RO
i7d1g1T5yEsjQw0CKkqILr6o3zeg9C34cpCLsDkgijKELoNuAc8hbe6SHY7ec2l/GDVOynhke4j1
vvldlVE7fNZtCqUVsCVPPRsaKLtRo7JCT9HwOT+kccP+jZKvbvqAyAsUUkDfEcYerw33sMi6uwPA
EimD8t6eCiXz3jmqRg/AIyO4dbUJKmzSWdAHFSgxHxMSBN6D/iPEI1qJ1slICXCo2tsC17RC35q7
zS9pfFn2413/F6jgcW6wyz/C0n3JkYAe6ipzLsoPbZFhPgCrjg5hqNo+HZrrgG3ozy2+8uXO7Vyj
vgFpmAeYtbrFVb9ibjIAvwGIk1TPdnulWFNVh7ivAxfxI8nH7tRZqbtGhUqglsD1g3w5YrIMFjb0
MthdCH6BdJ5LI8F6c9X7hGuhPIx27IJEXqZFxyMQi8Ry3UB6F3tfXiEVL7+mEu+SuBFyxdeuD1GL
LLGTzn0CqXpZgulzc/YUnOHRgZYwhRJFjSbxra0vNsYz9cugfW99aGLhuADV6ft7tp3czUqhX7LQ
6mIQUaOJfSEt4pYxvWz9q0Wgrxi4CZEdvzmY3DYZquhujWe4fjRc/8CkYRpfn8b+E3Ql3963dkqb
rAWjH7UrkAuehjYo9Tyc0UmL1henEAhcGsuaKcXWdFgChVvbsjvYqU10/6X6WEd06gyzKTOcq8x2
Twa8XOZxlJlv/lrwh1s+u3nX4HUjr0X33H1ws9gV9BmTk3vT409FJJGCdYfbcCSQ9HtlhVb70Dt7
Y8ZlbsDt/+wXr6qCheJOpkxQqxkotDc7ohiJ4SQeUDk7mJDPgT7fk2F11IgBDhXkYzdUVN0TUWyv
wIcxSYIEqwlUfRNoT46TCPZNLONNGBrm79DyFAYZMPT2poWbY7/iZQFOd3T/z/UOCIDoZbgCUVwB
gCHEB0GAf4o258GV5k2DAIF3Dkz3GbYAB7LH1B7XkAfl2WZ4WwYr9yY4w70ld8Na4QUWInSmLuu7
4ken3bs/e5+aWacSo+WgceqQDBneBpCwhcSuF5vOjIsl4GVC0M1eYPuBSzDwjEhUX2b1acKNYO4L
L0ULDqBRb+VGt7/LcFWkOz8Y2bMvX7Oy2ioDNDmjOEsQUcp4Wn+m2YpgERlwcUFzzgh+sm7FxmZN
qRolXgriL8mM9yUYyeYlHKMWe6p/lLMzMTpR3vTGSYxmXA4h8ZZjI7e0GOf9OmITM2hiJo0ciNRm
fRKP/vBW2npCF28/yCYp3eYBEkDSTHdkifk4z/fGHkKt0nAE9Pc6WUcAH1eQ6lVc3l8s021HaGrF
Nr8Z3rW26IMocoq/bdvaI9GuC1SJBtcEouiXqjri3lxWoDhRYx3sn3L5XmCnLaEAgGocsufZjQyy
Xww0QIgRlogahjhq70UvJsNgtzq7FcL3eFnKjM+7FUoshlUYJVjlg88xv8CcJ7eN/eZAcjfjrsEp
uO3ECpko3zZM4464hesp9JyEqCuvz6gqCycWc6QVAGOksz7kYj2JLxcOpcadLxCXoVLM8wWob7xq
YgRiEUIm5htvtlfi6UatmTI384HErs1vB1ErcTavyspZg5xtXgLe0wz7FqfePCVouEn/RPxHuF0A
vYGdQDOvJpY+6mR8RwuJVLmnqDJ0FAjIe3nImGJgVKoDkB3LjL8I8Xr4bN03vIDDNfNVBSBLWepr
hrONYYB3nnGWkwnVGosbjIkL1QWlVWXDfGb0xXeO63JqMGWF0GvvyAh3GsRdeSepKZm0INna860G
WdlXVxR5KFEMxJCf5/Usjev443+1tRNMdewUvzoFAauur8qZ3gzcDCv+8VS9iu6jhW/KX/bzPxyo
pU4wFLXGSGsxpJ5D7yBnA6XEW4PqEWVkm0C/s1TgZz4Lq+LcNmnLr/586AEWb886ZstTswfIyrO8
1/UGMrP2raPXhu6Zdl+i+La9sPHR9MOQ2ughnjveegKQoo3nrcLlB28tAnneaEL+Ui8xfzJYXNVv
nTzqnx7+ztTEin0V4mVCqJw0F7SAGEJiekTIcRM0GgnuTwDLBmNXimFPeswAETbEiJHpOTCTFody
DKkPr+qA/Bg0R6d9aTaM02FnmWAOaIcE783p21dE5xRZgTiGTOBE/ggi4LmVeOkRgvsprXhC9oV7
x6iReJVvSsecPyTW93q3U8BR48foPizYViSKjXt/05goLOAi+R/Czmu3cSVbw09EgJnFW5OikpUs
5xtCtrtZzDk+/fk0Bwdn0JiefTWDmb27bYmsWuuPmVeC+DEyoPRx8ZYkH+2zxmpSeZ2xmUglfnLP
Q/NavyWux/MACApYoUWQW8rvrPjESVzlgftRMGhq7w0wS5Rs1ML15+IhQueZ+4bzUEnV18/Ujtmx
f5/dPuY5CMMNan5VfNVkup1Az/HbwBSdXK6DUuNDH9dmt6t6NhqXdA59X/dfuEAeHVIVzCVQoDGX
r3BALVE8jx8KIY18JgoqjaaS26gLYg4Nle6nwC0XHNCHyEDbeb9nYBX0ahUSQRsd0/mjjt8juXLV
TxWKLjbf7NRdW4+TuppsuMd9BgLvQv8QraHG9ourqV99ruyjmpsmxKRO8PXyoFTvdsIx68v+phEz
MdxqALDUZ9co0OSJx9nCvWrz5aDGNn9N4S5PlLUKfy3DrTryASXXfqgDN0/XtQOHA3G3nCrNTyMI
0HIrh8cq5JyIfJtXuyq/E3mkz8CLImpNLD9qNqLJvTkDbcES1HxZyrORj4iDRoTXtRfzhkQOwztC
wUIGyVIwQ4Br29xStU3i7biaLfQ4WQTwYKSnLhsfKs059DD6y2lSPEO/9NGVWC247shFIPXAvD04
Det9+iQr7GFDRmmPgpObz3aT2hIU7p4jnAWSXRHmGcSkexPVTWhrnkuWcSBFZTw05S1zeSZiABem
UyHLoyZ0rxAXpfXvH/VwMbtTzl8YZTf+NCdBUSgumfkTVqREvCUqGmyNBVx/Vojyk1YwLR0mTJZd
5uQQbTNHRb7RfuuA9q4MQEboYUCZGOqmX9hvZP4a7r7iKFxupfvVRtH9X9nz/CeoYmhDK6yD6TB3
k0BuPo0TQa9m/sGVLTTgRMd+GBAa09L22dpAqNkUaCh4Rl54iYAMYuBdbR8L+buFh5/Zdoffi9n6
/xKqnBbr2EOtR+xoNWeiKsR7yUgUN+9Dlu4MgSZLJjudHzwSzp4osH0+adceg9q4K8znMD2baBmj
8FVtibZfKC3quyFcNfp92iw/ZJas870yfbga+DVCN6/nV+lfY/dJ14dgynbtAk8VXqitIi/u0kW7
Uoc5fNKUjSVWixv69vCrKVcSdsV2tiRkMu0SSBkrL7E+MGl/2+WXCcQUd1s6RmAQkoZU/wLkPa2C
PH/qxu6Y5PpTZoJVmzD/+c5K6Y37NhvkEt2swjoTb1gst7HlIpXuVXUr3rmp+bKn+EVx4dqrxQoo
q4N/QvloNOW27nnDu97iXHO++w6khBtYGxWx6VNxC+W8m2bnOep3k/7iIMItEcLH9ZulRJcWULth
wYgdZTjEsPvAaUL1ihhiN2VoCSxDlUGlW0+OHcVXw0QgVEfM9MVSbk03upYO8TomwtHyW4/SlW4Z
W6VGzZgvNMjdISCOnEglD1A/ZhImFyGUSUsLIiuEEG7zlrtloChi2JnjgKIdX/aDWeib3pWhVydU
/fVqPaxlZ35FjRMFMKGoFmZ5ECECEtMYiGXTmO6LU6gEXbYxNfcBsRjq+dEYXxXu99A6z8Mz62eT
7F2BA6CO/QJFUvFl2VRLEDWzPFgN61SaMeJhd/Ca6HesPBnECLGE4odwjfFCiBIknIawIdUwEk2d
QS1JXT5lQtnXmjJ6QjFWFiZNnRfV9UV37a3Y14rNbNwsAf+lr7OOp0G/NRMrfo6aoirgSuAsxZ2g
IzGkNDwH/+9S1cdGVm+2rRHrOcBE6Suk3+Yu0azTYO1LYIKZKVYAYU2Wwhi8iW24AuPDlEQzSDls
mzZ/HMbehNUKYbvkYyrFuq5JpCXPofcckYdeqLTmQ1OTSisjPm/HhSbp9WT2IXgObdGcc931BKeI
MlVHo/10E7HLcZ3WQ1+SsWT5k4sO1TKqH0t5dMp8G0f0YBFWA76fr9XwZA1B0mBxx3tjZD6k88kQ
JH24JDMdE4PB2WOKdLQNMT8Gt8UUHTCjxEydc/4y2zulCXR3V1rraLoOYm+SjoeYnretq7oLj3UU
dFOyg84yF7D6RAGPNNCAaUiz6G6bDHB/zXkhFZFrvugPebx8tlOzA19hGy07L2+eK3KJIrabE/S2
Qs62fLKtVYu7sfXdGJwJojfmZunZLLJlwwbg4oIx/JAeoh79v7FC/hCUJHv0s+MbEb9utY1qQd+R
DHoUCL3OYlm/ynFV9z2ddsa2NjsT7o2RKUFziOiZ8/e1fiqBU3taeji3GX674ZZ1Lu5l46NqfgDO
wqY4dlF8JBs808fHxf1lCsDunA2l0Xez1QazzedQKVshvwxi2EPFx2OEl5tE/7by3EK9qe66FZPf
VMhf3Ca8NUVNAmZCAVmFGm/STF8p7VvsaAuTD1lzbf/WaepGT+R1pggspE5yKkzPCmOUEKWCDndo
53XbOCpIa9m7P0NTqatenWnN0SjB1Kzwl1aiR+WlNvp2WCVVh2w4UcPMyy2j5P+APpAVN/mSq0g6
WzK7nMjdI8E2fBhA3o6Wurs0STZ97e7lNMHkGX6HimmEkC+newdBZU2ebMsAqK0sTSRnA/CNGIpk
n9Dp45XyXONcqoFH+rQ4KJBxBm2IC0rEqae6htzmWKQn5LnHNE4u4d2FZoA79Yz3Cy6PHNWNbdvq
6t6fEtjVXSF2nKy9aibiaUHaWY62GxR30S46d2qVouMcyq09PCwi37jEDlkMVCbbSYLDpkSlYFw7
XvkaeinMG0a2Tl3Zw21YPs16o7N3GsjJGpQ2kvEEI5biR/ZTqx8nx2XWocez90PdovqOH/F3Ww3B
ENqPKQqEhkG5cJjS7RtNh2wwiu1P+VtRpS+amO3TDM0NlpCxmt/V21pq+NlwcqqzLV+VBpR6pxbl
/YUrYnIrcvvrXqW3GO9oWoI+xVSloiCWRv27QsqfeoN4j6NobcSQFTUoXKqarjd3YptqyPa73y02
5HZixnGvSDia4TQUP2n4JQfgTl5hMf9CZDAyYedJ/mB1oBSzSjy2HSx90LqXXD0P5toJL6F2NMJO
nlPseQYqxKs1LT9xNVBV076KbN1l9i8rj49tPKwt5GKk7QUo5UvjZI/ULQ4ZxIrfVV7aPce27tlE
vzijl6HGTY1u092VdwQBoQ2ZXDS/YhV3GRDDuawPs0TwhHpV6LR0ablvy2Zj0yGDcwzqYya8iqfr
YSRp4D7UFvATKsyesnEzBYfcO5cvshMkXA0qEJWtu/qMaQ+hPtMCUm2K8biM2zjc6+LUWokXccSk
w+vQPEE6QS0TaN2D8NB05SI6dfFeeopmBYPKtQZDQ+/a56DIU8o0TuXBpHz2oxtwaF9isw6U8cU0
TALFRrwJhl+kinWxmPVyyn2yoeWkzS6RLSxqJ5fmSENbuSrDHt5Uu/DnD7r0EDExIPPSlmn3GLOJ
5flyiDQijMApDECgbkigVef/bYTMFm2dq5usvC2zThOaSUq07mnaRxeWO3fK+D2wOqY3x0E7xb/Y
3uFAeEiqC3oEsHpL3wHwB16N0shiHzB8mW18hSAd2bJzyUPVFz+vJAQJCUf/apAcdNbeRPmVCxsF
KepGhPZxspZRUOHsLgGw03gzVLNgv9vWdGhM6oy7ZWjjilAWCO0ig7g2O9bP2sbi0s5gDkYwDL9l
7YgnlAH1wyCL/txLEH2O/QleK5La7KsqPg8XoCr536bJoTJfHWQoGDxK2zpXhbGO8bnsGqynGFeU
4t5Wch0UBu9+FrywCyLKSQ+l//9Nk/Pyli6Dgnhjo1EOygUIOtLE3VqPDhNZeZVjknWuJ6dCWWUI
RHpKDzinWBcdBWbh/7on9UFB0jqBATKIXXolukZD5s+TIR67ab5NCrihYam0COmoh0vHfaq1Ilu5
0xOIa9q8NfdNudWj3yUh8F2snQ0GUbMaU690nbPewipnJz18RqWerdLkszaCdHrrGy7Nqr6G4mKQ
24SesFcVPxavU/odsnw19ZscPzQONymeO/ttskB1tRcV0DC5K4LeEhOy2ODv8Xlsju6IdyCkgO2R
zqHmlTpmbePEUr+FeC5ziNNogZMrw9B3Ga7Ue+8RM08PcR4uNc1OmbMdm9S8dUu9GkkNMtXweYqH
jRE6lGRO2rMqfsJe8bgWrDqOX5FIaTvLRpDRGJWDInhUvho1woGS3No2/xVRYxF2b9XSbmu6JBTg
BbV/jicgWWkjuGmtLN1IZ9J5fVD1llRx8vg9cA6RH65hBIgeTXtDMeAsDby/Brpi4zuPxQHwol+E
Cp3MbIItB+kb57hVcmA666L4bRQ2BGMnSojMfq9OUiNs6Lsc3+wenxCYvGm63Hfpup3zjQ2KF/W3
0j50vXzGiYXcHRXiwMfN8TC+9CPSUFMt2FYo4AZR0RfYIceMNx1jNAg62NR4/22SJijqC7Rsxibv
io/WUZ+iwv3M77UPDfilPecK2oK7gx/R4zrPm1cq2/wWwC2xhwOBRokSoBuPqLx1MEShYDYhRAT9
wGw7TXKXqbtsK1KB3oDQzmnJpSkC+XeVWOE7wC8HWP3L1quvgW8WHYcmkY6SvJKeCUICJlGelP5I
k3LotewX/ly/OQlDRWbQXDiCcpK21GPr0u5tFCxzeWldcv5TS5dVN3TbXkUEsog9OaQPmGMnDVFL
I7ysi9cx+c4u1cij8jZHfGO1dqicRyDIQzMAfAv7rEXlBvl0Ho3N+0TSa9GX+IdQq5EQ5XT89wL2
g2V5Xtamg4qv4cWyWhLZfo8hQF45ue992kA9S7ZuBZ9ubpvgMibtD7RxEw10RNZeb9vMFZvFrYFf
pflYJKB9zEIkiJdufTB6lGZCaxAbq7tQZxhOWj9JKHNKIp7CVh2YS3GitPRPe9KFLTTDiz1SgF46
1lFxxNVJa08LjyU1HjYTvSFkQNlhHQmPY2yfuswrEGBR+1aniFPGaVOaxmlGMYr3Ah5yxmOxHsdf
eu3s88RdmYJvGP6Lv+8ZdLfJx0001NuYH0tr0fAPLxSLBVbyycG/mct8H7vOJmzXLMeyP1gvIZqd
qrLvmyaUh+aFYLuLM3jIsHcy/AgbTkceFMQ1Mqb6LLKCDnbbnCagWPFSkUpSjspBs882Um+Fht4W
cWi9/DJRanVhv62LT5f4STz+98lpRBtX/Lj9m2Jee+cHHZiMb5EKkYKOjSIb5TaS82XaLr8qiEZD
ph49v3RdYyJLUI/DuQHxp+bZSD7C8cx4WnZgWBVvMaILxQlU8uX1stm40ggakuG8+c7FGFO0ZUtf
GwIF/FxuBuVtrEnxJwDKjff69FphRtKHeqeZqifi9k5z2FrWeNmgAEbeX/qRgz0Z4WC+XWuUG1MP
t6nlfEoSaIc6W0+OSVI1hrcC402OIE+n6dQsESbY2j5mDjIxb4ZtdGiH6zjG62rG+mdXOwMLAabA
FXE/dzd3b/JJUVuSccPyRz6wIw+YwEvQMtakyJp2KWoPC5Qul9fG/lLiKy10+IuQr33M+pdefTvw
8lpdMfd/lMWCBzSh2mgqcYhXxYdWJucqJmKqNbqzNjkvclFx4eeLV7nzXsn2lWv7Tltg2txqoGIJ
W+X9c4gkP6aDBbHhe8LQokbyB1ES9/Ee7Jh3i9OzdNJ1VCI/T6EyD311luGVZUaWkML7PLrbJoO6
T1adlXxbAKfjdVZemPfjOjwPFtTVhI1djUbE1mHHvgEkz/6/61J04NY4XlQkqQtKW3ceNh3LiRAx
pZGiOOr17C9WvpulpT+FArgDQhjPZNxNK9GjwNW0iLM709aVNX/rwvkq9JuTnRfRe1mjIHDRWyRZ
uUupijXdULCXqbsaQkTk4aSCKpf36agM8xetAc1nBfajpOt5Loo7E37PKGCymaqZXZdsBYMWW29m
J64iZ6OKQGuKtYhRlxbHuAYm0RvP4W0mW8+kdTbNIZc7Ee6m1LiaiQxSmj8id8KIsa6StaagLEXa
3lOO3ayL5KiI8AkzRBd/j6NzieZ3K/rB6guVzxZqW9SYyyfNuiSKcW7B2RunOiqT6tmmCEpbtZ+c
KUUJJSniZokTIJFjgBXxMx5xXY30vOYiMW9OmC7HeKhpFKak/l/jupIhKtUoSs1FrUCc1ViB+57v
yZqCRaI5wjA5FW9C3FD+LcZ3BVlAa4s6+ET5eyUHSvUq7OWZnWlrc+sUGtyIG6nHAROU0n1NS3p0
sv1cw3REJcWFGdYKB9HQvEmneS1FdFTQGtRTcrCSaqdHFh6ZyQr6Std9/D+rzKpBndRdHYIaxJV8
bVJ1ZaJow2FL7jmK4bINunw8Rm1IUwnCvmVGl78kviEcPytHNHRtrd0qCvUk0Ap5X8pb6zRe73Ki
bghnBLje6ojbRtIEbdxqfhYB0tLU+MHB22tvYt6aIV+ah82SYf9pofBhQrX+xIBdRVeeD9O9oOcW
7dZlZQ7Fc1XYsDHXxQ6m8rFjktBqQAOzW48ivPJ+Faq9W5RfJSJ5Y0q9xux5S7IKYaJbIZVKKsXX
DNF5cdTyAWtFvsvake4tQN4k8Rs29yj2a/iaehx3TmU/EZRb+a1VXtr2Osu1YfhmbOwrEGLNeOnq
khE6YhFYlVloPNQ1lrQyoBEPnmrysnvEDtuKUZySiU4gNIBhvKUUbB1pKfVf2vI92U8js1m1nF3l
J5/eoMNZ0e+OUPLOSWmzxOKFJWVm0LCzhW5T7GqUD6LdqFL7GtoKkTFFfwAxerETw09kLMjPacDU
M7BwhbvPJR7ptSvjw5TQ1zRU4ksuLGuhsexNGPyFWaKfTvhd7on9q5mLfD4pvNiDamFF0B7ifnrH
MtS5P7HxW7M3S9ueqUiDyYQmnvEbKzX9XoVv4MhPrOaQLefGzNakaq8auCMjvzTFh5O8zg33IF5z
sc9GtOwNcnFaugggShuaqbU7XxGUDtap2M/uKkT4WYuhFRVauziHRvltaGsrwzdsN9hg7iKlPq7w
5osVDiJJtlTbbSJci3lMS9SymTX0vzhuA8TPuk3TzjDQSX807YJ/GEYuhBCJuVuVGmgRISqWxCLb
zNVjrj/qzDcq5aA7YsoA9h8Wwm4cGtvi5fVOfEWrstri0I1BJa0tgJFprrvhVFN/A8wVXc1oVRcM
2aizzV/1PTQYYESkLwrqDnQSKJXkI2Lyh9T4EuzPsAnoq5QB4rXBoasce4kUhYDxFDGey1KuG3xH
sAPxCUZTsbheUVbUIW1XbRGM8/hYtZAbh7jft/PHbPoJDZ16uu+SSzsdbASjenyqVIVHU6YfVW5u
HSH49L7d6twoxc52YHkbF1Um1kjli7Fjy1oO3IdRGxxp1WbSXzqxK10qc2jidFlxyw5ee7JeVfO3
lRfouuxdHC0vSX1ztT7Ht4LVoR41H3eqP+sd8od0rSQIZAWlOvxG/RdrOt88einQaax/vRnSdF+9
qEP/GEPH9A4pgs1eGSJsYgrNztFzlNyfivhiufGu5pPWQy2AdfGMpt92xkGos+WJkhE2iVoaqdKN
2rV09tyHu2cRle8YNRAAQAgESctFqW/DlGy+wUJUMi+FPw9flmUAF/XAA1G1JvwIPLVh8x/7FNOk
p7vzVlPn2a9H87I0xWOZZOSYSKawYuhAV+whmoJQdIRQ16y99dSvF6KTjbTB3Qny1E/tS9yUvO1t
pFJgbJFIYna6fo4UzX65x5epvs1+70eD1W9dLaJt2wVLMF10m2JCJooFCkuKMr/VywlpZ6q9p03p
LS1JBejha7jnD4erfYquNSSQhXHCbYIwaW5md25szBIzfrBxyn8VLWbnuQ2ZUXuU/Vr96hAb3+Q9
49fYfUtDf2xqbSfuWRBVTu3RuLdLEW/K4dIAHMOpLVr6EAGCCYhjR+NaxDIzWVZQ2z/kFpPWk0zb
kKYnLMquZIGT4cUdGJMKMVenokGkhr9+YPOsFdXC2zdqp/C+PVZQIYb6kWnWOwE+Stlv8yz5MCL8
uEU+PzkkfV5BTTeMnh29muNwps7TBqjKllXLu9b0T4JwG2T7sfyeu60eKytVXwmn38KurCviiqos
v8pqeWRuWpCqxQFQVUegKeq+2fyM0lOe+xHybFSh8Yy6YT7HRFw+MGeTH4D0VyrOOV8WzxhDL2lX
sm2/9a5a8y75Qyv3PZuTkSqeBfvoZFDXdbjWQYbkdDVnBjP7KkBd/TacF8/JM0ZsMp6UfPid3x+4
OHBtZ23Yjwh26vA6mlbA/LCu7uMFqFtdfWL57cdAUHVHyE1ig5Hzu2I9qPUAEZEoYalJ/ymdk4qG
L2G/0KiCUW38xzTHT4wSWN7wL8o485ei4B5f2qMzKndP5IXA5jJ5rusA4y1e/HMMGTqzvb2gFyU/
QOW3niId3xggQxDlz6JfhfOTRiaLsuW1xNJauUGjfI4dwpok6C1vaj7RfUfluVef2nAnx+dZ2w7h
Jo0Uf4rPYfKYoT11/Um/ZnUwjz9FvnKLWwwrb3/GFuTUaweLGn9IzorxVc1WDvnS40EH4FSKNEZ0
RfcHfQciP085iLnQ7iLP+DFyGGxOKYeGO1xsyy+mo04jrUk/G4VjkfVZcXdm4sgM7KvDEWqyVfuX
Wu56981gWK7AwbMhLFeta4cn0Y+e3vKlxXg8eh0TGMsKWejm2DsntybRrkVlX2aOuTfuptq6piip
hxb3GmI1c61lEm2ProW0Z6EBKllyMMbcOHUNaiyjnDe9ImCiynYXOiXHQj/r6wEBlldju9Lyt1r9
pjlqXeMlmSuKCZplIQBniPmHrP1shFstabZNVW8yBbdUpqw1TACCRJj8UVKt5U4rufxI4YkwOall
5wIx27tKo1Tc0VBPg2puXUj/FlivGj9kmt2KQmeAseE2tLXhOtehZIpHDrxvLAYi+mKwDn0WQ/Uo
VZboEk9wIi+DU3D8zmtBRs6Urzv7ZOgn3aDme6/CQKrOY8aq3s4HYWkPVl03O9ORoZ9I6x1ugsAR
aO5GErgEsSj5xgfN/I50sUnweKULjDa9ZD0shxwMXnHjwdbxZBEnpSZfuUD1KqFmZt1cA99WJkOt
WHaNkR5yo73GJpJfJXtRongfos2wlOhotbHxICpMaF2ycYXc6AuGCHLCpnL2idoYIACLC9k/D0bz
WiX4GcZVqTyGfdb4c2551d1+lMISX3oe1YHD1bg7le2Ug66ubdTdtkF5fN09gW5DzZc0zmJc0SfM
AnGbP/S1+q7U4YeSQAvDTNk2aQfS+rG5rJtspSHMd9vtRK9uzLgi599RkuwLFwU7RgUmKKsEpJvv
ys5i3bv9ykHGJrViFdoXGcWHDm2OpYJS3OfzDAduYbs7rTmk8bPuEIbmoAVKAXZh1rraT/DE091h
4S5slddIb3wXZqDLJIKNS8RPhKw7oTltWeB2i/mndpGBKFAyhL4MM4YokT9Sy/3QIDDtYyRFqAIf
DPjAPCtWrVk/hWVxsjNJI2aznXJxrvpDMhKq1Pe/ENIkykYopyi1fCI33rVQ7sPcVr1UYk5gyoeG
dB/AsA5piMYpmRAU//cgrr8kov7ZkFqlyWCpuoW2zgyk8lx1T134+t//aO2eivcfcq7+rNuoTanO
maFre1UdqcNUDb05zLpMEAla8DbaXNUffTpiWrUai1lbwob+6iMB4WMuEl3AP/wcf4mwNO5Zcv+W
65h2etEMLrqZZTre00sznOaQc8Hio7zCQaSv6syjTAU2MlQOCUiA+g9/tfO3j+D+I/3bX910hr3Y
Dmf2ZJJrSqqWHYUqVrlpBcqGjvmautDsnY7xlfqt/WBsR21r97epI4Kg5atX6nXn4iLEpxHT7Znp
q0Rxf7hfWrnhzQIyK/g079WiKarci27Nnj4zQ7n8UvWTnN8KDsj2ZtTaJkaZobrYv5PIvsnxhdsN
WxJmSU/g/Qor+nmWfpNYyi4zW4Tv4ewtPbMmlnYeOQOXfP5gR88ERzsUi7o179xNHTA8Fpu6bzZa
2u0KqaASMlv4JkP+UDjo6fVO53+bMjxxBvzqf/9Kdftv3+k9FPffPlgpFL1VnMh4jPRhQ1aTitZB
qd9TId8bhz5z1wCmi1ZAWHcyCHUn6sk4GXHq0NGMIngBxafRzUp2PbTNwAi2qQ2v+krat5gZNSef
0jrX8uxq2cZB8dxH1eMww7aMxFGqln5E7nkev9XqJbP2029rvv8FDsFVyyYvnhLjVSFbr1qh6ohO
VPfJ8k6TH/VRYPR5G9CpFfYO36fZr5D9XWiNWTlX0NlFvtAbpxITQXl0fFC42HvfYRSCieUL3EUf
nYYyGlkMJr3VYuI9DooR6HetPk5Pd1sheOXv0UHzgQXPI1RbPRjfRLFV57G/GZxPnOF8FXm6zyA+
luoE9zhV+N2VHcLERkwPI2Few0NIJlIBDgC6Mr46b9CYlvFocJwzN/XDBggf41c7bm3yc3pqRDEn
5MbzRHIocir9p6145NgFQ2h1a0GzI5bxyzLR5cqebtvliFWPk1ZK/UFVbR6r6Jw1Ed4Y8zXTzXOc
HKISbYh7ypHhYcxPgEraVTdvW91Ez3gV+rEPf5Ej3k0nY6pXVv21FHusNTC2rw1eJLt5SCteBwKF
cIdoIDr6NeUB1uprY8Y9McPiqlfDuemLLz11fJfZX+Pqywt2HfLayEiY96nlekzUcbOacMyzdDHJ
PIjkSw8LggiqQMI1UoZTRZs8vLXqsWCgZH2tTEESKRFQOqkeyHs2acY7bhw5yxdQagMJasFPlY5r
VJbI0xZ6pvWKYckgyt94mxHF41xK2pdm3vXFXodpb9D8oiWrE+zPccJpZfW/BeFloYrtzxw9Omvs
ha04PYRo+Z3p3JuHnN5WQP1o69pExcSUR/ujs69b/FgpDrHoo9XjdyHla1psCtVzq5e0u1SF7mtD
9KQw/+TDgPWX5P9CeLLHYdEacj2V6QMi4AopYJ+X1//+Pv/tFvojmbEnhTCjKkd/DFNAmVjhDeah
gckuCbf673+FuJ8M/+k2+iN7tlBd1I50Gj4Ca6KuJ7iqIdAIKRfxilRHPggUVnmUBXaWHQo4R4q+
lJjmSDjocEH+MPn5cFxQ1im/Unp70jjdRi1gaaMEotjJlK9YA02p0Gy2bMn54Fu56xuIzeK7OrYu
1iGQOXMLuVRpK55k9q1pV5kMPnumxwvdaIeWeB2jBVxI44++OJZIHvGfuxnPq/bZ0PrQT4GrvFby
W0vVS7MAlSe5P0g0LRpZn24CxKX0FAG81uZloHymy48QlFNFOvT0WcUE1hIU3QM3zu5OceHGuYce
x+J7Wl70BphT5sdmQvTN5ASzkADyxlnl/EMAp/O3r/mP+FwOgkG4c4WAlewZTDnkVCrDLW6Z6tFm
Dsh2bfhNyXi6ZNpFMU+5hsednExY/1E2D0h6JgOfZQrCk4WHsXZ+KyZq7ry7W09uFc+OyhLN1jKQ
IC4vyKyJg9hL5Ns4SdIeuabdeKhWa4fZjUMw3WptCzl1GJVdlx0UsRvynWtriEmeM/jFDClQ1l6q
eTMn7XkA/spciImq79bZvXHWkvJixe53GVpeKX7acB8iblIxM+TdFQR8VXXTJZ3GLyMcNuY0ewZp
AVNGxK8eHc3lcyq2Rndwln/q6f7ryPVH+rjasSJYdgvo2a2lQuQWLsF3xYxezAhp/S7MScDEnjv8
wz38l1x1/f6//9stzHk3zpC96r6LKvvqNGl7AjlH4JyXpUu6cVEQakA9L3KQlEAn4Vj/kHX7t4Dd
PyvYVWVRjaqYjb3SNrAOS1gE6WxflZ5bqUDFUjgTNbPxyVIpOSaku1ZXg9KiPxsZ83tQmZJl31Vj
8Q/Hy7+a0P/D8aL/MWSOMm+HSNbGXo6tgmss60KDDOdC+YhLlfSZGJbiZ9RRlpqDAyRt6yq8rEVk
n9llhBE45vTdpNmd6M+qrU2eMnl+RVvsuxELT53qzWVyuJf0MmyfR9dOUOuNGnzf/VjDthwjHsoW
sih60Yb/sBwYf0kU/rP2vdf0JFFJSjzYvU16mMOGWAYlIXDYOrw+dKALAJXV6lNBi2eJ8jDHZI7M
p8iI7+gxLHMb/yr6/Fpl89pEQJkj1ZEUpQhKNSJUcE3Tb8YGcBnf3NhUQIlEzTkxZWX2P/Vk/e13
+CNpeDJdWndTtySqZgRURwHgqbfwRj5uAmhJaIMw8CqJjfU/nH1JcuTKlt1Wyv4cVeibsvo1QBuB
AKJjMEjmBEYySfR9j6FMi5CZlqANaEMa1C50wPqSSH+BgCzN3uBlkgkHvL33+mk4pLk6QFwFkKUf
wkNxCrvX/pFChIjbh7d+j2UFeRFr2lEAV+DzgYTFB0EJH7Ieb2IFkYCNFL2iugI5TFZVnprPOHEA
h8U8/EhgRYU0EBjDpwrK8rxBvSOioHA/DNW7DwAgqNqI7RqUZ3Ax4XthAfPaZJB0UstfoGBWtJoe
oaon80ZcnyCrMAU+EE07FP+yFf3uha0D+nU/13LnMzJFDzSMQxzmMDjyEaJJxxjp/K55pMz7h/Bt
9W6RtLfl/QrQmBgKzOKp3QdXtTepFWHwBd8FUSKEwSUlDilqwqM5Rzp7TvcEBq9Jv/mf/Io3yW2B
c5E0k0WhWGqhRwarHxfJgQ7+H2exOqjF97uGv50qiiLxAQwjKgyTxKPDqY0e7w7gzDuQZNSFfex2
W8HEFaGWbls913oDqpQqxMzMQduDyW4pp9J8wA3OdjQekM3t7VnevN2tjRozh0h/3dtEkVhCdUul
Td2iZgzW9ybQAKhXofyLr+dsiDitzA329kIVRSKl63whCWQFrUDL0Wqv2bZywGTVwGV/UB4z8NRR
XtU8AzKGBrWNVmKShYNEFIh9e5CTNuOranJGu98rJoQODHj+aVBLMBjjk/odmoGdrTTGLoyxQJQD
FCAQmnaC3JJshTsBuY8LdZUNqH0woTlCo9+YXuV3ZHKP4hOUgh5Yp17RW19wXhAFIvRS+i5PfNw+
OKlR/qIN+eUdenv6llHFq5na0i4yExXin4a8ydQjYAAaq78zWmNJevsWv0Wa9Pv+NF9ap6SAfwnw
TtRGeBHYGYQa9QolXwMaqk8iBvV+E+ztSF/kiSFlFXGa0k5E3OggZ3T6c+2WVo8blB10+DeKKz6X
x2gDHQoNVWgrvQo67lVN5ni/+aWu5ol5nEkZ6MwyLAoA+tJlI9IEFbmAKunQodQbvdOhbqBRKsQ8
1FTzt7i/2Yq6BccEDagaG1NchZuqdf9lFrubGPeG8pKebSlsiwfvESrYr7Buf8lBWdpHxv0mvrxt
b+wOPHFweJXUs0qMJsZE9ffhlTPLM2rkdmaNm0KH1pmZviZHZgfjyCvlisfcCh8Rgl4VG0qEe1+L
9d70XcmCkfqDvLLSFjzIRLL2iPwiEzoUFZ1Wg9b3obRAzTdio330jSdMb2uweJM2GRus5I/7/bC0
f5FlRqmiBr/q0GS05UH2cfIdYF5mt+X02g1RZDZxd6Zoko0yx5ExkkFL3+63fDsKFzliVwGQOJmy
uWGUlBwoQumDEW0mV1qxh1yaQ6SpMUvTOZ2XeD5KB1Sli5pyLq5QlgJzxw31+9/ALCxajlg1TaaM
Cm5uGEd5AGteylVI3Wo4ZSpVfKb1fOsf40O7shsuxToc9zPWAYIs6Lr5ixSII12GB2nTPVGQXFQZ
F1eX8krEsHS2fO0Q39KjgIqzHsLSjONf89f+PG37z8GRNuID/Z5fIGZhTtf2YXX+LQQoZAYC+U9o
mA9ordNjA2msyRoQNDYLE2KR1qTjLksNzuO22fF66TRa4DYWvROOo/UrMYrH+8O4tPmxRM9SAVNL
MY2XQPayBWXIujImdJ+NTme1AOMZmChbqh+QsD7VOhwl1cIqjUZ/HIzCYrR6G6gP999kaUJ9LdNv
nY/00OvAuIO1vdob6T62c20rnAxWT4wHae2oWYiMvrafb41MSQz4OoNGKnxl57QGQvNNYaAcixgN
qHe32odH/hnAUDewREvWwpVoacGZW/wysfrWcsrB5dmT0bJsAeaoA1lmQmRBAw9SFQ+xjoqUIays
za/Bu7HDM8SBihKLHKEkBsjpvtnytqAnl8IBwRBxEgQqL7iBsHgVG9sRJbELcpmdoksrbS/sbV9L
69tnsj3diqwyf+aJ0S+Dyh9gFWWsHhMLMedX735/vF+JHUgEOB5NIGaMD8nqDND4t2td99VFt7qO
2NZ6lm6Tep4gjVmq8zKsLVGXL5AAU1GF1KBOqVPm72DlLF6oQogMsfx8lB7likdzsNKxRPtynrQM
0foZNzAIPhjzAAfeA9JvFUJ8em1cfd3T5JXG59lw61PnNfKtLyOFlSelQtvALBmphuPeWNtJv46y
W88mw5ixjmRxHqfGhBoub00mrpZ0MLaMagtxmDM4DRoycUPUhA1nMmplRNj2jjBmf2V1wP1U+iC4
ww4ZE4D1+tr13tct6a3XIkIfngunJvrPLRe3eubgtNdO7WxGBfJ9G25wbWbwFjROYqO+ojSrDp+5
4x1aM3UGo7E2wMlvWV2yWBOlRqPfgFxgrm1NC252Ij2vqG/DUZRhlI8cuow5AOxjiBa4agdQCXSo
KW5r3df6rXQqj4UbrRQDF1sktgmpg84LMwD5Mb1Tz9MFV60NeLm/IYHyiiIID41PHZD1ccs99Fv+
rXxa2egXzj2aCH8YhS6aav7QSk/P4+ekF9iBg3nwGQ33fpjoEPlUof289p0LWRxNTPSGimKp6iSc
cQwoISrr+ufCjF3+gX6u0MHX+9+1tJZpYnJ5kpClNOgADuBp8Azat3vvWrrwO8JGoreXagOtVjvc
AjX1WW/YDTDOpm+B7fcY4Fy//w4LEYygEJOIC6NpoloMaf8p6J6LuJZ7jo4RfKks3GAVn5xdnKt9
cBLP9xtcOGoEhZhDQSYlUyijbw/dQ35u5o+tH5NDr8NW6VOx/YfM6tDlu9yI4a6EHKM8FI/5Sly4
EMILivBzzZSQ42+GHF0uWqzdbIG80mp1TtcmpGrB6+srvZmMyZjXarFywH2lSX/dQwSFOCFwEeyP
3cAjTjk3ThA5/LRBbTJFIgVRrmP6q+RVHKtaf6CfvCfJbmT41V7hvHMGPwe375ys4roWeH5RA8j5
k7smgA3Y8lsh6GCfNeiq4JSuTIe5G269KnG65NHkQ5oCr4rihRFfwpUV/HVdcOu5xO7uS1lK9V8L
6j0842p9y5kshP22kBAFLvbCoQh5EVz5AOWWR1EH8U0vkEtBAhEFi8aFIoVF2dFKvXjhxBYUYtlN
ChXwZY05MBqo82HkA43WElOwPFXUPyCVeQiM0CzXptztzQSg1J9TjhpDMP0B8XEkNTRCRI2TGZgi
KqOifgQpRwMXX4UHj93p6ArXX5l1X2nVjS4njbGTseYpacRQtrj3n/dplgYoS4v3sxrKTjl3O3hE
7dgXiNK44RF0pFP1DmHeX8UJRxZu8UEAA07hubFTtzoMhrcDX/D+FvAVq9x6NWIRFmJAM7iixMH1
DpGAotCpNz9Vq4fGZkFhfKc9+LgY+crcWygUCDKxmQ99Pmumo7XK7PTRgG8ctvJm071RBr99j85z
SgI8/466NGuu5AuxuyAT851PcZmZAfrt8BYIa/thx+yiB2h664wtmo2FG4pxl1l/1p1fl7Hf4oCp
ocTIy8uvxPqQv5Z2/+ifJCN5lZ+na/crXulIdu6wG8MmEfuYTIt1mQpwI4ZY/b5ykm2gJbqsT5qC
OSyi6IVTAwINKr0DZmYT6/TT2mRe6k+J2Jc6agAEOkDT1ZGDiSXqqgjG/F/SOdsMNvvOvcqN6vHr
NePbEYcgEXOGqcLhP12+ISt/gB2iMenDJjAThFbQmrdC/QWmmxr0UVZW61J7xHyBTMsI8yF8H/CO
W0W9wCvCWbt3WKjuQCPr5wbEy1QrJDQe3iCNHPcQYVSjzYALBGXl7Req3qBn/2wB0FNYHM3TvTNz
e9hUh9Qu7UiHtO6+23W7xoDz2wEoVyOwgZvsd1G5spUs3F8KovSzZaGr+ybiODhkb5XnBIoMKoru
k2eBn8HAqAY+QtAdR2luA+cAAXLScKuEVOCLD7cEIIZ2HLxTIJCBOuaY6LSkSTqkEo8r63IOT2+s
ly9k27d1KfVRWXg91iUkKRgTeq9b73cI6c+zss92yonVOxeWFTpEeVYanD/6VoPEvloCKS+XDI1A
4zo58S+os0Dx1pRcyGLiflZVtmDyivvGCl/StSLFPIduNUnsCWAh19AYQZNQuTnFm3m0gXKygbf4
w11HJJY+7sWH2GPRQrJFntWfmm1qc0/DBja7DnABm2IDRRNNsIHoRtAGHfzLaoK19HHELiCFUt+X
Hoi4AlTV80tuwUcFpOViB6WjYBesxSMLzQhEgMD7nj+O8+IvDcTCqm9FJrvFZYYln/9sYpBXYEnZ
J7Gc95gYxlQb3bN0YO343GwBqdhOp+DqPTTQbFGL13xlXizsZ+Q12Ch0wGrQ0RxigUIN8jAcHNXh
Yy2JWCjvCgIx03mqm5gx7+Zr5vjMPQXI/wsX+t0nVv19v88W1pJATDu6i3m6ZHAZjDgV+poPnQ1E
5BqqZinrEoiZxfj0GBRgBjlQLjx4rzDwzLXkKD72Zx9ySipjDaAUQWUXXhBv979nnkw3Fip5PQjf
0YEGT492Oqg7Ih7EUW3n2waqwsf2z5IHYZ7f3/a7CITYgJrdl2tjeEt2Aa/ef/Wl3iJvFAtI7inF
INMO7ArTfXaRT2DNeY5y6jTPAQ/Sgi3lgbp4K1X9haHn5/3823cwLFTxhArfgZLhI3+s3HI1Vrud
X/FkyVppwAuv2FFyPAWaUWW8l1mIc2QDUBj3++r2mcOT5eqG7kp5iHvJYahZCbVF+b2MMLd8ylSS
sl1Z3gshBU/WpjNOqeC+PE3OBPJj0bc6Pz4CbAcWsmT2Iiy/6508vSXKGrbz9uzlyfp0m/dd6SXQ
wOpaOErDqI4q7ZQGe6Tz4aXQ6wXb6kL2eL8PFwbpaxp+G38OREs+SQBTABrLmuhXDrLP4lrXzQfj
X9chT9ajfV4sxpjnJofypVNXQqETXmn33/vrHvLWs4nDWJJSOReDFjfvVQ4Dk7gCwTYOFLHRIKcG
19tBnASDlqCeW4Bsf2AGED9DAZ4z8PIOjFQIAJWdphietxwkxFuQD7wkV3x1mOgWckEsPAJGaKMU
PGR1KpoKd2LN0ttEDuhdCwF5fWigZtdB2BneM5n8wrOwbFMhnAbNiXBSJEdOGdj9eR4ccRJa+d3C
c1JLigFKXgmfQ8YczlT3e2JpFRCbN8iQ1QS5kdGhazhiwGp3mEAj5QAGENbAVPOjbvU1sYOHlSBC
Zw9NBFwcWhUEMxAaBILRSdCfEBiJNvpBql22K7xDGFStnaQQmoTPYgSFw2LSozYeVgKIpflKJA/B
mIJ9KokDxq0EjDW0ZegajGGp3e/MhceTZea68/h84LrBCZMKBBKYJtZux9LG/acvDBVNpA50E6ZJ
CfEYR5RhtcDTyq8aPoJs3b8lXbQyHZa2K3re6b+v6CoPJnai0cgI5C7AKZB+yzs7SnkAGYOdrEyH
iRslFdbAsAoBa/v+ty2sdbJuXbZ+WZYeO0Ai8rFNX/Lo8GfPJda5GDZtmeXzcymQK2UzjLOV42Pp
jYmFU0FMXapSPHk2+mnih55egRgsTSJijlY18kOKZQZHkAIVjuoeC+9h63533J5CHFnCDlLPn7oE
VGaeRWmLA21QhNT2O1Dg959/+/DhFGKKhlk/+Q2X5q4IaSCfnjyVkSR2y3ewUwppTrbjDAtfScCm
zFn4vt1v9XYUAgbqzzkbJCDaT3yWu23YvuUxJ4DBwqVWnEBOO49baFzBQ/F+U0sdOA/at+VRhKFc
ZEIeuQ2Xz753ZQg7v1J+iyTIchQQMl6r/N1OC7i/VMKHUGE4r4YjHvSFIHmWhFdp2FEj9AHr5y4o
Vu5vbs9iTiFmcZlSCc9DesPtaDl8LDEmO0/Jvc393ro9lTmF2PkDP/IVv6gil/fNLrxE3YEuVmby
0qOJVQLqIOBcfBK5FOzSUmmAdaFRVn8UnoN1/3OUlQSJZpzDxmlUnrrkJcE1QpC+/1GfyMQMalJB
8YYwTaFUfOwgbgkbzADFh/sPXxhOmRhOvmm7rsuY1G2bK0xBIJa38uCF7iartJIXFG1G4cF5FDBb
OatMiOJx+jBrxN1/9aUWiJRozAq5CHrYcQjTACO99xoCjc2fzXISD80nxZjJ0hS7OZxLKPbAJdv7
L72wHUjkzsMALiuGbQy1vRTjCFC8xINJBBkFIWOv99tYuAPgSLA1xyARkqMwdns/gqGmmHXjgaGy
FgoYIDswAZDzkz+bGSp5ZICP3hvKlHEo5w1vcSNTG8bv+pWFsTC/yPq5InhBm4lF4tbDgeIdblib
X0sPJiZuMTFtIKdl4kaQQymla1OvLLelESK2oJbJpikQldiVJ8riIV5egfQSwn5WWtvkFk6fL7rz
tyOhTfiKKjK00FLAdzZQBT961GdTwQeMi/T7c2DpK8jF4aPozQghugfCoC3/EHugQYLBmU/NyvJb
GABxPtG/fUUs5qPIDAF4X2yKa9MG2hZrdISlRxOLpOGaLoFCaOI2o4gKUco+AZWzEtAvdD6Jxh9o
8NnLyE/cAq7FIPKBOc/yECOfItEQGhjceYnyhz00f963HpKKVGz9Bp8BgSU/3bfQBL4/uAv985ei
Zp2ieAbNNhCGWMi1vyX1ys6x9GBiUUUULdKyR8culYFdLRkKR6288gKgkCOrckHvsWMy76jAdXow
rM9BFBYQdMFFAyyumoZOZQgf3ixFGt1DJ0ynGgkIR7Fu902d81aeNDmqnZNn/FEf8sT0VcpcomG7
mrhSgNQVuXReVSvfutCLZEktKGhAunmsDBqpfiox8Lb2tPtvvXDm8cTKoFNurKARlLjKhOHJKKh/
cl0xwE2mL/U/a2LeUb7N2pyWICE7daDNQPEfWpqQ/RVRV1jLgpa+YP77b49P22zMITuXgGCNIt1u
DK0+WMklFvqdVOMo27SWhgSPLhsokVObthVWRnThpUk8fEQzw+SVSNM7SqeYSouplxyC6vc7fOm1
iTHleqqdFCjlOU0BWKMEBjRzvv/kpVI+T3Q2JQtw34BGpwOx/mt0zK8c4F0clCle48NaXL0E+SAZ
G0mlMJGQJYwTbHmjfJR20vOwjW22UOFTmMAPQA125SHpN7IPCcGVTrud7Qg8sVNJfjS1NI06crMF
yCl/ZKxk075BTeZ+z90+JQSe/TlLUauIBrrHxZgE+uADBANhws6/Qc/t/uMXdkOBZH3kwlSWcY87
HAlqvm+C24NxFqkw9zx52BFNCH85AOyvxGC3Z69ArouxyaSOrnGhM1+0Azi/kqtxc+b01zKdQFI2
8rSDhWAs4RrHht+PAbExO7SbS3aEToIFpfETdB4ONbCsUGbTaHBzRDPUYdCCG/LpCqtAA9aQ2zX8
7ALgTyB5HEBXyb0SzZgc4Fgzk7ZZKwYIxbsUu9YB4EkbjcBsbPg7b/pNu4Fuuw5jYYDKhZf7g7ow
JUkORtFDGrCkoAigqGCQ78MtnH+O3vn+wxdoWQJJFofassfl0gB+jDMBxztAbO0smQpg8tWuN2Hi
dwGwDGgReKl++i/Da3iAjkx1rY/3219C+pCU8QHymJHf9owzmPS1vbZ73+b2AJXpggGlOBuKo++Q
trayM/TUV5KwpbspkpMh1gr07Gbow8yCgBuQLZnwj9qFAJM1GvUC4vypsdYCgiXw5NfE+nYyweUc
akIdlgljXjsT159ucymt6By6whsUnra5E2zybWoCZVFZvhbtIWC4cqwvbDdfr/St6aIEG7yu0ble
rwOtBReKpj1DVQMV/fvDt7Q6vnBH31pIC7+Z2ErAx+n847SFJzZErS3vyD3Nt3wASgC2PwJSz28i
zCU7mj/Q+pXhirRdeYWlw4i81xILqkdmGjIOfQ0u3AZ5D6hWNeRUXewIKx05R283tiTyBiipJ0Uo
CuDRaK16EO2Pzs7szoqs+724UOsWvii+33pxEiNWyHicp320FTy413Y2Z8O2HtpYWOsrjcxH2K1v
IApV7ZBElISaDAA/nQlbPLXYMpt0G5meCRyBckxW+moJc0ZePii5X9PoMXRWpTIHBnZTMP7EhpJu
qi2QlDtgP2AvoFab7Arsud1cKyu+rCJFF7ZL8nKClasm4PNgZhglKdTIVf6a7WQnBJdzRtUoWmhB
YdSYBQhfpJUtemlHIS8r8hg+mbJQzYCXzvSs2uqc6BLu4Lapw1/dhOq0/D460h8OJXlJMY407roz
TMfeHg6oZbsIo/kjdU5URqOflOO4cjosVHwEep5L3yamV9Ul9GFw9jR6b9RneIC5Hw0aYXV507nB
2obM3p6aNDE1e55mZ6TiTJvibRDSbMA8VYey4FFlCtv7859dCFdoonTBos6vSGEzw85YA+rEaMQ3
Ypd9gc4aVAMg5lrt2K1k+Q+JFT1KR2obKOqIk0BZeYOFZc6Tlx5TAZeNfP7MFoQPmMxqMPNRQaLU
Vtf47Zgfuug/x6uahFiWBnwjtalV76szIeFjg+sCGvOox4c1AOvtDRFGiz8bmqgJlRQWa7ypDYBL
oaGFwCQ8Vqf06f5w3T66eBL0L3iQzIolNCDakOjTptPgrhEKFpQTeBJMPnqhnxY9nj09wFx5l+9Z
IzxZkPKGhMh+jfW1sHbg4PGzi7KyoxplHm0QoKzCgXXSjttD9daEzs02wTF4v6MWRoKstFOKyDap
jGY6s32FRpM6g/BpZy0NW9jNeRKKDQGwjmfmo48d1eDoP+D6/xDb8Jd4Tl+7J/YZiSW06jXfhaAf
jAmhoKb7yWxOdf/zbm/nOAN/9mISQasrCOfmwZwr91gzENRGmHb/6QtJJk9qn9STT4kNhY0bNvIB
q/bXzJQfoCNiyDDY0ie70aTLiPBMOCUr6c0CIQseNj+/qJ2CCTYUaJLtdVkwww2zgewVrELYSIVl
ucluKnigw+jHio+zqM1+XGl5AfIL38afLbNZQ4c5i5aHd3CXoBcLcVjoEcJwzOIPiUlp0RUMZHyp
4sYXyBjjPyhVrczTBT4JT94eKCGuBmLQLpHW+b9yjCYsYjTIWSoP/sbTx5fYGt3WBRgd8mBqdqag
Z67CNdKNdqKZb+BiApGij5Vhv51i8uT1gR+gjsZy2CfhYapnZrebTrUJpUmrttf4/4vjTKz/iuGh
eykASpzuleesQ29qnYOlcoUOlZbsSsczBYM3oT0mgNC0kpPfrs/zJAh+RLYR5CI+TDkEIJ7Vzhoy
eiFR5MnbhbivIjioIhTIHPYVyQRm7lPzzpnAKEGE81i64SOmkAGRpGPusNUmgTu9LbywzrjyaQtB
Fk/eDIz1VAaVgESqgw4yRJ+0ota83/RRqtXJnkbVfxcitX7q7d4W1wL/hYoKT8LkB4mivXEexeY5
vZZgg2Sq+C7qsDDdNga9i81VVt+8o/01PudJWHxXcMxUDig9tWcK/F8VCoE4LDK3xM6wFmgttUEU
7uRSBGmcwSD6r9DAgOkR9PFVX3tk1gpcS3sMqReEYukYtNCQdqQH/xwVanTpP/nrcCohmRRCn3um
aTHH0c5cyGzBnEzP3DUtqKUJIhArDriOsBwAcXTg6Guzn9kFpQtb0kYz2UMJ95Rfslh9iB5X9pCF
g5dEG4dKnzHQGp8QzfkbGvz63iiAzvZnljWkMYJXhMmQ7Km0XtVXmrydwvEkWhfGXGXcCDIwcggo
GJ06M5tMR4B3LbcBqk/UCvBn4cwlK69T0RRDTGMMQZ0+J6a/FTf1cW2HWqj48H+pgYqckif1/BEn
0Y5eZAvhtsts4Ulvd7vkkEIKXKWgRJH+5nere8dCz5GF0djPplRSeigtqbT2Nj0NKi6sMT6nXgWt
ZGV8lsCcHLG8uiJO8jSjAbE9BM5BT21v1tVR3/Qr5GYblbYg0kWrT5SWq/JvBE52rz60ugylhlDz
rU9fe/ehSUGn6lr18mtvvLGpfO3m3xI4dmTKfKp8FsJOisltYhuGHM6cdgB+b1HqRcaJxGuijSgb
KiAK7D9VCkdiYYrY6qCJgGjOA7MTclgbBLBqgNmWqT0KOlADRxe+ctBrguymhmP8AAPvfWIhAHQ8
1YMtrAUbnG1itZt2FxiyCX7uSky4wCDiybqWKPteJeb4KqSlGjipFmvRp0GHg0qDskKvh5pkiFvI
9EFggYeiU6x9vDz6emxC538HtNQaT3QpfCTLX+EERCh0WVnEEfDb0RVkKnMXiaBrhVptAkNrBmv7
ze0kmf/acb8NZQV5yTie2/Jc6iHbvkX6cXzvNLh1G2sTeCF6+EpcvzVBQcUoogd/dKjSjWOLHUxZ
scK1lb+wrdDE6pClSiiqEkBFnwH8zoCcLdwbGdRfA0OcVpbgwheQKgAtwoPUA+DEgaEmzZkjo8PO
LxtWJt7SFxDJCNxqBj+an67A/JwGp9GQGYSqMq/1f8j848jMWmzbHMiZKXLhpxrv6ccJZWEY1J2G
R04dV2Lx20cXRybAvQQAOdMBbAeZNcHI4Jk66h6j+5k2iRqgPPePq4VWSBK1wEUdDJhmSB8EyDur
+g11arBjWk8dEAp/3G9koajCkZzpUWaabkzQSpRDuFRHWFhDohoa7KLaUrYHc8A14uLS9xDpUxw2
MQIotATrLnjfQdYZd5BybYyeWvGrucntOcb9pWwQ9TXHwn/N5V1fgKW9gQu8+EiXBp+vrJGFijns
Mn/mgZnYe0LLo4nxFEHtBJINH2lhsnDTmO2tNRFCi/lKgr3QZ2R+nVFVH8E1IgZeSBdTnRZgBKWC
OcMNeolrurWwc+mTSJ5zHYyJXM539EWr4W414eFqBuNvtX33nmv4/07wWzfuz7h5uP96pHJkRhCg
IqFUU5y403t3Yd6KT+8Zdq9/9myirNZ4YKBLIXAY7SdvTJvoKprB6f6jF+YVycnMyomCngNeG1aZ
db7DTeZRyXbF6xq0cen5xKRS2lrIZH+GkCQac0EtgxpUhDg58qVqZTItJGOcSNSJuyIPA/qrewSQ
yurXAjVvQB25X5zmv8gb6JDiEu1+dy1MXJHY6lET+sdI0BgJai86wmfhKvraDrxQHeSEuRu/HbWe
UudiUueJK7BqvudQiBGgz621cPf5HC88/Icg7fLkr7APFr6GJJNSeT/04QhkV4wI6FpdqDMMY+cw
O//DBoiJO8hVDwQqGshg7itvIRMIkYqK3k6va9fgiz1GhA8xlAFlLkIT/uvwnr3Hn/xnfaLOMDlq
GEt+b1zm5f7QL9SHOTKPhL69xELHPHH7z3jS4GMCd+FI5c4sb6CqUdnBx5rm4cKiEYgJzYt13nAF
E7tlosJ6NXj2H4XZI0OFA9fKx9xO+WFO/3Oi1XQPT2cRqLHsHS7IA+5FZTV5Yt+lk/eM0/5+Kwt7
IpkxpjRqaSJYQW5/8lgrtGDUNLymD/cfvrS5k6CcoQwFSu7hAAEu6XDpjrBiAL1BPDS/6kP3q35b
aWahp8jENClDuIjH+IgES3IyRtjhAkr9Bo/PEKxFXqW4lTFZGPUvselva38IPcUL4eXiQhI/6FWh
gbCB1Xtq+F6sHSRLYRGZ8FaKyPERhzbgX0txGq5CkwBbsiFVJpTo+0CV/8Hz/Jf34V/9DxTtktHP
s/rf/w1/fs+LsQr9oCH++O+XPMV//zb/m//7Oz//xb+74XuV1/lnQ/7Wj3+EB/+jYf21ef3xB3hu
hs14aj+q8fxRt0nz1QBecf7N/98f/tPH11MuY/Hx97+9/oaxuB7WTRW+N+zf/vGz7e+//42SAAWR
JYh8Y+z+5XtD//il/WuKB/zH//hv//Hf/+v/+p//ZfHffrzWzd//xrDMP9O4QgHXSOJ4bi479x//
+QP6nxlJkARa4likdnMUm+W4qf7731jun1FslXA3Ccouy7BzGF3n7dePWPxIEEV4dIFkN4uT/583
/DFa/2/0/gmq/sc8zJr673+TiOUlyQorYXuQREg/sCwH98WfOwUbsjAA51DQKoMAsgnpTi4LOARL
EqWFip87RQvmaN5SyVMX9o1ayCNrprU4bVhIvenloMDAGxfR2dTBqqNmZFjutKmO7uWfp5znRHXq
GeXIB0hi1SoGvVIqs11AwfglhLlj5Xu/MkxYnWVlGQbWCavBgIxWuab01SiSsTvOrTZ+FpkVN2hw
hKfV3o9zAD3pYjPILHXgQ5BZw5jx4b/A/o4CEZLobf+rKgeosPHCsU296BLU/HMQFC9y49sSAkd4
rNfOQPmdDavGVu3rfhf4cD/xii5QISnT6dPIdvs+jlH0bsXYKuQAEKyulnTUenwtjXNYiEwy7GVa
GJDSlZS7HFc8x2lHa1EGe3MKEBmNg/lIHsN+NoN7sheLZjbVr3KHLRgWJBx8h6RfCt7CbOroc6Tg
ZE8pVASDXdnoZ8cZhVVoDSwpi+m9z5oeOcNn4Q8cSdKh82HgFwdNqnaiHBhFyjEaEwL24DUJPN0R
3/s8rKpTb4LJeimjMxm9m2RcO3sS/BTpTlKbFp7UEZg0utRnx4QWIXY/JM85x1WqMsKDhmHD16IB
dGhgYELfxa9MXJ09PkI5jRHPmUxXtujJx5HOZdMLG1rNB1AbxhDuSqmYs3rv17UBQ88JfnlxbcMW
QJlbSDV5zBO9gCVJBOqlypdFpTU03k1qfM6gxhg0bpozxGjM4csuwn02GGEZWJpUDQpFPHRbcPMp
tQLBC9WEARo8IgcfVlcOehMObHrq49oo9LzBgv54YgTDNJlDlD7UCvzPoHpeaqwovYy+HMHzuBzh
bS11qp8FRznyok0ox70xzhawApUXei6LEIP32txIxbpBbgYn3dr3HEEOKmMqR6hKevCuDsLqqeaF
x4jltwUNYTwvnKCxi3UjcPFrMhSXvhJgVJAjUYWIP9CEPh3oPC8fJyrmrFSCCkOVAbNeA4Ydh/Wo
tkl38ZIGx96Y7boJ9ujjuJVx4mo9RW0GuBirctzZHZzjlBAUcFCkIGNeDo9yJrZqVkhWX8omLXQq
38DZfBjKUwFTCQBpO1eOAjic0XmhJpSIgnnXIQqllA8+G2FJnme+0WVgb8ESckOVyikQOysUeRj2
9QB0eWmilZkCz2tFgaqdHLywUg43RsB+2PQ5m4qdV5eFqUQQzu+qx5KvXlu5pDUG0aLGMIoWBaFL
l6NbNXDflQoc8FkRMqpcSrtwhLEoRKF3jKCcw7zdtz1Q4zFfWxJDJXqepcB/yu2EOwW+hrk068JT
0qTFbttxFf5i6rQmRlGgCXmnTGlbYEWHjiYItwXAOw01/XvI+QfWg8oOHVdHGg4YapsWzxwNlawm
/RUp1GXwKTsvsPKCDJcVbdO6Ywk9IhxQV4FKAxsrJTCoaXpjJgQlU98iciha3GNm2QZe7yd477L4
GLi4w98a/8PhtC+pVylIXiJveIxLWGQz3oEphB2dQzFwhP2a4Aku7bVO1cNnWElPctK95xwzIkMQ
3mLc3mgJRW/DGKs8DQr8dT15WjcM5whWFXr1v8n7diXJkS25HyLGAhFABEIFkO/MemS9ukqB1aMH
7wAQeEQAKgUqpNGMAlehQqNIhSLJ/7lcfgYdM9Y79w45SxuBAndHaZu2zqrMBBDnHHc/7gaB8HVR
RH3aHPLmduy5hk0A7qSUFG++W78tA6LZ88x7mnFih6KUd7WGoQVBxFYsdHYJhoyES75ERqbfuaXN
c1GvRgRquJuDYLwrK3asKuLs24Yh8gnglGEOrmbA4eY89ci5hcGhbNiMYczH+8kNes4iqU859CIb
v6fZwZ3Iuag2swfIVJubuqDfeT1+WxT2G3lF90FOPxeNJ0e0/WlSgUQWjU522ir7WCgN/wiBGPmR
Jc9mlIBJ9KeZEHXvLFB1ddrfCWIPFRnO8+pvUQl90w8IhSPGbBZHHhhv1/S55Ghl5kaJnuNCFLGp
5nhK06PvDB9y4Pdmcea9JGUf86k62BT7hSb1t67rw2EZ6RQRmsU3zluCMtXpzSwoMrBS596Bwmcz
STKEU1HcBs14NxFzRob4A3GQM9dKLSOzCBzWtLfrLfUNk3mOGGP3UXdBsquV1DuWStgSIzlL5UJu
BsWbIfR0c5uT5pLhTHRKCHxkiljHetmNLUB61+JpSKCVpt4XmRGhqooWWmS2LuYlFuAR30x+/oaz
/N2k4oZaqMHZsuPanhX6Q6TYv0pE3iLREGFfysec2LgvS6swmEr2TO2A46i6sn6Gve9kb/p0vlpP
vHCikTw/3Paiu07oXh0+4ukeljlyKlmFIi9f5DTfFbqVOzjRfSY1PQZIFS4sEp8QlO666RPsr9bs
Pfk+9e21dZbjXLBjMH1p7pxTw94Erd4biQteanEuZ3VjoUiD5D/4MEXTbFXagj2ZktwPnaw9+R2s
w3yxQ+jWLuHOJQ3ofWXHU4AYXj20yYCjDB75Wbk1ZRtbUx16rzjg6bs6tsK3rIaboBhM3CkW1VW+
T1r4QCxZe8z67JtXLWd/8S9CpFDDLNOhrxFhUSJ82a0IEoaTzeiSb78E23dSvYALPQ0V39UNghxr
G8Mz47jG2o9Tfq9YfXT6JYOrwXBAdHus8cp8qVRcOFio63X/0Dp9se0QzhbmxYQnGrGLqSmjNaLe
9sjAbie5HJFO99arRaGSdnVEsvkVIo8Ha+xthTMTCdzPcz6/WcecSmfZOV3zrUjouGWLiFPgTbhF
Jv8fAuZxeddAt4WHre9eEYMKDsPzowIrfyHFE/NLvLxyfCfCgvbm14h57OilN3pNl68y/7ZyvAMd
VQ0bkvw1gTkpcp6HJ+Oy6VAgvLtKFsRM5ecOCF3r02FramSABeS4lOOOIm9J+cWuaGFxNeKYDYYt
yXon4kESmcbcK685iGl5XRIXrcx44J4bFxoZvBPfWQZgVua7TrX7almwuIk91dxuHF3HbIEVdUov
ToIY5YpiP6/1z1wjmVvNHObbAz/laCmzJie7hNgYjtnHlAvn1MKm7j2v3TziHU/XTEAR206/qbxH
zDlMrxOW3Ug3NdGgyZNmgDhBzyKsgNUnAZIqFIHFjxvhjNroBOexfrZ+i+5R5agE3hiPClbMGkF1
bCluKrtcIHWq44b2m1xWW5fkTkzqZDegNoeVGT6lQzoE17td7Jiu2ZetPDckRfoXKBXAEx6d/bhF
Tm9UtPhgY4b+beiQB4+85j5AwojPpwst+blVJj38Enk/GS/Yey559b2l25SNeuHU4mZzwQCSYdON
2N0LYYln91MBfYVcm3ASIE+ejOQzaZrXLrOAwX1YPDV9/SCy+kOo9NuECE6ul8OPkPtqsmjBs3YH
x3qUUuEWCAEP0M3yxyUZrr9MX/8MRtGq+XyvMN7+9SApAg9CHuJiwqP4z2Wr/PyPh9G//Nv/8pd/
/Xf/1x/w20TKMXu58Muk3OerWvbHSOr+5PncxQDswWL6F6vyHyOp/xN6LuoiIQ/zYuCuL/oxkno/
SUyQVPoMBZ+s+5h/Yib9VST5G8j+6ydHHDhkKT5+Y/B7Rj1JuJIwgqkvqhsRCizv4WyxBxq0GUR+
v2QQABnvIDKQ0Jk4usjzzbFnGJLWHtoJuQ4Urhi9ynZLoZrIFgTubGqT8e6GpMU2E84rXDZfZIAg
38WJZ7S5dSO3JnEOU97vNNGRV5ocuXJD1Hn0zMhXkvVz1LTBfnZwtii/P8ylc2N1ukMT+tAQEonm
1u182EGD44eg1KNjNE4EEcDQZA67QfTxMAnAPvpTFR9lXu8dL4h0md2qgMVSlLu+unfxTlPzHRrv
cKnPEuHiFMF0awynQOg8h6SeNl7ci/HkL0h80bDWN07ks/GBju79xMsDHTBBYu+EhjY7qFFfRkzx
yKSFP1YA1WF38pzHxiD1RLYnM/inFGuH8ywOaUrxO5poQtPmJ1vPTb6mJMOIzfGGbls/R/QoNKyw
EgqQNT0oVJw5iTI9REkqDlOLblh3u3ZMgrVd3RYuy0KD0xnTGhwBoHo1PqIgeewiTpQB9Cwbe1R+
fsd7P2SVxKtc79j6x9wUN6p/4QjS9dlNjjkTLuCRph+l78eiguuySM+Lh9m8Wnsqk2OIEl/oG2VI
0VGsNhw+Wqx53sF08NA4UOJMdQxAY8scdUR+4j5lCKHvB3yb76YcXjG5fV8mdZ5Vipxq+42myEHq
EN2RISN9vGFTjTmLx5J1mxGJlVXwMGp/mwU3SIeHLQpDd4XYViRJ86aIJX9rpivXbwvFL8nLiNQp
xo6thqwzZ0u8tvpjWkIjN98bYdGvYnjQC36quTZeEzncnnycswF2rVj/UvB7OYyHtLvXSmxIAwQ6
NScAArfDQDal1CEjb1n72btgO0W6Gdj9SC2SbqFKom8NemCOOrB4uBMBnwJ9qVy44Ej45JZQuY4K
0w3yrBukqxmYTbv5sQv62LABvzs/tfPjWLRRx/Vj202npGW7kWeH0bmvTHNZ/9U8QbTP57gq6EUB
ZUyNjJFofkFGbehlHBgcrMF9ZOQ5STijE6ubMWoFMIjkA6mcJyYBFOCKJl2zoUSFfa2iaWgRasRB
FOc9rtyL150CVt476NExdEfY4cbF9bHvHQDUzPs7mZFo1rhy/oJWOLvSMd9blUZup79o5R3K4W12
VWTEuO8ce8OsAaZLD4t0ACjqh4mN12xACLQnLj7ucY3utNHvFg9c2UPHIouoKfrLzNS2Tl48Pj72
rtyMYkbL4G05rKlShHwGDhCaBQkfgsTGfpYBnp/cX6+Gm2ErKc/CBhH3k6NCuTT7Rpm9QNimvwBk
7ujR4uN3Kts78/BcIfvd9z0sGzvRQPkhrSTcHJxowd+zBAHqutn1/X2CeTutDxzO9G0CcIAgYn1E
CDS7rdYwgBTplXhQJ0AnYzUeugSfwrwFC9sk0KLCxCHWGRS4vgxHvZq/NJcuwN53hizydNoWc3/g
LpYrEV6/qIvDAQIx0Kgz0BuVxlmhtqa/NXV+ShaEmKTtxSVtqIhGxyiiwXN/hoZhmhDSPjzmUj/O
/fig1AOFEjav4JRZ3hkc2zVaSeJnkSe9iAA2KrspnvLXYhoOrkSINiRH40tWPLRIuULEKcBBLPSY
cusZ2ACzejs6nxOGAZ07Gxcn3Lz5rnK+CeC11LiYVPi0186jnBUAxxasNqyRjBdn9jMDILbY7NJq
fWDAahEZigRh2AaweV4ieLO9qg6jk5ElJkSud5jfdo7CVVAqcppFnGcDzj8x5LMmtY9vJfgYqOuH
pOpERBxYW3vVKOMU0e7+KynSC4XbHKwP0lvptmeSX7Nit1Bzn8GRz0n8HaHZroGRQ5+lD61YN5or
iCQSnsSjp1ncpbcz/A1D4tRIMB58wGv2bQqKn4sCg0nKPnKbRbpdHgIGQEA1x4ziLtPullX8UC3J
mam62qSkfPe1fMZtH/PMHhsDZ04kq+dBdoQZ+ZNd/F/5oD/ViP0h4P83JME/WeZg1Wn9cbP2P//V
f//Lv/m7P2IO1tf+6NPIT2jPQAygHQt+Tx2sfRb1pOv5az/2N9SBC5ZBUrSMXLB1N+RHn0Z/CgLB
XLJuVqFhg1D8T/RpbH1jfyWGWPs0hLsKSVyCt+D/wl/8DZ09WjpAtII90MV8wDcOWCTWjQCrSMAr
la3daMT4WJSDDqcJPpeAYko3a2BjoW94DV0uasuZFcshdxE0uuI4jcpBuXn6cwLEMwDqgRR7DlVp
UkSrE/uYU2dXKJPYcJLDaV7RIuJ5nwLwkWObPvQBKCkAS3493ywAmkrkqdX07K34E1oTd2NLpU4K
KDo6HQBVfifnzTACxvT6IbZjUR3NiNrOAHBJR/gR3N2cfQXwCzzZdDfU0x3zW5wxS9E+N27xnQAy
6zPscQQA0Yjoqnhsweuz0rnjBYDvApAbm2AJU9UtinL9Bvs2EtEWxzSfb/uxPYhWFVG3AngdyqMB
pOf03jlQ+NywBjvTqUSElwFIUU/zt6QbTSy8Kp6b/LUyOM2XnvRhkMv3iifzkQ5lsxFeD2rFdcpQ
+uNXy6bulFQFDnl3uCGmuxA3T3d14X1ao8pYFyMOwql/auWAY29EH9iU7c3cd2/j6O4z7uTAwACp
VlB1ncoKkzJf1ENXChErfJoNopdECBB331RIO8lKwPsWWxyJq2+a0T63LtKHpiy/TXq0m22FtMUU
cF3UD4DfDAFPsbhPLaxIC1zEbMBd0bMF1uQa9E0+iCcQA8i5FeYb3tlxKtTZ0AR4KhICfcW/dJsf
eAvCAXDlDfERid30X4Nddl1pWegWTXXAdFxFi51fg0bhk9bTtkoYBE/Bcq3z/LbKYS6Baby5U6Ov
j2YArO/WJyvyh4TV9TFlCI5GP7gyPmFazB/jnD3ko3xCZ4MNHtm1u5SIMnYcUkYNErrj0kfjXNr6
gXbLiOGCZui1EMphOBnDZlIX2kzISYGBzYatf9XDrCbUQdB+Bhkf8e2SbV1zuHwvtr9glxu/G1P3
MqZb5aJacoGJXKfCw9cHIqAry5OQugVFUH7gp4wAwPXO1aNzyQQHNNoI6OJygn0a0bMDfsUHs9Ri
8cnbO5w+uayRV8CMdEerWcfeUD/BZOtWevK8ZM2phRFylDh628CpdSP7eggLO35njkbdT4qYCfT0
iPMOAFF3fob7tYBw0ZaXmrX3ZlL3jQjOfs+ms04xcUzsoBNzHqfgVjnJc6Prr4abHTLkqzPtFbbl
POPdgD97asn4TvIaoYTLmIFh69x8bwApwbs4XQCpIzYS4F43q42bIiyk92yYpiqmRaAjSJ6eSzY8
i3r+siz/okt/n9fqgKtzHHRfhuWM9LzCi+uc3/mlGDa5LXel224TSUg8u8MRW3wA6OokdGq+H21z
lkWzxc72cc69eIRv65A636EM3HpKIGlqljteZocGNrLbIjVASrDwzQ6EmiPkwnJXrQAveLhkB57k
cZ7LIh6AAhd1i6NsBYabFSJeVrB4AWosuvksgSKDG7odV1h5XSHd8Dy7Livk7K3gMx+AujqsfdNV
jz5qhagR3Lx1dYBzEOh1sMLY6aCWfQBk+/8J1vKSl3n7/St///+K9l/tKP64eP+Pf78iLX9YvPHa
H8Wb/kSI8GCR4gYewjxQh38DWWgA4IUFJPDlL4qA30AWKrFDSyglEvjPGkXxo3h7P6Gauy5e4bL1
dd6fKd4g+v+34r1qC4gfoMNA1tHvN6PzrCr6msFDizcgzrCMDZwBazQYDRoVM6vPY5OeGW+C0OQa
NhL19K3ToE5TGJOEVekjsjktsjCf/A9fdDcL5Y+TVJsiGQmY0llD1cbtvu/o2W9rGemu/2WuQiKh
Rmkjfv7BqrzcTmO5G8b+lky+OSB/a9i6nXrvqjmPeYtiQB33yeYoE7CqrLdCAI9gBmubZVlu+wLa
limX2KcuEJ3RLh/NVIJ30hMYxSm5r6fBx9g93MGC8MFk7hhDgPPNarQirXmkdfWSd16K2RpYS5c7
n6Kk+Qky6W+o6JtSwIEYSytumM/Ba+MtfeQScOu4fG008fEedqahrw2ipFugLFrf8UTZozs4h7Rv
6gi0GYdnOHsdMPpmIar7tpZQNczgm6ImBcowuQb23EFuMDv0e6++S/UCdIVs+mwJQplCvwr3r9BJ
N72/rEKD4OfJHXlEfXeIK5KBbCyuMzO72eMG+EU6IT1qhu2zVPueBNt+5mMEVOSOwwjaFU0Z09yD
Z0BaPARkOQoZvPkk3+Hj3yVd/YgvC2m/qkPbAH/c2UdIYIuL5SloBCZMIeS77cytcZoj9qh3fUEf
PLNEQ4JUR9C90Vr546U220nPNpSOelA8hxcRDmzJpdgIy9ArcMTN0uEjGUvvrhmZgsQBA78tsfuK
pQ6GsHNIsboKcEZWn3jGboTtrxjDn4fFf8bnxZTe/8wVplPOLkE6AWabdpRiYiReNBJz3/vixqJz
jGfcpiAg/aiqkoNnq5fayI0l/UtGfKxooAgt8xgpjlu2JTG+jG3Cu5+ToTimeQotSec9wOnoS0O2
FQoUs+2cYatrqobYH1AWHXlXsVKE6dSfNa8pZFZA0QyGKYLmpkaM12D1rqUaNTPADQNlVTiCdJ8q
sDssfVjQqzjl8uq5SDu1zZtTNf4+HZs6BCK/bSS7J2V3Itp8+qo7Kgr9FrYEombuIKtPP02S349O
+8LyfENTG48TEoOoj++6Hp5lUG0lQQBKppcYClAE5y3eye3gmgWPRbyx6gaM/waM3UfCOI+SluxL
Mxrg/N1LMWrsHChsJ9suOKa69TCbdyaePJDdTeNeina46cxw0JOHrXORnMdWXOoEgNPcB2rf9cOX
qyzZWCrbqFIAlGgBTcbkX21Tt6dK8BJPQ1FgrgXi4tHqWIPS3kOUZeKMiGuXGLC6UJNtS1a/pQrS
SB95tpnEEnq/1PeZmYeNG8hnV6Am1hSCnbHVfowQBdCvPYdbbkI+UN3rfU5wTeayfSYFPrKrHySf
WARLznPK5g9NWAF0qL9LWmgDXCd4qprhZ1uX34K+MuGS5W9K2zaWDt5dGmy9wd37Cblngwi2tY/j
Ye6QrQxxkJthCrBAF7qseumZuoBcijO3Aa9dPLhQAyx9+llD4REY0J8D7XfGn7EcaYFOEfvdEOeg
MgQdZua67kp3nrejQbMbUgNxAHpLO45npYoppD6HnY+V+OHJ1rJsU3lynwP3Qte0STvr74vWa8MJ
8B6F9qZrinPupzfJgE0sP7vgCAEq3uCr+MIJfl86+UM+8RtmdEzL/s7Jl9iA3NqkrfZ2vMWmDqCQ
8ex2uI0pnPKZg8Bfa8gO33BIUmdXAcmtcddEGdQGW44bPOYUqiA79+ityB4DALRd6KLb3Lz3vPpM
hmzvsyaeffdQjVge6+s4BUQTkyD4xosRcXZmCd2OQXTU+6dA1e8Kz9IM1UsAiivKOTY7FunejsOU
bGqVGJxnAcLD+1++KjR18zGR7QUyo4NVsI/S3hzh8cyjAgdGUdPr3I3laXDUzqUzPK5s96Yy+ZCX
kGRnmQwOivK9glYhSmj6jtAq7KN7WF2HpAULBu2ta5xgP5YBCJ3kHsf4gC8a+g8ywmNGONMllxaa
bh+YGuhCJypTUW59RrJtS/2r4Gn+AGhdhU2f4W7x5oPrJ9cyD05ZNn7QtNz4lB0xUR3cenkB/Z3G
hFr7WEucFk4wHT0oaiAcVQE4a7ofZZZEXSFA+pFu2tmggclT17fm5LFpt3AMp/Cg2nhzd49W/7ZN
spNX48q4Ji76eVdmK73Ju+cpZYAOUexD6PAgCsFZlcMrC1si7racALeWrcCSIrQMWK8B6LgwYLNE
44Rt6+GFUt+iSvWf6Dhx36Zb2S671CgslKXvHaR0hawURGvsWHO5FYCaQXg/+AmNah1cGBznca35
c+9ghIb46xro6YFAxef1/kan/QGPxzbpwZ32GcCDpFM7P23cqHX8rcB8QAu7zT3+6rMO3L93Xwkf
aGT96kjxGnhmG6SQp5ulO9TjvDVNu2G6XSPw9G4Zhm3Syk3gsJM1njn46Jin2TvmPdMnnznHrvVZ
7BEXaW91MIZAd1+Bvx79gD15sE+zsMvETjp+iiLXOig2DPbzO3Dr0NrkI0x/ZxT+QO90vnyxMsHE
ZNy9Jvauksv7rPKI5OQJ/cBh8ZIJeGYeD3Xx6JT5aWyXeyQt76pcbcdUPS4dxc2cZpfMsG2XLd80
URIHM602eYO8SKiM4oIF74prBMM6M48stqbiYh31U0rhdyBHD3xZmYbuANsxp7iWI0txsswvpYPd
+n54sU7gAk+YvjstsP+pmQEHiOGuxjGF9ogeOmd6ymh3TYpVYqnErWH5UzAT7Fj2CEokfQcMPwfp
bPXPQqpsu45sPbQbUK6UG1Xbdwh3hoPvtNccrWmYcvXp8fLTAk8Pg2YIwtnNs9j4QySVe1vKvoq9
Krviz5fSLYMNigKm4gbNUlaDsaGk2i/ZrDepperouepU2llFPk3NpqiKZ+k06AyroImVzwzocOfS
NRmM0OYBFFILGmSZag3HXhSkf+EMxJuriWIFK63e2gzWxlWQNhs0z7cWuqtozRfb5y1SEWavuQKR
O9uiPyU6P4Pa3inER4SzU13BzZ2GBWo2vxIwYTQD9G/Q8Dlz99FO+sNPAdeMvDPh1EDwOPcguEpZ
v1S6KY5SoQYMLg4GB+VXJXra8rR7UQLqzDwoDiqXcA+HKnjT+pgkReKxjbJCPk1ldz9JCOJsgjWC
YgTjVPT82PYL0HFsd961OTkBFbZxovEI5TPTMTfBySbDDs8kLm8w7eFEAHdNg9G6nMw9NtIa6HPA
p429ekCbC30eYY9Bu7AwD8zWK8lNBU+BLF8gsemGbzooT64Ed8G8DP0wVslBznhPuVZ3gDF3wuOH
eUL3sUCdFAdltUMvJjcAA7Kow7+xvfd9ECvOkjVw5hkFWBZ6omUCxmB8y4MpbgRQE0u7B1vx8ixY
Z3feYPcdUdg9coFUde33prY4YNouBE5w0TZ48aBsTWRxdiEVBIyB6AkXjY8GoBC0EHho5ZV7d+FH
XYMog9kbxBITR8gtWLWwpsXDgC5uxZbqjYtL6SXu61S7u8RfrlyaV5HgNjEVGNsxLzkKxXR05vF5
qJYvsdArBphHhE0AjygB7udmpohsIIescE/LOAdoUXsk2rri1S/HJFJ+tSsbsl2aVh8Lup94vgFa
Bxbn1w2EP4XP/9NF3jEx/6PD+9//5//29//1P/21UuIf9P6rweGP4R06CAA0no8pDbL41Rv5x/BO
fpKMAF3HrALwfbVh+zG8QwbhcQrVgpTUY+5qg/Hb8O5R4XuScej8KaD3PzO8s985L/6ikAjQNcC5
0/MYFWJF5v9qmaRNJvRbWZlfUtkeAdmpPW6TF2QHAuWtcFIkWe4ecriYxIEZ4cU3QVHqyk9ZzmDj
28HfNUs6bvWCPWPIUSG3phM6xhoeTtzj+7ZKQCgBNyMFFu24B7Q+zxBA54BgJMRXsQ/aNoY9YheK
qgQPqB17m+bjtDVzdgshIiTQDvSMqrChgSBv5o9Zog5pUrzoxsJt03U/kzSAlL7zcqSSKYFHhz0F
jZNdSk8diFSXITD3M2X7dsSkUFZGQcs1K8CX0BVksn+lFAJ18FtbJYa9IdR94gvWDhuN5zwVGYsD
YWqcVLmN4ABxaHxQ+34wQIG9BDfGSy+OxUMtrbeEXlAdxIith1b6D22WPGcjHm/PieoVe4dO85JA
elwPC0PzgdUBEhC7K5yXgffAlctxS2SGGK56vAw9XA8Hph55Iu6IY/aUOsWOVSo74N54UoKxQ8N6
dytMO2wclhzUXD8HWC0OGFJOk9zbt5ZHvRRdSKYKDHpWv2R+gO4J4lfsJ+lrngZLLC1KsiMhs2hq
LBIt1TgcGSt1nNJCxbL291lqLfS+/lku+Y0LuR0QHUz3iDSLKVKuQzOggI563ENa7W6d1r/VPb+f
GA/Qi0FoA2Ao9HJqoE7wP2BUuV0Scm4Ur0CxOnfoMzG+ye7QtrCS6UYQ7BU7oNCBHaVabDpa7zz3
e1G15OoIUJ+e2Q9BTaN8UsnD1GsHFFHyrhVkm2pwr3MwX7OgkSFmJtxidOyhmvDkbVoNn2OJFQHk
r6HtrSe2y1SH6TDjWSzqBjpvf9rq0t12VhzwlxdITKCLFmxXOsmHX2ZRDbt0moCIlyszg7nfiZwJ
DjjNeLUQDrp9uuU63Y9GH+fGOzdArxTeKRr0hoQChpZhWpYEOdfZfM9tmiFYC7NYQr6VqtnbpP+i
69oIlABPynNtlIAeitDEvVYCQl5pkq07T/vBnR+lTwKsjLdHSLL0ZiqWm7SeV13HRWuqQ48taKrg
VcKd4jYn7ncLxc8qwHDDZjRJ1Ezjo82dk86A0rTp/AVwMdLeeBoZxLJ4fkPsj8fw24IOuUrvtV1j
CEz3kI5S4ulyYgi8C6DM7QYJHpuhzjedmG8Xp9raeTryvr5OCwXT0/XVpivUqS7sqSnAiAdY3K6x
VhBhM2FjxHXEqpDBkN3RJIt94p0sq7aQl0+70ctisD1yi346jR0NhYSt8gdtvRckP4HAGvfz6EFI
FMx3XkduLW6BdKqqoyIACIJ+2hsnfyy7IsEkmn86y/wuGtwh7dA8o5vCCMVSwEsyQVM92ztjAQjS
uYWp2UCwdlzkxcaV8BhNOsS25Qm09+1Y4cvyMZsNaWoj303uUlbKsGSA1OdpbGOPdW/LkuDiaXSO
rIYJWZLWoS2XM8+w44/qvFfAOGRJ3bDG28E+SC03wp8v/jg+jEKeSN8vceclAmKfAuuDpicRwJQn
31PfC1t/65X7YUj6ZXincNPCD+GfCxb/x7pHFEkpJWGcuas//j9S0P/jv/zLf/h3f13Nf5UP/u4H
/FbVGZVCYj4TQLRXV+0fVd39ifoSfDnlwOxhCvpbVfd/IgyIfBB4gqAfWFPFfqvqEotzkCoyBuCF
Mf5nqjpe+H/A5KH1ZAG2AqnwxO/DHiohndQpiuqSYWFhfsivEqJ5D+qc2FLET2/UeISc6g3OQW+l
FycsJnfja6+iZFsLqMN3Bfa81okzJE+Q6qZR/5RCdBuh+Bza5DVL4u8FpFJnB/Pw2/SAEeMuYMcE
mP67JqcA6SgqHrwIz62AyHkXHOELvmxgSIFCU3wTkNMh07OMILkJfibPSMiG1gxugrMLU6F2OgJk
wVKQkRGF8+0RDrXXLfA+1u/LDwfJi8VmzrbBxo8LiL2b7QTIursFZz8cIIFRX80VLO5yzl7x6/Uj
Vi2GQw/IKJyf2/X/3C16kvx9fAI8pqPg2B7QdVs+R2N/ch7V8Fo9JXgrsbNDHG8wwNbvmGRw2qvv
BJSWIlod9yRcc9iTeVE7Gf/MDhzyMQHcL2QGZH9Y/0yTOLsX9pgMN8O3EcCwF3UDPnq6ScSx+fCG
M9vf/i/2zmTHljTLyk9kIeubqXWnP8eP9+4Tk3fX+r63B0BCDJhVISQEU2bUFAnephJ4Cz6L5Gbe
yMpIKqhSIUQpOkWEN6exY//ea6/1bSZ7BzQBp7Vnb/bKc7NLbpYVIhnW57SFUJDe6t8wsA0MIja1
sovJYG2HaUMsKoExXt4k9oNoc47YtXgHarIBQBgUWzHAKERreRkPNGfZfXTTwX5fehQv2x+XW/kp
BtXoyHuRlKavwNT2cYnbsy15i1fZiHQO7oYHcmAJy4LtcFvtdN4/hvV7Xkr16D5LKXJevOFlw1iZ
db58GK86TLFn87br3foN24JYnwUuHtNLhs0rljVem88Sr1F5y0gZR7il+YwyYoorMneeioRmCx9h
axNDIT7N9hugLz3a/04ItkvwpY1n6a7fY3Hzol3G4kivIVxJXZWd56ZxpI8+S46E4/Ckb+Lwmrfv
3MzT/jKwpiW9r4jX7aadcMePrgA88eRPQmJ3ls3H1Z6deqPosD7mTbwvubQDno/xbpSfVbo1ym0x
E17QyS0ZNpnBijXzGXAQRGrlqbjkXvlaR4S8fKT/+ZVnnjRucK0fDcmTv+W6LX0s8LIyX/0ajgxE
BEqu1mE3FFJ8ui9uxte8Suwh3NRvyb2ae8EWqJmMCZWrOWLHA5y23lGqyzrpCk5p8RkWn9jsoXAl
8tFcNorrm7zp39rH/E12Wj3w+wn/HSnWCKPbpSf4Mx2Cz/mSHcqvkPBpci9PG/3FulUCZ6o3Blna
d/7GSrHhFLha+BoiotNcWmRxNnJ122Y3yXBuvxKUa6yGrS7ZOH9VuzUUx1C35niyphHh4VhcLGOf
CS8sg0Wc2kQGpt2zqGJmZchtDynv1WMy+IK21xJ8G/bER0S8DV+z7tD1uh2p24X/O390lq+1Dneb
xV09j3gFux0BkeEw70m/YPnbYHTOa9kBOFMEjnY2qo26w88cBFtwSq2r8DB19PG7zHQ6r/EYO83q
Df4FjKL1M6ks9dI/p8fe733tVHyLd6N2N5i4GBzMO5lfXvvJYbCvq08Jg3Y32PIHNlEO5Pg4ODml
EZu3lDJ2iQEVxCv8QtyqFDyzm98r3/pnplBOg+WGUi98FoznvvOyg7FPd2uWMnHibl9Yd+XOSnZS
h5qwn4V9eh90e+st1reddrLekw6z+VsFdJm7EAoI5aO4VyLnmDfuULrZXXHhlqm9F6SlD9yVFbzF
7JYwDjQZpXFWXC4e8zUk1zp7uuoYwfqDwnvKr06AFzf5/XiIx6fK8zJUPNGPbqVw16QwQ+6SvrD3
CRmtwyAjNjrjdMeN05+Gh6eFmNPgDaDeTACdXmvtUgjz9bE39z3TRycKT8ZyGtEUyZV9SLNnQVmJ
XAgY++AjO7/QJsTklcynNPCHE9GovH2pXrOtyj3sKzkZOzJ2XK7MYIZz2G6mB4nHUhT7KfVStKiw
2ilo74eV6lr6xk5KPMJYcX8o75oUp+VV0c5oh9NC+ag8EKLpskf9qQtwdG9zHLXzF1EEHpBdwkuN
iNYIRyveqaaxiSY3vGHJ9KL5LNjjF9k1UU5zy1MYFtoEFG474g48bMrBWQfY0VuC+XXPV+X1Vmw3
SupiIs2J283gNv2FqROjEzU9G+/EnJD7o87mmuZAHGgdn3CFaZPH2WTaoDQmDG6lqx4wu803A6ms
bTaXHpeIzBjBVyesKp42XbzWL2/wisT4SKLLbfR+GzTbwESC4n6xJ2mF5z63XzRHPfSQpXzMy5yd
fmbcyIcl2sZE1XZ3d9vK4RY/up7nnffhRdihRGm7+cDSEa6WjcH+EwZ4hMzZGzC+F07ItpdsE7sc
mG7uJl7jTCcS1pvO4X05tXfFXgmd7rVzsEv500lIXeWBNE/lulrqpjhLTLu8NK/NK/+6POjbYSPb
tV9tP55eeB57Go892vOtID4L6YH8X6nYpCmKeP/AJ5+7hrX+Pdk9a5fOjYgbqD6R1/Gb0mzTcxfd
YlIR6XxmThlbkR+H4DSn+96TZn+2zsySim4/z6/MLkTxBGhABMXB5Whsh8bV+k2Is9rPmpP7So2C
wf1I7XHD7HdhYMd2c9tY6cZk82c/PrPt1cwBcXfiDXNTmTZ7gzu9fccQQV3Eq+eX0oY/LeZPe3Hf
HDOIw6D2zCtfBtqv9Qy7OUX7YvTQeyt22Zuc2vz2x9ba2CaXMD5cgsSUD5A4R15A9SkQWK/tZ5mn
ATDP3bw5ZemOdit3oYk0+XtneiI1BakTLvmdwqSAK1RxB25KcGZ1wARHItI45xmKG+NWmu6N5DBq
m9AtuP1G35I9moETLG40Q6VJ7cPkqwwB4LmpPEBe+Pgx8eSDgCWACU4AYAR5VH+q8seciK4++HLB
9TToDiz/2vJ5E+UnHvtKSLRe4kt0FbmYGqfUd5p8No4Vad9zGN9LO9rdF0qmZiQ965RP0amQDlLy
f6BN/kO8w6sI+gcIyT8pT+TXmpk1vqUR37JEy6Ln+EvNzN/+m3/53/7rf/wTa9HPNts//Rnf+xkR
FghaoynCKP4lWEQlxiWvEuFKGKFl+a5RKj9pkqgTLIMu8vO3fO9lII6QOFMtE5+vRgX1W1oZRNK/
4y5aZVNcyBpOJzotnvePAmU244aA1aEeu2OwoSD/Vg6ucbCetG06AdnwQ6ZYhkeuKRiuOhgIotQ3
hL3HxdMalyKlFs6Jvqu6bXdfBkf2WtJJEKfJXvTHfMwYcDuNuenTLekAPr8axEewcpp1mfmiaPFj
DCtVxFRrWy+fKWpi6FSsLV1ObGBFRrLL9BUmTsj8vMBPvHkx7f0+YrHUHbfcKykTIjVIQEyK7EK2
07voWp2St9nYElpY0a1vlZNcq43gXslO0xwR+NFyLzoXNhXJGbOksIm2klffpLqHVzl7ZmpUfOiZ
NxgbgfVD4XaGOmGtO1LK8/IePmjH+dq5DYFb4W528Pdiwbg2H5TgVGl29czHWvdkgqL2fXOnVr4Y
3KXiVpR3s7w7yHARen/NJhvbLnRXHgAsA0c6ptuWLC0WaSipW0w5MhUmITKn3JcbekD12qlE870e
suEOB6ltaMziwAHsCv5hXRJYEFPqS5fuknwMzb6jVN1I24y9SRQy5deE3aKzDWrw0ifn1E4bs7In
66E69gtmYJynzoygWtjzJd7KHqxf3kBsIw5wDtuP3PjwzsPRXOb97shLXGxRXvxIsadP6LRflNWU
JDxqfBbRVg53E34TPCixJ6nbUOAAsZm5UHJXnD0WwulGrR01OKvnFDs2SNvBEyRfo9502IOmJWzk
dA1Ubg5rgYCGU1KTCbZ41u5rYhRucyncoLbpdufTsGPx3JZy3xU8InZQSySqL7sV7PBrYNURTK1I
Ocai7Mper50SFdWHtmirX8vcfR7czhXZijv7wWt+q+DK2g3H/G2RJWcUntL6hrdfd6BA4bBid27k
ZOVhke9Ja2FqHnvHZoQbsF1M83a81nvtcGN4ZrCdtqUjtc6Y8sk4UYdjXmFwa51UCAFfWX5fER1j
cmo44Wd/tCIHT4m3F2G0l3tlG76ujayb+LG3/pGAzQ33ix2/irv0i7yk8WBLrwbe63r3EfjCY7iB
LIP8W5443N7y57WIHqD/xke55xO0p1cfz+KJWrYdvfEr1VGw78bkAB7knaECixgVvAGgS06BdcwH
HqyPBr7rOb2ei2fOVh8AgwK9wh6o/mlR+aB4ldsg/xoXxWT8sOFjiJ4hBW9yusuyI/NEme4tOiZr
kXh9V6ptC+bTre5M3rXtwEXnTcf0kdbfdOTptnC55Zjlu+aPqxvb5cooz9kN3kZAx5VvXOTZEy6K
Lzviqb6OD8rWOEw7a22duyPGe1aDhTuhHbz3SXWw31MXZza5TM5Or/ZltM+9tV/e+puRHj7zMMYc
+osp34We+ZJ+Te85rut8l9fhBp10HPP3TL6Ooy0XTqPsZJRothJpZ+uNJI4j1rsYy7+N08J4oD+j
sRm/7tNX2lX0lvSK7yj2rdgnP7XWpcsxTynVoq0BEY0WT0w9scfB41V3NXcbN3MFdcvnXNnWDo3u
JnHbUys/qylWhl3/WO0CEVaOM7j0jDWvSav76Pn6fVsV7iIBd1FdVbLRoOhqsUbz+MRtQvsmOriP
MsXFhGAXL+/NTX3LaqfBNtk5w9RmjyDgy57KyjzRUa+tt3CrGz6zpfenQ1LcCF8l11bgy9kL6ScU
by/wCetyubsddzw+dtlMANBm7nRYuHc0m0Q/V3RtOv273T0Ya3LeJraVKD4D9ozI4ks6QAkRP6bS
wT1BscejpAFvQIBa4rV3FWck48ZZ4LXP2qlclq0RbUXarutef6ditxum11lGIa3ajnnI3eDV6D0Q
AO7SneQT2WD5pMi8A4UfVc/jRv3CCddA1NF8hV0OT5lX+kgSm2GTYXOxmytkB3oKNhilgHYO2CiC
jjU2pnHBptAVjw10kbfBEZZX+A6FvIkqetTy0DYnMSUgZoefStvbjX6mJFftCeFJp0db0J6qbZJt
AGvpl2HaEmawboKnFlOrreqk613CblG+6eJdwnQrdD/WOzejdh8nI39mhvNIgqNB+V5Tv0chsplM
lH44+S0WAvXQDC7ZjcN+CjKYC5q9b2h1WPei+BPjAAaI8/aj57OWfUmn4DDfVRUhaUzpXjMCmvEl
bstMNzi8YQAA0WPUbu5HmFGhxMJoYq9oYV4HyeEQjHRrTgDNy/KET42lXBiF7/sb7Y1H4xhcvcKm
Hz4G2T7B32Hj1HV5SHlFbp1xt9riGdbZs/hJ/8LzC6e7ynRQIc5GsiN3AtsdaJPplPc4mcbcoQJv
78XwEFG1LjawI2M4jnd59cx7tEzbKtrxo83DcB2uKdQh9o7wcWIi+lJ/9sNmHnxxQiBYYFbRSr5K
4Tc6VSC58+93W/xjz+P/HzXT/0Vswe/+6j8xj/+TiveP83i+93ulC0OPolSipFQVC1P9H5V78Scy
aBSTJnk3FXX/j7Wu+pPJNlSG8QZzS8bxTMm/V7vqTwY1ucTQTYcvYDFk+A1JOFn/JQJzLdEBhlLP
KorCgED+U+KxGOZ93uhGdMq7WwsPnhBXW0slh4/mLMzLTmOjMvYOKUP9piVr49lu8H6kFK1jkvIJ
gylWSLg6jyWK+xiViLw4S7ru2MAWE4d4ayjGtcAYYqhPi0SDS+OYmYWXtchm1jlfOrcb0T+smxAG
Jwq5zNjRnN9bSXQFqASTGqP5jhelCp2hfwljJqPI9BonbDjg3B1fJKoYRsqE88dnbUDoJ+mzYJ6U
aG81PqWympOGMxytqt1wJrbVz7Y6p163ZC8EvpyZWWjGTBTLwHPbxn7HfD9LhTsNFnuLC7hSrZa8
HZSZqeMOlDBU1dfxqiGgwU+CKyVr94r4J3VIRP29lGo7dUTdZiqrxt9GNfANBrWWcSqZxs8o2V0z
3g4Nj5JZta6Fbk8UGgQbvjIKAmVnjLTYFIsGNXs0bxS126rlpqmoRNePNUqq0mZ+IH0Tm+lWmhL8
QsYOl6ujiXcg5Rkps4yxnBiHWLuR5UH2KFT02Yyfo3UQXev9Pjf607DOp3tRvPRiscuV4aYx6/sq
N07ZZG1HNbrTyKwtuoERl9MzQDhKFRYtLVRGXX2nCMmxLplWpOqdoFU3gx5eDdnaJBGGf2g9SlHe
qdmbADk7eWa2TnSA2H6c1vZoHo1kuPZaty11iDiQyUsYQVIaYCRIcSqY3pwGTjbKQM0+Mtquhcgd
cLdFRWNfLqMFaa1IUtaW1OxKH/US+lGMiF0gRhiIW5GKLV4EjNePIt7EV8kAb8bIoMEG0R30mpAA
InlJTdPk5xhf/GA+EFtSsk/iGpSWQenokeqpYHwIVjrR8CoEPZMUoQcHKN82k3S1hum2b66WZPjr
G0hq0p2M/F1Tum+JaFwaI3hZp72pcF8F8yGLRz+tmYKhl2vc5seg3nWihFVC7nZKlXpJja8Lh9UE
SJBWJNTonyah3fSitbP6zg+XeTN08ylsUbEH6GY5yKJSGrFdTqUrcxkFBouOetowpoFnWSDSbpWb
tI9v2GxF59S6gfFtIB4xDOplGhWYQalT6eeEUyU/NjIW6FU7G5HNMOaq84cAz6eecndKpp0Z/K+N
Df/YB8ev6in/98SSvw989S9LJf+FFNZf/ZqRS+J7vx8cRKhNrK7kGHROgnWw+33kK/4kK8Z6Qogs
Q0As+fHggLvz541cyk98i0W6mji2oarSb0ph/Xw6/RChNlWJXy1LoFdB8Uiy+vO+nB+MXFJI9qiE
bHGMzEq/U3PqbVmoXyt92dVpi0UkPUkF7qJcA5LRSRm2jckofTEtT02JBL5MiVebJsdDcxz67CHq
C+If+QayGmZCaTMFyqOgjYdSDva6EH2LRLyRE256Ve82jZYR0Za1Y6SCAZElL+bOWqnzUxDUz5GY
PZqz+i3vEZGVzktV05WxItt5gzNLLa/yMtoZRaFKXkxPSJyUylXIh/c6ZiNMLPNxkGyxSDix0ktb
UbrJcrkpw+pYWjV1m3hqA4ZAopL6XScjyLMuoM9eYNxs8wW5hkhIkCq7JMGx28/NmdXzx7ZhsZhw
ETrTAbR6Lroec8Z0Y6jzjdE1HqEYb0ilYyXRTyEO1YSgYpmVvVl/iueIftycnwQdOCuH2SatK8Wd
xWE/Dr3siULzKmcEjDoAdGqdgVfRGiy0uVkw47aoksu1sqzBMIx4pseyxV5C5iEv5tuinsVtvxQl
5vFgUxjZ1Uryr1mwPkJpel8E81srUTETRiGl0qh3WPICJ8FvS6iN+E1oskFN5E1eWmMnGhFmeqGD
dJGJV6Nl7gfOlL2eunIsjFZ0u54phRkVgaeSq2LnDsHSallMd8gsl4RewN15vAcekCDQa+sl5Qaz
wITGpI2aQYTiIiaty2LctiBFixKR/8wRGZObIGs9zpjmbhwTihhyMqkXWcLBWM1nydIqGxIKxI7C
O8MK3DwY6GIzphtpuPg95mc7zfVHrQvexJG2rq5F8lVjfMqr+FVYpvxRlzj5uySFnNK0+O4quHaj
MFzjML1jeW/mk7MWfaVKlI8qKDdMkhj/qWhbpR7gSeis0BmrmbWTFqp6wMW7TZu2exOHots2eeeF
mYTPHQmmqy1sXu2EvmZ2DKVy7S5t8nvdKJmQL8tmMcLmMW4GqE4zKpWms3alTyODKHZhbkQTWWjA
6mVRzui4y25SiVOId++jbfOvRmGz59Lu8Ck9jmV97jRlE0+4tqOVCdNqWbqNjEn2LGnxrETz8IGg
o5iQQOKiIO4fSf68ZLzanXQXjdE5DEqc4gLQvk1i6DGGQzq/iEJLx1xs8RZkrcy4SOiNT4AQFQNw
qdzJCd25EG6hYxKkpgnOq5y1kXnjswaZ6xBsccQzogUsPyD+usNaAMoxrBWzekw08t8x43YSbIw8
M3LUgtZfq2yM3LlKyX+1YSrtZIHkTRONw02pGLUXQI4L7CzAXF5qsrA1G4Y+dVAMGBNJKUiJLvkg
x3rGsEQlZmThzQB9y12ah9aQbouQ0apChw1+CTeoYRdR5ldcWLESZBtFrAlxNGTNQmJKjSB7eTfW
TiKE1Kq8wBKHsEeQY/v/i3fq73GCyn/5BP2bf/27f/c3v3aCrt/7xxPUElVJN1ZXEsTpX1ihFQ0f
tGWqpq7IJv3V9zHDShpZIeVMGfA1/pw+/t56ST8ZxJ/WmPPvD1Dpt7ReHNI/np90WwZ3Od1i1MGB
zHn8yzlDlSYDBCRtOgaqH1Emdrdd8PjDDObm99y5HxnpWLT/zi/hYiWgIOH6Nk1xfQV+HGa0JhEz
zih2eVcMpiNpROxTkRqCdrCOVYJPZTaHoywuIref8TM189caNU7DEWBxu+pS7tjx1DyrY/km89l3
x0ov7q2WIcWywFnve4rVukeMj0sOINxL2zKRyAD2cswTEG/iFrfGoNHrFXmn7IYhr9yK1O9RSaMH
OV4IIKUCaT8NDxauDMGkAehCSaIPBbcxtfm7JeTF7TzEKNWh8qaHxuhPBEa2Ap2jp4nt4oNX4X9a
KGmLxQqEOAtvhTG5556qUU4DzMgz+U0bM8k3W1X1SjFGOxUZq5Yld0+uE6zV+fKQJAmoXImJyCgb
hZ0NPWaSYaKCKTuWyY3pJ7bbV1HkfMmCkK8KkG8rCdKptvRYJvJYdTC055umVlsaSIRChQSnracK
MbGCRpTaO/eHRZQIsgJm63ogwImmsEMlU1+XNjlLRr7JNTadgHzYm/ogg+412ILRtZeoa86ZNOYb
TZ/TYyhm+EAW+TNu8WBoOVnPuM23+Vw8BvnYIbpjxp4X7odigTVerbD0SipyckPoxCWvCi8+C62z
0c71jdkFFZwP3A1F2UGXGUBM12lvAMYupk1Qf8Y9jYBUD6kfBcNj2Sb7IBllDBhBXDHDQPNOEhy0
pO+aTUtq361iJcZuaj51poD3KomOBvReJ601JEZVGLE8ZYdRFP2+lVtXbtTPtALWMiXMkMS6xdRb
z1tJnEwi2YKfm5q4ncMJP0Z2jBvGw3WAfyvMY3p5sf2o1XpyoxSUmzES+yMGy0wkzW70kThPHBCP
6VL9CryWWbmI1WBaAfXwfr0wAFmv6yohRCj2wYqzz+Daj3rP66aQV0+iGg0fTDFahh+xTCJt7o0S
QoCSrYyaJoEtP2XBxYpkr1lp+upisiIU3opTrKz9cIS6X6/8fX0l8asR0ckib4dzpy+D23ctJ3WI
H2sC4l+sNP955fqrAP4VA4i0aQU7a2he4lZ9lvWJXQAsBSjmWvZbq3stRs5CTVo+9RzddGwTxP6g
ES5h17JfYN00MKP72MII9m3lR2Zyy2rBdTOBuu4o0BuNTa0FNiTuj/i75RD5PZis16j2sxnxRVGy
Q9HHPU6gdQXCgEfrRphjBX8O4J3nTmYGNLTsTcjXDQozqxQqCN1ukJSN24Ml22ZpK/vL+ltD0htP
5bqPYSZjcFxEaj3dRAKuxxl1Io1vw0Y7lrC/WSsTX6pEPaayvC+7SbiREYjagXlnlLlExkLmlG1r
Pfa18DmYHVpnUz8rQPvhuAsScyJj2M5iZmzMxgo2epQwLqjEho2L7azZwzx0D1Vqdt6oJP2XXDek
ZAWFSevSX3lTdmG+7PRJYJYYl8b9LEdfWlEiXYjjxyhJd+Cwb/RFyG0pKxbcEtE1XjR9S3iaCZll
PRaor1XWHiwQQbklNLtpIuQhzYAnYzW5jZTqUW+b0pVaMnyKLhx0ufaSmDFeNLWVg4f9NqN/eNPY
8UFsOGM+EyHHa/V9OFl+qSyhraUdV++Mzo+tVUnWlduZMtyr6XICP/jCb732fQrxTlPerCyJ3LIC
19il2qOaDzs9zfxR1GvPyK2bISo2lUlVNEDyrcRs05WN6LR9wjyviyjFgv3SLo4FzttLchFId8Ym
43lEnR46CN1JM78vAUJJP75KqeF18I4rk4ITbDVIGFW/V8xaWzU3lVth1fvBUuHHmSBV11bpJBMO
uf/NifdLOZN2GQ1TMsSVUUJjTL71lwfeP91K0z/ZA/X7R0Y2FNA0vgqV0/+Xj+wfttJVRlX+k+qC
m6Klmvg26NTR53752zQyVkm5VDMA8uoegleJrwzVTDZqtxEBo9dkMdYMtZIp7Qb3P94t+PpOKgeX
YIk+zCr0sIY8lHrDCa2uhp1Fw5/d0pIVLWstSm0V0STcnGHx8s+V7R8GA3+Zhfzf/9Vf/+4//PWv
Vbbr936vbDH9o/vg4VdExZDEX2hDXPdrbSuuvv7VqP+9smVyQOhPtlCIuAiRlH4cKsimgTor6wrG
G46831LZyn/GQ6MSI6belNGJqKLXsvQHbahCOMoUNRWOeqjULvB6/VBTpLwIHdi4OotwyUS0eHo/
a1tlNolSCeullIrgv/vwbGol83IuNq9RKIbCBRPKCFITPaEh6N9iVysE4aTE2m0vKcS7mzanIZvo
2AL45c1YDY6RQcFN4rexayTXCHPJQ1K/xBMkN7MCeJfrir109eCAgbWA+oS7tBoWeJuA5UKCg2jm
5NMGIt8eAV8/6nNCCZ0ibUdzeBOaQDlNi7yDkMM+P1m/ZgtZ/ioQoORo8+wrmnGdzQhfMTE4g5OG
1dsmpIg42pnxcDBH9WM2mTjO5aVeCb5qgx0nlAIbL1aNf7l/UgI8DXqfP09r+Eatk8+ONE4RlM86
6RwgIA/jGtcJ1uBOs0Z4pDXMM5DqAbZyZ2JfqNa4D5xQLMVrBGiZwxPWqm2dsNF0JiW0GGw8sCqs
jMkEJlQkS1QWDN2bqnKzNWYUKQSOQETd9GsESYI34FhljD9yDSjlAoGMKmQwq7QmHsE1yLTe4wEa
RdCOpuUGmZ4Dfg0+dVMU+zVZKEAn6xqb+S1M4o9sjUuxJu3eID9F4E53w6jP9lIQvoelfDEN8WZZ
Q1cBW8PXEBa7Z59mUllhi1hhrUEtS50tvxfZRrGGuLIl9XVSXc0a72rWoFckl/tAoo8o1yhYRSYs
V+ZDQ0ZMneCLjmtszCA/hi64L6BdNOTKegyPBjkzJHqvX4NnKQm0aI2iiWTSCsq9NTZ9rcIc+9HA
mPfnAFupv7Yk2lBKnZqEW2FAUJnJvKlle6+yxMJp1jic1E64NEnIGSTltEF4bqirxwAuSF5GXNOB
9JGh2E9ZjRSnCa4ml0dVn7xRbmKwSTI+kglztpyau5nhQJGM/TERGXzngEngGrNhxjBmJEKYgHZl
yFgt1AxuK4QFLWLaxdx+JQkZ0VUplU1fWwcJTxF7p9xxqN22bffjyCxFxu69mLiIlPx9EvJqZ42j
H0G1GTK8ObNwDdrqM46GR0PC5W6o47MiiZB3K7zDWbPTZsVValOBUQuZhIDDNyvtNRgjZbDPamuF
BvWQ/NCq7wvUuscuEe+qJRnx03QbNkVth3bcitSpiJ6hl+bsPs+J3qntRevzgzwDTgnZ9HHOVyWv
U78FNEW5YY63aZZusnU/kVk86ikzPD301ZxsiqSZm4L73pk9BodYky8Li5Htap5MO9ZNujZ6Vq+t
93HPnte2AHNJdcieEG4tura2drOFnWARtk1fIWexBqzKpm1fT8JnWQaXReuj7ZQvy6Xs6uBotE18
UnrhcVhaEAm90ruaBGL9n0/JP5ySMqfWryfn/vbf/+f/8W//xa+O3vneP56ScOo467Q/zEm+T1Ck
n3Rm4YbB8B0F5kebKcsCLKynFJIa05Kf4Xff9R/ydBpMjVWy+f3s5Tedkr/UZn4O+4Gh1UXm+KzR
07S1hPvhkJxUKxDl1CpPZl1vO/Vr4U7cZNvJYkVO+q7EuROmnwPWmOgNEiduzXtdftIiTI8qioDX
B5e2uE6AqAZdexat6w8v6Z/RjtS1HPihhPz94+MI55YJLUAkqv/Lx8cWuZKMvFCcMuGt0Vi/Aotl
7EunrT7kvNvGWvlgqZi5w3XLGuNbDXpeUjPHfuNnO6mg8Vd1r65BKYbo7Am6UdrmUQL4kRFqUYfe
G/vwdpZqUKj9TW8a+0Gy3IbGJ9Lx+88oMit1jJUDrZA4A6iu2jgP2W0CYVN/HWi5kxiwViKBjvkq
JnYpgPcqIwV4aOG0AdiUoCK4hzC8VG4CZUpbLCi1CxuWvtJR8bWYwfuMfWh46jWVkQ35sMbYtUO9
Va3DtHLEEgx8g1ViaCegAMgjbMG9yfdlb9oDQQ6Bvq1fMBRZyXWuzsyGMT79zPs7RmT/w56wA/fl
5Bnkkyezm2iZuHfp4T6BYQa91u5x86fNm5nuzWU4Bz0dOGsgtBUo8Bilrw0ylDacWSWxTBul+iim
mZk+qRWZHG/2POJUZZkNaLPerlmJnhdHDTE6IcihG546gS7Trwv41q5icxPJcCskVkfeAnUJa9ml
wFgooaxo+6r8jBID/A+Y4/kmxp8aRLsp+GjxS/WsjHhdzHsCnvg17pYw9CbiLEFIggHj0QinTugD
d2S5nGUSrNQTJgmKM8id0+s3dZY4nLtW2gJ1P6jkeHRKgMbMcTWGl4LMZE8mUsIKN6zp9xY41MBU
PAEhTt+LcUNvsGbqqt3zdYP0rZgERJ+MyAATAY44p2aaH+K17YWvQDbfLcMF+vgUcYFk3qJfjVp+
VowjldIkZ7Qs0vg4lHAf8JkUWBF42XlhAzdrn82ZpQJLtm1xCQD9dcwRVxdDC6nbFgpb22qc0/Kt
XLwBf1nBavaE9SWvAz9LT/BSNQUysclipg8l+SjVwxxfQMPalqJ5Ias3sITU9Xiu0mGXEWmT+E8S
W5tYqgyxrvUFmSW0sXUoln0RbxTcZEvUbWJzW88YDKaCEIcn64MXcQ7VmxDczcQbL4fHBO8prjrC
50xJjAafMO7BYMQtwJK9uEEbzNgmlnurYxAChIeQi9E50TdTx8WrVZnfxrtJ2YokqZLNRBAlEt/Z
dnNmcsaSKDhK+fwuEiREr5SUc2UF+7RemL92B1EY6pX14M4onaN+7Enyoz9t4iE6Vnniww+7zox1
Ys18NUmwpPVLj7G2avTFxifEBsFrMz7JFNiLIFM9LP+TvTPLjSRLs/OG2gp2bbZXn51OJ51TBBkv
Bg7Ba/Ns14YlNNBPgiABErQDNSDtSY3SLvTdaFVnRlZlNQqQHhpooFCVhQwySHdzs/+e/5zvnFMa
g2wLF2cYwhdyVlZ4ALi9cl3jvim/dv7BcG9VWuB9+4hRoNNun7jvCjnR63ZpekyLXezQSHRj0B7c
7w088CEw4mm6kt2d8K5zEzvOrXb1UkuBU0V2tBC1l66LN9lyo0LeoUd4ROTfbrwxp9fKuZuy9rYK
SYdyDOkoNlqSrckLk1jfk5J4jPE2U17Q1fjU91P3xTCeJxi3nX07ExZkmU0ATR4DyrIy+h1RqjaR
eUk9BRWk2ln1uMnrluKP+FnqyhSyxAYvAt/hKYvey3lYqcK8AXN4leUUXQK+73GZSts5tyZW6XR8
67GuzDaxvczgE0rjStKtbczE81g/RPVExdKD55GeGdsbNyAoi4Nq7KimMr6LVoAFCo+p+m7bPdEu
+V6FxQnPDiUx9fNg4glVMEKy4FAGuJkG2lFx/aO2PucdYi0oz2mb0iPvLJdctMdseRCuWtOxw/ks
lt8lN7eIfFXbyB1q2klRdtFE2XaqsXQKmB7cBGrfIagWbm3F+c9P9lEgtjU9IImdH/qMkG1StOtk
5r7iKW+DBJ5g2E+DFCWjBZrZ71Q2bQkK2t4DxHASS19at9kENHf5yG8glRk+5/GQRMsZzPU91BUQ
VwOYMEbzJTzGOT6sBBBqH7AxT/XoSYVszkIArmNHa2vHph09fEuZIVmDksotdbCGCEc3zXt43P6u
MKvckBS1nQMXgne3rZXLHGhDfi13Ka/w/5eJ79+oZwah7vcnvv/9X/7nP/2339dF+No/TXzmH3BM
sun7ZxaC7iX+vxOfCP8QhgHtrhy9oST83Fis3SwWZhoGE+FrZe5PEx/RIi2eaTgSoGHttPkbzJYw
Gn4zULkYLMkU+T5Ma9PVG8FfDXyGS39p2mMKtBxGPauU56pT1796Xf7C2PbzVlEPbRAiAjaYzL0w
oMRv6tMtWnrNdFrs6yCxPo0+wq4CK7Ksy/e//veEvMa//WUYkxEXHcidLsCLn3+ZTHhhDQLOuvY0
Tm3hcJlX1s5CZbhMATw3B2jxqqLGD5Afi0ToOatUtB+cvJgS67tpTuh4Ct8CofaiKPeZMDEZECRI
LCh0vf5OZGSF2JZlfMPO4eALTrPSxPYveEJA7zwEmXiFx1OtA2s5QGxiGZfJIwbVF858h2paiLmo
BzrwdjTerd0046BGdNsYH2oL8F/vHymQ1X2rJTWl85eZatRGRueIkMNozrtgyRJ6r8Z5FRTirkIq
N2V/Cq3papjDY2/UNyJSN3FFTt108Fi0cleDT18tKa4B9I68S66zrH8qJ7r1/ORrLeT3mRloCb2B
Tq/qARKRuSplxxRgc2ilnu+cdvKIlnGg+6htN3PjiAfLUeQ0ayT3SdThlRFaR0h3ON8Hqo7mtd/g
xfnrb62WFf/8reXkA1cL6zHxvJ/f2jAq3Rinqn2t6KJoI/mOpwwMBc+GxvK3UpoXN0i/cBbGLVzo
/EPoP0XDpLZmTtQUJQvul/ev/FB/obGD05inQ4F8EDmr/+bD4xTgxc2osWn7ru/mcABVOH8OSX3u
KNCpGkSQcJ627RK91DJ4kFVzVy/5VY25bEiMp0k0J28sCWip8dOk5lv2PrH13Cj2IL7Vv/LDCv0K
/VwD9+PoGFhuAPb8R5HJrz/pQzArsSS9fd02xiaawIQmEXZcXRrcVtRMId1uEsqMfTFelNPsXWKC
IiQVsjj3U9Mek7FehRyysDGLx7/+7uLr/gs/HG8rdzr2Iy4uhJ/f3rGIGkfhB6ckQZq7qk7fph46
kO0Exh27mUfF0myLBOrditz57IVjMzvTeI3l+3aR5WeBf5gULykFT5eRQIvaeG1X47/BPCNof9vE
XqIbnkugQSYPSztYrFOYLu6GnG+8Fb6uQ7cr9qwhLZGRHE6pv7y4RvuasprlCEUtpbFwuAGzee3K
5WEGt5m5zlteyXvZSwAs6jj687ZZIGXVNQvNaHgLOps/nG0HC+ZoKa6GoWNcSDmVYuc4Gb331Q3p
ivaK5rVmo4FP1iangWgM+YFXegTCtu9csnLL4o47ikKuS5V8l67KDq2jZWc7oi3UdGlFhRaa23Sn
dbX82uI43DgSB64ZN5diYSMeTZREZ56xGm3DuLV6ySFiEkTe+oMVWWxDTYhdeX7TKPvTWIyH3ssW
yM8k0aqUF9sVbLJjdwYLkOlOhtn/mlXVR261x1EkmO7ckAG6kUiHyntKBt6VVhKwTj1j09nWU2bG
78Ck1+3kPvRAmyiBmzinWTaGpYme7tbHgQ+8Ol0ViQFibOD8MbZkQV0rP5tD/zlqcVRiDKH3s/ia
ZhyZkbOgzWu8dc0bcxJx+9h3UCipMb6NZhOQWdFvpCBSbpjDbp6FPFizFNtceHeNj0mMGMIHQv/D
MHAipjXiC1jOl9DF5pYbIoZwiqECj6R09968LTufLOMSC1Lzg8DlTVw71+cZ7ODsugXytZN/tX4Y
q+zJ3ttj9Fxq01Wr7Vc43s9zVTgbX7962qJV4dVaMEyECdhzAxeX4cFTwNaWOcu92T6l1LxuFm37
CixnoJAKBoqlTWEOJuj2h08s1JaxWpvHpoQTtcW9KFrhu2kgJ2TqYtUNsAttPYPOiuui0Ya01O3u
HG1R4yR0KucQb4P1gOV107Z8izYtOr4PtlTSF3c07jw6JT5COmXDdJqPdhnLOwrtVyk2Gh6R8tWz
6rcQCm9ijNMudrUUIeAx2LM5bjFFSIz0OvIOGsxPuR1WIffFuNOlcYza7b0SJBvoKRvwJVhLcIoo
nnVktA0WytsA4BDwHKX5zkbn7NNX26oBI0OxoyZmx+p3eJ/m6DhL92Yo8lMBWVBEyzHsGNmld7FH
jYyrmzce/TlJ1mVbRmoNOnRt9u7nZFPeGuUBvsKRkiX4AIHsb/KcJ3eUHodIREczCiEZUnx2RT/B
bZnOza4boGhIHLdoqZx/eoYHF6J+S3kxn+pdlUpry8fxfq6NbdX14BPasn6ogs692Gm1oU/2bBRs
Q6blGDvJpkQgRue9yTi0FMQt8gB2SdqXq2gALutMvkHrHhHFkuADwZL6FI/dxV6MR9ppKdkd1/NQ
0wHFccWZt8EM5m8KPsZ8uOCBbtdpP+/ntt9z5+O24d2P4VAcoRzy6Q+CNb/vPiwkV3m6sRyWJXa4
q8Wypg59V6Pn2EG8q4pw57jl16WveKF8lJrK8a5UC7+wL0cU/uphqSzWS6LBJ2Jiz2chUj55Cpty
lfvHH0+J/9f+/H+bwS5tVf/9s8b/+sf/+sf//N9/dwf7k7pMxS1HWhccm+0zkPwiLoNQpV/MF6GP
EeFnzirPFftfgGw/cVZhs1K54tNPxPmE7/c3HDV0bOA3EwjStgO7wbYt/ve3PohBWJSGUhp0Jsxy
1y3eoSMU6LV4aXBAiZUfjeTJhzjlvJw7JKEoZooY82lOsD9+9epd/tyEiN/yz38WYApYH0DSkhj4
LRtuSv1RGlmdnu0WtcAHk4Cja5u0DXShNH+QCQYyh1RnEoGbjmX9QNnzpYqSh9EB4DHCMWjmZkv7
d7XK4v6lyetnNjLXSTDdh0HSsuotT505XzUzdqfOFfdTRJaqb0zInO6VHPoL7Ud8xgmRee14nqEU
pUt7Y2VMKY5debuwMx/dRN03s3eWrf2Z58V12adn0233lKu/NIU1cyAJLkL5L1UrrI0d6xL3QH1K
fzFvgzEk+kYdNo+AMNsoQculbVIx4jjGkzcuztEx8sHHBGhXl7nyuiNGvvg6F5VBy3hdXlWS9pag
vR+GeFv33S5PuDfqlFrY+zt/oTEhiBeJ1wk4WW7cWWJ5drixGiU3RpKexwEanFvRmzIm1wP+O6uD
nqaGU5tr6/K0QI7iAX9JIgTb2FzYN3byqqzEA11ftFJN0XU/ICEuE/xKh8Esd65rDGr2WDzFnv1l
sJ2TEw+bbA7fPVXQGkrvzsiteVNb3rMfoubP7SVpnduukEcp/C0lqdukWbZ0Ua3zCTxBJj/xmANZ
zQBN9zHOe5aESbRtou6GpTbM3uY2pe9+FSrChewLIPGv/da9Dxdi7irZjNa4jwvrgdv9Lo7RLjmN
7ZEXD6ML2iJwqoPoTJTa5C4isUQm60rUlMwVAsI53VRAy0F2pHXlPoaVm3wUeTc7K39Qyb5Wyr81
mr48eEbhvBhVxi5SBoNzZRjVrklYhPrhJi0XGA24pyxvvqGtCoEbWlVafQba51eyB+9H5yrC4iY5
VLidQRqmvtRufGcWDBLpcCx5gpXoVtcqmZ+rSFQHzudrfxwfe7u+T+fiezKaW6OMICPFhrHzcejT
wlERJCi/FRzVgAYCh/KTAOTYcpsk1ianRzTzw7VnOO/1MhB3DxigTVW9jMCkzL7+zlu1HkiD2dOi
CwOaVaMbghqrv7P66KMYSVHSAdOuurwH4KNLdixdtzOPzbkln9Jl9EH3hFGquTi4Fq62Rpf1eBWe
WarM9ouK7wv6fIp5BAISogu2dP1kw4ALMuLdlsQrA3oYWDfowPSyh+JKiwdGj0PZMyLQ4ovzWFcK
TbpciGGDHHPm0XVtQ33o6SAqU6IiUkBbdkMU2tIYr8KuvnAZrHvclWjE+DgYtIKQciNT1xwhqnTr
JvFeajMWK3Pmcu/5nWH3PtOBk5woX30Xujhpxsq7HTiaGwmhTT88JlP6XLkMPrEaH0azvUQchTcF
fUx8KOH364qmSIxvNZ1Noy5vyhLAWokudJJyeDCq/GnAarITSjeBUP9EJCFjp0cjlOtkr8mAmWpR
Lm0NU3OLSQ+0vJ/uFjd5szVvL+twaDW6bapXcUjvlHVtjfN0KHUnVelX5nakpsqkrqqP6xvs42/4
/BjbPZbvFbs2qMlcoxN1VyODO9MpDVjDEqE+1NfGj26suVnWCCPo0mGBVKzrA1SB26+1XfBybZ7R
FQBuhGX8t8w3vwB8fo776ji7ISeSOXuN0vijTovnVvjONu7yk5TEhix7rNeJgVU8CnH05Xb+KDqW
aDanC1MDtok9zhuzIdza63jmokHclc/k62o4twul2+zw0cyxBLngwf7qXKjgfCskc1Z59ABsDU0b
q6TX78owd/eT0efrwPDeO80HT9uBXYeKNpbtmsfUKdmZOuN2CUE7h1kDDZJXdUUr41zCaAvo/HXm
6NmIMUfOWZ9tQVpTWBW7l8UNWA+iBmFqgVmVZDBV0sl/6yfX5bQ5PPGMjNd8DN9wchZbE1PzqvJ1
Q/YYvhkLISna/BTgZAhAjgmFT2R8sM1bZy6qq8BYxo0VG2fTw6nizuWbizK/jfhS6c64ZKKIHnYx
R9vQaD48Mwn2fc7QGxBpjuz65d8nvH/xD+gR5K9MeP/wn/7p7//j7054fO2f1GTxB9sJCe7baBKs
qNBA/zTikc0ULtVaxPCxC9j8m19cdhZqsY09KSDGhgfzN2oyzm3TAlVl2gxtf8OI5/75XAW+N+A/
SEz4/YSnJdpf6cmKfxG1y+Rfz3X/1DnjdRSqm1rfvxarmPaxaB9lMjtrV473SH0+q7fi6yCKZkfD
KKg+M3kyhunsd95bEJTtNp/yBzPs741gkVvbNNy9EgbQlgRv/yLw4TBycmuO0oT9R3yQYvok97cT
fcH2vwJUs3ji3HS6G0nqDIKFQYfIA+kxN/866OqeQAb2mk9lsWUA6XZDL0+Rl0OcdWG4KZYrm2Ix
fcSPN8raIcSXcGvC5f1H9QfNltNgNPuKSopDK7OQLa21bDMEnbWwyS30hdmQYG4wQE3kSnKHB9WY
4VlnyZnjIie3iNonctg7RvFlyiS2bX8AJJAc7Nj+VoZ0iEpyCTHiRVAS+c+NBs3I+x51zl1mGy9l
nT/YJkn0dkgvfqtezCptNmFlQpcKm8/Zb++I+XDnt+znzIIUi9C4npL5VWHOX7Fye5iVCfMkHBrg
YR09VE6WIWVjI5zjF1I8F+mok2si/yCuMP019qNVpkdPdSkeunDHHvCSR/U59N2GZyvCfjMKdOlc
sp8FqtOoBOJBA4eqip1LEgQPNH4zy1i0/Aphz/Tr5csqSMfmUHLHqUEJ9Nd+aWfX4wxsq+jE/ciY
u3IxwX9JrXpr9GpGoYtxXnniGBpC0ZY4SkR5Gzfj6MptGPs1VKu4eyGwAJzX0iyGinqbTMpHv3Y/
cz/75hn165Rwds7igDK6YT+JCY9Cyz5vzpKMPAqjS2epgxzHb24qKEfPzU1oWZcxY7SYby2bvrFY
GvnBpyWOYa2Gr1w9BrFZbcYA/dBU56Gmrce2zstg3VP4djPblObMIGJFclvxIFmVQZcyIWT3XZl9
rRV/uSBCwbUT5VdjQjJjZj5aa11YBcPRN1lFwmXIVoJzwnoeRb2ZaNUFQ0CfD100xqH32GO0Jkh8
X4JRopvnUES3jHu0mMbs3Reb+rw5DdrNWCr8g5UaN+aSXScJ3VupAqsbVEg32FL9SuxCV7I6TnGd
mFJNIAJ8dkSDcReO5c5Y5IchotNIoGTlTNbenr3nEKF2q0La0Jwkv5r98jTXAIOTKoDET3E7P12m
SxX9pIHR6Mlth2y3n3v32gprsc/RGdft3KOosDZWtR5SJFddHQAA9cPktIj5NW3kdU6PMBzh6IZx
mGG0E9RXTrg81IS22GWSo0rSUkgd5Wcrs+/MyY5wm9DsRdE7aF7hDUA0c6pkDCy3KrS+ZjQkrsZW
eCelMIJQjvPckyCo6nA70lm7DVWOui9BV5jppnUn5l360DyfN9s25NEj5cGhe7jqg/gS4WbfCbP5
5Ch0KJPpUg0ppRfFdJB1dj9P5b2shH8sVS0ozrKT3Y+EWWws57n233mNOPa2BMObc+Hnd20V7pVO
Q1c6F11k4z0++Z1Hax8BZmISxKdLnaMudKJ6InO3rXTKOo0S78rVyes4jShVIostCGUrRTobu+1V
qvPaNuvkxSU2FI3j11hnuu2uO8eEvFvmayKvh7ysjwMh8IkwuEco3HbHS8EQjhXkkBIax5Kx9q5F
D7K7uOtL/7onXE5II4E0bB9zqzzkxM+LgAIeI3lZiKV3xNO7Jd0xzNX7Pl3OJQH2UtaQIkp4IiTb
7SC5XYi6E9RdcS1ft0TgI6LwUynufKLxNhH5mHSZIDKfOMVd3o53XFRUXTj+hmjVtphxT/T+J4m0
L9ZUPfeZ+Dpz8OIbbvUU2BPStwmxkFcmzmxGyVrETFZu9lkS7OfXOtHb9yWIln1B8D8AAJAAAhgA
Ahhxc10DCCgn0AE/iAGgA5o4qfGitsk211wBUxMGDBw4NciBhvxOhIfsWMVKfp20RpxrtThGNq45
YgPYECdHK8rkw/mv2aZnsjiW9ZWbHqVWoON6jLeBVqUV8jRd0F96rVc3tvWABPQx+w5+YCTtQXkm
ncaDPETI3aMXfZah7DchSngaW7edlsZNNPJwmVj4adk8dblZJlpKj9DUjQlxvdKFFV01fpIWP48V
Vlr+odsVUQq4T8vzGJ7zVawle6XF+0DL+GRxPueRq4jb/HvYEiUc/IYfamoes8Ez1lBlYH1F+GxU
O2zTUWrPA0I+SoOduTdJgHI69veNUpus8i9dwYmPhhFK+UYMXSjI2umE6A+3iJ2VRqOE8zrBmRET
j8N5rLqV2XnvaW/Qka7Cb6bC71AHYbwJ8vbVmwKgiLHkQeqneIUj72QUkM8K1knrLrFfcukBsSky
rHA5T+SxmKavtT0ve6t3IAUMUUzUDncLsZZ+3Rvh91ixs8lY1F4rX3MetSXQZXOWByOS9dTc2X2d
rv99NP5lNGYd+Puj8R///n/88T/84++OxnztL6Oxj9PCpoTZ0f7Zn0bjkOFXOLgcXFIgP43GNo9N
D6gqX6VTyb8ejQkn+4SrWQ17zCL23zQa//mOk/QXx1dHm0E8qLG/2RYTVVVRl2U+ARTOk1ZmUoEc
OV+8QTo7gWVnU44IFnS9MrIUY7cjU6eoPK7e287C4sgRfIxBI2audx7L6LrFsLimtarABcqx1LSW
5L4Xw1ViDuQKFAb+UYViZ+MVRYpyxzPR3rvUHo9FNBSI+OraD+FspgP35hxrubQDbJFpNuI6jdjo
LR1ND9Te5alR3aWtBQy/DM21Ig5oWEod3DZ4CuvcPrHObE4Je8ssDc9ZkewY9Iwbs/WeF9dKD7kL
8NtjWzq2/XmxiNzOkbS3duNcsW/gLl5OCJ2BSWH9Yl5ZTL+G1ws4BtaTKqmTk+qa5xv1ExgWCRAb
5vSK0rpGbzyPglqeyJaXIOuPdNfclnZD+9KwHRKacyXpv6gGSs6EjqM2CK+IfJ6wthU3dlUs3zyP
g4ZXe/JSVPQiAuRgxrWHGz9q7hsDaYur6cosho+lnSKsssOwy2MQ3Evw5NuUHs2yZAoAMB2VY7Ny
CWvA1i/VlW3O2WFBkj3W2RxsOV4E29gkqpNC2eqYH1IqVyuMn/mIzbjnXezMOj/NjZhukSCBkBhe
cTZxf4WSvRI71cDvd0GRAbKg8KAOg88g7PgrAoQWbmAwpZJpR93YFxV4X6YnNe1K4sE0O264qOrZ
hgXuHBnMfLiU7o0jQIMULoVlTVHcuk0dU4hgpwcZsC/30+V+SJrh0FMpfFeRHdqppF6O+dTKK8Pk
Do3DstqPTqOOi6gqsDRlTkeISC5Z0drbzI4jpsb8w4oYBHn0D1vHLu2nPK1tFtF5gOswGU+5Fz4m
Rmodo6Xhum8K95l4JuZrFT45WqQetVw9aOF60hJ2qMXsWMvaVdJ/Oj+E7pCgi4X2HS3epdVieGA2
LwJ1fBGA41DLY1TzxHXODip6oNV0LavbWmDPUNq9ftn6KO9OM9+qMcLwotqLRJuvQdCMWqxvUe3B
AkDrQse35/wUaGE/cfluKP3z3D5nc/MS6xVAMtXbykutlWI7UHnyoWJbIPziYQ6xqTp1uIv1QqGl
ITjWK4bCddBIWTos3XQx0FE8Lai4Q/Xha4mlxvtcadFl0PILa/dxNwTeG5lqrMpoNF3fZzsb1QYl
dNy4WsjJUHTA0Nw7cUYcBakn16LPxEeSlFr6zcPdQXFu8G5SmotvllYDZ4Aa0rpLyrYVZ2MlETe9
MH9jb0M/QE6tg2eXnKMC83XhhHJsZRwf6Ub7Ppf6QoqIo0fJlzzlBpTnnb0ZjVytRA0fbnSAtkh9
MoqByeCan29luJ9s88KhD2/pwHLU6L+ZXGaT33COyUIIuqPtr3rNSFk4jHWetxv16czry1fm9m+2
suBFykei25zj9InO02c7XE7dS6DPe5mPQLCYDOb4XLGDL626ybNZcLuLb9uAMgrToT3cno7SQ/ul
GPpe6QOm7fbZ9Rx3121B0Vs0RTEFDOfeOtdKGnwe9LlUn1BNfVYdExzeQ4xjfra8h5IDbU7ekLst
Z9zWM/aLPvU2A4PsEPV08RFzWlFUe045JNP/vXP1qbnwYoqVxSMTGX0zDv0eVTacSte5xJnxHKMW
mqakKiSo+LuWplknae/tTY7q1GdD1RzVazM0Bavs9MatxDMyzLKaOOgHKP+84tY6SKMah0v3Uo7x
xdLqAAWuDylyQYhsgEL0PUNG8LWeIBEWZJqdWruntRrJoR9SUJ7chUfEiElkXyqtTiRapqhVT7k5
NS6Zz28Tahw+RGxufrCyI26BU60fWCOdA6kBt5QbcMgDKvQPAhrCPqaZPKPeokQ8qX+oKMgpefOG
Uuvj2sfwDmOSh9kP7QURptRqTN1NxZZ8vU3dACfVFNEmDRe2MFrHMTmzbmut7ZiIPFPEh3jqMPaZ
CEAxQhA9bftEK0OlnL2dqdUiHD/oRh2QDEdrSUs5ABj22vu4Tx8ymfDxQnhqLXUmk/nUiTHY9Vqb
qhCpTK1WhUhRPMcoUBrqR1g94z6fmmFTpMNNlqjrQXfFOqlPU5O/90tv4BecnqoBTlRtY+jxzeLK
Z9uUozGvlGEcMuJ+HHjnY4RRsejKy5Bzw1C5ejTHakb9IPelarAM+vNmcK3tpetduKNBlDSIlQHR
Q3Nq3XE12e2jqMtXPnZfw2TJwAMoD+eic2wd94lfjRqQBTS50Tj7XAYc9OvgmneTK1t2VEHkFNRQ
7JsdjHGpdswW/KA8elm9PeLreYm7MTq4vfGIS6vcLn7u8DEJvpi1uo1EZh9cny1JHhgFApp6pPnt
uQKegm+pYuovx8daZs91Uby1UF7obgWxNNo4U9g23XglW0Ur4k9zT+aoowDCVCHcxWz0OPRTs2CV
0SXw/ObKtuidHLgyt0sUfrbmtCNK4m3SIXxl9qJ4t4y34+QfeJHuFtF2q6Aj8wfJ5PLv0/gv0zjq
8O9P4//cqvC70zhf+6dpnGZX13dNB3sxwW+tOf8iVCMPm9xnLFKOiM6/CNX2HxjfqarDwRtYluWh
e/9iewZTgP3Tp8VOQ2b/pji4q/0VvzEjYJ+GfcCdwqSqIfjNNJ4MozvIGajHUDXVlqbr5cpPwte5
MzuKIxEL6mh6a0HTAyKCDROYz4pS7ZXQJab+Ai20ZDtmepz3rbkDNpPZdKgP1pHsV7X2Xfettrm9
h7l6t0LcDuNwDMzx2ovc8zwlO1EtCiIFTGuBOheTzSzMJy/OX5zG4FLWOBmy7NSCZ5uhi60Vm1jU
lfJQ1sPMnyXUZS1sydPKepsamWwdo4ivhqT/0qR9vo3y8cxwhqMuQOSYpXHF2PPUh9U3FkBHa2mf
lwwNokv7Cwlqgsu990Bw+8M1Boaj1OJI3wc8EM2rLnGu3ZoMr1io/UlHjiyeOmZZsBOZdZ57Kndy
Bb7W6aDiKjujH8fp9pZqdPBjvIEWcJ8YximZQYmaRnAi3k3zdd0mgMeJKywNv42DqYGOlrjs6J1R
ihq5Znh17P4Jm8O5CMd6Vyz1yU3rZ2O0by2HI0MQv3h1zIKtQ0esogLz9TitGhkwinlq73fkgRt8
CZ6LdBB2iMOe8nUkLN5ZCVJoo4/3jpNOX21n6Knq5fCPHmBhojJfhlo4bM+RCNrGPcVaNDC1fOBr
ISFEURBYSTdCiwyOlK+Zlh0E+sOg5g6vqSCihzYxolGgvvUbe0L7btEvbNHxQrlpu1Ja3Oi1zIGm
f2mZqiECkDp0dm1t36QuMDotkGQoJSOKieMXWptERMm1nMIT51FpgcWlo3Tlobk0ipBbhAqDX7Xb
NHgsB7yWKZ5LczCfRm3CNFI4qzG+TIU/k0uGrFtO5mnS5s0CF6c55R8Zrs7EpMYtnBT2UBah5NMx
f+a8NPSHx5psZDy0OETnNr2hTZayQ+7Oi88ch2+1MGk9k65p3AaZZawMHKdWRzEG2tpFypE2BG1L
7aLwS6GNqr62rBbavGrjYrVndNxYG1srHK60rF2b2vLaa/PrpG2wyqCRIdHWWLNeTHbCWOL49L16
2kC7xDQFaUetMRP4XCrczLhtraB+9HDfQhq4dnHj5l0BHh9/rsKnO+DXrbDpFfh3+XnfML++e/h6
Y/y9Lf9nNWvLb6bNv6KvXxMfNzAk3ZNDZGKVl8U3nAPTWpqRnjV7FCazsU4GVbKbLklKLlGo8JY2
HicB9k1Xm5HthRIpTbNi6QrBK8DRyRnyM8XD3IuguHQ/bM2t+Iy10RmQExpjIx4Btxh3Qq91pCXf
jMZddoF2181GfOVgt8u0JLf8sOC52l0QtgMJo0Ddlm71Mcg2O6VFrbUGC5y+13s3zZjeOrTIZflw
JaD+QGa0+RCk1aOTmpvEZGobh8NQMT4s8IgzsbwoiA1ZubCdScf3eQIs7abNcxLkat/Z3EUm/wks
8GWWI+D5jNRR4W8LJ77mR98ubhasrDzGEQOUaU2e65zL4d3xA4PjGBHLXPmk0e21k4aUfdjuI8d5
yMMq/zaW7fd+KPC78oZktfNdUzbXk0NdnDETDSz8j85pvjhjfZyC8bVt5TehBf5B+lelB8nKGbDw
pJzVl4L6XF7/xYPPbeg+wRRmNJ6dYYcIrval5WEMbQfj7HbdHkPsQIo2e/Mocjk1QKfUyLTWSB9f
qo8vjYOqZuJ/KEo4ywGHaqx3g8vUsW6g9MJdzF3X0DNnhG3z3oGC4lbNZbBUsbmNbMvYV2V9BiWF
OT2heTCqadkSLPPZ7BcP2ZJ7qxqj3GbJ3AzdEQoWF1bNmjGRCL/GE7u5ByOZ3yzBuWaIcfMGy8PQ
qOKK1NmDq05Vw+60TZPuyujq+jLVoHFyKFaJtO6zCPyc1Y6YeUoWY1K8DHiK1yamXhSLCVzltOzL
qvuAlbHBNHrvQn9aGb48OqX3ISqgfZPFGJaW10XcXJn++NyZEK2SzH1aFkBgAd6odd8zyCY52hLO
KmMWT2o0mTXrDIB6S11MDgIjInqHqJXc5gr+XzlMX0KB78K3aKZD2FqXeX0VivRg2wm9k1zO22YW
/mZW7IQRb0hIFukJI3WJKx9UW5GYh6lrvsmmvAmHkWaesBdcXd1T2VJ83I+s9YaeMkqRyH1Q8V6J
/gYclbmubNXQ2Dp89BY4W8/pmt3fGUbsTIOYmBB8n4io1e2CgD1LlndPJgF66hwTFsqV9zni790L
q7mUit+5gdC7mj04nl2YkNI0FLISrwiquY4PpBDGrHBGPiswEHd2s1qKZNgvbUVCoHx18gQbdhs+
RjNHhGTIHwkRvQOjbfeZL14Fh599Fg9fx5k65QpSAEq5c6gKLGZl8e5ocN/UmazygJUvlrxJsaxz
oWbPMuH86swW3ujlrV7+D3tnkiM5lm7nvWhOgX0z0MRofW/mfUwIdw939n3PDWimoVagHQgQIA3e
bvSkZehjlKrS0sLLDVVv+oAsVKKyMq6RvOS99//P+U47B9H4oCrxHqc24UFV/lK1Vrmnn7JrKlbr
uMID22ZrIeKNS1xWD5jL5vzf99F/20fL+Nz+/j76//7n//UdMJR/96/7aAlZhwo4i60y29gRyfDH
PtpQLBl8NrthRL1slv8q+BjjxwB4oulVJVn6k+BD+o/W+M+oeVPc1hRMdP+I4ONPu2gTtJnI3n50
DyLswK14JfeoSxefQmDIWzSUZH4I4N+GYLDAU4J0vLg9X2h2tfHP+sPA9JexDF0ydBMHE+zUKwuY
ZwpsJwxX2cIQE9g+mMScKoAeAnKpVJiTk77SkwcRo8dUAx3jqr0/j6vwkY8ESa3yPZWeaRa3P5uw
FqaF2xPZ5fz6VpMeGOYtuRGmvK8yD0iokq9KWd3ofSvP4XEq9iCad3LWHAuBaoAke4EdW+YMec6z
njrzrMuAKldLNw04NtSfph5/eEUNsbJEXV8ObKgl2TzFmN6XaI3ZqVqKiGK0FJG06p+9HGg21eeF
wyJYl2p3w/pFh+G3W4ewBd+czDxB6T3C2S9VOZ7LDqWzanGb+ATDGhFpRqg51ElUDMOckggSf7+x
zj2OwrOTaYACfFsG6x+69LhTvd35SZpQdCmd3QBu6FD0ZrCRA/G1Cjp5bWTYmF0DujYuhhRTN0eq
eImiAC5Rwl4SeR9JPVESESYU08BcOLEyUMgQ3V3VpP2POFarTQePesammipklGmtNQkggLIP5v9Z
SxmUT4+lENXpp1nnWyrnZHwR7FXHTLuoifHBdHlMfluLNGCYqYHD4Ugn97Y0T0EtzzOxfjB6h/1L
T89VbBzWBa+/K4c+PYkJEtFUSB+lNklttzY+zRgrSl90tiU2qFSMwdvpIlHYfX3I4nq0ThRAsTAV
iiSsbOrCOhleJO/EMpm79G+bpPyoekJDsYfCUpkFQb6l9k8oTt2FBHZ62odfD+88hlVLL3gatqge
hKKbxmW2F73+oSdQV/Q7f6+r+D7Bly+dlAg0qdd/Jpr4Allrzv/grpQsRVVaDjszzOduyq2wygqE
a66ckpLzi+Fl5cJBGFpBFogMerx9DaiDwEzKpvNaInzPLJe4JIm5RkYrKCRuEz3xKkSyMaFH0th6
LtfoQ5iXkKYWBZFtWu8uRasFseKeIqrtfgzaw4n9bHSMckwpSd8ogZ10NMAWTW+uGkV8iC0NogYw
W4rRnrgW0gzRU7K0jPKHp1vJW1VCRDIgva6lYDjpQarNMkQhy5JnB5192HmJuvQ8bGAuxM0+Sqqj
KLFHDNvurMXyG1hNY9L2lXDIojCxTUPNx7cNbzzNJavFfqTSbhrGvlMSUj7saEXpbPjjsTeVcOOW
Eu0qjoLkJNLAshzV3PWNncgF24Kxx6XS7HLGrpeR5OdBVKnKVVBCEXulp5wmWaolJq+uRshdYTZL
UkECe8g/4I5xA+qynRTkHMuUmNdN2qxKOnGi2rQ7eWzOqYoszdOxYec7OLaysFqLbgp+dBSutg4p
fkoIdCQlosQU1F0zNgH7sR0IzvWuzOL3kJyASTi2DI2Kmjj65Woqjw1F5IIKJGL5sU1MY1lSBrPG
elji0jH3KJEBAl0WlMwwqCekmFBEG6tpSt3Ok5BkjrHOpo4VN+tX7Y0iXJID5B3GuhzQDTQxVOqM
sWanjNU7Y6zjubWz78bKXs+ExriUNROrD96cZDjFbvkqjvXAbKwMsul+bigVxmPNkD+f1BedTqRE
QTEbC4tjhTEYKSM6RUd/rD5yan1xNRRWv+qSZbpGyE3k7liz1MfqJV9dIK81x0QFTf0MEWWFrzPI
CGIBLBmYYTsr+dQiwhEOERA33tO4B/lK8p+Tay9qhlBZDAH/9UF8J5GmQ9OmRkOVG92iVpEy65o2
NYBmDO4u05WlInTktruBi4yuFwhEB/JgeuReSwRyhvg6FAmHllGlACPgAhlOwLUwA9kso84f1Uc0
2twJrcCj0aewPbootsWafMTKMgpAsw63E0Me0WGpPO18NuFJx94ybjIRsQqyNV+g9ZWU5Nb26jmW
mSliWJwD+YdlBCYlalY3L3JfkYgB2KgAGTLEc1dKKCj6aPRGQGStc9cOxcagmA+5pqapSL9BAkaT
w9ML+n0qIoNMYFFPYgchu+irj2lMrYun5c0gxsYctog3bywNRTEphzTLlFkmG59ZLCw6esOsnfCN
mRyc/UEeewh0bG2kICs+0e8jFxk3isQdQ2LI/e6w2Zbv6sDF+yl1rtwAW1JUwbYDtux4YzQE+GVP
o5uiD36/zAWvXENZuItGWnMtSj/JnSinDSBnh75GXJPGE+XaiEvhxTfBPtcj/1lt9Kd8JEJXJt6U
YaRECyG9gXQkR3P7sczGTSHbCWBpa6geOytlDRqZ07LxTmuiW2QjjTqqOVcGOrNc0imFcIEw50Z+
tTWSrM2RaU1wA2HEI+e6zZFclvGoITexfRsjD1smAwOZXvLoK8lSHZnZXkmFMTCHn8JoD1VHsrY2
ZEiQqmJvtfnBJU6IvA5+WwCQOxrJ3KIRo74jMFWUfvjjEUCTkbV5UpfPCocaUT0yvtuR9q2FcL/l
kQDuOZ7Ob4MKrox8cP0XKXyooQN1RWCrkkZLO8fUW2p4/Vsg45Tdf0Yjddwc+eNhA4m8kYFBGR5I
ocTC3SmPwPJ8FHdSSLEdBzZgMnLNjZFwrrawzh1FfdVH+rkQwkEPCu+e+Xm+sU/8ba8jqnAmFDTI
7E7NXz74CwVyr2NkQBmnoDxmwgjlgb3oTGijw/fDjPi3y+0odA6EJAhE2JvDtjCuabZFpejkUBna
tnXZ8FaCjj1UMjYJ6/EE52xCFyc8dIKPdSFvN1bL7RYHQ1vCgZlpWX9CxeLNnbLwJn1NHpjHlkcz
o7OT88ArP7OtoNmJ9LzgZI9r+ywsIZT1Y3cMo1ZHkqBT0rysd78u699NluMTGonEf/9E9q//8l/+
9X/+1//zL//tf//3/8HpK6n8ql/9/E//4Y8DHf/6/z+UQW4xZKr449r8i8Lyt0MZ/0RhSkho3wGq
jHSWi0MZ4nwZoK30t+iHP5obo2eTXyghQzIkSDD/wKEMMu711Bx1S8bIzDVJklCutvumEVaDobTD
VlPKSUnVK6cTq5g/NI0cE/OxbjJcTezFAhLMqW4XQUMRAgOeqE5TFbu20Owc5zEXBKoaJIN2EFKe
ZXOhxMK0qWOatVPY8GF+NoUdnWk1Mnn/N7jr4gH4e0A8krbwDPHI0XGWpj2mHKhyyqE1UjvDVg16
YKyjmPgRgw8Z0a6q3rkCBfEWaGjyjEJ3x/mrBqQlo/B5BbZAAKtnW8ajWONPo1/hWKgs4dOl3o0z
pjTemYsz5hggxUs96sCAH6IUu7pzReUFIeS2YWsxfmdI06r5FFEjZWw9rBbz33kQcM+Y1OOyqcVG
rUDDzWa9+kuIJXHq7kf6xWH3V6L3bz+EKSvSKNNxVIyP+OIr1kil1kdSMmwz1DdqMjelteZY80qA
aUMmRrIB7juR44XYlNshfymLyM46fZJahMgTPZ8DwiPfB11qFAzLMYKtw57oeoD2rHRp4E1CRc5q
78yk7gEAhJ0p3iZ3ralQxvbFS/TFpUhX5/bxnvL7kd/R8UOieU3lIWqncYoul7aGRDt55xubYlh6
OXqB0pwKxkaXY8AXK5di2Y2RR7DQ1U00obJQmAJBpFnK+Am/uIlmTtYK7Thp677Om5Uwa+yOPEP7
QcpujPT7WsAl/jGQOv6Qi4GMgCxF0JTSdnDmcbosSJAFO2FRePAEEorpcQenf+baTIXJIaMnNM2r
a2toLw5550rb+oyljXbKorPFebLLYfH+ZU34u5OROtLvt/GPoayrq6O7PphmylByhgYHXVzCLFpI
3fP3l/TFuwcZ9W9XRGHqzzexN9y8Hxim9VdkIc5UN7MFlBP/tlHkP49iUbpO+oJRPJifwYuKbLxx
/5KD9HdvGESvb2/YWI65mA61mhp1DWpky2xf6lN2RGR9TUPxn7gUFg0WDP4Skb3+eRg8424euyKz
Lj5Uw08LwYgb/OPbHMvUWZIMBLUmqaxX12L5rtVT8ubhr90f6UJfD3PVdnrbukNoPu1fwkW/q3fY
b6eIf5KzcBo4ZkyiXbDR5+kStDRmrY/vH+FXt/fyJ119GyOETDQNxp/Ez8n3CKRsGr/Vje/WFd1p
xK/9+cqv1gI5qUQ/lQu8D+/IoSKoiP6ENo08cxfqIZoLdvBI9tYpWqJ6vaeBzF/NLFl8f61X2Kbf
f8X4cl7MpXJwkcMK/ApavAgB2kfWgjvm1MxsJ5jq1pVt3PfLdKXxQ24Mfes+XxVcC0kNTQ5a0jbe
W88gUEPYOltz6j0609yONiR2z7WZOndEfP52eWMFlL7YxPxp4l3NbuAnotOPo1fP8WO+9qZAad6p
TkydVTUTN+FcvDHiV5+5y2l19UX1JbAndcO0ajjeht3Kb3aWF0+z4MY4X33nLsYxrj6niW/GjeFV
BCsaS8z71GuQHHs3vg3SjYdnXH1N68Eb4IAzb2QsjtrcX0pLbFyY7ihGd7Y+l5cFliV6TYvwOOa1
7Psb0+erNfHyMq8+tALqnyo2x9s5R85hw6EgWZyC940XRB7/nOtF/nKcqw8U3YdGlbLxa4AM8eje
gV8+hGvS1p/j1+ZJfjaKCXPWJmiATa8tFROyFCgcG7du+I3pY1x9lSA0eGBJueHRqpk7i3LRbIN7
fxPPzKm2QC9Dmsk7mWfHGy/pl68J0W+mYkgie5Cr20wESmgaHbNJWGJWWahroqhtFIYT6KM26ciH
W1+kX82C3274xYhXN1xOZURaPiMmK3lWLsK1MAOJv5Nf1GnGQkc8QbGRV8bCvYsWwYNxFFakPfcn
5OyrG9f+5aO/+CVXt7zFkcPumUdv/rru8Zeoky3N9Wk6124NNl7Wd5d9tRwkeSNADmGwckZi5Zb0
tY2yJwNg3s2sVWQHt+b1+Bn4bryrD3/o5VT3ZcajtjzNOXapmIpzZAY9k8l68ZvH3Fsr/jEDUK05
8UxHIRp34bQdjhxOF0Z78oV1hVXOKd0bS+MvYud3v+1qZRgyaF4gY9h82tKUFoTN0jdJV64t/FPT
mzIL+TBjB/CX3/xi+Ss8Gvti27OFt+4Kip8O5l81PzvYGYWus6MB3UAPYvFnhiDK0VESs15nr99P
tPFyri+XQznhi9jboM9fzbPeaYJObNloGdakuBM1GwmE+nb7E8JL+8VIMBAVi8MEkHvtam1oW416
ukxf0IwGYtysqawNTxxubHRZMxfThCnaRnOMC32BEPdYi3eCYtpWeNCF96I6QY5PLHlSJxvLWwbG
u0YWh7ov3feRFi6kL7W3FcyRPDwlhnyO1hnNHlkcj3qW2ATPTfQB+RIGdsKSqTVLI3FipSnNk5Ar
ti70b92Iouh8UDLod0F/hwS6CRY+A6WdZla7yKtqYrZPVPgmlnAo6w8rOBvi0oxfC46bce3Zqja3
FKAqxMo0pQlqR9iY3bY1gLOmn4pzH4SYC1SKyup9yBctgeOqSfuq7GcNU99EajRqjwR/rygcRLSz
Y0QbJ78bQ26yBvcdsWJR86MfXmXh3NTaUix+yoM28zIMAy5sF+wRfrZJw3hGeu409/szOO61KmdL
Ue/s0hKfB0JphRCZYl+5FaYBfQsebm7q4k81qu2M84JLPTvIEOYI4iLEgZTRvCqlD788Bu2T6m7b
Zto1uDA+axEUAMR7xPqxeB9E5xqmncDGzSMl0CKk0SG9XUjfvYK6ebZS4pdWP4jDMfP3rvzpcHgf
7rNqS8g7nMOZLqD+rh2IpuqsTgK7LCp7qMDsS9bovZ4pQbdJIRLJbnciF0uCOBMr6mTgvdmr6VGh
X+lEz7HfYzhf08vE8dJPrQ4tarjqA2j1zsnHa1PJ50RQp4Tzme5oo6QOT+eytcTJGKUrmjQZw32O
GamPw6Xq65+GWhzM7KjrM99hLsbWuoas3SnnYdSlITrz6kerP/bNk6I9lPWjG74FzTqo7/2WiLmS
vrI3b5EgapKMchSiVCoUxOiUK0+P7wPjwww7qPLNMvJY0iIeSWHSLYWLAvVEfTKoFsVnv6psyYeZ
jZxejVZWtmmSfRAm00Y5qe5jBsyywfjDvd8q2GvLwUJ9605d13gxipc6jFdx3uN0/yy8h7w9JvK5
bYDmf8QlWAgipEvVWudyYIMim7Sal0wsd5u1Ayb6nyXVc7ftp5VzEFz/FDn1QZcUeILisTRQFliz
mndZ6tCOdhCIrH7hAmcpgeG06YtiQsuD4lNXE8ff+/VRtfoJ7tEDhZ5F5Dlo6gVaQb4DFfRotD9h
INF0ZuePpA5iPMFOoo0P5l63trKi7GW3Wisadz2/N7oxW5xK8rvhbipa5U7If8WzPMYHrQlgFzF0
g3fXUpibLdOwhdq4kuNl4a8L8V4wT6Z4TvChq2qyTnCL6WOGtdxsCswTxO2hTcOpraQYMH7oZbGn
bLbSs4VZvwzFTkfz1KaLuDmZSnhWxBpG8L1nYbjGJKMNut0Zgx27lEjMVRGHKxHTknSKvL0WE1D8
EvkvgVVOeoeMokhZhI8dZCDf06DVErYtEqCwGLGITq1hnYER0T6ayTkq7guwV0KCPNJg1RuKGQEU
tlNv2wpEABJaifZLlt9ZAwGQC9n6hLHg9hvMUJO8eO/cn64X0ETcRLEAqI2DnjaM4ustLyoau71b
HAk+r4wn0zrzqyZVcogycpyRTroqxACLMmD45iMmr2SQuvj7IOjDQIIj5v1UpLVX4J4yaGoJAAd6
O5Yq2+ys1yzPj1kjHPThVGFATMt8llZbDG+Q8pNdZshrCbW0FUH29ISHttcfRyOQTpR0+izEZzH4
yDg89PnelOSdQNesxy6SaHQSBW/edQeIFVRrn0xvK7mtXUrOuCfYl8gUSIuESpLgBfdnZaWejMyE
GF091OaPRp0l8huZaGvBr+be+CXxUiSz5d7SUEeS6mkhDvaC985Y4wFCNHAOcKKJGKsK31+FEo6j
UYCGk0zl1BxK0cFV5G1DYndZvY/RDWLro3vQp0MzJ/vCrvLyDork0g01W6vndXkfIFbsHyTl4INJ
iuklR6PCPBwzQn+2OdGvrjYNOL9gr4K9uQ7koyh8aLI7d4RD3Od3RPVOQxTdVakvkMYRukuRE1eS
CHMzZQorobxMw35tFNbB0VYWxFGLSCs+kbBGxq8/yh1kM5MkogMz75Cp9kHJf06A/fxqY8JoM9d9
eie60EfPTcqcT+4dUlOkJHzk3DVBqHuqFQ8DZjoTyn7tJC9FEi8QZi74wjTiLMBdXzefablKVAuB
0DrO1hEREr6AiaXfAzaZa7Xh7Vs1OatiuDDVD9Hp1lpJ89UsYGoRKb6AUSBXKxFhvp4A5IpDdJwP
sGqxvVGoGGks+hYnKgFR9O3WTkoocVztSpP4ttEkD2ZUcXl3cYexFMmJNM+se0BgKaZKVdkK1VGm
dhyxGEjRMuofC/LPVXmKwgAdybGmvVnqGp3cR9NialOSTvUPxUBToax5P0qTvBXpp8K74JAeoY7E
MHqFSIfQZxndNjCWMdHsCgyJrtu14dHpP3XlQ6qDLTDyRUEQPcpsnyzcXncmDo3gts4ngpBwdq3n
chTNLHn81RayEQHcTzY3BPxZIAn8YIuYd4Ecfhv1xIM2B5OyPJsEy4BOK99DwqjEk5RDHZOpndY/
dD+Ya4W3ALm8zMRZpC5wp/p4UM0zEdGR9mSlj4R2YIfA14SBCZVPuOmFo46y2urPOYSWSNvnw12s
rSvr2ZKOrbABSANvUDBmXftgNg8IQDEHnuru7ITttMz8BbZYxBUlaSz4saJ3E7xKVx+rgaVIezEo
tYbxUdSieY7i3dL6hVqe9Bo73UcvD2uv/PR1d5PRxXcVePqs1AmMQzxq1oiv+9EXuW0Wq9I4td1R
E19z6RWMNW6xd5aDpanDnQ7aswzR1hkwsEAa8mKiXFkTmvQHMxaZFJjdUcxK08Er7tRBfMHpCO5i
J8ks4xBqLAH1UDp1AFjqfNQjQn9cB1Fz593DR8JrIe9jJkXU1Xe155E1TGxRk911FMUtc1G7NC2y
nWE+KXSj3EZf9eV9A8olKc1zVslPRpPMLCzEQgldSfJPYjQsZd1n+71S2dAV1Q+3ru2IODt0wEVd
vo0KI0ER7NrVZ5LQPAq0Z+rGmKtONHXDY4G/Pvfu45h02MHWG2UGaW8t5tYqa+909S2TnmQFePt7
U74U3E4jfbP4JUI5qbqd5xnLrI6XqIlwnUUztSt2rZuBrVgRm3dIR0tt/64hlO1wp8YhXVt0BqEp
PySqioPQneLetEOd3XK1Aq6bt/5b4iFW4SPWs0KFLMQKUjVRdx4Sers6iZIQ5eZtKmO/pKmuGWPy
9Kw1h9eW9LysIvxRfq0DZNbxuiKdy9iYA/N8XcYC4SCbstqkAs9grhFF43jRPVL5mRtkHx2kay/j
9uMUdedhsBTiJQSerGnQy9POW6Cegh1CjWRrsG2hYLVQG+4zZL4iZO9eNIDp4GjynqlyxzmMNhgr
V2al+xIaqAFOHHaOnYdPWDkcAJQuXz26gTMvfiXlOEW0PIirLuumUXWIiYJ2xJOZf9QplRrO8B6g
ECe7a9jq4PewLb4VbYjeXHymHrgJ4/jZMIQ3p9TnSAgndYQZlxAtZFFz0a2nRgsvihBihPawr2d1
ulP7xK5jDepP+WYlxWjihyaFa5DsyEr+KZT6fkBlYyX5rANporbSXcT3EQEdwhdEgF0mnUoE7+yY
7AocLQxbIFTBzEIG1VG/M4VD1W0r5U7uXlNT3Gf5h9SXdpl8DhGrWQD0UqY03uQTNxPv/UTb1ljH
ZE+eQymfdSOFyMx+JGTpFM3KS5c+IRUdkfNx9KCXqIgOKtsnoi99vNF0YISw4hP4AwUm8g1p3JHa
nrNBOUMDNbAzoZ6XDctSCXm8b151R50bgboE6j1xrRfAK/yiFPDkKxYGm8YODKPnhBXHqM8DH2gR
90ck/kDEtvDbcqFwr3wEqTqYqgShVoP1FQHLVs8kvh7NQndf08CaYFOYaM1nZdwV/q5C7hbDICPT
ph1As9D+QGiG77df9klLvNVRQjEiCGBifW0WhA9acdf6xB+wvwYau6iMnoybQ9DEM1TRwEi7KXo+
DhbayilMgGMc9EcHN9nNSknTmcgqM8IZh1guwBMERa6VF41xB/BLidajHc8RD3FTI+dC6SYtctCU
ir4Vkh8yH2vTcKdlzE5akfcOHRTRYIb3IK83cS+RmM5Zjl14OFhzhWytio/w0BI7FckQMoJ5IHNA
VU+C9uYGD1l9qFLBVuUD7rJW9F6l6pMA00zXl3JdTKKa95/413ltrSOduuxeJbYpDmBOqkE0bdqV
2S5daJhGzuoCQD2Nta2OUKgzGltL0e5KNrCbuWW5C6C8646FbQwL0RyEfC8NrX7M3KjzANqcA3/N
vtKAbzGcNOcHh+RAE2Bi5cTH1ZPE0CeJf/R8UPALMuQeShTnrrg0mvtmEB9NvbWJerUVrkDoOGPM
ke8RIPSE84oMIaK9nLMunGsO+0ZWw257yORHCV1tjMNe4nukEiAOFx20LUtlQWSsmMx7/d3khQKN
BwXoPfOCJeDfpdkI0wirSkoUi6ejIyiHhS486VLFd9tEWWXMWk54AcDdtD43ZrLzCC/zJH8XCAfV
JLiWig+RGiV/Uglob6Nnq0J+kMKtIZ/SVkVlHG/Ab5Kl8CyaeP4MeVV6GGZicjZLT0SHhxkJ5AbH
LgdF7ByNeFSUMzncloR6OcO5Ij3KNV8NAb3zXCEv0MGXks6jhHNHg+YpawjlRA6OspY8XyBOU50M
+mDcx45HDq9f9VK2leR0FTbuTOjBI+CXhwQBa2k/xna2MGZNQs1MgwCwlm5khzmdGHhmncDf+iTL
pPlBKDZptHP9V1KwDBnwXM7yajGAfmrceRGftZTQPaIK09iW4IrFxVObbkpSjR2B03vHQyHQrJIF
O+tfBu/eTR4kaQ/lVTOPeXNnuI8CugGzwBjlfNZoL3u/PwY99hIVpbBK/Z4sMUeO5hmJYQM5qDj0
2+olyrNV2/tHPQ3tpNKnkog/UUrnvfIYNCsXQadeWYgM3Tl7hWnfw8MyeQceLKBSjgeYRth59V4c
4Dd4HOiKgyVuWhOZuFbNVABivb9zAOuXfjOHpQIQCxh+inJTZZNExp9OBiPGQl9ophFHUlN9YCeE
Cu+k90cV8wsOeDWK8JSRjkWNpWQFs7qfuR6t3LwmQUzZdvpnlL07KiQx9mIqCIssPsXCk2CcwnIX
YeE1+Jxp4nMkklAMwtoS26Ui3kH/3jcK2Iyo38CCICUjWSUcbpEyYox/kKpuZnjqQhTCWQbbNtWG
lcEdzVtOpoJ6xM8zxTYxMRHKiXm+iBT5gHx/auULK3kq0jXgtLLvbVfZCMnCc38QiOhLG7fh3Dmc
BeM9SM5+ehcpAKrdfZm/J9HwYNEBSbJ07nX+pNKfizy4y6W3WtHt1l94pcMGneaAskjLjUHmXLPI
fcSXCfVSFjF9aY4RIqYFB3xHWMyvF3csoHVzp32ssTBnmyya6vlaK9akdZAKaW1JHqJAUe1qMcUv
UM7JwWXD702CGtoPcn0+babuTAFUzGRHmqkDRj9VQINNkhpOZCMp4bVhoCzklaZFd5ZKe8ZI/bsS
woY4eNuglmZd3dm9isWj1m/0tr/s2CCe0Ii/UuF3XLVOetnIPWwb0tY6eHN3UW6VG9XrWwNcdUr6
yiBEx2AAo71TGraihmob7PFFV5l+X6H+UmSjX1zLVYna9SzVkxWGwqw1TebNZjiVc6T4i3Idv30/
ljz+WdflcJwHIENRPyI/uOrMhm0RsMVF7ZJs5VdEx3QXnwhJJJJjkm2bY77zH2iPz/wFRy5E78vI
t6O19iJv+3+mk3rxQ646tkaetoGmZdI25ODiJmTJDPuhSCbfX++XT/GPUa77tZiENLitjGKpr1X8
s7bmnTHvyujGI/yyLXyh5rgq/eeKURsCWPytUdkN21Urozxg3pAN3Rrkqitc4X1i+8cgCoZdCita
RT1T2n9/w77s/F5cydV7NSBcthSZQapyhgYmmwx7f+Ufi1P89P1AX8/6i5GuXrAayHpcSYwUs3Nr
rGJWolckzS31YcV0HJef435p4Du1vMcbQ48X8dtLcDH01QvXO74bUwFGfHPXTIVNupdn/mkhLbSx
l+7Nvh/tqwbUpdLnqveoOU4MzYzB9DXwAns4dbv0Rrv+S73AxfWMb8FFo60DuCm4FUNklMYRLUvm
XmLhimUmiDVLixuP7uu2/cV44yVfjGelbilGJeNhS5AOHHkAXKozYMtLYASzYdNPi1lNu22ZPBLe
ta4eESrcB+vv7+svYd71U7zs7F3d2JqOvVfJdPaoQHe4aJKQYKJo28YfQ45VKt+2eLIT7VUixq1H
wN3vKP3YVb2qMBzpNGV9dPK+QXmRymMiHTscEEqxi9UPrGW2ilIfgnBYtIeBAm7aD1O8+ptYL2yd
zaJEigCwywlhGLNcYEtlAqzp33unvCHg+/I9ubzMq4fbuOAIxI7LZCd66LbmMV7KxxDc8aZ6EOY3
7ukXL4YhQ3aRFEIqFfXq7Q/x6qhmq/JigE7Q2QyUeCm+H+LLFehyjKv3PiYQAMGnhuajegP4WVek
tjrroadwGj8G+RPexumgvJoFxw4EzCikiNcL2leFA7Z51/ifsTiWN+JNJi9bN5hGHOP95sbk+lIo
cfkrrz4R6F+0KEu4E42YzZowmNPLmVn6fdgUUBCWDR/4sNj2RL2yx+VTfBZariORpviPUNRSrD9K
+YNPmRgVlNff691bOrz3rmfn2fONOzrOgN9ehIundvUixBnvvgzxbktuysOwkh9opMYL56g8AQ9e
x1PsMat+Ktnqkk5htg4W4AwXPxJbf6tvPNyvVo/Lu3Y1V0NfLCGkK8xVKVs03oZqQJ6/hcKeNBSw
4RILfX9jwVLGZe+3q1dkldBIS8IdfTUmTsfCavHXI3KENjPT5vHaX1f3ydHY5AuU16dkmpEjY3MW
JNBjjcdn7k+9LR7T5fBobsoZ7reVeeOj/9U2y7j4UVdfSDHsHcHK+VFhJ9t9BoelvfHN//JWK8Qx
jVs5iXyMP3+Dg0EgPcVnggrJi5x/6jX5xUVILo82N6ljegH2Iu3G4/1yol2MeTXRKq0yHKPj8Ub+
WWtnkTe6pHEdEcL8z0zpi5GuHmowuGZrBVxdPcOWOafnvSDSdOXcZ5t6ixjNxpkwr9beXl+2y3op
TP2pNVUXyAtevv8lX95mHd+1gj7LMtTxn18sdaxyFomQJYuMXdzp649mTaTc4pZg6Mvp8sco19KR
Xu11i+wFvjbau1i9OO6NFF/pK20K8K2/XsYvf/7FZfS9qBVuwmW06+5grsOdQ+HqKJyjiWSLT8Bf
zt/fti8ljJB3YX6JskX78mpHLJvYMdTUQwEFEBe0+UR9TDbm1l+EK2NHbI/tL6CCUjmYWC/GjWf2
9d38Y+yrjTLV1UYspIBVzCDHoLgrtY8bV/fl7TREGZuJqGDUGTdkF7ez7gDr0uAY9ZHN3JiEk2wl
LeNVMHcod0ysY2T/Gwe8moZOUebQPjm2VVOcsOd6F+8+AJrZ8tRcNjvvxp5jfI9/+6SSNgdmgp0A
BoyryxvCyJEyC+QANklVom2njICnG1/urzbGxsUoV1+TOoMv6eSMIoxFfgIXQ2r/AU1GcaDHcaNe
8OUlYSkcU1R0HW/Ony9Jh+AjoUFjTpBvr0coR7xJU69uPKbxMfx24ywVHwRoPBK5rx6TkBiGK4PI
22rhueNIXTTyRKqfvcJaZ2g6osywW63auLm6tdx7F4hYp2/7ahVLK4/0LBjLiIxMYO/f/65fb9v1
7yKrnKxjCBwkT119TruqrBQyMqVt0SX7uHKmvuQv+waKBjx8Q+nnFqqfPl4NdA6Vko6u+1x16rx1
2DY7CnGeyjRGxgGkZyuRVqE2n9//wC83uWyLgKUQpk6o+tWNU2GOSn3acEg6oTl5wlw5yXZEdpzk
yc/vh/pqDbsY6boi0Au6UFhCh+60eM+JryvqdwdIvnjji/v/uPuyHkmy67y/YvA9oNgXQOJDrLlE
ZlZlZWUtL4HqWmLf93iTbEiwLJuADZGEREk27BdDkEDKgkERMH+Nemb4L/xF9bA7Kio6YzgzaBGN
WYDuqsxzz73nnnvuued835S9DcWMfFDM4+WNClD7WInLpLgoWDwfpzP3sKkNNJRBv7TpJC0tIc9r
ygR4KlI5ANYuyj1AVVDsc3rO+l7LV3Y9lNT/fODvkGyTRDwxIsLUj6CjMvlNcUgNb+9uuDeNaS1j
00EbAzqeUQvXR5dbShNnbHhuQkc+KScqkIQAE9hE/YLMVMeovXXamah/Tkb/84GabREJFZlDzU5t
FoSRz4Rsk1ef4TSOtmFBCBYTC7A9z+zMQsepGO8FXcLNOVvXOmLzA2W6Cuj3zpon+6a5c3d4usuO
+Uxqc7I9A5g/aDDlRQm+cDSXcc6XQg40LdMpBdS5sPcuKHHA11KJOiv5ig/SCnAk3+RuuG+BwpgX
+9AN7wEbMRclTG7GwUDGE553qZNxmPAKFHkysN5QkWE9kGcoi+5wJZRBFY8qlat6Va/wXHDaqEd0
V++6c4azMFoNPpeAjWGXvVHbC24drwTdP0/WroHnYoW4IdcF6t4tbUbq5KZFF7EEZ9ejLo22UpDW
QU/TAzvWulyrroUdvfL3xTLS/WV3jv6ci2LbcwPexfqM5KnDCXyp7yWPVh0YDIKH0mHUWOvksTyW
W3vFbMUdUPG02PRWhMrcAxvEiPakGswEFJMZI0AX0YiiRY5khH5WBjsr9enGB5dl32CBx+76HEfe
irlqFuAANTOtWCQL5IwUbhXcRVq9IA3hICxn1O9P+Fdn4GAIo5itDdrcpygMAXV/5/6iWldrV2FW
qF2accuTbV9DZUeHWZolqLPsJcXHzgT8udqzkut92Gtd9IitywDNaNvCcG/CuTWeUVIchTmCK9R1
aiEzxzGaFB9iAy+7EScn68ZbOWvn2/jLD1Mqjg45ssgELu6lsaKkJam0ihNxSRfO3E7tLfPE0omj
gy4sA4pkCciRwAGBmpiKW7RITAGmRg5yrYnO6NSM/X2bLhkpQP3UzqNnJ7aXcWoMo31bShlnewix
zA7FkVmKRC5oDaoYpby5qzIAEQTY4T7kOLxK9/wA9xYQWhP2SYgvA0Jnu/NEunbzFhiGluyhlLSj
n0oHYLzUpQ0EeODG+MRVHpshkDGJIjVopCezNFkxGZ4mE/Q+l6Wa96C5qNrz8wXBaKJ0QaZL6oAa
dmkrRSpdIPOJEsmqhzREPfWRIy8KwsATIVGD7R79AC3+A9wiKaliescDJjDv7qISiJp5Bv5OXJ95
Zx0FhdI6zT5G4VvCdWsLD8tekeg1A7R2G28OLJqErGXN6b5jhJKtdi2ecNG+wVNrigGy94PAHQRg
zYCFDI/kaoHy8fIAIJwlFTvnfgFkm37lKOACgJEIwFSm1KDP1M/0jHwi21K3yuY6ENJd4NHqjAOY
9rw484D1A9APdnTYBBlWiIsCnHpLVksvhbVw3Sz9FQ1woFQF3jIavtcQXC9EMHPNpT2nI1wAEzDw
fzyHo/elB+QTACBTrotEwtE5MIsCrq/RgKcebJCJmtkwvSt7ZavouBGAjU2CHHy0X6S8ZjpwuEFT
VP+xFtp7RAp4y7lSlitQzmkimkdOT+7kDmVpFvuQY5GKHJ0tKdit/dLCWRqhuou+AHrRt1FpIGC0
eKEX+BkgV9HBhU4BxyEBQU8Al2ldtH2t/SZvnr6bQqPlci1OLKga8lBbCZzXDJWg0sycTR+KIGcX
+xdsBGIj99m3v4E9JYH7NPJthqPRUQJVVDtEgJXGqzkI5tCahSvYOrkEcYZKXs3l2SYNZTCCsaGU
bltbLUYAYLGlJB+AiWXOdbpPpoJAXfpezZHnRAk8oKR6NWuF2AFjVeuja0cPVJQn6YnhqjeCYivg
PZ7Z8L1JvNoFA7kjmww9JsGZhCRNV/BaRNmqBYyMMDVOG8qclJFhirVLAPqvz8xwD7n7CK43sGj7
M6Yymb8bzuHIHDtAFKFrD08J0gXKVe/SVX1pnwtacCded8fq1p8JYSZd5WDq+p8PwjUXrN9eY2HJ
Yu8qI9AoGB0rbplLl7b0NYzsR/EWJvsRh6qN4jKgTJdcQEJWoXZqu0XXDDLzjUbL0ow9TAHEiENJ
o7isIhq83DmQlJ0xrILUDKkB9PFW2EeLZkXf480JnTzs8lt54w+TOc44JLWXuykBC5FkVOXjOV2U
ibO5q1RvzCeMfdwy7iB3UiY2DCQIbqPyiQKEyWk7n1snYeQrWBsEsW3vK1ItlVGvaHg6vfTkyBD3
M5ImtxRH49GTETiBoUbrxIbgSkPXUu8XWy3fNmtq7V3YQBGgVrxeGJ6ttOu5zmhmRug4YY23jBqt
sZjAmm4PdXVTs3g1CkKjZxKO28s8vmqbQGlQzGjZD0VXKwCFUu3C26YoFXM8eh3XW5+7FVDB3oJ+
HjBthsuZNnoePO6WFFce2rZw8HcluEbzvrK7BKgeWT5WOaAALTWIZ7bwJASG+GEWn38+3MNsXKA8
EbNY6fGqWWS7cJWuPNXTiW1/90Ett1rvxIWnAYke/WxrgH2cXsfeJ70yycEAxgaTVyCA6nvNAS2s
FajyoVHjTLsoeSZmDuvJG5ckAFYY4E9ANCZH/qqTgPcNKE/KbDWAtgCvALQPSqBzuMrz6iOj5DtH
c/V0cVpBZuq2NRQ7cl1cldeFhxc6dNNL14EOvFkOGMqW4XNgYFh0yYKgFBdIvQsC2KvJPgI9JzrL
bmw0BJQaute0PFXTwkBtdaCCpFJQ3d1cGduUWQ+HONpLMV7SGtCMYhHWnOYf3G9jZYPvf/YaAysj
WjcXmwQzjxYizdVQ/aE7OuASdV49A6IAAhn0nKr8qlItLdrMxS+Tie2h+FEIldZSWjQxxPMGvSqW
rgYwEzin3gRCxbm7uyMXndZpAZIKycxxwky53KHskX0jn8ASAqobzXKF9ra+wJ8EcLLib5HKctfS
vlqXBrWmb9CxtHHPCJU9z+7ztXObnKP7C+ievM5xOnldrMJNtms0a83O+eyZxX+OKoaLU5Zgws4x
Qp67BgeBgmtpFszFJnPT0P98IKSwKLa0AgipM+AAW5dERGmn99lkpc9wpns9ByJQr223VQMR8b4w
Hc9kgUFmyeHWPdpr+iy8TVnZB4BBvSOvrCsBPM5KlBzdJbev60UVgZNY7lAbjKSL4m6aJ+YIHMZk
Jb5JOLW+AvInvXbOw5nyxsnsoiTwQCJi8ezKCaOIjXG9riNKEdPyxKnWhg1k5to7Q0TfGU0mJ0/M
Ktmj2Oycnzs9e5Mfu92h4JEvLAi04WcVSg84VJLzABSz94nub9gLElXFCnU8vTaT0f1Q3MgHCpUd
uFQDPbt74ro7AK0XOyF78PTkrgKfGkC3wbopt0vmol6yb+aeQCZfJobiR/7NiYSgc4H+YO6qC1jH
Do3N+WWwq1U8Zj2BNfQiMlBIjtNZQxs5v4qMdJdcztXfPYPRnZjzcdqtaeos5gO4IYah0W6XoxUn
BFnykhcBq+3mQLvOqHBB5egtzq6zvFNjaVu3wFLsztJoWXuGXx7RFSDHsQ2m761dXVGerUYgde0b
F0hv1SD3kuAI9dEbgvaDhF1lzS0QmgEqsmosE5C2ol3JRRvfWJywtMhu5vo9gZgqIZ/w3pzHqT5b
iEKifraqe3dPb6klo9Oc7C09dN1q0QFq8wdug2yybF/yyKbk6HEDZlCKpkit2MQ6YRCruQrAqQBj
OKaRAwagbsw0IkzPys7K6qIHagbLBsAdT5v4tBf9oPro/kpXQe4FDMTwKFS1wIJZ5+cJNtd3kzJy
o05D+zGej2FC6bkIrvdg1fBnp0VMXoCAiyYAqRSJKMDOvfSjIVNRoiUSPeYOg8uWvRB0NHgjCZ7J
/M5Xo5WjcTOTN+0fBjJHeqE+JCkyBjLBnLpvnzo1WSSao57xMqWkKugXVXSOybaazT059I7n1Z4c
CB4dGiLFgoq3gWAwk2vhStJpLTbQA6NHqmh0Kq/ysrNvl2CFUlMTYHCbwiDX3Flr3AZacnl65ufG
MjoMWL7grK6fBBHsQBV3TrEFkLp1NJvkYHts0KpzWh49uTUGyo8OgQQklSK6S2gzrgRZxD3NRhPz
edzzHe8YxvSomy5XKW9VtzdEoaO8FMUQrtxS92F6oIi9YJ/TdibT5a3PB4sSRGAZcVXhLYEgl6dH
OpkXHdrk6PxwUwuU7CmmRqLk4tBcCAtA1jyiupba+Oh6m6k5mZ2Y0XlhWzlqNlmIQ/8sEAgP+05B
EYa8Bz+z3KmUvkN1yA5NXTINy8y1I7JGylxx4HNJ4gnTHAfNRZt76NPDIAo9Qw2GAdQLVPKQSI1l
S2CW7IHyodg6sKoUbsHolJxpHqwWWya7Q/8+aiPIHbdp1oA2aORYJee2bL8lTw1vFFQX6PaUuqBf
kgusvBDL5ZZX0BEEL3FNqoCKOvN35eK0HczsEGrky8OudASOejaDSCtgtE284MDkmFaLEg8uoMSY
2SJzAke+sPBL3g1RbmPyyNgR3brjHkpQu7MR2lCzayafC2J7wzo1qSM/SNdkydMS5InnlHpoEBlZ
cjBbJTEdiXzY+M9HwCBUZhm3A68LxFSAmYz0xiyPaLlbUTLQiJfuAq85GmvgCdbX8iNw9eXmKTat
XamHJs5pYwEWmCWtCgattxhdvXCWtj73EvtczHNqKkbekAZYSNz1zqnT0Zm78FepXJg9ChnKfgxC
PoArQ2UVfoWGCcXRJbTQyQQ6oxKdRw6IV0GtqVoIMKgFeNT7T6no6pRBsQIsUVaO5DtwGCiFESgA
Ot3VcCGBAeBAEyAUtuwYYo/4ZoAibw26Wh06ztjVdEQ6WIGR62VLSfQigEWZ7rZYsitODQ6JKa5C
hcA/4SGSXYOVhRU20dI+ACV3DU7SmR08hUAtDpzq86E8sALCoXLBJzEGdM4vUbpnHPsah1KrVFpx
sJUdFEp38iNlSOcI1DRRToxUK9TLBu//lAL0Jvni9Paes/6R2wUBZADyIQyIX3Fmt+bx9oXy640w
U3U1nQj6MPnjLF5NkyXwbiGn0AGagmM+N2AwB9B5y2AvVxxZUAn9Ya7FZzJ5OJjvca7NyoSalnyI
bcESh2spo6f7RM1x3WiRdwB4kB7eBWfUmpeLI7Hhz2LDvWyU6iit0Dq9BYmHWuv2RjDSZXwxVzg1
We0zHNzItZJMYlUNh8Ghp18Lt/4qVoA4q9FqoF3M7e3phMxgAUZuVciIxs76hfaWuPI2ZrwOjAYA
3oyab/pUmI5bAXABVvayPaM08AjOdjj26pzwLs9FWAPb7/BQ6LO9CWQwedB6ayDoQ8jpGySyU5Yq
bbKte8ZeZ0qwcQweJeOuftrW50Ka596SwQhsOgDkY4IRJOmS5Q5tvhYpYKD4ID80ekg555bsrr14
LuibTkcO5n7kV3nRtjI+hl9FkbCCy5lBG+R5o7oaWuizRa26iqDxS0oGervMqgUi/8ebS1v19UzO
10hzz+VHe093aiVGntDDk2AnZZgHNLBraMCQQbk4E889h0qnZIzCx4IAXzLde1tmB7QGtbyjFu1N
TMtAkNNmlnUy2zuY3pEPCwX6a98SWmdVcCB404GJl0BYKHZctSddw0bP2IzQmTDlec0HtlQAgKKU
+s2bZVrILJNgU/k6kRolQHIBZ8kaPZpmx6+zFLQAVah0OGuES855oIql77Uzw5lZ0edenMFoxBTc
N9xzsC4AZwfMWkfa2rTWpYBC2tOKz0kaOS2+opsKkEaIEegjY13T6b3tY/vyCdiI9qdFTafqPiws
M/JZDuEjk9KHgvYxvqv33bJ+akxhwV+Q9/EBZaB6dywvgscZqTPm9JxeHswl7ld8lfWXAEb3F6T2
KBiVJqFT67vewJ8Pr4GgBFXOcdtfPqldZ9YAwGWVZIdMIN7fAaihIm+6FM4BZLfxZq7g/Q37xN4c
d2YxTNFTqkBwC9RzFBoB4kNk5ggSn18DT0kZeRnwY0UoCIMUoOPowQ49X3qtATzo0tauUIFvoJVY
J3Vqla9nl3DmqGFGzifj87yLWQsKxg8keAMBoVKXGkMBSo0BpfiZyyH64te1B6pv4Ix8RwMa+SPU
lsZk3G/GPJCBuskr0j45MkDX07zNt6mlkCR0vEg0OgiEZ5LKgQ3VBJNZTc7hSba5pbijBDCawGtn
9vz05XwgZXRHsgQuAhE50qjpUUCt27bcgslm4/VJXVEtD9kCfCkrd4lytad8QS+SFQ3oh1ItLh2k
bmZmd2JtJZIE46ZASUAvfsUmU0s8EHLhgKwNcREt33jqWXtfKYAV0uZesaai1heyRge325U+6PAg
q1ZYo1AltIn3lxpwlcuukuuJ7OrOTEaKol95WLbvlgS3KKiLJBY8K9i9gyWNSCkPhICApyOYXRub
RHoTMbsuvk6kXSmmoPN5g9YVFD3KVQfIgW2Yg+S0rtETBLg+Aqh9R1q0lB5crGKXBV0A+zEBA6eZ
VyARfExYkCN7OnDsgLvnai2yCG4O/mWDzUotYrahAMgYoe3RoWQC1Ylhu7JrkLARme5U9DJJIwPo
dtuYbS+ivEVjSr7lHXINwN9KIdxkidXRgrJdZA1A8sAuUIFjgMdLAyCuiGWP7FVLl6V/FYvnDLoj
+kOyys9Tb98VgHeqrm3v2PCk4VoLrgM6T3ImAvaYJfSSrJaobxQr1J4nwI7hl0RsSJJWEEcyQNJQ
uA2IZZ7mekze2z1uYNhogYgKu6azAc6FFFYqbsrokLKA9iEWRbgl8TrML+LyihaMjNKlcBuW4JSn
QAPY7PJ4Q5RPcbogvA3ApGQqeUPVrmwDeDT3nyL7wqddNXEuYBwovUQpAQDXAsm/diRn7YsuMJXn
ngyf3wRfuFOQX4EypOclQXMpMv4vzYJwhdQvOLE1SQClUyqxpxYRbLE6pksHvZbEzI2tN+1T4voz
ZGCFPiHEQg28PpOVLsJ6F6NjLyO2bXI1s51fXUBHao22WMsz4GrMe7XO+ZV3IxrAt99QSxC4rqp1
sAs3YAAhcB0OH9j17wx18ixbRLMgHhFApDRy1H5BR1klUa3ZNdvQOaeJVEGT9O/sPHspYLNDgT1g
cfhxDURMWSIFEuLWrAHiyJYAWksytQqplc2hlhDchj7w48CC2kSHjkDDQ1mjgz3GaZWpvrOkm2vU
I+JlCe/DJQ3k09oyQw931BC8kQVe1pNU5kFQ2hHETLLiVZQwGvfoEPX4li9Tjm1NsQrBPniggIWa
M3MPWK997EjMaBE4vnOAG8a1pkVJG7T0GglAsKx7ol74AqeWDAAxV060akTeyEndbvcFdrUUAn8s
L6+F6ndGjMFwBHB7o0QXjcVokH1p92UVeRZlY7VI0D/SMPr4gWPmclGvLg+9EApt8ei4kFhqzMrk
lYHNV/Cy5jOIIX8rFD0xZKiS4XmQXIjhnLyJI+WFvJFSLgwGUF79HGMpSQ8FUIAOtFvUHfgyzR1P
b+nXSa6RdqOwPRIiCQD6kJbpjSpqHq68lcohw4PqehU0qSig5RVCtnDTDRV7Gcj8klfRf+yCXCMB
DkDf5hMYpwf1+j46GtTIfaY2yXilBz/TgQVaIe5KvdLAO3rFa8TytKhZ/UeuU6qrOLCBHGsCGPwW
nEI39/myVnG/54/AQBDWwKyQAWiqiYtIPkMkjCeGewqJUUEt3wDGXREeTg/odXvbSPeRj6UlvuvC
im9NBzwbaEfY55vUQMNCtPZUEEZv+Ov0zFtEyM4C+NcIj5zKyLZOzbxyTp0oAuBLeBq8E+B5HI1C
KAo+YIFFaKYsqRL0TrBqjWz3Jb04re70UrMkmKYoAY0fz9Hs4OiSOAakLnzRmaAAlDvuzvV2onUM
84XvbSTwfVRoVXFKcc7CJvUbiO034UCsSzIgZ/cRkxFra0U/RQdkmleC0urBNltQ5/Eh8uULbyZc
7M12fEwLA6EjJ23VoZvlAbgVM4DKis4ZQxEz59echJF/7kKCRzQDCXxCI45DU31zP7Ng0zMHDARE
vozESiMlGjEogWOddWa7qreSHiuc1ufkswW4prUn4gHLtYrmbmn9uF/P3AehI71cqY6oqEo6XE9B
vo50f60laPaz+4QY3tIA06mgXkbJlFpWT+v7Ohfb70eE+O/0BVTBS0upbC5wgAWCKTUsozxGy8zM
FfB4LqwL6RIYNitRhxfUnI0F5zR7PWUnT5+B+NEzIggKgAwKgHjTygFXLZW3CDC2BPibupwDy4Ev
C+iispodxyIAf8MwuGgADzLu9gAGULsCYFkE2mM4wRCLyxqkJQRMr6MeklIDGoIetA880AXt/Loo
KqBK96z2FSC6l0G8acWngHTVkNaBOA18ULibsELMFSlRgFQ7cEc5npGBbnludXddQizSEGipYKUR
ztsYDMyZqNV0qGVSty7Qts9HlmoTVwK3icJbkF4rDIrhmQzQjMmuJa9JQJpbh0K8Yt2Fnek1dy4S
etgegG4me4AdZ445uQ9ovAc0gA+S5CY4Fj7KAAidSx8c3H2Athn5KQi9BNlpQ4xrk4n3rBSYVXVX
NfdUhDqJqNAZYmt112mCi0ZxHwPq3iuFK4pBTh8NXAVubFIL7ITWNcQ4h+MDNAR4CGoDhCEOcxAC
UB3FekXlqtvjJ1VIi1CZYgMks+Fwfan3VAv6J3CKETguBVCKi6hYy2+Y7NEnY1X0wEDrliiZa4HC
jRoVpDhK3WfFx8I9cyMoJTiq7eI5DQ14thhclxSIrqnqIsqA04r6ZjD2ogaKV5ARPkuZeG6X9ZHF
x3cZR44ij7wkwiIvYeqiYS8chUKGGw/WIG5kVrY+h5L1OsH/vLFAItxDKvQEji83FsAnWT7z4ILz
vJADWHFS3hHous8lM7SWVq5mILkN2FXuleen9/RzJdlrRT+IHvkwpkEDFu/DhzHOLdWAxb1zwf6D
gkIuUsj8yYnPI5oHE724LiV4G+Eut5Jj54EkARQ8dhQvJKKTO+GQ1pd8cNcUq5y4Z8EjTLMoE6QO
IrpKynrBN7Aq1rQBqMSajvPE4MbNAxmW42X0jesAFRckDoggpELaAO8Dlwygf1HJwgsPPfMGUrda
24DwEPfHhJCJ5CxG9SkPVFEQDIm5oIktr2durbguZ9AWoYoZ4Ce9cC3YotrgQQyVgxK/LgsTZZRy
wJwHwaapQDJgNnWNOoRSRit6RvdMLosCiP+AKDFt6sEF0owbzsz4tP/+MOEj/105APOlkrIzHUvU
peDRx7YEGm/abZPytktbFYWeM4578pwSALxCAYINYJ0j82raOKo6zutMVwAZQQcsaUD5Ntex01yc
tqZJ3QaCRsaEByOGd2gbTcpAC+RSUSGdJZXyMldm6NxcZOFF4s9EZ/3Yx/YLBBYJJO+cRHLjXLtb
tmChdiDSBfu0hz3DsmeNVC1I5rahZ5budQsE9ulQWB9zDEIlSXSDouwgTDRQ/o5+n02wRtXAugTj
whmFY7+7E+9Js7nkr4pNfUGbc4gPU3fb4QBGIXpe5DHRtURrEh5wy6Xb3K4BPb88vYqvH3h7NSWu
h015Ts8yL9UkRaIRqwKBKFBkVQJYdZnwwADgXyw5YBRuqPBGREl0k6xaChC9XC3HIDQkwplMDtuf
5+OlRVSFMXBoKODGPf4SL6acREjwikVseA0lk6GwTUB45HtgARJYZAaJVRQzpCxGoF/xLFNkEpmI
0gbcF4Bll4BsRDHIO9oK2NyUuLIf/BxcJIEtFzFe8Iv4RmSA91fsW3fZsbkq8vclncpCz2HOZHoX
AL4A4Jekt3bEfZ2HuhC5sucA2RuReFgB/7wT9Jm5nwpyEOmzNPh1BUAmjtwDZ/EFaTceaQIpfFWj
MlTIegD2Y41DU2jhiW2gogiCGnRXPddPHCJkiQOZjm95MIwBYnrZOMuwrWd29pQLAd0dQyLdxCEt
NDY8qvGCji1JMwCIY0eCj4nfiiWIbWY5mScPw6GofiiDTUa6KHfhmZQ0PTKTM4hy0hsf9FBFQSs+
mmcd8GMQ3lmc3UiAlT89/ZOzj5RDTxLOIMwdHftdUiSNT0I26pz2gW4v+UV+NsdmO+lGAAXyXspo
f+Exv3XQrUWawgXQ+RPZO9RP7LE5T1VuC2KytO8tos7aVbSp1SCQQRS2YWfeuSccCXKyKMEGkgKA
m59biQeT7Do1lQSt35oNsQnA9hMTuwyMNKdnc+I4gJIMwwAmi+HYcbqIdVrLd7IAuVjPVyULdIEt
eOrzAnC8jZaWtMYkIG8RhJlFnNQNO4fFFPOcQI4MiEKXbsNk0C1F4tLPOHSbPsV48jmt3FRiG085
H8SMTtXKzmyiYr3WRGSi+mC7yUKds9Co1IoyI9irtlok7RIMJirQ9JWmeuMHM+fRlId8MYTReUth
hSkqgKZAglf99a7SCbNVPJiRv6mWgMrHcw9oi9RYQcpCw9koo8RT2YKPA5npVL8Ap8my1S4y1LSt
Ag1ckeu50PYZBGHkxLH2gHEAKy0OFWk0S1YhhBLO6NasugsKqJlM4qkZfIjIqKl40cRrBz1teMy9
pECuFql1ADJJwOGG8Z6kSJXL7XWYiTKbnScRavbSCncJZ03bFroe92z4po6QmxbfBGytdeiBpBlc
jDyFZ2oEoMA/cnZZKijgEeADM/EXCUgbIxoHCaN7UgMk/1smufD8NzOW8eolngVDOg9YGjThIyX7
fJEdbK6O92guApKCWXtLDijGl9WKWVEaiXw9OnVPC5tIc7yQNTovnCyuvFCELBbHGgOqPY87nJYw
4RMFHuS5eKiFRq+uQoLtdSVJ2iiBW2ITxZeUgQruN8IcoMWUsxiKGTlFi7cbUvQJ0sQDoISmH0AV
rOJl4SrxWTnzFjs1Z0NRozBObLkstDJoZNVgcalwwnjXp+ds4rh8MWej41IkmzyjCAsrzoMvqj32
rFm+dEio5Wk5c5qMXZ0VIVkfAB9QYI8Wc2/Xj6e/f8qVDmdqtHs9QM45RIKZAirOm2DtsDNOdCJ6
fzFPIwdGVj5LphS+n+bk+im4ACtdoFQzZSNzQkZbhLUzsnF8COHPy61zRC8pcXN6mmYkjOvvKbqr
XOChPpfeXLJn2Sad7Sefyg4Pp+o5bBo4FUHyXYLoehmmsLfM6io2Y518Yz/NhQavy5fgvgaLPg6C
KJtsnSTFTux2zc66q5Z1rARn/GW9txGRypQBAhk6lj2wps14zmlXw9M8g/5GSRzDXbZc5bc86aH+
RUvBnShzGoeaz0d+f3q5pi440PC9HH6UyAQBS5r6qKJBqcKGesNtahx9IJ1bOucWiGF03MtNdCTM
eJ2pwBZSgY8HQmdSpMcFWgSa68PGgqu2t+0RAewRvG0LplW6O3+XGDMqTnugD8JGHighpURKwDtr
gsYy3EYH8dwGYbYpnSO3CRBvwoi0cEccrJm4clbJkUfKQSTntj48UsABD6BL5FIymgAUfxR4nAGH
xy8r4oFIQCk9l8qatltUKZECmJsQddIvLw5C7aWJVQNxIU0USkdqcGk9ADmF2EtbcGCf02q1qQyg
lxfqzFxPHl0DwaOjq6njMMhbgCFneqW2mr/w0B9bLKo3oKBf3nv7vv49MOg1cSjmXkgno1B+IHt0
liUoYqHAxYpivHuWlRMEm28A3ZldFCu6NMJ7EsSrIA+7etb4D16ArOQ//EP8+T5O2sy1nWL0xx8e
4hD//mH/mfe/8/ITP7xyfTd5fHDvxr/14kP44q8Fq3fF3Ys/aMjiFu15+Zi1+8e8DIrTP303RPsx
PrvLHqPi+dPuYz74/PxvPKsw/RX/Dt+J4Swf/ugHAGdC+gE+qrf/P/jtZ94N9+tf296Fj3/0g9/8
9T998bc/+fKX//MHX//1oU3w13cPoRupaNTN3PsCdvr+KwYjbwfyBBG87rjNAJWeQ+k9PAhsDB/6
7Yp9TN/fjmzwtS8n5MQvDMR/UHc41gl13/6/n7/9ix9/Puq+m+V322JC3a/+/Bdf/bd//HzUhfN4
b4kT6r796X/88tf/+/NRF2fiKXW/+k8/+eK/f0Z7F0fxKXXf/ueffPHnf/n5rC6C9FPqfvVnv/rX
X/7D21/+yXf3zAAoRMEV/mMYYLG/s6pP7pkRS59S9zd//9Pf/PV/+F7UxamHgAMJeQpN/33LBuR+
cnURg51S9+0//uyrn/7DZ2PMfSnGKXVhzF/8zS8+H3VnoiqoC2/1/RizgOQYBxB1PLhI3LsD8FMb
c599P7W6b3/xo89qdWeiqi9+/V+++Jcff/nr//X2//zf7+6cfx/C5r6y8eQCPwdW34s9/16oOxNY
ffHjn3/59//y+ag7E1i9U/fzcc4zkQbUffsX349zxrO/iIQZgxYEhFfvjvxP7pznIo2/+9Vv/upP
Pxtj7huCT7mq/uj9vlYXRdU9dDlewoTnQgfI/USrS6OJ4bSe//qrv/3yn3+O/3/xz//08hC6j5EG
ih6jYvAFg/zKMG3DSGSPzvsJ9epru04t39sf/fzLPx4lo+7jMir6DJuNAtrBxz+i1Pu5+0Rr9WES
P5qHeblACUg9Ht+tzicaItJzDIuXeLQJUCwp0XRPB/bpVr3PDtKUiKIVjgL+Gf74SS9lvfipK/BH
l+ubXL2/gR1+beufbo0nU7CntMRW+/Jnf/zSOl+kfn8vteRpmgZNHywJfbx95fNJhzIdugbx/V2A
ZPngwx9xJ+9zy18HyZ9wOdGT+urud2o5Z++c89rSn95op9I1H9Xym6SJfi+1FED2JPG96QKMskcp
O2m0P+pD1Jf78ltY7Nex0ie02J4LGUVUEkhCGaqHhzil5Rf/49+//dl//bZa/htYat9lNw4IP2qp
3yQQHczPR7zPv4WWE5eaj2r5TS5T36eWc7b89WPtffB4l/3w/wMAAP//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zh-TW" altLang="en-US" sz="900" b="0" i="0" u="none" strike="noStrike" baseline="0">
            <a:solidFill>
              <a:schemeClr val="tx1">
                <a:lumMod val="95000"/>
                <a:lumOff val="5000"/>
              </a:schemeClr>
            </a:solidFill>
            <a:latin typeface="Aptos Narrow" panose="02110004020202020204"/>
            <a:ea typeface="新細明體" panose="02020500000000000000" pitchFamily="18" charset="-12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1.xml"/><Relationship Id="rId7" Type="http://schemas.openxmlformats.org/officeDocument/2006/relationships/image" Target="../media/image1.png"/><Relationship Id="rId2" Type="http://schemas.microsoft.com/office/2014/relationships/chartEx" Target="../charts/chartEx1.xml"/><Relationship Id="rId1" Type="http://schemas.openxmlformats.org/officeDocument/2006/relationships/hyperlink" Target="#&#20449;&#29992;&#21345;&#21407;&#22987;&#36039;&#26009;!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44450</xdr:colOff>
      <xdr:row>19</xdr:row>
      <xdr:rowOff>19050</xdr:rowOff>
    </xdr:from>
    <xdr:to>
      <xdr:col>9</xdr:col>
      <xdr:colOff>88900</xdr:colOff>
      <xdr:row>21</xdr:row>
      <xdr:rowOff>0</xdr:rowOff>
    </xdr:to>
    <xdr:sp macro="" textlink="">
      <xdr:nvSpPr>
        <xdr:cNvPr id="3" name="矩形: 圓角 2">
          <a:extLst>
            <a:ext uri="{FF2B5EF4-FFF2-40B4-BE49-F238E27FC236}">
              <a16:creationId xmlns:a16="http://schemas.microsoft.com/office/drawing/2014/main" id="{43FEEF13-ABA6-4168-9D99-C700EBAAAFA8}"/>
            </a:ext>
          </a:extLst>
        </xdr:cNvPr>
        <xdr:cNvSpPr/>
      </xdr:nvSpPr>
      <xdr:spPr>
        <a:xfrm>
          <a:off x="2628900" y="3517900"/>
          <a:ext cx="3409950" cy="349250"/>
        </a:xfrm>
        <a:prstGeom prst="roundRect">
          <a:avLst>
            <a:gd name="adj" fmla="val 7245"/>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信用卡消費在該年度該產業表現前十縣市</a:t>
          </a:r>
          <a:endParaRPr lang="zh-TW" altLang="en-US" sz="1100">
            <a:solidFill>
              <a:schemeClr val="tx2">
                <a:lumMod val="50000"/>
                <a:lumOff val="50000"/>
              </a:schemeClr>
            </a:solidFill>
          </a:endParaRPr>
        </a:p>
      </xdr:txBody>
    </xdr:sp>
    <xdr:clientData/>
  </xdr:twoCellAnchor>
  <xdr:twoCellAnchor>
    <xdr:from>
      <xdr:col>1</xdr:col>
      <xdr:colOff>0</xdr:colOff>
      <xdr:row>1</xdr:row>
      <xdr:rowOff>0</xdr:rowOff>
    </xdr:from>
    <xdr:to>
      <xdr:col>3</xdr:col>
      <xdr:colOff>1320800</xdr:colOff>
      <xdr:row>52</xdr:row>
      <xdr:rowOff>0</xdr:rowOff>
    </xdr:to>
    <xdr:sp macro="" textlink="">
      <xdr:nvSpPr>
        <xdr:cNvPr id="4" name="矩形: 圓角 3">
          <a:extLst>
            <a:ext uri="{FF2B5EF4-FFF2-40B4-BE49-F238E27FC236}">
              <a16:creationId xmlns:a16="http://schemas.microsoft.com/office/drawing/2014/main" id="{91F94951-9A95-C7CD-2330-C70B4BA2AFCA}"/>
            </a:ext>
          </a:extLst>
        </xdr:cNvPr>
        <xdr:cNvSpPr/>
      </xdr:nvSpPr>
      <xdr:spPr>
        <a:xfrm>
          <a:off x="184150" y="184150"/>
          <a:ext cx="2476500" cy="9442450"/>
        </a:xfrm>
        <a:prstGeom prst="roundRect">
          <a:avLst>
            <a:gd name="adj" fmla="val 9314"/>
          </a:avLst>
        </a:prstGeom>
        <a:solidFill>
          <a:schemeClr val="tx2">
            <a:lumMod val="75000"/>
            <a:lumOff val="2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50800</xdr:colOff>
      <xdr:row>1</xdr:row>
      <xdr:rowOff>0</xdr:rowOff>
    </xdr:from>
    <xdr:to>
      <xdr:col>31</xdr:col>
      <xdr:colOff>476250</xdr:colOff>
      <xdr:row>8</xdr:row>
      <xdr:rowOff>152672</xdr:rowOff>
    </xdr:to>
    <xdr:sp macro="" textlink="">
      <xdr:nvSpPr>
        <xdr:cNvPr id="9" name="矩形: 圓角 7">
          <a:hlinkClick xmlns:r="http://schemas.openxmlformats.org/officeDocument/2006/relationships" r:id="rId1"/>
          <a:extLst>
            <a:ext uri="{FF2B5EF4-FFF2-40B4-BE49-F238E27FC236}">
              <a16:creationId xmlns:a16="http://schemas.microsoft.com/office/drawing/2014/main" id="{ABA21080-9995-AD2B-AF11-BA4B1EE76DE8}"/>
            </a:ext>
          </a:extLst>
        </xdr:cNvPr>
        <xdr:cNvSpPr/>
      </xdr:nvSpPr>
      <xdr:spPr>
        <a:xfrm>
          <a:off x="2635250" y="184150"/>
          <a:ext cx="16973550" cy="1441722"/>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32</xdr:col>
      <xdr:colOff>101600</xdr:colOff>
      <xdr:row>1</xdr:row>
      <xdr:rowOff>50800</xdr:rowOff>
    </xdr:from>
    <xdr:to>
      <xdr:col>39</xdr:col>
      <xdr:colOff>63500</xdr:colOff>
      <xdr:row>52</xdr:row>
      <xdr:rowOff>50800</xdr:rowOff>
    </xdr:to>
    <xdr:grpSp>
      <xdr:nvGrpSpPr>
        <xdr:cNvPr id="34" name="群組 33">
          <a:extLst>
            <a:ext uri="{FF2B5EF4-FFF2-40B4-BE49-F238E27FC236}">
              <a16:creationId xmlns:a16="http://schemas.microsoft.com/office/drawing/2014/main" id="{12FFE37A-321F-C1C5-69A8-4A2DF362918E}"/>
            </a:ext>
          </a:extLst>
        </xdr:cNvPr>
        <xdr:cNvGrpSpPr/>
      </xdr:nvGrpSpPr>
      <xdr:grpSpPr>
        <a:xfrm>
          <a:off x="20008850" y="234950"/>
          <a:ext cx="3873500" cy="9442450"/>
          <a:chOff x="19729450" y="234950"/>
          <a:chExt cx="4064000" cy="9442450"/>
        </a:xfrm>
      </xdr:grpSpPr>
      <xdr:sp macro="" textlink="">
        <xdr:nvSpPr>
          <xdr:cNvPr id="17" name="矩形: 圓角 16">
            <a:extLst>
              <a:ext uri="{FF2B5EF4-FFF2-40B4-BE49-F238E27FC236}">
                <a16:creationId xmlns:a16="http://schemas.microsoft.com/office/drawing/2014/main" id="{C7CB7105-F246-4FCB-A47F-53FF05213393}"/>
              </a:ext>
            </a:extLst>
          </xdr:cNvPr>
          <xdr:cNvSpPr/>
        </xdr:nvSpPr>
        <xdr:spPr>
          <a:xfrm>
            <a:off x="19729450" y="234950"/>
            <a:ext cx="4064000" cy="9442450"/>
          </a:xfrm>
          <a:prstGeom prst="roundRect">
            <a:avLst>
              <a:gd name="adj" fmla="val 5720"/>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75000"/>
                    <a:lumOff val="25000"/>
                  </a:schemeClr>
                </a:solidFill>
              </a:rPr>
              <a:t>該產業該年度信用卡總消費金額地圖</a:t>
            </a:r>
            <a:endParaRPr lang="zh-TW" altLang="en-US" sz="1100">
              <a:solidFill>
                <a:schemeClr val="tx2">
                  <a:lumMod val="75000"/>
                  <a:lumOff val="25000"/>
                </a:schemeClr>
              </a:solidFill>
            </a:endParaRPr>
          </a:p>
        </xdr:txBody>
      </xdr:sp>
      <mc:AlternateContent xmlns:mc="http://schemas.openxmlformats.org/markup-compatibility/2006">
        <mc:Choice xmlns:cx6="http://schemas.microsoft.com/office/drawing/2016/5/12/chartex" Requires="cx6">
          <xdr:graphicFrame macro="">
            <xdr:nvGraphicFramePr>
              <xdr:cNvPr id="6" name="圖表 1">
                <a:extLst>
                  <a:ext uri="{FF2B5EF4-FFF2-40B4-BE49-F238E27FC236}">
                    <a16:creationId xmlns:a16="http://schemas.microsoft.com/office/drawing/2014/main" id="{F8BE7A72-275C-46A3-9547-6FDC54A109A4}"/>
                  </a:ext>
                </a:extLst>
              </xdr:cNvPr>
              <xdr:cNvGraphicFramePr>
                <a:graphicFrameLocks noChangeAspect="1"/>
              </xdr:cNvGraphicFramePr>
            </xdr:nvGraphicFramePr>
            <xdr:xfrm>
              <a:off x="19936885" y="717550"/>
              <a:ext cx="3653365" cy="866775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9936885" y="717550"/>
                <a:ext cx="3653365" cy="8667750"/>
              </a:xfrm>
              <a:prstGeom prst="rect">
                <a:avLst/>
              </a:prstGeom>
              <a:solidFill>
                <a:prstClr val="white"/>
              </a:solidFill>
              <a:ln w="1">
                <a:solidFill>
                  <a:prstClr val="green"/>
                </a:solidFill>
              </a:ln>
            </xdr:spPr>
            <xdr:txBody>
              <a:bodyPr vertOverflow="clip" horzOverflow="clip"/>
              <a:lstStyle/>
              <a:p>
                <a:r>
                  <a:rPr lang="zh-TW" altLang="en-US" sz="1100"/>
                  <a:t>此圖表在您的 Excel 版本中無法使用。
若編輯此圖案或將此活頁簿儲存為不同格式，將永久破壞圖表。</a:t>
                </a:r>
              </a:p>
            </xdr:txBody>
          </xdr:sp>
        </mc:Fallback>
      </mc:AlternateContent>
    </xdr:grpSp>
    <xdr:clientData/>
  </xdr:twoCellAnchor>
  <xdr:twoCellAnchor>
    <xdr:from>
      <xdr:col>9</xdr:col>
      <xdr:colOff>355600</xdr:colOff>
      <xdr:row>19</xdr:row>
      <xdr:rowOff>50800</xdr:rowOff>
    </xdr:from>
    <xdr:to>
      <xdr:col>22</xdr:col>
      <xdr:colOff>552450</xdr:colOff>
      <xdr:row>34</xdr:row>
      <xdr:rowOff>152400</xdr:rowOff>
    </xdr:to>
    <xdr:sp macro="" textlink="">
      <xdr:nvSpPr>
        <xdr:cNvPr id="7" name="矩形: 圓角 6">
          <a:extLst>
            <a:ext uri="{FF2B5EF4-FFF2-40B4-BE49-F238E27FC236}">
              <a16:creationId xmlns:a16="http://schemas.microsoft.com/office/drawing/2014/main" id="{9C3CFB6E-3EBF-4A3B-986E-88821122CF70}"/>
            </a:ext>
          </a:extLst>
        </xdr:cNvPr>
        <xdr:cNvSpPr/>
      </xdr:nvSpPr>
      <xdr:spPr>
        <a:xfrm>
          <a:off x="6305550" y="3549650"/>
          <a:ext cx="7461250" cy="2889250"/>
        </a:xfrm>
        <a:prstGeom prst="roundRect">
          <a:avLst>
            <a:gd name="adj" fmla="val 7354"/>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各縣市在該年度於該產業每筆平均消費比較</a:t>
          </a:r>
          <a:endParaRPr lang="zh-TW" altLang="en-US" sz="1100">
            <a:solidFill>
              <a:schemeClr val="tx2">
                <a:lumMod val="50000"/>
                <a:lumOff val="50000"/>
              </a:schemeClr>
            </a:solidFill>
          </a:endParaRPr>
        </a:p>
      </xdr:txBody>
    </xdr:sp>
    <xdr:clientData/>
  </xdr:twoCellAnchor>
  <xdr:twoCellAnchor>
    <xdr:from>
      <xdr:col>9</xdr:col>
      <xdr:colOff>431800</xdr:colOff>
      <xdr:row>20</xdr:row>
      <xdr:rowOff>165100</xdr:rowOff>
    </xdr:from>
    <xdr:to>
      <xdr:col>23</xdr:col>
      <xdr:colOff>139700</xdr:colOff>
      <xdr:row>34</xdr:row>
      <xdr:rowOff>50800</xdr:rowOff>
    </xdr:to>
    <xdr:graphicFrame macro="">
      <xdr:nvGraphicFramePr>
        <xdr:cNvPr id="12" name="圖表 11">
          <a:extLst>
            <a:ext uri="{FF2B5EF4-FFF2-40B4-BE49-F238E27FC236}">
              <a16:creationId xmlns:a16="http://schemas.microsoft.com/office/drawing/2014/main" id="{7E21C8CD-2551-48C3-8E85-655E18BB8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8</xdr:col>
      <xdr:colOff>158750</xdr:colOff>
      <xdr:row>9</xdr:row>
      <xdr:rowOff>127000</xdr:rowOff>
    </xdr:from>
    <xdr:ext cx="184731" cy="264560"/>
    <xdr:sp macro="" textlink="">
      <xdr:nvSpPr>
        <xdr:cNvPr id="18" name="文字方塊 17">
          <a:extLst>
            <a:ext uri="{FF2B5EF4-FFF2-40B4-BE49-F238E27FC236}">
              <a16:creationId xmlns:a16="http://schemas.microsoft.com/office/drawing/2014/main" id="{10B40C4E-CABD-6188-EBFD-38789A235D15}"/>
            </a:ext>
          </a:extLst>
        </xdr:cNvPr>
        <xdr:cNvSpPr txBox="1"/>
      </xdr:nvSpPr>
      <xdr:spPr>
        <a:xfrm>
          <a:off x="5549900" y="1784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TW" altLang="en-US" sz="1100"/>
        </a:p>
      </xdr:txBody>
    </xdr:sp>
    <xdr:clientData/>
  </xdr:oneCellAnchor>
  <xdr:twoCellAnchor>
    <xdr:from>
      <xdr:col>1</xdr:col>
      <xdr:colOff>171450</xdr:colOff>
      <xdr:row>2</xdr:row>
      <xdr:rowOff>6350</xdr:rowOff>
    </xdr:from>
    <xdr:to>
      <xdr:col>3</xdr:col>
      <xdr:colOff>1301750</xdr:colOff>
      <xdr:row>7</xdr:row>
      <xdr:rowOff>12700</xdr:rowOff>
    </xdr:to>
    <xdr:sp macro="" textlink="">
      <xdr:nvSpPr>
        <xdr:cNvPr id="24" name="文字方塊 23">
          <a:extLst>
            <a:ext uri="{FF2B5EF4-FFF2-40B4-BE49-F238E27FC236}">
              <a16:creationId xmlns:a16="http://schemas.microsoft.com/office/drawing/2014/main" id="{750AD199-F6A2-FA8F-79E0-9437C4235CB2}"/>
            </a:ext>
          </a:extLst>
        </xdr:cNvPr>
        <xdr:cNvSpPr txBox="1"/>
      </xdr:nvSpPr>
      <xdr:spPr>
        <a:xfrm>
          <a:off x="355600" y="374650"/>
          <a:ext cx="1981200" cy="92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4400">
              <a:latin typeface="ADLaM Display" panose="02010000000000000000" pitchFamily="2" charset="0"/>
              <a:ea typeface="ADLaM Display" panose="02010000000000000000" pitchFamily="2" charset="0"/>
              <a:cs typeface="ADLaM Display" panose="02010000000000000000" pitchFamily="2" charset="0"/>
            </a:rPr>
            <a:t>Filter</a:t>
          </a:r>
          <a:endParaRPr lang="zh-TW" altLang="en-US" sz="4400">
            <a:latin typeface="ADLaM Display" panose="02010000000000000000" pitchFamily="2" charset="0"/>
            <a:cs typeface="ADLaM Display" panose="02010000000000000000" pitchFamily="2" charset="0"/>
          </a:endParaRPr>
        </a:p>
      </xdr:txBody>
    </xdr:sp>
    <xdr:clientData/>
  </xdr:twoCellAnchor>
  <xdr:twoCellAnchor>
    <xdr:from>
      <xdr:col>4</xdr:col>
      <xdr:colOff>171450</xdr:colOff>
      <xdr:row>1</xdr:row>
      <xdr:rowOff>139700</xdr:rowOff>
    </xdr:from>
    <xdr:to>
      <xdr:col>19</xdr:col>
      <xdr:colOff>539750</xdr:colOff>
      <xdr:row>5</xdr:row>
      <xdr:rowOff>95250</xdr:rowOff>
    </xdr:to>
    <xdr:sp macro="" textlink="">
      <xdr:nvSpPr>
        <xdr:cNvPr id="27" name="文字方塊 26">
          <a:extLst>
            <a:ext uri="{FF2B5EF4-FFF2-40B4-BE49-F238E27FC236}">
              <a16:creationId xmlns:a16="http://schemas.microsoft.com/office/drawing/2014/main" id="{7603D8E3-D5C7-53A3-855E-09C3BE6390E6}"/>
            </a:ext>
          </a:extLst>
        </xdr:cNvPr>
        <xdr:cNvSpPr txBox="1"/>
      </xdr:nvSpPr>
      <xdr:spPr>
        <a:xfrm>
          <a:off x="2755900" y="323850"/>
          <a:ext cx="9994900" cy="692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CN" altLang="en-US" sz="2800">
              <a:solidFill>
                <a:schemeClr val="tx2">
                  <a:lumMod val="50000"/>
                  <a:lumOff val="50000"/>
                </a:schemeClr>
              </a:solidFill>
              <a:latin typeface="+mn-lt"/>
              <a:cs typeface="ADLaM Display" panose="02010000000000000000" pitchFamily="2" charset="0"/>
            </a:rPr>
            <a:t>台灣在</a:t>
          </a:r>
          <a:r>
            <a:rPr lang="en-US" altLang="zh-CN" sz="2800">
              <a:solidFill>
                <a:schemeClr val="tx2">
                  <a:lumMod val="50000"/>
                  <a:lumOff val="50000"/>
                </a:schemeClr>
              </a:solidFill>
              <a:latin typeface="+mn-lt"/>
              <a:ea typeface="ADLaM Display" panose="02010000000000000000" pitchFamily="2" charset="0"/>
              <a:cs typeface="ADLaM Display" panose="02010000000000000000" pitchFamily="2" charset="0"/>
            </a:rPr>
            <a:t>2021</a:t>
          </a:r>
          <a:r>
            <a:rPr lang="zh-CN" altLang="en-US" sz="2800">
              <a:solidFill>
                <a:schemeClr val="tx2">
                  <a:lumMod val="50000"/>
                  <a:lumOff val="50000"/>
                </a:schemeClr>
              </a:solidFill>
              <a:latin typeface="+mn-lt"/>
              <a:cs typeface="ADLaM Display" panose="02010000000000000000" pitchFamily="2" charset="0"/>
            </a:rPr>
            <a:t>年度</a:t>
          </a:r>
          <a:r>
            <a:rPr lang="en-US" altLang="zh-CN" sz="2800">
              <a:solidFill>
                <a:schemeClr val="tx2">
                  <a:lumMod val="50000"/>
                  <a:lumOff val="50000"/>
                </a:schemeClr>
              </a:solidFill>
              <a:latin typeface="+mn-lt"/>
              <a:ea typeface="ADLaM Display" panose="02010000000000000000" pitchFamily="2" charset="0"/>
              <a:cs typeface="ADLaM Display" panose="02010000000000000000" pitchFamily="2" charset="0"/>
            </a:rPr>
            <a:t>-2025</a:t>
          </a:r>
          <a:r>
            <a:rPr lang="zh-CN" altLang="en-US" sz="2800">
              <a:solidFill>
                <a:schemeClr val="tx2">
                  <a:lumMod val="50000"/>
                  <a:lumOff val="50000"/>
                </a:schemeClr>
              </a:solidFill>
              <a:latin typeface="+mn-lt"/>
              <a:cs typeface="ADLaM Display" panose="02010000000000000000" pitchFamily="2" charset="0"/>
            </a:rPr>
            <a:t>年度信用卡消費分析</a:t>
          </a:r>
          <a:endParaRPr lang="zh-TW" altLang="en-US" sz="2800">
            <a:solidFill>
              <a:schemeClr val="tx2">
                <a:lumMod val="50000"/>
                <a:lumOff val="50000"/>
              </a:schemeClr>
            </a:solidFill>
            <a:latin typeface="+mn-lt"/>
            <a:cs typeface="ADLaM Display" panose="02010000000000000000" pitchFamily="2" charset="0"/>
          </a:endParaRPr>
        </a:p>
      </xdr:txBody>
    </xdr:sp>
    <xdr:clientData/>
  </xdr:twoCellAnchor>
  <xdr:twoCellAnchor>
    <xdr:from>
      <xdr:col>4</xdr:col>
      <xdr:colOff>273050</xdr:colOff>
      <xdr:row>6</xdr:row>
      <xdr:rowOff>107950</xdr:rowOff>
    </xdr:from>
    <xdr:to>
      <xdr:col>12</xdr:col>
      <xdr:colOff>393700</xdr:colOff>
      <xdr:row>7</xdr:row>
      <xdr:rowOff>120650</xdr:rowOff>
    </xdr:to>
    <xdr:sp macro="" textlink="">
      <xdr:nvSpPr>
        <xdr:cNvPr id="11" name="文字方塊 10">
          <a:extLst>
            <a:ext uri="{FF2B5EF4-FFF2-40B4-BE49-F238E27FC236}">
              <a16:creationId xmlns:a16="http://schemas.microsoft.com/office/drawing/2014/main" id="{84D113BA-BB09-BCC0-14E2-2AC0B80036AF}"/>
            </a:ext>
          </a:extLst>
        </xdr:cNvPr>
        <xdr:cNvSpPr txBox="1"/>
      </xdr:nvSpPr>
      <xdr:spPr>
        <a:xfrm>
          <a:off x="2857500" y="1212850"/>
          <a:ext cx="583565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100">
              <a:solidFill>
                <a:schemeClr val="bg2">
                  <a:lumMod val="75000"/>
                </a:schemeClr>
              </a:solidFill>
            </a:rPr>
            <a:t>*</a:t>
          </a:r>
          <a:r>
            <a:rPr lang="zh-CN" altLang="en-US" sz="1100">
              <a:solidFill>
                <a:schemeClr val="bg2">
                  <a:lumMod val="75000"/>
                </a:schemeClr>
              </a:solidFill>
            </a:rPr>
            <a:t>消費金額以（</a:t>
          </a:r>
          <a:r>
            <a:rPr lang="en-US" altLang="zh-CN" sz="1100">
              <a:solidFill>
                <a:schemeClr val="bg2">
                  <a:lumMod val="75000"/>
                </a:schemeClr>
              </a:solidFill>
            </a:rPr>
            <a:t>/</a:t>
          </a:r>
          <a:r>
            <a:rPr lang="zh-CN" altLang="en-US" sz="1100">
              <a:solidFill>
                <a:schemeClr val="bg2">
                  <a:lumMod val="75000"/>
                </a:schemeClr>
              </a:solidFill>
            </a:rPr>
            <a:t>百萬）表示，消費次數以（</a:t>
          </a:r>
          <a:r>
            <a:rPr lang="en-US" altLang="zh-CN" sz="1100">
              <a:solidFill>
                <a:schemeClr val="bg2">
                  <a:lumMod val="75000"/>
                </a:schemeClr>
              </a:solidFill>
            </a:rPr>
            <a:t>/</a:t>
          </a:r>
          <a:r>
            <a:rPr lang="zh-CN" altLang="en-US" sz="1100">
              <a:solidFill>
                <a:schemeClr val="bg2">
                  <a:lumMod val="75000"/>
                </a:schemeClr>
              </a:solidFill>
            </a:rPr>
            <a:t>千）表示</a:t>
          </a:r>
          <a:endParaRPr lang="zh-TW" altLang="en-US" sz="1100">
            <a:solidFill>
              <a:schemeClr val="bg2">
                <a:lumMod val="75000"/>
              </a:schemeClr>
            </a:solidFill>
          </a:endParaRPr>
        </a:p>
      </xdr:txBody>
    </xdr:sp>
    <xdr:clientData/>
  </xdr:twoCellAnchor>
  <xdr:twoCellAnchor>
    <xdr:from>
      <xdr:col>4</xdr:col>
      <xdr:colOff>19050</xdr:colOff>
      <xdr:row>36</xdr:row>
      <xdr:rowOff>35984</xdr:rowOff>
    </xdr:from>
    <xdr:to>
      <xdr:col>17</xdr:col>
      <xdr:colOff>234950</xdr:colOff>
      <xdr:row>51</xdr:row>
      <xdr:rowOff>162984</xdr:rowOff>
    </xdr:to>
    <xdr:grpSp>
      <xdr:nvGrpSpPr>
        <xdr:cNvPr id="37" name="群組 36">
          <a:extLst>
            <a:ext uri="{FF2B5EF4-FFF2-40B4-BE49-F238E27FC236}">
              <a16:creationId xmlns:a16="http://schemas.microsoft.com/office/drawing/2014/main" id="{6FC532FF-2554-52CD-73A0-8C6B9877252C}"/>
            </a:ext>
          </a:extLst>
        </xdr:cNvPr>
        <xdr:cNvGrpSpPr/>
      </xdr:nvGrpSpPr>
      <xdr:grpSpPr>
        <a:xfrm>
          <a:off x="2819400" y="6690784"/>
          <a:ext cx="8724900" cy="2914650"/>
          <a:chOff x="2586488" y="6690784"/>
          <a:chExt cx="9658350" cy="2914650"/>
        </a:xfrm>
      </xdr:grpSpPr>
      <xdr:sp macro="" textlink="">
        <xdr:nvSpPr>
          <xdr:cNvPr id="21" name="矩形: 圓角 20">
            <a:extLst>
              <a:ext uri="{FF2B5EF4-FFF2-40B4-BE49-F238E27FC236}">
                <a16:creationId xmlns:a16="http://schemas.microsoft.com/office/drawing/2014/main" id="{46E9C359-AFC3-4C01-AACF-C94DDCBB1253}"/>
              </a:ext>
            </a:extLst>
          </xdr:cNvPr>
          <xdr:cNvSpPr/>
        </xdr:nvSpPr>
        <xdr:spPr>
          <a:xfrm>
            <a:off x="2586488" y="6690784"/>
            <a:ext cx="9658350" cy="2914650"/>
          </a:xfrm>
          <a:prstGeom prst="roundRect">
            <a:avLst>
              <a:gd name="adj" fmla="val 7245"/>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chemeClr val="tx2">
                    <a:lumMod val="50000"/>
                    <a:lumOff val="50000"/>
                  </a:schemeClr>
                </a:solidFill>
              </a:rPr>
              <a:t>2021</a:t>
            </a:r>
            <a:r>
              <a:rPr lang="zh-CN" altLang="en-US" sz="1100">
                <a:solidFill>
                  <a:schemeClr val="tx2">
                    <a:lumMod val="50000"/>
                    <a:lumOff val="50000"/>
                  </a:schemeClr>
                </a:solidFill>
              </a:rPr>
              <a:t>年度到</a:t>
            </a:r>
            <a:r>
              <a:rPr lang="en-US" altLang="zh-CN" sz="1100">
                <a:solidFill>
                  <a:schemeClr val="tx2">
                    <a:lumMod val="50000"/>
                    <a:lumOff val="50000"/>
                  </a:schemeClr>
                </a:solidFill>
              </a:rPr>
              <a:t>2025</a:t>
            </a:r>
            <a:r>
              <a:rPr lang="zh-CN" altLang="en-US" sz="1100">
                <a:solidFill>
                  <a:schemeClr val="tx2">
                    <a:lumMod val="50000"/>
                    <a:lumOff val="50000"/>
                  </a:schemeClr>
                </a:solidFill>
              </a:rPr>
              <a:t>年度台灣在該產業信用卡消費折線圖</a:t>
            </a:r>
            <a:endParaRPr lang="zh-TW" altLang="en-US" sz="1100">
              <a:solidFill>
                <a:schemeClr val="tx2">
                  <a:lumMod val="50000"/>
                  <a:lumOff val="50000"/>
                </a:schemeClr>
              </a:solidFill>
            </a:endParaRPr>
          </a:p>
        </xdr:txBody>
      </xdr:sp>
      <xdr:graphicFrame macro="">
        <xdr:nvGraphicFramePr>
          <xdr:cNvPr id="36" name="圖表 35">
            <a:extLst>
              <a:ext uri="{FF2B5EF4-FFF2-40B4-BE49-F238E27FC236}">
                <a16:creationId xmlns:a16="http://schemas.microsoft.com/office/drawing/2014/main" id="{56402388-BC62-4A25-B991-28251E17B5AC}"/>
              </a:ext>
            </a:extLst>
          </xdr:cNvPr>
          <xdr:cNvGraphicFramePr>
            <a:graphicFrameLocks/>
          </xdr:cNvGraphicFramePr>
        </xdr:nvGraphicFramePr>
        <xdr:xfrm>
          <a:off x="2787650" y="7023100"/>
          <a:ext cx="9359900" cy="240665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oneCellAnchor>
    <xdr:from>
      <xdr:col>8</xdr:col>
      <xdr:colOff>596900</xdr:colOff>
      <xdr:row>9</xdr:row>
      <xdr:rowOff>82550</xdr:rowOff>
    </xdr:from>
    <xdr:ext cx="184731" cy="264560"/>
    <xdr:sp macro="" textlink="">
      <xdr:nvSpPr>
        <xdr:cNvPr id="40" name="文字方塊 39">
          <a:extLst>
            <a:ext uri="{FF2B5EF4-FFF2-40B4-BE49-F238E27FC236}">
              <a16:creationId xmlns:a16="http://schemas.microsoft.com/office/drawing/2014/main" id="{36DE537F-E2A9-DEF1-0AD0-4ED9603AF919}"/>
            </a:ext>
          </a:extLst>
        </xdr:cNvPr>
        <xdr:cNvSpPr txBox="1"/>
      </xdr:nvSpPr>
      <xdr:spPr>
        <a:xfrm>
          <a:off x="6324600" y="1739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TW" altLang="en-US" sz="1100"/>
        </a:p>
      </xdr:txBody>
    </xdr:sp>
    <xdr:clientData/>
  </xdr:oneCellAnchor>
  <xdr:twoCellAnchor>
    <xdr:from>
      <xdr:col>4</xdr:col>
      <xdr:colOff>0</xdr:colOff>
      <xdr:row>10</xdr:row>
      <xdr:rowOff>33867</xdr:rowOff>
    </xdr:from>
    <xdr:to>
      <xdr:col>8</xdr:col>
      <xdr:colOff>546100</xdr:colOff>
      <xdr:row>17</xdr:row>
      <xdr:rowOff>124127</xdr:rowOff>
    </xdr:to>
    <xdr:grpSp>
      <xdr:nvGrpSpPr>
        <xdr:cNvPr id="44" name="群組 43">
          <a:extLst>
            <a:ext uri="{FF2B5EF4-FFF2-40B4-BE49-F238E27FC236}">
              <a16:creationId xmlns:a16="http://schemas.microsoft.com/office/drawing/2014/main" id="{2E0DD777-36D3-D178-9DC5-4BAB216DF75F}"/>
            </a:ext>
          </a:extLst>
        </xdr:cNvPr>
        <xdr:cNvGrpSpPr/>
      </xdr:nvGrpSpPr>
      <xdr:grpSpPr>
        <a:xfrm>
          <a:off x="2800350" y="1875367"/>
          <a:ext cx="3771900" cy="1379310"/>
          <a:chOff x="2584450" y="1875367"/>
          <a:chExt cx="3776916" cy="1379310"/>
        </a:xfrm>
      </xdr:grpSpPr>
      <xdr:sp macro="" textlink="">
        <xdr:nvSpPr>
          <xdr:cNvPr id="10" name="矩形: 圓角 9">
            <a:extLst>
              <a:ext uri="{FF2B5EF4-FFF2-40B4-BE49-F238E27FC236}">
                <a16:creationId xmlns:a16="http://schemas.microsoft.com/office/drawing/2014/main" id="{5740B82D-CEA4-40ED-A200-3FF6D4429DDA}"/>
              </a:ext>
            </a:extLst>
          </xdr:cNvPr>
          <xdr:cNvSpPr/>
        </xdr:nvSpPr>
        <xdr:spPr>
          <a:xfrm>
            <a:off x="2584450" y="1875367"/>
            <a:ext cx="3530600" cy="137931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台灣在該產業於該年度總消費金額（</a:t>
            </a:r>
            <a:r>
              <a:rPr lang="en-US" altLang="zh-CN" sz="1100">
                <a:solidFill>
                  <a:schemeClr val="tx2">
                    <a:lumMod val="50000"/>
                    <a:lumOff val="50000"/>
                  </a:schemeClr>
                </a:solidFill>
              </a:rPr>
              <a:t>/</a:t>
            </a:r>
            <a:r>
              <a:rPr lang="zh-CN" altLang="en-US" sz="1100">
                <a:solidFill>
                  <a:schemeClr val="tx2">
                    <a:lumMod val="50000"/>
                    <a:lumOff val="50000"/>
                  </a:schemeClr>
                </a:solidFill>
              </a:rPr>
              <a:t>百萬）</a:t>
            </a:r>
            <a:r>
              <a:rPr lang="en-US" altLang="zh-TW" sz="1100">
                <a:solidFill>
                  <a:schemeClr val="tx2">
                    <a:lumMod val="50000"/>
                    <a:lumOff val="50000"/>
                  </a:schemeClr>
                </a:solidFill>
              </a:rPr>
              <a:t>  </a:t>
            </a:r>
            <a:endParaRPr lang="zh-TW" altLang="en-US" sz="1100">
              <a:solidFill>
                <a:schemeClr val="tx2">
                  <a:lumMod val="50000"/>
                  <a:lumOff val="50000"/>
                </a:schemeClr>
              </a:solidFill>
            </a:endParaRPr>
          </a:p>
        </xdr:txBody>
      </xdr:sp>
      <xdr:grpSp>
        <xdr:nvGrpSpPr>
          <xdr:cNvPr id="25" name="群組 24">
            <a:extLst>
              <a:ext uri="{FF2B5EF4-FFF2-40B4-BE49-F238E27FC236}">
                <a16:creationId xmlns:a16="http://schemas.microsoft.com/office/drawing/2014/main" id="{B958B401-4BB4-ACDD-75CF-E861154197E0}"/>
              </a:ext>
            </a:extLst>
          </xdr:cNvPr>
          <xdr:cNvGrpSpPr/>
        </xdr:nvGrpSpPr>
        <xdr:grpSpPr>
          <a:xfrm>
            <a:off x="2712169" y="2133600"/>
            <a:ext cx="3303515" cy="908050"/>
            <a:chOff x="2491603" y="2108200"/>
            <a:chExt cx="2910889" cy="908050"/>
          </a:xfrm>
        </xdr:grpSpPr>
        <xdr:sp macro="" textlink="#REF!">
          <xdr:nvSpPr>
            <xdr:cNvPr id="19" name="文字方塊 18">
              <a:extLst>
                <a:ext uri="{FF2B5EF4-FFF2-40B4-BE49-F238E27FC236}">
                  <a16:creationId xmlns:a16="http://schemas.microsoft.com/office/drawing/2014/main" id="{31576DD6-114C-4189-247B-788783747041}"/>
                </a:ext>
              </a:extLst>
            </xdr:cNvPr>
            <xdr:cNvSpPr txBox="1"/>
          </xdr:nvSpPr>
          <xdr:spPr>
            <a:xfrm>
              <a:off x="3651250" y="2362200"/>
              <a:ext cx="1751242" cy="463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8BC1F4C-277C-4066-BB41-44647A4F78CA}" type="TxLink">
                <a:rPr lang="en-US" altLang="en-US" sz="2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 </a:t>
              </a:fld>
              <a:endParaRPr lang="zh-TW" altLang="en-US" sz="2400">
                <a:latin typeface="ADLaM Display" panose="02010000000000000000" pitchFamily="2" charset="0"/>
                <a:cs typeface="ADLaM Display" panose="02010000000000000000" pitchFamily="2" charset="0"/>
              </a:endParaRPr>
            </a:p>
          </xdr:txBody>
        </xdr:sp>
        <xdr:sp macro="" textlink="">
          <xdr:nvSpPr>
            <xdr:cNvPr id="20" name="文字方塊 19">
              <a:extLst>
                <a:ext uri="{FF2B5EF4-FFF2-40B4-BE49-F238E27FC236}">
                  <a16:creationId xmlns:a16="http://schemas.microsoft.com/office/drawing/2014/main" id="{FAEA9A55-7496-B065-A166-EA325E052435}"/>
                </a:ext>
              </a:extLst>
            </xdr:cNvPr>
            <xdr:cNvSpPr txBox="1"/>
          </xdr:nvSpPr>
          <xdr:spPr>
            <a:xfrm>
              <a:off x="2491603" y="2108200"/>
              <a:ext cx="11239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a:latin typeface="ADLaM Display" panose="02010000000000000000" pitchFamily="2" charset="0"/>
                  <a:ea typeface="ADLaM Display" panose="02010000000000000000" pitchFamily="2" charset="0"/>
                  <a:cs typeface="ADLaM Display" panose="02010000000000000000" pitchFamily="2" charset="0"/>
                </a:rPr>
                <a:t>NTD</a:t>
              </a: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grpSp>
      <xdr:sp macro="" textlink="台灣整體!C18">
        <xdr:nvSpPr>
          <xdr:cNvPr id="41" name="文字方塊 40">
            <a:extLst>
              <a:ext uri="{FF2B5EF4-FFF2-40B4-BE49-F238E27FC236}">
                <a16:creationId xmlns:a16="http://schemas.microsoft.com/office/drawing/2014/main" id="{70250032-DCC2-67D0-5000-868BDE2E7C27}"/>
              </a:ext>
            </a:extLst>
          </xdr:cNvPr>
          <xdr:cNvSpPr txBox="1"/>
        </xdr:nvSpPr>
        <xdr:spPr>
          <a:xfrm>
            <a:off x="3798823" y="2311400"/>
            <a:ext cx="2562543"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5C4501-804F-4172-BD96-BA519138758D}"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17,922,143 </a:t>
            </a:fld>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17</xdr:col>
      <xdr:colOff>258787</xdr:colOff>
      <xdr:row>10</xdr:row>
      <xdr:rowOff>33867</xdr:rowOff>
    </xdr:from>
    <xdr:to>
      <xdr:col>23</xdr:col>
      <xdr:colOff>188937</xdr:colOff>
      <xdr:row>17</xdr:row>
      <xdr:rowOff>148167</xdr:rowOff>
    </xdr:to>
    <xdr:grpSp>
      <xdr:nvGrpSpPr>
        <xdr:cNvPr id="46" name="群組 45">
          <a:extLst>
            <a:ext uri="{FF2B5EF4-FFF2-40B4-BE49-F238E27FC236}">
              <a16:creationId xmlns:a16="http://schemas.microsoft.com/office/drawing/2014/main" id="{240B8B24-31CA-4A23-85A9-D166088C166F}"/>
            </a:ext>
          </a:extLst>
        </xdr:cNvPr>
        <xdr:cNvGrpSpPr/>
      </xdr:nvGrpSpPr>
      <xdr:grpSpPr>
        <a:xfrm>
          <a:off x="11568137" y="1875367"/>
          <a:ext cx="3498850" cy="1403350"/>
          <a:chOff x="11580284" y="1875367"/>
          <a:chExt cx="3498850" cy="1403350"/>
        </a:xfrm>
      </xdr:grpSpPr>
      <xdr:sp macro="" textlink="">
        <xdr:nvSpPr>
          <xdr:cNvPr id="22" name="矩形: 圓角 21">
            <a:extLst>
              <a:ext uri="{FF2B5EF4-FFF2-40B4-BE49-F238E27FC236}">
                <a16:creationId xmlns:a16="http://schemas.microsoft.com/office/drawing/2014/main" id="{BDE2C60A-D6AD-4897-A18B-85FF9C50F1F6}"/>
              </a:ext>
            </a:extLst>
          </xdr:cNvPr>
          <xdr:cNvSpPr/>
        </xdr:nvSpPr>
        <xdr:spPr>
          <a:xfrm>
            <a:off x="11580284" y="1875367"/>
            <a:ext cx="3498850" cy="140335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100">
                <a:solidFill>
                  <a:schemeClr val="tx2">
                    <a:lumMod val="50000"/>
                    <a:lumOff val="50000"/>
                  </a:schemeClr>
                </a:solidFill>
                <a:effectLst/>
                <a:latin typeface="+mn-lt"/>
                <a:ea typeface="+mn-ea"/>
                <a:cs typeface="+mn-cs"/>
              </a:rPr>
              <a:t>台灣在該產業於該年度的每筆平均消費</a:t>
            </a:r>
            <a:endParaRPr lang="zh-TW" altLang="zh-TW">
              <a:solidFill>
                <a:schemeClr val="tx2">
                  <a:lumMod val="50000"/>
                  <a:lumOff val="50000"/>
                </a:schemeClr>
              </a:solidFill>
              <a:effectLst/>
            </a:endParaRPr>
          </a:p>
        </xdr:txBody>
      </xdr:sp>
      <xdr:grpSp>
        <xdr:nvGrpSpPr>
          <xdr:cNvPr id="15" name="群組 14">
            <a:extLst>
              <a:ext uri="{FF2B5EF4-FFF2-40B4-BE49-F238E27FC236}">
                <a16:creationId xmlns:a16="http://schemas.microsoft.com/office/drawing/2014/main" id="{69C1FC96-6444-412D-B4AD-DA7594C5F8FA}"/>
              </a:ext>
            </a:extLst>
          </xdr:cNvPr>
          <xdr:cNvGrpSpPr/>
        </xdr:nvGrpSpPr>
        <xdr:grpSpPr>
          <a:xfrm>
            <a:off x="11918949" y="2101850"/>
            <a:ext cx="2971800" cy="908050"/>
            <a:chOff x="2909826" y="2133600"/>
            <a:chExt cx="3083501" cy="908050"/>
          </a:xfrm>
        </xdr:grpSpPr>
        <xdr:sp macro="" textlink="#REF!">
          <xdr:nvSpPr>
            <xdr:cNvPr id="26" name="文字方塊 25">
              <a:extLst>
                <a:ext uri="{FF2B5EF4-FFF2-40B4-BE49-F238E27FC236}">
                  <a16:creationId xmlns:a16="http://schemas.microsoft.com/office/drawing/2014/main" id="{FBC2FB3C-4440-F44E-536F-535E414E4B56}"/>
                </a:ext>
              </a:extLst>
            </xdr:cNvPr>
            <xdr:cNvSpPr txBox="1"/>
          </xdr:nvSpPr>
          <xdr:spPr>
            <a:xfrm>
              <a:off x="3651250" y="2362200"/>
              <a:ext cx="2342077" cy="463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8BC1F4C-277C-4066-BB41-44647A4F78CA}" type="TxLink">
                <a:rPr lang="en-US" altLang="en-US" sz="2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 </a:t>
              </a:fld>
              <a:endParaRPr lang="zh-TW" altLang="en-US" sz="2400">
                <a:latin typeface="ADLaM Display" panose="02010000000000000000" pitchFamily="2" charset="0"/>
                <a:cs typeface="ADLaM Display" panose="02010000000000000000" pitchFamily="2" charset="0"/>
              </a:endParaRPr>
            </a:p>
          </xdr:txBody>
        </xdr:sp>
        <xdr:sp macro="" textlink="">
          <xdr:nvSpPr>
            <xdr:cNvPr id="29" name="文字方塊 28">
              <a:extLst>
                <a:ext uri="{FF2B5EF4-FFF2-40B4-BE49-F238E27FC236}">
                  <a16:creationId xmlns:a16="http://schemas.microsoft.com/office/drawing/2014/main" id="{971B1DBE-F0FA-24D2-85BD-9C32594C8A2D}"/>
                </a:ext>
              </a:extLst>
            </xdr:cNvPr>
            <xdr:cNvSpPr txBox="1"/>
          </xdr:nvSpPr>
          <xdr:spPr>
            <a:xfrm>
              <a:off x="2909826" y="2133600"/>
              <a:ext cx="11239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a:latin typeface="ADLaM Display" panose="02010000000000000000" pitchFamily="2" charset="0"/>
                  <a:ea typeface="ADLaM Display" panose="02010000000000000000" pitchFamily="2" charset="0"/>
                  <a:cs typeface="ADLaM Display" panose="02010000000000000000" pitchFamily="2" charset="0"/>
                </a:rPr>
                <a:t>NTD</a:t>
              </a: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grpSp>
      <xdr:sp macro="" textlink="台灣整體!C20">
        <xdr:nvSpPr>
          <xdr:cNvPr id="42" name="文字方塊 41">
            <a:extLst>
              <a:ext uri="{FF2B5EF4-FFF2-40B4-BE49-F238E27FC236}">
                <a16:creationId xmlns:a16="http://schemas.microsoft.com/office/drawing/2014/main" id="{F787111F-B6E7-4111-9364-359F1D39FE54}"/>
              </a:ext>
            </a:extLst>
          </xdr:cNvPr>
          <xdr:cNvSpPr txBox="1"/>
        </xdr:nvSpPr>
        <xdr:spPr>
          <a:xfrm>
            <a:off x="12903200" y="2279650"/>
            <a:ext cx="213995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67E515-0390-4234-913C-4EB8A5B00E47}"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1,533 </a:t>
            </a:fld>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9</xdr:col>
      <xdr:colOff>390574</xdr:colOff>
      <xdr:row>10</xdr:row>
      <xdr:rowOff>33867</xdr:rowOff>
    </xdr:from>
    <xdr:to>
      <xdr:col>16</xdr:col>
      <xdr:colOff>101600</xdr:colOff>
      <xdr:row>17</xdr:row>
      <xdr:rowOff>148167</xdr:rowOff>
    </xdr:to>
    <xdr:grpSp>
      <xdr:nvGrpSpPr>
        <xdr:cNvPr id="45" name="群組 44">
          <a:extLst>
            <a:ext uri="{FF2B5EF4-FFF2-40B4-BE49-F238E27FC236}">
              <a16:creationId xmlns:a16="http://schemas.microsoft.com/office/drawing/2014/main" id="{C8E151F4-0BC8-5355-4B8A-CF7D33DBF724}"/>
            </a:ext>
          </a:extLst>
        </xdr:cNvPr>
        <xdr:cNvGrpSpPr/>
      </xdr:nvGrpSpPr>
      <xdr:grpSpPr>
        <a:xfrm>
          <a:off x="7229524" y="1875367"/>
          <a:ext cx="3622626" cy="1403350"/>
          <a:chOff x="7704667" y="1875367"/>
          <a:chExt cx="3622626" cy="1403350"/>
        </a:xfrm>
      </xdr:grpSpPr>
      <xdr:sp macro="" textlink="">
        <xdr:nvSpPr>
          <xdr:cNvPr id="23" name="矩形: 圓角 22">
            <a:extLst>
              <a:ext uri="{FF2B5EF4-FFF2-40B4-BE49-F238E27FC236}">
                <a16:creationId xmlns:a16="http://schemas.microsoft.com/office/drawing/2014/main" id="{BAE86446-AC4E-4A11-AF90-17FC94084432}"/>
              </a:ext>
            </a:extLst>
          </xdr:cNvPr>
          <xdr:cNvSpPr/>
        </xdr:nvSpPr>
        <xdr:spPr>
          <a:xfrm>
            <a:off x="7704667" y="1875367"/>
            <a:ext cx="3352800" cy="140335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zh-CN" altLang="zh-TW" sz="1100">
                <a:solidFill>
                  <a:schemeClr val="tx2">
                    <a:lumMod val="50000"/>
                    <a:lumOff val="50000"/>
                  </a:schemeClr>
                </a:solidFill>
                <a:effectLst/>
                <a:latin typeface="+mn-lt"/>
                <a:ea typeface="+mn-ea"/>
                <a:cs typeface="+mn-cs"/>
              </a:rPr>
              <a:t>台灣在該產業於該年度總消費</a:t>
            </a:r>
            <a:r>
              <a:rPr lang="zh-CN" altLang="en-US" sz="1100">
                <a:solidFill>
                  <a:schemeClr val="tx2">
                    <a:lumMod val="50000"/>
                    <a:lumOff val="50000"/>
                  </a:schemeClr>
                </a:solidFill>
                <a:effectLst/>
                <a:latin typeface="+mn-lt"/>
                <a:ea typeface="+mn-ea"/>
                <a:cs typeface="+mn-cs"/>
              </a:rPr>
              <a:t>次數（</a:t>
            </a:r>
            <a:r>
              <a:rPr lang="en-US" altLang="zh-CN" sz="1100">
                <a:solidFill>
                  <a:schemeClr val="tx2">
                    <a:lumMod val="50000"/>
                    <a:lumOff val="50000"/>
                  </a:schemeClr>
                </a:solidFill>
                <a:effectLst/>
                <a:latin typeface="+mn-lt"/>
                <a:ea typeface="+mn-ea"/>
                <a:cs typeface="+mn-cs"/>
              </a:rPr>
              <a:t>/</a:t>
            </a:r>
            <a:r>
              <a:rPr lang="zh-CN" altLang="en-US" sz="1100">
                <a:solidFill>
                  <a:schemeClr val="tx2">
                    <a:lumMod val="50000"/>
                    <a:lumOff val="50000"/>
                  </a:schemeClr>
                </a:solidFill>
                <a:effectLst/>
                <a:latin typeface="+mn-lt"/>
                <a:ea typeface="+mn-ea"/>
                <a:cs typeface="+mn-cs"/>
              </a:rPr>
              <a:t>千）</a:t>
            </a:r>
            <a:r>
              <a:rPr lang="en-US" altLang="zh-TW" sz="1100">
                <a:solidFill>
                  <a:schemeClr val="tx2">
                    <a:lumMod val="50000"/>
                    <a:lumOff val="50000"/>
                  </a:schemeClr>
                </a:solidFill>
                <a:effectLst/>
                <a:latin typeface="+mn-lt"/>
                <a:ea typeface="+mn-ea"/>
                <a:cs typeface="+mn-cs"/>
              </a:rPr>
              <a:t>  </a:t>
            </a:r>
            <a:endParaRPr lang="zh-TW" altLang="zh-TW">
              <a:solidFill>
                <a:schemeClr val="tx2">
                  <a:lumMod val="50000"/>
                  <a:lumOff val="50000"/>
                </a:schemeClr>
              </a:solidFill>
              <a:effectLst/>
            </a:endParaRPr>
          </a:p>
        </xdr:txBody>
      </xdr:sp>
      <xdr:sp macro="" textlink="">
        <xdr:nvSpPr>
          <xdr:cNvPr id="32" name="文字方塊 31">
            <a:extLst>
              <a:ext uri="{FF2B5EF4-FFF2-40B4-BE49-F238E27FC236}">
                <a16:creationId xmlns:a16="http://schemas.microsoft.com/office/drawing/2014/main" id="{7F871E89-AAE2-AF86-0929-2861A9F6F23F}"/>
              </a:ext>
            </a:extLst>
          </xdr:cNvPr>
          <xdr:cNvSpPr txBox="1"/>
        </xdr:nvSpPr>
        <xdr:spPr>
          <a:xfrm>
            <a:off x="7874000" y="2146300"/>
            <a:ext cx="11874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sp macro="" textlink="台灣整體!C19">
        <xdr:nvSpPr>
          <xdr:cNvPr id="43" name="文字方塊 42">
            <a:extLst>
              <a:ext uri="{FF2B5EF4-FFF2-40B4-BE49-F238E27FC236}">
                <a16:creationId xmlns:a16="http://schemas.microsoft.com/office/drawing/2014/main" id="{5906EB52-206E-43F4-A43C-098BFF6F3E5F}"/>
              </a:ext>
            </a:extLst>
          </xdr:cNvPr>
          <xdr:cNvSpPr txBox="1"/>
        </xdr:nvSpPr>
        <xdr:spPr>
          <a:xfrm>
            <a:off x="8533293" y="2292350"/>
            <a:ext cx="27940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E2CC735-4B74-41DC-B176-2A63B0A495E0}"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11,691,257 </a:t>
            </a:fld>
            <a:r>
              <a:rPr lang="zh-CN" altLang="en-US" sz="1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t>次</a:t>
            </a:r>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25</xdr:col>
      <xdr:colOff>57150</xdr:colOff>
      <xdr:row>10</xdr:row>
      <xdr:rowOff>59267</xdr:rowOff>
    </xdr:from>
    <xdr:to>
      <xdr:col>31</xdr:col>
      <xdr:colOff>444500</xdr:colOff>
      <xdr:row>18</xdr:row>
      <xdr:rowOff>44450</xdr:rowOff>
    </xdr:to>
    <xdr:grpSp>
      <xdr:nvGrpSpPr>
        <xdr:cNvPr id="50" name="群組 49">
          <a:extLst>
            <a:ext uri="{FF2B5EF4-FFF2-40B4-BE49-F238E27FC236}">
              <a16:creationId xmlns:a16="http://schemas.microsoft.com/office/drawing/2014/main" id="{EC53BE8B-2958-2CF3-C990-1254B17EA4B2}"/>
            </a:ext>
          </a:extLst>
        </xdr:cNvPr>
        <xdr:cNvGrpSpPr/>
      </xdr:nvGrpSpPr>
      <xdr:grpSpPr>
        <a:xfrm>
          <a:off x="16052800" y="1900767"/>
          <a:ext cx="3740150" cy="1458383"/>
          <a:chOff x="15836900" y="1900767"/>
          <a:chExt cx="3740150" cy="1458383"/>
        </a:xfrm>
      </xdr:grpSpPr>
      <xdr:sp macro="" textlink="">
        <xdr:nvSpPr>
          <xdr:cNvPr id="16" name="矩形: 圓角 15">
            <a:extLst>
              <a:ext uri="{FF2B5EF4-FFF2-40B4-BE49-F238E27FC236}">
                <a16:creationId xmlns:a16="http://schemas.microsoft.com/office/drawing/2014/main" id="{1227BB6A-8500-41EA-AC58-A522C8F428F6}"/>
              </a:ext>
            </a:extLst>
          </xdr:cNvPr>
          <xdr:cNvSpPr/>
        </xdr:nvSpPr>
        <xdr:spPr>
          <a:xfrm>
            <a:off x="15836900" y="1900767"/>
            <a:ext cx="3740150" cy="137931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該產業消費金額佔台灣該年度總消費金額比例</a:t>
            </a:r>
            <a:endParaRPr lang="zh-TW" altLang="en-US" sz="1100">
              <a:solidFill>
                <a:schemeClr val="tx2">
                  <a:lumMod val="50000"/>
                  <a:lumOff val="50000"/>
                </a:schemeClr>
              </a:solidFill>
            </a:endParaRPr>
          </a:p>
        </xdr:txBody>
      </xdr:sp>
      <xdr:grpSp>
        <xdr:nvGrpSpPr>
          <xdr:cNvPr id="49" name="群組 48">
            <a:extLst>
              <a:ext uri="{FF2B5EF4-FFF2-40B4-BE49-F238E27FC236}">
                <a16:creationId xmlns:a16="http://schemas.microsoft.com/office/drawing/2014/main" id="{D289CABC-F973-A3E3-5472-A21192974D8B}"/>
              </a:ext>
            </a:extLst>
          </xdr:cNvPr>
          <xdr:cNvGrpSpPr/>
        </xdr:nvGrpSpPr>
        <xdr:grpSpPr>
          <a:xfrm>
            <a:off x="16287750" y="2082799"/>
            <a:ext cx="2635250" cy="1276351"/>
            <a:chOff x="16287750" y="2082799"/>
            <a:chExt cx="2635250" cy="1276351"/>
          </a:xfrm>
        </xdr:grpSpPr>
        <xdr:graphicFrame macro="">
          <xdr:nvGraphicFramePr>
            <xdr:cNvPr id="47" name="圖表 46">
              <a:extLst>
                <a:ext uri="{FF2B5EF4-FFF2-40B4-BE49-F238E27FC236}">
                  <a16:creationId xmlns:a16="http://schemas.microsoft.com/office/drawing/2014/main" id="{02C94AA1-6396-47B7-A19A-B890CB801214}"/>
                </a:ext>
              </a:extLst>
            </xdr:cNvPr>
            <xdr:cNvGraphicFramePr>
              <a:graphicFrameLocks/>
            </xdr:cNvGraphicFramePr>
          </xdr:nvGraphicFramePr>
          <xdr:xfrm>
            <a:off x="16287750" y="2082799"/>
            <a:ext cx="2635250" cy="1276351"/>
          </xdr:xfrm>
          <a:graphic>
            <a:graphicData uri="http://schemas.openxmlformats.org/drawingml/2006/chart">
              <c:chart xmlns:c="http://schemas.openxmlformats.org/drawingml/2006/chart" xmlns:r="http://schemas.openxmlformats.org/officeDocument/2006/relationships" r:id="rId5"/>
            </a:graphicData>
          </a:graphic>
        </xdr:graphicFrame>
        <xdr:sp macro="" textlink="縣市消費比例!H26">
          <xdr:nvSpPr>
            <xdr:cNvPr id="48" name="文字方塊 47">
              <a:extLst>
                <a:ext uri="{FF2B5EF4-FFF2-40B4-BE49-F238E27FC236}">
                  <a16:creationId xmlns:a16="http://schemas.microsoft.com/office/drawing/2014/main" id="{9ECB3CFE-C0C2-F6E0-547E-BDA2CC23C402}"/>
                </a:ext>
              </a:extLst>
            </xdr:cNvPr>
            <xdr:cNvSpPr txBox="1"/>
          </xdr:nvSpPr>
          <xdr:spPr>
            <a:xfrm>
              <a:off x="16529050" y="2260600"/>
              <a:ext cx="2317750" cy="6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FA51BF-DAE0-4960-BB96-CD1A58118979}" type="TxLink">
                <a:rPr lang="en-US" altLang="en-US" sz="3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ctr"/>
                <a:t>100.0%</a:t>
              </a:fld>
              <a:endParaRPr lang="zh-TW" altLang="en-US" sz="3600">
                <a:latin typeface="ADLaM Display" panose="02010000000000000000" pitchFamily="2" charset="0"/>
                <a:cs typeface="ADLaM Display" panose="02010000000000000000" pitchFamily="2" charset="0"/>
              </a:endParaRPr>
            </a:p>
          </xdr:txBody>
        </xdr:sp>
      </xdr:grpSp>
    </xdr:grpSp>
    <xdr:clientData/>
  </xdr:twoCellAnchor>
  <xdr:twoCellAnchor>
    <xdr:from>
      <xdr:col>29</xdr:col>
      <xdr:colOff>69850</xdr:colOff>
      <xdr:row>2</xdr:row>
      <xdr:rowOff>6350</xdr:rowOff>
    </xdr:from>
    <xdr:to>
      <xdr:col>31</xdr:col>
      <xdr:colOff>482600</xdr:colOff>
      <xdr:row>8</xdr:row>
      <xdr:rowOff>101600</xdr:rowOff>
    </xdr:to>
    <xdr:sp macro="" textlink="">
      <xdr:nvSpPr>
        <xdr:cNvPr id="51" name="文字方塊 50">
          <a:extLst>
            <a:ext uri="{FF2B5EF4-FFF2-40B4-BE49-F238E27FC236}">
              <a16:creationId xmlns:a16="http://schemas.microsoft.com/office/drawing/2014/main" id="{070E71BF-8637-1D3E-E829-E8FACCE7ADBC}"/>
            </a:ext>
          </a:extLst>
        </xdr:cNvPr>
        <xdr:cNvSpPr txBox="1"/>
      </xdr:nvSpPr>
      <xdr:spPr>
        <a:xfrm>
          <a:off x="18307050" y="374650"/>
          <a:ext cx="1530350"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latin typeface="ADLaM Display" panose="02010000000000000000" pitchFamily="2" charset="0"/>
              <a:ea typeface="ADLaM Display" panose="02010000000000000000" pitchFamily="2" charset="0"/>
              <a:cs typeface="ADLaM Display" panose="02010000000000000000" pitchFamily="2" charset="0"/>
            </a:rPr>
            <a:t>NOTE:</a:t>
          </a:r>
        </a:p>
        <a:p>
          <a:r>
            <a:rPr lang="zh-CN" altLang="en-US" sz="1100"/>
            <a:t> 第一季度：</a:t>
          </a:r>
          <a:r>
            <a:rPr lang="en-US" altLang="zh-CN" sz="1100"/>
            <a:t>8-10</a:t>
          </a:r>
          <a:r>
            <a:rPr lang="zh-CN" altLang="en-US" sz="1100"/>
            <a:t>月</a:t>
          </a:r>
          <a:endParaRPr lang="en-US" altLang="zh-CN" sz="1100"/>
        </a:p>
        <a:p>
          <a:r>
            <a:rPr lang="zh-CN" altLang="en-US" sz="1100"/>
            <a:t> 第二季度：</a:t>
          </a:r>
          <a:r>
            <a:rPr lang="en-US" altLang="zh-CN" sz="1100"/>
            <a:t>11-1</a:t>
          </a:r>
          <a:r>
            <a:rPr lang="zh-CN" altLang="en-US" sz="1100"/>
            <a:t>月</a:t>
          </a:r>
          <a:endParaRPr lang="en-US" altLang="zh-CN" sz="1100"/>
        </a:p>
        <a:p>
          <a:r>
            <a:rPr lang="zh-CN" altLang="en-US" sz="1100"/>
            <a:t> 第三季度：</a:t>
          </a:r>
          <a:r>
            <a:rPr lang="en-US" altLang="zh-CN" sz="1100"/>
            <a:t>2-4</a:t>
          </a:r>
          <a:r>
            <a:rPr lang="zh-CN" altLang="en-US" sz="1100"/>
            <a:t>月</a:t>
          </a:r>
          <a:endParaRPr lang="en-US" altLang="zh-CN" sz="1100"/>
        </a:p>
        <a:p>
          <a:r>
            <a:rPr lang="zh-CN" altLang="en-US" sz="1100"/>
            <a:t> 第四季度：</a:t>
          </a:r>
          <a:r>
            <a:rPr lang="en-US" altLang="zh-CN" sz="1100"/>
            <a:t>5-7</a:t>
          </a:r>
          <a:r>
            <a:rPr lang="zh-CN" altLang="en-US" sz="1100"/>
            <a:t>月</a:t>
          </a:r>
          <a:endParaRPr lang="zh-TW" altLang="en-US" sz="1100"/>
        </a:p>
      </xdr:txBody>
    </xdr:sp>
    <xdr:clientData/>
  </xdr:twoCellAnchor>
  <xdr:twoCellAnchor>
    <xdr:from>
      <xdr:col>23</xdr:col>
      <xdr:colOff>228600</xdr:colOff>
      <xdr:row>19</xdr:row>
      <xdr:rowOff>6350</xdr:rowOff>
    </xdr:from>
    <xdr:to>
      <xdr:col>31</xdr:col>
      <xdr:colOff>482600</xdr:colOff>
      <xdr:row>52</xdr:row>
      <xdr:rowOff>19050</xdr:rowOff>
    </xdr:to>
    <xdr:grpSp>
      <xdr:nvGrpSpPr>
        <xdr:cNvPr id="56" name="群組 55">
          <a:extLst>
            <a:ext uri="{FF2B5EF4-FFF2-40B4-BE49-F238E27FC236}">
              <a16:creationId xmlns:a16="http://schemas.microsoft.com/office/drawing/2014/main" id="{D7ADCD53-D051-5446-85F7-9AAC5862AEE8}"/>
            </a:ext>
          </a:extLst>
        </xdr:cNvPr>
        <xdr:cNvGrpSpPr/>
      </xdr:nvGrpSpPr>
      <xdr:grpSpPr>
        <a:xfrm>
          <a:off x="15106650" y="3505200"/>
          <a:ext cx="4724400" cy="6140450"/>
          <a:chOff x="14890750" y="3505200"/>
          <a:chExt cx="4724400" cy="6140450"/>
        </a:xfrm>
      </xdr:grpSpPr>
      <xdr:sp macro="" textlink="">
        <xdr:nvSpPr>
          <xdr:cNvPr id="13" name="矩形: 圓角 12">
            <a:extLst>
              <a:ext uri="{FF2B5EF4-FFF2-40B4-BE49-F238E27FC236}">
                <a16:creationId xmlns:a16="http://schemas.microsoft.com/office/drawing/2014/main" id="{79732B7E-DC7B-4E58-9D85-09D8F0B92615}"/>
              </a:ext>
            </a:extLst>
          </xdr:cNvPr>
          <xdr:cNvSpPr/>
        </xdr:nvSpPr>
        <xdr:spPr>
          <a:xfrm>
            <a:off x="14890750" y="3505200"/>
            <a:ext cx="4724400" cy="6140450"/>
          </a:xfrm>
          <a:prstGeom prst="roundRect">
            <a:avLst>
              <a:gd name="adj" fmla="val 3938"/>
            </a:avLst>
          </a:prstGeom>
          <a:solidFill>
            <a:sysClr val="window" lastClr="FFFFFF"/>
          </a:solidFill>
          <a:ln>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該產業消費佔各縣市該年度總消費的比例比較</a:t>
            </a:r>
            <a:endParaRPr lang="zh-TW" altLang="en-US" sz="1100">
              <a:solidFill>
                <a:schemeClr val="tx2">
                  <a:lumMod val="50000"/>
                  <a:lumOff val="50000"/>
                </a:schemeClr>
              </a:solidFill>
            </a:endParaRPr>
          </a:p>
        </xdr:txBody>
      </xdr:sp>
      <xdr:graphicFrame macro="">
        <xdr:nvGraphicFramePr>
          <xdr:cNvPr id="55" name="圖表 54">
            <a:extLst>
              <a:ext uri="{FF2B5EF4-FFF2-40B4-BE49-F238E27FC236}">
                <a16:creationId xmlns:a16="http://schemas.microsoft.com/office/drawing/2014/main" id="{17D8EA69-4809-4282-9F8B-2A4C7C25B2C2}"/>
              </a:ext>
            </a:extLst>
          </xdr:cNvPr>
          <xdr:cNvGraphicFramePr>
            <a:graphicFrameLocks/>
          </xdr:cNvGraphicFramePr>
        </xdr:nvGraphicFramePr>
        <xdr:xfrm>
          <a:off x="14941550" y="3873500"/>
          <a:ext cx="4616450" cy="56261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3</xdr:col>
      <xdr:colOff>806450</xdr:colOff>
      <xdr:row>49</xdr:row>
      <xdr:rowOff>31750</xdr:rowOff>
    </xdr:from>
    <xdr:to>
      <xdr:col>3</xdr:col>
      <xdr:colOff>1327150</xdr:colOff>
      <xdr:row>52</xdr:row>
      <xdr:rowOff>0</xdr:rowOff>
    </xdr:to>
    <xdr:pic>
      <xdr:nvPicPr>
        <xdr:cNvPr id="5" name="圖形 4" descr="首頁 以實心填滿">
          <a:hlinkClick xmlns:r="http://schemas.openxmlformats.org/officeDocument/2006/relationships" r:id="rId1"/>
          <a:extLst>
            <a:ext uri="{FF2B5EF4-FFF2-40B4-BE49-F238E27FC236}">
              <a16:creationId xmlns:a16="http://schemas.microsoft.com/office/drawing/2014/main" id="{52B9FCA8-81C4-D169-A8A8-160B20E8F74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841500" y="9105900"/>
          <a:ext cx="520700" cy="5207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12700</xdr:colOff>
          <xdr:row>44</xdr:row>
          <xdr:rowOff>152400</xdr:rowOff>
        </xdr:from>
        <xdr:to>
          <xdr:col>3</xdr:col>
          <xdr:colOff>1028700</xdr:colOff>
          <xdr:row>47</xdr:row>
          <xdr:rowOff>44450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Update Dashboard</a:t>
              </a:r>
            </a:p>
          </xdr:txBody>
        </xdr:sp>
        <xdr:clientData fPrintsWithSheet="0"/>
      </xdr:twoCellAnchor>
    </mc:Choice>
    <mc:Fallback/>
  </mc:AlternateContent>
  <xdr:twoCellAnchor editAs="oneCell">
    <xdr:from>
      <xdr:col>2</xdr:col>
      <xdr:colOff>0</xdr:colOff>
      <xdr:row>8</xdr:row>
      <xdr:rowOff>0</xdr:rowOff>
    </xdr:from>
    <xdr:to>
      <xdr:col>3</xdr:col>
      <xdr:colOff>1041400</xdr:colOff>
      <xdr:row>19</xdr:row>
      <xdr:rowOff>6350</xdr:rowOff>
    </xdr:to>
    <mc:AlternateContent xmlns:mc="http://schemas.openxmlformats.org/markup-compatibility/2006">
      <mc:Choice xmlns:a14="http://schemas.microsoft.com/office/drawing/2010/main" Requires="a14">
        <xdr:graphicFrame macro="">
          <xdr:nvGraphicFramePr>
            <xdr:cNvPr id="30" name="信用卡產業別">
              <a:extLst>
                <a:ext uri="{FF2B5EF4-FFF2-40B4-BE49-F238E27FC236}">
                  <a16:creationId xmlns:a16="http://schemas.microsoft.com/office/drawing/2014/main" id="{CEE44D68-05D0-4216-ABFA-1E88226519A3}"/>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信用卡產業別"/>
            </a:graphicData>
          </a:graphic>
        </xdr:graphicFrame>
      </mc:Choice>
      <mc:Fallback>
        <xdr:sp macro="" textlink="">
          <xdr:nvSpPr>
            <xdr:cNvPr id="0" name=""/>
            <xdr:cNvSpPr>
              <a:spLocks noTextEdit="1"/>
            </xdr:cNvSpPr>
          </xdr:nvSpPr>
          <xdr:spPr>
            <a:xfrm>
              <a:off x="476250" y="1473200"/>
              <a:ext cx="1905000" cy="2032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2</xdr:col>
      <xdr:colOff>0</xdr:colOff>
      <xdr:row>20</xdr:row>
      <xdr:rowOff>76200</xdr:rowOff>
    </xdr:from>
    <xdr:to>
      <xdr:col>3</xdr:col>
      <xdr:colOff>1041400</xdr:colOff>
      <xdr:row>31</xdr:row>
      <xdr:rowOff>57150</xdr:rowOff>
    </xdr:to>
    <mc:AlternateContent xmlns:mc="http://schemas.openxmlformats.org/markup-compatibility/2006">
      <mc:Choice xmlns:a14="http://schemas.microsoft.com/office/drawing/2010/main" Requires="a14">
        <xdr:graphicFrame macro="">
          <xdr:nvGraphicFramePr>
            <xdr:cNvPr id="31" name="年度">
              <a:extLst>
                <a:ext uri="{FF2B5EF4-FFF2-40B4-BE49-F238E27FC236}">
                  <a16:creationId xmlns:a16="http://schemas.microsoft.com/office/drawing/2014/main" id="{701027AE-7D9C-46E2-A21D-FBBC81C65D3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年度"/>
            </a:graphicData>
          </a:graphic>
        </xdr:graphicFrame>
      </mc:Choice>
      <mc:Fallback>
        <xdr:sp macro="" textlink="">
          <xdr:nvSpPr>
            <xdr:cNvPr id="0" name=""/>
            <xdr:cNvSpPr>
              <a:spLocks noTextEdit="1"/>
            </xdr:cNvSpPr>
          </xdr:nvSpPr>
          <xdr:spPr>
            <a:xfrm>
              <a:off x="476250" y="3759200"/>
              <a:ext cx="1905000" cy="2032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33609;&#3129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草稿"/>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07.874616898145" createdVersion="8" refreshedVersion="8" minRefreshableVersion="3" recordCount="9240" xr:uid="{57946AF2-6F2F-4678-AF0E-BE9CD4A86A7D}">
  <cacheSource type="worksheet">
    <worksheetSource name="表格1"/>
  </cacheSource>
  <cacheFields count="17">
    <cacheField name="年月" numFmtId="0">
      <sharedItems containsSemiMixedTypes="0" containsString="0" containsNumber="1" containsInteger="1" minValue="202008" maxValue="202507"/>
    </cacheField>
    <cacheField name="年月（格式化）" numFmtId="14">
      <sharedItems containsSemiMixedTypes="0" containsNonDate="0" containsDate="1" containsString="0" minDate="2020-08-01T00:00:00" maxDate="2025-07-02T00:00:00" count="6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sharedItems>
      <fieldGroup par="16"/>
    </cacheField>
    <cacheField name="年" numFmtId="0">
      <sharedItems/>
    </cacheField>
    <cacheField name="月" numFmtId="0">
      <sharedItems/>
    </cacheField>
    <cacheField name="地區" numFmtId="49">
      <sharedItems containsMixedTypes="1" containsNumber="1" containsInteger="1" minValue="9007000" maxValue="68000000"/>
    </cacheField>
    <cacheField name="縣市" numFmtId="0">
      <sharedItems count="23">
        <s v="臺北市"/>
        <s v="新北市"/>
        <s v="桃園市"/>
        <s v="新竹縣"/>
        <s v="新竹市"/>
        <s v="苗栗縣"/>
        <s v="臺中市"/>
        <s v="彰化縣"/>
        <s v="南投縣"/>
        <s v="雲林縣"/>
        <s v="嘉義縣"/>
        <s v="嘉義市"/>
        <s v="臺南市"/>
        <s v="高雄市"/>
        <s v="屏東縣"/>
        <s v="基隆市"/>
        <s v="宜蘭縣"/>
        <s v="花蓮縣"/>
        <s v="臺東縣"/>
        <s v="澎湖縣"/>
        <s v="金門縣"/>
        <s v="連江縣"/>
        <e v="#N/A" u="1"/>
      </sharedItems>
    </cacheField>
    <cacheField name="信用卡產業別" numFmtId="0">
      <sharedItems count="7">
        <s v="食"/>
        <s v="衣"/>
        <s v="住"/>
        <s v="行"/>
        <s v="文教康樂"/>
        <s v="百貨"/>
        <s v="其他"/>
      </sharedItems>
    </cacheField>
    <cacheField name="信用卡交易筆數" numFmtId="177">
      <sharedItems containsSemiMixedTypes="0" containsString="0" containsNumber="1" containsInteger="1" minValue="469" maxValue="20320589"/>
    </cacheField>
    <cacheField name="信用卡交易金額[新臺幣]" numFmtId="178">
      <sharedItems containsSemiMixedTypes="0" containsString="0" containsNumber="1" containsInteger="1" minValue="-2870145" maxValue="95915835758"/>
    </cacheField>
    <cacheField name="信用卡次數（千位數）" numFmtId="178">
      <sharedItems containsSemiMixedTypes="0" containsString="0" containsNumber="1" minValue="0.46899999999999997" maxValue="20320.589"/>
    </cacheField>
    <cacheField name="信用卡交易金額[新臺幣](千位數）" numFmtId="178">
      <sharedItems containsSemiMixedTypes="0" containsString="0" containsNumber="1" minValue="-2870.145" maxValue="95915835.758000001"/>
    </cacheField>
    <cacheField name="信用卡交易金額[新臺幣]（百萬）" numFmtId="178">
      <sharedItems containsSemiMixedTypes="0" containsString="0" containsNumber="1" minValue="-2.8701449999999999" maxValue="95915.835758000001"/>
    </cacheField>
    <cacheField name="年度" numFmtId="178">
      <sharedItems count="5">
        <s v="2021年度"/>
        <s v="2022年度"/>
        <s v="2023年度"/>
        <s v="2024年度"/>
        <s v="2025年度"/>
      </sharedItems>
    </cacheField>
    <cacheField name="每筆平均" numFmtId="0" formula="'信用卡交易金額[新臺幣]'/信用卡交易筆數" databaseField="0"/>
    <cacheField name="月 (年月（格式化）)" numFmtId="0" databaseField="0">
      <fieldGroup base="1">
        <rangePr groupBy="months" startDate="2020-08-01T00:00:00" endDate="2025-07-02T00:00:00"/>
        <groupItems count="14">
          <s v="&lt;8/1/2020"/>
          <s v="1月"/>
          <s v="2月"/>
          <s v="3月"/>
          <s v="4月"/>
          <s v="5月"/>
          <s v="6月"/>
          <s v="7月"/>
          <s v="8月"/>
          <s v="9月"/>
          <s v="10月"/>
          <s v="11月"/>
          <s v="12月"/>
          <s v="&gt;7/2/2025"/>
        </groupItems>
      </fieldGroup>
    </cacheField>
    <cacheField name="季 (年月（格式化）)" numFmtId="0" databaseField="0">
      <fieldGroup base="1">
        <rangePr groupBy="quarters" startDate="2020-08-01T00:00:00" endDate="2025-07-02T00:00:00"/>
        <groupItems count="6">
          <s v="&lt;8/1/2020"/>
          <s v="第一季"/>
          <s v="第二季"/>
          <s v="第三季"/>
          <s v="第四季"/>
          <s v="&gt;7/2/2025"/>
        </groupItems>
      </fieldGroup>
    </cacheField>
    <cacheField name="年 (年月（格式化）)" numFmtId="0" databaseField="0">
      <fieldGroup base="1">
        <rangePr groupBy="years" startDate="2020-08-01T00:00:00" endDate="2025-07-02T00:00:00"/>
        <groupItems count="8">
          <s v="&lt;8/1/2020"/>
          <s v="2020年"/>
          <s v="2021年"/>
          <s v="2022年"/>
          <s v="2023年"/>
          <s v="2024年"/>
          <s v="2025年"/>
          <s v="&gt;7/2/2025"/>
        </groupItems>
      </fieldGroup>
    </cacheField>
  </cacheFields>
  <extLst>
    <ext xmlns:x14="http://schemas.microsoft.com/office/spreadsheetml/2009/9/main" uri="{725AE2AE-9491-48be-B2B4-4EB974FC3084}">
      <x14:pivotCacheDefinition pivotCacheId="554673267"/>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40">
  <r>
    <n v="202008"/>
    <x v="0"/>
    <s v="2020"/>
    <s v="08"/>
    <n v="63000000"/>
    <x v="0"/>
    <x v="0"/>
    <n v="8733141"/>
    <n v="7276230790"/>
    <n v="8733.1409999999996"/>
    <n v="7276230.79"/>
    <n v="7276.2307899999996"/>
    <x v="0"/>
  </r>
  <r>
    <n v="202008"/>
    <x v="0"/>
    <s v="2020"/>
    <s v="08"/>
    <n v="63000000"/>
    <x v="0"/>
    <x v="1"/>
    <n v="482869"/>
    <n v="1298815817"/>
    <n v="482.86900000000003"/>
    <n v="1298815.817"/>
    <n v="1298.8158169999999"/>
    <x v="0"/>
  </r>
  <r>
    <n v="202008"/>
    <x v="0"/>
    <s v="2020"/>
    <s v="08"/>
    <n v="63000000"/>
    <x v="0"/>
    <x v="2"/>
    <n v="688128"/>
    <n v="3022547454"/>
    <n v="688.12800000000004"/>
    <n v="3022547.4539999999"/>
    <n v="3022.547454"/>
    <x v="0"/>
  </r>
  <r>
    <n v="202008"/>
    <x v="0"/>
    <s v="2020"/>
    <s v="08"/>
    <n v="63000000"/>
    <x v="0"/>
    <x v="3"/>
    <n v="3188326"/>
    <n v="2139570548"/>
    <n v="3188.326"/>
    <n v="2139570.548"/>
    <n v="2139.5705480000001"/>
    <x v="0"/>
  </r>
  <r>
    <n v="202008"/>
    <x v="0"/>
    <s v="2020"/>
    <s v="08"/>
    <n v="63000000"/>
    <x v="0"/>
    <x v="4"/>
    <n v="2676356"/>
    <n v="5420826211"/>
    <n v="2676.3560000000002"/>
    <n v="5420826.2110000001"/>
    <n v="5420.8262109999996"/>
    <x v="0"/>
  </r>
  <r>
    <n v="202008"/>
    <x v="0"/>
    <s v="2020"/>
    <s v="08"/>
    <n v="63000000"/>
    <x v="0"/>
    <x v="5"/>
    <n v="1975428"/>
    <n v="4976515635"/>
    <n v="1975.4280000000001"/>
    <n v="4976515.6349999998"/>
    <n v="4976.5156349999997"/>
    <x v="0"/>
  </r>
  <r>
    <n v="202008"/>
    <x v="0"/>
    <s v="2020"/>
    <s v="08"/>
    <n v="63000000"/>
    <x v="0"/>
    <x v="6"/>
    <n v="7185064"/>
    <n v="19782327714"/>
    <n v="7185.0640000000003"/>
    <n v="19782327.714000002"/>
    <n v="19782.327713999999"/>
    <x v="0"/>
  </r>
  <r>
    <n v="202008"/>
    <x v="0"/>
    <s v="2020"/>
    <s v="08"/>
    <n v="65000000"/>
    <x v="1"/>
    <x v="0"/>
    <n v="9202190"/>
    <n v="7188449631"/>
    <n v="9202.19"/>
    <n v="7188449.6310000001"/>
    <n v="7188.4496310000004"/>
    <x v="0"/>
  </r>
  <r>
    <n v="202008"/>
    <x v="0"/>
    <s v="2020"/>
    <s v="08"/>
    <n v="65000000"/>
    <x v="1"/>
    <x v="1"/>
    <n v="568037"/>
    <n v="1236472313"/>
    <n v="568.03700000000003"/>
    <n v="1236472.3130000001"/>
    <n v="1236.472313"/>
    <x v="0"/>
  </r>
  <r>
    <n v="202008"/>
    <x v="0"/>
    <s v="2020"/>
    <s v="08"/>
    <n v="65000000"/>
    <x v="1"/>
    <x v="2"/>
    <n v="791825"/>
    <n v="2737813009"/>
    <n v="791.82500000000005"/>
    <n v="2737813.0090000001"/>
    <n v="2737.813009"/>
    <x v="0"/>
  </r>
  <r>
    <n v="202008"/>
    <x v="0"/>
    <s v="2020"/>
    <s v="08"/>
    <n v="65000000"/>
    <x v="1"/>
    <x v="3"/>
    <n v="3819093"/>
    <n v="2647123976"/>
    <n v="3819.0929999999998"/>
    <n v="2647123.9759999998"/>
    <n v="2647.1239759999999"/>
    <x v="0"/>
  </r>
  <r>
    <n v="202008"/>
    <x v="0"/>
    <s v="2020"/>
    <s v="08"/>
    <n v="65000000"/>
    <x v="1"/>
    <x v="4"/>
    <n v="3089001"/>
    <n v="5371475260"/>
    <n v="3089.0010000000002"/>
    <n v="5371475.2599999998"/>
    <n v="5371.4752600000002"/>
    <x v="0"/>
  </r>
  <r>
    <n v="202008"/>
    <x v="0"/>
    <s v="2020"/>
    <s v="08"/>
    <n v="65000000"/>
    <x v="1"/>
    <x v="5"/>
    <n v="2108138"/>
    <n v="4710320250"/>
    <n v="2108.1379999999999"/>
    <n v="4710320.25"/>
    <n v="4710.3202499999998"/>
    <x v="0"/>
  </r>
  <r>
    <n v="202008"/>
    <x v="0"/>
    <s v="2020"/>
    <s v="08"/>
    <n v="65000000"/>
    <x v="1"/>
    <x v="6"/>
    <n v="9015405"/>
    <n v="20539520866"/>
    <n v="9015.4050000000007"/>
    <n v="20539520.866"/>
    <n v="20539.520865999999"/>
    <x v="0"/>
  </r>
  <r>
    <n v="202008"/>
    <x v="0"/>
    <s v="2020"/>
    <s v="08"/>
    <n v="68000000"/>
    <x v="2"/>
    <x v="0"/>
    <n v="3854790"/>
    <n v="3351850924"/>
    <n v="3854.79"/>
    <n v="3351850.9240000001"/>
    <n v="3351.8509239999998"/>
    <x v="0"/>
  </r>
  <r>
    <n v="202008"/>
    <x v="0"/>
    <s v="2020"/>
    <s v="08"/>
    <n v="68000000"/>
    <x v="2"/>
    <x v="1"/>
    <n v="225231"/>
    <n v="518001715"/>
    <n v="225.23099999999999"/>
    <n v="518001.71500000003"/>
    <n v="518.00171499999999"/>
    <x v="0"/>
  </r>
  <r>
    <n v="202008"/>
    <x v="0"/>
    <s v="2020"/>
    <s v="08"/>
    <n v="68000000"/>
    <x v="2"/>
    <x v="2"/>
    <n v="377450"/>
    <n v="1275882457"/>
    <n v="377.45"/>
    <n v="1275882.4569999999"/>
    <n v="1275.8824569999999"/>
    <x v="0"/>
  </r>
  <r>
    <n v="202008"/>
    <x v="0"/>
    <s v="2020"/>
    <s v="08"/>
    <n v="68000000"/>
    <x v="2"/>
    <x v="3"/>
    <n v="1915549"/>
    <n v="1472709327"/>
    <n v="1915.549"/>
    <n v="1472709.327"/>
    <n v="1472.709327"/>
    <x v="0"/>
  </r>
  <r>
    <n v="202008"/>
    <x v="0"/>
    <s v="2020"/>
    <s v="08"/>
    <n v="68000000"/>
    <x v="2"/>
    <x v="4"/>
    <n v="1341062"/>
    <n v="2189367313"/>
    <n v="1341.0619999999999"/>
    <n v="2189367.3130000001"/>
    <n v="2189.3673130000002"/>
    <x v="0"/>
  </r>
  <r>
    <n v="202008"/>
    <x v="0"/>
    <s v="2020"/>
    <s v="08"/>
    <n v="68000000"/>
    <x v="2"/>
    <x v="5"/>
    <n v="977831"/>
    <n v="2217167178"/>
    <n v="977.83100000000002"/>
    <n v="2217167.1779999998"/>
    <n v="2217.1671780000001"/>
    <x v="0"/>
  </r>
  <r>
    <n v="202008"/>
    <x v="0"/>
    <s v="2020"/>
    <s v="08"/>
    <n v="68000000"/>
    <x v="2"/>
    <x v="6"/>
    <n v="3864537"/>
    <n v="9002243249"/>
    <n v="3864.5369999999998"/>
    <n v="9002243.2489999998"/>
    <n v="9002.2432489999992"/>
    <x v="0"/>
  </r>
  <r>
    <n v="202008"/>
    <x v="0"/>
    <s v="2020"/>
    <s v="08"/>
    <n v="10004000"/>
    <x v="3"/>
    <x v="0"/>
    <n v="1109520"/>
    <n v="941977010"/>
    <n v="1109.52"/>
    <n v="941977.01"/>
    <n v="941.97700999999995"/>
    <x v="0"/>
  </r>
  <r>
    <n v="202008"/>
    <x v="0"/>
    <s v="2020"/>
    <s v="08"/>
    <n v="10004000"/>
    <x v="3"/>
    <x v="1"/>
    <n v="59924"/>
    <n v="136565597"/>
    <n v="59.923999999999999"/>
    <n v="136565.59700000001"/>
    <n v="136.565597"/>
    <x v="0"/>
  </r>
  <r>
    <n v="202008"/>
    <x v="0"/>
    <s v="2020"/>
    <s v="08"/>
    <n v="10004000"/>
    <x v="3"/>
    <x v="2"/>
    <n v="111338"/>
    <n v="408142507"/>
    <n v="111.33799999999999"/>
    <n v="408142.50699999998"/>
    <n v="408.14250700000002"/>
    <x v="0"/>
  </r>
  <r>
    <n v="202008"/>
    <x v="0"/>
    <s v="2020"/>
    <s v="08"/>
    <n v="10004000"/>
    <x v="3"/>
    <x v="3"/>
    <n v="539836"/>
    <n v="412355441"/>
    <n v="539.83600000000001"/>
    <n v="412355.44099999999"/>
    <n v="412.35544099999998"/>
    <x v="0"/>
  </r>
  <r>
    <n v="202008"/>
    <x v="0"/>
    <s v="2020"/>
    <s v="08"/>
    <n v="10004000"/>
    <x v="3"/>
    <x v="4"/>
    <n v="347445"/>
    <n v="601398438"/>
    <n v="347.44499999999999"/>
    <n v="601398.43799999997"/>
    <n v="601.39843800000006"/>
    <x v="0"/>
  </r>
  <r>
    <n v="202008"/>
    <x v="0"/>
    <s v="2020"/>
    <s v="08"/>
    <n v="10004000"/>
    <x v="3"/>
    <x v="5"/>
    <n v="255227"/>
    <n v="585155570"/>
    <n v="255.227"/>
    <n v="585155.56999999995"/>
    <n v="585.15557000000001"/>
    <x v="0"/>
  </r>
  <r>
    <n v="202008"/>
    <x v="0"/>
    <s v="2020"/>
    <s v="08"/>
    <n v="10004000"/>
    <x v="3"/>
    <x v="6"/>
    <n v="1069023"/>
    <n v="2433367130"/>
    <n v="1069.0229999999999"/>
    <n v="2433367.13"/>
    <n v="2433.3671300000001"/>
    <x v="0"/>
  </r>
  <r>
    <n v="202008"/>
    <x v="0"/>
    <s v="2020"/>
    <s v="08"/>
    <n v="10018000"/>
    <x v="4"/>
    <x v="0"/>
    <n v="1194855"/>
    <n v="962978943"/>
    <n v="1194.855"/>
    <n v="962978.94299999997"/>
    <n v="962.97894299999996"/>
    <x v="0"/>
  </r>
  <r>
    <n v="202008"/>
    <x v="0"/>
    <s v="2020"/>
    <s v="08"/>
    <n v="10018000"/>
    <x v="4"/>
    <x v="1"/>
    <n v="55612"/>
    <n v="132597535"/>
    <n v="55.612000000000002"/>
    <n v="132597.535"/>
    <n v="132.59753499999999"/>
    <x v="0"/>
  </r>
  <r>
    <n v="202008"/>
    <x v="0"/>
    <s v="2020"/>
    <s v="08"/>
    <n v="10018000"/>
    <x v="4"/>
    <x v="2"/>
    <n v="109359"/>
    <n v="397865055"/>
    <n v="109.35899999999999"/>
    <n v="397865.05499999999"/>
    <n v="397.86505499999998"/>
    <x v="0"/>
  </r>
  <r>
    <n v="202008"/>
    <x v="0"/>
    <s v="2020"/>
    <s v="08"/>
    <n v="10018000"/>
    <x v="4"/>
    <x v="3"/>
    <n v="498168"/>
    <n v="346059391"/>
    <n v="498.16800000000001"/>
    <n v="346059.391"/>
    <n v="346.05939100000001"/>
    <x v="0"/>
  </r>
  <r>
    <n v="202008"/>
    <x v="0"/>
    <s v="2020"/>
    <s v="08"/>
    <n v="10018000"/>
    <x v="4"/>
    <x v="4"/>
    <n v="345556"/>
    <n v="612223446"/>
    <n v="345.55599999999998"/>
    <n v="612223.446"/>
    <n v="612.22344599999997"/>
    <x v="0"/>
  </r>
  <r>
    <n v="202008"/>
    <x v="0"/>
    <s v="2020"/>
    <s v="08"/>
    <n v="10018000"/>
    <x v="4"/>
    <x v="5"/>
    <n v="277626"/>
    <n v="645191545"/>
    <n v="277.62599999999998"/>
    <n v="645191.54500000004"/>
    <n v="645.19154500000002"/>
    <x v="0"/>
  </r>
  <r>
    <n v="202008"/>
    <x v="0"/>
    <s v="2020"/>
    <s v="08"/>
    <n v="10018000"/>
    <x v="4"/>
    <x v="6"/>
    <n v="1012478"/>
    <n v="2478987498"/>
    <n v="1012.478"/>
    <n v="2478987.4980000001"/>
    <n v="2478.987498"/>
    <x v="0"/>
  </r>
  <r>
    <n v="202008"/>
    <x v="0"/>
    <s v="2020"/>
    <s v="08"/>
    <n v="10005000"/>
    <x v="5"/>
    <x v="0"/>
    <n v="524376"/>
    <n v="469727450"/>
    <n v="524.37599999999998"/>
    <n v="469727.45"/>
    <n v="469.72744999999998"/>
    <x v="0"/>
  </r>
  <r>
    <n v="202008"/>
    <x v="0"/>
    <s v="2020"/>
    <s v="08"/>
    <n v="10005000"/>
    <x v="5"/>
    <x v="1"/>
    <n v="39322"/>
    <n v="90197879"/>
    <n v="39.322000000000003"/>
    <n v="90197.879000000001"/>
    <n v="90.197879"/>
    <x v="0"/>
  </r>
  <r>
    <n v="202008"/>
    <x v="0"/>
    <s v="2020"/>
    <s v="08"/>
    <n v="10005000"/>
    <x v="5"/>
    <x v="2"/>
    <n v="61232"/>
    <n v="210263050"/>
    <n v="61.231999999999999"/>
    <n v="210263.05"/>
    <n v="210.26304999999999"/>
    <x v="0"/>
  </r>
  <r>
    <n v="202008"/>
    <x v="0"/>
    <s v="2020"/>
    <s v="08"/>
    <n v="10005000"/>
    <x v="5"/>
    <x v="3"/>
    <n v="396664"/>
    <n v="293234764"/>
    <n v="396.66399999999999"/>
    <n v="293234.76400000002"/>
    <n v="293.23476399999998"/>
    <x v="0"/>
  </r>
  <r>
    <n v="202008"/>
    <x v="0"/>
    <s v="2020"/>
    <s v="08"/>
    <n v="10005000"/>
    <x v="5"/>
    <x v="4"/>
    <n v="208653"/>
    <n v="324526026"/>
    <n v="208.65299999999999"/>
    <n v="324526.02600000001"/>
    <n v="324.526026"/>
    <x v="0"/>
  </r>
  <r>
    <n v="202008"/>
    <x v="0"/>
    <s v="2020"/>
    <s v="08"/>
    <n v="10005000"/>
    <x v="5"/>
    <x v="5"/>
    <n v="136414"/>
    <n v="330790124"/>
    <n v="136.41399999999999"/>
    <n v="330790.12400000001"/>
    <n v="330.79012399999999"/>
    <x v="0"/>
  </r>
  <r>
    <n v="202008"/>
    <x v="0"/>
    <s v="2020"/>
    <s v="08"/>
    <n v="10005000"/>
    <x v="5"/>
    <x v="6"/>
    <n v="644216"/>
    <n v="1435202483"/>
    <n v="644.21600000000001"/>
    <n v="1435202.483"/>
    <n v="1435.202483"/>
    <x v="0"/>
  </r>
  <r>
    <n v="202008"/>
    <x v="0"/>
    <s v="2020"/>
    <s v="08"/>
    <n v="66000000"/>
    <x v="6"/>
    <x v="0"/>
    <n v="4880449"/>
    <n v="4293166080"/>
    <n v="4880.4489999999996"/>
    <n v="4293166.08"/>
    <n v="4293.16608"/>
    <x v="0"/>
  </r>
  <r>
    <n v="202008"/>
    <x v="0"/>
    <s v="2020"/>
    <s v="08"/>
    <n v="66000000"/>
    <x v="6"/>
    <x v="1"/>
    <n v="319629"/>
    <n v="741484192"/>
    <n v="319.62900000000002"/>
    <n v="741484.19200000004"/>
    <n v="741.48419200000001"/>
    <x v="0"/>
  </r>
  <r>
    <n v="202008"/>
    <x v="0"/>
    <s v="2020"/>
    <s v="08"/>
    <n v="66000000"/>
    <x v="6"/>
    <x v="2"/>
    <n v="503026"/>
    <n v="1744270598"/>
    <n v="503.02600000000001"/>
    <n v="1744270.598"/>
    <n v="1744.2705980000001"/>
    <x v="0"/>
  </r>
  <r>
    <n v="202008"/>
    <x v="0"/>
    <s v="2020"/>
    <s v="08"/>
    <n v="66000000"/>
    <x v="6"/>
    <x v="3"/>
    <n v="2552348"/>
    <n v="1961734913"/>
    <n v="2552.348"/>
    <n v="1961734.9129999999"/>
    <n v="1961.734913"/>
    <x v="0"/>
  </r>
  <r>
    <n v="202008"/>
    <x v="0"/>
    <s v="2020"/>
    <s v="08"/>
    <n v="66000000"/>
    <x v="6"/>
    <x v="4"/>
    <n v="1635165"/>
    <n v="3344242753"/>
    <n v="1635.165"/>
    <n v="3344242.753"/>
    <n v="3344.242753"/>
    <x v="0"/>
  </r>
  <r>
    <n v="202008"/>
    <x v="0"/>
    <s v="2020"/>
    <s v="08"/>
    <n v="66000000"/>
    <x v="6"/>
    <x v="5"/>
    <n v="1149046"/>
    <n v="2815618583"/>
    <n v="1149.046"/>
    <n v="2815618.5830000001"/>
    <n v="2815.6185829999999"/>
    <x v="0"/>
  </r>
  <r>
    <n v="202008"/>
    <x v="0"/>
    <s v="2020"/>
    <s v="08"/>
    <n v="66000000"/>
    <x v="6"/>
    <x v="6"/>
    <n v="4327109"/>
    <n v="11902888307"/>
    <n v="4327.1090000000004"/>
    <n v="11902888.307"/>
    <n v="11902.888306999999"/>
    <x v="0"/>
  </r>
  <r>
    <n v="202008"/>
    <x v="0"/>
    <s v="2020"/>
    <s v="08"/>
    <n v="10007000"/>
    <x v="7"/>
    <x v="0"/>
    <n v="1048977"/>
    <n v="950856589"/>
    <n v="1048.9770000000001"/>
    <n v="950856.58900000004"/>
    <n v="950.85658899999999"/>
    <x v="0"/>
  </r>
  <r>
    <n v="202008"/>
    <x v="0"/>
    <s v="2020"/>
    <s v="08"/>
    <n v="10007000"/>
    <x v="7"/>
    <x v="1"/>
    <n v="99907"/>
    <n v="234507071"/>
    <n v="99.906999999999996"/>
    <n v="234507.071"/>
    <n v="234.507071"/>
    <x v="0"/>
  </r>
  <r>
    <n v="202008"/>
    <x v="0"/>
    <s v="2020"/>
    <s v="08"/>
    <n v="10007000"/>
    <x v="7"/>
    <x v="2"/>
    <n v="126764"/>
    <n v="437869478"/>
    <n v="126.764"/>
    <n v="437869.478"/>
    <n v="437.86947800000002"/>
    <x v="0"/>
  </r>
  <r>
    <n v="202008"/>
    <x v="0"/>
    <s v="2020"/>
    <s v="08"/>
    <n v="10007000"/>
    <x v="7"/>
    <x v="3"/>
    <n v="813037"/>
    <n v="644791718"/>
    <n v="813.03700000000003"/>
    <n v="644791.71799999999"/>
    <n v="644.79171799999995"/>
    <x v="0"/>
  </r>
  <r>
    <n v="202008"/>
    <x v="0"/>
    <s v="2020"/>
    <s v="08"/>
    <n v="10007000"/>
    <x v="7"/>
    <x v="4"/>
    <n v="412289"/>
    <n v="759883833"/>
    <n v="412.28899999999999"/>
    <n v="759883.83299999998"/>
    <n v="759.88383299999998"/>
    <x v="0"/>
  </r>
  <r>
    <n v="202008"/>
    <x v="0"/>
    <s v="2020"/>
    <s v="08"/>
    <n v="10007000"/>
    <x v="7"/>
    <x v="5"/>
    <n v="254416"/>
    <n v="603530625"/>
    <n v="254.416"/>
    <n v="603530.625"/>
    <n v="603.53062499999999"/>
    <x v="0"/>
  </r>
  <r>
    <n v="202008"/>
    <x v="0"/>
    <s v="2020"/>
    <s v="08"/>
    <n v="10007000"/>
    <x v="7"/>
    <x v="6"/>
    <n v="1182752"/>
    <n v="3188905239"/>
    <n v="1182.752"/>
    <n v="3188905.2390000001"/>
    <n v="3188.9052390000002"/>
    <x v="0"/>
  </r>
  <r>
    <n v="202008"/>
    <x v="0"/>
    <s v="2020"/>
    <s v="08"/>
    <n v="10008000"/>
    <x v="8"/>
    <x v="0"/>
    <n v="346781"/>
    <n v="308179905"/>
    <n v="346.78100000000001"/>
    <n v="308179.90500000003"/>
    <n v="308.17990500000002"/>
    <x v="0"/>
  </r>
  <r>
    <n v="202008"/>
    <x v="0"/>
    <s v="2020"/>
    <s v="08"/>
    <n v="10008000"/>
    <x v="8"/>
    <x v="1"/>
    <n v="31690"/>
    <n v="67006633"/>
    <n v="31.69"/>
    <n v="67006.633000000002"/>
    <n v="67.006632999999994"/>
    <x v="0"/>
  </r>
  <r>
    <n v="202008"/>
    <x v="0"/>
    <s v="2020"/>
    <s v="08"/>
    <n v="10008000"/>
    <x v="8"/>
    <x v="2"/>
    <n v="42812"/>
    <n v="145113211"/>
    <n v="42.811999999999998"/>
    <n v="145113.21100000001"/>
    <n v="145.11321100000001"/>
    <x v="0"/>
  </r>
  <r>
    <n v="202008"/>
    <x v="0"/>
    <s v="2020"/>
    <s v="08"/>
    <n v="10008000"/>
    <x v="8"/>
    <x v="3"/>
    <n v="274800"/>
    <n v="213362874"/>
    <n v="274.8"/>
    <n v="213362.87400000001"/>
    <n v="213.36287400000001"/>
    <x v="0"/>
  </r>
  <r>
    <n v="202008"/>
    <x v="0"/>
    <s v="2020"/>
    <s v="08"/>
    <n v="10008000"/>
    <x v="8"/>
    <x v="4"/>
    <n v="143778"/>
    <n v="241354151"/>
    <n v="143.77799999999999"/>
    <n v="241354.15100000001"/>
    <n v="241.354151"/>
    <x v="0"/>
  </r>
  <r>
    <n v="202008"/>
    <x v="0"/>
    <s v="2020"/>
    <s v="08"/>
    <n v="10008000"/>
    <x v="8"/>
    <x v="5"/>
    <n v="86034"/>
    <n v="196340984"/>
    <n v="86.034000000000006"/>
    <n v="196340.984"/>
    <n v="196.34098399999999"/>
    <x v="0"/>
  </r>
  <r>
    <n v="202008"/>
    <x v="0"/>
    <s v="2020"/>
    <s v="08"/>
    <n v="10008000"/>
    <x v="8"/>
    <x v="6"/>
    <n v="406829"/>
    <n v="1010484639"/>
    <n v="406.82900000000001"/>
    <n v="1010484.639"/>
    <n v="1010.484639"/>
    <x v="0"/>
  </r>
  <r>
    <n v="202008"/>
    <x v="0"/>
    <s v="2020"/>
    <s v="08"/>
    <n v="10009000"/>
    <x v="9"/>
    <x v="0"/>
    <n v="415606"/>
    <n v="395095244"/>
    <n v="415.60599999999999"/>
    <n v="395095.24400000001"/>
    <n v="395.09524399999998"/>
    <x v="0"/>
  </r>
  <r>
    <n v="202008"/>
    <x v="0"/>
    <s v="2020"/>
    <s v="08"/>
    <n v="10009000"/>
    <x v="9"/>
    <x v="1"/>
    <n v="40197"/>
    <n v="87801004"/>
    <n v="40.197000000000003"/>
    <n v="87801.004000000001"/>
    <n v="87.801004000000006"/>
    <x v="0"/>
  </r>
  <r>
    <n v="202008"/>
    <x v="0"/>
    <s v="2020"/>
    <s v="08"/>
    <n v="10009000"/>
    <x v="9"/>
    <x v="2"/>
    <n v="51642"/>
    <n v="178181343"/>
    <n v="51.642000000000003"/>
    <n v="178181.34299999999"/>
    <n v="178.181343"/>
    <x v="0"/>
  </r>
  <r>
    <n v="202008"/>
    <x v="0"/>
    <s v="2020"/>
    <s v="08"/>
    <n v="10009000"/>
    <x v="9"/>
    <x v="3"/>
    <n v="375455"/>
    <n v="292003287"/>
    <n v="375.45499999999998"/>
    <n v="292003.28700000001"/>
    <n v="292.003287"/>
    <x v="0"/>
  </r>
  <r>
    <n v="202008"/>
    <x v="0"/>
    <s v="2020"/>
    <s v="08"/>
    <n v="10009000"/>
    <x v="9"/>
    <x v="4"/>
    <n v="178394"/>
    <n v="309244725"/>
    <n v="178.39400000000001"/>
    <n v="309244.72499999998"/>
    <n v="309.24472500000002"/>
    <x v="0"/>
  </r>
  <r>
    <n v="202008"/>
    <x v="0"/>
    <s v="2020"/>
    <s v="08"/>
    <n v="10009000"/>
    <x v="9"/>
    <x v="5"/>
    <n v="99010"/>
    <n v="234032766"/>
    <n v="99.01"/>
    <n v="234032.766"/>
    <n v="234.03276600000001"/>
    <x v="0"/>
  </r>
  <r>
    <n v="202008"/>
    <x v="0"/>
    <s v="2020"/>
    <s v="08"/>
    <n v="10009000"/>
    <x v="9"/>
    <x v="6"/>
    <n v="474333"/>
    <n v="1272689956"/>
    <n v="474.33300000000003"/>
    <n v="1272689.956"/>
    <n v="1272.6899559999999"/>
    <x v="0"/>
  </r>
  <r>
    <n v="202008"/>
    <x v="0"/>
    <s v="2020"/>
    <s v="08"/>
    <n v="10010000"/>
    <x v="10"/>
    <x v="0"/>
    <n v="316021"/>
    <n v="299541710"/>
    <n v="316.02100000000002"/>
    <n v="299541.71000000002"/>
    <n v="299.54171000000002"/>
    <x v="0"/>
  </r>
  <r>
    <n v="202008"/>
    <x v="0"/>
    <s v="2020"/>
    <s v="08"/>
    <n v="10010000"/>
    <x v="10"/>
    <x v="1"/>
    <n v="26301"/>
    <n v="60079910"/>
    <n v="26.300999999999998"/>
    <n v="60079.91"/>
    <n v="60.079909999999998"/>
    <x v="0"/>
  </r>
  <r>
    <n v="202008"/>
    <x v="0"/>
    <s v="2020"/>
    <s v="08"/>
    <n v="10010000"/>
    <x v="10"/>
    <x v="2"/>
    <n v="35959"/>
    <n v="121109058"/>
    <n v="35.959000000000003"/>
    <n v="121109.058"/>
    <n v="121.109058"/>
    <x v="0"/>
  </r>
  <r>
    <n v="202008"/>
    <x v="0"/>
    <s v="2020"/>
    <s v="08"/>
    <n v="10010000"/>
    <x v="10"/>
    <x v="3"/>
    <n v="273600"/>
    <n v="206485806"/>
    <n v="273.60000000000002"/>
    <n v="206485.80600000001"/>
    <n v="206.485806"/>
    <x v="0"/>
  </r>
  <r>
    <n v="202008"/>
    <x v="0"/>
    <s v="2020"/>
    <s v="08"/>
    <n v="10010000"/>
    <x v="10"/>
    <x v="4"/>
    <n v="127790"/>
    <n v="193178987"/>
    <n v="127.79"/>
    <n v="193178.98699999999"/>
    <n v="193.17898700000001"/>
    <x v="0"/>
  </r>
  <r>
    <n v="202008"/>
    <x v="0"/>
    <s v="2020"/>
    <s v="08"/>
    <n v="10010000"/>
    <x v="10"/>
    <x v="5"/>
    <n v="76180"/>
    <n v="177390276"/>
    <n v="76.180000000000007"/>
    <n v="177390.27600000001"/>
    <n v="177.390276"/>
    <x v="0"/>
  </r>
  <r>
    <n v="202008"/>
    <x v="0"/>
    <s v="2020"/>
    <s v="08"/>
    <n v="10010000"/>
    <x v="10"/>
    <x v="6"/>
    <n v="348233"/>
    <n v="915409922"/>
    <n v="348.233"/>
    <n v="915409.92200000002"/>
    <n v="915.40992200000005"/>
    <x v="0"/>
  </r>
  <r>
    <n v="202008"/>
    <x v="0"/>
    <s v="2020"/>
    <s v="08"/>
    <n v="10020000"/>
    <x v="11"/>
    <x v="0"/>
    <n v="340910"/>
    <n v="326957283"/>
    <n v="340.91"/>
    <n v="326957.283"/>
    <n v="326.95728300000002"/>
    <x v="0"/>
  </r>
  <r>
    <n v="202008"/>
    <x v="0"/>
    <s v="2020"/>
    <s v="08"/>
    <n v="10020000"/>
    <x v="11"/>
    <x v="1"/>
    <n v="25189"/>
    <n v="59089021"/>
    <n v="25.189"/>
    <n v="59089.021000000001"/>
    <n v="59.089021000000002"/>
    <x v="0"/>
  </r>
  <r>
    <n v="202008"/>
    <x v="0"/>
    <s v="2020"/>
    <s v="08"/>
    <n v="10020000"/>
    <x v="11"/>
    <x v="2"/>
    <n v="40166"/>
    <n v="149588553"/>
    <n v="40.165999999999997"/>
    <n v="149588.55300000001"/>
    <n v="149.58855299999999"/>
    <x v="0"/>
  </r>
  <r>
    <n v="202008"/>
    <x v="0"/>
    <s v="2020"/>
    <s v="08"/>
    <n v="10020000"/>
    <x v="11"/>
    <x v="3"/>
    <n v="202610"/>
    <n v="153971199"/>
    <n v="202.61"/>
    <n v="153971.19899999999"/>
    <n v="153.97119900000001"/>
    <x v="0"/>
  </r>
  <r>
    <n v="202008"/>
    <x v="0"/>
    <s v="2020"/>
    <s v="08"/>
    <n v="10020000"/>
    <x v="11"/>
    <x v="4"/>
    <n v="119502"/>
    <n v="214233682"/>
    <n v="119.502"/>
    <n v="214233.682"/>
    <n v="214.23368199999999"/>
    <x v="0"/>
  </r>
  <r>
    <n v="202008"/>
    <x v="0"/>
    <s v="2020"/>
    <s v="08"/>
    <n v="10020000"/>
    <x v="11"/>
    <x v="5"/>
    <n v="83414"/>
    <n v="204254504"/>
    <n v="83.414000000000001"/>
    <n v="204254.50399999999"/>
    <n v="204.254504"/>
    <x v="0"/>
  </r>
  <r>
    <n v="202008"/>
    <x v="0"/>
    <s v="2020"/>
    <s v="08"/>
    <n v="10020000"/>
    <x v="11"/>
    <x v="6"/>
    <n v="364347"/>
    <n v="1002022393"/>
    <n v="364.34699999999998"/>
    <n v="1002022.393"/>
    <n v="1002.022393"/>
    <x v="0"/>
  </r>
  <r>
    <n v="202008"/>
    <x v="0"/>
    <s v="2020"/>
    <s v="08"/>
    <n v="67000000"/>
    <x v="12"/>
    <x v="0"/>
    <n v="2357817"/>
    <n v="2065101790"/>
    <n v="2357.817"/>
    <n v="2065101.79"/>
    <n v="2065.1017900000002"/>
    <x v="0"/>
  </r>
  <r>
    <n v="202008"/>
    <x v="0"/>
    <s v="2020"/>
    <s v="08"/>
    <n v="67000000"/>
    <x v="12"/>
    <x v="1"/>
    <n v="168274"/>
    <n v="355217919"/>
    <n v="168.274"/>
    <n v="355217.91899999999"/>
    <n v="355.21791899999999"/>
    <x v="0"/>
  </r>
  <r>
    <n v="202008"/>
    <x v="0"/>
    <s v="2020"/>
    <s v="08"/>
    <n v="67000000"/>
    <x v="12"/>
    <x v="2"/>
    <n v="283722"/>
    <n v="946006180"/>
    <n v="283.72199999999998"/>
    <n v="946006.18"/>
    <n v="946.00617999999997"/>
    <x v="0"/>
  </r>
  <r>
    <n v="202008"/>
    <x v="0"/>
    <s v="2020"/>
    <s v="08"/>
    <n v="67000000"/>
    <x v="12"/>
    <x v="3"/>
    <n v="1437381"/>
    <n v="1088798431"/>
    <n v="1437.3810000000001"/>
    <n v="1088798.4310000001"/>
    <n v="1088.7984309999999"/>
    <x v="0"/>
  </r>
  <r>
    <n v="202008"/>
    <x v="0"/>
    <s v="2020"/>
    <s v="08"/>
    <n v="67000000"/>
    <x v="12"/>
    <x v="4"/>
    <n v="836468"/>
    <n v="1317017388"/>
    <n v="836.46799999999996"/>
    <n v="1317017.388"/>
    <n v="1317.017388"/>
    <x v="0"/>
  </r>
  <r>
    <n v="202008"/>
    <x v="0"/>
    <s v="2020"/>
    <s v="08"/>
    <n v="67000000"/>
    <x v="12"/>
    <x v="5"/>
    <n v="681076"/>
    <n v="1526592828"/>
    <n v="681.07600000000002"/>
    <n v="1526592.828"/>
    <n v="1526.5928280000001"/>
    <x v="0"/>
  </r>
  <r>
    <n v="202008"/>
    <x v="0"/>
    <s v="2020"/>
    <s v="08"/>
    <n v="67000000"/>
    <x v="12"/>
    <x v="6"/>
    <n v="2369713"/>
    <n v="6383638515"/>
    <n v="2369.7130000000002"/>
    <n v="6383638.5149999997"/>
    <n v="6383.6385149999996"/>
    <x v="0"/>
  </r>
  <r>
    <n v="202008"/>
    <x v="0"/>
    <s v="2020"/>
    <s v="08"/>
    <n v="64000000"/>
    <x v="13"/>
    <x v="0"/>
    <n v="3955491"/>
    <n v="3806669742"/>
    <n v="3955.491"/>
    <n v="3806669.7420000001"/>
    <n v="3806.669742"/>
    <x v="0"/>
  </r>
  <r>
    <n v="202008"/>
    <x v="0"/>
    <s v="2020"/>
    <s v="08"/>
    <n v="64000000"/>
    <x v="13"/>
    <x v="1"/>
    <n v="263587"/>
    <n v="551333664"/>
    <n v="263.58699999999999"/>
    <n v="551333.66399999999"/>
    <n v="551.333664"/>
    <x v="0"/>
  </r>
  <r>
    <n v="202008"/>
    <x v="0"/>
    <s v="2020"/>
    <s v="08"/>
    <n v="64000000"/>
    <x v="13"/>
    <x v="2"/>
    <n v="457938"/>
    <n v="1495504405"/>
    <n v="457.93799999999999"/>
    <n v="1495504.405"/>
    <n v="1495.5044049999999"/>
    <x v="0"/>
  </r>
  <r>
    <n v="202008"/>
    <x v="0"/>
    <s v="2020"/>
    <s v="08"/>
    <n v="64000000"/>
    <x v="13"/>
    <x v="3"/>
    <n v="2135970"/>
    <n v="1667207291"/>
    <n v="2135.9699999999998"/>
    <n v="1667207.291"/>
    <n v="1667.2072909999999"/>
    <x v="0"/>
  </r>
  <r>
    <n v="202008"/>
    <x v="0"/>
    <s v="2020"/>
    <s v="08"/>
    <n v="64000000"/>
    <x v="13"/>
    <x v="4"/>
    <n v="1395089"/>
    <n v="2175286763"/>
    <n v="1395.0889999999999"/>
    <n v="2175286.7629999998"/>
    <n v="2175.2867630000001"/>
    <x v="0"/>
  </r>
  <r>
    <n v="202008"/>
    <x v="0"/>
    <s v="2020"/>
    <s v="08"/>
    <n v="64000000"/>
    <x v="13"/>
    <x v="5"/>
    <n v="1177839"/>
    <n v="2500057535"/>
    <n v="1177.8389999999999"/>
    <n v="2500057.5350000001"/>
    <n v="2500.0575349999999"/>
    <x v="0"/>
  </r>
  <r>
    <n v="202008"/>
    <x v="0"/>
    <s v="2020"/>
    <s v="08"/>
    <n v="64000000"/>
    <x v="13"/>
    <x v="6"/>
    <n v="3780701"/>
    <n v="10365130037"/>
    <n v="3780.701"/>
    <n v="10365130.037"/>
    <n v="10365.130037000001"/>
    <x v="0"/>
  </r>
  <r>
    <n v="202008"/>
    <x v="0"/>
    <s v="2020"/>
    <s v="08"/>
    <n v="10013000"/>
    <x v="14"/>
    <x v="0"/>
    <n v="532605"/>
    <n v="517145836"/>
    <n v="532.60500000000002"/>
    <n v="517145.83600000001"/>
    <n v="517.14583600000003"/>
    <x v="0"/>
  </r>
  <r>
    <n v="202008"/>
    <x v="0"/>
    <s v="2020"/>
    <s v="08"/>
    <n v="10013000"/>
    <x v="14"/>
    <x v="1"/>
    <n v="44200"/>
    <n v="93808040"/>
    <n v="44.2"/>
    <n v="93808.04"/>
    <n v="93.808040000000005"/>
    <x v="0"/>
  </r>
  <r>
    <n v="202008"/>
    <x v="0"/>
    <s v="2020"/>
    <s v="08"/>
    <n v="10013000"/>
    <x v="14"/>
    <x v="2"/>
    <n v="71218"/>
    <n v="247797820"/>
    <n v="71.218000000000004"/>
    <n v="247797.82"/>
    <n v="247.79782"/>
    <x v="0"/>
  </r>
  <r>
    <n v="202008"/>
    <x v="0"/>
    <s v="2020"/>
    <s v="08"/>
    <n v="10013000"/>
    <x v="14"/>
    <x v="3"/>
    <n v="434646"/>
    <n v="332313190"/>
    <n v="434.64600000000002"/>
    <n v="332313.19"/>
    <n v="332.31319000000002"/>
    <x v="0"/>
  </r>
  <r>
    <n v="202008"/>
    <x v="0"/>
    <s v="2020"/>
    <s v="08"/>
    <n v="10013000"/>
    <x v="14"/>
    <x v="4"/>
    <n v="242094"/>
    <n v="346916077"/>
    <n v="242.09399999999999"/>
    <n v="346916.07699999999"/>
    <n v="346.91607699999997"/>
    <x v="0"/>
  </r>
  <r>
    <n v="202008"/>
    <x v="0"/>
    <s v="2020"/>
    <s v="08"/>
    <n v="10013000"/>
    <x v="14"/>
    <x v="5"/>
    <n v="172050"/>
    <n v="394545134"/>
    <n v="172.05"/>
    <n v="394545.13400000002"/>
    <n v="394.54513400000002"/>
    <x v="0"/>
  </r>
  <r>
    <n v="202008"/>
    <x v="0"/>
    <s v="2020"/>
    <s v="08"/>
    <n v="10013000"/>
    <x v="14"/>
    <x v="6"/>
    <n v="638772"/>
    <n v="1894921643"/>
    <n v="638.77200000000005"/>
    <n v="1894921.6429999999"/>
    <n v="1894.9216429999999"/>
    <x v="0"/>
  </r>
  <r>
    <n v="202008"/>
    <x v="0"/>
    <s v="2020"/>
    <s v="08"/>
    <n v="10017000"/>
    <x v="15"/>
    <x v="0"/>
    <n v="541709"/>
    <n v="447462756"/>
    <n v="541.70899999999995"/>
    <n v="447462.75599999999"/>
    <n v="447.46275600000001"/>
    <x v="0"/>
  </r>
  <r>
    <n v="202008"/>
    <x v="0"/>
    <s v="2020"/>
    <s v="08"/>
    <n v="10017000"/>
    <x v="15"/>
    <x v="1"/>
    <n v="41328"/>
    <n v="89179582"/>
    <n v="41.328000000000003"/>
    <n v="89179.581999999995"/>
    <n v="89.179581999999996"/>
    <x v="0"/>
  </r>
  <r>
    <n v="202008"/>
    <x v="0"/>
    <s v="2020"/>
    <s v="08"/>
    <n v="10017000"/>
    <x v="15"/>
    <x v="2"/>
    <n v="48878"/>
    <n v="193048991"/>
    <n v="48.878"/>
    <n v="193048.99100000001"/>
    <n v="193.048991"/>
    <x v="0"/>
  </r>
  <r>
    <n v="202008"/>
    <x v="0"/>
    <s v="2020"/>
    <s v="08"/>
    <n v="10017000"/>
    <x v="15"/>
    <x v="3"/>
    <n v="281487"/>
    <n v="207021031"/>
    <n v="281.48700000000002"/>
    <n v="207021.03099999999"/>
    <n v="207.02103099999999"/>
    <x v="0"/>
  </r>
  <r>
    <n v="202008"/>
    <x v="0"/>
    <s v="2020"/>
    <s v="08"/>
    <n v="10017000"/>
    <x v="15"/>
    <x v="4"/>
    <n v="204090"/>
    <n v="314291271"/>
    <n v="204.09"/>
    <n v="314291.27100000001"/>
    <n v="314.29127099999999"/>
    <x v="0"/>
  </r>
  <r>
    <n v="202008"/>
    <x v="0"/>
    <s v="2020"/>
    <s v="08"/>
    <n v="10017000"/>
    <x v="15"/>
    <x v="5"/>
    <n v="123487"/>
    <n v="262433499"/>
    <n v="123.48699999999999"/>
    <n v="262433.49900000001"/>
    <n v="262.43349899999998"/>
    <x v="0"/>
  </r>
  <r>
    <n v="202008"/>
    <x v="0"/>
    <s v="2020"/>
    <s v="08"/>
    <n v="10017000"/>
    <x v="15"/>
    <x v="6"/>
    <n v="638201"/>
    <n v="1328970513"/>
    <n v="638.20100000000002"/>
    <n v="1328970.513"/>
    <n v="1328.970513"/>
    <x v="0"/>
  </r>
  <r>
    <n v="202008"/>
    <x v="0"/>
    <s v="2020"/>
    <s v="08"/>
    <n v="10002000"/>
    <x v="16"/>
    <x v="0"/>
    <n v="422815"/>
    <n v="342952250"/>
    <n v="422.815"/>
    <n v="342952.25"/>
    <n v="342.95224999999999"/>
    <x v="0"/>
  </r>
  <r>
    <n v="202008"/>
    <x v="0"/>
    <s v="2020"/>
    <s v="08"/>
    <n v="10002000"/>
    <x v="16"/>
    <x v="1"/>
    <n v="31269"/>
    <n v="75606646"/>
    <n v="31.268999999999998"/>
    <n v="75606.645999999993"/>
    <n v="75.606645999999998"/>
    <x v="0"/>
  </r>
  <r>
    <n v="202008"/>
    <x v="0"/>
    <s v="2020"/>
    <s v="08"/>
    <n v="10002000"/>
    <x v="16"/>
    <x v="2"/>
    <n v="50525"/>
    <n v="188611605"/>
    <n v="50.524999999999999"/>
    <n v="188611.60500000001"/>
    <n v="188.611605"/>
    <x v="0"/>
  </r>
  <r>
    <n v="202008"/>
    <x v="0"/>
    <s v="2020"/>
    <s v="08"/>
    <n v="10002000"/>
    <x v="16"/>
    <x v="3"/>
    <n v="260503"/>
    <n v="203688624"/>
    <n v="260.50299999999999"/>
    <n v="203688.62400000001"/>
    <n v="203.688624"/>
    <x v="0"/>
  </r>
  <r>
    <n v="202008"/>
    <x v="0"/>
    <s v="2020"/>
    <s v="08"/>
    <n v="10002000"/>
    <x v="16"/>
    <x v="4"/>
    <n v="172243"/>
    <n v="271079181"/>
    <n v="172.24299999999999"/>
    <n v="271079.18099999998"/>
    <n v="271.07918100000001"/>
    <x v="0"/>
  </r>
  <r>
    <n v="202008"/>
    <x v="0"/>
    <s v="2020"/>
    <s v="08"/>
    <n v="10002000"/>
    <x v="16"/>
    <x v="5"/>
    <n v="108391"/>
    <n v="237023414"/>
    <n v="108.39100000000001"/>
    <n v="237023.41399999999"/>
    <n v="237.023414"/>
    <x v="0"/>
  </r>
  <r>
    <n v="202008"/>
    <x v="0"/>
    <s v="2020"/>
    <s v="08"/>
    <n v="10002000"/>
    <x v="16"/>
    <x v="6"/>
    <n v="475635"/>
    <n v="1122724801"/>
    <n v="475.63499999999999"/>
    <n v="1122724.801"/>
    <n v="1122.7248010000001"/>
    <x v="0"/>
  </r>
  <r>
    <n v="202008"/>
    <x v="0"/>
    <s v="2020"/>
    <s v="08"/>
    <n v="10015000"/>
    <x v="17"/>
    <x v="0"/>
    <n v="272309"/>
    <n v="237595023"/>
    <n v="272.30900000000003"/>
    <n v="237595.02299999999"/>
    <n v="237.595023"/>
    <x v="0"/>
  </r>
  <r>
    <n v="202008"/>
    <x v="0"/>
    <s v="2020"/>
    <s v="08"/>
    <n v="10015000"/>
    <x v="17"/>
    <x v="1"/>
    <n v="22012"/>
    <n v="47594614"/>
    <n v="22.012"/>
    <n v="47594.614000000001"/>
    <n v="47.594614"/>
    <x v="0"/>
  </r>
  <r>
    <n v="202008"/>
    <x v="0"/>
    <s v="2020"/>
    <s v="08"/>
    <n v="10015000"/>
    <x v="17"/>
    <x v="2"/>
    <n v="35648"/>
    <n v="140332498"/>
    <n v="35.648000000000003"/>
    <n v="140332.49799999999"/>
    <n v="140.33249799999999"/>
    <x v="0"/>
  </r>
  <r>
    <n v="202008"/>
    <x v="0"/>
    <s v="2020"/>
    <s v="08"/>
    <n v="10015000"/>
    <x v="17"/>
    <x v="3"/>
    <n v="200870"/>
    <n v="151085782"/>
    <n v="200.87"/>
    <n v="151085.78200000001"/>
    <n v="151.08578199999999"/>
    <x v="0"/>
  </r>
  <r>
    <n v="202008"/>
    <x v="0"/>
    <s v="2020"/>
    <s v="08"/>
    <n v="10015000"/>
    <x v="17"/>
    <x v="4"/>
    <n v="113120"/>
    <n v="174820217"/>
    <n v="113.12"/>
    <n v="174820.217"/>
    <n v="174.82021700000001"/>
    <x v="0"/>
  </r>
  <r>
    <n v="202008"/>
    <x v="0"/>
    <s v="2020"/>
    <s v="08"/>
    <n v="10015000"/>
    <x v="17"/>
    <x v="5"/>
    <n v="66706"/>
    <n v="153855544"/>
    <n v="66.706000000000003"/>
    <n v="153855.54399999999"/>
    <n v="153.85554400000001"/>
    <x v="0"/>
  </r>
  <r>
    <n v="202008"/>
    <x v="0"/>
    <s v="2020"/>
    <s v="08"/>
    <n v="10015000"/>
    <x v="17"/>
    <x v="6"/>
    <n v="323065"/>
    <n v="754048540"/>
    <n v="323.065"/>
    <n v="754048.54"/>
    <n v="754.04854"/>
    <x v="0"/>
  </r>
  <r>
    <n v="202008"/>
    <x v="0"/>
    <s v="2020"/>
    <s v="08"/>
    <n v="10014000"/>
    <x v="18"/>
    <x v="0"/>
    <n v="148452"/>
    <n v="137371044"/>
    <n v="148.452"/>
    <n v="137371.04399999999"/>
    <n v="137.37104400000001"/>
    <x v="0"/>
  </r>
  <r>
    <n v="202008"/>
    <x v="0"/>
    <s v="2020"/>
    <s v="08"/>
    <n v="10014000"/>
    <x v="18"/>
    <x v="1"/>
    <n v="13032"/>
    <n v="27504338"/>
    <n v="13.032"/>
    <n v="27504.338"/>
    <n v="27.504338000000001"/>
    <x v="0"/>
  </r>
  <r>
    <n v="202008"/>
    <x v="0"/>
    <s v="2020"/>
    <s v="08"/>
    <n v="10014000"/>
    <x v="18"/>
    <x v="2"/>
    <n v="18199"/>
    <n v="66038051"/>
    <n v="18.199000000000002"/>
    <n v="66038.051000000007"/>
    <n v="66.038050999999996"/>
    <x v="0"/>
  </r>
  <r>
    <n v="202008"/>
    <x v="0"/>
    <s v="2020"/>
    <s v="08"/>
    <n v="10014000"/>
    <x v="18"/>
    <x v="3"/>
    <n v="107750"/>
    <n v="80897387"/>
    <n v="107.75"/>
    <n v="80897.387000000002"/>
    <n v="80.897386999999995"/>
    <x v="0"/>
  </r>
  <r>
    <n v="202008"/>
    <x v="0"/>
    <s v="2020"/>
    <s v="08"/>
    <n v="10014000"/>
    <x v="18"/>
    <x v="4"/>
    <n v="59013"/>
    <n v="86580681"/>
    <n v="59.012999999999998"/>
    <n v="86580.680999999997"/>
    <n v="86.580680999999998"/>
    <x v="0"/>
  </r>
  <r>
    <n v="202008"/>
    <x v="0"/>
    <s v="2020"/>
    <s v="08"/>
    <n v="10014000"/>
    <x v="18"/>
    <x v="5"/>
    <n v="31659"/>
    <n v="69468701"/>
    <n v="31.658999999999999"/>
    <n v="69468.701000000001"/>
    <n v="69.468700999999996"/>
    <x v="0"/>
  </r>
  <r>
    <n v="202008"/>
    <x v="0"/>
    <s v="2020"/>
    <s v="08"/>
    <n v="10014000"/>
    <x v="18"/>
    <x v="6"/>
    <n v="144551"/>
    <n v="376149386"/>
    <n v="144.55099999999999"/>
    <n v="376149.386"/>
    <n v="376.14938599999999"/>
    <x v="0"/>
  </r>
  <r>
    <n v="202008"/>
    <x v="0"/>
    <s v="2020"/>
    <s v="08"/>
    <n v="10016000"/>
    <x v="19"/>
    <x v="0"/>
    <n v="60355"/>
    <n v="44496329"/>
    <n v="60.354999999999997"/>
    <n v="44496.328999999998"/>
    <n v="44.496329000000003"/>
    <x v="0"/>
  </r>
  <r>
    <n v="202008"/>
    <x v="0"/>
    <s v="2020"/>
    <s v="08"/>
    <n v="10016000"/>
    <x v="19"/>
    <x v="1"/>
    <n v="6327"/>
    <n v="15293152"/>
    <n v="6.327"/>
    <n v="15293.152"/>
    <n v="15.293151999999999"/>
    <x v="0"/>
  </r>
  <r>
    <n v="202008"/>
    <x v="0"/>
    <s v="2020"/>
    <s v="08"/>
    <n v="10016000"/>
    <x v="19"/>
    <x v="2"/>
    <n v="8663"/>
    <n v="32774970"/>
    <n v="8.6630000000000003"/>
    <n v="32774.97"/>
    <n v="32.774970000000003"/>
    <x v="0"/>
  </r>
  <r>
    <n v="202008"/>
    <x v="0"/>
    <s v="2020"/>
    <s v="08"/>
    <n v="10016000"/>
    <x v="19"/>
    <x v="3"/>
    <n v="46638"/>
    <n v="59006467"/>
    <n v="46.637999999999998"/>
    <n v="59006.466999999997"/>
    <n v="59.006467000000001"/>
    <x v="0"/>
  </r>
  <r>
    <n v="202008"/>
    <x v="0"/>
    <s v="2020"/>
    <s v="08"/>
    <n v="10016000"/>
    <x v="19"/>
    <x v="4"/>
    <n v="31302"/>
    <n v="46515407"/>
    <n v="31.302"/>
    <n v="46515.406999999999"/>
    <n v="46.515407000000003"/>
    <x v="0"/>
  </r>
  <r>
    <n v="202008"/>
    <x v="0"/>
    <s v="2020"/>
    <s v="08"/>
    <n v="10016000"/>
    <x v="19"/>
    <x v="5"/>
    <n v="21853"/>
    <n v="46992270"/>
    <n v="21.853000000000002"/>
    <n v="46992.27"/>
    <n v="46.992269999999998"/>
    <x v="0"/>
  </r>
  <r>
    <n v="202008"/>
    <x v="0"/>
    <s v="2020"/>
    <s v="08"/>
    <n v="10016000"/>
    <x v="19"/>
    <x v="6"/>
    <n v="63315"/>
    <n v="156206377"/>
    <n v="63.314999999999998"/>
    <n v="156206.37700000001"/>
    <n v="156.206377"/>
    <x v="0"/>
  </r>
  <r>
    <n v="202008"/>
    <x v="0"/>
    <s v="2020"/>
    <s v="08"/>
    <s v="9002000"/>
    <x v="20"/>
    <x v="0"/>
    <n v="75365"/>
    <n v="56568812"/>
    <n v="75.364999999999995"/>
    <n v="56568.811999999998"/>
    <n v="56.568812000000001"/>
    <x v="0"/>
  </r>
  <r>
    <n v="202008"/>
    <x v="0"/>
    <s v="2020"/>
    <s v="08"/>
    <s v="9002000"/>
    <x v="20"/>
    <x v="1"/>
    <n v="5102"/>
    <n v="9766560"/>
    <n v="5.1020000000000003"/>
    <n v="9766.56"/>
    <n v="9.7665600000000001"/>
    <x v="0"/>
  </r>
  <r>
    <n v="202008"/>
    <x v="0"/>
    <s v="2020"/>
    <s v="08"/>
    <s v="9002000"/>
    <x v="20"/>
    <x v="2"/>
    <n v="8639"/>
    <n v="32442434"/>
    <n v="8.6389999999999993"/>
    <n v="32442.434000000001"/>
    <n v="32.442433999999999"/>
    <x v="0"/>
  </r>
  <r>
    <n v="202008"/>
    <x v="0"/>
    <s v="2020"/>
    <s v="08"/>
    <s v="9002000"/>
    <x v="20"/>
    <x v="3"/>
    <n v="35071"/>
    <n v="48143508"/>
    <n v="35.070999999999998"/>
    <n v="48143.508000000002"/>
    <n v="48.143507999999997"/>
    <x v="0"/>
  </r>
  <r>
    <n v="202008"/>
    <x v="0"/>
    <s v="2020"/>
    <s v="08"/>
    <s v="9002000"/>
    <x v="20"/>
    <x v="4"/>
    <n v="25751"/>
    <n v="35742973"/>
    <n v="25.751000000000001"/>
    <n v="35742.972999999998"/>
    <n v="35.742972999999999"/>
    <x v="0"/>
  </r>
  <r>
    <n v="202008"/>
    <x v="0"/>
    <s v="2020"/>
    <s v="08"/>
    <s v="9002000"/>
    <x v="20"/>
    <x v="5"/>
    <n v="20053"/>
    <n v="44031955"/>
    <n v="20.053000000000001"/>
    <n v="44031.955000000002"/>
    <n v="44.031955000000004"/>
    <x v="0"/>
  </r>
  <r>
    <n v="202008"/>
    <x v="0"/>
    <s v="2020"/>
    <s v="08"/>
    <s v="9002000"/>
    <x v="20"/>
    <x v="6"/>
    <n v="63013"/>
    <n v="123800693"/>
    <n v="63.012999999999998"/>
    <n v="123800.693"/>
    <n v="123.800693"/>
    <x v="0"/>
  </r>
  <r>
    <n v="202008"/>
    <x v="0"/>
    <s v="2020"/>
    <s v="08"/>
    <n v="9007000"/>
    <x v="21"/>
    <x v="0"/>
    <n v="9796"/>
    <n v="5893854"/>
    <n v="9.7959999999999994"/>
    <n v="5893.8540000000003"/>
    <n v="5.8938540000000001"/>
    <x v="0"/>
  </r>
  <r>
    <n v="202008"/>
    <x v="0"/>
    <s v="2020"/>
    <s v="08"/>
    <n v="9007000"/>
    <x v="21"/>
    <x v="1"/>
    <n v="833"/>
    <n v="1843881"/>
    <n v="0.83299999999999996"/>
    <n v="1843.8810000000001"/>
    <n v="1.8438810000000001"/>
    <x v="0"/>
  </r>
  <r>
    <n v="202008"/>
    <x v="0"/>
    <s v="2020"/>
    <s v="08"/>
    <n v="9007000"/>
    <x v="21"/>
    <x v="2"/>
    <n v="1328"/>
    <n v="4074708"/>
    <n v="1.3280000000000001"/>
    <n v="4074.7080000000001"/>
    <n v="4.0747080000000002"/>
    <x v="0"/>
  </r>
  <r>
    <n v="202008"/>
    <x v="0"/>
    <s v="2020"/>
    <s v="08"/>
    <n v="9007000"/>
    <x v="21"/>
    <x v="3"/>
    <n v="6842"/>
    <n v="12543042"/>
    <n v="6.8419999999999996"/>
    <n v="12543.041999999999"/>
    <n v="12.543042"/>
    <x v="0"/>
  </r>
  <r>
    <n v="202008"/>
    <x v="0"/>
    <s v="2020"/>
    <s v="08"/>
    <n v="9007000"/>
    <x v="21"/>
    <x v="4"/>
    <n v="4506"/>
    <n v="8109584"/>
    <n v="4.5060000000000002"/>
    <n v="8109.5839999999998"/>
    <n v="8.1095839999999999"/>
    <x v="0"/>
  </r>
  <r>
    <n v="202008"/>
    <x v="0"/>
    <s v="2020"/>
    <s v="08"/>
    <n v="9007000"/>
    <x v="21"/>
    <x v="5"/>
    <n v="3559"/>
    <n v="8831671"/>
    <n v="3.5590000000000002"/>
    <n v="8831.6710000000003"/>
    <n v="8.831671"/>
    <x v="0"/>
  </r>
  <r>
    <n v="202008"/>
    <x v="0"/>
    <s v="2020"/>
    <s v="08"/>
    <n v="9007000"/>
    <x v="21"/>
    <x v="6"/>
    <n v="10907"/>
    <n v="21503664"/>
    <n v="10.907"/>
    <n v="21503.664000000001"/>
    <n v="21.503664000000001"/>
    <x v="0"/>
  </r>
  <r>
    <n v="202009"/>
    <x v="1"/>
    <s v="2020"/>
    <s v="09"/>
    <n v="63000000"/>
    <x v="0"/>
    <x v="0"/>
    <n v="7833224"/>
    <n v="6793875581"/>
    <n v="7833.2240000000002"/>
    <n v="6793875.5810000002"/>
    <n v="6793.8755810000002"/>
    <x v="0"/>
  </r>
  <r>
    <n v="202009"/>
    <x v="1"/>
    <s v="2020"/>
    <s v="09"/>
    <n v="63000000"/>
    <x v="0"/>
    <x v="1"/>
    <n v="454087"/>
    <n v="1557775593"/>
    <n v="454.08699999999999"/>
    <n v="1557775.5930000001"/>
    <n v="1557.7755930000001"/>
    <x v="0"/>
  </r>
  <r>
    <n v="202009"/>
    <x v="1"/>
    <s v="2020"/>
    <s v="09"/>
    <n v="63000000"/>
    <x v="0"/>
    <x v="2"/>
    <n v="622040"/>
    <n v="2840197279"/>
    <n v="622.04"/>
    <n v="2840197.2790000001"/>
    <n v="2840.197279"/>
    <x v="0"/>
  </r>
  <r>
    <n v="202009"/>
    <x v="1"/>
    <s v="2020"/>
    <s v="09"/>
    <n v="63000000"/>
    <x v="0"/>
    <x v="3"/>
    <n v="3058916"/>
    <n v="2117497373"/>
    <n v="3058.9160000000002"/>
    <n v="2117497.3730000001"/>
    <n v="2117.4973730000002"/>
    <x v="0"/>
  </r>
  <r>
    <n v="202009"/>
    <x v="1"/>
    <s v="2020"/>
    <s v="09"/>
    <n v="63000000"/>
    <x v="0"/>
    <x v="4"/>
    <n v="2447842"/>
    <n v="5115134133"/>
    <n v="2447.8420000000001"/>
    <n v="5115134.1330000004"/>
    <n v="5115.1341329999996"/>
    <x v="0"/>
  </r>
  <r>
    <n v="202009"/>
    <x v="1"/>
    <s v="2020"/>
    <s v="09"/>
    <n v="63000000"/>
    <x v="0"/>
    <x v="5"/>
    <n v="1737523"/>
    <n v="5400957905"/>
    <n v="1737.5229999999999"/>
    <n v="5400957.9050000003"/>
    <n v="5400.9579050000002"/>
    <x v="0"/>
  </r>
  <r>
    <n v="202009"/>
    <x v="1"/>
    <s v="2020"/>
    <s v="09"/>
    <n v="63000000"/>
    <x v="0"/>
    <x v="6"/>
    <n v="6790320"/>
    <n v="17377749593"/>
    <n v="6790.32"/>
    <n v="17377749.592999998"/>
    <n v="17377.749593"/>
    <x v="0"/>
  </r>
  <r>
    <n v="202009"/>
    <x v="1"/>
    <s v="2020"/>
    <s v="09"/>
    <n v="65000000"/>
    <x v="1"/>
    <x v="0"/>
    <n v="8148585"/>
    <n v="6499853341"/>
    <n v="8148.585"/>
    <n v="6499853.341"/>
    <n v="6499.853341"/>
    <x v="0"/>
  </r>
  <r>
    <n v="202009"/>
    <x v="1"/>
    <s v="2020"/>
    <s v="09"/>
    <n v="65000000"/>
    <x v="1"/>
    <x v="1"/>
    <n v="529358"/>
    <n v="1275619677"/>
    <n v="529.35799999999995"/>
    <n v="1275619.6769999999"/>
    <n v="1275.6196769999999"/>
    <x v="0"/>
  </r>
  <r>
    <n v="202009"/>
    <x v="1"/>
    <s v="2020"/>
    <s v="09"/>
    <n v="65000000"/>
    <x v="1"/>
    <x v="2"/>
    <n v="700502"/>
    <n v="2542549053"/>
    <n v="700.50199999999995"/>
    <n v="2542549.0529999998"/>
    <n v="2542.5490530000002"/>
    <x v="0"/>
  </r>
  <r>
    <n v="202009"/>
    <x v="1"/>
    <s v="2020"/>
    <s v="09"/>
    <n v="65000000"/>
    <x v="1"/>
    <x v="3"/>
    <n v="3615828"/>
    <n v="2529981423"/>
    <n v="3615.828"/>
    <n v="2529981.423"/>
    <n v="2529.9814230000002"/>
    <x v="0"/>
  </r>
  <r>
    <n v="202009"/>
    <x v="1"/>
    <s v="2020"/>
    <s v="09"/>
    <n v="65000000"/>
    <x v="1"/>
    <x v="4"/>
    <n v="2836285"/>
    <n v="5040656337"/>
    <n v="2836.2849999999999"/>
    <n v="5040656.3370000003"/>
    <n v="5040.6563370000003"/>
    <x v="0"/>
  </r>
  <r>
    <n v="202009"/>
    <x v="1"/>
    <s v="2020"/>
    <s v="09"/>
    <n v="65000000"/>
    <x v="1"/>
    <x v="5"/>
    <n v="1797892"/>
    <n v="4488257882"/>
    <n v="1797.8920000000001"/>
    <n v="4488257.8820000002"/>
    <n v="4488.2578819999999"/>
    <x v="0"/>
  </r>
  <r>
    <n v="202009"/>
    <x v="1"/>
    <s v="2020"/>
    <s v="09"/>
    <n v="65000000"/>
    <x v="1"/>
    <x v="6"/>
    <n v="8526734"/>
    <n v="18574124084"/>
    <n v="8526.7340000000004"/>
    <n v="18574124.083999999"/>
    <n v="18574.124083999999"/>
    <x v="0"/>
  </r>
  <r>
    <n v="202009"/>
    <x v="1"/>
    <s v="2020"/>
    <s v="09"/>
    <n v="68000000"/>
    <x v="2"/>
    <x v="0"/>
    <n v="3350287"/>
    <n v="2932695809"/>
    <n v="3350.2869999999998"/>
    <n v="2932695.8089999999"/>
    <n v="2932.6958089999998"/>
    <x v="0"/>
  </r>
  <r>
    <n v="202009"/>
    <x v="1"/>
    <s v="2020"/>
    <s v="09"/>
    <n v="68000000"/>
    <x v="2"/>
    <x v="1"/>
    <n v="209023"/>
    <n v="512535407"/>
    <n v="209.023"/>
    <n v="512535.40700000001"/>
    <n v="512.53540699999996"/>
    <x v="0"/>
  </r>
  <r>
    <n v="202009"/>
    <x v="1"/>
    <s v="2020"/>
    <s v="09"/>
    <n v="68000000"/>
    <x v="2"/>
    <x v="2"/>
    <n v="331135"/>
    <n v="1121770685"/>
    <n v="331.13499999999999"/>
    <n v="1121770.6850000001"/>
    <n v="1121.770685"/>
    <x v="0"/>
  </r>
  <r>
    <n v="202009"/>
    <x v="1"/>
    <s v="2020"/>
    <s v="09"/>
    <n v="68000000"/>
    <x v="2"/>
    <x v="3"/>
    <n v="1755911"/>
    <n v="1358408520"/>
    <n v="1755.9110000000001"/>
    <n v="1358408.52"/>
    <n v="1358.40852"/>
    <x v="0"/>
  </r>
  <r>
    <n v="202009"/>
    <x v="1"/>
    <s v="2020"/>
    <s v="09"/>
    <n v="68000000"/>
    <x v="2"/>
    <x v="4"/>
    <n v="1199391"/>
    <n v="2047001421"/>
    <n v="1199.3910000000001"/>
    <n v="2047001.4210000001"/>
    <n v="2047.0014209999999"/>
    <x v="0"/>
  </r>
  <r>
    <n v="202009"/>
    <x v="1"/>
    <s v="2020"/>
    <s v="09"/>
    <n v="68000000"/>
    <x v="2"/>
    <x v="5"/>
    <n v="826328"/>
    <n v="2058747928"/>
    <n v="826.32799999999997"/>
    <n v="2058747.9280000001"/>
    <n v="2058.7479279999998"/>
    <x v="0"/>
  </r>
  <r>
    <n v="202009"/>
    <x v="1"/>
    <s v="2020"/>
    <s v="09"/>
    <n v="68000000"/>
    <x v="2"/>
    <x v="6"/>
    <n v="3621511"/>
    <n v="8250437148"/>
    <n v="3621.511"/>
    <n v="8250437.148"/>
    <n v="8250.4371480000009"/>
    <x v="0"/>
  </r>
  <r>
    <n v="202009"/>
    <x v="1"/>
    <s v="2020"/>
    <s v="09"/>
    <n v="10004000"/>
    <x v="3"/>
    <x v="0"/>
    <n v="969683"/>
    <n v="844816098"/>
    <n v="969.68299999999999"/>
    <n v="844816.098"/>
    <n v="844.81609800000001"/>
    <x v="0"/>
  </r>
  <r>
    <n v="202009"/>
    <x v="1"/>
    <s v="2020"/>
    <s v="09"/>
    <n v="10004000"/>
    <x v="3"/>
    <x v="1"/>
    <n v="56117"/>
    <n v="143014843"/>
    <n v="56.116999999999997"/>
    <n v="143014.84299999999"/>
    <n v="143.01484300000001"/>
    <x v="0"/>
  </r>
  <r>
    <n v="202009"/>
    <x v="1"/>
    <s v="2020"/>
    <s v="09"/>
    <n v="10004000"/>
    <x v="3"/>
    <x v="2"/>
    <n v="95250"/>
    <n v="349851021"/>
    <n v="95.25"/>
    <n v="349851.02100000001"/>
    <n v="349.851021"/>
    <x v="0"/>
  </r>
  <r>
    <n v="202009"/>
    <x v="1"/>
    <s v="2020"/>
    <s v="09"/>
    <n v="10004000"/>
    <x v="3"/>
    <x v="3"/>
    <n v="486416"/>
    <n v="372046087"/>
    <n v="486.416"/>
    <n v="372046.087"/>
    <n v="372.046087"/>
    <x v="0"/>
  </r>
  <r>
    <n v="202009"/>
    <x v="1"/>
    <s v="2020"/>
    <s v="09"/>
    <n v="10004000"/>
    <x v="3"/>
    <x v="4"/>
    <n v="318016"/>
    <n v="564946577"/>
    <n v="318.01600000000002"/>
    <n v="564946.57700000005"/>
    <n v="564.94657700000005"/>
    <x v="0"/>
  </r>
  <r>
    <n v="202009"/>
    <x v="1"/>
    <s v="2020"/>
    <s v="09"/>
    <n v="10004000"/>
    <x v="3"/>
    <x v="5"/>
    <n v="213532"/>
    <n v="564584343"/>
    <n v="213.53200000000001"/>
    <n v="564584.34299999999"/>
    <n v="564.58434299999999"/>
    <x v="0"/>
  </r>
  <r>
    <n v="202009"/>
    <x v="1"/>
    <s v="2020"/>
    <s v="09"/>
    <n v="10004000"/>
    <x v="3"/>
    <x v="6"/>
    <n v="986456"/>
    <n v="2278996793"/>
    <n v="986.45600000000002"/>
    <n v="2278996.7930000001"/>
    <n v="2278.9967929999998"/>
    <x v="0"/>
  </r>
  <r>
    <n v="202009"/>
    <x v="1"/>
    <s v="2020"/>
    <s v="09"/>
    <n v="10018000"/>
    <x v="4"/>
    <x v="0"/>
    <n v="1043118"/>
    <n v="871676750"/>
    <n v="1043.1179999999999"/>
    <n v="871676.75"/>
    <n v="871.67674999999997"/>
    <x v="0"/>
  </r>
  <r>
    <n v="202009"/>
    <x v="1"/>
    <s v="2020"/>
    <s v="09"/>
    <n v="10018000"/>
    <x v="4"/>
    <x v="1"/>
    <n v="51422"/>
    <n v="128200886"/>
    <n v="51.421999999999997"/>
    <n v="128200.886"/>
    <n v="128.200886"/>
    <x v="0"/>
  </r>
  <r>
    <n v="202009"/>
    <x v="1"/>
    <s v="2020"/>
    <s v="09"/>
    <n v="10018000"/>
    <x v="4"/>
    <x v="2"/>
    <n v="94524"/>
    <n v="347814046"/>
    <n v="94.524000000000001"/>
    <n v="347814.04599999997"/>
    <n v="347.81404600000002"/>
    <x v="0"/>
  </r>
  <r>
    <n v="202009"/>
    <x v="1"/>
    <s v="2020"/>
    <s v="09"/>
    <n v="10018000"/>
    <x v="4"/>
    <x v="3"/>
    <n v="456224"/>
    <n v="310158302"/>
    <n v="456.22399999999999"/>
    <n v="310158.30200000003"/>
    <n v="310.15830199999999"/>
    <x v="0"/>
  </r>
  <r>
    <n v="202009"/>
    <x v="1"/>
    <s v="2020"/>
    <s v="09"/>
    <n v="10018000"/>
    <x v="4"/>
    <x v="4"/>
    <n v="314315"/>
    <n v="589021108"/>
    <n v="314.315"/>
    <n v="589021.10800000001"/>
    <n v="589.02110800000003"/>
    <x v="0"/>
  </r>
  <r>
    <n v="202009"/>
    <x v="1"/>
    <s v="2020"/>
    <s v="09"/>
    <n v="10018000"/>
    <x v="4"/>
    <x v="5"/>
    <n v="240140"/>
    <n v="585147421"/>
    <n v="240.14"/>
    <n v="585147.42099999997"/>
    <n v="585.14742100000001"/>
    <x v="0"/>
  </r>
  <r>
    <n v="202009"/>
    <x v="1"/>
    <s v="2020"/>
    <s v="09"/>
    <n v="10018000"/>
    <x v="4"/>
    <x v="6"/>
    <n v="930621"/>
    <n v="2412874982"/>
    <n v="930.62099999999998"/>
    <n v="2412874.9819999998"/>
    <n v="2412.8749819999998"/>
    <x v="0"/>
  </r>
  <r>
    <n v="202009"/>
    <x v="1"/>
    <s v="2020"/>
    <s v="09"/>
    <n v="10005000"/>
    <x v="5"/>
    <x v="0"/>
    <n v="457126"/>
    <n v="411741936"/>
    <n v="457.12599999999998"/>
    <n v="411741.93599999999"/>
    <n v="411.74193600000001"/>
    <x v="0"/>
  </r>
  <r>
    <n v="202009"/>
    <x v="1"/>
    <s v="2020"/>
    <s v="09"/>
    <n v="10005000"/>
    <x v="5"/>
    <x v="1"/>
    <n v="36238"/>
    <n v="88172656"/>
    <n v="36.238"/>
    <n v="88172.656000000003"/>
    <n v="88.172656000000003"/>
    <x v="0"/>
  </r>
  <r>
    <n v="202009"/>
    <x v="1"/>
    <s v="2020"/>
    <s v="09"/>
    <n v="10005000"/>
    <x v="5"/>
    <x v="2"/>
    <n v="52896"/>
    <n v="179885495"/>
    <n v="52.896000000000001"/>
    <n v="179885.495"/>
    <n v="179.88549499999999"/>
    <x v="0"/>
  </r>
  <r>
    <n v="202009"/>
    <x v="1"/>
    <s v="2020"/>
    <s v="09"/>
    <n v="10005000"/>
    <x v="5"/>
    <x v="3"/>
    <n v="358389"/>
    <n v="263534475"/>
    <n v="358.38900000000001"/>
    <n v="263534.47499999998"/>
    <n v="263.53447499999999"/>
    <x v="0"/>
  </r>
  <r>
    <n v="202009"/>
    <x v="1"/>
    <s v="2020"/>
    <s v="09"/>
    <n v="10005000"/>
    <x v="5"/>
    <x v="4"/>
    <n v="190300"/>
    <n v="304232184"/>
    <n v="190.3"/>
    <n v="304232.18400000001"/>
    <n v="304.23218400000002"/>
    <x v="0"/>
  </r>
  <r>
    <n v="202009"/>
    <x v="1"/>
    <s v="2020"/>
    <s v="09"/>
    <n v="10005000"/>
    <x v="5"/>
    <x v="5"/>
    <n v="111502"/>
    <n v="286261133"/>
    <n v="111.502"/>
    <n v="286261.13299999997"/>
    <n v="286.26113299999997"/>
    <x v="0"/>
  </r>
  <r>
    <n v="202009"/>
    <x v="1"/>
    <s v="2020"/>
    <s v="09"/>
    <n v="10005000"/>
    <x v="5"/>
    <x v="6"/>
    <n v="599773"/>
    <n v="1326158454"/>
    <n v="599.77300000000002"/>
    <n v="1326158.4539999999"/>
    <n v="1326.1584539999999"/>
    <x v="0"/>
  </r>
  <r>
    <n v="202009"/>
    <x v="1"/>
    <s v="2020"/>
    <s v="09"/>
    <n v="66000000"/>
    <x v="6"/>
    <x v="0"/>
    <n v="4207231"/>
    <n v="3824310209"/>
    <n v="4207.2309999999998"/>
    <n v="3824310.2089999998"/>
    <n v="3824.3102090000002"/>
    <x v="0"/>
  </r>
  <r>
    <n v="202009"/>
    <x v="1"/>
    <s v="2020"/>
    <s v="09"/>
    <n v="66000000"/>
    <x v="6"/>
    <x v="1"/>
    <n v="291346"/>
    <n v="720495267"/>
    <n v="291.346"/>
    <n v="720495.26699999999"/>
    <n v="720.49526700000001"/>
    <x v="0"/>
  </r>
  <r>
    <n v="202009"/>
    <x v="1"/>
    <s v="2020"/>
    <s v="09"/>
    <n v="66000000"/>
    <x v="6"/>
    <x v="2"/>
    <n v="447331"/>
    <n v="1544952286"/>
    <n v="447.33100000000002"/>
    <n v="1544952.2860000001"/>
    <n v="1544.952286"/>
    <x v="0"/>
  </r>
  <r>
    <n v="202009"/>
    <x v="1"/>
    <s v="2020"/>
    <s v="09"/>
    <n v="66000000"/>
    <x v="6"/>
    <x v="3"/>
    <n v="2385428"/>
    <n v="1845122017"/>
    <n v="2385.4279999999999"/>
    <n v="1845122.017"/>
    <n v="1845.1220169999999"/>
    <x v="0"/>
  </r>
  <r>
    <n v="202009"/>
    <x v="1"/>
    <s v="2020"/>
    <s v="09"/>
    <n v="66000000"/>
    <x v="6"/>
    <x v="4"/>
    <n v="1493462"/>
    <n v="2917064454"/>
    <n v="1493.462"/>
    <n v="2917064.4539999999"/>
    <n v="2917.0644539999998"/>
    <x v="0"/>
  </r>
  <r>
    <n v="202009"/>
    <x v="1"/>
    <s v="2020"/>
    <s v="09"/>
    <n v="66000000"/>
    <x v="6"/>
    <x v="5"/>
    <n v="1133747"/>
    <n v="4247287668"/>
    <n v="1133.7470000000001"/>
    <n v="4247287.6679999996"/>
    <n v="4247.2876679999999"/>
    <x v="0"/>
  </r>
  <r>
    <n v="202009"/>
    <x v="1"/>
    <s v="2020"/>
    <s v="09"/>
    <n v="66000000"/>
    <x v="6"/>
    <x v="6"/>
    <n v="4104960"/>
    <n v="11243364684"/>
    <n v="4104.96"/>
    <n v="11243364.684"/>
    <n v="11243.364684"/>
    <x v="0"/>
  </r>
  <r>
    <n v="202009"/>
    <x v="1"/>
    <s v="2020"/>
    <s v="09"/>
    <n v="10007000"/>
    <x v="7"/>
    <x v="0"/>
    <n v="889896"/>
    <n v="816487342"/>
    <n v="889.89599999999996"/>
    <n v="816487.34199999995"/>
    <n v="816.48734200000001"/>
    <x v="0"/>
  </r>
  <r>
    <n v="202009"/>
    <x v="1"/>
    <s v="2020"/>
    <s v="09"/>
    <n v="10007000"/>
    <x v="7"/>
    <x v="1"/>
    <n v="87604"/>
    <n v="212674687"/>
    <n v="87.603999999999999"/>
    <n v="212674.68700000001"/>
    <n v="212.67468700000001"/>
    <x v="0"/>
  </r>
  <r>
    <n v="202009"/>
    <x v="1"/>
    <s v="2020"/>
    <s v="09"/>
    <n v="10007000"/>
    <x v="7"/>
    <x v="2"/>
    <n v="109614"/>
    <n v="372415572"/>
    <n v="109.614"/>
    <n v="372415.57199999999"/>
    <n v="372.415572"/>
    <x v="0"/>
  </r>
  <r>
    <n v="202009"/>
    <x v="1"/>
    <s v="2020"/>
    <s v="09"/>
    <n v="10007000"/>
    <x v="7"/>
    <x v="3"/>
    <n v="755663"/>
    <n v="603063931"/>
    <n v="755.66300000000001"/>
    <n v="603063.93099999998"/>
    <n v="603.06393100000003"/>
    <x v="0"/>
  </r>
  <r>
    <n v="202009"/>
    <x v="1"/>
    <s v="2020"/>
    <s v="09"/>
    <n v="10007000"/>
    <x v="7"/>
    <x v="4"/>
    <n v="372432"/>
    <n v="686917744"/>
    <n v="372.43200000000002"/>
    <n v="686917.74399999995"/>
    <n v="686.91774399999997"/>
    <x v="0"/>
  </r>
  <r>
    <n v="202009"/>
    <x v="1"/>
    <s v="2020"/>
    <s v="09"/>
    <n v="10007000"/>
    <x v="7"/>
    <x v="5"/>
    <n v="233570"/>
    <n v="788391312"/>
    <n v="233.57"/>
    <n v="788391.31200000003"/>
    <n v="788.39131199999997"/>
    <x v="0"/>
  </r>
  <r>
    <n v="202009"/>
    <x v="1"/>
    <s v="2020"/>
    <s v="09"/>
    <n v="10007000"/>
    <x v="7"/>
    <x v="6"/>
    <n v="1115441"/>
    <n v="2920295919"/>
    <n v="1115.441"/>
    <n v="2920295.9190000002"/>
    <n v="2920.2959190000001"/>
    <x v="0"/>
  </r>
  <r>
    <n v="202009"/>
    <x v="1"/>
    <s v="2020"/>
    <s v="09"/>
    <n v="10008000"/>
    <x v="8"/>
    <x v="0"/>
    <n v="299508"/>
    <n v="269195668"/>
    <n v="299.50799999999998"/>
    <n v="269195.66800000001"/>
    <n v="269.19566800000001"/>
    <x v="0"/>
  </r>
  <r>
    <n v="202009"/>
    <x v="1"/>
    <s v="2020"/>
    <s v="09"/>
    <n v="10008000"/>
    <x v="8"/>
    <x v="1"/>
    <n v="28611"/>
    <n v="71286690"/>
    <n v="28.611000000000001"/>
    <n v="71286.69"/>
    <n v="71.286689999999993"/>
    <x v="0"/>
  </r>
  <r>
    <n v="202009"/>
    <x v="1"/>
    <s v="2020"/>
    <s v="09"/>
    <n v="10008000"/>
    <x v="8"/>
    <x v="2"/>
    <n v="37535"/>
    <n v="123856085"/>
    <n v="37.534999999999997"/>
    <n v="123856.08500000001"/>
    <n v="123.85608499999999"/>
    <x v="0"/>
  </r>
  <r>
    <n v="202009"/>
    <x v="1"/>
    <s v="2020"/>
    <s v="09"/>
    <n v="10008000"/>
    <x v="8"/>
    <x v="3"/>
    <n v="254419"/>
    <n v="195968431"/>
    <n v="254.41900000000001"/>
    <n v="195968.43100000001"/>
    <n v="195.96843100000001"/>
    <x v="0"/>
  </r>
  <r>
    <n v="202009"/>
    <x v="1"/>
    <s v="2020"/>
    <s v="09"/>
    <n v="10008000"/>
    <x v="8"/>
    <x v="4"/>
    <n v="130153"/>
    <n v="220975923"/>
    <n v="130.15299999999999"/>
    <n v="220975.92300000001"/>
    <n v="220.97592299999999"/>
    <x v="0"/>
  </r>
  <r>
    <n v="202009"/>
    <x v="1"/>
    <s v="2020"/>
    <s v="09"/>
    <n v="10008000"/>
    <x v="8"/>
    <x v="5"/>
    <n v="80857"/>
    <n v="243707977"/>
    <n v="80.856999999999999"/>
    <n v="243707.97700000001"/>
    <n v="243.707977"/>
    <x v="0"/>
  </r>
  <r>
    <n v="202009"/>
    <x v="1"/>
    <s v="2020"/>
    <s v="09"/>
    <n v="10008000"/>
    <x v="8"/>
    <x v="6"/>
    <n v="381401"/>
    <n v="930336114"/>
    <n v="381.40100000000001"/>
    <n v="930336.11399999994"/>
    <n v="930.33611399999995"/>
    <x v="0"/>
  </r>
  <r>
    <n v="202009"/>
    <x v="1"/>
    <s v="2020"/>
    <s v="09"/>
    <n v="10009000"/>
    <x v="9"/>
    <x v="0"/>
    <n v="356811"/>
    <n v="335218505"/>
    <n v="356.81099999999998"/>
    <n v="335218.505"/>
    <n v="335.21850499999999"/>
    <x v="0"/>
  </r>
  <r>
    <n v="202009"/>
    <x v="1"/>
    <s v="2020"/>
    <s v="09"/>
    <n v="10009000"/>
    <x v="9"/>
    <x v="1"/>
    <n v="36647"/>
    <n v="87748511"/>
    <n v="36.646999999999998"/>
    <n v="87748.510999999999"/>
    <n v="87.748510999999993"/>
    <x v="0"/>
  </r>
  <r>
    <n v="202009"/>
    <x v="1"/>
    <s v="2020"/>
    <s v="09"/>
    <n v="10009000"/>
    <x v="9"/>
    <x v="2"/>
    <n v="45131"/>
    <n v="153346276"/>
    <n v="45.131"/>
    <n v="153346.27600000001"/>
    <n v="153.34627599999999"/>
    <x v="0"/>
  </r>
  <r>
    <n v="202009"/>
    <x v="1"/>
    <s v="2020"/>
    <s v="09"/>
    <n v="10009000"/>
    <x v="9"/>
    <x v="3"/>
    <n v="353773"/>
    <n v="269233326"/>
    <n v="353.77300000000002"/>
    <n v="269233.326"/>
    <n v="269.23332599999998"/>
    <x v="0"/>
  </r>
  <r>
    <n v="202009"/>
    <x v="1"/>
    <s v="2020"/>
    <s v="09"/>
    <n v="10009000"/>
    <x v="9"/>
    <x v="4"/>
    <n v="156235"/>
    <n v="256285750"/>
    <n v="156.23500000000001"/>
    <n v="256285.75"/>
    <n v="256.28575000000001"/>
    <x v="0"/>
  </r>
  <r>
    <n v="202009"/>
    <x v="1"/>
    <s v="2020"/>
    <s v="09"/>
    <n v="10009000"/>
    <x v="9"/>
    <x v="5"/>
    <n v="87652"/>
    <n v="263043446"/>
    <n v="87.652000000000001"/>
    <n v="263043.446"/>
    <n v="263.04344600000002"/>
    <x v="0"/>
  </r>
  <r>
    <n v="202009"/>
    <x v="1"/>
    <s v="2020"/>
    <s v="09"/>
    <n v="10009000"/>
    <x v="9"/>
    <x v="6"/>
    <n v="446628"/>
    <n v="1134685893"/>
    <n v="446.62799999999999"/>
    <n v="1134685.8929999999"/>
    <n v="1134.6858930000001"/>
    <x v="0"/>
  </r>
  <r>
    <n v="202009"/>
    <x v="1"/>
    <s v="2020"/>
    <s v="09"/>
    <n v="10010000"/>
    <x v="10"/>
    <x v="0"/>
    <n v="269476"/>
    <n v="253895934"/>
    <n v="269.476"/>
    <n v="253895.93400000001"/>
    <n v="253.89593400000001"/>
    <x v="0"/>
  </r>
  <r>
    <n v="202009"/>
    <x v="1"/>
    <s v="2020"/>
    <s v="09"/>
    <n v="10010000"/>
    <x v="10"/>
    <x v="1"/>
    <n v="23797"/>
    <n v="56256728"/>
    <n v="23.797000000000001"/>
    <n v="56256.728000000003"/>
    <n v="56.256728000000003"/>
    <x v="0"/>
  </r>
  <r>
    <n v="202009"/>
    <x v="1"/>
    <s v="2020"/>
    <s v="09"/>
    <n v="10010000"/>
    <x v="10"/>
    <x v="2"/>
    <n v="31403"/>
    <n v="100335669"/>
    <n v="31.402999999999999"/>
    <n v="100335.66899999999"/>
    <n v="100.335669"/>
    <x v="0"/>
  </r>
  <r>
    <n v="202009"/>
    <x v="1"/>
    <s v="2020"/>
    <s v="09"/>
    <n v="10010000"/>
    <x v="10"/>
    <x v="3"/>
    <n v="259714"/>
    <n v="195659832"/>
    <n v="259.714"/>
    <n v="195659.83199999999"/>
    <n v="195.65983199999999"/>
    <x v="0"/>
  </r>
  <r>
    <n v="202009"/>
    <x v="1"/>
    <s v="2020"/>
    <s v="09"/>
    <n v="10010000"/>
    <x v="10"/>
    <x v="4"/>
    <n v="114353"/>
    <n v="176710344"/>
    <n v="114.35299999999999"/>
    <n v="176710.34400000001"/>
    <n v="176.71034399999999"/>
    <x v="0"/>
  </r>
  <r>
    <n v="202009"/>
    <x v="1"/>
    <s v="2020"/>
    <s v="09"/>
    <n v="10010000"/>
    <x v="10"/>
    <x v="5"/>
    <n v="65307"/>
    <n v="186256988"/>
    <n v="65.307000000000002"/>
    <n v="186256.98800000001"/>
    <n v="186.25698800000001"/>
    <x v="0"/>
  </r>
  <r>
    <n v="202009"/>
    <x v="1"/>
    <s v="2020"/>
    <s v="09"/>
    <n v="10010000"/>
    <x v="10"/>
    <x v="6"/>
    <n v="326180"/>
    <n v="818916181"/>
    <n v="326.18"/>
    <n v="818916.18099999998"/>
    <n v="818.91618100000005"/>
    <x v="0"/>
  </r>
  <r>
    <n v="202009"/>
    <x v="1"/>
    <s v="2020"/>
    <s v="09"/>
    <n v="10020000"/>
    <x v="11"/>
    <x v="0"/>
    <n v="300583"/>
    <n v="280238325"/>
    <n v="300.58300000000003"/>
    <n v="280238.32500000001"/>
    <n v="280.23832499999997"/>
    <x v="0"/>
  </r>
  <r>
    <n v="202009"/>
    <x v="1"/>
    <s v="2020"/>
    <s v="09"/>
    <n v="10020000"/>
    <x v="11"/>
    <x v="1"/>
    <n v="24179"/>
    <n v="60730961"/>
    <n v="24.178999999999998"/>
    <n v="60730.961000000003"/>
    <n v="60.730961000000001"/>
    <x v="0"/>
  </r>
  <r>
    <n v="202009"/>
    <x v="1"/>
    <s v="2020"/>
    <s v="09"/>
    <n v="10020000"/>
    <x v="11"/>
    <x v="2"/>
    <n v="35790"/>
    <n v="129384731"/>
    <n v="35.79"/>
    <n v="129384.731"/>
    <n v="129.38473099999999"/>
    <x v="0"/>
  </r>
  <r>
    <n v="202009"/>
    <x v="1"/>
    <s v="2020"/>
    <s v="09"/>
    <n v="10020000"/>
    <x v="11"/>
    <x v="3"/>
    <n v="190899"/>
    <n v="146221960"/>
    <n v="190.899"/>
    <n v="146221.96"/>
    <n v="146.22196"/>
    <x v="0"/>
  </r>
  <r>
    <n v="202009"/>
    <x v="1"/>
    <s v="2020"/>
    <s v="09"/>
    <n v="10020000"/>
    <x v="11"/>
    <x v="4"/>
    <n v="106877"/>
    <n v="197633433"/>
    <n v="106.877"/>
    <n v="197633.43299999999"/>
    <n v="197.633433"/>
    <x v="0"/>
  </r>
  <r>
    <n v="202009"/>
    <x v="1"/>
    <s v="2020"/>
    <s v="09"/>
    <n v="10020000"/>
    <x v="11"/>
    <x v="5"/>
    <n v="72987"/>
    <n v="241141081"/>
    <n v="72.986999999999995"/>
    <n v="241141.08100000001"/>
    <n v="241.14108100000001"/>
    <x v="0"/>
  </r>
  <r>
    <n v="202009"/>
    <x v="1"/>
    <s v="2020"/>
    <s v="09"/>
    <n v="10020000"/>
    <x v="11"/>
    <x v="6"/>
    <n v="341263"/>
    <n v="891593206"/>
    <n v="341.26299999999998"/>
    <n v="891593.20600000001"/>
    <n v="891.59320600000001"/>
    <x v="0"/>
  </r>
  <r>
    <n v="202009"/>
    <x v="1"/>
    <s v="2020"/>
    <s v="09"/>
    <n v="67000000"/>
    <x v="12"/>
    <x v="0"/>
    <n v="1992791"/>
    <n v="1776019330"/>
    <n v="1992.7909999999999"/>
    <n v="1776019.33"/>
    <n v="1776.0193300000001"/>
    <x v="0"/>
  </r>
  <r>
    <n v="202009"/>
    <x v="1"/>
    <s v="2020"/>
    <s v="09"/>
    <n v="67000000"/>
    <x v="12"/>
    <x v="1"/>
    <n v="154183"/>
    <n v="350074314"/>
    <n v="154.18299999999999"/>
    <n v="350074.31400000001"/>
    <n v="350.07431400000002"/>
    <x v="0"/>
  </r>
  <r>
    <n v="202009"/>
    <x v="1"/>
    <s v="2020"/>
    <s v="09"/>
    <n v="67000000"/>
    <x v="12"/>
    <x v="2"/>
    <n v="251436"/>
    <n v="848789153"/>
    <n v="251.43600000000001"/>
    <n v="848789.15300000005"/>
    <n v="848.78915300000006"/>
    <x v="0"/>
  </r>
  <r>
    <n v="202009"/>
    <x v="1"/>
    <s v="2020"/>
    <s v="09"/>
    <n v="67000000"/>
    <x v="12"/>
    <x v="3"/>
    <n v="1313104"/>
    <n v="1010978118"/>
    <n v="1313.104"/>
    <n v="1010978.118"/>
    <n v="1010.978118"/>
    <x v="0"/>
  </r>
  <r>
    <n v="202009"/>
    <x v="1"/>
    <s v="2020"/>
    <s v="09"/>
    <n v="67000000"/>
    <x v="12"/>
    <x v="4"/>
    <n v="743246"/>
    <n v="1188797287"/>
    <n v="743.24599999999998"/>
    <n v="1188797.287"/>
    <n v="1188.7972870000001"/>
    <x v="0"/>
  </r>
  <r>
    <n v="202009"/>
    <x v="1"/>
    <s v="2020"/>
    <s v="09"/>
    <n v="67000000"/>
    <x v="12"/>
    <x v="5"/>
    <n v="530278"/>
    <n v="1234808446"/>
    <n v="530.27800000000002"/>
    <n v="1234808.446"/>
    <n v="1234.808446"/>
    <x v="0"/>
  </r>
  <r>
    <n v="202009"/>
    <x v="1"/>
    <s v="2020"/>
    <s v="09"/>
    <n v="67000000"/>
    <x v="12"/>
    <x v="6"/>
    <n v="2189162"/>
    <n v="5734594177"/>
    <n v="2189.1619999999998"/>
    <n v="5734594.1770000001"/>
    <n v="5734.5941769999999"/>
    <x v="0"/>
  </r>
  <r>
    <n v="202009"/>
    <x v="1"/>
    <s v="2020"/>
    <s v="09"/>
    <n v="64000000"/>
    <x v="13"/>
    <x v="0"/>
    <n v="3484559"/>
    <n v="3378176183"/>
    <n v="3484.5590000000002"/>
    <n v="3378176.1830000002"/>
    <n v="3378.176183"/>
    <x v="0"/>
  </r>
  <r>
    <n v="202009"/>
    <x v="1"/>
    <s v="2020"/>
    <s v="09"/>
    <n v="64000000"/>
    <x v="13"/>
    <x v="1"/>
    <n v="248170"/>
    <n v="547739041"/>
    <n v="248.17"/>
    <n v="547739.04099999997"/>
    <n v="547.73904100000004"/>
    <x v="0"/>
  </r>
  <r>
    <n v="202009"/>
    <x v="1"/>
    <s v="2020"/>
    <s v="09"/>
    <n v="64000000"/>
    <x v="13"/>
    <x v="2"/>
    <n v="417814"/>
    <n v="1412520978"/>
    <n v="417.81400000000002"/>
    <n v="1412520.9779999999"/>
    <n v="1412.520978"/>
    <x v="0"/>
  </r>
  <r>
    <n v="202009"/>
    <x v="1"/>
    <s v="2020"/>
    <s v="09"/>
    <n v="64000000"/>
    <x v="13"/>
    <x v="3"/>
    <n v="2013095"/>
    <n v="1605969237"/>
    <n v="2013.095"/>
    <n v="1605969.237"/>
    <n v="1605.969237"/>
    <x v="0"/>
  </r>
  <r>
    <n v="202009"/>
    <x v="1"/>
    <s v="2020"/>
    <s v="09"/>
    <n v="64000000"/>
    <x v="13"/>
    <x v="4"/>
    <n v="1294426"/>
    <n v="2141058720"/>
    <n v="1294.4259999999999"/>
    <n v="2141058.7200000002"/>
    <n v="2141.05872"/>
    <x v="0"/>
  </r>
  <r>
    <n v="202009"/>
    <x v="1"/>
    <s v="2020"/>
    <s v="09"/>
    <n v="64000000"/>
    <x v="13"/>
    <x v="5"/>
    <n v="1041269"/>
    <n v="2766321050"/>
    <n v="1041.269"/>
    <n v="2766321.05"/>
    <n v="2766.32105"/>
    <x v="0"/>
  </r>
  <r>
    <n v="202009"/>
    <x v="1"/>
    <s v="2020"/>
    <s v="09"/>
    <n v="64000000"/>
    <x v="13"/>
    <x v="6"/>
    <n v="3546965"/>
    <n v="9516760437"/>
    <n v="3546.9650000000001"/>
    <n v="9516760.4370000008"/>
    <n v="9516.7604370000008"/>
    <x v="0"/>
  </r>
  <r>
    <n v="202009"/>
    <x v="1"/>
    <s v="2020"/>
    <s v="09"/>
    <n v="10013000"/>
    <x v="14"/>
    <x v="0"/>
    <n v="476074"/>
    <n v="456509492"/>
    <n v="476.07400000000001"/>
    <n v="456509.49200000003"/>
    <n v="456.50949200000002"/>
    <x v="0"/>
  </r>
  <r>
    <n v="202009"/>
    <x v="1"/>
    <s v="2020"/>
    <s v="09"/>
    <n v="10013000"/>
    <x v="14"/>
    <x v="1"/>
    <n v="42197"/>
    <n v="93922189"/>
    <n v="42.197000000000003"/>
    <n v="93922.188999999998"/>
    <n v="93.922189000000003"/>
    <x v="0"/>
  </r>
  <r>
    <n v="202009"/>
    <x v="1"/>
    <s v="2020"/>
    <s v="09"/>
    <n v="10013000"/>
    <x v="14"/>
    <x v="2"/>
    <n v="64719"/>
    <n v="226339043"/>
    <n v="64.718999999999994"/>
    <n v="226339.04300000001"/>
    <n v="226.339043"/>
    <x v="0"/>
  </r>
  <r>
    <n v="202009"/>
    <x v="1"/>
    <s v="2020"/>
    <s v="09"/>
    <n v="10013000"/>
    <x v="14"/>
    <x v="3"/>
    <n v="411523"/>
    <n v="325719701"/>
    <n v="411.52300000000002"/>
    <n v="325719.701"/>
    <n v="325.71970099999999"/>
    <x v="0"/>
  </r>
  <r>
    <n v="202009"/>
    <x v="1"/>
    <s v="2020"/>
    <s v="09"/>
    <n v="10013000"/>
    <x v="14"/>
    <x v="4"/>
    <n v="220829"/>
    <n v="337493031"/>
    <n v="220.82900000000001"/>
    <n v="337493.03100000002"/>
    <n v="337.49303099999997"/>
    <x v="0"/>
  </r>
  <r>
    <n v="202009"/>
    <x v="1"/>
    <s v="2020"/>
    <s v="09"/>
    <n v="10013000"/>
    <x v="14"/>
    <x v="5"/>
    <n v="149475"/>
    <n v="364623984"/>
    <n v="149.47499999999999"/>
    <n v="364623.984"/>
    <n v="364.62398400000001"/>
    <x v="0"/>
  </r>
  <r>
    <n v="202009"/>
    <x v="1"/>
    <s v="2020"/>
    <s v="09"/>
    <n v="10013000"/>
    <x v="14"/>
    <x v="6"/>
    <n v="596667"/>
    <n v="1697313391"/>
    <n v="596.66700000000003"/>
    <n v="1697313.3910000001"/>
    <n v="1697.3133909999999"/>
    <x v="0"/>
  </r>
  <r>
    <n v="202009"/>
    <x v="1"/>
    <s v="2020"/>
    <s v="09"/>
    <n v="10017000"/>
    <x v="15"/>
    <x v="0"/>
    <n v="478184"/>
    <n v="410118762"/>
    <n v="478.18400000000003"/>
    <n v="410118.76199999999"/>
    <n v="410.118762"/>
    <x v="0"/>
  </r>
  <r>
    <n v="202009"/>
    <x v="1"/>
    <s v="2020"/>
    <s v="09"/>
    <n v="10017000"/>
    <x v="15"/>
    <x v="1"/>
    <n v="37674"/>
    <n v="87731735"/>
    <n v="37.673999999999999"/>
    <n v="87731.735000000001"/>
    <n v="87.731735"/>
    <x v="0"/>
  </r>
  <r>
    <n v="202009"/>
    <x v="1"/>
    <s v="2020"/>
    <s v="09"/>
    <n v="10017000"/>
    <x v="15"/>
    <x v="2"/>
    <n v="43604"/>
    <n v="170706523"/>
    <n v="43.603999999999999"/>
    <n v="170706.52299999999"/>
    <n v="170.706523"/>
    <x v="0"/>
  </r>
  <r>
    <n v="202009"/>
    <x v="1"/>
    <s v="2020"/>
    <s v="09"/>
    <n v="10017000"/>
    <x v="15"/>
    <x v="3"/>
    <n v="261126"/>
    <n v="192930964"/>
    <n v="261.12599999999998"/>
    <n v="192930.96400000001"/>
    <n v="192.93096399999999"/>
    <x v="0"/>
  </r>
  <r>
    <n v="202009"/>
    <x v="1"/>
    <s v="2020"/>
    <s v="09"/>
    <n v="10017000"/>
    <x v="15"/>
    <x v="4"/>
    <n v="185060"/>
    <n v="300189521"/>
    <n v="185.06"/>
    <n v="300189.52100000001"/>
    <n v="300.18952100000001"/>
    <x v="0"/>
  </r>
  <r>
    <n v="202009"/>
    <x v="1"/>
    <s v="2020"/>
    <s v="09"/>
    <n v="10017000"/>
    <x v="15"/>
    <x v="5"/>
    <n v="108675"/>
    <n v="250274916"/>
    <n v="108.675"/>
    <n v="250274.916"/>
    <n v="250.27491599999999"/>
    <x v="0"/>
  </r>
  <r>
    <n v="202009"/>
    <x v="1"/>
    <s v="2020"/>
    <s v="09"/>
    <n v="10017000"/>
    <x v="15"/>
    <x v="6"/>
    <n v="588535"/>
    <n v="1179679119"/>
    <n v="588.53499999999997"/>
    <n v="1179679.1189999999"/>
    <n v="1179.6791189999999"/>
    <x v="0"/>
  </r>
  <r>
    <n v="202009"/>
    <x v="1"/>
    <s v="2020"/>
    <s v="09"/>
    <n v="10002000"/>
    <x v="16"/>
    <x v="0"/>
    <n v="365154"/>
    <n v="301083411"/>
    <n v="365.154"/>
    <n v="301083.41100000002"/>
    <n v="301.08341100000001"/>
    <x v="0"/>
  </r>
  <r>
    <n v="202009"/>
    <x v="1"/>
    <s v="2020"/>
    <s v="09"/>
    <n v="10002000"/>
    <x v="16"/>
    <x v="1"/>
    <n v="29351"/>
    <n v="76482447"/>
    <n v="29.350999999999999"/>
    <n v="76482.447"/>
    <n v="76.482446999999993"/>
    <x v="0"/>
  </r>
  <r>
    <n v="202009"/>
    <x v="1"/>
    <s v="2020"/>
    <s v="09"/>
    <n v="10002000"/>
    <x v="16"/>
    <x v="2"/>
    <n v="44543"/>
    <n v="156150300"/>
    <n v="44.542999999999999"/>
    <n v="156150.29999999999"/>
    <n v="156.15029999999999"/>
    <x v="0"/>
  </r>
  <r>
    <n v="202009"/>
    <x v="1"/>
    <s v="2020"/>
    <s v="09"/>
    <n v="10002000"/>
    <x v="16"/>
    <x v="3"/>
    <n v="237773"/>
    <n v="188049144"/>
    <n v="237.773"/>
    <n v="188049.144"/>
    <n v="188.04914400000001"/>
    <x v="0"/>
  </r>
  <r>
    <n v="202009"/>
    <x v="1"/>
    <s v="2020"/>
    <s v="09"/>
    <n v="10002000"/>
    <x v="16"/>
    <x v="4"/>
    <n v="158473"/>
    <n v="255023067"/>
    <n v="158.47300000000001"/>
    <n v="255023.06700000001"/>
    <n v="255.023067"/>
    <x v="0"/>
  </r>
  <r>
    <n v="202009"/>
    <x v="1"/>
    <s v="2020"/>
    <s v="09"/>
    <n v="10002000"/>
    <x v="16"/>
    <x v="5"/>
    <n v="96444"/>
    <n v="258685795"/>
    <n v="96.444000000000003"/>
    <n v="258685.79500000001"/>
    <n v="258.68579499999998"/>
    <x v="0"/>
  </r>
  <r>
    <n v="202009"/>
    <x v="1"/>
    <s v="2020"/>
    <s v="09"/>
    <n v="10002000"/>
    <x v="16"/>
    <x v="6"/>
    <n v="440815"/>
    <n v="1021487324"/>
    <n v="440.815"/>
    <n v="1021487.324"/>
    <n v="1021.4873239999999"/>
    <x v="0"/>
  </r>
  <r>
    <n v="202009"/>
    <x v="1"/>
    <s v="2020"/>
    <s v="09"/>
    <n v="10015000"/>
    <x v="17"/>
    <x v="0"/>
    <n v="245460"/>
    <n v="212208251"/>
    <n v="245.46"/>
    <n v="212208.25099999999"/>
    <n v="212.20825099999999"/>
    <x v="0"/>
  </r>
  <r>
    <n v="202009"/>
    <x v="1"/>
    <s v="2020"/>
    <s v="09"/>
    <n v="10015000"/>
    <x v="17"/>
    <x v="1"/>
    <n v="20417"/>
    <n v="48410352"/>
    <n v="20.417000000000002"/>
    <n v="48410.351999999999"/>
    <n v="48.410352000000003"/>
    <x v="0"/>
  </r>
  <r>
    <n v="202009"/>
    <x v="1"/>
    <s v="2020"/>
    <s v="09"/>
    <n v="10015000"/>
    <x v="17"/>
    <x v="2"/>
    <n v="32414"/>
    <n v="119299153"/>
    <n v="32.414000000000001"/>
    <n v="119299.15300000001"/>
    <n v="119.299153"/>
    <x v="0"/>
  </r>
  <r>
    <n v="202009"/>
    <x v="1"/>
    <s v="2020"/>
    <s v="09"/>
    <n v="10015000"/>
    <x v="17"/>
    <x v="3"/>
    <n v="185031"/>
    <n v="135095378"/>
    <n v="185.03100000000001"/>
    <n v="135095.378"/>
    <n v="135.09537800000001"/>
    <x v="0"/>
  </r>
  <r>
    <n v="202009"/>
    <x v="1"/>
    <s v="2020"/>
    <s v="09"/>
    <n v="10015000"/>
    <x v="17"/>
    <x v="4"/>
    <n v="101954"/>
    <n v="170235678"/>
    <n v="101.95399999999999"/>
    <n v="170235.67800000001"/>
    <n v="170.23567800000001"/>
    <x v="0"/>
  </r>
  <r>
    <n v="202009"/>
    <x v="1"/>
    <s v="2020"/>
    <s v="09"/>
    <n v="10015000"/>
    <x v="17"/>
    <x v="5"/>
    <n v="57826"/>
    <n v="137200955"/>
    <n v="57.826000000000001"/>
    <n v="137200.95499999999"/>
    <n v="137.20095499999999"/>
    <x v="0"/>
  </r>
  <r>
    <n v="202009"/>
    <x v="1"/>
    <s v="2020"/>
    <s v="09"/>
    <n v="10015000"/>
    <x v="17"/>
    <x v="6"/>
    <n v="299265"/>
    <n v="702869639"/>
    <n v="299.26499999999999"/>
    <n v="702869.63899999997"/>
    <n v="702.86963900000001"/>
    <x v="0"/>
  </r>
  <r>
    <n v="202009"/>
    <x v="1"/>
    <s v="2020"/>
    <s v="09"/>
    <n v="10014000"/>
    <x v="18"/>
    <x v="0"/>
    <n v="132484"/>
    <n v="120298452"/>
    <n v="132.48400000000001"/>
    <n v="120298.452"/>
    <n v="120.298452"/>
    <x v="0"/>
  </r>
  <r>
    <n v="202009"/>
    <x v="1"/>
    <s v="2020"/>
    <s v="09"/>
    <n v="10014000"/>
    <x v="18"/>
    <x v="1"/>
    <n v="12072"/>
    <n v="27173741"/>
    <n v="12.071999999999999"/>
    <n v="27173.741000000002"/>
    <n v="27.173741"/>
    <x v="0"/>
  </r>
  <r>
    <n v="202009"/>
    <x v="1"/>
    <s v="2020"/>
    <s v="09"/>
    <n v="10014000"/>
    <x v="18"/>
    <x v="2"/>
    <n v="16559"/>
    <n v="61759459"/>
    <n v="16.559000000000001"/>
    <n v="61759.459000000003"/>
    <n v="61.759459"/>
    <x v="0"/>
  </r>
  <r>
    <n v="202009"/>
    <x v="1"/>
    <s v="2020"/>
    <s v="09"/>
    <n v="10014000"/>
    <x v="18"/>
    <x v="3"/>
    <n v="99659"/>
    <n v="74911786"/>
    <n v="99.659000000000006"/>
    <n v="74911.785999999993"/>
    <n v="74.911786000000006"/>
    <x v="0"/>
  </r>
  <r>
    <n v="202009"/>
    <x v="1"/>
    <s v="2020"/>
    <s v="09"/>
    <n v="10014000"/>
    <x v="18"/>
    <x v="4"/>
    <n v="51812"/>
    <n v="85222734"/>
    <n v="51.811999999999998"/>
    <n v="85222.733999999997"/>
    <n v="85.222734000000003"/>
    <x v="0"/>
  </r>
  <r>
    <n v="202009"/>
    <x v="1"/>
    <s v="2020"/>
    <s v="09"/>
    <n v="10014000"/>
    <x v="18"/>
    <x v="5"/>
    <n v="26271"/>
    <n v="61259587"/>
    <n v="26.271000000000001"/>
    <n v="61259.587"/>
    <n v="61.259587000000003"/>
    <x v="0"/>
  </r>
  <r>
    <n v="202009"/>
    <x v="1"/>
    <s v="2020"/>
    <s v="09"/>
    <n v="10014000"/>
    <x v="18"/>
    <x v="6"/>
    <n v="134842"/>
    <n v="342921730"/>
    <n v="134.84200000000001"/>
    <n v="342921.73"/>
    <n v="342.92173000000003"/>
    <x v="0"/>
  </r>
  <r>
    <n v="202009"/>
    <x v="1"/>
    <s v="2020"/>
    <s v="09"/>
    <n v="10016000"/>
    <x v="19"/>
    <x v="0"/>
    <n v="52792"/>
    <n v="40269550"/>
    <n v="52.792000000000002"/>
    <n v="40269.550000000003"/>
    <n v="40.269550000000002"/>
    <x v="0"/>
  </r>
  <r>
    <n v="202009"/>
    <x v="1"/>
    <s v="2020"/>
    <s v="09"/>
    <n v="10016000"/>
    <x v="19"/>
    <x v="1"/>
    <n v="6074"/>
    <n v="15002659"/>
    <n v="6.0739999999999998"/>
    <n v="15002.659"/>
    <n v="15.002659"/>
    <x v="0"/>
  </r>
  <r>
    <n v="202009"/>
    <x v="1"/>
    <s v="2020"/>
    <s v="09"/>
    <n v="10016000"/>
    <x v="19"/>
    <x v="2"/>
    <n v="7601"/>
    <n v="27323340"/>
    <n v="7.601"/>
    <n v="27323.34"/>
    <n v="27.323340000000002"/>
    <x v="0"/>
  </r>
  <r>
    <n v="202009"/>
    <x v="1"/>
    <s v="2020"/>
    <s v="09"/>
    <n v="10016000"/>
    <x v="19"/>
    <x v="3"/>
    <n v="45711"/>
    <n v="54944600"/>
    <n v="45.710999999999999"/>
    <n v="54944.6"/>
    <n v="54.944600000000001"/>
    <x v="0"/>
  </r>
  <r>
    <n v="202009"/>
    <x v="1"/>
    <s v="2020"/>
    <s v="09"/>
    <n v="10016000"/>
    <x v="19"/>
    <x v="4"/>
    <n v="29156"/>
    <n v="41090128"/>
    <n v="29.155999999999999"/>
    <n v="41090.127999999997"/>
    <n v="41.090128"/>
    <x v="0"/>
  </r>
  <r>
    <n v="202009"/>
    <x v="1"/>
    <s v="2020"/>
    <s v="09"/>
    <n v="10016000"/>
    <x v="19"/>
    <x v="5"/>
    <n v="19123"/>
    <n v="44227688"/>
    <n v="19.123000000000001"/>
    <n v="44227.688000000002"/>
    <n v="44.227688000000001"/>
    <x v="0"/>
  </r>
  <r>
    <n v="202009"/>
    <x v="1"/>
    <s v="2020"/>
    <s v="09"/>
    <n v="10016000"/>
    <x v="19"/>
    <x v="6"/>
    <n v="58810"/>
    <n v="141974261"/>
    <n v="58.81"/>
    <n v="141974.261"/>
    <n v="141.97426100000001"/>
    <x v="0"/>
  </r>
  <r>
    <n v="202009"/>
    <x v="1"/>
    <s v="2020"/>
    <s v="09"/>
    <s v="9002000"/>
    <x v="20"/>
    <x v="0"/>
    <n v="68136"/>
    <n v="73391159"/>
    <n v="68.135999999999996"/>
    <n v="73391.159"/>
    <n v="73.391159000000002"/>
    <x v="0"/>
  </r>
  <r>
    <n v="202009"/>
    <x v="1"/>
    <s v="2020"/>
    <s v="09"/>
    <s v="9002000"/>
    <x v="20"/>
    <x v="1"/>
    <n v="4613"/>
    <n v="9633957"/>
    <n v="4.6130000000000004"/>
    <n v="9633.9570000000003"/>
    <n v="9.6339570000000005"/>
    <x v="0"/>
  </r>
  <r>
    <n v="202009"/>
    <x v="1"/>
    <s v="2020"/>
    <s v="09"/>
    <s v="9002000"/>
    <x v="20"/>
    <x v="2"/>
    <n v="7635"/>
    <n v="28897674"/>
    <n v="7.6349999999999998"/>
    <n v="28897.673999999999"/>
    <n v="28.897673999999999"/>
    <x v="0"/>
  </r>
  <r>
    <n v="202009"/>
    <x v="1"/>
    <s v="2020"/>
    <s v="09"/>
    <s v="9002000"/>
    <x v="20"/>
    <x v="3"/>
    <n v="33981"/>
    <n v="45435344"/>
    <n v="33.981000000000002"/>
    <n v="45435.343999999997"/>
    <n v="45.435344000000001"/>
    <x v="0"/>
  </r>
  <r>
    <n v="202009"/>
    <x v="1"/>
    <s v="2020"/>
    <s v="09"/>
    <s v="9002000"/>
    <x v="20"/>
    <x v="4"/>
    <n v="23026"/>
    <n v="33273046"/>
    <n v="23.026"/>
    <n v="33273.046000000002"/>
    <n v="33.273046000000001"/>
    <x v="0"/>
  </r>
  <r>
    <n v="202009"/>
    <x v="1"/>
    <s v="2020"/>
    <s v="09"/>
    <s v="9002000"/>
    <x v="20"/>
    <x v="5"/>
    <n v="16293"/>
    <n v="40614541"/>
    <n v="16.292999999999999"/>
    <n v="40614.540999999997"/>
    <n v="40.614541000000003"/>
    <x v="0"/>
  </r>
  <r>
    <n v="202009"/>
    <x v="1"/>
    <s v="2020"/>
    <s v="09"/>
    <s v="9002000"/>
    <x v="20"/>
    <x v="6"/>
    <n v="60191"/>
    <n v="120318814"/>
    <n v="60.191000000000003"/>
    <n v="120318.814"/>
    <n v="120.318814"/>
    <x v="0"/>
  </r>
  <r>
    <n v="202009"/>
    <x v="1"/>
    <s v="2020"/>
    <s v="09"/>
    <n v="9007000"/>
    <x v="21"/>
    <x v="0"/>
    <n v="8401"/>
    <n v="8923240"/>
    <n v="8.4009999999999998"/>
    <n v="8923.24"/>
    <n v="8.9232399999999998"/>
    <x v="0"/>
  </r>
  <r>
    <n v="202009"/>
    <x v="1"/>
    <s v="2020"/>
    <s v="09"/>
    <n v="9007000"/>
    <x v="21"/>
    <x v="1"/>
    <n v="719"/>
    <n v="1731443"/>
    <n v="0.71899999999999997"/>
    <n v="1731.443"/>
    <n v="1.7314430000000001"/>
    <x v="0"/>
  </r>
  <r>
    <n v="202009"/>
    <x v="1"/>
    <s v="2020"/>
    <s v="09"/>
    <n v="9007000"/>
    <x v="21"/>
    <x v="2"/>
    <n v="1151"/>
    <n v="3132807"/>
    <n v="1.151"/>
    <n v="3132.8069999999998"/>
    <n v="3.1328070000000001"/>
    <x v="0"/>
  </r>
  <r>
    <n v="202009"/>
    <x v="1"/>
    <s v="2020"/>
    <s v="09"/>
    <n v="9007000"/>
    <x v="21"/>
    <x v="3"/>
    <n v="6307"/>
    <n v="10945247"/>
    <n v="6.3070000000000004"/>
    <n v="10945.246999999999"/>
    <n v="10.945247"/>
    <x v="0"/>
  </r>
  <r>
    <n v="202009"/>
    <x v="1"/>
    <s v="2020"/>
    <s v="09"/>
    <n v="9007000"/>
    <x v="21"/>
    <x v="4"/>
    <n v="3899"/>
    <n v="5921457"/>
    <n v="3.899"/>
    <n v="5921.4570000000003"/>
    <n v="5.9214570000000002"/>
    <x v="0"/>
  </r>
  <r>
    <n v="202009"/>
    <x v="1"/>
    <s v="2020"/>
    <s v="09"/>
    <n v="9007000"/>
    <x v="21"/>
    <x v="5"/>
    <n v="2771"/>
    <n v="6991501"/>
    <n v="2.7709999999999999"/>
    <n v="6991.5010000000002"/>
    <n v="6.9915010000000004"/>
    <x v="0"/>
  </r>
  <r>
    <n v="202009"/>
    <x v="1"/>
    <s v="2020"/>
    <s v="09"/>
    <n v="9007000"/>
    <x v="21"/>
    <x v="6"/>
    <n v="10024"/>
    <n v="17678659"/>
    <n v="10.023999999999999"/>
    <n v="17678.659"/>
    <n v="17.678659"/>
    <x v="0"/>
  </r>
  <r>
    <n v="202010"/>
    <x v="2"/>
    <s v="2020"/>
    <s v="10"/>
    <n v="63000000"/>
    <x v="0"/>
    <x v="0"/>
    <n v="9044254"/>
    <n v="7255442365"/>
    <n v="9044.2540000000008"/>
    <n v="7255442.3650000002"/>
    <n v="7255.4423649999999"/>
    <x v="0"/>
  </r>
  <r>
    <n v="202010"/>
    <x v="2"/>
    <s v="2020"/>
    <s v="10"/>
    <n v="63000000"/>
    <x v="0"/>
    <x v="1"/>
    <n v="519259"/>
    <n v="1645403189"/>
    <n v="519.25900000000001"/>
    <n v="1645403.189"/>
    <n v="1645.4031890000001"/>
    <x v="0"/>
  </r>
  <r>
    <n v="202010"/>
    <x v="2"/>
    <s v="2020"/>
    <s v="10"/>
    <n v="63000000"/>
    <x v="0"/>
    <x v="2"/>
    <n v="700607"/>
    <n v="3222737459"/>
    <n v="700.60699999999997"/>
    <n v="3222737.4589999998"/>
    <n v="3222.7374589999999"/>
    <x v="0"/>
  </r>
  <r>
    <n v="202010"/>
    <x v="2"/>
    <s v="2020"/>
    <s v="10"/>
    <n v="63000000"/>
    <x v="0"/>
    <x v="3"/>
    <n v="3517074"/>
    <n v="2264254196"/>
    <n v="3517.0740000000001"/>
    <n v="2264254.196"/>
    <n v="2264.2541959999999"/>
    <x v="0"/>
  </r>
  <r>
    <n v="202010"/>
    <x v="2"/>
    <s v="2020"/>
    <s v="10"/>
    <n v="63000000"/>
    <x v="0"/>
    <x v="4"/>
    <n v="2821824"/>
    <n v="5149609001"/>
    <n v="2821.8240000000001"/>
    <n v="5149609.0010000002"/>
    <n v="5149.6090009999998"/>
    <x v="0"/>
  </r>
  <r>
    <n v="202010"/>
    <x v="2"/>
    <s v="2020"/>
    <s v="10"/>
    <n v="63000000"/>
    <x v="0"/>
    <x v="5"/>
    <n v="2102077"/>
    <n v="8051710991"/>
    <n v="2102.0770000000002"/>
    <n v="8051710.9910000004"/>
    <n v="8051.7109909999999"/>
    <x v="0"/>
  </r>
  <r>
    <n v="202010"/>
    <x v="2"/>
    <s v="2020"/>
    <s v="10"/>
    <n v="63000000"/>
    <x v="0"/>
    <x v="6"/>
    <n v="7680546"/>
    <n v="18444967230"/>
    <n v="7680.5460000000003"/>
    <n v="18444967.23"/>
    <n v="18444.967229999998"/>
    <x v="0"/>
  </r>
  <r>
    <n v="202010"/>
    <x v="2"/>
    <s v="2020"/>
    <s v="10"/>
    <n v="65000000"/>
    <x v="1"/>
    <x v="0"/>
    <n v="9415151"/>
    <n v="6982907982"/>
    <n v="9415.1509999999998"/>
    <n v="6982907.9819999998"/>
    <n v="6982.9079819999997"/>
    <x v="0"/>
  </r>
  <r>
    <n v="202010"/>
    <x v="2"/>
    <s v="2020"/>
    <s v="10"/>
    <n v="65000000"/>
    <x v="1"/>
    <x v="1"/>
    <n v="624283"/>
    <n v="1545533803"/>
    <n v="624.28300000000002"/>
    <n v="1545533.8030000001"/>
    <n v="1545.533803"/>
    <x v="0"/>
  </r>
  <r>
    <n v="202010"/>
    <x v="2"/>
    <s v="2020"/>
    <s v="10"/>
    <n v="65000000"/>
    <x v="1"/>
    <x v="2"/>
    <n v="795454"/>
    <n v="2923554403"/>
    <n v="795.45399999999995"/>
    <n v="2923554.4029999999"/>
    <n v="2923.5544030000001"/>
    <x v="0"/>
  </r>
  <r>
    <n v="202010"/>
    <x v="2"/>
    <s v="2020"/>
    <s v="10"/>
    <n v="65000000"/>
    <x v="1"/>
    <x v="3"/>
    <n v="4228999"/>
    <n v="2827299790"/>
    <n v="4228.9989999999998"/>
    <n v="2827299.79"/>
    <n v="2827.29979"/>
    <x v="0"/>
  </r>
  <r>
    <n v="202010"/>
    <x v="2"/>
    <s v="2020"/>
    <s v="10"/>
    <n v="65000000"/>
    <x v="1"/>
    <x v="4"/>
    <n v="3289466"/>
    <n v="4669626557"/>
    <n v="3289.4659999999999"/>
    <n v="4669626.557"/>
    <n v="4669.6265569999996"/>
    <x v="0"/>
  </r>
  <r>
    <n v="202010"/>
    <x v="2"/>
    <s v="2020"/>
    <s v="10"/>
    <n v="65000000"/>
    <x v="1"/>
    <x v="5"/>
    <n v="2278427"/>
    <n v="7328225526"/>
    <n v="2278.4270000000001"/>
    <n v="7328225.5259999996"/>
    <n v="7328.2255260000002"/>
    <x v="0"/>
  </r>
  <r>
    <n v="202010"/>
    <x v="2"/>
    <s v="2020"/>
    <s v="10"/>
    <n v="65000000"/>
    <x v="1"/>
    <x v="6"/>
    <n v="9651406"/>
    <n v="19576165996"/>
    <n v="9651.4060000000009"/>
    <n v="19576165.995999999"/>
    <n v="19576.165996"/>
    <x v="0"/>
  </r>
  <r>
    <n v="202010"/>
    <x v="2"/>
    <s v="2020"/>
    <s v="10"/>
    <n v="68000000"/>
    <x v="2"/>
    <x v="0"/>
    <n v="3944313"/>
    <n v="3154512725"/>
    <n v="3944.3130000000001"/>
    <n v="3154512.7250000001"/>
    <n v="3154.512725"/>
    <x v="0"/>
  </r>
  <r>
    <n v="202010"/>
    <x v="2"/>
    <s v="2020"/>
    <s v="10"/>
    <n v="68000000"/>
    <x v="2"/>
    <x v="1"/>
    <n v="252717"/>
    <n v="644128266"/>
    <n v="252.71700000000001"/>
    <n v="644128.26599999995"/>
    <n v="644.12826600000005"/>
    <x v="0"/>
  </r>
  <r>
    <n v="202010"/>
    <x v="2"/>
    <s v="2020"/>
    <s v="10"/>
    <n v="68000000"/>
    <x v="2"/>
    <x v="2"/>
    <n v="367794"/>
    <n v="1261220332"/>
    <n v="367.79399999999998"/>
    <n v="1261220.3319999999"/>
    <n v="1261.2203320000001"/>
    <x v="0"/>
  </r>
  <r>
    <n v="202010"/>
    <x v="2"/>
    <s v="2020"/>
    <s v="10"/>
    <n v="68000000"/>
    <x v="2"/>
    <x v="3"/>
    <n v="2100100"/>
    <n v="1569969826"/>
    <n v="2100.1"/>
    <n v="1569969.8259999999"/>
    <n v="1569.969826"/>
    <x v="0"/>
  </r>
  <r>
    <n v="202010"/>
    <x v="2"/>
    <s v="2020"/>
    <s v="10"/>
    <n v="68000000"/>
    <x v="2"/>
    <x v="4"/>
    <n v="1430066"/>
    <n v="1959491051"/>
    <n v="1430.066"/>
    <n v="1959491.051"/>
    <n v="1959.491051"/>
    <x v="0"/>
  </r>
  <r>
    <n v="202010"/>
    <x v="2"/>
    <s v="2020"/>
    <s v="10"/>
    <n v="68000000"/>
    <x v="2"/>
    <x v="5"/>
    <n v="1044771"/>
    <n v="3317166794"/>
    <n v="1044.771"/>
    <n v="3317166.7940000002"/>
    <n v="3317.1667940000002"/>
    <x v="0"/>
  </r>
  <r>
    <n v="202010"/>
    <x v="2"/>
    <s v="2020"/>
    <s v="10"/>
    <n v="68000000"/>
    <x v="2"/>
    <x v="6"/>
    <n v="4276168"/>
    <n v="8853402458"/>
    <n v="4276.1679999999997"/>
    <n v="8853402.4580000006"/>
    <n v="8853.4024580000005"/>
    <x v="0"/>
  </r>
  <r>
    <n v="202010"/>
    <x v="2"/>
    <s v="2020"/>
    <s v="10"/>
    <n v="10004000"/>
    <x v="3"/>
    <x v="0"/>
    <n v="1146237"/>
    <n v="911585078"/>
    <n v="1146.2370000000001"/>
    <n v="911585.07799999998"/>
    <n v="911.58507799999995"/>
    <x v="0"/>
  </r>
  <r>
    <n v="202010"/>
    <x v="2"/>
    <s v="2020"/>
    <s v="10"/>
    <n v="10004000"/>
    <x v="3"/>
    <x v="1"/>
    <n v="67064"/>
    <n v="171774776"/>
    <n v="67.063999999999993"/>
    <n v="171774.77600000001"/>
    <n v="171.774776"/>
    <x v="0"/>
  </r>
  <r>
    <n v="202010"/>
    <x v="2"/>
    <s v="2020"/>
    <s v="10"/>
    <n v="10004000"/>
    <x v="3"/>
    <x v="2"/>
    <n v="105806"/>
    <n v="394108096"/>
    <n v="105.806"/>
    <n v="394108.09600000002"/>
    <n v="394.10809599999999"/>
    <x v="0"/>
  </r>
  <r>
    <n v="202010"/>
    <x v="2"/>
    <s v="2020"/>
    <s v="10"/>
    <n v="10004000"/>
    <x v="3"/>
    <x v="3"/>
    <n v="599725"/>
    <n v="446198758"/>
    <n v="599.72500000000002"/>
    <n v="446198.75799999997"/>
    <n v="446.198758"/>
    <x v="0"/>
  </r>
  <r>
    <n v="202010"/>
    <x v="2"/>
    <s v="2020"/>
    <s v="10"/>
    <n v="10004000"/>
    <x v="3"/>
    <x v="4"/>
    <n v="375384"/>
    <n v="550821178"/>
    <n v="375.38400000000001"/>
    <n v="550821.17799999996"/>
    <n v="550.82117800000003"/>
    <x v="0"/>
  </r>
  <r>
    <n v="202010"/>
    <x v="2"/>
    <s v="2020"/>
    <s v="10"/>
    <n v="10004000"/>
    <x v="3"/>
    <x v="5"/>
    <n v="256748"/>
    <n v="782412357"/>
    <n v="256.74799999999999"/>
    <n v="782412.35699999996"/>
    <n v="782.41235700000004"/>
    <x v="0"/>
  </r>
  <r>
    <n v="202010"/>
    <x v="2"/>
    <s v="2020"/>
    <s v="10"/>
    <n v="10004000"/>
    <x v="3"/>
    <x v="6"/>
    <n v="1155218"/>
    <n v="2487967057"/>
    <n v="1155.2180000000001"/>
    <n v="2487967.057"/>
    <n v="2487.9670569999998"/>
    <x v="0"/>
  </r>
  <r>
    <n v="202010"/>
    <x v="2"/>
    <s v="2020"/>
    <s v="10"/>
    <n v="10018000"/>
    <x v="4"/>
    <x v="0"/>
    <n v="1215027"/>
    <n v="940805359"/>
    <n v="1215.027"/>
    <n v="940805.35900000005"/>
    <n v="940.80535899999995"/>
    <x v="0"/>
  </r>
  <r>
    <n v="202010"/>
    <x v="2"/>
    <s v="2020"/>
    <s v="10"/>
    <n v="10018000"/>
    <x v="4"/>
    <x v="1"/>
    <n v="61864"/>
    <n v="162940599"/>
    <n v="61.863999999999997"/>
    <n v="162940.59899999999"/>
    <n v="162.94059899999999"/>
    <x v="0"/>
  </r>
  <r>
    <n v="202010"/>
    <x v="2"/>
    <s v="2020"/>
    <s v="10"/>
    <n v="10018000"/>
    <x v="4"/>
    <x v="2"/>
    <n v="104745"/>
    <n v="388627756"/>
    <n v="104.745"/>
    <n v="388627.75599999999"/>
    <n v="388.62775599999998"/>
    <x v="0"/>
  </r>
  <r>
    <n v="202010"/>
    <x v="2"/>
    <s v="2020"/>
    <s v="10"/>
    <n v="10018000"/>
    <x v="4"/>
    <x v="3"/>
    <n v="544681"/>
    <n v="362802771"/>
    <n v="544.68100000000004"/>
    <n v="362802.77100000001"/>
    <n v="362.80277100000001"/>
    <x v="0"/>
  </r>
  <r>
    <n v="202010"/>
    <x v="2"/>
    <s v="2020"/>
    <s v="10"/>
    <n v="10018000"/>
    <x v="4"/>
    <x v="4"/>
    <n v="369350"/>
    <n v="544799393"/>
    <n v="369.35"/>
    <n v="544799.39300000004"/>
    <n v="544.79939300000001"/>
    <x v="0"/>
  </r>
  <r>
    <n v="202010"/>
    <x v="2"/>
    <s v="2020"/>
    <s v="10"/>
    <n v="10018000"/>
    <x v="4"/>
    <x v="5"/>
    <n v="291339"/>
    <n v="920315738"/>
    <n v="291.339"/>
    <n v="920315.73800000001"/>
    <n v="920.31573800000001"/>
    <x v="0"/>
  </r>
  <r>
    <n v="202010"/>
    <x v="2"/>
    <s v="2020"/>
    <s v="10"/>
    <n v="10018000"/>
    <x v="4"/>
    <x v="6"/>
    <n v="1088361"/>
    <n v="2361452947"/>
    <n v="1088.3610000000001"/>
    <n v="2361452.9470000002"/>
    <n v="2361.4529470000002"/>
    <x v="0"/>
  </r>
  <r>
    <n v="202010"/>
    <x v="2"/>
    <s v="2020"/>
    <s v="10"/>
    <n v="10005000"/>
    <x v="5"/>
    <x v="0"/>
    <n v="535934"/>
    <n v="434616469"/>
    <n v="535.93399999999997"/>
    <n v="434616.46899999998"/>
    <n v="434.616469"/>
    <x v="0"/>
  </r>
  <r>
    <n v="202010"/>
    <x v="2"/>
    <s v="2020"/>
    <s v="10"/>
    <n v="10005000"/>
    <x v="5"/>
    <x v="1"/>
    <n v="43356"/>
    <n v="104897336"/>
    <n v="43.356000000000002"/>
    <n v="104897.336"/>
    <n v="104.897336"/>
    <x v="0"/>
  </r>
  <r>
    <n v="202010"/>
    <x v="2"/>
    <s v="2020"/>
    <s v="10"/>
    <n v="10005000"/>
    <x v="5"/>
    <x v="2"/>
    <n v="57024"/>
    <n v="191162396"/>
    <n v="57.024000000000001"/>
    <n v="191162.39600000001"/>
    <n v="191.162396"/>
    <x v="0"/>
  </r>
  <r>
    <n v="202010"/>
    <x v="2"/>
    <s v="2020"/>
    <s v="10"/>
    <n v="10005000"/>
    <x v="5"/>
    <x v="3"/>
    <n v="436485"/>
    <n v="312299599"/>
    <n v="436.48500000000001"/>
    <n v="312299.59899999999"/>
    <n v="312.299599"/>
    <x v="0"/>
  </r>
  <r>
    <n v="202010"/>
    <x v="2"/>
    <s v="2020"/>
    <s v="10"/>
    <n v="10005000"/>
    <x v="5"/>
    <x v="4"/>
    <n v="224895"/>
    <n v="293393078"/>
    <n v="224.89500000000001"/>
    <n v="293393.07799999998"/>
    <n v="293.393078"/>
    <x v="0"/>
  </r>
  <r>
    <n v="202010"/>
    <x v="2"/>
    <s v="2020"/>
    <s v="10"/>
    <n v="10005000"/>
    <x v="5"/>
    <x v="5"/>
    <n v="136179"/>
    <n v="396778555"/>
    <n v="136.179"/>
    <n v="396778.55499999999"/>
    <n v="396.77855499999998"/>
    <x v="0"/>
  </r>
  <r>
    <n v="202010"/>
    <x v="2"/>
    <s v="2020"/>
    <s v="10"/>
    <n v="10005000"/>
    <x v="5"/>
    <x v="6"/>
    <n v="702496"/>
    <n v="1360904107"/>
    <n v="702.49599999999998"/>
    <n v="1360904.1070000001"/>
    <n v="1360.9041070000001"/>
    <x v="0"/>
  </r>
  <r>
    <n v="202010"/>
    <x v="2"/>
    <s v="2020"/>
    <s v="10"/>
    <n v="66000000"/>
    <x v="6"/>
    <x v="0"/>
    <n v="4993349"/>
    <n v="4049334412"/>
    <n v="4993.3490000000002"/>
    <n v="4049334.412"/>
    <n v="4049.3344120000002"/>
    <x v="0"/>
  </r>
  <r>
    <n v="202010"/>
    <x v="2"/>
    <s v="2020"/>
    <s v="10"/>
    <n v="66000000"/>
    <x v="6"/>
    <x v="1"/>
    <n v="341677"/>
    <n v="894078172"/>
    <n v="341.67700000000002"/>
    <n v="894078.17200000002"/>
    <n v="894.078172"/>
    <x v="0"/>
  </r>
  <r>
    <n v="202010"/>
    <x v="2"/>
    <s v="2020"/>
    <s v="10"/>
    <n v="66000000"/>
    <x v="6"/>
    <x v="2"/>
    <n v="494226"/>
    <n v="1734567599"/>
    <n v="494.226"/>
    <n v="1734567.5989999999"/>
    <n v="1734.567599"/>
    <x v="0"/>
  </r>
  <r>
    <n v="202010"/>
    <x v="2"/>
    <s v="2020"/>
    <s v="10"/>
    <n v="66000000"/>
    <x v="6"/>
    <x v="3"/>
    <n v="2811032"/>
    <n v="2093204580"/>
    <n v="2811.0320000000002"/>
    <n v="2093204.58"/>
    <n v="2093.2045800000001"/>
    <x v="0"/>
  </r>
  <r>
    <n v="202010"/>
    <x v="2"/>
    <s v="2020"/>
    <s v="10"/>
    <n v="66000000"/>
    <x v="6"/>
    <x v="4"/>
    <n v="1740849"/>
    <n v="2716253183"/>
    <n v="1740.8489999999999"/>
    <n v="2716253.1830000002"/>
    <n v="2716.2531829999998"/>
    <x v="0"/>
  </r>
  <r>
    <n v="202010"/>
    <x v="2"/>
    <s v="2020"/>
    <s v="10"/>
    <n v="66000000"/>
    <x v="6"/>
    <x v="5"/>
    <n v="1271863"/>
    <n v="4266838336"/>
    <n v="1271.8630000000001"/>
    <n v="4266838.3360000001"/>
    <n v="4266.8383359999998"/>
    <x v="0"/>
  </r>
  <r>
    <n v="202010"/>
    <x v="2"/>
    <s v="2020"/>
    <s v="10"/>
    <n v="66000000"/>
    <x v="6"/>
    <x v="6"/>
    <n v="4890339"/>
    <n v="11504569437"/>
    <n v="4890.3389999999999"/>
    <n v="11504569.437000001"/>
    <n v="11504.569437"/>
    <x v="0"/>
  </r>
  <r>
    <n v="202010"/>
    <x v="2"/>
    <s v="2020"/>
    <s v="10"/>
    <n v="10007000"/>
    <x v="7"/>
    <x v="0"/>
    <n v="1073971"/>
    <n v="865111920"/>
    <n v="1073.971"/>
    <n v="865111.92"/>
    <n v="865.11192000000005"/>
    <x v="0"/>
  </r>
  <r>
    <n v="202010"/>
    <x v="2"/>
    <s v="2020"/>
    <s v="10"/>
    <n v="10007000"/>
    <x v="7"/>
    <x v="1"/>
    <n v="101068"/>
    <n v="251564903"/>
    <n v="101.068"/>
    <n v="251564.90299999999"/>
    <n v="251.56490299999999"/>
    <x v="0"/>
  </r>
  <r>
    <n v="202010"/>
    <x v="2"/>
    <s v="2020"/>
    <s v="10"/>
    <n v="10007000"/>
    <x v="7"/>
    <x v="2"/>
    <n v="119923"/>
    <n v="410737092"/>
    <n v="119.923"/>
    <n v="410737.092"/>
    <n v="410.73709200000002"/>
    <x v="0"/>
  </r>
  <r>
    <n v="202010"/>
    <x v="2"/>
    <s v="2020"/>
    <s v="10"/>
    <n v="10007000"/>
    <x v="7"/>
    <x v="3"/>
    <n v="881593"/>
    <n v="682342020"/>
    <n v="881.59299999999996"/>
    <n v="682342.02"/>
    <n v="682.34202000000005"/>
    <x v="0"/>
  </r>
  <r>
    <n v="202010"/>
    <x v="2"/>
    <s v="2020"/>
    <s v="10"/>
    <n v="10007000"/>
    <x v="7"/>
    <x v="4"/>
    <n v="441125"/>
    <n v="620531235"/>
    <n v="441.125"/>
    <n v="620531.23499999999"/>
    <n v="620.53123500000004"/>
    <x v="0"/>
  </r>
  <r>
    <n v="202010"/>
    <x v="2"/>
    <s v="2020"/>
    <s v="10"/>
    <n v="10007000"/>
    <x v="7"/>
    <x v="5"/>
    <n v="273283"/>
    <n v="860259656"/>
    <n v="273.28300000000002"/>
    <n v="860259.65599999996"/>
    <n v="860.25965599999995"/>
    <x v="0"/>
  </r>
  <r>
    <n v="202010"/>
    <x v="2"/>
    <s v="2020"/>
    <s v="10"/>
    <n v="10007000"/>
    <x v="7"/>
    <x v="6"/>
    <n v="1312728"/>
    <n v="3155547986"/>
    <n v="1312.7280000000001"/>
    <n v="3155547.986"/>
    <n v="3155.547986"/>
    <x v="0"/>
  </r>
  <r>
    <n v="202010"/>
    <x v="2"/>
    <s v="2020"/>
    <s v="10"/>
    <n v="10008000"/>
    <x v="8"/>
    <x v="0"/>
    <n v="359437"/>
    <n v="281727724"/>
    <n v="359.43700000000001"/>
    <n v="281727.72399999999"/>
    <n v="281.72772400000002"/>
    <x v="0"/>
  </r>
  <r>
    <n v="202010"/>
    <x v="2"/>
    <s v="2020"/>
    <s v="10"/>
    <n v="10008000"/>
    <x v="8"/>
    <x v="1"/>
    <n v="33216"/>
    <n v="80737027"/>
    <n v="33.216000000000001"/>
    <n v="80737.027000000002"/>
    <n v="80.737026999999998"/>
    <x v="0"/>
  </r>
  <r>
    <n v="202010"/>
    <x v="2"/>
    <s v="2020"/>
    <s v="10"/>
    <n v="10008000"/>
    <x v="8"/>
    <x v="2"/>
    <n v="40573"/>
    <n v="133944268"/>
    <n v="40.573"/>
    <n v="133944.26800000001"/>
    <n v="133.94426799999999"/>
    <x v="0"/>
  </r>
  <r>
    <n v="202010"/>
    <x v="2"/>
    <s v="2020"/>
    <s v="10"/>
    <n v="10008000"/>
    <x v="8"/>
    <x v="3"/>
    <n v="302562"/>
    <n v="228467539"/>
    <n v="302.56200000000001"/>
    <n v="228467.53899999999"/>
    <n v="228.46753899999999"/>
    <x v="0"/>
  </r>
  <r>
    <n v="202010"/>
    <x v="2"/>
    <s v="2020"/>
    <s v="10"/>
    <n v="10008000"/>
    <x v="8"/>
    <x v="4"/>
    <n v="153004"/>
    <n v="210179709"/>
    <n v="153.00399999999999"/>
    <n v="210179.709"/>
    <n v="210.179709"/>
    <x v="0"/>
  </r>
  <r>
    <n v="202010"/>
    <x v="2"/>
    <s v="2020"/>
    <s v="10"/>
    <n v="10008000"/>
    <x v="8"/>
    <x v="5"/>
    <n v="90932"/>
    <n v="263603673"/>
    <n v="90.932000000000002"/>
    <n v="263603.67300000001"/>
    <n v="263.60367300000001"/>
    <x v="0"/>
  </r>
  <r>
    <n v="202010"/>
    <x v="2"/>
    <s v="2020"/>
    <s v="10"/>
    <n v="10008000"/>
    <x v="8"/>
    <x v="6"/>
    <n v="451609"/>
    <n v="975166547"/>
    <n v="451.60899999999998"/>
    <n v="975166.54700000002"/>
    <n v="975.16654700000004"/>
    <x v="0"/>
  </r>
  <r>
    <n v="202010"/>
    <x v="2"/>
    <s v="2020"/>
    <s v="10"/>
    <n v="10009000"/>
    <x v="9"/>
    <x v="0"/>
    <n v="428475"/>
    <n v="349388654"/>
    <n v="428.47500000000002"/>
    <n v="349388.65399999998"/>
    <n v="349.38865399999997"/>
    <x v="0"/>
  </r>
  <r>
    <n v="202010"/>
    <x v="2"/>
    <s v="2020"/>
    <s v="10"/>
    <n v="10009000"/>
    <x v="9"/>
    <x v="1"/>
    <n v="43629"/>
    <n v="101251249"/>
    <n v="43.628999999999998"/>
    <n v="101251.249"/>
    <n v="101.251249"/>
    <x v="0"/>
  </r>
  <r>
    <n v="202010"/>
    <x v="2"/>
    <s v="2020"/>
    <s v="10"/>
    <n v="10009000"/>
    <x v="9"/>
    <x v="2"/>
    <n v="50136"/>
    <n v="166117304"/>
    <n v="50.136000000000003"/>
    <n v="166117.304"/>
    <n v="166.11730399999999"/>
    <x v="0"/>
  </r>
  <r>
    <n v="202010"/>
    <x v="2"/>
    <s v="2020"/>
    <s v="10"/>
    <n v="10009000"/>
    <x v="9"/>
    <x v="3"/>
    <n v="403458"/>
    <n v="308343375"/>
    <n v="403.45800000000003"/>
    <n v="308343.375"/>
    <n v="308.34337499999998"/>
    <x v="0"/>
  </r>
  <r>
    <n v="202010"/>
    <x v="2"/>
    <s v="2020"/>
    <s v="10"/>
    <n v="10009000"/>
    <x v="9"/>
    <x v="4"/>
    <n v="188080"/>
    <n v="237056615"/>
    <n v="188.08"/>
    <n v="237056.61499999999"/>
    <n v="237.05661499999999"/>
    <x v="0"/>
  </r>
  <r>
    <n v="202010"/>
    <x v="2"/>
    <s v="2020"/>
    <s v="10"/>
    <n v="10009000"/>
    <x v="9"/>
    <x v="5"/>
    <n v="104406"/>
    <n v="340053569"/>
    <n v="104.40600000000001"/>
    <n v="340053.56900000002"/>
    <n v="340.05356899999998"/>
    <x v="0"/>
  </r>
  <r>
    <n v="202010"/>
    <x v="2"/>
    <s v="2020"/>
    <s v="10"/>
    <n v="10009000"/>
    <x v="9"/>
    <x v="6"/>
    <n v="535846"/>
    <n v="1215105848"/>
    <n v="535.846"/>
    <n v="1215105.848"/>
    <n v="1215.1058479999999"/>
    <x v="0"/>
  </r>
  <r>
    <n v="202010"/>
    <x v="2"/>
    <s v="2020"/>
    <s v="10"/>
    <n v="10010000"/>
    <x v="10"/>
    <x v="0"/>
    <n v="316326"/>
    <n v="266694866"/>
    <n v="316.32600000000002"/>
    <n v="266694.86599999998"/>
    <n v="266.69486599999999"/>
    <x v="0"/>
  </r>
  <r>
    <n v="202010"/>
    <x v="2"/>
    <s v="2020"/>
    <s v="10"/>
    <n v="10010000"/>
    <x v="10"/>
    <x v="1"/>
    <n v="27304"/>
    <n v="64570733"/>
    <n v="27.303999999999998"/>
    <n v="64570.733"/>
    <n v="64.570733000000004"/>
    <x v="0"/>
  </r>
  <r>
    <n v="202010"/>
    <x v="2"/>
    <s v="2020"/>
    <s v="10"/>
    <n v="10010000"/>
    <x v="10"/>
    <x v="2"/>
    <n v="33406"/>
    <n v="104467060"/>
    <n v="33.405999999999999"/>
    <n v="104467.06"/>
    <n v="104.46706"/>
    <x v="0"/>
  </r>
  <r>
    <n v="202010"/>
    <x v="2"/>
    <s v="2020"/>
    <s v="10"/>
    <n v="10010000"/>
    <x v="10"/>
    <x v="3"/>
    <n v="298345"/>
    <n v="219655546"/>
    <n v="298.34500000000003"/>
    <n v="219655.546"/>
    <n v="219.65554599999999"/>
    <x v="0"/>
  </r>
  <r>
    <n v="202010"/>
    <x v="2"/>
    <s v="2020"/>
    <s v="10"/>
    <n v="10010000"/>
    <x v="10"/>
    <x v="4"/>
    <n v="136463"/>
    <n v="167492895"/>
    <n v="136.46299999999999"/>
    <n v="167492.89499999999"/>
    <n v="167.492895"/>
    <x v="0"/>
  </r>
  <r>
    <n v="202010"/>
    <x v="2"/>
    <s v="2020"/>
    <s v="10"/>
    <n v="10010000"/>
    <x v="10"/>
    <x v="5"/>
    <n v="82801"/>
    <n v="280284596"/>
    <n v="82.801000000000002"/>
    <n v="280284.59600000002"/>
    <n v="280.28459600000002"/>
    <x v="0"/>
  </r>
  <r>
    <n v="202010"/>
    <x v="2"/>
    <s v="2020"/>
    <s v="10"/>
    <n v="10010000"/>
    <x v="10"/>
    <x v="6"/>
    <n v="380945"/>
    <n v="878639779"/>
    <n v="380.94499999999999"/>
    <n v="878639.77899999998"/>
    <n v="878.63977899999998"/>
    <x v="0"/>
  </r>
  <r>
    <n v="202010"/>
    <x v="2"/>
    <s v="2020"/>
    <s v="10"/>
    <n v="10020000"/>
    <x v="11"/>
    <x v="0"/>
    <n v="351079"/>
    <n v="290539476"/>
    <n v="351.07900000000001"/>
    <n v="290539.47600000002"/>
    <n v="290.53947599999998"/>
    <x v="0"/>
  </r>
  <r>
    <n v="202010"/>
    <x v="2"/>
    <s v="2020"/>
    <s v="10"/>
    <n v="10020000"/>
    <x v="11"/>
    <x v="1"/>
    <n v="26497"/>
    <n v="66383030"/>
    <n v="26.497"/>
    <n v="66383.03"/>
    <n v="66.383030000000005"/>
    <x v="0"/>
  </r>
  <r>
    <n v="202010"/>
    <x v="2"/>
    <s v="2020"/>
    <s v="10"/>
    <n v="10020000"/>
    <x v="11"/>
    <x v="2"/>
    <n v="38419"/>
    <n v="141627282"/>
    <n v="38.418999999999997"/>
    <n v="141627.28200000001"/>
    <n v="141.62728200000001"/>
    <x v="0"/>
  </r>
  <r>
    <n v="202010"/>
    <x v="2"/>
    <s v="2020"/>
    <s v="10"/>
    <n v="10020000"/>
    <x v="11"/>
    <x v="3"/>
    <n v="222585"/>
    <n v="159286568"/>
    <n v="222.58500000000001"/>
    <n v="159286.568"/>
    <n v="159.28656799999999"/>
    <x v="0"/>
  </r>
  <r>
    <n v="202010"/>
    <x v="2"/>
    <s v="2020"/>
    <s v="10"/>
    <n v="10020000"/>
    <x v="11"/>
    <x v="4"/>
    <n v="124252"/>
    <n v="172044550"/>
    <n v="124.252"/>
    <n v="172044.55"/>
    <n v="172.04454999999999"/>
    <x v="0"/>
  </r>
  <r>
    <n v="202010"/>
    <x v="2"/>
    <s v="2020"/>
    <s v="10"/>
    <n v="10020000"/>
    <x v="11"/>
    <x v="5"/>
    <n v="94387"/>
    <n v="367573699"/>
    <n v="94.387"/>
    <n v="367573.69900000002"/>
    <n v="367.57369899999998"/>
    <x v="0"/>
  </r>
  <r>
    <n v="202010"/>
    <x v="2"/>
    <s v="2020"/>
    <s v="10"/>
    <n v="10020000"/>
    <x v="11"/>
    <x v="6"/>
    <n v="413822"/>
    <n v="922750681"/>
    <n v="413.822"/>
    <n v="922750.68099999998"/>
    <n v="922.75068099999999"/>
    <x v="0"/>
  </r>
  <r>
    <n v="202010"/>
    <x v="2"/>
    <s v="2020"/>
    <s v="10"/>
    <n v="67000000"/>
    <x v="12"/>
    <x v="0"/>
    <n v="2461862"/>
    <n v="1912657754"/>
    <n v="2461.8620000000001"/>
    <n v="1912657.754"/>
    <n v="1912.6577540000001"/>
    <x v="0"/>
  </r>
  <r>
    <n v="202010"/>
    <x v="2"/>
    <s v="2020"/>
    <s v="10"/>
    <n v="67000000"/>
    <x v="12"/>
    <x v="1"/>
    <n v="178685"/>
    <n v="416865036"/>
    <n v="178.685"/>
    <n v="416865.03600000002"/>
    <n v="416.86503599999998"/>
    <x v="0"/>
  </r>
  <r>
    <n v="202010"/>
    <x v="2"/>
    <s v="2020"/>
    <s v="10"/>
    <n v="67000000"/>
    <x v="12"/>
    <x v="2"/>
    <n v="276793"/>
    <n v="919331782"/>
    <n v="276.79300000000001"/>
    <n v="919331.78200000001"/>
    <n v="919.33178199999998"/>
    <x v="0"/>
  </r>
  <r>
    <n v="202010"/>
    <x v="2"/>
    <s v="2020"/>
    <s v="10"/>
    <n v="67000000"/>
    <x v="12"/>
    <x v="3"/>
    <n v="1622767"/>
    <n v="1156085360"/>
    <n v="1622.7670000000001"/>
    <n v="1156085.3600000001"/>
    <n v="1156.08536"/>
    <x v="0"/>
  </r>
  <r>
    <n v="202010"/>
    <x v="2"/>
    <s v="2020"/>
    <s v="10"/>
    <n v="67000000"/>
    <x v="12"/>
    <x v="4"/>
    <n v="896937"/>
    <n v="1201268409"/>
    <n v="896.93700000000001"/>
    <n v="1201268.409"/>
    <n v="1201.268409"/>
    <x v="0"/>
  </r>
  <r>
    <n v="202010"/>
    <x v="2"/>
    <s v="2020"/>
    <s v="10"/>
    <n v="67000000"/>
    <x v="12"/>
    <x v="5"/>
    <n v="823703"/>
    <n v="3357643264"/>
    <n v="823.70299999999997"/>
    <n v="3357643.264"/>
    <n v="3357.6432639999998"/>
    <x v="0"/>
  </r>
  <r>
    <n v="202010"/>
    <x v="2"/>
    <s v="2020"/>
    <s v="10"/>
    <n v="67000000"/>
    <x v="12"/>
    <x v="6"/>
    <n v="2663293"/>
    <n v="6234150530"/>
    <n v="2663.2930000000001"/>
    <n v="6234150.5300000003"/>
    <n v="6234.1505299999999"/>
    <x v="0"/>
  </r>
  <r>
    <n v="202010"/>
    <x v="2"/>
    <s v="2020"/>
    <s v="10"/>
    <n v="64000000"/>
    <x v="13"/>
    <x v="0"/>
    <n v="4086705"/>
    <n v="3487794712"/>
    <n v="4086.7049999999999"/>
    <n v="3487794.7119999998"/>
    <n v="3487.7947119999999"/>
    <x v="0"/>
  </r>
  <r>
    <n v="202010"/>
    <x v="2"/>
    <s v="2020"/>
    <s v="10"/>
    <n v="64000000"/>
    <x v="13"/>
    <x v="1"/>
    <n v="284251"/>
    <n v="636210126"/>
    <n v="284.25099999999998"/>
    <n v="636210.12600000005"/>
    <n v="636.21012599999995"/>
    <x v="0"/>
  </r>
  <r>
    <n v="202010"/>
    <x v="2"/>
    <s v="2020"/>
    <s v="10"/>
    <n v="64000000"/>
    <x v="13"/>
    <x v="2"/>
    <n v="461056"/>
    <n v="1529248950"/>
    <n v="461.05599999999998"/>
    <n v="1529248.95"/>
    <n v="1529.2489499999999"/>
    <x v="0"/>
  </r>
  <r>
    <n v="202010"/>
    <x v="2"/>
    <s v="2020"/>
    <s v="10"/>
    <n v="64000000"/>
    <x v="13"/>
    <x v="3"/>
    <n v="2399177"/>
    <n v="1761950623"/>
    <n v="2399.1770000000001"/>
    <n v="1761950.6229999999"/>
    <n v="1761.950623"/>
    <x v="0"/>
  </r>
  <r>
    <n v="202010"/>
    <x v="2"/>
    <s v="2020"/>
    <s v="10"/>
    <n v="64000000"/>
    <x v="13"/>
    <x v="4"/>
    <n v="1484594"/>
    <n v="2005579958"/>
    <n v="1484.5940000000001"/>
    <n v="2005579.9580000001"/>
    <n v="2005.579958"/>
    <x v="0"/>
  </r>
  <r>
    <n v="202010"/>
    <x v="2"/>
    <s v="2020"/>
    <s v="10"/>
    <n v="64000000"/>
    <x v="13"/>
    <x v="5"/>
    <n v="1345696"/>
    <n v="4160644134"/>
    <n v="1345.6959999999999"/>
    <n v="4160644.1340000001"/>
    <n v="4160.6441340000001"/>
    <x v="0"/>
  </r>
  <r>
    <n v="202010"/>
    <x v="2"/>
    <s v="2020"/>
    <s v="10"/>
    <n v="64000000"/>
    <x v="13"/>
    <x v="6"/>
    <n v="4199610"/>
    <n v="9827492361"/>
    <n v="4199.6099999999997"/>
    <n v="9827492.3609999996"/>
    <n v="9827.4923610000005"/>
    <x v="0"/>
  </r>
  <r>
    <n v="202010"/>
    <x v="2"/>
    <s v="2020"/>
    <s v="10"/>
    <n v="10013000"/>
    <x v="14"/>
    <x v="0"/>
    <n v="571846"/>
    <n v="510827345"/>
    <n v="571.846"/>
    <n v="510827.34499999997"/>
    <n v="510.82734499999998"/>
    <x v="0"/>
  </r>
  <r>
    <n v="202010"/>
    <x v="2"/>
    <s v="2020"/>
    <s v="10"/>
    <n v="10013000"/>
    <x v="14"/>
    <x v="1"/>
    <n v="47606"/>
    <n v="109416228"/>
    <n v="47.606000000000002"/>
    <n v="109416.228"/>
    <n v="109.416228"/>
    <x v="0"/>
  </r>
  <r>
    <n v="202010"/>
    <x v="2"/>
    <s v="2020"/>
    <s v="10"/>
    <n v="10013000"/>
    <x v="14"/>
    <x v="2"/>
    <n v="69400"/>
    <n v="225841525"/>
    <n v="69.400000000000006"/>
    <n v="225841.52499999999"/>
    <n v="225.84152499999999"/>
    <x v="0"/>
  </r>
  <r>
    <n v="202010"/>
    <x v="2"/>
    <s v="2020"/>
    <s v="10"/>
    <n v="10013000"/>
    <x v="14"/>
    <x v="3"/>
    <n v="490670"/>
    <n v="364781128"/>
    <n v="490.67"/>
    <n v="364781.12800000003"/>
    <n v="364.78112800000002"/>
    <x v="0"/>
  </r>
  <r>
    <n v="202010"/>
    <x v="2"/>
    <s v="2020"/>
    <s v="10"/>
    <n v="10013000"/>
    <x v="14"/>
    <x v="4"/>
    <n v="253556"/>
    <n v="310662688"/>
    <n v="253.55600000000001"/>
    <n v="310662.68800000002"/>
    <n v="310.662688"/>
    <x v="0"/>
  </r>
  <r>
    <n v="202010"/>
    <x v="2"/>
    <s v="2020"/>
    <s v="10"/>
    <n v="10013000"/>
    <x v="14"/>
    <x v="5"/>
    <n v="205213"/>
    <n v="690475552"/>
    <n v="205.21299999999999"/>
    <n v="690475.55200000003"/>
    <n v="690.47555199999999"/>
    <x v="0"/>
  </r>
  <r>
    <n v="202010"/>
    <x v="2"/>
    <s v="2020"/>
    <s v="10"/>
    <n v="10013000"/>
    <x v="14"/>
    <x v="6"/>
    <n v="701339"/>
    <n v="1744246186"/>
    <n v="701.33900000000006"/>
    <n v="1744246.186"/>
    <n v="1744.2461860000001"/>
    <x v="0"/>
  </r>
  <r>
    <n v="202010"/>
    <x v="2"/>
    <s v="2020"/>
    <s v="10"/>
    <n v="10017000"/>
    <x v="15"/>
    <x v="0"/>
    <n v="552997"/>
    <n v="440887138"/>
    <n v="552.99699999999996"/>
    <n v="440887.13799999998"/>
    <n v="440.88713799999999"/>
    <x v="0"/>
  </r>
  <r>
    <n v="202010"/>
    <x v="2"/>
    <s v="2020"/>
    <s v="10"/>
    <n v="10017000"/>
    <x v="15"/>
    <x v="1"/>
    <n v="44744"/>
    <n v="113699274"/>
    <n v="44.744"/>
    <n v="113699.274"/>
    <n v="113.699274"/>
    <x v="0"/>
  </r>
  <r>
    <n v="202010"/>
    <x v="2"/>
    <s v="2020"/>
    <s v="10"/>
    <n v="10017000"/>
    <x v="15"/>
    <x v="2"/>
    <n v="48765"/>
    <n v="191222798"/>
    <n v="48.765000000000001"/>
    <n v="191222.79800000001"/>
    <n v="191.22279800000001"/>
    <x v="0"/>
  </r>
  <r>
    <n v="202010"/>
    <x v="2"/>
    <s v="2020"/>
    <s v="10"/>
    <n v="10017000"/>
    <x v="15"/>
    <x v="3"/>
    <n v="313300"/>
    <n v="222283487"/>
    <n v="313.3"/>
    <n v="222283.48699999999"/>
    <n v="222.28348700000001"/>
    <x v="0"/>
  </r>
  <r>
    <n v="202010"/>
    <x v="2"/>
    <s v="2020"/>
    <s v="10"/>
    <n v="10017000"/>
    <x v="15"/>
    <x v="4"/>
    <n v="217966"/>
    <n v="274414430"/>
    <n v="217.96600000000001"/>
    <n v="274414.43"/>
    <n v="274.41442999999998"/>
    <x v="0"/>
  </r>
  <r>
    <n v="202010"/>
    <x v="2"/>
    <s v="2020"/>
    <s v="10"/>
    <n v="10017000"/>
    <x v="15"/>
    <x v="5"/>
    <n v="133493"/>
    <n v="398686324"/>
    <n v="133.49299999999999"/>
    <n v="398686.32400000002"/>
    <n v="398.68632400000001"/>
    <x v="0"/>
  </r>
  <r>
    <n v="202010"/>
    <x v="2"/>
    <s v="2020"/>
    <s v="10"/>
    <n v="10017000"/>
    <x v="15"/>
    <x v="6"/>
    <n v="691364"/>
    <n v="1274170060"/>
    <n v="691.36400000000003"/>
    <n v="1274170.06"/>
    <n v="1274.1700599999999"/>
    <x v="0"/>
  </r>
  <r>
    <n v="202010"/>
    <x v="2"/>
    <s v="2020"/>
    <s v="10"/>
    <n v="10002000"/>
    <x v="16"/>
    <x v="0"/>
    <n v="424632"/>
    <n v="318933351"/>
    <n v="424.63200000000001"/>
    <n v="318933.35100000002"/>
    <n v="318.93335100000002"/>
    <x v="0"/>
  </r>
  <r>
    <n v="202010"/>
    <x v="2"/>
    <s v="2020"/>
    <s v="10"/>
    <n v="10002000"/>
    <x v="16"/>
    <x v="1"/>
    <n v="34153"/>
    <n v="92876756"/>
    <n v="34.152999999999999"/>
    <n v="92876.755999999994"/>
    <n v="92.876756"/>
    <x v="0"/>
  </r>
  <r>
    <n v="202010"/>
    <x v="2"/>
    <s v="2020"/>
    <s v="10"/>
    <n v="10002000"/>
    <x v="16"/>
    <x v="2"/>
    <n v="52271"/>
    <n v="189423357"/>
    <n v="52.271000000000001"/>
    <n v="189423.35699999999"/>
    <n v="189.42335700000001"/>
    <x v="0"/>
  </r>
  <r>
    <n v="202010"/>
    <x v="2"/>
    <s v="2020"/>
    <s v="10"/>
    <n v="10002000"/>
    <x v="16"/>
    <x v="3"/>
    <n v="283895"/>
    <n v="218951062"/>
    <n v="283.89499999999998"/>
    <n v="218951.06200000001"/>
    <n v="218.95106200000001"/>
    <x v="0"/>
  </r>
  <r>
    <n v="202010"/>
    <x v="2"/>
    <s v="2020"/>
    <s v="10"/>
    <n v="10002000"/>
    <x v="16"/>
    <x v="4"/>
    <n v="183126"/>
    <n v="222322708"/>
    <n v="183.126"/>
    <n v="222322.70800000001"/>
    <n v="222.32270800000001"/>
    <x v="0"/>
  </r>
  <r>
    <n v="202010"/>
    <x v="2"/>
    <s v="2020"/>
    <s v="10"/>
    <n v="10002000"/>
    <x v="16"/>
    <x v="5"/>
    <n v="119199"/>
    <n v="349333351"/>
    <n v="119.199"/>
    <n v="349333.35100000002"/>
    <n v="349.33335099999999"/>
    <x v="0"/>
  </r>
  <r>
    <n v="202010"/>
    <x v="2"/>
    <s v="2020"/>
    <s v="10"/>
    <n v="10002000"/>
    <x v="16"/>
    <x v="6"/>
    <n v="533153"/>
    <n v="1072441501"/>
    <n v="533.15300000000002"/>
    <n v="1072441.5009999999"/>
    <n v="1072.441501"/>
    <x v="0"/>
  </r>
  <r>
    <n v="202010"/>
    <x v="2"/>
    <s v="2020"/>
    <s v="10"/>
    <n v="10015000"/>
    <x v="17"/>
    <x v="0"/>
    <n v="284808"/>
    <n v="225204468"/>
    <n v="284.80799999999999"/>
    <n v="225204.46799999999"/>
    <n v="225.20446799999999"/>
    <x v="0"/>
  </r>
  <r>
    <n v="202010"/>
    <x v="2"/>
    <s v="2020"/>
    <s v="10"/>
    <n v="10015000"/>
    <x v="17"/>
    <x v="1"/>
    <n v="24584"/>
    <n v="59561740"/>
    <n v="24.584"/>
    <n v="59561.74"/>
    <n v="59.56174"/>
    <x v="0"/>
  </r>
  <r>
    <n v="202010"/>
    <x v="2"/>
    <s v="2020"/>
    <s v="10"/>
    <n v="10015000"/>
    <x v="17"/>
    <x v="2"/>
    <n v="35289"/>
    <n v="126610222"/>
    <n v="35.289000000000001"/>
    <n v="126610.22199999999"/>
    <n v="126.61022199999999"/>
    <x v="0"/>
  </r>
  <r>
    <n v="202010"/>
    <x v="2"/>
    <s v="2020"/>
    <s v="10"/>
    <n v="10015000"/>
    <x v="17"/>
    <x v="3"/>
    <n v="215868"/>
    <n v="152671259"/>
    <n v="215.86799999999999"/>
    <n v="152671.25899999999"/>
    <n v="152.67125899999999"/>
    <x v="0"/>
  </r>
  <r>
    <n v="202010"/>
    <x v="2"/>
    <s v="2020"/>
    <s v="10"/>
    <n v="10015000"/>
    <x v="17"/>
    <x v="4"/>
    <n v="123729"/>
    <n v="159748736"/>
    <n v="123.729"/>
    <n v="159748.736"/>
    <n v="159.74873600000001"/>
    <x v="0"/>
  </r>
  <r>
    <n v="202010"/>
    <x v="2"/>
    <s v="2020"/>
    <s v="10"/>
    <n v="10015000"/>
    <x v="17"/>
    <x v="5"/>
    <n v="75334"/>
    <n v="274741209"/>
    <n v="75.334000000000003"/>
    <n v="274741.20899999997"/>
    <n v="274.74120900000003"/>
    <x v="0"/>
  </r>
  <r>
    <n v="202010"/>
    <x v="2"/>
    <s v="2020"/>
    <s v="10"/>
    <n v="10015000"/>
    <x v="17"/>
    <x v="6"/>
    <n v="372124"/>
    <n v="742705285"/>
    <n v="372.12400000000002"/>
    <n v="742705.28500000003"/>
    <n v="742.705285"/>
    <x v="0"/>
  </r>
  <r>
    <n v="202010"/>
    <x v="2"/>
    <s v="2020"/>
    <s v="10"/>
    <n v="10014000"/>
    <x v="18"/>
    <x v="0"/>
    <n v="152635"/>
    <n v="126396220"/>
    <n v="152.63499999999999"/>
    <n v="126396.22"/>
    <n v="126.39622"/>
    <x v="0"/>
  </r>
  <r>
    <n v="202010"/>
    <x v="2"/>
    <s v="2020"/>
    <s v="10"/>
    <n v="10014000"/>
    <x v="18"/>
    <x v="1"/>
    <n v="14111"/>
    <n v="32708447"/>
    <n v="14.111000000000001"/>
    <n v="32708.447"/>
    <n v="32.708447"/>
    <x v="0"/>
  </r>
  <r>
    <n v="202010"/>
    <x v="2"/>
    <s v="2020"/>
    <s v="10"/>
    <n v="10014000"/>
    <x v="18"/>
    <x v="2"/>
    <n v="17644"/>
    <n v="62326815"/>
    <n v="17.643999999999998"/>
    <n v="62326.815000000002"/>
    <n v="62.326815000000003"/>
    <x v="0"/>
  </r>
  <r>
    <n v="202010"/>
    <x v="2"/>
    <s v="2020"/>
    <s v="10"/>
    <n v="10014000"/>
    <x v="18"/>
    <x v="3"/>
    <n v="117814"/>
    <n v="87014072"/>
    <n v="117.81399999999999"/>
    <n v="87014.072"/>
    <n v="87.014071999999999"/>
    <x v="0"/>
  </r>
  <r>
    <n v="202010"/>
    <x v="2"/>
    <s v="2020"/>
    <s v="10"/>
    <n v="10014000"/>
    <x v="18"/>
    <x v="4"/>
    <n v="60890"/>
    <n v="77446464"/>
    <n v="60.89"/>
    <n v="77446.464000000007"/>
    <n v="77.446464000000006"/>
    <x v="0"/>
  </r>
  <r>
    <n v="202010"/>
    <x v="2"/>
    <s v="2020"/>
    <s v="10"/>
    <n v="10014000"/>
    <x v="18"/>
    <x v="5"/>
    <n v="31128"/>
    <n v="81548419"/>
    <n v="31.128"/>
    <n v="81548.418999999994"/>
    <n v="81.548418999999996"/>
    <x v="0"/>
  </r>
  <r>
    <n v="202010"/>
    <x v="2"/>
    <s v="2020"/>
    <s v="10"/>
    <n v="10014000"/>
    <x v="18"/>
    <x v="6"/>
    <n v="156789"/>
    <n v="358566378"/>
    <n v="156.78899999999999"/>
    <n v="358566.37800000003"/>
    <n v="358.56637799999999"/>
    <x v="0"/>
  </r>
  <r>
    <n v="202010"/>
    <x v="2"/>
    <s v="2020"/>
    <s v="10"/>
    <n v="10016000"/>
    <x v="19"/>
    <x v="0"/>
    <n v="62838"/>
    <n v="45905361"/>
    <n v="62.838000000000001"/>
    <n v="45905.360999999997"/>
    <n v="45.905360999999999"/>
    <x v="0"/>
  </r>
  <r>
    <n v="202010"/>
    <x v="2"/>
    <s v="2020"/>
    <s v="10"/>
    <n v="10016000"/>
    <x v="19"/>
    <x v="1"/>
    <n v="7540"/>
    <n v="18909142"/>
    <n v="7.54"/>
    <n v="18909.142"/>
    <n v="18.909141999999999"/>
    <x v="0"/>
  </r>
  <r>
    <n v="202010"/>
    <x v="2"/>
    <s v="2020"/>
    <s v="10"/>
    <n v="10016000"/>
    <x v="19"/>
    <x v="2"/>
    <n v="8695"/>
    <n v="32112898"/>
    <n v="8.6950000000000003"/>
    <n v="32112.898000000001"/>
    <n v="32.112898000000001"/>
    <x v="0"/>
  </r>
  <r>
    <n v="202010"/>
    <x v="2"/>
    <s v="2020"/>
    <s v="10"/>
    <n v="10016000"/>
    <x v="19"/>
    <x v="3"/>
    <n v="50274"/>
    <n v="54169604"/>
    <n v="50.274000000000001"/>
    <n v="54169.603999999999"/>
    <n v="54.169604"/>
    <x v="0"/>
  </r>
  <r>
    <n v="202010"/>
    <x v="2"/>
    <s v="2020"/>
    <s v="10"/>
    <n v="10016000"/>
    <x v="19"/>
    <x v="4"/>
    <n v="34022"/>
    <n v="43018486"/>
    <n v="34.021999999999998"/>
    <n v="43018.485999999997"/>
    <n v="43.018486000000003"/>
    <x v="0"/>
  </r>
  <r>
    <n v="202010"/>
    <x v="2"/>
    <s v="2020"/>
    <s v="10"/>
    <n v="10016000"/>
    <x v="19"/>
    <x v="5"/>
    <n v="22915"/>
    <n v="55356448"/>
    <n v="22.914999999999999"/>
    <n v="55356.447999999997"/>
    <n v="55.356448"/>
    <x v="0"/>
  </r>
  <r>
    <n v="202010"/>
    <x v="2"/>
    <s v="2020"/>
    <s v="10"/>
    <n v="10016000"/>
    <x v="19"/>
    <x v="6"/>
    <n v="66725"/>
    <n v="150574726"/>
    <n v="66.724999999999994"/>
    <n v="150574.726"/>
    <n v="150.574726"/>
    <x v="0"/>
  </r>
  <r>
    <n v="202010"/>
    <x v="2"/>
    <s v="2020"/>
    <s v="10"/>
    <s v="9002000"/>
    <x v="20"/>
    <x v="0"/>
    <n v="80038"/>
    <n v="63461567"/>
    <n v="80.037999999999997"/>
    <n v="63461.567000000003"/>
    <n v="63.461567000000002"/>
    <x v="0"/>
  </r>
  <r>
    <n v="202010"/>
    <x v="2"/>
    <s v="2020"/>
    <s v="10"/>
    <s v="9002000"/>
    <x v="20"/>
    <x v="1"/>
    <n v="5806"/>
    <n v="13105832"/>
    <n v="5.806"/>
    <n v="13105.832"/>
    <n v="13.105831999999999"/>
    <x v="0"/>
  </r>
  <r>
    <n v="202010"/>
    <x v="2"/>
    <s v="2020"/>
    <s v="10"/>
    <s v="9002000"/>
    <x v="20"/>
    <x v="2"/>
    <n v="8217"/>
    <n v="35939249"/>
    <n v="8.2170000000000005"/>
    <n v="35939.249000000003"/>
    <n v="35.939248999999997"/>
    <x v="0"/>
  </r>
  <r>
    <n v="202010"/>
    <x v="2"/>
    <s v="2020"/>
    <s v="10"/>
    <s v="9002000"/>
    <x v="20"/>
    <x v="3"/>
    <n v="35332"/>
    <n v="45804040"/>
    <n v="35.332000000000001"/>
    <n v="45804.04"/>
    <n v="45.804040000000001"/>
    <x v="0"/>
  </r>
  <r>
    <n v="202010"/>
    <x v="2"/>
    <s v="2020"/>
    <s v="10"/>
    <s v="9002000"/>
    <x v="20"/>
    <x v="4"/>
    <n v="26915"/>
    <n v="30544691"/>
    <n v="26.914999999999999"/>
    <n v="30544.690999999999"/>
    <n v="30.544691"/>
    <x v="0"/>
  </r>
  <r>
    <n v="202010"/>
    <x v="2"/>
    <s v="2020"/>
    <s v="10"/>
    <s v="9002000"/>
    <x v="20"/>
    <x v="5"/>
    <n v="19577"/>
    <n v="52495035"/>
    <n v="19.577000000000002"/>
    <n v="52495.035000000003"/>
    <n v="52.495035000000001"/>
    <x v="0"/>
  </r>
  <r>
    <n v="202010"/>
    <x v="2"/>
    <s v="2020"/>
    <s v="10"/>
    <s v="9002000"/>
    <x v="20"/>
    <x v="6"/>
    <n v="66934"/>
    <n v="133762600"/>
    <n v="66.933999999999997"/>
    <n v="133762.6"/>
    <n v="133.76259999999999"/>
    <x v="0"/>
  </r>
  <r>
    <n v="202010"/>
    <x v="2"/>
    <s v="2020"/>
    <s v="10"/>
    <n v="9007000"/>
    <x v="21"/>
    <x v="0"/>
    <n v="9055"/>
    <n v="5884601"/>
    <n v="9.0549999999999997"/>
    <n v="5884.6009999999997"/>
    <n v="5.884601"/>
    <x v="0"/>
  </r>
  <r>
    <n v="202010"/>
    <x v="2"/>
    <s v="2020"/>
    <s v="10"/>
    <n v="9007000"/>
    <x v="21"/>
    <x v="1"/>
    <n v="919"/>
    <n v="2502003"/>
    <n v="0.91900000000000004"/>
    <n v="2502.0030000000002"/>
    <n v="2.5020030000000002"/>
    <x v="0"/>
  </r>
  <r>
    <n v="202010"/>
    <x v="2"/>
    <s v="2020"/>
    <s v="10"/>
    <n v="9007000"/>
    <x v="21"/>
    <x v="2"/>
    <n v="1275"/>
    <n v="4176506"/>
    <n v="1.2749999999999999"/>
    <n v="4176.5060000000003"/>
    <n v="4.1765059999999998"/>
    <x v="0"/>
  </r>
  <r>
    <n v="202010"/>
    <x v="2"/>
    <s v="2020"/>
    <s v="10"/>
    <n v="9007000"/>
    <x v="21"/>
    <x v="3"/>
    <n v="6933"/>
    <n v="11181660"/>
    <n v="6.9329999999999998"/>
    <n v="11181.66"/>
    <n v="11.181660000000001"/>
    <x v="0"/>
  </r>
  <r>
    <n v="202010"/>
    <x v="2"/>
    <s v="2020"/>
    <s v="10"/>
    <n v="9007000"/>
    <x v="21"/>
    <x v="4"/>
    <n v="4912"/>
    <n v="7050648"/>
    <n v="4.9119999999999999"/>
    <n v="7050.6480000000001"/>
    <n v="7.0506479999999998"/>
    <x v="0"/>
  </r>
  <r>
    <n v="202010"/>
    <x v="2"/>
    <s v="2020"/>
    <s v="10"/>
    <n v="9007000"/>
    <x v="21"/>
    <x v="5"/>
    <n v="2936"/>
    <n v="7643164"/>
    <n v="2.9359999999999999"/>
    <n v="7643.1639999999998"/>
    <n v="7.6431639999999996"/>
    <x v="0"/>
  </r>
  <r>
    <n v="202010"/>
    <x v="2"/>
    <s v="2020"/>
    <s v="10"/>
    <n v="9007000"/>
    <x v="21"/>
    <x v="6"/>
    <n v="11274"/>
    <n v="19379020"/>
    <n v="11.273999999999999"/>
    <n v="19379.02"/>
    <n v="19.379020000000001"/>
    <x v="0"/>
  </r>
  <r>
    <n v="202011"/>
    <x v="3"/>
    <s v="2020"/>
    <s v="11"/>
    <n v="63000000"/>
    <x v="0"/>
    <x v="0"/>
    <n v="8985707"/>
    <n v="7125440623"/>
    <n v="8985.7070000000003"/>
    <n v="7125440.6229999997"/>
    <n v="7125.4406230000004"/>
    <x v="0"/>
  </r>
  <r>
    <n v="202011"/>
    <x v="3"/>
    <s v="2020"/>
    <s v="11"/>
    <n v="63000000"/>
    <x v="0"/>
    <x v="1"/>
    <n v="513412"/>
    <n v="1712179049"/>
    <n v="513.41200000000003"/>
    <n v="1712179.0490000001"/>
    <n v="1712.1790490000001"/>
    <x v="0"/>
  </r>
  <r>
    <n v="202011"/>
    <x v="3"/>
    <s v="2020"/>
    <s v="11"/>
    <n v="63000000"/>
    <x v="0"/>
    <x v="2"/>
    <n v="698411"/>
    <n v="3223524618"/>
    <n v="698.41099999999994"/>
    <n v="3223524.6179999998"/>
    <n v="3223.5246179999999"/>
    <x v="0"/>
  </r>
  <r>
    <n v="202011"/>
    <x v="3"/>
    <s v="2020"/>
    <s v="11"/>
    <n v="63000000"/>
    <x v="0"/>
    <x v="3"/>
    <n v="3365340"/>
    <n v="2198561683"/>
    <n v="3365.34"/>
    <n v="2198561.6830000002"/>
    <n v="2198.5616829999999"/>
    <x v="0"/>
  </r>
  <r>
    <n v="202011"/>
    <x v="3"/>
    <s v="2020"/>
    <s v="11"/>
    <n v="63000000"/>
    <x v="0"/>
    <x v="4"/>
    <n v="2755326"/>
    <n v="4910547520"/>
    <n v="2755.326"/>
    <n v="4910547.5199999996"/>
    <n v="4910.5475200000001"/>
    <x v="0"/>
  </r>
  <r>
    <n v="202011"/>
    <x v="3"/>
    <s v="2020"/>
    <s v="11"/>
    <n v="63000000"/>
    <x v="0"/>
    <x v="5"/>
    <n v="2225949"/>
    <n v="8424101703"/>
    <n v="2225.9490000000001"/>
    <n v="8424101.7029999997"/>
    <n v="8424.1017030000003"/>
    <x v="0"/>
  </r>
  <r>
    <n v="202011"/>
    <x v="3"/>
    <s v="2020"/>
    <s v="11"/>
    <n v="63000000"/>
    <x v="0"/>
    <x v="6"/>
    <n v="8080923"/>
    <n v="23693837554"/>
    <n v="8080.9229999999998"/>
    <n v="23693837.554000001"/>
    <n v="23693.837554000002"/>
    <x v="0"/>
  </r>
  <r>
    <n v="202011"/>
    <x v="3"/>
    <s v="2020"/>
    <s v="11"/>
    <n v="65000000"/>
    <x v="1"/>
    <x v="0"/>
    <n v="9433817"/>
    <n v="6975831515"/>
    <n v="9433.8169999999991"/>
    <n v="6975831.5149999997"/>
    <n v="6975.8315149999999"/>
    <x v="0"/>
  </r>
  <r>
    <n v="202011"/>
    <x v="3"/>
    <s v="2020"/>
    <s v="11"/>
    <n v="65000000"/>
    <x v="1"/>
    <x v="1"/>
    <n v="613180"/>
    <n v="1596122707"/>
    <n v="613.17999999999995"/>
    <n v="1596122.7069999999"/>
    <n v="1596.122707"/>
    <x v="0"/>
  </r>
  <r>
    <n v="202011"/>
    <x v="3"/>
    <s v="2020"/>
    <s v="11"/>
    <n v="65000000"/>
    <x v="1"/>
    <x v="2"/>
    <n v="810076"/>
    <n v="3049565257"/>
    <n v="810.07600000000002"/>
    <n v="3049565.2570000002"/>
    <n v="3049.5652570000002"/>
    <x v="0"/>
  </r>
  <r>
    <n v="202011"/>
    <x v="3"/>
    <s v="2020"/>
    <s v="11"/>
    <n v="65000000"/>
    <x v="1"/>
    <x v="3"/>
    <n v="4003244"/>
    <n v="2678957994"/>
    <n v="4003.2440000000001"/>
    <n v="2678957.9939999999"/>
    <n v="2678.9579939999999"/>
    <x v="0"/>
  </r>
  <r>
    <n v="202011"/>
    <x v="3"/>
    <s v="2020"/>
    <s v="11"/>
    <n v="65000000"/>
    <x v="1"/>
    <x v="4"/>
    <n v="3202441"/>
    <n v="4532319291"/>
    <n v="3202.4409999999998"/>
    <n v="4532319.2910000002"/>
    <n v="4532.3192909999998"/>
    <x v="0"/>
  </r>
  <r>
    <n v="202011"/>
    <x v="3"/>
    <s v="2020"/>
    <s v="11"/>
    <n v="65000000"/>
    <x v="1"/>
    <x v="5"/>
    <n v="2396452"/>
    <n v="7654322111"/>
    <n v="2396.4520000000002"/>
    <n v="7654322.1109999996"/>
    <n v="7654.3221110000004"/>
    <x v="0"/>
  </r>
  <r>
    <n v="202011"/>
    <x v="3"/>
    <s v="2020"/>
    <s v="11"/>
    <n v="65000000"/>
    <x v="1"/>
    <x v="6"/>
    <n v="10111183"/>
    <n v="24032054371"/>
    <n v="10111.183000000001"/>
    <n v="24032054.370999999"/>
    <n v="24032.054370999998"/>
    <x v="0"/>
  </r>
  <r>
    <n v="202011"/>
    <x v="3"/>
    <s v="2020"/>
    <s v="11"/>
    <n v="68000000"/>
    <x v="2"/>
    <x v="0"/>
    <n v="3983440"/>
    <n v="3186478421"/>
    <n v="3983.44"/>
    <n v="3186478.4210000001"/>
    <n v="3186.4784209999998"/>
    <x v="0"/>
  </r>
  <r>
    <n v="202011"/>
    <x v="3"/>
    <s v="2020"/>
    <s v="11"/>
    <n v="68000000"/>
    <x v="2"/>
    <x v="1"/>
    <n v="251599"/>
    <n v="661114850"/>
    <n v="251.59899999999999"/>
    <n v="661114.85"/>
    <n v="661.11485000000005"/>
    <x v="0"/>
  </r>
  <r>
    <n v="202011"/>
    <x v="3"/>
    <s v="2020"/>
    <s v="11"/>
    <n v="68000000"/>
    <x v="2"/>
    <x v="2"/>
    <n v="375261"/>
    <n v="1321508065"/>
    <n v="375.26100000000002"/>
    <n v="1321508.0649999999"/>
    <n v="1321.508065"/>
    <x v="0"/>
  </r>
  <r>
    <n v="202011"/>
    <x v="3"/>
    <s v="2020"/>
    <s v="11"/>
    <n v="68000000"/>
    <x v="2"/>
    <x v="3"/>
    <n v="2005505"/>
    <n v="1487161763"/>
    <n v="2005.5050000000001"/>
    <n v="1487161.763"/>
    <n v="1487.1617630000001"/>
    <x v="0"/>
  </r>
  <r>
    <n v="202011"/>
    <x v="3"/>
    <s v="2020"/>
    <s v="11"/>
    <n v="68000000"/>
    <x v="2"/>
    <x v="4"/>
    <n v="1392946"/>
    <n v="1907179527"/>
    <n v="1392.9459999999999"/>
    <n v="1907179.527"/>
    <n v="1907.179527"/>
    <x v="0"/>
  </r>
  <r>
    <n v="202011"/>
    <x v="3"/>
    <s v="2020"/>
    <s v="11"/>
    <n v="68000000"/>
    <x v="2"/>
    <x v="5"/>
    <n v="1119717"/>
    <n v="3490552190"/>
    <n v="1119.7170000000001"/>
    <n v="3490552.19"/>
    <n v="3490.5521899999999"/>
    <x v="0"/>
  </r>
  <r>
    <n v="202011"/>
    <x v="3"/>
    <s v="2020"/>
    <s v="11"/>
    <n v="68000000"/>
    <x v="2"/>
    <x v="6"/>
    <n v="4377468"/>
    <n v="10481982390"/>
    <n v="4377.4679999999998"/>
    <n v="10481982.390000001"/>
    <n v="10481.982389999999"/>
    <x v="0"/>
  </r>
  <r>
    <n v="202011"/>
    <x v="3"/>
    <s v="2020"/>
    <s v="11"/>
    <n v="10004000"/>
    <x v="3"/>
    <x v="0"/>
    <n v="1146067"/>
    <n v="912871215"/>
    <n v="1146.067"/>
    <n v="912871.21499999997"/>
    <n v="912.87121500000001"/>
    <x v="0"/>
  </r>
  <r>
    <n v="202011"/>
    <x v="3"/>
    <s v="2020"/>
    <s v="11"/>
    <n v="10004000"/>
    <x v="3"/>
    <x v="1"/>
    <n v="67255"/>
    <n v="176871668"/>
    <n v="67.254999999999995"/>
    <n v="176871.66800000001"/>
    <n v="176.871668"/>
    <x v="0"/>
  </r>
  <r>
    <n v="202011"/>
    <x v="3"/>
    <s v="2020"/>
    <s v="11"/>
    <n v="10004000"/>
    <x v="3"/>
    <x v="2"/>
    <n v="107963"/>
    <n v="415754811"/>
    <n v="107.96299999999999"/>
    <n v="415754.81099999999"/>
    <n v="415.75481100000002"/>
    <x v="0"/>
  </r>
  <r>
    <n v="202011"/>
    <x v="3"/>
    <s v="2020"/>
    <s v="11"/>
    <n v="10004000"/>
    <x v="3"/>
    <x v="3"/>
    <n v="567925"/>
    <n v="421231153"/>
    <n v="567.92499999999995"/>
    <n v="421231.15299999999"/>
    <n v="421.23115300000001"/>
    <x v="0"/>
  </r>
  <r>
    <n v="202011"/>
    <x v="3"/>
    <s v="2020"/>
    <s v="11"/>
    <n v="10004000"/>
    <x v="3"/>
    <x v="4"/>
    <n v="363658"/>
    <n v="528809943"/>
    <n v="363.65800000000002"/>
    <n v="528809.94299999997"/>
    <n v="528.80994299999998"/>
    <x v="0"/>
  </r>
  <r>
    <n v="202011"/>
    <x v="3"/>
    <s v="2020"/>
    <s v="11"/>
    <n v="10004000"/>
    <x v="3"/>
    <x v="5"/>
    <n v="291570"/>
    <n v="998080992"/>
    <n v="291.57"/>
    <n v="998080.99199999997"/>
    <n v="998.08099200000004"/>
    <x v="0"/>
  </r>
  <r>
    <n v="202011"/>
    <x v="3"/>
    <s v="2020"/>
    <s v="11"/>
    <n v="10004000"/>
    <x v="3"/>
    <x v="6"/>
    <n v="1199245"/>
    <n v="2864543518"/>
    <n v="1199.2449999999999"/>
    <n v="2864543.5180000002"/>
    <n v="2864.5435179999999"/>
    <x v="0"/>
  </r>
  <r>
    <n v="202011"/>
    <x v="3"/>
    <s v="2020"/>
    <s v="11"/>
    <n v="10018000"/>
    <x v="4"/>
    <x v="0"/>
    <n v="1214070"/>
    <n v="946465748"/>
    <n v="1214.07"/>
    <n v="946465.74800000002"/>
    <n v="946.46574799999996"/>
    <x v="0"/>
  </r>
  <r>
    <n v="202011"/>
    <x v="3"/>
    <s v="2020"/>
    <s v="11"/>
    <n v="10018000"/>
    <x v="4"/>
    <x v="1"/>
    <n v="62859"/>
    <n v="175844252"/>
    <n v="62.859000000000002"/>
    <n v="175844.25200000001"/>
    <n v="175.84425200000001"/>
    <x v="0"/>
  </r>
  <r>
    <n v="202011"/>
    <x v="3"/>
    <s v="2020"/>
    <s v="11"/>
    <n v="10018000"/>
    <x v="4"/>
    <x v="2"/>
    <n v="107451"/>
    <n v="419035859"/>
    <n v="107.45099999999999"/>
    <n v="419035.859"/>
    <n v="419.03585900000002"/>
    <x v="0"/>
  </r>
  <r>
    <n v="202011"/>
    <x v="3"/>
    <s v="2020"/>
    <s v="11"/>
    <n v="10018000"/>
    <x v="4"/>
    <x v="3"/>
    <n v="519726"/>
    <n v="338926407"/>
    <n v="519.726"/>
    <n v="338926.40700000001"/>
    <n v="338.92640699999998"/>
    <x v="0"/>
  </r>
  <r>
    <n v="202011"/>
    <x v="3"/>
    <s v="2020"/>
    <s v="11"/>
    <n v="10018000"/>
    <x v="4"/>
    <x v="4"/>
    <n v="367723"/>
    <n v="549021502"/>
    <n v="367.72300000000001"/>
    <n v="549021.50199999998"/>
    <n v="549.02150200000005"/>
    <x v="0"/>
  </r>
  <r>
    <n v="202011"/>
    <x v="3"/>
    <s v="2020"/>
    <s v="11"/>
    <n v="10018000"/>
    <x v="4"/>
    <x v="5"/>
    <n v="326334"/>
    <n v="1154524071"/>
    <n v="326.334"/>
    <n v="1154524.071"/>
    <n v="1154.524071"/>
    <x v="0"/>
  </r>
  <r>
    <n v="202011"/>
    <x v="3"/>
    <s v="2020"/>
    <s v="11"/>
    <n v="10018000"/>
    <x v="4"/>
    <x v="6"/>
    <n v="1139841"/>
    <n v="2973577240"/>
    <n v="1139.8409999999999"/>
    <n v="2973577.24"/>
    <n v="2973.5772400000001"/>
    <x v="0"/>
  </r>
  <r>
    <n v="202011"/>
    <x v="3"/>
    <s v="2020"/>
    <s v="11"/>
    <n v="10005000"/>
    <x v="5"/>
    <x v="0"/>
    <n v="551005"/>
    <n v="437478160"/>
    <n v="551.005"/>
    <n v="437478.16"/>
    <n v="437.47816"/>
    <x v="0"/>
  </r>
  <r>
    <n v="202011"/>
    <x v="3"/>
    <s v="2020"/>
    <s v="11"/>
    <n v="10005000"/>
    <x v="5"/>
    <x v="1"/>
    <n v="42806"/>
    <n v="113627871"/>
    <n v="42.805999999999997"/>
    <n v="113627.871"/>
    <n v="113.627871"/>
    <x v="0"/>
  </r>
  <r>
    <n v="202011"/>
    <x v="3"/>
    <s v="2020"/>
    <s v="11"/>
    <n v="10005000"/>
    <x v="5"/>
    <x v="2"/>
    <n v="61014"/>
    <n v="225590440"/>
    <n v="61.014000000000003"/>
    <n v="225590.44"/>
    <n v="225.59044"/>
    <x v="0"/>
  </r>
  <r>
    <n v="202011"/>
    <x v="3"/>
    <s v="2020"/>
    <s v="11"/>
    <n v="10005000"/>
    <x v="5"/>
    <x v="3"/>
    <n v="417201"/>
    <n v="301105642"/>
    <n v="417.20100000000002"/>
    <n v="301105.64199999999"/>
    <n v="301.10564199999999"/>
    <x v="0"/>
  </r>
  <r>
    <n v="202011"/>
    <x v="3"/>
    <s v="2020"/>
    <s v="11"/>
    <n v="10005000"/>
    <x v="5"/>
    <x v="4"/>
    <n v="219805"/>
    <n v="280891407"/>
    <n v="219.80500000000001"/>
    <n v="280891.40700000001"/>
    <n v="280.89140700000002"/>
    <x v="0"/>
  </r>
  <r>
    <n v="202011"/>
    <x v="3"/>
    <s v="2020"/>
    <s v="11"/>
    <n v="10005000"/>
    <x v="5"/>
    <x v="5"/>
    <n v="142382"/>
    <n v="419955709"/>
    <n v="142.38200000000001"/>
    <n v="419955.70899999997"/>
    <n v="419.95570900000001"/>
    <x v="0"/>
  </r>
  <r>
    <n v="202011"/>
    <x v="3"/>
    <s v="2020"/>
    <s v="11"/>
    <n v="10005000"/>
    <x v="5"/>
    <x v="6"/>
    <n v="704402"/>
    <n v="1629280464"/>
    <n v="704.40200000000004"/>
    <n v="1629280.4639999999"/>
    <n v="1629.2804639999999"/>
    <x v="0"/>
  </r>
  <r>
    <n v="202011"/>
    <x v="3"/>
    <s v="2020"/>
    <s v="11"/>
    <n v="66000000"/>
    <x v="6"/>
    <x v="0"/>
    <n v="5049986"/>
    <n v="4205577001"/>
    <n v="5049.9859999999999"/>
    <n v="4205577.0010000002"/>
    <n v="4205.5770009999997"/>
    <x v="0"/>
  </r>
  <r>
    <n v="202011"/>
    <x v="3"/>
    <s v="2020"/>
    <s v="11"/>
    <n v="66000000"/>
    <x v="6"/>
    <x v="1"/>
    <n v="348831"/>
    <n v="958246922"/>
    <n v="348.83100000000002"/>
    <n v="958246.92200000002"/>
    <n v="958.24692200000004"/>
    <x v="0"/>
  </r>
  <r>
    <n v="202011"/>
    <x v="3"/>
    <s v="2020"/>
    <s v="11"/>
    <n v="66000000"/>
    <x v="6"/>
    <x v="2"/>
    <n v="518868"/>
    <n v="1918025989"/>
    <n v="518.86800000000005"/>
    <n v="1918025.9890000001"/>
    <n v="1918.025989"/>
    <x v="0"/>
  </r>
  <r>
    <n v="202011"/>
    <x v="3"/>
    <s v="2020"/>
    <s v="11"/>
    <n v="66000000"/>
    <x v="6"/>
    <x v="3"/>
    <n v="2699903"/>
    <n v="2007254197"/>
    <n v="2699.9029999999998"/>
    <n v="2007254.1969999999"/>
    <n v="2007.254197"/>
    <x v="0"/>
  </r>
  <r>
    <n v="202011"/>
    <x v="3"/>
    <s v="2020"/>
    <s v="11"/>
    <n v="66000000"/>
    <x v="6"/>
    <x v="4"/>
    <n v="1725991"/>
    <n v="2707282737"/>
    <n v="1725.991"/>
    <n v="2707282.7370000002"/>
    <n v="2707.282737"/>
    <x v="0"/>
  </r>
  <r>
    <n v="202011"/>
    <x v="3"/>
    <s v="2020"/>
    <s v="11"/>
    <n v="66000000"/>
    <x v="6"/>
    <x v="5"/>
    <n v="1156662"/>
    <n v="3247290417"/>
    <n v="1156.662"/>
    <n v="3247290.4169999999"/>
    <n v="3247.2904170000002"/>
    <x v="0"/>
  </r>
  <r>
    <n v="202011"/>
    <x v="3"/>
    <s v="2020"/>
    <s v="11"/>
    <n v="66000000"/>
    <x v="6"/>
    <x v="6"/>
    <n v="5065904"/>
    <n v="13921603882"/>
    <n v="5065.9040000000005"/>
    <n v="13921603.881999999"/>
    <n v="13921.603881999999"/>
    <x v="0"/>
  </r>
  <r>
    <n v="202011"/>
    <x v="3"/>
    <s v="2020"/>
    <s v="11"/>
    <n v="10007000"/>
    <x v="7"/>
    <x v="0"/>
    <n v="1085928"/>
    <n v="878898483"/>
    <n v="1085.9280000000001"/>
    <n v="878898.48300000001"/>
    <n v="878.89848300000006"/>
    <x v="0"/>
  </r>
  <r>
    <n v="202011"/>
    <x v="3"/>
    <s v="2020"/>
    <s v="11"/>
    <n v="10007000"/>
    <x v="7"/>
    <x v="1"/>
    <n v="103682"/>
    <n v="270876230"/>
    <n v="103.682"/>
    <n v="270876.23"/>
    <n v="270.87623000000002"/>
    <x v="0"/>
  </r>
  <r>
    <n v="202011"/>
    <x v="3"/>
    <s v="2020"/>
    <s v="11"/>
    <n v="10007000"/>
    <x v="7"/>
    <x v="2"/>
    <n v="127406"/>
    <n v="455913933"/>
    <n v="127.40600000000001"/>
    <n v="455913.93300000002"/>
    <n v="455.91393299999999"/>
    <x v="0"/>
  </r>
  <r>
    <n v="202011"/>
    <x v="3"/>
    <s v="2020"/>
    <s v="11"/>
    <n v="10007000"/>
    <x v="7"/>
    <x v="3"/>
    <n v="843188"/>
    <n v="667802240"/>
    <n v="843.18799999999999"/>
    <n v="667802.24"/>
    <n v="667.80223999999998"/>
    <x v="0"/>
  </r>
  <r>
    <n v="202011"/>
    <x v="3"/>
    <s v="2020"/>
    <s v="11"/>
    <n v="10007000"/>
    <x v="7"/>
    <x v="4"/>
    <n v="434757"/>
    <n v="621842247"/>
    <n v="434.75700000000001"/>
    <n v="621842.24699999997"/>
    <n v="621.84224700000004"/>
    <x v="0"/>
  </r>
  <r>
    <n v="202011"/>
    <x v="3"/>
    <s v="2020"/>
    <s v="11"/>
    <n v="10007000"/>
    <x v="7"/>
    <x v="5"/>
    <n v="262165"/>
    <n v="707957115"/>
    <n v="262.16500000000002"/>
    <n v="707957.11499999999"/>
    <n v="707.95711500000004"/>
    <x v="0"/>
  </r>
  <r>
    <n v="202011"/>
    <x v="3"/>
    <s v="2020"/>
    <s v="11"/>
    <n v="10007000"/>
    <x v="7"/>
    <x v="6"/>
    <n v="1371799"/>
    <n v="3772846372"/>
    <n v="1371.799"/>
    <n v="3772846.372"/>
    <n v="3772.846372"/>
    <x v="0"/>
  </r>
  <r>
    <n v="202011"/>
    <x v="3"/>
    <s v="2020"/>
    <s v="11"/>
    <n v="10008000"/>
    <x v="8"/>
    <x v="0"/>
    <n v="362421"/>
    <n v="291499611"/>
    <n v="362.42099999999999"/>
    <n v="291499.61099999998"/>
    <n v="291.49961100000002"/>
    <x v="0"/>
  </r>
  <r>
    <n v="202011"/>
    <x v="3"/>
    <s v="2020"/>
    <s v="11"/>
    <n v="10008000"/>
    <x v="8"/>
    <x v="1"/>
    <n v="33862"/>
    <n v="84834207"/>
    <n v="33.862000000000002"/>
    <n v="84834.206999999995"/>
    <n v="84.834207000000006"/>
    <x v="0"/>
  </r>
  <r>
    <n v="202011"/>
    <x v="3"/>
    <s v="2020"/>
    <s v="11"/>
    <n v="10008000"/>
    <x v="8"/>
    <x v="2"/>
    <n v="43347"/>
    <n v="153452745"/>
    <n v="43.347000000000001"/>
    <n v="153452.745"/>
    <n v="153.45274499999999"/>
    <x v="0"/>
  </r>
  <r>
    <n v="202011"/>
    <x v="3"/>
    <s v="2020"/>
    <s v="11"/>
    <n v="10008000"/>
    <x v="8"/>
    <x v="3"/>
    <n v="290219"/>
    <n v="216941290"/>
    <n v="290.21899999999999"/>
    <n v="216941.29"/>
    <n v="216.94129000000001"/>
    <x v="0"/>
  </r>
  <r>
    <n v="202011"/>
    <x v="3"/>
    <s v="2020"/>
    <s v="11"/>
    <n v="10008000"/>
    <x v="8"/>
    <x v="4"/>
    <n v="151761"/>
    <n v="197667712"/>
    <n v="151.761"/>
    <n v="197667.712"/>
    <n v="197.66771199999999"/>
    <x v="0"/>
  </r>
  <r>
    <n v="202011"/>
    <x v="3"/>
    <s v="2020"/>
    <s v="11"/>
    <n v="10008000"/>
    <x v="8"/>
    <x v="5"/>
    <n v="87901"/>
    <n v="220457254"/>
    <n v="87.900999999999996"/>
    <n v="220457.25399999999"/>
    <n v="220.45725400000001"/>
    <x v="0"/>
  </r>
  <r>
    <n v="202011"/>
    <x v="3"/>
    <s v="2020"/>
    <s v="11"/>
    <n v="10008000"/>
    <x v="8"/>
    <x v="6"/>
    <n v="465099"/>
    <n v="1173161590"/>
    <n v="465.09899999999999"/>
    <n v="1173161.5900000001"/>
    <n v="1173.1615899999999"/>
    <x v="0"/>
  </r>
  <r>
    <n v="202011"/>
    <x v="3"/>
    <s v="2020"/>
    <s v="11"/>
    <n v="10009000"/>
    <x v="9"/>
    <x v="0"/>
    <n v="431101"/>
    <n v="353298986"/>
    <n v="431.101"/>
    <n v="353298.98599999998"/>
    <n v="353.29898600000001"/>
    <x v="0"/>
  </r>
  <r>
    <n v="202011"/>
    <x v="3"/>
    <s v="2020"/>
    <s v="11"/>
    <n v="10009000"/>
    <x v="9"/>
    <x v="1"/>
    <n v="43933"/>
    <n v="105723594"/>
    <n v="43.933"/>
    <n v="105723.594"/>
    <n v="105.72359400000001"/>
    <x v="0"/>
  </r>
  <r>
    <n v="202011"/>
    <x v="3"/>
    <s v="2020"/>
    <s v="11"/>
    <n v="10009000"/>
    <x v="9"/>
    <x v="2"/>
    <n v="53429"/>
    <n v="186443665"/>
    <n v="53.429000000000002"/>
    <n v="186443.66500000001"/>
    <n v="186.44366500000001"/>
    <x v="0"/>
  </r>
  <r>
    <n v="202011"/>
    <x v="3"/>
    <s v="2020"/>
    <s v="11"/>
    <n v="10009000"/>
    <x v="9"/>
    <x v="3"/>
    <n v="390915"/>
    <n v="295261475"/>
    <n v="390.91500000000002"/>
    <n v="295261.47499999998"/>
    <n v="295.26147500000002"/>
    <x v="0"/>
  </r>
  <r>
    <n v="202011"/>
    <x v="3"/>
    <s v="2020"/>
    <s v="11"/>
    <n v="10009000"/>
    <x v="9"/>
    <x v="4"/>
    <n v="180238"/>
    <n v="223244767"/>
    <n v="180.238"/>
    <n v="223244.76699999999"/>
    <n v="223.244767"/>
    <x v="0"/>
  </r>
  <r>
    <n v="202011"/>
    <x v="3"/>
    <s v="2020"/>
    <s v="11"/>
    <n v="10009000"/>
    <x v="9"/>
    <x v="5"/>
    <n v="101857"/>
    <n v="269946069"/>
    <n v="101.857"/>
    <n v="269946.06900000002"/>
    <n v="269.94606900000002"/>
    <x v="0"/>
  </r>
  <r>
    <n v="202011"/>
    <x v="3"/>
    <s v="2020"/>
    <s v="11"/>
    <n v="10009000"/>
    <x v="9"/>
    <x v="6"/>
    <n v="554523"/>
    <n v="1464694590"/>
    <n v="554.52300000000002"/>
    <n v="1464694.59"/>
    <n v="1464.6945900000001"/>
    <x v="0"/>
  </r>
  <r>
    <n v="202011"/>
    <x v="3"/>
    <s v="2020"/>
    <s v="11"/>
    <n v="10010000"/>
    <x v="10"/>
    <x v="0"/>
    <n v="323227"/>
    <n v="282442824"/>
    <n v="323.22699999999998"/>
    <n v="282442.82400000002"/>
    <n v="282.44282399999997"/>
    <x v="0"/>
  </r>
  <r>
    <n v="202011"/>
    <x v="3"/>
    <s v="2020"/>
    <s v="11"/>
    <n v="10010000"/>
    <x v="10"/>
    <x v="1"/>
    <n v="28510"/>
    <n v="70701203"/>
    <n v="28.51"/>
    <n v="70701.202999999994"/>
    <n v="70.701203000000007"/>
    <x v="0"/>
  </r>
  <r>
    <n v="202011"/>
    <x v="3"/>
    <s v="2020"/>
    <s v="11"/>
    <n v="10010000"/>
    <x v="10"/>
    <x v="2"/>
    <n v="35724"/>
    <n v="116005920"/>
    <n v="35.723999999999997"/>
    <n v="116005.92"/>
    <n v="116.00592"/>
    <x v="0"/>
  </r>
  <r>
    <n v="202011"/>
    <x v="3"/>
    <s v="2020"/>
    <s v="11"/>
    <n v="10010000"/>
    <x v="10"/>
    <x v="3"/>
    <n v="287156"/>
    <n v="212085432"/>
    <n v="287.15600000000001"/>
    <n v="212085.432"/>
    <n v="212.085432"/>
    <x v="0"/>
  </r>
  <r>
    <n v="202011"/>
    <x v="3"/>
    <s v="2020"/>
    <s v="11"/>
    <n v="10010000"/>
    <x v="10"/>
    <x v="4"/>
    <n v="135657"/>
    <n v="163404926"/>
    <n v="135.65700000000001"/>
    <n v="163404.92600000001"/>
    <n v="163.40492599999999"/>
    <x v="0"/>
  </r>
  <r>
    <n v="202011"/>
    <x v="3"/>
    <s v="2020"/>
    <s v="11"/>
    <n v="10010000"/>
    <x v="10"/>
    <x v="5"/>
    <n v="77564"/>
    <n v="224359818"/>
    <n v="77.563999999999993"/>
    <n v="224359.818"/>
    <n v="224.35981799999999"/>
    <x v="0"/>
  </r>
  <r>
    <n v="202011"/>
    <x v="3"/>
    <s v="2020"/>
    <s v="11"/>
    <n v="10010000"/>
    <x v="10"/>
    <x v="6"/>
    <n v="392026"/>
    <n v="1035192945"/>
    <n v="392.02600000000001"/>
    <n v="1035192.9449999999"/>
    <n v="1035.192945"/>
    <x v="0"/>
  </r>
  <r>
    <n v="202011"/>
    <x v="3"/>
    <s v="2020"/>
    <s v="11"/>
    <n v="10020000"/>
    <x v="11"/>
    <x v="0"/>
    <n v="357621"/>
    <n v="305337684"/>
    <n v="357.62099999999998"/>
    <n v="305337.68400000001"/>
    <n v="305.33768400000002"/>
    <x v="0"/>
  </r>
  <r>
    <n v="202011"/>
    <x v="3"/>
    <s v="2020"/>
    <s v="11"/>
    <n v="10020000"/>
    <x v="11"/>
    <x v="1"/>
    <n v="27172"/>
    <n v="71460507"/>
    <n v="27.172000000000001"/>
    <n v="71460.506999999998"/>
    <n v="71.460507000000007"/>
    <x v="0"/>
  </r>
  <r>
    <n v="202011"/>
    <x v="3"/>
    <s v="2020"/>
    <s v="11"/>
    <n v="10020000"/>
    <x v="11"/>
    <x v="2"/>
    <n v="39609"/>
    <n v="145286251"/>
    <n v="39.609000000000002"/>
    <n v="145286.25099999999"/>
    <n v="145.28625099999999"/>
    <x v="0"/>
  </r>
  <r>
    <n v="202011"/>
    <x v="3"/>
    <s v="2020"/>
    <s v="11"/>
    <n v="10020000"/>
    <x v="11"/>
    <x v="3"/>
    <n v="213691"/>
    <n v="159497205"/>
    <n v="213.691"/>
    <n v="159497.20499999999"/>
    <n v="159.49720500000001"/>
    <x v="0"/>
  </r>
  <r>
    <n v="202011"/>
    <x v="3"/>
    <s v="2020"/>
    <s v="11"/>
    <n v="10020000"/>
    <x v="11"/>
    <x v="4"/>
    <n v="124250"/>
    <n v="172754604"/>
    <n v="124.25"/>
    <n v="172754.60399999999"/>
    <n v="172.754604"/>
    <x v="0"/>
  </r>
  <r>
    <n v="202011"/>
    <x v="3"/>
    <s v="2020"/>
    <s v="11"/>
    <n v="10020000"/>
    <x v="11"/>
    <x v="5"/>
    <n v="84435"/>
    <n v="258660159"/>
    <n v="84.435000000000002"/>
    <n v="258660.15900000001"/>
    <n v="258.66015900000002"/>
    <x v="0"/>
  </r>
  <r>
    <n v="202011"/>
    <x v="3"/>
    <s v="2020"/>
    <s v="11"/>
    <n v="10020000"/>
    <x v="11"/>
    <x v="6"/>
    <n v="402955"/>
    <n v="1116364830"/>
    <n v="402.95499999999998"/>
    <n v="1116364.83"/>
    <n v="1116.36483"/>
    <x v="0"/>
  </r>
  <r>
    <n v="202011"/>
    <x v="3"/>
    <s v="2020"/>
    <s v="11"/>
    <n v="67000000"/>
    <x v="12"/>
    <x v="0"/>
    <n v="2474200"/>
    <n v="1952231696"/>
    <n v="2474.1999999999998"/>
    <n v="1952231.696"/>
    <n v="1952.2316960000001"/>
    <x v="0"/>
  </r>
  <r>
    <n v="202011"/>
    <x v="3"/>
    <s v="2020"/>
    <s v="11"/>
    <n v="67000000"/>
    <x v="12"/>
    <x v="1"/>
    <n v="187190"/>
    <n v="451154370"/>
    <n v="187.19"/>
    <n v="451154.37"/>
    <n v="451.15436999999997"/>
    <x v="0"/>
  </r>
  <r>
    <n v="202011"/>
    <x v="3"/>
    <s v="2020"/>
    <s v="11"/>
    <n v="67000000"/>
    <x v="12"/>
    <x v="2"/>
    <n v="295823"/>
    <n v="1006959716"/>
    <n v="295.82299999999998"/>
    <n v="1006959.716"/>
    <n v="1006.959716"/>
    <x v="0"/>
  </r>
  <r>
    <n v="202011"/>
    <x v="3"/>
    <s v="2020"/>
    <s v="11"/>
    <n v="67000000"/>
    <x v="12"/>
    <x v="3"/>
    <n v="1559479"/>
    <n v="1129015900"/>
    <n v="1559.479"/>
    <n v="1129015.8999999999"/>
    <n v="1129.0159000000001"/>
    <x v="0"/>
  </r>
  <r>
    <n v="202011"/>
    <x v="3"/>
    <s v="2020"/>
    <s v="11"/>
    <n v="67000000"/>
    <x v="12"/>
    <x v="4"/>
    <n v="890982"/>
    <n v="1200448561"/>
    <n v="890.98199999999997"/>
    <n v="1200448.561"/>
    <n v="1200.4485609999999"/>
    <x v="0"/>
  </r>
  <r>
    <n v="202011"/>
    <x v="3"/>
    <s v="2020"/>
    <s v="11"/>
    <n v="67000000"/>
    <x v="12"/>
    <x v="5"/>
    <n v="746909"/>
    <n v="2060064300"/>
    <n v="746.90899999999999"/>
    <n v="2060064.3"/>
    <n v="2060.0643"/>
    <x v="0"/>
  </r>
  <r>
    <n v="202011"/>
    <x v="3"/>
    <s v="2020"/>
    <s v="11"/>
    <n v="67000000"/>
    <x v="12"/>
    <x v="6"/>
    <n v="2796587"/>
    <n v="7559200414"/>
    <n v="2796.587"/>
    <n v="7559200.4139999999"/>
    <n v="7559.2004139999999"/>
    <x v="0"/>
  </r>
  <r>
    <n v="202011"/>
    <x v="3"/>
    <s v="2020"/>
    <s v="11"/>
    <n v="64000000"/>
    <x v="13"/>
    <x v="0"/>
    <n v="4099012"/>
    <n v="3591276267"/>
    <n v="4099.0119999999997"/>
    <n v="3591276.267"/>
    <n v="3591.2762670000002"/>
    <x v="0"/>
  </r>
  <r>
    <n v="202011"/>
    <x v="3"/>
    <s v="2020"/>
    <s v="11"/>
    <n v="64000000"/>
    <x v="13"/>
    <x v="1"/>
    <n v="286046"/>
    <n v="672122940"/>
    <n v="286.04599999999999"/>
    <n v="672122.94"/>
    <n v="672.12293999999997"/>
    <x v="0"/>
  </r>
  <r>
    <n v="202011"/>
    <x v="3"/>
    <s v="2020"/>
    <s v="11"/>
    <n v="64000000"/>
    <x v="13"/>
    <x v="2"/>
    <n v="479216"/>
    <n v="1643819448"/>
    <n v="479.21600000000001"/>
    <n v="1643819.4480000001"/>
    <n v="1643.819448"/>
    <x v="0"/>
  </r>
  <r>
    <n v="202011"/>
    <x v="3"/>
    <s v="2020"/>
    <s v="11"/>
    <n v="64000000"/>
    <x v="13"/>
    <x v="3"/>
    <n v="2291878"/>
    <n v="1721784838"/>
    <n v="2291.8780000000002"/>
    <n v="1721784.838"/>
    <n v="1721.784838"/>
    <x v="0"/>
  </r>
  <r>
    <n v="202011"/>
    <x v="3"/>
    <s v="2020"/>
    <s v="11"/>
    <n v="64000000"/>
    <x v="13"/>
    <x v="4"/>
    <n v="1448702"/>
    <n v="1948522440"/>
    <n v="1448.702"/>
    <n v="1948522.44"/>
    <n v="1948.52244"/>
    <x v="0"/>
  </r>
  <r>
    <n v="202011"/>
    <x v="3"/>
    <s v="2020"/>
    <s v="11"/>
    <n v="64000000"/>
    <x v="13"/>
    <x v="5"/>
    <n v="1269387"/>
    <n v="3813219627"/>
    <n v="1269.3869999999999"/>
    <n v="3813219.6269999999"/>
    <n v="3813.2196269999999"/>
    <x v="0"/>
  </r>
  <r>
    <n v="202011"/>
    <x v="3"/>
    <s v="2020"/>
    <s v="11"/>
    <n v="64000000"/>
    <x v="13"/>
    <x v="6"/>
    <n v="4418068"/>
    <n v="12426251519"/>
    <n v="4418.0680000000002"/>
    <n v="12426251.518999999"/>
    <n v="12426.251518999999"/>
    <x v="0"/>
  </r>
  <r>
    <n v="202011"/>
    <x v="3"/>
    <s v="2020"/>
    <s v="11"/>
    <n v="10013000"/>
    <x v="14"/>
    <x v="0"/>
    <n v="568656"/>
    <n v="536745157"/>
    <n v="568.65599999999995"/>
    <n v="536745.15700000001"/>
    <n v="536.74515699999995"/>
    <x v="0"/>
  </r>
  <r>
    <n v="202011"/>
    <x v="3"/>
    <s v="2020"/>
    <s v="11"/>
    <n v="10013000"/>
    <x v="14"/>
    <x v="1"/>
    <n v="47924"/>
    <n v="112940854"/>
    <n v="47.923999999999999"/>
    <n v="112940.85400000001"/>
    <n v="112.940854"/>
    <x v="0"/>
  </r>
  <r>
    <n v="202011"/>
    <x v="3"/>
    <s v="2020"/>
    <s v="11"/>
    <n v="10013000"/>
    <x v="14"/>
    <x v="2"/>
    <n v="73039"/>
    <n v="259429936"/>
    <n v="73.039000000000001"/>
    <n v="259429.93599999999"/>
    <n v="259.429936"/>
    <x v="0"/>
  </r>
  <r>
    <n v="202011"/>
    <x v="3"/>
    <s v="2020"/>
    <s v="11"/>
    <n v="10013000"/>
    <x v="14"/>
    <x v="3"/>
    <n v="464764"/>
    <n v="348084608"/>
    <n v="464.76400000000001"/>
    <n v="348084.60800000001"/>
    <n v="348.084608"/>
    <x v="0"/>
  </r>
  <r>
    <n v="202011"/>
    <x v="3"/>
    <s v="2020"/>
    <s v="11"/>
    <n v="10013000"/>
    <x v="14"/>
    <x v="4"/>
    <n v="244958"/>
    <n v="308757648"/>
    <n v="244.958"/>
    <n v="308757.64799999999"/>
    <n v="308.75764800000002"/>
    <x v="0"/>
  </r>
  <r>
    <n v="202011"/>
    <x v="3"/>
    <s v="2020"/>
    <s v="11"/>
    <n v="10013000"/>
    <x v="14"/>
    <x v="5"/>
    <n v="186210"/>
    <n v="530063697"/>
    <n v="186.21"/>
    <n v="530063.69700000004"/>
    <n v="530.06369700000005"/>
    <x v="0"/>
  </r>
  <r>
    <n v="202011"/>
    <x v="3"/>
    <s v="2020"/>
    <s v="11"/>
    <n v="10013000"/>
    <x v="14"/>
    <x v="6"/>
    <n v="723304"/>
    <n v="2112617861"/>
    <n v="723.30399999999997"/>
    <n v="2112617.861"/>
    <n v="2112.6178610000002"/>
    <x v="0"/>
  </r>
  <r>
    <n v="202011"/>
    <x v="3"/>
    <s v="2020"/>
    <s v="11"/>
    <n v="10017000"/>
    <x v="15"/>
    <x v="0"/>
    <n v="565201"/>
    <n v="446833753"/>
    <n v="565.20100000000002"/>
    <n v="446833.75300000003"/>
    <n v="446.833753"/>
    <x v="0"/>
  </r>
  <r>
    <n v="202011"/>
    <x v="3"/>
    <s v="2020"/>
    <s v="11"/>
    <n v="10017000"/>
    <x v="15"/>
    <x v="1"/>
    <n v="42972"/>
    <n v="112247362"/>
    <n v="42.972000000000001"/>
    <n v="112247.36199999999"/>
    <n v="112.247362"/>
    <x v="0"/>
  </r>
  <r>
    <n v="202011"/>
    <x v="3"/>
    <s v="2020"/>
    <s v="11"/>
    <n v="10017000"/>
    <x v="15"/>
    <x v="2"/>
    <n v="51618"/>
    <n v="197786462"/>
    <n v="51.618000000000002"/>
    <n v="197786.462"/>
    <n v="197.786462"/>
    <x v="0"/>
  </r>
  <r>
    <n v="202011"/>
    <x v="3"/>
    <s v="2020"/>
    <s v="11"/>
    <n v="10017000"/>
    <x v="15"/>
    <x v="3"/>
    <n v="299126"/>
    <n v="219919427"/>
    <n v="299.12599999999998"/>
    <n v="219919.427"/>
    <n v="219.91942700000001"/>
    <x v="0"/>
  </r>
  <r>
    <n v="202011"/>
    <x v="3"/>
    <s v="2020"/>
    <s v="11"/>
    <n v="10017000"/>
    <x v="15"/>
    <x v="4"/>
    <n v="209216"/>
    <n v="272484465"/>
    <n v="209.21600000000001"/>
    <n v="272484.46500000003"/>
    <n v="272.484465"/>
    <x v="0"/>
  </r>
  <r>
    <n v="202011"/>
    <x v="3"/>
    <s v="2020"/>
    <s v="11"/>
    <n v="10017000"/>
    <x v="15"/>
    <x v="5"/>
    <n v="142226"/>
    <n v="416628459"/>
    <n v="142.226"/>
    <n v="416628.45899999997"/>
    <n v="416.62845900000002"/>
    <x v="0"/>
  </r>
  <r>
    <n v="202011"/>
    <x v="3"/>
    <s v="2020"/>
    <s v="11"/>
    <n v="10017000"/>
    <x v="15"/>
    <x v="6"/>
    <n v="698984"/>
    <n v="1489711974"/>
    <n v="698.98400000000004"/>
    <n v="1489711.9739999999"/>
    <n v="1489.7119740000001"/>
    <x v="0"/>
  </r>
  <r>
    <n v="202011"/>
    <x v="3"/>
    <s v="2020"/>
    <s v="11"/>
    <n v="10002000"/>
    <x v="16"/>
    <x v="0"/>
    <n v="430341"/>
    <n v="333904616"/>
    <n v="430.34100000000001"/>
    <n v="333904.61599999998"/>
    <n v="333.90461599999998"/>
    <x v="0"/>
  </r>
  <r>
    <n v="202011"/>
    <x v="3"/>
    <s v="2020"/>
    <s v="11"/>
    <n v="10002000"/>
    <x v="16"/>
    <x v="1"/>
    <n v="33813"/>
    <n v="93792278"/>
    <n v="33.813000000000002"/>
    <n v="93792.278000000006"/>
    <n v="93.792277999999996"/>
    <x v="0"/>
  </r>
  <r>
    <n v="202011"/>
    <x v="3"/>
    <s v="2020"/>
    <s v="11"/>
    <n v="10002000"/>
    <x v="16"/>
    <x v="2"/>
    <n v="52348"/>
    <n v="206768641"/>
    <n v="52.347999999999999"/>
    <n v="206768.641"/>
    <n v="206.768641"/>
    <x v="0"/>
  </r>
  <r>
    <n v="202011"/>
    <x v="3"/>
    <s v="2020"/>
    <s v="11"/>
    <n v="10002000"/>
    <x v="16"/>
    <x v="3"/>
    <n v="272787"/>
    <n v="211066532"/>
    <n v="272.78699999999998"/>
    <n v="211066.53200000001"/>
    <n v="211.066532"/>
    <x v="0"/>
  </r>
  <r>
    <n v="202011"/>
    <x v="3"/>
    <s v="2020"/>
    <s v="11"/>
    <n v="10002000"/>
    <x v="16"/>
    <x v="4"/>
    <n v="176748"/>
    <n v="219205618"/>
    <n v="176.74799999999999"/>
    <n v="219205.61799999999"/>
    <n v="219.20561799999999"/>
    <x v="0"/>
  </r>
  <r>
    <n v="202011"/>
    <x v="3"/>
    <s v="2020"/>
    <s v="11"/>
    <n v="10002000"/>
    <x v="16"/>
    <x v="5"/>
    <n v="119595"/>
    <n v="327694862"/>
    <n v="119.595"/>
    <n v="327694.86200000002"/>
    <n v="327.694862"/>
    <x v="0"/>
  </r>
  <r>
    <n v="202011"/>
    <x v="3"/>
    <s v="2020"/>
    <s v="11"/>
    <n v="10002000"/>
    <x v="16"/>
    <x v="6"/>
    <n v="549827"/>
    <n v="1299415669"/>
    <n v="549.827"/>
    <n v="1299415.669"/>
    <n v="1299.415669"/>
    <x v="0"/>
  </r>
  <r>
    <n v="202011"/>
    <x v="3"/>
    <s v="2020"/>
    <s v="11"/>
    <n v="10015000"/>
    <x v="17"/>
    <x v="0"/>
    <n v="283408"/>
    <n v="223163945"/>
    <n v="283.40800000000002"/>
    <n v="223163.94500000001"/>
    <n v="223.16394500000001"/>
    <x v="0"/>
  </r>
  <r>
    <n v="202011"/>
    <x v="3"/>
    <s v="2020"/>
    <s v="11"/>
    <n v="10015000"/>
    <x v="17"/>
    <x v="1"/>
    <n v="23783"/>
    <n v="61105197"/>
    <n v="23.783000000000001"/>
    <n v="61105.197"/>
    <n v="61.105196999999997"/>
    <x v="0"/>
  </r>
  <r>
    <n v="202011"/>
    <x v="3"/>
    <s v="2020"/>
    <s v="11"/>
    <n v="10015000"/>
    <x v="17"/>
    <x v="2"/>
    <n v="36536"/>
    <n v="141276969"/>
    <n v="36.536000000000001"/>
    <n v="141276.96900000001"/>
    <n v="141.27696900000001"/>
    <x v="0"/>
  </r>
  <r>
    <n v="202011"/>
    <x v="3"/>
    <s v="2020"/>
    <s v="11"/>
    <n v="10015000"/>
    <x v="17"/>
    <x v="3"/>
    <n v="204233"/>
    <n v="148397399"/>
    <n v="204.233"/>
    <n v="148397.399"/>
    <n v="148.39739900000001"/>
    <x v="0"/>
  </r>
  <r>
    <n v="202011"/>
    <x v="3"/>
    <s v="2020"/>
    <s v="11"/>
    <n v="10015000"/>
    <x v="17"/>
    <x v="4"/>
    <n v="121909"/>
    <n v="159359259"/>
    <n v="121.90900000000001"/>
    <n v="159359.25899999999"/>
    <n v="159.35925900000001"/>
    <x v="0"/>
  </r>
  <r>
    <n v="202011"/>
    <x v="3"/>
    <s v="2020"/>
    <s v="11"/>
    <n v="10015000"/>
    <x v="17"/>
    <x v="5"/>
    <n v="77922"/>
    <n v="252376897"/>
    <n v="77.921999999999997"/>
    <n v="252376.897"/>
    <n v="252.37689700000001"/>
    <x v="0"/>
  </r>
  <r>
    <n v="202011"/>
    <x v="3"/>
    <s v="2020"/>
    <s v="11"/>
    <n v="10015000"/>
    <x v="17"/>
    <x v="6"/>
    <n v="367172"/>
    <n v="860727517"/>
    <n v="367.17200000000003"/>
    <n v="860727.51699999999"/>
    <n v="860.72751700000003"/>
    <x v="0"/>
  </r>
  <r>
    <n v="202011"/>
    <x v="3"/>
    <s v="2020"/>
    <s v="11"/>
    <n v="10014000"/>
    <x v="18"/>
    <x v="0"/>
    <n v="157791"/>
    <n v="124832256"/>
    <n v="157.791"/>
    <n v="124832.25599999999"/>
    <n v="124.832256"/>
    <x v="0"/>
  </r>
  <r>
    <n v="202011"/>
    <x v="3"/>
    <s v="2020"/>
    <s v="11"/>
    <n v="10014000"/>
    <x v="18"/>
    <x v="1"/>
    <n v="14415"/>
    <n v="34406977"/>
    <n v="14.414999999999999"/>
    <n v="34406.976999999999"/>
    <n v="34.406976999999998"/>
    <x v="0"/>
  </r>
  <r>
    <n v="202011"/>
    <x v="3"/>
    <s v="2020"/>
    <s v="11"/>
    <n v="10014000"/>
    <x v="18"/>
    <x v="2"/>
    <n v="19369"/>
    <n v="73988000"/>
    <n v="19.369"/>
    <n v="73988"/>
    <n v="73.988"/>
    <x v="0"/>
  </r>
  <r>
    <n v="202011"/>
    <x v="3"/>
    <s v="2020"/>
    <s v="11"/>
    <n v="10014000"/>
    <x v="18"/>
    <x v="3"/>
    <n v="114190"/>
    <n v="86464110"/>
    <n v="114.19"/>
    <n v="86464.11"/>
    <n v="86.464110000000005"/>
    <x v="0"/>
  </r>
  <r>
    <n v="202011"/>
    <x v="3"/>
    <s v="2020"/>
    <s v="11"/>
    <n v="10014000"/>
    <x v="18"/>
    <x v="4"/>
    <n v="60223"/>
    <n v="76407569"/>
    <n v="60.222999999999999"/>
    <n v="76407.569000000003"/>
    <n v="76.407568999999995"/>
    <x v="0"/>
  </r>
  <r>
    <n v="202011"/>
    <x v="3"/>
    <s v="2020"/>
    <s v="11"/>
    <n v="10014000"/>
    <x v="18"/>
    <x v="5"/>
    <n v="33992"/>
    <n v="86261951"/>
    <n v="33.991999999999997"/>
    <n v="86261.951000000001"/>
    <n v="86.261950999999996"/>
    <x v="0"/>
  </r>
  <r>
    <n v="202011"/>
    <x v="3"/>
    <s v="2020"/>
    <s v="11"/>
    <n v="10014000"/>
    <x v="18"/>
    <x v="6"/>
    <n v="161548"/>
    <n v="444696294"/>
    <n v="161.548"/>
    <n v="444696.29399999999"/>
    <n v="444.69629400000002"/>
    <x v="0"/>
  </r>
  <r>
    <n v="202011"/>
    <x v="3"/>
    <s v="2020"/>
    <s v="11"/>
    <n v="10016000"/>
    <x v="19"/>
    <x v="0"/>
    <n v="63822"/>
    <n v="45065093"/>
    <n v="63.822000000000003"/>
    <n v="45065.093000000001"/>
    <n v="45.065092999999997"/>
    <x v="0"/>
  </r>
  <r>
    <n v="202011"/>
    <x v="3"/>
    <s v="2020"/>
    <s v="11"/>
    <n v="10016000"/>
    <x v="19"/>
    <x v="1"/>
    <n v="7169"/>
    <n v="19213480"/>
    <n v="7.1689999999999996"/>
    <n v="19213.48"/>
    <n v="19.213480000000001"/>
    <x v="0"/>
  </r>
  <r>
    <n v="202011"/>
    <x v="3"/>
    <s v="2020"/>
    <s v="11"/>
    <n v="10016000"/>
    <x v="19"/>
    <x v="2"/>
    <n v="9701"/>
    <n v="36912656"/>
    <n v="9.7010000000000005"/>
    <n v="36912.656000000003"/>
    <n v="36.912655999999998"/>
    <x v="0"/>
  </r>
  <r>
    <n v="202011"/>
    <x v="3"/>
    <s v="2020"/>
    <s v="11"/>
    <n v="10016000"/>
    <x v="19"/>
    <x v="3"/>
    <n v="48712"/>
    <n v="53975070"/>
    <n v="48.712000000000003"/>
    <n v="53975.07"/>
    <n v="53.975070000000002"/>
    <x v="0"/>
  </r>
  <r>
    <n v="202011"/>
    <x v="3"/>
    <s v="2020"/>
    <s v="11"/>
    <n v="10016000"/>
    <x v="19"/>
    <x v="4"/>
    <n v="33166"/>
    <n v="40869385"/>
    <n v="33.165999999999997"/>
    <n v="40869.385000000002"/>
    <n v="40.869385000000001"/>
    <x v="0"/>
  </r>
  <r>
    <n v="202011"/>
    <x v="3"/>
    <s v="2020"/>
    <s v="11"/>
    <n v="10016000"/>
    <x v="19"/>
    <x v="5"/>
    <n v="22253"/>
    <n v="55875739"/>
    <n v="22.253"/>
    <n v="55875.739000000001"/>
    <n v="55.875739000000003"/>
    <x v="0"/>
  </r>
  <r>
    <n v="202011"/>
    <x v="3"/>
    <s v="2020"/>
    <s v="11"/>
    <n v="10016000"/>
    <x v="19"/>
    <x v="6"/>
    <n v="69186"/>
    <n v="175022220"/>
    <n v="69.186000000000007"/>
    <n v="175022.22"/>
    <n v="175.02222"/>
    <x v="0"/>
  </r>
  <r>
    <n v="202011"/>
    <x v="3"/>
    <s v="2020"/>
    <s v="11"/>
    <s v="9002000"/>
    <x v="20"/>
    <x v="0"/>
    <n v="80146"/>
    <n v="63723265"/>
    <n v="80.146000000000001"/>
    <n v="63723.264999999999"/>
    <n v="63.723264999999998"/>
    <x v="0"/>
  </r>
  <r>
    <n v="202011"/>
    <x v="3"/>
    <s v="2020"/>
    <s v="11"/>
    <s v="9002000"/>
    <x v="20"/>
    <x v="1"/>
    <n v="5794"/>
    <n v="13571878"/>
    <n v="5.7939999999999996"/>
    <n v="13571.878000000001"/>
    <n v="13.571878"/>
    <x v="0"/>
  </r>
  <r>
    <n v="202011"/>
    <x v="3"/>
    <s v="2020"/>
    <s v="11"/>
    <s v="9002000"/>
    <x v="20"/>
    <x v="2"/>
    <n v="8716"/>
    <n v="36398830"/>
    <n v="8.7159999999999993"/>
    <n v="36398.83"/>
    <n v="36.398829999999997"/>
    <x v="0"/>
  </r>
  <r>
    <n v="202011"/>
    <x v="3"/>
    <s v="2020"/>
    <s v="11"/>
    <s v="9002000"/>
    <x v="20"/>
    <x v="3"/>
    <n v="33346"/>
    <n v="43146081"/>
    <n v="33.345999999999997"/>
    <n v="43146.080999999998"/>
    <n v="43.146081000000002"/>
    <x v="0"/>
  </r>
  <r>
    <n v="202011"/>
    <x v="3"/>
    <s v="2020"/>
    <s v="11"/>
    <s v="9002000"/>
    <x v="20"/>
    <x v="4"/>
    <n v="26072"/>
    <n v="31639761"/>
    <n v="26.071999999999999"/>
    <n v="31639.760999999999"/>
    <n v="31.639761"/>
    <x v="0"/>
  </r>
  <r>
    <n v="202011"/>
    <x v="3"/>
    <s v="2020"/>
    <s v="11"/>
    <s v="9002000"/>
    <x v="20"/>
    <x v="5"/>
    <n v="18156"/>
    <n v="59274386"/>
    <n v="18.155999999999999"/>
    <n v="59274.385999999999"/>
    <n v="59.274386"/>
    <x v="0"/>
  </r>
  <r>
    <n v="202011"/>
    <x v="3"/>
    <s v="2020"/>
    <s v="11"/>
    <s v="9002000"/>
    <x v="20"/>
    <x v="6"/>
    <n v="67394"/>
    <n v="145602662"/>
    <n v="67.394000000000005"/>
    <n v="145602.66200000001"/>
    <n v="145.60266200000001"/>
    <x v="0"/>
  </r>
  <r>
    <n v="202011"/>
    <x v="3"/>
    <s v="2020"/>
    <s v="11"/>
    <n v="9007000"/>
    <x v="21"/>
    <x v="0"/>
    <n v="9663"/>
    <n v="5921451"/>
    <n v="9.6630000000000003"/>
    <n v="5921.451"/>
    <n v="5.9214510000000002"/>
    <x v="0"/>
  </r>
  <r>
    <n v="202011"/>
    <x v="3"/>
    <s v="2020"/>
    <s v="11"/>
    <n v="9007000"/>
    <x v="21"/>
    <x v="1"/>
    <n v="912"/>
    <n v="2193911"/>
    <n v="0.91200000000000003"/>
    <n v="2193.9110000000001"/>
    <n v="2.1939109999999999"/>
    <x v="0"/>
  </r>
  <r>
    <n v="202011"/>
    <x v="3"/>
    <s v="2020"/>
    <s v="11"/>
    <n v="9007000"/>
    <x v="21"/>
    <x v="2"/>
    <n v="1288"/>
    <n v="4367784"/>
    <n v="1.288"/>
    <n v="4367.7839999999997"/>
    <n v="4.3677840000000003"/>
    <x v="0"/>
  </r>
  <r>
    <n v="202011"/>
    <x v="3"/>
    <s v="2020"/>
    <s v="11"/>
    <n v="9007000"/>
    <x v="21"/>
    <x v="3"/>
    <n v="6026"/>
    <n v="10019660"/>
    <n v="6.0259999999999998"/>
    <n v="10019.66"/>
    <n v="10.01966"/>
    <x v="0"/>
  </r>
  <r>
    <n v="202011"/>
    <x v="3"/>
    <s v="2020"/>
    <s v="11"/>
    <n v="9007000"/>
    <x v="21"/>
    <x v="4"/>
    <n v="4677"/>
    <n v="6330982"/>
    <n v="4.6769999999999996"/>
    <n v="6330.982"/>
    <n v="6.3309819999999997"/>
    <x v="0"/>
  </r>
  <r>
    <n v="202011"/>
    <x v="3"/>
    <s v="2020"/>
    <s v="11"/>
    <n v="9007000"/>
    <x v="21"/>
    <x v="5"/>
    <n v="3244"/>
    <n v="9807341"/>
    <n v="3.2440000000000002"/>
    <n v="9807.3410000000003"/>
    <n v="9.8073409999999992"/>
    <x v="0"/>
  </r>
  <r>
    <n v="202011"/>
    <x v="3"/>
    <s v="2020"/>
    <s v="11"/>
    <n v="9007000"/>
    <x v="21"/>
    <x v="6"/>
    <n v="11894"/>
    <n v="25676518"/>
    <n v="11.894"/>
    <n v="25676.518"/>
    <n v="25.676518000000002"/>
    <x v="0"/>
  </r>
  <r>
    <n v="202012"/>
    <x v="4"/>
    <s v="2020"/>
    <s v="12"/>
    <n v="63000000"/>
    <x v="0"/>
    <x v="0"/>
    <n v="9133411"/>
    <n v="7632198746"/>
    <n v="9133.4110000000001"/>
    <n v="7632198.7460000003"/>
    <n v="7632.198746"/>
    <x v="0"/>
  </r>
  <r>
    <n v="202012"/>
    <x v="4"/>
    <s v="2020"/>
    <s v="12"/>
    <n v="63000000"/>
    <x v="0"/>
    <x v="1"/>
    <n v="603448"/>
    <n v="1932783010"/>
    <n v="603.44799999999998"/>
    <n v="1932783.01"/>
    <n v="1932.7830100000001"/>
    <x v="0"/>
  </r>
  <r>
    <n v="202012"/>
    <x v="4"/>
    <s v="2020"/>
    <s v="12"/>
    <n v="63000000"/>
    <x v="0"/>
    <x v="2"/>
    <n v="718557"/>
    <n v="3140824374"/>
    <n v="718.55700000000002"/>
    <n v="3140824.3739999998"/>
    <n v="3140.8243739999998"/>
    <x v="0"/>
  </r>
  <r>
    <n v="202012"/>
    <x v="4"/>
    <s v="2020"/>
    <s v="12"/>
    <n v="63000000"/>
    <x v="0"/>
    <x v="3"/>
    <n v="3615926"/>
    <n v="2416628595"/>
    <n v="3615.9259999999999"/>
    <n v="2416628.5950000002"/>
    <n v="2416.6285950000001"/>
    <x v="0"/>
  </r>
  <r>
    <n v="202012"/>
    <x v="4"/>
    <s v="2020"/>
    <s v="12"/>
    <n v="63000000"/>
    <x v="0"/>
    <x v="4"/>
    <n v="2897976"/>
    <n v="4914389339"/>
    <n v="2897.9760000000001"/>
    <n v="4914389.3389999997"/>
    <n v="4914.3893390000003"/>
    <x v="0"/>
  </r>
  <r>
    <n v="202012"/>
    <x v="4"/>
    <s v="2020"/>
    <s v="12"/>
    <n v="63000000"/>
    <x v="0"/>
    <x v="5"/>
    <n v="2278501"/>
    <n v="6137391075"/>
    <n v="2278.5010000000002"/>
    <n v="6137391.0750000002"/>
    <n v="6137.3910749999995"/>
    <x v="0"/>
  </r>
  <r>
    <n v="202012"/>
    <x v="4"/>
    <s v="2020"/>
    <s v="12"/>
    <n v="63000000"/>
    <x v="0"/>
    <x v="6"/>
    <n v="7878123"/>
    <n v="26556542863"/>
    <n v="7878.1229999999996"/>
    <n v="26556542.863000002"/>
    <n v="26556.542862999999"/>
    <x v="0"/>
  </r>
  <r>
    <n v="202012"/>
    <x v="4"/>
    <s v="2020"/>
    <s v="12"/>
    <n v="65000000"/>
    <x v="1"/>
    <x v="0"/>
    <n v="9523498"/>
    <n v="7302319413"/>
    <n v="9523.4979999999996"/>
    <n v="7302319.4129999997"/>
    <n v="7302.3194130000002"/>
    <x v="0"/>
  </r>
  <r>
    <n v="202012"/>
    <x v="4"/>
    <s v="2020"/>
    <s v="12"/>
    <n v="65000000"/>
    <x v="1"/>
    <x v="1"/>
    <n v="724717"/>
    <n v="1838778045"/>
    <n v="724.71699999999998"/>
    <n v="1838778.0449999999"/>
    <n v="1838.778045"/>
    <x v="0"/>
  </r>
  <r>
    <n v="202012"/>
    <x v="4"/>
    <s v="2020"/>
    <s v="12"/>
    <n v="65000000"/>
    <x v="1"/>
    <x v="2"/>
    <n v="831699"/>
    <n v="2950369330"/>
    <n v="831.69899999999996"/>
    <n v="2950369.33"/>
    <n v="2950.36933"/>
    <x v="0"/>
  </r>
  <r>
    <n v="202012"/>
    <x v="4"/>
    <s v="2020"/>
    <s v="12"/>
    <n v="65000000"/>
    <x v="1"/>
    <x v="3"/>
    <n v="4268945"/>
    <n v="2980910554"/>
    <n v="4268.9449999999997"/>
    <n v="2980910.554"/>
    <n v="2980.910554"/>
    <x v="0"/>
  </r>
  <r>
    <n v="202012"/>
    <x v="4"/>
    <s v="2020"/>
    <s v="12"/>
    <n v="65000000"/>
    <x v="1"/>
    <x v="4"/>
    <n v="3356298"/>
    <n v="4656924655"/>
    <n v="3356.2979999999998"/>
    <n v="4656924.6550000003"/>
    <n v="4656.9246549999998"/>
    <x v="0"/>
  </r>
  <r>
    <n v="202012"/>
    <x v="4"/>
    <s v="2020"/>
    <s v="12"/>
    <n v="65000000"/>
    <x v="1"/>
    <x v="5"/>
    <n v="2507193"/>
    <n v="5876312175"/>
    <n v="2507.1930000000002"/>
    <n v="5876312.1749999998"/>
    <n v="5876.312175"/>
    <x v="0"/>
  </r>
  <r>
    <n v="202012"/>
    <x v="4"/>
    <s v="2020"/>
    <s v="12"/>
    <n v="65000000"/>
    <x v="1"/>
    <x v="6"/>
    <n v="9869072"/>
    <n v="27362263934"/>
    <n v="9869.0720000000001"/>
    <n v="27362263.934"/>
    <n v="27362.263933999999"/>
    <x v="0"/>
  </r>
  <r>
    <n v="202012"/>
    <x v="4"/>
    <s v="2020"/>
    <s v="12"/>
    <n v="68000000"/>
    <x v="2"/>
    <x v="0"/>
    <n v="4016095"/>
    <n v="3308127417"/>
    <n v="4016.0949999999998"/>
    <n v="3308127.4169999999"/>
    <n v="3308.1274170000002"/>
    <x v="0"/>
  </r>
  <r>
    <n v="202012"/>
    <x v="4"/>
    <s v="2020"/>
    <s v="12"/>
    <n v="68000000"/>
    <x v="2"/>
    <x v="1"/>
    <n v="299484"/>
    <n v="786841582"/>
    <n v="299.48399999999998"/>
    <n v="786841.58200000005"/>
    <n v="786.84158200000002"/>
    <x v="0"/>
  </r>
  <r>
    <n v="202012"/>
    <x v="4"/>
    <s v="2020"/>
    <s v="12"/>
    <n v="68000000"/>
    <x v="2"/>
    <x v="2"/>
    <n v="387354"/>
    <n v="1277025891"/>
    <n v="387.35399999999998"/>
    <n v="1277025.8910000001"/>
    <n v="1277.025891"/>
    <x v="0"/>
  </r>
  <r>
    <n v="202012"/>
    <x v="4"/>
    <s v="2020"/>
    <s v="12"/>
    <n v="68000000"/>
    <x v="2"/>
    <x v="3"/>
    <n v="2136542"/>
    <n v="1652087996"/>
    <n v="2136.5419999999999"/>
    <n v="1652087.996"/>
    <n v="1652.087996"/>
    <x v="0"/>
  </r>
  <r>
    <n v="202012"/>
    <x v="4"/>
    <s v="2020"/>
    <s v="12"/>
    <n v="68000000"/>
    <x v="2"/>
    <x v="4"/>
    <n v="1455007"/>
    <n v="1916116131"/>
    <n v="1455.0070000000001"/>
    <n v="1916116.1310000001"/>
    <n v="1916.116131"/>
    <x v="0"/>
  </r>
  <r>
    <n v="202012"/>
    <x v="4"/>
    <s v="2020"/>
    <s v="12"/>
    <n v="68000000"/>
    <x v="2"/>
    <x v="5"/>
    <n v="1155299"/>
    <n v="2677156659"/>
    <n v="1155.299"/>
    <n v="2677156.659"/>
    <n v="2677.1566590000002"/>
    <x v="0"/>
  </r>
  <r>
    <n v="202012"/>
    <x v="4"/>
    <s v="2020"/>
    <s v="12"/>
    <n v="68000000"/>
    <x v="2"/>
    <x v="6"/>
    <n v="4297476"/>
    <n v="11897434424"/>
    <n v="4297.4759999999997"/>
    <n v="11897434.424000001"/>
    <n v="11897.434423999999"/>
    <x v="0"/>
  </r>
  <r>
    <n v="202012"/>
    <x v="4"/>
    <s v="2020"/>
    <s v="12"/>
    <n v="10004000"/>
    <x v="3"/>
    <x v="0"/>
    <n v="1142820"/>
    <n v="959809553"/>
    <n v="1142.82"/>
    <n v="959809.55299999996"/>
    <n v="959.80955300000005"/>
    <x v="0"/>
  </r>
  <r>
    <n v="202012"/>
    <x v="4"/>
    <s v="2020"/>
    <s v="12"/>
    <n v="10004000"/>
    <x v="3"/>
    <x v="1"/>
    <n v="77584"/>
    <n v="207022562"/>
    <n v="77.584000000000003"/>
    <n v="207022.56200000001"/>
    <n v="207.02256199999999"/>
    <x v="0"/>
  </r>
  <r>
    <n v="202012"/>
    <x v="4"/>
    <s v="2020"/>
    <s v="12"/>
    <n v="10004000"/>
    <x v="3"/>
    <x v="2"/>
    <n v="111330"/>
    <n v="412352371"/>
    <n v="111.33"/>
    <n v="412352.37099999998"/>
    <n v="412.35237100000001"/>
    <x v="0"/>
  </r>
  <r>
    <n v="202012"/>
    <x v="4"/>
    <s v="2020"/>
    <s v="12"/>
    <n v="10004000"/>
    <x v="3"/>
    <x v="3"/>
    <n v="598203"/>
    <n v="472035910"/>
    <n v="598.20299999999997"/>
    <n v="472035.91"/>
    <n v="472.03591"/>
    <x v="0"/>
  </r>
  <r>
    <n v="202012"/>
    <x v="4"/>
    <s v="2020"/>
    <s v="12"/>
    <n v="10004000"/>
    <x v="3"/>
    <x v="4"/>
    <n v="377764"/>
    <n v="534275106"/>
    <n v="377.76400000000001"/>
    <n v="534275.10600000003"/>
    <n v="534.27510600000005"/>
    <x v="0"/>
  </r>
  <r>
    <n v="202012"/>
    <x v="4"/>
    <s v="2020"/>
    <s v="12"/>
    <n v="10004000"/>
    <x v="3"/>
    <x v="5"/>
    <n v="331102"/>
    <n v="853320836"/>
    <n v="331.10199999999998"/>
    <n v="853320.83600000001"/>
    <n v="853.32083599999999"/>
    <x v="0"/>
  </r>
  <r>
    <n v="202012"/>
    <x v="4"/>
    <s v="2020"/>
    <s v="12"/>
    <n v="10004000"/>
    <x v="3"/>
    <x v="6"/>
    <n v="1167955"/>
    <n v="3197144285"/>
    <n v="1167.9549999999999"/>
    <n v="3197144.2850000001"/>
    <n v="3197.1442849999999"/>
    <x v="0"/>
  </r>
  <r>
    <n v="202012"/>
    <x v="4"/>
    <s v="2020"/>
    <s v="12"/>
    <n v="10018000"/>
    <x v="4"/>
    <x v="0"/>
    <n v="1212525"/>
    <n v="985401643"/>
    <n v="1212.5250000000001"/>
    <n v="985401.64300000004"/>
    <n v="985.40164300000004"/>
    <x v="0"/>
  </r>
  <r>
    <n v="202012"/>
    <x v="4"/>
    <s v="2020"/>
    <s v="12"/>
    <n v="10018000"/>
    <x v="4"/>
    <x v="1"/>
    <n v="72866"/>
    <n v="202387274"/>
    <n v="72.866"/>
    <n v="202387.274"/>
    <n v="202.38727399999999"/>
    <x v="0"/>
  </r>
  <r>
    <n v="202012"/>
    <x v="4"/>
    <s v="2020"/>
    <s v="12"/>
    <n v="10018000"/>
    <x v="4"/>
    <x v="2"/>
    <n v="110102"/>
    <n v="409458286"/>
    <n v="110.102"/>
    <n v="409458.28600000002"/>
    <n v="409.45828599999999"/>
    <x v="0"/>
  </r>
  <r>
    <n v="202012"/>
    <x v="4"/>
    <s v="2020"/>
    <s v="12"/>
    <n v="10018000"/>
    <x v="4"/>
    <x v="3"/>
    <n v="542939"/>
    <n v="375684724"/>
    <n v="542.93899999999996"/>
    <n v="375684.72399999999"/>
    <n v="375.68472400000002"/>
    <x v="0"/>
  </r>
  <r>
    <n v="202012"/>
    <x v="4"/>
    <s v="2020"/>
    <s v="12"/>
    <n v="10018000"/>
    <x v="4"/>
    <x v="4"/>
    <n v="380480"/>
    <n v="575201287"/>
    <n v="380.48"/>
    <n v="575201.28700000001"/>
    <n v="575.20128699999998"/>
    <x v="0"/>
  </r>
  <r>
    <n v="202012"/>
    <x v="4"/>
    <s v="2020"/>
    <s v="12"/>
    <n v="10018000"/>
    <x v="4"/>
    <x v="5"/>
    <n v="370466"/>
    <n v="965396004"/>
    <n v="370.46600000000001"/>
    <n v="965396.00399999996"/>
    <n v="965.39600399999995"/>
    <x v="0"/>
  </r>
  <r>
    <n v="202012"/>
    <x v="4"/>
    <s v="2020"/>
    <s v="12"/>
    <n v="10018000"/>
    <x v="4"/>
    <x v="6"/>
    <n v="1105753"/>
    <n v="3294046266"/>
    <n v="1105.7529999999999"/>
    <n v="3294046.2659999998"/>
    <n v="3294.0462659999998"/>
    <x v="0"/>
  </r>
  <r>
    <n v="202012"/>
    <x v="4"/>
    <s v="2020"/>
    <s v="12"/>
    <n v="10005000"/>
    <x v="5"/>
    <x v="0"/>
    <n v="539653"/>
    <n v="450007989"/>
    <n v="539.65300000000002"/>
    <n v="450007.989"/>
    <n v="450.00798900000001"/>
    <x v="0"/>
  </r>
  <r>
    <n v="202012"/>
    <x v="4"/>
    <s v="2020"/>
    <s v="12"/>
    <n v="10005000"/>
    <x v="5"/>
    <x v="1"/>
    <n v="51753"/>
    <n v="133680633"/>
    <n v="51.753"/>
    <n v="133680.633"/>
    <n v="133.680633"/>
    <x v="0"/>
  </r>
  <r>
    <n v="202012"/>
    <x v="4"/>
    <s v="2020"/>
    <s v="12"/>
    <n v="10005000"/>
    <x v="5"/>
    <x v="2"/>
    <n v="61497"/>
    <n v="210145648"/>
    <n v="61.497"/>
    <n v="210145.64799999999"/>
    <n v="210.14564799999999"/>
    <x v="0"/>
  </r>
  <r>
    <n v="202012"/>
    <x v="4"/>
    <s v="2020"/>
    <s v="12"/>
    <n v="10005000"/>
    <x v="5"/>
    <x v="3"/>
    <n v="436351"/>
    <n v="328508294"/>
    <n v="436.351"/>
    <n v="328508.29399999999"/>
    <n v="328.50829399999998"/>
    <x v="0"/>
  </r>
  <r>
    <n v="202012"/>
    <x v="4"/>
    <s v="2020"/>
    <s v="12"/>
    <n v="10005000"/>
    <x v="5"/>
    <x v="4"/>
    <n v="227319"/>
    <n v="267083193"/>
    <n v="227.31899999999999"/>
    <n v="267083.19300000003"/>
    <n v="267.08319299999999"/>
    <x v="0"/>
  </r>
  <r>
    <n v="202012"/>
    <x v="4"/>
    <s v="2020"/>
    <s v="12"/>
    <n v="10005000"/>
    <x v="5"/>
    <x v="5"/>
    <n v="160628"/>
    <n v="371060670"/>
    <n v="160.62799999999999"/>
    <n v="371060.67"/>
    <n v="371.06067000000002"/>
    <x v="0"/>
  </r>
  <r>
    <n v="202012"/>
    <x v="4"/>
    <s v="2020"/>
    <s v="12"/>
    <n v="10005000"/>
    <x v="5"/>
    <x v="6"/>
    <n v="698058"/>
    <n v="1847649080"/>
    <n v="698.05799999999999"/>
    <n v="1847649.08"/>
    <n v="1847.6490799999999"/>
    <x v="0"/>
  </r>
  <r>
    <n v="202012"/>
    <x v="4"/>
    <s v="2020"/>
    <s v="12"/>
    <n v="66000000"/>
    <x v="6"/>
    <x v="0"/>
    <n v="5072554"/>
    <n v="4445294658"/>
    <n v="5072.5540000000001"/>
    <n v="4445294.6579999998"/>
    <n v="4445.2946579999998"/>
    <x v="0"/>
  </r>
  <r>
    <n v="202012"/>
    <x v="4"/>
    <s v="2020"/>
    <s v="12"/>
    <n v="66000000"/>
    <x v="6"/>
    <x v="1"/>
    <n v="413597"/>
    <n v="1098884666"/>
    <n v="413.59699999999998"/>
    <n v="1098884.666"/>
    <n v="1098.8846659999999"/>
    <x v="0"/>
  </r>
  <r>
    <n v="202012"/>
    <x v="4"/>
    <s v="2020"/>
    <s v="12"/>
    <n v="66000000"/>
    <x v="6"/>
    <x v="2"/>
    <n v="530988"/>
    <n v="1810676527"/>
    <n v="530.98800000000006"/>
    <n v="1810676.527"/>
    <n v="1810.6765270000001"/>
    <x v="0"/>
  </r>
  <r>
    <n v="202012"/>
    <x v="4"/>
    <s v="2020"/>
    <s v="12"/>
    <n v="66000000"/>
    <x v="6"/>
    <x v="3"/>
    <n v="2899320"/>
    <n v="2229715089"/>
    <n v="2899.32"/>
    <n v="2229715.0890000002"/>
    <n v="2229.7150889999998"/>
    <x v="0"/>
  </r>
  <r>
    <n v="202012"/>
    <x v="4"/>
    <s v="2020"/>
    <s v="12"/>
    <n v="66000000"/>
    <x v="6"/>
    <x v="4"/>
    <n v="1779411"/>
    <n v="2708378826"/>
    <n v="1779.4110000000001"/>
    <n v="2708378.8259999999"/>
    <n v="2708.3788260000001"/>
    <x v="0"/>
  </r>
  <r>
    <n v="202012"/>
    <x v="4"/>
    <s v="2020"/>
    <s v="12"/>
    <n v="66000000"/>
    <x v="6"/>
    <x v="5"/>
    <n v="1425908"/>
    <n v="3736114750"/>
    <n v="1425.9079999999999"/>
    <n v="3736114.75"/>
    <n v="3736.1147500000002"/>
    <x v="0"/>
  </r>
  <r>
    <n v="202012"/>
    <x v="4"/>
    <s v="2020"/>
    <s v="12"/>
    <n v="66000000"/>
    <x v="6"/>
    <x v="6"/>
    <n v="4935560"/>
    <n v="15886810508"/>
    <n v="4935.5600000000004"/>
    <n v="15886810.507999999"/>
    <n v="15886.810508"/>
    <x v="0"/>
  </r>
  <r>
    <n v="202012"/>
    <x v="4"/>
    <s v="2020"/>
    <s v="12"/>
    <n v="10007000"/>
    <x v="7"/>
    <x v="0"/>
    <n v="1063746"/>
    <n v="897604555"/>
    <n v="1063.7460000000001"/>
    <n v="897604.55500000005"/>
    <n v="897.604555"/>
    <x v="0"/>
  </r>
  <r>
    <n v="202012"/>
    <x v="4"/>
    <s v="2020"/>
    <s v="12"/>
    <n v="10007000"/>
    <x v="7"/>
    <x v="1"/>
    <n v="123380"/>
    <n v="317084882"/>
    <n v="123.38"/>
    <n v="317084.88199999998"/>
    <n v="317.08488199999999"/>
    <x v="0"/>
  </r>
  <r>
    <n v="202012"/>
    <x v="4"/>
    <s v="2020"/>
    <s v="12"/>
    <n v="10007000"/>
    <x v="7"/>
    <x v="2"/>
    <n v="130442"/>
    <n v="428884429"/>
    <n v="130.44200000000001"/>
    <n v="428884.429"/>
    <n v="428.88442900000001"/>
    <x v="0"/>
  </r>
  <r>
    <n v="202012"/>
    <x v="4"/>
    <s v="2020"/>
    <s v="12"/>
    <n v="10007000"/>
    <x v="7"/>
    <x v="3"/>
    <n v="892693"/>
    <n v="732404935"/>
    <n v="892.69299999999998"/>
    <n v="732404.93500000006"/>
    <n v="732.40493500000002"/>
    <x v="0"/>
  </r>
  <r>
    <n v="202012"/>
    <x v="4"/>
    <s v="2020"/>
    <s v="12"/>
    <n v="10007000"/>
    <x v="7"/>
    <x v="4"/>
    <n v="451663"/>
    <n v="609218638"/>
    <n v="451.66300000000001"/>
    <n v="609218.63800000004"/>
    <n v="609.21863800000006"/>
    <x v="0"/>
  </r>
  <r>
    <n v="202012"/>
    <x v="4"/>
    <s v="2020"/>
    <s v="12"/>
    <n v="10007000"/>
    <x v="7"/>
    <x v="5"/>
    <n v="308512"/>
    <n v="717400887"/>
    <n v="308.512"/>
    <n v="717400.88699999999"/>
    <n v="717.40088700000001"/>
    <x v="0"/>
  </r>
  <r>
    <n v="202012"/>
    <x v="4"/>
    <s v="2020"/>
    <s v="12"/>
    <n v="10007000"/>
    <x v="7"/>
    <x v="6"/>
    <n v="1347966"/>
    <n v="4421872478"/>
    <n v="1347.9659999999999"/>
    <n v="4421872.4780000001"/>
    <n v="4421.8724780000002"/>
    <x v="0"/>
  </r>
  <r>
    <n v="202012"/>
    <x v="4"/>
    <s v="2020"/>
    <s v="12"/>
    <n v="10008000"/>
    <x v="8"/>
    <x v="0"/>
    <n v="353705"/>
    <n v="296450660"/>
    <n v="353.70499999999998"/>
    <n v="296450.65999999997"/>
    <n v="296.45066000000003"/>
    <x v="0"/>
  </r>
  <r>
    <n v="202012"/>
    <x v="4"/>
    <s v="2020"/>
    <s v="12"/>
    <n v="10008000"/>
    <x v="8"/>
    <x v="1"/>
    <n v="40455"/>
    <n v="99054314"/>
    <n v="40.454999999999998"/>
    <n v="99054.313999999998"/>
    <n v="99.054314000000005"/>
    <x v="0"/>
  </r>
  <r>
    <n v="202012"/>
    <x v="4"/>
    <s v="2020"/>
    <s v="12"/>
    <n v="10008000"/>
    <x v="8"/>
    <x v="2"/>
    <n v="44368"/>
    <n v="144593620"/>
    <n v="44.368000000000002"/>
    <n v="144593.62"/>
    <n v="144.59361999999999"/>
    <x v="0"/>
  </r>
  <r>
    <n v="202012"/>
    <x v="4"/>
    <s v="2020"/>
    <s v="12"/>
    <n v="10008000"/>
    <x v="8"/>
    <x v="3"/>
    <n v="305116"/>
    <n v="238613693"/>
    <n v="305.11599999999999"/>
    <n v="238613.693"/>
    <n v="238.61369300000001"/>
    <x v="0"/>
  </r>
  <r>
    <n v="202012"/>
    <x v="4"/>
    <s v="2020"/>
    <s v="12"/>
    <n v="10008000"/>
    <x v="8"/>
    <x v="4"/>
    <n v="157694"/>
    <n v="196855931"/>
    <n v="157.69399999999999"/>
    <n v="196855.93100000001"/>
    <n v="196.855931"/>
    <x v="0"/>
  </r>
  <r>
    <n v="202012"/>
    <x v="4"/>
    <s v="2020"/>
    <s v="12"/>
    <n v="10008000"/>
    <x v="8"/>
    <x v="5"/>
    <n v="105402"/>
    <n v="225624375"/>
    <n v="105.402"/>
    <n v="225624.375"/>
    <n v="225.62437499999999"/>
    <x v="0"/>
  </r>
  <r>
    <n v="202012"/>
    <x v="4"/>
    <s v="2020"/>
    <s v="12"/>
    <n v="10008000"/>
    <x v="8"/>
    <x v="6"/>
    <n v="457374"/>
    <n v="1321846586"/>
    <n v="457.37400000000002"/>
    <n v="1321846.5859999999"/>
    <n v="1321.8465859999999"/>
    <x v="0"/>
  </r>
  <r>
    <n v="202012"/>
    <x v="4"/>
    <s v="2020"/>
    <s v="12"/>
    <n v="10009000"/>
    <x v="9"/>
    <x v="0"/>
    <n v="419039"/>
    <n v="356259584"/>
    <n v="419.03899999999999"/>
    <n v="356259.58399999997"/>
    <n v="356.25958400000002"/>
    <x v="0"/>
  </r>
  <r>
    <n v="202012"/>
    <x v="4"/>
    <s v="2020"/>
    <s v="12"/>
    <n v="10009000"/>
    <x v="9"/>
    <x v="1"/>
    <n v="52345"/>
    <n v="126318704"/>
    <n v="52.344999999999999"/>
    <n v="126318.704"/>
    <n v="126.318704"/>
    <x v="0"/>
  </r>
  <r>
    <n v="202012"/>
    <x v="4"/>
    <s v="2020"/>
    <s v="12"/>
    <n v="10009000"/>
    <x v="9"/>
    <x v="2"/>
    <n v="53636"/>
    <n v="175785503"/>
    <n v="53.636000000000003"/>
    <n v="175785.503"/>
    <n v="175.78550300000001"/>
    <x v="0"/>
  </r>
  <r>
    <n v="202012"/>
    <x v="4"/>
    <s v="2020"/>
    <s v="12"/>
    <n v="10009000"/>
    <x v="9"/>
    <x v="3"/>
    <n v="411191"/>
    <n v="325563463"/>
    <n v="411.19099999999997"/>
    <n v="325563.46299999999"/>
    <n v="325.56346300000001"/>
    <x v="0"/>
  </r>
  <r>
    <n v="202012"/>
    <x v="4"/>
    <s v="2020"/>
    <s v="12"/>
    <n v="10009000"/>
    <x v="9"/>
    <x v="4"/>
    <n v="190847"/>
    <n v="223967185"/>
    <n v="190.84700000000001"/>
    <n v="223967.185"/>
    <n v="223.967185"/>
    <x v="0"/>
  </r>
  <r>
    <n v="202012"/>
    <x v="4"/>
    <s v="2020"/>
    <s v="12"/>
    <n v="10009000"/>
    <x v="9"/>
    <x v="5"/>
    <n v="117749"/>
    <n v="261622809"/>
    <n v="117.749"/>
    <n v="261622.80900000001"/>
    <n v="261.62280900000002"/>
    <x v="0"/>
  </r>
  <r>
    <n v="202012"/>
    <x v="4"/>
    <s v="2020"/>
    <s v="12"/>
    <n v="10009000"/>
    <x v="9"/>
    <x v="6"/>
    <n v="544371"/>
    <n v="1639244000"/>
    <n v="544.37099999999998"/>
    <n v="1639244"/>
    <n v="1639.2439999999999"/>
    <x v="0"/>
  </r>
  <r>
    <n v="202012"/>
    <x v="4"/>
    <s v="2020"/>
    <s v="12"/>
    <n v="10010000"/>
    <x v="10"/>
    <x v="0"/>
    <n v="311079"/>
    <n v="276793008"/>
    <n v="311.07900000000001"/>
    <n v="276793.00799999997"/>
    <n v="276.79300799999999"/>
    <x v="0"/>
  </r>
  <r>
    <n v="202012"/>
    <x v="4"/>
    <s v="2020"/>
    <s v="12"/>
    <n v="10010000"/>
    <x v="10"/>
    <x v="1"/>
    <n v="31923"/>
    <n v="79403734"/>
    <n v="31.922999999999998"/>
    <n v="79403.733999999997"/>
    <n v="79.403734"/>
    <x v="0"/>
  </r>
  <r>
    <n v="202012"/>
    <x v="4"/>
    <s v="2020"/>
    <s v="12"/>
    <n v="10010000"/>
    <x v="10"/>
    <x v="2"/>
    <n v="37019"/>
    <n v="115822400"/>
    <n v="37.018999999999998"/>
    <n v="115822.39999999999"/>
    <n v="115.8224"/>
    <x v="0"/>
  </r>
  <r>
    <n v="202012"/>
    <x v="4"/>
    <s v="2020"/>
    <s v="12"/>
    <n v="10010000"/>
    <x v="10"/>
    <x v="3"/>
    <n v="301721"/>
    <n v="233681883"/>
    <n v="301.721"/>
    <n v="233681.883"/>
    <n v="233.681883"/>
    <x v="0"/>
  </r>
  <r>
    <n v="202012"/>
    <x v="4"/>
    <s v="2020"/>
    <s v="12"/>
    <n v="10010000"/>
    <x v="10"/>
    <x v="4"/>
    <n v="140781"/>
    <n v="160916348"/>
    <n v="140.78100000000001"/>
    <n v="160916.348"/>
    <n v="160.916348"/>
    <x v="0"/>
  </r>
  <r>
    <n v="202012"/>
    <x v="4"/>
    <s v="2020"/>
    <s v="12"/>
    <n v="10010000"/>
    <x v="10"/>
    <x v="5"/>
    <n v="89619"/>
    <n v="213079863"/>
    <n v="89.619"/>
    <n v="213079.86300000001"/>
    <n v="213.07986299999999"/>
    <x v="0"/>
  </r>
  <r>
    <n v="202012"/>
    <x v="4"/>
    <s v="2020"/>
    <s v="12"/>
    <n v="10010000"/>
    <x v="10"/>
    <x v="6"/>
    <n v="392012"/>
    <n v="1239242428"/>
    <n v="392.012"/>
    <n v="1239242.4280000001"/>
    <n v="1239.242428"/>
    <x v="0"/>
  </r>
  <r>
    <n v="202012"/>
    <x v="4"/>
    <s v="2020"/>
    <s v="12"/>
    <n v="10020000"/>
    <x v="11"/>
    <x v="0"/>
    <n v="345981"/>
    <n v="306123164"/>
    <n v="345.98099999999999"/>
    <n v="306123.16399999999"/>
    <n v="306.12316399999997"/>
    <x v="0"/>
  </r>
  <r>
    <n v="202012"/>
    <x v="4"/>
    <s v="2020"/>
    <s v="12"/>
    <n v="10020000"/>
    <x v="11"/>
    <x v="1"/>
    <n v="30711"/>
    <n v="77803905"/>
    <n v="30.710999999999999"/>
    <n v="77803.904999999999"/>
    <n v="77.803905"/>
    <x v="0"/>
  </r>
  <r>
    <n v="202012"/>
    <x v="4"/>
    <s v="2020"/>
    <s v="12"/>
    <n v="10020000"/>
    <x v="11"/>
    <x v="2"/>
    <n v="40717"/>
    <n v="141709057"/>
    <n v="40.716999999999999"/>
    <n v="141709.057"/>
    <n v="141.709057"/>
    <x v="0"/>
  </r>
  <r>
    <n v="202012"/>
    <x v="4"/>
    <s v="2020"/>
    <s v="12"/>
    <n v="10020000"/>
    <x v="11"/>
    <x v="3"/>
    <n v="224827"/>
    <n v="168993956"/>
    <n v="224.827"/>
    <n v="168993.95600000001"/>
    <n v="168.993956"/>
    <x v="0"/>
  </r>
  <r>
    <n v="202012"/>
    <x v="4"/>
    <s v="2020"/>
    <s v="12"/>
    <n v="10020000"/>
    <x v="11"/>
    <x v="4"/>
    <n v="131766"/>
    <n v="171063593"/>
    <n v="131.76599999999999"/>
    <n v="171063.59299999999"/>
    <n v="171.063593"/>
    <x v="0"/>
  </r>
  <r>
    <n v="202012"/>
    <x v="4"/>
    <s v="2020"/>
    <s v="12"/>
    <n v="10020000"/>
    <x v="11"/>
    <x v="5"/>
    <n v="97197"/>
    <n v="240401923"/>
    <n v="97.197000000000003"/>
    <n v="240401.92300000001"/>
    <n v="240.40192300000001"/>
    <x v="0"/>
  </r>
  <r>
    <n v="202012"/>
    <x v="4"/>
    <s v="2020"/>
    <s v="12"/>
    <n v="10020000"/>
    <x v="11"/>
    <x v="6"/>
    <n v="399127"/>
    <n v="1287700219"/>
    <n v="399.12700000000001"/>
    <n v="1287700.219"/>
    <n v="1287.7002190000001"/>
    <x v="0"/>
  </r>
  <r>
    <n v="202012"/>
    <x v="4"/>
    <s v="2020"/>
    <s v="12"/>
    <n v="67000000"/>
    <x v="12"/>
    <x v="0"/>
    <n v="2417354"/>
    <n v="1947054346"/>
    <n v="2417.3539999999998"/>
    <n v="1947054.3459999999"/>
    <n v="1947.0543459999999"/>
    <x v="0"/>
  </r>
  <r>
    <n v="202012"/>
    <x v="4"/>
    <s v="2020"/>
    <s v="12"/>
    <n v="67000000"/>
    <x v="12"/>
    <x v="1"/>
    <n v="212400"/>
    <n v="514453790"/>
    <n v="212.4"/>
    <n v="514453.79"/>
    <n v="514.45379000000003"/>
    <x v="0"/>
  </r>
  <r>
    <n v="202012"/>
    <x v="4"/>
    <s v="2020"/>
    <s v="12"/>
    <n v="67000000"/>
    <x v="12"/>
    <x v="2"/>
    <n v="301867"/>
    <n v="981582597"/>
    <n v="301.86700000000002"/>
    <n v="981582.59699999995"/>
    <n v="981.58259699999996"/>
    <x v="0"/>
  </r>
  <r>
    <n v="202012"/>
    <x v="4"/>
    <s v="2020"/>
    <s v="12"/>
    <n v="67000000"/>
    <x v="12"/>
    <x v="3"/>
    <n v="1649587"/>
    <n v="1241565827"/>
    <n v="1649.587"/>
    <n v="1241565.827"/>
    <n v="1241.5658269999999"/>
    <x v="0"/>
  </r>
  <r>
    <n v="202012"/>
    <x v="4"/>
    <s v="2020"/>
    <s v="12"/>
    <n v="67000000"/>
    <x v="12"/>
    <x v="4"/>
    <n v="926253"/>
    <n v="1193971284"/>
    <n v="926.25300000000004"/>
    <n v="1193971.284"/>
    <n v="1193.971284"/>
    <x v="0"/>
  </r>
  <r>
    <n v="202012"/>
    <x v="4"/>
    <s v="2020"/>
    <s v="12"/>
    <n v="67000000"/>
    <x v="12"/>
    <x v="5"/>
    <n v="825407"/>
    <n v="1705685130"/>
    <n v="825.40700000000004"/>
    <n v="1705685.13"/>
    <n v="1705.6851300000001"/>
    <x v="0"/>
  </r>
  <r>
    <n v="202012"/>
    <x v="4"/>
    <s v="2020"/>
    <s v="12"/>
    <n v="67000000"/>
    <x v="12"/>
    <x v="6"/>
    <n v="2732569"/>
    <n v="8462722374"/>
    <n v="2732.569"/>
    <n v="8462722.3739999998"/>
    <n v="8462.7223740000009"/>
    <x v="0"/>
  </r>
  <r>
    <n v="202012"/>
    <x v="4"/>
    <s v="2020"/>
    <s v="12"/>
    <n v="64000000"/>
    <x v="13"/>
    <x v="0"/>
    <n v="4091034"/>
    <n v="3630230776"/>
    <n v="4091.0340000000001"/>
    <n v="3630230.7760000001"/>
    <n v="3630.2307759999999"/>
    <x v="0"/>
  </r>
  <r>
    <n v="202012"/>
    <x v="4"/>
    <s v="2020"/>
    <s v="12"/>
    <n v="64000000"/>
    <x v="13"/>
    <x v="1"/>
    <n v="327524"/>
    <n v="756733645"/>
    <n v="327.524"/>
    <n v="756733.64500000002"/>
    <n v="756.73364500000002"/>
    <x v="0"/>
  </r>
  <r>
    <n v="202012"/>
    <x v="4"/>
    <s v="2020"/>
    <s v="12"/>
    <n v="64000000"/>
    <x v="13"/>
    <x v="2"/>
    <n v="490543"/>
    <n v="1586322293"/>
    <n v="490.54300000000001"/>
    <n v="1586322.2930000001"/>
    <n v="1586.3222929999999"/>
    <x v="0"/>
  </r>
  <r>
    <n v="202012"/>
    <x v="4"/>
    <s v="2020"/>
    <s v="12"/>
    <n v="64000000"/>
    <x v="13"/>
    <x v="3"/>
    <n v="2456064"/>
    <n v="1880875066"/>
    <n v="2456.0639999999999"/>
    <n v="1880875.0660000001"/>
    <n v="1880.8750660000001"/>
    <x v="0"/>
  </r>
  <r>
    <n v="202012"/>
    <x v="4"/>
    <s v="2020"/>
    <s v="12"/>
    <n v="64000000"/>
    <x v="13"/>
    <x v="4"/>
    <n v="1504863"/>
    <n v="1973941091"/>
    <n v="1504.8630000000001"/>
    <n v="1973941.091"/>
    <n v="1973.9410909999999"/>
    <x v="0"/>
  </r>
  <r>
    <n v="202012"/>
    <x v="4"/>
    <s v="2020"/>
    <s v="12"/>
    <n v="64000000"/>
    <x v="13"/>
    <x v="5"/>
    <n v="1396508"/>
    <n v="3025247814"/>
    <n v="1396.508"/>
    <n v="3025247.8139999998"/>
    <n v="3025.2478139999998"/>
    <x v="0"/>
  </r>
  <r>
    <n v="202012"/>
    <x v="4"/>
    <s v="2020"/>
    <s v="12"/>
    <n v="64000000"/>
    <x v="13"/>
    <x v="6"/>
    <n v="4332438"/>
    <n v="13967279879"/>
    <n v="4332.4380000000001"/>
    <n v="13967279.879000001"/>
    <n v="13967.279879"/>
    <x v="0"/>
  </r>
  <r>
    <n v="202012"/>
    <x v="4"/>
    <s v="2020"/>
    <s v="12"/>
    <n v="10013000"/>
    <x v="14"/>
    <x v="0"/>
    <n v="557454"/>
    <n v="477572182"/>
    <n v="557.45399999999995"/>
    <n v="477572.18199999997"/>
    <n v="477.572182"/>
    <x v="0"/>
  </r>
  <r>
    <n v="202012"/>
    <x v="4"/>
    <s v="2020"/>
    <s v="12"/>
    <n v="10013000"/>
    <x v="14"/>
    <x v="1"/>
    <n v="54251"/>
    <n v="126565327"/>
    <n v="54.250999999999998"/>
    <n v="126565.327"/>
    <n v="126.565327"/>
    <x v="0"/>
  </r>
  <r>
    <n v="202012"/>
    <x v="4"/>
    <s v="2020"/>
    <s v="12"/>
    <n v="10013000"/>
    <x v="14"/>
    <x v="2"/>
    <n v="76057"/>
    <n v="251274052"/>
    <n v="76.057000000000002"/>
    <n v="251274.052"/>
    <n v="251.27405200000001"/>
    <x v="0"/>
  </r>
  <r>
    <n v="202012"/>
    <x v="4"/>
    <s v="2020"/>
    <s v="12"/>
    <n v="10013000"/>
    <x v="14"/>
    <x v="3"/>
    <n v="493631"/>
    <n v="383812989"/>
    <n v="493.63099999999997"/>
    <n v="383812.989"/>
    <n v="383.81298900000002"/>
    <x v="0"/>
  </r>
  <r>
    <n v="202012"/>
    <x v="4"/>
    <s v="2020"/>
    <s v="12"/>
    <n v="10013000"/>
    <x v="14"/>
    <x v="4"/>
    <n v="257736"/>
    <n v="310179100"/>
    <n v="257.73599999999999"/>
    <n v="310179.09999999998"/>
    <n v="310.17910000000001"/>
    <x v="0"/>
  </r>
  <r>
    <n v="202012"/>
    <x v="4"/>
    <s v="2020"/>
    <s v="12"/>
    <n v="10013000"/>
    <x v="14"/>
    <x v="5"/>
    <n v="200192"/>
    <n v="455742130"/>
    <n v="200.19200000000001"/>
    <n v="455742.13"/>
    <n v="455.74212999999997"/>
    <x v="0"/>
  </r>
  <r>
    <n v="202012"/>
    <x v="4"/>
    <s v="2020"/>
    <s v="12"/>
    <n v="10013000"/>
    <x v="14"/>
    <x v="6"/>
    <n v="726961"/>
    <n v="2513130855"/>
    <n v="726.96100000000001"/>
    <n v="2513130.855"/>
    <n v="2513.1308549999999"/>
    <x v="0"/>
  </r>
  <r>
    <n v="202012"/>
    <x v="4"/>
    <s v="2020"/>
    <s v="12"/>
    <n v="10017000"/>
    <x v="15"/>
    <x v="0"/>
    <n v="555607"/>
    <n v="459716979"/>
    <n v="555.60699999999997"/>
    <n v="459716.97899999999"/>
    <n v="459.71697899999998"/>
    <x v="0"/>
  </r>
  <r>
    <n v="202012"/>
    <x v="4"/>
    <s v="2020"/>
    <s v="12"/>
    <n v="10017000"/>
    <x v="15"/>
    <x v="1"/>
    <n v="50441"/>
    <n v="130217210"/>
    <n v="50.441000000000003"/>
    <n v="130217.21"/>
    <n v="130.21720999999999"/>
    <x v="0"/>
  </r>
  <r>
    <n v="202012"/>
    <x v="4"/>
    <s v="2020"/>
    <s v="12"/>
    <n v="10017000"/>
    <x v="15"/>
    <x v="2"/>
    <n v="52598"/>
    <n v="199605514"/>
    <n v="52.597999999999999"/>
    <n v="199605.514"/>
    <n v="199.605514"/>
    <x v="0"/>
  </r>
  <r>
    <n v="202012"/>
    <x v="4"/>
    <s v="2020"/>
    <s v="12"/>
    <n v="10017000"/>
    <x v="15"/>
    <x v="3"/>
    <n v="317913"/>
    <n v="242938140"/>
    <n v="317.91300000000001"/>
    <n v="242938.14"/>
    <n v="242.93814"/>
    <x v="0"/>
  </r>
  <r>
    <n v="202012"/>
    <x v="4"/>
    <s v="2020"/>
    <s v="12"/>
    <n v="10017000"/>
    <x v="15"/>
    <x v="4"/>
    <n v="220074"/>
    <n v="272743582"/>
    <n v="220.07400000000001"/>
    <n v="272743.58199999999"/>
    <n v="272.743582"/>
    <x v="0"/>
  </r>
  <r>
    <n v="202012"/>
    <x v="4"/>
    <s v="2020"/>
    <s v="12"/>
    <n v="10017000"/>
    <x v="15"/>
    <x v="5"/>
    <n v="153292"/>
    <n v="331158589"/>
    <n v="153.292"/>
    <n v="331158.58899999998"/>
    <n v="331.15858900000001"/>
    <x v="0"/>
  </r>
  <r>
    <n v="202012"/>
    <x v="4"/>
    <s v="2020"/>
    <s v="12"/>
    <n v="10017000"/>
    <x v="15"/>
    <x v="6"/>
    <n v="705468"/>
    <n v="1782462313"/>
    <n v="705.46799999999996"/>
    <n v="1782462.3130000001"/>
    <n v="1782.462313"/>
    <x v="0"/>
  </r>
  <r>
    <n v="202012"/>
    <x v="4"/>
    <s v="2020"/>
    <s v="12"/>
    <n v="10002000"/>
    <x v="16"/>
    <x v="0"/>
    <n v="429234"/>
    <n v="345829027"/>
    <n v="429.23399999999998"/>
    <n v="345829.027"/>
    <n v="345.829027"/>
    <x v="0"/>
  </r>
  <r>
    <n v="202012"/>
    <x v="4"/>
    <s v="2020"/>
    <s v="12"/>
    <n v="10002000"/>
    <x v="16"/>
    <x v="1"/>
    <n v="38839"/>
    <n v="108226183"/>
    <n v="38.838999999999999"/>
    <n v="108226.183"/>
    <n v="108.22618300000001"/>
    <x v="0"/>
  </r>
  <r>
    <n v="202012"/>
    <x v="4"/>
    <s v="2020"/>
    <s v="12"/>
    <n v="10002000"/>
    <x v="16"/>
    <x v="2"/>
    <n v="53871"/>
    <n v="203117971"/>
    <n v="53.871000000000002"/>
    <n v="203117.97099999999"/>
    <n v="203.11797100000001"/>
    <x v="0"/>
  </r>
  <r>
    <n v="202012"/>
    <x v="4"/>
    <s v="2020"/>
    <s v="12"/>
    <n v="10002000"/>
    <x v="16"/>
    <x v="3"/>
    <n v="293297"/>
    <n v="237627386"/>
    <n v="293.29700000000003"/>
    <n v="237627.386"/>
    <n v="237.627386"/>
    <x v="0"/>
  </r>
  <r>
    <n v="202012"/>
    <x v="4"/>
    <s v="2020"/>
    <s v="12"/>
    <n v="10002000"/>
    <x v="16"/>
    <x v="4"/>
    <n v="188006"/>
    <n v="227074420"/>
    <n v="188.006"/>
    <n v="227074.42"/>
    <n v="227.07442"/>
    <x v="0"/>
  </r>
  <r>
    <n v="202012"/>
    <x v="4"/>
    <s v="2020"/>
    <s v="12"/>
    <n v="10002000"/>
    <x v="16"/>
    <x v="5"/>
    <n v="140778"/>
    <n v="304380829"/>
    <n v="140.77799999999999"/>
    <n v="304380.82900000003"/>
    <n v="304.38082900000001"/>
    <x v="0"/>
  </r>
  <r>
    <n v="202012"/>
    <x v="4"/>
    <s v="2020"/>
    <s v="12"/>
    <n v="10002000"/>
    <x v="16"/>
    <x v="6"/>
    <n v="532822"/>
    <n v="1513651345"/>
    <n v="532.822"/>
    <n v="1513651.345"/>
    <n v="1513.651345"/>
    <x v="0"/>
  </r>
  <r>
    <n v="202012"/>
    <x v="4"/>
    <s v="2020"/>
    <s v="12"/>
    <n v="10015000"/>
    <x v="17"/>
    <x v="0"/>
    <n v="288268"/>
    <n v="231545230"/>
    <n v="288.26799999999997"/>
    <n v="231545.23"/>
    <n v="231.54523"/>
    <x v="0"/>
  </r>
  <r>
    <n v="202012"/>
    <x v="4"/>
    <s v="2020"/>
    <s v="12"/>
    <n v="10015000"/>
    <x v="17"/>
    <x v="1"/>
    <n v="27047"/>
    <n v="67683126"/>
    <n v="27.047000000000001"/>
    <n v="67683.126000000004"/>
    <n v="67.683126000000001"/>
    <x v="0"/>
  </r>
  <r>
    <n v="202012"/>
    <x v="4"/>
    <s v="2020"/>
    <s v="12"/>
    <n v="10015000"/>
    <x v="17"/>
    <x v="2"/>
    <n v="38197"/>
    <n v="136764602"/>
    <n v="38.197000000000003"/>
    <n v="136764.60200000001"/>
    <n v="136.764602"/>
    <x v="0"/>
  </r>
  <r>
    <n v="202012"/>
    <x v="4"/>
    <s v="2020"/>
    <s v="12"/>
    <n v="10015000"/>
    <x v="17"/>
    <x v="3"/>
    <n v="209957"/>
    <n v="153361323"/>
    <n v="209.95699999999999"/>
    <n v="153361.323"/>
    <n v="153.361323"/>
    <x v="0"/>
  </r>
  <r>
    <n v="202012"/>
    <x v="4"/>
    <s v="2020"/>
    <s v="12"/>
    <n v="10015000"/>
    <x v="17"/>
    <x v="4"/>
    <n v="126632"/>
    <n v="155689319"/>
    <n v="126.63200000000001"/>
    <n v="155689.31899999999"/>
    <n v="155.68931900000001"/>
    <x v="0"/>
  </r>
  <r>
    <n v="202012"/>
    <x v="4"/>
    <s v="2020"/>
    <s v="12"/>
    <n v="10015000"/>
    <x v="17"/>
    <x v="5"/>
    <n v="83171"/>
    <n v="200474723"/>
    <n v="83.171000000000006"/>
    <n v="200474.723"/>
    <n v="200.47472300000001"/>
    <x v="0"/>
  </r>
  <r>
    <n v="202012"/>
    <x v="4"/>
    <s v="2020"/>
    <s v="12"/>
    <n v="10015000"/>
    <x v="17"/>
    <x v="6"/>
    <n v="363794"/>
    <n v="1004930022"/>
    <n v="363.79399999999998"/>
    <n v="1004930.022"/>
    <n v="1004.930022"/>
    <x v="0"/>
  </r>
  <r>
    <n v="202012"/>
    <x v="4"/>
    <s v="2020"/>
    <s v="12"/>
    <n v="10014000"/>
    <x v="18"/>
    <x v="0"/>
    <n v="159589"/>
    <n v="129038853"/>
    <n v="159.589"/>
    <n v="129038.853"/>
    <n v="129.03885299999999"/>
    <x v="0"/>
  </r>
  <r>
    <n v="202012"/>
    <x v="4"/>
    <s v="2020"/>
    <s v="12"/>
    <n v="10014000"/>
    <x v="18"/>
    <x v="1"/>
    <n v="16910"/>
    <n v="39917249"/>
    <n v="16.91"/>
    <n v="39917.249000000003"/>
    <n v="39.917248999999998"/>
    <x v="0"/>
  </r>
  <r>
    <n v="202012"/>
    <x v="4"/>
    <s v="2020"/>
    <s v="12"/>
    <n v="10014000"/>
    <x v="18"/>
    <x v="2"/>
    <n v="19150"/>
    <n v="66152729"/>
    <n v="19.149999999999999"/>
    <n v="66152.729000000007"/>
    <n v="66.152728999999994"/>
    <x v="0"/>
  </r>
  <r>
    <n v="202012"/>
    <x v="4"/>
    <s v="2020"/>
    <s v="12"/>
    <n v="10014000"/>
    <x v="18"/>
    <x v="3"/>
    <n v="118175"/>
    <n v="89307444"/>
    <n v="118.175"/>
    <n v="89307.444000000003"/>
    <n v="89.307444000000004"/>
    <x v="0"/>
  </r>
  <r>
    <n v="202012"/>
    <x v="4"/>
    <s v="2020"/>
    <s v="12"/>
    <n v="10014000"/>
    <x v="18"/>
    <x v="4"/>
    <n v="63400"/>
    <n v="78661897"/>
    <n v="63.4"/>
    <n v="78661.896999999997"/>
    <n v="78.661896999999996"/>
    <x v="0"/>
  </r>
  <r>
    <n v="202012"/>
    <x v="4"/>
    <s v="2020"/>
    <s v="12"/>
    <n v="10014000"/>
    <x v="18"/>
    <x v="5"/>
    <n v="36777"/>
    <n v="72564876"/>
    <n v="36.777000000000001"/>
    <n v="72564.876000000004"/>
    <n v="72.564875999999998"/>
    <x v="0"/>
  </r>
  <r>
    <n v="202012"/>
    <x v="4"/>
    <s v="2020"/>
    <s v="12"/>
    <n v="10014000"/>
    <x v="18"/>
    <x v="6"/>
    <n v="160857"/>
    <n v="515736304"/>
    <n v="160.857"/>
    <n v="515736.304"/>
    <n v="515.73630400000002"/>
    <x v="0"/>
  </r>
  <r>
    <n v="202012"/>
    <x v="4"/>
    <s v="2020"/>
    <s v="12"/>
    <n v="10016000"/>
    <x v="19"/>
    <x v="0"/>
    <n v="60628"/>
    <n v="45955434"/>
    <n v="60.628"/>
    <n v="45955.434000000001"/>
    <n v="45.955433999999997"/>
    <x v="0"/>
  </r>
  <r>
    <n v="202012"/>
    <x v="4"/>
    <s v="2020"/>
    <s v="12"/>
    <n v="10016000"/>
    <x v="19"/>
    <x v="1"/>
    <n v="8290"/>
    <n v="21957485"/>
    <n v="8.2899999999999991"/>
    <n v="21957.485000000001"/>
    <n v="21.957484999999998"/>
    <x v="0"/>
  </r>
  <r>
    <n v="202012"/>
    <x v="4"/>
    <s v="2020"/>
    <s v="12"/>
    <n v="10016000"/>
    <x v="19"/>
    <x v="2"/>
    <n v="9412"/>
    <n v="32382769"/>
    <n v="9.4120000000000008"/>
    <n v="32382.769"/>
    <n v="32.382769000000003"/>
    <x v="0"/>
  </r>
  <r>
    <n v="202012"/>
    <x v="4"/>
    <s v="2020"/>
    <s v="12"/>
    <n v="10016000"/>
    <x v="19"/>
    <x v="3"/>
    <n v="54968"/>
    <n v="67824340"/>
    <n v="54.968000000000004"/>
    <n v="67824.34"/>
    <n v="67.824340000000007"/>
    <x v="0"/>
  </r>
  <r>
    <n v="202012"/>
    <x v="4"/>
    <s v="2020"/>
    <s v="12"/>
    <n v="10016000"/>
    <x v="19"/>
    <x v="4"/>
    <n v="35386"/>
    <n v="42176195"/>
    <n v="35.386000000000003"/>
    <n v="42176.195"/>
    <n v="42.176195"/>
    <x v="0"/>
  </r>
  <r>
    <n v="202012"/>
    <x v="4"/>
    <s v="2020"/>
    <s v="12"/>
    <n v="10016000"/>
    <x v="19"/>
    <x v="5"/>
    <n v="25689"/>
    <n v="54622510"/>
    <n v="25.689"/>
    <n v="54622.51"/>
    <n v="54.622509999999998"/>
    <x v="0"/>
  </r>
  <r>
    <n v="202012"/>
    <x v="4"/>
    <s v="2020"/>
    <s v="12"/>
    <n v="10016000"/>
    <x v="19"/>
    <x v="6"/>
    <n v="69898"/>
    <n v="214140372"/>
    <n v="69.897999999999996"/>
    <n v="214140.372"/>
    <n v="214.14037200000001"/>
    <x v="0"/>
  </r>
  <r>
    <n v="202012"/>
    <x v="4"/>
    <s v="2020"/>
    <s v="12"/>
    <s v="9002000"/>
    <x v="20"/>
    <x v="0"/>
    <n v="78676"/>
    <n v="83121475"/>
    <n v="78.676000000000002"/>
    <n v="83121.475000000006"/>
    <n v="83.121475000000004"/>
    <x v="0"/>
  </r>
  <r>
    <n v="202012"/>
    <x v="4"/>
    <s v="2020"/>
    <s v="12"/>
    <s v="9002000"/>
    <x v="20"/>
    <x v="1"/>
    <n v="6676"/>
    <n v="15398004"/>
    <n v="6.6760000000000002"/>
    <n v="15398.004000000001"/>
    <n v="15.398004"/>
    <x v="0"/>
  </r>
  <r>
    <n v="202012"/>
    <x v="4"/>
    <s v="2020"/>
    <s v="12"/>
    <s v="9002000"/>
    <x v="20"/>
    <x v="2"/>
    <n v="8759"/>
    <n v="29564438"/>
    <n v="8.7590000000000003"/>
    <n v="29564.437999999998"/>
    <n v="29.564437999999999"/>
    <x v="0"/>
  </r>
  <r>
    <n v="202012"/>
    <x v="4"/>
    <s v="2020"/>
    <s v="12"/>
    <s v="9002000"/>
    <x v="20"/>
    <x v="3"/>
    <n v="37955"/>
    <n v="53918544"/>
    <n v="37.954999999999998"/>
    <n v="53918.544000000002"/>
    <n v="53.918543999999997"/>
    <x v="0"/>
  </r>
  <r>
    <n v="202012"/>
    <x v="4"/>
    <s v="2020"/>
    <s v="12"/>
    <s v="9002000"/>
    <x v="20"/>
    <x v="4"/>
    <n v="27983"/>
    <n v="30428359"/>
    <n v="27.983000000000001"/>
    <n v="30428.359"/>
    <n v="30.428359"/>
    <x v="0"/>
  </r>
  <r>
    <n v="202012"/>
    <x v="4"/>
    <s v="2020"/>
    <s v="12"/>
    <s v="9002000"/>
    <x v="20"/>
    <x v="5"/>
    <n v="20948"/>
    <n v="46104565"/>
    <n v="20.948"/>
    <n v="46104.565000000002"/>
    <n v="46.104565000000001"/>
    <x v="0"/>
  </r>
  <r>
    <n v="202012"/>
    <x v="4"/>
    <s v="2020"/>
    <s v="12"/>
    <s v="9002000"/>
    <x v="20"/>
    <x v="6"/>
    <n v="66269"/>
    <n v="159749931"/>
    <n v="66.269000000000005"/>
    <n v="159749.93100000001"/>
    <n v="159.749931"/>
    <x v="0"/>
  </r>
  <r>
    <n v="202012"/>
    <x v="4"/>
    <s v="2020"/>
    <s v="12"/>
    <n v="9007000"/>
    <x v="21"/>
    <x v="0"/>
    <n v="9370"/>
    <n v="6040186"/>
    <n v="9.3699999999999992"/>
    <n v="6040.1859999999997"/>
    <n v="6.0401860000000003"/>
    <x v="0"/>
  </r>
  <r>
    <n v="202012"/>
    <x v="4"/>
    <s v="2020"/>
    <s v="12"/>
    <n v="9007000"/>
    <x v="21"/>
    <x v="1"/>
    <n v="1130"/>
    <n v="2953160"/>
    <n v="1.1299999999999999"/>
    <n v="2953.16"/>
    <n v="2.95316"/>
    <x v="0"/>
  </r>
  <r>
    <n v="202012"/>
    <x v="4"/>
    <s v="2020"/>
    <s v="12"/>
    <n v="9007000"/>
    <x v="21"/>
    <x v="2"/>
    <n v="1429"/>
    <n v="3724779"/>
    <n v="1.429"/>
    <n v="3724.779"/>
    <n v="3.7247789999999998"/>
    <x v="0"/>
  </r>
  <r>
    <n v="202012"/>
    <x v="4"/>
    <s v="2020"/>
    <s v="12"/>
    <n v="9007000"/>
    <x v="21"/>
    <x v="3"/>
    <n v="6605"/>
    <n v="10736664"/>
    <n v="6.6050000000000004"/>
    <n v="10736.664000000001"/>
    <n v="10.736663999999999"/>
    <x v="0"/>
  </r>
  <r>
    <n v="202012"/>
    <x v="4"/>
    <s v="2020"/>
    <s v="12"/>
    <n v="9007000"/>
    <x v="21"/>
    <x v="4"/>
    <n v="4973"/>
    <n v="6702315"/>
    <n v="4.9729999999999999"/>
    <n v="6702.3149999999996"/>
    <n v="6.7023149999999996"/>
    <x v="0"/>
  </r>
  <r>
    <n v="202012"/>
    <x v="4"/>
    <s v="2020"/>
    <s v="12"/>
    <n v="9007000"/>
    <x v="21"/>
    <x v="5"/>
    <n v="3152"/>
    <n v="9088975"/>
    <n v="3.1520000000000001"/>
    <n v="9088.9750000000004"/>
    <n v="9.0889749999999996"/>
    <x v="0"/>
  </r>
  <r>
    <n v="202012"/>
    <x v="4"/>
    <s v="2020"/>
    <s v="12"/>
    <n v="9007000"/>
    <x v="21"/>
    <x v="6"/>
    <n v="11789"/>
    <n v="27351923"/>
    <n v="11.789"/>
    <n v="27351.922999999999"/>
    <n v="27.351922999999999"/>
    <x v="0"/>
  </r>
  <r>
    <n v="202101"/>
    <x v="5"/>
    <s v="2021"/>
    <s v="01"/>
    <n v="63000000"/>
    <x v="0"/>
    <x v="0"/>
    <n v="9707205"/>
    <n v="8466910280"/>
    <n v="9707.2049999999999"/>
    <n v="8466910.2799999993"/>
    <n v="8466.9102800000001"/>
    <x v="0"/>
  </r>
  <r>
    <n v="202101"/>
    <x v="5"/>
    <s v="2021"/>
    <s v="01"/>
    <n v="63000000"/>
    <x v="0"/>
    <x v="1"/>
    <n v="574228"/>
    <n v="1874606438"/>
    <n v="574.22799999999995"/>
    <n v="1874606.4380000001"/>
    <n v="1874.606438"/>
    <x v="0"/>
  </r>
  <r>
    <n v="202101"/>
    <x v="5"/>
    <s v="2021"/>
    <s v="01"/>
    <n v="63000000"/>
    <x v="0"/>
    <x v="2"/>
    <n v="737639"/>
    <n v="3319019247"/>
    <n v="737.63900000000001"/>
    <n v="3319019.247"/>
    <n v="3319.0192470000002"/>
    <x v="0"/>
  </r>
  <r>
    <n v="202101"/>
    <x v="5"/>
    <s v="2021"/>
    <s v="01"/>
    <n v="63000000"/>
    <x v="0"/>
    <x v="3"/>
    <n v="3641908"/>
    <n v="2463341509"/>
    <n v="3641.9079999999999"/>
    <n v="2463341.5090000001"/>
    <n v="2463.3415089999999"/>
    <x v="0"/>
  </r>
  <r>
    <n v="202101"/>
    <x v="5"/>
    <s v="2021"/>
    <s v="01"/>
    <n v="63000000"/>
    <x v="0"/>
    <x v="4"/>
    <n v="2899513"/>
    <n v="5638105053"/>
    <n v="2899.5129999999999"/>
    <n v="5638105.0530000003"/>
    <n v="5638.1050530000002"/>
    <x v="0"/>
  </r>
  <r>
    <n v="202101"/>
    <x v="5"/>
    <s v="2021"/>
    <s v="01"/>
    <n v="63000000"/>
    <x v="0"/>
    <x v="5"/>
    <n v="2433800"/>
    <n v="6516729134"/>
    <n v="2433.8000000000002"/>
    <n v="6516729.1339999996"/>
    <n v="6516.7291340000002"/>
    <x v="0"/>
  </r>
  <r>
    <n v="202101"/>
    <x v="5"/>
    <s v="2021"/>
    <s v="01"/>
    <n v="63000000"/>
    <x v="0"/>
    <x v="6"/>
    <n v="7635799"/>
    <n v="20504406406"/>
    <n v="7635.799"/>
    <n v="20504406.405999999"/>
    <n v="20504.406405999998"/>
    <x v="0"/>
  </r>
  <r>
    <n v="202101"/>
    <x v="5"/>
    <s v="2021"/>
    <s v="01"/>
    <n v="65000000"/>
    <x v="1"/>
    <x v="0"/>
    <n v="10175901"/>
    <n v="8457446889"/>
    <n v="10175.901"/>
    <n v="8457446.8890000004"/>
    <n v="8457.4468890000007"/>
    <x v="0"/>
  </r>
  <r>
    <n v="202101"/>
    <x v="5"/>
    <s v="2021"/>
    <s v="01"/>
    <n v="65000000"/>
    <x v="1"/>
    <x v="1"/>
    <n v="712536"/>
    <n v="1875255166"/>
    <n v="712.53599999999994"/>
    <n v="1875255.166"/>
    <n v="1875.2551659999999"/>
    <x v="0"/>
  </r>
  <r>
    <n v="202101"/>
    <x v="5"/>
    <s v="2021"/>
    <s v="01"/>
    <n v="65000000"/>
    <x v="1"/>
    <x v="2"/>
    <n v="877766"/>
    <n v="3224014371"/>
    <n v="877.76599999999996"/>
    <n v="3224014.3709999998"/>
    <n v="3224.0143710000002"/>
    <x v="0"/>
  </r>
  <r>
    <n v="202101"/>
    <x v="5"/>
    <s v="2021"/>
    <s v="01"/>
    <n v="65000000"/>
    <x v="1"/>
    <x v="3"/>
    <n v="4335061"/>
    <n v="3099786931"/>
    <n v="4335.0609999999997"/>
    <n v="3099786.9309999999"/>
    <n v="3099.7869310000001"/>
    <x v="0"/>
  </r>
  <r>
    <n v="202101"/>
    <x v="5"/>
    <s v="2021"/>
    <s v="01"/>
    <n v="65000000"/>
    <x v="1"/>
    <x v="4"/>
    <n v="3389654"/>
    <n v="5387116159"/>
    <n v="3389.654"/>
    <n v="5387116.159"/>
    <n v="5387.1161590000002"/>
    <x v="0"/>
  </r>
  <r>
    <n v="202101"/>
    <x v="5"/>
    <s v="2021"/>
    <s v="01"/>
    <n v="65000000"/>
    <x v="1"/>
    <x v="5"/>
    <n v="2705387"/>
    <n v="6372405583"/>
    <n v="2705.3870000000002"/>
    <n v="6372405.5829999996"/>
    <n v="6372.4055829999998"/>
    <x v="0"/>
  </r>
  <r>
    <n v="202101"/>
    <x v="5"/>
    <s v="2021"/>
    <s v="01"/>
    <n v="65000000"/>
    <x v="1"/>
    <x v="6"/>
    <n v="9669943"/>
    <n v="21366918135"/>
    <n v="9669.9429999999993"/>
    <n v="21366918.135000002"/>
    <n v="21366.918135"/>
    <x v="0"/>
  </r>
  <r>
    <n v="202101"/>
    <x v="5"/>
    <s v="2021"/>
    <s v="01"/>
    <n v="68000000"/>
    <x v="2"/>
    <x v="0"/>
    <n v="4295733"/>
    <n v="3879056658"/>
    <n v="4295.7330000000002"/>
    <n v="3879056.6579999998"/>
    <n v="3879.056658"/>
    <x v="0"/>
  </r>
  <r>
    <n v="202101"/>
    <x v="5"/>
    <s v="2021"/>
    <s v="01"/>
    <n v="68000000"/>
    <x v="2"/>
    <x v="1"/>
    <n v="288660"/>
    <n v="805223205"/>
    <n v="288.66000000000003"/>
    <n v="805223.20499999996"/>
    <n v="805.22320500000001"/>
    <x v="0"/>
  </r>
  <r>
    <n v="202101"/>
    <x v="5"/>
    <s v="2021"/>
    <s v="01"/>
    <n v="68000000"/>
    <x v="2"/>
    <x v="2"/>
    <n v="410293"/>
    <n v="1476078172"/>
    <n v="410.29300000000001"/>
    <n v="1476078.172"/>
    <n v="1476.078172"/>
    <x v="0"/>
  </r>
  <r>
    <n v="202101"/>
    <x v="5"/>
    <s v="2021"/>
    <s v="01"/>
    <n v="68000000"/>
    <x v="2"/>
    <x v="3"/>
    <n v="2133088"/>
    <n v="1721347957"/>
    <n v="2133.0880000000002"/>
    <n v="1721347.9569999999"/>
    <n v="1721.347957"/>
    <x v="0"/>
  </r>
  <r>
    <n v="202101"/>
    <x v="5"/>
    <s v="2021"/>
    <s v="01"/>
    <n v="68000000"/>
    <x v="2"/>
    <x v="4"/>
    <n v="1455491"/>
    <n v="2139136435"/>
    <n v="1455.491"/>
    <n v="2139136.4350000001"/>
    <n v="2139.1364349999999"/>
    <x v="0"/>
  </r>
  <r>
    <n v="202101"/>
    <x v="5"/>
    <s v="2021"/>
    <s v="01"/>
    <n v="68000000"/>
    <x v="2"/>
    <x v="5"/>
    <n v="1187915"/>
    <n v="2819090661"/>
    <n v="1187.915"/>
    <n v="2819090.6609999998"/>
    <n v="2819.0906610000002"/>
    <x v="0"/>
  </r>
  <r>
    <n v="202101"/>
    <x v="5"/>
    <s v="2021"/>
    <s v="01"/>
    <n v="68000000"/>
    <x v="2"/>
    <x v="6"/>
    <n v="4224784"/>
    <n v="9566377540"/>
    <n v="4224.7839999999997"/>
    <n v="9566377.5399999991"/>
    <n v="9566.3775399999995"/>
    <x v="0"/>
  </r>
  <r>
    <n v="202101"/>
    <x v="5"/>
    <s v="2021"/>
    <s v="01"/>
    <n v="10004000"/>
    <x v="3"/>
    <x v="0"/>
    <n v="1220273"/>
    <n v="1120790246"/>
    <n v="1220.2729999999999"/>
    <n v="1120790.246"/>
    <n v="1120.790246"/>
    <x v="0"/>
  </r>
  <r>
    <n v="202101"/>
    <x v="5"/>
    <s v="2021"/>
    <s v="01"/>
    <n v="10004000"/>
    <x v="3"/>
    <x v="1"/>
    <n v="78013"/>
    <n v="215491091"/>
    <n v="78.013000000000005"/>
    <n v="215491.09099999999"/>
    <n v="215.49109100000001"/>
    <x v="0"/>
  </r>
  <r>
    <n v="202101"/>
    <x v="5"/>
    <s v="2021"/>
    <s v="01"/>
    <n v="10004000"/>
    <x v="3"/>
    <x v="2"/>
    <n v="118120"/>
    <n v="473103199"/>
    <n v="118.12"/>
    <n v="473103.19900000002"/>
    <n v="473.10319900000002"/>
    <x v="0"/>
  </r>
  <r>
    <n v="202101"/>
    <x v="5"/>
    <s v="2021"/>
    <s v="01"/>
    <n v="10004000"/>
    <x v="3"/>
    <x v="3"/>
    <n v="592244"/>
    <n v="477697903"/>
    <n v="592.24400000000003"/>
    <n v="477697.90299999999"/>
    <n v="477.697903"/>
    <x v="0"/>
  </r>
  <r>
    <n v="202101"/>
    <x v="5"/>
    <s v="2021"/>
    <s v="01"/>
    <n v="10004000"/>
    <x v="3"/>
    <x v="4"/>
    <n v="381254"/>
    <n v="600805466"/>
    <n v="381.25400000000002"/>
    <n v="600805.46600000001"/>
    <n v="600.80546600000002"/>
    <x v="0"/>
  </r>
  <r>
    <n v="202101"/>
    <x v="5"/>
    <s v="2021"/>
    <s v="01"/>
    <n v="10004000"/>
    <x v="3"/>
    <x v="5"/>
    <n v="323355"/>
    <n v="743575980"/>
    <n v="323.35500000000002"/>
    <n v="743575.98"/>
    <n v="743.57597999999996"/>
    <x v="0"/>
  </r>
  <r>
    <n v="202101"/>
    <x v="5"/>
    <s v="2021"/>
    <s v="01"/>
    <n v="10004000"/>
    <x v="3"/>
    <x v="6"/>
    <n v="1159716"/>
    <n v="2640651938"/>
    <n v="1159.7159999999999"/>
    <n v="2640651.9380000001"/>
    <n v="2640.651938"/>
    <x v="0"/>
  </r>
  <r>
    <n v="202101"/>
    <x v="5"/>
    <s v="2021"/>
    <s v="01"/>
    <n v="10018000"/>
    <x v="4"/>
    <x v="0"/>
    <n v="1299805"/>
    <n v="1168971213"/>
    <n v="1299.8050000000001"/>
    <n v="1168971.213"/>
    <n v="1168.971213"/>
    <x v="0"/>
  </r>
  <r>
    <n v="202101"/>
    <x v="5"/>
    <s v="2021"/>
    <s v="01"/>
    <n v="10018000"/>
    <x v="4"/>
    <x v="1"/>
    <n v="71726"/>
    <n v="200087086"/>
    <n v="71.725999999999999"/>
    <n v="200087.08600000001"/>
    <n v="200.087086"/>
    <x v="0"/>
  </r>
  <r>
    <n v="202101"/>
    <x v="5"/>
    <s v="2021"/>
    <s v="01"/>
    <n v="10018000"/>
    <x v="4"/>
    <x v="2"/>
    <n v="116602"/>
    <n v="452166414"/>
    <n v="116.602"/>
    <n v="452166.41399999999"/>
    <n v="452.16641399999997"/>
    <x v="0"/>
  </r>
  <r>
    <n v="202101"/>
    <x v="5"/>
    <s v="2021"/>
    <s v="01"/>
    <n v="10018000"/>
    <x v="4"/>
    <x v="3"/>
    <n v="537813"/>
    <n v="388068670"/>
    <n v="537.81299999999999"/>
    <n v="388068.67"/>
    <n v="388.06867"/>
    <x v="0"/>
  </r>
  <r>
    <n v="202101"/>
    <x v="5"/>
    <s v="2021"/>
    <s v="01"/>
    <n v="10018000"/>
    <x v="4"/>
    <x v="4"/>
    <n v="379842"/>
    <n v="617547921"/>
    <n v="379.84199999999998"/>
    <n v="617547.92099999997"/>
    <n v="617.54792099999997"/>
    <x v="0"/>
  </r>
  <r>
    <n v="202101"/>
    <x v="5"/>
    <s v="2021"/>
    <s v="01"/>
    <n v="10018000"/>
    <x v="4"/>
    <x v="5"/>
    <n v="347989"/>
    <n v="801409632"/>
    <n v="347.98899999999998"/>
    <n v="801409.63199999998"/>
    <n v="801.40963199999999"/>
    <x v="0"/>
  </r>
  <r>
    <n v="202101"/>
    <x v="5"/>
    <s v="2021"/>
    <s v="01"/>
    <n v="10018000"/>
    <x v="4"/>
    <x v="6"/>
    <n v="1082802"/>
    <n v="2567180387"/>
    <n v="1082.8019999999999"/>
    <n v="2567180.3870000001"/>
    <n v="2567.1803869999999"/>
    <x v="0"/>
  </r>
  <r>
    <n v="202101"/>
    <x v="5"/>
    <s v="2021"/>
    <s v="01"/>
    <n v="10005000"/>
    <x v="5"/>
    <x v="0"/>
    <n v="587370"/>
    <n v="561122311"/>
    <n v="587.37"/>
    <n v="561122.31099999999"/>
    <n v="561.12231099999997"/>
    <x v="0"/>
  </r>
  <r>
    <n v="202101"/>
    <x v="5"/>
    <s v="2021"/>
    <s v="01"/>
    <n v="10005000"/>
    <x v="5"/>
    <x v="1"/>
    <n v="53594"/>
    <n v="147502363"/>
    <n v="53.594000000000001"/>
    <n v="147502.36300000001"/>
    <n v="147.502363"/>
    <x v="0"/>
  </r>
  <r>
    <n v="202101"/>
    <x v="5"/>
    <s v="2021"/>
    <s v="01"/>
    <n v="10005000"/>
    <x v="5"/>
    <x v="2"/>
    <n v="66702"/>
    <n v="239309501"/>
    <n v="66.701999999999998"/>
    <n v="239309.50099999999"/>
    <n v="239.30950100000001"/>
    <x v="0"/>
  </r>
  <r>
    <n v="202101"/>
    <x v="5"/>
    <s v="2021"/>
    <s v="01"/>
    <n v="10005000"/>
    <x v="5"/>
    <x v="3"/>
    <n v="436015"/>
    <n v="345345603"/>
    <n v="436.01499999999999"/>
    <n v="345345.603"/>
    <n v="345.34560299999998"/>
    <x v="0"/>
  </r>
  <r>
    <n v="202101"/>
    <x v="5"/>
    <s v="2021"/>
    <s v="01"/>
    <n v="10005000"/>
    <x v="5"/>
    <x v="4"/>
    <n v="229949"/>
    <n v="299723811"/>
    <n v="229.94900000000001"/>
    <n v="299723.81099999999"/>
    <n v="299.72381100000001"/>
    <x v="0"/>
  </r>
  <r>
    <n v="202101"/>
    <x v="5"/>
    <s v="2021"/>
    <s v="01"/>
    <n v="10005000"/>
    <x v="5"/>
    <x v="5"/>
    <n v="171628"/>
    <n v="378560769"/>
    <n v="171.62799999999999"/>
    <n v="378560.76899999997"/>
    <n v="378.56076899999999"/>
    <x v="0"/>
  </r>
  <r>
    <n v="202101"/>
    <x v="5"/>
    <s v="2021"/>
    <s v="01"/>
    <n v="10005000"/>
    <x v="5"/>
    <x v="6"/>
    <n v="691736"/>
    <n v="1485672215"/>
    <n v="691.73599999999999"/>
    <n v="1485672.2150000001"/>
    <n v="1485.6722150000001"/>
    <x v="0"/>
  </r>
  <r>
    <n v="202101"/>
    <x v="5"/>
    <s v="2021"/>
    <s v="01"/>
    <n v="66000000"/>
    <x v="6"/>
    <x v="0"/>
    <n v="5416181"/>
    <n v="5229770481"/>
    <n v="5416.1809999999996"/>
    <n v="5229770.4809999997"/>
    <n v="5229.7704809999996"/>
    <x v="0"/>
  </r>
  <r>
    <n v="202101"/>
    <x v="5"/>
    <s v="2021"/>
    <s v="01"/>
    <n v="66000000"/>
    <x v="6"/>
    <x v="1"/>
    <n v="430231"/>
    <n v="1172288585"/>
    <n v="430.23099999999999"/>
    <n v="1172288.585"/>
    <n v="1172.288585"/>
    <x v="0"/>
  </r>
  <r>
    <n v="202101"/>
    <x v="5"/>
    <s v="2021"/>
    <s v="01"/>
    <n v="66000000"/>
    <x v="6"/>
    <x v="2"/>
    <n v="569485"/>
    <n v="2058303631"/>
    <n v="569.48500000000001"/>
    <n v="2058303.6310000001"/>
    <n v="2058.3036310000002"/>
    <x v="0"/>
  </r>
  <r>
    <n v="202101"/>
    <x v="5"/>
    <s v="2021"/>
    <s v="01"/>
    <n v="66000000"/>
    <x v="6"/>
    <x v="3"/>
    <n v="2872191"/>
    <n v="2255380257"/>
    <n v="2872.1909999999998"/>
    <n v="2255380.2570000002"/>
    <n v="2255.3802569999998"/>
    <x v="0"/>
  </r>
  <r>
    <n v="202101"/>
    <x v="5"/>
    <s v="2021"/>
    <s v="01"/>
    <n v="66000000"/>
    <x v="6"/>
    <x v="4"/>
    <n v="1793568"/>
    <n v="2952777269"/>
    <n v="1793.568"/>
    <n v="2952777.2689999999"/>
    <n v="2952.7772690000002"/>
    <x v="0"/>
  </r>
  <r>
    <n v="202101"/>
    <x v="5"/>
    <s v="2021"/>
    <s v="01"/>
    <n v="66000000"/>
    <x v="6"/>
    <x v="5"/>
    <n v="1611695"/>
    <n v="4116561474"/>
    <n v="1611.6949999999999"/>
    <n v="4116561.4739999999"/>
    <n v="4116.5614740000001"/>
    <x v="0"/>
  </r>
  <r>
    <n v="202101"/>
    <x v="5"/>
    <s v="2021"/>
    <s v="01"/>
    <n v="66000000"/>
    <x v="6"/>
    <x v="6"/>
    <n v="4831826"/>
    <n v="12450615279"/>
    <n v="4831.826"/>
    <n v="12450615.278999999"/>
    <n v="12450.615279"/>
    <x v="0"/>
  </r>
  <r>
    <n v="202101"/>
    <x v="5"/>
    <s v="2021"/>
    <s v="01"/>
    <n v="10007000"/>
    <x v="7"/>
    <x v="0"/>
    <n v="1145248"/>
    <n v="1106522729"/>
    <n v="1145.248"/>
    <n v="1106522.7290000001"/>
    <n v="1106.522729"/>
    <x v="0"/>
  </r>
  <r>
    <n v="202101"/>
    <x v="5"/>
    <s v="2021"/>
    <s v="01"/>
    <n v="10007000"/>
    <x v="7"/>
    <x v="1"/>
    <n v="135597"/>
    <n v="369561806"/>
    <n v="135.59700000000001"/>
    <n v="369561.80599999998"/>
    <n v="369.56180599999999"/>
    <x v="0"/>
  </r>
  <r>
    <n v="202101"/>
    <x v="5"/>
    <s v="2021"/>
    <s v="01"/>
    <n v="10007000"/>
    <x v="7"/>
    <x v="2"/>
    <n v="139600"/>
    <n v="496075933"/>
    <n v="139.6"/>
    <n v="496075.93300000002"/>
    <n v="496.07593300000002"/>
    <x v="0"/>
  </r>
  <r>
    <n v="202101"/>
    <x v="5"/>
    <s v="2021"/>
    <s v="01"/>
    <n v="10007000"/>
    <x v="7"/>
    <x v="3"/>
    <n v="886135"/>
    <n v="745304190"/>
    <n v="886.13499999999999"/>
    <n v="745304.19"/>
    <n v="745.30418999999995"/>
    <x v="0"/>
  </r>
  <r>
    <n v="202101"/>
    <x v="5"/>
    <s v="2021"/>
    <s v="01"/>
    <n v="10007000"/>
    <x v="7"/>
    <x v="4"/>
    <n v="453133"/>
    <n v="660827473"/>
    <n v="453.13299999999998"/>
    <n v="660827.473"/>
    <n v="660.82747300000005"/>
    <x v="0"/>
  </r>
  <r>
    <n v="202101"/>
    <x v="5"/>
    <s v="2021"/>
    <s v="01"/>
    <n v="10007000"/>
    <x v="7"/>
    <x v="5"/>
    <n v="355801"/>
    <n v="835599402"/>
    <n v="355.80099999999999"/>
    <n v="835599.402"/>
    <n v="835.59940200000005"/>
    <x v="0"/>
  </r>
  <r>
    <n v="202101"/>
    <x v="5"/>
    <s v="2021"/>
    <s v="01"/>
    <n v="10007000"/>
    <x v="7"/>
    <x v="6"/>
    <n v="1325020"/>
    <n v="3340382282"/>
    <n v="1325.02"/>
    <n v="3340382.2820000001"/>
    <n v="3340.382282"/>
    <x v="0"/>
  </r>
  <r>
    <n v="202101"/>
    <x v="5"/>
    <s v="2021"/>
    <s v="01"/>
    <n v="10008000"/>
    <x v="8"/>
    <x v="0"/>
    <n v="378637"/>
    <n v="359057794"/>
    <n v="378.637"/>
    <n v="359057.79399999999"/>
    <n v="359.057794"/>
    <x v="0"/>
  </r>
  <r>
    <n v="202101"/>
    <x v="5"/>
    <s v="2021"/>
    <s v="01"/>
    <n v="10008000"/>
    <x v="8"/>
    <x v="1"/>
    <n v="44531"/>
    <n v="112828840"/>
    <n v="44.530999999999999"/>
    <n v="112828.84"/>
    <n v="112.82884"/>
    <x v="0"/>
  </r>
  <r>
    <n v="202101"/>
    <x v="5"/>
    <s v="2021"/>
    <s v="01"/>
    <n v="10008000"/>
    <x v="8"/>
    <x v="2"/>
    <n v="47484"/>
    <n v="166345221"/>
    <n v="47.484000000000002"/>
    <n v="166345.22099999999"/>
    <n v="166.34522100000001"/>
    <x v="0"/>
  </r>
  <r>
    <n v="202101"/>
    <x v="5"/>
    <s v="2021"/>
    <s v="01"/>
    <n v="10008000"/>
    <x v="8"/>
    <x v="3"/>
    <n v="303791"/>
    <n v="246412291"/>
    <n v="303.791"/>
    <n v="246412.291"/>
    <n v="246.41229100000001"/>
    <x v="0"/>
  </r>
  <r>
    <n v="202101"/>
    <x v="5"/>
    <s v="2021"/>
    <s v="01"/>
    <n v="10008000"/>
    <x v="8"/>
    <x v="4"/>
    <n v="160230"/>
    <n v="211061294"/>
    <n v="160.22999999999999"/>
    <n v="211061.29399999999"/>
    <n v="211.061294"/>
    <x v="0"/>
  </r>
  <r>
    <n v="202101"/>
    <x v="5"/>
    <s v="2021"/>
    <s v="01"/>
    <n v="10008000"/>
    <x v="8"/>
    <x v="5"/>
    <n v="123883"/>
    <n v="265224912"/>
    <n v="123.883"/>
    <n v="265224.91200000001"/>
    <n v="265.22491200000002"/>
    <x v="0"/>
  </r>
  <r>
    <n v="202101"/>
    <x v="5"/>
    <s v="2021"/>
    <s v="01"/>
    <n v="10008000"/>
    <x v="8"/>
    <x v="6"/>
    <n v="453372"/>
    <n v="1059610862"/>
    <n v="453.37200000000001"/>
    <n v="1059610.862"/>
    <n v="1059.610862"/>
    <x v="0"/>
  </r>
  <r>
    <n v="202101"/>
    <x v="5"/>
    <s v="2021"/>
    <s v="01"/>
    <n v="10009000"/>
    <x v="9"/>
    <x v="0"/>
    <n v="452271"/>
    <n v="452010700"/>
    <n v="452.27100000000002"/>
    <n v="452010.7"/>
    <n v="452.01069999999999"/>
    <x v="0"/>
  </r>
  <r>
    <n v="202101"/>
    <x v="5"/>
    <s v="2021"/>
    <s v="01"/>
    <n v="10009000"/>
    <x v="9"/>
    <x v="1"/>
    <n v="56900"/>
    <n v="143049363"/>
    <n v="56.9"/>
    <n v="143049.36300000001"/>
    <n v="143.049363"/>
    <x v="0"/>
  </r>
  <r>
    <n v="202101"/>
    <x v="5"/>
    <s v="2021"/>
    <s v="01"/>
    <n v="10009000"/>
    <x v="9"/>
    <x v="2"/>
    <n v="56428"/>
    <n v="216471808"/>
    <n v="56.427999999999997"/>
    <n v="216471.80799999999"/>
    <n v="216.47180800000001"/>
    <x v="0"/>
  </r>
  <r>
    <n v="202101"/>
    <x v="5"/>
    <s v="2021"/>
    <s v="01"/>
    <n v="10009000"/>
    <x v="9"/>
    <x v="3"/>
    <n v="408563"/>
    <n v="340126847"/>
    <n v="408.56299999999999"/>
    <n v="340126.84700000001"/>
    <n v="340.126847"/>
    <x v="0"/>
  </r>
  <r>
    <n v="202101"/>
    <x v="5"/>
    <s v="2021"/>
    <s v="01"/>
    <n v="10009000"/>
    <x v="9"/>
    <x v="4"/>
    <n v="195792"/>
    <n v="276519307"/>
    <n v="195.792"/>
    <n v="276519.30699999997"/>
    <n v="276.51930700000003"/>
    <x v="0"/>
  </r>
  <r>
    <n v="202101"/>
    <x v="5"/>
    <s v="2021"/>
    <s v="01"/>
    <n v="10009000"/>
    <x v="9"/>
    <x v="5"/>
    <n v="137156"/>
    <n v="301112486"/>
    <n v="137.15600000000001"/>
    <n v="301112.48599999998"/>
    <n v="301.11248599999999"/>
    <x v="0"/>
  </r>
  <r>
    <n v="202101"/>
    <x v="5"/>
    <s v="2021"/>
    <s v="01"/>
    <n v="10009000"/>
    <x v="9"/>
    <x v="6"/>
    <n v="532503"/>
    <n v="1291000096"/>
    <n v="532.50300000000004"/>
    <n v="1291000.0959999999"/>
    <n v="1291.000096"/>
    <x v="0"/>
  </r>
  <r>
    <n v="202101"/>
    <x v="5"/>
    <s v="2021"/>
    <s v="01"/>
    <n v="10010000"/>
    <x v="10"/>
    <x v="0"/>
    <n v="345451"/>
    <n v="341274154"/>
    <n v="345.45100000000002"/>
    <n v="341274.15399999998"/>
    <n v="341.27415400000001"/>
    <x v="0"/>
  </r>
  <r>
    <n v="202101"/>
    <x v="5"/>
    <s v="2021"/>
    <s v="01"/>
    <n v="10010000"/>
    <x v="10"/>
    <x v="1"/>
    <n v="34937"/>
    <n v="88702050"/>
    <n v="34.936999999999998"/>
    <n v="88702.05"/>
    <n v="88.70205"/>
    <x v="0"/>
  </r>
  <r>
    <n v="202101"/>
    <x v="5"/>
    <s v="2021"/>
    <s v="01"/>
    <n v="10010000"/>
    <x v="10"/>
    <x v="2"/>
    <n v="38785"/>
    <n v="134584343"/>
    <n v="38.784999999999997"/>
    <n v="134584.34299999999"/>
    <n v="134.58434299999999"/>
    <x v="0"/>
  </r>
  <r>
    <n v="202101"/>
    <x v="5"/>
    <s v="2021"/>
    <s v="01"/>
    <n v="10010000"/>
    <x v="10"/>
    <x v="3"/>
    <n v="301100"/>
    <n v="240272873"/>
    <n v="301.10000000000002"/>
    <n v="240272.87299999999"/>
    <n v="240.272873"/>
    <x v="0"/>
  </r>
  <r>
    <n v="202101"/>
    <x v="5"/>
    <s v="2021"/>
    <s v="01"/>
    <n v="10010000"/>
    <x v="10"/>
    <x v="4"/>
    <n v="142237"/>
    <n v="180097894"/>
    <n v="142.23699999999999"/>
    <n v="180097.894"/>
    <n v="180.097894"/>
    <x v="0"/>
  </r>
  <r>
    <n v="202101"/>
    <x v="5"/>
    <s v="2021"/>
    <s v="01"/>
    <n v="10010000"/>
    <x v="10"/>
    <x v="5"/>
    <n v="107702"/>
    <n v="249928239"/>
    <n v="107.702"/>
    <n v="249928.239"/>
    <n v="249.92823899999999"/>
    <x v="0"/>
  </r>
  <r>
    <n v="202101"/>
    <x v="5"/>
    <s v="2021"/>
    <s v="01"/>
    <n v="10010000"/>
    <x v="10"/>
    <x v="6"/>
    <n v="384968"/>
    <n v="939923222"/>
    <n v="384.96800000000002"/>
    <n v="939923.22199999995"/>
    <n v="939.92322200000001"/>
    <x v="0"/>
  </r>
  <r>
    <n v="202101"/>
    <x v="5"/>
    <s v="2021"/>
    <s v="01"/>
    <n v="10020000"/>
    <x v="11"/>
    <x v="0"/>
    <n v="372157"/>
    <n v="382002355"/>
    <n v="372.15699999999998"/>
    <n v="382002.35499999998"/>
    <n v="382.00235500000002"/>
    <x v="0"/>
  </r>
  <r>
    <n v="202101"/>
    <x v="5"/>
    <s v="2021"/>
    <s v="01"/>
    <n v="10020000"/>
    <x v="11"/>
    <x v="1"/>
    <n v="32897"/>
    <n v="90241538"/>
    <n v="32.896999999999998"/>
    <n v="90241.538"/>
    <n v="90.241538000000006"/>
    <x v="0"/>
  </r>
  <r>
    <n v="202101"/>
    <x v="5"/>
    <s v="2021"/>
    <s v="01"/>
    <n v="10020000"/>
    <x v="11"/>
    <x v="2"/>
    <n v="43789"/>
    <n v="161888900"/>
    <n v="43.789000000000001"/>
    <n v="161888.9"/>
    <n v="161.88890000000001"/>
    <x v="0"/>
  </r>
  <r>
    <n v="202101"/>
    <x v="5"/>
    <s v="2021"/>
    <s v="01"/>
    <n v="10020000"/>
    <x v="11"/>
    <x v="3"/>
    <n v="219784"/>
    <n v="168610089"/>
    <n v="219.78399999999999"/>
    <n v="168610.08900000001"/>
    <n v="168.61008899999999"/>
    <x v="0"/>
  </r>
  <r>
    <n v="202101"/>
    <x v="5"/>
    <s v="2021"/>
    <s v="01"/>
    <n v="10020000"/>
    <x v="11"/>
    <x v="4"/>
    <n v="130164"/>
    <n v="192201110"/>
    <n v="130.16399999999999"/>
    <n v="192201.11"/>
    <n v="192.20111"/>
    <x v="0"/>
  </r>
  <r>
    <n v="202101"/>
    <x v="5"/>
    <s v="2021"/>
    <s v="01"/>
    <n v="10020000"/>
    <x v="11"/>
    <x v="5"/>
    <n v="115405"/>
    <n v="286744596"/>
    <n v="115.405"/>
    <n v="286744.59600000002"/>
    <n v="286.744596"/>
    <x v="0"/>
  </r>
  <r>
    <n v="202101"/>
    <x v="5"/>
    <s v="2021"/>
    <s v="01"/>
    <n v="10020000"/>
    <x v="11"/>
    <x v="6"/>
    <n v="391552"/>
    <n v="983466651"/>
    <n v="391.55200000000002"/>
    <n v="983466.65099999995"/>
    <n v="983.46665099999996"/>
    <x v="0"/>
  </r>
  <r>
    <n v="202101"/>
    <x v="5"/>
    <s v="2021"/>
    <s v="01"/>
    <n v="67000000"/>
    <x v="12"/>
    <x v="0"/>
    <n v="2588912"/>
    <n v="2387142511"/>
    <n v="2588.9119999999998"/>
    <n v="2387142.5109999999"/>
    <n v="2387.142511"/>
    <x v="0"/>
  </r>
  <r>
    <n v="202101"/>
    <x v="5"/>
    <s v="2021"/>
    <s v="01"/>
    <n v="67000000"/>
    <x v="12"/>
    <x v="1"/>
    <n v="230912"/>
    <n v="571960294"/>
    <n v="230.91200000000001"/>
    <n v="571960.29399999999"/>
    <n v="571.96029399999998"/>
    <x v="0"/>
  </r>
  <r>
    <n v="202101"/>
    <x v="5"/>
    <s v="2021"/>
    <s v="01"/>
    <n v="67000000"/>
    <x v="12"/>
    <x v="2"/>
    <n v="320725"/>
    <n v="1110051375"/>
    <n v="320.72500000000002"/>
    <n v="1110051.375"/>
    <n v="1110.051375"/>
    <x v="0"/>
  </r>
  <r>
    <n v="202101"/>
    <x v="5"/>
    <s v="2021"/>
    <s v="01"/>
    <n v="67000000"/>
    <x v="12"/>
    <x v="3"/>
    <n v="1636811"/>
    <n v="1260736534"/>
    <n v="1636.8109999999999"/>
    <n v="1260736.534"/>
    <n v="1260.7365339999999"/>
    <x v="0"/>
  </r>
  <r>
    <n v="202101"/>
    <x v="5"/>
    <s v="2021"/>
    <s v="01"/>
    <n v="67000000"/>
    <x v="12"/>
    <x v="4"/>
    <n v="933258"/>
    <n v="1276763668"/>
    <n v="933.25800000000004"/>
    <n v="1276763.6680000001"/>
    <n v="1276.7636680000001"/>
    <x v="0"/>
  </r>
  <r>
    <n v="202101"/>
    <x v="5"/>
    <s v="2021"/>
    <s v="01"/>
    <n v="67000000"/>
    <x v="12"/>
    <x v="5"/>
    <n v="1016261"/>
    <n v="2257826662"/>
    <n v="1016.261"/>
    <n v="2257826.662"/>
    <n v="2257.8266619999999"/>
    <x v="0"/>
  </r>
  <r>
    <n v="202101"/>
    <x v="5"/>
    <s v="2021"/>
    <s v="01"/>
    <n v="67000000"/>
    <x v="12"/>
    <x v="6"/>
    <n v="2671659"/>
    <n v="6712003365"/>
    <n v="2671.6590000000001"/>
    <n v="6712003.3650000002"/>
    <n v="6712.0033649999996"/>
    <x v="0"/>
  </r>
  <r>
    <n v="202101"/>
    <x v="5"/>
    <s v="2021"/>
    <s v="01"/>
    <n v="64000000"/>
    <x v="13"/>
    <x v="0"/>
    <n v="4368688"/>
    <n v="4349102129"/>
    <n v="4368.6880000000001"/>
    <n v="4349102.1289999997"/>
    <n v="4349.1021289999999"/>
    <x v="0"/>
  </r>
  <r>
    <n v="202101"/>
    <x v="5"/>
    <s v="2021"/>
    <s v="01"/>
    <n v="64000000"/>
    <x v="13"/>
    <x v="1"/>
    <n v="351721"/>
    <n v="841164771"/>
    <n v="351.721"/>
    <n v="841164.77099999995"/>
    <n v="841.16477099999997"/>
    <x v="0"/>
  </r>
  <r>
    <n v="202101"/>
    <x v="5"/>
    <s v="2021"/>
    <s v="01"/>
    <n v="64000000"/>
    <x v="13"/>
    <x v="2"/>
    <n v="523886"/>
    <n v="1777067019"/>
    <n v="523.88599999999997"/>
    <n v="1777067.0190000001"/>
    <n v="1777.0670190000001"/>
    <x v="0"/>
  </r>
  <r>
    <n v="202101"/>
    <x v="5"/>
    <s v="2021"/>
    <s v="01"/>
    <n v="64000000"/>
    <x v="13"/>
    <x v="3"/>
    <n v="2427330"/>
    <n v="1879101709"/>
    <n v="2427.33"/>
    <n v="1879101.709"/>
    <n v="1879.101709"/>
    <x v="0"/>
  </r>
  <r>
    <n v="202101"/>
    <x v="5"/>
    <s v="2021"/>
    <s v="01"/>
    <n v="64000000"/>
    <x v="13"/>
    <x v="4"/>
    <n v="1525769"/>
    <n v="2054561388"/>
    <n v="1525.769"/>
    <n v="2054561.388"/>
    <n v="2054.5613880000001"/>
    <x v="0"/>
  </r>
  <r>
    <n v="202101"/>
    <x v="5"/>
    <s v="2021"/>
    <s v="01"/>
    <n v="64000000"/>
    <x v="13"/>
    <x v="5"/>
    <n v="1557541"/>
    <n v="3336703299"/>
    <n v="1557.5409999999999"/>
    <n v="3336703.2990000001"/>
    <n v="3336.7032989999998"/>
    <x v="0"/>
  </r>
  <r>
    <n v="202101"/>
    <x v="5"/>
    <s v="2021"/>
    <s v="01"/>
    <n v="64000000"/>
    <x v="13"/>
    <x v="6"/>
    <n v="4233984"/>
    <n v="11045241320"/>
    <n v="4233.9840000000004"/>
    <n v="11045241.32"/>
    <n v="11045.241319999999"/>
    <x v="0"/>
  </r>
  <r>
    <n v="202101"/>
    <x v="5"/>
    <s v="2021"/>
    <s v="01"/>
    <n v="10013000"/>
    <x v="14"/>
    <x v="0"/>
    <n v="590256"/>
    <n v="578796574"/>
    <n v="590.25599999999997"/>
    <n v="578796.57400000002"/>
    <n v="578.79657399999996"/>
    <x v="0"/>
  </r>
  <r>
    <n v="202101"/>
    <x v="5"/>
    <s v="2021"/>
    <s v="01"/>
    <n v="10013000"/>
    <x v="14"/>
    <x v="1"/>
    <n v="59150"/>
    <n v="143500169"/>
    <n v="59.15"/>
    <n v="143500.16899999999"/>
    <n v="143.500169"/>
    <x v="0"/>
  </r>
  <r>
    <n v="202101"/>
    <x v="5"/>
    <s v="2021"/>
    <s v="01"/>
    <n v="10013000"/>
    <x v="14"/>
    <x v="2"/>
    <n v="80406"/>
    <n v="294526668"/>
    <n v="80.406000000000006"/>
    <n v="294526.66800000001"/>
    <n v="294.52666799999997"/>
    <x v="0"/>
  </r>
  <r>
    <n v="202101"/>
    <x v="5"/>
    <s v="2021"/>
    <s v="01"/>
    <n v="10013000"/>
    <x v="14"/>
    <x v="3"/>
    <n v="493678"/>
    <n v="398787062"/>
    <n v="493.678"/>
    <n v="398787.06199999998"/>
    <n v="398.78706199999999"/>
    <x v="0"/>
  </r>
  <r>
    <n v="202101"/>
    <x v="5"/>
    <s v="2021"/>
    <s v="01"/>
    <n v="10013000"/>
    <x v="14"/>
    <x v="4"/>
    <n v="263883"/>
    <n v="329653348"/>
    <n v="263.88299999999998"/>
    <n v="329653.348"/>
    <n v="329.65334799999999"/>
    <x v="0"/>
  </r>
  <r>
    <n v="202101"/>
    <x v="5"/>
    <s v="2021"/>
    <s v="01"/>
    <n v="10013000"/>
    <x v="14"/>
    <x v="5"/>
    <n v="230998"/>
    <n v="506280570"/>
    <n v="230.99799999999999"/>
    <n v="506280.57"/>
    <n v="506.28057000000001"/>
    <x v="0"/>
  </r>
  <r>
    <n v="202101"/>
    <x v="5"/>
    <s v="2021"/>
    <s v="01"/>
    <n v="10013000"/>
    <x v="14"/>
    <x v="6"/>
    <n v="710771"/>
    <n v="1938567179"/>
    <n v="710.77099999999996"/>
    <n v="1938567.179"/>
    <n v="1938.5671789999999"/>
    <x v="0"/>
  </r>
  <r>
    <n v="202101"/>
    <x v="5"/>
    <s v="2021"/>
    <s v="01"/>
    <n v="10017000"/>
    <x v="15"/>
    <x v="0"/>
    <n v="601462"/>
    <n v="538790786"/>
    <n v="601.46199999999999"/>
    <n v="538790.78599999996"/>
    <n v="538.79078600000003"/>
    <x v="0"/>
  </r>
  <r>
    <n v="202101"/>
    <x v="5"/>
    <s v="2021"/>
    <s v="01"/>
    <n v="10017000"/>
    <x v="15"/>
    <x v="1"/>
    <n v="51829"/>
    <n v="146815440"/>
    <n v="51.829000000000001"/>
    <n v="146815.44"/>
    <n v="146.81544"/>
    <x v="0"/>
  </r>
  <r>
    <n v="202101"/>
    <x v="5"/>
    <s v="2021"/>
    <s v="01"/>
    <n v="10017000"/>
    <x v="15"/>
    <x v="2"/>
    <n v="55005"/>
    <n v="227332966"/>
    <n v="55.005000000000003"/>
    <n v="227332.96599999999"/>
    <n v="227.332966"/>
    <x v="0"/>
  </r>
  <r>
    <n v="202101"/>
    <x v="5"/>
    <s v="2021"/>
    <s v="01"/>
    <n v="10017000"/>
    <x v="15"/>
    <x v="3"/>
    <n v="322539"/>
    <n v="248760895"/>
    <n v="322.53899999999999"/>
    <n v="248760.89499999999"/>
    <n v="248.760895"/>
    <x v="0"/>
  </r>
  <r>
    <n v="202101"/>
    <x v="5"/>
    <s v="2021"/>
    <s v="01"/>
    <n v="10017000"/>
    <x v="15"/>
    <x v="4"/>
    <n v="225853"/>
    <n v="301933144"/>
    <n v="225.85300000000001"/>
    <n v="301933.14399999997"/>
    <n v="301.93314400000003"/>
    <x v="0"/>
  </r>
  <r>
    <n v="202101"/>
    <x v="5"/>
    <s v="2021"/>
    <s v="01"/>
    <n v="10017000"/>
    <x v="15"/>
    <x v="5"/>
    <n v="173449"/>
    <n v="375100008"/>
    <n v="173.44900000000001"/>
    <n v="375100.00799999997"/>
    <n v="375.100008"/>
    <x v="0"/>
  </r>
  <r>
    <n v="202101"/>
    <x v="5"/>
    <s v="2021"/>
    <s v="01"/>
    <n v="10017000"/>
    <x v="15"/>
    <x v="6"/>
    <n v="682660"/>
    <n v="1371277689"/>
    <n v="682.66"/>
    <n v="1371277.689"/>
    <n v="1371.277689"/>
    <x v="0"/>
  </r>
  <r>
    <n v="202101"/>
    <x v="5"/>
    <s v="2021"/>
    <s v="01"/>
    <n v="10002000"/>
    <x v="16"/>
    <x v="0"/>
    <n v="450854"/>
    <n v="394684136"/>
    <n v="450.85399999999998"/>
    <n v="394684.136"/>
    <n v="394.68413600000002"/>
    <x v="0"/>
  </r>
  <r>
    <n v="202101"/>
    <x v="5"/>
    <s v="2021"/>
    <s v="01"/>
    <n v="10002000"/>
    <x v="16"/>
    <x v="1"/>
    <n v="39815"/>
    <n v="114608586"/>
    <n v="39.814999999999998"/>
    <n v="114608.586"/>
    <n v="114.608586"/>
    <x v="0"/>
  </r>
  <r>
    <n v="202101"/>
    <x v="5"/>
    <s v="2021"/>
    <s v="01"/>
    <n v="10002000"/>
    <x v="16"/>
    <x v="2"/>
    <n v="55917"/>
    <n v="222081954"/>
    <n v="55.917000000000002"/>
    <n v="222081.954"/>
    <n v="222.081954"/>
    <x v="0"/>
  </r>
  <r>
    <n v="202101"/>
    <x v="5"/>
    <s v="2021"/>
    <s v="01"/>
    <n v="10002000"/>
    <x v="16"/>
    <x v="3"/>
    <n v="292161"/>
    <n v="251166730"/>
    <n v="292.161"/>
    <n v="251166.73"/>
    <n v="251.16673"/>
    <x v="0"/>
  </r>
  <r>
    <n v="202101"/>
    <x v="5"/>
    <s v="2021"/>
    <s v="01"/>
    <n v="10002000"/>
    <x v="16"/>
    <x v="4"/>
    <n v="188197"/>
    <n v="240111786"/>
    <n v="188.197"/>
    <n v="240111.78599999999"/>
    <n v="240.111786"/>
    <x v="0"/>
  </r>
  <r>
    <n v="202101"/>
    <x v="5"/>
    <s v="2021"/>
    <s v="01"/>
    <n v="10002000"/>
    <x v="16"/>
    <x v="5"/>
    <n v="154527"/>
    <n v="312191072"/>
    <n v="154.52699999999999"/>
    <n v="312191.07199999999"/>
    <n v="312.19107200000002"/>
    <x v="0"/>
  </r>
  <r>
    <n v="202101"/>
    <x v="5"/>
    <s v="2021"/>
    <s v="01"/>
    <n v="10002000"/>
    <x v="16"/>
    <x v="6"/>
    <n v="514990"/>
    <n v="1131907476"/>
    <n v="514.99"/>
    <n v="1131907.476"/>
    <n v="1131.9074760000001"/>
    <x v="0"/>
  </r>
  <r>
    <n v="202101"/>
    <x v="5"/>
    <s v="2021"/>
    <s v="01"/>
    <n v="10015000"/>
    <x v="17"/>
    <x v="0"/>
    <n v="318017"/>
    <n v="284077521"/>
    <n v="318.017"/>
    <n v="284077.52100000001"/>
    <n v="284.07752099999999"/>
    <x v="0"/>
  </r>
  <r>
    <n v="202101"/>
    <x v="5"/>
    <s v="2021"/>
    <s v="01"/>
    <n v="10015000"/>
    <x v="17"/>
    <x v="1"/>
    <n v="30917"/>
    <n v="80307564"/>
    <n v="30.917000000000002"/>
    <n v="80307.563999999998"/>
    <n v="80.307563999999999"/>
    <x v="0"/>
  </r>
  <r>
    <n v="202101"/>
    <x v="5"/>
    <s v="2021"/>
    <s v="01"/>
    <n v="10015000"/>
    <x v="17"/>
    <x v="2"/>
    <n v="40106"/>
    <n v="157521528"/>
    <n v="40.106000000000002"/>
    <n v="157521.52799999999"/>
    <n v="157.52152799999999"/>
    <x v="0"/>
  </r>
  <r>
    <n v="202101"/>
    <x v="5"/>
    <s v="2021"/>
    <s v="01"/>
    <n v="10015000"/>
    <x v="17"/>
    <x v="3"/>
    <n v="217474"/>
    <n v="174489832"/>
    <n v="217.47399999999999"/>
    <n v="174489.83199999999"/>
    <n v="174.48983200000001"/>
    <x v="0"/>
  </r>
  <r>
    <n v="202101"/>
    <x v="5"/>
    <s v="2021"/>
    <s v="01"/>
    <n v="10015000"/>
    <x v="17"/>
    <x v="4"/>
    <n v="126077"/>
    <n v="167215565"/>
    <n v="126.077"/>
    <n v="167215.565"/>
    <n v="167.215565"/>
    <x v="0"/>
  </r>
  <r>
    <n v="202101"/>
    <x v="5"/>
    <s v="2021"/>
    <s v="01"/>
    <n v="10015000"/>
    <x v="17"/>
    <x v="5"/>
    <n v="97745"/>
    <n v="239993156"/>
    <n v="97.745000000000005"/>
    <n v="239993.15599999999"/>
    <n v="239.993156"/>
    <x v="0"/>
  </r>
  <r>
    <n v="202101"/>
    <x v="5"/>
    <s v="2021"/>
    <s v="01"/>
    <n v="10015000"/>
    <x v="17"/>
    <x v="6"/>
    <n v="355904"/>
    <n v="797694295"/>
    <n v="355.904"/>
    <n v="797694.29500000004"/>
    <n v="797.69429500000001"/>
    <x v="0"/>
  </r>
  <r>
    <n v="202101"/>
    <x v="5"/>
    <s v="2021"/>
    <s v="01"/>
    <n v="10014000"/>
    <x v="18"/>
    <x v="0"/>
    <n v="172465"/>
    <n v="165146288"/>
    <n v="172.465"/>
    <n v="165146.288"/>
    <n v="165.146288"/>
    <x v="0"/>
  </r>
  <r>
    <n v="202101"/>
    <x v="5"/>
    <s v="2021"/>
    <s v="01"/>
    <n v="10014000"/>
    <x v="18"/>
    <x v="1"/>
    <n v="18840"/>
    <n v="46906453"/>
    <n v="18.84"/>
    <n v="46906.453000000001"/>
    <n v="46.906452999999999"/>
    <x v="0"/>
  </r>
  <r>
    <n v="202101"/>
    <x v="5"/>
    <s v="2021"/>
    <s v="01"/>
    <n v="10014000"/>
    <x v="18"/>
    <x v="2"/>
    <n v="19016"/>
    <n v="75171258"/>
    <n v="19.015999999999998"/>
    <n v="75171.258000000002"/>
    <n v="75.171257999999995"/>
    <x v="0"/>
  </r>
  <r>
    <n v="202101"/>
    <x v="5"/>
    <s v="2021"/>
    <s v="01"/>
    <n v="10014000"/>
    <x v="18"/>
    <x v="3"/>
    <n v="119306"/>
    <n v="96805345"/>
    <n v="119.306"/>
    <n v="96805.345000000001"/>
    <n v="96.805345000000003"/>
    <x v="0"/>
  </r>
  <r>
    <n v="202101"/>
    <x v="5"/>
    <s v="2021"/>
    <s v="01"/>
    <n v="10014000"/>
    <x v="18"/>
    <x v="4"/>
    <n v="64045"/>
    <n v="84858726"/>
    <n v="64.045000000000002"/>
    <n v="84858.725999999995"/>
    <n v="84.858726000000004"/>
    <x v="0"/>
  </r>
  <r>
    <n v="202101"/>
    <x v="5"/>
    <s v="2021"/>
    <s v="01"/>
    <n v="10014000"/>
    <x v="18"/>
    <x v="5"/>
    <n v="41971"/>
    <n v="79700605"/>
    <n v="41.970999999999997"/>
    <n v="79700.604999999996"/>
    <n v="79.700604999999996"/>
    <x v="0"/>
  </r>
  <r>
    <n v="202101"/>
    <x v="5"/>
    <s v="2021"/>
    <s v="01"/>
    <n v="10014000"/>
    <x v="18"/>
    <x v="6"/>
    <n v="157213"/>
    <n v="405674579"/>
    <n v="157.21299999999999"/>
    <n v="405674.57900000003"/>
    <n v="405.67457899999999"/>
    <x v="0"/>
  </r>
  <r>
    <n v="202101"/>
    <x v="5"/>
    <s v="2021"/>
    <s v="01"/>
    <n v="10016000"/>
    <x v="19"/>
    <x v="0"/>
    <n v="65916"/>
    <n v="52711864"/>
    <n v="65.915999999999997"/>
    <n v="52711.864000000001"/>
    <n v="52.711863999999998"/>
    <x v="0"/>
  </r>
  <r>
    <n v="202101"/>
    <x v="5"/>
    <s v="2021"/>
    <s v="01"/>
    <n v="10016000"/>
    <x v="19"/>
    <x v="1"/>
    <n v="9237"/>
    <n v="25213498"/>
    <n v="9.2370000000000001"/>
    <n v="25213.498"/>
    <n v="25.213498000000001"/>
    <x v="0"/>
  </r>
  <r>
    <n v="202101"/>
    <x v="5"/>
    <s v="2021"/>
    <s v="01"/>
    <n v="10016000"/>
    <x v="19"/>
    <x v="2"/>
    <n v="10125"/>
    <n v="36752514"/>
    <n v="10.125"/>
    <n v="36752.514000000003"/>
    <n v="36.752513999999998"/>
    <x v="0"/>
  </r>
  <r>
    <n v="202101"/>
    <x v="5"/>
    <s v="2021"/>
    <s v="01"/>
    <n v="10016000"/>
    <x v="19"/>
    <x v="3"/>
    <n v="50586"/>
    <n v="57346998"/>
    <n v="50.585999999999999"/>
    <n v="57346.998"/>
    <n v="57.346997999999999"/>
    <x v="0"/>
  </r>
  <r>
    <n v="202101"/>
    <x v="5"/>
    <s v="2021"/>
    <s v="01"/>
    <n v="10016000"/>
    <x v="19"/>
    <x v="4"/>
    <n v="35820"/>
    <n v="44426491"/>
    <n v="35.82"/>
    <n v="44426.491000000002"/>
    <n v="44.426490999999999"/>
    <x v="0"/>
  </r>
  <r>
    <n v="202101"/>
    <x v="5"/>
    <s v="2021"/>
    <s v="01"/>
    <n v="10016000"/>
    <x v="19"/>
    <x v="5"/>
    <n v="28907"/>
    <n v="58461713"/>
    <n v="28.907"/>
    <n v="58461.713000000003"/>
    <n v="58.461713000000003"/>
    <x v="0"/>
  </r>
  <r>
    <n v="202101"/>
    <x v="5"/>
    <s v="2021"/>
    <s v="01"/>
    <n v="10016000"/>
    <x v="19"/>
    <x v="6"/>
    <n v="69569"/>
    <n v="162903241"/>
    <n v="69.569000000000003"/>
    <n v="162903.24100000001"/>
    <n v="162.90324100000001"/>
    <x v="0"/>
  </r>
  <r>
    <n v="202101"/>
    <x v="5"/>
    <s v="2021"/>
    <s v="01"/>
    <s v="9002000"/>
    <x v="20"/>
    <x v="0"/>
    <n v="80807"/>
    <n v="82887638"/>
    <n v="80.807000000000002"/>
    <n v="82887.638000000006"/>
    <n v="82.887637999999995"/>
    <x v="0"/>
  </r>
  <r>
    <n v="202101"/>
    <x v="5"/>
    <s v="2021"/>
    <s v="01"/>
    <s v="9002000"/>
    <x v="20"/>
    <x v="1"/>
    <n v="6820"/>
    <n v="16881760"/>
    <n v="6.82"/>
    <n v="16881.759999999998"/>
    <n v="16.88176"/>
    <x v="0"/>
  </r>
  <r>
    <n v="202101"/>
    <x v="5"/>
    <s v="2021"/>
    <s v="01"/>
    <s v="9002000"/>
    <x v="20"/>
    <x v="2"/>
    <n v="8838"/>
    <n v="39718092"/>
    <n v="8.8379999999999992"/>
    <n v="39718.091999999997"/>
    <n v="39.718091999999999"/>
    <x v="0"/>
  </r>
  <r>
    <n v="202101"/>
    <x v="5"/>
    <s v="2021"/>
    <s v="01"/>
    <s v="9002000"/>
    <x v="20"/>
    <x v="3"/>
    <n v="33388"/>
    <n v="41025982"/>
    <n v="33.387999999999998"/>
    <n v="41025.982000000004"/>
    <n v="41.025981999999999"/>
    <x v="0"/>
  </r>
  <r>
    <n v="202101"/>
    <x v="5"/>
    <s v="2021"/>
    <s v="01"/>
    <s v="9002000"/>
    <x v="20"/>
    <x v="4"/>
    <n v="27220"/>
    <n v="30548540"/>
    <n v="27.22"/>
    <n v="30548.54"/>
    <n v="30.548539999999999"/>
    <x v="0"/>
  </r>
  <r>
    <n v="202101"/>
    <x v="5"/>
    <s v="2021"/>
    <s v="01"/>
    <s v="9002000"/>
    <x v="20"/>
    <x v="5"/>
    <n v="21216"/>
    <n v="46405261"/>
    <n v="21.216000000000001"/>
    <n v="46405.260999999999"/>
    <n v="46.405261000000003"/>
    <x v="0"/>
  </r>
  <r>
    <n v="202101"/>
    <x v="5"/>
    <s v="2021"/>
    <s v="01"/>
    <s v="9002000"/>
    <x v="20"/>
    <x v="6"/>
    <n v="65509"/>
    <n v="137496560"/>
    <n v="65.509"/>
    <n v="137496.56"/>
    <n v="137.49655999999999"/>
    <x v="0"/>
  </r>
  <r>
    <n v="202101"/>
    <x v="5"/>
    <s v="2021"/>
    <s v="01"/>
    <n v="9007000"/>
    <x v="21"/>
    <x v="0"/>
    <n v="10762"/>
    <n v="13511374"/>
    <n v="10.762"/>
    <n v="13511.374"/>
    <n v="13.511374"/>
    <x v="0"/>
  </r>
  <r>
    <n v="202101"/>
    <x v="5"/>
    <s v="2021"/>
    <s v="01"/>
    <n v="9007000"/>
    <x v="21"/>
    <x v="1"/>
    <n v="964"/>
    <n v="2525548"/>
    <n v="0.96399999999999997"/>
    <n v="2525.5479999999998"/>
    <n v="2.5255480000000001"/>
    <x v="0"/>
  </r>
  <r>
    <n v="202101"/>
    <x v="5"/>
    <s v="2021"/>
    <s v="01"/>
    <n v="9007000"/>
    <x v="21"/>
    <x v="2"/>
    <n v="1319"/>
    <n v="3283321"/>
    <n v="1.319"/>
    <n v="3283.3209999999999"/>
    <n v="3.2833209999999999"/>
    <x v="0"/>
  </r>
  <r>
    <n v="202101"/>
    <x v="5"/>
    <s v="2021"/>
    <s v="01"/>
    <n v="9007000"/>
    <x v="21"/>
    <x v="3"/>
    <n v="6324"/>
    <n v="10097942"/>
    <n v="6.3239999999999998"/>
    <n v="10097.941999999999"/>
    <n v="10.097942"/>
    <x v="0"/>
  </r>
  <r>
    <n v="202101"/>
    <x v="5"/>
    <s v="2021"/>
    <s v="01"/>
    <n v="9007000"/>
    <x v="21"/>
    <x v="4"/>
    <n v="5499"/>
    <n v="7723664"/>
    <n v="5.4989999999999997"/>
    <n v="7723.6639999999998"/>
    <n v="7.7236640000000003"/>
    <x v="0"/>
  </r>
  <r>
    <n v="202101"/>
    <x v="5"/>
    <s v="2021"/>
    <s v="01"/>
    <n v="9007000"/>
    <x v="21"/>
    <x v="5"/>
    <n v="3291"/>
    <n v="8204677"/>
    <n v="3.2909999999999999"/>
    <n v="8204.6769999999997"/>
    <n v="8.2046770000000002"/>
    <x v="0"/>
  </r>
  <r>
    <n v="202101"/>
    <x v="5"/>
    <s v="2021"/>
    <s v="01"/>
    <n v="9007000"/>
    <x v="21"/>
    <x v="6"/>
    <n v="11877"/>
    <n v="21011263"/>
    <n v="11.877000000000001"/>
    <n v="21011.262999999999"/>
    <n v="21.011263"/>
    <x v="0"/>
  </r>
  <r>
    <n v="202102"/>
    <x v="6"/>
    <s v="2021"/>
    <s v="02"/>
    <n v="63000000"/>
    <x v="0"/>
    <x v="0"/>
    <n v="6174987"/>
    <n v="4658289232"/>
    <n v="6174.9870000000001"/>
    <n v="4658289.2319999998"/>
    <n v="4658.2892320000001"/>
    <x v="0"/>
  </r>
  <r>
    <n v="202102"/>
    <x v="6"/>
    <s v="2021"/>
    <s v="02"/>
    <n v="63000000"/>
    <x v="0"/>
    <x v="1"/>
    <n v="427376"/>
    <n v="1439143587"/>
    <n v="427.37599999999998"/>
    <n v="1439143.5870000001"/>
    <n v="1439.143587"/>
    <x v="0"/>
  </r>
  <r>
    <n v="202102"/>
    <x v="6"/>
    <s v="2021"/>
    <s v="02"/>
    <n v="63000000"/>
    <x v="0"/>
    <x v="2"/>
    <n v="624870"/>
    <n v="2723314768"/>
    <n v="624.87"/>
    <n v="2723314.7680000002"/>
    <n v="2723.3147680000002"/>
    <x v="0"/>
  </r>
  <r>
    <n v="202102"/>
    <x v="6"/>
    <s v="2021"/>
    <s v="02"/>
    <n v="63000000"/>
    <x v="0"/>
    <x v="3"/>
    <n v="3287173"/>
    <n v="2566022231"/>
    <n v="3287.1729999999998"/>
    <n v="2566022.2310000001"/>
    <n v="2566.0222309999999"/>
    <x v="0"/>
  </r>
  <r>
    <n v="202102"/>
    <x v="6"/>
    <s v="2021"/>
    <s v="02"/>
    <n v="63000000"/>
    <x v="0"/>
    <x v="4"/>
    <n v="3026604"/>
    <n v="6201417361"/>
    <n v="3026.6039999999998"/>
    <n v="6201417.3609999996"/>
    <n v="6201.4173609999998"/>
    <x v="0"/>
  </r>
  <r>
    <n v="202102"/>
    <x v="6"/>
    <s v="2021"/>
    <s v="02"/>
    <n v="63000000"/>
    <x v="0"/>
    <x v="5"/>
    <n v="5778258"/>
    <n v="9125172951"/>
    <n v="5778.2579999999998"/>
    <n v="9125172.9509999994"/>
    <n v="9125.1729510000005"/>
    <x v="0"/>
  </r>
  <r>
    <n v="202102"/>
    <x v="6"/>
    <s v="2021"/>
    <s v="02"/>
    <n v="63000000"/>
    <x v="0"/>
    <x v="6"/>
    <n v="4016753"/>
    <n v="11794055278"/>
    <n v="4016.7530000000002"/>
    <n v="11794055.278000001"/>
    <n v="11794.055278"/>
    <x v="0"/>
  </r>
  <r>
    <n v="202102"/>
    <x v="6"/>
    <s v="2021"/>
    <s v="02"/>
    <n v="65000000"/>
    <x v="1"/>
    <x v="0"/>
    <n v="6219506"/>
    <n v="4036359801"/>
    <n v="6219.5060000000003"/>
    <n v="4036359.801"/>
    <n v="4036.3598010000001"/>
    <x v="0"/>
  </r>
  <r>
    <n v="202102"/>
    <x v="6"/>
    <s v="2021"/>
    <s v="02"/>
    <n v="65000000"/>
    <x v="1"/>
    <x v="1"/>
    <n v="521676"/>
    <n v="1388361351"/>
    <n v="521.67600000000004"/>
    <n v="1388361.351"/>
    <n v="1388.361351"/>
    <x v="0"/>
  </r>
  <r>
    <n v="202102"/>
    <x v="6"/>
    <s v="2021"/>
    <s v="02"/>
    <n v="65000000"/>
    <x v="1"/>
    <x v="2"/>
    <n v="733564"/>
    <n v="2643073217"/>
    <n v="733.56399999999996"/>
    <n v="2643073.2170000002"/>
    <n v="2643.0732170000001"/>
    <x v="0"/>
  </r>
  <r>
    <n v="202102"/>
    <x v="6"/>
    <s v="2021"/>
    <s v="02"/>
    <n v="65000000"/>
    <x v="1"/>
    <x v="3"/>
    <n v="4021250"/>
    <n v="3287301017"/>
    <n v="4021.25"/>
    <n v="3287301.017"/>
    <n v="3287.3010169999998"/>
    <x v="0"/>
  </r>
  <r>
    <n v="202102"/>
    <x v="6"/>
    <s v="2021"/>
    <s v="02"/>
    <n v="65000000"/>
    <x v="1"/>
    <x v="4"/>
    <n v="3630269"/>
    <n v="6710578305"/>
    <n v="3630.2689999999998"/>
    <n v="6710578.3049999997"/>
    <n v="6710.578305"/>
    <x v="0"/>
  </r>
  <r>
    <n v="202102"/>
    <x v="6"/>
    <s v="2021"/>
    <s v="02"/>
    <n v="65000000"/>
    <x v="1"/>
    <x v="5"/>
    <n v="6902933"/>
    <n v="9975843307"/>
    <n v="6902.933"/>
    <n v="9975843.307"/>
    <n v="9975.8433069999992"/>
    <x v="0"/>
  </r>
  <r>
    <n v="202102"/>
    <x v="6"/>
    <s v="2021"/>
    <s v="02"/>
    <n v="65000000"/>
    <x v="1"/>
    <x v="6"/>
    <n v="5177583"/>
    <n v="12515465996"/>
    <n v="5177.5829999999996"/>
    <n v="12515465.995999999"/>
    <n v="12515.465996000001"/>
    <x v="0"/>
  </r>
  <r>
    <n v="202102"/>
    <x v="6"/>
    <s v="2021"/>
    <s v="02"/>
    <n v="68000000"/>
    <x v="2"/>
    <x v="0"/>
    <n v="2512749"/>
    <n v="1549996416"/>
    <n v="2512.7489999999998"/>
    <n v="1549996.416"/>
    <n v="1549.996416"/>
    <x v="0"/>
  </r>
  <r>
    <n v="202102"/>
    <x v="6"/>
    <s v="2021"/>
    <s v="02"/>
    <n v="68000000"/>
    <x v="2"/>
    <x v="1"/>
    <n v="213521"/>
    <n v="591156472"/>
    <n v="213.52099999999999"/>
    <n v="591156.47199999995"/>
    <n v="591.15647200000001"/>
    <x v="0"/>
  </r>
  <r>
    <n v="202102"/>
    <x v="6"/>
    <s v="2021"/>
    <s v="02"/>
    <n v="68000000"/>
    <x v="2"/>
    <x v="2"/>
    <n v="347132"/>
    <n v="1211728991"/>
    <n v="347.13200000000001"/>
    <n v="1211728.9909999999"/>
    <n v="1211.728991"/>
    <x v="0"/>
  </r>
  <r>
    <n v="202102"/>
    <x v="6"/>
    <s v="2021"/>
    <s v="02"/>
    <n v="68000000"/>
    <x v="2"/>
    <x v="3"/>
    <n v="1993577"/>
    <n v="1896182357"/>
    <n v="1993.577"/>
    <n v="1896182.3570000001"/>
    <n v="1896.1823569999999"/>
    <x v="0"/>
  </r>
  <r>
    <n v="202102"/>
    <x v="6"/>
    <s v="2021"/>
    <s v="02"/>
    <n v="68000000"/>
    <x v="2"/>
    <x v="4"/>
    <n v="1594069"/>
    <n v="2802351644"/>
    <n v="1594.069"/>
    <n v="2802351.6439999999"/>
    <n v="2802.3516439999999"/>
    <x v="0"/>
  </r>
  <r>
    <n v="202102"/>
    <x v="6"/>
    <s v="2021"/>
    <s v="02"/>
    <n v="68000000"/>
    <x v="2"/>
    <x v="5"/>
    <n v="3002380"/>
    <n v="4901338186"/>
    <n v="3002.38"/>
    <n v="4901338.1859999998"/>
    <n v="4901.338186"/>
    <x v="0"/>
  </r>
  <r>
    <n v="202102"/>
    <x v="6"/>
    <s v="2021"/>
    <s v="02"/>
    <n v="68000000"/>
    <x v="2"/>
    <x v="6"/>
    <n v="2398980"/>
    <n v="5555144000"/>
    <n v="2398.98"/>
    <n v="5555144"/>
    <n v="5555.1440000000002"/>
    <x v="0"/>
  </r>
  <r>
    <n v="202102"/>
    <x v="6"/>
    <s v="2021"/>
    <s v="02"/>
    <n v="10004000"/>
    <x v="3"/>
    <x v="0"/>
    <n v="722655"/>
    <n v="487225155"/>
    <n v="722.65499999999997"/>
    <n v="487225.15500000003"/>
    <n v="487.22515499999997"/>
    <x v="0"/>
  </r>
  <r>
    <n v="202102"/>
    <x v="6"/>
    <s v="2021"/>
    <s v="02"/>
    <n v="10004000"/>
    <x v="3"/>
    <x v="1"/>
    <n v="56209"/>
    <n v="154573473"/>
    <n v="56.209000000000003"/>
    <n v="154573.473"/>
    <n v="154.57347300000001"/>
    <x v="0"/>
  </r>
  <r>
    <n v="202102"/>
    <x v="6"/>
    <s v="2021"/>
    <s v="02"/>
    <n v="10004000"/>
    <x v="3"/>
    <x v="2"/>
    <n v="99595"/>
    <n v="378616749"/>
    <n v="99.594999999999999"/>
    <n v="378616.74900000001"/>
    <n v="378.61674900000003"/>
    <x v="0"/>
  </r>
  <r>
    <n v="202102"/>
    <x v="6"/>
    <s v="2021"/>
    <s v="02"/>
    <n v="10004000"/>
    <x v="3"/>
    <x v="3"/>
    <n v="551767"/>
    <n v="543678883"/>
    <n v="551.76700000000005"/>
    <n v="543678.88300000003"/>
    <n v="543.67888300000004"/>
    <x v="0"/>
  </r>
  <r>
    <n v="202102"/>
    <x v="6"/>
    <s v="2021"/>
    <s v="02"/>
    <n v="10004000"/>
    <x v="3"/>
    <x v="4"/>
    <n v="417397"/>
    <n v="754843877"/>
    <n v="417.39699999999999"/>
    <n v="754843.87699999998"/>
    <n v="754.84387700000002"/>
    <x v="0"/>
  </r>
  <r>
    <n v="202102"/>
    <x v="6"/>
    <s v="2021"/>
    <s v="02"/>
    <n v="10004000"/>
    <x v="3"/>
    <x v="5"/>
    <n v="804419"/>
    <n v="1253250453"/>
    <n v="804.41899999999998"/>
    <n v="1253250.453"/>
    <n v="1253.2504530000001"/>
    <x v="0"/>
  </r>
  <r>
    <n v="202102"/>
    <x v="6"/>
    <s v="2021"/>
    <s v="02"/>
    <n v="10004000"/>
    <x v="3"/>
    <x v="6"/>
    <n v="653978"/>
    <n v="1501339456"/>
    <n v="653.97799999999995"/>
    <n v="1501339.456"/>
    <n v="1501.3394559999999"/>
    <x v="0"/>
  </r>
  <r>
    <n v="202102"/>
    <x v="6"/>
    <s v="2021"/>
    <s v="02"/>
    <n v="10018000"/>
    <x v="4"/>
    <x v="0"/>
    <n v="749327"/>
    <n v="498992522"/>
    <n v="749.327"/>
    <n v="498992.522"/>
    <n v="498.99252200000001"/>
    <x v="0"/>
  </r>
  <r>
    <n v="202102"/>
    <x v="6"/>
    <s v="2021"/>
    <s v="02"/>
    <n v="10018000"/>
    <x v="4"/>
    <x v="1"/>
    <n v="52496"/>
    <n v="153796527"/>
    <n v="52.496000000000002"/>
    <n v="153796.527"/>
    <n v="153.796527"/>
    <x v="0"/>
  </r>
  <r>
    <n v="202102"/>
    <x v="6"/>
    <s v="2021"/>
    <s v="02"/>
    <n v="10018000"/>
    <x v="4"/>
    <x v="2"/>
    <n v="99400"/>
    <n v="382024584"/>
    <n v="99.4"/>
    <n v="382024.58399999997"/>
    <n v="382.024584"/>
    <x v="0"/>
  </r>
  <r>
    <n v="202102"/>
    <x v="6"/>
    <s v="2021"/>
    <s v="02"/>
    <n v="10018000"/>
    <x v="4"/>
    <x v="3"/>
    <n v="496287"/>
    <n v="444535862"/>
    <n v="496.28699999999998"/>
    <n v="444535.86200000002"/>
    <n v="444.53586200000001"/>
    <x v="0"/>
  </r>
  <r>
    <n v="202102"/>
    <x v="6"/>
    <s v="2021"/>
    <s v="02"/>
    <n v="10018000"/>
    <x v="4"/>
    <x v="4"/>
    <n v="408720"/>
    <n v="782424227"/>
    <n v="408.72"/>
    <n v="782424.22699999996"/>
    <n v="782.42422699999997"/>
    <x v="0"/>
  </r>
  <r>
    <n v="202102"/>
    <x v="6"/>
    <s v="2021"/>
    <s v="02"/>
    <n v="10018000"/>
    <x v="4"/>
    <x v="5"/>
    <n v="852790"/>
    <n v="1293663988"/>
    <n v="852.79"/>
    <n v="1293663.9879999999"/>
    <n v="1293.663988"/>
    <x v="0"/>
  </r>
  <r>
    <n v="202102"/>
    <x v="6"/>
    <s v="2021"/>
    <s v="02"/>
    <n v="10018000"/>
    <x v="4"/>
    <x v="6"/>
    <n v="604435"/>
    <n v="1622883755"/>
    <n v="604.43499999999995"/>
    <n v="1622883.7549999999"/>
    <n v="1622.8837550000001"/>
    <x v="0"/>
  </r>
  <r>
    <n v="202102"/>
    <x v="6"/>
    <s v="2021"/>
    <s v="02"/>
    <n v="10005000"/>
    <x v="5"/>
    <x v="0"/>
    <n v="320850"/>
    <n v="218525111"/>
    <n v="320.85000000000002"/>
    <n v="218525.111"/>
    <n v="218.52511100000001"/>
    <x v="0"/>
  </r>
  <r>
    <n v="202102"/>
    <x v="6"/>
    <s v="2021"/>
    <s v="02"/>
    <n v="10005000"/>
    <x v="5"/>
    <x v="1"/>
    <n v="37297"/>
    <n v="103630472"/>
    <n v="37.296999999999997"/>
    <n v="103630.47199999999"/>
    <n v="103.630472"/>
    <x v="0"/>
  </r>
  <r>
    <n v="202102"/>
    <x v="6"/>
    <s v="2021"/>
    <s v="02"/>
    <n v="10005000"/>
    <x v="5"/>
    <x v="2"/>
    <n v="53422"/>
    <n v="196792854"/>
    <n v="53.421999999999997"/>
    <n v="196792.85399999999"/>
    <n v="196.79285400000001"/>
    <x v="0"/>
  </r>
  <r>
    <n v="202102"/>
    <x v="6"/>
    <s v="2021"/>
    <s v="02"/>
    <n v="10005000"/>
    <x v="5"/>
    <x v="3"/>
    <n v="390318"/>
    <n v="365635360"/>
    <n v="390.31799999999998"/>
    <n v="365635.36"/>
    <n v="365.63535999999999"/>
    <x v="0"/>
  </r>
  <r>
    <n v="202102"/>
    <x v="6"/>
    <s v="2021"/>
    <s v="02"/>
    <n v="10005000"/>
    <x v="5"/>
    <x v="4"/>
    <n v="252016"/>
    <n v="411324055"/>
    <n v="252.01599999999999"/>
    <n v="411324.05499999999"/>
    <n v="411.32405499999999"/>
    <x v="0"/>
  </r>
  <r>
    <n v="202102"/>
    <x v="6"/>
    <s v="2021"/>
    <s v="02"/>
    <n v="10005000"/>
    <x v="5"/>
    <x v="5"/>
    <n v="425739"/>
    <n v="644326706"/>
    <n v="425.73899999999998"/>
    <n v="644326.70600000001"/>
    <n v="644.32670599999994"/>
    <x v="0"/>
  </r>
  <r>
    <n v="202102"/>
    <x v="6"/>
    <s v="2021"/>
    <s v="02"/>
    <n v="10005000"/>
    <x v="5"/>
    <x v="6"/>
    <n v="402260"/>
    <n v="877554201"/>
    <n v="402.26"/>
    <n v="877554.201"/>
    <n v="877.55420100000003"/>
    <x v="0"/>
  </r>
  <r>
    <n v="202102"/>
    <x v="6"/>
    <s v="2021"/>
    <s v="02"/>
    <n v="66000000"/>
    <x v="6"/>
    <x v="0"/>
    <n v="3132453"/>
    <n v="2531211782"/>
    <n v="3132.453"/>
    <n v="2531211.7820000001"/>
    <n v="2531.2117819999999"/>
    <x v="0"/>
  </r>
  <r>
    <n v="202102"/>
    <x v="6"/>
    <s v="2021"/>
    <s v="02"/>
    <n v="66000000"/>
    <x v="6"/>
    <x v="1"/>
    <n v="311971"/>
    <n v="874837118"/>
    <n v="311.971"/>
    <n v="874837.11800000002"/>
    <n v="874.83711800000003"/>
    <x v="0"/>
  </r>
  <r>
    <n v="202102"/>
    <x v="6"/>
    <s v="2021"/>
    <s v="02"/>
    <n v="66000000"/>
    <x v="6"/>
    <x v="2"/>
    <n v="467273"/>
    <n v="1706037365"/>
    <n v="467.27300000000002"/>
    <n v="1706037.365"/>
    <n v="1706.0373649999999"/>
    <x v="0"/>
  </r>
  <r>
    <n v="202102"/>
    <x v="6"/>
    <s v="2021"/>
    <s v="02"/>
    <n v="66000000"/>
    <x v="6"/>
    <x v="3"/>
    <n v="2612574"/>
    <n v="2472638255"/>
    <n v="2612.5740000000001"/>
    <n v="2472638.2549999999"/>
    <n v="2472.6382549999998"/>
    <x v="0"/>
  </r>
  <r>
    <n v="202102"/>
    <x v="6"/>
    <s v="2021"/>
    <s v="02"/>
    <n v="66000000"/>
    <x v="6"/>
    <x v="4"/>
    <n v="1925683"/>
    <n v="4232512360"/>
    <n v="1925.683"/>
    <n v="4232512.3600000003"/>
    <n v="4232.5123599999997"/>
    <x v="0"/>
  </r>
  <r>
    <n v="202102"/>
    <x v="6"/>
    <s v="2021"/>
    <s v="02"/>
    <n v="66000000"/>
    <x v="6"/>
    <x v="5"/>
    <n v="3721718"/>
    <n v="5876981136"/>
    <n v="3721.7179999999998"/>
    <n v="5876981.1359999999"/>
    <n v="5876.9811360000003"/>
    <x v="0"/>
  </r>
  <r>
    <n v="202102"/>
    <x v="6"/>
    <s v="2021"/>
    <s v="02"/>
    <n v="66000000"/>
    <x v="6"/>
    <x v="6"/>
    <n v="2820913"/>
    <n v="7539592604"/>
    <n v="2820.913"/>
    <n v="7539592.6040000003"/>
    <n v="7539.5926040000004"/>
    <x v="0"/>
  </r>
  <r>
    <n v="202102"/>
    <x v="6"/>
    <s v="2021"/>
    <s v="02"/>
    <n v="10007000"/>
    <x v="7"/>
    <x v="0"/>
    <n v="618096"/>
    <n v="472627922"/>
    <n v="618.096"/>
    <n v="472627.92200000002"/>
    <n v="472.62792200000001"/>
    <x v="0"/>
  </r>
  <r>
    <n v="202102"/>
    <x v="6"/>
    <s v="2021"/>
    <s v="02"/>
    <n v="10007000"/>
    <x v="7"/>
    <x v="1"/>
    <n v="95115"/>
    <n v="258887298"/>
    <n v="95.114999999999995"/>
    <n v="258887.29800000001"/>
    <n v="258.88729799999999"/>
    <x v="0"/>
  </r>
  <r>
    <n v="202102"/>
    <x v="6"/>
    <s v="2021"/>
    <s v="02"/>
    <n v="10007000"/>
    <x v="7"/>
    <x v="2"/>
    <n v="114716"/>
    <n v="422309421"/>
    <n v="114.71599999999999"/>
    <n v="422309.42099999997"/>
    <n v="422.30942099999999"/>
    <x v="0"/>
  </r>
  <r>
    <n v="202102"/>
    <x v="6"/>
    <s v="2021"/>
    <s v="02"/>
    <n v="10007000"/>
    <x v="7"/>
    <x v="3"/>
    <n v="792121"/>
    <n v="787113715"/>
    <n v="792.12099999999998"/>
    <n v="787113.71499999997"/>
    <n v="787.11371499999996"/>
    <x v="0"/>
  </r>
  <r>
    <n v="202102"/>
    <x v="6"/>
    <s v="2021"/>
    <s v="02"/>
    <n v="10007000"/>
    <x v="7"/>
    <x v="4"/>
    <n v="488284"/>
    <n v="980525458"/>
    <n v="488.28399999999999"/>
    <n v="980525.45799999998"/>
    <n v="980.52545799999996"/>
    <x v="0"/>
  </r>
  <r>
    <n v="202102"/>
    <x v="6"/>
    <s v="2021"/>
    <s v="02"/>
    <n v="10007000"/>
    <x v="7"/>
    <x v="5"/>
    <n v="850328"/>
    <n v="1287776328"/>
    <n v="850.32799999999997"/>
    <n v="1287776.328"/>
    <n v="1287.7763279999999"/>
    <x v="0"/>
  </r>
  <r>
    <n v="202102"/>
    <x v="6"/>
    <s v="2021"/>
    <s v="02"/>
    <n v="10007000"/>
    <x v="7"/>
    <x v="6"/>
    <n v="794645"/>
    <n v="2095358447"/>
    <n v="794.64499999999998"/>
    <n v="2095358.4469999999"/>
    <n v="2095.3584470000001"/>
    <x v="0"/>
  </r>
  <r>
    <n v="202102"/>
    <x v="6"/>
    <s v="2021"/>
    <s v="02"/>
    <n v="10008000"/>
    <x v="8"/>
    <x v="0"/>
    <n v="205627"/>
    <n v="149354822"/>
    <n v="205.62700000000001"/>
    <n v="149354.82199999999"/>
    <n v="149.35482200000001"/>
    <x v="0"/>
  </r>
  <r>
    <n v="202102"/>
    <x v="6"/>
    <s v="2021"/>
    <s v="02"/>
    <n v="10008000"/>
    <x v="8"/>
    <x v="1"/>
    <n v="31743"/>
    <n v="80434593"/>
    <n v="31.742999999999999"/>
    <n v="80434.592999999993"/>
    <n v="80.434593000000007"/>
    <x v="0"/>
  </r>
  <r>
    <n v="202102"/>
    <x v="6"/>
    <s v="2021"/>
    <s v="02"/>
    <n v="10008000"/>
    <x v="8"/>
    <x v="2"/>
    <n v="37466"/>
    <n v="128598377"/>
    <n v="37.466000000000001"/>
    <n v="128598.37699999999"/>
    <n v="128.598377"/>
    <x v="0"/>
  </r>
  <r>
    <n v="202102"/>
    <x v="6"/>
    <s v="2021"/>
    <s v="02"/>
    <n v="10008000"/>
    <x v="8"/>
    <x v="3"/>
    <n v="270212"/>
    <n v="267021891"/>
    <n v="270.21199999999999"/>
    <n v="267021.891"/>
    <n v="267.02189099999998"/>
    <x v="0"/>
  </r>
  <r>
    <n v="202102"/>
    <x v="6"/>
    <s v="2021"/>
    <s v="02"/>
    <n v="10008000"/>
    <x v="8"/>
    <x v="4"/>
    <n v="173989"/>
    <n v="305546645"/>
    <n v="173.989"/>
    <n v="305546.64500000002"/>
    <n v="305.54664500000001"/>
    <x v="0"/>
  </r>
  <r>
    <n v="202102"/>
    <x v="6"/>
    <s v="2021"/>
    <s v="02"/>
    <n v="10008000"/>
    <x v="8"/>
    <x v="5"/>
    <n v="286204"/>
    <n v="420244255"/>
    <n v="286.20400000000001"/>
    <n v="420244.255"/>
    <n v="420.24425500000001"/>
    <x v="0"/>
  </r>
  <r>
    <n v="202102"/>
    <x v="6"/>
    <s v="2021"/>
    <s v="02"/>
    <n v="10008000"/>
    <x v="8"/>
    <x v="6"/>
    <n v="269866"/>
    <n v="641304283"/>
    <n v="269.86599999999999"/>
    <n v="641304.28300000005"/>
    <n v="641.30428300000005"/>
    <x v="0"/>
  </r>
  <r>
    <n v="202102"/>
    <x v="6"/>
    <s v="2021"/>
    <s v="02"/>
    <n v="10009000"/>
    <x v="9"/>
    <x v="0"/>
    <n v="230082"/>
    <n v="162204684"/>
    <n v="230.08199999999999"/>
    <n v="162204.68400000001"/>
    <n v="162.20468399999999"/>
    <x v="0"/>
  </r>
  <r>
    <n v="202102"/>
    <x v="6"/>
    <s v="2021"/>
    <s v="02"/>
    <n v="10009000"/>
    <x v="9"/>
    <x v="1"/>
    <n v="39495"/>
    <n v="100841296"/>
    <n v="39.494999999999997"/>
    <n v="100841.296"/>
    <n v="100.841296"/>
    <x v="0"/>
  </r>
  <r>
    <n v="202102"/>
    <x v="6"/>
    <s v="2021"/>
    <s v="02"/>
    <n v="10009000"/>
    <x v="9"/>
    <x v="2"/>
    <n v="45518"/>
    <n v="170692384"/>
    <n v="45.518000000000001"/>
    <n v="170692.38399999999"/>
    <n v="170.692384"/>
    <x v="0"/>
  </r>
  <r>
    <n v="202102"/>
    <x v="6"/>
    <s v="2021"/>
    <s v="02"/>
    <n v="10009000"/>
    <x v="9"/>
    <x v="3"/>
    <n v="361775"/>
    <n v="341754618"/>
    <n v="361.77499999999998"/>
    <n v="341754.61800000002"/>
    <n v="341.75461799999999"/>
    <x v="0"/>
  </r>
  <r>
    <n v="202102"/>
    <x v="6"/>
    <s v="2021"/>
    <s v="02"/>
    <n v="10009000"/>
    <x v="9"/>
    <x v="4"/>
    <n v="208636"/>
    <n v="364646028"/>
    <n v="208.636"/>
    <n v="364646.02799999999"/>
    <n v="364.646028"/>
    <x v="0"/>
  </r>
  <r>
    <n v="202102"/>
    <x v="6"/>
    <s v="2021"/>
    <s v="02"/>
    <n v="10009000"/>
    <x v="9"/>
    <x v="5"/>
    <n v="339562"/>
    <n v="524714330"/>
    <n v="339.56200000000001"/>
    <n v="524714.32999999996"/>
    <n v="524.71433000000002"/>
    <x v="0"/>
  </r>
  <r>
    <n v="202102"/>
    <x v="6"/>
    <s v="2021"/>
    <s v="02"/>
    <n v="10009000"/>
    <x v="9"/>
    <x v="6"/>
    <n v="324948"/>
    <n v="822642782"/>
    <n v="324.94799999999998"/>
    <n v="822642.78200000001"/>
    <n v="822.64278200000001"/>
    <x v="0"/>
  </r>
  <r>
    <n v="202102"/>
    <x v="6"/>
    <s v="2021"/>
    <s v="02"/>
    <n v="10010000"/>
    <x v="10"/>
    <x v="0"/>
    <n v="173427"/>
    <n v="117220305"/>
    <n v="173.42699999999999"/>
    <n v="117220.30499999999"/>
    <n v="117.220305"/>
    <x v="0"/>
  </r>
  <r>
    <n v="202102"/>
    <x v="6"/>
    <s v="2021"/>
    <s v="02"/>
    <n v="10010000"/>
    <x v="10"/>
    <x v="1"/>
    <n v="25072"/>
    <n v="65998993"/>
    <n v="25.071999999999999"/>
    <n v="65998.993000000002"/>
    <n v="65.998992999999999"/>
    <x v="0"/>
  </r>
  <r>
    <n v="202102"/>
    <x v="6"/>
    <s v="2021"/>
    <s v="02"/>
    <n v="10010000"/>
    <x v="10"/>
    <x v="2"/>
    <n v="31185"/>
    <n v="106421042"/>
    <n v="31.184999999999999"/>
    <n v="106421.042"/>
    <n v="106.421042"/>
    <x v="0"/>
  </r>
  <r>
    <n v="202102"/>
    <x v="6"/>
    <s v="2021"/>
    <s v="02"/>
    <n v="10010000"/>
    <x v="10"/>
    <x v="3"/>
    <n v="269184"/>
    <n v="243557207"/>
    <n v="269.18400000000003"/>
    <n v="243557.20699999999"/>
    <n v="243.55720700000001"/>
    <x v="0"/>
  </r>
  <r>
    <n v="202102"/>
    <x v="6"/>
    <s v="2021"/>
    <s v="02"/>
    <n v="10010000"/>
    <x v="10"/>
    <x v="4"/>
    <n v="154756"/>
    <n v="252486954"/>
    <n v="154.756"/>
    <n v="252486.954"/>
    <n v="252.486954"/>
    <x v="0"/>
  </r>
  <r>
    <n v="202102"/>
    <x v="6"/>
    <s v="2021"/>
    <s v="02"/>
    <n v="10010000"/>
    <x v="10"/>
    <x v="5"/>
    <n v="267350"/>
    <n v="420391629"/>
    <n v="267.35000000000002"/>
    <n v="420391.62900000002"/>
    <n v="420.39162900000002"/>
    <x v="0"/>
  </r>
  <r>
    <n v="202102"/>
    <x v="6"/>
    <s v="2021"/>
    <s v="02"/>
    <n v="10010000"/>
    <x v="10"/>
    <x v="6"/>
    <n v="225695"/>
    <n v="593907830"/>
    <n v="225.69499999999999"/>
    <n v="593907.82999999996"/>
    <n v="593.90782999999999"/>
    <x v="0"/>
  </r>
  <r>
    <n v="202102"/>
    <x v="6"/>
    <s v="2021"/>
    <s v="02"/>
    <n v="10020000"/>
    <x v="11"/>
    <x v="0"/>
    <n v="185959"/>
    <n v="138800762"/>
    <n v="185.959"/>
    <n v="138800.76199999999"/>
    <n v="138.80076199999999"/>
    <x v="0"/>
  </r>
  <r>
    <n v="202102"/>
    <x v="6"/>
    <s v="2021"/>
    <s v="02"/>
    <n v="10020000"/>
    <x v="11"/>
    <x v="1"/>
    <n v="23753"/>
    <n v="67348496"/>
    <n v="23.753"/>
    <n v="67348.495999999999"/>
    <n v="67.348495999999997"/>
    <x v="0"/>
  </r>
  <r>
    <n v="202102"/>
    <x v="6"/>
    <s v="2021"/>
    <s v="02"/>
    <n v="10020000"/>
    <x v="11"/>
    <x v="2"/>
    <n v="35184"/>
    <n v="124455608"/>
    <n v="35.183999999999997"/>
    <n v="124455.60799999999"/>
    <n v="124.455608"/>
    <x v="0"/>
  </r>
  <r>
    <n v="202102"/>
    <x v="6"/>
    <s v="2021"/>
    <s v="02"/>
    <n v="10020000"/>
    <x v="11"/>
    <x v="3"/>
    <n v="199022"/>
    <n v="180406312"/>
    <n v="199.02199999999999"/>
    <n v="180406.31200000001"/>
    <n v="180.40631200000001"/>
    <x v="0"/>
  </r>
  <r>
    <n v="202102"/>
    <x v="6"/>
    <s v="2021"/>
    <s v="02"/>
    <n v="10020000"/>
    <x v="11"/>
    <x v="4"/>
    <n v="137330"/>
    <n v="263748749"/>
    <n v="137.33000000000001"/>
    <n v="263748.74900000001"/>
    <n v="263.74874899999998"/>
    <x v="0"/>
  </r>
  <r>
    <n v="202102"/>
    <x v="6"/>
    <s v="2021"/>
    <s v="02"/>
    <n v="10020000"/>
    <x v="11"/>
    <x v="5"/>
    <n v="286848"/>
    <n v="477495881"/>
    <n v="286.84800000000001"/>
    <n v="477495.88099999999"/>
    <n v="477.495881"/>
    <x v="0"/>
  </r>
  <r>
    <n v="202102"/>
    <x v="6"/>
    <s v="2021"/>
    <s v="02"/>
    <n v="10020000"/>
    <x v="11"/>
    <x v="6"/>
    <n v="234525"/>
    <n v="613475712"/>
    <n v="234.52500000000001"/>
    <n v="613475.71200000006"/>
    <n v="613.47571200000004"/>
    <x v="0"/>
  </r>
  <r>
    <n v="202102"/>
    <x v="6"/>
    <s v="2021"/>
    <s v="02"/>
    <n v="67000000"/>
    <x v="12"/>
    <x v="0"/>
    <n v="1435251"/>
    <n v="1013230424"/>
    <n v="1435.251"/>
    <n v="1013230.424"/>
    <n v="1013.230424"/>
    <x v="0"/>
  </r>
  <r>
    <n v="202102"/>
    <x v="6"/>
    <s v="2021"/>
    <s v="02"/>
    <n v="67000000"/>
    <x v="12"/>
    <x v="1"/>
    <n v="160247"/>
    <n v="390563543"/>
    <n v="160.24700000000001"/>
    <n v="390563.54300000001"/>
    <n v="390.56354299999998"/>
    <x v="0"/>
  </r>
  <r>
    <n v="202102"/>
    <x v="6"/>
    <s v="2021"/>
    <s v="02"/>
    <n v="67000000"/>
    <x v="12"/>
    <x v="2"/>
    <n v="265995"/>
    <n v="883513412"/>
    <n v="265.995"/>
    <n v="883513.41200000001"/>
    <n v="883.51341200000002"/>
    <x v="0"/>
  </r>
  <r>
    <n v="202102"/>
    <x v="6"/>
    <s v="2021"/>
    <s v="02"/>
    <n v="67000000"/>
    <x v="12"/>
    <x v="3"/>
    <n v="1489899"/>
    <n v="1331224330"/>
    <n v="1489.8989999999999"/>
    <n v="1331224.33"/>
    <n v="1331.22433"/>
    <x v="0"/>
  </r>
  <r>
    <n v="202102"/>
    <x v="6"/>
    <s v="2021"/>
    <s v="02"/>
    <n v="67000000"/>
    <x v="12"/>
    <x v="4"/>
    <n v="1005980"/>
    <n v="1757460302"/>
    <n v="1005.98"/>
    <n v="1757460.3019999999"/>
    <n v="1757.460302"/>
    <x v="0"/>
  </r>
  <r>
    <n v="202102"/>
    <x v="6"/>
    <s v="2021"/>
    <s v="02"/>
    <n v="67000000"/>
    <x v="12"/>
    <x v="5"/>
    <n v="2052871"/>
    <n v="3250300579"/>
    <n v="2052.8710000000001"/>
    <n v="3250300.5789999999"/>
    <n v="3250.3005790000002"/>
    <x v="0"/>
  </r>
  <r>
    <n v="202102"/>
    <x v="6"/>
    <s v="2021"/>
    <s v="02"/>
    <n v="67000000"/>
    <x v="12"/>
    <x v="6"/>
    <n v="1580999"/>
    <n v="4044852365"/>
    <n v="1580.999"/>
    <n v="4044852.3650000002"/>
    <n v="4044.8523650000002"/>
    <x v="0"/>
  </r>
  <r>
    <n v="202102"/>
    <x v="6"/>
    <s v="2021"/>
    <s v="02"/>
    <n v="64000000"/>
    <x v="13"/>
    <x v="0"/>
    <n v="2472029"/>
    <n v="1964784472"/>
    <n v="2472.029"/>
    <n v="1964784.4720000001"/>
    <n v="1964.7844720000001"/>
    <x v="0"/>
  </r>
  <r>
    <n v="202102"/>
    <x v="6"/>
    <s v="2021"/>
    <s v="02"/>
    <n v="64000000"/>
    <x v="13"/>
    <x v="1"/>
    <n v="252754"/>
    <n v="602035848"/>
    <n v="252.75399999999999"/>
    <n v="602035.848"/>
    <n v="602.03584799999999"/>
    <x v="0"/>
  </r>
  <r>
    <n v="202102"/>
    <x v="6"/>
    <s v="2021"/>
    <s v="02"/>
    <n v="64000000"/>
    <x v="13"/>
    <x v="2"/>
    <n v="437312"/>
    <n v="1494411049"/>
    <n v="437.31200000000001"/>
    <n v="1494411.0490000001"/>
    <n v="1494.411049"/>
    <x v="0"/>
  </r>
  <r>
    <n v="202102"/>
    <x v="6"/>
    <s v="2021"/>
    <s v="02"/>
    <n v="64000000"/>
    <x v="13"/>
    <x v="3"/>
    <n v="2229503"/>
    <n v="2000271289"/>
    <n v="2229.5030000000002"/>
    <n v="2000271.2890000001"/>
    <n v="2000.271289"/>
    <x v="0"/>
  </r>
  <r>
    <n v="202102"/>
    <x v="6"/>
    <s v="2021"/>
    <s v="02"/>
    <n v="64000000"/>
    <x v="13"/>
    <x v="4"/>
    <n v="1674096"/>
    <n v="2791419652"/>
    <n v="1674.096"/>
    <n v="2791419.6519999998"/>
    <n v="2791.419652"/>
    <x v="0"/>
  </r>
  <r>
    <n v="202102"/>
    <x v="6"/>
    <s v="2021"/>
    <s v="02"/>
    <n v="64000000"/>
    <x v="13"/>
    <x v="5"/>
    <n v="3316099"/>
    <n v="5161727516"/>
    <n v="3316.0990000000002"/>
    <n v="5161727.5159999998"/>
    <n v="5161.7275159999999"/>
    <x v="0"/>
  </r>
  <r>
    <n v="202102"/>
    <x v="6"/>
    <s v="2021"/>
    <s v="02"/>
    <n v="64000000"/>
    <x v="13"/>
    <x v="6"/>
    <n v="2465073"/>
    <n v="6631390856"/>
    <n v="2465.0729999999999"/>
    <n v="6631390.8559999997"/>
    <n v="6631.390856"/>
    <x v="0"/>
  </r>
  <r>
    <n v="202102"/>
    <x v="6"/>
    <s v="2021"/>
    <s v="02"/>
    <n v="10013000"/>
    <x v="14"/>
    <x v="0"/>
    <n v="304367"/>
    <n v="233217442"/>
    <n v="304.36700000000002"/>
    <n v="233217.44200000001"/>
    <n v="233.21744200000001"/>
    <x v="0"/>
  </r>
  <r>
    <n v="202102"/>
    <x v="6"/>
    <s v="2021"/>
    <s v="02"/>
    <n v="10013000"/>
    <x v="14"/>
    <x v="1"/>
    <n v="42453"/>
    <n v="102500415"/>
    <n v="42.453000000000003"/>
    <n v="102500.41499999999"/>
    <n v="102.500415"/>
    <x v="0"/>
  </r>
  <r>
    <n v="202102"/>
    <x v="6"/>
    <s v="2021"/>
    <s v="02"/>
    <n v="10013000"/>
    <x v="14"/>
    <x v="2"/>
    <n v="65399"/>
    <n v="229863420"/>
    <n v="65.399000000000001"/>
    <n v="229863.42"/>
    <n v="229.86341999999999"/>
    <x v="0"/>
  </r>
  <r>
    <n v="202102"/>
    <x v="6"/>
    <s v="2021"/>
    <s v="02"/>
    <n v="10013000"/>
    <x v="14"/>
    <x v="3"/>
    <n v="442279"/>
    <n v="406746236"/>
    <n v="442.279"/>
    <n v="406746.23599999998"/>
    <n v="406.74623600000001"/>
    <x v="0"/>
  </r>
  <r>
    <n v="202102"/>
    <x v="6"/>
    <s v="2021"/>
    <s v="02"/>
    <n v="10013000"/>
    <x v="14"/>
    <x v="4"/>
    <n v="281620"/>
    <n v="452055128"/>
    <n v="281.62"/>
    <n v="452055.12800000003"/>
    <n v="452.05512800000002"/>
    <x v="0"/>
  </r>
  <r>
    <n v="202102"/>
    <x v="6"/>
    <s v="2021"/>
    <s v="02"/>
    <n v="10013000"/>
    <x v="14"/>
    <x v="5"/>
    <n v="481779"/>
    <n v="769590291"/>
    <n v="481.779"/>
    <n v="769590.29099999997"/>
    <n v="769.59029099999998"/>
    <x v="0"/>
  </r>
  <r>
    <n v="202102"/>
    <x v="6"/>
    <s v="2021"/>
    <s v="02"/>
    <n v="10013000"/>
    <x v="14"/>
    <x v="6"/>
    <n v="426752"/>
    <n v="1198523921"/>
    <n v="426.75200000000001"/>
    <n v="1198523.9210000001"/>
    <n v="1198.523921"/>
    <x v="0"/>
  </r>
  <r>
    <n v="202102"/>
    <x v="6"/>
    <s v="2021"/>
    <s v="02"/>
    <n v="10017000"/>
    <x v="15"/>
    <x v="0"/>
    <n v="350781"/>
    <n v="229983136"/>
    <n v="350.78100000000001"/>
    <n v="229983.136"/>
    <n v="229.983136"/>
    <x v="0"/>
  </r>
  <r>
    <n v="202102"/>
    <x v="6"/>
    <s v="2021"/>
    <s v="02"/>
    <n v="10017000"/>
    <x v="15"/>
    <x v="1"/>
    <n v="38314"/>
    <n v="109364693"/>
    <n v="38.314"/>
    <n v="109364.693"/>
    <n v="109.364693"/>
    <x v="0"/>
  </r>
  <r>
    <n v="202102"/>
    <x v="6"/>
    <s v="2021"/>
    <s v="02"/>
    <n v="10017000"/>
    <x v="15"/>
    <x v="2"/>
    <n v="44628"/>
    <n v="164566536"/>
    <n v="44.628"/>
    <n v="164566.53599999999"/>
    <n v="164.56653600000001"/>
    <x v="0"/>
  </r>
  <r>
    <n v="202102"/>
    <x v="6"/>
    <s v="2021"/>
    <s v="02"/>
    <n v="10017000"/>
    <x v="15"/>
    <x v="3"/>
    <n v="302346"/>
    <n v="260729250"/>
    <n v="302.346"/>
    <n v="260729.25"/>
    <n v="260.72924999999998"/>
    <x v="0"/>
  </r>
  <r>
    <n v="202102"/>
    <x v="6"/>
    <s v="2021"/>
    <s v="02"/>
    <n v="10017000"/>
    <x v="15"/>
    <x v="4"/>
    <n v="244751"/>
    <n v="414031073"/>
    <n v="244.751"/>
    <n v="414031.07299999997"/>
    <n v="414.03107299999999"/>
    <x v="0"/>
  </r>
  <r>
    <n v="202102"/>
    <x v="6"/>
    <s v="2021"/>
    <s v="02"/>
    <n v="10017000"/>
    <x v="15"/>
    <x v="5"/>
    <n v="436012"/>
    <n v="601961495"/>
    <n v="436.012"/>
    <n v="601961.495"/>
    <n v="601.96149500000001"/>
    <x v="0"/>
  </r>
  <r>
    <n v="202102"/>
    <x v="6"/>
    <s v="2021"/>
    <s v="02"/>
    <n v="10017000"/>
    <x v="15"/>
    <x v="6"/>
    <n v="384307"/>
    <n v="821094369"/>
    <n v="384.30700000000002"/>
    <n v="821094.36899999995"/>
    <n v="821.09436900000003"/>
    <x v="0"/>
  </r>
  <r>
    <n v="202102"/>
    <x v="6"/>
    <s v="2021"/>
    <s v="02"/>
    <n v="10002000"/>
    <x v="16"/>
    <x v="0"/>
    <n v="222244"/>
    <n v="144265940"/>
    <n v="222.244"/>
    <n v="144265.94"/>
    <n v="144.26594"/>
    <x v="0"/>
  </r>
  <r>
    <n v="202102"/>
    <x v="6"/>
    <s v="2021"/>
    <s v="02"/>
    <n v="10002000"/>
    <x v="16"/>
    <x v="1"/>
    <n v="29725"/>
    <n v="86573124"/>
    <n v="29.725000000000001"/>
    <n v="86573.123999999996"/>
    <n v="86.573124000000007"/>
    <x v="0"/>
  </r>
  <r>
    <n v="202102"/>
    <x v="6"/>
    <s v="2021"/>
    <s v="02"/>
    <n v="10002000"/>
    <x v="16"/>
    <x v="2"/>
    <n v="44051"/>
    <n v="164869059"/>
    <n v="44.051000000000002"/>
    <n v="164869.05900000001"/>
    <n v="164.86905899999999"/>
    <x v="0"/>
  </r>
  <r>
    <n v="202102"/>
    <x v="6"/>
    <s v="2021"/>
    <s v="02"/>
    <n v="10002000"/>
    <x v="16"/>
    <x v="3"/>
    <n v="260223"/>
    <n v="243318783"/>
    <n v="260.22300000000001"/>
    <n v="243318.783"/>
    <n v="243.318783"/>
    <x v="0"/>
  </r>
  <r>
    <n v="202102"/>
    <x v="6"/>
    <s v="2021"/>
    <s v="02"/>
    <n v="10002000"/>
    <x v="16"/>
    <x v="4"/>
    <n v="202728"/>
    <n v="353233266"/>
    <n v="202.72800000000001"/>
    <n v="353233.266"/>
    <n v="353.23326600000001"/>
    <x v="0"/>
  </r>
  <r>
    <n v="202102"/>
    <x v="6"/>
    <s v="2021"/>
    <s v="02"/>
    <n v="10002000"/>
    <x v="16"/>
    <x v="5"/>
    <n v="367498"/>
    <n v="501098273"/>
    <n v="367.49799999999999"/>
    <n v="501098.27299999999"/>
    <n v="501.09827300000001"/>
    <x v="0"/>
  </r>
  <r>
    <n v="202102"/>
    <x v="6"/>
    <s v="2021"/>
    <s v="02"/>
    <n v="10002000"/>
    <x v="16"/>
    <x v="6"/>
    <n v="300311"/>
    <n v="692419582"/>
    <n v="300.31099999999998"/>
    <n v="692419.58200000005"/>
    <n v="692.41958199999999"/>
    <x v="0"/>
  </r>
  <r>
    <n v="202102"/>
    <x v="6"/>
    <s v="2021"/>
    <s v="02"/>
    <n v="10015000"/>
    <x v="17"/>
    <x v="0"/>
    <n v="160950"/>
    <n v="125712357"/>
    <n v="160.94999999999999"/>
    <n v="125712.357"/>
    <n v="125.712357"/>
    <x v="0"/>
  </r>
  <r>
    <n v="202102"/>
    <x v="6"/>
    <s v="2021"/>
    <s v="02"/>
    <n v="10015000"/>
    <x v="17"/>
    <x v="1"/>
    <n v="22094"/>
    <n v="61804121"/>
    <n v="22.094000000000001"/>
    <n v="61804.120999999999"/>
    <n v="61.804121000000002"/>
    <x v="0"/>
  </r>
  <r>
    <n v="202102"/>
    <x v="6"/>
    <s v="2021"/>
    <s v="02"/>
    <n v="10015000"/>
    <x v="17"/>
    <x v="2"/>
    <n v="30999"/>
    <n v="117143643"/>
    <n v="30.998999999999999"/>
    <n v="117143.643"/>
    <n v="117.143643"/>
    <x v="0"/>
  </r>
  <r>
    <n v="202102"/>
    <x v="6"/>
    <s v="2021"/>
    <s v="02"/>
    <n v="10015000"/>
    <x v="17"/>
    <x v="3"/>
    <n v="190959"/>
    <n v="177536645"/>
    <n v="190.959"/>
    <n v="177536.64499999999"/>
    <n v="177.53664499999999"/>
    <x v="0"/>
  </r>
  <r>
    <n v="202102"/>
    <x v="6"/>
    <s v="2021"/>
    <s v="02"/>
    <n v="10015000"/>
    <x v="17"/>
    <x v="4"/>
    <n v="137496"/>
    <n v="227384865"/>
    <n v="137.49600000000001"/>
    <n v="227384.86499999999"/>
    <n v="227.38486499999999"/>
    <x v="0"/>
  </r>
  <r>
    <n v="202102"/>
    <x v="6"/>
    <s v="2021"/>
    <s v="02"/>
    <n v="10015000"/>
    <x v="17"/>
    <x v="5"/>
    <n v="235247"/>
    <n v="344353603"/>
    <n v="235.24700000000001"/>
    <n v="344353.603"/>
    <n v="344.35360300000002"/>
    <x v="0"/>
  </r>
  <r>
    <n v="202102"/>
    <x v="6"/>
    <s v="2021"/>
    <s v="02"/>
    <n v="10015000"/>
    <x v="17"/>
    <x v="6"/>
    <n v="202218"/>
    <n v="490937685"/>
    <n v="202.21799999999999"/>
    <n v="490937.685"/>
    <n v="490.93768499999999"/>
    <x v="0"/>
  </r>
  <r>
    <n v="202102"/>
    <x v="6"/>
    <s v="2021"/>
    <s v="02"/>
    <n v="10014000"/>
    <x v="18"/>
    <x v="0"/>
    <n v="86420"/>
    <n v="59515339"/>
    <n v="86.42"/>
    <n v="59515.339"/>
    <n v="59.515338999999997"/>
    <x v="0"/>
  </r>
  <r>
    <n v="202102"/>
    <x v="6"/>
    <s v="2021"/>
    <s v="02"/>
    <n v="10014000"/>
    <x v="18"/>
    <x v="1"/>
    <n v="13431"/>
    <n v="34166165"/>
    <n v="13.430999999999999"/>
    <n v="34166.165000000001"/>
    <n v="34.166164999999999"/>
    <x v="0"/>
  </r>
  <r>
    <n v="202102"/>
    <x v="6"/>
    <s v="2021"/>
    <s v="02"/>
    <n v="10014000"/>
    <x v="18"/>
    <x v="2"/>
    <n v="15420"/>
    <n v="58063102"/>
    <n v="15.42"/>
    <n v="58063.101999999999"/>
    <n v="58.063102000000001"/>
    <x v="0"/>
  </r>
  <r>
    <n v="202102"/>
    <x v="6"/>
    <s v="2021"/>
    <s v="02"/>
    <n v="10014000"/>
    <x v="18"/>
    <x v="3"/>
    <n v="106925"/>
    <n v="101524595"/>
    <n v="106.925"/>
    <n v="101524.595"/>
    <n v="101.52459500000001"/>
    <x v="0"/>
  </r>
  <r>
    <n v="202102"/>
    <x v="6"/>
    <s v="2021"/>
    <s v="02"/>
    <n v="10014000"/>
    <x v="18"/>
    <x v="4"/>
    <n v="70185"/>
    <n v="111124108"/>
    <n v="70.185000000000002"/>
    <n v="111124.10799999999"/>
    <n v="111.12410800000001"/>
    <x v="0"/>
  </r>
  <r>
    <n v="202102"/>
    <x v="6"/>
    <s v="2021"/>
    <s v="02"/>
    <n v="10014000"/>
    <x v="18"/>
    <x v="5"/>
    <n v="117321"/>
    <n v="167782466"/>
    <n v="117.321"/>
    <n v="167782.46599999999"/>
    <n v="167.782466"/>
    <x v="0"/>
  </r>
  <r>
    <n v="202102"/>
    <x v="6"/>
    <s v="2021"/>
    <s v="02"/>
    <n v="10014000"/>
    <x v="18"/>
    <x v="6"/>
    <n v="87459"/>
    <n v="235106401"/>
    <n v="87.459000000000003"/>
    <n v="235106.40100000001"/>
    <n v="235.10640100000001"/>
    <x v="0"/>
  </r>
  <r>
    <n v="202102"/>
    <x v="6"/>
    <s v="2021"/>
    <s v="02"/>
    <n v="10016000"/>
    <x v="19"/>
    <x v="0"/>
    <n v="36566"/>
    <n v="25037302"/>
    <n v="36.566000000000003"/>
    <n v="25037.302"/>
    <n v="25.037302"/>
    <x v="0"/>
  </r>
  <r>
    <n v="202102"/>
    <x v="6"/>
    <s v="2021"/>
    <s v="02"/>
    <n v="10016000"/>
    <x v="19"/>
    <x v="1"/>
    <n v="6893"/>
    <n v="19938419"/>
    <n v="6.8929999999999998"/>
    <n v="19938.419000000002"/>
    <n v="19.938419"/>
    <x v="0"/>
  </r>
  <r>
    <n v="202102"/>
    <x v="6"/>
    <s v="2021"/>
    <s v="02"/>
    <n v="10016000"/>
    <x v="19"/>
    <x v="2"/>
    <n v="7464"/>
    <n v="25784825"/>
    <n v="7.4640000000000004"/>
    <n v="25784.825000000001"/>
    <n v="25.784825000000001"/>
    <x v="0"/>
  </r>
  <r>
    <n v="202102"/>
    <x v="6"/>
    <s v="2021"/>
    <s v="02"/>
    <n v="10016000"/>
    <x v="19"/>
    <x v="3"/>
    <n v="42780"/>
    <n v="53206665"/>
    <n v="42.78"/>
    <n v="53206.665000000001"/>
    <n v="53.206665000000001"/>
    <x v="0"/>
  </r>
  <r>
    <n v="202102"/>
    <x v="6"/>
    <s v="2021"/>
    <s v="02"/>
    <n v="10016000"/>
    <x v="19"/>
    <x v="4"/>
    <n v="36863"/>
    <n v="55151758"/>
    <n v="36.863"/>
    <n v="55151.758000000002"/>
    <n v="55.151758000000001"/>
    <x v="0"/>
  </r>
  <r>
    <n v="202102"/>
    <x v="6"/>
    <s v="2021"/>
    <s v="02"/>
    <n v="10016000"/>
    <x v="19"/>
    <x v="5"/>
    <n v="55626"/>
    <n v="82214751"/>
    <n v="55.625999999999998"/>
    <n v="82214.751000000004"/>
    <n v="82.214751000000007"/>
    <x v="0"/>
  </r>
  <r>
    <n v="202102"/>
    <x v="6"/>
    <s v="2021"/>
    <s v="02"/>
    <n v="10016000"/>
    <x v="19"/>
    <x v="6"/>
    <n v="39347"/>
    <n v="111155963"/>
    <n v="39.347000000000001"/>
    <n v="111155.963"/>
    <n v="111.155963"/>
    <x v="0"/>
  </r>
  <r>
    <n v="202102"/>
    <x v="6"/>
    <s v="2021"/>
    <s v="02"/>
    <s v="9002000"/>
    <x v="20"/>
    <x v="0"/>
    <n v="40510"/>
    <n v="35031244"/>
    <n v="40.51"/>
    <n v="35031.243999999999"/>
    <n v="35.031244000000001"/>
    <x v="0"/>
  </r>
  <r>
    <n v="202102"/>
    <x v="6"/>
    <s v="2021"/>
    <s v="02"/>
    <s v="9002000"/>
    <x v="20"/>
    <x v="1"/>
    <n v="4799"/>
    <n v="11386325"/>
    <n v="4.7990000000000004"/>
    <n v="11386.325000000001"/>
    <n v="11.386324999999999"/>
    <x v="0"/>
  </r>
  <r>
    <n v="202102"/>
    <x v="6"/>
    <s v="2021"/>
    <s v="02"/>
    <s v="9002000"/>
    <x v="20"/>
    <x v="2"/>
    <n v="6535"/>
    <n v="24371779"/>
    <n v="6.5350000000000001"/>
    <n v="24371.778999999999"/>
    <n v="24.371779"/>
    <x v="0"/>
  </r>
  <r>
    <n v="202102"/>
    <x v="6"/>
    <s v="2021"/>
    <s v="02"/>
    <s v="9002000"/>
    <x v="20"/>
    <x v="3"/>
    <n v="27537"/>
    <n v="35656024"/>
    <n v="27.536999999999999"/>
    <n v="35656.023999999998"/>
    <n v="35.656024000000002"/>
    <x v="0"/>
  </r>
  <r>
    <n v="202102"/>
    <x v="6"/>
    <s v="2021"/>
    <s v="02"/>
    <s v="9002000"/>
    <x v="20"/>
    <x v="4"/>
    <n v="29149"/>
    <n v="44156713"/>
    <n v="29.149000000000001"/>
    <n v="44156.713000000003"/>
    <n v="44.156713000000003"/>
    <x v="0"/>
  </r>
  <r>
    <n v="202102"/>
    <x v="6"/>
    <s v="2021"/>
    <s v="02"/>
    <s v="9002000"/>
    <x v="20"/>
    <x v="5"/>
    <n v="59206"/>
    <n v="93136170"/>
    <n v="59.206000000000003"/>
    <n v="93136.17"/>
    <n v="93.136170000000007"/>
    <x v="0"/>
  </r>
  <r>
    <n v="202102"/>
    <x v="6"/>
    <s v="2021"/>
    <s v="02"/>
    <s v="9002000"/>
    <x v="20"/>
    <x v="6"/>
    <n v="36545"/>
    <n v="94483648"/>
    <n v="36.545000000000002"/>
    <n v="94483.648000000001"/>
    <n v="94.483648000000002"/>
    <x v="0"/>
  </r>
  <r>
    <n v="202102"/>
    <x v="6"/>
    <s v="2021"/>
    <s v="02"/>
    <n v="9007000"/>
    <x v="21"/>
    <x v="0"/>
    <n v="8226"/>
    <n v="5778305"/>
    <n v="8.2260000000000009"/>
    <n v="5778.3050000000003"/>
    <n v="5.7783049999999996"/>
    <x v="0"/>
  </r>
  <r>
    <n v="202102"/>
    <x v="6"/>
    <s v="2021"/>
    <s v="02"/>
    <n v="9007000"/>
    <x v="21"/>
    <x v="1"/>
    <n v="858"/>
    <n v="1973770"/>
    <n v="0.85799999999999998"/>
    <n v="1973.77"/>
    <n v="1.97377"/>
    <x v="0"/>
  </r>
  <r>
    <n v="202102"/>
    <x v="6"/>
    <s v="2021"/>
    <s v="02"/>
    <n v="9007000"/>
    <x v="21"/>
    <x v="2"/>
    <n v="1197"/>
    <n v="3313991"/>
    <n v="1.1970000000000001"/>
    <n v="3313.991"/>
    <n v="3.3139910000000001"/>
    <x v="0"/>
  </r>
  <r>
    <n v="202102"/>
    <x v="6"/>
    <s v="2021"/>
    <s v="02"/>
    <n v="9007000"/>
    <x v="21"/>
    <x v="3"/>
    <n v="5879"/>
    <n v="9731835"/>
    <n v="5.8789999999999996"/>
    <n v="9731.8349999999991"/>
    <n v="9.7318350000000002"/>
    <x v="0"/>
  </r>
  <r>
    <n v="202102"/>
    <x v="6"/>
    <s v="2021"/>
    <s v="02"/>
    <n v="9007000"/>
    <x v="21"/>
    <x v="4"/>
    <n v="5868"/>
    <n v="9376721"/>
    <n v="5.8680000000000003"/>
    <n v="9376.7209999999995"/>
    <n v="9.3767209999999999"/>
    <x v="0"/>
  </r>
  <r>
    <n v="202102"/>
    <x v="6"/>
    <s v="2021"/>
    <s v="02"/>
    <n v="9007000"/>
    <x v="21"/>
    <x v="5"/>
    <n v="7796"/>
    <n v="12069903"/>
    <n v="7.7960000000000003"/>
    <n v="12069.903"/>
    <n v="12.069903"/>
    <x v="0"/>
  </r>
  <r>
    <n v="202102"/>
    <x v="6"/>
    <s v="2021"/>
    <s v="02"/>
    <n v="9007000"/>
    <x v="21"/>
    <x v="6"/>
    <n v="6567"/>
    <n v="15489149"/>
    <n v="6.5670000000000002"/>
    <n v="15489.148999999999"/>
    <n v="15.489148999999999"/>
    <x v="0"/>
  </r>
  <r>
    <n v="202103"/>
    <x v="7"/>
    <s v="2021"/>
    <s v="03"/>
    <n v="63000000"/>
    <x v="0"/>
    <x v="0"/>
    <n v="6488334"/>
    <n v="4117285637"/>
    <n v="6488.3339999999998"/>
    <n v="4117285.6370000001"/>
    <n v="4117.285637"/>
    <x v="0"/>
  </r>
  <r>
    <n v="202103"/>
    <x v="7"/>
    <s v="2021"/>
    <s v="03"/>
    <n v="63000000"/>
    <x v="0"/>
    <x v="1"/>
    <n v="443432"/>
    <n v="1431219090"/>
    <n v="443.43200000000002"/>
    <n v="1431219.09"/>
    <n v="1431.2190900000001"/>
    <x v="0"/>
  </r>
  <r>
    <n v="202103"/>
    <x v="7"/>
    <s v="2021"/>
    <s v="03"/>
    <n v="63000000"/>
    <x v="0"/>
    <x v="2"/>
    <n v="585835"/>
    <n v="2491597013"/>
    <n v="585.83500000000004"/>
    <n v="2491597.0129999998"/>
    <n v="2491.5970130000001"/>
    <x v="0"/>
  </r>
  <r>
    <n v="202103"/>
    <x v="7"/>
    <s v="2021"/>
    <s v="03"/>
    <n v="63000000"/>
    <x v="0"/>
    <x v="3"/>
    <n v="3786323"/>
    <n v="2885307379"/>
    <n v="3786.3229999999999"/>
    <n v="2885307.3790000002"/>
    <n v="2885.3073789999999"/>
    <x v="0"/>
  </r>
  <r>
    <n v="202103"/>
    <x v="7"/>
    <s v="2021"/>
    <s v="03"/>
    <n v="63000000"/>
    <x v="0"/>
    <x v="4"/>
    <n v="2975262"/>
    <n v="5178324729"/>
    <n v="2975.2620000000002"/>
    <n v="5178324.7290000003"/>
    <n v="5178.3247289999999"/>
    <x v="0"/>
  </r>
  <r>
    <n v="202103"/>
    <x v="7"/>
    <s v="2021"/>
    <s v="03"/>
    <n v="63000000"/>
    <x v="0"/>
    <x v="5"/>
    <n v="6286099"/>
    <n v="8546943351"/>
    <n v="6286.0990000000002"/>
    <n v="8546943.3509999998"/>
    <n v="8546.9433509999999"/>
    <x v="0"/>
  </r>
  <r>
    <n v="202103"/>
    <x v="7"/>
    <s v="2021"/>
    <s v="03"/>
    <n v="63000000"/>
    <x v="0"/>
    <x v="6"/>
    <n v="5034502"/>
    <n v="17051798173"/>
    <n v="5034.5020000000004"/>
    <n v="17051798.173"/>
    <n v="17051.798172999999"/>
    <x v="0"/>
  </r>
  <r>
    <n v="202103"/>
    <x v="7"/>
    <s v="2021"/>
    <s v="03"/>
    <n v="65000000"/>
    <x v="1"/>
    <x v="0"/>
    <n v="6414725"/>
    <n v="3534480004"/>
    <n v="6414.7250000000004"/>
    <n v="3534480.0040000002"/>
    <n v="3534.480004"/>
    <x v="0"/>
  </r>
  <r>
    <n v="202103"/>
    <x v="7"/>
    <s v="2021"/>
    <s v="03"/>
    <n v="65000000"/>
    <x v="1"/>
    <x v="1"/>
    <n v="525908"/>
    <n v="1307607716"/>
    <n v="525.90800000000002"/>
    <n v="1307607.716"/>
    <n v="1307.607716"/>
    <x v="0"/>
  </r>
  <r>
    <n v="202103"/>
    <x v="7"/>
    <s v="2021"/>
    <s v="03"/>
    <n v="65000000"/>
    <x v="1"/>
    <x v="2"/>
    <n v="699648"/>
    <n v="2444478027"/>
    <n v="699.64800000000002"/>
    <n v="2444478.0269999998"/>
    <n v="2444.4780270000001"/>
    <x v="0"/>
  </r>
  <r>
    <n v="202103"/>
    <x v="7"/>
    <s v="2021"/>
    <s v="03"/>
    <n v="65000000"/>
    <x v="1"/>
    <x v="3"/>
    <n v="4532481"/>
    <n v="3723114408"/>
    <n v="4532.4809999999998"/>
    <n v="3723114.4079999998"/>
    <n v="3723.1144079999999"/>
    <x v="0"/>
  </r>
  <r>
    <n v="202103"/>
    <x v="7"/>
    <s v="2021"/>
    <s v="03"/>
    <n v="65000000"/>
    <x v="1"/>
    <x v="4"/>
    <n v="3512567"/>
    <n v="5071132873"/>
    <n v="3512.567"/>
    <n v="5071132.8729999997"/>
    <n v="5071.1328729999996"/>
    <x v="0"/>
  </r>
  <r>
    <n v="202103"/>
    <x v="7"/>
    <s v="2021"/>
    <s v="03"/>
    <n v="65000000"/>
    <x v="1"/>
    <x v="5"/>
    <n v="7482943"/>
    <n v="9469186770"/>
    <n v="7482.9430000000002"/>
    <n v="9469186.7699999996"/>
    <n v="9469.1867700000003"/>
    <x v="0"/>
  </r>
  <r>
    <n v="202103"/>
    <x v="7"/>
    <s v="2021"/>
    <s v="03"/>
    <n v="65000000"/>
    <x v="1"/>
    <x v="6"/>
    <n v="6526044"/>
    <n v="16797881748"/>
    <n v="6526.0439999999999"/>
    <n v="16797881.748"/>
    <n v="16797.881748"/>
    <x v="0"/>
  </r>
  <r>
    <n v="202103"/>
    <x v="7"/>
    <s v="2021"/>
    <s v="03"/>
    <n v="68000000"/>
    <x v="2"/>
    <x v="0"/>
    <n v="2578068"/>
    <n v="1392647627"/>
    <n v="2578.0680000000002"/>
    <n v="1392647.6270000001"/>
    <n v="1392.6476270000001"/>
    <x v="0"/>
  </r>
  <r>
    <n v="202103"/>
    <x v="7"/>
    <s v="2021"/>
    <s v="03"/>
    <n v="68000000"/>
    <x v="2"/>
    <x v="1"/>
    <n v="210920"/>
    <n v="545643150"/>
    <n v="210.92"/>
    <n v="545643.15"/>
    <n v="545.64314999999999"/>
    <x v="0"/>
  </r>
  <r>
    <n v="202103"/>
    <x v="7"/>
    <s v="2021"/>
    <s v="03"/>
    <n v="68000000"/>
    <x v="2"/>
    <x v="2"/>
    <n v="333762"/>
    <n v="1124345951"/>
    <n v="333.762"/>
    <n v="1124345.9509999999"/>
    <n v="1124.345951"/>
    <x v="0"/>
  </r>
  <r>
    <n v="202103"/>
    <x v="7"/>
    <s v="2021"/>
    <s v="03"/>
    <n v="68000000"/>
    <x v="2"/>
    <x v="3"/>
    <n v="2239341"/>
    <n v="2171390141"/>
    <n v="2239.3409999999999"/>
    <n v="2171390.1409999998"/>
    <n v="2171.3901409999999"/>
    <x v="0"/>
  </r>
  <r>
    <n v="202103"/>
    <x v="7"/>
    <s v="2021"/>
    <s v="03"/>
    <n v="68000000"/>
    <x v="2"/>
    <x v="4"/>
    <n v="1517070"/>
    <n v="2115333178"/>
    <n v="1517.07"/>
    <n v="2115333.1779999998"/>
    <n v="2115.3331779999999"/>
    <x v="0"/>
  </r>
  <r>
    <n v="202103"/>
    <x v="7"/>
    <s v="2021"/>
    <s v="03"/>
    <n v="68000000"/>
    <x v="2"/>
    <x v="5"/>
    <n v="3218217"/>
    <n v="4487875281"/>
    <n v="3218.2170000000001"/>
    <n v="4487875.2810000004"/>
    <n v="4487.8752809999996"/>
    <x v="0"/>
  </r>
  <r>
    <n v="202103"/>
    <x v="7"/>
    <s v="2021"/>
    <s v="03"/>
    <n v="68000000"/>
    <x v="2"/>
    <x v="6"/>
    <n v="2994807"/>
    <n v="7347311210"/>
    <n v="2994.8069999999998"/>
    <n v="7347311.21"/>
    <n v="7347.3112099999998"/>
    <x v="0"/>
  </r>
  <r>
    <n v="202103"/>
    <x v="7"/>
    <s v="2021"/>
    <s v="03"/>
    <n v="10004000"/>
    <x v="3"/>
    <x v="0"/>
    <n v="750723"/>
    <n v="428358587"/>
    <n v="750.72299999999996"/>
    <n v="428358.587"/>
    <n v="428.358587"/>
    <x v="0"/>
  </r>
  <r>
    <n v="202103"/>
    <x v="7"/>
    <s v="2021"/>
    <s v="03"/>
    <n v="10004000"/>
    <x v="3"/>
    <x v="1"/>
    <n v="57008"/>
    <n v="149462195"/>
    <n v="57.008000000000003"/>
    <n v="149462.19500000001"/>
    <n v="149.46219500000001"/>
    <x v="0"/>
  </r>
  <r>
    <n v="202103"/>
    <x v="7"/>
    <s v="2021"/>
    <s v="03"/>
    <n v="10004000"/>
    <x v="3"/>
    <x v="2"/>
    <n v="93310"/>
    <n v="358489626"/>
    <n v="93.31"/>
    <n v="358489.62599999999"/>
    <n v="358.48962599999999"/>
    <x v="0"/>
  </r>
  <r>
    <n v="202103"/>
    <x v="7"/>
    <s v="2021"/>
    <s v="03"/>
    <n v="10004000"/>
    <x v="3"/>
    <x v="3"/>
    <n v="615932"/>
    <n v="607124776"/>
    <n v="615.93200000000002"/>
    <n v="607124.77599999995"/>
    <n v="607.124776"/>
    <x v="0"/>
  </r>
  <r>
    <n v="202103"/>
    <x v="7"/>
    <s v="2021"/>
    <s v="03"/>
    <n v="10004000"/>
    <x v="3"/>
    <x v="4"/>
    <n v="405906"/>
    <n v="605139263"/>
    <n v="405.90600000000001"/>
    <n v="605139.26300000004"/>
    <n v="605.13926300000003"/>
    <x v="0"/>
  </r>
  <r>
    <n v="202103"/>
    <x v="7"/>
    <s v="2021"/>
    <s v="03"/>
    <n v="10004000"/>
    <x v="3"/>
    <x v="5"/>
    <n v="863994"/>
    <n v="1153747376"/>
    <n v="863.99400000000003"/>
    <n v="1153747.3759999999"/>
    <n v="1153.747376"/>
    <x v="0"/>
  </r>
  <r>
    <n v="202103"/>
    <x v="7"/>
    <s v="2021"/>
    <s v="03"/>
    <n v="10004000"/>
    <x v="3"/>
    <x v="6"/>
    <n v="819461"/>
    <n v="1912242355"/>
    <n v="819.46100000000001"/>
    <n v="1912242.355"/>
    <n v="1912.2423550000001"/>
    <x v="0"/>
  </r>
  <r>
    <n v="202103"/>
    <x v="7"/>
    <s v="2021"/>
    <s v="03"/>
    <n v="10018000"/>
    <x v="4"/>
    <x v="0"/>
    <n v="773578"/>
    <n v="435373102"/>
    <n v="773.57799999999997"/>
    <n v="435373.10200000001"/>
    <n v="435.37310200000002"/>
    <x v="0"/>
  </r>
  <r>
    <n v="202103"/>
    <x v="7"/>
    <s v="2021"/>
    <s v="03"/>
    <n v="10018000"/>
    <x v="4"/>
    <x v="1"/>
    <n v="52590"/>
    <n v="142324007"/>
    <n v="52.59"/>
    <n v="142324.00700000001"/>
    <n v="142.32400699999999"/>
    <x v="0"/>
  </r>
  <r>
    <n v="202103"/>
    <x v="7"/>
    <s v="2021"/>
    <s v="03"/>
    <n v="10018000"/>
    <x v="4"/>
    <x v="2"/>
    <n v="93296"/>
    <n v="351177016"/>
    <n v="93.296000000000006"/>
    <n v="351177.016"/>
    <n v="351.17701599999998"/>
    <x v="0"/>
  </r>
  <r>
    <n v="202103"/>
    <x v="7"/>
    <s v="2021"/>
    <s v="03"/>
    <n v="10018000"/>
    <x v="4"/>
    <x v="3"/>
    <n v="549931"/>
    <n v="483131837"/>
    <n v="549.93100000000004"/>
    <n v="483131.837"/>
    <n v="483.13183700000002"/>
    <x v="0"/>
  </r>
  <r>
    <n v="202103"/>
    <x v="7"/>
    <s v="2021"/>
    <s v="03"/>
    <n v="10018000"/>
    <x v="4"/>
    <x v="4"/>
    <n v="393569"/>
    <n v="598293017"/>
    <n v="393.56900000000002"/>
    <n v="598293.01699999999"/>
    <n v="598.29301699999996"/>
    <x v="0"/>
  </r>
  <r>
    <n v="202103"/>
    <x v="7"/>
    <s v="2021"/>
    <s v="03"/>
    <n v="10018000"/>
    <x v="4"/>
    <x v="5"/>
    <n v="913735"/>
    <n v="1209307696"/>
    <n v="913.73500000000001"/>
    <n v="1209307.696"/>
    <n v="1209.3076960000001"/>
    <x v="0"/>
  </r>
  <r>
    <n v="202103"/>
    <x v="7"/>
    <s v="2021"/>
    <s v="03"/>
    <n v="10018000"/>
    <x v="4"/>
    <x v="6"/>
    <n v="762197"/>
    <n v="1969719172"/>
    <n v="762.197"/>
    <n v="1969719.172"/>
    <n v="1969.7191720000001"/>
    <x v="0"/>
  </r>
  <r>
    <n v="202103"/>
    <x v="7"/>
    <s v="2021"/>
    <s v="03"/>
    <n v="10005000"/>
    <x v="5"/>
    <x v="0"/>
    <n v="323570"/>
    <n v="194053744"/>
    <n v="323.57"/>
    <n v="194053.74400000001"/>
    <n v="194.05374399999999"/>
    <x v="0"/>
  </r>
  <r>
    <n v="202103"/>
    <x v="7"/>
    <s v="2021"/>
    <s v="03"/>
    <n v="10005000"/>
    <x v="5"/>
    <x v="1"/>
    <n v="35854"/>
    <n v="88396792"/>
    <n v="35.853999999999999"/>
    <n v="88396.792000000001"/>
    <n v="88.396792000000005"/>
    <x v="0"/>
  </r>
  <r>
    <n v="202103"/>
    <x v="7"/>
    <s v="2021"/>
    <s v="03"/>
    <n v="10005000"/>
    <x v="5"/>
    <x v="2"/>
    <n v="52709"/>
    <n v="177777350"/>
    <n v="52.709000000000003"/>
    <n v="177777.35"/>
    <n v="177.77735000000001"/>
    <x v="0"/>
  </r>
  <r>
    <n v="202103"/>
    <x v="7"/>
    <s v="2021"/>
    <s v="03"/>
    <n v="10005000"/>
    <x v="5"/>
    <x v="3"/>
    <n v="442551"/>
    <n v="419991092"/>
    <n v="442.55099999999999"/>
    <n v="419991.092"/>
    <n v="419.99109199999998"/>
    <x v="0"/>
  </r>
  <r>
    <n v="202103"/>
    <x v="7"/>
    <s v="2021"/>
    <s v="03"/>
    <n v="10005000"/>
    <x v="5"/>
    <x v="4"/>
    <n v="242718"/>
    <n v="320327630"/>
    <n v="242.71799999999999"/>
    <n v="320327.63"/>
    <n v="320.32763"/>
    <x v="0"/>
  </r>
  <r>
    <n v="202103"/>
    <x v="7"/>
    <s v="2021"/>
    <s v="03"/>
    <n v="10005000"/>
    <x v="5"/>
    <x v="5"/>
    <n v="463663"/>
    <n v="604316811"/>
    <n v="463.66300000000001"/>
    <n v="604316.81099999999"/>
    <n v="604.31681100000003"/>
    <x v="0"/>
  </r>
  <r>
    <n v="202103"/>
    <x v="7"/>
    <s v="2021"/>
    <s v="03"/>
    <n v="10005000"/>
    <x v="5"/>
    <x v="6"/>
    <n v="523354"/>
    <n v="1165432881"/>
    <n v="523.35400000000004"/>
    <n v="1165432.8810000001"/>
    <n v="1165.432881"/>
    <x v="0"/>
  </r>
  <r>
    <n v="202103"/>
    <x v="7"/>
    <s v="2021"/>
    <s v="03"/>
    <n v="66000000"/>
    <x v="6"/>
    <x v="0"/>
    <n v="3214133"/>
    <n v="2133970131"/>
    <n v="3214.1329999999998"/>
    <n v="2133970.1310000001"/>
    <n v="2133.970131"/>
    <x v="0"/>
  </r>
  <r>
    <n v="202103"/>
    <x v="7"/>
    <s v="2021"/>
    <s v="03"/>
    <n v="66000000"/>
    <x v="6"/>
    <x v="1"/>
    <n v="299449"/>
    <n v="800996233"/>
    <n v="299.44900000000001"/>
    <n v="800996.23300000001"/>
    <n v="800.99623299999996"/>
    <x v="0"/>
  </r>
  <r>
    <n v="202103"/>
    <x v="7"/>
    <s v="2021"/>
    <s v="03"/>
    <n v="66000000"/>
    <x v="6"/>
    <x v="2"/>
    <n v="456455"/>
    <n v="1563474614"/>
    <n v="456.45499999999998"/>
    <n v="1563474.6140000001"/>
    <n v="1563.474614"/>
    <x v="0"/>
  </r>
  <r>
    <n v="202103"/>
    <x v="7"/>
    <s v="2021"/>
    <s v="03"/>
    <n v="66000000"/>
    <x v="6"/>
    <x v="3"/>
    <n v="2938756"/>
    <n v="2756768496"/>
    <n v="2938.7559999999999"/>
    <n v="2756768.4959999998"/>
    <n v="2756.7684960000001"/>
    <x v="0"/>
  </r>
  <r>
    <n v="202103"/>
    <x v="7"/>
    <s v="2021"/>
    <s v="03"/>
    <n v="66000000"/>
    <x v="6"/>
    <x v="4"/>
    <n v="1860600"/>
    <n v="2986817989"/>
    <n v="1860.6"/>
    <n v="2986817.9890000001"/>
    <n v="2986.8179890000001"/>
    <x v="0"/>
  </r>
  <r>
    <n v="202103"/>
    <x v="7"/>
    <s v="2021"/>
    <s v="03"/>
    <n v="66000000"/>
    <x v="6"/>
    <x v="5"/>
    <n v="4077344"/>
    <n v="6070811865"/>
    <n v="4077.3440000000001"/>
    <n v="6070811.8650000002"/>
    <n v="6070.8118649999997"/>
    <x v="0"/>
  </r>
  <r>
    <n v="202103"/>
    <x v="7"/>
    <s v="2021"/>
    <s v="03"/>
    <n v="66000000"/>
    <x v="6"/>
    <x v="6"/>
    <n v="3612270"/>
    <n v="10071981198"/>
    <n v="3612.27"/>
    <n v="10071981.198000001"/>
    <n v="10071.981197999999"/>
    <x v="0"/>
  </r>
  <r>
    <n v="202103"/>
    <x v="7"/>
    <s v="2021"/>
    <s v="03"/>
    <n v="10007000"/>
    <x v="7"/>
    <x v="0"/>
    <n v="622312"/>
    <n v="397899225"/>
    <n v="622.31200000000001"/>
    <n v="397899.22499999998"/>
    <n v="397.899225"/>
    <x v="0"/>
  </r>
  <r>
    <n v="202103"/>
    <x v="7"/>
    <s v="2021"/>
    <s v="03"/>
    <n v="10007000"/>
    <x v="7"/>
    <x v="1"/>
    <n v="88342"/>
    <n v="221995075"/>
    <n v="88.341999999999999"/>
    <n v="221995.07500000001"/>
    <n v="221.99507500000001"/>
    <x v="0"/>
  </r>
  <r>
    <n v="202103"/>
    <x v="7"/>
    <s v="2021"/>
    <s v="03"/>
    <n v="10007000"/>
    <x v="7"/>
    <x v="2"/>
    <n v="110752"/>
    <n v="373716916"/>
    <n v="110.752"/>
    <n v="373716.91600000003"/>
    <n v="373.71691600000003"/>
    <x v="0"/>
  </r>
  <r>
    <n v="202103"/>
    <x v="7"/>
    <s v="2021"/>
    <s v="03"/>
    <n v="10007000"/>
    <x v="7"/>
    <x v="3"/>
    <n v="893427"/>
    <n v="882007752"/>
    <n v="893.42700000000002"/>
    <n v="882007.75199999998"/>
    <n v="882.00775199999998"/>
    <x v="0"/>
  </r>
  <r>
    <n v="202103"/>
    <x v="7"/>
    <s v="2021"/>
    <s v="03"/>
    <n v="10007000"/>
    <x v="7"/>
    <x v="4"/>
    <n v="465492"/>
    <n v="673296701"/>
    <n v="465.49200000000002"/>
    <n v="673296.701"/>
    <n v="673.29670099999998"/>
    <x v="0"/>
  </r>
  <r>
    <n v="202103"/>
    <x v="7"/>
    <s v="2021"/>
    <s v="03"/>
    <n v="10007000"/>
    <x v="7"/>
    <x v="5"/>
    <n v="943415"/>
    <n v="1312970058"/>
    <n v="943.41499999999996"/>
    <n v="1312970.058"/>
    <n v="1312.9700580000001"/>
    <x v="0"/>
  </r>
  <r>
    <n v="202103"/>
    <x v="7"/>
    <s v="2021"/>
    <s v="03"/>
    <n v="10007000"/>
    <x v="7"/>
    <x v="6"/>
    <n v="1027152"/>
    <n v="2889824217"/>
    <n v="1027.152"/>
    <n v="2889824.2170000002"/>
    <n v="2889.8242169999999"/>
    <x v="0"/>
  </r>
  <r>
    <n v="202103"/>
    <x v="7"/>
    <s v="2021"/>
    <s v="03"/>
    <n v="10008000"/>
    <x v="8"/>
    <x v="0"/>
    <n v="209210"/>
    <n v="129539347"/>
    <n v="209.21"/>
    <n v="129539.34699999999"/>
    <n v="129.53934699999999"/>
    <x v="0"/>
  </r>
  <r>
    <n v="202103"/>
    <x v="7"/>
    <s v="2021"/>
    <s v="03"/>
    <n v="10008000"/>
    <x v="8"/>
    <x v="1"/>
    <n v="29206"/>
    <n v="67020797"/>
    <n v="29.206"/>
    <n v="67020.797000000006"/>
    <n v="67.020797000000002"/>
    <x v="0"/>
  </r>
  <r>
    <n v="202103"/>
    <x v="7"/>
    <s v="2021"/>
    <s v="03"/>
    <n v="10008000"/>
    <x v="8"/>
    <x v="2"/>
    <n v="37283"/>
    <n v="114847666"/>
    <n v="37.283000000000001"/>
    <n v="114847.666"/>
    <n v="114.847666"/>
    <x v="0"/>
  </r>
  <r>
    <n v="202103"/>
    <x v="7"/>
    <s v="2021"/>
    <s v="03"/>
    <n v="10008000"/>
    <x v="8"/>
    <x v="3"/>
    <n v="310221"/>
    <n v="297768328"/>
    <n v="310.221"/>
    <n v="297768.32799999998"/>
    <n v="297.768328"/>
    <x v="0"/>
  </r>
  <r>
    <n v="202103"/>
    <x v="7"/>
    <s v="2021"/>
    <s v="03"/>
    <n v="10008000"/>
    <x v="8"/>
    <x v="4"/>
    <n v="165131"/>
    <n v="227309222"/>
    <n v="165.131"/>
    <n v="227309.22200000001"/>
    <n v="227.30922200000001"/>
    <x v="0"/>
  </r>
  <r>
    <n v="202103"/>
    <x v="7"/>
    <s v="2021"/>
    <s v="03"/>
    <n v="10008000"/>
    <x v="8"/>
    <x v="5"/>
    <n v="320841"/>
    <n v="432950373"/>
    <n v="320.84100000000001"/>
    <n v="432950.37300000002"/>
    <n v="432.95037300000001"/>
    <x v="0"/>
  </r>
  <r>
    <n v="202103"/>
    <x v="7"/>
    <s v="2021"/>
    <s v="03"/>
    <n v="10008000"/>
    <x v="8"/>
    <x v="6"/>
    <n v="341679"/>
    <n v="842804714"/>
    <n v="341.67899999999997"/>
    <n v="842804.71400000004"/>
    <n v="842.80471399999999"/>
    <x v="0"/>
  </r>
  <r>
    <n v="202103"/>
    <x v="7"/>
    <s v="2021"/>
    <s v="03"/>
    <n v="10009000"/>
    <x v="9"/>
    <x v="0"/>
    <n v="237634"/>
    <n v="147507781"/>
    <n v="237.63399999999999"/>
    <n v="147507.78099999999"/>
    <n v="147.50778099999999"/>
    <x v="0"/>
  </r>
  <r>
    <n v="202103"/>
    <x v="7"/>
    <s v="2021"/>
    <s v="03"/>
    <n v="10009000"/>
    <x v="9"/>
    <x v="1"/>
    <n v="37847"/>
    <n v="89202830"/>
    <n v="37.847000000000001"/>
    <n v="89202.83"/>
    <n v="89.202830000000006"/>
    <x v="0"/>
  </r>
  <r>
    <n v="202103"/>
    <x v="7"/>
    <s v="2021"/>
    <s v="03"/>
    <n v="10009000"/>
    <x v="9"/>
    <x v="2"/>
    <n v="45953"/>
    <n v="158602298"/>
    <n v="45.953000000000003"/>
    <n v="158602.29800000001"/>
    <n v="158.60229799999999"/>
    <x v="0"/>
  </r>
  <r>
    <n v="202103"/>
    <x v="7"/>
    <s v="2021"/>
    <s v="03"/>
    <n v="10009000"/>
    <x v="9"/>
    <x v="3"/>
    <n v="420313"/>
    <n v="392947301"/>
    <n v="420.31299999999999"/>
    <n v="392947.30099999998"/>
    <n v="392.94730099999998"/>
    <x v="0"/>
  </r>
  <r>
    <n v="202103"/>
    <x v="7"/>
    <s v="2021"/>
    <s v="03"/>
    <n v="10009000"/>
    <x v="9"/>
    <x v="4"/>
    <n v="198405"/>
    <n v="256636471"/>
    <n v="198.405"/>
    <n v="256636.47099999999"/>
    <n v="256.63647099999997"/>
    <x v="0"/>
  </r>
  <r>
    <n v="202103"/>
    <x v="7"/>
    <s v="2021"/>
    <s v="03"/>
    <n v="10009000"/>
    <x v="9"/>
    <x v="5"/>
    <n v="381192"/>
    <n v="529571488"/>
    <n v="381.19200000000001"/>
    <n v="529571.48800000001"/>
    <n v="529.57148800000004"/>
    <x v="0"/>
  </r>
  <r>
    <n v="202103"/>
    <x v="7"/>
    <s v="2021"/>
    <s v="03"/>
    <n v="10009000"/>
    <x v="9"/>
    <x v="6"/>
    <n v="422989"/>
    <n v="1085547302"/>
    <n v="422.98899999999998"/>
    <n v="1085547.3019999999"/>
    <n v="1085.5473019999999"/>
    <x v="0"/>
  </r>
  <r>
    <n v="202103"/>
    <x v="7"/>
    <s v="2021"/>
    <s v="03"/>
    <n v="10010000"/>
    <x v="10"/>
    <x v="0"/>
    <n v="177066"/>
    <n v="104053984"/>
    <n v="177.066"/>
    <n v="104053.984"/>
    <n v="104.053984"/>
    <x v="0"/>
  </r>
  <r>
    <n v="202103"/>
    <x v="7"/>
    <s v="2021"/>
    <s v="03"/>
    <n v="10010000"/>
    <x v="10"/>
    <x v="1"/>
    <n v="24119"/>
    <n v="58294051"/>
    <n v="24.119"/>
    <n v="58294.050999999999"/>
    <n v="58.294051000000003"/>
    <x v="0"/>
  </r>
  <r>
    <n v="202103"/>
    <x v="7"/>
    <s v="2021"/>
    <s v="03"/>
    <n v="10010000"/>
    <x v="10"/>
    <x v="2"/>
    <n v="31060"/>
    <n v="100172846"/>
    <n v="31.06"/>
    <n v="100172.84600000001"/>
    <n v="100.17284600000001"/>
    <x v="0"/>
  </r>
  <r>
    <n v="202103"/>
    <x v="7"/>
    <s v="2021"/>
    <s v="03"/>
    <n v="10010000"/>
    <x v="10"/>
    <x v="3"/>
    <n v="309671"/>
    <n v="277380527"/>
    <n v="309.67099999999999"/>
    <n v="277380.527"/>
    <n v="277.38052699999997"/>
    <x v="0"/>
  </r>
  <r>
    <n v="202103"/>
    <x v="7"/>
    <s v="2021"/>
    <s v="03"/>
    <n v="10010000"/>
    <x v="10"/>
    <x v="4"/>
    <n v="148527"/>
    <n v="181066075"/>
    <n v="148.52699999999999"/>
    <n v="181066.07500000001"/>
    <n v="181.06607500000001"/>
    <x v="0"/>
  </r>
  <r>
    <n v="202103"/>
    <x v="7"/>
    <s v="2021"/>
    <s v="03"/>
    <n v="10010000"/>
    <x v="10"/>
    <x v="5"/>
    <n v="298992"/>
    <n v="419261500"/>
    <n v="298.99200000000002"/>
    <n v="419261.5"/>
    <n v="419.26150000000001"/>
    <x v="0"/>
  </r>
  <r>
    <n v="202103"/>
    <x v="7"/>
    <s v="2021"/>
    <s v="03"/>
    <n v="10010000"/>
    <x v="10"/>
    <x v="6"/>
    <n v="297737"/>
    <n v="804078128"/>
    <n v="297.73700000000002"/>
    <n v="804078.12800000003"/>
    <n v="804.07812799999999"/>
    <x v="0"/>
  </r>
  <r>
    <n v="202103"/>
    <x v="7"/>
    <s v="2021"/>
    <s v="03"/>
    <n v="10020000"/>
    <x v="11"/>
    <x v="0"/>
    <n v="185473"/>
    <n v="118640993"/>
    <n v="185.47300000000001"/>
    <n v="118640.993"/>
    <n v="118.64099299999999"/>
    <x v="0"/>
  </r>
  <r>
    <n v="202103"/>
    <x v="7"/>
    <s v="2021"/>
    <s v="03"/>
    <n v="10020000"/>
    <x v="11"/>
    <x v="1"/>
    <n v="24154"/>
    <n v="59887653"/>
    <n v="24.154"/>
    <n v="59887.652999999998"/>
    <n v="59.887653"/>
    <x v="0"/>
  </r>
  <r>
    <n v="202103"/>
    <x v="7"/>
    <s v="2021"/>
    <s v="03"/>
    <n v="10020000"/>
    <x v="11"/>
    <x v="2"/>
    <n v="34575"/>
    <n v="117866568"/>
    <n v="34.575000000000003"/>
    <n v="117866.568"/>
    <n v="117.866568"/>
    <x v="0"/>
  </r>
  <r>
    <n v="202103"/>
    <x v="7"/>
    <s v="2021"/>
    <s v="03"/>
    <n v="10020000"/>
    <x v="11"/>
    <x v="3"/>
    <n v="229222"/>
    <n v="203092169"/>
    <n v="229.22200000000001"/>
    <n v="203092.16899999999"/>
    <n v="203.09216900000001"/>
    <x v="0"/>
  </r>
  <r>
    <n v="202103"/>
    <x v="7"/>
    <s v="2021"/>
    <s v="03"/>
    <n v="10020000"/>
    <x v="11"/>
    <x v="4"/>
    <n v="130443"/>
    <n v="183920945"/>
    <n v="130.44300000000001"/>
    <n v="183920.94500000001"/>
    <n v="183.92094499999999"/>
    <x v="0"/>
  </r>
  <r>
    <n v="202103"/>
    <x v="7"/>
    <s v="2021"/>
    <s v="03"/>
    <n v="10020000"/>
    <x v="11"/>
    <x v="5"/>
    <n v="314306"/>
    <n v="461718853"/>
    <n v="314.30599999999998"/>
    <n v="461718.853"/>
    <n v="461.71885300000002"/>
    <x v="0"/>
  </r>
  <r>
    <n v="202103"/>
    <x v="7"/>
    <s v="2021"/>
    <s v="03"/>
    <n v="10020000"/>
    <x v="11"/>
    <x v="6"/>
    <n v="298735"/>
    <n v="836365157"/>
    <n v="298.73500000000001"/>
    <n v="836365.15700000001"/>
    <n v="836.36515699999995"/>
    <x v="0"/>
  </r>
  <r>
    <n v="202103"/>
    <x v="7"/>
    <s v="2021"/>
    <s v="03"/>
    <n v="67000000"/>
    <x v="12"/>
    <x v="0"/>
    <n v="1448291"/>
    <n v="850213426"/>
    <n v="1448.2909999999999"/>
    <n v="850213.42599999998"/>
    <n v="850.21342600000003"/>
    <x v="0"/>
  </r>
  <r>
    <n v="202103"/>
    <x v="7"/>
    <s v="2021"/>
    <s v="03"/>
    <n v="67000000"/>
    <x v="12"/>
    <x v="1"/>
    <n v="164922"/>
    <n v="381419006"/>
    <n v="164.922"/>
    <n v="381419.00599999999"/>
    <n v="381.41900600000002"/>
    <x v="0"/>
  </r>
  <r>
    <n v="202103"/>
    <x v="7"/>
    <s v="2021"/>
    <s v="03"/>
    <n v="67000000"/>
    <x v="12"/>
    <x v="2"/>
    <n v="262905"/>
    <n v="837832089"/>
    <n v="262.90499999999997"/>
    <n v="837832.08900000004"/>
    <n v="837.832089"/>
    <x v="0"/>
  </r>
  <r>
    <n v="202103"/>
    <x v="7"/>
    <s v="2021"/>
    <s v="03"/>
    <n v="67000000"/>
    <x v="12"/>
    <x v="3"/>
    <n v="1677130"/>
    <n v="1502284035"/>
    <n v="1677.13"/>
    <n v="1502284.0349999999"/>
    <n v="1502.2840349999999"/>
    <x v="0"/>
  </r>
  <r>
    <n v="202103"/>
    <x v="7"/>
    <s v="2021"/>
    <s v="03"/>
    <n v="67000000"/>
    <x v="12"/>
    <x v="4"/>
    <n v="956551"/>
    <n v="1335518787"/>
    <n v="956.55100000000004"/>
    <n v="1335518.787"/>
    <n v="1335.518787"/>
    <x v="0"/>
  </r>
  <r>
    <n v="202103"/>
    <x v="7"/>
    <s v="2021"/>
    <s v="03"/>
    <n v="67000000"/>
    <x v="12"/>
    <x v="5"/>
    <n v="2225647"/>
    <n v="3065584109"/>
    <n v="2225.6469999999999"/>
    <n v="3065584.1090000002"/>
    <n v="3065.5841089999999"/>
    <x v="0"/>
  </r>
  <r>
    <n v="202103"/>
    <x v="7"/>
    <s v="2021"/>
    <s v="03"/>
    <n v="67000000"/>
    <x v="12"/>
    <x v="6"/>
    <n v="2118652"/>
    <n v="5388892022"/>
    <n v="2118.652"/>
    <n v="5388892.0219999999"/>
    <n v="5388.892022"/>
    <x v="0"/>
  </r>
  <r>
    <n v="202103"/>
    <x v="7"/>
    <s v="2021"/>
    <s v="03"/>
    <n v="64000000"/>
    <x v="13"/>
    <x v="0"/>
    <n v="2493943"/>
    <n v="1650111218"/>
    <n v="2493.9430000000002"/>
    <n v="1650111.2180000001"/>
    <n v="1650.111218"/>
    <x v="0"/>
  </r>
  <r>
    <n v="202103"/>
    <x v="7"/>
    <s v="2021"/>
    <s v="03"/>
    <n v="64000000"/>
    <x v="13"/>
    <x v="1"/>
    <n v="254195"/>
    <n v="575661104"/>
    <n v="254.19499999999999"/>
    <n v="575661.10400000005"/>
    <n v="575.66110400000002"/>
    <x v="0"/>
  </r>
  <r>
    <n v="202103"/>
    <x v="7"/>
    <s v="2021"/>
    <s v="03"/>
    <n v="64000000"/>
    <x v="13"/>
    <x v="2"/>
    <n v="429876"/>
    <n v="1469965731"/>
    <n v="429.87599999999998"/>
    <n v="1469965.7309999999"/>
    <n v="1469.965731"/>
    <x v="0"/>
  </r>
  <r>
    <n v="202103"/>
    <x v="7"/>
    <s v="2021"/>
    <s v="03"/>
    <n v="64000000"/>
    <x v="13"/>
    <x v="3"/>
    <n v="2520831"/>
    <n v="2311912374"/>
    <n v="2520.8310000000001"/>
    <n v="2311912.3739999998"/>
    <n v="2311.912374"/>
    <x v="0"/>
  </r>
  <r>
    <n v="202103"/>
    <x v="7"/>
    <s v="2021"/>
    <s v="03"/>
    <n v="64000000"/>
    <x v="13"/>
    <x v="4"/>
    <n v="1608371"/>
    <n v="2178270474"/>
    <n v="1608.3710000000001"/>
    <n v="2178270.4739999999"/>
    <n v="2178.2704739999999"/>
    <x v="0"/>
  </r>
  <r>
    <n v="202103"/>
    <x v="7"/>
    <s v="2021"/>
    <s v="03"/>
    <n v="64000000"/>
    <x v="13"/>
    <x v="5"/>
    <n v="3571337"/>
    <n v="4999388236"/>
    <n v="3571.337"/>
    <n v="4999388.2359999996"/>
    <n v="4999.3882359999998"/>
    <x v="0"/>
  </r>
  <r>
    <n v="202103"/>
    <x v="7"/>
    <s v="2021"/>
    <s v="03"/>
    <n v="64000000"/>
    <x v="13"/>
    <x v="6"/>
    <n v="3133239"/>
    <n v="8811749433"/>
    <n v="3133.239"/>
    <n v="8811749.4330000002"/>
    <n v="8811.7494330000009"/>
    <x v="0"/>
  </r>
  <r>
    <n v="202103"/>
    <x v="7"/>
    <s v="2021"/>
    <s v="03"/>
    <n v="10013000"/>
    <x v="14"/>
    <x v="0"/>
    <n v="311439"/>
    <n v="203922916"/>
    <n v="311.43900000000002"/>
    <n v="203922.916"/>
    <n v="203.92291599999999"/>
    <x v="0"/>
  </r>
  <r>
    <n v="202103"/>
    <x v="7"/>
    <s v="2021"/>
    <s v="03"/>
    <n v="10013000"/>
    <x v="14"/>
    <x v="1"/>
    <n v="43136"/>
    <n v="95760601"/>
    <n v="43.136000000000003"/>
    <n v="95760.600999999995"/>
    <n v="95.760600999999994"/>
    <x v="0"/>
  </r>
  <r>
    <n v="202103"/>
    <x v="7"/>
    <s v="2021"/>
    <s v="03"/>
    <n v="10013000"/>
    <x v="14"/>
    <x v="2"/>
    <n v="65466"/>
    <n v="216146742"/>
    <n v="65.465999999999994"/>
    <n v="216146.742"/>
    <n v="216.14674199999999"/>
    <x v="0"/>
  </r>
  <r>
    <n v="202103"/>
    <x v="7"/>
    <s v="2021"/>
    <s v="03"/>
    <n v="10013000"/>
    <x v="14"/>
    <x v="3"/>
    <n v="504728"/>
    <n v="466983894"/>
    <n v="504.72800000000001"/>
    <n v="466983.89399999997"/>
    <n v="466.98389400000002"/>
    <x v="0"/>
  </r>
  <r>
    <n v="202103"/>
    <x v="7"/>
    <s v="2021"/>
    <s v="03"/>
    <n v="10013000"/>
    <x v="14"/>
    <x v="4"/>
    <n v="271477"/>
    <n v="355524847"/>
    <n v="271.47699999999998"/>
    <n v="355524.84700000001"/>
    <n v="355.52484700000002"/>
    <x v="0"/>
  </r>
  <r>
    <n v="202103"/>
    <x v="7"/>
    <s v="2021"/>
    <s v="03"/>
    <n v="10013000"/>
    <x v="14"/>
    <x v="5"/>
    <n v="522531"/>
    <n v="740222703"/>
    <n v="522.53099999999995"/>
    <n v="740222.70299999998"/>
    <n v="740.22270300000002"/>
    <x v="0"/>
  </r>
  <r>
    <n v="202103"/>
    <x v="7"/>
    <s v="2021"/>
    <s v="03"/>
    <n v="10013000"/>
    <x v="14"/>
    <x v="6"/>
    <n v="556587"/>
    <n v="1623717690"/>
    <n v="556.58699999999999"/>
    <n v="1623717.69"/>
    <n v="1623.7176899999999"/>
    <x v="0"/>
  </r>
  <r>
    <n v="202103"/>
    <x v="7"/>
    <s v="2021"/>
    <s v="03"/>
    <n v="10017000"/>
    <x v="15"/>
    <x v="0"/>
    <n v="359785"/>
    <n v="201247844"/>
    <n v="359.78500000000003"/>
    <n v="201247.84400000001"/>
    <n v="201.24784399999999"/>
    <x v="0"/>
  </r>
  <r>
    <n v="202103"/>
    <x v="7"/>
    <s v="2021"/>
    <s v="03"/>
    <n v="10017000"/>
    <x v="15"/>
    <x v="1"/>
    <n v="36772"/>
    <n v="102377365"/>
    <n v="36.771999999999998"/>
    <n v="102377.36500000001"/>
    <n v="102.377365"/>
    <x v="0"/>
  </r>
  <r>
    <n v="202103"/>
    <x v="7"/>
    <s v="2021"/>
    <s v="03"/>
    <n v="10017000"/>
    <x v="15"/>
    <x v="2"/>
    <n v="43630"/>
    <n v="155967844"/>
    <n v="43.63"/>
    <n v="155967.84400000001"/>
    <n v="155.96784400000001"/>
    <x v="0"/>
  </r>
  <r>
    <n v="202103"/>
    <x v="7"/>
    <s v="2021"/>
    <s v="03"/>
    <n v="10017000"/>
    <x v="15"/>
    <x v="3"/>
    <n v="340311"/>
    <n v="293508213"/>
    <n v="340.31099999999998"/>
    <n v="293508.21299999999"/>
    <n v="293.50821300000001"/>
    <x v="0"/>
  </r>
  <r>
    <n v="202103"/>
    <x v="7"/>
    <s v="2021"/>
    <s v="03"/>
    <n v="10017000"/>
    <x v="15"/>
    <x v="4"/>
    <n v="233382"/>
    <n v="300919528"/>
    <n v="233.38200000000001"/>
    <n v="300919.52799999999"/>
    <n v="300.91952800000001"/>
    <x v="0"/>
  </r>
  <r>
    <n v="202103"/>
    <x v="7"/>
    <s v="2021"/>
    <s v="03"/>
    <n v="10017000"/>
    <x v="15"/>
    <x v="5"/>
    <n v="481648"/>
    <n v="587325515"/>
    <n v="481.64800000000002"/>
    <n v="587325.51500000001"/>
    <n v="587.325515"/>
    <x v="0"/>
  </r>
  <r>
    <n v="202103"/>
    <x v="7"/>
    <s v="2021"/>
    <s v="03"/>
    <n v="10017000"/>
    <x v="15"/>
    <x v="6"/>
    <n v="485616"/>
    <n v="1171311119"/>
    <n v="485.61599999999999"/>
    <n v="1171311.1189999999"/>
    <n v="1171.311119"/>
    <x v="0"/>
  </r>
  <r>
    <n v="202103"/>
    <x v="7"/>
    <s v="2021"/>
    <s v="03"/>
    <n v="10002000"/>
    <x v="16"/>
    <x v="0"/>
    <n v="224623"/>
    <n v="131734721"/>
    <n v="224.62299999999999"/>
    <n v="131734.72099999999"/>
    <n v="131.73472100000001"/>
    <x v="0"/>
  </r>
  <r>
    <n v="202103"/>
    <x v="7"/>
    <s v="2021"/>
    <s v="03"/>
    <n v="10002000"/>
    <x v="16"/>
    <x v="1"/>
    <n v="30129"/>
    <n v="80975914"/>
    <n v="30.129000000000001"/>
    <n v="80975.914000000004"/>
    <n v="80.975914000000003"/>
    <x v="0"/>
  </r>
  <r>
    <n v="202103"/>
    <x v="7"/>
    <s v="2021"/>
    <s v="03"/>
    <n v="10002000"/>
    <x v="16"/>
    <x v="2"/>
    <n v="43424"/>
    <n v="146056092"/>
    <n v="43.423999999999999"/>
    <n v="146056.092"/>
    <n v="146.05609200000001"/>
    <x v="0"/>
  </r>
  <r>
    <n v="202103"/>
    <x v="7"/>
    <s v="2021"/>
    <s v="03"/>
    <n v="10002000"/>
    <x v="16"/>
    <x v="3"/>
    <n v="294353"/>
    <n v="275557894"/>
    <n v="294.35300000000001"/>
    <n v="275557.89399999997"/>
    <n v="275.55789399999998"/>
    <x v="0"/>
  </r>
  <r>
    <n v="202103"/>
    <x v="7"/>
    <s v="2021"/>
    <s v="03"/>
    <n v="10002000"/>
    <x v="16"/>
    <x v="4"/>
    <n v="194131"/>
    <n v="246200330"/>
    <n v="194.131"/>
    <n v="246200.33"/>
    <n v="246.20033000000001"/>
    <x v="0"/>
  </r>
  <r>
    <n v="202103"/>
    <x v="7"/>
    <s v="2021"/>
    <s v="03"/>
    <n v="10002000"/>
    <x v="16"/>
    <x v="5"/>
    <n v="404141"/>
    <n v="516765866"/>
    <n v="404.14100000000002"/>
    <n v="516765.86599999998"/>
    <n v="516.76586599999996"/>
    <x v="0"/>
  </r>
  <r>
    <n v="202103"/>
    <x v="7"/>
    <s v="2021"/>
    <s v="03"/>
    <n v="10002000"/>
    <x v="16"/>
    <x v="6"/>
    <n v="388419"/>
    <n v="951634289"/>
    <n v="388.41899999999998"/>
    <n v="951634.28899999999"/>
    <n v="951.63428899999997"/>
    <x v="0"/>
  </r>
  <r>
    <n v="202103"/>
    <x v="7"/>
    <s v="2021"/>
    <s v="03"/>
    <n v="10015000"/>
    <x v="17"/>
    <x v="0"/>
    <n v="159579"/>
    <n v="112760486"/>
    <n v="159.57900000000001"/>
    <n v="112760.486"/>
    <n v="112.760486"/>
    <x v="0"/>
  </r>
  <r>
    <n v="202103"/>
    <x v="7"/>
    <s v="2021"/>
    <s v="03"/>
    <n v="10015000"/>
    <x v="17"/>
    <x v="1"/>
    <n v="19907"/>
    <n v="48183553"/>
    <n v="19.907"/>
    <n v="48183.553"/>
    <n v="48.183553000000003"/>
    <x v="0"/>
  </r>
  <r>
    <n v="202103"/>
    <x v="7"/>
    <s v="2021"/>
    <s v="03"/>
    <n v="10015000"/>
    <x v="17"/>
    <x v="2"/>
    <n v="30756"/>
    <n v="108631480"/>
    <n v="30.756"/>
    <n v="108631.48"/>
    <n v="108.63148"/>
    <x v="0"/>
  </r>
  <r>
    <n v="202103"/>
    <x v="7"/>
    <s v="2021"/>
    <s v="03"/>
    <n v="10015000"/>
    <x v="17"/>
    <x v="3"/>
    <n v="224073"/>
    <n v="203585503"/>
    <n v="224.07300000000001"/>
    <n v="203585.503"/>
    <n v="203.58550299999999"/>
    <x v="0"/>
  </r>
  <r>
    <n v="202103"/>
    <x v="7"/>
    <s v="2021"/>
    <s v="03"/>
    <n v="10015000"/>
    <x v="17"/>
    <x v="4"/>
    <n v="131390"/>
    <n v="174773379"/>
    <n v="131.38999999999999"/>
    <n v="174773.37899999999"/>
    <n v="174.77337900000001"/>
    <x v="0"/>
  </r>
  <r>
    <n v="202103"/>
    <x v="7"/>
    <s v="2021"/>
    <s v="03"/>
    <n v="10015000"/>
    <x v="17"/>
    <x v="5"/>
    <n v="249510"/>
    <n v="307559286"/>
    <n v="249.51"/>
    <n v="307559.28600000002"/>
    <n v="307.55928599999999"/>
    <x v="0"/>
  </r>
  <r>
    <n v="202103"/>
    <x v="7"/>
    <s v="2021"/>
    <s v="03"/>
    <n v="10015000"/>
    <x v="17"/>
    <x v="6"/>
    <n v="258208"/>
    <n v="625317160"/>
    <n v="258.20800000000003"/>
    <n v="625317.16"/>
    <n v="625.31715999999994"/>
    <x v="0"/>
  </r>
  <r>
    <n v="202103"/>
    <x v="7"/>
    <s v="2021"/>
    <s v="03"/>
    <n v="10014000"/>
    <x v="18"/>
    <x v="0"/>
    <n v="86728"/>
    <n v="52943880"/>
    <n v="86.727999999999994"/>
    <n v="52943.88"/>
    <n v="52.94388"/>
    <x v="0"/>
  </r>
  <r>
    <n v="202103"/>
    <x v="7"/>
    <s v="2021"/>
    <s v="03"/>
    <n v="10014000"/>
    <x v="18"/>
    <x v="1"/>
    <n v="12177"/>
    <n v="28326179"/>
    <n v="12.177"/>
    <n v="28326.179"/>
    <n v="28.326179"/>
    <x v="0"/>
  </r>
  <r>
    <n v="202103"/>
    <x v="7"/>
    <s v="2021"/>
    <s v="03"/>
    <n v="10014000"/>
    <x v="18"/>
    <x v="2"/>
    <n v="16251"/>
    <n v="57600379"/>
    <n v="16.251000000000001"/>
    <n v="57600.379000000001"/>
    <n v="57.600378999999997"/>
    <x v="0"/>
  </r>
  <r>
    <n v="202103"/>
    <x v="7"/>
    <s v="2021"/>
    <s v="03"/>
    <n v="10014000"/>
    <x v="18"/>
    <x v="3"/>
    <n v="125669"/>
    <n v="116540753"/>
    <n v="125.669"/>
    <n v="116540.753"/>
    <n v="116.540753"/>
    <x v="0"/>
  </r>
  <r>
    <n v="202103"/>
    <x v="7"/>
    <s v="2021"/>
    <s v="03"/>
    <n v="10014000"/>
    <x v="18"/>
    <x v="4"/>
    <n v="68078"/>
    <n v="88114214"/>
    <n v="68.078000000000003"/>
    <n v="88114.214000000007"/>
    <n v="88.114214000000004"/>
    <x v="0"/>
  </r>
  <r>
    <n v="202103"/>
    <x v="7"/>
    <s v="2021"/>
    <s v="03"/>
    <n v="10014000"/>
    <x v="18"/>
    <x v="5"/>
    <n v="128198"/>
    <n v="158921808"/>
    <n v="128.19800000000001"/>
    <n v="158921.80799999999"/>
    <n v="158.921808"/>
    <x v="0"/>
  </r>
  <r>
    <n v="202103"/>
    <x v="7"/>
    <s v="2021"/>
    <s v="03"/>
    <n v="10014000"/>
    <x v="18"/>
    <x v="6"/>
    <n v="118049"/>
    <n v="334357442"/>
    <n v="118.04900000000001"/>
    <n v="334357.44199999998"/>
    <n v="334.35744199999999"/>
    <x v="0"/>
  </r>
  <r>
    <n v="202103"/>
    <x v="7"/>
    <s v="2021"/>
    <s v="03"/>
    <n v="10016000"/>
    <x v="19"/>
    <x v="0"/>
    <n v="37621"/>
    <n v="22650262"/>
    <n v="37.621000000000002"/>
    <n v="22650.261999999999"/>
    <n v="22.650262000000001"/>
    <x v="0"/>
  </r>
  <r>
    <n v="202103"/>
    <x v="7"/>
    <s v="2021"/>
    <s v="03"/>
    <n v="10016000"/>
    <x v="19"/>
    <x v="1"/>
    <n v="5672"/>
    <n v="14880825"/>
    <n v="5.6719999999999997"/>
    <n v="14880.825000000001"/>
    <n v="14.880825"/>
    <x v="0"/>
  </r>
  <r>
    <n v="202103"/>
    <x v="7"/>
    <s v="2021"/>
    <s v="03"/>
    <n v="10016000"/>
    <x v="19"/>
    <x v="2"/>
    <n v="8344"/>
    <n v="27823542"/>
    <n v="8.3439999999999994"/>
    <n v="27823.542000000001"/>
    <n v="27.823542"/>
    <x v="0"/>
  </r>
  <r>
    <n v="202103"/>
    <x v="7"/>
    <s v="2021"/>
    <s v="03"/>
    <n v="10016000"/>
    <x v="19"/>
    <x v="3"/>
    <n v="50080"/>
    <n v="68857666"/>
    <n v="50.08"/>
    <n v="68857.665999999997"/>
    <n v="68.857665999999995"/>
    <x v="0"/>
  </r>
  <r>
    <n v="202103"/>
    <x v="7"/>
    <s v="2021"/>
    <s v="03"/>
    <n v="10016000"/>
    <x v="19"/>
    <x v="4"/>
    <n v="35652"/>
    <n v="48742036"/>
    <n v="35.652000000000001"/>
    <n v="48742.036"/>
    <n v="48.742035999999999"/>
    <x v="0"/>
  </r>
  <r>
    <n v="202103"/>
    <x v="7"/>
    <s v="2021"/>
    <s v="03"/>
    <n v="10016000"/>
    <x v="19"/>
    <x v="5"/>
    <n v="61306"/>
    <n v="75045697"/>
    <n v="61.305999999999997"/>
    <n v="75045.697"/>
    <n v="75.045697000000004"/>
    <x v="0"/>
  </r>
  <r>
    <n v="202103"/>
    <x v="7"/>
    <s v="2021"/>
    <s v="03"/>
    <n v="10016000"/>
    <x v="19"/>
    <x v="6"/>
    <n v="51635"/>
    <n v="142566147"/>
    <n v="51.634999999999998"/>
    <n v="142566.147"/>
    <n v="142.566147"/>
    <x v="0"/>
  </r>
  <r>
    <n v="202103"/>
    <x v="7"/>
    <s v="2021"/>
    <s v="03"/>
    <s v="9002000"/>
    <x v="20"/>
    <x v="0"/>
    <n v="40166"/>
    <n v="51201138"/>
    <n v="40.165999999999997"/>
    <n v="51201.137999999999"/>
    <n v="51.201138"/>
    <x v="0"/>
  </r>
  <r>
    <n v="202103"/>
    <x v="7"/>
    <s v="2021"/>
    <s v="03"/>
    <s v="9002000"/>
    <x v="20"/>
    <x v="1"/>
    <n v="4425"/>
    <n v="9731040"/>
    <n v="4.4249999999999998"/>
    <n v="9731.0400000000009"/>
    <n v="9.7310400000000001"/>
    <x v="0"/>
  </r>
  <r>
    <n v="202103"/>
    <x v="7"/>
    <s v="2021"/>
    <s v="03"/>
    <s v="9002000"/>
    <x v="20"/>
    <x v="2"/>
    <n v="7018"/>
    <n v="27296152"/>
    <n v="7.0179999999999998"/>
    <n v="27296.151999999998"/>
    <n v="27.296151999999999"/>
    <x v="0"/>
  </r>
  <r>
    <n v="202103"/>
    <x v="7"/>
    <s v="2021"/>
    <s v="03"/>
    <s v="9002000"/>
    <x v="20"/>
    <x v="3"/>
    <n v="30475"/>
    <n v="38713629"/>
    <n v="30.475000000000001"/>
    <n v="38713.629000000001"/>
    <n v="38.713628999999997"/>
    <x v="0"/>
  </r>
  <r>
    <n v="202103"/>
    <x v="7"/>
    <s v="2021"/>
    <s v="03"/>
    <s v="9002000"/>
    <x v="20"/>
    <x v="4"/>
    <n v="26694"/>
    <n v="30946401"/>
    <n v="26.693999999999999"/>
    <n v="30946.401000000002"/>
    <n v="30.946401000000002"/>
    <x v="0"/>
  </r>
  <r>
    <n v="202103"/>
    <x v="7"/>
    <s v="2021"/>
    <s v="03"/>
    <s v="9002000"/>
    <x v="20"/>
    <x v="5"/>
    <n v="64215"/>
    <n v="77945990"/>
    <n v="64.215000000000003"/>
    <n v="77945.990000000005"/>
    <n v="77.945989999999995"/>
    <x v="0"/>
  </r>
  <r>
    <n v="202103"/>
    <x v="7"/>
    <s v="2021"/>
    <s v="03"/>
    <s v="9002000"/>
    <x v="20"/>
    <x v="6"/>
    <n v="47246"/>
    <n v="106517917"/>
    <n v="47.246000000000002"/>
    <n v="106517.917"/>
    <n v="106.517917"/>
    <x v="0"/>
  </r>
  <r>
    <n v="202103"/>
    <x v="7"/>
    <s v="2021"/>
    <s v="03"/>
    <n v="9007000"/>
    <x v="21"/>
    <x v="0"/>
    <n v="7195"/>
    <n v="3328243"/>
    <n v="7.1950000000000003"/>
    <n v="3328.2429999999999"/>
    <n v="3.3282430000000001"/>
    <x v="0"/>
  </r>
  <r>
    <n v="202103"/>
    <x v="7"/>
    <s v="2021"/>
    <s v="03"/>
    <n v="9007000"/>
    <x v="21"/>
    <x v="1"/>
    <n v="692"/>
    <n v="1422776"/>
    <n v="0.69199999999999995"/>
    <n v="1422.7760000000001"/>
    <n v="1.422776"/>
    <x v="0"/>
  </r>
  <r>
    <n v="202103"/>
    <x v="7"/>
    <s v="2021"/>
    <s v="03"/>
    <n v="9007000"/>
    <x v="21"/>
    <x v="2"/>
    <n v="1288"/>
    <n v="3564763"/>
    <n v="1.288"/>
    <n v="3564.7629999999999"/>
    <n v="3.5647630000000001"/>
    <x v="0"/>
  </r>
  <r>
    <n v="202103"/>
    <x v="7"/>
    <s v="2021"/>
    <s v="03"/>
    <n v="9007000"/>
    <x v="21"/>
    <x v="3"/>
    <n v="6566"/>
    <n v="9553882"/>
    <n v="6.5659999999999998"/>
    <n v="9553.8819999999996"/>
    <n v="9.5538819999999998"/>
    <x v="0"/>
  </r>
  <r>
    <n v="202103"/>
    <x v="7"/>
    <s v="2021"/>
    <s v="03"/>
    <n v="9007000"/>
    <x v="21"/>
    <x v="4"/>
    <n v="5458"/>
    <n v="7516069"/>
    <n v="5.4580000000000002"/>
    <n v="7516.0690000000004"/>
    <n v="7.5160689999999999"/>
    <x v="0"/>
  </r>
  <r>
    <n v="202103"/>
    <x v="7"/>
    <s v="2021"/>
    <s v="03"/>
    <n v="9007000"/>
    <x v="21"/>
    <x v="5"/>
    <n v="7318"/>
    <n v="9543608"/>
    <n v="7.3179999999999996"/>
    <n v="9543.6080000000002"/>
    <n v="9.5436080000000008"/>
    <x v="0"/>
  </r>
  <r>
    <n v="202103"/>
    <x v="7"/>
    <s v="2021"/>
    <s v="03"/>
    <n v="9007000"/>
    <x v="21"/>
    <x v="6"/>
    <n v="8235"/>
    <n v="15948602"/>
    <n v="8.2349999999999994"/>
    <n v="15948.602000000001"/>
    <n v="15.948601999999999"/>
    <x v="0"/>
  </r>
  <r>
    <n v="202104"/>
    <x v="8"/>
    <s v="2021"/>
    <s v="04"/>
    <n v="63000000"/>
    <x v="0"/>
    <x v="0"/>
    <n v="6954482"/>
    <n v="4535655098"/>
    <n v="6954.482"/>
    <n v="4535655.0980000002"/>
    <n v="4535.6550980000002"/>
    <x v="0"/>
  </r>
  <r>
    <n v="202104"/>
    <x v="8"/>
    <s v="2021"/>
    <s v="04"/>
    <n v="63000000"/>
    <x v="0"/>
    <x v="1"/>
    <n v="500287"/>
    <n v="1630586405"/>
    <n v="500.28699999999998"/>
    <n v="1630586.405"/>
    <n v="1630.586405"/>
    <x v="0"/>
  </r>
  <r>
    <n v="202104"/>
    <x v="8"/>
    <s v="2021"/>
    <s v="04"/>
    <n v="63000000"/>
    <x v="0"/>
    <x v="2"/>
    <n v="663871"/>
    <n v="3081472378"/>
    <n v="663.87099999999998"/>
    <n v="3081472.378"/>
    <n v="3081.4723779999999"/>
    <x v="0"/>
  </r>
  <r>
    <n v="202104"/>
    <x v="8"/>
    <s v="2021"/>
    <s v="04"/>
    <n v="63000000"/>
    <x v="0"/>
    <x v="3"/>
    <n v="3888123"/>
    <n v="2998392169"/>
    <n v="3888.123"/>
    <n v="2998392.1690000002"/>
    <n v="2998.3921690000002"/>
    <x v="0"/>
  </r>
  <r>
    <n v="202104"/>
    <x v="8"/>
    <s v="2021"/>
    <s v="04"/>
    <n v="63000000"/>
    <x v="0"/>
    <x v="4"/>
    <n v="3144891"/>
    <n v="5363779638"/>
    <n v="3144.8910000000001"/>
    <n v="5363779.6380000003"/>
    <n v="5363.779638"/>
    <x v="0"/>
  </r>
  <r>
    <n v="202104"/>
    <x v="8"/>
    <s v="2021"/>
    <s v="04"/>
    <n v="63000000"/>
    <x v="0"/>
    <x v="5"/>
    <n v="6604582"/>
    <n v="10424937464"/>
    <n v="6604.5820000000003"/>
    <n v="10424937.464"/>
    <n v="10424.937464000001"/>
    <x v="0"/>
  </r>
  <r>
    <n v="202104"/>
    <x v="8"/>
    <s v="2021"/>
    <s v="04"/>
    <n v="63000000"/>
    <x v="0"/>
    <x v="6"/>
    <n v="5062948"/>
    <n v="16047231069"/>
    <n v="5062.9480000000003"/>
    <n v="16047231.069"/>
    <n v="16047.231068999999"/>
    <x v="0"/>
  </r>
  <r>
    <n v="202104"/>
    <x v="8"/>
    <s v="2021"/>
    <s v="04"/>
    <n v="65000000"/>
    <x v="1"/>
    <x v="0"/>
    <n v="6850186"/>
    <n v="3964993284"/>
    <n v="6850.1859999999997"/>
    <n v="3964993.284"/>
    <n v="3964.9932840000001"/>
    <x v="0"/>
  </r>
  <r>
    <n v="202104"/>
    <x v="8"/>
    <s v="2021"/>
    <s v="04"/>
    <n v="65000000"/>
    <x v="1"/>
    <x v="1"/>
    <n v="603904"/>
    <n v="1498961215"/>
    <n v="603.904"/>
    <n v="1498961.2150000001"/>
    <n v="1498.961215"/>
    <x v="0"/>
  </r>
  <r>
    <n v="202104"/>
    <x v="8"/>
    <s v="2021"/>
    <s v="04"/>
    <n v="65000000"/>
    <x v="1"/>
    <x v="2"/>
    <n v="793461"/>
    <n v="3122261088"/>
    <n v="793.46100000000001"/>
    <n v="3122261.088"/>
    <n v="3122.2610880000002"/>
    <x v="0"/>
  </r>
  <r>
    <n v="202104"/>
    <x v="8"/>
    <s v="2021"/>
    <s v="04"/>
    <n v="65000000"/>
    <x v="1"/>
    <x v="3"/>
    <n v="4636867"/>
    <n v="3845067277"/>
    <n v="4636.8670000000002"/>
    <n v="3845067.2769999998"/>
    <n v="3845.0672770000001"/>
    <x v="0"/>
  </r>
  <r>
    <n v="202104"/>
    <x v="8"/>
    <s v="2021"/>
    <s v="04"/>
    <n v="65000000"/>
    <x v="1"/>
    <x v="4"/>
    <n v="3723564"/>
    <n v="5287265302"/>
    <n v="3723.5639999999999"/>
    <n v="5287265.3020000001"/>
    <n v="5287.2653019999998"/>
    <x v="0"/>
  </r>
  <r>
    <n v="202104"/>
    <x v="8"/>
    <s v="2021"/>
    <s v="04"/>
    <n v="65000000"/>
    <x v="1"/>
    <x v="5"/>
    <n v="7844532"/>
    <n v="10615706913"/>
    <n v="7844.5320000000002"/>
    <n v="10615706.913000001"/>
    <n v="10615.706913"/>
    <x v="0"/>
  </r>
  <r>
    <n v="202104"/>
    <x v="8"/>
    <s v="2021"/>
    <s v="04"/>
    <n v="65000000"/>
    <x v="1"/>
    <x v="6"/>
    <n v="6587917"/>
    <n v="16581271281"/>
    <n v="6587.9170000000004"/>
    <n v="16581271.280999999"/>
    <n v="16581.271281000001"/>
    <x v="0"/>
  </r>
  <r>
    <n v="202104"/>
    <x v="8"/>
    <s v="2021"/>
    <s v="04"/>
    <n v="68000000"/>
    <x v="2"/>
    <x v="0"/>
    <n v="2733522"/>
    <n v="1580722563"/>
    <n v="2733.5219999999999"/>
    <n v="1580722.5630000001"/>
    <n v="1580.722563"/>
    <x v="0"/>
  </r>
  <r>
    <n v="202104"/>
    <x v="8"/>
    <s v="2021"/>
    <s v="04"/>
    <n v="68000000"/>
    <x v="2"/>
    <x v="1"/>
    <n v="244749"/>
    <n v="619477990"/>
    <n v="244.749"/>
    <n v="619477.99"/>
    <n v="619.47798999999998"/>
    <x v="0"/>
  </r>
  <r>
    <n v="202104"/>
    <x v="8"/>
    <s v="2021"/>
    <s v="04"/>
    <n v="68000000"/>
    <x v="2"/>
    <x v="2"/>
    <n v="373921"/>
    <n v="1436096355"/>
    <n v="373.92099999999999"/>
    <n v="1436096.355"/>
    <n v="1436.0963549999999"/>
    <x v="0"/>
  </r>
  <r>
    <n v="202104"/>
    <x v="8"/>
    <s v="2021"/>
    <s v="04"/>
    <n v="68000000"/>
    <x v="2"/>
    <x v="3"/>
    <n v="2283991"/>
    <n v="2215971757"/>
    <n v="2283.991"/>
    <n v="2215971.7570000002"/>
    <n v="2215.9717569999998"/>
    <x v="0"/>
  </r>
  <r>
    <n v="202104"/>
    <x v="8"/>
    <s v="2021"/>
    <s v="04"/>
    <n v="68000000"/>
    <x v="2"/>
    <x v="4"/>
    <n v="1598066"/>
    <n v="2241772620"/>
    <n v="1598.066"/>
    <n v="2241772.62"/>
    <n v="2241.7726200000002"/>
    <x v="0"/>
  </r>
  <r>
    <n v="202104"/>
    <x v="8"/>
    <s v="2021"/>
    <s v="04"/>
    <n v="68000000"/>
    <x v="2"/>
    <x v="5"/>
    <n v="3394288"/>
    <n v="5063737916"/>
    <n v="3394.288"/>
    <n v="5063737.9160000002"/>
    <n v="5063.737916"/>
    <x v="0"/>
  </r>
  <r>
    <n v="202104"/>
    <x v="8"/>
    <s v="2021"/>
    <s v="04"/>
    <n v="68000000"/>
    <x v="2"/>
    <x v="6"/>
    <n v="3120017"/>
    <n v="7519329086"/>
    <n v="3120.0169999999998"/>
    <n v="7519329.0860000001"/>
    <n v="7519.3290859999997"/>
    <x v="0"/>
  </r>
  <r>
    <n v="202104"/>
    <x v="8"/>
    <s v="2021"/>
    <s v="04"/>
    <n v="10004000"/>
    <x v="3"/>
    <x v="0"/>
    <n v="815524"/>
    <n v="494096020"/>
    <n v="815.524"/>
    <n v="494096.02"/>
    <n v="494.09602000000001"/>
    <x v="0"/>
  </r>
  <r>
    <n v="202104"/>
    <x v="8"/>
    <s v="2021"/>
    <s v="04"/>
    <n v="10004000"/>
    <x v="3"/>
    <x v="1"/>
    <n v="66918"/>
    <n v="173189924"/>
    <n v="66.918000000000006"/>
    <n v="173189.924"/>
    <n v="173.18992399999999"/>
    <x v="0"/>
  </r>
  <r>
    <n v="202104"/>
    <x v="8"/>
    <s v="2021"/>
    <s v="04"/>
    <n v="10004000"/>
    <x v="3"/>
    <x v="2"/>
    <n v="107902"/>
    <n v="490693818"/>
    <n v="107.902"/>
    <n v="490693.81800000003"/>
    <n v="490.69381800000002"/>
    <x v="0"/>
  </r>
  <r>
    <n v="202104"/>
    <x v="8"/>
    <s v="2021"/>
    <s v="04"/>
    <n v="10004000"/>
    <x v="3"/>
    <x v="3"/>
    <n v="635184"/>
    <n v="643766127"/>
    <n v="635.18399999999997"/>
    <n v="643766.12699999998"/>
    <n v="643.76612699999998"/>
    <x v="0"/>
  </r>
  <r>
    <n v="202104"/>
    <x v="8"/>
    <s v="2021"/>
    <s v="04"/>
    <n v="10004000"/>
    <x v="3"/>
    <x v="4"/>
    <n v="428271"/>
    <n v="624652810"/>
    <n v="428.27100000000002"/>
    <n v="624652.81000000006"/>
    <n v="624.65281000000004"/>
    <x v="0"/>
  </r>
  <r>
    <n v="202104"/>
    <x v="8"/>
    <s v="2021"/>
    <s v="04"/>
    <n v="10004000"/>
    <x v="3"/>
    <x v="5"/>
    <n v="916239"/>
    <n v="1335027986"/>
    <n v="916.23900000000003"/>
    <n v="1335027.986"/>
    <n v="1335.0279860000001"/>
    <x v="0"/>
  </r>
  <r>
    <n v="202104"/>
    <x v="8"/>
    <s v="2021"/>
    <s v="04"/>
    <n v="10004000"/>
    <x v="3"/>
    <x v="6"/>
    <n v="844826"/>
    <n v="2040072104"/>
    <n v="844.82600000000002"/>
    <n v="2040072.1040000001"/>
    <n v="2040.0721040000001"/>
    <x v="0"/>
  </r>
  <r>
    <n v="202104"/>
    <x v="8"/>
    <s v="2021"/>
    <s v="04"/>
    <n v="10018000"/>
    <x v="4"/>
    <x v="0"/>
    <n v="838501"/>
    <n v="503370729"/>
    <n v="838.50099999999998"/>
    <n v="503370.72899999999"/>
    <n v="503.37072899999998"/>
    <x v="0"/>
  </r>
  <r>
    <n v="202104"/>
    <x v="8"/>
    <s v="2021"/>
    <s v="04"/>
    <n v="10018000"/>
    <x v="4"/>
    <x v="1"/>
    <n v="61637"/>
    <n v="164918683"/>
    <n v="61.637"/>
    <n v="164918.68299999999"/>
    <n v="164.91868299999999"/>
    <x v="0"/>
  </r>
  <r>
    <n v="202104"/>
    <x v="8"/>
    <s v="2021"/>
    <s v="04"/>
    <n v="10018000"/>
    <x v="4"/>
    <x v="2"/>
    <n v="105843"/>
    <n v="460793131"/>
    <n v="105.843"/>
    <n v="460793.13099999999"/>
    <n v="460.79313100000002"/>
    <x v="0"/>
  </r>
  <r>
    <n v="202104"/>
    <x v="8"/>
    <s v="2021"/>
    <s v="04"/>
    <n v="10018000"/>
    <x v="4"/>
    <x v="3"/>
    <n v="565283"/>
    <n v="513835892"/>
    <n v="565.28300000000002"/>
    <n v="513835.89199999999"/>
    <n v="513.83589199999994"/>
    <x v="0"/>
  </r>
  <r>
    <n v="202104"/>
    <x v="8"/>
    <s v="2021"/>
    <s v="04"/>
    <n v="10018000"/>
    <x v="4"/>
    <x v="4"/>
    <n v="416369"/>
    <n v="635593810"/>
    <n v="416.36900000000003"/>
    <n v="635593.81000000006"/>
    <n v="635.59380999999996"/>
    <x v="0"/>
  </r>
  <r>
    <n v="202104"/>
    <x v="8"/>
    <s v="2021"/>
    <s v="04"/>
    <n v="10018000"/>
    <x v="4"/>
    <x v="5"/>
    <n v="963139"/>
    <n v="1433544069"/>
    <n v="963.13900000000001"/>
    <n v="1433544.0689999999"/>
    <n v="1433.544069"/>
    <x v="0"/>
  </r>
  <r>
    <n v="202104"/>
    <x v="8"/>
    <s v="2021"/>
    <s v="04"/>
    <n v="10018000"/>
    <x v="4"/>
    <x v="6"/>
    <n v="779227"/>
    <n v="2050909882"/>
    <n v="779.22699999999998"/>
    <n v="2050909.882"/>
    <n v="2050.9098819999999"/>
    <x v="0"/>
  </r>
  <r>
    <n v="202104"/>
    <x v="8"/>
    <s v="2021"/>
    <s v="04"/>
    <n v="10005000"/>
    <x v="5"/>
    <x v="0"/>
    <n v="351722"/>
    <n v="220754886"/>
    <n v="351.72199999999998"/>
    <n v="220754.886"/>
    <n v="220.754886"/>
    <x v="0"/>
  </r>
  <r>
    <n v="202104"/>
    <x v="8"/>
    <s v="2021"/>
    <s v="04"/>
    <n v="10005000"/>
    <x v="5"/>
    <x v="1"/>
    <n v="42460"/>
    <n v="105870399"/>
    <n v="42.46"/>
    <n v="105870.399"/>
    <n v="105.87039900000001"/>
    <x v="0"/>
  </r>
  <r>
    <n v="202104"/>
    <x v="8"/>
    <s v="2021"/>
    <s v="04"/>
    <n v="10005000"/>
    <x v="5"/>
    <x v="2"/>
    <n v="60915"/>
    <n v="235981113"/>
    <n v="60.914999999999999"/>
    <n v="235981.11300000001"/>
    <n v="235.98111299999999"/>
    <x v="0"/>
  </r>
  <r>
    <n v="202104"/>
    <x v="8"/>
    <s v="2021"/>
    <s v="04"/>
    <n v="10005000"/>
    <x v="5"/>
    <x v="3"/>
    <n v="453430"/>
    <n v="436893611"/>
    <n v="453.43"/>
    <n v="436893.61099999998"/>
    <n v="436.89361100000002"/>
    <x v="0"/>
  </r>
  <r>
    <n v="202104"/>
    <x v="8"/>
    <s v="2021"/>
    <s v="04"/>
    <n v="10005000"/>
    <x v="5"/>
    <x v="4"/>
    <n v="256492"/>
    <n v="324275192"/>
    <n v="256.49200000000002"/>
    <n v="324275.19199999998"/>
    <n v="324.275192"/>
    <x v="0"/>
  </r>
  <r>
    <n v="202104"/>
    <x v="8"/>
    <s v="2021"/>
    <s v="04"/>
    <n v="10005000"/>
    <x v="5"/>
    <x v="5"/>
    <n v="485482"/>
    <n v="678533706"/>
    <n v="485.48200000000003"/>
    <n v="678533.70600000001"/>
    <n v="678.53370600000005"/>
    <x v="0"/>
  </r>
  <r>
    <n v="202104"/>
    <x v="8"/>
    <s v="2021"/>
    <s v="04"/>
    <n v="10005000"/>
    <x v="5"/>
    <x v="6"/>
    <n v="538670"/>
    <n v="1202418484"/>
    <n v="538.66999999999996"/>
    <n v="1202418.4839999999"/>
    <n v="1202.418484"/>
    <x v="0"/>
  </r>
  <r>
    <n v="202104"/>
    <x v="8"/>
    <s v="2021"/>
    <s v="04"/>
    <n v="66000000"/>
    <x v="6"/>
    <x v="0"/>
    <n v="3459016"/>
    <n v="2419731684"/>
    <n v="3459.0160000000001"/>
    <n v="2419731.6839999999"/>
    <n v="2419.7316839999999"/>
    <x v="0"/>
  </r>
  <r>
    <n v="202104"/>
    <x v="8"/>
    <s v="2021"/>
    <s v="04"/>
    <n v="66000000"/>
    <x v="6"/>
    <x v="1"/>
    <n v="342073"/>
    <n v="877317580"/>
    <n v="342.07299999999998"/>
    <n v="877317.58"/>
    <n v="877.31758000000002"/>
    <x v="0"/>
  </r>
  <r>
    <n v="202104"/>
    <x v="8"/>
    <s v="2021"/>
    <s v="04"/>
    <n v="66000000"/>
    <x v="6"/>
    <x v="2"/>
    <n v="515320"/>
    <n v="1993804404"/>
    <n v="515.32000000000005"/>
    <n v="1993804.4040000001"/>
    <n v="1993.804404"/>
    <x v="0"/>
  </r>
  <r>
    <n v="202104"/>
    <x v="8"/>
    <s v="2021"/>
    <s v="04"/>
    <n v="66000000"/>
    <x v="6"/>
    <x v="3"/>
    <n v="3000253"/>
    <n v="2883695181"/>
    <n v="3000.2530000000002"/>
    <n v="2883695.1809999999"/>
    <n v="2883.695181"/>
    <x v="0"/>
  </r>
  <r>
    <n v="202104"/>
    <x v="8"/>
    <s v="2021"/>
    <s v="04"/>
    <n v="66000000"/>
    <x v="6"/>
    <x v="4"/>
    <n v="1946313"/>
    <n v="2936666763"/>
    <n v="1946.3130000000001"/>
    <n v="2936666.7629999998"/>
    <n v="2936.6667630000002"/>
    <x v="0"/>
  </r>
  <r>
    <n v="202104"/>
    <x v="8"/>
    <s v="2021"/>
    <s v="04"/>
    <n v="66000000"/>
    <x v="6"/>
    <x v="5"/>
    <n v="4196080"/>
    <n v="6430379537"/>
    <n v="4196.08"/>
    <n v="6430379.5369999995"/>
    <n v="6430.3795369999998"/>
    <x v="0"/>
  </r>
  <r>
    <n v="202104"/>
    <x v="8"/>
    <s v="2021"/>
    <s v="04"/>
    <n v="66000000"/>
    <x v="6"/>
    <x v="6"/>
    <n v="3679579"/>
    <n v="10220492478"/>
    <n v="3679.5790000000002"/>
    <n v="10220492.478"/>
    <n v="10220.492478"/>
    <x v="0"/>
  </r>
  <r>
    <n v="202104"/>
    <x v="8"/>
    <s v="2021"/>
    <s v="04"/>
    <n v="10007000"/>
    <x v="7"/>
    <x v="0"/>
    <n v="682025"/>
    <n v="478089760"/>
    <n v="682.02499999999998"/>
    <n v="478089.76"/>
    <n v="478.08976000000001"/>
    <x v="0"/>
  </r>
  <r>
    <n v="202104"/>
    <x v="8"/>
    <s v="2021"/>
    <s v="04"/>
    <n v="10007000"/>
    <x v="7"/>
    <x v="1"/>
    <n v="103035"/>
    <n v="248835198"/>
    <n v="103.035"/>
    <n v="248835.198"/>
    <n v="248.83519799999999"/>
    <x v="0"/>
  </r>
  <r>
    <n v="202104"/>
    <x v="8"/>
    <s v="2021"/>
    <s v="04"/>
    <n v="10007000"/>
    <x v="7"/>
    <x v="2"/>
    <n v="125074"/>
    <n v="484536262"/>
    <n v="125.074"/>
    <n v="484536.26199999999"/>
    <n v="484.53626200000002"/>
    <x v="0"/>
  </r>
  <r>
    <n v="202104"/>
    <x v="8"/>
    <s v="2021"/>
    <s v="04"/>
    <n v="10007000"/>
    <x v="7"/>
    <x v="3"/>
    <n v="906664"/>
    <n v="904800232"/>
    <n v="906.66399999999999"/>
    <n v="904800.23199999996"/>
    <n v="904.80023200000005"/>
    <x v="0"/>
  </r>
  <r>
    <n v="202104"/>
    <x v="8"/>
    <s v="2021"/>
    <s v="04"/>
    <n v="10007000"/>
    <x v="7"/>
    <x v="4"/>
    <n v="483226"/>
    <n v="702496004"/>
    <n v="483.226"/>
    <n v="702496.00399999996"/>
    <n v="702.49600399999997"/>
    <x v="0"/>
  </r>
  <r>
    <n v="202104"/>
    <x v="8"/>
    <s v="2021"/>
    <s v="04"/>
    <n v="10007000"/>
    <x v="7"/>
    <x v="5"/>
    <n v="988953"/>
    <n v="1458379288"/>
    <n v="988.95299999999997"/>
    <n v="1458379.2879999999"/>
    <n v="1458.3792880000001"/>
    <x v="0"/>
  </r>
  <r>
    <n v="202104"/>
    <x v="8"/>
    <s v="2021"/>
    <s v="04"/>
    <n v="10007000"/>
    <x v="7"/>
    <x v="6"/>
    <n v="1050470"/>
    <n v="2844882798"/>
    <n v="1050.47"/>
    <n v="2844882.798"/>
    <n v="2844.8827980000001"/>
    <x v="0"/>
  </r>
  <r>
    <n v="202104"/>
    <x v="8"/>
    <s v="2021"/>
    <s v="04"/>
    <n v="10008000"/>
    <x v="8"/>
    <x v="0"/>
    <n v="225495"/>
    <n v="152850203"/>
    <n v="225.495"/>
    <n v="152850.20300000001"/>
    <n v="152.85020299999999"/>
    <x v="0"/>
  </r>
  <r>
    <n v="202104"/>
    <x v="8"/>
    <s v="2021"/>
    <s v="04"/>
    <n v="10008000"/>
    <x v="8"/>
    <x v="1"/>
    <n v="33626"/>
    <n v="75728866"/>
    <n v="33.625999999999998"/>
    <n v="75728.865999999995"/>
    <n v="75.728865999999996"/>
    <x v="0"/>
  </r>
  <r>
    <n v="202104"/>
    <x v="8"/>
    <s v="2021"/>
    <s v="04"/>
    <n v="10008000"/>
    <x v="8"/>
    <x v="2"/>
    <n v="41264"/>
    <n v="157830152"/>
    <n v="41.264000000000003"/>
    <n v="157830.152"/>
    <n v="157.830152"/>
    <x v="0"/>
  </r>
  <r>
    <n v="202104"/>
    <x v="8"/>
    <s v="2021"/>
    <s v="04"/>
    <n v="10008000"/>
    <x v="8"/>
    <x v="3"/>
    <n v="317812"/>
    <n v="316642509"/>
    <n v="317.81200000000001"/>
    <n v="316642.50900000002"/>
    <n v="316.64250900000002"/>
    <x v="0"/>
  </r>
  <r>
    <n v="202104"/>
    <x v="8"/>
    <s v="2021"/>
    <s v="04"/>
    <n v="10008000"/>
    <x v="8"/>
    <x v="4"/>
    <n v="170089"/>
    <n v="225901117"/>
    <n v="170.089"/>
    <n v="225901.117"/>
    <n v="225.901117"/>
    <x v="0"/>
  </r>
  <r>
    <n v="202104"/>
    <x v="8"/>
    <s v="2021"/>
    <s v="04"/>
    <n v="10008000"/>
    <x v="8"/>
    <x v="5"/>
    <n v="330878"/>
    <n v="458465856"/>
    <n v="330.87799999999999"/>
    <n v="458465.85600000003"/>
    <n v="458.46585599999997"/>
    <x v="0"/>
  </r>
  <r>
    <n v="202104"/>
    <x v="8"/>
    <s v="2021"/>
    <s v="04"/>
    <n v="10008000"/>
    <x v="8"/>
    <x v="6"/>
    <n v="350962"/>
    <n v="896321277"/>
    <n v="350.96199999999999"/>
    <n v="896321.277"/>
    <n v="896.32127700000001"/>
    <x v="0"/>
  </r>
  <r>
    <n v="202104"/>
    <x v="8"/>
    <s v="2021"/>
    <s v="04"/>
    <n v="10009000"/>
    <x v="9"/>
    <x v="0"/>
    <n v="258945"/>
    <n v="174000557"/>
    <n v="258.94499999999999"/>
    <n v="174000.557"/>
    <n v="174.00055699999999"/>
    <x v="0"/>
  </r>
  <r>
    <n v="202104"/>
    <x v="8"/>
    <s v="2021"/>
    <s v="04"/>
    <n v="10009000"/>
    <x v="9"/>
    <x v="1"/>
    <n v="44860"/>
    <n v="104938144"/>
    <n v="44.86"/>
    <n v="104938.144"/>
    <n v="104.93814399999999"/>
    <x v="0"/>
  </r>
  <r>
    <n v="202104"/>
    <x v="8"/>
    <s v="2021"/>
    <s v="04"/>
    <n v="10009000"/>
    <x v="9"/>
    <x v="2"/>
    <n v="54303"/>
    <n v="214713352"/>
    <n v="54.302999999999997"/>
    <n v="214713.35200000001"/>
    <n v="214.71335199999999"/>
    <x v="0"/>
  </r>
  <r>
    <n v="202104"/>
    <x v="8"/>
    <s v="2021"/>
    <s v="04"/>
    <n v="10009000"/>
    <x v="9"/>
    <x v="3"/>
    <n v="425492"/>
    <n v="411924658"/>
    <n v="425.49200000000002"/>
    <n v="411924.658"/>
    <n v="411.92465800000002"/>
    <x v="0"/>
  </r>
  <r>
    <n v="202104"/>
    <x v="8"/>
    <s v="2021"/>
    <s v="04"/>
    <n v="10009000"/>
    <x v="9"/>
    <x v="4"/>
    <n v="209184"/>
    <n v="269402660"/>
    <n v="209.184"/>
    <n v="269402.65999999997"/>
    <n v="269.40266000000003"/>
    <x v="0"/>
  </r>
  <r>
    <n v="202104"/>
    <x v="8"/>
    <s v="2021"/>
    <s v="04"/>
    <n v="10009000"/>
    <x v="9"/>
    <x v="5"/>
    <n v="393799"/>
    <n v="582224406"/>
    <n v="393.79899999999998"/>
    <n v="582224.40599999996"/>
    <n v="582.22440600000004"/>
    <x v="0"/>
  </r>
  <r>
    <n v="202104"/>
    <x v="8"/>
    <s v="2021"/>
    <s v="04"/>
    <n v="10009000"/>
    <x v="9"/>
    <x v="6"/>
    <n v="433236"/>
    <n v="1140825745"/>
    <n v="433.23599999999999"/>
    <n v="1140825.7450000001"/>
    <n v="1140.8257450000001"/>
    <x v="0"/>
  </r>
  <r>
    <n v="202104"/>
    <x v="8"/>
    <s v="2021"/>
    <s v="04"/>
    <n v="10010000"/>
    <x v="10"/>
    <x v="0"/>
    <n v="190335"/>
    <n v="124357249"/>
    <n v="190.33500000000001"/>
    <n v="124357.249"/>
    <n v="124.357249"/>
    <x v="0"/>
  </r>
  <r>
    <n v="202104"/>
    <x v="8"/>
    <s v="2021"/>
    <s v="04"/>
    <n v="10010000"/>
    <x v="10"/>
    <x v="1"/>
    <n v="28912"/>
    <n v="68419578"/>
    <n v="28.911999999999999"/>
    <n v="68419.577999999994"/>
    <n v="68.419578000000001"/>
    <x v="0"/>
  </r>
  <r>
    <n v="202104"/>
    <x v="8"/>
    <s v="2021"/>
    <s v="04"/>
    <n v="10010000"/>
    <x v="10"/>
    <x v="2"/>
    <n v="34454"/>
    <n v="130633128"/>
    <n v="34.454000000000001"/>
    <n v="130633.128"/>
    <n v="130.633128"/>
    <x v="0"/>
  </r>
  <r>
    <n v="202104"/>
    <x v="8"/>
    <s v="2021"/>
    <s v="04"/>
    <n v="10010000"/>
    <x v="10"/>
    <x v="3"/>
    <n v="313110"/>
    <n v="290113397"/>
    <n v="313.11"/>
    <n v="290113.397"/>
    <n v="290.11339700000002"/>
    <x v="0"/>
  </r>
  <r>
    <n v="202104"/>
    <x v="8"/>
    <s v="2021"/>
    <s v="04"/>
    <n v="10010000"/>
    <x v="10"/>
    <x v="4"/>
    <n v="155616"/>
    <n v="187271303"/>
    <n v="155.61600000000001"/>
    <n v="187271.30300000001"/>
    <n v="187.27130299999999"/>
    <x v="0"/>
  </r>
  <r>
    <n v="202104"/>
    <x v="8"/>
    <s v="2021"/>
    <s v="04"/>
    <n v="10010000"/>
    <x v="10"/>
    <x v="5"/>
    <n v="309241"/>
    <n v="461830060"/>
    <n v="309.24099999999999"/>
    <n v="461830.06"/>
    <n v="461.83006"/>
    <x v="0"/>
  </r>
  <r>
    <n v="202104"/>
    <x v="8"/>
    <s v="2021"/>
    <s v="04"/>
    <n v="10010000"/>
    <x v="10"/>
    <x v="6"/>
    <n v="301277"/>
    <n v="826773058"/>
    <n v="301.27699999999999"/>
    <n v="826773.05799999996"/>
    <n v="826.77305799999999"/>
    <x v="0"/>
  </r>
  <r>
    <n v="202104"/>
    <x v="8"/>
    <s v="2021"/>
    <s v="04"/>
    <n v="10020000"/>
    <x v="11"/>
    <x v="0"/>
    <n v="197697"/>
    <n v="135440524"/>
    <n v="197.697"/>
    <n v="135440.524"/>
    <n v="135.44052400000001"/>
    <x v="0"/>
  </r>
  <r>
    <n v="202104"/>
    <x v="8"/>
    <s v="2021"/>
    <s v="04"/>
    <n v="10020000"/>
    <x v="11"/>
    <x v="1"/>
    <n v="27691"/>
    <n v="68259690"/>
    <n v="27.690999999999999"/>
    <n v="68259.69"/>
    <n v="68.259690000000006"/>
    <x v="0"/>
  </r>
  <r>
    <n v="202104"/>
    <x v="8"/>
    <s v="2021"/>
    <s v="04"/>
    <n v="10020000"/>
    <x v="11"/>
    <x v="2"/>
    <n v="37807"/>
    <n v="155150479"/>
    <n v="37.807000000000002"/>
    <n v="155150.47899999999"/>
    <n v="155.15047899999999"/>
    <x v="0"/>
  </r>
  <r>
    <n v="202104"/>
    <x v="8"/>
    <s v="2021"/>
    <s v="04"/>
    <n v="10020000"/>
    <x v="11"/>
    <x v="3"/>
    <n v="234153"/>
    <n v="213251116"/>
    <n v="234.15299999999999"/>
    <n v="213251.11600000001"/>
    <n v="213.251116"/>
    <x v="0"/>
  </r>
  <r>
    <n v="202104"/>
    <x v="8"/>
    <s v="2021"/>
    <s v="04"/>
    <n v="10020000"/>
    <x v="11"/>
    <x v="4"/>
    <n v="138963"/>
    <n v="194822376"/>
    <n v="138.96299999999999"/>
    <n v="194822.37599999999"/>
    <n v="194.82237599999999"/>
    <x v="0"/>
  </r>
  <r>
    <n v="202104"/>
    <x v="8"/>
    <s v="2021"/>
    <s v="04"/>
    <n v="10020000"/>
    <x v="11"/>
    <x v="5"/>
    <n v="324307"/>
    <n v="494741736"/>
    <n v="324.30700000000002"/>
    <n v="494741.73599999998"/>
    <n v="494.741736"/>
    <x v="0"/>
  </r>
  <r>
    <n v="202104"/>
    <x v="8"/>
    <s v="2021"/>
    <s v="04"/>
    <n v="10020000"/>
    <x v="11"/>
    <x v="6"/>
    <n v="309030"/>
    <n v="827386775"/>
    <n v="309.02999999999997"/>
    <n v="827386.77500000002"/>
    <n v="827.38677499999994"/>
    <x v="0"/>
  </r>
  <r>
    <n v="202104"/>
    <x v="8"/>
    <s v="2021"/>
    <s v="04"/>
    <n v="67000000"/>
    <x v="12"/>
    <x v="0"/>
    <n v="1553107"/>
    <n v="992530637"/>
    <n v="1553.107"/>
    <n v="992530.63699999999"/>
    <n v="992.53063699999996"/>
    <x v="0"/>
  </r>
  <r>
    <n v="202104"/>
    <x v="8"/>
    <s v="2021"/>
    <s v="04"/>
    <n v="67000000"/>
    <x v="12"/>
    <x v="1"/>
    <n v="187641"/>
    <n v="426399127"/>
    <n v="187.64099999999999"/>
    <n v="426399.12699999998"/>
    <n v="426.39912700000002"/>
    <x v="0"/>
  </r>
  <r>
    <n v="202104"/>
    <x v="8"/>
    <s v="2021"/>
    <s v="04"/>
    <n v="67000000"/>
    <x v="12"/>
    <x v="2"/>
    <n v="291393"/>
    <n v="1063188635"/>
    <n v="291.39299999999997"/>
    <n v="1063188.635"/>
    <n v="1063.188635"/>
    <x v="0"/>
  </r>
  <r>
    <n v="202104"/>
    <x v="8"/>
    <s v="2021"/>
    <s v="04"/>
    <n v="67000000"/>
    <x v="12"/>
    <x v="3"/>
    <n v="1700786"/>
    <n v="1556144489"/>
    <n v="1700.7860000000001"/>
    <n v="1556144.4890000001"/>
    <n v="1556.144489"/>
    <x v="0"/>
  </r>
  <r>
    <n v="202104"/>
    <x v="8"/>
    <s v="2021"/>
    <s v="04"/>
    <n v="67000000"/>
    <x v="12"/>
    <x v="4"/>
    <n v="1009537"/>
    <n v="1370339875"/>
    <n v="1009.537"/>
    <n v="1370339.875"/>
    <n v="1370.3398749999999"/>
    <x v="0"/>
  </r>
  <r>
    <n v="202104"/>
    <x v="8"/>
    <s v="2021"/>
    <s v="04"/>
    <n v="67000000"/>
    <x v="12"/>
    <x v="5"/>
    <n v="2329597"/>
    <n v="3474972627"/>
    <n v="2329.5970000000002"/>
    <n v="3474972.6269999999"/>
    <n v="3474.9726270000001"/>
    <x v="0"/>
  </r>
  <r>
    <n v="202104"/>
    <x v="8"/>
    <s v="2021"/>
    <s v="04"/>
    <n v="67000000"/>
    <x v="12"/>
    <x v="6"/>
    <n v="2117830"/>
    <n v="5454937481"/>
    <n v="2117.83"/>
    <n v="5454937.4809999997"/>
    <n v="5454.9374809999999"/>
    <x v="0"/>
  </r>
  <r>
    <n v="202104"/>
    <x v="8"/>
    <s v="2021"/>
    <s v="04"/>
    <n v="64000000"/>
    <x v="13"/>
    <x v="0"/>
    <n v="2668400"/>
    <n v="1856966341"/>
    <n v="2668.4"/>
    <n v="1856966.341"/>
    <n v="1856.9663410000001"/>
    <x v="0"/>
  </r>
  <r>
    <n v="202104"/>
    <x v="8"/>
    <s v="2021"/>
    <s v="04"/>
    <n v="64000000"/>
    <x v="13"/>
    <x v="1"/>
    <n v="284570"/>
    <n v="635399447"/>
    <n v="284.57"/>
    <n v="635399.44700000004"/>
    <n v="635.39944700000001"/>
    <x v="0"/>
  </r>
  <r>
    <n v="202104"/>
    <x v="8"/>
    <s v="2021"/>
    <s v="04"/>
    <n v="64000000"/>
    <x v="13"/>
    <x v="2"/>
    <n v="464026"/>
    <n v="1724730656"/>
    <n v="464.02600000000001"/>
    <n v="1724730.656"/>
    <n v="1724.730656"/>
    <x v="0"/>
  </r>
  <r>
    <n v="202104"/>
    <x v="8"/>
    <s v="2021"/>
    <s v="04"/>
    <n v="64000000"/>
    <x v="13"/>
    <x v="3"/>
    <n v="2623655"/>
    <n v="2385947267"/>
    <n v="2623.6550000000002"/>
    <n v="2385947.267"/>
    <n v="2385.947267"/>
    <x v="0"/>
  </r>
  <r>
    <n v="202104"/>
    <x v="8"/>
    <s v="2021"/>
    <s v="04"/>
    <n v="64000000"/>
    <x v="13"/>
    <x v="4"/>
    <n v="1667368"/>
    <n v="2206495236"/>
    <n v="1667.3679999999999"/>
    <n v="2206495.236"/>
    <n v="2206.4952360000002"/>
    <x v="0"/>
  </r>
  <r>
    <n v="202104"/>
    <x v="8"/>
    <s v="2021"/>
    <s v="04"/>
    <n v="64000000"/>
    <x v="13"/>
    <x v="5"/>
    <n v="3788193"/>
    <n v="5847469051"/>
    <n v="3788.1930000000002"/>
    <n v="5847469.051"/>
    <n v="5847.469051"/>
    <x v="0"/>
  </r>
  <r>
    <n v="202104"/>
    <x v="8"/>
    <s v="2021"/>
    <s v="04"/>
    <n v="64000000"/>
    <x v="13"/>
    <x v="6"/>
    <n v="3162886"/>
    <n v="8761884739"/>
    <n v="3162.886"/>
    <n v="8761884.7390000001"/>
    <n v="8761.8847389999992"/>
    <x v="0"/>
  </r>
  <r>
    <n v="202104"/>
    <x v="8"/>
    <s v="2021"/>
    <s v="04"/>
    <n v="10013000"/>
    <x v="14"/>
    <x v="0"/>
    <n v="347078"/>
    <n v="242329062"/>
    <n v="347.07799999999997"/>
    <n v="242329.06200000001"/>
    <n v="242.32906199999999"/>
    <x v="0"/>
  </r>
  <r>
    <n v="202104"/>
    <x v="8"/>
    <s v="2021"/>
    <s v="04"/>
    <n v="10013000"/>
    <x v="14"/>
    <x v="1"/>
    <n v="47896"/>
    <n v="108396995"/>
    <n v="47.896000000000001"/>
    <n v="108396.995"/>
    <n v="108.396995"/>
    <x v="0"/>
  </r>
  <r>
    <n v="202104"/>
    <x v="8"/>
    <s v="2021"/>
    <s v="04"/>
    <n v="10013000"/>
    <x v="14"/>
    <x v="2"/>
    <n v="71607"/>
    <n v="268251714"/>
    <n v="71.606999999999999"/>
    <n v="268251.71399999998"/>
    <n v="268.25171399999999"/>
    <x v="0"/>
  </r>
  <r>
    <n v="202104"/>
    <x v="8"/>
    <s v="2021"/>
    <s v="04"/>
    <n v="10013000"/>
    <x v="14"/>
    <x v="3"/>
    <n v="518556"/>
    <n v="490453679"/>
    <n v="518.55600000000004"/>
    <n v="490453.679"/>
    <n v="490.45367900000002"/>
    <x v="0"/>
  </r>
  <r>
    <n v="202104"/>
    <x v="8"/>
    <s v="2021"/>
    <s v="04"/>
    <n v="10013000"/>
    <x v="14"/>
    <x v="4"/>
    <n v="284457"/>
    <n v="360996309"/>
    <n v="284.45699999999999"/>
    <n v="360996.30900000001"/>
    <n v="360.996309"/>
    <x v="0"/>
  </r>
  <r>
    <n v="202104"/>
    <x v="8"/>
    <s v="2021"/>
    <s v="04"/>
    <n v="10013000"/>
    <x v="14"/>
    <x v="5"/>
    <n v="558534"/>
    <n v="886727072"/>
    <n v="558.53399999999999"/>
    <n v="886727.07200000004"/>
    <n v="886.72707200000002"/>
    <x v="0"/>
  </r>
  <r>
    <n v="202104"/>
    <x v="8"/>
    <s v="2021"/>
    <s v="04"/>
    <n v="10013000"/>
    <x v="14"/>
    <x v="6"/>
    <n v="560062"/>
    <n v="1619132122"/>
    <n v="560.06200000000001"/>
    <n v="1619132.122"/>
    <n v="1619.132122"/>
    <x v="0"/>
  </r>
  <r>
    <n v="202104"/>
    <x v="8"/>
    <s v="2021"/>
    <s v="04"/>
    <n v="10017000"/>
    <x v="15"/>
    <x v="0"/>
    <n v="383738"/>
    <n v="230302926"/>
    <n v="383.738"/>
    <n v="230302.92600000001"/>
    <n v="230.30292600000001"/>
    <x v="0"/>
  </r>
  <r>
    <n v="202104"/>
    <x v="8"/>
    <s v="2021"/>
    <s v="04"/>
    <n v="10017000"/>
    <x v="15"/>
    <x v="1"/>
    <n v="42184"/>
    <n v="116932466"/>
    <n v="42.183999999999997"/>
    <n v="116932.466"/>
    <n v="116.93246600000001"/>
    <x v="0"/>
  </r>
  <r>
    <n v="202104"/>
    <x v="8"/>
    <s v="2021"/>
    <s v="04"/>
    <n v="10017000"/>
    <x v="15"/>
    <x v="2"/>
    <n v="49390"/>
    <n v="206887941"/>
    <n v="49.39"/>
    <n v="206887.94099999999"/>
    <n v="206.88794100000001"/>
    <x v="0"/>
  </r>
  <r>
    <n v="202104"/>
    <x v="8"/>
    <s v="2021"/>
    <s v="04"/>
    <n v="10017000"/>
    <x v="15"/>
    <x v="3"/>
    <n v="344949"/>
    <n v="303203219"/>
    <n v="344.94900000000001"/>
    <n v="303203.21899999998"/>
    <n v="303.20321899999999"/>
    <x v="0"/>
  </r>
  <r>
    <n v="202104"/>
    <x v="8"/>
    <s v="2021"/>
    <s v="04"/>
    <n v="10017000"/>
    <x v="15"/>
    <x v="4"/>
    <n v="249202"/>
    <n v="328922256"/>
    <n v="249.202"/>
    <n v="328922.25599999999"/>
    <n v="328.922256"/>
    <x v="0"/>
  </r>
  <r>
    <n v="202104"/>
    <x v="8"/>
    <s v="2021"/>
    <s v="04"/>
    <n v="10017000"/>
    <x v="15"/>
    <x v="5"/>
    <n v="503455"/>
    <n v="649271136"/>
    <n v="503.45499999999998"/>
    <n v="649271.13600000006"/>
    <n v="649.27113599999996"/>
    <x v="0"/>
  </r>
  <r>
    <n v="202104"/>
    <x v="8"/>
    <s v="2021"/>
    <s v="04"/>
    <n v="10017000"/>
    <x v="15"/>
    <x v="6"/>
    <n v="491825"/>
    <n v="1115359634"/>
    <n v="491.82499999999999"/>
    <n v="1115359.6340000001"/>
    <n v="1115.3596339999999"/>
    <x v="0"/>
  </r>
  <r>
    <n v="202104"/>
    <x v="8"/>
    <s v="2021"/>
    <s v="04"/>
    <n v="10002000"/>
    <x v="16"/>
    <x v="0"/>
    <n v="239730"/>
    <n v="148889761"/>
    <n v="239.73"/>
    <n v="148889.761"/>
    <n v="148.88976099999999"/>
    <x v="0"/>
  </r>
  <r>
    <n v="202104"/>
    <x v="8"/>
    <s v="2021"/>
    <s v="04"/>
    <n v="10002000"/>
    <x v="16"/>
    <x v="1"/>
    <n v="32965"/>
    <n v="87017964"/>
    <n v="32.965000000000003"/>
    <n v="87017.964000000007"/>
    <n v="87.017964000000006"/>
    <x v="0"/>
  </r>
  <r>
    <n v="202104"/>
    <x v="8"/>
    <s v="2021"/>
    <s v="04"/>
    <n v="10002000"/>
    <x v="16"/>
    <x v="2"/>
    <n v="49317"/>
    <n v="193564057"/>
    <n v="49.317"/>
    <n v="193564.057"/>
    <n v="193.56405699999999"/>
    <x v="0"/>
  </r>
  <r>
    <n v="202104"/>
    <x v="8"/>
    <s v="2021"/>
    <s v="04"/>
    <n v="10002000"/>
    <x v="16"/>
    <x v="3"/>
    <n v="298898"/>
    <n v="284980656"/>
    <n v="298.89800000000002"/>
    <n v="284980.65600000002"/>
    <n v="284.98065600000001"/>
    <x v="0"/>
  </r>
  <r>
    <n v="202104"/>
    <x v="8"/>
    <s v="2021"/>
    <s v="04"/>
    <n v="10002000"/>
    <x v="16"/>
    <x v="4"/>
    <n v="198551"/>
    <n v="254083131"/>
    <n v="198.55099999999999"/>
    <n v="254083.13099999999"/>
    <n v="254.08313100000001"/>
    <x v="0"/>
  </r>
  <r>
    <n v="202104"/>
    <x v="8"/>
    <s v="2021"/>
    <s v="04"/>
    <n v="10002000"/>
    <x v="16"/>
    <x v="5"/>
    <n v="418843"/>
    <n v="546156726"/>
    <n v="418.84300000000002"/>
    <n v="546156.72600000002"/>
    <n v="546.15672600000005"/>
    <x v="0"/>
  </r>
  <r>
    <n v="202104"/>
    <x v="8"/>
    <s v="2021"/>
    <s v="04"/>
    <n v="10002000"/>
    <x v="16"/>
    <x v="6"/>
    <n v="397571"/>
    <n v="974769247"/>
    <n v="397.57100000000003"/>
    <n v="974769.24699999997"/>
    <n v="974.76924699999995"/>
    <x v="0"/>
  </r>
  <r>
    <n v="202104"/>
    <x v="8"/>
    <s v="2021"/>
    <s v="04"/>
    <n v="10015000"/>
    <x v="17"/>
    <x v="0"/>
    <n v="170690"/>
    <n v="130877628"/>
    <n v="170.69"/>
    <n v="130877.628"/>
    <n v="130.87762799999999"/>
    <x v="0"/>
  </r>
  <r>
    <n v="202104"/>
    <x v="8"/>
    <s v="2021"/>
    <s v="04"/>
    <n v="10015000"/>
    <x v="17"/>
    <x v="1"/>
    <n v="22203"/>
    <n v="52827582"/>
    <n v="22.202999999999999"/>
    <n v="52827.582000000002"/>
    <n v="52.827582"/>
    <x v="0"/>
  </r>
  <r>
    <n v="202104"/>
    <x v="8"/>
    <s v="2021"/>
    <s v="04"/>
    <n v="10015000"/>
    <x v="17"/>
    <x v="2"/>
    <n v="33999"/>
    <n v="136456192"/>
    <n v="33.999000000000002"/>
    <n v="136456.19200000001"/>
    <n v="136.45619199999999"/>
    <x v="0"/>
  </r>
  <r>
    <n v="202104"/>
    <x v="8"/>
    <s v="2021"/>
    <s v="04"/>
    <n v="10015000"/>
    <x v="17"/>
    <x v="3"/>
    <n v="227308"/>
    <n v="208222545"/>
    <n v="227.30799999999999"/>
    <n v="208222.54500000001"/>
    <n v="208.222545"/>
    <x v="0"/>
  </r>
  <r>
    <n v="202104"/>
    <x v="8"/>
    <s v="2021"/>
    <s v="04"/>
    <n v="10015000"/>
    <x v="17"/>
    <x v="4"/>
    <n v="135757"/>
    <n v="179337384"/>
    <n v="135.75700000000001"/>
    <n v="179337.38399999999"/>
    <n v="179.33738399999999"/>
    <x v="0"/>
  </r>
  <r>
    <n v="202104"/>
    <x v="8"/>
    <s v="2021"/>
    <s v="04"/>
    <n v="10015000"/>
    <x v="17"/>
    <x v="5"/>
    <n v="265683"/>
    <n v="355633593"/>
    <n v="265.68299999999999"/>
    <n v="355633.59299999999"/>
    <n v="355.63359300000002"/>
    <x v="0"/>
  </r>
  <r>
    <n v="202104"/>
    <x v="8"/>
    <s v="2021"/>
    <s v="04"/>
    <n v="10015000"/>
    <x v="17"/>
    <x v="6"/>
    <n v="267345"/>
    <n v="672318131"/>
    <n v="267.34500000000003"/>
    <n v="672318.13100000005"/>
    <n v="672.31813099999999"/>
    <x v="0"/>
  </r>
  <r>
    <n v="202104"/>
    <x v="8"/>
    <s v="2021"/>
    <s v="04"/>
    <n v="10014000"/>
    <x v="18"/>
    <x v="0"/>
    <n v="92710"/>
    <n v="59167772"/>
    <n v="92.71"/>
    <n v="59167.771999999997"/>
    <n v="59.167771999999999"/>
    <x v="0"/>
  </r>
  <r>
    <n v="202104"/>
    <x v="8"/>
    <s v="2021"/>
    <s v="04"/>
    <n v="10014000"/>
    <x v="18"/>
    <x v="1"/>
    <n v="13830"/>
    <n v="32636509"/>
    <n v="13.83"/>
    <n v="32636.508999999998"/>
    <n v="32.636508999999997"/>
    <x v="0"/>
  </r>
  <r>
    <n v="202104"/>
    <x v="8"/>
    <s v="2021"/>
    <s v="04"/>
    <n v="10014000"/>
    <x v="18"/>
    <x v="2"/>
    <n v="17999"/>
    <n v="71709726"/>
    <n v="17.998999999999999"/>
    <n v="71709.725999999995"/>
    <n v="71.709726000000003"/>
    <x v="0"/>
  </r>
  <r>
    <n v="202104"/>
    <x v="8"/>
    <s v="2021"/>
    <s v="04"/>
    <n v="10014000"/>
    <x v="18"/>
    <x v="3"/>
    <n v="128365"/>
    <n v="121544547"/>
    <n v="128.36500000000001"/>
    <n v="121544.54700000001"/>
    <n v="121.54454699999999"/>
    <x v="0"/>
  </r>
  <r>
    <n v="202104"/>
    <x v="8"/>
    <s v="2021"/>
    <s v="04"/>
    <n v="10014000"/>
    <x v="18"/>
    <x v="4"/>
    <n v="68886"/>
    <n v="85814182"/>
    <n v="68.885999999999996"/>
    <n v="85814.182000000001"/>
    <n v="85.814182000000002"/>
    <x v="0"/>
  </r>
  <r>
    <n v="202104"/>
    <x v="8"/>
    <s v="2021"/>
    <s v="04"/>
    <n v="10014000"/>
    <x v="18"/>
    <x v="5"/>
    <n v="136533"/>
    <n v="172291013"/>
    <n v="136.53299999999999"/>
    <n v="172291.01300000001"/>
    <n v="172.29101299999999"/>
    <x v="0"/>
  </r>
  <r>
    <n v="202104"/>
    <x v="8"/>
    <s v="2021"/>
    <s v="04"/>
    <n v="10014000"/>
    <x v="18"/>
    <x v="6"/>
    <n v="116186"/>
    <n v="353249660"/>
    <n v="116.18600000000001"/>
    <n v="353249.66"/>
    <n v="353.24966000000001"/>
    <x v="0"/>
  </r>
  <r>
    <n v="202104"/>
    <x v="8"/>
    <s v="2021"/>
    <s v="04"/>
    <n v="10016000"/>
    <x v="19"/>
    <x v="0"/>
    <n v="39426"/>
    <n v="24866558"/>
    <n v="39.426000000000002"/>
    <n v="24866.558000000001"/>
    <n v="24.866558000000001"/>
    <x v="0"/>
  </r>
  <r>
    <n v="202104"/>
    <x v="8"/>
    <s v="2021"/>
    <s v="04"/>
    <n v="10016000"/>
    <x v="19"/>
    <x v="1"/>
    <n v="6807"/>
    <n v="17581612"/>
    <n v="6.8070000000000004"/>
    <n v="17581.612000000001"/>
    <n v="17.581612"/>
    <x v="0"/>
  </r>
  <r>
    <n v="202104"/>
    <x v="8"/>
    <s v="2021"/>
    <s v="04"/>
    <n v="10016000"/>
    <x v="19"/>
    <x v="2"/>
    <n v="9516"/>
    <n v="33950534"/>
    <n v="9.516"/>
    <n v="33950.534"/>
    <n v="33.950533999999998"/>
    <x v="0"/>
  </r>
  <r>
    <n v="202104"/>
    <x v="8"/>
    <s v="2021"/>
    <s v="04"/>
    <n v="10016000"/>
    <x v="19"/>
    <x v="3"/>
    <n v="50575"/>
    <n v="66399091"/>
    <n v="50.575000000000003"/>
    <n v="66399.091"/>
    <n v="66.399090999999999"/>
    <x v="0"/>
  </r>
  <r>
    <n v="202104"/>
    <x v="8"/>
    <s v="2021"/>
    <s v="04"/>
    <n v="10016000"/>
    <x v="19"/>
    <x v="4"/>
    <n v="35316"/>
    <n v="44872155"/>
    <n v="35.316000000000003"/>
    <n v="44872.154999999999"/>
    <n v="44.872154999999999"/>
    <x v="0"/>
  </r>
  <r>
    <n v="202104"/>
    <x v="8"/>
    <s v="2021"/>
    <s v="04"/>
    <n v="10016000"/>
    <x v="19"/>
    <x v="5"/>
    <n v="63875"/>
    <n v="83647089"/>
    <n v="63.875"/>
    <n v="83647.089000000007"/>
    <n v="83.647088999999994"/>
    <x v="0"/>
  </r>
  <r>
    <n v="202104"/>
    <x v="8"/>
    <s v="2021"/>
    <s v="04"/>
    <n v="10016000"/>
    <x v="19"/>
    <x v="6"/>
    <n v="49415"/>
    <n v="128076730"/>
    <n v="49.414999999999999"/>
    <n v="128076.73"/>
    <n v="128.07673"/>
    <x v="0"/>
  </r>
  <r>
    <n v="202104"/>
    <x v="8"/>
    <s v="2021"/>
    <s v="04"/>
    <s v="9002000"/>
    <x v="20"/>
    <x v="0"/>
    <n v="43048"/>
    <n v="31403681"/>
    <n v="43.048000000000002"/>
    <n v="31403.681"/>
    <n v="31.403680999999999"/>
    <x v="0"/>
  </r>
  <r>
    <n v="202104"/>
    <x v="8"/>
    <s v="2021"/>
    <s v="04"/>
    <s v="9002000"/>
    <x v="20"/>
    <x v="1"/>
    <n v="5230"/>
    <n v="11582392"/>
    <n v="5.23"/>
    <n v="11582.392"/>
    <n v="11.582392"/>
    <x v="0"/>
  </r>
  <r>
    <n v="202104"/>
    <x v="8"/>
    <s v="2021"/>
    <s v="04"/>
    <s v="9002000"/>
    <x v="20"/>
    <x v="2"/>
    <n v="8296"/>
    <n v="33592542"/>
    <n v="8.2959999999999994"/>
    <n v="33592.542000000001"/>
    <n v="33.592542000000002"/>
    <x v="0"/>
  </r>
  <r>
    <n v="202104"/>
    <x v="8"/>
    <s v="2021"/>
    <s v="04"/>
    <s v="9002000"/>
    <x v="20"/>
    <x v="3"/>
    <n v="33476"/>
    <n v="42852073"/>
    <n v="33.475999999999999"/>
    <n v="42852.072999999997"/>
    <n v="42.852072999999997"/>
    <x v="0"/>
  </r>
  <r>
    <n v="202104"/>
    <x v="8"/>
    <s v="2021"/>
    <s v="04"/>
    <s v="9002000"/>
    <x v="20"/>
    <x v="4"/>
    <n v="29099"/>
    <n v="34293287"/>
    <n v="29.099"/>
    <n v="34293.286999999997"/>
    <n v="34.293286999999999"/>
    <x v="0"/>
  </r>
  <r>
    <n v="202104"/>
    <x v="8"/>
    <s v="2021"/>
    <s v="04"/>
    <s v="9002000"/>
    <x v="20"/>
    <x v="5"/>
    <n v="67484"/>
    <n v="88849997"/>
    <n v="67.483999999999995"/>
    <n v="88849.997000000003"/>
    <n v="88.849997000000002"/>
    <x v="0"/>
  </r>
  <r>
    <n v="202104"/>
    <x v="8"/>
    <s v="2021"/>
    <s v="04"/>
    <s v="9002000"/>
    <x v="20"/>
    <x v="6"/>
    <n v="46854"/>
    <n v="95173136"/>
    <n v="46.853999999999999"/>
    <n v="95173.135999999999"/>
    <n v="95.173136"/>
    <x v="0"/>
  </r>
  <r>
    <n v="202104"/>
    <x v="8"/>
    <s v="2021"/>
    <s v="04"/>
    <n v="9007000"/>
    <x v="21"/>
    <x v="0"/>
    <n v="8467"/>
    <n v="3770018"/>
    <n v="8.4670000000000005"/>
    <n v="3770.018"/>
    <n v="3.7700179999999999"/>
    <x v="0"/>
  </r>
  <r>
    <n v="202104"/>
    <x v="8"/>
    <s v="2021"/>
    <s v="04"/>
    <n v="9007000"/>
    <x v="21"/>
    <x v="1"/>
    <n v="772"/>
    <n v="1730655"/>
    <n v="0.77200000000000002"/>
    <n v="1730.655"/>
    <n v="1.7306550000000001"/>
    <x v="0"/>
  </r>
  <r>
    <n v="202104"/>
    <x v="8"/>
    <s v="2021"/>
    <s v="04"/>
    <n v="9007000"/>
    <x v="21"/>
    <x v="2"/>
    <n v="1370"/>
    <n v="5103056"/>
    <n v="1.37"/>
    <n v="5103.0559999999996"/>
    <n v="5.1030559999999996"/>
    <x v="0"/>
  </r>
  <r>
    <n v="202104"/>
    <x v="8"/>
    <s v="2021"/>
    <s v="04"/>
    <n v="9007000"/>
    <x v="21"/>
    <x v="3"/>
    <n v="7200"/>
    <n v="12023807"/>
    <n v="7.2"/>
    <n v="12023.807000000001"/>
    <n v="12.023807"/>
    <x v="0"/>
  </r>
  <r>
    <n v="202104"/>
    <x v="8"/>
    <s v="2021"/>
    <s v="04"/>
    <n v="9007000"/>
    <x v="21"/>
    <x v="4"/>
    <n v="5230"/>
    <n v="7782090"/>
    <n v="5.23"/>
    <n v="7782.09"/>
    <n v="7.7820900000000002"/>
    <x v="0"/>
  </r>
  <r>
    <n v="202104"/>
    <x v="8"/>
    <s v="2021"/>
    <s v="04"/>
    <n v="9007000"/>
    <x v="21"/>
    <x v="5"/>
    <n v="8045"/>
    <n v="10833593"/>
    <n v="8.0449999999999999"/>
    <n v="10833.593000000001"/>
    <n v="10.833593"/>
    <x v="0"/>
  </r>
  <r>
    <n v="202104"/>
    <x v="8"/>
    <s v="2021"/>
    <s v="04"/>
    <n v="9007000"/>
    <x v="21"/>
    <x v="6"/>
    <n v="8101"/>
    <n v="17966315"/>
    <n v="8.1010000000000009"/>
    <n v="17966.314999999999"/>
    <n v="17.966315000000002"/>
    <x v="0"/>
  </r>
  <r>
    <n v="202105"/>
    <x v="9"/>
    <s v="2021"/>
    <s v="05"/>
    <n v="63000000"/>
    <x v="0"/>
    <x v="0"/>
    <n v="7620683"/>
    <n v="4238839178"/>
    <n v="7620.683"/>
    <n v="4238839.1780000003"/>
    <n v="4238.8391780000002"/>
    <x v="0"/>
  </r>
  <r>
    <n v="202105"/>
    <x v="9"/>
    <s v="2021"/>
    <s v="05"/>
    <n v="63000000"/>
    <x v="0"/>
    <x v="1"/>
    <n v="431364"/>
    <n v="1346889039"/>
    <n v="431.36399999999998"/>
    <n v="1346889.0390000001"/>
    <n v="1346.8890389999999"/>
    <x v="0"/>
  </r>
  <r>
    <n v="202105"/>
    <x v="9"/>
    <s v="2021"/>
    <s v="05"/>
    <n v="63000000"/>
    <x v="0"/>
    <x v="2"/>
    <n v="623700"/>
    <n v="2437417789"/>
    <n v="623.70000000000005"/>
    <n v="2437417.7889999999"/>
    <n v="2437.4177890000001"/>
    <x v="0"/>
  </r>
  <r>
    <n v="202105"/>
    <x v="9"/>
    <s v="2021"/>
    <s v="05"/>
    <n v="63000000"/>
    <x v="0"/>
    <x v="3"/>
    <n v="3015641"/>
    <n v="2408500950"/>
    <n v="3015.6410000000001"/>
    <n v="2408500.9500000002"/>
    <n v="2408.5009500000001"/>
    <x v="0"/>
  </r>
  <r>
    <n v="202105"/>
    <x v="9"/>
    <s v="2021"/>
    <s v="05"/>
    <n v="63000000"/>
    <x v="0"/>
    <x v="4"/>
    <n v="3045182"/>
    <n v="4787205072"/>
    <n v="3045.1819999999998"/>
    <n v="4787205.0719999997"/>
    <n v="4787.2050719999997"/>
    <x v="0"/>
  </r>
  <r>
    <n v="202105"/>
    <x v="9"/>
    <s v="2021"/>
    <s v="05"/>
    <n v="63000000"/>
    <x v="0"/>
    <x v="5"/>
    <n v="7297080"/>
    <n v="10452264298"/>
    <n v="7297.08"/>
    <n v="10452264.298"/>
    <n v="10452.264298"/>
    <x v="0"/>
  </r>
  <r>
    <n v="202105"/>
    <x v="9"/>
    <s v="2021"/>
    <s v="05"/>
    <n v="63000000"/>
    <x v="0"/>
    <x v="6"/>
    <n v="5326390"/>
    <n v="24159130731"/>
    <n v="5326.39"/>
    <n v="24159130.730999999"/>
    <n v="24159.130731000001"/>
    <x v="0"/>
  </r>
  <r>
    <n v="202105"/>
    <x v="9"/>
    <s v="2021"/>
    <s v="05"/>
    <n v="65000000"/>
    <x v="1"/>
    <x v="0"/>
    <n v="7730648"/>
    <n v="3828171208"/>
    <n v="7730.6480000000001"/>
    <n v="3828171.2080000001"/>
    <n v="3828.1712080000002"/>
    <x v="0"/>
  </r>
  <r>
    <n v="202105"/>
    <x v="9"/>
    <s v="2021"/>
    <s v="05"/>
    <n v="65000000"/>
    <x v="1"/>
    <x v="1"/>
    <n v="523143"/>
    <n v="1275514053"/>
    <n v="523.14300000000003"/>
    <n v="1275514.0530000001"/>
    <n v="1275.5140530000001"/>
    <x v="0"/>
  </r>
  <r>
    <n v="202105"/>
    <x v="9"/>
    <s v="2021"/>
    <s v="05"/>
    <n v="65000000"/>
    <x v="1"/>
    <x v="2"/>
    <n v="798559"/>
    <n v="2633237295"/>
    <n v="798.55899999999997"/>
    <n v="2633237.2949999999"/>
    <n v="2633.2372949999999"/>
    <x v="0"/>
  </r>
  <r>
    <n v="202105"/>
    <x v="9"/>
    <s v="2021"/>
    <s v="05"/>
    <n v="65000000"/>
    <x v="1"/>
    <x v="3"/>
    <n v="3713181"/>
    <n v="3022391766"/>
    <n v="3713.181"/>
    <n v="3022391.7659999998"/>
    <n v="3022.3917660000002"/>
    <x v="0"/>
  </r>
  <r>
    <n v="202105"/>
    <x v="9"/>
    <s v="2021"/>
    <s v="05"/>
    <n v="65000000"/>
    <x v="1"/>
    <x v="4"/>
    <n v="3649294"/>
    <n v="4595434934"/>
    <n v="3649.2939999999999"/>
    <n v="4595434.9340000004"/>
    <n v="4595.4349339999999"/>
    <x v="0"/>
  </r>
  <r>
    <n v="202105"/>
    <x v="9"/>
    <s v="2021"/>
    <s v="05"/>
    <n v="65000000"/>
    <x v="1"/>
    <x v="5"/>
    <n v="8730940"/>
    <n v="11738625855"/>
    <n v="8730.94"/>
    <n v="11738625.855"/>
    <n v="11738.625855"/>
    <x v="0"/>
  </r>
  <r>
    <n v="202105"/>
    <x v="9"/>
    <s v="2021"/>
    <s v="05"/>
    <n v="65000000"/>
    <x v="1"/>
    <x v="6"/>
    <n v="7030044"/>
    <n v="21175304488"/>
    <n v="7030.0439999999999"/>
    <n v="21175304.488000002"/>
    <n v="21175.304488000002"/>
    <x v="0"/>
  </r>
  <r>
    <n v="202105"/>
    <x v="9"/>
    <s v="2021"/>
    <s v="05"/>
    <n v="68000000"/>
    <x v="2"/>
    <x v="0"/>
    <n v="3415763"/>
    <n v="1593284443"/>
    <n v="3415.7629999999999"/>
    <n v="1593284.443"/>
    <n v="1593.284443"/>
    <x v="0"/>
  </r>
  <r>
    <n v="202105"/>
    <x v="9"/>
    <s v="2021"/>
    <s v="05"/>
    <n v="68000000"/>
    <x v="2"/>
    <x v="1"/>
    <n v="225122"/>
    <n v="553060239"/>
    <n v="225.12200000000001"/>
    <n v="553060.23899999994"/>
    <n v="553.06023900000002"/>
    <x v="0"/>
  </r>
  <r>
    <n v="202105"/>
    <x v="9"/>
    <s v="2021"/>
    <s v="05"/>
    <n v="68000000"/>
    <x v="2"/>
    <x v="2"/>
    <n v="379739"/>
    <n v="1292211608"/>
    <n v="379.73899999999998"/>
    <n v="1292211.608"/>
    <n v="1292.2116080000001"/>
    <x v="0"/>
  </r>
  <r>
    <n v="202105"/>
    <x v="9"/>
    <s v="2021"/>
    <s v="05"/>
    <n v="68000000"/>
    <x v="2"/>
    <x v="3"/>
    <n v="1905578"/>
    <n v="1893376709"/>
    <n v="1905.578"/>
    <n v="1893376.709"/>
    <n v="1893.3767089999999"/>
    <x v="0"/>
  </r>
  <r>
    <n v="202105"/>
    <x v="9"/>
    <s v="2021"/>
    <s v="05"/>
    <n v="68000000"/>
    <x v="2"/>
    <x v="4"/>
    <n v="1595781"/>
    <n v="1982439417"/>
    <n v="1595.7809999999999"/>
    <n v="1982439.4169999999"/>
    <n v="1982.439417"/>
    <x v="0"/>
  </r>
  <r>
    <n v="202105"/>
    <x v="9"/>
    <s v="2021"/>
    <s v="05"/>
    <n v="68000000"/>
    <x v="2"/>
    <x v="5"/>
    <n v="3649681"/>
    <n v="5443839626"/>
    <n v="3649.681"/>
    <n v="5443839.6260000002"/>
    <n v="5443.839626"/>
    <x v="0"/>
  </r>
  <r>
    <n v="202105"/>
    <x v="9"/>
    <s v="2021"/>
    <s v="05"/>
    <n v="68000000"/>
    <x v="2"/>
    <x v="6"/>
    <n v="3313271"/>
    <n v="9385734078"/>
    <n v="3313.2710000000002"/>
    <n v="9385734.0779999997"/>
    <n v="9385.7340779999995"/>
    <x v="0"/>
  </r>
  <r>
    <n v="202105"/>
    <x v="9"/>
    <s v="2021"/>
    <s v="05"/>
    <n v="10004000"/>
    <x v="3"/>
    <x v="0"/>
    <n v="988129"/>
    <n v="505891202"/>
    <n v="988.12900000000002"/>
    <n v="505891.20199999999"/>
    <n v="505.89120200000002"/>
    <x v="0"/>
  </r>
  <r>
    <n v="202105"/>
    <x v="9"/>
    <s v="2021"/>
    <s v="05"/>
    <n v="10004000"/>
    <x v="3"/>
    <x v="1"/>
    <n v="63381"/>
    <n v="173521998"/>
    <n v="63.381"/>
    <n v="173521.99799999999"/>
    <n v="173.521998"/>
    <x v="0"/>
  </r>
  <r>
    <n v="202105"/>
    <x v="9"/>
    <s v="2021"/>
    <s v="05"/>
    <n v="10004000"/>
    <x v="3"/>
    <x v="2"/>
    <n v="110963"/>
    <n v="428529846"/>
    <n v="110.96299999999999"/>
    <n v="428529.84600000002"/>
    <n v="428.52984600000002"/>
    <x v="0"/>
  </r>
  <r>
    <n v="202105"/>
    <x v="9"/>
    <s v="2021"/>
    <s v="05"/>
    <n v="10004000"/>
    <x v="3"/>
    <x v="3"/>
    <n v="521252"/>
    <n v="540114477"/>
    <n v="521.25199999999995"/>
    <n v="540114.47699999996"/>
    <n v="540.11447699999997"/>
    <x v="0"/>
  </r>
  <r>
    <n v="202105"/>
    <x v="9"/>
    <s v="2021"/>
    <s v="05"/>
    <n v="10004000"/>
    <x v="3"/>
    <x v="4"/>
    <n v="425391"/>
    <n v="556940373"/>
    <n v="425.39100000000002"/>
    <n v="556940.37300000002"/>
    <n v="556.94037300000002"/>
    <x v="0"/>
  </r>
  <r>
    <n v="202105"/>
    <x v="9"/>
    <s v="2021"/>
    <s v="05"/>
    <n v="10004000"/>
    <x v="3"/>
    <x v="5"/>
    <n v="1025958"/>
    <n v="1480823933"/>
    <n v="1025.9580000000001"/>
    <n v="1480823.933"/>
    <n v="1480.8239329999999"/>
    <x v="0"/>
  </r>
  <r>
    <n v="202105"/>
    <x v="9"/>
    <s v="2021"/>
    <s v="05"/>
    <n v="10004000"/>
    <x v="3"/>
    <x v="6"/>
    <n v="898585"/>
    <n v="3447961871"/>
    <n v="898.58500000000004"/>
    <n v="3447961.8709999998"/>
    <n v="3447.961871"/>
    <x v="0"/>
  </r>
  <r>
    <n v="202105"/>
    <x v="9"/>
    <s v="2021"/>
    <s v="05"/>
    <n v="10018000"/>
    <x v="4"/>
    <x v="0"/>
    <n v="1010302"/>
    <n v="505757570"/>
    <n v="1010.302"/>
    <n v="505757.57"/>
    <n v="505.75756999999999"/>
    <x v="0"/>
  </r>
  <r>
    <n v="202105"/>
    <x v="9"/>
    <s v="2021"/>
    <s v="05"/>
    <n v="10018000"/>
    <x v="4"/>
    <x v="1"/>
    <n v="59079"/>
    <n v="150232604"/>
    <n v="59.079000000000001"/>
    <n v="150232.60399999999"/>
    <n v="150.23260400000001"/>
    <x v="0"/>
  </r>
  <r>
    <n v="202105"/>
    <x v="9"/>
    <s v="2021"/>
    <s v="05"/>
    <n v="10018000"/>
    <x v="4"/>
    <x v="2"/>
    <n v="110375"/>
    <n v="405234213"/>
    <n v="110.375"/>
    <n v="405234.21299999999"/>
    <n v="405.23421300000001"/>
    <x v="0"/>
  </r>
  <r>
    <n v="202105"/>
    <x v="9"/>
    <s v="2021"/>
    <s v="05"/>
    <n v="10018000"/>
    <x v="4"/>
    <x v="3"/>
    <n v="456700"/>
    <n v="433936170"/>
    <n v="456.7"/>
    <n v="433936.17"/>
    <n v="433.93617"/>
    <x v="0"/>
  </r>
  <r>
    <n v="202105"/>
    <x v="9"/>
    <s v="2021"/>
    <s v="05"/>
    <n v="10018000"/>
    <x v="4"/>
    <x v="4"/>
    <n v="413291"/>
    <n v="562393925"/>
    <n v="413.291"/>
    <n v="562393.92500000005"/>
    <n v="562.39392499999997"/>
    <x v="0"/>
  </r>
  <r>
    <n v="202105"/>
    <x v="9"/>
    <s v="2021"/>
    <s v="05"/>
    <n v="10018000"/>
    <x v="4"/>
    <x v="5"/>
    <n v="1069387"/>
    <n v="1585907785"/>
    <n v="1069.3869999999999"/>
    <n v="1585907.7849999999"/>
    <n v="1585.9077850000001"/>
    <x v="0"/>
  </r>
  <r>
    <n v="202105"/>
    <x v="9"/>
    <s v="2021"/>
    <s v="05"/>
    <n v="10018000"/>
    <x v="4"/>
    <x v="6"/>
    <n v="847574"/>
    <n v="4213032541"/>
    <n v="847.57399999999996"/>
    <n v="4213032.5410000002"/>
    <n v="4213.0325409999996"/>
    <x v="0"/>
  </r>
  <r>
    <n v="202105"/>
    <x v="9"/>
    <s v="2021"/>
    <s v="05"/>
    <n v="10005000"/>
    <x v="5"/>
    <x v="0"/>
    <n v="471764"/>
    <n v="227335871"/>
    <n v="471.76400000000001"/>
    <n v="227335.87100000001"/>
    <n v="227.335871"/>
    <x v="0"/>
  </r>
  <r>
    <n v="202105"/>
    <x v="9"/>
    <s v="2021"/>
    <s v="05"/>
    <n v="10005000"/>
    <x v="5"/>
    <x v="1"/>
    <n v="39924"/>
    <n v="97349851"/>
    <n v="39.923999999999999"/>
    <n v="97349.850999999995"/>
    <n v="97.349851000000001"/>
    <x v="0"/>
  </r>
  <r>
    <n v="202105"/>
    <x v="9"/>
    <s v="2021"/>
    <s v="05"/>
    <n v="10005000"/>
    <x v="5"/>
    <x v="2"/>
    <n v="63267"/>
    <n v="236760002"/>
    <n v="63.267000000000003"/>
    <n v="236760.00200000001"/>
    <n v="236.76000199999999"/>
    <x v="0"/>
  </r>
  <r>
    <n v="202105"/>
    <x v="9"/>
    <s v="2021"/>
    <s v="05"/>
    <n v="10005000"/>
    <x v="5"/>
    <x v="3"/>
    <n v="395952"/>
    <n v="392752093"/>
    <n v="395.952"/>
    <n v="392752.09299999999"/>
    <n v="392.752093"/>
    <x v="0"/>
  </r>
  <r>
    <n v="202105"/>
    <x v="9"/>
    <s v="2021"/>
    <s v="05"/>
    <n v="10005000"/>
    <x v="5"/>
    <x v="4"/>
    <n v="265286"/>
    <n v="296772585"/>
    <n v="265.286"/>
    <n v="296772.58500000002"/>
    <n v="296.77258499999999"/>
    <x v="0"/>
  </r>
  <r>
    <n v="202105"/>
    <x v="9"/>
    <s v="2021"/>
    <s v="05"/>
    <n v="10005000"/>
    <x v="5"/>
    <x v="5"/>
    <n v="542732"/>
    <n v="721373277"/>
    <n v="542.73199999999997"/>
    <n v="721373.277"/>
    <n v="721.37327700000003"/>
    <x v="0"/>
  </r>
  <r>
    <n v="202105"/>
    <x v="9"/>
    <s v="2021"/>
    <s v="05"/>
    <n v="10005000"/>
    <x v="5"/>
    <x v="6"/>
    <n v="577221"/>
    <n v="1454750860"/>
    <n v="577.221"/>
    <n v="1454750.86"/>
    <n v="1454.7508600000001"/>
    <x v="0"/>
  </r>
  <r>
    <n v="202105"/>
    <x v="9"/>
    <s v="2021"/>
    <s v="05"/>
    <n v="66000000"/>
    <x v="6"/>
    <x v="0"/>
    <n v="4349939"/>
    <n v="2395435514"/>
    <n v="4349.9390000000003"/>
    <n v="2395435.514"/>
    <n v="2395.4355139999998"/>
    <x v="0"/>
  </r>
  <r>
    <n v="202105"/>
    <x v="9"/>
    <s v="2021"/>
    <s v="05"/>
    <n v="66000000"/>
    <x v="6"/>
    <x v="1"/>
    <n v="312506"/>
    <n v="790654737"/>
    <n v="312.50599999999997"/>
    <n v="790654.73699999996"/>
    <n v="790.65473699999995"/>
    <x v="0"/>
  </r>
  <r>
    <n v="202105"/>
    <x v="9"/>
    <s v="2021"/>
    <s v="05"/>
    <n v="66000000"/>
    <x v="6"/>
    <x v="2"/>
    <n v="528538"/>
    <n v="1847345712"/>
    <n v="528.53800000000001"/>
    <n v="1847345.7120000001"/>
    <n v="1847.345712"/>
    <x v="0"/>
  </r>
  <r>
    <n v="202105"/>
    <x v="9"/>
    <s v="2021"/>
    <s v="05"/>
    <n v="66000000"/>
    <x v="6"/>
    <x v="3"/>
    <n v="2506195"/>
    <n v="2515444481"/>
    <n v="2506.1950000000002"/>
    <n v="2515444.4810000001"/>
    <n v="2515.444481"/>
    <x v="0"/>
  </r>
  <r>
    <n v="202105"/>
    <x v="9"/>
    <s v="2021"/>
    <s v="05"/>
    <n v="66000000"/>
    <x v="6"/>
    <x v="4"/>
    <n v="1905988"/>
    <n v="2696171943"/>
    <n v="1905.9880000000001"/>
    <n v="2696171.943"/>
    <n v="2696.1719429999998"/>
    <x v="0"/>
  </r>
  <r>
    <n v="202105"/>
    <x v="9"/>
    <s v="2021"/>
    <s v="05"/>
    <n v="66000000"/>
    <x v="6"/>
    <x v="5"/>
    <n v="4643823"/>
    <n v="6583332253"/>
    <n v="4643.8230000000003"/>
    <n v="6583332.2529999996"/>
    <n v="6583.3322529999996"/>
    <x v="0"/>
  </r>
  <r>
    <n v="202105"/>
    <x v="9"/>
    <s v="2021"/>
    <s v="05"/>
    <n v="66000000"/>
    <x v="6"/>
    <x v="6"/>
    <n v="3929581"/>
    <n v="12913797252"/>
    <n v="3929.5810000000001"/>
    <n v="12913797.252"/>
    <n v="12913.797252"/>
    <x v="0"/>
  </r>
  <r>
    <n v="202105"/>
    <x v="9"/>
    <s v="2021"/>
    <s v="05"/>
    <n v="10007000"/>
    <x v="7"/>
    <x v="0"/>
    <n v="918670"/>
    <n v="481852585"/>
    <n v="918.67"/>
    <n v="481852.58500000002"/>
    <n v="481.85258499999998"/>
    <x v="0"/>
  </r>
  <r>
    <n v="202105"/>
    <x v="9"/>
    <s v="2021"/>
    <s v="05"/>
    <n v="10007000"/>
    <x v="7"/>
    <x v="1"/>
    <n v="92373"/>
    <n v="225736022"/>
    <n v="92.373000000000005"/>
    <n v="225736.022"/>
    <n v="225.73602199999999"/>
    <x v="0"/>
  </r>
  <r>
    <n v="202105"/>
    <x v="9"/>
    <s v="2021"/>
    <s v="05"/>
    <n v="10007000"/>
    <x v="7"/>
    <x v="2"/>
    <n v="131094"/>
    <n v="480004347"/>
    <n v="131.09399999999999"/>
    <n v="480004.34700000001"/>
    <n v="480.004347"/>
    <x v="0"/>
  </r>
  <r>
    <n v="202105"/>
    <x v="9"/>
    <s v="2021"/>
    <s v="05"/>
    <n v="10007000"/>
    <x v="7"/>
    <x v="3"/>
    <n v="786384"/>
    <n v="819496907"/>
    <n v="786.38400000000001"/>
    <n v="819496.90700000001"/>
    <n v="819.49690699999996"/>
    <x v="0"/>
  </r>
  <r>
    <n v="202105"/>
    <x v="9"/>
    <s v="2021"/>
    <s v="05"/>
    <n v="10007000"/>
    <x v="7"/>
    <x v="4"/>
    <n v="490247"/>
    <n v="623245181"/>
    <n v="490.24700000000001"/>
    <n v="623245.18099999998"/>
    <n v="623.245181"/>
    <x v="0"/>
  </r>
  <r>
    <n v="202105"/>
    <x v="9"/>
    <s v="2021"/>
    <s v="05"/>
    <n v="10007000"/>
    <x v="7"/>
    <x v="5"/>
    <n v="1113436"/>
    <n v="1477877072"/>
    <n v="1113.4359999999999"/>
    <n v="1477877.0719999999"/>
    <n v="1477.877072"/>
    <x v="0"/>
  </r>
  <r>
    <n v="202105"/>
    <x v="9"/>
    <s v="2021"/>
    <s v="05"/>
    <n v="10007000"/>
    <x v="7"/>
    <x v="6"/>
    <n v="1137074"/>
    <n v="3372210783"/>
    <n v="1137.0740000000001"/>
    <n v="3372210.7829999998"/>
    <n v="3372.210783"/>
    <x v="0"/>
  </r>
  <r>
    <n v="202105"/>
    <x v="9"/>
    <s v="2021"/>
    <s v="05"/>
    <n v="10008000"/>
    <x v="8"/>
    <x v="0"/>
    <n v="303143"/>
    <n v="155929593"/>
    <n v="303.14299999999997"/>
    <n v="155929.59299999999"/>
    <n v="155.92959300000001"/>
    <x v="0"/>
  </r>
  <r>
    <n v="202105"/>
    <x v="9"/>
    <s v="2021"/>
    <s v="05"/>
    <n v="10008000"/>
    <x v="8"/>
    <x v="1"/>
    <n v="29151"/>
    <n v="65273074"/>
    <n v="29.151"/>
    <n v="65273.074000000001"/>
    <n v="65.273073999999994"/>
    <x v="0"/>
  </r>
  <r>
    <n v="202105"/>
    <x v="9"/>
    <s v="2021"/>
    <s v="05"/>
    <n v="10008000"/>
    <x v="8"/>
    <x v="2"/>
    <n v="43836"/>
    <n v="158424884"/>
    <n v="43.835999999999999"/>
    <n v="158424.88399999999"/>
    <n v="158.42488399999999"/>
    <x v="0"/>
  </r>
  <r>
    <n v="202105"/>
    <x v="9"/>
    <s v="2021"/>
    <s v="05"/>
    <n v="10008000"/>
    <x v="8"/>
    <x v="3"/>
    <n v="277678"/>
    <n v="286149816"/>
    <n v="277.678"/>
    <n v="286149.81599999999"/>
    <n v="286.14981599999999"/>
    <x v="0"/>
  </r>
  <r>
    <n v="202105"/>
    <x v="9"/>
    <s v="2021"/>
    <s v="05"/>
    <n v="10008000"/>
    <x v="8"/>
    <x v="4"/>
    <n v="174372"/>
    <n v="205765901"/>
    <n v="174.37200000000001"/>
    <n v="205765.90100000001"/>
    <n v="205.76590100000001"/>
    <x v="0"/>
  </r>
  <r>
    <n v="202105"/>
    <x v="9"/>
    <s v="2021"/>
    <s v="05"/>
    <n v="10008000"/>
    <x v="8"/>
    <x v="5"/>
    <n v="370402"/>
    <n v="483383383"/>
    <n v="370.40199999999999"/>
    <n v="483383.38299999997"/>
    <n v="483.38338299999998"/>
    <x v="0"/>
  </r>
  <r>
    <n v="202105"/>
    <x v="9"/>
    <s v="2021"/>
    <s v="05"/>
    <n v="10008000"/>
    <x v="8"/>
    <x v="6"/>
    <n v="371455"/>
    <n v="1041633617"/>
    <n v="371.45499999999998"/>
    <n v="1041633.617"/>
    <n v="1041.633617"/>
    <x v="0"/>
  </r>
  <r>
    <n v="202105"/>
    <x v="9"/>
    <s v="2021"/>
    <s v="05"/>
    <n v="10009000"/>
    <x v="9"/>
    <x v="0"/>
    <n v="340055"/>
    <n v="175753758"/>
    <n v="340.05500000000001"/>
    <n v="175753.758"/>
    <n v="175.753758"/>
    <x v="0"/>
  </r>
  <r>
    <n v="202105"/>
    <x v="9"/>
    <s v="2021"/>
    <s v="05"/>
    <n v="10009000"/>
    <x v="9"/>
    <x v="1"/>
    <n v="39101"/>
    <n v="91503121"/>
    <n v="39.100999999999999"/>
    <n v="91503.120999999999"/>
    <n v="91.503120999999993"/>
    <x v="0"/>
  </r>
  <r>
    <n v="202105"/>
    <x v="9"/>
    <s v="2021"/>
    <s v="05"/>
    <n v="10009000"/>
    <x v="9"/>
    <x v="2"/>
    <n v="54511"/>
    <n v="200705593"/>
    <n v="54.511000000000003"/>
    <n v="200705.59299999999"/>
    <n v="200.70559299999999"/>
    <x v="0"/>
  </r>
  <r>
    <n v="202105"/>
    <x v="9"/>
    <s v="2021"/>
    <s v="05"/>
    <n v="10009000"/>
    <x v="9"/>
    <x v="3"/>
    <n v="372150"/>
    <n v="374154773"/>
    <n v="372.15"/>
    <n v="374154.77299999999"/>
    <n v="374.15477299999998"/>
    <x v="0"/>
  </r>
  <r>
    <n v="202105"/>
    <x v="9"/>
    <s v="2021"/>
    <s v="05"/>
    <n v="10009000"/>
    <x v="9"/>
    <x v="4"/>
    <n v="210443"/>
    <n v="244141379"/>
    <n v="210.44300000000001"/>
    <n v="244141.37899999999"/>
    <n v="244.141379"/>
    <x v="0"/>
  </r>
  <r>
    <n v="202105"/>
    <x v="9"/>
    <s v="2021"/>
    <s v="05"/>
    <n v="10009000"/>
    <x v="9"/>
    <x v="5"/>
    <n v="445244"/>
    <n v="612167273"/>
    <n v="445.24400000000003"/>
    <n v="612167.27300000004"/>
    <n v="612.16727300000002"/>
    <x v="0"/>
  </r>
  <r>
    <n v="202105"/>
    <x v="9"/>
    <s v="2021"/>
    <s v="05"/>
    <n v="10009000"/>
    <x v="9"/>
    <x v="6"/>
    <n v="461218"/>
    <n v="1337758712"/>
    <n v="461.21800000000002"/>
    <n v="1337758.7120000001"/>
    <n v="1337.7587120000001"/>
    <x v="0"/>
  </r>
  <r>
    <n v="202105"/>
    <x v="9"/>
    <s v="2021"/>
    <s v="05"/>
    <n v="10010000"/>
    <x v="10"/>
    <x v="0"/>
    <n v="243859"/>
    <n v="125754739"/>
    <n v="243.85900000000001"/>
    <n v="125754.739"/>
    <n v="125.754739"/>
    <x v="0"/>
  </r>
  <r>
    <n v="202105"/>
    <x v="9"/>
    <s v="2021"/>
    <s v="05"/>
    <n v="10010000"/>
    <x v="10"/>
    <x v="1"/>
    <n v="25395"/>
    <n v="61536563"/>
    <n v="25.395"/>
    <n v="61536.563000000002"/>
    <n v="61.536563000000001"/>
    <x v="0"/>
  </r>
  <r>
    <n v="202105"/>
    <x v="9"/>
    <s v="2021"/>
    <s v="05"/>
    <n v="10010000"/>
    <x v="10"/>
    <x v="2"/>
    <n v="36410"/>
    <n v="132446644"/>
    <n v="36.409999999999997"/>
    <n v="132446.644"/>
    <n v="132.44664399999999"/>
    <x v="0"/>
  </r>
  <r>
    <n v="202105"/>
    <x v="9"/>
    <s v="2021"/>
    <s v="05"/>
    <n v="10010000"/>
    <x v="10"/>
    <x v="3"/>
    <n v="279866"/>
    <n v="268638717"/>
    <n v="279.86599999999999"/>
    <n v="268638.717"/>
    <n v="268.63871699999999"/>
    <x v="0"/>
  </r>
  <r>
    <n v="202105"/>
    <x v="9"/>
    <s v="2021"/>
    <s v="05"/>
    <n v="10010000"/>
    <x v="10"/>
    <x v="4"/>
    <n v="157712"/>
    <n v="171288132"/>
    <n v="157.71199999999999"/>
    <n v="171288.13200000001"/>
    <n v="171.28813199999999"/>
    <x v="0"/>
  </r>
  <r>
    <n v="202105"/>
    <x v="9"/>
    <s v="2021"/>
    <s v="05"/>
    <n v="10010000"/>
    <x v="10"/>
    <x v="5"/>
    <n v="343181"/>
    <n v="479152998"/>
    <n v="343.18099999999998"/>
    <n v="479152.99800000002"/>
    <n v="479.15299800000003"/>
    <x v="0"/>
  </r>
  <r>
    <n v="202105"/>
    <x v="9"/>
    <s v="2021"/>
    <s v="05"/>
    <n v="10010000"/>
    <x v="10"/>
    <x v="6"/>
    <n v="326445"/>
    <n v="916661820"/>
    <n v="326.44499999999999"/>
    <n v="916661.82"/>
    <n v="916.66182000000003"/>
    <x v="0"/>
  </r>
  <r>
    <n v="202105"/>
    <x v="9"/>
    <s v="2021"/>
    <s v="05"/>
    <n v="10020000"/>
    <x v="11"/>
    <x v="0"/>
    <n v="263520"/>
    <n v="140793878"/>
    <n v="263.52"/>
    <n v="140793.878"/>
    <n v="140.79387800000001"/>
    <x v="0"/>
  </r>
  <r>
    <n v="202105"/>
    <x v="9"/>
    <s v="2021"/>
    <s v="05"/>
    <n v="10020000"/>
    <x v="11"/>
    <x v="1"/>
    <n v="24109"/>
    <n v="66877051"/>
    <n v="24.109000000000002"/>
    <n v="66877.051000000007"/>
    <n v="66.877050999999994"/>
    <x v="0"/>
  </r>
  <r>
    <n v="202105"/>
    <x v="9"/>
    <s v="2021"/>
    <s v="05"/>
    <n v="10020000"/>
    <x v="11"/>
    <x v="2"/>
    <n v="39396"/>
    <n v="144230952"/>
    <n v="39.396000000000001"/>
    <n v="144230.95199999999"/>
    <n v="144.230952"/>
    <x v="0"/>
  </r>
  <r>
    <n v="202105"/>
    <x v="9"/>
    <s v="2021"/>
    <s v="05"/>
    <n v="10020000"/>
    <x v="11"/>
    <x v="3"/>
    <n v="197005"/>
    <n v="186322979"/>
    <n v="197.005"/>
    <n v="186322.97899999999"/>
    <n v="186.322979"/>
    <x v="0"/>
  </r>
  <r>
    <n v="202105"/>
    <x v="9"/>
    <s v="2021"/>
    <s v="05"/>
    <n v="10020000"/>
    <x v="11"/>
    <x v="4"/>
    <n v="138356"/>
    <n v="189104654"/>
    <n v="138.35599999999999"/>
    <n v="189104.65400000001"/>
    <n v="189.10465400000001"/>
    <x v="0"/>
  </r>
  <r>
    <n v="202105"/>
    <x v="9"/>
    <s v="2021"/>
    <s v="05"/>
    <n v="10020000"/>
    <x v="11"/>
    <x v="5"/>
    <n v="363046"/>
    <n v="506276614"/>
    <n v="363.04599999999999"/>
    <n v="506276.614"/>
    <n v="506.276614"/>
    <x v="0"/>
  </r>
  <r>
    <n v="202105"/>
    <x v="9"/>
    <s v="2021"/>
    <s v="05"/>
    <n v="10020000"/>
    <x v="11"/>
    <x v="6"/>
    <n v="323358"/>
    <n v="1000410791"/>
    <n v="323.358"/>
    <n v="1000410.791"/>
    <n v="1000.410791"/>
    <x v="0"/>
  </r>
  <r>
    <n v="202105"/>
    <x v="9"/>
    <s v="2021"/>
    <s v="05"/>
    <n v="67000000"/>
    <x v="12"/>
    <x v="0"/>
    <n v="1933116"/>
    <n v="1005054802"/>
    <n v="1933.116"/>
    <n v="1005054.802"/>
    <n v="1005.054802"/>
    <x v="0"/>
  </r>
  <r>
    <n v="202105"/>
    <x v="9"/>
    <s v="2021"/>
    <s v="05"/>
    <n v="67000000"/>
    <x v="12"/>
    <x v="1"/>
    <n v="169636"/>
    <n v="390560383"/>
    <n v="169.636"/>
    <n v="390560.38299999997"/>
    <n v="390.560383"/>
    <x v="0"/>
  </r>
  <r>
    <n v="202105"/>
    <x v="9"/>
    <s v="2021"/>
    <s v="05"/>
    <n v="67000000"/>
    <x v="12"/>
    <x v="2"/>
    <n v="305970"/>
    <n v="1003759937"/>
    <n v="305.97000000000003"/>
    <n v="1003759.937"/>
    <n v="1003.759937"/>
    <x v="0"/>
  </r>
  <r>
    <n v="202105"/>
    <x v="9"/>
    <s v="2021"/>
    <s v="05"/>
    <n v="67000000"/>
    <x v="12"/>
    <x v="3"/>
    <n v="1476433"/>
    <n v="1368424626"/>
    <n v="1476.433"/>
    <n v="1368424.6259999999"/>
    <n v="1368.424626"/>
    <x v="0"/>
  </r>
  <r>
    <n v="202105"/>
    <x v="9"/>
    <s v="2021"/>
    <s v="05"/>
    <n v="67000000"/>
    <x v="12"/>
    <x v="4"/>
    <n v="1005919"/>
    <n v="1268254461"/>
    <n v="1005.919"/>
    <n v="1268254.4609999999"/>
    <n v="1268.254461"/>
    <x v="0"/>
  </r>
  <r>
    <n v="202105"/>
    <x v="9"/>
    <s v="2021"/>
    <s v="05"/>
    <n v="67000000"/>
    <x v="12"/>
    <x v="5"/>
    <n v="2497112"/>
    <n v="3444084079"/>
    <n v="2497.1120000000001"/>
    <n v="3444084.0789999999"/>
    <n v="3444.0840790000002"/>
    <x v="0"/>
  </r>
  <r>
    <n v="202105"/>
    <x v="9"/>
    <s v="2021"/>
    <s v="05"/>
    <n v="67000000"/>
    <x v="12"/>
    <x v="6"/>
    <n v="2271336"/>
    <n v="7365181663"/>
    <n v="2271.3359999999998"/>
    <n v="7365181.6629999997"/>
    <n v="7365.1816630000003"/>
    <x v="0"/>
  </r>
  <r>
    <n v="202105"/>
    <x v="9"/>
    <s v="2021"/>
    <s v="05"/>
    <n v="64000000"/>
    <x v="13"/>
    <x v="0"/>
    <n v="3227547"/>
    <n v="1796096614"/>
    <n v="3227.547"/>
    <n v="1796096.6140000001"/>
    <n v="1796.096614"/>
    <x v="0"/>
  </r>
  <r>
    <n v="202105"/>
    <x v="9"/>
    <s v="2021"/>
    <s v="05"/>
    <n v="64000000"/>
    <x v="13"/>
    <x v="1"/>
    <n v="265373"/>
    <n v="585846892"/>
    <n v="265.37299999999999"/>
    <n v="585846.89199999999"/>
    <n v="585.84689200000003"/>
    <x v="0"/>
  </r>
  <r>
    <n v="202105"/>
    <x v="9"/>
    <s v="2021"/>
    <s v="05"/>
    <n v="64000000"/>
    <x v="13"/>
    <x v="2"/>
    <n v="485209"/>
    <n v="1593215748"/>
    <n v="485.209"/>
    <n v="1593215.7479999999"/>
    <n v="1593.2157480000001"/>
    <x v="0"/>
  </r>
  <r>
    <n v="202105"/>
    <x v="9"/>
    <s v="2021"/>
    <s v="05"/>
    <n v="64000000"/>
    <x v="13"/>
    <x v="3"/>
    <n v="2204874"/>
    <n v="2022366403"/>
    <n v="2204.8739999999998"/>
    <n v="2022366.4029999999"/>
    <n v="2022.366403"/>
    <x v="0"/>
  </r>
  <r>
    <n v="202105"/>
    <x v="9"/>
    <s v="2021"/>
    <s v="05"/>
    <n v="64000000"/>
    <x v="13"/>
    <x v="4"/>
    <n v="1670379"/>
    <n v="1988439379"/>
    <n v="1670.3789999999999"/>
    <n v="1988439.379"/>
    <n v="1988.4393789999999"/>
    <x v="0"/>
  </r>
  <r>
    <n v="202105"/>
    <x v="9"/>
    <s v="2021"/>
    <s v="05"/>
    <n v="64000000"/>
    <x v="13"/>
    <x v="5"/>
    <n v="3977329"/>
    <n v="5588802777"/>
    <n v="3977.3290000000002"/>
    <n v="5588802.7769999998"/>
    <n v="5588.8027769999999"/>
    <x v="0"/>
  </r>
  <r>
    <n v="202105"/>
    <x v="9"/>
    <s v="2021"/>
    <s v="05"/>
    <n v="64000000"/>
    <x v="13"/>
    <x v="6"/>
    <n v="3434026"/>
    <n v="10957832149"/>
    <n v="3434.0259999999998"/>
    <n v="10957832.149"/>
    <n v="10957.832149"/>
    <x v="0"/>
  </r>
  <r>
    <n v="202105"/>
    <x v="9"/>
    <s v="2021"/>
    <s v="05"/>
    <n v="10013000"/>
    <x v="14"/>
    <x v="0"/>
    <n v="450653"/>
    <n v="249534818"/>
    <n v="450.65300000000002"/>
    <n v="249534.818"/>
    <n v="249.534818"/>
    <x v="0"/>
  </r>
  <r>
    <n v="202105"/>
    <x v="9"/>
    <s v="2021"/>
    <s v="05"/>
    <n v="10013000"/>
    <x v="14"/>
    <x v="1"/>
    <n v="42876"/>
    <n v="98044441"/>
    <n v="42.875999999999998"/>
    <n v="98044.441000000006"/>
    <n v="98.044441000000006"/>
    <x v="0"/>
  </r>
  <r>
    <n v="202105"/>
    <x v="9"/>
    <s v="2021"/>
    <s v="05"/>
    <n v="10013000"/>
    <x v="14"/>
    <x v="2"/>
    <n v="75557"/>
    <n v="280267179"/>
    <n v="75.557000000000002"/>
    <n v="280267.179"/>
    <n v="280.267179"/>
    <x v="0"/>
  </r>
  <r>
    <n v="202105"/>
    <x v="9"/>
    <s v="2021"/>
    <s v="05"/>
    <n v="10013000"/>
    <x v="14"/>
    <x v="3"/>
    <n v="462904"/>
    <n v="440309986"/>
    <n v="462.904"/>
    <n v="440309.98599999998"/>
    <n v="440.30998599999998"/>
    <x v="0"/>
  </r>
  <r>
    <n v="202105"/>
    <x v="9"/>
    <s v="2021"/>
    <s v="05"/>
    <n v="10013000"/>
    <x v="14"/>
    <x v="4"/>
    <n v="286910"/>
    <n v="324565652"/>
    <n v="286.91000000000003"/>
    <n v="324565.652"/>
    <n v="324.565652"/>
    <x v="0"/>
  </r>
  <r>
    <n v="202105"/>
    <x v="9"/>
    <s v="2021"/>
    <s v="05"/>
    <n v="10013000"/>
    <x v="14"/>
    <x v="5"/>
    <n v="605397"/>
    <n v="850306263"/>
    <n v="605.39700000000005"/>
    <n v="850306.26300000004"/>
    <n v="850.30626299999994"/>
    <x v="0"/>
  </r>
  <r>
    <n v="202105"/>
    <x v="9"/>
    <s v="2021"/>
    <s v="05"/>
    <n v="10013000"/>
    <x v="14"/>
    <x v="6"/>
    <n v="602066"/>
    <n v="1829872444"/>
    <n v="602.06600000000003"/>
    <n v="1829872.4439999999"/>
    <n v="1829.8724440000001"/>
    <x v="0"/>
  </r>
  <r>
    <n v="202105"/>
    <x v="9"/>
    <s v="2021"/>
    <s v="05"/>
    <n v="10017000"/>
    <x v="15"/>
    <x v="0"/>
    <n v="442157"/>
    <n v="218812756"/>
    <n v="442.15699999999998"/>
    <n v="218812.75599999999"/>
    <n v="218.81275600000001"/>
    <x v="0"/>
  </r>
  <r>
    <n v="202105"/>
    <x v="9"/>
    <s v="2021"/>
    <s v="05"/>
    <n v="10017000"/>
    <x v="15"/>
    <x v="1"/>
    <n v="35778"/>
    <n v="94014023"/>
    <n v="35.777999999999999"/>
    <n v="94014.023000000001"/>
    <n v="94.014022999999995"/>
    <x v="0"/>
  </r>
  <r>
    <n v="202105"/>
    <x v="9"/>
    <s v="2021"/>
    <s v="05"/>
    <n v="10017000"/>
    <x v="15"/>
    <x v="2"/>
    <n v="49738"/>
    <n v="187927387"/>
    <n v="49.738"/>
    <n v="187927.38699999999"/>
    <n v="187.92738700000001"/>
    <x v="0"/>
  </r>
  <r>
    <n v="202105"/>
    <x v="9"/>
    <s v="2021"/>
    <s v="05"/>
    <n v="10017000"/>
    <x v="15"/>
    <x v="3"/>
    <n v="293396"/>
    <n v="256373203"/>
    <n v="293.39600000000002"/>
    <n v="256373.20300000001"/>
    <n v="256.37320299999999"/>
    <x v="0"/>
  </r>
  <r>
    <n v="202105"/>
    <x v="9"/>
    <s v="2021"/>
    <s v="05"/>
    <n v="10017000"/>
    <x v="15"/>
    <x v="4"/>
    <n v="243480"/>
    <n v="286087922"/>
    <n v="243.48"/>
    <n v="286087.92200000002"/>
    <n v="286.08792199999999"/>
    <x v="0"/>
  </r>
  <r>
    <n v="202105"/>
    <x v="9"/>
    <s v="2021"/>
    <s v="05"/>
    <n v="10017000"/>
    <x v="15"/>
    <x v="5"/>
    <n v="561006"/>
    <n v="721757162"/>
    <n v="561.00599999999997"/>
    <n v="721757.16200000001"/>
    <n v="721.75716199999999"/>
    <x v="0"/>
  </r>
  <r>
    <n v="202105"/>
    <x v="9"/>
    <s v="2021"/>
    <s v="05"/>
    <n v="10017000"/>
    <x v="15"/>
    <x v="6"/>
    <n v="515702"/>
    <n v="1414910752"/>
    <n v="515.702"/>
    <n v="1414910.7520000001"/>
    <n v="1414.910752"/>
    <x v="0"/>
  </r>
  <r>
    <n v="202105"/>
    <x v="9"/>
    <s v="2021"/>
    <s v="05"/>
    <n v="10002000"/>
    <x v="16"/>
    <x v="0"/>
    <n v="332195"/>
    <n v="160225991"/>
    <n v="332.19499999999999"/>
    <n v="160225.99100000001"/>
    <n v="160.22599099999999"/>
    <x v="0"/>
  </r>
  <r>
    <n v="202105"/>
    <x v="9"/>
    <s v="2021"/>
    <s v="05"/>
    <n v="10002000"/>
    <x v="16"/>
    <x v="1"/>
    <n v="29974"/>
    <n v="75690718"/>
    <n v="29.974"/>
    <n v="75690.717999999993"/>
    <n v="75.690718000000004"/>
    <x v="0"/>
  </r>
  <r>
    <n v="202105"/>
    <x v="9"/>
    <s v="2021"/>
    <s v="05"/>
    <n v="10002000"/>
    <x v="16"/>
    <x v="2"/>
    <n v="50312"/>
    <n v="190761779"/>
    <n v="50.311999999999998"/>
    <n v="190761.77900000001"/>
    <n v="190.76177899999999"/>
    <x v="0"/>
  </r>
  <r>
    <n v="202105"/>
    <x v="9"/>
    <s v="2021"/>
    <s v="05"/>
    <n v="10002000"/>
    <x v="16"/>
    <x v="3"/>
    <n v="255706"/>
    <n v="251232724"/>
    <n v="255.70599999999999"/>
    <n v="251232.72399999999"/>
    <n v="251.23272399999999"/>
    <x v="0"/>
  </r>
  <r>
    <n v="202105"/>
    <x v="9"/>
    <s v="2021"/>
    <s v="05"/>
    <n v="10002000"/>
    <x v="16"/>
    <x v="4"/>
    <n v="203427"/>
    <n v="235183559"/>
    <n v="203.42699999999999"/>
    <n v="235183.55900000001"/>
    <n v="235.183559"/>
    <x v="0"/>
  </r>
  <r>
    <n v="202105"/>
    <x v="9"/>
    <s v="2021"/>
    <s v="05"/>
    <n v="10002000"/>
    <x v="16"/>
    <x v="5"/>
    <n v="467538"/>
    <n v="578856529"/>
    <n v="467.53800000000001"/>
    <n v="578856.52899999998"/>
    <n v="578.85652900000002"/>
    <x v="0"/>
  </r>
  <r>
    <n v="202105"/>
    <x v="9"/>
    <s v="2021"/>
    <s v="05"/>
    <n v="10002000"/>
    <x v="16"/>
    <x v="6"/>
    <n v="433138"/>
    <n v="1165358015"/>
    <n v="433.13799999999998"/>
    <n v="1165358.0149999999"/>
    <n v="1165.358015"/>
    <x v="0"/>
  </r>
  <r>
    <n v="202105"/>
    <x v="9"/>
    <s v="2021"/>
    <s v="05"/>
    <n v="10015000"/>
    <x v="17"/>
    <x v="0"/>
    <n v="237903"/>
    <n v="140867804"/>
    <n v="237.90299999999999"/>
    <n v="140867.804"/>
    <n v="140.86780400000001"/>
    <x v="0"/>
  </r>
  <r>
    <n v="202105"/>
    <x v="9"/>
    <s v="2021"/>
    <s v="05"/>
    <n v="10015000"/>
    <x v="17"/>
    <x v="1"/>
    <n v="20704"/>
    <n v="48376249"/>
    <n v="20.704000000000001"/>
    <n v="48376.249000000003"/>
    <n v="48.376249000000001"/>
    <x v="0"/>
  </r>
  <r>
    <n v="202105"/>
    <x v="9"/>
    <s v="2021"/>
    <s v="05"/>
    <n v="10015000"/>
    <x v="17"/>
    <x v="2"/>
    <n v="33627"/>
    <n v="135315346"/>
    <n v="33.627000000000002"/>
    <n v="135315.34599999999"/>
    <n v="135.31534600000001"/>
    <x v="0"/>
  </r>
  <r>
    <n v="202105"/>
    <x v="9"/>
    <s v="2021"/>
    <s v="05"/>
    <n v="10015000"/>
    <x v="17"/>
    <x v="3"/>
    <n v="179981"/>
    <n v="175461972"/>
    <n v="179.98099999999999"/>
    <n v="175461.97200000001"/>
    <n v="175.461972"/>
    <x v="0"/>
  </r>
  <r>
    <n v="202105"/>
    <x v="9"/>
    <s v="2021"/>
    <s v="05"/>
    <n v="10015000"/>
    <x v="17"/>
    <x v="4"/>
    <n v="136757"/>
    <n v="154908629"/>
    <n v="136.75700000000001"/>
    <n v="154908.62899999999"/>
    <n v="154.90862899999999"/>
    <x v="0"/>
  </r>
  <r>
    <n v="202105"/>
    <x v="9"/>
    <s v="2021"/>
    <s v="05"/>
    <n v="10015000"/>
    <x v="17"/>
    <x v="5"/>
    <n v="324122"/>
    <n v="413873126"/>
    <n v="324.12200000000001"/>
    <n v="413873.12599999999"/>
    <n v="413.87312600000001"/>
    <x v="0"/>
  </r>
  <r>
    <n v="202105"/>
    <x v="9"/>
    <s v="2021"/>
    <s v="05"/>
    <n v="10015000"/>
    <x v="17"/>
    <x v="6"/>
    <n v="283300"/>
    <n v="773146269"/>
    <n v="283.3"/>
    <n v="773146.26899999997"/>
    <n v="773.14626899999996"/>
    <x v="0"/>
  </r>
  <r>
    <n v="202105"/>
    <x v="9"/>
    <s v="2021"/>
    <s v="05"/>
    <n v="10014000"/>
    <x v="18"/>
    <x v="0"/>
    <n v="120064"/>
    <n v="61663665"/>
    <n v="120.06399999999999"/>
    <n v="61663.665000000001"/>
    <n v="61.663665000000002"/>
    <x v="0"/>
  </r>
  <r>
    <n v="202105"/>
    <x v="9"/>
    <s v="2021"/>
    <s v="05"/>
    <n v="10014000"/>
    <x v="18"/>
    <x v="1"/>
    <n v="13141"/>
    <n v="30109403"/>
    <n v="13.141"/>
    <n v="30109.402999999998"/>
    <n v="30.109403"/>
    <x v="0"/>
  </r>
  <r>
    <n v="202105"/>
    <x v="9"/>
    <s v="2021"/>
    <s v="05"/>
    <n v="10014000"/>
    <x v="18"/>
    <x v="2"/>
    <n v="16632"/>
    <n v="71209646"/>
    <n v="16.632000000000001"/>
    <n v="71209.645999999993"/>
    <n v="71.209646000000006"/>
    <x v="0"/>
  </r>
  <r>
    <n v="202105"/>
    <x v="9"/>
    <s v="2021"/>
    <s v="05"/>
    <n v="10014000"/>
    <x v="18"/>
    <x v="3"/>
    <n v="103489"/>
    <n v="100331438"/>
    <n v="103.489"/>
    <n v="100331.43799999999"/>
    <n v="100.33143800000001"/>
    <x v="0"/>
  </r>
  <r>
    <n v="202105"/>
    <x v="9"/>
    <s v="2021"/>
    <s v="05"/>
    <n v="10014000"/>
    <x v="18"/>
    <x v="4"/>
    <n v="72533"/>
    <n v="81968500"/>
    <n v="72.533000000000001"/>
    <n v="81968.5"/>
    <n v="81.968500000000006"/>
    <x v="0"/>
  </r>
  <r>
    <n v="202105"/>
    <x v="9"/>
    <s v="2021"/>
    <s v="05"/>
    <n v="10014000"/>
    <x v="18"/>
    <x v="5"/>
    <n v="154896"/>
    <n v="196405166"/>
    <n v="154.89599999999999"/>
    <n v="196405.166"/>
    <n v="196.40516600000001"/>
    <x v="0"/>
  </r>
  <r>
    <n v="202105"/>
    <x v="9"/>
    <s v="2021"/>
    <s v="05"/>
    <n v="10014000"/>
    <x v="18"/>
    <x v="6"/>
    <n v="126545"/>
    <n v="392726715"/>
    <n v="126.545"/>
    <n v="392726.71500000003"/>
    <n v="392.72671500000001"/>
    <x v="0"/>
  </r>
  <r>
    <n v="202105"/>
    <x v="9"/>
    <s v="2021"/>
    <s v="05"/>
    <n v="10016000"/>
    <x v="19"/>
    <x v="0"/>
    <n v="50064"/>
    <n v="24176411"/>
    <n v="50.064"/>
    <n v="24176.411"/>
    <n v="24.176411000000002"/>
    <x v="0"/>
  </r>
  <r>
    <n v="202105"/>
    <x v="9"/>
    <s v="2021"/>
    <s v="05"/>
    <n v="10016000"/>
    <x v="19"/>
    <x v="1"/>
    <n v="5878"/>
    <n v="14844832"/>
    <n v="5.8780000000000001"/>
    <n v="14844.832"/>
    <n v="14.844832"/>
    <x v="0"/>
  </r>
  <r>
    <n v="202105"/>
    <x v="9"/>
    <s v="2021"/>
    <s v="05"/>
    <n v="10016000"/>
    <x v="19"/>
    <x v="2"/>
    <n v="8558"/>
    <n v="27307653"/>
    <n v="8.5579999999999998"/>
    <n v="27307.652999999998"/>
    <n v="27.307652999999998"/>
    <x v="0"/>
  </r>
  <r>
    <n v="202105"/>
    <x v="9"/>
    <s v="2021"/>
    <s v="05"/>
    <n v="10016000"/>
    <x v="19"/>
    <x v="3"/>
    <n v="34626"/>
    <n v="25890518"/>
    <n v="34.625999999999998"/>
    <n v="25890.518"/>
    <n v="25.890518"/>
    <x v="0"/>
  </r>
  <r>
    <n v="202105"/>
    <x v="9"/>
    <s v="2021"/>
    <s v="05"/>
    <n v="10016000"/>
    <x v="19"/>
    <x v="4"/>
    <n v="35886"/>
    <n v="41682953"/>
    <n v="35.886000000000003"/>
    <n v="41682.953000000001"/>
    <n v="41.682952999999998"/>
    <x v="0"/>
  </r>
  <r>
    <n v="202105"/>
    <x v="9"/>
    <s v="2021"/>
    <s v="05"/>
    <n v="10016000"/>
    <x v="19"/>
    <x v="5"/>
    <n v="67335"/>
    <n v="81261460"/>
    <n v="67.334999999999994"/>
    <n v="81261.460000000006"/>
    <n v="81.26146"/>
    <x v="0"/>
  </r>
  <r>
    <n v="202105"/>
    <x v="9"/>
    <s v="2021"/>
    <s v="05"/>
    <n v="10016000"/>
    <x v="19"/>
    <x v="6"/>
    <n v="55031"/>
    <n v="159084673"/>
    <n v="55.030999999999999"/>
    <n v="159084.67300000001"/>
    <n v="159.08467300000001"/>
    <x v="0"/>
  </r>
  <r>
    <n v="202105"/>
    <x v="9"/>
    <s v="2021"/>
    <s v="05"/>
    <s v="9002000"/>
    <x v="20"/>
    <x v="0"/>
    <n v="50382"/>
    <n v="30556579"/>
    <n v="50.381999999999998"/>
    <n v="30556.579000000002"/>
    <n v="30.556578999999999"/>
    <x v="0"/>
  </r>
  <r>
    <n v="202105"/>
    <x v="9"/>
    <s v="2021"/>
    <s v="05"/>
    <s v="9002000"/>
    <x v="20"/>
    <x v="1"/>
    <n v="5055"/>
    <n v="10887101"/>
    <n v="5.0549999999999997"/>
    <n v="10887.101000000001"/>
    <n v="10.887100999999999"/>
    <x v="0"/>
  </r>
  <r>
    <n v="202105"/>
    <x v="9"/>
    <s v="2021"/>
    <s v="05"/>
    <s v="9002000"/>
    <x v="20"/>
    <x v="2"/>
    <n v="8001"/>
    <n v="28416913"/>
    <n v="8.0009999999999994"/>
    <n v="28416.913"/>
    <n v="28.416913000000001"/>
    <x v="0"/>
  </r>
  <r>
    <n v="202105"/>
    <x v="9"/>
    <s v="2021"/>
    <s v="05"/>
    <s v="9002000"/>
    <x v="20"/>
    <x v="3"/>
    <n v="24891"/>
    <n v="28314991"/>
    <n v="24.890999999999998"/>
    <n v="28314.991000000002"/>
    <n v="28.314990999999999"/>
    <x v="0"/>
  </r>
  <r>
    <n v="202105"/>
    <x v="9"/>
    <s v="2021"/>
    <s v="05"/>
    <s v="9002000"/>
    <x v="20"/>
    <x v="4"/>
    <n v="29954"/>
    <n v="31982541"/>
    <n v="29.954000000000001"/>
    <n v="31982.541000000001"/>
    <n v="31.982541000000001"/>
    <x v="0"/>
  </r>
  <r>
    <n v="202105"/>
    <x v="9"/>
    <s v="2021"/>
    <s v="05"/>
    <s v="9002000"/>
    <x v="20"/>
    <x v="5"/>
    <n v="74399"/>
    <n v="99080183"/>
    <n v="74.399000000000001"/>
    <n v="99080.183000000005"/>
    <n v="99.080183000000005"/>
    <x v="0"/>
  </r>
  <r>
    <n v="202105"/>
    <x v="9"/>
    <s v="2021"/>
    <s v="05"/>
    <s v="9002000"/>
    <x v="20"/>
    <x v="6"/>
    <n v="51767"/>
    <n v="130637294"/>
    <n v="51.767000000000003"/>
    <n v="130637.29399999999"/>
    <n v="130.637294"/>
    <x v="0"/>
  </r>
  <r>
    <n v="202105"/>
    <x v="9"/>
    <s v="2021"/>
    <s v="05"/>
    <n v="9007000"/>
    <x v="21"/>
    <x v="0"/>
    <n v="9347"/>
    <n v="5260796"/>
    <n v="9.3469999999999995"/>
    <n v="5260.7960000000003"/>
    <n v="5.260796"/>
    <x v="0"/>
  </r>
  <r>
    <n v="202105"/>
    <x v="9"/>
    <s v="2021"/>
    <s v="05"/>
    <n v="9007000"/>
    <x v="21"/>
    <x v="1"/>
    <n v="691"/>
    <n v="1768108"/>
    <n v="0.69099999999999995"/>
    <n v="1768.1079999999999"/>
    <n v="1.768108"/>
    <x v="0"/>
  </r>
  <r>
    <n v="202105"/>
    <x v="9"/>
    <s v="2021"/>
    <s v="05"/>
    <n v="9007000"/>
    <x v="21"/>
    <x v="2"/>
    <n v="1100"/>
    <n v="2503906"/>
    <n v="1.1000000000000001"/>
    <n v="2503.9059999999999"/>
    <n v="2.5039060000000002"/>
    <x v="0"/>
  </r>
  <r>
    <n v="202105"/>
    <x v="9"/>
    <s v="2021"/>
    <s v="05"/>
    <n v="9007000"/>
    <x v="21"/>
    <x v="3"/>
    <n v="3676"/>
    <n v="3426615"/>
    <n v="3.6760000000000002"/>
    <n v="3426.6149999999998"/>
    <n v="3.426615"/>
    <x v="0"/>
  </r>
  <r>
    <n v="202105"/>
    <x v="9"/>
    <s v="2021"/>
    <s v="05"/>
    <n v="9007000"/>
    <x v="21"/>
    <x v="4"/>
    <n v="5347"/>
    <n v="6918551"/>
    <n v="5.3470000000000004"/>
    <n v="6918.5510000000004"/>
    <n v="6.9185509999999999"/>
    <x v="0"/>
  </r>
  <r>
    <n v="202105"/>
    <x v="9"/>
    <s v="2021"/>
    <s v="05"/>
    <n v="9007000"/>
    <x v="21"/>
    <x v="5"/>
    <n v="8092"/>
    <n v="11292479"/>
    <n v="8.0920000000000005"/>
    <n v="11292.478999999999"/>
    <n v="11.292479"/>
    <x v="0"/>
  </r>
  <r>
    <n v="202105"/>
    <x v="9"/>
    <s v="2021"/>
    <s v="05"/>
    <n v="9007000"/>
    <x v="21"/>
    <x v="6"/>
    <n v="9154"/>
    <n v="23002482"/>
    <n v="9.1539999999999999"/>
    <n v="23002.482"/>
    <n v="23.002482000000001"/>
    <x v="0"/>
  </r>
  <r>
    <n v="202106"/>
    <x v="10"/>
    <s v="2021"/>
    <s v="06"/>
    <n v="63000000"/>
    <x v="0"/>
    <x v="0"/>
    <n v="8066506"/>
    <n v="3803383693"/>
    <n v="8066.5060000000003"/>
    <n v="3803383.693"/>
    <n v="3803.3836930000002"/>
    <x v="0"/>
  </r>
  <r>
    <n v="202106"/>
    <x v="10"/>
    <s v="2021"/>
    <s v="06"/>
    <n v="63000000"/>
    <x v="0"/>
    <x v="1"/>
    <n v="340236"/>
    <n v="1025714142"/>
    <n v="340.23599999999999"/>
    <n v="1025714.142"/>
    <n v="1025.714142"/>
    <x v="0"/>
  </r>
  <r>
    <n v="202106"/>
    <x v="10"/>
    <s v="2021"/>
    <s v="06"/>
    <n v="63000000"/>
    <x v="0"/>
    <x v="2"/>
    <n v="632191"/>
    <n v="1894266382"/>
    <n v="632.19100000000003"/>
    <n v="1894266.382"/>
    <n v="1894.266382"/>
    <x v="0"/>
  </r>
  <r>
    <n v="202106"/>
    <x v="10"/>
    <s v="2021"/>
    <s v="06"/>
    <n v="63000000"/>
    <x v="0"/>
    <x v="3"/>
    <n v="2105377"/>
    <n v="2040332913"/>
    <n v="2105.377"/>
    <n v="2040332.9129999999"/>
    <n v="2040.332913"/>
    <x v="0"/>
  </r>
  <r>
    <n v="202106"/>
    <x v="10"/>
    <s v="2021"/>
    <s v="06"/>
    <n v="63000000"/>
    <x v="0"/>
    <x v="4"/>
    <n v="2988756"/>
    <n v="4727294762"/>
    <n v="2988.7559999999999"/>
    <n v="4727294.7620000001"/>
    <n v="4727.2947620000004"/>
    <x v="0"/>
  </r>
  <r>
    <n v="202106"/>
    <x v="10"/>
    <s v="2021"/>
    <s v="06"/>
    <n v="63000000"/>
    <x v="0"/>
    <x v="5"/>
    <n v="5877611"/>
    <n v="8389446170"/>
    <n v="5877.6109999999999"/>
    <n v="8389446.1699999999"/>
    <n v="8389.4461699999993"/>
    <x v="0"/>
  </r>
  <r>
    <n v="202106"/>
    <x v="10"/>
    <s v="2021"/>
    <s v="06"/>
    <n v="63000000"/>
    <x v="0"/>
    <x v="6"/>
    <n v="4163899"/>
    <n v="48957778808"/>
    <n v="4163.8990000000003"/>
    <n v="48957778.807999998"/>
    <n v="48957.778808000003"/>
    <x v="0"/>
  </r>
  <r>
    <n v="202106"/>
    <x v="10"/>
    <s v="2021"/>
    <s v="06"/>
    <n v="65000000"/>
    <x v="1"/>
    <x v="0"/>
    <n v="8490228"/>
    <n v="3547714336"/>
    <n v="8490.2279999999992"/>
    <n v="3547714.3360000001"/>
    <n v="3547.714336"/>
    <x v="0"/>
  </r>
  <r>
    <n v="202106"/>
    <x v="10"/>
    <s v="2021"/>
    <s v="06"/>
    <n v="65000000"/>
    <x v="1"/>
    <x v="1"/>
    <n v="422393"/>
    <n v="979096190"/>
    <n v="422.39299999999997"/>
    <n v="979096.19"/>
    <n v="979.09618999999998"/>
    <x v="0"/>
  </r>
  <r>
    <n v="202106"/>
    <x v="10"/>
    <s v="2021"/>
    <s v="06"/>
    <n v="65000000"/>
    <x v="1"/>
    <x v="2"/>
    <n v="820317"/>
    <n v="2174834237"/>
    <n v="820.31700000000001"/>
    <n v="2174834.2370000002"/>
    <n v="2174.834237"/>
    <x v="0"/>
  </r>
  <r>
    <n v="202106"/>
    <x v="10"/>
    <s v="2021"/>
    <s v="06"/>
    <n v="65000000"/>
    <x v="1"/>
    <x v="3"/>
    <n v="2753977"/>
    <n v="2494529337"/>
    <n v="2753.9769999999999"/>
    <n v="2494529.3369999998"/>
    <n v="2494.5293369999999"/>
    <x v="0"/>
  </r>
  <r>
    <n v="202106"/>
    <x v="10"/>
    <s v="2021"/>
    <s v="06"/>
    <n v="65000000"/>
    <x v="1"/>
    <x v="4"/>
    <n v="3686353"/>
    <n v="4363482563"/>
    <n v="3686.3530000000001"/>
    <n v="4363482.5630000001"/>
    <n v="4363.4825629999996"/>
    <x v="0"/>
  </r>
  <r>
    <n v="202106"/>
    <x v="10"/>
    <s v="2021"/>
    <s v="06"/>
    <n v="65000000"/>
    <x v="1"/>
    <x v="5"/>
    <n v="7190870"/>
    <n v="9815020086"/>
    <n v="7190.87"/>
    <n v="9815020.0859999992"/>
    <n v="9815.0200860000004"/>
    <x v="0"/>
  </r>
  <r>
    <n v="202106"/>
    <x v="10"/>
    <s v="2021"/>
    <s v="06"/>
    <n v="65000000"/>
    <x v="1"/>
    <x v="6"/>
    <n v="5444478"/>
    <n v="27653863138"/>
    <n v="5444.4780000000001"/>
    <n v="27653863.138"/>
    <n v="27653.863138000001"/>
    <x v="0"/>
  </r>
  <r>
    <n v="202106"/>
    <x v="10"/>
    <s v="2021"/>
    <s v="06"/>
    <n v="68000000"/>
    <x v="2"/>
    <x v="0"/>
    <n v="4074971"/>
    <n v="1589287971"/>
    <n v="4074.971"/>
    <n v="1589287.9709999999"/>
    <n v="1589.287971"/>
    <x v="0"/>
  </r>
  <r>
    <n v="202106"/>
    <x v="10"/>
    <s v="2021"/>
    <s v="06"/>
    <n v="68000000"/>
    <x v="2"/>
    <x v="1"/>
    <n v="191491"/>
    <n v="459698997"/>
    <n v="191.49100000000001"/>
    <n v="459698.99699999997"/>
    <n v="459.69899700000002"/>
    <x v="0"/>
  </r>
  <r>
    <n v="202106"/>
    <x v="10"/>
    <s v="2021"/>
    <s v="06"/>
    <n v="68000000"/>
    <x v="2"/>
    <x v="2"/>
    <n v="388431"/>
    <n v="1100464878"/>
    <n v="388.43099999999998"/>
    <n v="1100464.878"/>
    <n v="1100.464878"/>
    <x v="0"/>
  </r>
  <r>
    <n v="202106"/>
    <x v="10"/>
    <s v="2021"/>
    <s v="06"/>
    <n v="68000000"/>
    <x v="2"/>
    <x v="3"/>
    <n v="1450517"/>
    <n v="1550089784"/>
    <n v="1450.5170000000001"/>
    <n v="1550089.784"/>
    <n v="1550.089784"/>
    <x v="0"/>
  </r>
  <r>
    <n v="202106"/>
    <x v="10"/>
    <s v="2021"/>
    <s v="06"/>
    <n v="68000000"/>
    <x v="2"/>
    <x v="4"/>
    <n v="1667969"/>
    <n v="1973550706"/>
    <n v="1667.9690000000001"/>
    <n v="1973550.706"/>
    <n v="1973.550706"/>
    <x v="0"/>
  </r>
  <r>
    <n v="202106"/>
    <x v="10"/>
    <s v="2021"/>
    <s v="06"/>
    <n v="68000000"/>
    <x v="2"/>
    <x v="5"/>
    <n v="3059613"/>
    <n v="4656872728"/>
    <n v="3059.6129999999998"/>
    <n v="4656872.7280000001"/>
    <n v="4656.8727280000003"/>
    <x v="0"/>
  </r>
  <r>
    <n v="202106"/>
    <x v="10"/>
    <s v="2021"/>
    <s v="06"/>
    <n v="68000000"/>
    <x v="2"/>
    <x v="6"/>
    <n v="2514312"/>
    <n v="11186906979"/>
    <n v="2514.3119999999999"/>
    <n v="11186906.979"/>
    <n v="11186.906978999999"/>
    <x v="0"/>
  </r>
  <r>
    <n v="202106"/>
    <x v="10"/>
    <s v="2021"/>
    <s v="06"/>
    <n v="10004000"/>
    <x v="3"/>
    <x v="0"/>
    <n v="1147164"/>
    <n v="548921423"/>
    <n v="1147.164"/>
    <n v="548921.42299999995"/>
    <n v="548.921423"/>
    <x v="0"/>
  </r>
  <r>
    <n v="202106"/>
    <x v="10"/>
    <s v="2021"/>
    <s v="06"/>
    <n v="10004000"/>
    <x v="3"/>
    <x v="1"/>
    <n v="55158"/>
    <n v="131556585"/>
    <n v="55.158000000000001"/>
    <n v="131556.58499999999"/>
    <n v="131.55658500000001"/>
    <x v="0"/>
  </r>
  <r>
    <n v="202106"/>
    <x v="10"/>
    <s v="2021"/>
    <s v="06"/>
    <n v="10004000"/>
    <x v="3"/>
    <x v="2"/>
    <n v="111674"/>
    <n v="348250098"/>
    <n v="111.67400000000001"/>
    <n v="348250.098"/>
    <n v="348.25009799999998"/>
    <x v="0"/>
  </r>
  <r>
    <n v="202106"/>
    <x v="10"/>
    <s v="2021"/>
    <s v="06"/>
    <n v="10004000"/>
    <x v="3"/>
    <x v="3"/>
    <n v="372863"/>
    <n v="428980889"/>
    <n v="372.863"/>
    <n v="428980.88900000002"/>
    <n v="428.98088899999999"/>
    <x v="0"/>
  </r>
  <r>
    <n v="202106"/>
    <x v="10"/>
    <s v="2021"/>
    <s v="06"/>
    <n v="10004000"/>
    <x v="3"/>
    <x v="4"/>
    <n v="440800"/>
    <n v="562028926"/>
    <n v="440.8"/>
    <n v="562028.92599999998"/>
    <n v="562.02892599999996"/>
    <x v="0"/>
  </r>
  <r>
    <n v="202106"/>
    <x v="10"/>
    <s v="2021"/>
    <s v="06"/>
    <n v="10004000"/>
    <x v="3"/>
    <x v="5"/>
    <n v="863346"/>
    <n v="1248530738"/>
    <n v="863.346"/>
    <n v="1248530.7379999999"/>
    <n v="1248.5307379999999"/>
    <x v="0"/>
  </r>
  <r>
    <n v="202106"/>
    <x v="10"/>
    <s v="2021"/>
    <s v="06"/>
    <n v="10004000"/>
    <x v="3"/>
    <x v="6"/>
    <n v="683743"/>
    <n v="5693180855"/>
    <n v="683.74300000000005"/>
    <n v="5693180.8550000004"/>
    <n v="5693.1808549999996"/>
    <x v="0"/>
  </r>
  <r>
    <n v="202106"/>
    <x v="10"/>
    <s v="2021"/>
    <s v="06"/>
    <n v="10018000"/>
    <x v="4"/>
    <x v="0"/>
    <n v="1166557"/>
    <n v="555163015"/>
    <n v="1166.557"/>
    <n v="555163.01500000001"/>
    <n v="555.16301499999997"/>
    <x v="0"/>
  </r>
  <r>
    <n v="202106"/>
    <x v="10"/>
    <s v="2021"/>
    <s v="06"/>
    <n v="10018000"/>
    <x v="4"/>
    <x v="1"/>
    <n v="52117"/>
    <n v="127251713"/>
    <n v="52.116999999999997"/>
    <n v="127251.713"/>
    <n v="127.251713"/>
    <x v="0"/>
  </r>
  <r>
    <n v="202106"/>
    <x v="10"/>
    <s v="2021"/>
    <s v="06"/>
    <n v="10018000"/>
    <x v="4"/>
    <x v="2"/>
    <n v="110754"/>
    <n v="340631976"/>
    <n v="110.754"/>
    <n v="340631.97600000002"/>
    <n v="340.63197600000001"/>
    <x v="0"/>
  </r>
  <r>
    <n v="202106"/>
    <x v="10"/>
    <s v="2021"/>
    <s v="06"/>
    <n v="10018000"/>
    <x v="4"/>
    <x v="3"/>
    <n v="325332"/>
    <n v="340741312"/>
    <n v="325.33199999999999"/>
    <n v="340741.31199999998"/>
    <n v="340.74131199999999"/>
    <x v="0"/>
  </r>
  <r>
    <n v="202106"/>
    <x v="10"/>
    <s v="2021"/>
    <s v="06"/>
    <n v="10018000"/>
    <x v="4"/>
    <x v="4"/>
    <n v="420844"/>
    <n v="544105352"/>
    <n v="420.84399999999999"/>
    <n v="544105.35199999996"/>
    <n v="544.10535200000004"/>
    <x v="0"/>
  </r>
  <r>
    <n v="202106"/>
    <x v="10"/>
    <s v="2021"/>
    <s v="06"/>
    <n v="10018000"/>
    <x v="4"/>
    <x v="5"/>
    <n v="896102"/>
    <n v="1293474896"/>
    <n v="896.10199999999998"/>
    <n v="1293474.8959999999"/>
    <n v="1293.4748959999999"/>
    <x v="0"/>
  </r>
  <r>
    <n v="202106"/>
    <x v="10"/>
    <s v="2021"/>
    <s v="06"/>
    <n v="10018000"/>
    <x v="4"/>
    <x v="6"/>
    <n v="658791"/>
    <n v="6244710037"/>
    <n v="658.79100000000005"/>
    <n v="6244710.0369999995"/>
    <n v="6244.7100369999998"/>
    <x v="0"/>
  </r>
  <r>
    <n v="202106"/>
    <x v="10"/>
    <s v="2021"/>
    <s v="06"/>
    <n v="10005000"/>
    <x v="5"/>
    <x v="0"/>
    <n v="575527"/>
    <n v="226904477"/>
    <n v="575.52700000000004"/>
    <n v="226904.47700000001"/>
    <n v="226.90447700000001"/>
    <x v="0"/>
  </r>
  <r>
    <n v="202106"/>
    <x v="10"/>
    <s v="2021"/>
    <s v="06"/>
    <n v="10005000"/>
    <x v="5"/>
    <x v="1"/>
    <n v="32862"/>
    <n v="75413922"/>
    <n v="32.862000000000002"/>
    <n v="75413.922000000006"/>
    <n v="75.413921999999999"/>
    <x v="0"/>
  </r>
  <r>
    <n v="202106"/>
    <x v="10"/>
    <s v="2021"/>
    <s v="06"/>
    <n v="10005000"/>
    <x v="5"/>
    <x v="2"/>
    <n v="63895"/>
    <n v="194202269"/>
    <n v="63.895000000000003"/>
    <n v="194202.269"/>
    <n v="194.202269"/>
    <x v="0"/>
  </r>
  <r>
    <n v="202106"/>
    <x v="10"/>
    <s v="2021"/>
    <s v="06"/>
    <n v="10005000"/>
    <x v="5"/>
    <x v="3"/>
    <n v="298801"/>
    <n v="311342445"/>
    <n v="298.80099999999999"/>
    <n v="311342.44500000001"/>
    <n v="311.342445"/>
    <x v="0"/>
  </r>
  <r>
    <n v="202106"/>
    <x v="10"/>
    <s v="2021"/>
    <s v="06"/>
    <n v="10005000"/>
    <x v="5"/>
    <x v="4"/>
    <n v="276997"/>
    <n v="292052207"/>
    <n v="276.99700000000001"/>
    <n v="292052.20699999999"/>
    <n v="292.05220700000001"/>
    <x v="0"/>
  </r>
  <r>
    <n v="202106"/>
    <x v="10"/>
    <s v="2021"/>
    <s v="06"/>
    <n v="10005000"/>
    <x v="5"/>
    <x v="5"/>
    <n v="465676"/>
    <n v="634778057"/>
    <n v="465.67599999999999"/>
    <n v="634778.05700000003"/>
    <n v="634.77805699999999"/>
    <x v="0"/>
  </r>
  <r>
    <n v="202106"/>
    <x v="10"/>
    <s v="2021"/>
    <s v="06"/>
    <n v="10005000"/>
    <x v="5"/>
    <x v="6"/>
    <n v="433341"/>
    <n v="1681954445"/>
    <n v="433.34100000000001"/>
    <n v="1681954.4450000001"/>
    <n v="1681.9544450000001"/>
    <x v="0"/>
  </r>
  <r>
    <n v="202106"/>
    <x v="10"/>
    <s v="2021"/>
    <s v="06"/>
    <n v="66000000"/>
    <x v="6"/>
    <x v="0"/>
    <n v="5115141"/>
    <n v="2124603730"/>
    <n v="5115.1409999999996"/>
    <n v="2124603.73"/>
    <n v="2124.6037299999998"/>
    <x v="0"/>
  </r>
  <r>
    <n v="202106"/>
    <x v="10"/>
    <s v="2021"/>
    <s v="06"/>
    <n v="66000000"/>
    <x v="6"/>
    <x v="1"/>
    <n v="263137"/>
    <n v="636607604"/>
    <n v="263.137"/>
    <n v="636607.60400000005"/>
    <n v="636.60760400000004"/>
    <x v="0"/>
  </r>
  <r>
    <n v="202106"/>
    <x v="10"/>
    <s v="2021"/>
    <s v="06"/>
    <n v="66000000"/>
    <x v="6"/>
    <x v="2"/>
    <n v="533132"/>
    <n v="1528979073"/>
    <n v="533.13199999999995"/>
    <n v="1528979.0730000001"/>
    <n v="1528.979073"/>
    <x v="0"/>
  </r>
  <r>
    <n v="202106"/>
    <x v="10"/>
    <s v="2021"/>
    <s v="06"/>
    <n v="66000000"/>
    <x v="6"/>
    <x v="3"/>
    <n v="1837510"/>
    <n v="2015529633"/>
    <n v="1837.51"/>
    <n v="2015529.6329999999"/>
    <n v="2015.5296330000001"/>
    <x v="0"/>
  </r>
  <r>
    <n v="202106"/>
    <x v="10"/>
    <s v="2021"/>
    <s v="06"/>
    <n v="66000000"/>
    <x v="6"/>
    <x v="4"/>
    <n v="1967674"/>
    <n v="2497534178"/>
    <n v="1967.674"/>
    <n v="2497534.1779999998"/>
    <n v="2497.5341779999999"/>
    <x v="0"/>
  </r>
  <r>
    <n v="202106"/>
    <x v="10"/>
    <s v="2021"/>
    <s v="06"/>
    <n v="66000000"/>
    <x v="6"/>
    <x v="5"/>
    <n v="3925950"/>
    <n v="5535956348"/>
    <n v="3925.95"/>
    <n v="5535956.3480000002"/>
    <n v="5535.9563479999997"/>
    <x v="0"/>
  </r>
  <r>
    <n v="202106"/>
    <x v="10"/>
    <s v="2021"/>
    <s v="06"/>
    <n v="66000000"/>
    <x v="6"/>
    <x v="6"/>
    <n v="3111589"/>
    <n v="18326907332"/>
    <n v="3111.5889999999999"/>
    <n v="18326907.331999999"/>
    <n v="18326.907331999999"/>
    <x v="0"/>
  </r>
  <r>
    <n v="202106"/>
    <x v="10"/>
    <s v="2021"/>
    <s v="06"/>
    <n v="10007000"/>
    <x v="7"/>
    <x v="0"/>
    <n v="1130733"/>
    <n v="443519655"/>
    <n v="1130.7329999999999"/>
    <n v="443519.65500000003"/>
    <n v="443.519655"/>
    <x v="0"/>
  </r>
  <r>
    <n v="202106"/>
    <x v="10"/>
    <s v="2021"/>
    <s v="06"/>
    <n v="10007000"/>
    <x v="7"/>
    <x v="1"/>
    <n v="75081"/>
    <n v="170316700"/>
    <n v="75.081000000000003"/>
    <n v="170316.7"/>
    <n v="170.3167"/>
    <x v="0"/>
  </r>
  <r>
    <n v="202106"/>
    <x v="10"/>
    <s v="2021"/>
    <s v="06"/>
    <n v="10007000"/>
    <x v="7"/>
    <x v="2"/>
    <n v="136286"/>
    <n v="404909394"/>
    <n v="136.286"/>
    <n v="404909.39399999997"/>
    <n v="404.90939400000002"/>
    <x v="0"/>
  </r>
  <r>
    <n v="202106"/>
    <x v="10"/>
    <s v="2021"/>
    <s v="06"/>
    <n v="10007000"/>
    <x v="7"/>
    <x v="3"/>
    <n v="601747"/>
    <n v="663312493"/>
    <n v="601.74699999999996"/>
    <n v="663312.49300000002"/>
    <n v="663.31249300000002"/>
    <x v="0"/>
  </r>
  <r>
    <n v="202106"/>
    <x v="10"/>
    <s v="2021"/>
    <s v="06"/>
    <n v="10007000"/>
    <x v="7"/>
    <x v="4"/>
    <n v="520805"/>
    <n v="604996468"/>
    <n v="520.80499999999995"/>
    <n v="604996.46799999999"/>
    <n v="604.99646800000005"/>
    <x v="0"/>
  </r>
  <r>
    <n v="202106"/>
    <x v="10"/>
    <s v="2021"/>
    <s v="06"/>
    <n v="10007000"/>
    <x v="7"/>
    <x v="5"/>
    <n v="969028"/>
    <n v="1292468979"/>
    <n v="969.02800000000002"/>
    <n v="1292468.9790000001"/>
    <n v="1292.468979"/>
    <x v="0"/>
  </r>
  <r>
    <n v="202106"/>
    <x v="10"/>
    <s v="2021"/>
    <s v="06"/>
    <n v="10007000"/>
    <x v="7"/>
    <x v="6"/>
    <n v="881346"/>
    <n v="3904467062"/>
    <n v="881.346"/>
    <n v="3904467.0619999999"/>
    <n v="3904.4670620000002"/>
    <x v="0"/>
  </r>
  <r>
    <n v="202106"/>
    <x v="10"/>
    <s v="2021"/>
    <s v="06"/>
    <n v="10008000"/>
    <x v="8"/>
    <x v="0"/>
    <n v="378229"/>
    <n v="146883396"/>
    <n v="378.22899999999998"/>
    <n v="146883.39600000001"/>
    <n v="146.883396"/>
    <x v="0"/>
  </r>
  <r>
    <n v="202106"/>
    <x v="10"/>
    <s v="2021"/>
    <s v="06"/>
    <n v="10008000"/>
    <x v="8"/>
    <x v="1"/>
    <n v="23084"/>
    <n v="50281060"/>
    <n v="23.084"/>
    <n v="50281.06"/>
    <n v="50.281059999999997"/>
    <x v="0"/>
  </r>
  <r>
    <n v="202106"/>
    <x v="10"/>
    <s v="2021"/>
    <s v="06"/>
    <n v="10008000"/>
    <x v="8"/>
    <x v="2"/>
    <n v="43973"/>
    <n v="125280225"/>
    <n v="43.972999999999999"/>
    <n v="125280.22500000001"/>
    <n v="125.280225"/>
    <x v="0"/>
  </r>
  <r>
    <n v="202106"/>
    <x v="10"/>
    <s v="2021"/>
    <s v="06"/>
    <n v="10008000"/>
    <x v="8"/>
    <x v="3"/>
    <n v="207833"/>
    <n v="228277762"/>
    <n v="207.833"/>
    <n v="228277.76199999999"/>
    <n v="228.277762"/>
    <x v="0"/>
  </r>
  <r>
    <n v="202106"/>
    <x v="10"/>
    <s v="2021"/>
    <s v="06"/>
    <n v="10008000"/>
    <x v="8"/>
    <x v="4"/>
    <n v="183072"/>
    <n v="199469221"/>
    <n v="183.072"/>
    <n v="199469.22099999999"/>
    <n v="199.469221"/>
    <x v="0"/>
  </r>
  <r>
    <n v="202106"/>
    <x v="10"/>
    <s v="2021"/>
    <s v="06"/>
    <n v="10008000"/>
    <x v="8"/>
    <x v="5"/>
    <n v="318102"/>
    <n v="422199077"/>
    <n v="318.10199999999998"/>
    <n v="422199.07699999999"/>
    <n v="422.19907699999999"/>
    <x v="0"/>
  </r>
  <r>
    <n v="202106"/>
    <x v="10"/>
    <s v="2021"/>
    <s v="06"/>
    <n v="10008000"/>
    <x v="8"/>
    <x v="6"/>
    <n v="287050"/>
    <n v="1146368563"/>
    <n v="287.05"/>
    <n v="1146368.5630000001"/>
    <n v="1146.368563"/>
    <x v="0"/>
  </r>
  <r>
    <n v="202106"/>
    <x v="10"/>
    <s v="2021"/>
    <s v="06"/>
    <n v="10009000"/>
    <x v="9"/>
    <x v="0"/>
    <n v="413697"/>
    <n v="165519119"/>
    <n v="413.697"/>
    <n v="165519.11900000001"/>
    <n v="165.51911899999999"/>
    <x v="0"/>
  </r>
  <r>
    <n v="202106"/>
    <x v="10"/>
    <s v="2021"/>
    <s v="06"/>
    <n v="10009000"/>
    <x v="9"/>
    <x v="1"/>
    <n v="30842"/>
    <n v="66667807"/>
    <n v="30.841999999999999"/>
    <n v="66667.807000000001"/>
    <n v="66.667806999999996"/>
    <x v="0"/>
  </r>
  <r>
    <n v="202106"/>
    <x v="10"/>
    <s v="2021"/>
    <s v="06"/>
    <n v="10009000"/>
    <x v="9"/>
    <x v="2"/>
    <n v="55688"/>
    <n v="165619476"/>
    <n v="55.688000000000002"/>
    <n v="165619.476"/>
    <n v="165.61947599999999"/>
    <x v="0"/>
  </r>
  <r>
    <n v="202106"/>
    <x v="10"/>
    <s v="2021"/>
    <s v="06"/>
    <n v="10009000"/>
    <x v="9"/>
    <x v="3"/>
    <n v="284720"/>
    <n v="306046780"/>
    <n v="284.72000000000003"/>
    <n v="306046.78000000003"/>
    <n v="306.04678000000001"/>
    <x v="0"/>
  </r>
  <r>
    <n v="202106"/>
    <x v="10"/>
    <s v="2021"/>
    <s v="06"/>
    <n v="10009000"/>
    <x v="9"/>
    <x v="4"/>
    <n v="229111"/>
    <n v="239087879"/>
    <n v="229.11099999999999"/>
    <n v="239087.87899999999"/>
    <n v="239.08787899999999"/>
    <x v="0"/>
  </r>
  <r>
    <n v="202106"/>
    <x v="10"/>
    <s v="2021"/>
    <s v="06"/>
    <n v="10009000"/>
    <x v="9"/>
    <x v="5"/>
    <n v="391357"/>
    <n v="557535046"/>
    <n v="391.35700000000003"/>
    <n v="557535.04599999997"/>
    <n v="557.53504599999997"/>
    <x v="0"/>
  </r>
  <r>
    <n v="202106"/>
    <x v="10"/>
    <s v="2021"/>
    <s v="06"/>
    <n v="10009000"/>
    <x v="9"/>
    <x v="6"/>
    <n v="360637"/>
    <n v="1631275080"/>
    <n v="360.637"/>
    <n v="1631275.08"/>
    <n v="1631.2750799999999"/>
    <x v="0"/>
  </r>
  <r>
    <n v="202106"/>
    <x v="10"/>
    <s v="2021"/>
    <s v="06"/>
    <n v="10010000"/>
    <x v="10"/>
    <x v="0"/>
    <n v="286147"/>
    <n v="113830022"/>
    <n v="286.14699999999999"/>
    <n v="113830.022"/>
    <n v="113.830022"/>
    <x v="0"/>
  </r>
  <r>
    <n v="202106"/>
    <x v="10"/>
    <s v="2021"/>
    <s v="06"/>
    <n v="10010000"/>
    <x v="10"/>
    <x v="1"/>
    <n v="20678"/>
    <n v="49028990"/>
    <n v="20.678000000000001"/>
    <n v="49028.99"/>
    <n v="49.02899"/>
    <x v="0"/>
  </r>
  <r>
    <n v="202106"/>
    <x v="10"/>
    <s v="2021"/>
    <s v="06"/>
    <n v="10010000"/>
    <x v="10"/>
    <x v="2"/>
    <n v="37510"/>
    <n v="109160076"/>
    <n v="37.51"/>
    <n v="109160.076"/>
    <n v="109.160076"/>
    <x v="0"/>
  </r>
  <r>
    <n v="202106"/>
    <x v="10"/>
    <s v="2021"/>
    <s v="06"/>
    <n v="10010000"/>
    <x v="10"/>
    <x v="3"/>
    <n v="211778"/>
    <n v="220303065"/>
    <n v="211.77799999999999"/>
    <n v="220303.065"/>
    <n v="220.303065"/>
    <x v="0"/>
  </r>
  <r>
    <n v="202106"/>
    <x v="10"/>
    <s v="2021"/>
    <s v="06"/>
    <n v="10010000"/>
    <x v="10"/>
    <x v="4"/>
    <n v="169350"/>
    <n v="172574653"/>
    <n v="169.35"/>
    <n v="172574.65299999999"/>
    <n v="172.57465300000001"/>
    <x v="0"/>
  </r>
  <r>
    <n v="202106"/>
    <x v="10"/>
    <s v="2021"/>
    <s v="06"/>
    <n v="10010000"/>
    <x v="10"/>
    <x v="5"/>
    <n v="295569"/>
    <n v="410674453"/>
    <n v="295.56900000000002"/>
    <n v="410674.45299999998"/>
    <n v="410.67445300000003"/>
    <x v="0"/>
  </r>
  <r>
    <n v="202106"/>
    <x v="10"/>
    <s v="2021"/>
    <s v="06"/>
    <n v="10010000"/>
    <x v="10"/>
    <x v="6"/>
    <n v="262066"/>
    <n v="1039085980"/>
    <n v="262.06599999999997"/>
    <n v="1039085.98"/>
    <n v="1039.0859800000001"/>
    <x v="0"/>
  </r>
  <r>
    <n v="202106"/>
    <x v="10"/>
    <s v="2021"/>
    <s v="06"/>
    <n v="10020000"/>
    <x v="11"/>
    <x v="0"/>
    <n v="328663"/>
    <n v="130040511"/>
    <n v="328.66300000000001"/>
    <n v="130040.511"/>
    <n v="130.04051100000001"/>
    <x v="0"/>
  </r>
  <r>
    <n v="202106"/>
    <x v="10"/>
    <s v="2021"/>
    <s v="06"/>
    <n v="10020000"/>
    <x v="11"/>
    <x v="1"/>
    <n v="19047"/>
    <n v="48210634"/>
    <n v="19.047000000000001"/>
    <n v="48210.633999999998"/>
    <n v="48.210633999999999"/>
    <x v="0"/>
  </r>
  <r>
    <n v="202106"/>
    <x v="10"/>
    <s v="2021"/>
    <s v="06"/>
    <n v="10020000"/>
    <x v="11"/>
    <x v="2"/>
    <n v="38063"/>
    <n v="112843807"/>
    <n v="38.063000000000002"/>
    <n v="112843.807"/>
    <n v="112.843807"/>
    <x v="0"/>
  </r>
  <r>
    <n v="202106"/>
    <x v="10"/>
    <s v="2021"/>
    <s v="06"/>
    <n v="10020000"/>
    <x v="11"/>
    <x v="3"/>
    <n v="143700"/>
    <n v="146763404"/>
    <n v="143.69999999999999"/>
    <n v="146763.40400000001"/>
    <n v="146.76340400000001"/>
    <x v="0"/>
  </r>
  <r>
    <n v="202106"/>
    <x v="10"/>
    <s v="2021"/>
    <s v="06"/>
    <n v="10020000"/>
    <x v="11"/>
    <x v="4"/>
    <n v="142417"/>
    <n v="170656637"/>
    <n v="142.417"/>
    <n v="170656.63699999999"/>
    <n v="170.65663699999999"/>
    <x v="0"/>
  </r>
  <r>
    <n v="202106"/>
    <x v="10"/>
    <s v="2021"/>
    <s v="06"/>
    <n v="10020000"/>
    <x v="11"/>
    <x v="5"/>
    <n v="306929"/>
    <n v="432405093"/>
    <n v="306.92899999999997"/>
    <n v="432405.09299999999"/>
    <n v="432.40509300000002"/>
    <x v="0"/>
  </r>
  <r>
    <n v="202106"/>
    <x v="10"/>
    <s v="2021"/>
    <s v="06"/>
    <n v="10020000"/>
    <x v="11"/>
    <x v="6"/>
    <n v="244159"/>
    <n v="1143224205"/>
    <n v="244.15899999999999"/>
    <n v="1143224.2050000001"/>
    <n v="1143.224205"/>
    <x v="0"/>
  </r>
  <r>
    <n v="202106"/>
    <x v="10"/>
    <s v="2021"/>
    <s v="06"/>
    <n v="67000000"/>
    <x v="12"/>
    <x v="0"/>
    <n v="2234615"/>
    <n v="917691521"/>
    <n v="2234.6149999999998"/>
    <n v="917691.52099999995"/>
    <n v="917.69152099999997"/>
    <x v="0"/>
  </r>
  <r>
    <n v="202106"/>
    <x v="10"/>
    <s v="2021"/>
    <s v="06"/>
    <n v="67000000"/>
    <x v="12"/>
    <x v="1"/>
    <n v="143140"/>
    <n v="311640169"/>
    <n v="143.13999999999999"/>
    <n v="311640.16899999999"/>
    <n v="311.64016900000001"/>
    <x v="0"/>
  </r>
  <r>
    <n v="202106"/>
    <x v="10"/>
    <s v="2021"/>
    <s v="06"/>
    <n v="67000000"/>
    <x v="12"/>
    <x v="2"/>
    <n v="305305"/>
    <n v="811092389"/>
    <n v="305.30500000000001"/>
    <n v="811092.38899999997"/>
    <n v="811.09238900000003"/>
    <x v="0"/>
  </r>
  <r>
    <n v="202106"/>
    <x v="10"/>
    <s v="2021"/>
    <s v="06"/>
    <n v="67000000"/>
    <x v="12"/>
    <x v="3"/>
    <n v="1119502"/>
    <n v="1084475128"/>
    <n v="1119.502"/>
    <n v="1084475.128"/>
    <n v="1084.475128"/>
    <x v="0"/>
  </r>
  <r>
    <n v="202106"/>
    <x v="10"/>
    <s v="2021"/>
    <s v="06"/>
    <n v="67000000"/>
    <x v="12"/>
    <x v="4"/>
    <n v="1035337"/>
    <n v="1188339051"/>
    <n v="1035.337"/>
    <n v="1188339.051"/>
    <n v="1188.3390509999999"/>
    <x v="0"/>
  </r>
  <r>
    <n v="202106"/>
    <x v="10"/>
    <s v="2021"/>
    <s v="06"/>
    <n v="67000000"/>
    <x v="12"/>
    <x v="5"/>
    <n v="2129689"/>
    <n v="2961302385"/>
    <n v="2129.6889999999999"/>
    <n v="2961302.3849999998"/>
    <n v="2961.302385"/>
    <x v="0"/>
  </r>
  <r>
    <n v="202106"/>
    <x v="10"/>
    <s v="2021"/>
    <s v="06"/>
    <n v="67000000"/>
    <x v="12"/>
    <x v="6"/>
    <n v="1802512"/>
    <n v="8780893053"/>
    <n v="1802.5119999999999"/>
    <n v="8780893.0529999994"/>
    <n v="8780.8930529999998"/>
    <x v="0"/>
  </r>
  <r>
    <n v="202106"/>
    <x v="10"/>
    <s v="2021"/>
    <s v="06"/>
    <n v="64000000"/>
    <x v="13"/>
    <x v="0"/>
    <n v="3615427"/>
    <n v="1542018864"/>
    <n v="3615.4270000000001"/>
    <n v="1542018.8640000001"/>
    <n v="1542.0188639999999"/>
    <x v="0"/>
  </r>
  <r>
    <n v="202106"/>
    <x v="10"/>
    <s v="2021"/>
    <s v="06"/>
    <n v="64000000"/>
    <x v="13"/>
    <x v="1"/>
    <n v="219075"/>
    <n v="477865804"/>
    <n v="219.07499999999999"/>
    <n v="477865.804"/>
    <n v="477.86580400000003"/>
    <x v="0"/>
  </r>
  <r>
    <n v="202106"/>
    <x v="10"/>
    <s v="2021"/>
    <s v="06"/>
    <n v="64000000"/>
    <x v="13"/>
    <x v="2"/>
    <n v="476004"/>
    <n v="1341392864"/>
    <n v="476.00400000000002"/>
    <n v="1341392.8640000001"/>
    <n v="1341.3928639999999"/>
    <x v="0"/>
  </r>
  <r>
    <n v="202106"/>
    <x v="10"/>
    <s v="2021"/>
    <s v="06"/>
    <n v="64000000"/>
    <x v="13"/>
    <x v="3"/>
    <n v="1639254"/>
    <n v="1609812466"/>
    <n v="1639.2539999999999"/>
    <n v="1609812.466"/>
    <n v="1609.8124660000001"/>
    <x v="0"/>
  </r>
  <r>
    <n v="202106"/>
    <x v="10"/>
    <s v="2021"/>
    <s v="06"/>
    <n v="64000000"/>
    <x v="13"/>
    <x v="4"/>
    <n v="1681304"/>
    <n v="1825780680"/>
    <n v="1681.3040000000001"/>
    <n v="1825780.68"/>
    <n v="1825.7806800000001"/>
    <x v="0"/>
  </r>
  <r>
    <n v="202106"/>
    <x v="10"/>
    <s v="2021"/>
    <s v="06"/>
    <n v="64000000"/>
    <x v="13"/>
    <x v="5"/>
    <n v="3364200"/>
    <n v="4682755590"/>
    <n v="3364.2"/>
    <n v="4682755.59"/>
    <n v="4682.7555899999998"/>
    <x v="0"/>
  </r>
  <r>
    <n v="202106"/>
    <x v="10"/>
    <s v="2021"/>
    <s v="06"/>
    <n v="64000000"/>
    <x v="13"/>
    <x v="6"/>
    <n v="2737830"/>
    <n v="13069482939"/>
    <n v="2737.83"/>
    <n v="13069482.938999999"/>
    <n v="13069.482939"/>
    <x v="0"/>
  </r>
  <r>
    <n v="202106"/>
    <x v="10"/>
    <s v="2021"/>
    <s v="06"/>
    <n v="10013000"/>
    <x v="14"/>
    <x v="0"/>
    <n v="529259"/>
    <n v="228583200"/>
    <n v="529.25900000000001"/>
    <n v="228583.2"/>
    <n v="228.58320000000001"/>
    <x v="0"/>
  </r>
  <r>
    <n v="202106"/>
    <x v="10"/>
    <s v="2021"/>
    <s v="06"/>
    <n v="10013000"/>
    <x v="14"/>
    <x v="1"/>
    <n v="36460"/>
    <n v="83802102"/>
    <n v="36.46"/>
    <n v="83802.101999999999"/>
    <n v="83.802102000000005"/>
    <x v="0"/>
  </r>
  <r>
    <n v="202106"/>
    <x v="10"/>
    <s v="2021"/>
    <s v="06"/>
    <n v="10013000"/>
    <x v="14"/>
    <x v="2"/>
    <n v="75425"/>
    <n v="236007115"/>
    <n v="75.424999999999997"/>
    <n v="236007.11499999999"/>
    <n v="236.007115"/>
    <x v="0"/>
  </r>
  <r>
    <n v="202106"/>
    <x v="10"/>
    <s v="2021"/>
    <s v="06"/>
    <n v="10013000"/>
    <x v="14"/>
    <x v="3"/>
    <n v="356167"/>
    <n v="359295405"/>
    <n v="356.16699999999997"/>
    <n v="359295.40500000003"/>
    <n v="359.29540500000002"/>
    <x v="0"/>
  </r>
  <r>
    <n v="202106"/>
    <x v="10"/>
    <s v="2021"/>
    <s v="06"/>
    <n v="10013000"/>
    <x v="14"/>
    <x v="4"/>
    <n v="299223"/>
    <n v="301931251"/>
    <n v="299.22300000000001"/>
    <n v="301931.25099999999"/>
    <n v="301.93125099999997"/>
    <x v="0"/>
  </r>
  <r>
    <n v="202106"/>
    <x v="10"/>
    <s v="2021"/>
    <s v="06"/>
    <n v="10013000"/>
    <x v="14"/>
    <x v="5"/>
    <n v="519312"/>
    <n v="709917991"/>
    <n v="519.31200000000001"/>
    <n v="709917.99100000004"/>
    <n v="709.91799100000003"/>
    <x v="0"/>
  </r>
  <r>
    <n v="202106"/>
    <x v="10"/>
    <s v="2021"/>
    <s v="06"/>
    <n v="10013000"/>
    <x v="14"/>
    <x v="6"/>
    <n v="479327"/>
    <n v="1807210045"/>
    <n v="479.327"/>
    <n v="1807210.0449999999"/>
    <n v="1807.210045"/>
    <x v="0"/>
  </r>
  <r>
    <n v="202106"/>
    <x v="10"/>
    <s v="2021"/>
    <s v="06"/>
    <n v="10017000"/>
    <x v="15"/>
    <x v="0"/>
    <n v="506143"/>
    <n v="205743173"/>
    <n v="506.14299999999997"/>
    <n v="205743.17300000001"/>
    <n v="205.74317300000001"/>
    <x v="0"/>
  </r>
  <r>
    <n v="202106"/>
    <x v="10"/>
    <s v="2021"/>
    <s v="06"/>
    <n v="10017000"/>
    <x v="15"/>
    <x v="1"/>
    <n v="28140"/>
    <n v="75708126"/>
    <n v="28.14"/>
    <n v="75708.126000000004"/>
    <n v="75.708125999999993"/>
    <x v="0"/>
  </r>
  <r>
    <n v="202106"/>
    <x v="10"/>
    <s v="2021"/>
    <s v="06"/>
    <n v="10017000"/>
    <x v="15"/>
    <x v="2"/>
    <n v="53195"/>
    <n v="171386020"/>
    <n v="53.195"/>
    <n v="171386.02"/>
    <n v="171.38602"/>
    <x v="0"/>
  </r>
  <r>
    <n v="202106"/>
    <x v="10"/>
    <s v="2021"/>
    <s v="06"/>
    <n v="10017000"/>
    <x v="15"/>
    <x v="3"/>
    <n v="228297"/>
    <n v="217470547"/>
    <n v="228.297"/>
    <n v="217470.54699999999"/>
    <n v="217.47054700000001"/>
    <x v="0"/>
  </r>
  <r>
    <n v="202106"/>
    <x v="10"/>
    <s v="2021"/>
    <s v="06"/>
    <n v="10017000"/>
    <x v="15"/>
    <x v="4"/>
    <n v="251764"/>
    <n v="271459369"/>
    <n v="251.76400000000001"/>
    <n v="271459.36900000001"/>
    <n v="271.45936899999998"/>
    <x v="0"/>
  </r>
  <r>
    <n v="202106"/>
    <x v="10"/>
    <s v="2021"/>
    <s v="06"/>
    <n v="10017000"/>
    <x v="15"/>
    <x v="5"/>
    <n v="471005"/>
    <n v="616265858"/>
    <n v="471.005"/>
    <n v="616265.85800000001"/>
    <n v="616.26585799999998"/>
    <x v="0"/>
  </r>
  <r>
    <n v="202106"/>
    <x v="10"/>
    <s v="2021"/>
    <s v="06"/>
    <n v="10017000"/>
    <x v="15"/>
    <x v="6"/>
    <n v="398941"/>
    <n v="1421104195"/>
    <n v="398.94099999999997"/>
    <n v="1421104.1950000001"/>
    <n v="1421.1041949999999"/>
    <x v="0"/>
  </r>
  <r>
    <n v="202106"/>
    <x v="10"/>
    <s v="2021"/>
    <s v="06"/>
    <n v="10002000"/>
    <x v="16"/>
    <x v="0"/>
    <n v="432386"/>
    <n v="165102671"/>
    <n v="432.38600000000002"/>
    <n v="165102.671"/>
    <n v="165.10267099999999"/>
    <x v="0"/>
  </r>
  <r>
    <n v="202106"/>
    <x v="10"/>
    <s v="2021"/>
    <s v="06"/>
    <n v="10002000"/>
    <x v="16"/>
    <x v="1"/>
    <n v="25798"/>
    <n v="59029414"/>
    <n v="25.797999999999998"/>
    <n v="59029.413999999997"/>
    <n v="59.029414000000003"/>
    <x v="0"/>
  </r>
  <r>
    <n v="202106"/>
    <x v="10"/>
    <s v="2021"/>
    <s v="06"/>
    <n v="10002000"/>
    <x v="16"/>
    <x v="2"/>
    <n v="51460"/>
    <n v="161676189"/>
    <n v="51.46"/>
    <n v="161676.18900000001"/>
    <n v="161.67618899999999"/>
    <x v="0"/>
  </r>
  <r>
    <n v="202106"/>
    <x v="10"/>
    <s v="2021"/>
    <s v="06"/>
    <n v="10002000"/>
    <x v="16"/>
    <x v="3"/>
    <n v="200566"/>
    <n v="210921769"/>
    <n v="200.566"/>
    <n v="210921.769"/>
    <n v="210.92176900000001"/>
    <x v="0"/>
  </r>
  <r>
    <n v="202106"/>
    <x v="10"/>
    <s v="2021"/>
    <s v="06"/>
    <n v="10002000"/>
    <x v="16"/>
    <x v="4"/>
    <n v="214744"/>
    <n v="226842516"/>
    <n v="214.744"/>
    <n v="226842.516"/>
    <n v="226.84251599999999"/>
    <x v="0"/>
  </r>
  <r>
    <n v="202106"/>
    <x v="10"/>
    <s v="2021"/>
    <s v="06"/>
    <n v="10002000"/>
    <x v="16"/>
    <x v="5"/>
    <n v="404666"/>
    <n v="483268113"/>
    <n v="404.666"/>
    <n v="483268.11300000001"/>
    <n v="483.26811300000003"/>
    <x v="0"/>
  </r>
  <r>
    <n v="202106"/>
    <x v="10"/>
    <s v="2021"/>
    <s v="06"/>
    <n v="10002000"/>
    <x v="16"/>
    <x v="6"/>
    <n v="316927"/>
    <n v="1146227292"/>
    <n v="316.92700000000002"/>
    <n v="1146227.2919999999"/>
    <n v="1146.227292"/>
    <x v="0"/>
  </r>
  <r>
    <n v="202106"/>
    <x v="10"/>
    <s v="2021"/>
    <s v="06"/>
    <n v="10015000"/>
    <x v="17"/>
    <x v="0"/>
    <n v="318286"/>
    <n v="142160860"/>
    <n v="318.286"/>
    <n v="142160.85999999999"/>
    <n v="142.16086000000001"/>
    <x v="0"/>
  </r>
  <r>
    <n v="202106"/>
    <x v="10"/>
    <s v="2021"/>
    <s v="06"/>
    <n v="10015000"/>
    <x v="17"/>
    <x v="1"/>
    <n v="16310"/>
    <n v="36512905"/>
    <n v="16.309999999999999"/>
    <n v="36512.904999999999"/>
    <n v="36.512905000000003"/>
    <x v="0"/>
  </r>
  <r>
    <n v="202106"/>
    <x v="10"/>
    <s v="2021"/>
    <s v="06"/>
    <n v="10015000"/>
    <x v="17"/>
    <x v="2"/>
    <n v="31632"/>
    <n v="110749293"/>
    <n v="31.632000000000001"/>
    <n v="110749.29300000001"/>
    <n v="110.74929299999999"/>
    <x v="0"/>
  </r>
  <r>
    <n v="202106"/>
    <x v="10"/>
    <s v="2021"/>
    <s v="06"/>
    <n v="10015000"/>
    <x v="17"/>
    <x v="3"/>
    <n v="131405"/>
    <n v="144335448"/>
    <n v="131.405"/>
    <n v="144335.448"/>
    <n v="144.33544800000001"/>
    <x v="0"/>
  </r>
  <r>
    <n v="202106"/>
    <x v="10"/>
    <s v="2021"/>
    <s v="06"/>
    <n v="10015000"/>
    <x v="17"/>
    <x v="4"/>
    <n v="143263"/>
    <n v="150931954"/>
    <n v="143.26300000000001"/>
    <n v="150931.954"/>
    <n v="150.93195399999999"/>
    <x v="0"/>
  </r>
  <r>
    <n v="202106"/>
    <x v="10"/>
    <s v="2021"/>
    <s v="06"/>
    <n v="10015000"/>
    <x v="17"/>
    <x v="5"/>
    <n v="277918"/>
    <n v="352461384"/>
    <n v="277.91800000000001"/>
    <n v="352461.38400000002"/>
    <n v="352.46138400000001"/>
    <x v="0"/>
  </r>
  <r>
    <n v="202106"/>
    <x v="10"/>
    <s v="2021"/>
    <s v="06"/>
    <n v="10015000"/>
    <x v="17"/>
    <x v="6"/>
    <n v="207717"/>
    <n v="748890338"/>
    <n v="207.71700000000001"/>
    <n v="748890.33799999999"/>
    <n v="748.89033800000004"/>
    <x v="0"/>
  </r>
  <r>
    <n v="202106"/>
    <x v="10"/>
    <s v="2021"/>
    <s v="06"/>
    <n v="10014000"/>
    <x v="18"/>
    <x v="0"/>
    <n v="145897"/>
    <n v="59804073"/>
    <n v="145.89699999999999"/>
    <n v="59804.072999999997"/>
    <n v="59.804073000000002"/>
    <x v="0"/>
  </r>
  <r>
    <n v="202106"/>
    <x v="10"/>
    <s v="2021"/>
    <s v="06"/>
    <n v="10014000"/>
    <x v="18"/>
    <x v="1"/>
    <n v="9853"/>
    <n v="20663035"/>
    <n v="9.8529999999999998"/>
    <n v="20663.035"/>
    <n v="20.663035000000001"/>
    <x v="0"/>
  </r>
  <r>
    <n v="202106"/>
    <x v="10"/>
    <s v="2021"/>
    <s v="06"/>
    <n v="10014000"/>
    <x v="18"/>
    <x v="2"/>
    <n v="14806"/>
    <n v="54817708"/>
    <n v="14.805999999999999"/>
    <n v="54817.707999999999"/>
    <n v="54.817708000000003"/>
    <x v="0"/>
  </r>
  <r>
    <n v="202106"/>
    <x v="10"/>
    <s v="2021"/>
    <s v="06"/>
    <n v="10014000"/>
    <x v="18"/>
    <x v="3"/>
    <n v="77575"/>
    <n v="82596310"/>
    <n v="77.575000000000003"/>
    <n v="82596.31"/>
    <n v="82.596310000000003"/>
    <x v="0"/>
  </r>
  <r>
    <n v="202106"/>
    <x v="10"/>
    <s v="2021"/>
    <s v="06"/>
    <n v="10014000"/>
    <x v="18"/>
    <x v="4"/>
    <n v="75124"/>
    <n v="73816011"/>
    <n v="75.123999999999995"/>
    <n v="73816.010999999999"/>
    <n v="73.816011000000003"/>
    <x v="0"/>
  </r>
  <r>
    <n v="202106"/>
    <x v="10"/>
    <s v="2021"/>
    <s v="06"/>
    <n v="10014000"/>
    <x v="18"/>
    <x v="5"/>
    <n v="134493"/>
    <n v="174634319"/>
    <n v="134.49299999999999"/>
    <n v="174634.31899999999"/>
    <n v="174.634319"/>
    <x v="0"/>
  </r>
  <r>
    <n v="202106"/>
    <x v="10"/>
    <s v="2021"/>
    <s v="06"/>
    <n v="10014000"/>
    <x v="18"/>
    <x v="6"/>
    <n v="101896"/>
    <n v="402830924"/>
    <n v="101.896"/>
    <n v="402830.924"/>
    <n v="402.83092399999998"/>
    <x v="0"/>
  </r>
  <r>
    <n v="202106"/>
    <x v="10"/>
    <s v="2021"/>
    <s v="06"/>
    <n v="10016000"/>
    <x v="19"/>
    <x v="0"/>
    <n v="59806"/>
    <n v="23953050"/>
    <n v="59.805999999999997"/>
    <n v="23953.05"/>
    <n v="23.953050000000001"/>
    <x v="0"/>
  </r>
  <r>
    <n v="202106"/>
    <x v="10"/>
    <s v="2021"/>
    <s v="06"/>
    <n v="10016000"/>
    <x v="19"/>
    <x v="1"/>
    <n v="4425"/>
    <n v="10510942"/>
    <n v="4.4249999999999998"/>
    <n v="10510.941999999999"/>
    <n v="10.510942"/>
    <x v="0"/>
  </r>
  <r>
    <n v="202106"/>
    <x v="10"/>
    <s v="2021"/>
    <s v="06"/>
    <n v="10016000"/>
    <x v="19"/>
    <x v="2"/>
    <n v="7590"/>
    <n v="19471469"/>
    <n v="7.59"/>
    <n v="19471.469000000001"/>
    <n v="19.471468999999999"/>
    <x v="0"/>
  </r>
  <r>
    <n v="202106"/>
    <x v="10"/>
    <s v="2021"/>
    <s v="06"/>
    <n v="10016000"/>
    <x v="19"/>
    <x v="3"/>
    <n v="22038"/>
    <n v="10481821"/>
    <n v="22.038"/>
    <n v="10481.821"/>
    <n v="10.481821"/>
    <x v="0"/>
  </r>
  <r>
    <n v="202106"/>
    <x v="10"/>
    <s v="2021"/>
    <s v="06"/>
    <n v="10016000"/>
    <x v="19"/>
    <x v="4"/>
    <n v="39272"/>
    <n v="40961880"/>
    <n v="39.271999999999998"/>
    <n v="40961.879999999997"/>
    <n v="40.961880000000001"/>
    <x v="0"/>
  </r>
  <r>
    <n v="202106"/>
    <x v="10"/>
    <s v="2021"/>
    <s v="06"/>
    <n v="10016000"/>
    <x v="19"/>
    <x v="5"/>
    <n v="55614"/>
    <n v="66333274"/>
    <n v="55.613999999999997"/>
    <n v="66333.274000000005"/>
    <n v="66.333274000000003"/>
    <x v="0"/>
  </r>
  <r>
    <n v="202106"/>
    <x v="10"/>
    <s v="2021"/>
    <s v="06"/>
    <n v="10016000"/>
    <x v="19"/>
    <x v="6"/>
    <n v="44901"/>
    <n v="160852334"/>
    <n v="44.901000000000003"/>
    <n v="160852.334"/>
    <n v="160.85233400000001"/>
    <x v="0"/>
  </r>
  <r>
    <n v="202106"/>
    <x v="10"/>
    <s v="2021"/>
    <s v="06"/>
    <s v="9002000"/>
    <x v="20"/>
    <x v="0"/>
    <n v="51333"/>
    <n v="19669494"/>
    <n v="51.332999999999998"/>
    <n v="19669.493999999999"/>
    <n v="19.669494"/>
    <x v="0"/>
  </r>
  <r>
    <n v="202106"/>
    <x v="10"/>
    <s v="2021"/>
    <s v="06"/>
    <s v="9002000"/>
    <x v="20"/>
    <x v="1"/>
    <n v="4097"/>
    <n v="8495033"/>
    <n v="4.0970000000000004"/>
    <n v="8495.0329999999994"/>
    <n v="8.4950329999999994"/>
    <x v="0"/>
  </r>
  <r>
    <n v="202106"/>
    <x v="10"/>
    <s v="2021"/>
    <s v="06"/>
    <s v="9002000"/>
    <x v="20"/>
    <x v="2"/>
    <n v="8071"/>
    <n v="22821799"/>
    <n v="8.0709999999999997"/>
    <n v="22821.798999999999"/>
    <n v="22.821798999999999"/>
    <x v="0"/>
  </r>
  <r>
    <n v="202106"/>
    <x v="10"/>
    <s v="2021"/>
    <s v="06"/>
    <s v="9002000"/>
    <x v="20"/>
    <x v="3"/>
    <n v="15794"/>
    <n v="15489514"/>
    <n v="15.794"/>
    <n v="15489.513999999999"/>
    <n v="15.489514"/>
    <x v="0"/>
  </r>
  <r>
    <n v="202106"/>
    <x v="10"/>
    <s v="2021"/>
    <s v="06"/>
    <s v="9002000"/>
    <x v="20"/>
    <x v="4"/>
    <n v="31605"/>
    <n v="33096889"/>
    <n v="31.605"/>
    <n v="33096.889000000003"/>
    <n v="33.096888999999997"/>
    <x v="0"/>
  </r>
  <r>
    <n v="202106"/>
    <x v="10"/>
    <s v="2021"/>
    <s v="06"/>
    <s v="9002000"/>
    <x v="20"/>
    <x v="5"/>
    <n v="65674"/>
    <n v="89831478"/>
    <n v="65.674000000000007"/>
    <n v="89831.478000000003"/>
    <n v="89.831478000000004"/>
    <x v="0"/>
  </r>
  <r>
    <n v="202106"/>
    <x v="10"/>
    <s v="2021"/>
    <s v="06"/>
    <s v="9002000"/>
    <x v="20"/>
    <x v="6"/>
    <n v="41184"/>
    <n v="138506701"/>
    <n v="41.183999999999997"/>
    <n v="138506.701"/>
    <n v="138.50670099999999"/>
    <x v="0"/>
  </r>
  <r>
    <n v="202106"/>
    <x v="10"/>
    <s v="2021"/>
    <s v="06"/>
    <n v="9007000"/>
    <x v="21"/>
    <x v="0"/>
    <n v="9100"/>
    <n v="5669102"/>
    <n v="9.1"/>
    <n v="5669.1019999999999"/>
    <n v="5.6691019999999996"/>
    <x v="0"/>
  </r>
  <r>
    <n v="202106"/>
    <x v="10"/>
    <s v="2021"/>
    <s v="06"/>
    <n v="9007000"/>
    <x v="21"/>
    <x v="1"/>
    <n v="617"/>
    <n v="1107833"/>
    <n v="0.61699999999999999"/>
    <n v="1107.8330000000001"/>
    <n v="1.1078330000000001"/>
    <x v="0"/>
  </r>
  <r>
    <n v="202106"/>
    <x v="10"/>
    <s v="2021"/>
    <s v="06"/>
    <n v="9007000"/>
    <x v="21"/>
    <x v="2"/>
    <n v="1007"/>
    <n v="1926886"/>
    <n v="1.0069999999999999"/>
    <n v="1926.886"/>
    <n v="1.9268860000000001"/>
    <x v="0"/>
  </r>
  <r>
    <n v="202106"/>
    <x v="10"/>
    <s v="2021"/>
    <s v="06"/>
    <n v="9007000"/>
    <x v="21"/>
    <x v="3"/>
    <n v="469"/>
    <n v="-2870145"/>
    <n v="0.46899999999999997"/>
    <n v="-2870.145"/>
    <n v="-2.8701449999999999"/>
    <x v="0"/>
  </r>
  <r>
    <n v="202106"/>
    <x v="10"/>
    <s v="2021"/>
    <s v="06"/>
    <n v="9007000"/>
    <x v="21"/>
    <x v="4"/>
    <n v="6279"/>
    <n v="7069233"/>
    <n v="6.2789999999999999"/>
    <n v="7069.2330000000002"/>
    <n v="7.0692329999999997"/>
    <x v="0"/>
  </r>
  <r>
    <n v="202106"/>
    <x v="10"/>
    <s v="2021"/>
    <s v="06"/>
    <n v="9007000"/>
    <x v="21"/>
    <x v="5"/>
    <n v="6551"/>
    <n v="9213216"/>
    <n v="6.5510000000000002"/>
    <n v="9213.2160000000003"/>
    <n v="9.2132159999999992"/>
    <x v="0"/>
  </r>
  <r>
    <n v="202106"/>
    <x v="10"/>
    <s v="2021"/>
    <s v="06"/>
    <n v="9007000"/>
    <x v="21"/>
    <x v="6"/>
    <n v="7709"/>
    <n v="24431165"/>
    <n v="7.7089999999999996"/>
    <n v="24431.165000000001"/>
    <n v="24.431165"/>
    <x v="0"/>
  </r>
  <r>
    <n v="202107"/>
    <x v="11"/>
    <s v="2021"/>
    <s v="07"/>
    <n v="63000000"/>
    <x v="0"/>
    <x v="0"/>
    <n v="9005562"/>
    <n v="4052787529"/>
    <n v="9005.5619999999999"/>
    <n v="4052787.5290000001"/>
    <n v="4052.7875290000002"/>
    <x v="0"/>
  </r>
  <r>
    <n v="202107"/>
    <x v="11"/>
    <s v="2021"/>
    <s v="07"/>
    <n v="63000000"/>
    <x v="0"/>
    <x v="1"/>
    <n v="396459"/>
    <n v="1276631171"/>
    <n v="396.459"/>
    <n v="1276631.1710000001"/>
    <n v="1276.631171"/>
    <x v="0"/>
  </r>
  <r>
    <n v="202107"/>
    <x v="11"/>
    <s v="2021"/>
    <s v="07"/>
    <n v="63000000"/>
    <x v="0"/>
    <x v="2"/>
    <n v="687803"/>
    <n v="2520918197"/>
    <n v="687.803"/>
    <n v="2520918.1970000002"/>
    <n v="2520.918197"/>
    <x v="0"/>
  </r>
  <r>
    <n v="202107"/>
    <x v="11"/>
    <s v="2021"/>
    <s v="07"/>
    <n v="63000000"/>
    <x v="0"/>
    <x v="3"/>
    <n v="2797510"/>
    <n v="2496646368"/>
    <n v="2797.51"/>
    <n v="2496646.3679999998"/>
    <n v="2496.6463680000002"/>
    <x v="0"/>
  </r>
  <r>
    <n v="202107"/>
    <x v="11"/>
    <s v="2021"/>
    <s v="07"/>
    <n v="63000000"/>
    <x v="0"/>
    <x v="4"/>
    <n v="3149098"/>
    <n v="5045467147"/>
    <n v="3149.098"/>
    <n v="5045467.1469999999"/>
    <n v="5045.4671470000003"/>
    <x v="0"/>
  </r>
  <r>
    <n v="202107"/>
    <x v="11"/>
    <s v="2021"/>
    <s v="07"/>
    <n v="63000000"/>
    <x v="0"/>
    <x v="5"/>
    <n v="6382765"/>
    <n v="8984061159"/>
    <n v="6382.7650000000003"/>
    <n v="8984061.159"/>
    <n v="8984.0611590000008"/>
    <x v="0"/>
  </r>
  <r>
    <n v="202107"/>
    <x v="11"/>
    <s v="2021"/>
    <s v="07"/>
    <n v="63000000"/>
    <x v="0"/>
    <x v="6"/>
    <n v="4341196"/>
    <n v="14908002128"/>
    <n v="4341.1959999999999"/>
    <n v="14908002.128"/>
    <n v="14908.002128"/>
    <x v="0"/>
  </r>
  <r>
    <n v="202107"/>
    <x v="11"/>
    <s v="2021"/>
    <s v="07"/>
    <n v="65000000"/>
    <x v="1"/>
    <x v="0"/>
    <n v="9517323"/>
    <n v="3802496526"/>
    <n v="9517.3230000000003"/>
    <n v="3802496.5260000001"/>
    <n v="3802.4965259999999"/>
    <x v="0"/>
  </r>
  <r>
    <n v="202107"/>
    <x v="11"/>
    <s v="2021"/>
    <s v="07"/>
    <n v="65000000"/>
    <x v="1"/>
    <x v="1"/>
    <n v="488269"/>
    <n v="1237284603"/>
    <n v="488.26900000000001"/>
    <n v="1237284.6029999999"/>
    <n v="1237.2846030000001"/>
    <x v="0"/>
  </r>
  <r>
    <n v="202107"/>
    <x v="11"/>
    <s v="2021"/>
    <s v="07"/>
    <n v="65000000"/>
    <x v="1"/>
    <x v="2"/>
    <n v="871019"/>
    <n v="2688385178"/>
    <n v="871.01900000000001"/>
    <n v="2688385.1779999998"/>
    <n v="2688.385178"/>
    <x v="0"/>
  </r>
  <r>
    <n v="202107"/>
    <x v="11"/>
    <s v="2021"/>
    <s v="07"/>
    <n v="65000000"/>
    <x v="1"/>
    <x v="3"/>
    <n v="3544180"/>
    <n v="3247228330"/>
    <n v="3544.18"/>
    <n v="3247228.33"/>
    <n v="3247.2283299999999"/>
    <x v="0"/>
  </r>
  <r>
    <n v="202107"/>
    <x v="11"/>
    <s v="2021"/>
    <s v="07"/>
    <n v="65000000"/>
    <x v="1"/>
    <x v="4"/>
    <n v="3874374"/>
    <n v="5192586331"/>
    <n v="3874.3739999999998"/>
    <n v="5192586.3310000002"/>
    <n v="5192.5863310000004"/>
    <x v="0"/>
  </r>
  <r>
    <n v="202107"/>
    <x v="11"/>
    <s v="2021"/>
    <s v="07"/>
    <n v="65000000"/>
    <x v="1"/>
    <x v="5"/>
    <n v="7869279"/>
    <n v="10420932820"/>
    <n v="7869.2790000000005"/>
    <n v="10420932.82"/>
    <n v="10420.93282"/>
    <x v="0"/>
  </r>
  <r>
    <n v="202107"/>
    <x v="11"/>
    <s v="2021"/>
    <s v="07"/>
    <n v="65000000"/>
    <x v="1"/>
    <x v="6"/>
    <n v="5772072"/>
    <n v="15522367702"/>
    <n v="5772.0720000000001"/>
    <n v="15522367.702"/>
    <n v="15522.367702"/>
    <x v="0"/>
  </r>
  <r>
    <n v="202107"/>
    <x v="11"/>
    <s v="2021"/>
    <s v="07"/>
    <n v="68000000"/>
    <x v="2"/>
    <x v="0"/>
    <n v="4381907"/>
    <n v="1667663001"/>
    <n v="4381.9070000000002"/>
    <n v="1667663.0009999999"/>
    <n v="1667.6630009999999"/>
    <x v="0"/>
  </r>
  <r>
    <n v="202107"/>
    <x v="11"/>
    <s v="2021"/>
    <s v="07"/>
    <n v="68000000"/>
    <x v="2"/>
    <x v="1"/>
    <n v="218615"/>
    <n v="584201615"/>
    <n v="218.61500000000001"/>
    <n v="584201.61499999999"/>
    <n v="584.20161499999995"/>
    <x v="0"/>
  </r>
  <r>
    <n v="202107"/>
    <x v="11"/>
    <s v="2021"/>
    <s v="07"/>
    <n v="68000000"/>
    <x v="2"/>
    <x v="2"/>
    <n v="412653"/>
    <n v="1375464274"/>
    <n v="412.65300000000002"/>
    <n v="1375464.274"/>
    <n v="1375.4642739999999"/>
    <x v="0"/>
  </r>
  <r>
    <n v="202107"/>
    <x v="11"/>
    <s v="2021"/>
    <s v="07"/>
    <n v="68000000"/>
    <x v="2"/>
    <x v="3"/>
    <n v="1811875"/>
    <n v="1990860540"/>
    <n v="1811.875"/>
    <n v="1990860.54"/>
    <n v="1990.8605399999999"/>
    <x v="0"/>
  </r>
  <r>
    <n v="202107"/>
    <x v="11"/>
    <s v="2021"/>
    <s v="07"/>
    <n v="68000000"/>
    <x v="2"/>
    <x v="4"/>
    <n v="1742451"/>
    <n v="2244836639"/>
    <n v="1742.451"/>
    <n v="2244836.639"/>
    <n v="2244.8366390000001"/>
    <x v="0"/>
  </r>
  <r>
    <n v="202107"/>
    <x v="11"/>
    <s v="2021"/>
    <s v="07"/>
    <n v="68000000"/>
    <x v="2"/>
    <x v="5"/>
    <n v="3430408"/>
    <n v="5085937220"/>
    <n v="3430.4079999999999"/>
    <n v="5085937.22"/>
    <n v="5085.9372199999998"/>
    <x v="0"/>
  </r>
  <r>
    <n v="202107"/>
    <x v="11"/>
    <s v="2021"/>
    <s v="07"/>
    <n v="68000000"/>
    <x v="2"/>
    <x v="6"/>
    <n v="2671061"/>
    <n v="6848642785"/>
    <n v="2671.0610000000001"/>
    <n v="6848642.7850000001"/>
    <n v="6848.642785"/>
    <x v="0"/>
  </r>
  <r>
    <n v="202107"/>
    <x v="11"/>
    <s v="2021"/>
    <s v="07"/>
    <n v="10004000"/>
    <x v="3"/>
    <x v="0"/>
    <n v="1254497"/>
    <n v="516006895"/>
    <n v="1254.4970000000001"/>
    <n v="516006.89500000002"/>
    <n v="516.00689499999999"/>
    <x v="0"/>
  </r>
  <r>
    <n v="202107"/>
    <x v="11"/>
    <s v="2021"/>
    <s v="07"/>
    <n v="10004000"/>
    <x v="3"/>
    <x v="1"/>
    <n v="62688"/>
    <n v="162165129"/>
    <n v="62.688000000000002"/>
    <n v="162165.12899999999"/>
    <n v="162.16512900000001"/>
    <x v="0"/>
  </r>
  <r>
    <n v="202107"/>
    <x v="11"/>
    <s v="2021"/>
    <s v="07"/>
    <n v="10004000"/>
    <x v="3"/>
    <x v="2"/>
    <n v="117606"/>
    <n v="434369670"/>
    <n v="117.60599999999999"/>
    <n v="434369.67"/>
    <n v="434.36966999999999"/>
    <x v="0"/>
  </r>
  <r>
    <n v="202107"/>
    <x v="11"/>
    <s v="2021"/>
    <s v="07"/>
    <n v="10004000"/>
    <x v="3"/>
    <x v="3"/>
    <n v="476384"/>
    <n v="563550100"/>
    <n v="476.38400000000001"/>
    <n v="563550.1"/>
    <n v="563.55010000000004"/>
    <x v="0"/>
  </r>
  <r>
    <n v="202107"/>
    <x v="11"/>
    <s v="2021"/>
    <s v="07"/>
    <n v="10004000"/>
    <x v="3"/>
    <x v="4"/>
    <n v="462763"/>
    <n v="638101627"/>
    <n v="462.76299999999998"/>
    <n v="638101.62699999998"/>
    <n v="638.10162700000001"/>
    <x v="0"/>
  </r>
  <r>
    <n v="202107"/>
    <x v="11"/>
    <s v="2021"/>
    <s v="07"/>
    <n v="10004000"/>
    <x v="3"/>
    <x v="5"/>
    <n v="953720"/>
    <n v="1361899908"/>
    <n v="953.72"/>
    <n v="1361899.9080000001"/>
    <n v="1361.8999080000001"/>
    <x v="0"/>
  </r>
  <r>
    <n v="202107"/>
    <x v="11"/>
    <s v="2021"/>
    <s v="07"/>
    <n v="10004000"/>
    <x v="3"/>
    <x v="6"/>
    <n v="709231"/>
    <n v="1901856807"/>
    <n v="709.23099999999999"/>
    <n v="1901856.807"/>
    <n v="1901.8568069999999"/>
    <x v="0"/>
  </r>
  <r>
    <n v="202107"/>
    <x v="11"/>
    <s v="2021"/>
    <s v="07"/>
    <n v="10018000"/>
    <x v="4"/>
    <x v="0"/>
    <n v="1254940"/>
    <n v="510236893"/>
    <n v="1254.94"/>
    <n v="510236.89299999998"/>
    <n v="510.23689300000001"/>
    <x v="0"/>
  </r>
  <r>
    <n v="202107"/>
    <x v="11"/>
    <s v="2021"/>
    <s v="07"/>
    <n v="10018000"/>
    <x v="4"/>
    <x v="1"/>
    <n v="57162"/>
    <n v="152285586"/>
    <n v="57.161999999999999"/>
    <n v="152285.58600000001"/>
    <n v="152.285586"/>
    <x v="0"/>
  </r>
  <r>
    <n v="202107"/>
    <x v="11"/>
    <s v="2021"/>
    <s v="07"/>
    <n v="10018000"/>
    <x v="4"/>
    <x v="2"/>
    <n v="116930"/>
    <n v="412498646"/>
    <n v="116.93"/>
    <n v="412498.64600000001"/>
    <n v="412.49864600000001"/>
    <x v="0"/>
  </r>
  <r>
    <n v="202107"/>
    <x v="11"/>
    <s v="2021"/>
    <s v="07"/>
    <n v="10018000"/>
    <x v="4"/>
    <x v="3"/>
    <n v="413234"/>
    <n v="438258101"/>
    <n v="413.23399999999998"/>
    <n v="438258.10100000002"/>
    <n v="438.25810100000001"/>
    <x v="0"/>
  </r>
  <r>
    <n v="202107"/>
    <x v="11"/>
    <s v="2021"/>
    <s v="07"/>
    <n v="10018000"/>
    <x v="4"/>
    <x v="4"/>
    <n v="441779"/>
    <n v="622664734"/>
    <n v="441.779"/>
    <n v="622664.73400000005"/>
    <n v="622.66473399999995"/>
    <x v="0"/>
  </r>
  <r>
    <n v="202107"/>
    <x v="11"/>
    <s v="2021"/>
    <s v="07"/>
    <n v="10018000"/>
    <x v="4"/>
    <x v="5"/>
    <n v="1000344"/>
    <n v="1427745274"/>
    <n v="1000.3440000000001"/>
    <n v="1427745.274"/>
    <n v="1427.7452740000001"/>
    <x v="0"/>
  </r>
  <r>
    <n v="202107"/>
    <x v="11"/>
    <s v="2021"/>
    <s v="07"/>
    <n v="10018000"/>
    <x v="4"/>
    <x v="6"/>
    <n v="675027"/>
    <n v="1961973516"/>
    <n v="675.02700000000004"/>
    <n v="1961973.5160000001"/>
    <n v="1961.973516"/>
    <x v="0"/>
  </r>
  <r>
    <n v="202107"/>
    <x v="11"/>
    <s v="2021"/>
    <s v="07"/>
    <n v="10005000"/>
    <x v="5"/>
    <x v="0"/>
    <n v="626435"/>
    <n v="238409882"/>
    <n v="626.43499999999995"/>
    <n v="238409.88200000001"/>
    <n v="238.40988200000001"/>
    <x v="0"/>
  </r>
  <r>
    <n v="202107"/>
    <x v="11"/>
    <s v="2021"/>
    <s v="07"/>
    <n v="10005000"/>
    <x v="5"/>
    <x v="1"/>
    <n v="39862"/>
    <n v="96777708"/>
    <n v="39.862000000000002"/>
    <n v="96777.707999999999"/>
    <n v="96.777708000000004"/>
    <x v="0"/>
  </r>
  <r>
    <n v="202107"/>
    <x v="11"/>
    <s v="2021"/>
    <s v="07"/>
    <n v="10005000"/>
    <x v="5"/>
    <x v="2"/>
    <n v="67235"/>
    <n v="234058951"/>
    <n v="67.234999999999999"/>
    <n v="234058.951"/>
    <n v="234.05895100000001"/>
    <x v="0"/>
  </r>
  <r>
    <n v="202107"/>
    <x v="11"/>
    <s v="2021"/>
    <s v="07"/>
    <n v="10005000"/>
    <x v="5"/>
    <x v="3"/>
    <n v="373766"/>
    <n v="410625318"/>
    <n v="373.76600000000002"/>
    <n v="410625.31800000003"/>
    <n v="410.62531799999999"/>
    <x v="0"/>
  </r>
  <r>
    <n v="202107"/>
    <x v="11"/>
    <s v="2021"/>
    <s v="07"/>
    <n v="10005000"/>
    <x v="5"/>
    <x v="4"/>
    <n v="289857"/>
    <n v="341594692"/>
    <n v="289.85700000000003"/>
    <n v="341594.69199999998"/>
    <n v="341.59469200000001"/>
    <x v="0"/>
  </r>
  <r>
    <n v="202107"/>
    <x v="11"/>
    <s v="2021"/>
    <s v="07"/>
    <n v="10005000"/>
    <x v="5"/>
    <x v="5"/>
    <n v="521145"/>
    <n v="701629177"/>
    <n v="521.14499999999998"/>
    <n v="701629.17700000003"/>
    <n v="701.62917700000003"/>
    <x v="0"/>
  </r>
  <r>
    <n v="202107"/>
    <x v="11"/>
    <s v="2021"/>
    <s v="07"/>
    <n v="10005000"/>
    <x v="5"/>
    <x v="6"/>
    <n v="457694"/>
    <n v="1146909845"/>
    <n v="457.69400000000002"/>
    <n v="1146909.845"/>
    <n v="1146.9098449999999"/>
    <x v="0"/>
  </r>
  <r>
    <n v="202107"/>
    <x v="11"/>
    <s v="2021"/>
    <s v="07"/>
    <n v="66000000"/>
    <x v="6"/>
    <x v="0"/>
    <n v="5513327"/>
    <n v="2275274571"/>
    <n v="5513.3270000000002"/>
    <n v="2275274.571"/>
    <n v="2275.2745709999999"/>
    <x v="0"/>
  </r>
  <r>
    <n v="202107"/>
    <x v="11"/>
    <s v="2021"/>
    <s v="07"/>
    <n v="66000000"/>
    <x v="6"/>
    <x v="1"/>
    <n v="312804"/>
    <n v="821548733"/>
    <n v="312.80399999999997"/>
    <n v="821548.73300000001"/>
    <n v="821.54873299999997"/>
    <x v="0"/>
  </r>
  <r>
    <n v="202107"/>
    <x v="11"/>
    <s v="2021"/>
    <s v="07"/>
    <n v="66000000"/>
    <x v="6"/>
    <x v="2"/>
    <n v="577219"/>
    <n v="1901641998"/>
    <n v="577.21900000000005"/>
    <n v="1901641.9979999999"/>
    <n v="1901.6419980000001"/>
    <x v="0"/>
  </r>
  <r>
    <n v="202107"/>
    <x v="11"/>
    <s v="2021"/>
    <s v="07"/>
    <n v="66000000"/>
    <x v="6"/>
    <x v="3"/>
    <n v="2310300"/>
    <n v="2588075743"/>
    <n v="2310.3000000000002"/>
    <n v="2588075.7429999998"/>
    <n v="2588.0757429999999"/>
    <x v="0"/>
  </r>
  <r>
    <n v="202107"/>
    <x v="11"/>
    <s v="2021"/>
    <s v="07"/>
    <n v="66000000"/>
    <x v="6"/>
    <x v="4"/>
    <n v="2086272"/>
    <n v="3005983860"/>
    <n v="2086.2719999999999"/>
    <n v="3005983.86"/>
    <n v="3005.9838599999998"/>
    <x v="0"/>
  </r>
  <r>
    <n v="202107"/>
    <x v="11"/>
    <s v="2021"/>
    <s v="07"/>
    <n v="66000000"/>
    <x v="6"/>
    <x v="5"/>
    <n v="4388629"/>
    <n v="6380083071"/>
    <n v="4388.6289999999999"/>
    <n v="6380083.0710000005"/>
    <n v="6380.083071"/>
    <x v="0"/>
  </r>
  <r>
    <n v="202107"/>
    <x v="11"/>
    <s v="2021"/>
    <s v="07"/>
    <n v="66000000"/>
    <x v="6"/>
    <x v="6"/>
    <n v="3309810"/>
    <n v="9629466196"/>
    <n v="3309.81"/>
    <n v="9629466.1960000005"/>
    <n v="9629.4661959999994"/>
    <x v="0"/>
  </r>
  <r>
    <n v="202107"/>
    <x v="11"/>
    <s v="2021"/>
    <s v="07"/>
    <n v="10007000"/>
    <x v="7"/>
    <x v="0"/>
    <n v="1217277"/>
    <n v="484697450"/>
    <n v="1217.277"/>
    <n v="484697.45"/>
    <n v="484.69745"/>
    <x v="0"/>
  </r>
  <r>
    <n v="202107"/>
    <x v="11"/>
    <s v="2021"/>
    <s v="07"/>
    <n v="10007000"/>
    <x v="7"/>
    <x v="1"/>
    <n v="91220"/>
    <n v="228545180"/>
    <n v="91.22"/>
    <n v="228545.18"/>
    <n v="228.54517999999999"/>
    <x v="0"/>
  </r>
  <r>
    <n v="202107"/>
    <x v="11"/>
    <s v="2021"/>
    <s v="07"/>
    <n v="10007000"/>
    <x v="7"/>
    <x v="2"/>
    <n v="143549"/>
    <n v="478863572"/>
    <n v="143.54900000000001"/>
    <n v="478863.57199999999"/>
    <n v="478.86357199999998"/>
    <x v="0"/>
  </r>
  <r>
    <n v="202107"/>
    <x v="11"/>
    <s v="2021"/>
    <s v="07"/>
    <n v="10007000"/>
    <x v="7"/>
    <x v="3"/>
    <n v="738401"/>
    <n v="847711686"/>
    <n v="738.40099999999995"/>
    <n v="847711.68599999999"/>
    <n v="847.71168599999999"/>
    <x v="0"/>
  </r>
  <r>
    <n v="202107"/>
    <x v="11"/>
    <s v="2021"/>
    <s v="07"/>
    <n v="10007000"/>
    <x v="7"/>
    <x v="4"/>
    <n v="541649"/>
    <n v="701520017"/>
    <n v="541.649"/>
    <n v="701520.01699999999"/>
    <n v="701.52001700000005"/>
    <x v="0"/>
  </r>
  <r>
    <n v="202107"/>
    <x v="11"/>
    <s v="2021"/>
    <s v="07"/>
    <n v="10007000"/>
    <x v="7"/>
    <x v="5"/>
    <n v="1064997"/>
    <n v="1436779217"/>
    <n v="1064.9970000000001"/>
    <n v="1436779.2169999999"/>
    <n v="1436.779217"/>
    <x v="0"/>
  </r>
  <r>
    <n v="202107"/>
    <x v="11"/>
    <s v="2021"/>
    <s v="07"/>
    <n v="10007000"/>
    <x v="7"/>
    <x v="6"/>
    <n v="932459"/>
    <n v="2569567408"/>
    <n v="932.45899999999995"/>
    <n v="2569567.4079999998"/>
    <n v="2569.5674079999999"/>
    <x v="0"/>
  </r>
  <r>
    <n v="202107"/>
    <x v="11"/>
    <s v="2021"/>
    <s v="07"/>
    <n v="10008000"/>
    <x v="8"/>
    <x v="0"/>
    <n v="407242"/>
    <n v="158975839"/>
    <n v="407.24200000000002"/>
    <n v="158975.83900000001"/>
    <n v="158.97583900000001"/>
    <x v="0"/>
  </r>
  <r>
    <n v="202107"/>
    <x v="11"/>
    <s v="2021"/>
    <s v="07"/>
    <n v="10008000"/>
    <x v="8"/>
    <x v="1"/>
    <n v="29120"/>
    <n v="65041132"/>
    <n v="29.12"/>
    <n v="65041.131999999998"/>
    <n v="65.041132000000005"/>
    <x v="0"/>
  </r>
  <r>
    <n v="202107"/>
    <x v="11"/>
    <s v="2021"/>
    <s v="07"/>
    <n v="10008000"/>
    <x v="8"/>
    <x v="2"/>
    <n v="47862"/>
    <n v="159579182"/>
    <n v="47.862000000000002"/>
    <n v="159579.182"/>
    <n v="159.579182"/>
    <x v="0"/>
  </r>
  <r>
    <n v="202107"/>
    <x v="11"/>
    <s v="2021"/>
    <s v="07"/>
    <n v="10008000"/>
    <x v="8"/>
    <x v="3"/>
    <n v="258044"/>
    <n v="292494990"/>
    <n v="258.04399999999998"/>
    <n v="292494.99"/>
    <n v="292.49498999999997"/>
    <x v="0"/>
  </r>
  <r>
    <n v="202107"/>
    <x v="11"/>
    <s v="2021"/>
    <s v="07"/>
    <n v="10008000"/>
    <x v="8"/>
    <x v="4"/>
    <n v="188593"/>
    <n v="228467834"/>
    <n v="188.59299999999999"/>
    <n v="228467.834"/>
    <n v="228.46783400000001"/>
    <x v="0"/>
  </r>
  <r>
    <n v="202107"/>
    <x v="11"/>
    <s v="2021"/>
    <s v="07"/>
    <n v="10008000"/>
    <x v="8"/>
    <x v="5"/>
    <n v="356517"/>
    <n v="472788035"/>
    <n v="356.517"/>
    <n v="472788.03499999997"/>
    <n v="472.78803499999998"/>
    <x v="0"/>
  </r>
  <r>
    <n v="202107"/>
    <x v="11"/>
    <s v="2021"/>
    <s v="07"/>
    <n v="10008000"/>
    <x v="8"/>
    <x v="6"/>
    <n v="306320"/>
    <n v="832803444"/>
    <n v="306.32"/>
    <n v="832803.44400000002"/>
    <n v="832.80344400000001"/>
    <x v="0"/>
  </r>
  <r>
    <n v="202107"/>
    <x v="11"/>
    <s v="2021"/>
    <s v="07"/>
    <n v="10009000"/>
    <x v="9"/>
    <x v="0"/>
    <n v="442447"/>
    <n v="178989153"/>
    <n v="442.447"/>
    <n v="178989.15299999999"/>
    <n v="178.98915299999999"/>
    <x v="0"/>
  </r>
  <r>
    <n v="202107"/>
    <x v="11"/>
    <s v="2021"/>
    <s v="07"/>
    <n v="10009000"/>
    <x v="9"/>
    <x v="1"/>
    <n v="37980"/>
    <n v="86195580"/>
    <n v="37.979999999999997"/>
    <n v="86195.58"/>
    <n v="86.195580000000007"/>
    <x v="0"/>
  </r>
  <r>
    <n v="202107"/>
    <x v="11"/>
    <s v="2021"/>
    <s v="07"/>
    <n v="10009000"/>
    <x v="9"/>
    <x v="2"/>
    <n v="58759"/>
    <n v="201608725"/>
    <n v="58.759"/>
    <n v="201608.72500000001"/>
    <n v="201.60872499999999"/>
    <x v="0"/>
  </r>
  <r>
    <n v="202107"/>
    <x v="11"/>
    <s v="2021"/>
    <s v="07"/>
    <n v="10009000"/>
    <x v="9"/>
    <x v="3"/>
    <n v="345692"/>
    <n v="386427419"/>
    <n v="345.69200000000001"/>
    <n v="386427.41899999999"/>
    <n v="386.42741899999999"/>
    <x v="0"/>
  </r>
  <r>
    <n v="202107"/>
    <x v="11"/>
    <s v="2021"/>
    <s v="07"/>
    <n v="10009000"/>
    <x v="9"/>
    <x v="4"/>
    <n v="236496"/>
    <n v="273563100"/>
    <n v="236.49600000000001"/>
    <n v="273563.09999999998"/>
    <n v="273.56310000000002"/>
    <x v="0"/>
  </r>
  <r>
    <n v="202107"/>
    <x v="11"/>
    <s v="2021"/>
    <s v="07"/>
    <n v="10009000"/>
    <x v="9"/>
    <x v="5"/>
    <n v="430912"/>
    <n v="596342347"/>
    <n v="430.91199999999998"/>
    <n v="596342.34699999995"/>
    <n v="596.34234700000002"/>
    <x v="0"/>
  </r>
  <r>
    <n v="202107"/>
    <x v="11"/>
    <s v="2021"/>
    <s v="07"/>
    <n v="10009000"/>
    <x v="9"/>
    <x v="6"/>
    <n v="384240"/>
    <n v="1045333945"/>
    <n v="384.24"/>
    <n v="1045333.9449999999"/>
    <n v="1045.3339450000001"/>
    <x v="0"/>
  </r>
  <r>
    <n v="202107"/>
    <x v="11"/>
    <s v="2021"/>
    <s v="07"/>
    <n v="10010000"/>
    <x v="10"/>
    <x v="0"/>
    <n v="298146"/>
    <n v="123093283"/>
    <n v="298.14600000000002"/>
    <n v="123093.283"/>
    <n v="123.093283"/>
    <x v="0"/>
  </r>
  <r>
    <n v="202107"/>
    <x v="11"/>
    <s v="2021"/>
    <s v="07"/>
    <n v="10010000"/>
    <x v="10"/>
    <x v="1"/>
    <n v="25300"/>
    <n v="58898303"/>
    <n v="25.3"/>
    <n v="58898.303"/>
    <n v="58.898302999999999"/>
    <x v="0"/>
  </r>
  <r>
    <n v="202107"/>
    <x v="11"/>
    <s v="2021"/>
    <s v="07"/>
    <n v="10010000"/>
    <x v="10"/>
    <x v="2"/>
    <n v="40017"/>
    <n v="124415518"/>
    <n v="40.017000000000003"/>
    <n v="124415.518"/>
    <n v="124.41551800000001"/>
    <x v="0"/>
  </r>
  <r>
    <n v="202107"/>
    <x v="11"/>
    <s v="2021"/>
    <s v="07"/>
    <n v="10010000"/>
    <x v="10"/>
    <x v="3"/>
    <n v="257634"/>
    <n v="272562218"/>
    <n v="257.63400000000001"/>
    <n v="272562.21799999999"/>
    <n v="272.56221799999997"/>
    <x v="0"/>
  </r>
  <r>
    <n v="202107"/>
    <x v="11"/>
    <s v="2021"/>
    <s v="07"/>
    <n v="10010000"/>
    <x v="10"/>
    <x v="4"/>
    <n v="175937"/>
    <n v="202465732"/>
    <n v="175.93700000000001"/>
    <n v="202465.73199999999"/>
    <n v="202.465732"/>
    <x v="0"/>
  </r>
  <r>
    <n v="202107"/>
    <x v="11"/>
    <s v="2021"/>
    <s v="07"/>
    <n v="10010000"/>
    <x v="10"/>
    <x v="5"/>
    <n v="328762"/>
    <n v="469187554"/>
    <n v="328.762"/>
    <n v="469187.554"/>
    <n v="469.18755399999998"/>
    <x v="0"/>
  </r>
  <r>
    <n v="202107"/>
    <x v="11"/>
    <s v="2021"/>
    <s v="07"/>
    <n v="10010000"/>
    <x v="10"/>
    <x v="6"/>
    <n v="283335"/>
    <n v="753798586"/>
    <n v="283.33499999999998"/>
    <n v="753798.58600000001"/>
    <n v="753.798586"/>
    <x v="0"/>
  </r>
  <r>
    <n v="202107"/>
    <x v="11"/>
    <s v="2021"/>
    <s v="07"/>
    <n v="10020000"/>
    <x v="11"/>
    <x v="0"/>
    <n v="348805"/>
    <n v="145966205"/>
    <n v="348.80500000000001"/>
    <n v="145966.20499999999"/>
    <n v="145.966205"/>
    <x v="0"/>
  </r>
  <r>
    <n v="202107"/>
    <x v="11"/>
    <s v="2021"/>
    <s v="07"/>
    <n v="10020000"/>
    <x v="11"/>
    <x v="1"/>
    <n v="23377"/>
    <n v="62522701"/>
    <n v="23.376999999999999"/>
    <n v="62522.701000000001"/>
    <n v="62.522700999999998"/>
    <x v="0"/>
  </r>
  <r>
    <n v="202107"/>
    <x v="11"/>
    <s v="2021"/>
    <s v="07"/>
    <n v="10020000"/>
    <x v="11"/>
    <x v="2"/>
    <n v="40962"/>
    <n v="130866699"/>
    <n v="40.962000000000003"/>
    <n v="130866.69899999999"/>
    <n v="130.86669900000001"/>
    <x v="0"/>
  </r>
  <r>
    <n v="202107"/>
    <x v="11"/>
    <s v="2021"/>
    <s v="07"/>
    <n v="10020000"/>
    <x v="11"/>
    <x v="3"/>
    <n v="177708"/>
    <n v="186686328"/>
    <n v="177.708"/>
    <n v="186686.32800000001"/>
    <n v="186.686328"/>
    <x v="0"/>
  </r>
  <r>
    <n v="202107"/>
    <x v="11"/>
    <s v="2021"/>
    <s v="07"/>
    <n v="10020000"/>
    <x v="11"/>
    <x v="4"/>
    <n v="147801"/>
    <n v="188774655"/>
    <n v="147.80099999999999"/>
    <n v="188774.655"/>
    <n v="188.774655"/>
    <x v="0"/>
  </r>
  <r>
    <n v="202107"/>
    <x v="11"/>
    <s v="2021"/>
    <s v="07"/>
    <n v="10020000"/>
    <x v="11"/>
    <x v="5"/>
    <n v="337466"/>
    <n v="491023257"/>
    <n v="337.46600000000001"/>
    <n v="491023.25699999998"/>
    <n v="491.023257"/>
    <x v="0"/>
  </r>
  <r>
    <n v="202107"/>
    <x v="11"/>
    <s v="2021"/>
    <s v="07"/>
    <n v="10020000"/>
    <x v="11"/>
    <x v="6"/>
    <n v="259898"/>
    <n v="770633918"/>
    <n v="259.89800000000002"/>
    <n v="770633.91799999995"/>
    <n v="770.63391799999999"/>
    <x v="0"/>
  </r>
  <r>
    <n v="202107"/>
    <x v="11"/>
    <s v="2021"/>
    <s v="07"/>
    <n v="67000000"/>
    <x v="12"/>
    <x v="0"/>
    <n v="2385663"/>
    <n v="976135777"/>
    <n v="2385.663"/>
    <n v="976135.777"/>
    <n v="976.13577699999996"/>
    <x v="0"/>
  </r>
  <r>
    <n v="202107"/>
    <x v="11"/>
    <s v="2021"/>
    <s v="07"/>
    <n v="67000000"/>
    <x v="12"/>
    <x v="1"/>
    <n v="166976"/>
    <n v="376716537"/>
    <n v="166.976"/>
    <n v="376716.53700000001"/>
    <n v="376.71653700000002"/>
    <x v="0"/>
  </r>
  <r>
    <n v="202107"/>
    <x v="11"/>
    <s v="2021"/>
    <s v="07"/>
    <n v="67000000"/>
    <x v="12"/>
    <x v="2"/>
    <n v="326046"/>
    <n v="1024889354"/>
    <n v="326.04599999999999"/>
    <n v="1024889.3540000001"/>
    <n v="1024.8893539999999"/>
    <x v="0"/>
  </r>
  <r>
    <n v="202107"/>
    <x v="11"/>
    <s v="2021"/>
    <s v="07"/>
    <n v="67000000"/>
    <x v="12"/>
    <x v="3"/>
    <n v="1349487"/>
    <n v="1371104006"/>
    <n v="1349.4870000000001"/>
    <n v="1371104.0060000001"/>
    <n v="1371.104006"/>
    <x v="0"/>
  </r>
  <r>
    <n v="202107"/>
    <x v="11"/>
    <s v="2021"/>
    <s v="07"/>
    <n v="67000000"/>
    <x v="12"/>
    <x v="4"/>
    <n v="1095294"/>
    <n v="1406799946"/>
    <n v="1095.2940000000001"/>
    <n v="1406799.946"/>
    <n v="1406.7999460000001"/>
    <x v="0"/>
  </r>
  <r>
    <n v="202107"/>
    <x v="11"/>
    <s v="2021"/>
    <s v="07"/>
    <n v="67000000"/>
    <x v="12"/>
    <x v="5"/>
    <n v="2393755"/>
    <n v="3400109631"/>
    <n v="2393.7550000000001"/>
    <n v="3400109.6310000001"/>
    <n v="3400.1096309999998"/>
    <x v="0"/>
  </r>
  <r>
    <n v="202107"/>
    <x v="11"/>
    <s v="2021"/>
    <s v="07"/>
    <n v="67000000"/>
    <x v="12"/>
    <x v="6"/>
    <n v="1950737"/>
    <n v="5149401185"/>
    <n v="1950.7370000000001"/>
    <n v="5149401.1849999996"/>
    <n v="5149.4011849999997"/>
    <x v="0"/>
  </r>
  <r>
    <n v="202107"/>
    <x v="11"/>
    <s v="2021"/>
    <s v="07"/>
    <n v="64000000"/>
    <x v="13"/>
    <x v="0"/>
    <n v="3893563"/>
    <n v="1663813154"/>
    <n v="3893.5630000000001"/>
    <n v="1663813.1540000001"/>
    <n v="1663.8131539999999"/>
    <x v="0"/>
  </r>
  <r>
    <n v="202107"/>
    <x v="11"/>
    <s v="2021"/>
    <s v="07"/>
    <n v="64000000"/>
    <x v="13"/>
    <x v="1"/>
    <n v="255951"/>
    <n v="570113605"/>
    <n v="255.95099999999999"/>
    <n v="570113.60499999998"/>
    <n v="570.11360500000001"/>
    <x v="0"/>
  </r>
  <r>
    <n v="202107"/>
    <x v="11"/>
    <s v="2021"/>
    <s v="07"/>
    <n v="64000000"/>
    <x v="13"/>
    <x v="2"/>
    <n v="515829"/>
    <n v="1621250382"/>
    <n v="515.82899999999995"/>
    <n v="1621250.382"/>
    <n v="1621.2503819999999"/>
    <x v="0"/>
  </r>
  <r>
    <n v="202107"/>
    <x v="11"/>
    <s v="2021"/>
    <s v="07"/>
    <n v="64000000"/>
    <x v="13"/>
    <x v="3"/>
    <n v="2004826"/>
    <n v="2061861182"/>
    <n v="2004.826"/>
    <n v="2061861.182"/>
    <n v="2061.8611820000001"/>
    <x v="0"/>
  </r>
  <r>
    <n v="202107"/>
    <x v="11"/>
    <s v="2021"/>
    <s v="07"/>
    <n v="64000000"/>
    <x v="13"/>
    <x v="4"/>
    <n v="1773315"/>
    <n v="2227760308"/>
    <n v="1773.3150000000001"/>
    <n v="2227760.3080000002"/>
    <n v="2227.7603079999999"/>
    <x v="0"/>
  </r>
  <r>
    <n v="202107"/>
    <x v="11"/>
    <s v="2021"/>
    <s v="07"/>
    <n v="64000000"/>
    <x v="13"/>
    <x v="5"/>
    <n v="3823955"/>
    <n v="5525722006"/>
    <n v="3823.9549999999999"/>
    <n v="5525722.0060000001"/>
    <n v="5525.722006"/>
    <x v="0"/>
  </r>
  <r>
    <n v="202107"/>
    <x v="11"/>
    <s v="2021"/>
    <s v="07"/>
    <n v="64000000"/>
    <x v="13"/>
    <x v="6"/>
    <n v="2940157"/>
    <n v="8281213724"/>
    <n v="2940.1570000000002"/>
    <n v="8281213.7240000004"/>
    <n v="8281.2137239999993"/>
    <x v="0"/>
  </r>
  <r>
    <n v="202107"/>
    <x v="11"/>
    <s v="2021"/>
    <s v="07"/>
    <n v="10013000"/>
    <x v="14"/>
    <x v="0"/>
    <n v="566261"/>
    <n v="246758162"/>
    <n v="566.26099999999997"/>
    <n v="246758.16200000001"/>
    <n v="246.758162"/>
    <x v="0"/>
  </r>
  <r>
    <n v="202107"/>
    <x v="11"/>
    <s v="2021"/>
    <s v="07"/>
    <n v="10013000"/>
    <x v="14"/>
    <x v="1"/>
    <n v="43556"/>
    <n v="100257264"/>
    <n v="43.555999999999997"/>
    <n v="100257.264"/>
    <n v="100.25726400000001"/>
    <x v="0"/>
  </r>
  <r>
    <n v="202107"/>
    <x v="11"/>
    <s v="2021"/>
    <s v="07"/>
    <n v="10013000"/>
    <x v="14"/>
    <x v="2"/>
    <n v="83190"/>
    <n v="287742317"/>
    <n v="83.19"/>
    <n v="287742.31699999998"/>
    <n v="287.74231700000001"/>
    <x v="0"/>
  </r>
  <r>
    <n v="202107"/>
    <x v="11"/>
    <s v="2021"/>
    <s v="07"/>
    <n v="10013000"/>
    <x v="14"/>
    <x v="3"/>
    <n v="427875"/>
    <n v="446783455"/>
    <n v="427.875"/>
    <n v="446783.45500000002"/>
    <n v="446.783455"/>
    <x v="0"/>
  </r>
  <r>
    <n v="202107"/>
    <x v="11"/>
    <s v="2021"/>
    <s v="07"/>
    <n v="10013000"/>
    <x v="14"/>
    <x v="4"/>
    <n v="319015"/>
    <n v="363320150"/>
    <n v="319.01499999999999"/>
    <n v="363320.15"/>
    <n v="363.32015000000001"/>
    <x v="0"/>
  </r>
  <r>
    <n v="202107"/>
    <x v="11"/>
    <s v="2021"/>
    <s v="07"/>
    <n v="10013000"/>
    <x v="14"/>
    <x v="5"/>
    <n v="588761"/>
    <n v="852481395"/>
    <n v="588.76099999999997"/>
    <n v="852481.39500000002"/>
    <n v="852.48139500000002"/>
    <x v="0"/>
  </r>
  <r>
    <n v="202107"/>
    <x v="11"/>
    <s v="2021"/>
    <s v="07"/>
    <n v="10013000"/>
    <x v="14"/>
    <x v="6"/>
    <n v="515724"/>
    <n v="1474483572"/>
    <n v="515.72400000000005"/>
    <n v="1474483.5719999999"/>
    <n v="1474.4835720000001"/>
    <x v="0"/>
  </r>
  <r>
    <n v="202107"/>
    <x v="11"/>
    <s v="2021"/>
    <s v="07"/>
    <n v="10017000"/>
    <x v="15"/>
    <x v="0"/>
    <n v="561503"/>
    <n v="218876277"/>
    <n v="561.50300000000004"/>
    <n v="218876.277"/>
    <n v="218.87627699999999"/>
    <x v="0"/>
  </r>
  <r>
    <n v="202107"/>
    <x v="11"/>
    <s v="2021"/>
    <s v="07"/>
    <n v="10017000"/>
    <x v="15"/>
    <x v="1"/>
    <n v="33833"/>
    <n v="92458674"/>
    <n v="33.832999999999998"/>
    <n v="92458.673999999999"/>
    <n v="92.458674000000002"/>
    <x v="0"/>
  </r>
  <r>
    <n v="202107"/>
    <x v="11"/>
    <s v="2021"/>
    <s v="07"/>
    <n v="10017000"/>
    <x v="15"/>
    <x v="2"/>
    <n v="55516"/>
    <n v="188883036"/>
    <n v="55.515999999999998"/>
    <n v="188883.03599999999"/>
    <n v="188.883036"/>
    <x v="0"/>
  </r>
  <r>
    <n v="202107"/>
    <x v="11"/>
    <s v="2021"/>
    <s v="07"/>
    <n v="10017000"/>
    <x v="15"/>
    <x v="3"/>
    <n v="281204"/>
    <n v="271915176"/>
    <n v="281.20400000000001"/>
    <n v="271915.17599999998"/>
    <n v="271.91517599999997"/>
    <x v="0"/>
  </r>
  <r>
    <n v="202107"/>
    <x v="11"/>
    <s v="2021"/>
    <s v="07"/>
    <n v="10017000"/>
    <x v="15"/>
    <x v="4"/>
    <n v="264712"/>
    <n v="303573569"/>
    <n v="264.71199999999999"/>
    <n v="303573.56900000002"/>
    <n v="303.57356900000002"/>
    <x v="0"/>
  </r>
  <r>
    <n v="202107"/>
    <x v="11"/>
    <s v="2021"/>
    <s v="07"/>
    <n v="10017000"/>
    <x v="15"/>
    <x v="5"/>
    <n v="510894"/>
    <n v="649034753"/>
    <n v="510.89400000000001"/>
    <n v="649034.75300000003"/>
    <n v="649.03475300000002"/>
    <x v="0"/>
  </r>
  <r>
    <n v="202107"/>
    <x v="11"/>
    <s v="2021"/>
    <s v="07"/>
    <n v="10017000"/>
    <x v="15"/>
    <x v="6"/>
    <n v="418941"/>
    <n v="1042193220"/>
    <n v="418.94099999999997"/>
    <n v="1042193.22"/>
    <n v="1042.1932200000001"/>
    <x v="0"/>
  </r>
  <r>
    <n v="202107"/>
    <x v="11"/>
    <s v="2021"/>
    <s v="07"/>
    <n v="10002000"/>
    <x v="16"/>
    <x v="0"/>
    <n v="465094"/>
    <n v="175648894"/>
    <n v="465.09399999999999"/>
    <n v="175648.894"/>
    <n v="175.64889400000001"/>
    <x v="0"/>
  </r>
  <r>
    <n v="202107"/>
    <x v="11"/>
    <s v="2021"/>
    <s v="07"/>
    <n v="10002000"/>
    <x v="16"/>
    <x v="1"/>
    <n v="29149"/>
    <n v="70909836"/>
    <n v="29.149000000000001"/>
    <n v="70909.835999999996"/>
    <n v="70.909835999999999"/>
    <x v="0"/>
  </r>
  <r>
    <n v="202107"/>
    <x v="11"/>
    <s v="2021"/>
    <s v="07"/>
    <n v="10002000"/>
    <x v="16"/>
    <x v="2"/>
    <n v="55836"/>
    <n v="191333214"/>
    <n v="55.835999999999999"/>
    <n v="191333.21400000001"/>
    <n v="191.333214"/>
    <x v="0"/>
  </r>
  <r>
    <n v="202107"/>
    <x v="11"/>
    <s v="2021"/>
    <s v="07"/>
    <n v="10002000"/>
    <x v="16"/>
    <x v="3"/>
    <n v="245286"/>
    <n v="267575967"/>
    <n v="245.286"/>
    <n v="267575.967"/>
    <n v="267.57596699999999"/>
    <x v="0"/>
  </r>
  <r>
    <n v="202107"/>
    <x v="11"/>
    <s v="2021"/>
    <s v="07"/>
    <n v="10002000"/>
    <x v="16"/>
    <x v="4"/>
    <n v="227125"/>
    <n v="260622321"/>
    <n v="227.125"/>
    <n v="260622.321"/>
    <n v="260.622321"/>
    <x v="0"/>
  </r>
  <r>
    <n v="202107"/>
    <x v="11"/>
    <s v="2021"/>
    <s v="07"/>
    <n v="10002000"/>
    <x v="16"/>
    <x v="5"/>
    <n v="446699"/>
    <n v="531513674"/>
    <n v="446.69900000000001"/>
    <n v="531513.674"/>
    <n v="531.51367400000004"/>
    <x v="0"/>
  </r>
  <r>
    <n v="202107"/>
    <x v="11"/>
    <s v="2021"/>
    <s v="07"/>
    <n v="10002000"/>
    <x v="16"/>
    <x v="6"/>
    <n v="334250"/>
    <n v="886243469"/>
    <n v="334.25"/>
    <n v="886243.46900000004"/>
    <n v="886.243469"/>
    <x v="0"/>
  </r>
  <r>
    <n v="202107"/>
    <x v="11"/>
    <s v="2021"/>
    <s v="07"/>
    <n v="10015000"/>
    <x v="17"/>
    <x v="0"/>
    <n v="342833"/>
    <n v="151561535"/>
    <n v="342.83300000000003"/>
    <n v="151561.535"/>
    <n v="151.56153499999999"/>
    <x v="0"/>
  </r>
  <r>
    <n v="202107"/>
    <x v="11"/>
    <s v="2021"/>
    <s v="07"/>
    <n v="10015000"/>
    <x v="17"/>
    <x v="1"/>
    <n v="19849"/>
    <n v="47039161"/>
    <n v="19.849"/>
    <n v="47039.161"/>
    <n v="47.039161"/>
    <x v="0"/>
  </r>
  <r>
    <n v="202107"/>
    <x v="11"/>
    <s v="2021"/>
    <s v="07"/>
    <n v="10015000"/>
    <x v="17"/>
    <x v="2"/>
    <n v="34999"/>
    <n v="132827335"/>
    <n v="34.999000000000002"/>
    <n v="132827.33499999999"/>
    <n v="132.82733500000001"/>
    <x v="0"/>
  </r>
  <r>
    <n v="202107"/>
    <x v="11"/>
    <s v="2021"/>
    <s v="07"/>
    <n v="10015000"/>
    <x v="17"/>
    <x v="3"/>
    <n v="168347"/>
    <n v="183902923"/>
    <n v="168.34700000000001"/>
    <n v="183902.92300000001"/>
    <n v="183.90292299999999"/>
    <x v="0"/>
  </r>
  <r>
    <n v="202107"/>
    <x v="11"/>
    <s v="2021"/>
    <s v="07"/>
    <n v="10015000"/>
    <x v="17"/>
    <x v="4"/>
    <n v="151038"/>
    <n v="173102343"/>
    <n v="151.03800000000001"/>
    <n v="173102.34299999999"/>
    <n v="173.10234299999999"/>
    <x v="0"/>
  </r>
  <r>
    <n v="202107"/>
    <x v="11"/>
    <s v="2021"/>
    <s v="07"/>
    <n v="10015000"/>
    <x v="17"/>
    <x v="5"/>
    <n v="303409"/>
    <n v="391115093"/>
    <n v="303.40899999999999"/>
    <n v="391115.09299999999"/>
    <n v="391.115093"/>
    <x v="0"/>
  </r>
  <r>
    <n v="202107"/>
    <x v="11"/>
    <s v="2021"/>
    <s v="07"/>
    <n v="10015000"/>
    <x v="17"/>
    <x v="6"/>
    <n v="221391"/>
    <n v="615997038"/>
    <n v="221.39099999999999"/>
    <n v="615997.03799999994"/>
    <n v="615.99703799999997"/>
    <x v="0"/>
  </r>
  <r>
    <n v="202107"/>
    <x v="11"/>
    <s v="2021"/>
    <s v="07"/>
    <n v="10014000"/>
    <x v="18"/>
    <x v="0"/>
    <n v="158427"/>
    <n v="66133730"/>
    <n v="158.42699999999999"/>
    <n v="66133.73"/>
    <n v="66.13373"/>
    <x v="0"/>
  </r>
  <r>
    <n v="202107"/>
    <x v="11"/>
    <s v="2021"/>
    <s v="07"/>
    <n v="10014000"/>
    <x v="18"/>
    <x v="1"/>
    <n v="12334"/>
    <n v="27942850"/>
    <n v="12.334"/>
    <n v="27942.85"/>
    <n v="27.94285"/>
    <x v="0"/>
  </r>
  <r>
    <n v="202107"/>
    <x v="11"/>
    <s v="2021"/>
    <s v="07"/>
    <n v="10014000"/>
    <x v="18"/>
    <x v="2"/>
    <n v="16540"/>
    <n v="68566450"/>
    <n v="16.54"/>
    <n v="68566.45"/>
    <n v="68.566450000000003"/>
    <x v="0"/>
  </r>
  <r>
    <n v="202107"/>
    <x v="11"/>
    <s v="2021"/>
    <s v="07"/>
    <n v="10014000"/>
    <x v="18"/>
    <x v="3"/>
    <n v="98542"/>
    <n v="103909573"/>
    <n v="98.542000000000002"/>
    <n v="103909.573"/>
    <n v="103.90957299999999"/>
    <x v="0"/>
  </r>
  <r>
    <n v="202107"/>
    <x v="11"/>
    <s v="2021"/>
    <s v="07"/>
    <n v="10014000"/>
    <x v="18"/>
    <x v="4"/>
    <n v="79162"/>
    <n v="85862802"/>
    <n v="79.162000000000006"/>
    <n v="85862.801999999996"/>
    <n v="85.862802000000002"/>
    <x v="0"/>
  </r>
  <r>
    <n v="202107"/>
    <x v="11"/>
    <s v="2021"/>
    <s v="07"/>
    <n v="10014000"/>
    <x v="18"/>
    <x v="5"/>
    <n v="147999"/>
    <n v="191721196"/>
    <n v="147.999"/>
    <n v="191721.196"/>
    <n v="191.72119599999999"/>
    <x v="0"/>
  </r>
  <r>
    <n v="202107"/>
    <x v="11"/>
    <s v="2021"/>
    <s v="07"/>
    <n v="10014000"/>
    <x v="18"/>
    <x v="6"/>
    <n v="105909"/>
    <n v="309445677"/>
    <n v="105.90900000000001"/>
    <n v="309445.67700000003"/>
    <n v="309.44567699999999"/>
    <x v="0"/>
  </r>
  <r>
    <n v="202107"/>
    <x v="11"/>
    <s v="2021"/>
    <s v="07"/>
    <n v="10016000"/>
    <x v="19"/>
    <x v="0"/>
    <n v="63180"/>
    <n v="24011698"/>
    <n v="63.18"/>
    <n v="24011.698"/>
    <n v="24.011697999999999"/>
    <x v="0"/>
  </r>
  <r>
    <n v="202107"/>
    <x v="11"/>
    <s v="2021"/>
    <s v="07"/>
    <n v="10016000"/>
    <x v="19"/>
    <x v="1"/>
    <n v="5499"/>
    <n v="14128644"/>
    <n v="5.4989999999999997"/>
    <n v="14128.644"/>
    <n v="14.128644"/>
    <x v="0"/>
  </r>
  <r>
    <n v="202107"/>
    <x v="11"/>
    <s v="2021"/>
    <s v="07"/>
    <n v="10016000"/>
    <x v="19"/>
    <x v="2"/>
    <n v="8780"/>
    <n v="24280652"/>
    <n v="8.7799999999999994"/>
    <n v="24280.651999999998"/>
    <n v="24.280652"/>
    <x v="0"/>
  </r>
  <r>
    <n v="202107"/>
    <x v="11"/>
    <s v="2021"/>
    <s v="07"/>
    <n v="10016000"/>
    <x v="19"/>
    <x v="3"/>
    <n v="35643"/>
    <n v="37703038"/>
    <n v="35.643000000000001"/>
    <n v="37703.038"/>
    <n v="37.703037999999999"/>
    <x v="0"/>
  </r>
  <r>
    <n v="202107"/>
    <x v="11"/>
    <s v="2021"/>
    <s v="07"/>
    <n v="10016000"/>
    <x v="19"/>
    <x v="4"/>
    <n v="40440"/>
    <n v="46601640"/>
    <n v="40.44"/>
    <n v="46601.64"/>
    <n v="46.601640000000003"/>
    <x v="0"/>
  </r>
  <r>
    <n v="202107"/>
    <x v="11"/>
    <s v="2021"/>
    <s v="07"/>
    <n v="10016000"/>
    <x v="19"/>
    <x v="5"/>
    <n v="63022"/>
    <n v="74363725"/>
    <n v="63.021999999999998"/>
    <n v="74363.725000000006"/>
    <n v="74.363725000000002"/>
    <x v="0"/>
  </r>
  <r>
    <n v="202107"/>
    <x v="11"/>
    <s v="2021"/>
    <s v="07"/>
    <n v="10016000"/>
    <x v="19"/>
    <x v="6"/>
    <n v="45628"/>
    <n v="126256295"/>
    <n v="45.628"/>
    <n v="126256.295"/>
    <n v="126.25629499999999"/>
    <x v="0"/>
  </r>
  <r>
    <n v="202107"/>
    <x v="11"/>
    <s v="2021"/>
    <s v="07"/>
    <s v="9002000"/>
    <x v="20"/>
    <x v="0"/>
    <n v="57135"/>
    <n v="20887898"/>
    <n v="57.134999999999998"/>
    <n v="20887.898000000001"/>
    <n v="20.887898"/>
    <x v="0"/>
  </r>
  <r>
    <n v="202107"/>
    <x v="11"/>
    <s v="2021"/>
    <s v="07"/>
    <s v="9002000"/>
    <x v="20"/>
    <x v="1"/>
    <n v="4649"/>
    <n v="10059022"/>
    <n v="4.649"/>
    <n v="10059.022000000001"/>
    <n v="10.059022000000001"/>
    <x v="0"/>
  </r>
  <r>
    <n v="202107"/>
    <x v="11"/>
    <s v="2021"/>
    <s v="07"/>
    <s v="9002000"/>
    <x v="20"/>
    <x v="2"/>
    <n v="8464"/>
    <n v="25967693"/>
    <n v="8.4640000000000004"/>
    <n v="25967.692999999999"/>
    <n v="25.967693000000001"/>
    <x v="0"/>
  </r>
  <r>
    <n v="202107"/>
    <x v="11"/>
    <s v="2021"/>
    <s v="07"/>
    <s v="9002000"/>
    <x v="20"/>
    <x v="3"/>
    <n v="22707"/>
    <n v="28535821"/>
    <n v="22.707000000000001"/>
    <n v="28535.821"/>
    <n v="28.535820999999999"/>
    <x v="0"/>
  </r>
  <r>
    <n v="202107"/>
    <x v="11"/>
    <s v="2021"/>
    <s v="07"/>
    <s v="9002000"/>
    <x v="20"/>
    <x v="4"/>
    <n v="32666"/>
    <n v="35574005"/>
    <n v="32.665999999999997"/>
    <n v="35574.004999999997"/>
    <n v="35.574005"/>
    <x v="0"/>
  </r>
  <r>
    <n v="202107"/>
    <x v="11"/>
    <s v="2021"/>
    <s v="07"/>
    <s v="9002000"/>
    <x v="20"/>
    <x v="5"/>
    <n v="72887"/>
    <n v="99433038"/>
    <n v="72.887"/>
    <n v="99433.038"/>
    <n v="99.433037999999996"/>
    <x v="0"/>
  </r>
  <r>
    <n v="202107"/>
    <x v="11"/>
    <s v="2021"/>
    <s v="07"/>
    <s v="9002000"/>
    <x v="20"/>
    <x v="6"/>
    <n v="43627"/>
    <n v="102536477"/>
    <n v="43.627000000000002"/>
    <n v="102536.477"/>
    <n v="102.536477"/>
    <x v="0"/>
  </r>
  <r>
    <n v="202107"/>
    <x v="11"/>
    <s v="2021"/>
    <s v="07"/>
    <n v="9007000"/>
    <x v="21"/>
    <x v="0"/>
    <n v="10209"/>
    <n v="3650929"/>
    <n v="10.209"/>
    <n v="3650.9290000000001"/>
    <n v="3.6509290000000001"/>
    <x v="0"/>
  </r>
  <r>
    <n v="202107"/>
    <x v="11"/>
    <s v="2021"/>
    <s v="07"/>
    <n v="9007000"/>
    <x v="21"/>
    <x v="1"/>
    <n v="744"/>
    <n v="1510168"/>
    <n v="0.74399999999999999"/>
    <n v="1510.1679999999999"/>
    <n v="1.510168"/>
    <x v="0"/>
  </r>
  <r>
    <n v="202107"/>
    <x v="11"/>
    <s v="2021"/>
    <s v="07"/>
    <n v="9007000"/>
    <x v="21"/>
    <x v="2"/>
    <n v="1153"/>
    <n v="2642366"/>
    <n v="1.153"/>
    <n v="2642.366"/>
    <n v="2.642366"/>
    <x v="0"/>
  </r>
  <r>
    <n v="202107"/>
    <x v="11"/>
    <s v="2021"/>
    <s v="07"/>
    <n v="9007000"/>
    <x v="21"/>
    <x v="3"/>
    <n v="3959"/>
    <n v="4440623"/>
    <n v="3.9590000000000001"/>
    <n v="4440.6229999999996"/>
    <n v="4.4406230000000004"/>
    <x v="0"/>
  </r>
  <r>
    <n v="202107"/>
    <x v="11"/>
    <s v="2021"/>
    <s v="07"/>
    <n v="9007000"/>
    <x v="21"/>
    <x v="4"/>
    <n v="6364"/>
    <n v="8237638"/>
    <n v="6.3639999999999999"/>
    <n v="8237.6380000000008"/>
    <n v="8.2376380000000005"/>
    <x v="0"/>
  </r>
  <r>
    <n v="202107"/>
    <x v="11"/>
    <s v="2021"/>
    <s v="07"/>
    <n v="9007000"/>
    <x v="21"/>
    <x v="5"/>
    <n v="7554"/>
    <n v="9799307"/>
    <n v="7.5540000000000003"/>
    <n v="9799.3070000000007"/>
    <n v="9.7993070000000007"/>
    <x v="0"/>
  </r>
  <r>
    <n v="202107"/>
    <x v="11"/>
    <s v="2021"/>
    <s v="07"/>
    <n v="9007000"/>
    <x v="21"/>
    <x v="6"/>
    <n v="7928"/>
    <n v="17175380"/>
    <n v="7.9279999999999999"/>
    <n v="17175.38"/>
    <n v="17.175380000000001"/>
    <x v="0"/>
  </r>
  <r>
    <n v="202108"/>
    <x v="12"/>
    <s v="2021"/>
    <s v="08"/>
    <n v="63000000"/>
    <x v="0"/>
    <x v="0"/>
    <n v="9415416"/>
    <n v="4821838542"/>
    <n v="9415.4159999999993"/>
    <n v="4821838.5420000004"/>
    <n v="4821.8385420000004"/>
    <x v="1"/>
  </r>
  <r>
    <n v="202108"/>
    <x v="12"/>
    <s v="2021"/>
    <s v="08"/>
    <n v="63000000"/>
    <x v="0"/>
    <x v="1"/>
    <n v="485602"/>
    <n v="1470953026"/>
    <n v="485.60199999999998"/>
    <n v="1470953.0260000001"/>
    <n v="1470.9530259999999"/>
    <x v="1"/>
  </r>
  <r>
    <n v="202108"/>
    <x v="12"/>
    <s v="2021"/>
    <s v="08"/>
    <n v="63000000"/>
    <x v="0"/>
    <x v="2"/>
    <n v="758293"/>
    <n v="3042192016"/>
    <n v="758.29300000000001"/>
    <n v="3042192.0159999998"/>
    <n v="3042.192016"/>
    <x v="1"/>
  </r>
  <r>
    <n v="202108"/>
    <x v="12"/>
    <s v="2021"/>
    <s v="08"/>
    <n v="63000000"/>
    <x v="0"/>
    <x v="3"/>
    <n v="3714366"/>
    <n v="3110514518"/>
    <n v="3714.366"/>
    <n v="3110514.5180000002"/>
    <n v="3110.514518"/>
    <x v="1"/>
  </r>
  <r>
    <n v="202108"/>
    <x v="12"/>
    <s v="2021"/>
    <s v="08"/>
    <n v="63000000"/>
    <x v="0"/>
    <x v="4"/>
    <n v="3402160"/>
    <n v="6187285846"/>
    <n v="3402.16"/>
    <n v="6187285.8459999999"/>
    <n v="6187.2858459999998"/>
    <x v="1"/>
  </r>
  <r>
    <n v="202108"/>
    <x v="12"/>
    <s v="2021"/>
    <s v="08"/>
    <n v="63000000"/>
    <x v="0"/>
    <x v="5"/>
    <n v="7210608"/>
    <n v="10300807331"/>
    <n v="7210.6080000000002"/>
    <n v="10300807.331"/>
    <n v="10300.807331"/>
    <x v="1"/>
  </r>
  <r>
    <n v="202108"/>
    <x v="12"/>
    <s v="2021"/>
    <s v="08"/>
    <n v="63000000"/>
    <x v="0"/>
    <x v="6"/>
    <n v="4570126"/>
    <n v="15438175868"/>
    <n v="4570.1260000000002"/>
    <n v="15438175.868000001"/>
    <n v="15438.175868"/>
    <x v="1"/>
  </r>
  <r>
    <n v="202108"/>
    <x v="12"/>
    <s v="2021"/>
    <s v="08"/>
    <n v="65000000"/>
    <x v="1"/>
    <x v="0"/>
    <n v="9988580"/>
    <n v="4461654553"/>
    <n v="9988.58"/>
    <n v="4461654.5530000003"/>
    <n v="4461.6545530000003"/>
    <x v="1"/>
  </r>
  <r>
    <n v="202108"/>
    <x v="12"/>
    <s v="2021"/>
    <s v="08"/>
    <n v="65000000"/>
    <x v="1"/>
    <x v="1"/>
    <n v="604869"/>
    <n v="1457102884"/>
    <n v="604.86900000000003"/>
    <n v="1457102.8840000001"/>
    <n v="1457.1028839999999"/>
    <x v="1"/>
  </r>
  <r>
    <n v="202108"/>
    <x v="12"/>
    <s v="2021"/>
    <s v="08"/>
    <n v="65000000"/>
    <x v="1"/>
    <x v="2"/>
    <n v="949238"/>
    <n v="3083380713"/>
    <n v="949.23800000000006"/>
    <n v="3083380.713"/>
    <n v="3083.380713"/>
    <x v="1"/>
  </r>
  <r>
    <n v="202108"/>
    <x v="12"/>
    <s v="2021"/>
    <s v="08"/>
    <n v="65000000"/>
    <x v="1"/>
    <x v="3"/>
    <n v="4493102"/>
    <n v="3929895228"/>
    <n v="4493.1019999999999"/>
    <n v="3929895.2280000001"/>
    <n v="3929.8952279999999"/>
    <x v="1"/>
  </r>
  <r>
    <n v="202108"/>
    <x v="12"/>
    <s v="2021"/>
    <s v="08"/>
    <n v="65000000"/>
    <x v="1"/>
    <x v="4"/>
    <n v="4120214"/>
    <n v="6511162335"/>
    <n v="4120.2139999999999"/>
    <n v="6511162.335"/>
    <n v="6511.162335"/>
    <x v="1"/>
  </r>
  <r>
    <n v="202108"/>
    <x v="12"/>
    <s v="2021"/>
    <s v="08"/>
    <n v="65000000"/>
    <x v="1"/>
    <x v="5"/>
    <n v="8800557"/>
    <n v="11768713798"/>
    <n v="8800.5570000000007"/>
    <n v="11768713.798"/>
    <n v="11768.713798000001"/>
    <x v="1"/>
  </r>
  <r>
    <n v="202108"/>
    <x v="12"/>
    <s v="2021"/>
    <s v="08"/>
    <n v="65000000"/>
    <x v="1"/>
    <x v="6"/>
    <n v="6001590"/>
    <n v="16505907566"/>
    <n v="6001.59"/>
    <n v="16505907.566"/>
    <n v="16505.907566000002"/>
    <x v="1"/>
  </r>
  <r>
    <n v="202108"/>
    <x v="12"/>
    <s v="2021"/>
    <s v="08"/>
    <n v="68000000"/>
    <x v="2"/>
    <x v="0"/>
    <n v="4516169"/>
    <n v="1928521561"/>
    <n v="4516.1689999999999"/>
    <n v="1928521.561"/>
    <n v="1928.521561"/>
    <x v="1"/>
  </r>
  <r>
    <n v="202108"/>
    <x v="12"/>
    <s v="2021"/>
    <s v="08"/>
    <n v="68000000"/>
    <x v="2"/>
    <x v="1"/>
    <n v="259197"/>
    <n v="623156616"/>
    <n v="259.197"/>
    <n v="623156.61600000004"/>
    <n v="623.15661599999999"/>
    <x v="1"/>
  </r>
  <r>
    <n v="202108"/>
    <x v="12"/>
    <s v="2021"/>
    <s v="08"/>
    <n v="68000000"/>
    <x v="2"/>
    <x v="2"/>
    <n v="447349"/>
    <n v="1459113741"/>
    <n v="447.34899999999999"/>
    <n v="1459113.7409999999"/>
    <n v="1459.1137409999999"/>
    <x v="1"/>
  </r>
  <r>
    <n v="202108"/>
    <x v="12"/>
    <s v="2021"/>
    <s v="08"/>
    <n v="68000000"/>
    <x v="2"/>
    <x v="3"/>
    <n v="2247486"/>
    <n v="2318004374"/>
    <n v="2247.4859999999999"/>
    <n v="2318004.3739999998"/>
    <n v="2318.0043740000001"/>
    <x v="1"/>
  </r>
  <r>
    <n v="202108"/>
    <x v="12"/>
    <s v="2021"/>
    <s v="08"/>
    <n v="68000000"/>
    <x v="2"/>
    <x v="4"/>
    <n v="1838621"/>
    <n v="2800736454"/>
    <n v="1838.6210000000001"/>
    <n v="2800736.4539999999"/>
    <n v="2800.7364539999999"/>
    <x v="1"/>
  </r>
  <r>
    <n v="202108"/>
    <x v="12"/>
    <s v="2021"/>
    <s v="08"/>
    <n v="68000000"/>
    <x v="2"/>
    <x v="5"/>
    <n v="3899054"/>
    <n v="5795074634"/>
    <n v="3899.0540000000001"/>
    <n v="5795074.6339999996"/>
    <n v="5795.0746339999996"/>
    <x v="1"/>
  </r>
  <r>
    <n v="202108"/>
    <x v="12"/>
    <s v="2021"/>
    <s v="08"/>
    <n v="68000000"/>
    <x v="2"/>
    <x v="6"/>
    <n v="2772803"/>
    <n v="7339350070"/>
    <n v="2772.8029999999999"/>
    <n v="7339350.0700000003"/>
    <n v="7339.3500700000004"/>
    <x v="1"/>
  </r>
  <r>
    <n v="202108"/>
    <x v="12"/>
    <s v="2021"/>
    <s v="08"/>
    <n v="10004000"/>
    <x v="3"/>
    <x v="0"/>
    <n v="1301987"/>
    <n v="598066531"/>
    <n v="1301.9870000000001"/>
    <n v="598066.53099999996"/>
    <n v="598.06653100000005"/>
    <x v="1"/>
  </r>
  <r>
    <n v="202108"/>
    <x v="12"/>
    <s v="2021"/>
    <s v="08"/>
    <n v="10004000"/>
    <x v="3"/>
    <x v="1"/>
    <n v="71138"/>
    <n v="182032141"/>
    <n v="71.138000000000005"/>
    <n v="182032.141"/>
    <n v="182.032141"/>
    <x v="1"/>
  </r>
  <r>
    <n v="202108"/>
    <x v="12"/>
    <s v="2021"/>
    <s v="08"/>
    <n v="10004000"/>
    <x v="3"/>
    <x v="2"/>
    <n v="128235"/>
    <n v="483876278"/>
    <n v="128.23500000000001"/>
    <n v="483876.27799999999"/>
    <n v="483.87627800000001"/>
    <x v="1"/>
  </r>
  <r>
    <n v="202108"/>
    <x v="12"/>
    <s v="2021"/>
    <s v="08"/>
    <n v="10004000"/>
    <x v="3"/>
    <x v="3"/>
    <n v="613362"/>
    <n v="651942640"/>
    <n v="613.36199999999997"/>
    <n v="651942.64"/>
    <n v="651.94263999999998"/>
    <x v="1"/>
  </r>
  <r>
    <n v="202108"/>
    <x v="12"/>
    <s v="2021"/>
    <s v="08"/>
    <n v="10004000"/>
    <x v="3"/>
    <x v="4"/>
    <n v="488697"/>
    <n v="798834296"/>
    <n v="488.697"/>
    <n v="798834.29599999997"/>
    <n v="798.83429599999999"/>
    <x v="1"/>
  </r>
  <r>
    <n v="202108"/>
    <x v="12"/>
    <s v="2021"/>
    <s v="08"/>
    <n v="10004000"/>
    <x v="3"/>
    <x v="5"/>
    <n v="1059972"/>
    <n v="1538303488"/>
    <n v="1059.972"/>
    <n v="1538303.4879999999"/>
    <n v="1538.303488"/>
    <x v="1"/>
  </r>
  <r>
    <n v="202108"/>
    <x v="12"/>
    <s v="2021"/>
    <s v="08"/>
    <n v="10004000"/>
    <x v="3"/>
    <x v="6"/>
    <n v="731388"/>
    <n v="1975141618"/>
    <n v="731.38800000000003"/>
    <n v="1975141.618"/>
    <n v="1975.1416180000001"/>
    <x v="1"/>
  </r>
  <r>
    <n v="202108"/>
    <x v="12"/>
    <s v="2021"/>
    <s v="08"/>
    <n v="10018000"/>
    <x v="4"/>
    <x v="0"/>
    <n v="1289431"/>
    <n v="588150287"/>
    <n v="1289.431"/>
    <n v="588150.28700000001"/>
    <n v="588.15028700000005"/>
    <x v="1"/>
  </r>
  <r>
    <n v="202108"/>
    <x v="12"/>
    <s v="2021"/>
    <s v="08"/>
    <n v="10018000"/>
    <x v="4"/>
    <x v="1"/>
    <n v="65852"/>
    <n v="159535963"/>
    <n v="65.852000000000004"/>
    <n v="159535.96299999999"/>
    <n v="159.53596300000001"/>
    <x v="1"/>
  </r>
  <r>
    <n v="202108"/>
    <x v="12"/>
    <s v="2021"/>
    <s v="08"/>
    <n v="10018000"/>
    <x v="4"/>
    <x v="2"/>
    <n v="124065"/>
    <n v="465440181"/>
    <n v="124.065"/>
    <n v="465440.18099999998"/>
    <n v="465.440181"/>
    <x v="1"/>
  </r>
  <r>
    <n v="202108"/>
    <x v="12"/>
    <s v="2021"/>
    <s v="08"/>
    <n v="10018000"/>
    <x v="4"/>
    <x v="3"/>
    <n v="530472"/>
    <n v="540778680"/>
    <n v="530.47199999999998"/>
    <n v="540778.68000000005"/>
    <n v="540.77868000000001"/>
    <x v="1"/>
  </r>
  <r>
    <n v="202108"/>
    <x v="12"/>
    <s v="2021"/>
    <s v="08"/>
    <n v="10018000"/>
    <x v="4"/>
    <x v="4"/>
    <n v="469838"/>
    <n v="818047381"/>
    <n v="469.83800000000002"/>
    <n v="818047.38100000005"/>
    <n v="818.04738099999997"/>
    <x v="1"/>
  </r>
  <r>
    <n v="202108"/>
    <x v="12"/>
    <s v="2021"/>
    <s v="08"/>
    <n v="10018000"/>
    <x v="4"/>
    <x v="5"/>
    <n v="1102672"/>
    <n v="1599171325"/>
    <n v="1102.672"/>
    <n v="1599171.325"/>
    <n v="1599.171325"/>
    <x v="1"/>
  </r>
  <r>
    <n v="202108"/>
    <x v="12"/>
    <s v="2021"/>
    <s v="08"/>
    <n v="10018000"/>
    <x v="4"/>
    <x v="6"/>
    <n v="703545"/>
    <n v="2020463378"/>
    <n v="703.54499999999996"/>
    <n v="2020463.378"/>
    <n v="2020.4633779999999"/>
    <x v="1"/>
  </r>
  <r>
    <n v="202108"/>
    <x v="12"/>
    <s v="2021"/>
    <s v="08"/>
    <n v="10005000"/>
    <x v="5"/>
    <x v="0"/>
    <n v="649611"/>
    <n v="276994244"/>
    <n v="649.61099999999999"/>
    <n v="276994.24400000001"/>
    <n v="276.99424399999998"/>
    <x v="1"/>
  </r>
  <r>
    <n v="202108"/>
    <x v="12"/>
    <s v="2021"/>
    <s v="08"/>
    <n v="10005000"/>
    <x v="5"/>
    <x v="1"/>
    <n v="46514"/>
    <n v="106567159"/>
    <n v="46.514000000000003"/>
    <n v="106567.159"/>
    <n v="106.567159"/>
    <x v="1"/>
  </r>
  <r>
    <n v="202108"/>
    <x v="12"/>
    <s v="2021"/>
    <s v="08"/>
    <n v="10005000"/>
    <x v="5"/>
    <x v="2"/>
    <n v="72780"/>
    <n v="229403672"/>
    <n v="72.78"/>
    <n v="229403.67199999999"/>
    <n v="229.403672"/>
    <x v="1"/>
  </r>
  <r>
    <n v="202108"/>
    <x v="12"/>
    <s v="2021"/>
    <s v="08"/>
    <n v="10005000"/>
    <x v="5"/>
    <x v="3"/>
    <n v="443961"/>
    <n v="456301473"/>
    <n v="443.96100000000001"/>
    <n v="456301.473"/>
    <n v="456.30147299999999"/>
    <x v="1"/>
  </r>
  <r>
    <n v="202108"/>
    <x v="12"/>
    <s v="2021"/>
    <s v="08"/>
    <n v="10005000"/>
    <x v="5"/>
    <x v="4"/>
    <n v="300066"/>
    <n v="441827169"/>
    <n v="300.06599999999997"/>
    <n v="441827.16899999999"/>
    <n v="441.82716900000003"/>
    <x v="1"/>
  </r>
  <r>
    <n v="202108"/>
    <x v="12"/>
    <s v="2021"/>
    <s v="08"/>
    <n v="10005000"/>
    <x v="5"/>
    <x v="5"/>
    <n v="571817"/>
    <n v="807377652"/>
    <n v="571.81700000000001"/>
    <n v="807377.652"/>
    <n v="807.37765200000001"/>
    <x v="1"/>
  </r>
  <r>
    <n v="202108"/>
    <x v="12"/>
    <s v="2021"/>
    <s v="08"/>
    <n v="10005000"/>
    <x v="5"/>
    <x v="6"/>
    <n v="464343"/>
    <n v="1192370148"/>
    <n v="464.34300000000002"/>
    <n v="1192370.148"/>
    <n v="1192.370148"/>
    <x v="1"/>
  </r>
  <r>
    <n v="202108"/>
    <x v="12"/>
    <s v="2021"/>
    <s v="08"/>
    <n v="66000000"/>
    <x v="6"/>
    <x v="0"/>
    <n v="5658929"/>
    <n v="2696559360"/>
    <n v="5658.9290000000001"/>
    <n v="2696559.36"/>
    <n v="2696.5593600000002"/>
    <x v="1"/>
  </r>
  <r>
    <n v="202108"/>
    <x v="12"/>
    <s v="2021"/>
    <s v="08"/>
    <n v="66000000"/>
    <x v="6"/>
    <x v="1"/>
    <n v="362460"/>
    <n v="865676063"/>
    <n v="362.46"/>
    <n v="865676.06299999997"/>
    <n v="865.676063"/>
    <x v="1"/>
  </r>
  <r>
    <n v="202108"/>
    <x v="12"/>
    <s v="2021"/>
    <s v="08"/>
    <n v="66000000"/>
    <x v="6"/>
    <x v="2"/>
    <n v="607616"/>
    <n v="1984825569"/>
    <n v="607.61599999999999"/>
    <n v="1984825.5689999999"/>
    <n v="1984.8255690000001"/>
    <x v="1"/>
  </r>
  <r>
    <n v="202108"/>
    <x v="12"/>
    <s v="2021"/>
    <s v="08"/>
    <n v="66000000"/>
    <x v="6"/>
    <x v="3"/>
    <n v="2829356"/>
    <n v="2928853785"/>
    <n v="2829.3560000000002"/>
    <n v="2928853.7850000001"/>
    <n v="2928.8537849999998"/>
    <x v="1"/>
  </r>
  <r>
    <n v="202108"/>
    <x v="12"/>
    <s v="2021"/>
    <s v="08"/>
    <n v="66000000"/>
    <x v="6"/>
    <x v="4"/>
    <n v="2225313"/>
    <n v="4107550305"/>
    <n v="2225.3130000000001"/>
    <n v="4107550.3050000002"/>
    <n v="4107.5503049999998"/>
    <x v="1"/>
  </r>
  <r>
    <n v="202108"/>
    <x v="12"/>
    <s v="2021"/>
    <s v="08"/>
    <n v="66000000"/>
    <x v="6"/>
    <x v="5"/>
    <n v="4881700"/>
    <n v="7218789110"/>
    <n v="4881.7"/>
    <n v="7218789.1100000003"/>
    <n v="7218.7891099999997"/>
    <x v="1"/>
  </r>
  <r>
    <n v="202108"/>
    <x v="12"/>
    <s v="2021"/>
    <s v="08"/>
    <n v="66000000"/>
    <x v="6"/>
    <x v="6"/>
    <n v="3365139"/>
    <n v="9976633420"/>
    <n v="3365.1390000000001"/>
    <n v="9976633.4199999999"/>
    <n v="9976.6334200000001"/>
    <x v="1"/>
  </r>
  <r>
    <n v="202108"/>
    <x v="12"/>
    <s v="2021"/>
    <s v="08"/>
    <n v="10007000"/>
    <x v="7"/>
    <x v="0"/>
    <n v="1253367"/>
    <n v="556508682"/>
    <n v="1253.367"/>
    <n v="556508.68200000003"/>
    <n v="556.50868200000002"/>
    <x v="1"/>
  </r>
  <r>
    <n v="202108"/>
    <x v="12"/>
    <s v="2021"/>
    <s v="08"/>
    <n v="10007000"/>
    <x v="7"/>
    <x v="1"/>
    <n v="110026"/>
    <n v="262539521"/>
    <n v="110.026"/>
    <n v="262539.52100000001"/>
    <n v="262.53952099999998"/>
    <x v="1"/>
  </r>
  <r>
    <n v="202108"/>
    <x v="12"/>
    <s v="2021"/>
    <s v="08"/>
    <n v="10007000"/>
    <x v="7"/>
    <x v="2"/>
    <n v="152377"/>
    <n v="505604127"/>
    <n v="152.37700000000001"/>
    <n v="505604.12699999998"/>
    <n v="505.60412700000001"/>
    <x v="1"/>
  </r>
  <r>
    <n v="202108"/>
    <x v="12"/>
    <s v="2021"/>
    <s v="08"/>
    <n v="10007000"/>
    <x v="7"/>
    <x v="3"/>
    <n v="868366"/>
    <n v="934355435"/>
    <n v="868.36599999999999"/>
    <n v="934355.43500000006"/>
    <n v="934.35543500000006"/>
    <x v="1"/>
  </r>
  <r>
    <n v="202108"/>
    <x v="12"/>
    <s v="2021"/>
    <s v="08"/>
    <n v="10007000"/>
    <x v="7"/>
    <x v="4"/>
    <n v="567775"/>
    <n v="944098424"/>
    <n v="567.77499999999998"/>
    <n v="944098.424"/>
    <n v="944.09842400000002"/>
    <x v="1"/>
  </r>
  <r>
    <n v="202108"/>
    <x v="12"/>
    <s v="2021"/>
    <s v="08"/>
    <n v="10007000"/>
    <x v="7"/>
    <x v="5"/>
    <n v="1182426"/>
    <n v="1696594326"/>
    <n v="1182.4259999999999"/>
    <n v="1696594.3259999999"/>
    <n v="1696.5943259999999"/>
    <x v="1"/>
  </r>
  <r>
    <n v="202108"/>
    <x v="12"/>
    <s v="2021"/>
    <s v="08"/>
    <n v="10007000"/>
    <x v="7"/>
    <x v="6"/>
    <n v="957173"/>
    <n v="2755111361"/>
    <n v="957.173"/>
    <n v="2755111.361"/>
    <n v="2755.1113610000002"/>
    <x v="1"/>
  </r>
  <r>
    <n v="202108"/>
    <x v="12"/>
    <s v="2021"/>
    <s v="08"/>
    <n v="10008000"/>
    <x v="8"/>
    <x v="0"/>
    <n v="422717"/>
    <n v="188683729"/>
    <n v="422.71699999999998"/>
    <n v="188683.72899999999"/>
    <n v="188.683729"/>
    <x v="1"/>
  </r>
  <r>
    <n v="202108"/>
    <x v="12"/>
    <s v="2021"/>
    <s v="08"/>
    <n v="10008000"/>
    <x v="8"/>
    <x v="1"/>
    <n v="35678"/>
    <n v="79431354"/>
    <n v="35.677999999999997"/>
    <n v="79431.354000000007"/>
    <n v="79.431353999999999"/>
    <x v="1"/>
  </r>
  <r>
    <n v="202108"/>
    <x v="12"/>
    <s v="2021"/>
    <s v="08"/>
    <n v="10008000"/>
    <x v="8"/>
    <x v="2"/>
    <n v="50453"/>
    <n v="158521512"/>
    <n v="50.453000000000003"/>
    <n v="158521.51199999999"/>
    <n v="158.521512"/>
    <x v="1"/>
  </r>
  <r>
    <n v="202108"/>
    <x v="12"/>
    <s v="2021"/>
    <s v="08"/>
    <n v="10008000"/>
    <x v="8"/>
    <x v="3"/>
    <n v="304131"/>
    <n v="324025354"/>
    <n v="304.13099999999997"/>
    <n v="324025.35399999999"/>
    <n v="324.02535399999999"/>
    <x v="1"/>
  </r>
  <r>
    <n v="202108"/>
    <x v="12"/>
    <s v="2021"/>
    <s v="08"/>
    <n v="10008000"/>
    <x v="8"/>
    <x v="4"/>
    <n v="199447"/>
    <n v="304226466"/>
    <n v="199.447"/>
    <n v="304226.46600000001"/>
    <n v="304.22646600000002"/>
    <x v="1"/>
  </r>
  <r>
    <n v="202108"/>
    <x v="12"/>
    <s v="2021"/>
    <s v="08"/>
    <n v="10008000"/>
    <x v="8"/>
    <x v="5"/>
    <n v="393215"/>
    <n v="546552705"/>
    <n v="393.21499999999997"/>
    <n v="546552.70499999996"/>
    <n v="546.55270499999995"/>
    <x v="1"/>
  </r>
  <r>
    <n v="202108"/>
    <x v="12"/>
    <s v="2021"/>
    <s v="08"/>
    <n v="10008000"/>
    <x v="8"/>
    <x v="6"/>
    <n v="308374"/>
    <n v="859961887"/>
    <n v="308.37400000000002"/>
    <n v="859961.88699999999"/>
    <n v="859.96188700000005"/>
    <x v="1"/>
  </r>
  <r>
    <n v="202108"/>
    <x v="12"/>
    <s v="2021"/>
    <s v="08"/>
    <n v="10009000"/>
    <x v="9"/>
    <x v="0"/>
    <n v="461390"/>
    <n v="203404423"/>
    <n v="461.39"/>
    <n v="203404.42300000001"/>
    <n v="203.40442300000001"/>
    <x v="1"/>
  </r>
  <r>
    <n v="202108"/>
    <x v="12"/>
    <s v="2021"/>
    <s v="08"/>
    <n v="10009000"/>
    <x v="9"/>
    <x v="1"/>
    <n v="47079"/>
    <n v="103837917"/>
    <n v="47.079000000000001"/>
    <n v="103837.917"/>
    <n v="103.837917"/>
    <x v="1"/>
  </r>
  <r>
    <n v="202108"/>
    <x v="12"/>
    <s v="2021"/>
    <s v="08"/>
    <n v="10009000"/>
    <x v="9"/>
    <x v="2"/>
    <n v="62683"/>
    <n v="196279689"/>
    <n v="62.683"/>
    <n v="196279.68900000001"/>
    <n v="196.27968899999999"/>
    <x v="1"/>
  </r>
  <r>
    <n v="202108"/>
    <x v="12"/>
    <s v="2021"/>
    <s v="08"/>
    <n v="10009000"/>
    <x v="9"/>
    <x v="3"/>
    <n v="407644"/>
    <n v="427322934"/>
    <n v="407.64400000000001"/>
    <n v="427322.93400000001"/>
    <n v="427.32293399999998"/>
    <x v="1"/>
  </r>
  <r>
    <n v="202108"/>
    <x v="12"/>
    <s v="2021"/>
    <s v="08"/>
    <n v="10009000"/>
    <x v="9"/>
    <x v="4"/>
    <n v="248539"/>
    <n v="401074123"/>
    <n v="248.53899999999999"/>
    <n v="401074.12300000002"/>
    <n v="401.07412299999999"/>
    <x v="1"/>
  </r>
  <r>
    <n v="202108"/>
    <x v="12"/>
    <s v="2021"/>
    <s v="08"/>
    <n v="10009000"/>
    <x v="9"/>
    <x v="5"/>
    <n v="477988"/>
    <n v="709415758"/>
    <n v="477.988"/>
    <n v="709415.75800000003"/>
    <n v="709.41575799999998"/>
    <x v="1"/>
  </r>
  <r>
    <n v="202108"/>
    <x v="12"/>
    <s v="2021"/>
    <s v="08"/>
    <n v="10009000"/>
    <x v="9"/>
    <x v="6"/>
    <n v="393400"/>
    <n v="1152051649"/>
    <n v="393.4"/>
    <n v="1152051.649"/>
    <n v="1152.051649"/>
    <x v="1"/>
  </r>
  <r>
    <n v="202108"/>
    <x v="12"/>
    <s v="2021"/>
    <s v="08"/>
    <n v="10010000"/>
    <x v="10"/>
    <x v="0"/>
    <n v="312287"/>
    <n v="140929957"/>
    <n v="312.28699999999998"/>
    <n v="140929.95699999999"/>
    <n v="140.929957"/>
    <x v="1"/>
  </r>
  <r>
    <n v="202108"/>
    <x v="12"/>
    <s v="2021"/>
    <s v="08"/>
    <n v="10010000"/>
    <x v="10"/>
    <x v="1"/>
    <n v="29537"/>
    <n v="66088233"/>
    <n v="29.536999999999999"/>
    <n v="66088.232999999993"/>
    <n v="66.088233000000002"/>
    <x v="1"/>
  </r>
  <r>
    <n v="202108"/>
    <x v="12"/>
    <s v="2021"/>
    <s v="08"/>
    <n v="10010000"/>
    <x v="10"/>
    <x v="2"/>
    <n v="43029"/>
    <n v="134958309"/>
    <n v="43.029000000000003"/>
    <n v="134958.30900000001"/>
    <n v="134.95830900000001"/>
    <x v="1"/>
  </r>
  <r>
    <n v="202108"/>
    <x v="12"/>
    <s v="2021"/>
    <s v="08"/>
    <n v="10010000"/>
    <x v="10"/>
    <x v="3"/>
    <n v="299982"/>
    <n v="302049426"/>
    <n v="299.98200000000003"/>
    <n v="302049.42599999998"/>
    <n v="302.04942599999998"/>
    <x v="1"/>
  </r>
  <r>
    <n v="202108"/>
    <x v="12"/>
    <s v="2021"/>
    <s v="08"/>
    <n v="10010000"/>
    <x v="10"/>
    <x v="4"/>
    <n v="183113"/>
    <n v="243057820"/>
    <n v="183.113"/>
    <n v="243057.82"/>
    <n v="243.05781999999999"/>
    <x v="1"/>
  </r>
  <r>
    <n v="202108"/>
    <x v="12"/>
    <s v="2021"/>
    <s v="08"/>
    <n v="10010000"/>
    <x v="10"/>
    <x v="5"/>
    <n v="371604"/>
    <n v="541314013"/>
    <n v="371.60399999999998"/>
    <n v="541314.01300000004"/>
    <n v="541.31401300000005"/>
    <x v="1"/>
  </r>
  <r>
    <n v="202108"/>
    <x v="12"/>
    <s v="2021"/>
    <s v="08"/>
    <n v="10010000"/>
    <x v="10"/>
    <x v="6"/>
    <n v="288309"/>
    <n v="781739953"/>
    <n v="288.30900000000003"/>
    <n v="781739.95299999998"/>
    <n v="781.73995300000001"/>
    <x v="1"/>
  </r>
  <r>
    <n v="202108"/>
    <x v="12"/>
    <s v="2021"/>
    <s v="08"/>
    <n v="10020000"/>
    <x v="11"/>
    <x v="0"/>
    <n v="363867"/>
    <n v="162154511"/>
    <n v="363.86700000000002"/>
    <n v="162154.511"/>
    <n v="162.15451100000001"/>
    <x v="1"/>
  </r>
  <r>
    <n v="202108"/>
    <x v="12"/>
    <s v="2021"/>
    <s v="08"/>
    <n v="10020000"/>
    <x v="11"/>
    <x v="1"/>
    <n v="27028"/>
    <n v="66681634"/>
    <n v="27.027999999999999"/>
    <n v="66681.634000000005"/>
    <n v="66.681634000000003"/>
    <x v="1"/>
  </r>
  <r>
    <n v="202108"/>
    <x v="12"/>
    <s v="2021"/>
    <s v="08"/>
    <n v="10020000"/>
    <x v="11"/>
    <x v="2"/>
    <n v="45266"/>
    <n v="142000498"/>
    <n v="45.265999999999998"/>
    <n v="142000.49799999999"/>
    <n v="142.00049799999999"/>
    <x v="1"/>
  </r>
  <r>
    <n v="202108"/>
    <x v="12"/>
    <s v="2021"/>
    <s v="08"/>
    <n v="10020000"/>
    <x v="11"/>
    <x v="3"/>
    <n v="214584"/>
    <n v="216180676"/>
    <n v="214.584"/>
    <n v="216180.67600000001"/>
    <n v="216.18067600000001"/>
    <x v="1"/>
  </r>
  <r>
    <n v="202108"/>
    <x v="12"/>
    <s v="2021"/>
    <s v="08"/>
    <n v="10020000"/>
    <x v="11"/>
    <x v="4"/>
    <n v="156928"/>
    <n v="252241436"/>
    <n v="156.928"/>
    <n v="252241.43599999999"/>
    <n v="252.24143599999999"/>
    <x v="1"/>
  </r>
  <r>
    <n v="202108"/>
    <x v="12"/>
    <s v="2021"/>
    <s v="08"/>
    <n v="10020000"/>
    <x v="11"/>
    <x v="5"/>
    <n v="383537"/>
    <n v="558877317"/>
    <n v="383.53699999999998"/>
    <n v="558877.31700000004"/>
    <n v="558.87731699999995"/>
    <x v="1"/>
  </r>
  <r>
    <n v="202108"/>
    <x v="12"/>
    <s v="2021"/>
    <s v="08"/>
    <n v="10020000"/>
    <x v="11"/>
    <x v="6"/>
    <n v="265230"/>
    <n v="810482436"/>
    <n v="265.23"/>
    <n v="810482.43599999999"/>
    <n v="810.48243600000001"/>
    <x v="1"/>
  </r>
  <r>
    <n v="202108"/>
    <x v="12"/>
    <s v="2021"/>
    <s v="08"/>
    <n v="67000000"/>
    <x v="12"/>
    <x v="0"/>
    <n v="2417215"/>
    <n v="1102883634"/>
    <n v="2417.2150000000001"/>
    <n v="1102883.6340000001"/>
    <n v="1102.883634"/>
    <x v="1"/>
  </r>
  <r>
    <n v="202108"/>
    <x v="12"/>
    <s v="2021"/>
    <s v="08"/>
    <n v="67000000"/>
    <x v="12"/>
    <x v="1"/>
    <n v="192120"/>
    <n v="410886572"/>
    <n v="192.12"/>
    <n v="410886.57199999999"/>
    <n v="410.886572"/>
    <x v="1"/>
  </r>
  <r>
    <n v="202108"/>
    <x v="12"/>
    <s v="2021"/>
    <s v="08"/>
    <n v="67000000"/>
    <x v="12"/>
    <x v="2"/>
    <n v="350904"/>
    <n v="1111252334"/>
    <n v="350.904"/>
    <n v="1111252.334"/>
    <n v="1111.252334"/>
    <x v="1"/>
  </r>
  <r>
    <n v="202108"/>
    <x v="12"/>
    <s v="2021"/>
    <s v="08"/>
    <n v="67000000"/>
    <x v="12"/>
    <x v="3"/>
    <n v="1597391"/>
    <n v="1559248398"/>
    <n v="1597.3910000000001"/>
    <n v="1559248.398"/>
    <n v="1559.248398"/>
    <x v="1"/>
  </r>
  <r>
    <n v="202108"/>
    <x v="12"/>
    <s v="2021"/>
    <s v="08"/>
    <n v="67000000"/>
    <x v="12"/>
    <x v="4"/>
    <n v="1151770"/>
    <n v="1739059154"/>
    <n v="1151.77"/>
    <n v="1739059.1540000001"/>
    <n v="1739.059154"/>
    <x v="1"/>
  </r>
  <r>
    <n v="202108"/>
    <x v="12"/>
    <s v="2021"/>
    <s v="08"/>
    <n v="67000000"/>
    <x v="12"/>
    <x v="5"/>
    <n v="2733550"/>
    <n v="4031666258"/>
    <n v="2733.55"/>
    <n v="4031666.2579999999"/>
    <n v="4031.6662580000002"/>
    <x v="1"/>
  </r>
  <r>
    <n v="202108"/>
    <x v="12"/>
    <s v="2021"/>
    <s v="08"/>
    <n v="67000000"/>
    <x v="12"/>
    <x v="6"/>
    <n v="1990854"/>
    <n v="5589868158"/>
    <n v="1990.854"/>
    <n v="5589868.1579999998"/>
    <n v="5589.8681580000002"/>
    <x v="1"/>
  </r>
  <r>
    <n v="202108"/>
    <x v="12"/>
    <s v="2021"/>
    <s v="08"/>
    <n v="64000000"/>
    <x v="13"/>
    <x v="0"/>
    <n v="3952727"/>
    <n v="1968002933"/>
    <n v="3952.7269999999999"/>
    <n v="1968002.933"/>
    <n v="1968.002933"/>
    <x v="1"/>
  </r>
  <r>
    <n v="202108"/>
    <x v="12"/>
    <s v="2021"/>
    <s v="08"/>
    <n v="64000000"/>
    <x v="13"/>
    <x v="1"/>
    <n v="295387"/>
    <n v="618120023"/>
    <n v="295.387"/>
    <n v="618120.02300000004"/>
    <n v="618.12002299999995"/>
    <x v="1"/>
  </r>
  <r>
    <n v="202108"/>
    <x v="12"/>
    <s v="2021"/>
    <s v="08"/>
    <n v="64000000"/>
    <x v="13"/>
    <x v="2"/>
    <n v="548733"/>
    <n v="1756233483"/>
    <n v="548.73299999999995"/>
    <n v="1756233.483"/>
    <n v="1756.233483"/>
    <x v="1"/>
  </r>
  <r>
    <n v="202108"/>
    <x v="12"/>
    <s v="2021"/>
    <s v="08"/>
    <n v="64000000"/>
    <x v="13"/>
    <x v="3"/>
    <n v="2416703"/>
    <n v="2402417868"/>
    <n v="2416.703"/>
    <n v="2402417.8679999998"/>
    <n v="2402.417868"/>
    <x v="1"/>
  </r>
  <r>
    <n v="202108"/>
    <x v="12"/>
    <s v="2021"/>
    <s v="08"/>
    <n v="64000000"/>
    <x v="13"/>
    <x v="4"/>
    <n v="1911360"/>
    <n v="2699629621"/>
    <n v="1911.36"/>
    <n v="2699629.6209999998"/>
    <n v="2699.629621"/>
    <x v="1"/>
  </r>
  <r>
    <n v="202108"/>
    <x v="12"/>
    <s v="2021"/>
    <s v="08"/>
    <n v="64000000"/>
    <x v="13"/>
    <x v="5"/>
    <n v="4352012"/>
    <n v="6426056900"/>
    <n v="4352.0119999999997"/>
    <n v="6426056.9000000004"/>
    <n v="6426.0568999999996"/>
    <x v="1"/>
  </r>
  <r>
    <n v="202108"/>
    <x v="12"/>
    <s v="2021"/>
    <s v="08"/>
    <n v="64000000"/>
    <x v="13"/>
    <x v="6"/>
    <n v="3028414"/>
    <n v="8695584356"/>
    <n v="3028.4140000000002"/>
    <n v="8695584.3560000006"/>
    <n v="8695.5843559999994"/>
    <x v="1"/>
  </r>
  <r>
    <n v="202108"/>
    <x v="12"/>
    <s v="2021"/>
    <s v="08"/>
    <n v="10013000"/>
    <x v="14"/>
    <x v="0"/>
    <n v="580383"/>
    <n v="284427501"/>
    <n v="580.38300000000004"/>
    <n v="284427.50099999999"/>
    <n v="284.42750100000001"/>
    <x v="1"/>
  </r>
  <r>
    <n v="202108"/>
    <x v="12"/>
    <s v="2021"/>
    <s v="08"/>
    <n v="10013000"/>
    <x v="14"/>
    <x v="1"/>
    <n v="50935"/>
    <n v="110127776"/>
    <n v="50.935000000000002"/>
    <n v="110127.776"/>
    <n v="110.127776"/>
    <x v="1"/>
  </r>
  <r>
    <n v="202108"/>
    <x v="12"/>
    <s v="2021"/>
    <s v="08"/>
    <n v="10013000"/>
    <x v="14"/>
    <x v="2"/>
    <n v="89711"/>
    <n v="297112172"/>
    <n v="89.710999999999999"/>
    <n v="297112.17200000002"/>
    <n v="297.11217199999999"/>
    <x v="1"/>
  </r>
  <r>
    <n v="202108"/>
    <x v="12"/>
    <s v="2021"/>
    <s v="08"/>
    <n v="10013000"/>
    <x v="14"/>
    <x v="3"/>
    <n v="502510"/>
    <n v="507022839"/>
    <n v="502.51"/>
    <n v="507022.83899999998"/>
    <n v="507.02283899999998"/>
    <x v="1"/>
  </r>
  <r>
    <n v="202108"/>
    <x v="12"/>
    <s v="2021"/>
    <s v="08"/>
    <n v="10013000"/>
    <x v="14"/>
    <x v="4"/>
    <n v="332122"/>
    <n v="441365447"/>
    <n v="332.12200000000001"/>
    <n v="441365.44699999999"/>
    <n v="441.36544700000002"/>
    <x v="1"/>
  </r>
  <r>
    <n v="202108"/>
    <x v="12"/>
    <s v="2021"/>
    <s v="08"/>
    <n v="10013000"/>
    <x v="14"/>
    <x v="5"/>
    <n v="657905"/>
    <n v="976861808"/>
    <n v="657.90499999999997"/>
    <n v="976861.80799999996"/>
    <n v="976.861808"/>
    <x v="1"/>
  </r>
  <r>
    <n v="202108"/>
    <x v="12"/>
    <s v="2021"/>
    <s v="08"/>
    <n v="10013000"/>
    <x v="14"/>
    <x v="6"/>
    <n v="536355"/>
    <n v="1626945109"/>
    <n v="536.35500000000002"/>
    <n v="1626945.1089999999"/>
    <n v="1626.945109"/>
    <x v="1"/>
  </r>
  <r>
    <n v="202108"/>
    <x v="12"/>
    <s v="2021"/>
    <s v="08"/>
    <n v="10017000"/>
    <x v="15"/>
    <x v="0"/>
    <n v="593046"/>
    <n v="256196529"/>
    <n v="593.04600000000005"/>
    <n v="256196.52900000001"/>
    <n v="256.196529"/>
    <x v="1"/>
  </r>
  <r>
    <n v="202108"/>
    <x v="12"/>
    <s v="2021"/>
    <s v="08"/>
    <n v="10017000"/>
    <x v="15"/>
    <x v="1"/>
    <n v="43893"/>
    <n v="109614756"/>
    <n v="43.893000000000001"/>
    <n v="109614.75599999999"/>
    <n v="109.614756"/>
    <x v="1"/>
  </r>
  <r>
    <n v="202108"/>
    <x v="12"/>
    <s v="2021"/>
    <s v="08"/>
    <n v="10017000"/>
    <x v="15"/>
    <x v="2"/>
    <n v="59133"/>
    <n v="197072289"/>
    <n v="59.133000000000003"/>
    <n v="197072.28899999999"/>
    <n v="197.07228900000001"/>
    <x v="1"/>
  </r>
  <r>
    <n v="202108"/>
    <x v="12"/>
    <s v="2021"/>
    <s v="08"/>
    <n v="10017000"/>
    <x v="15"/>
    <x v="3"/>
    <n v="342046"/>
    <n v="316248134"/>
    <n v="342.04599999999999"/>
    <n v="316248.13400000002"/>
    <n v="316.24813399999999"/>
    <x v="1"/>
  </r>
  <r>
    <n v="202108"/>
    <x v="12"/>
    <s v="2021"/>
    <s v="08"/>
    <n v="10017000"/>
    <x v="15"/>
    <x v="4"/>
    <n v="280714"/>
    <n v="381103070"/>
    <n v="280.714"/>
    <n v="381103.07"/>
    <n v="381.10307"/>
    <x v="1"/>
  </r>
  <r>
    <n v="202108"/>
    <x v="12"/>
    <s v="2021"/>
    <s v="08"/>
    <n v="10017000"/>
    <x v="15"/>
    <x v="5"/>
    <n v="567233"/>
    <n v="726537041"/>
    <n v="567.23299999999995"/>
    <n v="726537.04099999997"/>
    <n v="726.53704100000004"/>
    <x v="1"/>
  </r>
  <r>
    <n v="202108"/>
    <x v="12"/>
    <s v="2021"/>
    <s v="08"/>
    <n v="10017000"/>
    <x v="15"/>
    <x v="6"/>
    <n v="444387"/>
    <n v="1095194136"/>
    <n v="444.387"/>
    <n v="1095194.1359999999"/>
    <n v="1095.1941360000001"/>
    <x v="1"/>
  </r>
  <r>
    <n v="202108"/>
    <x v="12"/>
    <s v="2021"/>
    <s v="08"/>
    <n v="10002000"/>
    <x v="16"/>
    <x v="0"/>
    <n v="486067"/>
    <n v="196245451"/>
    <n v="486.06700000000001"/>
    <n v="196245.451"/>
    <n v="196.245451"/>
    <x v="1"/>
  </r>
  <r>
    <n v="202108"/>
    <x v="12"/>
    <s v="2021"/>
    <s v="08"/>
    <n v="10002000"/>
    <x v="16"/>
    <x v="1"/>
    <n v="35126"/>
    <n v="85867904"/>
    <n v="35.125999999999998"/>
    <n v="85867.903999999995"/>
    <n v="85.867903999999996"/>
    <x v="1"/>
  </r>
  <r>
    <n v="202108"/>
    <x v="12"/>
    <s v="2021"/>
    <s v="08"/>
    <n v="10002000"/>
    <x v="16"/>
    <x v="2"/>
    <n v="58346"/>
    <n v="183430826"/>
    <n v="58.345999999999997"/>
    <n v="183430.826"/>
    <n v="183.430826"/>
    <x v="1"/>
  </r>
  <r>
    <n v="202108"/>
    <x v="12"/>
    <s v="2021"/>
    <s v="08"/>
    <n v="10002000"/>
    <x v="16"/>
    <x v="3"/>
    <n v="296206"/>
    <n v="308641428"/>
    <n v="296.20600000000002"/>
    <n v="308641.42800000001"/>
    <n v="308.64142800000002"/>
    <x v="1"/>
  </r>
  <r>
    <n v="202108"/>
    <x v="12"/>
    <s v="2021"/>
    <s v="08"/>
    <n v="10002000"/>
    <x v="16"/>
    <x v="4"/>
    <n v="234166"/>
    <n v="329509835"/>
    <n v="234.166"/>
    <n v="329509.83500000002"/>
    <n v="329.50983500000001"/>
    <x v="1"/>
  </r>
  <r>
    <n v="202108"/>
    <x v="12"/>
    <s v="2021"/>
    <s v="08"/>
    <n v="10002000"/>
    <x v="16"/>
    <x v="5"/>
    <n v="502704"/>
    <n v="644657123"/>
    <n v="502.70400000000001"/>
    <n v="644657.12300000002"/>
    <n v="644.65712299999996"/>
    <x v="1"/>
  </r>
  <r>
    <n v="202108"/>
    <x v="12"/>
    <s v="2021"/>
    <s v="08"/>
    <n v="10002000"/>
    <x v="16"/>
    <x v="6"/>
    <n v="342612"/>
    <n v="927284836"/>
    <n v="342.61200000000002"/>
    <n v="927284.83600000001"/>
    <n v="927.28483600000004"/>
    <x v="1"/>
  </r>
  <r>
    <n v="202108"/>
    <x v="12"/>
    <s v="2021"/>
    <s v="08"/>
    <n v="10015000"/>
    <x v="17"/>
    <x v="0"/>
    <n v="355146"/>
    <n v="165454697"/>
    <n v="355.14600000000002"/>
    <n v="165454.69699999999"/>
    <n v="165.45469700000001"/>
    <x v="1"/>
  </r>
  <r>
    <n v="202108"/>
    <x v="12"/>
    <s v="2021"/>
    <s v="08"/>
    <n v="10015000"/>
    <x v="17"/>
    <x v="1"/>
    <n v="24269"/>
    <n v="56642974"/>
    <n v="24.268999999999998"/>
    <n v="56642.974000000002"/>
    <n v="56.642974000000002"/>
    <x v="1"/>
  </r>
  <r>
    <n v="202108"/>
    <x v="12"/>
    <s v="2021"/>
    <s v="08"/>
    <n v="10015000"/>
    <x v="17"/>
    <x v="2"/>
    <n v="38330"/>
    <n v="130205824"/>
    <n v="38.33"/>
    <n v="130205.82399999999"/>
    <n v="130.20582400000001"/>
    <x v="1"/>
  </r>
  <r>
    <n v="202108"/>
    <x v="12"/>
    <s v="2021"/>
    <s v="08"/>
    <n v="10015000"/>
    <x v="17"/>
    <x v="3"/>
    <n v="210005"/>
    <n v="213508563"/>
    <n v="210.005"/>
    <n v="213508.56299999999"/>
    <n v="213.50856300000001"/>
    <x v="1"/>
  </r>
  <r>
    <n v="202108"/>
    <x v="12"/>
    <s v="2021"/>
    <s v="08"/>
    <n v="10015000"/>
    <x v="17"/>
    <x v="4"/>
    <n v="157471"/>
    <n v="216774445"/>
    <n v="157.471"/>
    <n v="216774.44500000001"/>
    <n v="216.77444499999999"/>
    <x v="1"/>
  </r>
  <r>
    <n v="202108"/>
    <x v="12"/>
    <s v="2021"/>
    <s v="08"/>
    <n v="10015000"/>
    <x v="17"/>
    <x v="5"/>
    <n v="323983"/>
    <n v="452181457"/>
    <n v="323.983"/>
    <n v="452181.45699999999"/>
    <n v="452.18145700000002"/>
    <x v="1"/>
  </r>
  <r>
    <n v="202108"/>
    <x v="12"/>
    <s v="2021"/>
    <s v="08"/>
    <n v="10015000"/>
    <x v="17"/>
    <x v="6"/>
    <n v="223873"/>
    <n v="652924326"/>
    <n v="223.87299999999999"/>
    <n v="652924.326"/>
    <n v="652.92432599999995"/>
    <x v="1"/>
  </r>
  <r>
    <n v="202108"/>
    <x v="12"/>
    <s v="2021"/>
    <s v="08"/>
    <n v="10014000"/>
    <x v="18"/>
    <x v="0"/>
    <n v="165246"/>
    <n v="74646339"/>
    <n v="165.24600000000001"/>
    <n v="74646.339000000007"/>
    <n v="74.646338999999998"/>
    <x v="1"/>
  </r>
  <r>
    <n v="202108"/>
    <x v="12"/>
    <s v="2021"/>
    <s v="08"/>
    <n v="10014000"/>
    <x v="18"/>
    <x v="1"/>
    <n v="14549"/>
    <n v="29992980"/>
    <n v="14.548999999999999"/>
    <n v="29992.98"/>
    <n v="29.992979999999999"/>
    <x v="1"/>
  </r>
  <r>
    <n v="202108"/>
    <x v="12"/>
    <s v="2021"/>
    <s v="08"/>
    <n v="10014000"/>
    <x v="18"/>
    <x v="2"/>
    <n v="19257"/>
    <n v="63591937"/>
    <n v="19.257000000000001"/>
    <n v="63591.936999999998"/>
    <n v="63.591937000000001"/>
    <x v="1"/>
  </r>
  <r>
    <n v="202108"/>
    <x v="12"/>
    <s v="2021"/>
    <s v="08"/>
    <n v="10014000"/>
    <x v="18"/>
    <x v="3"/>
    <n v="120669"/>
    <n v="120801624"/>
    <n v="120.669"/>
    <n v="120801.624"/>
    <n v="120.801624"/>
    <x v="1"/>
  </r>
  <r>
    <n v="202108"/>
    <x v="12"/>
    <s v="2021"/>
    <s v="08"/>
    <n v="10014000"/>
    <x v="18"/>
    <x v="4"/>
    <n v="82189"/>
    <n v="106577049"/>
    <n v="82.188999999999993"/>
    <n v="106577.049"/>
    <n v="106.577049"/>
    <x v="1"/>
  </r>
  <r>
    <n v="202108"/>
    <x v="12"/>
    <s v="2021"/>
    <s v="08"/>
    <n v="10014000"/>
    <x v="18"/>
    <x v="5"/>
    <n v="161420"/>
    <n v="223781642"/>
    <n v="161.41999999999999"/>
    <n v="223781.64199999999"/>
    <n v="223.78164200000001"/>
    <x v="1"/>
  </r>
  <r>
    <n v="202108"/>
    <x v="12"/>
    <s v="2021"/>
    <s v="08"/>
    <n v="10014000"/>
    <x v="18"/>
    <x v="6"/>
    <n v="109490"/>
    <n v="331736686"/>
    <n v="109.49"/>
    <n v="331736.68599999999"/>
    <n v="331.73668600000002"/>
    <x v="1"/>
  </r>
  <r>
    <n v="202108"/>
    <x v="12"/>
    <s v="2021"/>
    <s v="08"/>
    <n v="10016000"/>
    <x v="19"/>
    <x v="0"/>
    <n v="63907"/>
    <n v="26836589"/>
    <n v="63.906999999999996"/>
    <n v="26836.589"/>
    <n v="26.836589"/>
    <x v="1"/>
  </r>
  <r>
    <n v="202108"/>
    <x v="12"/>
    <s v="2021"/>
    <s v="08"/>
    <n v="10016000"/>
    <x v="19"/>
    <x v="1"/>
    <n v="6912"/>
    <n v="17011471"/>
    <n v="6.9119999999999999"/>
    <n v="17011.471000000001"/>
    <n v="17.011471"/>
    <x v="1"/>
  </r>
  <r>
    <n v="202108"/>
    <x v="12"/>
    <s v="2021"/>
    <s v="08"/>
    <n v="10016000"/>
    <x v="19"/>
    <x v="2"/>
    <n v="9723"/>
    <n v="28096161"/>
    <n v="9.7230000000000008"/>
    <n v="28096.161"/>
    <n v="28.096160999999999"/>
    <x v="1"/>
  </r>
  <r>
    <n v="202108"/>
    <x v="12"/>
    <s v="2021"/>
    <s v="08"/>
    <n v="10016000"/>
    <x v="19"/>
    <x v="3"/>
    <n v="48386"/>
    <n v="59501703"/>
    <n v="48.386000000000003"/>
    <n v="59501.703000000001"/>
    <n v="59.501702999999999"/>
    <x v="1"/>
  </r>
  <r>
    <n v="202108"/>
    <x v="12"/>
    <s v="2021"/>
    <s v="08"/>
    <n v="10016000"/>
    <x v="19"/>
    <x v="4"/>
    <n v="42036"/>
    <n v="56445746"/>
    <n v="42.036000000000001"/>
    <n v="56445.745999999999"/>
    <n v="56.445746"/>
    <x v="1"/>
  </r>
  <r>
    <n v="202108"/>
    <x v="12"/>
    <s v="2021"/>
    <s v="08"/>
    <n v="10016000"/>
    <x v="19"/>
    <x v="5"/>
    <n v="71760"/>
    <n v="90650718"/>
    <n v="71.760000000000005"/>
    <n v="90650.717999999993"/>
    <n v="90.650717999999998"/>
    <x v="1"/>
  </r>
  <r>
    <n v="202108"/>
    <x v="12"/>
    <s v="2021"/>
    <s v="08"/>
    <n v="10016000"/>
    <x v="19"/>
    <x v="6"/>
    <n v="49333"/>
    <n v="137976540"/>
    <n v="49.332999999999998"/>
    <n v="137976.54"/>
    <n v="137.97654"/>
    <x v="1"/>
  </r>
  <r>
    <n v="202108"/>
    <x v="12"/>
    <s v="2021"/>
    <s v="08"/>
    <s v="9002000"/>
    <x v="20"/>
    <x v="0"/>
    <n v="61600"/>
    <n v="42346518"/>
    <n v="61.6"/>
    <n v="42346.517999999996"/>
    <n v="42.346518000000003"/>
    <x v="1"/>
  </r>
  <r>
    <n v="202108"/>
    <x v="12"/>
    <s v="2021"/>
    <s v="08"/>
    <s v="9002000"/>
    <x v="20"/>
    <x v="1"/>
    <n v="5327"/>
    <n v="12978967"/>
    <n v="5.327"/>
    <n v="12978.967000000001"/>
    <n v="12.978967000000001"/>
    <x v="1"/>
  </r>
  <r>
    <n v="202108"/>
    <x v="12"/>
    <s v="2021"/>
    <s v="08"/>
    <s v="9002000"/>
    <x v="20"/>
    <x v="2"/>
    <n v="8480"/>
    <n v="25390558"/>
    <n v="8.48"/>
    <n v="25390.558000000001"/>
    <n v="25.390557999999999"/>
    <x v="1"/>
  </r>
  <r>
    <n v="202108"/>
    <x v="12"/>
    <s v="2021"/>
    <s v="08"/>
    <s v="9002000"/>
    <x v="20"/>
    <x v="3"/>
    <n v="30912"/>
    <n v="39511097"/>
    <n v="30.911999999999999"/>
    <n v="39511.097000000002"/>
    <n v="39.511096999999999"/>
    <x v="1"/>
  </r>
  <r>
    <n v="202108"/>
    <x v="12"/>
    <s v="2021"/>
    <s v="08"/>
    <s v="9002000"/>
    <x v="20"/>
    <x v="4"/>
    <n v="33797"/>
    <n v="45474985"/>
    <n v="33.796999999999997"/>
    <n v="45474.985000000001"/>
    <n v="45.474984999999997"/>
    <x v="1"/>
  </r>
  <r>
    <n v="202108"/>
    <x v="12"/>
    <s v="2021"/>
    <s v="08"/>
    <s v="9002000"/>
    <x v="20"/>
    <x v="5"/>
    <n v="78267"/>
    <n v="108287424"/>
    <n v="78.266999999999996"/>
    <n v="108287.424"/>
    <n v="108.287424"/>
    <x v="1"/>
  </r>
  <r>
    <n v="202108"/>
    <x v="12"/>
    <s v="2021"/>
    <s v="08"/>
    <s v="9002000"/>
    <x v="20"/>
    <x v="6"/>
    <n v="43428"/>
    <n v="109187910"/>
    <n v="43.427999999999997"/>
    <n v="109187.91"/>
    <n v="109.18791"/>
    <x v="1"/>
  </r>
  <r>
    <n v="202108"/>
    <x v="12"/>
    <s v="2021"/>
    <s v="08"/>
    <n v="9007000"/>
    <x v="21"/>
    <x v="0"/>
    <n v="11119"/>
    <n v="5440277"/>
    <n v="11.119"/>
    <n v="5440.277"/>
    <n v="5.440277"/>
    <x v="1"/>
  </r>
  <r>
    <n v="202108"/>
    <x v="12"/>
    <s v="2021"/>
    <s v="08"/>
    <n v="9007000"/>
    <x v="21"/>
    <x v="1"/>
    <n v="810"/>
    <n v="1570181"/>
    <n v="0.81"/>
    <n v="1570.181"/>
    <n v="1.570181"/>
    <x v="1"/>
  </r>
  <r>
    <n v="202108"/>
    <x v="12"/>
    <s v="2021"/>
    <s v="08"/>
    <n v="9007000"/>
    <x v="21"/>
    <x v="2"/>
    <n v="1472"/>
    <n v="3408822"/>
    <n v="1.472"/>
    <n v="3408.8220000000001"/>
    <n v="3.4088219999999998"/>
    <x v="1"/>
  </r>
  <r>
    <n v="202108"/>
    <x v="12"/>
    <s v="2021"/>
    <s v="08"/>
    <n v="9007000"/>
    <x v="21"/>
    <x v="3"/>
    <n v="6343"/>
    <n v="8842098"/>
    <n v="6.343"/>
    <n v="8842.098"/>
    <n v="8.842098"/>
    <x v="1"/>
  </r>
  <r>
    <n v="202108"/>
    <x v="12"/>
    <s v="2021"/>
    <s v="08"/>
    <n v="9007000"/>
    <x v="21"/>
    <x v="4"/>
    <n v="6681"/>
    <n v="10164643"/>
    <n v="6.681"/>
    <n v="10164.643"/>
    <n v="10.164643"/>
    <x v="1"/>
  </r>
  <r>
    <n v="202108"/>
    <x v="12"/>
    <s v="2021"/>
    <s v="08"/>
    <n v="9007000"/>
    <x v="21"/>
    <x v="5"/>
    <n v="9079"/>
    <n v="14146438"/>
    <n v="9.0790000000000006"/>
    <n v="14146.438"/>
    <n v="14.146438"/>
    <x v="1"/>
  </r>
  <r>
    <n v="202108"/>
    <x v="12"/>
    <s v="2021"/>
    <s v="08"/>
    <n v="9007000"/>
    <x v="21"/>
    <x v="6"/>
    <n v="8100"/>
    <n v="21226480"/>
    <n v="8.1"/>
    <n v="21226.48"/>
    <n v="21.226479999999999"/>
    <x v="1"/>
  </r>
  <r>
    <n v="202109"/>
    <x v="13"/>
    <s v="2021"/>
    <s v="09"/>
    <n v="63000000"/>
    <x v="0"/>
    <x v="0"/>
    <n v="8889411"/>
    <n v="4913217755"/>
    <n v="8889.4110000000001"/>
    <n v="4913217.7549999999"/>
    <n v="4913.2177549999997"/>
    <x v="1"/>
  </r>
  <r>
    <n v="202109"/>
    <x v="13"/>
    <s v="2021"/>
    <s v="09"/>
    <n v="63000000"/>
    <x v="0"/>
    <x v="1"/>
    <n v="469124"/>
    <n v="1590520845"/>
    <n v="469.12400000000002"/>
    <n v="1590520.845"/>
    <n v="1590.520845"/>
    <x v="1"/>
  </r>
  <r>
    <n v="202109"/>
    <x v="13"/>
    <s v="2021"/>
    <s v="09"/>
    <n v="63000000"/>
    <x v="0"/>
    <x v="2"/>
    <n v="755463"/>
    <n v="3070772547"/>
    <n v="755.46299999999997"/>
    <n v="3070772.5469999998"/>
    <n v="3070.772547"/>
    <x v="1"/>
  </r>
  <r>
    <n v="202109"/>
    <x v="13"/>
    <s v="2021"/>
    <s v="09"/>
    <n v="63000000"/>
    <x v="0"/>
    <x v="3"/>
    <n v="3952078"/>
    <n v="3146334171"/>
    <n v="3952.078"/>
    <n v="3146334.1710000001"/>
    <n v="3146.334171"/>
    <x v="1"/>
  </r>
  <r>
    <n v="202109"/>
    <x v="13"/>
    <s v="2021"/>
    <s v="09"/>
    <n v="63000000"/>
    <x v="0"/>
    <x v="4"/>
    <n v="3446557"/>
    <n v="6812160352"/>
    <n v="3446.5569999999998"/>
    <n v="6812160.352"/>
    <n v="6812.1603519999999"/>
    <x v="1"/>
  </r>
  <r>
    <n v="202109"/>
    <x v="13"/>
    <s v="2021"/>
    <s v="09"/>
    <n v="63000000"/>
    <x v="0"/>
    <x v="5"/>
    <n v="6932992"/>
    <n v="10597332925"/>
    <n v="6932.9920000000002"/>
    <n v="10597332.925000001"/>
    <n v="10597.332925000001"/>
    <x v="1"/>
  </r>
  <r>
    <n v="202109"/>
    <x v="13"/>
    <s v="2021"/>
    <s v="09"/>
    <n v="63000000"/>
    <x v="0"/>
    <x v="6"/>
    <n v="4462755"/>
    <n v="13794645597"/>
    <n v="4462.7550000000001"/>
    <n v="13794645.596999999"/>
    <n v="13794.645597000001"/>
    <x v="1"/>
  </r>
  <r>
    <n v="202109"/>
    <x v="13"/>
    <s v="2021"/>
    <s v="09"/>
    <n v="65000000"/>
    <x v="1"/>
    <x v="0"/>
    <n v="9384658"/>
    <n v="4438023321"/>
    <n v="9384.6579999999994"/>
    <n v="4438023.3210000005"/>
    <n v="4438.0233209999997"/>
    <x v="1"/>
  </r>
  <r>
    <n v="202109"/>
    <x v="13"/>
    <s v="2021"/>
    <s v="09"/>
    <n v="65000000"/>
    <x v="1"/>
    <x v="1"/>
    <n v="575569"/>
    <n v="1436638244"/>
    <n v="575.56899999999996"/>
    <n v="1436638.2439999999"/>
    <n v="1436.638244"/>
    <x v="1"/>
  </r>
  <r>
    <n v="202109"/>
    <x v="13"/>
    <s v="2021"/>
    <s v="09"/>
    <n v="65000000"/>
    <x v="1"/>
    <x v="2"/>
    <n v="954935"/>
    <n v="3100785466"/>
    <n v="954.93499999999995"/>
    <n v="3100785.466"/>
    <n v="3100.7854659999998"/>
    <x v="1"/>
  </r>
  <r>
    <n v="202109"/>
    <x v="13"/>
    <s v="2021"/>
    <s v="09"/>
    <n v="65000000"/>
    <x v="1"/>
    <x v="3"/>
    <n v="4704235"/>
    <n v="4015372158"/>
    <n v="4704.2349999999997"/>
    <n v="4015372.1579999998"/>
    <n v="4015.3721580000001"/>
    <x v="1"/>
  </r>
  <r>
    <n v="202109"/>
    <x v="13"/>
    <s v="2021"/>
    <s v="09"/>
    <n v="65000000"/>
    <x v="1"/>
    <x v="4"/>
    <n v="4152743"/>
    <n v="7372940785"/>
    <n v="4152.7430000000004"/>
    <n v="7372940.7850000001"/>
    <n v="7372.9407849999998"/>
    <x v="1"/>
  </r>
  <r>
    <n v="202109"/>
    <x v="13"/>
    <s v="2021"/>
    <s v="09"/>
    <n v="65000000"/>
    <x v="1"/>
    <x v="5"/>
    <n v="8420092"/>
    <n v="11255843854"/>
    <n v="8420.0920000000006"/>
    <n v="11255843.854"/>
    <n v="11255.843854000001"/>
    <x v="1"/>
  </r>
  <r>
    <n v="202109"/>
    <x v="13"/>
    <s v="2021"/>
    <s v="09"/>
    <n v="65000000"/>
    <x v="1"/>
    <x v="6"/>
    <n v="5916576"/>
    <n v="15366563926"/>
    <n v="5916.576"/>
    <n v="15366563.926000001"/>
    <n v="15366.563926000001"/>
    <x v="1"/>
  </r>
  <r>
    <n v="202109"/>
    <x v="13"/>
    <s v="2021"/>
    <s v="09"/>
    <n v="68000000"/>
    <x v="2"/>
    <x v="0"/>
    <n v="4237718"/>
    <n v="1884280569"/>
    <n v="4237.7179999999998"/>
    <n v="1884280.5689999999"/>
    <n v="1884.280569"/>
    <x v="1"/>
  </r>
  <r>
    <n v="202109"/>
    <x v="13"/>
    <s v="2021"/>
    <s v="09"/>
    <n v="68000000"/>
    <x v="2"/>
    <x v="1"/>
    <n v="242037"/>
    <n v="624735692"/>
    <n v="242.03700000000001"/>
    <n v="624735.69200000004"/>
    <n v="624.73569199999997"/>
    <x v="1"/>
  </r>
  <r>
    <n v="202109"/>
    <x v="13"/>
    <s v="2021"/>
    <s v="09"/>
    <n v="68000000"/>
    <x v="2"/>
    <x v="2"/>
    <n v="444422"/>
    <n v="1460511493"/>
    <n v="444.42200000000003"/>
    <n v="1460511.493"/>
    <n v="1460.511493"/>
    <x v="1"/>
  </r>
  <r>
    <n v="202109"/>
    <x v="13"/>
    <s v="2021"/>
    <s v="09"/>
    <n v="68000000"/>
    <x v="2"/>
    <x v="3"/>
    <n v="2305660"/>
    <n v="2323536657"/>
    <n v="2305.66"/>
    <n v="2323536.6570000001"/>
    <n v="2323.5366570000001"/>
    <x v="1"/>
  </r>
  <r>
    <n v="202109"/>
    <x v="13"/>
    <s v="2021"/>
    <s v="09"/>
    <n v="68000000"/>
    <x v="2"/>
    <x v="4"/>
    <n v="1823292"/>
    <n v="3121901875"/>
    <n v="1823.2919999999999"/>
    <n v="3121901.875"/>
    <n v="3121.901875"/>
    <x v="1"/>
  </r>
  <r>
    <n v="202109"/>
    <x v="13"/>
    <s v="2021"/>
    <s v="09"/>
    <n v="68000000"/>
    <x v="2"/>
    <x v="5"/>
    <n v="3703698"/>
    <n v="5611385012"/>
    <n v="3703.6979999999999"/>
    <n v="5611385.0120000001"/>
    <n v="5611.3850119999997"/>
    <x v="1"/>
  </r>
  <r>
    <n v="202109"/>
    <x v="13"/>
    <s v="2021"/>
    <s v="09"/>
    <n v="68000000"/>
    <x v="2"/>
    <x v="6"/>
    <n v="2698118"/>
    <n v="6969108108"/>
    <n v="2698.1179999999999"/>
    <n v="6969108.108"/>
    <n v="6969.1081080000004"/>
    <x v="1"/>
  </r>
  <r>
    <n v="202109"/>
    <x v="13"/>
    <s v="2021"/>
    <s v="09"/>
    <n v="10004000"/>
    <x v="3"/>
    <x v="0"/>
    <n v="1224348"/>
    <n v="589935323"/>
    <n v="1224.348"/>
    <n v="589935.32299999997"/>
    <n v="589.93532300000004"/>
    <x v="1"/>
  </r>
  <r>
    <n v="202109"/>
    <x v="13"/>
    <s v="2021"/>
    <s v="09"/>
    <n v="10004000"/>
    <x v="3"/>
    <x v="1"/>
    <n v="68363"/>
    <n v="183976375"/>
    <n v="68.363"/>
    <n v="183976.375"/>
    <n v="183.97637499999999"/>
    <x v="1"/>
  </r>
  <r>
    <n v="202109"/>
    <x v="13"/>
    <s v="2021"/>
    <s v="09"/>
    <n v="10004000"/>
    <x v="3"/>
    <x v="2"/>
    <n v="128207"/>
    <n v="493732675"/>
    <n v="128.20699999999999"/>
    <n v="493732.67499999999"/>
    <n v="493.73267499999997"/>
    <x v="1"/>
  </r>
  <r>
    <n v="202109"/>
    <x v="13"/>
    <s v="2021"/>
    <s v="09"/>
    <n v="10004000"/>
    <x v="3"/>
    <x v="3"/>
    <n v="629608"/>
    <n v="659970310"/>
    <n v="629.60799999999995"/>
    <n v="659970.31000000006"/>
    <n v="659.97031000000004"/>
    <x v="1"/>
  </r>
  <r>
    <n v="202109"/>
    <x v="13"/>
    <s v="2021"/>
    <s v="09"/>
    <n v="10004000"/>
    <x v="3"/>
    <x v="4"/>
    <n v="498909"/>
    <n v="879392806"/>
    <n v="498.90899999999999"/>
    <n v="879392.80599999998"/>
    <n v="879.39280599999995"/>
    <x v="1"/>
  </r>
  <r>
    <n v="202109"/>
    <x v="13"/>
    <s v="2021"/>
    <s v="09"/>
    <n v="10004000"/>
    <x v="3"/>
    <x v="5"/>
    <n v="1011683"/>
    <n v="1456709463"/>
    <n v="1011.683"/>
    <n v="1456709.463"/>
    <n v="1456.7094629999999"/>
    <x v="1"/>
  </r>
  <r>
    <n v="202109"/>
    <x v="13"/>
    <s v="2021"/>
    <s v="09"/>
    <n v="10004000"/>
    <x v="3"/>
    <x v="6"/>
    <n v="714567"/>
    <n v="1855419204"/>
    <n v="714.56700000000001"/>
    <n v="1855419.2039999999"/>
    <n v="1855.419204"/>
    <x v="1"/>
  </r>
  <r>
    <n v="202109"/>
    <x v="13"/>
    <s v="2021"/>
    <s v="09"/>
    <n v="10018000"/>
    <x v="4"/>
    <x v="0"/>
    <n v="1209981"/>
    <n v="584031815"/>
    <n v="1209.981"/>
    <n v="584031.81499999994"/>
    <n v="584.03181500000005"/>
    <x v="1"/>
  </r>
  <r>
    <n v="202109"/>
    <x v="13"/>
    <s v="2021"/>
    <s v="09"/>
    <n v="10018000"/>
    <x v="4"/>
    <x v="1"/>
    <n v="62510"/>
    <n v="170520051"/>
    <n v="62.51"/>
    <n v="170520.05100000001"/>
    <n v="170.520051"/>
    <x v="1"/>
  </r>
  <r>
    <n v="202109"/>
    <x v="13"/>
    <s v="2021"/>
    <s v="09"/>
    <n v="10018000"/>
    <x v="4"/>
    <x v="2"/>
    <n v="124996"/>
    <n v="458366289"/>
    <n v="124.996"/>
    <n v="458366.28899999999"/>
    <n v="458.36628899999999"/>
    <x v="1"/>
  </r>
  <r>
    <n v="202109"/>
    <x v="13"/>
    <s v="2021"/>
    <s v="09"/>
    <n v="10018000"/>
    <x v="4"/>
    <x v="3"/>
    <n v="552608"/>
    <n v="538656448"/>
    <n v="552.60799999999995"/>
    <n v="538656.44799999997"/>
    <n v="538.65644799999995"/>
    <x v="1"/>
  </r>
  <r>
    <n v="202109"/>
    <x v="13"/>
    <s v="2021"/>
    <s v="09"/>
    <n v="10018000"/>
    <x v="4"/>
    <x v="4"/>
    <n v="477811"/>
    <n v="904126412"/>
    <n v="477.81099999999998"/>
    <n v="904126.41200000001"/>
    <n v="904.12641199999996"/>
    <x v="1"/>
  </r>
  <r>
    <n v="202109"/>
    <x v="13"/>
    <s v="2021"/>
    <s v="09"/>
    <n v="10018000"/>
    <x v="4"/>
    <x v="5"/>
    <n v="1055044"/>
    <n v="1500647313"/>
    <n v="1055.0440000000001"/>
    <n v="1500647.3130000001"/>
    <n v="1500.6473129999999"/>
    <x v="1"/>
  </r>
  <r>
    <n v="202109"/>
    <x v="13"/>
    <s v="2021"/>
    <s v="09"/>
    <n v="10018000"/>
    <x v="4"/>
    <x v="6"/>
    <n v="681871"/>
    <n v="1807912575"/>
    <n v="681.87099999999998"/>
    <n v="1807912.575"/>
    <n v="1807.9125750000001"/>
    <x v="1"/>
  </r>
  <r>
    <n v="202109"/>
    <x v="13"/>
    <s v="2021"/>
    <s v="09"/>
    <n v="10005000"/>
    <x v="5"/>
    <x v="0"/>
    <n v="613961"/>
    <n v="274505539"/>
    <n v="613.96100000000001"/>
    <n v="274505.53899999999"/>
    <n v="274.505539"/>
    <x v="1"/>
  </r>
  <r>
    <n v="202109"/>
    <x v="13"/>
    <s v="2021"/>
    <s v="09"/>
    <n v="10005000"/>
    <x v="5"/>
    <x v="1"/>
    <n v="42982"/>
    <n v="102582752"/>
    <n v="42.981999999999999"/>
    <n v="102582.75199999999"/>
    <n v="102.582752"/>
    <x v="1"/>
  </r>
  <r>
    <n v="202109"/>
    <x v="13"/>
    <s v="2021"/>
    <s v="09"/>
    <n v="10005000"/>
    <x v="5"/>
    <x v="2"/>
    <n v="71466"/>
    <n v="233051376"/>
    <n v="71.465999999999994"/>
    <n v="233051.37599999999"/>
    <n v="233.051376"/>
    <x v="1"/>
  </r>
  <r>
    <n v="202109"/>
    <x v="13"/>
    <s v="2021"/>
    <s v="09"/>
    <n v="10005000"/>
    <x v="5"/>
    <x v="3"/>
    <n v="451983"/>
    <n v="457566846"/>
    <n v="451.983"/>
    <n v="457566.84600000002"/>
    <n v="457.566846"/>
    <x v="1"/>
  </r>
  <r>
    <n v="202109"/>
    <x v="13"/>
    <s v="2021"/>
    <s v="09"/>
    <n v="10005000"/>
    <x v="5"/>
    <x v="4"/>
    <n v="298145"/>
    <n v="465125574"/>
    <n v="298.14499999999998"/>
    <n v="465125.57400000002"/>
    <n v="465.12557399999997"/>
    <x v="1"/>
  </r>
  <r>
    <n v="202109"/>
    <x v="13"/>
    <s v="2021"/>
    <s v="09"/>
    <n v="10005000"/>
    <x v="5"/>
    <x v="5"/>
    <n v="537041"/>
    <n v="776546459"/>
    <n v="537.04100000000005"/>
    <n v="776546.45900000003"/>
    <n v="776.54645900000003"/>
    <x v="1"/>
  </r>
  <r>
    <n v="202109"/>
    <x v="13"/>
    <s v="2021"/>
    <s v="09"/>
    <n v="10005000"/>
    <x v="5"/>
    <x v="6"/>
    <n v="451654"/>
    <n v="1162066649"/>
    <n v="451.654"/>
    <n v="1162066.649"/>
    <n v="1162.0666490000001"/>
    <x v="1"/>
  </r>
  <r>
    <n v="202109"/>
    <x v="13"/>
    <s v="2021"/>
    <s v="09"/>
    <n v="66000000"/>
    <x v="6"/>
    <x v="0"/>
    <n v="5378246"/>
    <n v="2767217884"/>
    <n v="5378.2460000000001"/>
    <n v="2767217.8840000001"/>
    <n v="2767.2178840000001"/>
    <x v="1"/>
  </r>
  <r>
    <n v="202109"/>
    <x v="13"/>
    <s v="2021"/>
    <s v="09"/>
    <n v="66000000"/>
    <x v="6"/>
    <x v="1"/>
    <n v="344323"/>
    <n v="853473467"/>
    <n v="344.32299999999998"/>
    <n v="853473.46699999995"/>
    <n v="853.47346700000003"/>
    <x v="1"/>
  </r>
  <r>
    <n v="202109"/>
    <x v="13"/>
    <s v="2021"/>
    <s v="09"/>
    <n v="66000000"/>
    <x v="6"/>
    <x v="2"/>
    <n v="597048"/>
    <n v="1976969573"/>
    <n v="597.048"/>
    <n v="1976969.5730000001"/>
    <n v="1976.9695730000001"/>
    <x v="1"/>
  </r>
  <r>
    <n v="202109"/>
    <x v="13"/>
    <s v="2021"/>
    <s v="09"/>
    <n v="66000000"/>
    <x v="6"/>
    <x v="3"/>
    <n v="2968589"/>
    <n v="3015663561"/>
    <n v="2968.5889999999999"/>
    <n v="3015663.5610000002"/>
    <n v="3015.6635609999998"/>
    <x v="1"/>
  </r>
  <r>
    <n v="202109"/>
    <x v="13"/>
    <s v="2021"/>
    <s v="09"/>
    <n v="66000000"/>
    <x v="6"/>
    <x v="4"/>
    <n v="2230306"/>
    <n v="4246905674"/>
    <n v="2230.306"/>
    <n v="4246905.6739999996"/>
    <n v="4246.9056739999996"/>
    <x v="1"/>
  </r>
  <r>
    <n v="202109"/>
    <x v="13"/>
    <s v="2021"/>
    <s v="09"/>
    <n v="66000000"/>
    <x v="6"/>
    <x v="5"/>
    <n v="4668083"/>
    <n v="7813143122"/>
    <n v="4668.0829999999996"/>
    <n v="7813143.1220000004"/>
    <n v="7813.1431220000004"/>
    <x v="1"/>
  </r>
  <r>
    <n v="202109"/>
    <x v="13"/>
    <s v="2021"/>
    <s v="09"/>
    <n v="66000000"/>
    <x v="6"/>
    <x v="6"/>
    <n v="3242078"/>
    <n v="9249112229"/>
    <n v="3242.078"/>
    <n v="9249112.2290000003"/>
    <n v="9249.1122290000003"/>
    <x v="1"/>
  </r>
  <r>
    <n v="202109"/>
    <x v="13"/>
    <s v="2021"/>
    <s v="09"/>
    <n v="10007000"/>
    <x v="7"/>
    <x v="0"/>
    <n v="1187811"/>
    <n v="563871108"/>
    <n v="1187.8109999999999"/>
    <n v="563871.10800000001"/>
    <n v="563.87110800000005"/>
    <x v="1"/>
  </r>
  <r>
    <n v="202109"/>
    <x v="13"/>
    <s v="2021"/>
    <s v="09"/>
    <n v="10007000"/>
    <x v="7"/>
    <x v="1"/>
    <n v="103835"/>
    <n v="244101150"/>
    <n v="103.83499999999999"/>
    <n v="244101.15"/>
    <n v="244.10114999999999"/>
    <x v="1"/>
  </r>
  <r>
    <n v="202109"/>
    <x v="13"/>
    <s v="2021"/>
    <s v="09"/>
    <n v="10007000"/>
    <x v="7"/>
    <x v="2"/>
    <n v="149590"/>
    <n v="499145184"/>
    <n v="149.59"/>
    <n v="499145.18400000001"/>
    <n v="499.14518399999997"/>
    <x v="1"/>
  </r>
  <r>
    <n v="202109"/>
    <x v="13"/>
    <s v="2021"/>
    <s v="09"/>
    <n v="10007000"/>
    <x v="7"/>
    <x v="3"/>
    <n v="903134"/>
    <n v="955968998"/>
    <n v="903.13400000000001"/>
    <n v="955968.99800000002"/>
    <n v="955.96899800000006"/>
    <x v="1"/>
  </r>
  <r>
    <n v="202109"/>
    <x v="13"/>
    <s v="2021"/>
    <s v="09"/>
    <n v="10007000"/>
    <x v="7"/>
    <x v="4"/>
    <n v="566640"/>
    <n v="1052131169"/>
    <n v="566.64"/>
    <n v="1052131.169"/>
    <n v="1052.131169"/>
    <x v="1"/>
  </r>
  <r>
    <n v="202109"/>
    <x v="13"/>
    <s v="2021"/>
    <s v="09"/>
    <n v="10007000"/>
    <x v="7"/>
    <x v="5"/>
    <n v="1092910"/>
    <n v="1714866424"/>
    <n v="1092.9100000000001"/>
    <n v="1714866.4240000001"/>
    <n v="1714.8664240000001"/>
    <x v="1"/>
  </r>
  <r>
    <n v="202109"/>
    <x v="13"/>
    <s v="2021"/>
    <s v="09"/>
    <n v="10007000"/>
    <x v="7"/>
    <x v="6"/>
    <n v="931162"/>
    <n v="2570757037"/>
    <n v="931.16200000000003"/>
    <n v="2570757.037"/>
    <n v="2570.7570369999999"/>
    <x v="1"/>
  </r>
  <r>
    <n v="202109"/>
    <x v="13"/>
    <s v="2021"/>
    <s v="09"/>
    <n v="10008000"/>
    <x v="8"/>
    <x v="0"/>
    <n v="397860"/>
    <n v="186287293"/>
    <n v="397.86"/>
    <n v="186287.29300000001"/>
    <n v="186.28729300000001"/>
    <x v="1"/>
  </r>
  <r>
    <n v="202109"/>
    <x v="13"/>
    <s v="2021"/>
    <s v="09"/>
    <n v="10008000"/>
    <x v="8"/>
    <x v="1"/>
    <n v="33514"/>
    <n v="73884174"/>
    <n v="33.514000000000003"/>
    <n v="73884.173999999999"/>
    <n v="73.884174000000002"/>
    <x v="1"/>
  </r>
  <r>
    <n v="202109"/>
    <x v="13"/>
    <s v="2021"/>
    <s v="09"/>
    <n v="10008000"/>
    <x v="8"/>
    <x v="2"/>
    <n v="49644"/>
    <n v="153749620"/>
    <n v="49.643999999999998"/>
    <n v="153749.62"/>
    <n v="153.74961999999999"/>
    <x v="1"/>
  </r>
  <r>
    <n v="202109"/>
    <x v="13"/>
    <s v="2021"/>
    <s v="09"/>
    <n v="10008000"/>
    <x v="8"/>
    <x v="3"/>
    <n v="313517"/>
    <n v="333857996"/>
    <n v="313.517"/>
    <n v="333857.99599999998"/>
    <n v="333.85799600000001"/>
    <x v="1"/>
  </r>
  <r>
    <n v="202109"/>
    <x v="13"/>
    <s v="2021"/>
    <s v="09"/>
    <n v="10008000"/>
    <x v="8"/>
    <x v="4"/>
    <n v="196741"/>
    <n v="326861402"/>
    <n v="196.74100000000001"/>
    <n v="326861.402"/>
    <n v="326.861402"/>
    <x v="1"/>
  </r>
  <r>
    <n v="202109"/>
    <x v="13"/>
    <s v="2021"/>
    <s v="09"/>
    <n v="10008000"/>
    <x v="8"/>
    <x v="5"/>
    <n v="366204"/>
    <n v="541501691"/>
    <n v="366.20400000000001"/>
    <n v="541501.69099999999"/>
    <n v="541.50169100000005"/>
    <x v="1"/>
  </r>
  <r>
    <n v="202109"/>
    <x v="13"/>
    <s v="2021"/>
    <s v="09"/>
    <n v="10008000"/>
    <x v="8"/>
    <x v="6"/>
    <n v="298351"/>
    <n v="822467796"/>
    <n v="298.351"/>
    <n v="822467.79599999997"/>
    <n v="822.46779600000002"/>
    <x v="1"/>
  </r>
  <r>
    <n v="202109"/>
    <x v="13"/>
    <s v="2021"/>
    <s v="09"/>
    <n v="10009000"/>
    <x v="9"/>
    <x v="0"/>
    <n v="440408"/>
    <n v="203760098"/>
    <n v="440.40800000000002"/>
    <n v="203760.098"/>
    <n v="203.760098"/>
    <x v="1"/>
  </r>
  <r>
    <n v="202109"/>
    <x v="13"/>
    <s v="2021"/>
    <s v="09"/>
    <n v="10009000"/>
    <x v="9"/>
    <x v="1"/>
    <n v="43429"/>
    <n v="98485695"/>
    <n v="43.429000000000002"/>
    <n v="98485.695000000007"/>
    <n v="98.485695000000007"/>
    <x v="1"/>
  </r>
  <r>
    <n v="202109"/>
    <x v="13"/>
    <s v="2021"/>
    <s v="09"/>
    <n v="10009000"/>
    <x v="9"/>
    <x v="2"/>
    <n v="62156"/>
    <n v="196799303"/>
    <n v="62.155999999999999"/>
    <n v="196799.30300000001"/>
    <n v="196.79930300000001"/>
    <x v="1"/>
  </r>
  <r>
    <n v="202109"/>
    <x v="13"/>
    <s v="2021"/>
    <s v="09"/>
    <n v="10009000"/>
    <x v="9"/>
    <x v="3"/>
    <n v="421759"/>
    <n v="431736537"/>
    <n v="421.75900000000001"/>
    <n v="431736.53700000001"/>
    <n v="431.736537"/>
    <x v="1"/>
  </r>
  <r>
    <n v="202109"/>
    <x v="13"/>
    <s v="2021"/>
    <s v="09"/>
    <n v="10009000"/>
    <x v="9"/>
    <x v="4"/>
    <n v="245698"/>
    <n v="486329917"/>
    <n v="245.69800000000001"/>
    <n v="486329.91700000002"/>
    <n v="486.32991700000002"/>
    <x v="1"/>
  </r>
  <r>
    <n v="202109"/>
    <x v="13"/>
    <s v="2021"/>
    <s v="09"/>
    <n v="10009000"/>
    <x v="9"/>
    <x v="5"/>
    <n v="440707"/>
    <n v="647118235"/>
    <n v="440.70699999999999"/>
    <n v="647118.23499999999"/>
    <n v="647.11823500000003"/>
    <x v="1"/>
  </r>
  <r>
    <n v="202109"/>
    <x v="13"/>
    <s v="2021"/>
    <s v="09"/>
    <n v="10009000"/>
    <x v="9"/>
    <x v="6"/>
    <n v="380093"/>
    <n v="1049237922"/>
    <n v="380.09300000000002"/>
    <n v="1049237.922"/>
    <n v="1049.237922"/>
    <x v="1"/>
  </r>
  <r>
    <n v="202109"/>
    <x v="13"/>
    <s v="2021"/>
    <s v="09"/>
    <n v="10010000"/>
    <x v="10"/>
    <x v="0"/>
    <n v="299844"/>
    <n v="141830244"/>
    <n v="299.84399999999999"/>
    <n v="141830.24400000001"/>
    <n v="141.83024399999999"/>
    <x v="1"/>
  </r>
  <r>
    <n v="202109"/>
    <x v="13"/>
    <s v="2021"/>
    <s v="09"/>
    <n v="10010000"/>
    <x v="10"/>
    <x v="1"/>
    <n v="28637"/>
    <n v="66200134"/>
    <n v="28.637"/>
    <n v="66200.134000000005"/>
    <n v="66.200134000000006"/>
    <x v="1"/>
  </r>
  <r>
    <n v="202109"/>
    <x v="13"/>
    <s v="2021"/>
    <s v="09"/>
    <n v="10010000"/>
    <x v="10"/>
    <x v="2"/>
    <n v="42224"/>
    <n v="124868204"/>
    <n v="42.223999999999997"/>
    <n v="124868.204"/>
    <n v="124.86820400000001"/>
    <x v="1"/>
  </r>
  <r>
    <n v="202109"/>
    <x v="13"/>
    <s v="2021"/>
    <s v="09"/>
    <n v="10010000"/>
    <x v="10"/>
    <x v="3"/>
    <n v="311543"/>
    <n v="303436374"/>
    <n v="311.54300000000001"/>
    <n v="303436.37400000001"/>
    <n v="303.436374"/>
    <x v="1"/>
  </r>
  <r>
    <n v="202109"/>
    <x v="13"/>
    <s v="2021"/>
    <s v="09"/>
    <n v="10010000"/>
    <x v="10"/>
    <x v="4"/>
    <n v="187715"/>
    <n v="291185208"/>
    <n v="187.715"/>
    <n v="291185.20799999998"/>
    <n v="291.18520799999999"/>
    <x v="1"/>
  </r>
  <r>
    <n v="202109"/>
    <x v="13"/>
    <s v="2021"/>
    <s v="09"/>
    <n v="10010000"/>
    <x v="10"/>
    <x v="5"/>
    <n v="341335"/>
    <n v="491388125"/>
    <n v="341.33499999999998"/>
    <n v="491388.125"/>
    <n v="491.388125"/>
    <x v="1"/>
  </r>
  <r>
    <n v="202109"/>
    <x v="13"/>
    <s v="2021"/>
    <s v="09"/>
    <n v="10010000"/>
    <x v="10"/>
    <x v="6"/>
    <n v="277163"/>
    <n v="744744709"/>
    <n v="277.16300000000001"/>
    <n v="744744.70900000003"/>
    <n v="744.74470899999994"/>
    <x v="1"/>
  </r>
  <r>
    <n v="202109"/>
    <x v="13"/>
    <s v="2021"/>
    <s v="09"/>
    <n v="10020000"/>
    <x v="11"/>
    <x v="0"/>
    <n v="340646"/>
    <n v="163193306"/>
    <n v="340.64600000000002"/>
    <n v="163193.30600000001"/>
    <n v="163.19330600000001"/>
    <x v="1"/>
  </r>
  <r>
    <n v="202109"/>
    <x v="13"/>
    <s v="2021"/>
    <s v="09"/>
    <n v="10020000"/>
    <x v="11"/>
    <x v="1"/>
    <n v="26366"/>
    <n v="69743310"/>
    <n v="26.366"/>
    <n v="69743.31"/>
    <n v="69.743309999999994"/>
    <x v="1"/>
  </r>
  <r>
    <n v="202109"/>
    <x v="13"/>
    <s v="2021"/>
    <s v="09"/>
    <n v="10020000"/>
    <x v="11"/>
    <x v="2"/>
    <n v="43986"/>
    <n v="136048607"/>
    <n v="43.985999999999997"/>
    <n v="136048.60699999999"/>
    <n v="136.048607"/>
    <x v="1"/>
  </r>
  <r>
    <n v="202109"/>
    <x v="13"/>
    <s v="2021"/>
    <s v="09"/>
    <n v="10020000"/>
    <x v="11"/>
    <x v="3"/>
    <n v="225039"/>
    <n v="219684511"/>
    <n v="225.03899999999999"/>
    <n v="219684.511"/>
    <n v="219.68451099999999"/>
    <x v="1"/>
  </r>
  <r>
    <n v="202109"/>
    <x v="13"/>
    <s v="2021"/>
    <s v="09"/>
    <n v="10020000"/>
    <x v="11"/>
    <x v="4"/>
    <n v="157831"/>
    <n v="273549874"/>
    <n v="157.83099999999999"/>
    <n v="273549.87400000001"/>
    <n v="273.54987399999999"/>
    <x v="1"/>
  </r>
  <r>
    <n v="202109"/>
    <x v="13"/>
    <s v="2021"/>
    <s v="09"/>
    <n v="10020000"/>
    <x v="11"/>
    <x v="5"/>
    <n v="354344"/>
    <n v="520886828"/>
    <n v="354.34399999999999"/>
    <n v="520886.82799999998"/>
    <n v="520.88682800000004"/>
    <x v="1"/>
  </r>
  <r>
    <n v="202109"/>
    <x v="13"/>
    <s v="2021"/>
    <s v="09"/>
    <n v="10020000"/>
    <x v="11"/>
    <x v="6"/>
    <n v="253046"/>
    <n v="725530150"/>
    <n v="253.04599999999999"/>
    <n v="725530.15"/>
    <n v="725.53015000000005"/>
    <x v="1"/>
  </r>
  <r>
    <n v="202109"/>
    <x v="13"/>
    <s v="2021"/>
    <s v="09"/>
    <n v="67000000"/>
    <x v="12"/>
    <x v="0"/>
    <n v="2358495"/>
    <n v="1120915235"/>
    <n v="2358.4949999999999"/>
    <n v="1120915.2350000001"/>
    <n v="1120.9152349999999"/>
    <x v="1"/>
  </r>
  <r>
    <n v="202109"/>
    <x v="13"/>
    <s v="2021"/>
    <s v="09"/>
    <n v="67000000"/>
    <x v="12"/>
    <x v="1"/>
    <n v="181902"/>
    <n v="396313516"/>
    <n v="181.90199999999999"/>
    <n v="396313.516"/>
    <n v="396.31351599999999"/>
    <x v="1"/>
  </r>
  <r>
    <n v="202109"/>
    <x v="13"/>
    <s v="2021"/>
    <s v="09"/>
    <n v="67000000"/>
    <x v="12"/>
    <x v="2"/>
    <n v="342125"/>
    <n v="1066432017"/>
    <n v="342.125"/>
    <n v="1066432.017"/>
    <n v="1066.4320170000001"/>
    <x v="1"/>
  </r>
  <r>
    <n v="202109"/>
    <x v="13"/>
    <s v="2021"/>
    <s v="09"/>
    <n v="67000000"/>
    <x v="12"/>
    <x v="3"/>
    <n v="1669072"/>
    <n v="1590312640"/>
    <n v="1669.0719999999999"/>
    <n v="1590312.64"/>
    <n v="1590.3126400000001"/>
    <x v="1"/>
  </r>
  <r>
    <n v="202109"/>
    <x v="13"/>
    <s v="2021"/>
    <s v="09"/>
    <n v="67000000"/>
    <x v="12"/>
    <x v="4"/>
    <n v="1153424"/>
    <n v="1865322831"/>
    <n v="1153.424"/>
    <n v="1865322.831"/>
    <n v="1865.322831"/>
    <x v="1"/>
  </r>
  <r>
    <n v="202109"/>
    <x v="13"/>
    <s v="2021"/>
    <s v="09"/>
    <n v="67000000"/>
    <x v="12"/>
    <x v="5"/>
    <n v="2492139"/>
    <n v="3436623784"/>
    <n v="2492.1390000000001"/>
    <n v="3436623.784"/>
    <n v="3436.6237839999999"/>
    <x v="1"/>
  </r>
  <r>
    <n v="202109"/>
    <x v="13"/>
    <s v="2021"/>
    <s v="09"/>
    <n v="67000000"/>
    <x v="12"/>
    <x v="6"/>
    <n v="1924589"/>
    <n v="5154771742"/>
    <n v="1924.5889999999999"/>
    <n v="5154771.7419999996"/>
    <n v="5154.7717419999999"/>
    <x v="1"/>
  </r>
  <r>
    <n v="202109"/>
    <x v="13"/>
    <s v="2021"/>
    <s v="09"/>
    <n v="64000000"/>
    <x v="13"/>
    <x v="0"/>
    <n v="3890554"/>
    <n v="2081476596"/>
    <n v="3890.5540000000001"/>
    <n v="2081476.5959999999"/>
    <n v="2081.476596"/>
    <x v="1"/>
  </r>
  <r>
    <n v="202109"/>
    <x v="13"/>
    <s v="2021"/>
    <s v="09"/>
    <n v="64000000"/>
    <x v="13"/>
    <x v="1"/>
    <n v="281773"/>
    <n v="594321733"/>
    <n v="281.77300000000002"/>
    <n v="594321.73300000001"/>
    <n v="594.32173299999999"/>
    <x v="1"/>
  </r>
  <r>
    <n v="202109"/>
    <x v="13"/>
    <s v="2021"/>
    <s v="09"/>
    <n v="64000000"/>
    <x v="13"/>
    <x v="2"/>
    <n v="541483"/>
    <n v="1764213059"/>
    <n v="541.48299999999995"/>
    <n v="1764213.0589999999"/>
    <n v="1764.2130589999999"/>
    <x v="1"/>
  </r>
  <r>
    <n v="202109"/>
    <x v="13"/>
    <s v="2021"/>
    <s v="09"/>
    <n v="64000000"/>
    <x v="13"/>
    <x v="3"/>
    <n v="2544605"/>
    <n v="2441996628"/>
    <n v="2544.605"/>
    <n v="2441996.628"/>
    <n v="2441.9966279999999"/>
    <x v="1"/>
  </r>
  <r>
    <n v="202109"/>
    <x v="13"/>
    <s v="2021"/>
    <s v="09"/>
    <n v="64000000"/>
    <x v="13"/>
    <x v="4"/>
    <n v="1918584"/>
    <n v="3106124283"/>
    <n v="1918.5840000000001"/>
    <n v="3106124.2829999998"/>
    <n v="3106.1242830000001"/>
    <x v="1"/>
  </r>
  <r>
    <n v="202109"/>
    <x v="13"/>
    <s v="2021"/>
    <s v="09"/>
    <n v="64000000"/>
    <x v="13"/>
    <x v="5"/>
    <n v="4009918"/>
    <n v="5935952591"/>
    <n v="4009.9180000000001"/>
    <n v="5935952.591"/>
    <n v="5935.9525910000002"/>
    <x v="1"/>
  </r>
  <r>
    <n v="202109"/>
    <x v="13"/>
    <s v="2021"/>
    <s v="09"/>
    <n v="64000000"/>
    <x v="13"/>
    <x v="6"/>
    <n v="2907369"/>
    <n v="8203866709"/>
    <n v="2907.3690000000001"/>
    <n v="8203866.7089999998"/>
    <n v="8203.8667089999999"/>
    <x v="1"/>
  </r>
  <r>
    <n v="202109"/>
    <x v="13"/>
    <s v="2021"/>
    <s v="09"/>
    <n v="10013000"/>
    <x v="14"/>
    <x v="0"/>
    <n v="560801"/>
    <n v="287857882"/>
    <n v="560.80100000000004"/>
    <n v="287857.88199999998"/>
    <n v="287.85788200000002"/>
    <x v="1"/>
  </r>
  <r>
    <n v="202109"/>
    <x v="13"/>
    <s v="2021"/>
    <s v="09"/>
    <n v="10013000"/>
    <x v="14"/>
    <x v="1"/>
    <n v="48940"/>
    <n v="106525638"/>
    <n v="48.94"/>
    <n v="106525.63800000001"/>
    <n v="106.525638"/>
    <x v="1"/>
  </r>
  <r>
    <n v="202109"/>
    <x v="13"/>
    <s v="2021"/>
    <s v="09"/>
    <n v="10013000"/>
    <x v="14"/>
    <x v="2"/>
    <n v="85486"/>
    <n v="276841324"/>
    <n v="85.486000000000004"/>
    <n v="276841.32400000002"/>
    <n v="276.84132399999999"/>
    <x v="1"/>
  </r>
  <r>
    <n v="202109"/>
    <x v="13"/>
    <s v="2021"/>
    <s v="09"/>
    <n v="10013000"/>
    <x v="14"/>
    <x v="3"/>
    <n v="515382"/>
    <n v="513318089"/>
    <n v="515.38199999999995"/>
    <n v="513318.08899999998"/>
    <n v="513.31808899999999"/>
    <x v="1"/>
  </r>
  <r>
    <n v="202109"/>
    <x v="13"/>
    <s v="2021"/>
    <s v="09"/>
    <n v="10013000"/>
    <x v="14"/>
    <x v="4"/>
    <n v="321583"/>
    <n v="484580105"/>
    <n v="321.58300000000003"/>
    <n v="484580.10499999998"/>
    <n v="484.580105"/>
    <x v="1"/>
  </r>
  <r>
    <n v="202109"/>
    <x v="13"/>
    <s v="2021"/>
    <s v="09"/>
    <n v="10013000"/>
    <x v="14"/>
    <x v="5"/>
    <n v="601711"/>
    <n v="874184545"/>
    <n v="601.71100000000001"/>
    <n v="874184.54500000004"/>
    <n v="874.18454499999996"/>
    <x v="1"/>
  </r>
  <r>
    <n v="202109"/>
    <x v="13"/>
    <s v="2021"/>
    <s v="09"/>
    <n v="10013000"/>
    <x v="14"/>
    <x v="6"/>
    <n v="516193"/>
    <n v="1547303992"/>
    <n v="516.19299999999998"/>
    <n v="1547303.9920000001"/>
    <n v="1547.3039920000001"/>
    <x v="1"/>
  </r>
  <r>
    <n v="202109"/>
    <x v="13"/>
    <s v="2021"/>
    <s v="09"/>
    <n v="10017000"/>
    <x v="15"/>
    <x v="0"/>
    <n v="546008"/>
    <n v="254297083"/>
    <n v="546.00800000000004"/>
    <n v="254297.08300000001"/>
    <n v="254.29708299999999"/>
    <x v="1"/>
  </r>
  <r>
    <n v="202109"/>
    <x v="13"/>
    <s v="2021"/>
    <s v="09"/>
    <n v="10017000"/>
    <x v="15"/>
    <x v="1"/>
    <n v="41030"/>
    <n v="103280143"/>
    <n v="41.03"/>
    <n v="103280.143"/>
    <n v="103.280143"/>
    <x v="1"/>
  </r>
  <r>
    <n v="202109"/>
    <x v="13"/>
    <s v="2021"/>
    <s v="09"/>
    <n v="10017000"/>
    <x v="15"/>
    <x v="2"/>
    <n v="59813"/>
    <n v="200478768"/>
    <n v="59.813000000000002"/>
    <n v="200478.76800000001"/>
    <n v="200.478768"/>
    <x v="1"/>
  </r>
  <r>
    <n v="202109"/>
    <x v="13"/>
    <s v="2021"/>
    <s v="09"/>
    <n v="10017000"/>
    <x v="15"/>
    <x v="3"/>
    <n v="353552"/>
    <n v="319636009"/>
    <n v="353.55200000000002"/>
    <n v="319636.00900000002"/>
    <n v="319.636009"/>
    <x v="1"/>
  </r>
  <r>
    <n v="202109"/>
    <x v="13"/>
    <s v="2021"/>
    <s v="09"/>
    <n v="10017000"/>
    <x v="15"/>
    <x v="4"/>
    <n v="281810"/>
    <n v="448640467"/>
    <n v="281.81"/>
    <n v="448640.467"/>
    <n v="448.640467"/>
    <x v="1"/>
  </r>
  <r>
    <n v="202109"/>
    <x v="13"/>
    <s v="2021"/>
    <s v="09"/>
    <n v="10017000"/>
    <x v="15"/>
    <x v="5"/>
    <n v="537749"/>
    <n v="680723787"/>
    <n v="537.74900000000002"/>
    <n v="680723.78700000001"/>
    <n v="680.72378700000002"/>
    <x v="1"/>
  </r>
  <r>
    <n v="202109"/>
    <x v="13"/>
    <s v="2021"/>
    <s v="09"/>
    <n v="10017000"/>
    <x v="15"/>
    <x v="6"/>
    <n v="428404"/>
    <n v="1000306476"/>
    <n v="428.404"/>
    <n v="1000306.476"/>
    <n v="1000.306476"/>
    <x v="1"/>
  </r>
  <r>
    <n v="202109"/>
    <x v="13"/>
    <s v="2021"/>
    <s v="09"/>
    <n v="10002000"/>
    <x v="16"/>
    <x v="0"/>
    <n v="431432"/>
    <n v="187458069"/>
    <n v="431.43200000000002"/>
    <n v="187458.06899999999"/>
    <n v="187.45806899999999"/>
    <x v="1"/>
  </r>
  <r>
    <n v="202109"/>
    <x v="13"/>
    <s v="2021"/>
    <s v="09"/>
    <n v="10002000"/>
    <x v="16"/>
    <x v="1"/>
    <n v="32783"/>
    <n v="78916846"/>
    <n v="32.783000000000001"/>
    <n v="78916.846000000005"/>
    <n v="78.916846000000007"/>
    <x v="1"/>
  </r>
  <r>
    <n v="202109"/>
    <x v="13"/>
    <s v="2021"/>
    <s v="09"/>
    <n v="10002000"/>
    <x v="16"/>
    <x v="2"/>
    <n v="57889"/>
    <n v="183667056"/>
    <n v="57.889000000000003"/>
    <n v="183667.05600000001"/>
    <n v="183.667056"/>
    <x v="1"/>
  </r>
  <r>
    <n v="202109"/>
    <x v="13"/>
    <s v="2021"/>
    <s v="09"/>
    <n v="10002000"/>
    <x v="16"/>
    <x v="3"/>
    <n v="302426"/>
    <n v="303715196"/>
    <n v="302.42599999999999"/>
    <n v="303715.196"/>
    <n v="303.71519599999999"/>
    <x v="1"/>
  </r>
  <r>
    <n v="202109"/>
    <x v="13"/>
    <s v="2021"/>
    <s v="09"/>
    <n v="10002000"/>
    <x v="16"/>
    <x v="4"/>
    <n v="229676"/>
    <n v="367983325"/>
    <n v="229.67599999999999"/>
    <n v="367983.32500000001"/>
    <n v="367.98332499999998"/>
    <x v="1"/>
  </r>
  <r>
    <n v="202109"/>
    <x v="13"/>
    <s v="2021"/>
    <s v="09"/>
    <n v="10002000"/>
    <x v="16"/>
    <x v="5"/>
    <n v="455434"/>
    <n v="596289048"/>
    <n v="455.43400000000003"/>
    <n v="596289.04799999995"/>
    <n v="596.28904799999998"/>
    <x v="1"/>
  </r>
  <r>
    <n v="202109"/>
    <x v="13"/>
    <s v="2021"/>
    <s v="09"/>
    <n v="10002000"/>
    <x v="16"/>
    <x v="6"/>
    <n v="332851"/>
    <n v="852029908"/>
    <n v="332.851"/>
    <n v="852029.90800000005"/>
    <n v="852.02990799999998"/>
    <x v="1"/>
  </r>
  <r>
    <n v="202109"/>
    <x v="13"/>
    <s v="2021"/>
    <s v="09"/>
    <n v="10015000"/>
    <x v="17"/>
    <x v="0"/>
    <n v="320409"/>
    <n v="161708229"/>
    <n v="320.40899999999999"/>
    <n v="161708.22899999999"/>
    <n v="161.70822899999999"/>
    <x v="1"/>
  </r>
  <r>
    <n v="202109"/>
    <x v="13"/>
    <s v="2021"/>
    <s v="09"/>
    <n v="10015000"/>
    <x v="17"/>
    <x v="1"/>
    <n v="21466"/>
    <n v="49496247"/>
    <n v="21.466000000000001"/>
    <n v="49496.247000000003"/>
    <n v="49.496246999999997"/>
    <x v="1"/>
  </r>
  <r>
    <n v="202109"/>
    <x v="13"/>
    <s v="2021"/>
    <s v="09"/>
    <n v="10015000"/>
    <x v="17"/>
    <x v="2"/>
    <n v="37514"/>
    <n v="126083907"/>
    <n v="37.514000000000003"/>
    <n v="126083.90700000001"/>
    <n v="126.083907"/>
    <x v="1"/>
  </r>
  <r>
    <n v="202109"/>
    <x v="13"/>
    <s v="2021"/>
    <s v="09"/>
    <n v="10015000"/>
    <x v="17"/>
    <x v="3"/>
    <n v="212220"/>
    <n v="208299641"/>
    <n v="212.22"/>
    <n v="208299.641"/>
    <n v="208.29964100000001"/>
    <x v="1"/>
  </r>
  <r>
    <n v="202109"/>
    <x v="13"/>
    <s v="2021"/>
    <s v="09"/>
    <n v="10015000"/>
    <x v="17"/>
    <x v="4"/>
    <n v="156622"/>
    <n v="243305218"/>
    <n v="156.62200000000001"/>
    <n v="243305.21799999999"/>
    <n v="243.305218"/>
    <x v="1"/>
  </r>
  <r>
    <n v="202109"/>
    <x v="13"/>
    <s v="2021"/>
    <s v="09"/>
    <n v="10015000"/>
    <x v="17"/>
    <x v="5"/>
    <n v="296447"/>
    <n v="383607435"/>
    <n v="296.447"/>
    <n v="383607.435"/>
    <n v="383.60743500000001"/>
    <x v="1"/>
  </r>
  <r>
    <n v="202109"/>
    <x v="13"/>
    <s v="2021"/>
    <s v="09"/>
    <n v="10015000"/>
    <x v="17"/>
    <x v="6"/>
    <n v="210265"/>
    <n v="622045373"/>
    <n v="210.26499999999999"/>
    <n v="622045.37300000002"/>
    <n v="622.04537300000004"/>
    <x v="1"/>
  </r>
  <r>
    <n v="202109"/>
    <x v="13"/>
    <s v="2021"/>
    <s v="09"/>
    <n v="10014000"/>
    <x v="18"/>
    <x v="0"/>
    <n v="148713"/>
    <n v="70476485"/>
    <n v="148.71299999999999"/>
    <n v="70476.485000000001"/>
    <n v="70.476484999999997"/>
    <x v="1"/>
  </r>
  <r>
    <n v="202109"/>
    <x v="13"/>
    <s v="2021"/>
    <s v="09"/>
    <n v="10014000"/>
    <x v="18"/>
    <x v="1"/>
    <n v="13598"/>
    <n v="29083491"/>
    <n v="13.598000000000001"/>
    <n v="29083.491000000002"/>
    <n v="29.083490999999999"/>
    <x v="1"/>
  </r>
  <r>
    <n v="202109"/>
    <x v="13"/>
    <s v="2021"/>
    <s v="09"/>
    <n v="10014000"/>
    <x v="18"/>
    <x v="2"/>
    <n v="18600"/>
    <n v="63606938"/>
    <n v="18.600000000000001"/>
    <n v="63606.938000000002"/>
    <n v="63.606938"/>
    <x v="1"/>
  </r>
  <r>
    <n v="202109"/>
    <x v="13"/>
    <s v="2021"/>
    <s v="09"/>
    <n v="10014000"/>
    <x v="18"/>
    <x v="3"/>
    <n v="122248"/>
    <n v="117074521"/>
    <n v="122.248"/>
    <n v="117074.52099999999"/>
    <n v="117.074521"/>
    <x v="1"/>
  </r>
  <r>
    <n v="202109"/>
    <x v="13"/>
    <s v="2021"/>
    <s v="09"/>
    <n v="10014000"/>
    <x v="18"/>
    <x v="4"/>
    <n v="80287"/>
    <n v="121405069"/>
    <n v="80.287000000000006"/>
    <n v="121405.069"/>
    <n v="121.405069"/>
    <x v="1"/>
  </r>
  <r>
    <n v="202109"/>
    <x v="13"/>
    <s v="2021"/>
    <s v="09"/>
    <n v="10014000"/>
    <x v="18"/>
    <x v="5"/>
    <n v="148037"/>
    <n v="191748332"/>
    <n v="148.03700000000001"/>
    <n v="191748.33199999999"/>
    <n v="191.748332"/>
    <x v="1"/>
  </r>
  <r>
    <n v="202109"/>
    <x v="13"/>
    <s v="2021"/>
    <s v="09"/>
    <n v="10014000"/>
    <x v="18"/>
    <x v="6"/>
    <n v="101202"/>
    <n v="317395057"/>
    <n v="101.202"/>
    <n v="317395.05699999997"/>
    <n v="317.39505700000001"/>
    <x v="1"/>
  </r>
  <r>
    <n v="202109"/>
    <x v="13"/>
    <s v="2021"/>
    <s v="09"/>
    <n v="10016000"/>
    <x v="19"/>
    <x v="0"/>
    <n v="60432"/>
    <n v="26702272"/>
    <n v="60.432000000000002"/>
    <n v="26702.272000000001"/>
    <n v="26.702272000000001"/>
    <x v="1"/>
  </r>
  <r>
    <n v="202109"/>
    <x v="13"/>
    <s v="2021"/>
    <s v="09"/>
    <n v="10016000"/>
    <x v="19"/>
    <x v="1"/>
    <n v="6484"/>
    <n v="16096173"/>
    <n v="6.484"/>
    <n v="16096.173000000001"/>
    <n v="16.096173"/>
    <x v="1"/>
  </r>
  <r>
    <n v="202109"/>
    <x v="13"/>
    <s v="2021"/>
    <s v="09"/>
    <n v="10016000"/>
    <x v="19"/>
    <x v="2"/>
    <n v="9927"/>
    <n v="27922111"/>
    <n v="9.9269999999999996"/>
    <n v="27922.111000000001"/>
    <n v="27.922111000000001"/>
    <x v="1"/>
  </r>
  <r>
    <n v="202109"/>
    <x v="13"/>
    <s v="2021"/>
    <s v="09"/>
    <n v="10016000"/>
    <x v="19"/>
    <x v="3"/>
    <n v="46335"/>
    <n v="54067131"/>
    <n v="46.335000000000001"/>
    <n v="54067.131000000001"/>
    <n v="54.067131000000003"/>
    <x v="1"/>
  </r>
  <r>
    <n v="202109"/>
    <x v="13"/>
    <s v="2021"/>
    <s v="09"/>
    <n v="10016000"/>
    <x v="19"/>
    <x v="4"/>
    <n v="41370"/>
    <n v="56562908"/>
    <n v="41.37"/>
    <n v="56562.908000000003"/>
    <n v="56.562908"/>
    <x v="1"/>
  </r>
  <r>
    <n v="202109"/>
    <x v="13"/>
    <s v="2021"/>
    <s v="09"/>
    <n v="10016000"/>
    <x v="19"/>
    <x v="5"/>
    <n v="67158"/>
    <n v="86816619"/>
    <n v="67.158000000000001"/>
    <n v="86816.619000000006"/>
    <n v="86.816619000000003"/>
    <x v="1"/>
  </r>
  <r>
    <n v="202109"/>
    <x v="13"/>
    <s v="2021"/>
    <s v="09"/>
    <n v="10016000"/>
    <x v="19"/>
    <x v="6"/>
    <n v="46134"/>
    <n v="137887297"/>
    <n v="46.134"/>
    <n v="137887.29699999999"/>
    <n v="137.88729699999999"/>
    <x v="1"/>
  </r>
  <r>
    <n v="202109"/>
    <x v="13"/>
    <s v="2021"/>
    <s v="09"/>
    <s v="9002000"/>
    <x v="20"/>
    <x v="0"/>
    <n v="56979"/>
    <n v="25886540"/>
    <n v="56.978999999999999"/>
    <n v="25886.54"/>
    <n v="25.88654"/>
    <x v="1"/>
  </r>
  <r>
    <n v="202109"/>
    <x v="13"/>
    <s v="2021"/>
    <s v="09"/>
    <s v="9002000"/>
    <x v="20"/>
    <x v="1"/>
    <n v="5125"/>
    <n v="11185601"/>
    <n v="5.125"/>
    <n v="11185.601000000001"/>
    <n v="11.185601"/>
    <x v="1"/>
  </r>
  <r>
    <n v="202109"/>
    <x v="13"/>
    <s v="2021"/>
    <s v="09"/>
    <s v="9002000"/>
    <x v="20"/>
    <x v="2"/>
    <n v="8924"/>
    <n v="26692753"/>
    <n v="8.9239999999999995"/>
    <n v="26692.753000000001"/>
    <n v="26.692753"/>
    <x v="1"/>
  </r>
  <r>
    <n v="202109"/>
    <x v="13"/>
    <s v="2021"/>
    <s v="09"/>
    <s v="9002000"/>
    <x v="20"/>
    <x v="3"/>
    <n v="29982"/>
    <n v="36349339"/>
    <n v="29.981999999999999"/>
    <n v="36349.339"/>
    <n v="36.349339000000001"/>
    <x v="1"/>
  </r>
  <r>
    <n v="202109"/>
    <x v="13"/>
    <s v="2021"/>
    <s v="09"/>
    <s v="9002000"/>
    <x v="20"/>
    <x v="4"/>
    <n v="33796"/>
    <n v="48112089"/>
    <n v="33.795999999999999"/>
    <n v="48112.089"/>
    <n v="48.112088999999997"/>
    <x v="1"/>
  </r>
  <r>
    <n v="202109"/>
    <x v="13"/>
    <s v="2021"/>
    <s v="09"/>
    <s v="9002000"/>
    <x v="20"/>
    <x v="5"/>
    <n v="74010"/>
    <n v="108557581"/>
    <n v="74.010000000000005"/>
    <n v="108557.58100000001"/>
    <n v="108.557581"/>
    <x v="1"/>
  </r>
  <r>
    <n v="202109"/>
    <x v="13"/>
    <s v="2021"/>
    <s v="09"/>
    <s v="9002000"/>
    <x v="20"/>
    <x v="6"/>
    <n v="42205"/>
    <n v="107099244"/>
    <n v="42.204999999999998"/>
    <n v="107099.24400000001"/>
    <n v="107.099244"/>
    <x v="1"/>
  </r>
  <r>
    <n v="202109"/>
    <x v="13"/>
    <s v="2021"/>
    <s v="09"/>
    <n v="9007000"/>
    <x v="21"/>
    <x v="0"/>
    <n v="10612"/>
    <n v="6784496"/>
    <n v="10.612"/>
    <n v="6784.4960000000001"/>
    <n v="6.7844959999999999"/>
    <x v="1"/>
  </r>
  <r>
    <n v="202109"/>
    <x v="13"/>
    <s v="2021"/>
    <s v="09"/>
    <n v="9007000"/>
    <x v="21"/>
    <x v="1"/>
    <n v="799"/>
    <n v="1688007"/>
    <n v="0.79900000000000004"/>
    <n v="1688.0070000000001"/>
    <n v="1.688007"/>
    <x v="1"/>
  </r>
  <r>
    <n v="202109"/>
    <x v="13"/>
    <s v="2021"/>
    <s v="09"/>
    <n v="9007000"/>
    <x v="21"/>
    <x v="2"/>
    <n v="1458"/>
    <n v="3396900"/>
    <n v="1.458"/>
    <n v="3396.9"/>
    <n v="3.3969"/>
    <x v="1"/>
  </r>
  <r>
    <n v="202109"/>
    <x v="13"/>
    <s v="2021"/>
    <s v="09"/>
    <n v="9007000"/>
    <x v="21"/>
    <x v="3"/>
    <n v="5788"/>
    <n v="7225372"/>
    <n v="5.7880000000000003"/>
    <n v="7225.3720000000003"/>
    <n v="7.2253720000000001"/>
    <x v="1"/>
  </r>
  <r>
    <n v="202109"/>
    <x v="13"/>
    <s v="2021"/>
    <s v="09"/>
    <n v="9007000"/>
    <x v="21"/>
    <x v="4"/>
    <n v="6308"/>
    <n v="10032616"/>
    <n v="6.3079999999999998"/>
    <n v="10032.616"/>
    <n v="10.032616000000001"/>
    <x v="1"/>
  </r>
  <r>
    <n v="202109"/>
    <x v="13"/>
    <s v="2021"/>
    <s v="09"/>
    <n v="9007000"/>
    <x v="21"/>
    <x v="5"/>
    <n v="8556"/>
    <n v="13460418"/>
    <n v="8.5559999999999992"/>
    <n v="13460.418"/>
    <n v="13.460418000000001"/>
    <x v="1"/>
  </r>
  <r>
    <n v="202109"/>
    <x v="13"/>
    <s v="2021"/>
    <s v="09"/>
    <n v="9007000"/>
    <x v="21"/>
    <x v="6"/>
    <n v="7970"/>
    <n v="16883968"/>
    <n v="7.97"/>
    <n v="16883.968000000001"/>
    <n v="16.883967999999999"/>
    <x v="1"/>
  </r>
  <r>
    <n v="202110"/>
    <x v="14"/>
    <s v="2021"/>
    <s v="10"/>
    <n v="63000000"/>
    <x v="0"/>
    <x v="0"/>
    <n v="9664147"/>
    <n v="5594021658"/>
    <n v="9664.1470000000008"/>
    <n v="5594021.6579999998"/>
    <n v="5594.0216579999997"/>
    <x v="1"/>
  </r>
  <r>
    <n v="202110"/>
    <x v="14"/>
    <s v="2021"/>
    <s v="10"/>
    <n v="63000000"/>
    <x v="0"/>
    <x v="1"/>
    <n v="535133"/>
    <n v="1751920083"/>
    <n v="535.13300000000004"/>
    <n v="1751920.0830000001"/>
    <n v="1751.920083"/>
    <x v="1"/>
  </r>
  <r>
    <n v="202110"/>
    <x v="14"/>
    <s v="2021"/>
    <s v="10"/>
    <n v="63000000"/>
    <x v="0"/>
    <x v="2"/>
    <n v="787865"/>
    <n v="3646066843"/>
    <n v="787.86500000000001"/>
    <n v="3646066.8429999999"/>
    <n v="3646.0668430000001"/>
    <x v="1"/>
  </r>
  <r>
    <n v="202110"/>
    <x v="14"/>
    <s v="2021"/>
    <s v="10"/>
    <n v="63000000"/>
    <x v="0"/>
    <x v="3"/>
    <n v="4373207"/>
    <n v="3517088556"/>
    <n v="4373.2070000000003"/>
    <n v="3517088.5559999999"/>
    <n v="3517.0885560000002"/>
    <x v="1"/>
  </r>
  <r>
    <n v="202110"/>
    <x v="14"/>
    <s v="2021"/>
    <s v="10"/>
    <n v="63000000"/>
    <x v="0"/>
    <x v="4"/>
    <n v="3542542"/>
    <n v="6129786542"/>
    <n v="3542.5419999999999"/>
    <n v="6129786.5420000004"/>
    <n v="6129.7865419999998"/>
    <x v="1"/>
  </r>
  <r>
    <n v="202110"/>
    <x v="14"/>
    <s v="2021"/>
    <s v="10"/>
    <n v="63000000"/>
    <x v="0"/>
    <x v="5"/>
    <n v="7432205"/>
    <n v="13212271694"/>
    <n v="7432.2049999999999"/>
    <n v="13212271.694"/>
    <n v="13212.271693999999"/>
    <x v="1"/>
  </r>
  <r>
    <n v="202110"/>
    <x v="14"/>
    <s v="2021"/>
    <s v="10"/>
    <n v="63000000"/>
    <x v="0"/>
    <x v="6"/>
    <n v="4485506"/>
    <n v="13332015998"/>
    <n v="4485.5060000000003"/>
    <n v="13332015.998"/>
    <n v="13332.015998000001"/>
    <x v="1"/>
  </r>
  <r>
    <n v="202110"/>
    <x v="14"/>
    <s v="2021"/>
    <s v="10"/>
    <n v="65000000"/>
    <x v="1"/>
    <x v="0"/>
    <n v="10287409"/>
    <n v="5000943624"/>
    <n v="10287.409"/>
    <n v="5000943.6239999998"/>
    <n v="5000.9436239999995"/>
    <x v="1"/>
  </r>
  <r>
    <n v="202110"/>
    <x v="14"/>
    <s v="2021"/>
    <s v="10"/>
    <n v="65000000"/>
    <x v="1"/>
    <x v="1"/>
    <n v="673961"/>
    <n v="1734969402"/>
    <n v="673.96100000000001"/>
    <n v="1734969.402"/>
    <n v="1734.9694019999999"/>
    <x v="1"/>
  </r>
  <r>
    <n v="202110"/>
    <x v="14"/>
    <s v="2021"/>
    <s v="10"/>
    <n v="65000000"/>
    <x v="1"/>
    <x v="2"/>
    <n v="991812"/>
    <n v="3662314896"/>
    <n v="991.81200000000001"/>
    <n v="3662314.8960000002"/>
    <n v="3662.3148959999999"/>
    <x v="1"/>
  </r>
  <r>
    <n v="202110"/>
    <x v="14"/>
    <s v="2021"/>
    <s v="10"/>
    <n v="65000000"/>
    <x v="1"/>
    <x v="3"/>
    <n v="5181916"/>
    <n v="4486073012"/>
    <n v="5181.9160000000002"/>
    <n v="4486073.0120000001"/>
    <n v="4486.0730119999998"/>
    <x v="1"/>
  </r>
  <r>
    <n v="202110"/>
    <x v="14"/>
    <s v="2021"/>
    <s v="10"/>
    <n v="65000000"/>
    <x v="1"/>
    <x v="4"/>
    <n v="4227932"/>
    <n v="6355819522"/>
    <n v="4227.9319999999998"/>
    <n v="6355819.5219999999"/>
    <n v="6355.8195219999998"/>
    <x v="1"/>
  </r>
  <r>
    <n v="202110"/>
    <x v="14"/>
    <s v="2021"/>
    <s v="10"/>
    <n v="65000000"/>
    <x v="1"/>
    <x v="5"/>
    <n v="9086356"/>
    <n v="14217727439"/>
    <n v="9086.3559999999998"/>
    <n v="14217727.438999999"/>
    <n v="14217.727439"/>
    <x v="1"/>
  </r>
  <r>
    <n v="202110"/>
    <x v="14"/>
    <s v="2021"/>
    <s v="10"/>
    <n v="65000000"/>
    <x v="1"/>
    <x v="6"/>
    <n v="5882833"/>
    <n v="14671975768"/>
    <n v="5882.8329999999996"/>
    <n v="14671975.767999999"/>
    <n v="14671.975768"/>
    <x v="1"/>
  </r>
  <r>
    <n v="202110"/>
    <x v="14"/>
    <s v="2021"/>
    <s v="10"/>
    <n v="68000000"/>
    <x v="2"/>
    <x v="0"/>
    <n v="4566736"/>
    <n v="2086404700"/>
    <n v="4566.7359999999999"/>
    <n v="2086404.7"/>
    <n v="2086.4047"/>
    <x v="1"/>
  </r>
  <r>
    <n v="202110"/>
    <x v="14"/>
    <s v="2021"/>
    <s v="10"/>
    <n v="68000000"/>
    <x v="2"/>
    <x v="1"/>
    <n v="285580"/>
    <n v="732512802"/>
    <n v="285.58"/>
    <n v="732512.80200000003"/>
    <n v="732.51280199999997"/>
    <x v="1"/>
  </r>
  <r>
    <n v="202110"/>
    <x v="14"/>
    <s v="2021"/>
    <s v="10"/>
    <n v="68000000"/>
    <x v="2"/>
    <x v="2"/>
    <n v="462673"/>
    <n v="1725263765"/>
    <n v="462.673"/>
    <n v="1725263.7649999999"/>
    <n v="1725.2637649999999"/>
    <x v="1"/>
  </r>
  <r>
    <n v="202110"/>
    <x v="14"/>
    <s v="2021"/>
    <s v="10"/>
    <n v="68000000"/>
    <x v="2"/>
    <x v="3"/>
    <n v="2563545"/>
    <n v="2624662345"/>
    <n v="2563.5450000000001"/>
    <n v="2624662.3450000002"/>
    <n v="2624.6623450000002"/>
    <x v="1"/>
  </r>
  <r>
    <n v="202110"/>
    <x v="14"/>
    <s v="2021"/>
    <s v="10"/>
    <n v="68000000"/>
    <x v="2"/>
    <x v="4"/>
    <n v="1866372"/>
    <n v="2842367610"/>
    <n v="1866.3720000000001"/>
    <n v="2842367.61"/>
    <n v="2842.3676099999998"/>
    <x v="1"/>
  </r>
  <r>
    <n v="202110"/>
    <x v="14"/>
    <s v="2021"/>
    <s v="10"/>
    <n v="68000000"/>
    <x v="2"/>
    <x v="5"/>
    <n v="3961827"/>
    <n v="6524701225"/>
    <n v="3961.8270000000002"/>
    <n v="6524701.2249999996"/>
    <n v="6524.7012249999998"/>
    <x v="1"/>
  </r>
  <r>
    <n v="202110"/>
    <x v="14"/>
    <s v="2021"/>
    <s v="10"/>
    <n v="68000000"/>
    <x v="2"/>
    <x v="6"/>
    <n v="2704945"/>
    <n v="6603253564"/>
    <n v="2704.9450000000002"/>
    <n v="6603253.5640000002"/>
    <n v="6603.2535639999996"/>
    <x v="1"/>
  </r>
  <r>
    <n v="202110"/>
    <x v="14"/>
    <s v="2021"/>
    <s v="10"/>
    <n v="10004000"/>
    <x v="3"/>
    <x v="0"/>
    <n v="1323009"/>
    <n v="656390825"/>
    <n v="1323.009"/>
    <n v="656390.82499999995"/>
    <n v="656.39082499999995"/>
    <x v="1"/>
  </r>
  <r>
    <n v="202110"/>
    <x v="14"/>
    <s v="2021"/>
    <s v="10"/>
    <n v="10004000"/>
    <x v="3"/>
    <x v="1"/>
    <n v="79180"/>
    <n v="215319338"/>
    <n v="79.180000000000007"/>
    <n v="215319.33799999999"/>
    <n v="215.31933799999999"/>
    <x v="1"/>
  </r>
  <r>
    <n v="202110"/>
    <x v="14"/>
    <s v="2021"/>
    <s v="10"/>
    <n v="10004000"/>
    <x v="3"/>
    <x v="2"/>
    <n v="131337"/>
    <n v="550087160"/>
    <n v="131.33699999999999"/>
    <n v="550087.16"/>
    <n v="550.08716000000004"/>
    <x v="1"/>
  </r>
  <r>
    <n v="202110"/>
    <x v="14"/>
    <s v="2021"/>
    <s v="10"/>
    <n v="10004000"/>
    <x v="3"/>
    <x v="3"/>
    <n v="711511"/>
    <n v="756825912"/>
    <n v="711.51099999999997"/>
    <n v="756825.91200000001"/>
    <n v="756.82591200000002"/>
    <x v="1"/>
  </r>
  <r>
    <n v="202110"/>
    <x v="14"/>
    <s v="2021"/>
    <s v="10"/>
    <n v="10004000"/>
    <x v="3"/>
    <x v="4"/>
    <n v="505003"/>
    <n v="835746029"/>
    <n v="505.00299999999999"/>
    <n v="835746.02899999998"/>
    <n v="835.74602900000002"/>
    <x v="1"/>
  </r>
  <r>
    <n v="202110"/>
    <x v="14"/>
    <s v="2021"/>
    <s v="10"/>
    <n v="10004000"/>
    <x v="3"/>
    <x v="5"/>
    <n v="1073069"/>
    <n v="1734793371"/>
    <n v="1073.069"/>
    <n v="1734793.371"/>
    <n v="1734.793371"/>
    <x v="1"/>
  </r>
  <r>
    <n v="202110"/>
    <x v="14"/>
    <s v="2021"/>
    <s v="10"/>
    <n v="10004000"/>
    <x v="3"/>
    <x v="6"/>
    <n v="714667"/>
    <n v="1754913509"/>
    <n v="714.66700000000003"/>
    <n v="1754913.5090000001"/>
    <n v="1754.913509"/>
    <x v="1"/>
  </r>
  <r>
    <n v="202110"/>
    <x v="14"/>
    <s v="2021"/>
    <s v="10"/>
    <n v="10018000"/>
    <x v="4"/>
    <x v="0"/>
    <n v="1304687"/>
    <n v="635650969"/>
    <n v="1304.6869999999999"/>
    <n v="635650.96900000004"/>
    <n v="635.65096900000003"/>
    <x v="1"/>
  </r>
  <r>
    <n v="202110"/>
    <x v="14"/>
    <s v="2021"/>
    <s v="10"/>
    <n v="10018000"/>
    <x v="4"/>
    <x v="1"/>
    <n v="70278"/>
    <n v="188777144"/>
    <n v="70.278000000000006"/>
    <n v="188777.144"/>
    <n v="188.77714399999999"/>
    <x v="1"/>
  </r>
  <r>
    <n v="202110"/>
    <x v="14"/>
    <s v="2021"/>
    <s v="10"/>
    <n v="10018000"/>
    <x v="4"/>
    <x v="2"/>
    <n v="125944"/>
    <n v="512180839"/>
    <n v="125.944"/>
    <n v="512180.83899999998"/>
    <n v="512.18083899999999"/>
    <x v="1"/>
  </r>
  <r>
    <n v="202110"/>
    <x v="14"/>
    <s v="2021"/>
    <s v="10"/>
    <n v="10018000"/>
    <x v="4"/>
    <x v="3"/>
    <n v="621414"/>
    <n v="597886134"/>
    <n v="621.41399999999999"/>
    <n v="597886.13399999996"/>
    <n v="597.88613399999997"/>
    <x v="1"/>
  </r>
  <r>
    <n v="202110"/>
    <x v="14"/>
    <s v="2021"/>
    <s v="10"/>
    <n v="10018000"/>
    <x v="4"/>
    <x v="4"/>
    <n v="473059"/>
    <n v="823365531"/>
    <n v="473.05900000000003"/>
    <n v="823365.53099999996"/>
    <n v="823.36553100000003"/>
    <x v="1"/>
  </r>
  <r>
    <n v="202110"/>
    <x v="14"/>
    <s v="2021"/>
    <s v="10"/>
    <n v="10018000"/>
    <x v="4"/>
    <x v="5"/>
    <n v="1117937"/>
    <n v="1807323656"/>
    <n v="1117.9369999999999"/>
    <n v="1807323.656"/>
    <n v="1807.323656"/>
    <x v="1"/>
  </r>
  <r>
    <n v="202110"/>
    <x v="14"/>
    <s v="2021"/>
    <s v="10"/>
    <n v="10018000"/>
    <x v="4"/>
    <x v="6"/>
    <n v="686374"/>
    <n v="1704036722"/>
    <n v="686.37400000000002"/>
    <n v="1704036.7220000001"/>
    <n v="1704.0367220000001"/>
    <x v="1"/>
  </r>
  <r>
    <n v="202110"/>
    <x v="14"/>
    <s v="2021"/>
    <s v="10"/>
    <n v="10005000"/>
    <x v="5"/>
    <x v="0"/>
    <n v="661592"/>
    <n v="298628896"/>
    <n v="661.59199999999998"/>
    <n v="298628.89600000001"/>
    <n v="298.628896"/>
    <x v="1"/>
  </r>
  <r>
    <n v="202110"/>
    <x v="14"/>
    <s v="2021"/>
    <s v="10"/>
    <n v="10005000"/>
    <x v="5"/>
    <x v="1"/>
    <n v="50066"/>
    <n v="125249858"/>
    <n v="50.066000000000003"/>
    <n v="125249.85799999999"/>
    <n v="125.249858"/>
    <x v="1"/>
  </r>
  <r>
    <n v="202110"/>
    <x v="14"/>
    <s v="2021"/>
    <s v="10"/>
    <n v="10005000"/>
    <x v="5"/>
    <x v="2"/>
    <n v="74493"/>
    <n v="275418102"/>
    <n v="74.492999999999995"/>
    <n v="275418.10200000001"/>
    <n v="275.41810199999998"/>
    <x v="1"/>
  </r>
  <r>
    <n v="202110"/>
    <x v="14"/>
    <s v="2021"/>
    <s v="10"/>
    <n v="10005000"/>
    <x v="5"/>
    <x v="3"/>
    <n v="504982"/>
    <n v="501701754"/>
    <n v="504.98200000000003"/>
    <n v="501701.75400000002"/>
    <n v="501.70175399999999"/>
    <x v="1"/>
  </r>
  <r>
    <n v="202110"/>
    <x v="14"/>
    <s v="2021"/>
    <s v="10"/>
    <n v="10005000"/>
    <x v="5"/>
    <x v="4"/>
    <n v="300391"/>
    <n v="442048411"/>
    <n v="300.39100000000002"/>
    <n v="442048.41100000002"/>
    <n v="442.04841099999999"/>
    <x v="1"/>
  </r>
  <r>
    <n v="202110"/>
    <x v="14"/>
    <s v="2021"/>
    <s v="10"/>
    <n v="10005000"/>
    <x v="5"/>
    <x v="5"/>
    <n v="573248"/>
    <n v="878425096"/>
    <n v="573.24800000000005"/>
    <n v="878425.09600000002"/>
    <n v="878.42509600000005"/>
    <x v="1"/>
  </r>
  <r>
    <n v="202110"/>
    <x v="14"/>
    <s v="2021"/>
    <s v="10"/>
    <n v="10005000"/>
    <x v="5"/>
    <x v="6"/>
    <n v="454696"/>
    <n v="1070722907"/>
    <n v="454.69600000000003"/>
    <n v="1070722.9069999999"/>
    <n v="1070.7229070000001"/>
    <x v="1"/>
  </r>
  <r>
    <n v="202110"/>
    <x v="14"/>
    <s v="2021"/>
    <s v="10"/>
    <n v="66000000"/>
    <x v="6"/>
    <x v="0"/>
    <n v="5773810"/>
    <n v="3025649702"/>
    <n v="5773.81"/>
    <n v="3025649.702"/>
    <n v="3025.6497020000002"/>
    <x v="1"/>
  </r>
  <r>
    <n v="202110"/>
    <x v="14"/>
    <s v="2021"/>
    <s v="10"/>
    <n v="66000000"/>
    <x v="6"/>
    <x v="1"/>
    <n v="391132"/>
    <n v="1013358474"/>
    <n v="391.13200000000001"/>
    <n v="1013358.474"/>
    <n v="1013.358474"/>
    <x v="1"/>
  </r>
  <r>
    <n v="202110"/>
    <x v="14"/>
    <s v="2021"/>
    <s v="10"/>
    <n v="66000000"/>
    <x v="6"/>
    <x v="2"/>
    <n v="619571"/>
    <n v="2369809356"/>
    <n v="619.57100000000003"/>
    <n v="2369809.3560000001"/>
    <n v="2369.8093560000002"/>
    <x v="1"/>
  </r>
  <r>
    <n v="202110"/>
    <x v="14"/>
    <s v="2021"/>
    <s v="10"/>
    <n v="66000000"/>
    <x v="6"/>
    <x v="3"/>
    <n v="3330985"/>
    <n v="3341123452"/>
    <n v="3330.9850000000001"/>
    <n v="3341123.452"/>
    <n v="3341.1234519999998"/>
    <x v="1"/>
  </r>
  <r>
    <n v="202110"/>
    <x v="14"/>
    <s v="2021"/>
    <s v="10"/>
    <n v="66000000"/>
    <x v="6"/>
    <x v="4"/>
    <n v="2260427"/>
    <n v="3706639366"/>
    <n v="2260.4270000000001"/>
    <n v="3706639.3659999999"/>
    <n v="3706.6393659999999"/>
    <x v="1"/>
  </r>
  <r>
    <n v="202110"/>
    <x v="14"/>
    <s v="2021"/>
    <s v="10"/>
    <n v="66000000"/>
    <x v="6"/>
    <x v="5"/>
    <n v="4937963"/>
    <n v="8572126842"/>
    <n v="4937.9629999999997"/>
    <n v="8572126.8420000002"/>
    <n v="8572.1268419999997"/>
    <x v="1"/>
  </r>
  <r>
    <n v="202110"/>
    <x v="14"/>
    <s v="2021"/>
    <s v="10"/>
    <n v="66000000"/>
    <x v="6"/>
    <x v="6"/>
    <n v="3268374"/>
    <n v="8883337189"/>
    <n v="3268.3739999999998"/>
    <n v="8883337.1889999993"/>
    <n v="8883.3371889999999"/>
    <x v="1"/>
  </r>
  <r>
    <n v="202110"/>
    <x v="14"/>
    <s v="2021"/>
    <s v="10"/>
    <n v="10007000"/>
    <x v="7"/>
    <x v="0"/>
    <n v="1294135"/>
    <n v="620169687"/>
    <n v="1294.135"/>
    <n v="620169.68700000003"/>
    <n v="620.16968699999995"/>
    <x v="1"/>
  </r>
  <r>
    <n v="202110"/>
    <x v="14"/>
    <s v="2021"/>
    <s v="10"/>
    <n v="10007000"/>
    <x v="7"/>
    <x v="1"/>
    <n v="116657"/>
    <n v="281389920"/>
    <n v="116.657"/>
    <n v="281389.92"/>
    <n v="281.38992000000002"/>
    <x v="1"/>
  </r>
  <r>
    <n v="202110"/>
    <x v="14"/>
    <s v="2021"/>
    <s v="10"/>
    <n v="10007000"/>
    <x v="7"/>
    <x v="2"/>
    <n v="156170"/>
    <n v="584236779"/>
    <n v="156.16999999999999"/>
    <n v="584236.77899999998"/>
    <n v="584.23677899999996"/>
    <x v="1"/>
  </r>
  <r>
    <n v="202110"/>
    <x v="14"/>
    <s v="2021"/>
    <s v="10"/>
    <n v="10007000"/>
    <x v="7"/>
    <x v="3"/>
    <n v="1014503"/>
    <n v="1070507913"/>
    <n v="1014.503"/>
    <n v="1070507.9129999999"/>
    <n v="1070.5079129999999"/>
    <x v="1"/>
  </r>
  <r>
    <n v="202110"/>
    <x v="14"/>
    <s v="2021"/>
    <s v="10"/>
    <n v="10007000"/>
    <x v="7"/>
    <x v="4"/>
    <n v="573653"/>
    <n v="895263911"/>
    <n v="573.65300000000002"/>
    <n v="895263.91099999996"/>
    <n v="895.26391100000001"/>
    <x v="1"/>
  </r>
  <r>
    <n v="202110"/>
    <x v="14"/>
    <s v="2021"/>
    <s v="10"/>
    <n v="10007000"/>
    <x v="7"/>
    <x v="5"/>
    <n v="1165113"/>
    <n v="1927724655"/>
    <n v="1165.1130000000001"/>
    <n v="1927724.655"/>
    <n v="1927.724655"/>
    <x v="1"/>
  </r>
  <r>
    <n v="202110"/>
    <x v="14"/>
    <s v="2021"/>
    <s v="10"/>
    <n v="10007000"/>
    <x v="7"/>
    <x v="6"/>
    <n v="947621"/>
    <n v="2439389078"/>
    <n v="947.62099999999998"/>
    <n v="2439389.0780000002"/>
    <n v="2439.3890780000002"/>
    <x v="1"/>
  </r>
  <r>
    <n v="202110"/>
    <x v="14"/>
    <s v="2021"/>
    <s v="10"/>
    <n v="10008000"/>
    <x v="8"/>
    <x v="0"/>
    <n v="435145"/>
    <n v="203866253"/>
    <n v="435.14499999999998"/>
    <n v="203866.253"/>
    <n v="203.866253"/>
    <x v="1"/>
  </r>
  <r>
    <n v="202110"/>
    <x v="14"/>
    <s v="2021"/>
    <s v="10"/>
    <n v="10008000"/>
    <x v="8"/>
    <x v="1"/>
    <n v="37203"/>
    <n v="83680897"/>
    <n v="37.203000000000003"/>
    <n v="83680.896999999997"/>
    <n v="83.680897000000002"/>
    <x v="1"/>
  </r>
  <r>
    <n v="202110"/>
    <x v="14"/>
    <s v="2021"/>
    <s v="10"/>
    <n v="10008000"/>
    <x v="8"/>
    <x v="2"/>
    <n v="52492"/>
    <n v="187598133"/>
    <n v="52.491999999999997"/>
    <n v="187598.133"/>
    <n v="187.59813299999999"/>
    <x v="1"/>
  </r>
  <r>
    <n v="202110"/>
    <x v="14"/>
    <s v="2021"/>
    <s v="10"/>
    <n v="10008000"/>
    <x v="8"/>
    <x v="3"/>
    <n v="352667"/>
    <n v="375270761"/>
    <n v="352.66699999999997"/>
    <n v="375270.761"/>
    <n v="375.27076099999999"/>
    <x v="1"/>
  </r>
  <r>
    <n v="202110"/>
    <x v="14"/>
    <s v="2021"/>
    <s v="10"/>
    <n v="10008000"/>
    <x v="8"/>
    <x v="4"/>
    <n v="202137"/>
    <n v="298777525"/>
    <n v="202.137"/>
    <n v="298777.52500000002"/>
    <n v="298.77752500000003"/>
    <x v="1"/>
  </r>
  <r>
    <n v="202110"/>
    <x v="14"/>
    <s v="2021"/>
    <s v="10"/>
    <n v="10008000"/>
    <x v="8"/>
    <x v="5"/>
    <n v="389661"/>
    <n v="589771640"/>
    <n v="389.661"/>
    <n v="589771.64"/>
    <n v="589.77164000000005"/>
    <x v="1"/>
  </r>
  <r>
    <n v="202110"/>
    <x v="14"/>
    <s v="2021"/>
    <s v="10"/>
    <n v="10008000"/>
    <x v="8"/>
    <x v="6"/>
    <n v="299494"/>
    <n v="777902393"/>
    <n v="299.49400000000003"/>
    <n v="777902.39300000004"/>
    <n v="777.90239299999996"/>
    <x v="1"/>
  </r>
  <r>
    <n v="202110"/>
    <x v="14"/>
    <s v="2021"/>
    <s v="10"/>
    <n v="10009000"/>
    <x v="9"/>
    <x v="0"/>
    <n v="483421"/>
    <n v="224951376"/>
    <n v="483.42099999999999"/>
    <n v="224951.37599999999"/>
    <n v="224.95137600000001"/>
    <x v="1"/>
  </r>
  <r>
    <n v="202110"/>
    <x v="14"/>
    <s v="2021"/>
    <s v="10"/>
    <n v="10009000"/>
    <x v="9"/>
    <x v="1"/>
    <n v="49598"/>
    <n v="113185733"/>
    <n v="49.597999999999999"/>
    <n v="113185.73299999999"/>
    <n v="113.185733"/>
    <x v="1"/>
  </r>
  <r>
    <n v="202110"/>
    <x v="14"/>
    <s v="2021"/>
    <s v="10"/>
    <n v="10009000"/>
    <x v="9"/>
    <x v="2"/>
    <n v="66439"/>
    <n v="230335270"/>
    <n v="66.438999999999993"/>
    <n v="230335.27"/>
    <n v="230.33527000000001"/>
    <x v="1"/>
  </r>
  <r>
    <n v="202110"/>
    <x v="14"/>
    <s v="2021"/>
    <s v="10"/>
    <n v="10009000"/>
    <x v="9"/>
    <x v="3"/>
    <n v="473160"/>
    <n v="480151367"/>
    <n v="473.16"/>
    <n v="480151.36700000003"/>
    <n v="480.15136699999999"/>
    <x v="1"/>
  </r>
  <r>
    <n v="202110"/>
    <x v="14"/>
    <s v="2021"/>
    <s v="10"/>
    <n v="10009000"/>
    <x v="9"/>
    <x v="4"/>
    <n v="249388"/>
    <n v="363586593"/>
    <n v="249.38800000000001"/>
    <n v="363586.59299999999"/>
    <n v="363.58659299999999"/>
    <x v="1"/>
  </r>
  <r>
    <n v="202110"/>
    <x v="14"/>
    <s v="2021"/>
    <s v="10"/>
    <n v="10009000"/>
    <x v="9"/>
    <x v="5"/>
    <n v="470974"/>
    <n v="744983590"/>
    <n v="470.97399999999999"/>
    <n v="744983.59"/>
    <n v="744.98359000000005"/>
    <x v="1"/>
  </r>
  <r>
    <n v="202110"/>
    <x v="14"/>
    <s v="2021"/>
    <s v="10"/>
    <n v="10009000"/>
    <x v="9"/>
    <x v="6"/>
    <n v="385069"/>
    <n v="997211404"/>
    <n v="385.06900000000002"/>
    <n v="997211.40399999998"/>
    <n v="997.21140400000002"/>
    <x v="1"/>
  </r>
  <r>
    <n v="202110"/>
    <x v="14"/>
    <s v="2021"/>
    <s v="10"/>
    <n v="10010000"/>
    <x v="10"/>
    <x v="0"/>
    <n v="334146"/>
    <n v="170065290"/>
    <n v="334.14600000000002"/>
    <n v="170065.29"/>
    <n v="170.06529"/>
    <x v="1"/>
  </r>
  <r>
    <n v="202110"/>
    <x v="14"/>
    <s v="2021"/>
    <s v="10"/>
    <n v="10010000"/>
    <x v="10"/>
    <x v="1"/>
    <n v="32206"/>
    <n v="74433783"/>
    <n v="32.206000000000003"/>
    <n v="74433.782999999996"/>
    <n v="74.433783000000005"/>
    <x v="1"/>
  </r>
  <r>
    <n v="202110"/>
    <x v="14"/>
    <s v="2021"/>
    <s v="10"/>
    <n v="10010000"/>
    <x v="10"/>
    <x v="2"/>
    <n v="44250"/>
    <n v="149664643"/>
    <n v="44.25"/>
    <n v="149664.64300000001"/>
    <n v="149.66464300000001"/>
    <x v="1"/>
  </r>
  <r>
    <n v="202110"/>
    <x v="14"/>
    <s v="2021"/>
    <s v="10"/>
    <n v="10010000"/>
    <x v="10"/>
    <x v="3"/>
    <n v="350680"/>
    <n v="338429544"/>
    <n v="350.68"/>
    <n v="338429.54399999999"/>
    <n v="338.42954400000002"/>
    <x v="1"/>
  </r>
  <r>
    <n v="202110"/>
    <x v="14"/>
    <s v="2021"/>
    <s v="10"/>
    <n v="10010000"/>
    <x v="10"/>
    <x v="4"/>
    <n v="197410"/>
    <n v="274653295"/>
    <n v="197.41"/>
    <n v="274653.29499999998"/>
    <n v="274.65329500000001"/>
    <x v="1"/>
  </r>
  <r>
    <n v="202110"/>
    <x v="14"/>
    <s v="2021"/>
    <s v="10"/>
    <n v="10010000"/>
    <x v="10"/>
    <x v="5"/>
    <n v="369022"/>
    <n v="618250648"/>
    <n v="369.02199999999999"/>
    <n v="618250.64800000004"/>
    <n v="618.25064799999996"/>
    <x v="1"/>
  </r>
  <r>
    <n v="202110"/>
    <x v="14"/>
    <s v="2021"/>
    <s v="10"/>
    <n v="10010000"/>
    <x v="10"/>
    <x v="6"/>
    <n v="282144"/>
    <n v="715755967"/>
    <n v="282.14400000000001"/>
    <n v="715755.96699999995"/>
    <n v="715.75596700000006"/>
    <x v="1"/>
  </r>
  <r>
    <n v="202110"/>
    <x v="14"/>
    <s v="2021"/>
    <s v="10"/>
    <n v="10020000"/>
    <x v="11"/>
    <x v="0"/>
    <n v="373659"/>
    <n v="175157333"/>
    <n v="373.65899999999999"/>
    <n v="175157.33300000001"/>
    <n v="175.15733299999999"/>
    <x v="1"/>
  </r>
  <r>
    <n v="202110"/>
    <x v="14"/>
    <s v="2021"/>
    <s v="10"/>
    <n v="10020000"/>
    <x v="11"/>
    <x v="1"/>
    <n v="29611"/>
    <n v="77371850"/>
    <n v="29.611000000000001"/>
    <n v="77371.850000000006"/>
    <n v="77.371849999999995"/>
    <x v="1"/>
  </r>
  <r>
    <n v="202110"/>
    <x v="14"/>
    <s v="2021"/>
    <s v="10"/>
    <n v="10020000"/>
    <x v="11"/>
    <x v="2"/>
    <n v="45781"/>
    <n v="164810789"/>
    <n v="45.780999999999999"/>
    <n v="164810.78899999999"/>
    <n v="164.810789"/>
    <x v="1"/>
  </r>
  <r>
    <n v="202110"/>
    <x v="14"/>
    <s v="2021"/>
    <s v="10"/>
    <n v="10020000"/>
    <x v="11"/>
    <x v="3"/>
    <n v="255698"/>
    <n v="245808907"/>
    <n v="255.69800000000001"/>
    <n v="245808.90700000001"/>
    <n v="245.808907"/>
    <x v="1"/>
  </r>
  <r>
    <n v="202110"/>
    <x v="14"/>
    <s v="2021"/>
    <s v="10"/>
    <n v="10020000"/>
    <x v="11"/>
    <x v="4"/>
    <n v="159053"/>
    <n v="229453026"/>
    <n v="159.053"/>
    <n v="229453.02600000001"/>
    <n v="229.45302599999999"/>
    <x v="1"/>
  </r>
  <r>
    <n v="202110"/>
    <x v="14"/>
    <s v="2021"/>
    <s v="10"/>
    <n v="10020000"/>
    <x v="11"/>
    <x v="5"/>
    <n v="382495"/>
    <n v="686868437"/>
    <n v="382.495"/>
    <n v="686868.43700000003"/>
    <n v="686.86843699999997"/>
    <x v="1"/>
  </r>
  <r>
    <n v="202110"/>
    <x v="14"/>
    <s v="2021"/>
    <s v="10"/>
    <n v="10020000"/>
    <x v="11"/>
    <x v="6"/>
    <n v="256078"/>
    <n v="696068356"/>
    <n v="256.07799999999997"/>
    <n v="696068.35600000003"/>
    <n v="696.06835599999999"/>
    <x v="1"/>
  </r>
  <r>
    <n v="202110"/>
    <x v="14"/>
    <s v="2021"/>
    <s v="10"/>
    <n v="67000000"/>
    <x v="12"/>
    <x v="0"/>
    <n v="2547125"/>
    <n v="1237595245"/>
    <n v="2547.125"/>
    <n v="1237595.2450000001"/>
    <n v="1237.595245"/>
    <x v="1"/>
  </r>
  <r>
    <n v="202110"/>
    <x v="14"/>
    <s v="2021"/>
    <s v="10"/>
    <n v="67000000"/>
    <x v="12"/>
    <x v="1"/>
    <n v="203637"/>
    <n v="460517204"/>
    <n v="203.637"/>
    <n v="460517.20400000003"/>
    <n v="460.51720399999999"/>
    <x v="1"/>
  </r>
  <r>
    <n v="202110"/>
    <x v="14"/>
    <s v="2021"/>
    <s v="10"/>
    <n v="67000000"/>
    <x v="12"/>
    <x v="2"/>
    <n v="349990"/>
    <n v="1199000457"/>
    <n v="349.99"/>
    <n v="1199000.4569999999"/>
    <n v="1199.0004570000001"/>
    <x v="1"/>
  </r>
  <r>
    <n v="202110"/>
    <x v="14"/>
    <s v="2021"/>
    <s v="10"/>
    <n v="67000000"/>
    <x v="12"/>
    <x v="3"/>
    <n v="1868467"/>
    <n v="1806566306"/>
    <n v="1868.4670000000001"/>
    <n v="1806566.3060000001"/>
    <n v="1806.5663059999999"/>
    <x v="1"/>
  </r>
  <r>
    <n v="202110"/>
    <x v="14"/>
    <s v="2021"/>
    <s v="10"/>
    <n v="67000000"/>
    <x v="12"/>
    <x v="4"/>
    <n v="1162116"/>
    <n v="1725471914"/>
    <n v="1162.116"/>
    <n v="1725471.9140000001"/>
    <n v="1725.471914"/>
    <x v="1"/>
  </r>
  <r>
    <n v="202110"/>
    <x v="14"/>
    <s v="2021"/>
    <s v="10"/>
    <n v="67000000"/>
    <x v="12"/>
    <x v="5"/>
    <n v="2667563"/>
    <n v="3994913734"/>
    <n v="2667.5630000000001"/>
    <n v="3994913.7340000002"/>
    <n v="3994.9137340000002"/>
    <x v="1"/>
  </r>
  <r>
    <n v="202110"/>
    <x v="14"/>
    <s v="2021"/>
    <s v="10"/>
    <n v="67000000"/>
    <x v="12"/>
    <x v="6"/>
    <n v="1946922"/>
    <n v="4757521251"/>
    <n v="1946.922"/>
    <n v="4757521.2510000002"/>
    <n v="4757.5212510000001"/>
    <x v="1"/>
  </r>
  <r>
    <n v="202110"/>
    <x v="14"/>
    <s v="2021"/>
    <s v="10"/>
    <n v="64000000"/>
    <x v="13"/>
    <x v="0"/>
    <n v="4187557"/>
    <n v="2213187768"/>
    <n v="4187.5569999999998"/>
    <n v="2213187.7680000002"/>
    <n v="2213.1877679999998"/>
    <x v="1"/>
  </r>
  <r>
    <n v="202110"/>
    <x v="14"/>
    <s v="2021"/>
    <s v="10"/>
    <n v="64000000"/>
    <x v="13"/>
    <x v="1"/>
    <n v="307065"/>
    <n v="663727430"/>
    <n v="307.065"/>
    <n v="663727.43000000005"/>
    <n v="663.72743000000003"/>
    <x v="1"/>
  </r>
  <r>
    <n v="202110"/>
    <x v="14"/>
    <s v="2021"/>
    <s v="10"/>
    <n v="64000000"/>
    <x v="13"/>
    <x v="2"/>
    <n v="550707"/>
    <n v="2031690880"/>
    <n v="550.70699999999999"/>
    <n v="2031690.88"/>
    <n v="2031.6908800000001"/>
    <x v="1"/>
  </r>
  <r>
    <n v="202110"/>
    <x v="14"/>
    <s v="2021"/>
    <s v="10"/>
    <n v="64000000"/>
    <x v="13"/>
    <x v="3"/>
    <n v="2868243"/>
    <n v="2789081916"/>
    <n v="2868.2429999999999"/>
    <n v="2789081.9160000002"/>
    <n v="2789.0819160000001"/>
    <x v="1"/>
  </r>
  <r>
    <n v="202110"/>
    <x v="14"/>
    <s v="2021"/>
    <s v="10"/>
    <n v="64000000"/>
    <x v="13"/>
    <x v="4"/>
    <n v="1920312"/>
    <n v="2683907108"/>
    <n v="1920.3119999999999"/>
    <n v="2683907.108"/>
    <n v="2683.9071079999999"/>
    <x v="1"/>
  </r>
  <r>
    <n v="202110"/>
    <x v="14"/>
    <s v="2021"/>
    <s v="10"/>
    <n v="64000000"/>
    <x v="13"/>
    <x v="5"/>
    <n v="4381770"/>
    <n v="7278871242"/>
    <n v="4381.7700000000004"/>
    <n v="7278871.2419999996"/>
    <n v="7278.8712420000002"/>
    <x v="1"/>
  </r>
  <r>
    <n v="202110"/>
    <x v="14"/>
    <s v="2021"/>
    <s v="10"/>
    <n v="64000000"/>
    <x v="13"/>
    <x v="6"/>
    <n v="2905288"/>
    <n v="7630862372"/>
    <n v="2905.288"/>
    <n v="7630862.3720000004"/>
    <n v="7630.8623719999996"/>
    <x v="1"/>
  </r>
  <r>
    <n v="202110"/>
    <x v="14"/>
    <s v="2021"/>
    <s v="10"/>
    <n v="10013000"/>
    <x v="14"/>
    <x v="0"/>
    <n v="605020"/>
    <n v="302114653"/>
    <n v="605.02"/>
    <n v="302114.65299999999"/>
    <n v="302.11465299999998"/>
    <x v="1"/>
  </r>
  <r>
    <n v="202110"/>
    <x v="14"/>
    <s v="2021"/>
    <s v="10"/>
    <n v="10013000"/>
    <x v="14"/>
    <x v="1"/>
    <n v="52316"/>
    <n v="115063466"/>
    <n v="52.316000000000003"/>
    <n v="115063.466"/>
    <n v="115.06346600000001"/>
    <x v="1"/>
  </r>
  <r>
    <n v="202110"/>
    <x v="14"/>
    <s v="2021"/>
    <s v="10"/>
    <n v="10013000"/>
    <x v="14"/>
    <x v="2"/>
    <n v="86889"/>
    <n v="303983539"/>
    <n v="86.888999999999996"/>
    <n v="303983.53899999999"/>
    <n v="303.98353900000001"/>
    <x v="1"/>
  </r>
  <r>
    <n v="202110"/>
    <x v="14"/>
    <s v="2021"/>
    <s v="10"/>
    <n v="10013000"/>
    <x v="14"/>
    <x v="3"/>
    <n v="576092"/>
    <n v="584829641"/>
    <n v="576.09199999999998"/>
    <n v="584829.64099999995"/>
    <n v="584.82964100000004"/>
    <x v="1"/>
  </r>
  <r>
    <n v="202110"/>
    <x v="14"/>
    <s v="2021"/>
    <s v="10"/>
    <n v="10013000"/>
    <x v="14"/>
    <x v="4"/>
    <n v="322092"/>
    <n v="449674098"/>
    <n v="322.09199999999998"/>
    <n v="449674.098"/>
    <n v="449.67409800000001"/>
    <x v="1"/>
  </r>
  <r>
    <n v="202110"/>
    <x v="14"/>
    <s v="2021"/>
    <s v="10"/>
    <n v="10013000"/>
    <x v="14"/>
    <x v="5"/>
    <n v="655441"/>
    <n v="1145026078"/>
    <n v="655.44100000000003"/>
    <n v="1145026.078"/>
    <n v="1145.0260780000001"/>
    <x v="1"/>
  </r>
  <r>
    <n v="202110"/>
    <x v="14"/>
    <s v="2021"/>
    <s v="10"/>
    <n v="10013000"/>
    <x v="14"/>
    <x v="6"/>
    <n v="516824"/>
    <n v="1449575232"/>
    <n v="516.82399999999996"/>
    <n v="1449575.2320000001"/>
    <n v="1449.5752319999999"/>
    <x v="1"/>
  </r>
  <r>
    <n v="202110"/>
    <x v="14"/>
    <s v="2021"/>
    <s v="10"/>
    <n v="10017000"/>
    <x v="15"/>
    <x v="0"/>
    <n v="600439"/>
    <n v="282744533"/>
    <n v="600.43899999999996"/>
    <n v="282744.533"/>
    <n v="282.74453299999999"/>
    <x v="1"/>
  </r>
  <r>
    <n v="202110"/>
    <x v="14"/>
    <s v="2021"/>
    <s v="10"/>
    <n v="10017000"/>
    <x v="15"/>
    <x v="1"/>
    <n v="47499"/>
    <n v="124722444"/>
    <n v="47.499000000000002"/>
    <n v="124722.444"/>
    <n v="124.722444"/>
    <x v="1"/>
  </r>
  <r>
    <n v="202110"/>
    <x v="14"/>
    <s v="2021"/>
    <s v="10"/>
    <n v="10017000"/>
    <x v="15"/>
    <x v="2"/>
    <n v="63076"/>
    <n v="241808651"/>
    <n v="63.076000000000001"/>
    <n v="241808.65100000001"/>
    <n v="241.808651"/>
    <x v="1"/>
  </r>
  <r>
    <n v="202110"/>
    <x v="14"/>
    <s v="2021"/>
    <s v="10"/>
    <n v="10017000"/>
    <x v="15"/>
    <x v="3"/>
    <n v="383775"/>
    <n v="362862749"/>
    <n v="383.77499999999998"/>
    <n v="362862.74900000001"/>
    <n v="362.86274900000001"/>
    <x v="1"/>
  </r>
  <r>
    <n v="202110"/>
    <x v="14"/>
    <s v="2021"/>
    <s v="10"/>
    <n v="10017000"/>
    <x v="15"/>
    <x v="4"/>
    <n v="289905"/>
    <n v="386285526"/>
    <n v="289.90499999999997"/>
    <n v="386285.52600000001"/>
    <n v="386.285526"/>
    <x v="1"/>
  </r>
  <r>
    <n v="202110"/>
    <x v="14"/>
    <s v="2021"/>
    <s v="10"/>
    <n v="10017000"/>
    <x v="15"/>
    <x v="5"/>
    <n v="574844"/>
    <n v="864269286"/>
    <n v="574.84400000000005"/>
    <n v="864269.28599999996"/>
    <n v="864.26928599999997"/>
    <x v="1"/>
  </r>
  <r>
    <n v="202110"/>
    <x v="14"/>
    <s v="2021"/>
    <s v="10"/>
    <n v="10017000"/>
    <x v="15"/>
    <x v="6"/>
    <n v="427395"/>
    <n v="959503956"/>
    <n v="427.39499999999998"/>
    <n v="959503.95600000001"/>
    <n v="959.50395600000002"/>
    <x v="1"/>
  </r>
  <r>
    <n v="202110"/>
    <x v="14"/>
    <s v="2021"/>
    <s v="10"/>
    <n v="10002000"/>
    <x v="16"/>
    <x v="0"/>
    <n v="480840"/>
    <n v="207804690"/>
    <n v="480.84"/>
    <n v="207804.69"/>
    <n v="207.80468999999999"/>
    <x v="1"/>
  </r>
  <r>
    <n v="202110"/>
    <x v="14"/>
    <s v="2021"/>
    <s v="10"/>
    <n v="10002000"/>
    <x v="16"/>
    <x v="1"/>
    <n v="38384"/>
    <n v="95490836"/>
    <n v="38.384"/>
    <n v="95490.835999999996"/>
    <n v="95.490836000000002"/>
    <x v="1"/>
  </r>
  <r>
    <n v="202110"/>
    <x v="14"/>
    <s v="2021"/>
    <s v="10"/>
    <n v="10002000"/>
    <x v="16"/>
    <x v="2"/>
    <n v="61726"/>
    <n v="224560135"/>
    <n v="61.725999999999999"/>
    <n v="224560.13500000001"/>
    <n v="224.560135"/>
    <x v="1"/>
  </r>
  <r>
    <n v="202110"/>
    <x v="14"/>
    <s v="2021"/>
    <s v="10"/>
    <n v="10002000"/>
    <x v="16"/>
    <x v="3"/>
    <n v="335640"/>
    <n v="342758254"/>
    <n v="335.64"/>
    <n v="342758.25400000002"/>
    <n v="342.75825400000002"/>
    <x v="1"/>
  </r>
  <r>
    <n v="202110"/>
    <x v="14"/>
    <s v="2021"/>
    <s v="10"/>
    <n v="10002000"/>
    <x v="16"/>
    <x v="4"/>
    <n v="230806"/>
    <n v="306620729"/>
    <n v="230.80600000000001"/>
    <n v="306620.72899999999"/>
    <n v="306.62072899999998"/>
    <x v="1"/>
  </r>
  <r>
    <n v="202110"/>
    <x v="14"/>
    <s v="2021"/>
    <s v="10"/>
    <n v="10002000"/>
    <x v="16"/>
    <x v="5"/>
    <n v="482515"/>
    <n v="670867673"/>
    <n v="482.51499999999999"/>
    <n v="670867.67299999995"/>
    <n v="670.86767299999997"/>
    <x v="1"/>
  </r>
  <r>
    <n v="202110"/>
    <x v="14"/>
    <s v="2021"/>
    <s v="10"/>
    <n v="10002000"/>
    <x v="16"/>
    <x v="6"/>
    <n v="331310"/>
    <n v="827041474"/>
    <n v="331.31"/>
    <n v="827041.47400000005"/>
    <n v="827.04147399999999"/>
    <x v="1"/>
  </r>
  <r>
    <n v="202110"/>
    <x v="14"/>
    <s v="2021"/>
    <s v="10"/>
    <n v="10015000"/>
    <x v="17"/>
    <x v="0"/>
    <n v="341980"/>
    <n v="178658435"/>
    <n v="341.98"/>
    <n v="178658.435"/>
    <n v="178.658435"/>
    <x v="1"/>
  </r>
  <r>
    <n v="202110"/>
    <x v="14"/>
    <s v="2021"/>
    <s v="10"/>
    <n v="10015000"/>
    <x v="17"/>
    <x v="1"/>
    <n v="25614"/>
    <n v="62432297"/>
    <n v="25.614000000000001"/>
    <n v="62432.296999999999"/>
    <n v="62.432296999999998"/>
    <x v="1"/>
  </r>
  <r>
    <n v="202110"/>
    <x v="14"/>
    <s v="2021"/>
    <s v="10"/>
    <n v="10015000"/>
    <x v="17"/>
    <x v="2"/>
    <n v="41304"/>
    <n v="153288086"/>
    <n v="41.304000000000002"/>
    <n v="153288.08600000001"/>
    <n v="153.28808599999999"/>
    <x v="1"/>
  </r>
  <r>
    <n v="202110"/>
    <x v="14"/>
    <s v="2021"/>
    <s v="10"/>
    <n v="10015000"/>
    <x v="17"/>
    <x v="3"/>
    <n v="236688"/>
    <n v="228841923"/>
    <n v="236.68799999999999"/>
    <n v="228841.92300000001"/>
    <n v="228.84192300000001"/>
    <x v="1"/>
  </r>
  <r>
    <n v="202110"/>
    <x v="14"/>
    <s v="2021"/>
    <s v="10"/>
    <n v="10015000"/>
    <x v="17"/>
    <x v="4"/>
    <n v="159494"/>
    <n v="213846893"/>
    <n v="159.494"/>
    <n v="213846.89300000001"/>
    <n v="213.84689299999999"/>
    <x v="1"/>
  </r>
  <r>
    <n v="202110"/>
    <x v="14"/>
    <s v="2021"/>
    <s v="10"/>
    <n v="10015000"/>
    <x v="17"/>
    <x v="5"/>
    <n v="317862"/>
    <n v="515468087"/>
    <n v="317.86200000000002"/>
    <n v="515468.087"/>
    <n v="515.46808699999997"/>
    <x v="1"/>
  </r>
  <r>
    <n v="202110"/>
    <x v="14"/>
    <s v="2021"/>
    <s v="10"/>
    <n v="10015000"/>
    <x v="17"/>
    <x v="6"/>
    <n v="201089"/>
    <n v="617477950"/>
    <n v="201.089"/>
    <n v="617477.94999999995"/>
    <n v="617.47794999999996"/>
    <x v="1"/>
  </r>
  <r>
    <n v="202110"/>
    <x v="14"/>
    <s v="2021"/>
    <s v="10"/>
    <n v="10014000"/>
    <x v="18"/>
    <x v="0"/>
    <n v="160685"/>
    <n v="75707653"/>
    <n v="160.685"/>
    <n v="75707.653000000006"/>
    <n v="75.707652999999993"/>
    <x v="1"/>
  </r>
  <r>
    <n v="202110"/>
    <x v="14"/>
    <s v="2021"/>
    <s v="10"/>
    <n v="10014000"/>
    <x v="18"/>
    <x v="1"/>
    <n v="15299"/>
    <n v="33159885"/>
    <n v="15.298999999999999"/>
    <n v="33159.885000000002"/>
    <n v="33.159885000000003"/>
    <x v="1"/>
  </r>
  <r>
    <n v="202110"/>
    <x v="14"/>
    <s v="2021"/>
    <s v="10"/>
    <n v="10014000"/>
    <x v="18"/>
    <x v="2"/>
    <n v="20401"/>
    <n v="75087916"/>
    <n v="20.401"/>
    <n v="75087.915999999997"/>
    <n v="75.087916000000007"/>
    <x v="1"/>
  </r>
  <r>
    <n v="202110"/>
    <x v="14"/>
    <s v="2021"/>
    <s v="10"/>
    <n v="10014000"/>
    <x v="18"/>
    <x v="3"/>
    <n v="135898"/>
    <n v="135050428"/>
    <n v="135.898"/>
    <n v="135050.42800000001"/>
    <n v="135.05042800000001"/>
    <x v="1"/>
  </r>
  <r>
    <n v="202110"/>
    <x v="14"/>
    <s v="2021"/>
    <s v="10"/>
    <n v="10014000"/>
    <x v="18"/>
    <x v="4"/>
    <n v="82031"/>
    <n v="103760225"/>
    <n v="82.031000000000006"/>
    <n v="103760.22500000001"/>
    <n v="103.76022500000001"/>
    <x v="1"/>
  </r>
  <r>
    <n v="202110"/>
    <x v="14"/>
    <s v="2021"/>
    <s v="10"/>
    <n v="10014000"/>
    <x v="18"/>
    <x v="5"/>
    <n v="150611"/>
    <n v="211637501"/>
    <n v="150.61099999999999"/>
    <n v="211637.50099999999"/>
    <n v="211.63750099999999"/>
    <x v="1"/>
  </r>
  <r>
    <n v="202110"/>
    <x v="14"/>
    <s v="2021"/>
    <s v="10"/>
    <n v="10014000"/>
    <x v="18"/>
    <x v="6"/>
    <n v="100214"/>
    <n v="302057737"/>
    <n v="100.214"/>
    <n v="302057.73700000002"/>
    <n v="302.05773699999997"/>
    <x v="1"/>
  </r>
  <r>
    <n v="202110"/>
    <x v="14"/>
    <s v="2021"/>
    <s v="10"/>
    <n v="10016000"/>
    <x v="19"/>
    <x v="0"/>
    <n v="66803"/>
    <n v="30567609"/>
    <n v="66.802999999999997"/>
    <n v="30567.609"/>
    <n v="30.567609000000001"/>
    <x v="1"/>
  </r>
  <r>
    <n v="202110"/>
    <x v="14"/>
    <s v="2021"/>
    <s v="10"/>
    <n v="10016000"/>
    <x v="19"/>
    <x v="1"/>
    <n v="7542"/>
    <n v="18663824"/>
    <n v="7.5419999999999998"/>
    <n v="18663.824000000001"/>
    <n v="18.663824000000002"/>
    <x v="1"/>
  </r>
  <r>
    <n v="202110"/>
    <x v="14"/>
    <s v="2021"/>
    <s v="10"/>
    <n v="10016000"/>
    <x v="19"/>
    <x v="2"/>
    <n v="10484"/>
    <n v="32434022"/>
    <n v="10.484"/>
    <n v="32434.022000000001"/>
    <n v="32.434021999999999"/>
    <x v="1"/>
  </r>
  <r>
    <n v="202110"/>
    <x v="14"/>
    <s v="2021"/>
    <s v="10"/>
    <n v="10016000"/>
    <x v="19"/>
    <x v="3"/>
    <n v="54003"/>
    <n v="65451560"/>
    <n v="54.003"/>
    <n v="65451.56"/>
    <n v="65.451560000000001"/>
    <x v="1"/>
  </r>
  <r>
    <n v="202110"/>
    <x v="14"/>
    <s v="2021"/>
    <s v="10"/>
    <n v="10016000"/>
    <x v="19"/>
    <x v="4"/>
    <n v="41391"/>
    <n v="51664427"/>
    <n v="41.390999999999998"/>
    <n v="51664.427000000003"/>
    <n v="51.664427000000003"/>
    <x v="1"/>
  </r>
  <r>
    <n v="202110"/>
    <x v="14"/>
    <s v="2021"/>
    <s v="10"/>
    <n v="10016000"/>
    <x v="19"/>
    <x v="5"/>
    <n v="71004"/>
    <n v="92821834"/>
    <n v="71.004000000000005"/>
    <n v="92821.834000000003"/>
    <n v="92.821833999999996"/>
    <x v="1"/>
  </r>
  <r>
    <n v="202110"/>
    <x v="14"/>
    <s v="2021"/>
    <s v="10"/>
    <n v="10016000"/>
    <x v="19"/>
    <x v="6"/>
    <n v="45867"/>
    <n v="126066671"/>
    <n v="45.866999999999997"/>
    <n v="126066.671"/>
    <n v="126.066671"/>
    <x v="1"/>
  </r>
  <r>
    <n v="202110"/>
    <x v="14"/>
    <s v="2021"/>
    <s v="10"/>
    <s v="9002000"/>
    <x v="20"/>
    <x v="0"/>
    <n v="60798"/>
    <n v="28430016"/>
    <n v="60.798000000000002"/>
    <n v="28430.016"/>
    <n v="28.430015999999998"/>
    <x v="1"/>
  </r>
  <r>
    <n v="202110"/>
    <x v="14"/>
    <s v="2021"/>
    <s v="10"/>
    <s v="9002000"/>
    <x v="20"/>
    <x v="1"/>
    <n v="5780"/>
    <n v="13810214"/>
    <n v="5.78"/>
    <n v="13810.214"/>
    <n v="13.810214"/>
    <x v="1"/>
  </r>
  <r>
    <n v="202110"/>
    <x v="14"/>
    <s v="2021"/>
    <s v="10"/>
    <s v="9002000"/>
    <x v="20"/>
    <x v="2"/>
    <n v="8777"/>
    <n v="31168098"/>
    <n v="8.7769999999999992"/>
    <n v="31168.098000000002"/>
    <n v="31.168098000000001"/>
    <x v="1"/>
  </r>
  <r>
    <n v="202110"/>
    <x v="14"/>
    <s v="2021"/>
    <s v="10"/>
    <s v="9002000"/>
    <x v="20"/>
    <x v="3"/>
    <n v="34154"/>
    <n v="44906643"/>
    <n v="34.154000000000003"/>
    <n v="44906.642999999996"/>
    <n v="44.906643000000003"/>
    <x v="1"/>
  </r>
  <r>
    <n v="202110"/>
    <x v="14"/>
    <s v="2021"/>
    <s v="10"/>
    <s v="9002000"/>
    <x v="20"/>
    <x v="4"/>
    <n v="34038"/>
    <n v="40420777"/>
    <n v="34.037999999999997"/>
    <n v="40420.777000000002"/>
    <n v="40.420777000000001"/>
    <x v="1"/>
  </r>
  <r>
    <n v="202110"/>
    <x v="14"/>
    <s v="2021"/>
    <s v="10"/>
    <s v="9002000"/>
    <x v="20"/>
    <x v="5"/>
    <n v="68841"/>
    <n v="114362437"/>
    <n v="68.840999999999994"/>
    <n v="114362.43700000001"/>
    <n v="114.362437"/>
    <x v="1"/>
  </r>
  <r>
    <n v="202110"/>
    <x v="14"/>
    <s v="2021"/>
    <s v="10"/>
    <s v="9002000"/>
    <x v="20"/>
    <x v="6"/>
    <n v="39665"/>
    <n v="97486897"/>
    <n v="39.664999999999999"/>
    <n v="97486.896999999997"/>
    <n v="97.486896999999999"/>
    <x v="1"/>
  </r>
  <r>
    <n v="202110"/>
    <x v="14"/>
    <s v="2021"/>
    <s v="10"/>
    <n v="9007000"/>
    <x v="21"/>
    <x v="0"/>
    <n v="11216"/>
    <n v="5880787"/>
    <n v="11.215999999999999"/>
    <n v="5880.7870000000003"/>
    <n v="5.8807869999999998"/>
    <x v="1"/>
  </r>
  <r>
    <n v="202110"/>
    <x v="14"/>
    <s v="2021"/>
    <s v="10"/>
    <n v="9007000"/>
    <x v="21"/>
    <x v="1"/>
    <n v="996"/>
    <n v="2356524"/>
    <n v="0.996"/>
    <n v="2356.5239999999999"/>
    <n v="2.3565239999999998"/>
    <x v="1"/>
  </r>
  <r>
    <n v="202110"/>
    <x v="14"/>
    <s v="2021"/>
    <s v="10"/>
    <n v="9007000"/>
    <x v="21"/>
    <x v="2"/>
    <n v="1640"/>
    <n v="4797938"/>
    <n v="1.64"/>
    <n v="4797.9380000000001"/>
    <n v="4.7979380000000003"/>
    <x v="1"/>
  </r>
  <r>
    <n v="202110"/>
    <x v="14"/>
    <s v="2021"/>
    <s v="10"/>
    <n v="9007000"/>
    <x v="21"/>
    <x v="3"/>
    <n v="7266"/>
    <n v="11348013"/>
    <n v="7.266"/>
    <n v="11348.013000000001"/>
    <n v="11.348013"/>
    <x v="1"/>
  </r>
  <r>
    <n v="202110"/>
    <x v="14"/>
    <s v="2021"/>
    <s v="10"/>
    <n v="9007000"/>
    <x v="21"/>
    <x v="4"/>
    <n v="6288"/>
    <n v="8854808"/>
    <n v="6.2880000000000003"/>
    <n v="8854.8080000000009"/>
    <n v="8.8548080000000002"/>
    <x v="1"/>
  </r>
  <r>
    <n v="202110"/>
    <x v="14"/>
    <s v="2021"/>
    <s v="10"/>
    <n v="9007000"/>
    <x v="21"/>
    <x v="5"/>
    <n v="9335"/>
    <n v="16536797"/>
    <n v="9.3350000000000009"/>
    <n v="16536.796999999999"/>
    <n v="16.536797"/>
    <x v="1"/>
  </r>
  <r>
    <n v="202110"/>
    <x v="14"/>
    <s v="2021"/>
    <s v="10"/>
    <n v="9007000"/>
    <x v="21"/>
    <x v="6"/>
    <n v="7229"/>
    <n v="15947201"/>
    <n v="7.2290000000000001"/>
    <n v="15947.200999999999"/>
    <n v="15.947201"/>
    <x v="1"/>
  </r>
  <r>
    <n v="202111"/>
    <x v="15"/>
    <s v="2021"/>
    <s v="11"/>
    <n v="63000000"/>
    <x v="0"/>
    <x v="0"/>
    <n v="9313882"/>
    <n v="5566914634"/>
    <n v="9313.8819999999996"/>
    <n v="5566914.6339999996"/>
    <n v="5566.9146339999998"/>
    <x v="1"/>
  </r>
  <r>
    <n v="202111"/>
    <x v="15"/>
    <s v="2021"/>
    <s v="11"/>
    <n v="63000000"/>
    <x v="0"/>
    <x v="1"/>
    <n v="598826"/>
    <n v="2086056768"/>
    <n v="598.82600000000002"/>
    <n v="2086056.7679999999"/>
    <n v="2086.0567679999999"/>
    <x v="1"/>
  </r>
  <r>
    <n v="202111"/>
    <x v="15"/>
    <s v="2021"/>
    <s v="11"/>
    <n v="63000000"/>
    <x v="0"/>
    <x v="2"/>
    <n v="851460"/>
    <n v="4158595690"/>
    <n v="851.46"/>
    <n v="4158595.69"/>
    <n v="4158.5956900000001"/>
    <x v="1"/>
  </r>
  <r>
    <n v="202111"/>
    <x v="15"/>
    <s v="2021"/>
    <s v="11"/>
    <n v="63000000"/>
    <x v="0"/>
    <x v="3"/>
    <n v="4340838"/>
    <n v="3606815158"/>
    <n v="4340.8379999999997"/>
    <n v="3606815.1579999998"/>
    <n v="3606.8151579999999"/>
    <x v="1"/>
  </r>
  <r>
    <n v="202111"/>
    <x v="15"/>
    <s v="2021"/>
    <s v="11"/>
    <n v="63000000"/>
    <x v="0"/>
    <x v="4"/>
    <n v="3689832"/>
    <n v="6798226293"/>
    <n v="3689.8319999999999"/>
    <n v="6798226.2929999996"/>
    <n v="6798.2262929999997"/>
    <x v="1"/>
  </r>
  <r>
    <n v="202111"/>
    <x v="15"/>
    <s v="2021"/>
    <s v="11"/>
    <n v="63000000"/>
    <x v="0"/>
    <x v="5"/>
    <n v="7577479"/>
    <n v="14456283759"/>
    <n v="7577.4790000000003"/>
    <n v="14456283.759"/>
    <n v="14456.283759"/>
    <x v="1"/>
  </r>
  <r>
    <n v="202111"/>
    <x v="15"/>
    <s v="2021"/>
    <s v="11"/>
    <n v="63000000"/>
    <x v="0"/>
    <x v="6"/>
    <n v="4639984"/>
    <n v="16229596931"/>
    <n v="4639.9840000000004"/>
    <n v="16229596.931"/>
    <n v="16229.596931"/>
    <x v="1"/>
  </r>
  <r>
    <n v="202111"/>
    <x v="15"/>
    <s v="2021"/>
    <s v="11"/>
    <n v="65000000"/>
    <x v="1"/>
    <x v="0"/>
    <n v="9879428"/>
    <n v="5009242579"/>
    <n v="9879.4279999999999"/>
    <n v="5009242.5789999999"/>
    <n v="5009.2425789999998"/>
    <x v="1"/>
  </r>
  <r>
    <n v="202111"/>
    <x v="15"/>
    <s v="2021"/>
    <s v="11"/>
    <n v="65000000"/>
    <x v="1"/>
    <x v="1"/>
    <n v="749464"/>
    <n v="2015441275"/>
    <n v="749.46400000000006"/>
    <n v="2015441.2749999999"/>
    <n v="2015.4412749999999"/>
    <x v="1"/>
  </r>
  <r>
    <n v="202111"/>
    <x v="15"/>
    <s v="2021"/>
    <s v="11"/>
    <n v="65000000"/>
    <x v="1"/>
    <x v="2"/>
    <n v="1063299"/>
    <n v="3926357062"/>
    <n v="1063.299"/>
    <n v="3926357.0619999999"/>
    <n v="3926.357062"/>
    <x v="1"/>
  </r>
  <r>
    <n v="202111"/>
    <x v="15"/>
    <s v="2021"/>
    <s v="11"/>
    <n v="65000000"/>
    <x v="1"/>
    <x v="3"/>
    <n v="5097084"/>
    <n v="4667170635"/>
    <n v="5097.0839999999998"/>
    <n v="4667170.6349999998"/>
    <n v="4667.1706350000004"/>
    <x v="1"/>
  </r>
  <r>
    <n v="202111"/>
    <x v="15"/>
    <s v="2021"/>
    <s v="11"/>
    <n v="65000000"/>
    <x v="1"/>
    <x v="4"/>
    <n v="4460972"/>
    <n v="6709981022"/>
    <n v="4460.9719999999998"/>
    <n v="6709981.0219999999"/>
    <n v="6709.9810219999999"/>
    <x v="1"/>
  </r>
  <r>
    <n v="202111"/>
    <x v="15"/>
    <s v="2021"/>
    <s v="11"/>
    <n v="65000000"/>
    <x v="1"/>
    <x v="5"/>
    <n v="9302518"/>
    <n v="15388054653"/>
    <n v="9302.518"/>
    <n v="15388054.653000001"/>
    <n v="15388.054652999999"/>
    <x v="1"/>
  </r>
  <r>
    <n v="202111"/>
    <x v="15"/>
    <s v="2021"/>
    <s v="11"/>
    <n v="65000000"/>
    <x v="1"/>
    <x v="6"/>
    <n v="6151679"/>
    <n v="17435907926"/>
    <n v="6151.6790000000001"/>
    <n v="17435907.925999999"/>
    <n v="17435.907926"/>
    <x v="1"/>
  </r>
  <r>
    <n v="202111"/>
    <x v="15"/>
    <s v="2021"/>
    <s v="11"/>
    <n v="68000000"/>
    <x v="2"/>
    <x v="0"/>
    <n v="4393094"/>
    <n v="2082386170"/>
    <n v="4393.0940000000001"/>
    <n v="2082386.17"/>
    <n v="2082.3861700000002"/>
    <x v="1"/>
  </r>
  <r>
    <n v="202111"/>
    <x v="15"/>
    <s v="2021"/>
    <s v="11"/>
    <n v="68000000"/>
    <x v="2"/>
    <x v="1"/>
    <n v="318289"/>
    <n v="863271094"/>
    <n v="318.28899999999999"/>
    <n v="863271.09400000004"/>
    <n v="863.27109399999995"/>
    <x v="1"/>
  </r>
  <r>
    <n v="202111"/>
    <x v="15"/>
    <s v="2021"/>
    <s v="11"/>
    <n v="68000000"/>
    <x v="2"/>
    <x v="2"/>
    <n v="490081"/>
    <n v="1753198608"/>
    <n v="490.08100000000002"/>
    <n v="1753198.608"/>
    <n v="1753.1986079999999"/>
    <x v="1"/>
  </r>
  <r>
    <n v="202111"/>
    <x v="15"/>
    <s v="2021"/>
    <s v="11"/>
    <n v="68000000"/>
    <x v="2"/>
    <x v="3"/>
    <n v="2486381"/>
    <n v="2682681432"/>
    <n v="2486.3809999999999"/>
    <n v="2682681.432"/>
    <n v="2682.6814319999999"/>
    <x v="1"/>
  </r>
  <r>
    <n v="202111"/>
    <x v="15"/>
    <s v="2021"/>
    <s v="11"/>
    <n v="68000000"/>
    <x v="2"/>
    <x v="4"/>
    <n v="1974019"/>
    <n v="2879136372"/>
    <n v="1974.019"/>
    <n v="2879136.372"/>
    <n v="2879.1363719999999"/>
    <x v="1"/>
  </r>
  <r>
    <n v="202111"/>
    <x v="15"/>
    <s v="2021"/>
    <s v="11"/>
    <n v="68000000"/>
    <x v="2"/>
    <x v="5"/>
    <n v="4103972"/>
    <n v="7493254696"/>
    <n v="4103.9719999999998"/>
    <n v="7493254.6960000005"/>
    <n v="7493.254696"/>
    <x v="1"/>
  </r>
  <r>
    <n v="202111"/>
    <x v="15"/>
    <s v="2021"/>
    <s v="11"/>
    <n v="68000000"/>
    <x v="2"/>
    <x v="6"/>
    <n v="2800774"/>
    <n v="7724474043"/>
    <n v="2800.7739999999999"/>
    <n v="7724474.0429999996"/>
    <n v="7724.4740430000002"/>
    <x v="1"/>
  </r>
  <r>
    <n v="202111"/>
    <x v="15"/>
    <s v="2021"/>
    <s v="11"/>
    <n v="10004000"/>
    <x v="3"/>
    <x v="0"/>
    <n v="1264906"/>
    <n v="641877882"/>
    <n v="1264.9059999999999"/>
    <n v="641877.88199999998"/>
    <n v="641.877882"/>
    <x v="1"/>
  </r>
  <r>
    <n v="202111"/>
    <x v="15"/>
    <s v="2021"/>
    <s v="11"/>
    <n v="10004000"/>
    <x v="3"/>
    <x v="1"/>
    <n v="87302"/>
    <n v="249654542"/>
    <n v="87.302000000000007"/>
    <n v="249654.54199999999"/>
    <n v="249.65454199999999"/>
    <x v="1"/>
  </r>
  <r>
    <n v="202111"/>
    <x v="15"/>
    <s v="2021"/>
    <s v="11"/>
    <n v="10004000"/>
    <x v="3"/>
    <x v="2"/>
    <n v="140132"/>
    <n v="572061926"/>
    <n v="140.13200000000001"/>
    <n v="572061.92599999998"/>
    <n v="572.06192599999997"/>
    <x v="1"/>
  </r>
  <r>
    <n v="202111"/>
    <x v="15"/>
    <s v="2021"/>
    <s v="11"/>
    <n v="10004000"/>
    <x v="3"/>
    <x v="3"/>
    <n v="676766"/>
    <n v="761030911"/>
    <n v="676.76599999999996"/>
    <n v="761030.91099999996"/>
    <n v="761.03091099999995"/>
    <x v="1"/>
  </r>
  <r>
    <n v="202111"/>
    <x v="15"/>
    <s v="2021"/>
    <s v="11"/>
    <n v="10004000"/>
    <x v="3"/>
    <x v="4"/>
    <n v="529707"/>
    <n v="824428607"/>
    <n v="529.70699999999999"/>
    <n v="824428.60699999996"/>
    <n v="824.42860700000006"/>
    <x v="1"/>
  </r>
  <r>
    <n v="202111"/>
    <x v="15"/>
    <s v="2021"/>
    <s v="11"/>
    <n v="10004000"/>
    <x v="3"/>
    <x v="5"/>
    <n v="1100047"/>
    <n v="1856923515"/>
    <n v="1100.047"/>
    <n v="1856923.5149999999"/>
    <n v="1856.923515"/>
    <x v="1"/>
  </r>
  <r>
    <n v="202111"/>
    <x v="15"/>
    <s v="2021"/>
    <s v="11"/>
    <n v="10004000"/>
    <x v="3"/>
    <x v="6"/>
    <n v="748804"/>
    <n v="2087358826"/>
    <n v="748.80399999999997"/>
    <n v="2087358.8259999999"/>
    <n v="2087.3588260000001"/>
    <x v="1"/>
  </r>
  <r>
    <n v="202111"/>
    <x v="15"/>
    <s v="2021"/>
    <s v="11"/>
    <n v="10018000"/>
    <x v="4"/>
    <x v="0"/>
    <n v="1238305"/>
    <n v="625210201"/>
    <n v="1238.3050000000001"/>
    <n v="625210.201"/>
    <n v="625.21020099999998"/>
    <x v="1"/>
  </r>
  <r>
    <n v="202111"/>
    <x v="15"/>
    <s v="2021"/>
    <s v="11"/>
    <n v="10018000"/>
    <x v="4"/>
    <x v="1"/>
    <n v="78911"/>
    <n v="236259945"/>
    <n v="78.911000000000001"/>
    <n v="236259.94500000001"/>
    <n v="236.25994499999999"/>
    <x v="1"/>
  </r>
  <r>
    <n v="202111"/>
    <x v="15"/>
    <s v="2021"/>
    <s v="11"/>
    <n v="10018000"/>
    <x v="4"/>
    <x v="2"/>
    <n v="136442"/>
    <n v="535261165"/>
    <n v="136.44200000000001"/>
    <n v="535261.16500000004"/>
    <n v="535.26116500000001"/>
    <x v="1"/>
  </r>
  <r>
    <n v="202111"/>
    <x v="15"/>
    <s v="2021"/>
    <s v="11"/>
    <n v="10018000"/>
    <x v="4"/>
    <x v="3"/>
    <n v="602833"/>
    <n v="613629674"/>
    <n v="602.83299999999997"/>
    <n v="613629.674"/>
    <n v="613.62967400000002"/>
    <x v="1"/>
  </r>
  <r>
    <n v="202111"/>
    <x v="15"/>
    <s v="2021"/>
    <s v="11"/>
    <n v="10018000"/>
    <x v="4"/>
    <x v="4"/>
    <n v="507352"/>
    <n v="825866655"/>
    <n v="507.35199999999998"/>
    <n v="825866.65500000003"/>
    <n v="825.86665500000004"/>
    <x v="1"/>
  </r>
  <r>
    <n v="202111"/>
    <x v="15"/>
    <s v="2021"/>
    <s v="11"/>
    <n v="10018000"/>
    <x v="4"/>
    <x v="5"/>
    <n v="1142532"/>
    <n v="1918950035"/>
    <n v="1142.5319999999999"/>
    <n v="1918950.0349999999"/>
    <n v="1918.9500350000001"/>
    <x v="1"/>
  </r>
  <r>
    <n v="202111"/>
    <x v="15"/>
    <s v="2021"/>
    <s v="11"/>
    <n v="10018000"/>
    <x v="4"/>
    <x v="6"/>
    <n v="724572"/>
    <n v="2092937350"/>
    <n v="724.572"/>
    <n v="2092937.35"/>
    <n v="2092.9373500000002"/>
    <x v="1"/>
  </r>
  <r>
    <n v="202111"/>
    <x v="15"/>
    <s v="2021"/>
    <s v="11"/>
    <n v="10005000"/>
    <x v="5"/>
    <x v="0"/>
    <n v="640436"/>
    <n v="296313115"/>
    <n v="640.43600000000004"/>
    <n v="296313.11499999999"/>
    <n v="296.31311499999998"/>
    <x v="1"/>
  </r>
  <r>
    <n v="202111"/>
    <x v="15"/>
    <s v="2021"/>
    <s v="11"/>
    <n v="10005000"/>
    <x v="5"/>
    <x v="1"/>
    <n v="54657"/>
    <n v="141980461"/>
    <n v="54.656999999999996"/>
    <n v="141980.46100000001"/>
    <n v="141.98046099999999"/>
    <x v="1"/>
  </r>
  <r>
    <n v="202111"/>
    <x v="15"/>
    <s v="2021"/>
    <s v="11"/>
    <n v="10005000"/>
    <x v="5"/>
    <x v="2"/>
    <n v="79560"/>
    <n v="276836992"/>
    <n v="79.56"/>
    <n v="276836.99200000003"/>
    <n v="276.83699200000001"/>
    <x v="1"/>
  </r>
  <r>
    <n v="202111"/>
    <x v="15"/>
    <s v="2021"/>
    <s v="11"/>
    <n v="10005000"/>
    <x v="5"/>
    <x v="3"/>
    <n v="483200"/>
    <n v="503212142"/>
    <n v="483.2"/>
    <n v="503212.14199999999"/>
    <n v="503.21214199999997"/>
    <x v="1"/>
  </r>
  <r>
    <n v="202111"/>
    <x v="15"/>
    <s v="2021"/>
    <s v="11"/>
    <n v="10005000"/>
    <x v="5"/>
    <x v="4"/>
    <n v="318878"/>
    <n v="433441670"/>
    <n v="318.87799999999999"/>
    <n v="433441.67"/>
    <n v="433.44166999999999"/>
    <x v="1"/>
  </r>
  <r>
    <n v="202111"/>
    <x v="15"/>
    <s v="2021"/>
    <s v="11"/>
    <n v="10005000"/>
    <x v="5"/>
    <x v="5"/>
    <n v="578678"/>
    <n v="914636040"/>
    <n v="578.678"/>
    <n v="914636.04"/>
    <n v="914.63603999999998"/>
    <x v="1"/>
  </r>
  <r>
    <n v="202111"/>
    <x v="15"/>
    <s v="2021"/>
    <s v="11"/>
    <n v="10005000"/>
    <x v="5"/>
    <x v="6"/>
    <n v="475577"/>
    <n v="1267204528"/>
    <n v="475.577"/>
    <n v="1267204.5279999999"/>
    <n v="1267.204528"/>
    <x v="1"/>
  </r>
  <r>
    <n v="202111"/>
    <x v="15"/>
    <s v="2021"/>
    <s v="11"/>
    <n v="66000000"/>
    <x v="6"/>
    <x v="0"/>
    <n v="5526525"/>
    <n v="3005742703"/>
    <n v="5526.5249999999996"/>
    <n v="3005742.7030000002"/>
    <n v="3005.7427029999999"/>
    <x v="1"/>
  </r>
  <r>
    <n v="202111"/>
    <x v="15"/>
    <s v="2021"/>
    <s v="11"/>
    <n v="66000000"/>
    <x v="6"/>
    <x v="1"/>
    <n v="439832"/>
    <n v="1233353857"/>
    <n v="439.83199999999999"/>
    <n v="1233353.8570000001"/>
    <n v="1233.3538570000001"/>
    <x v="1"/>
  </r>
  <r>
    <n v="202111"/>
    <x v="15"/>
    <s v="2021"/>
    <s v="11"/>
    <n v="66000000"/>
    <x v="6"/>
    <x v="2"/>
    <n v="651294"/>
    <n v="2487089211"/>
    <n v="651.29399999999998"/>
    <n v="2487089.2110000001"/>
    <n v="2487.089211"/>
    <x v="1"/>
  </r>
  <r>
    <n v="202111"/>
    <x v="15"/>
    <s v="2021"/>
    <s v="11"/>
    <n v="66000000"/>
    <x v="6"/>
    <x v="3"/>
    <n v="3263828"/>
    <n v="3410111447"/>
    <n v="3263.828"/>
    <n v="3410111.4470000002"/>
    <n v="3410.1114470000002"/>
    <x v="1"/>
  </r>
  <r>
    <n v="202111"/>
    <x v="15"/>
    <s v="2021"/>
    <s v="11"/>
    <n v="66000000"/>
    <x v="6"/>
    <x v="4"/>
    <n v="2375241"/>
    <n v="3813683371"/>
    <n v="2375.241"/>
    <n v="3813683.3709999998"/>
    <n v="3813.6833710000001"/>
    <x v="1"/>
  </r>
  <r>
    <n v="202111"/>
    <x v="15"/>
    <s v="2021"/>
    <s v="11"/>
    <n v="66000000"/>
    <x v="6"/>
    <x v="5"/>
    <n v="4954258"/>
    <n v="7967115956"/>
    <n v="4954.2579999999998"/>
    <n v="7967115.9560000002"/>
    <n v="7967.1159559999996"/>
    <x v="1"/>
  </r>
  <r>
    <n v="202111"/>
    <x v="15"/>
    <s v="2021"/>
    <s v="11"/>
    <n v="66000000"/>
    <x v="6"/>
    <x v="6"/>
    <n v="3394945"/>
    <n v="10525881825"/>
    <n v="3394.9450000000002"/>
    <n v="10525881.824999999"/>
    <n v="10525.881825"/>
    <x v="1"/>
  </r>
  <r>
    <n v="202111"/>
    <x v="15"/>
    <s v="2021"/>
    <s v="11"/>
    <n v="10007000"/>
    <x v="7"/>
    <x v="0"/>
    <n v="1241734"/>
    <n v="614356799"/>
    <n v="1241.7339999999999"/>
    <n v="614356.799"/>
    <n v="614.35679900000002"/>
    <x v="1"/>
  </r>
  <r>
    <n v="202111"/>
    <x v="15"/>
    <s v="2021"/>
    <s v="11"/>
    <n v="10007000"/>
    <x v="7"/>
    <x v="1"/>
    <n v="127404"/>
    <n v="326588788"/>
    <n v="127.404"/>
    <n v="326588.788"/>
    <n v="326.58878800000002"/>
    <x v="1"/>
  </r>
  <r>
    <n v="202111"/>
    <x v="15"/>
    <s v="2021"/>
    <s v="11"/>
    <n v="10007000"/>
    <x v="7"/>
    <x v="2"/>
    <n v="164935"/>
    <n v="567940820"/>
    <n v="164.935"/>
    <n v="567940.81999999995"/>
    <n v="567.94082000000003"/>
    <x v="1"/>
  </r>
  <r>
    <n v="202111"/>
    <x v="15"/>
    <s v="2021"/>
    <s v="11"/>
    <n v="10007000"/>
    <x v="7"/>
    <x v="3"/>
    <n v="967663"/>
    <n v="1082125055"/>
    <n v="967.66300000000001"/>
    <n v="1082125.0549999999"/>
    <n v="1082.125055"/>
    <x v="1"/>
  </r>
  <r>
    <n v="202111"/>
    <x v="15"/>
    <s v="2021"/>
    <s v="11"/>
    <n v="10007000"/>
    <x v="7"/>
    <x v="4"/>
    <n v="601817"/>
    <n v="911194209"/>
    <n v="601.81700000000001"/>
    <n v="911194.20900000003"/>
    <n v="911.194209"/>
    <x v="1"/>
  </r>
  <r>
    <n v="202111"/>
    <x v="15"/>
    <s v="2021"/>
    <s v="11"/>
    <n v="10007000"/>
    <x v="7"/>
    <x v="5"/>
    <n v="1172084"/>
    <n v="1864989842"/>
    <n v="1172.0840000000001"/>
    <n v="1864989.8419999999"/>
    <n v="1864.989842"/>
    <x v="1"/>
  </r>
  <r>
    <n v="202111"/>
    <x v="15"/>
    <s v="2021"/>
    <s v="11"/>
    <n v="10007000"/>
    <x v="7"/>
    <x v="6"/>
    <n v="978155"/>
    <n v="2957659836"/>
    <n v="978.15499999999997"/>
    <n v="2957659.8360000001"/>
    <n v="2957.6598359999998"/>
    <x v="1"/>
  </r>
  <r>
    <n v="202111"/>
    <x v="15"/>
    <s v="2021"/>
    <s v="11"/>
    <n v="10008000"/>
    <x v="8"/>
    <x v="0"/>
    <n v="414977"/>
    <n v="198260365"/>
    <n v="414.97699999999998"/>
    <n v="198260.36499999999"/>
    <n v="198.26036500000001"/>
    <x v="1"/>
  </r>
  <r>
    <n v="202111"/>
    <x v="15"/>
    <s v="2021"/>
    <s v="11"/>
    <n v="10008000"/>
    <x v="8"/>
    <x v="1"/>
    <n v="42510"/>
    <n v="100827090"/>
    <n v="42.51"/>
    <n v="100827.09"/>
    <n v="100.82709"/>
    <x v="1"/>
  </r>
  <r>
    <n v="202111"/>
    <x v="15"/>
    <s v="2021"/>
    <s v="11"/>
    <n v="10008000"/>
    <x v="8"/>
    <x v="2"/>
    <n v="55668"/>
    <n v="191581192"/>
    <n v="55.667999999999999"/>
    <n v="191581.19200000001"/>
    <n v="191.58119199999999"/>
    <x v="1"/>
  </r>
  <r>
    <n v="202111"/>
    <x v="15"/>
    <s v="2021"/>
    <s v="11"/>
    <n v="10008000"/>
    <x v="8"/>
    <x v="3"/>
    <n v="336784"/>
    <n v="374006122"/>
    <n v="336.78399999999999"/>
    <n v="374006.12199999997"/>
    <n v="374.006122"/>
    <x v="1"/>
  </r>
  <r>
    <n v="202111"/>
    <x v="15"/>
    <s v="2021"/>
    <s v="11"/>
    <n v="10008000"/>
    <x v="8"/>
    <x v="4"/>
    <n v="211375"/>
    <n v="296975997"/>
    <n v="211.375"/>
    <n v="296975.99699999997"/>
    <n v="296.97599700000001"/>
    <x v="1"/>
  </r>
  <r>
    <n v="202111"/>
    <x v="15"/>
    <s v="2021"/>
    <s v="11"/>
    <n v="10008000"/>
    <x v="8"/>
    <x v="5"/>
    <n v="390739"/>
    <n v="596682007"/>
    <n v="390.73899999999998"/>
    <n v="596682.00699999998"/>
    <n v="596.682007"/>
    <x v="1"/>
  </r>
  <r>
    <n v="202111"/>
    <x v="15"/>
    <s v="2021"/>
    <s v="11"/>
    <n v="10008000"/>
    <x v="8"/>
    <x v="6"/>
    <n v="309148"/>
    <n v="923205980"/>
    <n v="309.14800000000002"/>
    <n v="923205.98"/>
    <n v="923.20597999999995"/>
    <x v="1"/>
  </r>
  <r>
    <n v="202111"/>
    <x v="15"/>
    <s v="2021"/>
    <s v="11"/>
    <n v="10009000"/>
    <x v="9"/>
    <x v="0"/>
    <n v="464590"/>
    <n v="233264478"/>
    <n v="464.59"/>
    <n v="233264.478"/>
    <n v="233.264478"/>
    <x v="1"/>
  </r>
  <r>
    <n v="202111"/>
    <x v="15"/>
    <s v="2021"/>
    <s v="11"/>
    <n v="10009000"/>
    <x v="9"/>
    <x v="1"/>
    <n v="55225"/>
    <n v="134532335"/>
    <n v="55.225000000000001"/>
    <n v="134532.33499999999"/>
    <n v="134.53233499999999"/>
    <x v="1"/>
  </r>
  <r>
    <n v="202111"/>
    <x v="15"/>
    <s v="2021"/>
    <s v="11"/>
    <n v="10009000"/>
    <x v="9"/>
    <x v="2"/>
    <n v="72831"/>
    <n v="226538516"/>
    <n v="72.831000000000003"/>
    <n v="226538.516"/>
    <n v="226.53851599999999"/>
    <x v="1"/>
  </r>
  <r>
    <n v="202111"/>
    <x v="15"/>
    <s v="2021"/>
    <s v="11"/>
    <n v="10009000"/>
    <x v="9"/>
    <x v="3"/>
    <n v="448006"/>
    <n v="474523741"/>
    <n v="448.00599999999997"/>
    <n v="474523.74099999998"/>
    <n v="474.52374099999997"/>
    <x v="1"/>
  </r>
  <r>
    <n v="202111"/>
    <x v="15"/>
    <s v="2021"/>
    <s v="11"/>
    <n v="10009000"/>
    <x v="9"/>
    <x v="4"/>
    <n v="259738"/>
    <n v="349757838"/>
    <n v="259.738"/>
    <n v="349757.83799999999"/>
    <n v="349.75783799999999"/>
    <x v="1"/>
  </r>
  <r>
    <n v="202111"/>
    <x v="15"/>
    <s v="2021"/>
    <s v="11"/>
    <n v="10009000"/>
    <x v="9"/>
    <x v="5"/>
    <n v="475595"/>
    <n v="771149313"/>
    <n v="475.59500000000003"/>
    <n v="771149.31299999997"/>
    <n v="771.14931300000001"/>
    <x v="1"/>
  </r>
  <r>
    <n v="202111"/>
    <x v="15"/>
    <s v="2021"/>
    <s v="11"/>
    <n v="10009000"/>
    <x v="9"/>
    <x v="6"/>
    <n v="394129"/>
    <n v="1156132348"/>
    <n v="394.12900000000002"/>
    <n v="1156132.348"/>
    <n v="1156.1323480000001"/>
    <x v="1"/>
  </r>
  <r>
    <n v="202111"/>
    <x v="15"/>
    <s v="2021"/>
    <s v="11"/>
    <n v="10010000"/>
    <x v="10"/>
    <x v="0"/>
    <n v="325305"/>
    <n v="158087685"/>
    <n v="325.30500000000001"/>
    <n v="158087.685"/>
    <n v="158.08768499999999"/>
    <x v="1"/>
  </r>
  <r>
    <n v="202111"/>
    <x v="15"/>
    <s v="2021"/>
    <s v="11"/>
    <n v="10010000"/>
    <x v="10"/>
    <x v="1"/>
    <n v="36247"/>
    <n v="86484873"/>
    <n v="36.247"/>
    <n v="86484.873000000007"/>
    <n v="86.484872999999993"/>
    <x v="1"/>
  </r>
  <r>
    <n v="202111"/>
    <x v="15"/>
    <s v="2021"/>
    <s v="11"/>
    <n v="10010000"/>
    <x v="10"/>
    <x v="2"/>
    <n v="47657"/>
    <n v="152440171"/>
    <n v="47.656999999999996"/>
    <n v="152440.171"/>
    <n v="152.44017099999999"/>
    <x v="1"/>
  </r>
  <r>
    <n v="202111"/>
    <x v="15"/>
    <s v="2021"/>
    <s v="11"/>
    <n v="10010000"/>
    <x v="10"/>
    <x v="3"/>
    <n v="333568"/>
    <n v="338492938"/>
    <n v="333.56799999999998"/>
    <n v="338492.93800000002"/>
    <n v="338.49293799999998"/>
    <x v="1"/>
  </r>
  <r>
    <n v="202111"/>
    <x v="15"/>
    <s v="2021"/>
    <s v="11"/>
    <n v="10010000"/>
    <x v="10"/>
    <x v="4"/>
    <n v="204662"/>
    <n v="274359662"/>
    <n v="204.66200000000001"/>
    <n v="274359.66200000001"/>
    <n v="274.35966200000001"/>
    <x v="1"/>
  </r>
  <r>
    <n v="202111"/>
    <x v="15"/>
    <s v="2021"/>
    <s v="11"/>
    <n v="10010000"/>
    <x v="10"/>
    <x v="5"/>
    <n v="371786"/>
    <n v="631516613"/>
    <n v="371.786"/>
    <n v="631516.61300000001"/>
    <n v="631.51661300000001"/>
    <x v="1"/>
  </r>
  <r>
    <n v="202111"/>
    <x v="15"/>
    <s v="2021"/>
    <s v="11"/>
    <n v="10010000"/>
    <x v="10"/>
    <x v="6"/>
    <n v="290231"/>
    <n v="824701177"/>
    <n v="290.23099999999999"/>
    <n v="824701.17700000003"/>
    <n v="824.70117700000003"/>
    <x v="1"/>
  </r>
  <r>
    <n v="202111"/>
    <x v="15"/>
    <s v="2021"/>
    <s v="11"/>
    <n v="10020000"/>
    <x v="11"/>
    <x v="0"/>
    <n v="356306"/>
    <n v="175572058"/>
    <n v="356.30599999999998"/>
    <n v="175572.05799999999"/>
    <n v="175.572058"/>
    <x v="1"/>
  </r>
  <r>
    <n v="202111"/>
    <x v="15"/>
    <s v="2021"/>
    <s v="11"/>
    <n v="10020000"/>
    <x v="11"/>
    <x v="1"/>
    <n v="33127"/>
    <n v="90382918"/>
    <n v="33.127000000000002"/>
    <n v="90382.918000000005"/>
    <n v="90.382918000000004"/>
    <x v="1"/>
  </r>
  <r>
    <n v="202111"/>
    <x v="15"/>
    <s v="2021"/>
    <s v="11"/>
    <n v="10020000"/>
    <x v="11"/>
    <x v="2"/>
    <n v="48352"/>
    <n v="174291170"/>
    <n v="48.351999999999997"/>
    <n v="174291.17"/>
    <n v="174.29116999999999"/>
    <x v="1"/>
  </r>
  <r>
    <n v="202111"/>
    <x v="15"/>
    <s v="2021"/>
    <s v="11"/>
    <n v="10020000"/>
    <x v="11"/>
    <x v="3"/>
    <n v="247085"/>
    <n v="251001551"/>
    <n v="247.08500000000001"/>
    <n v="251001.55100000001"/>
    <n v="251.00155100000001"/>
    <x v="1"/>
  </r>
  <r>
    <n v="202111"/>
    <x v="15"/>
    <s v="2021"/>
    <s v="11"/>
    <n v="10020000"/>
    <x v="11"/>
    <x v="4"/>
    <n v="166000"/>
    <n v="240453568"/>
    <n v="166"/>
    <n v="240453.568"/>
    <n v="240.45356799999999"/>
    <x v="1"/>
  </r>
  <r>
    <n v="202111"/>
    <x v="15"/>
    <s v="2021"/>
    <s v="11"/>
    <n v="10020000"/>
    <x v="11"/>
    <x v="5"/>
    <n v="386783"/>
    <n v="666399069"/>
    <n v="386.78300000000002"/>
    <n v="666399.06900000002"/>
    <n v="666.39906900000005"/>
    <x v="1"/>
  </r>
  <r>
    <n v="202111"/>
    <x v="15"/>
    <s v="2021"/>
    <s v="11"/>
    <n v="10020000"/>
    <x v="11"/>
    <x v="6"/>
    <n v="265225"/>
    <n v="839786258"/>
    <n v="265.22500000000002"/>
    <n v="839786.25800000003"/>
    <n v="839.78625799999998"/>
    <x v="1"/>
  </r>
  <r>
    <n v="202111"/>
    <x v="15"/>
    <s v="2021"/>
    <s v="11"/>
    <n v="67000000"/>
    <x v="12"/>
    <x v="0"/>
    <n v="2452852"/>
    <n v="1215036603"/>
    <n v="2452.8519999999999"/>
    <n v="1215036.6029999999"/>
    <n v="1215.036603"/>
    <x v="1"/>
  </r>
  <r>
    <n v="202111"/>
    <x v="15"/>
    <s v="2021"/>
    <s v="11"/>
    <n v="67000000"/>
    <x v="12"/>
    <x v="1"/>
    <n v="225100"/>
    <n v="544044944"/>
    <n v="225.1"/>
    <n v="544044.94400000002"/>
    <n v="544.04494399999999"/>
    <x v="1"/>
  </r>
  <r>
    <n v="202111"/>
    <x v="15"/>
    <s v="2021"/>
    <s v="11"/>
    <n v="67000000"/>
    <x v="12"/>
    <x v="2"/>
    <n v="371419"/>
    <n v="1255558057"/>
    <n v="371.41899999999998"/>
    <n v="1255558.057"/>
    <n v="1255.558057"/>
    <x v="1"/>
  </r>
  <r>
    <n v="202111"/>
    <x v="15"/>
    <s v="2021"/>
    <s v="11"/>
    <n v="67000000"/>
    <x v="12"/>
    <x v="3"/>
    <n v="1804631"/>
    <n v="1792790223"/>
    <n v="1804.6310000000001"/>
    <n v="1792790.223"/>
    <n v="1792.790223"/>
    <x v="1"/>
  </r>
  <r>
    <n v="202111"/>
    <x v="15"/>
    <s v="2021"/>
    <s v="11"/>
    <n v="67000000"/>
    <x v="12"/>
    <x v="4"/>
    <n v="1227119"/>
    <n v="1800107851"/>
    <n v="1227.1189999999999"/>
    <n v="1800107.851"/>
    <n v="1800.107851"/>
    <x v="1"/>
  </r>
  <r>
    <n v="202111"/>
    <x v="15"/>
    <s v="2021"/>
    <s v="11"/>
    <n v="67000000"/>
    <x v="12"/>
    <x v="5"/>
    <n v="2862226"/>
    <n v="6153050600"/>
    <n v="2862.2260000000001"/>
    <n v="6153050.5999999996"/>
    <n v="6153.0505999999996"/>
    <x v="1"/>
  </r>
  <r>
    <n v="202111"/>
    <x v="15"/>
    <s v="2021"/>
    <s v="11"/>
    <n v="67000000"/>
    <x v="12"/>
    <x v="6"/>
    <n v="2024029"/>
    <n v="6021445770"/>
    <n v="2024.029"/>
    <n v="6021445.7699999996"/>
    <n v="6021.4457700000003"/>
    <x v="1"/>
  </r>
  <r>
    <n v="202111"/>
    <x v="15"/>
    <s v="2021"/>
    <s v="11"/>
    <n v="64000000"/>
    <x v="13"/>
    <x v="0"/>
    <n v="4017202"/>
    <n v="2203328893"/>
    <n v="4017.2020000000002"/>
    <n v="2203328.8930000002"/>
    <n v="2203.3288929999999"/>
    <x v="1"/>
  </r>
  <r>
    <n v="202111"/>
    <x v="15"/>
    <s v="2021"/>
    <s v="11"/>
    <n v="64000000"/>
    <x v="13"/>
    <x v="1"/>
    <n v="344284"/>
    <n v="785402017"/>
    <n v="344.28399999999999"/>
    <n v="785402.01699999999"/>
    <n v="785.402017"/>
    <x v="1"/>
  </r>
  <r>
    <n v="202111"/>
    <x v="15"/>
    <s v="2021"/>
    <s v="11"/>
    <n v="64000000"/>
    <x v="13"/>
    <x v="2"/>
    <n v="582871"/>
    <n v="2039223271"/>
    <n v="582.87099999999998"/>
    <n v="2039223.2709999999"/>
    <n v="2039.2232710000001"/>
    <x v="1"/>
  </r>
  <r>
    <n v="202111"/>
    <x v="15"/>
    <s v="2021"/>
    <s v="11"/>
    <n v="64000000"/>
    <x v="13"/>
    <x v="3"/>
    <n v="2813859"/>
    <n v="2811234580"/>
    <n v="2813.8589999999999"/>
    <n v="2811234.58"/>
    <n v="2811.2345799999998"/>
    <x v="1"/>
  </r>
  <r>
    <n v="202111"/>
    <x v="15"/>
    <s v="2021"/>
    <s v="11"/>
    <n v="64000000"/>
    <x v="13"/>
    <x v="4"/>
    <n v="2024418"/>
    <n v="2863909843"/>
    <n v="2024.4179999999999"/>
    <n v="2863909.8429999999"/>
    <n v="2863.9098429999999"/>
    <x v="1"/>
  </r>
  <r>
    <n v="202111"/>
    <x v="15"/>
    <s v="2021"/>
    <s v="11"/>
    <n v="64000000"/>
    <x v="13"/>
    <x v="5"/>
    <n v="4427495"/>
    <n v="7616908755"/>
    <n v="4427.4949999999999"/>
    <n v="7616908.7549999999"/>
    <n v="7616.9087550000004"/>
    <x v="1"/>
  </r>
  <r>
    <n v="202111"/>
    <x v="15"/>
    <s v="2021"/>
    <s v="11"/>
    <n v="64000000"/>
    <x v="13"/>
    <x v="6"/>
    <n v="3053463"/>
    <n v="9582077396"/>
    <n v="3053.4630000000002"/>
    <n v="9582077.3959999997"/>
    <n v="9582.0773960000006"/>
    <x v="1"/>
  </r>
  <r>
    <n v="202111"/>
    <x v="15"/>
    <s v="2021"/>
    <s v="11"/>
    <n v="10013000"/>
    <x v="14"/>
    <x v="0"/>
    <n v="580940"/>
    <n v="297548439"/>
    <n v="580.94000000000005"/>
    <n v="297548.43900000001"/>
    <n v="297.54843899999997"/>
    <x v="1"/>
  </r>
  <r>
    <n v="202111"/>
    <x v="15"/>
    <s v="2021"/>
    <s v="11"/>
    <n v="10013000"/>
    <x v="14"/>
    <x v="1"/>
    <n v="59541"/>
    <n v="138085396"/>
    <n v="59.540999999999997"/>
    <n v="138085.39600000001"/>
    <n v="138.085396"/>
    <x v="1"/>
  </r>
  <r>
    <n v="202111"/>
    <x v="15"/>
    <s v="2021"/>
    <s v="11"/>
    <n v="10013000"/>
    <x v="14"/>
    <x v="2"/>
    <n v="92542"/>
    <n v="322881478"/>
    <n v="92.542000000000002"/>
    <n v="322881.478"/>
    <n v="322.88147800000002"/>
    <x v="1"/>
  </r>
  <r>
    <n v="202111"/>
    <x v="15"/>
    <s v="2021"/>
    <s v="11"/>
    <n v="10013000"/>
    <x v="14"/>
    <x v="3"/>
    <n v="555992"/>
    <n v="590917010"/>
    <n v="555.99199999999996"/>
    <n v="590917.01"/>
    <n v="590.91701"/>
    <x v="1"/>
  </r>
  <r>
    <n v="202111"/>
    <x v="15"/>
    <s v="2021"/>
    <s v="11"/>
    <n v="10013000"/>
    <x v="14"/>
    <x v="4"/>
    <n v="338111"/>
    <n v="447609769"/>
    <n v="338.11099999999999"/>
    <n v="447609.76899999997"/>
    <n v="447.60976900000003"/>
    <x v="1"/>
  </r>
  <r>
    <n v="202111"/>
    <x v="15"/>
    <s v="2021"/>
    <s v="11"/>
    <n v="10013000"/>
    <x v="14"/>
    <x v="5"/>
    <n v="646967"/>
    <n v="1075955073"/>
    <n v="646.96699999999998"/>
    <n v="1075955.0730000001"/>
    <n v="1075.9550730000001"/>
    <x v="1"/>
  </r>
  <r>
    <n v="202111"/>
    <x v="15"/>
    <s v="2021"/>
    <s v="11"/>
    <n v="10013000"/>
    <x v="14"/>
    <x v="6"/>
    <n v="537323"/>
    <n v="1708639192"/>
    <n v="537.32299999999998"/>
    <n v="1708639.192"/>
    <n v="1708.6391920000001"/>
    <x v="1"/>
  </r>
  <r>
    <n v="202111"/>
    <x v="15"/>
    <s v="2021"/>
    <s v="11"/>
    <n v="10017000"/>
    <x v="15"/>
    <x v="0"/>
    <n v="585574"/>
    <n v="287277119"/>
    <n v="585.57399999999996"/>
    <n v="287277.11900000001"/>
    <n v="287.27711900000003"/>
    <x v="1"/>
  </r>
  <r>
    <n v="202111"/>
    <x v="15"/>
    <s v="2021"/>
    <s v="11"/>
    <n v="10017000"/>
    <x v="15"/>
    <x v="1"/>
    <n v="51949"/>
    <n v="141784205"/>
    <n v="51.948999999999998"/>
    <n v="141784.20499999999"/>
    <n v="141.78420499999999"/>
    <x v="1"/>
  </r>
  <r>
    <n v="202111"/>
    <x v="15"/>
    <s v="2021"/>
    <s v="11"/>
    <n v="10017000"/>
    <x v="15"/>
    <x v="2"/>
    <n v="68306"/>
    <n v="264552214"/>
    <n v="68.305999999999997"/>
    <n v="264552.21399999998"/>
    <n v="264.55221399999999"/>
    <x v="1"/>
  </r>
  <r>
    <n v="202111"/>
    <x v="15"/>
    <s v="2021"/>
    <s v="11"/>
    <n v="10017000"/>
    <x v="15"/>
    <x v="3"/>
    <n v="377435"/>
    <n v="356849171"/>
    <n v="377.435"/>
    <n v="356849.17099999997"/>
    <n v="356.84917100000001"/>
    <x v="1"/>
  </r>
  <r>
    <n v="202111"/>
    <x v="15"/>
    <s v="2021"/>
    <s v="11"/>
    <n v="10017000"/>
    <x v="15"/>
    <x v="4"/>
    <n v="299234"/>
    <n v="395563757"/>
    <n v="299.23399999999998"/>
    <n v="395563.75699999998"/>
    <n v="395.56375700000001"/>
    <x v="1"/>
  </r>
  <r>
    <n v="202111"/>
    <x v="15"/>
    <s v="2021"/>
    <s v="11"/>
    <n v="10017000"/>
    <x v="15"/>
    <x v="5"/>
    <n v="592579"/>
    <n v="937584633"/>
    <n v="592.57899999999995"/>
    <n v="937584.63300000003"/>
    <n v="937.58463300000005"/>
    <x v="1"/>
  </r>
  <r>
    <n v="202111"/>
    <x v="15"/>
    <s v="2021"/>
    <s v="11"/>
    <n v="10017000"/>
    <x v="15"/>
    <x v="6"/>
    <n v="449464"/>
    <n v="1121157052"/>
    <n v="449.464"/>
    <n v="1121157.0519999999"/>
    <n v="1121.157052"/>
    <x v="1"/>
  </r>
  <r>
    <n v="202111"/>
    <x v="15"/>
    <s v="2021"/>
    <s v="11"/>
    <n v="10002000"/>
    <x v="16"/>
    <x v="0"/>
    <n v="464992"/>
    <n v="208060577"/>
    <n v="464.99200000000002"/>
    <n v="208060.57699999999"/>
    <n v="208.06057699999999"/>
    <x v="1"/>
  </r>
  <r>
    <n v="202111"/>
    <x v="15"/>
    <s v="2021"/>
    <s v="11"/>
    <n v="10002000"/>
    <x v="16"/>
    <x v="1"/>
    <n v="42610"/>
    <n v="111932540"/>
    <n v="42.61"/>
    <n v="111932.54"/>
    <n v="111.93254"/>
    <x v="1"/>
  </r>
  <r>
    <n v="202111"/>
    <x v="15"/>
    <s v="2021"/>
    <s v="11"/>
    <n v="10002000"/>
    <x v="16"/>
    <x v="2"/>
    <n v="66021"/>
    <n v="243943676"/>
    <n v="66.021000000000001"/>
    <n v="243943.67600000001"/>
    <n v="243.94367600000001"/>
    <x v="1"/>
  </r>
  <r>
    <n v="202111"/>
    <x v="15"/>
    <s v="2021"/>
    <s v="11"/>
    <n v="10002000"/>
    <x v="16"/>
    <x v="3"/>
    <n v="322667"/>
    <n v="339430781"/>
    <n v="322.66699999999997"/>
    <n v="339430.78100000002"/>
    <n v="339.43078100000002"/>
    <x v="1"/>
  </r>
  <r>
    <n v="202111"/>
    <x v="15"/>
    <s v="2021"/>
    <s v="11"/>
    <n v="10002000"/>
    <x v="16"/>
    <x v="4"/>
    <n v="241075"/>
    <n v="323080316"/>
    <n v="241.07499999999999"/>
    <n v="323080.31599999999"/>
    <n v="323.08031599999998"/>
    <x v="1"/>
  </r>
  <r>
    <n v="202111"/>
    <x v="15"/>
    <s v="2021"/>
    <s v="11"/>
    <n v="10002000"/>
    <x v="16"/>
    <x v="5"/>
    <n v="500776"/>
    <n v="771793499"/>
    <n v="500.77600000000001"/>
    <n v="771793.49899999995"/>
    <n v="771.793499"/>
    <x v="1"/>
  </r>
  <r>
    <n v="202111"/>
    <x v="15"/>
    <s v="2021"/>
    <s v="11"/>
    <n v="10002000"/>
    <x v="16"/>
    <x v="6"/>
    <n v="347571"/>
    <n v="970420416"/>
    <n v="347.57100000000003"/>
    <n v="970420.41599999997"/>
    <n v="970.42041600000005"/>
    <x v="1"/>
  </r>
  <r>
    <n v="202111"/>
    <x v="15"/>
    <s v="2021"/>
    <s v="11"/>
    <n v="10015000"/>
    <x v="17"/>
    <x v="0"/>
    <n v="334658"/>
    <n v="180627831"/>
    <n v="334.65800000000002"/>
    <n v="180627.83100000001"/>
    <n v="180.62783099999999"/>
    <x v="1"/>
  </r>
  <r>
    <n v="202111"/>
    <x v="15"/>
    <s v="2021"/>
    <s v="11"/>
    <n v="10015000"/>
    <x v="17"/>
    <x v="1"/>
    <n v="29011"/>
    <n v="72726108"/>
    <n v="29.010999999999999"/>
    <n v="72726.107999999993"/>
    <n v="72.726107999999996"/>
    <x v="1"/>
  </r>
  <r>
    <n v="202111"/>
    <x v="15"/>
    <s v="2021"/>
    <s v="11"/>
    <n v="10015000"/>
    <x v="17"/>
    <x v="2"/>
    <n v="47491"/>
    <n v="173985873"/>
    <n v="47.491"/>
    <n v="173985.87299999999"/>
    <n v="173.985873"/>
    <x v="1"/>
  </r>
  <r>
    <n v="202111"/>
    <x v="15"/>
    <s v="2021"/>
    <s v="11"/>
    <n v="10015000"/>
    <x v="17"/>
    <x v="3"/>
    <n v="235559"/>
    <n v="230783213"/>
    <n v="235.559"/>
    <n v="230783.21299999999"/>
    <n v="230.78321299999999"/>
    <x v="1"/>
  </r>
  <r>
    <n v="202111"/>
    <x v="15"/>
    <s v="2021"/>
    <s v="11"/>
    <n v="10015000"/>
    <x v="17"/>
    <x v="4"/>
    <n v="166450"/>
    <n v="217880690"/>
    <n v="166.45"/>
    <n v="217880.69"/>
    <n v="217.88068999999999"/>
    <x v="1"/>
  </r>
  <r>
    <n v="202111"/>
    <x v="15"/>
    <s v="2021"/>
    <s v="11"/>
    <n v="10015000"/>
    <x v="17"/>
    <x v="5"/>
    <n v="317727"/>
    <n v="479974534"/>
    <n v="317.72699999999998"/>
    <n v="479974.53399999999"/>
    <n v="479.97453400000001"/>
    <x v="1"/>
  </r>
  <r>
    <n v="202111"/>
    <x v="15"/>
    <s v="2021"/>
    <s v="11"/>
    <n v="10015000"/>
    <x v="17"/>
    <x v="6"/>
    <n v="217647"/>
    <n v="683437674"/>
    <n v="217.64699999999999"/>
    <n v="683437.674"/>
    <n v="683.43767400000002"/>
    <x v="1"/>
  </r>
  <r>
    <n v="202111"/>
    <x v="15"/>
    <s v="2021"/>
    <s v="11"/>
    <n v="10014000"/>
    <x v="18"/>
    <x v="0"/>
    <n v="152381"/>
    <n v="76447302"/>
    <n v="152.381"/>
    <n v="76447.301999999996"/>
    <n v="76.447301999999993"/>
    <x v="1"/>
  </r>
  <r>
    <n v="202111"/>
    <x v="15"/>
    <s v="2021"/>
    <s v="11"/>
    <n v="10014000"/>
    <x v="18"/>
    <x v="1"/>
    <n v="17032"/>
    <n v="40607357"/>
    <n v="17.032"/>
    <n v="40607.357000000004"/>
    <n v="40.607357"/>
    <x v="1"/>
  </r>
  <r>
    <n v="202111"/>
    <x v="15"/>
    <s v="2021"/>
    <s v="11"/>
    <n v="10014000"/>
    <x v="18"/>
    <x v="2"/>
    <n v="22866"/>
    <n v="78282758"/>
    <n v="22.866"/>
    <n v="78282.758000000002"/>
    <n v="78.282758000000001"/>
    <x v="1"/>
  </r>
  <r>
    <n v="202111"/>
    <x v="15"/>
    <s v="2021"/>
    <s v="11"/>
    <n v="10014000"/>
    <x v="18"/>
    <x v="3"/>
    <n v="134588"/>
    <n v="132317981"/>
    <n v="134.58799999999999"/>
    <n v="132317.981"/>
    <n v="132.317981"/>
    <x v="1"/>
  </r>
  <r>
    <n v="202111"/>
    <x v="15"/>
    <s v="2021"/>
    <s v="11"/>
    <n v="10014000"/>
    <x v="18"/>
    <x v="4"/>
    <n v="85883"/>
    <n v="110906363"/>
    <n v="85.882999999999996"/>
    <n v="110906.363"/>
    <n v="110.906363"/>
    <x v="1"/>
  </r>
  <r>
    <n v="202111"/>
    <x v="15"/>
    <s v="2021"/>
    <s v="11"/>
    <n v="10014000"/>
    <x v="18"/>
    <x v="5"/>
    <n v="151796"/>
    <n v="226051477"/>
    <n v="151.79599999999999"/>
    <n v="226051.47700000001"/>
    <n v="226.05147700000001"/>
    <x v="1"/>
  </r>
  <r>
    <n v="202111"/>
    <x v="15"/>
    <s v="2021"/>
    <s v="11"/>
    <n v="10014000"/>
    <x v="18"/>
    <x v="6"/>
    <n v="104347"/>
    <n v="359721088"/>
    <n v="104.34699999999999"/>
    <n v="359721.08799999999"/>
    <n v="359.72108800000001"/>
    <x v="1"/>
  </r>
  <r>
    <n v="202111"/>
    <x v="15"/>
    <s v="2021"/>
    <s v="11"/>
    <n v="10016000"/>
    <x v="19"/>
    <x v="0"/>
    <n v="65737"/>
    <n v="32206863"/>
    <n v="65.736999999999995"/>
    <n v="32206.863000000001"/>
    <n v="32.206862999999998"/>
    <x v="1"/>
  </r>
  <r>
    <n v="202111"/>
    <x v="15"/>
    <s v="2021"/>
    <s v="11"/>
    <n v="10016000"/>
    <x v="19"/>
    <x v="1"/>
    <n v="8417"/>
    <n v="21995822"/>
    <n v="8.4169999999999998"/>
    <n v="21995.822"/>
    <n v="21.995822"/>
    <x v="1"/>
  </r>
  <r>
    <n v="202111"/>
    <x v="15"/>
    <s v="2021"/>
    <s v="11"/>
    <n v="10016000"/>
    <x v="19"/>
    <x v="2"/>
    <n v="12057"/>
    <n v="42192897"/>
    <n v="12.057"/>
    <n v="42192.896999999997"/>
    <n v="42.192897000000002"/>
    <x v="1"/>
  </r>
  <r>
    <n v="202111"/>
    <x v="15"/>
    <s v="2021"/>
    <s v="11"/>
    <n v="10016000"/>
    <x v="19"/>
    <x v="3"/>
    <n v="60916"/>
    <n v="88235669"/>
    <n v="60.915999999999997"/>
    <n v="88235.668999999994"/>
    <n v="88.235669000000001"/>
    <x v="1"/>
  </r>
  <r>
    <n v="202111"/>
    <x v="15"/>
    <s v="2021"/>
    <s v="11"/>
    <n v="10016000"/>
    <x v="19"/>
    <x v="4"/>
    <n v="44910"/>
    <n v="59490721"/>
    <n v="44.91"/>
    <n v="59490.720999999998"/>
    <n v="59.490721000000001"/>
    <x v="1"/>
  </r>
  <r>
    <n v="202111"/>
    <x v="15"/>
    <s v="2021"/>
    <s v="11"/>
    <n v="10016000"/>
    <x v="19"/>
    <x v="5"/>
    <n v="71880"/>
    <n v="103837564"/>
    <n v="71.88"/>
    <n v="103837.564"/>
    <n v="103.837564"/>
    <x v="1"/>
  </r>
  <r>
    <n v="202111"/>
    <x v="15"/>
    <s v="2021"/>
    <s v="11"/>
    <n v="10016000"/>
    <x v="19"/>
    <x v="6"/>
    <n v="47220"/>
    <n v="149110054"/>
    <n v="47.22"/>
    <n v="149110.054"/>
    <n v="149.11005399999999"/>
    <x v="1"/>
  </r>
  <r>
    <n v="202111"/>
    <x v="15"/>
    <s v="2021"/>
    <s v="11"/>
    <s v="9002000"/>
    <x v="20"/>
    <x v="0"/>
    <n v="61365"/>
    <n v="58229885"/>
    <n v="61.365000000000002"/>
    <n v="58229.885000000002"/>
    <n v="58.229885000000003"/>
    <x v="1"/>
  </r>
  <r>
    <n v="202111"/>
    <x v="15"/>
    <s v="2021"/>
    <s v="11"/>
    <s v="9002000"/>
    <x v="20"/>
    <x v="1"/>
    <n v="7015"/>
    <n v="16552285"/>
    <n v="7.0149999999999997"/>
    <n v="16552.285"/>
    <n v="16.552285000000001"/>
    <x v="1"/>
  </r>
  <r>
    <n v="202111"/>
    <x v="15"/>
    <s v="2021"/>
    <s v="11"/>
    <s v="9002000"/>
    <x v="20"/>
    <x v="2"/>
    <n v="10882"/>
    <n v="44558072"/>
    <n v="10.882"/>
    <n v="44558.072"/>
    <n v="44.558072000000003"/>
    <x v="1"/>
  </r>
  <r>
    <n v="202111"/>
    <x v="15"/>
    <s v="2021"/>
    <s v="11"/>
    <s v="9002000"/>
    <x v="20"/>
    <x v="3"/>
    <n v="37582"/>
    <n v="54752953"/>
    <n v="37.582000000000001"/>
    <n v="54752.953000000001"/>
    <n v="54.752952999999998"/>
    <x v="1"/>
  </r>
  <r>
    <n v="202111"/>
    <x v="15"/>
    <s v="2021"/>
    <s v="11"/>
    <s v="9002000"/>
    <x v="20"/>
    <x v="4"/>
    <n v="38600"/>
    <n v="46219836"/>
    <n v="38.6"/>
    <n v="46219.836000000003"/>
    <n v="46.219836000000001"/>
    <x v="1"/>
  </r>
  <r>
    <n v="202111"/>
    <x v="15"/>
    <s v="2021"/>
    <s v="11"/>
    <s v="9002000"/>
    <x v="20"/>
    <x v="5"/>
    <n v="71960"/>
    <n v="117135488"/>
    <n v="71.959999999999994"/>
    <n v="117135.488"/>
    <n v="117.135488"/>
    <x v="1"/>
  </r>
  <r>
    <n v="202111"/>
    <x v="15"/>
    <s v="2021"/>
    <s v="11"/>
    <s v="9002000"/>
    <x v="20"/>
    <x v="6"/>
    <n v="41396"/>
    <n v="118348960"/>
    <n v="41.396000000000001"/>
    <n v="118348.96"/>
    <n v="118.34896000000001"/>
    <x v="1"/>
  </r>
  <r>
    <n v="202111"/>
    <x v="15"/>
    <s v="2021"/>
    <s v="11"/>
    <n v="9007000"/>
    <x v="21"/>
    <x v="0"/>
    <n v="10339"/>
    <n v="5992123"/>
    <n v="10.339"/>
    <n v="5992.1229999999996"/>
    <n v="5.9921230000000003"/>
    <x v="1"/>
  </r>
  <r>
    <n v="202111"/>
    <x v="15"/>
    <s v="2021"/>
    <s v="11"/>
    <n v="9007000"/>
    <x v="21"/>
    <x v="1"/>
    <n v="1133"/>
    <n v="2692162"/>
    <n v="1.133"/>
    <n v="2692.1619999999998"/>
    <n v="2.6921620000000002"/>
    <x v="1"/>
  </r>
  <r>
    <n v="202111"/>
    <x v="15"/>
    <s v="2021"/>
    <s v="11"/>
    <n v="9007000"/>
    <x v="21"/>
    <x v="2"/>
    <n v="1783"/>
    <n v="4790270"/>
    <n v="1.7829999999999999"/>
    <n v="4790.2700000000004"/>
    <n v="4.7902699999999996"/>
    <x v="1"/>
  </r>
  <r>
    <n v="202111"/>
    <x v="15"/>
    <s v="2021"/>
    <s v="11"/>
    <n v="9007000"/>
    <x v="21"/>
    <x v="3"/>
    <n v="7322"/>
    <n v="11572671"/>
    <n v="7.3220000000000001"/>
    <n v="11572.671"/>
    <n v="11.572671"/>
    <x v="1"/>
  </r>
  <r>
    <n v="202111"/>
    <x v="15"/>
    <s v="2021"/>
    <s v="11"/>
    <n v="9007000"/>
    <x v="21"/>
    <x v="4"/>
    <n v="6806"/>
    <n v="9669548"/>
    <n v="6.806"/>
    <n v="9669.5480000000007"/>
    <n v="9.6695480000000007"/>
    <x v="1"/>
  </r>
  <r>
    <n v="202111"/>
    <x v="15"/>
    <s v="2021"/>
    <s v="11"/>
    <n v="9007000"/>
    <x v="21"/>
    <x v="5"/>
    <n v="9701"/>
    <n v="18437126"/>
    <n v="9.7010000000000005"/>
    <n v="18437.126"/>
    <n v="18.437125999999999"/>
    <x v="1"/>
  </r>
  <r>
    <n v="202111"/>
    <x v="15"/>
    <s v="2021"/>
    <s v="11"/>
    <n v="9007000"/>
    <x v="21"/>
    <x v="6"/>
    <n v="7979"/>
    <n v="20240738"/>
    <n v="7.9790000000000001"/>
    <n v="20240.738000000001"/>
    <n v="20.240738"/>
    <x v="1"/>
  </r>
  <r>
    <n v="202112"/>
    <x v="16"/>
    <s v="2021"/>
    <s v="12"/>
    <n v="63000000"/>
    <x v="0"/>
    <x v="0"/>
    <n v="9937749"/>
    <n v="6523017504"/>
    <n v="9937.7489999999998"/>
    <n v="6523017.5039999997"/>
    <n v="6523.0175040000004"/>
    <x v="1"/>
  </r>
  <r>
    <n v="202112"/>
    <x v="16"/>
    <s v="2021"/>
    <s v="12"/>
    <n v="63000000"/>
    <x v="0"/>
    <x v="1"/>
    <n v="610910"/>
    <n v="2126239821"/>
    <n v="610.91"/>
    <n v="2126239.821"/>
    <n v="2126.2398210000001"/>
    <x v="1"/>
  </r>
  <r>
    <n v="202112"/>
    <x v="16"/>
    <s v="2021"/>
    <s v="12"/>
    <n v="63000000"/>
    <x v="0"/>
    <x v="2"/>
    <n v="844398"/>
    <n v="3929173980"/>
    <n v="844.39800000000002"/>
    <n v="3929173.98"/>
    <n v="3929.17398"/>
    <x v="1"/>
  </r>
  <r>
    <n v="202112"/>
    <x v="16"/>
    <s v="2021"/>
    <s v="12"/>
    <n v="63000000"/>
    <x v="0"/>
    <x v="3"/>
    <n v="4683816"/>
    <n v="3742294232"/>
    <n v="4683.8159999999998"/>
    <n v="3742294.2319999998"/>
    <n v="3742.2942320000002"/>
    <x v="1"/>
  </r>
  <r>
    <n v="202112"/>
    <x v="16"/>
    <s v="2021"/>
    <s v="12"/>
    <n v="63000000"/>
    <x v="0"/>
    <x v="4"/>
    <n v="3921128"/>
    <n v="6323655750"/>
    <n v="3921.1280000000002"/>
    <n v="6323655.75"/>
    <n v="6323.6557499999999"/>
    <x v="1"/>
  </r>
  <r>
    <n v="202112"/>
    <x v="16"/>
    <s v="2021"/>
    <s v="12"/>
    <n v="63000000"/>
    <x v="0"/>
    <x v="5"/>
    <n v="7514588"/>
    <n v="12233225025"/>
    <n v="7514.5879999999997"/>
    <n v="12233225.025"/>
    <n v="12233.225025"/>
    <x v="1"/>
  </r>
  <r>
    <n v="202112"/>
    <x v="16"/>
    <s v="2021"/>
    <s v="12"/>
    <n v="63000000"/>
    <x v="0"/>
    <x v="6"/>
    <n v="4575041"/>
    <n v="18502910815"/>
    <n v="4575.0410000000002"/>
    <n v="18502910.815000001"/>
    <n v="18502.910814999999"/>
    <x v="1"/>
  </r>
  <r>
    <n v="202112"/>
    <x v="16"/>
    <s v="2021"/>
    <s v="12"/>
    <n v="65000000"/>
    <x v="1"/>
    <x v="0"/>
    <n v="10531845"/>
    <n v="5856965743"/>
    <n v="10531.844999999999"/>
    <n v="5856965.7429999998"/>
    <n v="5856.9657429999997"/>
    <x v="1"/>
  </r>
  <r>
    <n v="202112"/>
    <x v="16"/>
    <s v="2021"/>
    <s v="12"/>
    <n v="65000000"/>
    <x v="1"/>
    <x v="1"/>
    <n v="762665"/>
    <n v="2080469748"/>
    <n v="762.66499999999996"/>
    <n v="2080469.7479999999"/>
    <n v="2080.469748"/>
    <x v="1"/>
  </r>
  <r>
    <n v="202112"/>
    <x v="16"/>
    <s v="2021"/>
    <s v="12"/>
    <n v="65000000"/>
    <x v="1"/>
    <x v="2"/>
    <n v="1035023"/>
    <n v="3587708119"/>
    <n v="1035.0229999999999"/>
    <n v="3587708.1189999999"/>
    <n v="3587.7081189999999"/>
    <x v="1"/>
  </r>
  <r>
    <n v="202112"/>
    <x v="16"/>
    <s v="2021"/>
    <s v="12"/>
    <n v="65000000"/>
    <x v="1"/>
    <x v="3"/>
    <n v="5494650"/>
    <n v="4784802998"/>
    <n v="5494.65"/>
    <n v="4784802.9979999997"/>
    <n v="4784.8029980000001"/>
    <x v="1"/>
  </r>
  <r>
    <n v="202112"/>
    <x v="16"/>
    <s v="2021"/>
    <s v="12"/>
    <n v="65000000"/>
    <x v="1"/>
    <x v="4"/>
    <n v="4601680"/>
    <n v="6341009814"/>
    <n v="4601.68"/>
    <n v="6341009.8140000002"/>
    <n v="6341.009814"/>
    <x v="1"/>
  </r>
  <r>
    <n v="202112"/>
    <x v="16"/>
    <s v="2021"/>
    <s v="12"/>
    <n v="65000000"/>
    <x v="1"/>
    <x v="5"/>
    <n v="9185387"/>
    <n v="13184176716"/>
    <n v="9185.3870000000006"/>
    <n v="13184176.716"/>
    <n v="13184.176716"/>
    <x v="1"/>
  </r>
  <r>
    <n v="202112"/>
    <x v="16"/>
    <s v="2021"/>
    <s v="12"/>
    <n v="65000000"/>
    <x v="1"/>
    <x v="6"/>
    <n v="6078941"/>
    <n v="19680038324"/>
    <n v="6078.9409999999998"/>
    <n v="19680038.324000001"/>
    <n v="19680.038324000001"/>
    <x v="1"/>
  </r>
  <r>
    <n v="202112"/>
    <x v="16"/>
    <s v="2021"/>
    <s v="12"/>
    <n v="68000000"/>
    <x v="2"/>
    <x v="0"/>
    <n v="4706874"/>
    <n v="2394674226"/>
    <n v="4706.8739999999998"/>
    <n v="2394674.2259999998"/>
    <n v="2394.6742260000001"/>
    <x v="1"/>
  </r>
  <r>
    <n v="202112"/>
    <x v="16"/>
    <s v="2021"/>
    <s v="12"/>
    <n v="68000000"/>
    <x v="2"/>
    <x v="1"/>
    <n v="326127"/>
    <n v="903901646"/>
    <n v="326.12700000000001"/>
    <n v="903901.64599999995"/>
    <n v="903.90164600000003"/>
    <x v="1"/>
  </r>
  <r>
    <n v="202112"/>
    <x v="16"/>
    <s v="2021"/>
    <s v="12"/>
    <n v="68000000"/>
    <x v="2"/>
    <x v="2"/>
    <n v="476585"/>
    <n v="1628585755"/>
    <n v="476.58499999999998"/>
    <n v="1628585.7549999999"/>
    <n v="1628.5857550000001"/>
    <x v="1"/>
  </r>
  <r>
    <n v="202112"/>
    <x v="16"/>
    <s v="2021"/>
    <s v="12"/>
    <n v="68000000"/>
    <x v="2"/>
    <x v="3"/>
    <n v="2693207"/>
    <n v="2791548074"/>
    <n v="2693.2069999999999"/>
    <n v="2791548.074"/>
    <n v="2791.5480739999998"/>
    <x v="1"/>
  </r>
  <r>
    <n v="202112"/>
    <x v="16"/>
    <s v="2021"/>
    <s v="12"/>
    <n v="68000000"/>
    <x v="2"/>
    <x v="4"/>
    <n v="2050755"/>
    <n v="2723456137"/>
    <n v="2050.7550000000001"/>
    <n v="2723456.1370000001"/>
    <n v="2723.4561370000001"/>
    <x v="1"/>
  </r>
  <r>
    <n v="202112"/>
    <x v="16"/>
    <s v="2021"/>
    <s v="12"/>
    <n v="68000000"/>
    <x v="2"/>
    <x v="5"/>
    <n v="4059453"/>
    <n v="6339205347"/>
    <n v="4059.453"/>
    <n v="6339205.3470000001"/>
    <n v="6339.2053470000001"/>
    <x v="1"/>
  </r>
  <r>
    <n v="202112"/>
    <x v="16"/>
    <s v="2021"/>
    <s v="12"/>
    <n v="68000000"/>
    <x v="2"/>
    <x v="6"/>
    <n v="2752759"/>
    <n v="8479467029"/>
    <n v="2752.759"/>
    <n v="8479467.0289999992"/>
    <n v="8479.4670289999995"/>
    <x v="1"/>
  </r>
  <r>
    <n v="202112"/>
    <x v="16"/>
    <s v="2021"/>
    <s v="12"/>
    <n v="10004000"/>
    <x v="3"/>
    <x v="0"/>
    <n v="1348538"/>
    <n v="755605710"/>
    <n v="1348.538"/>
    <n v="755605.71"/>
    <n v="755.60571000000004"/>
    <x v="1"/>
  </r>
  <r>
    <n v="202112"/>
    <x v="16"/>
    <s v="2021"/>
    <s v="12"/>
    <n v="10004000"/>
    <x v="3"/>
    <x v="1"/>
    <n v="86223"/>
    <n v="254747528"/>
    <n v="86.222999999999999"/>
    <n v="254747.52799999999"/>
    <n v="254.74752799999999"/>
    <x v="1"/>
  </r>
  <r>
    <n v="202112"/>
    <x v="16"/>
    <s v="2021"/>
    <s v="12"/>
    <n v="10004000"/>
    <x v="3"/>
    <x v="2"/>
    <n v="134931"/>
    <n v="551050489"/>
    <n v="134.93100000000001"/>
    <n v="551050.48899999994"/>
    <n v="551.05048899999997"/>
    <x v="1"/>
  </r>
  <r>
    <n v="202112"/>
    <x v="16"/>
    <s v="2021"/>
    <s v="12"/>
    <n v="10004000"/>
    <x v="3"/>
    <x v="3"/>
    <n v="738398"/>
    <n v="799511485"/>
    <n v="738.39800000000002"/>
    <n v="799511.48499999999"/>
    <n v="799.51148499999999"/>
    <x v="1"/>
  </r>
  <r>
    <n v="202112"/>
    <x v="16"/>
    <s v="2021"/>
    <s v="12"/>
    <n v="10004000"/>
    <x v="3"/>
    <x v="4"/>
    <n v="535890"/>
    <n v="798312700"/>
    <n v="535.89"/>
    <n v="798312.7"/>
    <n v="798.31269999999995"/>
    <x v="1"/>
  </r>
  <r>
    <n v="202112"/>
    <x v="16"/>
    <s v="2021"/>
    <s v="12"/>
    <n v="10004000"/>
    <x v="3"/>
    <x v="5"/>
    <n v="1157025"/>
    <n v="2086482840"/>
    <n v="1157.0250000000001"/>
    <n v="2086482.84"/>
    <n v="2086.4828400000001"/>
    <x v="1"/>
  </r>
  <r>
    <n v="202112"/>
    <x v="16"/>
    <s v="2021"/>
    <s v="12"/>
    <n v="10004000"/>
    <x v="3"/>
    <x v="6"/>
    <n v="739911"/>
    <n v="2307854194"/>
    <n v="739.91099999999994"/>
    <n v="2307854.1940000001"/>
    <n v="2307.854194"/>
    <x v="1"/>
  </r>
  <r>
    <n v="202112"/>
    <x v="16"/>
    <s v="2021"/>
    <s v="12"/>
    <n v="10018000"/>
    <x v="4"/>
    <x v="0"/>
    <n v="1321531"/>
    <n v="737993608"/>
    <n v="1321.5309999999999"/>
    <n v="737993.60800000001"/>
    <n v="737.99360799999999"/>
    <x v="1"/>
  </r>
  <r>
    <n v="202112"/>
    <x v="16"/>
    <s v="2021"/>
    <s v="12"/>
    <n v="10018000"/>
    <x v="4"/>
    <x v="1"/>
    <n v="78317"/>
    <n v="224774299"/>
    <n v="78.316999999999993"/>
    <n v="224774.299"/>
    <n v="224.77429900000001"/>
    <x v="1"/>
  </r>
  <r>
    <n v="202112"/>
    <x v="16"/>
    <s v="2021"/>
    <s v="12"/>
    <n v="10018000"/>
    <x v="4"/>
    <x v="2"/>
    <n v="132860"/>
    <n v="530179066"/>
    <n v="132.86000000000001"/>
    <n v="530179.06599999999"/>
    <n v="530.17906600000003"/>
    <x v="1"/>
  </r>
  <r>
    <n v="202112"/>
    <x v="16"/>
    <s v="2021"/>
    <s v="12"/>
    <n v="10018000"/>
    <x v="4"/>
    <x v="3"/>
    <n v="658588"/>
    <n v="669607579"/>
    <n v="658.58799999999997"/>
    <n v="669607.57900000003"/>
    <n v="669.60757899999999"/>
    <x v="1"/>
  </r>
  <r>
    <n v="202112"/>
    <x v="16"/>
    <s v="2021"/>
    <s v="12"/>
    <n v="10018000"/>
    <x v="4"/>
    <x v="4"/>
    <n v="515015"/>
    <n v="784885549"/>
    <n v="515.01499999999999"/>
    <n v="784885.549"/>
    <n v="784.88554899999997"/>
    <x v="1"/>
  </r>
  <r>
    <n v="202112"/>
    <x v="16"/>
    <s v="2021"/>
    <s v="12"/>
    <n v="10018000"/>
    <x v="4"/>
    <x v="5"/>
    <n v="1222160"/>
    <n v="2243922151"/>
    <n v="1222.1600000000001"/>
    <n v="2243922.1510000001"/>
    <n v="2243.9221510000002"/>
    <x v="1"/>
  </r>
  <r>
    <n v="202112"/>
    <x v="16"/>
    <s v="2021"/>
    <s v="12"/>
    <n v="10018000"/>
    <x v="4"/>
    <x v="6"/>
    <n v="708922"/>
    <n v="2261703049"/>
    <n v="708.92200000000003"/>
    <n v="2261703.0490000001"/>
    <n v="2261.7030490000002"/>
    <x v="1"/>
  </r>
  <r>
    <n v="202112"/>
    <x v="16"/>
    <s v="2021"/>
    <s v="12"/>
    <n v="10005000"/>
    <x v="5"/>
    <x v="0"/>
    <n v="681371"/>
    <n v="342732108"/>
    <n v="681.37099999999998"/>
    <n v="342732.10800000001"/>
    <n v="342.73210799999998"/>
    <x v="1"/>
  </r>
  <r>
    <n v="202112"/>
    <x v="16"/>
    <s v="2021"/>
    <s v="12"/>
    <n v="10005000"/>
    <x v="5"/>
    <x v="1"/>
    <n v="55872"/>
    <n v="145382117"/>
    <n v="55.872"/>
    <n v="145382.117"/>
    <n v="145.38211699999999"/>
    <x v="1"/>
  </r>
  <r>
    <n v="202112"/>
    <x v="16"/>
    <s v="2021"/>
    <s v="12"/>
    <n v="10005000"/>
    <x v="5"/>
    <x v="2"/>
    <n v="77048"/>
    <n v="253556595"/>
    <n v="77.048000000000002"/>
    <n v="253556.595"/>
    <n v="253.55659499999999"/>
    <x v="1"/>
  </r>
  <r>
    <n v="202112"/>
    <x v="16"/>
    <s v="2021"/>
    <s v="12"/>
    <n v="10005000"/>
    <x v="5"/>
    <x v="3"/>
    <n v="522841"/>
    <n v="547189243"/>
    <n v="522.84100000000001"/>
    <n v="547189.24300000002"/>
    <n v="547.18924300000003"/>
    <x v="1"/>
  </r>
  <r>
    <n v="202112"/>
    <x v="16"/>
    <s v="2021"/>
    <s v="12"/>
    <n v="10005000"/>
    <x v="5"/>
    <x v="4"/>
    <n v="357778"/>
    <n v="424367936"/>
    <n v="357.77800000000002"/>
    <n v="424367.93599999999"/>
    <n v="424.36793599999999"/>
    <x v="1"/>
  </r>
  <r>
    <n v="202112"/>
    <x v="16"/>
    <s v="2021"/>
    <s v="12"/>
    <n v="10005000"/>
    <x v="5"/>
    <x v="5"/>
    <n v="596594"/>
    <n v="963690540"/>
    <n v="596.59400000000005"/>
    <n v="963690.54"/>
    <n v="963.69054000000006"/>
    <x v="1"/>
  </r>
  <r>
    <n v="202112"/>
    <x v="16"/>
    <s v="2021"/>
    <s v="12"/>
    <n v="10005000"/>
    <x v="5"/>
    <x v="6"/>
    <n v="465269"/>
    <n v="1344339895"/>
    <n v="465.26900000000001"/>
    <n v="1344339.895"/>
    <n v="1344.3398950000001"/>
    <x v="1"/>
  </r>
  <r>
    <n v="202112"/>
    <x v="16"/>
    <s v="2021"/>
    <s v="12"/>
    <n v="66000000"/>
    <x v="6"/>
    <x v="0"/>
    <n v="5873010"/>
    <n v="3501717409"/>
    <n v="5873.01"/>
    <n v="3501717.409"/>
    <n v="3501.7174089999999"/>
    <x v="1"/>
  </r>
  <r>
    <n v="202112"/>
    <x v="16"/>
    <s v="2021"/>
    <s v="12"/>
    <n v="66000000"/>
    <x v="6"/>
    <x v="1"/>
    <n v="456321"/>
    <n v="1281091162"/>
    <n v="456.32100000000003"/>
    <n v="1281091.162"/>
    <n v="1281.0911619999999"/>
    <x v="1"/>
  </r>
  <r>
    <n v="202112"/>
    <x v="16"/>
    <s v="2021"/>
    <s v="12"/>
    <n v="66000000"/>
    <x v="6"/>
    <x v="2"/>
    <n v="646404"/>
    <n v="2303676349"/>
    <n v="646.404"/>
    <n v="2303676.3489999999"/>
    <n v="2303.6763489999998"/>
    <x v="1"/>
  </r>
  <r>
    <n v="202112"/>
    <x v="16"/>
    <s v="2021"/>
    <s v="12"/>
    <n v="66000000"/>
    <x v="6"/>
    <x v="3"/>
    <n v="3552508"/>
    <n v="3655295157"/>
    <n v="3552.5079999999998"/>
    <n v="3655295.1570000001"/>
    <n v="3655.295157"/>
    <x v="1"/>
  </r>
  <r>
    <n v="202112"/>
    <x v="16"/>
    <s v="2021"/>
    <s v="12"/>
    <n v="66000000"/>
    <x v="6"/>
    <x v="4"/>
    <n v="2433126"/>
    <n v="3755265773"/>
    <n v="2433.1260000000002"/>
    <n v="3755265.773"/>
    <n v="3755.2657730000001"/>
    <x v="1"/>
  </r>
  <r>
    <n v="202112"/>
    <x v="16"/>
    <s v="2021"/>
    <s v="12"/>
    <n v="66000000"/>
    <x v="6"/>
    <x v="5"/>
    <n v="5048938"/>
    <n v="7987996386"/>
    <n v="5048.9380000000001"/>
    <n v="7987996.3859999999"/>
    <n v="7987.9963859999998"/>
    <x v="1"/>
  </r>
  <r>
    <n v="202112"/>
    <x v="16"/>
    <s v="2021"/>
    <s v="12"/>
    <n v="66000000"/>
    <x v="6"/>
    <x v="6"/>
    <n v="3390863"/>
    <n v="11519936886"/>
    <n v="3390.8629999999998"/>
    <n v="11519936.886"/>
    <n v="11519.936886"/>
    <x v="1"/>
  </r>
  <r>
    <n v="202112"/>
    <x v="16"/>
    <s v="2021"/>
    <s v="12"/>
    <n v="10007000"/>
    <x v="7"/>
    <x v="0"/>
    <n v="1313195"/>
    <n v="699680916"/>
    <n v="1313.1949999999999"/>
    <n v="699680.91599999997"/>
    <n v="699.68091600000002"/>
    <x v="1"/>
  </r>
  <r>
    <n v="202112"/>
    <x v="16"/>
    <s v="2021"/>
    <s v="12"/>
    <n v="10007000"/>
    <x v="7"/>
    <x v="1"/>
    <n v="135495"/>
    <n v="348301943"/>
    <n v="135.495"/>
    <n v="348301.94300000003"/>
    <n v="348.30194299999999"/>
    <x v="1"/>
  </r>
  <r>
    <n v="202112"/>
    <x v="16"/>
    <s v="2021"/>
    <s v="12"/>
    <n v="10007000"/>
    <x v="7"/>
    <x v="2"/>
    <n v="163607"/>
    <n v="535175880"/>
    <n v="163.607"/>
    <n v="535175.88"/>
    <n v="535.17588000000001"/>
    <x v="1"/>
  </r>
  <r>
    <n v="202112"/>
    <x v="16"/>
    <s v="2021"/>
    <s v="12"/>
    <n v="10007000"/>
    <x v="7"/>
    <x v="3"/>
    <n v="1048477"/>
    <n v="1168159680"/>
    <n v="1048.4770000000001"/>
    <n v="1168159.68"/>
    <n v="1168.15968"/>
    <x v="1"/>
  </r>
  <r>
    <n v="202112"/>
    <x v="16"/>
    <s v="2021"/>
    <s v="12"/>
    <n v="10007000"/>
    <x v="7"/>
    <x v="4"/>
    <n v="606649"/>
    <n v="857031113"/>
    <n v="606.649"/>
    <n v="857031.11300000001"/>
    <n v="857.031113"/>
    <x v="1"/>
  </r>
  <r>
    <n v="202112"/>
    <x v="16"/>
    <s v="2021"/>
    <s v="12"/>
    <n v="10007000"/>
    <x v="7"/>
    <x v="5"/>
    <n v="1167154"/>
    <n v="1775669746"/>
    <n v="1167.154"/>
    <n v="1775669.746"/>
    <n v="1775.669746"/>
    <x v="1"/>
  </r>
  <r>
    <n v="202112"/>
    <x v="16"/>
    <s v="2021"/>
    <s v="12"/>
    <n v="10007000"/>
    <x v="7"/>
    <x v="6"/>
    <n v="968775"/>
    <n v="3161953587"/>
    <n v="968.77499999999998"/>
    <n v="3161953.5869999998"/>
    <n v="3161.953587"/>
    <x v="1"/>
  </r>
  <r>
    <n v="202112"/>
    <x v="16"/>
    <s v="2021"/>
    <s v="12"/>
    <n v="10008000"/>
    <x v="8"/>
    <x v="0"/>
    <n v="438003"/>
    <n v="227770149"/>
    <n v="438.00299999999999"/>
    <n v="227770.149"/>
    <n v="227.770149"/>
    <x v="1"/>
  </r>
  <r>
    <n v="202112"/>
    <x v="16"/>
    <s v="2021"/>
    <s v="12"/>
    <n v="10008000"/>
    <x v="8"/>
    <x v="1"/>
    <n v="43841"/>
    <n v="106763668"/>
    <n v="43.841000000000001"/>
    <n v="106763.66800000001"/>
    <n v="106.763668"/>
    <x v="1"/>
  </r>
  <r>
    <n v="202112"/>
    <x v="16"/>
    <s v="2021"/>
    <s v="12"/>
    <n v="10008000"/>
    <x v="8"/>
    <x v="2"/>
    <n v="55181"/>
    <n v="177783404"/>
    <n v="55.180999999999997"/>
    <n v="177783.40400000001"/>
    <n v="177.78340399999999"/>
    <x v="1"/>
  </r>
  <r>
    <n v="202112"/>
    <x v="16"/>
    <s v="2021"/>
    <s v="12"/>
    <n v="10008000"/>
    <x v="8"/>
    <x v="3"/>
    <n v="364029"/>
    <n v="405738813"/>
    <n v="364.029"/>
    <n v="405738.81300000002"/>
    <n v="405.73881299999999"/>
    <x v="1"/>
  </r>
  <r>
    <n v="202112"/>
    <x v="16"/>
    <s v="2021"/>
    <s v="12"/>
    <n v="10008000"/>
    <x v="8"/>
    <x v="4"/>
    <n v="212459"/>
    <n v="276691054"/>
    <n v="212.459"/>
    <n v="276691.054"/>
    <n v="276.69105400000001"/>
    <x v="1"/>
  </r>
  <r>
    <n v="202112"/>
    <x v="16"/>
    <s v="2021"/>
    <s v="12"/>
    <n v="10008000"/>
    <x v="8"/>
    <x v="5"/>
    <n v="391273"/>
    <n v="565855565"/>
    <n v="391.27300000000002"/>
    <n v="565855.56499999994"/>
    <n v="565.85556499999996"/>
    <x v="1"/>
  </r>
  <r>
    <n v="202112"/>
    <x v="16"/>
    <s v="2021"/>
    <s v="12"/>
    <n v="10008000"/>
    <x v="8"/>
    <x v="6"/>
    <n v="306676"/>
    <n v="990440144"/>
    <n v="306.67599999999999"/>
    <n v="990440.14399999997"/>
    <n v="990.44014400000003"/>
    <x v="1"/>
  </r>
  <r>
    <n v="202112"/>
    <x v="16"/>
    <s v="2021"/>
    <s v="12"/>
    <n v="10009000"/>
    <x v="9"/>
    <x v="0"/>
    <n v="492772"/>
    <n v="255807174"/>
    <n v="492.77199999999999"/>
    <n v="255807.174"/>
    <n v="255.807174"/>
    <x v="1"/>
  </r>
  <r>
    <n v="202112"/>
    <x v="16"/>
    <s v="2021"/>
    <s v="12"/>
    <n v="10009000"/>
    <x v="9"/>
    <x v="1"/>
    <n v="57464"/>
    <n v="142184983"/>
    <n v="57.463999999999999"/>
    <n v="142184.98300000001"/>
    <n v="142.18498299999999"/>
    <x v="1"/>
  </r>
  <r>
    <n v="202112"/>
    <x v="16"/>
    <s v="2021"/>
    <s v="12"/>
    <n v="10009000"/>
    <x v="9"/>
    <x v="2"/>
    <n v="71521"/>
    <n v="220342482"/>
    <n v="71.521000000000001"/>
    <n v="220342.48199999999"/>
    <n v="220.34248199999999"/>
    <x v="1"/>
  </r>
  <r>
    <n v="202112"/>
    <x v="16"/>
    <s v="2021"/>
    <s v="12"/>
    <n v="10009000"/>
    <x v="9"/>
    <x v="3"/>
    <n v="483357"/>
    <n v="498748655"/>
    <n v="483.35700000000003"/>
    <n v="498748.65500000003"/>
    <n v="498.74865499999999"/>
    <x v="1"/>
  </r>
  <r>
    <n v="202112"/>
    <x v="16"/>
    <s v="2021"/>
    <s v="12"/>
    <n v="10009000"/>
    <x v="9"/>
    <x v="4"/>
    <n v="261268"/>
    <n v="322420995"/>
    <n v="261.26799999999997"/>
    <n v="322420.995"/>
    <n v="322.420995"/>
    <x v="1"/>
  </r>
  <r>
    <n v="202112"/>
    <x v="16"/>
    <s v="2021"/>
    <s v="12"/>
    <n v="10009000"/>
    <x v="9"/>
    <x v="5"/>
    <n v="472095"/>
    <n v="690138716"/>
    <n v="472.09500000000003"/>
    <n v="690138.71600000001"/>
    <n v="690.13871600000004"/>
    <x v="1"/>
  </r>
  <r>
    <n v="202112"/>
    <x v="16"/>
    <s v="2021"/>
    <s v="12"/>
    <n v="10009000"/>
    <x v="9"/>
    <x v="6"/>
    <n v="390154"/>
    <n v="1263492925"/>
    <n v="390.154"/>
    <n v="1263492.925"/>
    <n v="1263.492925"/>
    <x v="1"/>
  </r>
  <r>
    <n v="202112"/>
    <x v="16"/>
    <s v="2021"/>
    <s v="12"/>
    <n v="10010000"/>
    <x v="10"/>
    <x v="0"/>
    <n v="341260"/>
    <n v="181986530"/>
    <n v="341.26"/>
    <n v="181986.53"/>
    <n v="181.98652999999999"/>
    <x v="1"/>
  </r>
  <r>
    <n v="202112"/>
    <x v="16"/>
    <s v="2021"/>
    <s v="12"/>
    <n v="10010000"/>
    <x v="10"/>
    <x v="1"/>
    <n v="37063"/>
    <n v="88968621"/>
    <n v="37.063000000000002"/>
    <n v="88968.620999999999"/>
    <n v="88.968620999999999"/>
    <x v="1"/>
  </r>
  <r>
    <n v="202112"/>
    <x v="16"/>
    <s v="2021"/>
    <s v="12"/>
    <n v="10010000"/>
    <x v="10"/>
    <x v="2"/>
    <n v="45862"/>
    <n v="142989103"/>
    <n v="45.862000000000002"/>
    <n v="142989.103"/>
    <n v="142.989103"/>
    <x v="1"/>
  </r>
  <r>
    <n v="202112"/>
    <x v="16"/>
    <s v="2021"/>
    <s v="12"/>
    <n v="10010000"/>
    <x v="10"/>
    <x v="3"/>
    <n v="360181"/>
    <n v="352842488"/>
    <n v="360.18099999999998"/>
    <n v="352842.48800000001"/>
    <n v="352.842488"/>
    <x v="1"/>
  </r>
  <r>
    <n v="202112"/>
    <x v="16"/>
    <s v="2021"/>
    <s v="12"/>
    <n v="10010000"/>
    <x v="10"/>
    <x v="4"/>
    <n v="230781"/>
    <n v="240912120"/>
    <n v="230.78100000000001"/>
    <n v="240912.12"/>
    <n v="240.91211999999999"/>
    <x v="1"/>
  </r>
  <r>
    <n v="202112"/>
    <x v="16"/>
    <s v="2021"/>
    <s v="12"/>
    <n v="10010000"/>
    <x v="10"/>
    <x v="5"/>
    <n v="367052"/>
    <n v="553686946"/>
    <n v="367.05200000000002"/>
    <n v="553686.946"/>
    <n v="553.68694600000003"/>
    <x v="1"/>
  </r>
  <r>
    <n v="202112"/>
    <x v="16"/>
    <s v="2021"/>
    <s v="12"/>
    <n v="10010000"/>
    <x v="10"/>
    <x v="6"/>
    <n v="285357"/>
    <n v="936399530"/>
    <n v="285.35700000000003"/>
    <n v="936399.53"/>
    <n v="936.39953000000003"/>
    <x v="1"/>
  </r>
  <r>
    <n v="202112"/>
    <x v="16"/>
    <s v="2021"/>
    <s v="12"/>
    <n v="10020000"/>
    <x v="11"/>
    <x v="0"/>
    <n v="375983"/>
    <n v="202094780"/>
    <n v="375.983"/>
    <n v="202094.78"/>
    <n v="202.09477999999999"/>
    <x v="1"/>
  </r>
  <r>
    <n v="202112"/>
    <x v="16"/>
    <s v="2021"/>
    <s v="12"/>
    <n v="10020000"/>
    <x v="11"/>
    <x v="1"/>
    <n v="34561"/>
    <n v="94690356"/>
    <n v="34.561"/>
    <n v="94690.356"/>
    <n v="94.690355999999994"/>
    <x v="1"/>
  </r>
  <r>
    <n v="202112"/>
    <x v="16"/>
    <s v="2021"/>
    <s v="12"/>
    <n v="10020000"/>
    <x v="11"/>
    <x v="2"/>
    <n v="47457"/>
    <n v="166665530"/>
    <n v="47.457000000000001"/>
    <n v="166665.53"/>
    <n v="166.66552999999999"/>
    <x v="1"/>
  </r>
  <r>
    <n v="202112"/>
    <x v="16"/>
    <s v="2021"/>
    <s v="12"/>
    <n v="10020000"/>
    <x v="11"/>
    <x v="3"/>
    <n v="267351"/>
    <n v="255187030"/>
    <n v="267.351"/>
    <n v="255187.03"/>
    <n v="255.18702999999999"/>
    <x v="1"/>
  </r>
  <r>
    <n v="202112"/>
    <x v="16"/>
    <s v="2021"/>
    <s v="12"/>
    <n v="10020000"/>
    <x v="11"/>
    <x v="4"/>
    <n v="166437"/>
    <n v="223697306"/>
    <n v="166.43700000000001"/>
    <n v="223697.30600000001"/>
    <n v="223.697306"/>
    <x v="1"/>
  </r>
  <r>
    <n v="202112"/>
    <x v="16"/>
    <s v="2021"/>
    <s v="12"/>
    <n v="10020000"/>
    <x v="11"/>
    <x v="5"/>
    <n v="382010"/>
    <n v="584671396"/>
    <n v="382.01"/>
    <n v="584671.39599999995"/>
    <n v="584.67139599999996"/>
    <x v="1"/>
  </r>
  <r>
    <n v="202112"/>
    <x v="16"/>
    <s v="2021"/>
    <s v="12"/>
    <n v="10020000"/>
    <x v="11"/>
    <x v="6"/>
    <n v="261756"/>
    <n v="932903425"/>
    <n v="261.75599999999997"/>
    <n v="932903.42500000005"/>
    <n v="932.90342499999997"/>
    <x v="1"/>
  </r>
  <r>
    <n v="202112"/>
    <x v="16"/>
    <s v="2021"/>
    <s v="12"/>
    <n v="67000000"/>
    <x v="12"/>
    <x v="0"/>
    <n v="2597474"/>
    <n v="1394071282"/>
    <n v="2597.4740000000002"/>
    <n v="1394071.2819999999"/>
    <n v="1394.0712820000001"/>
    <x v="1"/>
  </r>
  <r>
    <n v="202112"/>
    <x v="16"/>
    <s v="2021"/>
    <s v="12"/>
    <n v="67000000"/>
    <x v="12"/>
    <x v="1"/>
    <n v="238851"/>
    <n v="582072123"/>
    <n v="238.851"/>
    <n v="582072.12300000002"/>
    <n v="582.07212300000003"/>
    <x v="1"/>
  </r>
  <r>
    <n v="202112"/>
    <x v="16"/>
    <s v="2021"/>
    <s v="12"/>
    <n v="67000000"/>
    <x v="12"/>
    <x v="2"/>
    <n v="366297"/>
    <n v="1197892546"/>
    <n v="366.29700000000003"/>
    <n v="1197892.5460000001"/>
    <n v="1197.892546"/>
    <x v="1"/>
  </r>
  <r>
    <n v="202112"/>
    <x v="16"/>
    <s v="2021"/>
    <s v="12"/>
    <n v="67000000"/>
    <x v="12"/>
    <x v="3"/>
    <n v="1954163"/>
    <n v="1904531362"/>
    <n v="1954.163"/>
    <n v="1904531.362"/>
    <n v="1904.5313619999999"/>
    <x v="1"/>
  </r>
  <r>
    <n v="202112"/>
    <x v="16"/>
    <s v="2021"/>
    <s v="12"/>
    <n v="67000000"/>
    <x v="12"/>
    <x v="4"/>
    <n v="1251412"/>
    <n v="1677671786"/>
    <n v="1251.412"/>
    <n v="1677671.7860000001"/>
    <n v="1677.6717860000001"/>
    <x v="1"/>
  </r>
  <r>
    <n v="202112"/>
    <x v="16"/>
    <s v="2021"/>
    <s v="12"/>
    <n v="67000000"/>
    <x v="12"/>
    <x v="5"/>
    <n v="2712410"/>
    <n v="3955489066"/>
    <n v="2712.41"/>
    <n v="3955489.0660000001"/>
    <n v="3955.4890660000001"/>
    <x v="1"/>
  </r>
  <r>
    <n v="202112"/>
    <x v="16"/>
    <s v="2021"/>
    <s v="12"/>
    <n v="67000000"/>
    <x v="12"/>
    <x v="6"/>
    <n v="2008449"/>
    <n v="6306978137"/>
    <n v="2008.4490000000001"/>
    <n v="6306978.1370000001"/>
    <n v="6306.9781370000001"/>
    <x v="1"/>
  </r>
  <r>
    <n v="202112"/>
    <x v="16"/>
    <s v="2021"/>
    <s v="12"/>
    <n v="64000000"/>
    <x v="13"/>
    <x v="0"/>
    <n v="4300516"/>
    <n v="2568170315"/>
    <n v="4300.5159999999996"/>
    <n v="2568170.3149999999"/>
    <n v="2568.1703149999998"/>
    <x v="1"/>
  </r>
  <r>
    <n v="202112"/>
    <x v="16"/>
    <s v="2021"/>
    <s v="12"/>
    <n v="64000000"/>
    <x v="13"/>
    <x v="1"/>
    <n v="361553"/>
    <n v="852366909"/>
    <n v="361.553"/>
    <n v="852366.90899999999"/>
    <n v="852.36690899999996"/>
    <x v="1"/>
  </r>
  <r>
    <n v="202112"/>
    <x v="16"/>
    <s v="2021"/>
    <s v="12"/>
    <n v="64000000"/>
    <x v="13"/>
    <x v="2"/>
    <n v="576542"/>
    <n v="2012474957"/>
    <n v="576.54200000000003"/>
    <n v="2012474.9569999999"/>
    <n v="2012.4749569999999"/>
    <x v="1"/>
  </r>
  <r>
    <n v="202112"/>
    <x v="16"/>
    <s v="2021"/>
    <s v="12"/>
    <n v="64000000"/>
    <x v="13"/>
    <x v="3"/>
    <n v="3036590"/>
    <n v="2977267994"/>
    <n v="3036.59"/>
    <n v="2977267.9939999999"/>
    <n v="2977.2679939999998"/>
    <x v="1"/>
  </r>
  <r>
    <n v="202112"/>
    <x v="16"/>
    <s v="2021"/>
    <s v="12"/>
    <n v="64000000"/>
    <x v="13"/>
    <x v="4"/>
    <n v="2055100"/>
    <n v="2725326294"/>
    <n v="2055.1"/>
    <n v="2725326.2940000002"/>
    <n v="2725.326294"/>
    <x v="1"/>
  </r>
  <r>
    <n v="202112"/>
    <x v="16"/>
    <s v="2021"/>
    <s v="12"/>
    <n v="64000000"/>
    <x v="13"/>
    <x v="5"/>
    <n v="4392752"/>
    <n v="6707523626"/>
    <n v="4392.7520000000004"/>
    <n v="6707523.6260000002"/>
    <n v="6707.5236260000001"/>
    <x v="1"/>
  </r>
  <r>
    <n v="202112"/>
    <x v="16"/>
    <s v="2021"/>
    <s v="12"/>
    <n v="64000000"/>
    <x v="13"/>
    <x v="6"/>
    <n v="3004128"/>
    <n v="10194720470"/>
    <n v="3004.1280000000002"/>
    <n v="10194720.470000001"/>
    <n v="10194.72047"/>
    <x v="1"/>
  </r>
  <r>
    <n v="202112"/>
    <x v="16"/>
    <s v="2021"/>
    <s v="12"/>
    <n v="10013000"/>
    <x v="14"/>
    <x v="0"/>
    <n v="613402"/>
    <n v="338793801"/>
    <n v="613.40200000000004"/>
    <n v="338793.80099999998"/>
    <n v="338.79380099999997"/>
    <x v="1"/>
  </r>
  <r>
    <n v="202112"/>
    <x v="16"/>
    <s v="2021"/>
    <s v="12"/>
    <n v="10013000"/>
    <x v="14"/>
    <x v="1"/>
    <n v="62045"/>
    <n v="149069978"/>
    <n v="62.045000000000002"/>
    <n v="149069.978"/>
    <n v="149.06997799999999"/>
    <x v="1"/>
  </r>
  <r>
    <n v="202112"/>
    <x v="16"/>
    <s v="2021"/>
    <s v="12"/>
    <n v="10013000"/>
    <x v="14"/>
    <x v="2"/>
    <n v="91418"/>
    <n v="302271944"/>
    <n v="91.418000000000006"/>
    <n v="302271.94400000002"/>
    <n v="302.27194400000002"/>
    <x v="1"/>
  </r>
  <r>
    <n v="202112"/>
    <x v="16"/>
    <s v="2021"/>
    <s v="12"/>
    <n v="10013000"/>
    <x v="14"/>
    <x v="3"/>
    <n v="599426"/>
    <n v="616602992"/>
    <n v="599.42600000000004"/>
    <n v="616602.99199999997"/>
    <n v="616.60299199999997"/>
    <x v="1"/>
  </r>
  <r>
    <n v="202112"/>
    <x v="16"/>
    <s v="2021"/>
    <s v="12"/>
    <n v="10013000"/>
    <x v="14"/>
    <x v="4"/>
    <n v="343859"/>
    <n v="424924472"/>
    <n v="343.85899999999998"/>
    <n v="424924.47200000001"/>
    <n v="424.92447199999998"/>
    <x v="1"/>
  </r>
  <r>
    <n v="202112"/>
    <x v="16"/>
    <s v="2021"/>
    <s v="12"/>
    <n v="10013000"/>
    <x v="14"/>
    <x v="5"/>
    <n v="649664"/>
    <n v="976344281"/>
    <n v="649.66399999999999"/>
    <n v="976344.28099999996"/>
    <n v="976.34428100000002"/>
    <x v="1"/>
  </r>
  <r>
    <n v="202112"/>
    <x v="16"/>
    <s v="2021"/>
    <s v="12"/>
    <n v="10013000"/>
    <x v="14"/>
    <x v="6"/>
    <n v="526132"/>
    <n v="1852941901"/>
    <n v="526.13199999999995"/>
    <n v="1852941.9010000001"/>
    <n v="1852.9419009999999"/>
    <x v="1"/>
  </r>
  <r>
    <n v="202112"/>
    <x v="16"/>
    <s v="2021"/>
    <s v="12"/>
    <n v="10017000"/>
    <x v="15"/>
    <x v="0"/>
    <n v="618122"/>
    <n v="331059094"/>
    <n v="618.12199999999996"/>
    <n v="331059.09399999998"/>
    <n v="331.05909400000002"/>
    <x v="1"/>
  </r>
  <r>
    <n v="202112"/>
    <x v="16"/>
    <s v="2021"/>
    <s v="12"/>
    <n v="10017000"/>
    <x v="15"/>
    <x v="1"/>
    <n v="52075"/>
    <n v="143746554"/>
    <n v="52.075000000000003"/>
    <n v="143746.554"/>
    <n v="143.746554"/>
    <x v="1"/>
  </r>
  <r>
    <n v="202112"/>
    <x v="16"/>
    <s v="2021"/>
    <s v="12"/>
    <n v="10017000"/>
    <x v="15"/>
    <x v="2"/>
    <n v="65493"/>
    <n v="225002236"/>
    <n v="65.492999999999995"/>
    <n v="225002.236"/>
    <n v="225.00223600000001"/>
    <x v="1"/>
  </r>
  <r>
    <n v="202112"/>
    <x v="16"/>
    <s v="2021"/>
    <s v="12"/>
    <n v="10017000"/>
    <x v="15"/>
    <x v="3"/>
    <n v="406479"/>
    <n v="366153643"/>
    <n v="406.47899999999998"/>
    <n v="366153.64299999998"/>
    <n v="366.15364299999999"/>
    <x v="1"/>
  </r>
  <r>
    <n v="202112"/>
    <x v="16"/>
    <s v="2021"/>
    <s v="12"/>
    <n v="10017000"/>
    <x v="15"/>
    <x v="4"/>
    <n v="308217"/>
    <n v="386232678"/>
    <n v="308.21699999999998"/>
    <n v="386232.67800000001"/>
    <n v="386.23267800000002"/>
    <x v="1"/>
  </r>
  <r>
    <n v="202112"/>
    <x v="16"/>
    <s v="2021"/>
    <s v="12"/>
    <n v="10017000"/>
    <x v="15"/>
    <x v="5"/>
    <n v="580907"/>
    <n v="787786056"/>
    <n v="580.90700000000004"/>
    <n v="787786.05599999998"/>
    <n v="787.78605600000003"/>
    <x v="1"/>
  </r>
  <r>
    <n v="202112"/>
    <x v="16"/>
    <s v="2021"/>
    <s v="12"/>
    <n v="10017000"/>
    <x v="15"/>
    <x v="6"/>
    <n v="447693"/>
    <n v="1271753580"/>
    <n v="447.69299999999998"/>
    <n v="1271753.58"/>
    <n v="1271.7535800000001"/>
    <x v="1"/>
  </r>
  <r>
    <n v="202112"/>
    <x v="16"/>
    <s v="2021"/>
    <s v="12"/>
    <n v="10002000"/>
    <x v="16"/>
    <x v="0"/>
    <n v="485472"/>
    <n v="240484610"/>
    <n v="485.47199999999998"/>
    <n v="240484.61"/>
    <n v="240.48461"/>
    <x v="1"/>
  </r>
  <r>
    <n v="202112"/>
    <x v="16"/>
    <s v="2021"/>
    <s v="12"/>
    <n v="10002000"/>
    <x v="16"/>
    <x v="1"/>
    <n v="43313"/>
    <n v="116072369"/>
    <n v="43.313000000000002"/>
    <n v="116072.36900000001"/>
    <n v="116.07236899999999"/>
    <x v="1"/>
  </r>
  <r>
    <n v="202112"/>
    <x v="16"/>
    <s v="2021"/>
    <s v="12"/>
    <n v="10002000"/>
    <x v="16"/>
    <x v="2"/>
    <n v="64041"/>
    <n v="222148375"/>
    <n v="64.040999999999997"/>
    <n v="222148.375"/>
    <n v="222.14837499999999"/>
    <x v="1"/>
  </r>
  <r>
    <n v="202112"/>
    <x v="16"/>
    <s v="2021"/>
    <s v="12"/>
    <n v="10002000"/>
    <x v="16"/>
    <x v="3"/>
    <n v="348462"/>
    <n v="353123032"/>
    <n v="348.46199999999999"/>
    <n v="353123.03200000001"/>
    <n v="353.12303200000002"/>
    <x v="1"/>
  </r>
  <r>
    <n v="202112"/>
    <x v="16"/>
    <s v="2021"/>
    <s v="12"/>
    <n v="10002000"/>
    <x v="16"/>
    <x v="4"/>
    <n v="247948"/>
    <n v="310083413"/>
    <n v="247.94800000000001"/>
    <n v="310083.413"/>
    <n v="310.08341300000001"/>
    <x v="1"/>
  </r>
  <r>
    <n v="202112"/>
    <x v="16"/>
    <s v="2021"/>
    <s v="12"/>
    <n v="10002000"/>
    <x v="16"/>
    <x v="5"/>
    <n v="494182"/>
    <n v="670220662"/>
    <n v="494.18200000000002"/>
    <n v="670220.66200000001"/>
    <n v="670.22066199999995"/>
    <x v="1"/>
  </r>
  <r>
    <n v="202112"/>
    <x v="16"/>
    <s v="2021"/>
    <s v="12"/>
    <n v="10002000"/>
    <x v="16"/>
    <x v="6"/>
    <n v="338027"/>
    <n v="1122309628"/>
    <n v="338.02699999999999"/>
    <n v="1122309.628"/>
    <n v="1122.309628"/>
    <x v="1"/>
  </r>
  <r>
    <n v="202112"/>
    <x v="16"/>
    <s v="2021"/>
    <s v="12"/>
    <n v="10015000"/>
    <x v="17"/>
    <x v="0"/>
    <n v="352197"/>
    <n v="209081490"/>
    <n v="352.197"/>
    <n v="209081.49"/>
    <n v="209.08149"/>
    <x v="1"/>
  </r>
  <r>
    <n v="202112"/>
    <x v="16"/>
    <s v="2021"/>
    <s v="12"/>
    <n v="10015000"/>
    <x v="17"/>
    <x v="1"/>
    <n v="29746"/>
    <n v="77763107"/>
    <n v="29.745999999999999"/>
    <n v="77763.107000000004"/>
    <n v="77.763107000000005"/>
    <x v="1"/>
  </r>
  <r>
    <n v="202112"/>
    <x v="16"/>
    <s v="2021"/>
    <s v="12"/>
    <n v="10015000"/>
    <x v="17"/>
    <x v="2"/>
    <n v="47121"/>
    <n v="163169886"/>
    <n v="47.121000000000002"/>
    <n v="163169.886"/>
    <n v="163.16988599999999"/>
    <x v="1"/>
  </r>
  <r>
    <n v="202112"/>
    <x v="16"/>
    <s v="2021"/>
    <s v="12"/>
    <n v="10015000"/>
    <x v="17"/>
    <x v="3"/>
    <n v="258755"/>
    <n v="246202920"/>
    <n v="258.755"/>
    <n v="246202.92"/>
    <n v="246.20292000000001"/>
    <x v="1"/>
  </r>
  <r>
    <n v="202112"/>
    <x v="16"/>
    <s v="2021"/>
    <s v="12"/>
    <n v="10015000"/>
    <x v="17"/>
    <x v="4"/>
    <n v="168478"/>
    <n v="211993353"/>
    <n v="168.47800000000001"/>
    <n v="211993.353"/>
    <n v="211.99335300000001"/>
    <x v="1"/>
  </r>
  <r>
    <n v="202112"/>
    <x v="16"/>
    <s v="2021"/>
    <s v="12"/>
    <n v="10015000"/>
    <x v="17"/>
    <x v="5"/>
    <n v="315816"/>
    <n v="430762555"/>
    <n v="315.81599999999997"/>
    <n v="430762.55499999999"/>
    <n v="430.76255500000002"/>
    <x v="1"/>
  </r>
  <r>
    <n v="202112"/>
    <x v="16"/>
    <s v="2021"/>
    <s v="12"/>
    <n v="10015000"/>
    <x v="17"/>
    <x v="6"/>
    <n v="212375"/>
    <n v="729022834"/>
    <n v="212.375"/>
    <n v="729022.83400000003"/>
    <n v="729.02283399999999"/>
    <x v="1"/>
  </r>
  <r>
    <n v="202112"/>
    <x v="16"/>
    <s v="2021"/>
    <s v="12"/>
    <n v="10014000"/>
    <x v="18"/>
    <x v="0"/>
    <n v="163087"/>
    <n v="86343062"/>
    <n v="163.08699999999999"/>
    <n v="86343.062000000005"/>
    <n v="86.343062000000003"/>
    <x v="1"/>
  </r>
  <r>
    <n v="202112"/>
    <x v="16"/>
    <s v="2021"/>
    <s v="12"/>
    <n v="10014000"/>
    <x v="18"/>
    <x v="1"/>
    <n v="18290"/>
    <n v="42038355"/>
    <n v="18.29"/>
    <n v="42038.355000000003"/>
    <n v="42.038355000000003"/>
    <x v="1"/>
  </r>
  <r>
    <n v="202112"/>
    <x v="16"/>
    <s v="2021"/>
    <s v="12"/>
    <n v="10014000"/>
    <x v="18"/>
    <x v="2"/>
    <n v="22152"/>
    <n v="74327496"/>
    <n v="22.152000000000001"/>
    <n v="74327.495999999999"/>
    <n v="74.327495999999996"/>
    <x v="1"/>
  </r>
  <r>
    <n v="202112"/>
    <x v="16"/>
    <s v="2021"/>
    <s v="12"/>
    <n v="10014000"/>
    <x v="18"/>
    <x v="3"/>
    <n v="146369"/>
    <n v="138780343"/>
    <n v="146.369"/>
    <n v="138780.34299999999"/>
    <n v="138.78034299999999"/>
    <x v="1"/>
  </r>
  <r>
    <n v="202112"/>
    <x v="16"/>
    <s v="2021"/>
    <s v="12"/>
    <n v="10014000"/>
    <x v="18"/>
    <x v="4"/>
    <n v="88287"/>
    <n v="108864382"/>
    <n v="88.287000000000006"/>
    <n v="108864.382"/>
    <n v="108.86438200000001"/>
    <x v="1"/>
  </r>
  <r>
    <n v="202112"/>
    <x v="16"/>
    <s v="2021"/>
    <s v="12"/>
    <n v="10014000"/>
    <x v="18"/>
    <x v="5"/>
    <n v="154632"/>
    <n v="218238891"/>
    <n v="154.63200000000001"/>
    <n v="218238.891"/>
    <n v="218.238891"/>
    <x v="1"/>
  </r>
  <r>
    <n v="202112"/>
    <x v="16"/>
    <s v="2021"/>
    <s v="12"/>
    <n v="10014000"/>
    <x v="18"/>
    <x v="6"/>
    <n v="102124"/>
    <n v="375439711"/>
    <n v="102.124"/>
    <n v="375439.71100000001"/>
    <n v="375.43971099999999"/>
    <x v="1"/>
  </r>
  <r>
    <n v="202112"/>
    <x v="16"/>
    <s v="2021"/>
    <s v="12"/>
    <n v="10016000"/>
    <x v="19"/>
    <x v="0"/>
    <n v="67738"/>
    <n v="36347608"/>
    <n v="67.738"/>
    <n v="36347.608"/>
    <n v="36.347608000000001"/>
    <x v="1"/>
  </r>
  <r>
    <n v="202112"/>
    <x v="16"/>
    <s v="2021"/>
    <s v="12"/>
    <n v="10016000"/>
    <x v="19"/>
    <x v="1"/>
    <n v="8973"/>
    <n v="23509797"/>
    <n v="8.9730000000000008"/>
    <n v="23509.796999999999"/>
    <n v="23.509796999999999"/>
    <x v="1"/>
  </r>
  <r>
    <n v="202112"/>
    <x v="16"/>
    <s v="2021"/>
    <s v="12"/>
    <n v="10016000"/>
    <x v="19"/>
    <x v="2"/>
    <n v="11956"/>
    <n v="43278310"/>
    <n v="11.956"/>
    <n v="43278.31"/>
    <n v="43.278309999999998"/>
    <x v="1"/>
  </r>
  <r>
    <n v="202112"/>
    <x v="16"/>
    <s v="2021"/>
    <s v="12"/>
    <n v="10016000"/>
    <x v="19"/>
    <x v="3"/>
    <n v="57464"/>
    <n v="74191371"/>
    <n v="57.463999999999999"/>
    <n v="74191.370999999999"/>
    <n v="74.191371000000004"/>
    <x v="1"/>
  </r>
  <r>
    <n v="202112"/>
    <x v="16"/>
    <s v="2021"/>
    <s v="12"/>
    <n v="10016000"/>
    <x v="19"/>
    <x v="4"/>
    <n v="44260"/>
    <n v="58028897"/>
    <n v="44.26"/>
    <n v="58028.896999999997"/>
    <n v="58.028897000000001"/>
    <x v="1"/>
  </r>
  <r>
    <n v="202112"/>
    <x v="16"/>
    <s v="2021"/>
    <s v="12"/>
    <n v="10016000"/>
    <x v="19"/>
    <x v="5"/>
    <n v="73004"/>
    <n v="104013947"/>
    <n v="73.004000000000005"/>
    <n v="104013.947"/>
    <n v="104.013947"/>
    <x v="1"/>
  </r>
  <r>
    <n v="202112"/>
    <x v="16"/>
    <s v="2021"/>
    <s v="12"/>
    <n v="10016000"/>
    <x v="19"/>
    <x v="6"/>
    <n v="46711"/>
    <n v="157453321"/>
    <n v="46.710999999999999"/>
    <n v="157453.321"/>
    <n v="157.45332099999999"/>
    <x v="1"/>
  </r>
  <r>
    <n v="202112"/>
    <x v="16"/>
    <s v="2021"/>
    <s v="12"/>
    <s v="9002000"/>
    <x v="20"/>
    <x v="0"/>
    <n v="64308"/>
    <n v="44569721"/>
    <n v="64.308000000000007"/>
    <n v="44569.720999999998"/>
    <n v="44.569721000000001"/>
    <x v="1"/>
  </r>
  <r>
    <n v="202112"/>
    <x v="16"/>
    <s v="2021"/>
    <s v="12"/>
    <s v="9002000"/>
    <x v="20"/>
    <x v="1"/>
    <n v="7365"/>
    <n v="17127648"/>
    <n v="7.3650000000000002"/>
    <n v="17127.648000000001"/>
    <n v="17.127648000000001"/>
    <x v="1"/>
  </r>
  <r>
    <n v="202112"/>
    <x v="16"/>
    <s v="2021"/>
    <s v="12"/>
    <s v="9002000"/>
    <x v="20"/>
    <x v="2"/>
    <n v="11064"/>
    <n v="43260722"/>
    <n v="11.064"/>
    <n v="43260.722000000002"/>
    <n v="43.260722000000001"/>
    <x v="1"/>
  </r>
  <r>
    <n v="202112"/>
    <x v="16"/>
    <s v="2021"/>
    <s v="12"/>
    <s v="9002000"/>
    <x v="20"/>
    <x v="3"/>
    <n v="42075"/>
    <n v="62435302"/>
    <n v="42.075000000000003"/>
    <n v="62435.302000000003"/>
    <n v="62.435302"/>
    <x v="1"/>
  </r>
  <r>
    <n v="202112"/>
    <x v="16"/>
    <s v="2021"/>
    <s v="12"/>
    <s v="9002000"/>
    <x v="20"/>
    <x v="4"/>
    <n v="37141"/>
    <n v="62176956"/>
    <n v="37.140999999999998"/>
    <n v="62176.955999999998"/>
    <n v="62.176955999999997"/>
    <x v="1"/>
  </r>
  <r>
    <n v="202112"/>
    <x v="16"/>
    <s v="2021"/>
    <s v="12"/>
    <s v="9002000"/>
    <x v="20"/>
    <x v="5"/>
    <n v="76443"/>
    <n v="131754018"/>
    <n v="76.442999999999998"/>
    <n v="131754.01800000001"/>
    <n v="131.754018"/>
    <x v="1"/>
  </r>
  <r>
    <n v="202112"/>
    <x v="16"/>
    <s v="2021"/>
    <s v="12"/>
    <s v="9002000"/>
    <x v="20"/>
    <x v="6"/>
    <n v="40595"/>
    <n v="127970804"/>
    <n v="40.594999999999999"/>
    <n v="127970.804"/>
    <n v="127.970804"/>
    <x v="1"/>
  </r>
  <r>
    <n v="202112"/>
    <x v="16"/>
    <s v="2021"/>
    <s v="12"/>
    <n v="9007000"/>
    <x v="21"/>
    <x v="0"/>
    <n v="10387"/>
    <n v="12895891"/>
    <n v="10.387"/>
    <n v="12895.891"/>
    <n v="12.895891000000001"/>
    <x v="1"/>
  </r>
  <r>
    <n v="202112"/>
    <x v="16"/>
    <s v="2021"/>
    <s v="12"/>
    <n v="9007000"/>
    <x v="21"/>
    <x v="1"/>
    <n v="1030"/>
    <n v="2385553"/>
    <n v="1.03"/>
    <n v="2385.5529999999999"/>
    <n v="2.3855529999999998"/>
    <x v="1"/>
  </r>
  <r>
    <n v="202112"/>
    <x v="16"/>
    <s v="2021"/>
    <s v="12"/>
    <n v="9007000"/>
    <x v="21"/>
    <x v="2"/>
    <n v="1642"/>
    <n v="4590585"/>
    <n v="1.6419999999999999"/>
    <n v="4590.585"/>
    <n v="4.5905849999999999"/>
    <x v="1"/>
  </r>
  <r>
    <n v="202112"/>
    <x v="16"/>
    <s v="2021"/>
    <s v="12"/>
    <n v="9007000"/>
    <x v="21"/>
    <x v="3"/>
    <n v="8658"/>
    <n v="14162020"/>
    <n v="8.6579999999999995"/>
    <n v="14162.02"/>
    <n v="14.16202"/>
    <x v="1"/>
  </r>
  <r>
    <n v="202112"/>
    <x v="16"/>
    <s v="2021"/>
    <s v="12"/>
    <n v="9007000"/>
    <x v="21"/>
    <x v="4"/>
    <n v="6295"/>
    <n v="7942625"/>
    <n v="6.2949999999999999"/>
    <n v="7942.625"/>
    <n v="7.9426249999999996"/>
    <x v="1"/>
  </r>
  <r>
    <n v="202112"/>
    <x v="16"/>
    <s v="2021"/>
    <s v="12"/>
    <n v="9007000"/>
    <x v="21"/>
    <x v="5"/>
    <n v="9052"/>
    <n v="15636730"/>
    <n v="9.0519999999999996"/>
    <n v="15636.73"/>
    <n v="15.63673"/>
    <x v="1"/>
  </r>
  <r>
    <n v="202112"/>
    <x v="16"/>
    <s v="2021"/>
    <s v="12"/>
    <n v="9007000"/>
    <x v="21"/>
    <x v="6"/>
    <n v="7626"/>
    <n v="20182078"/>
    <n v="7.6260000000000003"/>
    <n v="20182.078000000001"/>
    <n v="20.182078000000001"/>
    <x v="1"/>
  </r>
  <r>
    <n v="202201"/>
    <x v="17"/>
    <s v="2022"/>
    <s v="01"/>
    <n v="63000000"/>
    <x v="0"/>
    <x v="0"/>
    <n v="9843960"/>
    <n v="6594801986"/>
    <n v="9843.9599999999991"/>
    <n v="6594801.9859999996"/>
    <n v="6594.8019860000004"/>
    <x v="1"/>
  </r>
  <r>
    <n v="202201"/>
    <x v="17"/>
    <s v="2022"/>
    <s v="01"/>
    <n v="63000000"/>
    <x v="0"/>
    <x v="1"/>
    <n v="567716"/>
    <n v="2004366835"/>
    <n v="567.71600000000001"/>
    <n v="2004366.835"/>
    <n v="2004.366835"/>
    <x v="1"/>
  </r>
  <r>
    <n v="202201"/>
    <x v="17"/>
    <s v="2022"/>
    <s v="01"/>
    <n v="63000000"/>
    <x v="0"/>
    <x v="2"/>
    <n v="783136"/>
    <n v="3639779325"/>
    <n v="783.13599999999997"/>
    <n v="3639779.3250000002"/>
    <n v="3639.779325"/>
    <x v="1"/>
  </r>
  <r>
    <n v="202201"/>
    <x v="17"/>
    <s v="2022"/>
    <s v="01"/>
    <n v="63000000"/>
    <x v="0"/>
    <x v="3"/>
    <n v="4365618"/>
    <n v="3562717962"/>
    <n v="4365.6180000000004"/>
    <n v="3562717.9619999998"/>
    <n v="3562.7179620000002"/>
    <x v="1"/>
  </r>
  <r>
    <n v="202201"/>
    <x v="17"/>
    <s v="2022"/>
    <s v="01"/>
    <n v="63000000"/>
    <x v="0"/>
    <x v="4"/>
    <n v="3782098"/>
    <n v="6674606586"/>
    <n v="3782.098"/>
    <n v="6674606.5860000001"/>
    <n v="6674.6065859999999"/>
    <x v="1"/>
  </r>
  <r>
    <n v="202201"/>
    <x v="17"/>
    <s v="2022"/>
    <s v="01"/>
    <n v="63000000"/>
    <x v="0"/>
    <x v="5"/>
    <n v="7417086"/>
    <n v="12626993164"/>
    <n v="7417.0860000000002"/>
    <n v="12626993.164000001"/>
    <n v="12626.993164"/>
    <x v="1"/>
  </r>
  <r>
    <n v="202201"/>
    <x v="17"/>
    <s v="2022"/>
    <s v="01"/>
    <n v="63000000"/>
    <x v="0"/>
    <x v="6"/>
    <n v="4445089"/>
    <n v="14679921428"/>
    <n v="4445.0889999999999"/>
    <n v="14679921.427999999"/>
    <n v="14679.921428"/>
    <x v="1"/>
  </r>
  <r>
    <n v="202201"/>
    <x v="17"/>
    <s v="2022"/>
    <s v="01"/>
    <n v="65000000"/>
    <x v="1"/>
    <x v="0"/>
    <n v="10429516"/>
    <n v="5863513260"/>
    <n v="10429.516"/>
    <n v="5863513.2599999998"/>
    <n v="5863.5132599999997"/>
    <x v="1"/>
  </r>
  <r>
    <n v="202201"/>
    <x v="17"/>
    <s v="2022"/>
    <s v="01"/>
    <n v="65000000"/>
    <x v="1"/>
    <x v="1"/>
    <n v="736586"/>
    <n v="2052885889"/>
    <n v="736.58600000000001"/>
    <n v="2052885.889"/>
    <n v="2052.8858890000001"/>
    <x v="1"/>
  </r>
  <r>
    <n v="202201"/>
    <x v="17"/>
    <s v="2022"/>
    <s v="01"/>
    <n v="65000000"/>
    <x v="1"/>
    <x v="2"/>
    <n v="988064"/>
    <n v="3520352658"/>
    <n v="988.06399999999996"/>
    <n v="3520352.6579999998"/>
    <n v="3520.3526579999998"/>
    <x v="1"/>
  </r>
  <r>
    <n v="202201"/>
    <x v="17"/>
    <s v="2022"/>
    <s v="01"/>
    <n v="65000000"/>
    <x v="1"/>
    <x v="3"/>
    <n v="5189103"/>
    <n v="4576699218"/>
    <n v="5189.1030000000001"/>
    <n v="4576699.2180000003"/>
    <n v="4576.6992179999997"/>
    <x v="1"/>
  </r>
  <r>
    <n v="202201"/>
    <x v="17"/>
    <s v="2022"/>
    <s v="01"/>
    <n v="65000000"/>
    <x v="1"/>
    <x v="4"/>
    <n v="4533475"/>
    <n v="6775091607"/>
    <n v="4533.4750000000004"/>
    <n v="6775091.6069999998"/>
    <n v="6775.0916070000003"/>
    <x v="1"/>
  </r>
  <r>
    <n v="202201"/>
    <x v="17"/>
    <s v="2022"/>
    <s v="01"/>
    <n v="65000000"/>
    <x v="1"/>
    <x v="5"/>
    <n v="9153839"/>
    <n v="14066215931"/>
    <n v="9153.8389999999999"/>
    <n v="14066215.931"/>
    <n v="14066.215931000001"/>
    <x v="1"/>
  </r>
  <r>
    <n v="202201"/>
    <x v="17"/>
    <s v="2022"/>
    <s v="01"/>
    <n v="65000000"/>
    <x v="1"/>
    <x v="6"/>
    <n v="5971729"/>
    <n v="15954339347"/>
    <n v="5971.7290000000003"/>
    <n v="15954339.346999999"/>
    <n v="15954.339346999999"/>
    <x v="1"/>
  </r>
  <r>
    <n v="202201"/>
    <x v="17"/>
    <s v="2022"/>
    <s v="01"/>
    <n v="68000000"/>
    <x v="2"/>
    <x v="0"/>
    <n v="4708430"/>
    <n v="2400169335"/>
    <n v="4708.43"/>
    <n v="2400169.335"/>
    <n v="2400.169335"/>
    <x v="1"/>
  </r>
  <r>
    <n v="202201"/>
    <x v="17"/>
    <s v="2022"/>
    <s v="01"/>
    <n v="68000000"/>
    <x v="2"/>
    <x v="1"/>
    <n v="301209"/>
    <n v="876685513"/>
    <n v="301.209"/>
    <n v="876685.51300000004"/>
    <n v="876.68551300000001"/>
    <x v="1"/>
  </r>
  <r>
    <n v="202201"/>
    <x v="17"/>
    <s v="2022"/>
    <s v="01"/>
    <n v="68000000"/>
    <x v="2"/>
    <x v="2"/>
    <n v="453130"/>
    <n v="1602076220"/>
    <n v="453.13"/>
    <n v="1602076.22"/>
    <n v="1602.0762199999999"/>
    <x v="1"/>
  </r>
  <r>
    <n v="202201"/>
    <x v="17"/>
    <s v="2022"/>
    <s v="01"/>
    <n v="68000000"/>
    <x v="2"/>
    <x v="3"/>
    <n v="2488553"/>
    <n v="2643115406"/>
    <n v="2488.5529999999999"/>
    <n v="2643115.406"/>
    <n v="2643.1154059999999"/>
    <x v="1"/>
  </r>
  <r>
    <n v="202201"/>
    <x v="17"/>
    <s v="2022"/>
    <s v="01"/>
    <n v="68000000"/>
    <x v="2"/>
    <x v="4"/>
    <n v="2023286"/>
    <n v="2916656544"/>
    <n v="2023.2860000000001"/>
    <n v="2916656.5440000002"/>
    <n v="2916.6565439999999"/>
    <x v="1"/>
  </r>
  <r>
    <n v="202201"/>
    <x v="17"/>
    <s v="2022"/>
    <s v="01"/>
    <n v="68000000"/>
    <x v="2"/>
    <x v="5"/>
    <n v="3906586"/>
    <n v="6676176264"/>
    <n v="3906.5859999999998"/>
    <n v="6676176.2640000004"/>
    <n v="6676.1762639999997"/>
    <x v="1"/>
  </r>
  <r>
    <n v="202201"/>
    <x v="17"/>
    <s v="2022"/>
    <s v="01"/>
    <n v="68000000"/>
    <x v="2"/>
    <x v="6"/>
    <n v="2742229"/>
    <n v="6990293828"/>
    <n v="2742.2289999999998"/>
    <n v="6990293.8279999997"/>
    <n v="6990.2938279999998"/>
    <x v="1"/>
  </r>
  <r>
    <n v="202201"/>
    <x v="17"/>
    <s v="2022"/>
    <s v="01"/>
    <n v="10004000"/>
    <x v="3"/>
    <x v="0"/>
    <n v="1349498"/>
    <n v="758373439"/>
    <n v="1349.498"/>
    <n v="758373.43900000001"/>
    <n v="758.37343899999996"/>
    <x v="1"/>
  </r>
  <r>
    <n v="202201"/>
    <x v="17"/>
    <s v="2022"/>
    <s v="01"/>
    <n v="10004000"/>
    <x v="3"/>
    <x v="1"/>
    <n v="78598"/>
    <n v="240587353"/>
    <n v="78.597999999999999"/>
    <n v="240587.353"/>
    <n v="240.58735300000001"/>
    <x v="1"/>
  </r>
  <r>
    <n v="202201"/>
    <x v="17"/>
    <s v="2022"/>
    <s v="01"/>
    <n v="10004000"/>
    <x v="3"/>
    <x v="2"/>
    <n v="127134"/>
    <n v="530540225"/>
    <n v="127.134"/>
    <n v="530540.22499999998"/>
    <n v="530.54022499999996"/>
    <x v="1"/>
  </r>
  <r>
    <n v="202201"/>
    <x v="17"/>
    <s v="2022"/>
    <s v="01"/>
    <n v="10004000"/>
    <x v="3"/>
    <x v="3"/>
    <n v="668002"/>
    <n v="744620506"/>
    <n v="668.00199999999995"/>
    <n v="744620.50600000005"/>
    <n v="744.62050599999998"/>
    <x v="1"/>
  </r>
  <r>
    <n v="202201"/>
    <x v="17"/>
    <s v="2022"/>
    <s v="01"/>
    <n v="10004000"/>
    <x v="3"/>
    <x v="4"/>
    <n v="529405"/>
    <n v="816164326"/>
    <n v="529.40499999999997"/>
    <n v="816164.326"/>
    <n v="816.16432599999996"/>
    <x v="1"/>
  </r>
  <r>
    <n v="202201"/>
    <x v="17"/>
    <s v="2022"/>
    <s v="01"/>
    <n v="10004000"/>
    <x v="3"/>
    <x v="5"/>
    <n v="1086017"/>
    <n v="1863212229"/>
    <n v="1086.0170000000001"/>
    <n v="1863212.2290000001"/>
    <n v="1863.212229"/>
    <x v="1"/>
  </r>
  <r>
    <n v="202201"/>
    <x v="17"/>
    <s v="2022"/>
    <s v="01"/>
    <n v="10004000"/>
    <x v="3"/>
    <x v="6"/>
    <n v="722943"/>
    <n v="1879241068"/>
    <n v="722.94299999999998"/>
    <n v="1879241.068"/>
    <n v="1879.241068"/>
    <x v="1"/>
  </r>
  <r>
    <n v="202201"/>
    <x v="17"/>
    <s v="2022"/>
    <s v="01"/>
    <n v="10018000"/>
    <x v="4"/>
    <x v="0"/>
    <n v="1313257"/>
    <n v="738993959"/>
    <n v="1313.2570000000001"/>
    <n v="738993.95900000003"/>
    <n v="738.99395900000002"/>
    <x v="1"/>
  </r>
  <r>
    <n v="202201"/>
    <x v="17"/>
    <s v="2022"/>
    <s v="01"/>
    <n v="10018000"/>
    <x v="4"/>
    <x v="1"/>
    <n v="71235"/>
    <n v="212251552"/>
    <n v="71.234999999999999"/>
    <n v="212251.552"/>
    <n v="212.251552"/>
    <x v="1"/>
  </r>
  <r>
    <n v="202201"/>
    <x v="17"/>
    <s v="2022"/>
    <s v="01"/>
    <n v="10018000"/>
    <x v="4"/>
    <x v="2"/>
    <n v="124377"/>
    <n v="509583849"/>
    <n v="124.377"/>
    <n v="509583.84899999999"/>
    <n v="509.58384899999999"/>
    <x v="1"/>
  </r>
  <r>
    <n v="202201"/>
    <x v="17"/>
    <s v="2022"/>
    <s v="01"/>
    <n v="10018000"/>
    <x v="4"/>
    <x v="3"/>
    <n v="595806"/>
    <n v="613674734"/>
    <n v="595.80600000000004"/>
    <n v="613674.73400000005"/>
    <n v="613.67473399999994"/>
    <x v="1"/>
  </r>
  <r>
    <n v="202201"/>
    <x v="17"/>
    <s v="2022"/>
    <s v="01"/>
    <n v="10018000"/>
    <x v="4"/>
    <x v="4"/>
    <n v="502811"/>
    <n v="796286357"/>
    <n v="502.81099999999998"/>
    <n v="796286.35699999996"/>
    <n v="796.28635699999995"/>
    <x v="1"/>
  </r>
  <r>
    <n v="202201"/>
    <x v="17"/>
    <s v="2022"/>
    <s v="01"/>
    <n v="10018000"/>
    <x v="4"/>
    <x v="5"/>
    <n v="1114174"/>
    <n v="1839950550"/>
    <n v="1114.174"/>
    <n v="1839950.55"/>
    <n v="1839.95055"/>
    <x v="1"/>
  </r>
  <r>
    <n v="202201"/>
    <x v="17"/>
    <s v="2022"/>
    <s v="01"/>
    <n v="10018000"/>
    <x v="4"/>
    <x v="6"/>
    <n v="694075"/>
    <n v="1913209044"/>
    <n v="694.07500000000005"/>
    <n v="1913209.044"/>
    <n v="1913.2090439999999"/>
    <x v="1"/>
  </r>
  <r>
    <n v="202201"/>
    <x v="17"/>
    <s v="2022"/>
    <s v="01"/>
    <n v="10005000"/>
    <x v="5"/>
    <x v="0"/>
    <n v="687866"/>
    <n v="363852125"/>
    <n v="687.86599999999999"/>
    <n v="363852.125"/>
    <n v="363.852125"/>
    <x v="1"/>
  </r>
  <r>
    <n v="202201"/>
    <x v="17"/>
    <s v="2022"/>
    <s v="01"/>
    <n v="10005000"/>
    <x v="5"/>
    <x v="1"/>
    <n v="54522"/>
    <n v="150425763"/>
    <n v="54.521999999999998"/>
    <n v="150425.76300000001"/>
    <n v="150.42576299999999"/>
    <x v="1"/>
  </r>
  <r>
    <n v="202201"/>
    <x v="17"/>
    <s v="2022"/>
    <s v="01"/>
    <n v="10005000"/>
    <x v="5"/>
    <x v="2"/>
    <n v="74303"/>
    <n v="269206584"/>
    <n v="74.302999999999997"/>
    <n v="269206.58399999997"/>
    <n v="269.20658400000002"/>
    <x v="1"/>
  </r>
  <r>
    <n v="202201"/>
    <x v="17"/>
    <s v="2022"/>
    <s v="01"/>
    <n v="10005000"/>
    <x v="5"/>
    <x v="3"/>
    <n v="485577"/>
    <n v="517666868"/>
    <n v="485.577"/>
    <n v="517666.86800000002"/>
    <n v="517.66686800000002"/>
    <x v="1"/>
  </r>
  <r>
    <n v="202201"/>
    <x v="17"/>
    <s v="2022"/>
    <s v="01"/>
    <n v="10005000"/>
    <x v="5"/>
    <x v="4"/>
    <n v="330958"/>
    <n v="430787760"/>
    <n v="330.95800000000003"/>
    <n v="430787.76"/>
    <n v="430.78775999999999"/>
    <x v="1"/>
  </r>
  <r>
    <n v="202201"/>
    <x v="17"/>
    <s v="2022"/>
    <s v="01"/>
    <n v="10005000"/>
    <x v="5"/>
    <x v="5"/>
    <n v="579883"/>
    <n v="958624213"/>
    <n v="579.88300000000004"/>
    <n v="958624.21299999999"/>
    <n v="958.62421300000005"/>
    <x v="1"/>
  </r>
  <r>
    <n v="202201"/>
    <x v="17"/>
    <s v="2022"/>
    <s v="01"/>
    <n v="10005000"/>
    <x v="5"/>
    <x v="6"/>
    <n v="452210"/>
    <n v="1101653337"/>
    <n v="452.21"/>
    <n v="1101653.3370000001"/>
    <n v="1101.653337"/>
    <x v="1"/>
  </r>
  <r>
    <n v="202201"/>
    <x v="17"/>
    <s v="2022"/>
    <s v="01"/>
    <n v="66000000"/>
    <x v="6"/>
    <x v="0"/>
    <n v="5929096"/>
    <n v="3733763004"/>
    <n v="5929.0959999999995"/>
    <n v="3733763.0040000002"/>
    <n v="3733.7630039999999"/>
    <x v="1"/>
  </r>
  <r>
    <n v="202201"/>
    <x v="17"/>
    <s v="2022"/>
    <s v="01"/>
    <n v="66000000"/>
    <x v="6"/>
    <x v="1"/>
    <n v="439917"/>
    <n v="1248971119"/>
    <n v="439.91699999999997"/>
    <n v="1248971.1189999999"/>
    <n v="1248.971119"/>
    <x v="1"/>
  </r>
  <r>
    <n v="202201"/>
    <x v="17"/>
    <s v="2022"/>
    <s v="01"/>
    <n v="66000000"/>
    <x v="6"/>
    <x v="2"/>
    <n v="612042"/>
    <n v="2234296220"/>
    <n v="612.04200000000003"/>
    <n v="2234296.2200000002"/>
    <n v="2234.2962200000002"/>
    <x v="1"/>
  </r>
  <r>
    <n v="202201"/>
    <x v="17"/>
    <s v="2022"/>
    <s v="01"/>
    <n v="66000000"/>
    <x v="6"/>
    <x v="3"/>
    <n v="3319868"/>
    <n v="3577079992"/>
    <n v="3319.8679999999999"/>
    <n v="3577079.9920000001"/>
    <n v="3577.0799919999999"/>
    <x v="1"/>
  </r>
  <r>
    <n v="202201"/>
    <x v="17"/>
    <s v="2022"/>
    <s v="01"/>
    <n v="66000000"/>
    <x v="6"/>
    <x v="4"/>
    <n v="2379874"/>
    <n v="3852884585"/>
    <n v="2379.8739999999998"/>
    <n v="3852884.585"/>
    <n v="3852.8845849999998"/>
    <x v="1"/>
  </r>
  <r>
    <n v="202201"/>
    <x v="17"/>
    <s v="2022"/>
    <s v="01"/>
    <n v="66000000"/>
    <x v="6"/>
    <x v="5"/>
    <n v="5049877"/>
    <n v="8686214286"/>
    <n v="5049.8770000000004"/>
    <n v="8686214.2860000003"/>
    <n v="8686.2142860000004"/>
    <x v="1"/>
  </r>
  <r>
    <n v="202201"/>
    <x v="17"/>
    <s v="2022"/>
    <s v="01"/>
    <n v="66000000"/>
    <x v="6"/>
    <x v="6"/>
    <n v="3252779"/>
    <n v="9752566487"/>
    <n v="3252.779"/>
    <n v="9752566.4869999997"/>
    <n v="9752.5664870000001"/>
    <x v="1"/>
  </r>
  <r>
    <n v="202201"/>
    <x v="17"/>
    <s v="2022"/>
    <s v="01"/>
    <n v="10007000"/>
    <x v="7"/>
    <x v="0"/>
    <n v="1321741"/>
    <n v="743935325"/>
    <n v="1321.741"/>
    <n v="743935.32499999995"/>
    <n v="743.93532500000003"/>
    <x v="1"/>
  </r>
  <r>
    <n v="202201"/>
    <x v="17"/>
    <s v="2022"/>
    <s v="01"/>
    <n v="10007000"/>
    <x v="7"/>
    <x v="1"/>
    <n v="137324"/>
    <n v="381103637"/>
    <n v="137.32400000000001"/>
    <n v="381103.63699999999"/>
    <n v="381.10363699999999"/>
    <x v="1"/>
  </r>
  <r>
    <n v="202201"/>
    <x v="17"/>
    <s v="2022"/>
    <s v="01"/>
    <n v="10007000"/>
    <x v="7"/>
    <x v="2"/>
    <n v="152893"/>
    <n v="541401426"/>
    <n v="152.893"/>
    <n v="541401.42599999998"/>
    <n v="541.40142600000001"/>
    <x v="1"/>
  </r>
  <r>
    <n v="202201"/>
    <x v="17"/>
    <s v="2022"/>
    <s v="01"/>
    <n v="10007000"/>
    <x v="7"/>
    <x v="3"/>
    <n v="976154"/>
    <n v="1136329692"/>
    <n v="976.154"/>
    <n v="1136329.692"/>
    <n v="1136.329692"/>
    <x v="1"/>
  </r>
  <r>
    <n v="202201"/>
    <x v="17"/>
    <s v="2022"/>
    <s v="01"/>
    <n v="10007000"/>
    <x v="7"/>
    <x v="4"/>
    <n v="607552"/>
    <n v="882968530"/>
    <n v="607.55200000000002"/>
    <n v="882968.53"/>
    <n v="882.96852999999999"/>
    <x v="1"/>
  </r>
  <r>
    <n v="202201"/>
    <x v="17"/>
    <s v="2022"/>
    <s v="01"/>
    <n v="10007000"/>
    <x v="7"/>
    <x v="5"/>
    <n v="1168290"/>
    <n v="1922044109"/>
    <n v="1168.29"/>
    <n v="1922044.1089999999"/>
    <n v="1922.0441089999999"/>
    <x v="1"/>
  </r>
  <r>
    <n v="202201"/>
    <x v="17"/>
    <s v="2022"/>
    <s v="01"/>
    <n v="10007000"/>
    <x v="7"/>
    <x v="6"/>
    <n v="924876"/>
    <n v="2546468612"/>
    <n v="924.87599999999998"/>
    <n v="2546468.6120000002"/>
    <n v="2546.4686120000001"/>
    <x v="1"/>
  </r>
  <r>
    <n v="202201"/>
    <x v="17"/>
    <s v="2022"/>
    <s v="01"/>
    <n v="10008000"/>
    <x v="8"/>
    <x v="0"/>
    <n v="441797"/>
    <n v="244570431"/>
    <n v="441.79700000000003"/>
    <n v="244570.43100000001"/>
    <n v="244.57043100000001"/>
    <x v="1"/>
  </r>
  <r>
    <n v="202201"/>
    <x v="17"/>
    <s v="2022"/>
    <s v="01"/>
    <n v="10008000"/>
    <x v="8"/>
    <x v="1"/>
    <n v="44400"/>
    <n v="116116086"/>
    <n v="44.4"/>
    <n v="116116.086"/>
    <n v="116.116086"/>
    <x v="1"/>
  </r>
  <r>
    <n v="202201"/>
    <x v="17"/>
    <s v="2022"/>
    <s v="01"/>
    <n v="10008000"/>
    <x v="8"/>
    <x v="2"/>
    <n v="50902"/>
    <n v="180965700"/>
    <n v="50.902000000000001"/>
    <n v="180965.7"/>
    <n v="180.9657"/>
    <x v="1"/>
  </r>
  <r>
    <n v="202201"/>
    <x v="17"/>
    <s v="2022"/>
    <s v="01"/>
    <n v="10008000"/>
    <x v="8"/>
    <x v="3"/>
    <n v="341925"/>
    <n v="386753323"/>
    <n v="341.92500000000001"/>
    <n v="386753.32299999997"/>
    <n v="386.75332300000002"/>
    <x v="1"/>
  </r>
  <r>
    <n v="202201"/>
    <x v="17"/>
    <s v="2022"/>
    <s v="01"/>
    <n v="10008000"/>
    <x v="8"/>
    <x v="4"/>
    <n v="214533"/>
    <n v="291188776"/>
    <n v="214.53299999999999"/>
    <n v="291188.77600000001"/>
    <n v="291.18877600000002"/>
    <x v="1"/>
  </r>
  <r>
    <n v="202201"/>
    <x v="17"/>
    <s v="2022"/>
    <s v="01"/>
    <n v="10008000"/>
    <x v="8"/>
    <x v="5"/>
    <n v="391470"/>
    <n v="619039226"/>
    <n v="391.47"/>
    <n v="619039.22600000002"/>
    <n v="619.03922599999999"/>
    <x v="1"/>
  </r>
  <r>
    <n v="202201"/>
    <x v="17"/>
    <s v="2022"/>
    <s v="01"/>
    <n v="10008000"/>
    <x v="8"/>
    <x v="6"/>
    <n v="298453"/>
    <n v="828965100"/>
    <n v="298.45299999999997"/>
    <n v="828965.1"/>
    <n v="828.96510000000001"/>
    <x v="1"/>
  </r>
  <r>
    <n v="202201"/>
    <x v="17"/>
    <s v="2022"/>
    <s v="01"/>
    <n v="10009000"/>
    <x v="9"/>
    <x v="0"/>
    <n v="493330"/>
    <n v="262728183"/>
    <n v="493.33"/>
    <n v="262728.18300000002"/>
    <n v="262.728183"/>
    <x v="1"/>
  </r>
  <r>
    <n v="202201"/>
    <x v="17"/>
    <s v="2022"/>
    <s v="01"/>
    <n v="10009000"/>
    <x v="9"/>
    <x v="1"/>
    <n v="55056"/>
    <n v="145608689"/>
    <n v="55.055999999999997"/>
    <n v="145608.68900000001"/>
    <n v="145.608689"/>
    <x v="1"/>
  </r>
  <r>
    <n v="202201"/>
    <x v="17"/>
    <s v="2022"/>
    <s v="01"/>
    <n v="10009000"/>
    <x v="9"/>
    <x v="2"/>
    <n v="64223"/>
    <n v="223935578"/>
    <n v="64.222999999999999"/>
    <n v="223935.57800000001"/>
    <n v="223.93557799999999"/>
    <x v="1"/>
  </r>
  <r>
    <n v="202201"/>
    <x v="17"/>
    <s v="2022"/>
    <s v="01"/>
    <n v="10009000"/>
    <x v="9"/>
    <x v="3"/>
    <n v="454907"/>
    <n v="498336491"/>
    <n v="454.90699999999998"/>
    <n v="498336.49099999998"/>
    <n v="498.33649100000002"/>
    <x v="1"/>
  </r>
  <r>
    <n v="202201"/>
    <x v="17"/>
    <s v="2022"/>
    <s v="01"/>
    <n v="10009000"/>
    <x v="9"/>
    <x v="4"/>
    <n v="268109"/>
    <n v="362434273"/>
    <n v="268.10899999999998"/>
    <n v="362434.27299999999"/>
    <n v="362.43427300000002"/>
    <x v="1"/>
  </r>
  <r>
    <n v="202201"/>
    <x v="17"/>
    <s v="2022"/>
    <s v="01"/>
    <n v="10009000"/>
    <x v="9"/>
    <x v="5"/>
    <n v="471870"/>
    <n v="773026599"/>
    <n v="471.87"/>
    <n v="773026.59900000005"/>
    <n v="773.02659900000003"/>
    <x v="1"/>
  </r>
  <r>
    <n v="202201"/>
    <x v="17"/>
    <s v="2022"/>
    <s v="01"/>
    <n v="10009000"/>
    <x v="9"/>
    <x v="6"/>
    <n v="377513"/>
    <n v="1047067762"/>
    <n v="377.51299999999998"/>
    <n v="1047067.762"/>
    <n v="1047.0677619999999"/>
    <x v="1"/>
  </r>
  <r>
    <n v="202201"/>
    <x v="17"/>
    <s v="2022"/>
    <s v="01"/>
    <n v="10010000"/>
    <x v="10"/>
    <x v="0"/>
    <n v="336414"/>
    <n v="187147699"/>
    <n v="336.41399999999999"/>
    <n v="187147.69899999999"/>
    <n v="187.14769899999999"/>
    <x v="1"/>
  </r>
  <r>
    <n v="202201"/>
    <x v="17"/>
    <s v="2022"/>
    <s v="01"/>
    <n v="10010000"/>
    <x v="10"/>
    <x v="1"/>
    <n v="35087"/>
    <n v="91703895"/>
    <n v="35.087000000000003"/>
    <n v="91703.895000000004"/>
    <n v="91.703895000000003"/>
    <x v="1"/>
  </r>
  <r>
    <n v="202201"/>
    <x v="17"/>
    <s v="2022"/>
    <s v="01"/>
    <n v="10010000"/>
    <x v="10"/>
    <x v="2"/>
    <n v="42188"/>
    <n v="147253551"/>
    <n v="42.188000000000002"/>
    <n v="147253.55100000001"/>
    <n v="147.25355099999999"/>
    <x v="1"/>
  </r>
  <r>
    <n v="202201"/>
    <x v="17"/>
    <s v="2022"/>
    <s v="01"/>
    <n v="10010000"/>
    <x v="10"/>
    <x v="3"/>
    <n v="338428"/>
    <n v="357264102"/>
    <n v="338.428"/>
    <n v="357264.10200000001"/>
    <n v="357.26410199999998"/>
    <x v="1"/>
  </r>
  <r>
    <n v="202201"/>
    <x v="17"/>
    <s v="2022"/>
    <s v="01"/>
    <n v="10010000"/>
    <x v="10"/>
    <x v="4"/>
    <n v="205000"/>
    <n v="261807364"/>
    <n v="205"/>
    <n v="261807.364"/>
    <n v="261.80736400000001"/>
    <x v="1"/>
  </r>
  <r>
    <n v="202201"/>
    <x v="17"/>
    <s v="2022"/>
    <s v="01"/>
    <n v="10010000"/>
    <x v="10"/>
    <x v="5"/>
    <n v="370201"/>
    <n v="614510539"/>
    <n v="370.20100000000002"/>
    <n v="614510.53899999999"/>
    <n v="614.51053899999999"/>
    <x v="1"/>
  </r>
  <r>
    <n v="202201"/>
    <x v="17"/>
    <s v="2022"/>
    <s v="01"/>
    <n v="10010000"/>
    <x v="10"/>
    <x v="6"/>
    <n v="275428"/>
    <n v="732190920"/>
    <n v="275.428"/>
    <n v="732190.92"/>
    <n v="732.19092000000001"/>
    <x v="1"/>
  </r>
  <r>
    <n v="202201"/>
    <x v="17"/>
    <s v="2022"/>
    <s v="01"/>
    <n v="10020000"/>
    <x v="11"/>
    <x v="0"/>
    <n v="375491"/>
    <n v="217404242"/>
    <n v="375.49099999999999"/>
    <n v="217404.242"/>
    <n v="217.40424200000001"/>
    <x v="1"/>
  </r>
  <r>
    <n v="202201"/>
    <x v="17"/>
    <s v="2022"/>
    <s v="01"/>
    <n v="10020000"/>
    <x v="11"/>
    <x v="1"/>
    <n v="32910"/>
    <n v="92044210"/>
    <n v="32.909999999999997"/>
    <n v="92044.21"/>
    <n v="92.044210000000007"/>
    <x v="1"/>
  </r>
  <r>
    <n v="202201"/>
    <x v="17"/>
    <s v="2022"/>
    <s v="01"/>
    <n v="10020000"/>
    <x v="11"/>
    <x v="2"/>
    <n v="45032"/>
    <n v="166872774"/>
    <n v="45.031999999999996"/>
    <n v="166872.774"/>
    <n v="166.87277399999999"/>
    <x v="1"/>
  </r>
  <r>
    <n v="202201"/>
    <x v="17"/>
    <s v="2022"/>
    <s v="01"/>
    <n v="10020000"/>
    <x v="11"/>
    <x v="3"/>
    <n v="245717"/>
    <n v="251869170"/>
    <n v="245.71700000000001"/>
    <n v="251869.17"/>
    <n v="251.86917"/>
    <x v="1"/>
  </r>
  <r>
    <n v="202201"/>
    <x v="17"/>
    <s v="2022"/>
    <s v="01"/>
    <n v="10020000"/>
    <x v="11"/>
    <x v="4"/>
    <n v="166146"/>
    <n v="239574089"/>
    <n v="166.14599999999999"/>
    <n v="239574.08900000001"/>
    <n v="239.57408899999999"/>
    <x v="1"/>
  </r>
  <r>
    <n v="202201"/>
    <x v="17"/>
    <s v="2022"/>
    <s v="01"/>
    <n v="10020000"/>
    <x v="11"/>
    <x v="5"/>
    <n v="385271"/>
    <n v="645792571"/>
    <n v="385.27100000000002"/>
    <n v="645792.571"/>
    <n v="645.79257099999995"/>
    <x v="1"/>
  </r>
  <r>
    <n v="202201"/>
    <x v="17"/>
    <s v="2022"/>
    <s v="01"/>
    <n v="10020000"/>
    <x v="11"/>
    <x v="6"/>
    <n v="252420"/>
    <n v="731768157"/>
    <n v="252.42"/>
    <n v="731768.15700000001"/>
    <n v="731.76815699999997"/>
    <x v="1"/>
  </r>
  <r>
    <n v="202201"/>
    <x v="17"/>
    <s v="2022"/>
    <s v="01"/>
    <n v="67000000"/>
    <x v="12"/>
    <x v="0"/>
    <n v="2580987"/>
    <n v="1459499183"/>
    <n v="2580.9870000000001"/>
    <n v="1459499.183"/>
    <n v="1459.4991829999999"/>
    <x v="1"/>
  </r>
  <r>
    <n v="202201"/>
    <x v="17"/>
    <s v="2022"/>
    <s v="01"/>
    <n v="67000000"/>
    <x v="12"/>
    <x v="1"/>
    <n v="221098"/>
    <n v="571720957"/>
    <n v="221.09800000000001"/>
    <n v="571720.95700000005"/>
    <n v="571.720957"/>
    <x v="1"/>
  </r>
  <r>
    <n v="202201"/>
    <x v="17"/>
    <s v="2022"/>
    <s v="01"/>
    <n v="67000000"/>
    <x v="12"/>
    <x v="2"/>
    <n v="343814"/>
    <n v="1195400771"/>
    <n v="343.81400000000002"/>
    <n v="1195400.7709999999"/>
    <n v="1195.4007710000001"/>
    <x v="1"/>
  </r>
  <r>
    <n v="202201"/>
    <x v="17"/>
    <s v="2022"/>
    <s v="01"/>
    <n v="67000000"/>
    <x v="12"/>
    <x v="3"/>
    <n v="1824474"/>
    <n v="1850770816"/>
    <n v="1824.4739999999999"/>
    <n v="1850770.8160000001"/>
    <n v="1850.770816"/>
    <x v="1"/>
  </r>
  <r>
    <n v="202201"/>
    <x v="17"/>
    <s v="2022"/>
    <s v="01"/>
    <n v="67000000"/>
    <x v="12"/>
    <x v="4"/>
    <n v="1244158"/>
    <n v="1708261449"/>
    <n v="1244.1579999999999"/>
    <n v="1708261.449"/>
    <n v="1708.2614490000001"/>
    <x v="1"/>
  </r>
  <r>
    <n v="202201"/>
    <x v="17"/>
    <s v="2022"/>
    <s v="01"/>
    <n v="67000000"/>
    <x v="12"/>
    <x v="5"/>
    <n v="2714732"/>
    <n v="4470819361"/>
    <n v="2714.732"/>
    <n v="4470819.3609999996"/>
    <n v="4470.8193609999998"/>
    <x v="1"/>
  </r>
  <r>
    <n v="202201"/>
    <x v="17"/>
    <s v="2022"/>
    <s v="01"/>
    <n v="67000000"/>
    <x v="12"/>
    <x v="6"/>
    <n v="1940796"/>
    <n v="5258946574"/>
    <n v="1940.796"/>
    <n v="5258946.574"/>
    <n v="5258.9465739999996"/>
    <x v="1"/>
  </r>
  <r>
    <n v="202201"/>
    <x v="17"/>
    <s v="2022"/>
    <s v="01"/>
    <n v="64000000"/>
    <x v="13"/>
    <x v="0"/>
    <n v="4282940"/>
    <n v="2667056515"/>
    <n v="4282.9399999999996"/>
    <n v="2667056.5150000001"/>
    <n v="2667.0565150000002"/>
    <x v="1"/>
  </r>
  <r>
    <n v="202201"/>
    <x v="17"/>
    <s v="2022"/>
    <s v="01"/>
    <n v="64000000"/>
    <x v="13"/>
    <x v="1"/>
    <n v="332619"/>
    <n v="823939912"/>
    <n v="332.61900000000003"/>
    <n v="823939.91200000001"/>
    <n v="823.93991200000005"/>
    <x v="1"/>
  </r>
  <r>
    <n v="202201"/>
    <x v="17"/>
    <s v="2022"/>
    <s v="01"/>
    <n v="64000000"/>
    <x v="13"/>
    <x v="2"/>
    <n v="551773"/>
    <n v="1969227204"/>
    <n v="551.77300000000002"/>
    <n v="1969227.2039999999"/>
    <n v="1969.227204"/>
    <x v="1"/>
  </r>
  <r>
    <n v="202201"/>
    <x v="17"/>
    <s v="2022"/>
    <s v="01"/>
    <n v="64000000"/>
    <x v="13"/>
    <x v="3"/>
    <n v="2815406"/>
    <n v="2895397740"/>
    <n v="2815.4059999999999"/>
    <n v="2895397.74"/>
    <n v="2895.3977399999999"/>
    <x v="1"/>
  </r>
  <r>
    <n v="202201"/>
    <x v="17"/>
    <s v="2022"/>
    <s v="01"/>
    <n v="64000000"/>
    <x v="13"/>
    <x v="4"/>
    <n v="2031632"/>
    <n v="2678155899"/>
    <n v="2031.6320000000001"/>
    <n v="2678155.8990000002"/>
    <n v="2678.1558989999999"/>
    <x v="1"/>
  </r>
  <r>
    <n v="202201"/>
    <x v="17"/>
    <s v="2022"/>
    <s v="01"/>
    <n v="64000000"/>
    <x v="13"/>
    <x v="5"/>
    <n v="4274657"/>
    <n v="7037965446"/>
    <n v="4274.6570000000002"/>
    <n v="7037965.4460000005"/>
    <n v="7037.9654460000002"/>
    <x v="1"/>
  </r>
  <r>
    <n v="202201"/>
    <x v="17"/>
    <s v="2022"/>
    <s v="01"/>
    <n v="64000000"/>
    <x v="13"/>
    <x v="6"/>
    <n v="2934344"/>
    <n v="8490342631"/>
    <n v="2934.3440000000001"/>
    <n v="8490342.6309999991"/>
    <n v="8490.3426309999995"/>
    <x v="1"/>
  </r>
  <r>
    <n v="202201"/>
    <x v="17"/>
    <s v="2022"/>
    <s v="01"/>
    <n v="10013000"/>
    <x v="14"/>
    <x v="0"/>
    <n v="614825"/>
    <n v="350355856"/>
    <n v="614.82500000000005"/>
    <n v="350355.85600000003"/>
    <n v="350.35585600000002"/>
    <x v="1"/>
  </r>
  <r>
    <n v="202201"/>
    <x v="17"/>
    <s v="2022"/>
    <s v="01"/>
    <n v="10013000"/>
    <x v="14"/>
    <x v="1"/>
    <n v="58208"/>
    <n v="142931923"/>
    <n v="58.207999999999998"/>
    <n v="142931.92300000001"/>
    <n v="142.93192300000001"/>
    <x v="1"/>
  </r>
  <r>
    <n v="202201"/>
    <x v="17"/>
    <s v="2022"/>
    <s v="01"/>
    <n v="10013000"/>
    <x v="14"/>
    <x v="2"/>
    <n v="87554"/>
    <n v="311412817"/>
    <n v="87.554000000000002"/>
    <n v="311412.81699999998"/>
    <n v="311.41281700000002"/>
    <x v="1"/>
  </r>
  <r>
    <n v="202201"/>
    <x v="17"/>
    <s v="2022"/>
    <s v="01"/>
    <n v="10013000"/>
    <x v="14"/>
    <x v="3"/>
    <n v="564618"/>
    <n v="588376217"/>
    <n v="564.61800000000005"/>
    <n v="588376.21699999995"/>
    <n v="588.376217"/>
    <x v="1"/>
  </r>
  <r>
    <n v="202201"/>
    <x v="17"/>
    <s v="2022"/>
    <s v="01"/>
    <n v="10013000"/>
    <x v="14"/>
    <x v="4"/>
    <n v="349830"/>
    <n v="455021650"/>
    <n v="349.83"/>
    <n v="455021.65"/>
    <n v="455.02165000000002"/>
    <x v="1"/>
  </r>
  <r>
    <n v="202201"/>
    <x v="17"/>
    <s v="2022"/>
    <s v="01"/>
    <n v="10013000"/>
    <x v="14"/>
    <x v="5"/>
    <n v="638523"/>
    <n v="1030974190"/>
    <n v="638.52300000000002"/>
    <n v="1030974.19"/>
    <n v="1030.9741899999999"/>
    <x v="1"/>
  </r>
  <r>
    <n v="202201"/>
    <x v="17"/>
    <s v="2022"/>
    <s v="01"/>
    <n v="10013000"/>
    <x v="14"/>
    <x v="6"/>
    <n v="506023"/>
    <n v="1536055915"/>
    <n v="506.02300000000002"/>
    <n v="1536055.915"/>
    <n v="1536.0559149999999"/>
    <x v="1"/>
  </r>
  <r>
    <n v="202201"/>
    <x v="17"/>
    <s v="2022"/>
    <s v="01"/>
    <n v="10017000"/>
    <x v="15"/>
    <x v="0"/>
    <n v="609681"/>
    <n v="333369202"/>
    <n v="609.68100000000004"/>
    <n v="333369.20199999999"/>
    <n v="333.36920199999997"/>
    <x v="1"/>
  </r>
  <r>
    <n v="202201"/>
    <x v="17"/>
    <s v="2022"/>
    <s v="01"/>
    <n v="10017000"/>
    <x v="15"/>
    <x v="1"/>
    <n v="51837"/>
    <n v="150132874"/>
    <n v="51.837000000000003"/>
    <n v="150132.87400000001"/>
    <n v="150.13287399999999"/>
    <x v="1"/>
  </r>
  <r>
    <n v="202201"/>
    <x v="17"/>
    <s v="2022"/>
    <s v="01"/>
    <n v="10017000"/>
    <x v="15"/>
    <x v="2"/>
    <n v="61018"/>
    <n v="228606028"/>
    <n v="61.018000000000001"/>
    <n v="228606.02799999999"/>
    <n v="228.60602800000001"/>
    <x v="1"/>
  </r>
  <r>
    <n v="202201"/>
    <x v="17"/>
    <s v="2022"/>
    <s v="01"/>
    <n v="10017000"/>
    <x v="15"/>
    <x v="3"/>
    <n v="387539"/>
    <n v="357526329"/>
    <n v="387.53899999999999"/>
    <n v="357526.32900000003"/>
    <n v="357.52632899999998"/>
    <x v="1"/>
  </r>
  <r>
    <n v="202201"/>
    <x v="17"/>
    <s v="2022"/>
    <s v="01"/>
    <n v="10017000"/>
    <x v="15"/>
    <x v="4"/>
    <n v="310283"/>
    <n v="394111621"/>
    <n v="310.28300000000002"/>
    <n v="394111.62099999998"/>
    <n v="394.11162100000001"/>
    <x v="1"/>
  </r>
  <r>
    <n v="202201"/>
    <x v="17"/>
    <s v="2022"/>
    <s v="01"/>
    <n v="10017000"/>
    <x v="15"/>
    <x v="5"/>
    <n v="584424"/>
    <n v="868837475"/>
    <n v="584.42399999999998"/>
    <n v="868837.47499999998"/>
    <n v="868.83747500000004"/>
    <x v="1"/>
  </r>
  <r>
    <n v="202201"/>
    <x v="17"/>
    <s v="2022"/>
    <s v="01"/>
    <n v="10017000"/>
    <x v="15"/>
    <x v="6"/>
    <n v="434984"/>
    <n v="1030547315"/>
    <n v="434.98399999999998"/>
    <n v="1030547.3149999999"/>
    <n v="1030.547315"/>
    <x v="1"/>
  </r>
  <r>
    <n v="202201"/>
    <x v="17"/>
    <s v="2022"/>
    <s v="01"/>
    <n v="10002000"/>
    <x v="16"/>
    <x v="0"/>
    <n v="494619"/>
    <n v="249307907"/>
    <n v="494.61900000000003"/>
    <n v="249307.90700000001"/>
    <n v="249.307907"/>
    <x v="1"/>
  </r>
  <r>
    <n v="202201"/>
    <x v="17"/>
    <s v="2022"/>
    <s v="01"/>
    <n v="10002000"/>
    <x v="16"/>
    <x v="1"/>
    <n v="41404"/>
    <n v="119369047"/>
    <n v="41.404000000000003"/>
    <n v="119369.04700000001"/>
    <n v="119.36904699999999"/>
    <x v="1"/>
  </r>
  <r>
    <n v="202201"/>
    <x v="17"/>
    <s v="2022"/>
    <s v="01"/>
    <n v="10002000"/>
    <x v="16"/>
    <x v="2"/>
    <n v="60908"/>
    <n v="235993469"/>
    <n v="60.908000000000001"/>
    <n v="235993.46900000001"/>
    <n v="235.993469"/>
    <x v="1"/>
  </r>
  <r>
    <n v="202201"/>
    <x v="17"/>
    <s v="2022"/>
    <s v="01"/>
    <n v="10002000"/>
    <x v="16"/>
    <x v="3"/>
    <n v="329580"/>
    <n v="344670204"/>
    <n v="329.58"/>
    <n v="344670.20400000003"/>
    <n v="344.67020400000001"/>
    <x v="1"/>
  </r>
  <r>
    <n v="202201"/>
    <x v="17"/>
    <s v="2022"/>
    <s v="01"/>
    <n v="10002000"/>
    <x v="16"/>
    <x v="4"/>
    <n v="249662"/>
    <n v="348182659"/>
    <n v="249.66200000000001"/>
    <n v="348182.65899999999"/>
    <n v="348.182659"/>
    <x v="1"/>
  </r>
  <r>
    <n v="202201"/>
    <x v="17"/>
    <s v="2022"/>
    <s v="01"/>
    <n v="10002000"/>
    <x v="16"/>
    <x v="5"/>
    <n v="495941"/>
    <n v="706778952"/>
    <n v="495.94099999999997"/>
    <n v="706778.95200000005"/>
    <n v="706.778952"/>
    <x v="1"/>
  </r>
  <r>
    <n v="202201"/>
    <x v="17"/>
    <s v="2022"/>
    <s v="01"/>
    <n v="10002000"/>
    <x v="16"/>
    <x v="6"/>
    <n v="331418"/>
    <n v="863916904"/>
    <n v="331.41800000000001"/>
    <n v="863916.90399999998"/>
    <n v="863.91690400000005"/>
    <x v="1"/>
  </r>
  <r>
    <n v="202201"/>
    <x v="17"/>
    <s v="2022"/>
    <s v="01"/>
    <n v="10015000"/>
    <x v="17"/>
    <x v="0"/>
    <n v="363953"/>
    <n v="215122559"/>
    <n v="363.95299999999997"/>
    <n v="215122.55900000001"/>
    <n v="215.122559"/>
    <x v="1"/>
  </r>
  <r>
    <n v="202201"/>
    <x v="17"/>
    <s v="2022"/>
    <s v="01"/>
    <n v="10015000"/>
    <x v="17"/>
    <x v="1"/>
    <n v="30039"/>
    <n v="83088692"/>
    <n v="30.039000000000001"/>
    <n v="83088.691999999995"/>
    <n v="83.088691999999995"/>
    <x v="1"/>
  </r>
  <r>
    <n v="202201"/>
    <x v="17"/>
    <s v="2022"/>
    <s v="01"/>
    <n v="10015000"/>
    <x v="17"/>
    <x v="2"/>
    <n v="43067"/>
    <n v="168126901"/>
    <n v="43.067"/>
    <n v="168126.90100000001"/>
    <n v="168.126901"/>
    <x v="1"/>
  </r>
  <r>
    <n v="202201"/>
    <x v="17"/>
    <s v="2022"/>
    <s v="01"/>
    <n v="10015000"/>
    <x v="17"/>
    <x v="3"/>
    <n v="233020"/>
    <n v="237741957"/>
    <n v="233.02"/>
    <n v="237741.95699999999"/>
    <n v="237.74195700000001"/>
    <x v="1"/>
  </r>
  <r>
    <n v="202201"/>
    <x v="17"/>
    <s v="2022"/>
    <s v="01"/>
    <n v="10015000"/>
    <x v="17"/>
    <x v="4"/>
    <n v="172722"/>
    <n v="218687435"/>
    <n v="172.72200000000001"/>
    <n v="218687.435"/>
    <n v="218.68743499999999"/>
    <x v="1"/>
  </r>
  <r>
    <n v="202201"/>
    <x v="17"/>
    <s v="2022"/>
    <s v="01"/>
    <n v="10015000"/>
    <x v="17"/>
    <x v="5"/>
    <n v="328934"/>
    <n v="495370494"/>
    <n v="328.93400000000003"/>
    <n v="495370.49400000001"/>
    <n v="495.37049400000001"/>
    <x v="1"/>
  </r>
  <r>
    <n v="202201"/>
    <x v="17"/>
    <s v="2022"/>
    <s v="01"/>
    <n v="10015000"/>
    <x v="17"/>
    <x v="6"/>
    <n v="208838"/>
    <n v="624545250"/>
    <n v="208.83799999999999"/>
    <n v="624545.25"/>
    <n v="624.54525000000001"/>
    <x v="1"/>
  </r>
  <r>
    <n v="202201"/>
    <x v="17"/>
    <s v="2022"/>
    <s v="01"/>
    <n v="10014000"/>
    <x v="18"/>
    <x v="0"/>
    <n v="164533"/>
    <n v="91890514"/>
    <n v="164.53299999999999"/>
    <n v="91890.513999999996"/>
    <n v="91.890513999999996"/>
    <x v="1"/>
  </r>
  <r>
    <n v="202201"/>
    <x v="17"/>
    <s v="2022"/>
    <s v="01"/>
    <n v="10014000"/>
    <x v="18"/>
    <x v="1"/>
    <n v="18234"/>
    <n v="47299117"/>
    <n v="18.234000000000002"/>
    <n v="47299.116999999998"/>
    <n v="47.299117000000003"/>
    <x v="1"/>
  </r>
  <r>
    <n v="202201"/>
    <x v="17"/>
    <s v="2022"/>
    <s v="01"/>
    <n v="10014000"/>
    <x v="18"/>
    <x v="2"/>
    <n v="19496"/>
    <n v="75565471"/>
    <n v="19.495999999999999"/>
    <n v="75565.471000000005"/>
    <n v="75.565471000000002"/>
    <x v="1"/>
  </r>
  <r>
    <n v="202201"/>
    <x v="17"/>
    <s v="2022"/>
    <s v="01"/>
    <n v="10014000"/>
    <x v="18"/>
    <x v="3"/>
    <n v="132250"/>
    <n v="139666894"/>
    <n v="132.25"/>
    <n v="139666.894"/>
    <n v="139.66689400000001"/>
    <x v="1"/>
  </r>
  <r>
    <n v="202201"/>
    <x v="17"/>
    <s v="2022"/>
    <s v="01"/>
    <n v="10014000"/>
    <x v="18"/>
    <x v="4"/>
    <n v="89963"/>
    <n v="115722518"/>
    <n v="89.962999999999994"/>
    <n v="115722.518"/>
    <n v="115.72251799999999"/>
    <x v="1"/>
  </r>
  <r>
    <n v="202201"/>
    <x v="17"/>
    <s v="2022"/>
    <s v="01"/>
    <n v="10014000"/>
    <x v="18"/>
    <x v="5"/>
    <n v="156154"/>
    <n v="237636775"/>
    <n v="156.154"/>
    <n v="237636.77499999999"/>
    <n v="237.636775"/>
    <x v="1"/>
  </r>
  <r>
    <n v="202201"/>
    <x v="17"/>
    <s v="2022"/>
    <s v="01"/>
    <n v="10014000"/>
    <x v="18"/>
    <x v="6"/>
    <n v="100425"/>
    <n v="323266353"/>
    <n v="100.425"/>
    <n v="323266.353"/>
    <n v="323.26635299999998"/>
    <x v="1"/>
  </r>
  <r>
    <n v="202201"/>
    <x v="17"/>
    <s v="2022"/>
    <s v="01"/>
    <n v="10016000"/>
    <x v="19"/>
    <x v="0"/>
    <n v="67373"/>
    <n v="37712662"/>
    <n v="67.373000000000005"/>
    <n v="37712.661999999997"/>
    <n v="37.712662000000002"/>
    <x v="1"/>
  </r>
  <r>
    <n v="202201"/>
    <x v="17"/>
    <s v="2022"/>
    <s v="01"/>
    <n v="10016000"/>
    <x v="19"/>
    <x v="1"/>
    <n v="8688"/>
    <n v="25292122"/>
    <n v="8.6880000000000006"/>
    <n v="25292.121999999999"/>
    <n v="25.292121999999999"/>
    <x v="1"/>
  </r>
  <r>
    <n v="202201"/>
    <x v="17"/>
    <s v="2022"/>
    <s v="01"/>
    <n v="10016000"/>
    <x v="19"/>
    <x v="2"/>
    <n v="10714"/>
    <n v="37367922"/>
    <n v="10.714"/>
    <n v="37367.921999999999"/>
    <n v="37.367922"/>
    <x v="1"/>
  </r>
  <r>
    <n v="202201"/>
    <x v="17"/>
    <s v="2022"/>
    <s v="01"/>
    <n v="10016000"/>
    <x v="19"/>
    <x v="3"/>
    <n v="52815"/>
    <n v="65904287"/>
    <n v="52.814999999999998"/>
    <n v="65904.286999999997"/>
    <n v="65.904286999999997"/>
    <x v="1"/>
  </r>
  <r>
    <n v="202201"/>
    <x v="17"/>
    <s v="2022"/>
    <s v="01"/>
    <n v="10016000"/>
    <x v="19"/>
    <x v="4"/>
    <n v="44671"/>
    <n v="55690705"/>
    <n v="44.670999999999999"/>
    <n v="55690.705000000002"/>
    <n v="55.690705000000001"/>
    <x v="1"/>
  </r>
  <r>
    <n v="202201"/>
    <x v="17"/>
    <s v="2022"/>
    <s v="01"/>
    <n v="10016000"/>
    <x v="19"/>
    <x v="5"/>
    <n v="72122"/>
    <n v="102894081"/>
    <n v="72.122"/>
    <n v="102894.08100000001"/>
    <n v="102.894081"/>
    <x v="1"/>
  </r>
  <r>
    <n v="202201"/>
    <x v="17"/>
    <s v="2022"/>
    <s v="01"/>
    <n v="10016000"/>
    <x v="19"/>
    <x v="6"/>
    <n v="44720"/>
    <n v="129837838"/>
    <n v="44.72"/>
    <n v="129837.838"/>
    <n v="129.837838"/>
    <x v="1"/>
  </r>
  <r>
    <n v="202201"/>
    <x v="17"/>
    <s v="2022"/>
    <s v="01"/>
    <s v="9002000"/>
    <x v="20"/>
    <x v="0"/>
    <n v="62830"/>
    <n v="55045253"/>
    <n v="62.83"/>
    <n v="55045.252999999997"/>
    <n v="55.045253000000002"/>
    <x v="1"/>
  </r>
  <r>
    <n v="202201"/>
    <x v="17"/>
    <s v="2022"/>
    <s v="01"/>
    <s v="9002000"/>
    <x v="20"/>
    <x v="1"/>
    <n v="6881"/>
    <n v="17812043"/>
    <n v="6.8810000000000002"/>
    <n v="17812.043000000001"/>
    <n v="17.812042999999999"/>
    <x v="1"/>
  </r>
  <r>
    <n v="202201"/>
    <x v="17"/>
    <s v="2022"/>
    <s v="01"/>
    <s v="9002000"/>
    <x v="20"/>
    <x v="2"/>
    <n v="9402"/>
    <n v="38566377"/>
    <n v="9.4019999999999992"/>
    <n v="38566.377"/>
    <n v="38.566377000000003"/>
    <x v="1"/>
  </r>
  <r>
    <n v="202201"/>
    <x v="17"/>
    <s v="2022"/>
    <s v="01"/>
    <s v="9002000"/>
    <x v="20"/>
    <x v="3"/>
    <n v="34355"/>
    <n v="43546511"/>
    <n v="34.354999999999997"/>
    <n v="43546.510999999999"/>
    <n v="43.546511000000002"/>
    <x v="1"/>
  </r>
  <r>
    <n v="202201"/>
    <x v="17"/>
    <s v="2022"/>
    <s v="01"/>
    <s v="9002000"/>
    <x v="20"/>
    <x v="4"/>
    <n v="38387"/>
    <n v="59635453"/>
    <n v="38.387"/>
    <n v="59635.453000000001"/>
    <n v="59.635452999999998"/>
    <x v="1"/>
  </r>
  <r>
    <n v="202201"/>
    <x v="17"/>
    <s v="2022"/>
    <s v="01"/>
    <s v="9002000"/>
    <x v="20"/>
    <x v="5"/>
    <n v="73990"/>
    <n v="116681298"/>
    <n v="73.989999999999995"/>
    <n v="116681.298"/>
    <n v="116.681298"/>
    <x v="1"/>
  </r>
  <r>
    <n v="202201"/>
    <x v="17"/>
    <s v="2022"/>
    <s v="01"/>
    <s v="9002000"/>
    <x v="20"/>
    <x v="6"/>
    <n v="39781"/>
    <n v="122191871"/>
    <n v="39.780999999999999"/>
    <n v="122191.871"/>
    <n v="122.19187100000001"/>
    <x v="1"/>
  </r>
  <r>
    <n v="202201"/>
    <x v="17"/>
    <s v="2022"/>
    <s v="01"/>
    <n v="9007000"/>
    <x v="21"/>
    <x v="0"/>
    <n v="10743"/>
    <n v="9028722"/>
    <n v="10.743"/>
    <n v="9028.7219999999998"/>
    <n v="9.0287220000000001"/>
    <x v="1"/>
  </r>
  <r>
    <n v="202201"/>
    <x v="17"/>
    <s v="2022"/>
    <s v="01"/>
    <n v="9007000"/>
    <x v="21"/>
    <x v="1"/>
    <n v="882"/>
    <n v="2363499"/>
    <n v="0.88200000000000001"/>
    <n v="2363.4989999999998"/>
    <n v="2.363499"/>
    <x v="1"/>
  </r>
  <r>
    <n v="202201"/>
    <x v="17"/>
    <s v="2022"/>
    <s v="01"/>
    <n v="9007000"/>
    <x v="21"/>
    <x v="2"/>
    <n v="1395"/>
    <n v="3600982"/>
    <n v="1.395"/>
    <n v="3600.982"/>
    <n v="3.6009820000000001"/>
    <x v="1"/>
  </r>
  <r>
    <n v="202201"/>
    <x v="17"/>
    <s v="2022"/>
    <s v="01"/>
    <n v="9007000"/>
    <x v="21"/>
    <x v="3"/>
    <n v="7528"/>
    <n v="12166145"/>
    <n v="7.5279999999999996"/>
    <n v="12166.145"/>
    <n v="12.166145"/>
    <x v="1"/>
  </r>
  <r>
    <n v="202201"/>
    <x v="17"/>
    <s v="2022"/>
    <s v="01"/>
    <n v="9007000"/>
    <x v="21"/>
    <x v="4"/>
    <n v="7097"/>
    <n v="9041449"/>
    <n v="7.0970000000000004"/>
    <n v="9041.4490000000005"/>
    <n v="9.0414490000000001"/>
    <x v="1"/>
  </r>
  <r>
    <n v="202201"/>
    <x v="17"/>
    <s v="2022"/>
    <s v="01"/>
    <n v="9007000"/>
    <x v="21"/>
    <x v="5"/>
    <n v="8920"/>
    <n v="16545818"/>
    <n v="8.92"/>
    <n v="16545.817999999999"/>
    <n v="16.545818000000001"/>
    <x v="1"/>
  </r>
  <r>
    <n v="202201"/>
    <x v="17"/>
    <s v="2022"/>
    <s v="01"/>
    <n v="9007000"/>
    <x v="21"/>
    <x v="6"/>
    <n v="7415"/>
    <n v="17763536"/>
    <n v="7.415"/>
    <n v="17763.536"/>
    <n v="17.763535999999998"/>
    <x v="1"/>
  </r>
  <r>
    <n v="202202"/>
    <x v="18"/>
    <s v="2022"/>
    <s v="02"/>
    <n v="63000000"/>
    <x v="0"/>
    <x v="0"/>
    <n v="8691670"/>
    <n v="5345582033"/>
    <n v="8691.67"/>
    <n v="5345582.0329999998"/>
    <n v="5345.5820329999997"/>
    <x v="1"/>
  </r>
  <r>
    <n v="202202"/>
    <x v="18"/>
    <s v="2022"/>
    <s v="02"/>
    <n v="63000000"/>
    <x v="0"/>
    <x v="1"/>
    <n v="439873"/>
    <n v="1513947238"/>
    <n v="439.87299999999999"/>
    <n v="1513947.2379999999"/>
    <n v="1513.947238"/>
    <x v="1"/>
  </r>
  <r>
    <n v="202202"/>
    <x v="18"/>
    <s v="2022"/>
    <s v="02"/>
    <n v="63000000"/>
    <x v="0"/>
    <x v="2"/>
    <n v="715370"/>
    <n v="2981479022"/>
    <n v="715.37"/>
    <n v="2981479.0219999999"/>
    <n v="2981.479022"/>
    <x v="1"/>
  </r>
  <r>
    <n v="202202"/>
    <x v="18"/>
    <s v="2022"/>
    <s v="02"/>
    <n v="63000000"/>
    <x v="0"/>
    <x v="3"/>
    <n v="3823757"/>
    <n v="3062119445"/>
    <n v="3823.7570000000001"/>
    <n v="3062119.4449999998"/>
    <n v="3062.1194449999998"/>
    <x v="1"/>
  </r>
  <r>
    <n v="202202"/>
    <x v="18"/>
    <s v="2022"/>
    <s v="02"/>
    <n v="63000000"/>
    <x v="0"/>
    <x v="4"/>
    <n v="3526512"/>
    <n v="6924161513"/>
    <n v="3526.5120000000002"/>
    <n v="6924161.5130000003"/>
    <n v="6924.161513"/>
    <x v="1"/>
  </r>
  <r>
    <n v="202202"/>
    <x v="18"/>
    <s v="2022"/>
    <s v="02"/>
    <n v="63000000"/>
    <x v="0"/>
    <x v="5"/>
    <n v="6469702"/>
    <n v="10113538343"/>
    <n v="6469.7020000000002"/>
    <n v="10113538.343"/>
    <n v="10113.538343"/>
    <x v="1"/>
  </r>
  <r>
    <n v="202202"/>
    <x v="18"/>
    <s v="2022"/>
    <s v="02"/>
    <n v="63000000"/>
    <x v="0"/>
    <x v="6"/>
    <n v="3764453"/>
    <n v="10205494835"/>
    <n v="3764.453"/>
    <n v="10205494.835000001"/>
    <n v="10205.494835"/>
    <x v="1"/>
  </r>
  <r>
    <n v="202202"/>
    <x v="18"/>
    <s v="2022"/>
    <s v="02"/>
    <n v="65000000"/>
    <x v="1"/>
    <x v="0"/>
    <n v="9318003"/>
    <n v="4911222552"/>
    <n v="9318.0030000000006"/>
    <n v="4911222.5520000001"/>
    <n v="4911.2225520000002"/>
    <x v="1"/>
  </r>
  <r>
    <n v="202202"/>
    <x v="18"/>
    <s v="2022"/>
    <s v="02"/>
    <n v="65000000"/>
    <x v="1"/>
    <x v="1"/>
    <n v="542875"/>
    <n v="1482850130"/>
    <n v="542.875"/>
    <n v="1482850.13"/>
    <n v="1482.85013"/>
    <x v="1"/>
  </r>
  <r>
    <n v="202202"/>
    <x v="18"/>
    <s v="2022"/>
    <s v="02"/>
    <n v="65000000"/>
    <x v="1"/>
    <x v="2"/>
    <n v="900342"/>
    <n v="3024514072"/>
    <n v="900.34199999999998"/>
    <n v="3024514.0720000002"/>
    <n v="3024.5140719999999"/>
    <x v="1"/>
  </r>
  <r>
    <n v="202202"/>
    <x v="18"/>
    <s v="2022"/>
    <s v="02"/>
    <n v="65000000"/>
    <x v="1"/>
    <x v="3"/>
    <n v="4607906"/>
    <n v="3963047267"/>
    <n v="4607.9059999999999"/>
    <n v="3963047.267"/>
    <n v="3963.0472669999999"/>
    <x v="1"/>
  </r>
  <r>
    <n v="202202"/>
    <x v="18"/>
    <s v="2022"/>
    <s v="02"/>
    <n v="65000000"/>
    <x v="1"/>
    <x v="4"/>
    <n v="4301855"/>
    <n v="7764147020"/>
    <n v="4301.8549999999996"/>
    <n v="7764147.0199999996"/>
    <n v="7764.1470200000003"/>
    <x v="1"/>
  </r>
  <r>
    <n v="202202"/>
    <x v="18"/>
    <s v="2022"/>
    <s v="02"/>
    <n v="65000000"/>
    <x v="1"/>
    <x v="5"/>
    <n v="7956764"/>
    <n v="11212289181"/>
    <n v="7956.7640000000001"/>
    <n v="11212289.181"/>
    <n v="11212.289181"/>
    <x v="1"/>
  </r>
  <r>
    <n v="202202"/>
    <x v="18"/>
    <s v="2022"/>
    <s v="02"/>
    <n v="65000000"/>
    <x v="1"/>
    <x v="6"/>
    <n v="5101497"/>
    <n v="12048112269"/>
    <n v="5101.4970000000003"/>
    <n v="12048112.268999999"/>
    <n v="12048.112268999999"/>
    <x v="1"/>
  </r>
  <r>
    <n v="202202"/>
    <x v="18"/>
    <s v="2022"/>
    <s v="02"/>
    <n v="68000000"/>
    <x v="2"/>
    <x v="0"/>
    <n v="4163804"/>
    <n v="2032019579"/>
    <n v="4163.8040000000001"/>
    <n v="2032019.5789999999"/>
    <n v="2032.019579"/>
    <x v="1"/>
  </r>
  <r>
    <n v="202202"/>
    <x v="18"/>
    <s v="2022"/>
    <s v="02"/>
    <n v="68000000"/>
    <x v="2"/>
    <x v="1"/>
    <n v="232631"/>
    <n v="660924080"/>
    <n v="232.631"/>
    <n v="660924.07999999996"/>
    <n v="660.92408"/>
    <x v="1"/>
  </r>
  <r>
    <n v="202202"/>
    <x v="18"/>
    <s v="2022"/>
    <s v="02"/>
    <n v="68000000"/>
    <x v="2"/>
    <x v="2"/>
    <n v="425231"/>
    <n v="1399771151"/>
    <n v="425.23099999999999"/>
    <n v="1399771.1510000001"/>
    <n v="1399.7711509999999"/>
    <x v="1"/>
  </r>
  <r>
    <n v="202202"/>
    <x v="18"/>
    <s v="2022"/>
    <s v="02"/>
    <n v="68000000"/>
    <x v="2"/>
    <x v="3"/>
    <n v="2266329"/>
    <n v="2338745571"/>
    <n v="2266.3290000000002"/>
    <n v="2338745.571"/>
    <n v="2338.7455709999999"/>
    <x v="1"/>
  </r>
  <r>
    <n v="202202"/>
    <x v="18"/>
    <s v="2022"/>
    <s v="02"/>
    <n v="68000000"/>
    <x v="2"/>
    <x v="4"/>
    <n v="1916371"/>
    <n v="3233826005"/>
    <n v="1916.3710000000001"/>
    <n v="3233826.0049999999"/>
    <n v="3233.8260049999999"/>
    <x v="1"/>
  </r>
  <r>
    <n v="202202"/>
    <x v="18"/>
    <s v="2022"/>
    <s v="02"/>
    <n v="68000000"/>
    <x v="2"/>
    <x v="5"/>
    <n v="3496632"/>
    <n v="5552327522"/>
    <n v="3496.6320000000001"/>
    <n v="5552327.5219999999"/>
    <n v="5552.3275219999996"/>
    <x v="1"/>
  </r>
  <r>
    <n v="202202"/>
    <x v="18"/>
    <s v="2022"/>
    <s v="02"/>
    <n v="68000000"/>
    <x v="2"/>
    <x v="6"/>
    <n v="2354127"/>
    <n v="5552541881"/>
    <n v="2354.127"/>
    <n v="5552541.8810000001"/>
    <n v="5552.5418810000001"/>
    <x v="1"/>
  </r>
  <r>
    <n v="202202"/>
    <x v="18"/>
    <s v="2022"/>
    <s v="02"/>
    <n v="10004000"/>
    <x v="3"/>
    <x v="0"/>
    <n v="1208103"/>
    <n v="656795250"/>
    <n v="1208.1030000000001"/>
    <n v="656795.25"/>
    <n v="656.79525000000001"/>
    <x v="1"/>
  </r>
  <r>
    <n v="202202"/>
    <x v="18"/>
    <s v="2022"/>
    <s v="02"/>
    <n v="10004000"/>
    <x v="3"/>
    <x v="1"/>
    <n v="61069"/>
    <n v="179629103"/>
    <n v="61.069000000000003"/>
    <n v="179629.103"/>
    <n v="179.62910299999999"/>
    <x v="1"/>
  </r>
  <r>
    <n v="202202"/>
    <x v="18"/>
    <s v="2022"/>
    <s v="02"/>
    <n v="10004000"/>
    <x v="3"/>
    <x v="2"/>
    <n v="115369"/>
    <n v="430592695"/>
    <n v="115.369"/>
    <n v="430592.69500000001"/>
    <n v="430.59269499999999"/>
    <x v="1"/>
  </r>
  <r>
    <n v="202202"/>
    <x v="18"/>
    <s v="2022"/>
    <s v="02"/>
    <n v="10004000"/>
    <x v="3"/>
    <x v="3"/>
    <n v="596582"/>
    <n v="672640783"/>
    <n v="596.58199999999999"/>
    <n v="672640.78300000005"/>
    <n v="672.64078300000006"/>
    <x v="1"/>
  </r>
  <r>
    <n v="202202"/>
    <x v="18"/>
    <s v="2022"/>
    <s v="02"/>
    <n v="10004000"/>
    <x v="3"/>
    <x v="4"/>
    <n v="504217"/>
    <n v="948870014"/>
    <n v="504.21699999999998"/>
    <n v="948870.01399999997"/>
    <n v="948.87001399999997"/>
    <x v="1"/>
  </r>
  <r>
    <n v="202202"/>
    <x v="18"/>
    <s v="2022"/>
    <s v="02"/>
    <n v="10004000"/>
    <x v="3"/>
    <x v="5"/>
    <n v="988273"/>
    <n v="1583979314"/>
    <n v="988.27300000000002"/>
    <n v="1583979.314"/>
    <n v="1583.9793139999999"/>
    <x v="1"/>
  </r>
  <r>
    <n v="202202"/>
    <x v="18"/>
    <s v="2022"/>
    <s v="02"/>
    <n v="10004000"/>
    <x v="3"/>
    <x v="6"/>
    <n v="616769"/>
    <n v="1534585347"/>
    <n v="616.76900000000001"/>
    <n v="1534585.3470000001"/>
    <n v="1534.585347"/>
    <x v="1"/>
  </r>
  <r>
    <n v="202202"/>
    <x v="18"/>
    <s v="2022"/>
    <s v="02"/>
    <n v="10018000"/>
    <x v="4"/>
    <x v="0"/>
    <n v="1184286"/>
    <n v="634561387"/>
    <n v="1184.2860000000001"/>
    <n v="634561.38699999999"/>
    <n v="634.56138699999997"/>
    <x v="1"/>
  </r>
  <r>
    <n v="202202"/>
    <x v="18"/>
    <s v="2022"/>
    <s v="02"/>
    <n v="10018000"/>
    <x v="4"/>
    <x v="1"/>
    <n v="56748"/>
    <n v="187019149"/>
    <n v="56.747999999999998"/>
    <n v="187019.149"/>
    <n v="187.019149"/>
    <x v="1"/>
  </r>
  <r>
    <n v="202202"/>
    <x v="18"/>
    <s v="2022"/>
    <s v="02"/>
    <n v="10018000"/>
    <x v="4"/>
    <x v="2"/>
    <n v="113959"/>
    <n v="418190388"/>
    <n v="113.959"/>
    <n v="418190.38799999998"/>
    <n v="418.19038799999998"/>
    <x v="1"/>
  </r>
  <r>
    <n v="202202"/>
    <x v="18"/>
    <s v="2022"/>
    <s v="02"/>
    <n v="10018000"/>
    <x v="4"/>
    <x v="3"/>
    <n v="536217"/>
    <n v="563117609"/>
    <n v="536.21699999999998"/>
    <n v="563117.60900000005"/>
    <n v="563.11760900000002"/>
    <x v="1"/>
  </r>
  <r>
    <n v="202202"/>
    <x v="18"/>
    <s v="2022"/>
    <s v="02"/>
    <n v="10018000"/>
    <x v="4"/>
    <x v="4"/>
    <n v="487898"/>
    <n v="968816434"/>
    <n v="487.89800000000002"/>
    <n v="968816.43400000001"/>
    <n v="968.81643399999996"/>
    <x v="1"/>
  </r>
  <r>
    <n v="202202"/>
    <x v="18"/>
    <s v="2022"/>
    <s v="02"/>
    <n v="10018000"/>
    <x v="4"/>
    <x v="5"/>
    <n v="1005825"/>
    <n v="1559495606"/>
    <n v="1005.825"/>
    <n v="1559495.6059999999"/>
    <n v="1559.495606"/>
    <x v="1"/>
  </r>
  <r>
    <n v="202202"/>
    <x v="18"/>
    <s v="2022"/>
    <s v="02"/>
    <n v="10018000"/>
    <x v="4"/>
    <x v="6"/>
    <n v="594764"/>
    <n v="1495069264"/>
    <n v="594.76400000000001"/>
    <n v="1495069.264"/>
    <n v="1495.069264"/>
    <x v="1"/>
  </r>
  <r>
    <n v="202202"/>
    <x v="18"/>
    <s v="2022"/>
    <s v="02"/>
    <n v="10005000"/>
    <x v="5"/>
    <x v="0"/>
    <n v="600622"/>
    <n v="294860654"/>
    <n v="600.62199999999996"/>
    <n v="294860.65399999998"/>
    <n v="294.86065400000001"/>
    <x v="1"/>
  </r>
  <r>
    <n v="202202"/>
    <x v="18"/>
    <s v="2022"/>
    <s v="02"/>
    <n v="10005000"/>
    <x v="5"/>
    <x v="1"/>
    <n v="40855"/>
    <n v="111616527"/>
    <n v="40.854999999999997"/>
    <n v="111616.527"/>
    <n v="111.616527"/>
    <x v="1"/>
  </r>
  <r>
    <n v="202202"/>
    <x v="18"/>
    <s v="2022"/>
    <s v="02"/>
    <n v="10005000"/>
    <x v="5"/>
    <x v="2"/>
    <n v="66500"/>
    <n v="227097304"/>
    <n v="66.5"/>
    <n v="227097.304"/>
    <n v="227.09730400000001"/>
    <x v="1"/>
  </r>
  <r>
    <n v="202202"/>
    <x v="18"/>
    <s v="2022"/>
    <s v="02"/>
    <n v="10005000"/>
    <x v="5"/>
    <x v="3"/>
    <n v="426048"/>
    <n v="456201072"/>
    <n v="426.048"/>
    <n v="456201.07199999999"/>
    <n v="456.20107200000001"/>
    <x v="1"/>
  </r>
  <r>
    <n v="202202"/>
    <x v="18"/>
    <s v="2022"/>
    <s v="02"/>
    <n v="10005000"/>
    <x v="5"/>
    <x v="4"/>
    <n v="300285"/>
    <n v="495497089"/>
    <n v="300.28500000000003"/>
    <n v="495497.08899999998"/>
    <n v="495.49708900000002"/>
    <x v="1"/>
  </r>
  <r>
    <n v="202202"/>
    <x v="18"/>
    <s v="2022"/>
    <s v="02"/>
    <n v="10005000"/>
    <x v="5"/>
    <x v="5"/>
    <n v="507868"/>
    <n v="760416831"/>
    <n v="507.86799999999999"/>
    <n v="760416.83100000001"/>
    <n v="760.416831"/>
    <x v="1"/>
  </r>
  <r>
    <n v="202202"/>
    <x v="18"/>
    <s v="2022"/>
    <s v="02"/>
    <n v="10005000"/>
    <x v="5"/>
    <x v="6"/>
    <n v="390322"/>
    <n v="910252097"/>
    <n v="390.322"/>
    <n v="910252.09699999995"/>
    <n v="910.25209700000005"/>
    <x v="1"/>
  </r>
  <r>
    <n v="202202"/>
    <x v="18"/>
    <s v="2022"/>
    <s v="02"/>
    <n v="66000000"/>
    <x v="6"/>
    <x v="0"/>
    <n v="5344300"/>
    <n v="3123207032"/>
    <n v="5344.3"/>
    <n v="3123207.0320000001"/>
    <n v="3123.2070319999998"/>
    <x v="1"/>
  </r>
  <r>
    <n v="202202"/>
    <x v="18"/>
    <s v="2022"/>
    <s v="02"/>
    <n v="66000000"/>
    <x v="6"/>
    <x v="1"/>
    <n v="329332"/>
    <n v="957783123"/>
    <n v="329.33199999999999"/>
    <n v="957783.12300000002"/>
    <n v="957.78312300000005"/>
    <x v="1"/>
  </r>
  <r>
    <n v="202202"/>
    <x v="18"/>
    <s v="2022"/>
    <s v="02"/>
    <n v="66000000"/>
    <x v="6"/>
    <x v="2"/>
    <n v="549698"/>
    <n v="1910711829"/>
    <n v="549.69799999999998"/>
    <n v="1910711.8289999999"/>
    <n v="1910.7118290000001"/>
    <x v="1"/>
  </r>
  <r>
    <n v="202202"/>
    <x v="18"/>
    <s v="2022"/>
    <s v="02"/>
    <n v="66000000"/>
    <x v="6"/>
    <x v="3"/>
    <n v="2977085"/>
    <n v="3070163775"/>
    <n v="2977.085"/>
    <n v="3070163.7749999999"/>
    <n v="3070.163775"/>
    <x v="1"/>
  </r>
  <r>
    <n v="202202"/>
    <x v="18"/>
    <s v="2022"/>
    <s v="02"/>
    <n v="66000000"/>
    <x v="6"/>
    <x v="4"/>
    <n v="2278547"/>
    <n v="4637144598"/>
    <n v="2278.547"/>
    <n v="4637144.5980000002"/>
    <n v="4637.1445979999999"/>
    <x v="1"/>
  </r>
  <r>
    <n v="202202"/>
    <x v="18"/>
    <s v="2022"/>
    <s v="02"/>
    <n v="66000000"/>
    <x v="6"/>
    <x v="5"/>
    <n v="4427133"/>
    <n v="6890740811"/>
    <n v="4427.1329999999998"/>
    <n v="6890740.8109999998"/>
    <n v="6890.7408109999997"/>
    <x v="1"/>
  </r>
  <r>
    <n v="202202"/>
    <x v="18"/>
    <s v="2022"/>
    <s v="02"/>
    <n v="66000000"/>
    <x v="6"/>
    <x v="6"/>
    <n v="2786042"/>
    <n v="7488905362"/>
    <n v="2786.0419999999999"/>
    <n v="7488905.3619999997"/>
    <n v="7488.9053620000004"/>
    <x v="1"/>
  </r>
  <r>
    <n v="202202"/>
    <x v="18"/>
    <s v="2022"/>
    <s v="02"/>
    <n v="10007000"/>
    <x v="7"/>
    <x v="0"/>
    <n v="1192562"/>
    <n v="639214047"/>
    <n v="1192.5619999999999"/>
    <n v="639214.04700000002"/>
    <n v="639.21404700000005"/>
    <x v="1"/>
  </r>
  <r>
    <n v="202202"/>
    <x v="18"/>
    <s v="2022"/>
    <s v="02"/>
    <n v="10007000"/>
    <x v="7"/>
    <x v="1"/>
    <n v="98315"/>
    <n v="257882060"/>
    <n v="98.314999999999998"/>
    <n v="257882.06"/>
    <n v="257.88206000000002"/>
    <x v="1"/>
  </r>
  <r>
    <n v="202202"/>
    <x v="18"/>
    <s v="2022"/>
    <s v="02"/>
    <n v="10007000"/>
    <x v="7"/>
    <x v="2"/>
    <n v="138340"/>
    <n v="468397105"/>
    <n v="138.34"/>
    <n v="468397.10499999998"/>
    <n v="468.39710500000001"/>
    <x v="1"/>
  </r>
  <r>
    <n v="202202"/>
    <x v="18"/>
    <s v="2022"/>
    <s v="02"/>
    <n v="10007000"/>
    <x v="7"/>
    <x v="3"/>
    <n v="877374"/>
    <n v="955765886"/>
    <n v="877.37400000000002"/>
    <n v="955765.88600000006"/>
    <n v="955.76588600000002"/>
    <x v="1"/>
  </r>
  <r>
    <n v="202202"/>
    <x v="18"/>
    <s v="2022"/>
    <s v="02"/>
    <n v="10007000"/>
    <x v="7"/>
    <x v="4"/>
    <n v="587130"/>
    <n v="1113108579"/>
    <n v="587.13"/>
    <n v="1113108.5789999999"/>
    <n v="1113.108579"/>
    <x v="1"/>
  </r>
  <r>
    <n v="202202"/>
    <x v="18"/>
    <s v="2022"/>
    <s v="02"/>
    <n v="10007000"/>
    <x v="7"/>
    <x v="5"/>
    <n v="1031641"/>
    <n v="1554396491"/>
    <n v="1031.6410000000001"/>
    <n v="1554396.4909999999"/>
    <n v="1554.396491"/>
    <x v="1"/>
  </r>
  <r>
    <n v="202202"/>
    <x v="18"/>
    <s v="2022"/>
    <s v="02"/>
    <n v="10007000"/>
    <x v="7"/>
    <x v="6"/>
    <n v="794968"/>
    <n v="2115504331"/>
    <n v="794.96799999999996"/>
    <n v="2115504.3309999998"/>
    <n v="2115.5043310000001"/>
    <x v="1"/>
  </r>
  <r>
    <n v="202202"/>
    <x v="18"/>
    <s v="2022"/>
    <s v="02"/>
    <n v="10008000"/>
    <x v="8"/>
    <x v="0"/>
    <n v="396345"/>
    <n v="203463475"/>
    <n v="396.34500000000003"/>
    <n v="203463.47500000001"/>
    <n v="203.46347499999999"/>
    <x v="1"/>
  </r>
  <r>
    <n v="202202"/>
    <x v="18"/>
    <s v="2022"/>
    <s v="02"/>
    <n v="10008000"/>
    <x v="8"/>
    <x v="1"/>
    <n v="31705"/>
    <n v="80611171"/>
    <n v="31.704999999999998"/>
    <n v="80611.171000000002"/>
    <n v="80.611170999999999"/>
    <x v="1"/>
  </r>
  <r>
    <n v="202202"/>
    <x v="18"/>
    <s v="2022"/>
    <s v="02"/>
    <n v="10008000"/>
    <x v="8"/>
    <x v="2"/>
    <n v="45179"/>
    <n v="147702421"/>
    <n v="45.179000000000002"/>
    <n v="147702.421"/>
    <n v="147.70242099999999"/>
    <x v="1"/>
  </r>
  <r>
    <n v="202202"/>
    <x v="18"/>
    <s v="2022"/>
    <s v="02"/>
    <n v="10008000"/>
    <x v="8"/>
    <x v="3"/>
    <n v="301565"/>
    <n v="319287145"/>
    <n v="301.565"/>
    <n v="319287.14500000002"/>
    <n v="319.28714500000001"/>
    <x v="1"/>
  </r>
  <r>
    <n v="202202"/>
    <x v="18"/>
    <s v="2022"/>
    <s v="02"/>
    <n v="10008000"/>
    <x v="8"/>
    <x v="4"/>
    <n v="204323"/>
    <n v="352546810"/>
    <n v="204.32300000000001"/>
    <n v="352546.81"/>
    <n v="352.54680999999999"/>
    <x v="1"/>
  </r>
  <r>
    <n v="202202"/>
    <x v="18"/>
    <s v="2022"/>
    <s v="02"/>
    <n v="10008000"/>
    <x v="8"/>
    <x v="5"/>
    <n v="344438"/>
    <n v="491221991"/>
    <n v="344.43799999999999"/>
    <n v="491221.99099999998"/>
    <n v="491.221991"/>
    <x v="1"/>
  </r>
  <r>
    <n v="202202"/>
    <x v="18"/>
    <s v="2022"/>
    <s v="02"/>
    <n v="10008000"/>
    <x v="8"/>
    <x v="6"/>
    <n v="255959"/>
    <n v="673674392"/>
    <n v="255.959"/>
    <n v="673674.39199999999"/>
    <n v="673.67439200000001"/>
    <x v="1"/>
  </r>
  <r>
    <n v="202202"/>
    <x v="18"/>
    <s v="2022"/>
    <s v="02"/>
    <n v="10009000"/>
    <x v="9"/>
    <x v="0"/>
    <n v="445484"/>
    <n v="224540253"/>
    <n v="445.48399999999998"/>
    <n v="224540.253"/>
    <n v="224.54025300000001"/>
    <x v="1"/>
  </r>
  <r>
    <n v="202202"/>
    <x v="18"/>
    <s v="2022"/>
    <s v="02"/>
    <n v="10009000"/>
    <x v="9"/>
    <x v="1"/>
    <n v="42126"/>
    <n v="105364045"/>
    <n v="42.125999999999998"/>
    <n v="105364.045"/>
    <n v="105.364045"/>
    <x v="1"/>
  </r>
  <r>
    <n v="202202"/>
    <x v="18"/>
    <s v="2022"/>
    <s v="02"/>
    <n v="10009000"/>
    <x v="9"/>
    <x v="2"/>
    <n v="59479"/>
    <n v="190872733"/>
    <n v="59.478999999999999"/>
    <n v="190872.73300000001"/>
    <n v="190.87273300000001"/>
    <x v="1"/>
  </r>
  <r>
    <n v="202202"/>
    <x v="18"/>
    <s v="2022"/>
    <s v="02"/>
    <n v="10009000"/>
    <x v="9"/>
    <x v="3"/>
    <n v="410200"/>
    <n v="439764163"/>
    <n v="410.2"/>
    <n v="439764.163"/>
    <n v="439.764163"/>
    <x v="1"/>
  </r>
  <r>
    <n v="202202"/>
    <x v="18"/>
    <s v="2022"/>
    <s v="02"/>
    <n v="10009000"/>
    <x v="9"/>
    <x v="4"/>
    <n v="254432"/>
    <n v="431842314"/>
    <n v="254.43199999999999"/>
    <n v="431842.31400000001"/>
    <n v="431.84231399999999"/>
    <x v="1"/>
  </r>
  <r>
    <n v="202202"/>
    <x v="18"/>
    <s v="2022"/>
    <s v="02"/>
    <n v="10009000"/>
    <x v="9"/>
    <x v="5"/>
    <n v="420870"/>
    <n v="619256317"/>
    <n v="420.87"/>
    <n v="619256.31700000004"/>
    <n v="619.25631699999997"/>
    <x v="1"/>
  </r>
  <r>
    <n v="202202"/>
    <x v="18"/>
    <s v="2022"/>
    <s v="02"/>
    <n v="10009000"/>
    <x v="9"/>
    <x v="6"/>
    <n v="328905"/>
    <n v="868710748"/>
    <n v="328.90499999999997"/>
    <n v="868710.74800000002"/>
    <n v="868.71074799999997"/>
    <x v="1"/>
  </r>
  <r>
    <n v="202202"/>
    <x v="18"/>
    <s v="2022"/>
    <s v="02"/>
    <n v="10010000"/>
    <x v="10"/>
    <x v="0"/>
    <n v="301585"/>
    <n v="154208724"/>
    <n v="301.58499999999998"/>
    <n v="154208.72399999999"/>
    <n v="154.20872399999999"/>
    <x v="1"/>
  </r>
  <r>
    <n v="202202"/>
    <x v="18"/>
    <s v="2022"/>
    <s v="02"/>
    <n v="10010000"/>
    <x v="10"/>
    <x v="1"/>
    <n v="27849"/>
    <n v="69622639"/>
    <n v="27.849"/>
    <n v="69622.638999999996"/>
    <n v="69.622639000000007"/>
    <x v="1"/>
  </r>
  <r>
    <n v="202202"/>
    <x v="18"/>
    <s v="2022"/>
    <s v="02"/>
    <n v="10010000"/>
    <x v="10"/>
    <x v="2"/>
    <n v="38621"/>
    <n v="123979162"/>
    <n v="38.621000000000002"/>
    <n v="123979.162"/>
    <n v="123.979162"/>
    <x v="1"/>
  </r>
  <r>
    <n v="202202"/>
    <x v="18"/>
    <s v="2022"/>
    <s v="02"/>
    <n v="10010000"/>
    <x v="10"/>
    <x v="3"/>
    <n v="302108"/>
    <n v="309332073"/>
    <n v="302.108"/>
    <n v="309332.07299999997"/>
    <n v="309.33207299999998"/>
    <x v="1"/>
  </r>
  <r>
    <n v="202202"/>
    <x v="18"/>
    <s v="2022"/>
    <s v="02"/>
    <n v="10010000"/>
    <x v="10"/>
    <x v="4"/>
    <n v="191030"/>
    <n v="292062446"/>
    <n v="191.03"/>
    <n v="292062.446"/>
    <n v="292.06244600000002"/>
    <x v="1"/>
  </r>
  <r>
    <n v="202202"/>
    <x v="18"/>
    <s v="2022"/>
    <s v="02"/>
    <n v="10010000"/>
    <x v="10"/>
    <x v="5"/>
    <n v="324706"/>
    <n v="493586129"/>
    <n v="324.70600000000002"/>
    <n v="493586.12900000002"/>
    <n v="493.58612900000003"/>
    <x v="1"/>
  </r>
  <r>
    <n v="202202"/>
    <x v="18"/>
    <s v="2022"/>
    <s v="02"/>
    <n v="10010000"/>
    <x v="10"/>
    <x v="6"/>
    <n v="237205"/>
    <n v="616985564"/>
    <n v="237.20500000000001"/>
    <n v="616985.56400000001"/>
    <n v="616.98556399999995"/>
    <x v="1"/>
  </r>
  <r>
    <n v="202202"/>
    <x v="18"/>
    <s v="2022"/>
    <s v="02"/>
    <n v="10020000"/>
    <x v="11"/>
    <x v="0"/>
    <n v="338658"/>
    <n v="177003279"/>
    <n v="338.65800000000002"/>
    <n v="177003.27900000001"/>
    <n v="177.00327899999999"/>
    <x v="1"/>
  </r>
  <r>
    <n v="202202"/>
    <x v="18"/>
    <s v="2022"/>
    <s v="02"/>
    <n v="10020000"/>
    <x v="11"/>
    <x v="1"/>
    <n v="25235"/>
    <n v="67018317"/>
    <n v="25.234999999999999"/>
    <n v="67018.316999999995"/>
    <n v="67.018316999999996"/>
    <x v="1"/>
  </r>
  <r>
    <n v="202202"/>
    <x v="18"/>
    <s v="2022"/>
    <s v="02"/>
    <n v="10020000"/>
    <x v="11"/>
    <x v="2"/>
    <n v="39680"/>
    <n v="132324998"/>
    <n v="39.68"/>
    <n v="132324.99799999999"/>
    <n v="132.32499799999999"/>
    <x v="1"/>
  </r>
  <r>
    <n v="202202"/>
    <x v="18"/>
    <s v="2022"/>
    <s v="02"/>
    <n v="10020000"/>
    <x v="11"/>
    <x v="3"/>
    <n v="222500"/>
    <n v="218420060"/>
    <n v="222.5"/>
    <n v="218420.06"/>
    <n v="218.42006000000001"/>
    <x v="1"/>
  </r>
  <r>
    <n v="202202"/>
    <x v="18"/>
    <s v="2022"/>
    <s v="02"/>
    <n v="10020000"/>
    <x v="11"/>
    <x v="4"/>
    <n v="159414"/>
    <n v="279266545"/>
    <n v="159.41399999999999"/>
    <n v="279266.54499999998"/>
    <n v="279.26654500000001"/>
    <x v="1"/>
  </r>
  <r>
    <n v="202202"/>
    <x v="18"/>
    <s v="2022"/>
    <s v="02"/>
    <n v="10020000"/>
    <x v="11"/>
    <x v="5"/>
    <n v="336913"/>
    <n v="523279459"/>
    <n v="336.91300000000001"/>
    <n v="523279.45899999997"/>
    <n v="523.27945899999997"/>
    <x v="1"/>
  </r>
  <r>
    <n v="202202"/>
    <x v="18"/>
    <s v="2022"/>
    <s v="02"/>
    <n v="10020000"/>
    <x v="11"/>
    <x v="6"/>
    <n v="218735"/>
    <n v="591364849"/>
    <n v="218.73500000000001"/>
    <n v="591364.84900000005"/>
    <n v="591.36484900000005"/>
    <x v="1"/>
  </r>
  <r>
    <n v="202202"/>
    <x v="18"/>
    <s v="2022"/>
    <s v="02"/>
    <n v="67000000"/>
    <x v="12"/>
    <x v="0"/>
    <n v="2356855"/>
    <n v="1220306778"/>
    <n v="2356.855"/>
    <n v="1220306.7779999999"/>
    <n v="1220.3067779999999"/>
    <x v="1"/>
  </r>
  <r>
    <n v="202202"/>
    <x v="18"/>
    <s v="2022"/>
    <s v="02"/>
    <n v="67000000"/>
    <x v="12"/>
    <x v="1"/>
    <n v="173051"/>
    <n v="434997801"/>
    <n v="173.05099999999999"/>
    <n v="434997.80099999998"/>
    <n v="434.99780099999998"/>
    <x v="1"/>
  </r>
  <r>
    <n v="202202"/>
    <x v="18"/>
    <s v="2022"/>
    <s v="02"/>
    <n v="67000000"/>
    <x v="12"/>
    <x v="2"/>
    <n v="307447"/>
    <n v="984335461"/>
    <n v="307.447"/>
    <n v="984335.46100000001"/>
    <n v="984.33546100000001"/>
    <x v="1"/>
  </r>
  <r>
    <n v="202202"/>
    <x v="18"/>
    <s v="2022"/>
    <s v="02"/>
    <n v="67000000"/>
    <x v="12"/>
    <x v="3"/>
    <n v="1642627"/>
    <n v="1631470962"/>
    <n v="1642.627"/>
    <n v="1631470.9620000001"/>
    <n v="1631.4709620000001"/>
    <x v="1"/>
  </r>
  <r>
    <n v="202202"/>
    <x v="18"/>
    <s v="2022"/>
    <s v="02"/>
    <n v="67000000"/>
    <x v="12"/>
    <x v="4"/>
    <n v="1183265"/>
    <n v="1884637399"/>
    <n v="1183.2650000000001"/>
    <n v="1884637.399"/>
    <n v="1884.637399"/>
    <x v="1"/>
  </r>
  <r>
    <n v="202202"/>
    <x v="18"/>
    <s v="2022"/>
    <s v="02"/>
    <n v="67000000"/>
    <x v="12"/>
    <x v="5"/>
    <n v="2437215"/>
    <n v="3731072311"/>
    <n v="2437.2150000000001"/>
    <n v="3731072.3110000002"/>
    <n v="3731.0723109999999"/>
    <x v="1"/>
  </r>
  <r>
    <n v="202202"/>
    <x v="18"/>
    <s v="2022"/>
    <s v="02"/>
    <n v="67000000"/>
    <x v="12"/>
    <x v="6"/>
    <n v="1653745"/>
    <n v="4247653513"/>
    <n v="1653.7449999999999"/>
    <n v="4247653.5130000003"/>
    <n v="4247.6535130000002"/>
    <x v="1"/>
  </r>
  <r>
    <n v="202202"/>
    <x v="18"/>
    <s v="2022"/>
    <s v="02"/>
    <n v="64000000"/>
    <x v="13"/>
    <x v="0"/>
    <n v="3914634"/>
    <n v="2178591238"/>
    <n v="3914.634"/>
    <n v="2178591.2379999999"/>
    <n v="2178.591238"/>
    <x v="1"/>
  </r>
  <r>
    <n v="202202"/>
    <x v="18"/>
    <s v="2022"/>
    <s v="02"/>
    <n v="64000000"/>
    <x v="13"/>
    <x v="1"/>
    <n v="263088"/>
    <n v="626220401"/>
    <n v="263.08800000000002"/>
    <n v="626220.40099999995"/>
    <n v="626.22040100000004"/>
    <x v="1"/>
  </r>
  <r>
    <n v="202202"/>
    <x v="18"/>
    <s v="2022"/>
    <s v="02"/>
    <n v="64000000"/>
    <x v="13"/>
    <x v="2"/>
    <n v="487559"/>
    <n v="1580547710"/>
    <n v="487.55900000000003"/>
    <n v="1580547.71"/>
    <n v="1580.5477100000001"/>
    <x v="1"/>
  </r>
  <r>
    <n v="202202"/>
    <x v="18"/>
    <s v="2022"/>
    <s v="02"/>
    <n v="64000000"/>
    <x v="13"/>
    <x v="3"/>
    <n v="2562211"/>
    <n v="2487119814"/>
    <n v="2562.2109999999998"/>
    <n v="2487119.8139999998"/>
    <n v="2487.1198140000001"/>
    <x v="1"/>
  </r>
  <r>
    <n v="202202"/>
    <x v="18"/>
    <s v="2022"/>
    <s v="02"/>
    <n v="64000000"/>
    <x v="13"/>
    <x v="4"/>
    <n v="1927188"/>
    <n v="3113850094"/>
    <n v="1927.1880000000001"/>
    <n v="3113850.094"/>
    <n v="3113.8500939999999"/>
    <x v="1"/>
  </r>
  <r>
    <n v="202202"/>
    <x v="18"/>
    <s v="2022"/>
    <s v="02"/>
    <n v="64000000"/>
    <x v="13"/>
    <x v="5"/>
    <n v="3800651"/>
    <n v="5765008683"/>
    <n v="3800.6509999999998"/>
    <n v="5765008.6830000002"/>
    <n v="5765.008683"/>
    <x v="1"/>
  </r>
  <r>
    <n v="202202"/>
    <x v="18"/>
    <s v="2022"/>
    <s v="02"/>
    <n v="64000000"/>
    <x v="13"/>
    <x v="6"/>
    <n v="2543523"/>
    <n v="6609217640"/>
    <n v="2543.5230000000001"/>
    <n v="6609217.6399999997"/>
    <n v="6609.2176399999998"/>
    <x v="1"/>
  </r>
  <r>
    <n v="202202"/>
    <x v="18"/>
    <s v="2022"/>
    <s v="02"/>
    <n v="10013000"/>
    <x v="14"/>
    <x v="0"/>
    <n v="558443"/>
    <n v="296016839"/>
    <n v="558.44299999999998"/>
    <n v="296016.83899999998"/>
    <n v="296.016839"/>
    <x v="1"/>
  </r>
  <r>
    <n v="202202"/>
    <x v="18"/>
    <s v="2022"/>
    <s v="02"/>
    <n v="10013000"/>
    <x v="14"/>
    <x v="1"/>
    <n v="46614"/>
    <n v="114105364"/>
    <n v="46.613999999999997"/>
    <n v="114105.364"/>
    <n v="114.10536399999999"/>
    <x v="1"/>
  </r>
  <r>
    <n v="202202"/>
    <x v="18"/>
    <s v="2022"/>
    <s v="02"/>
    <n v="10013000"/>
    <x v="14"/>
    <x v="2"/>
    <n v="77820"/>
    <n v="259738299"/>
    <n v="77.819999999999993"/>
    <n v="259738.299"/>
    <n v="259.73829899999998"/>
    <x v="1"/>
  </r>
  <r>
    <n v="202202"/>
    <x v="18"/>
    <s v="2022"/>
    <s v="02"/>
    <n v="10013000"/>
    <x v="14"/>
    <x v="3"/>
    <n v="509201"/>
    <n v="511749309"/>
    <n v="509.20100000000002"/>
    <n v="511749.30900000001"/>
    <n v="511.74930899999998"/>
    <x v="1"/>
  </r>
  <r>
    <n v="202202"/>
    <x v="18"/>
    <s v="2022"/>
    <s v="02"/>
    <n v="10013000"/>
    <x v="14"/>
    <x v="4"/>
    <n v="337705"/>
    <n v="521568577"/>
    <n v="337.70499999999998"/>
    <n v="521568.57699999999"/>
    <n v="521.568577"/>
    <x v="1"/>
  </r>
  <r>
    <n v="202202"/>
    <x v="18"/>
    <s v="2022"/>
    <s v="02"/>
    <n v="10013000"/>
    <x v="14"/>
    <x v="5"/>
    <n v="563359"/>
    <n v="824893054"/>
    <n v="563.35900000000004"/>
    <n v="824893.054"/>
    <n v="824.89305400000001"/>
    <x v="1"/>
  </r>
  <r>
    <n v="202202"/>
    <x v="18"/>
    <s v="2022"/>
    <s v="02"/>
    <n v="10013000"/>
    <x v="14"/>
    <x v="6"/>
    <n v="455012"/>
    <n v="1296686534"/>
    <n v="455.012"/>
    <n v="1296686.534"/>
    <n v="1296.6865339999999"/>
    <x v="1"/>
  </r>
  <r>
    <n v="202202"/>
    <x v="18"/>
    <s v="2022"/>
    <s v="02"/>
    <n v="10017000"/>
    <x v="15"/>
    <x v="0"/>
    <n v="538552"/>
    <n v="278201109"/>
    <n v="538.55200000000002"/>
    <n v="278201.109"/>
    <n v="278.20110899999997"/>
    <x v="1"/>
  </r>
  <r>
    <n v="202202"/>
    <x v="18"/>
    <s v="2022"/>
    <s v="02"/>
    <n v="10017000"/>
    <x v="15"/>
    <x v="1"/>
    <n v="38845"/>
    <n v="110110750"/>
    <n v="38.844999999999999"/>
    <n v="110110.75"/>
    <n v="110.11075"/>
    <x v="1"/>
  </r>
  <r>
    <n v="202202"/>
    <x v="18"/>
    <s v="2022"/>
    <s v="02"/>
    <n v="10017000"/>
    <x v="15"/>
    <x v="2"/>
    <n v="57266"/>
    <n v="202822434"/>
    <n v="57.265999999999998"/>
    <n v="202822.43400000001"/>
    <n v="202.82243399999999"/>
    <x v="1"/>
  </r>
  <r>
    <n v="202202"/>
    <x v="18"/>
    <s v="2022"/>
    <s v="02"/>
    <n v="10017000"/>
    <x v="15"/>
    <x v="3"/>
    <n v="343302"/>
    <n v="312754353"/>
    <n v="343.30200000000002"/>
    <n v="312754.353"/>
    <n v="312.75435299999998"/>
    <x v="1"/>
  </r>
  <r>
    <n v="202202"/>
    <x v="18"/>
    <s v="2022"/>
    <s v="02"/>
    <n v="10017000"/>
    <x v="15"/>
    <x v="4"/>
    <n v="295181"/>
    <n v="464707845"/>
    <n v="295.18099999999998"/>
    <n v="464707.84499999997"/>
    <n v="464.70784500000002"/>
    <x v="1"/>
  </r>
  <r>
    <n v="202202"/>
    <x v="18"/>
    <s v="2022"/>
    <s v="02"/>
    <n v="10017000"/>
    <x v="15"/>
    <x v="5"/>
    <n v="504645"/>
    <n v="686000209"/>
    <n v="504.64499999999998"/>
    <n v="686000.20900000003"/>
    <n v="686.00020900000004"/>
    <x v="1"/>
  </r>
  <r>
    <n v="202202"/>
    <x v="18"/>
    <s v="2022"/>
    <s v="02"/>
    <n v="10017000"/>
    <x v="15"/>
    <x v="6"/>
    <n v="379745"/>
    <n v="802302073"/>
    <n v="379.745"/>
    <n v="802302.07299999997"/>
    <n v="802.30207299999995"/>
    <x v="1"/>
  </r>
  <r>
    <n v="202202"/>
    <x v="18"/>
    <s v="2022"/>
    <s v="02"/>
    <n v="10002000"/>
    <x v="16"/>
    <x v="0"/>
    <n v="442614"/>
    <n v="205854097"/>
    <n v="442.61399999999998"/>
    <n v="205854.09700000001"/>
    <n v="205.854097"/>
    <x v="1"/>
  </r>
  <r>
    <n v="202202"/>
    <x v="18"/>
    <s v="2022"/>
    <s v="02"/>
    <n v="10002000"/>
    <x v="16"/>
    <x v="1"/>
    <n v="30475"/>
    <n v="84141949"/>
    <n v="30.475000000000001"/>
    <n v="84141.948999999993"/>
    <n v="84.141948999999997"/>
    <x v="1"/>
  </r>
  <r>
    <n v="202202"/>
    <x v="18"/>
    <s v="2022"/>
    <s v="02"/>
    <n v="10002000"/>
    <x v="16"/>
    <x v="2"/>
    <n v="54994"/>
    <n v="191241404"/>
    <n v="54.994"/>
    <n v="191241.40400000001"/>
    <n v="191.24140399999999"/>
    <x v="1"/>
  </r>
  <r>
    <n v="202202"/>
    <x v="18"/>
    <s v="2022"/>
    <s v="02"/>
    <n v="10002000"/>
    <x v="16"/>
    <x v="3"/>
    <n v="294226"/>
    <n v="295714250"/>
    <n v="294.226"/>
    <n v="295714.25"/>
    <n v="295.71424999999999"/>
    <x v="1"/>
  </r>
  <r>
    <n v="202202"/>
    <x v="18"/>
    <s v="2022"/>
    <s v="02"/>
    <n v="10002000"/>
    <x v="16"/>
    <x v="4"/>
    <n v="238187"/>
    <n v="382559179"/>
    <n v="238.18700000000001"/>
    <n v="382559.179"/>
    <n v="382.55917899999997"/>
    <x v="1"/>
  </r>
  <r>
    <n v="202202"/>
    <x v="18"/>
    <s v="2022"/>
    <s v="02"/>
    <n v="10002000"/>
    <x v="16"/>
    <x v="5"/>
    <n v="428783"/>
    <n v="564020437"/>
    <n v="428.78300000000002"/>
    <n v="564020.43700000003"/>
    <n v="564.02043700000002"/>
    <x v="1"/>
  </r>
  <r>
    <n v="202202"/>
    <x v="18"/>
    <s v="2022"/>
    <s v="02"/>
    <n v="10002000"/>
    <x v="16"/>
    <x v="6"/>
    <n v="289201"/>
    <n v="708919011"/>
    <n v="289.20100000000002"/>
    <n v="708919.01100000006"/>
    <n v="708.91901099999995"/>
    <x v="1"/>
  </r>
  <r>
    <n v="202202"/>
    <x v="18"/>
    <s v="2022"/>
    <s v="02"/>
    <n v="10015000"/>
    <x v="17"/>
    <x v="0"/>
    <n v="324545"/>
    <n v="177819125"/>
    <n v="324.54500000000002"/>
    <n v="177819.125"/>
    <n v="177.81912500000001"/>
    <x v="1"/>
  </r>
  <r>
    <n v="202202"/>
    <x v="18"/>
    <s v="2022"/>
    <s v="02"/>
    <n v="10015000"/>
    <x v="17"/>
    <x v="1"/>
    <n v="21371"/>
    <n v="59663831"/>
    <n v="21.370999999999999"/>
    <n v="59663.830999999998"/>
    <n v="59.663831000000002"/>
    <x v="1"/>
  </r>
  <r>
    <n v="202202"/>
    <x v="18"/>
    <s v="2022"/>
    <s v="02"/>
    <n v="10015000"/>
    <x v="17"/>
    <x v="2"/>
    <n v="35600"/>
    <n v="128283195"/>
    <n v="35.6"/>
    <n v="128283.19500000001"/>
    <n v="128.28319500000001"/>
    <x v="1"/>
  </r>
  <r>
    <n v="202202"/>
    <x v="18"/>
    <s v="2022"/>
    <s v="02"/>
    <n v="10015000"/>
    <x v="17"/>
    <x v="3"/>
    <n v="215501"/>
    <n v="211527318"/>
    <n v="215.501"/>
    <n v="211527.318"/>
    <n v="211.52731800000001"/>
    <x v="1"/>
  </r>
  <r>
    <n v="202202"/>
    <x v="18"/>
    <s v="2022"/>
    <s v="02"/>
    <n v="10015000"/>
    <x v="17"/>
    <x v="4"/>
    <n v="163323"/>
    <n v="253819194"/>
    <n v="163.32300000000001"/>
    <n v="253819.19399999999"/>
    <n v="253.81919400000001"/>
    <x v="1"/>
  </r>
  <r>
    <n v="202202"/>
    <x v="18"/>
    <s v="2022"/>
    <s v="02"/>
    <n v="10015000"/>
    <x v="17"/>
    <x v="5"/>
    <n v="281025"/>
    <n v="390676908"/>
    <n v="281.02499999999998"/>
    <n v="390676.908"/>
    <n v="390.67690800000003"/>
    <x v="1"/>
  </r>
  <r>
    <n v="202202"/>
    <x v="18"/>
    <s v="2022"/>
    <s v="02"/>
    <n v="10015000"/>
    <x v="17"/>
    <x v="6"/>
    <n v="184541"/>
    <n v="519725693"/>
    <n v="184.541"/>
    <n v="519725.69300000003"/>
    <n v="519.72569299999998"/>
    <x v="1"/>
  </r>
  <r>
    <n v="202202"/>
    <x v="18"/>
    <s v="2022"/>
    <s v="02"/>
    <n v="10014000"/>
    <x v="18"/>
    <x v="0"/>
    <n v="146248"/>
    <n v="76535411"/>
    <n v="146.24799999999999"/>
    <n v="76535.410999999993"/>
    <n v="76.535410999999996"/>
    <x v="1"/>
  </r>
  <r>
    <n v="202202"/>
    <x v="18"/>
    <s v="2022"/>
    <s v="02"/>
    <n v="10014000"/>
    <x v="18"/>
    <x v="1"/>
    <n v="13169"/>
    <n v="31159762"/>
    <n v="13.169"/>
    <n v="31159.761999999999"/>
    <n v="31.159762000000001"/>
    <x v="1"/>
  </r>
  <r>
    <n v="202202"/>
    <x v="18"/>
    <s v="2022"/>
    <s v="02"/>
    <n v="10014000"/>
    <x v="18"/>
    <x v="2"/>
    <n v="17475"/>
    <n v="59164543"/>
    <n v="17.475000000000001"/>
    <n v="59164.542999999998"/>
    <n v="59.164543000000002"/>
    <x v="1"/>
  </r>
  <r>
    <n v="202202"/>
    <x v="18"/>
    <s v="2022"/>
    <s v="02"/>
    <n v="10014000"/>
    <x v="18"/>
    <x v="3"/>
    <n v="121761"/>
    <n v="124650887"/>
    <n v="121.761"/>
    <n v="124650.887"/>
    <n v="124.650887"/>
    <x v="1"/>
  </r>
  <r>
    <n v="202202"/>
    <x v="18"/>
    <s v="2022"/>
    <s v="02"/>
    <n v="10014000"/>
    <x v="18"/>
    <x v="4"/>
    <n v="83206"/>
    <n v="123919022"/>
    <n v="83.206000000000003"/>
    <n v="123919.022"/>
    <n v="123.919022"/>
    <x v="1"/>
  </r>
  <r>
    <n v="202202"/>
    <x v="18"/>
    <s v="2022"/>
    <s v="02"/>
    <n v="10014000"/>
    <x v="18"/>
    <x v="5"/>
    <n v="136449"/>
    <n v="178608006"/>
    <n v="136.44900000000001"/>
    <n v="178608.00599999999"/>
    <n v="178.60800599999999"/>
    <x v="1"/>
  </r>
  <r>
    <n v="202202"/>
    <x v="18"/>
    <s v="2022"/>
    <s v="02"/>
    <n v="10014000"/>
    <x v="18"/>
    <x v="6"/>
    <n v="85999"/>
    <n v="253180723"/>
    <n v="85.998999999999995"/>
    <n v="253180.723"/>
    <n v="253.180723"/>
    <x v="1"/>
  </r>
  <r>
    <n v="202202"/>
    <x v="18"/>
    <s v="2022"/>
    <s v="02"/>
    <n v="10016000"/>
    <x v="19"/>
    <x v="0"/>
    <n v="60328"/>
    <n v="31029261"/>
    <n v="60.328000000000003"/>
    <n v="31029.260999999999"/>
    <n v="31.029261000000002"/>
    <x v="1"/>
  </r>
  <r>
    <n v="202202"/>
    <x v="18"/>
    <s v="2022"/>
    <s v="02"/>
    <n v="10016000"/>
    <x v="19"/>
    <x v="1"/>
    <n v="6175"/>
    <n v="16453255"/>
    <n v="6.1749999999999998"/>
    <n v="16453.255000000001"/>
    <n v="16.453254999999999"/>
    <x v="1"/>
  </r>
  <r>
    <n v="202202"/>
    <x v="18"/>
    <s v="2022"/>
    <s v="02"/>
    <n v="10016000"/>
    <x v="19"/>
    <x v="2"/>
    <n v="9655"/>
    <n v="32835339"/>
    <n v="9.6549999999999994"/>
    <n v="32835.339"/>
    <n v="32.835338999999998"/>
    <x v="1"/>
  </r>
  <r>
    <n v="202202"/>
    <x v="18"/>
    <s v="2022"/>
    <s v="02"/>
    <n v="10016000"/>
    <x v="19"/>
    <x v="3"/>
    <n v="48635"/>
    <n v="63092156"/>
    <n v="48.634999999999998"/>
    <n v="63092.156000000003"/>
    <n v="63.092156000000003"/>
    <x v="1"/>
  </r>
  <r>
    <n v="202202"/>
    <x v="18"/>
    <s v="2022"/>
    <s v="02"/>
    <n v="10016000"/>
    <x v="19"/>
    <x v="4"/>
    <n v="41521"/>
    <n v="58553256"/>
    <n v="41.521000000000001"/>
    <n v="58553.256000000001"/>
    <n v="58.553255999999998"/>
    <x v="1"/>
  </r>
  <r>
    <n v="202202"/>
    <x v="18"/>
    <s v="2022"/>
    <s v="02"/>
    <n v="10016000"/>
    <x v="19"/>
    <x v="5"/>
    <n v="65005"/>
    <n v="90926612"/>
    <n v="65.004999999999995"/>
    <n v="90926.611999999994"/>
    <n v="90.926612000000006"/>
    <x v="1"/>
  </r>
  <r>
    <n v="202202"/>
    <x v="18"/>
    <s v="2022"/>
    <s v="02"/>
    <n v="10016000"/>
    <x v="19"/>
    <x v="6"/>
    <n v="40673"/>
    <n v="109752849"/>
    <n v="40.673000000000002"/>
    <n v="109752.849"/>
    <n v="109.752849"/>
    <x v="1"/>
  </r>
  <r>
    <n v="202202"/>
    <x v="18"/>
    <s v="2022"/>
    <s v="02"/>
    <s v="9002000"/>
    <x v="20"/>
    <x v="0"/>
    <n v="55219"/>
    <n v="38613325"/>
    <n v="55.219000000000001"/>
    <n v="38613.324999999997"/>
    <n v="38.613325000000003"/>
    <x v="1"/>
  </r>
  <r>
    <n v="202202"/>
    <x v="18"/>
    <s v="2022"/>
    <s v="02"/>
    <s v="9002000"/>
    <x v="20"/>
    <x v="1"/>
    <n v="4975"/>
    <n v="11587196"/>
    <n v="4.9749999999999996"/>
    <n v="11587.196"/>
    <n v="11.587196"/>
    <x v="1"/>
  </r>
  <r>
    <n v="202202"/>
    <x v="18"/>
    <s v="2022"/>
    <s v="02"/>
    <s v="9002000"/>
    <x v="20"/>
    <x v="2"/>
    <n v="8554"/>
    <n v="27045412"/>
    <n v="8.5540000000000003"/>
    <n v="27045.412"/>
    <n v="27.045411999999999"/>
    <x v="1"/>
  </r>
  <r>
    <n v="202202"/>
    <x v="18"/>
    <s v="2022"/>
    <s v="02"/>
    <s v="9002000"/>
    <x v="20"/>
    <x v="3"/>
    <n v="31256"/>
    <n v="39834401"/>
    <n v="31.256"/>
    <n v="39834.400999999998"/>
    <n v="39.834401"/>
    <x v="1"/>
  </r>
  <r>
    <n v="202202"/>
    <x v="18"/>
    <s v="2022"/>
    <s v="02"/>
    <s v="9002000"/>
    <x v="20"/>
    <x v="4"/>
    <n v="35832"/>
    <n v="72914650"/>
    <n v="35.832000000000001"/>
    <n v="72914.649999999994"/>
    <n v="72.914649999999995"/>
    <x v="1"/>
  </r>
  <r>
    <n v="202202"/>
    <x v="18"/>
    <s v="2022"/>
    <s v="02"/>
    <s v="9002000"/>
    <x v="20"/>
    <x v="5"/>
    <n v="66539"/>
    <n v="92759982"/>
    <n v="66.539000000000001"/>
    <n v="92759.982000000004"/>
    <n v="92.759981999999994"/>
    <x v="1"/>
  </r>
  <r>
    <n v="202202"/>
    <x v="18"/>
    <s v="2022"/>
    <s v="02"/>
    <s v="9002000"/>
    <x v="20"/>
    <x v="6"/>
    <n v="34471"/>
    <n v="98906257"/>
    <n v="34.470999999999997"/>
    <n v="98906.256999999998"/>
    <n v="98.906256999999997"/>
    <x v="1"/>
  </r>
  <r>
    <n v="202202"/>
    <x v="18"/>
    <s v="2022"/>
    <s v="02"/>
    <n v="9007000"/>
    <x v="21"/>
    <x v="0"/>
    <n v="9912"/>
    <n v="7126903"/>
    <n v="9.9120000000000008"/>
    <n v="7126.9030000000002"/>
    <n v="7.1269030000000004"/>
    <x v="1"/>
  </r>
  <r>
    <n v="202202"/>
    <x v="18"/>
    <s v="2022"/>
    <s v="02"/>
    <n v="9007000"/>
    <x v="21"/>
    <x v="1"/>
    <n v="806"/>
    <n v="2828205"/>
    <n v="0.80600000000000005"/>
    <n v="2828.2049999999999"/>
    <n v="2.8282050000000001"/>
    <x v="1"/>
  </r>
  <r>
    <n v="202202"/>
    <x v="18"/>
    <s v="2022"/>
    <s v="02"/>
    <n v="9007000"/>
    <x v="21"/>
    <x v="2"/>
    <n v="1442"/>
    <n v="3567017"/>
    <n v="1.4419999999999999"/>
    <n v="3567.0169999999998"/>
    <n v="3.5670169999999999"/>
    <x v="1"/>
  </r>
  <r>
    <n v="202202"/>
    <x v="18"/>
    <s v="2022"/>
    <s v="02"/>
    <n v="9007000"/>
    <x v="21"/>
    <x v="3"/>
    <n v="6872"/>
    <n v="10901625"/>
    <n v="6.8719999999999999"/>
    <n v="10901.625"/>
    <n v="10.901624999999999"/>
    <x v="1"/>
  </r>
  <r>
    <n v="202202"/>
    <x v="18"/>
    <s v="2022"/>
    <s v="02"/>
    <n v="9007000"/>
    <x v="21"/>
    <x v="4"/>
    <n v="6912"/>
    <n v="11606849"/>
    <n v="6.9119999999999999"/>
    <n v="11606.849"/>
    <n v="11.606849"/>
    <x v="1"/>
  </r>
  <r>
    <n v="202202"/>
    <x v="18"/>
    <s v="2022"/>
    <s v="02"/>
    <n v="9007000"/>
    <x v="21"/>
    <x v="5"/>
    <n v="8616"/>
    <n v="16091201"/>
    <n v="8.6159999999999997"/>
    <n v="16091.200999999999"/>
    <n v="16.091201000000002"/>
    <x v="1"/>
  </r>
  <r>
    <n v="202202"/>
    <x v="18"/>
    <s v="2022"/>
    <s v="02"/>
    <n v="9007000"/>
    <x v="21"/>
    <x v="6"/>
    <n v="6426"/>
    <n v="14755332"/>
    <n v="6.4260000000000002"/>
    <n v="14755.332"/>
    <n v="14.755331999999999"/>
    <x v="1"/>
  </r>
  <r>
    <n v="202203"/>
    <x v="19"/>
    <s v="2022"/>
    <s v="03"/>
    <n v="63000000"/>
    <x v="0"/>
    <x v="0"/>
    <n v="10278315"/>
    <n v="5898812054"/>
    <n v="10278.315000000001"/>
    <n v="5898812.0539999995"/>
    <n v="5898.812054"/>
    <x v="1"/>
  </r>
  <r>
    <n v="202203"/>
    <x v="19"/>
    <s v="2022"/>
    <s v="03"/>
    <n v="63000000"/>
    <x v="0"/>
    <x v="1"/>
    <n v="530478"/>
    <n v="2003428536"/>
    <n v="530.47799999999995"/>
    <n v="2003428.5360000001"/>
    <n v="2003.4285359999999"/>
    <x v="1"/>
  </r>
  <r>
    <n v="202203"/>
    <x v="19"/>
    <s v="2022"/>
    <s v="03"/>
    <n v="63000000"/>
    <x v="0"/>
    <x v="2"/>
    <n v="770452"/>
    <n v="3269386079"/>
    <n v="770.452"/>
    <n v="3269386.0789999999"/>
    <n v="3269.3860789999999"/>
    <x v="1"/>
  </r>
  <r>
    <n v="202203"/>
    <x v="19"/>
    <s v="2022"/>
    <s v="03"/>
    <n v="63000000"/>
    <x v="0"/>
    <x v="3"/>
    <n v="4682649"/>
    <n v="3959649541"/>
    <n v="4682.6490000000003"/>
    <n v="3959649.5410000002"/>
    <n v="3959.6495410000002"/>
    <x v="1"/>
  </r>
  <r>
    <n v="202203"/>
    <x v="19"/>
    <s v="2022"/>
    <s v="03"/>
    <n v="63000000"/>
    <x v="0"/>
    <x v="4"/>
    <n v="3708990"/>
    <n v="6389100565"/>
    <n v="3708.99"/>
    <n v="6389100.5650000004"/>
    <n v="6389.1005649999997"/>
    <x v="1"/>
  </r>
  <r>
    <n v="202203"/>
    <x v="19"/>
    <s v="2022"/>
    <s v="03"/>
    <n v="63000000"/>
    <x v="0"/>
    <x v="5"/>
    <n v="7305186"/>
    <n v="10949150712"/>
    <n v="7305.1859999999997"/>
    <n v="10949150.711999999"/>
    <n v="10949.150712000001"/>
    <x v="1"/>
  </r>
  <r>
    <n v="202203"/>
    <x v="19"/>
    <s v="2022"/>
    <s v="03"/>
    <n v="63000000"/>
    <x v="0"/>
    <x v="6"/>
    <n v="4971758"/>
    <n v="14139979757"/>
    <n v="4971.7579999999998"/>
    <n v="14139979.756999999"/>
    <n v="14139.979756999999"/>
    <x v="1"/>
  </r>
  <r>
    <n v="202203"/>
    <x v="19"/>
    <s v="2022"/>
    <s v="03"/>
    <n v="65000000"/>
    <x v="1"/>
    <x v="0"/>
    <n v="10903965"/>
    <n v="5250533182"/>
    <n v="10903.965"/>
    <n v="5250533.182"/>
    <n v="5250.5331820000001"/>
    <x v="1"/>
  </r>
  <r>
    <n v="202203"/>
    <x v="19"/>
    <s v="2022"/>
    <s v="03"/>
    <n v="65000000"/>
    <x v="1"/>
    <x v="1"/>
    <n v="656234"/>
    <n v="1731507549"/>
    <n v="656.23400000000004"/>
    <n v="1731507.5490000001"/>
    <n v="1731.5075489999999"/>
    <x v="1"/>
  </r>
  <r>
    <n v="202203"/>
    <x v="19"/>
    <s v="2022"/>
    <s v="03"/>
    <n v="65000000"/>
    <x v="1"/>
    <x v="2"/>
    <n v="972505"/>
    <n v="3172043408"/>
    <n v="972.505"/>
    <n v="3172043.4079999998"/>
    <n v="3172.043408"/>
    <x v="1"/>
  </r>
  <r>
    <n v="202203"/>
    <x v="19"/>
    <s v="2022"/>
    <s v="03"/>
    <n v="65000000"/>
    <x v="1"/>
    <x v="3"/>
    <n v="5544224"/>
    <n v="5046995941"/>
    <n v="5544.2240000000002"/>
    <n v="5046995.9409999996"/>
    <n v="5046.9959410000001"/>
    <x v="1"/>
  </r>
  <r>
    <n v="202203"/>
    <x v="19"/>
    <s v="2022"/>
    <s v="03"/>
    <n v="65000000"/>
    <x v="1"/>
    <x v="4"/>
    <n v="4484712"/>
    <n v="6445723554"/>
    <n v="4484.7120000000004"/>
    <n v="6445723.5539999995"/>
    <n v="6445.7235540000001"/>
    <x v="1"/>
  </r>
  <r>
    <n v="202203"/>
    <x v="19"/>
    <s v="2022"/>
    <s v="03"/>
    <n v="65000000"/>
    <x v="1"/>
    <x v="5"/>
    <n v="8914816"/>
    <n v="12015996624"/>
    <n v="8914.8160000000007"/>
    <n v="12015996.624"/>
    <n v="12015.996623999999"/>
    <x v="1"/>
  </r>
  <r>
    <n v="202203"/>
    <x v="19"/>
    <s v="2022"/>
    <s v="03"/>
    <n v="65000000"/>
    <x v="1"/>
    <x v="6"/>
    <n v="6610555"/>
    <n v="16567117718"/>
    <n v="6610.5550000000003"/>
    <n v="16567117.718"/>
    <n v="16567.117718000001"/>
    <x v="1"/>
  </r>
  <r>
    <n v="202203"/>
    <x v="19"/>
    <s v="2022"/>
    <s v="03"/>
    <n v="68000000"/>
    <x v="2"/>
    <x v="0"/>
    <n v="4853792"/>
    <n v="2209194581"/>
    <n v="4853.7920000000004"/>
    <n v="2209194.5809999998"/>
    <n v="2209.1945810000002"/>
    <x v="1"/>
  </r>
  <r>
    <n v="202203"/>
    <x v="19"/>
    <s v="2022"/>
    <s v="03"/>
    <n v="68000000"/>
    <x v="2"/>
    <x v="1"/>
    <n v="276204"/>
    <n v="727626260"/>
    <n v="276.20400000000001"/>
    <n v="727626.26"/>
    <n v="727.62626"/>
    <x v="1"/>
  </r>
  <r>
    <n v="202203"/>
    <x v="19"/>
    <s v="2022"/>
    <s v="03"/>
    <n v="68000000"/>
    <x v="2"/>
    <x v="2"/>
    <n v="455231"/>
    <n v="1467693150"/>
    <n v="455.23099999999999"/>
    <n v="1467693.15"/>
    <n v="1467.6931500000001"/>
    <x v="1"/>
  </r>
  <r>
    <n v="202203"/>
    <x v="19"/>
    <s v="2022"/>
    <s v="03"/>
    <n v="68000000"/>
    <x v="2"/>
    <x v="3"/>
    <n v="2701001"/>
    <n v="2973819201"/>
    <n v="2701.0010000000002"/>
    <n v="2973819.2009999999"/>
    <n v="2973.8192009999998"/>
    <x v="1"/>
  </r>
  <r>
    <n v="202203"/>
    <x v="19"/>
    <s v="2022"/>
    <s v="03"/>
    <n v="68000000"/>
    <x v="2"/>
    <x v="4"/>
    <n v="1964166"/>
    <n v="2757594798"/>
    <n v="1964.1659999999999"/>
    <n v="2757594.798"/>
    <n v="2757.5947980000001"/>
    <x v="1"/>
  </r>
  <r>
    <n v="202203"/>
    <x v="19"/>
    <s v="2022"/>
    <s v="03"/>
    <n v="68000000"/>
    <x v="2"/>
    <x v="5"/>
    <n v="3857246"/>
    <n v="5759218124"/>
    <n v="3857.2460000000001"/>
    <n v="5759218.1239999998"/>
    <n v="5759.218124"/>
    <x v="1"/>
  </r>
  <r>
    <n v="202203"/>
    <x v="19"/>
    <s v="2022"/>
    <s v="03"/>
    <n v="68000000"/>
    <x v="2"/>
    <x v="6"/>
    <n v="3014085"/>
    <n v="7538314650"/>
    <n v="3014.085"/>
    <n v="7538314.6500000004"/>
    <n v="7538.3146500000003"/>
    <x v="1"/>
  </r>
  <r>
    <n v="202203"/>
    <x v="19"/>
    <s v="2022"/>
    <s v="03"/>
    <n v="10004000"/>
    <x v="3"/>
    <x v="0"/>
    <n v="1401078"/>
    <n v="703320596"/>
    <n v="1401.078"/>
    <n v="703320.59600000002"/>
    <n v="703.32059600000002"/>
    <x v="1"/>
  </r>
  <r>
    <n v="202203"/>
    <x v="19"/>
    <s v="2022"/>
    <s v="03"/>
    <n v="10004000"/>
    <x v="3"/>
    <x v="1"/>
    <n v="73944"/>
    <n v="207314911"/>
    <n v="73.944000000000003"/>
    <n v="207314.91099999999"/>
    <n v="207.314911"/>
    <x v="1"/>
  </r>
  <r>
    <n v="202203"/>
    <x v="19"/>
    <s v="2022"/>
    <s v="03"/>
    <n v="10004000"/>
    <x v="3"/>
    <x v="2"/>
    <n v="124820"/>
    <n v="457935368"/>
    <n v="124.82"/>
    <n v="457935.36800000002"/>
    <n v="457.93536799999998"/>
    <x v="1"/>
  </r>
  <r>
    <n v="202203"/>
    <x v="19"/>
    <s v="2022"/>
    <s v="03"/>
    <n v="10004000"/>
    <x v="3"/>
    <x v="3"/>
    <n v="724271"/>
    <n v="863427336"/>
    <n v="724.27099999999996"/>
    <n v="863427.33600000001"/>
    <n v="863.42733599999997"/>
    <x v="1"/>
  </r>
  <r>
    <n v="202203"/>
    <x v="19"/>
    <s v="2022"/>
    <s v="03"/>
    <n v="10004000"/>
    <x v="3"/>
    <x v="4"/>
    <n v="524576"/>
    <n v="798360224"/>
    <n v="524.57600000000002"/>
    <n v="798360.22400000005"/>
    <n v="798.36022400000002"/>
    <x v="1"/>
  </r>
  <r>
    <n v="202203"/>
    <x v="19"/>
    <s v="2022"/>
    <s v="03"/>
    <n v="10004000"/>
    <x v="3"/>
    <x v="5"/>
    <n v="1079564"/>
    <n v="1609582047"/>
    <n v="1079.5640000000001"/>
    <n v="1609582.047"/>
    <n v="1609.5820470000001"/>
    <x v="1"/>
  </r>
  <r>
    <n v="202203"/>
    <x v="19"/>
    <s v="2022"/>
    <s v="03"/>
    <n v="10004000"/>
    <x v="3"/>
    <x v="6"/>
    <n v="821120"/>
    <n v="2012176696"/>
    <n v="821.12"/>
    <n v="2012176.696"/>
    <n v="2012.176696"/>
    <x v="1"/>
  </r>
  <r>
    <n v="202203"/>
    <x v="19"/>
    <s v="2022"/>
    <s v="03"/>
    <n v="10018000"/>
    <x v="4"/>
    <x v="0"/>
    <n v="1365112"/>
    <n v="669147425"/>
    <n v="1365.1120000000001"/>
    <n v="669147.42500000005"/>
    <n v="669.147425"/>
    <x v="1"/>
  </r>
  <r>
    <n v="202203"/>
    <x v="19"/>
    <s v="2022"/>
    <s v="03"/>
    <n v="10018000"/>
    <x v="4"/>
    <x v="1"/>
    <n v="67775"/>
    <n v="190834437"/>
    <n v="67.775000000000006"/>
    <n v="190834.43700000001"/>
    <n v="190.83443700000001"/>
    <x v="1"/>
  </r>
  <r>
    <n v="202203"/>
    <x v="19"/>
    <s v="2022"/>
    <s v="03"/>
    <n v="10018000"/>
    <x v="4"/>
    <x v="2"/>
    <n v="121534"/>
    <n v="435930583"/>
    <n v="121.53400000000001"/>
    <n v="435930.58299999998"/>
    <n v="435.93058300000001"/>
    <x v="1"/>
  </r>
  <r>
    <n v="202203"/>
    <x v="19"/>
    <s v="2022"/>
    <s v="03"/>
    <n v="10018000"/>
    <x v="4"/>
    <x v="3"/>
    <n v="643251"/>
    <n v="683514282"/>
    <n v="643.25099999999998"/>
    <n v="683514.28200000001"/>
    <n v="683.51428199999998"/>
    <x v="1"/>
  </r>
  <r>
    <n v="202203"/>
    <x v="19"/>
    <s v="2022"/>
    <s v="03"/>
    <n v="10018000"/>
    <x v="4"/>
    <x v="4"/>
    <n v="499941"/>
    <n v="787640899"/>
    <n v="499.94099999999997"/>
    <n v="787640.89899999998"/>
    <n v="787.64089899999999"/>
    <x v="1"/>
  </r>
  <r>
    <n v="202203"/>
    <x v="19"/>
    <s v="2022"/>
    <s v="03"/>
    <n v="10018000"/>
    <x v="4"/>
    <x v="5"/>
    <n v="1100261"/>
    <n v="1624907511"/>
    <n v="1100.261"/>
    <n v="1624907.5109999999"/>
    <n v="1624.9075110000001"/>
    <x v="1"/>
  </r>
  <r>
    <n v="202203"/>
    <x v="19"/>
    <s v="2022"/>
    <s v="03"/>
    <n v="10018000"/>
    <x v="4"/>
    <x v="6"/>
    <n v="781126"/>
    <n v="1886750603"/>
    <n v="781.12599999999998"/>
    <n v="1886750.6029999999"/>
    <n v="1886.750603"/>
    <x v="1"/>
  </r>
  <r>
    <n v="202203"/>
    <x v="19"/>
    <s v="2022"/>
    <s v="03"/>
    <n v="10005000"/>
    <x v="5"/>
    <x v="0"/>
    <n v="703593"/>
    <n v="320206048"/>
    <n v="703.59299999999996"/>
    <n v="320206.04800000001"/>
    <n v="320.20604800000001"/>
    <x v="1"/>
  </r>
  <r>
    <n v="202203"/>
    <x v="19"/>
    <s v="2022"/>
    <s v="03"/>
    <n v="10005000"/>
    <x v="5"/>
    <x v="1"/>
    <n v="46360"/>
    <n v="118624437"/>
    <n v="46.36"/>
    <n v="118624.43700000001"/>
    <n v="118.624437"/>
    <x v="1"/>
  </r>
  <r>
    <n v="202203"/>
    <x v="19"/>
    <s v="2022"/>
    <s v="03"/>
    <n v="10005000"/>
    <x v="5"/>
    <x v="2"/>
    <n v="72757"/>
    <n v="235805297"/>
    <n v="72.757000000000005"/>
    <n v="235805.29699999999"/>
    <n v="235.805297"/>
    <x v="1"/>
  </r>
  <r>
    <n v="202203"/>
    <x v="19"/>
    <s v="2022"/>
    <s v="03"/>
    <n v="10005000"/>
    <x v="5"/>
    <x v="3"/>
    <n v="507866"/>
    <n v="574357153"/>
    <n v="507.86599999999999"/>
    <n v="574357.15300000005"/>
    <n v="574.35715300000004"/>
    <x v="1"/>
  </r>
  <r>
    <n v="202203"/>
    <x v="19"/>
    <s v="2022"/>
    <s v="03"/>
    <n v="10005000"/>
    <x v="5"/>
    <x v="4"/>
    <n v="312800"/>
    <n v="420197879"/>
    <n v="312.8"/>
    <n v="420197.87900000002"/>
    <n v="420.197879"/>
    <x v="1"/>
  </r>
  <r>
    <n v="202203"/>
    <x v="19"/>
    <s v="2022"/>
    <s v="03"/>
    <n v="10005000"/>
    <x v="5"/>
    <x v="5"/>
    <n v="562717"/>
    <n v="815858413"/>
    <n v="562.71699999999998"/>
    <n v="815858.41299999994"/>
    <n v="815.85841300000004"/>
    <x v="1"/>
  </r>
  <r>
    <n v="202203"/>
    <x v="19"/>
    <s v="2022"/>
    <s v="03"/>
    <n v="10005000"/>
    <x v="5"/>
    <x v="6"/>
    <n v="513249"/>
    <n v="1287497979"/>
    <n v="513.24900000000002"/>
    <n v="1287497.9790000001"/>
    <n v="1287.497979"/>
    <x v="1"/>
  </r>
  <r>
    <n v="202203"/>
    <x v="19"/>
    <s v="2022"/>
    <s v="03"/>
    <n v="66000000"/>
    <x v="6"/>
    <x v="0"/>
    <n v="6167611"/>
    <n v="3240812099"/>
    <n v="6167.6109999999999"/>
    <n v="3240812.0989999999"/>
    <n v="3240.8120990000002"/>
    <x v="1"/>
  </r>
  <r>
    <n v="202203"/>
    <x v="19"/>
    <s v="2022"/>
    <s v="03"/>
    <n v="66000000"/>
    <x v="6"/>
    <x v="1"/>
    <n v="383932"/>
    <n v="1061087935"/>
    <n v="383.93200000000002"/>
    <n v="1061087.9350000001"/>
    <n v="1061.087935"/>
    <x v="1"/>
  </r>
  <r>
    <n v="202203"/>
    <x v="19"/>
    <s v="2022"/>
    <s v="03"/>
    <n v="66000000"/>
    <x v="6"/>
    <x v="2"/>
    <n v="621287"/>
    <n v="2092822409"/>
    <n v="621.28700000000003"/>
    <n v="2092822.409"/>
    <n v="2092.8224089999999"/>
    <x v="1"/>
  </r>
  <r>
    <n v="202203"/>
    <x v="19"/>
    <s v="2022"/>
    <s v="03"/>
    <n v="66000000"/>
    <x v="6"/>
    <x v="3"/>
    <n v="3525157"/>
    <n v="3963762979"/>
    <n v="3525.1570000000002"/>
    <n v="3963762.9789999998"/>
    <n v="3963.7629790000001"/>
    <x v="1"/>
  </r>
  <r>
    <n v="202203"/>
    <x v="19"/>
    <s v="2022"/>
    <s v="03"/>
    <n v="66000000"/>
    <x v="6"/>
    <x v="4"/>
    <n v="2363936"/>
    <n v="3699195760"/>
    <n v="2363.9360000000001"/>
    <n v="3699195.76"/>
    <n v="3699.1957600000001"/>
    <x v="1"/>
  </r>
  <r>
    <n v="202203"/>
    <x v="19"/>
    <s v="2022"/>
    <s v="03"/>
    <n v="66000000"/>
    <x v="6"/>
    <x v="5"/>
    <n v="4957659"/>
    <n v="7992308036"/>
    <n v="4957.6589999999997"/>
    <n v="7992308.0360000003"/>
    <n v="7992.3080360000004"/>
    <x v="1"/>
  </r>
  <r>
    <n v="202203"/>
    <x v="19"/>
    <s v="2022"/>
    <s v="03"/>
    <n v="66000000"/>
    <x v="6"/>
    <x v="6"/>
    <n v="3632362"/>
    <n v="10093267060"/>
    <n v="3632.3620000000001"/>
    <n v="10093267.060000001"/>
    <n v="10093.26706"/>
    <x v="1"/>
  </r>
  <r>
    <n v="202203"/>
    <x v="19"/>
    <s v="2022"/>
    <s v="03"/>
    <n v="10007000"/>
    <x v="7"/>
    <x v="0"/>
    <n v="1361913"/>
    <n v="656068166"/>
    <n v="1361.913"/>
    <n v="656068.16599999997"/>
    <n v="656.06816600000002"/>
    <x v="1"/>
  </r>
  <r>
    <n v="202203"/>
    <x v="19"/>
    <s v="2022"/>
    <s v="03"/>
    <n v="10007000"/>
    <x v="7"/>
    <x v="1"/>
    <n v="110539"/>
    <n v="276833022"/>
    <n v="110.539"/>
    <n v="276833.022"/>
    <n v="276.83302200000003"/>
    <x v="1"/>
  </r>
  <r>
    <n v="202203"/>
    <x v="19"/>
    <s v="2022"/>
    <s v="03"/>
    <n v="10007000"/>
    <x v="7"/>
    <x v="2"/>
    <n v="150945"/>
    <n v="489065099"/>
    <n v="150.94499999999999"/>
    <n v="489065.09899999999"/>
    <n v="489.06509899999998"/>
    <x v="1"/>
  </r>
  <r>
    <n v="202203"/>
    <x v="19"/>
    <s v="2022"/>
    <s v="03"/>
    <n v="10007000"/>
    <x v="7"/>
    <x v="3"/>
    <n v="1023853"/>
    <n v="1210416562"/>
    <n v="1023.853"/>
    <n v="1210416.5619999999"/>
    <n v="1210.4165620000001"/>
    <x v="1"/>
  </r>
  <r>
    <n v="202203"/>
    <x v="19"/>
    <s v="2022"/>
    <s v="03"/>
    <n v="10007000"/>
    <x v="7"/>
    <x v="4"/>
    <n v="593402"/>
    <n v="849206930"/>
    <n v="593.40200000000004"/>
    <n v="849206.93"/>
    <n v="849.20693000000006"/>
    <x v="1"/>
  </r>
  <r>
    <n v="202203"/>
    <x v="19"/>
    <s v="2022"/>
    <s v="03"/>
    <n v="10007000"/>
    <x v="7"/>
    <x v="5"/>
    <n v="1147975"/>
    <n v="1738091135"/>
    <n v="1147.9749999999999"/>
    <n v="1738091.135"/>
    <n v="1738.0911349999999"/>
    <x v="1"/>
  </r>
  <r>
    <n v="202203"/>
    <x v="19"/>
    <s v="2022"/>
    <s v="03"/>
    <n v="10007000"/>
    <x v="7"/>
    <x v="6"/>
    <n v="1028055"/>
    <n v="2806857659"/>
    <n v="1028.0550000000001"/>
    <n v="2806857.659"/>
    <n v="2806.8576589999998"/>
    <x v="1"/>
  </r>
  <r>
    <n v="202203"/>
    <x v="19"/>
    <s v="2022"/>
    <s v="03"/>
    <n v="10008000"/>
    <x v="8"/>
    <x v="0"/>
    <n v="457209"/>
    <n v="213735146"/>
    <n v="457.209"/>
    <n v="213735.14600000001"/>
    <n v="213.73514599999999"/>
    <x v="1"/>
  </r>
  <r>
    <n v="202203"/>
    <x v="19"/>
    <s v="2022"/>
    <s v="03"/>
    <n v="10008000"/>
    <x v="8"/>
    <x v="1"/>
    <n v="36436"/>
    <n v="83694254"/>
    <n v="36.436"/>
    <n v="83694.254000000001"/>
    <n v="83.694254000000001"/>
    <x v="1"/>
  </r>
  <r>
    <n v="202203"/>
    <x v="19"/>
    <s v="2022"/>
    <s v="03"/>
    <n v="10008000"/>
    <x v="8"/>
    <x v="2"/>
    <n v="49833"/>
    <n v="159470563"/>
    <n v="49.832999999999998"/>
    <n v="159470.56299999999"/>
    <n v="159.470563"/>
    <x v="1"/>
  </r>
  <r>
    <n v="202203"/>
    <x v="19"/>
    <s v="2022"/>
    <s v="03"/>
    <n v="10008000"/>
    <x v="8"/>
    <x v="3"/>
    <n v="356826"/>
    <n v="414169251"/>
    <n v="356.82600000000002"/>
    <n v="414169.25099999999"/>
    <n v="414.16925099999997"/>
    <x v="1"/>
  </r>
  <r>
    <n v="202203"/>
    <x v="19"/>
    <s v="2022"/>
    <s v="03"/>
    <n v="10008000"/>
    <x v="8"/>
    <x v="4"/>
    <n v="210562"/>
    <n v="280428419"/>
    <n v="210.56200000000001"/>
    <n v="280428.41899999999"/>
    <n v="280.42841900000002"/>
    <x v="1"/>
  </r>
  <r>
    <n v="202203"/>
    <x v="19"/>
    <s v="2022"/>
    <s v="03"/>
    <n v="10008000"/>
    <x v="8"/>
    <x v="5"/>
    <n v="386598"/>
    <n v="558385775"/>
    <n v="386.59800000000001"/>
    <n v="558385.77500000002"/>
    <n v="558.38577499999997"/>
    <x v="1"/>
  </r>
  <r>
    <n v="202203"/>
    <x v="19"/>
    <s v="2022"/>
    <s v="03"/>
    <n v="10008000"/>
    <x v="8"/>
    <x v="6"/>
    <n v="327644"/>
    <n v="888934151"/>
    <n v="327.64400000000001"/>
    <n v="888934.15099999995"/>
    <n v="888.93415100000004"/>
    <x v="1"/>
  </r>
  <r>
    <n v="202203"/>
    <x v="19"/>
    <s v="2022"/>
    <s v="03"/>
    <n v="10009000"/>
    <x v="9"/>
    <x v="0"/>
    <n v="518480"/>
    <n v="230868420"/>
    <n v="518.48"/>
    <n v="230868.42"/>
    <n v="230.86841999999999"/>
    <x v="1"/>
  </r>
  <r>
    <n v="202203"/>
    <x v="19"/>
    <s v="2022"/>
    <s v="03"/>
    <n v="10009000"/>
    <x v="9"/>
    <x v="1"/>
    <n v="48299"/>
    <n v="112148006"/>
    <n v="48.298999999999999"/>
    <n v="112148.00599999999"/>
    <n v="112.148006"/>
    <x v="1"/>
  </r>
  <r>
    <n v="202203"/>
    <x v="19"/>
    <s v="2022"/>
    <s v="03"/>
    <n v="10009000"/>
    <x v="9"/>
    <x v="2"/>
    <n v="65268"/>
    <n v="198299357"/>
    <n v="65.268000000000001"/>
    <n v="198299.35699999999"/>
    <n v="198.29935699999999"/>
    <x v="1"/>
  </r>
  <r>
    <n v="202203"/>
    <x v="19"/>
    <s v="2022"/>
    <s v="03"/>
    <n v="10009000"/>
    <x v="9"/>
    <x v="3"/>
    <n v="477965"/>
    <n v="548424823"/>
    <n v="477.96499999999997"/>
    <n v="548424.82299999997"/>
    <n v="548.42482299999995"/>
    <x v="1"/>
  </r>
  <r>
    <n v="202203"/>
    <x v="19"/>
    <s v="2022"/>
    <s v="03"/>
    <n v="10009000"/>
    <x v="9"/>
    <x v="4"/>
    <n v="259394"/>
    <n v="341402359"/>
    <n v="259.39400000000001"/>
    <n v="341402.359"/>
    <n v="341.40235899999999"/>
    <x v="1"/>
  </r>
  <r>
    <n v="202203"/>
    <x v="19"/>
    <s v="2022"/>
    <s v="03"/>
    <n v="10009000"/>
    <x v="9"/>
    <x v="5"/>
    <n v="468522"/>
    <n v="680088275"/>
    <n v="468.52199999999999"/>
    <n v="680088.27500000002"/>
    <n v="680.08827499999995"/>
    <x v="1"/>
  </r>
  <r>
    <n v="202203"/>
    <x v="19"/>
    <s v="2022"/>
    <s v="03"/>
    <n v="10009000"/>
    <x v="9"/>
    <x v="6"/>
    <n v="420586"/>
    <n v="1164928086"/>
    <n v="420.58600000000001"/>
    <n v="1164928.0859999999"/>
    <n v="1164.9280859999999"/>
    <x v="1"/>
  </r>
  <r>
    <n v="202203"/>
    <x v="19"/>
    <s v="2022"/>
    <s v="03"/>
    <n v="10010000"/>
    <x v="10"/>
    <x v="0"/>
    <n v="356343"/>
    <n v="163609187"/>
    <n v="356.34300000000002"/>
    <n v="163609.18700000001"/>
    <n v="163.60918699999999"/>
    <x v="1"/>
  </r>
  <r>
    <n v="202203"/>
    <x v="19"/>
    <s v="2022"/>
    <s v="03"/>
    <n v="10010000"/>
    <x v="10"/>
    <x v="1"/>
    <n v="31836"/>
    <n v="77210634"/>
    <n v="31.835999999999999"/>
    <n v="77210.634000000005"/>
    <n v="77.210633999999999"/>
    <x v="1"/>
  </r>
  <r>
    <n v="202203"/>
    <x v="19"/>
    <s v="2022"/>
    <s v="03"/>
    <n v="10010000"/>
    <x v="10"/>
    <x v="2"/>
    <n v="43158"/>
    <n v="129323222"/>
    <n v="43.158000000000001"/>
    <n v="129323.22199999999"/>
    <n v="129.32322199999999"/>
    <x v="1"/>
  </r>
  <r>
    <n v="202203"/>
    <x v="19"/>
    <s v="2022"/>
    <s v="03"/>
    <n v="10010000"/>
    <x v="10"/>
    <x v="3"/>
    <n v="353197"/>
    <n v="391052293"/>
    <n v="353.197"/>
    <n v="391052.29300000001"/>
    <n v="391.05229300000002"/>
    <x v="1"/>
  </r>
  <r>
    <n v="202203"/>
    <x v="19"/>
    <s v="2022"/>
    <s v="03"/>
    <n v="10010000"/>
    <x v="10"/>
    <x v="4"/>
    <n v="196942"/>
    <n v="240470523"/>
    <n v="196.94200000000001"/>
    <n v="240470.52299999999"/>
    <n v="240.47052299999999"/>
    <x v="1"/>
  </r>
  <r>
    <n v="202203"/>
    <x v="19"/>
    <s v="2022"/>
    <s v="03"/>
    <n v="10010000"/>
    <x v="10"/>
    <x v="5"/>
    <n v="361989"/>
    <n v="528144489"/>
    <n v="361.98899999999998"/>
    <n v="528144.48899999994"/>
    <n v="528.14448900000002"/>
    <x v="1"/>
  </r>
  <r>
    <n v="202203"/>
    <x v="19"/>
    <s v="2022"/>
    <s v="03"/>
    <n v="10010000"/>
    <x v="10"/>
    <x v="6"/>
    <n v="308013"/>
    <n v="804275812"/>
    <n v="308.01299999999998"/>
    <n v="804275.81200000003"/>
    <n v="804.27581199999997"/>
    <x v="1"/>
  </r>
  <r>
    <n v="202203"/>
    <x v="19"/>
    <s v="2022"/>
    <s v="03"/>
    <n v="10020000"/>
    <x v="11"/>
    <x v="0"/>
    <n v="387677"/>
    <n v="178495532"/>
    <n v="387.67700000000002"/>
    <n v="178495.53200000001"/>
    <n v="178.495532"/>
    <x v="1"/>
  </r>
  <r>
    <n v="202203"/>
    <x v="19"/>
    <s v="2022"/>
    <s v="03"/>
    <n v="10020000"/>
    <x v="11"/>
    <x v="1"/>
    <n v="30094"/>
    <n v="79884828"/>
    <n v="30.094000000000001"/>
    <n v="79884.827999999994"/>
    <n v="79.884827999999999"/>
    <x v="1"/>
  </r>
  <r>
    <n v="202203"/>
    <x v="19"/>
    <s v="2022"/>
    <s v="03"/>
    <n v="10020000"/>
    <x v="11"/>
    <x v="2"/>
    <n v="43420"/>
    <n v="151402964"/>
    <n v="43.42"/>
    <n v="151402.96400000001"/>
    <n v="151.402964"/>
    <x v="1"/>
  </r>
  <r>
    <n v="202203"/>
    <x v="19"/>
    <s v="2022"/>
    <s v="03"/>
    <n v="10020000"/>
    <x v="11"/>
    <x v="3"/>
    <n v="261658"/>
    <n v="269681635"/>
    <n v="261.65800000000002"/>
    <n v="269681.63500000001"/>
    <n v="269.68163500000003"/>
    <x v="1"/>
  </r>
  <r>
    <n v="202203"/>
    <x v="19"/>
    <s v="2022"/>
    <s v="03"/>
    <n v="10020000"/>
    <x v="11"/>
    <x v="4"/>
    <n v="162242"/>
    <n v="232076311"/>
    <n v="162.24199999999999"/>
    <n v="232076.31099999999"/>
    <n v="232.076311"/>
    <x v="1"/>
  </r>
  <r>
    <n v="202203"/>
    <x v="19"/>
    <s v="2022"/>
    <s v="03"/>
    <n v="10020000"/>
    <x v="11"/>
    <x v="5"/>
    <n v="376575"/>
    <n v="561932505"/>
    <n v="376.57499999999999"/>
    <n v="561932.505"/>
    <n v="561.93250499999999"/>
    <x v="1"/>
  </r>
  <r>
    <n v="202203"/>
    <x v="19"/>
    <s v="2022"/>
    <s v="03"/>
    <n v="10020000"/>
    <x v="11"/>
    <x v="6"/>
    <n v="279526"/>
    <n v="748489455"/>
    <n v="279.52600000000001"/>
    <n v="748489.45499999996"/>
    <n v="748.48945500000002"/>
    <x v="1"/>
  </r>
  <r>
    <n v="202203"/>
    <x v="19"/>
    <s v="2022"/>
    <s v="03"/>
    <n v="67000000"/>
    <x v="12"/>
    <x v="0"/>
    <n v="2714246"/>
    <n v="1270554926"/>
    <n v="2714.2460000000001"/>
    <n v="1270554.926"/>
    <n v="1270.554926"/>
    <x v="1"/>
  </r>
  <r>
    <n v="202203"/>
    <x v="19"/>
    <s v="2022"/>
    <s v="03"/>
    <n v="67000000"/>
    <x v="12"/>
    <x v="1"/>
    <n v="203734"/>
    <n v="490374019"/>
    <n v="203.73400000000001"/>
    <n v="490374.01899999997"/>
    <n v="490.37401899999998"/>
    <x v="1"/>
  </r>
  <r>
    <n v="202203"/>
    <x v="19"/>
    <s v="2022"/>
    <s v="03"/>
    <n v="67000000"/>
    <x v="12"/>
    <x v="2"/>
    <n v="341633"/>
    <n v="1081281032"/>
    <n v="341.63299999999998"/>
    <n v="1081281.0319999999"/>
    <n v="1081.2810320000001"/>
    <x v="1"/>
  </r>
  <r>
    <n v="202203"/>
    <x v="19"/>
    <s v="2022"/>
    <s v="03"/>
    <n v="67000000"/>
    <x v="12"/>
    <x v="3"/>
    <n v="1921358"/>
    <n v="2003495378"/>
    <n v="1921.3579999999999"/>
    <n v="2003495.378"/>
    <n v="2003.4953780000001"/>
    <x v="1"/>
  </r>
  <r>
    <n v="202203"/>
    <x v="19"/>
    <s v="2022"/>
    <s v="03"/>
    <n v="67000000"/>
    <x v="12"/>
    <x v="4"/>
    <n v="1218834"/>
    <n v="1676043332"/>
    <n v="1218.8340000000001"/>
    <n v="1676043.3319999999"/>
    <n v="1676.043332"/>
    <x v="1"/>
  </r>
  <r>
    <n v="202203"/>
    <x v="19"/>
    <s v="2022"/>
    <s v="03"/>
    <n v="67000000"/>
    <x v="12"/>
    <x v="5"/>
    <n v="2694801"/>
    <n v="3939122987"/>
    <n v="2694.8009999999999"/>
    <n v="3939122.9870000002"/>
    <n v="3939.1229870000002"/>
    <x v="1"/>
  </r>
  <r>
    <n v="202203"/>
    <x v="19"/>
    <s v="2022"/>
    <s v="03"/>
    <n v="67000000"/>
    <x v="12"/>
    <x v="6"/>
    <n v="2186170"/>
    <n v="5498199912"/>
    <n v="2186.17"/>
    <n v="5498199.9119999995"/>
    <n v="5498.199912"/>
    <x v="1"/>
  </r>
  <r>
    <n v="202203"/>
    <x v="19"/>
    <s v="2022"/>
    <s v="03"/>
    <n v="64000000"/>
    <x v="13"/>
    <x v="0"/>
    <n v="4489561"/>
    <n v="2356214960"/>
    <n v="4489.5609999999997"/>
    <n v="2356214.96"/>
    <n v="2356.2149599999998"/>
    <x v="1"/>
  </r>
  <r>
    <n v="202203"/>
    <x v="19"/>
    <s v="2022"/>
    <s v="03"/>
    <n v="64000000"/>
    <x v="13"/>
    <x v="1"/>
    <n v="317346"/>
    <n v="738071558"/>
    <n v="317.346"/>
    <n v="738071.55799999996"/>
    <n v="738.07155799999998"/>
    <x v="1"/>
  </r>
  <r>
    <n v="202203"/>
    <x v="19"/>
    <s v="2022"/>
    <s v="03"/>
    <n v="64000000"/>
    <x v="13"/>
    <x v="2"/>
    <n v="555544"/>
    <n v="1827666324"/>
    <n v="555.54399999999998"/>
    <n v="1827666.324"/>
    <n v="1827.666324"/>
    <x v="1"/>
  </r>
  <r>
    <n v="202203"/>
    <x v="19"/>
    <s v="2022"/>
    <s v="03"/>
    <n v="64000000"/>
    <x v="13"/>
    <x v="3"/>
    <n v="2994478"/>
    <n v="3161092529"/>
    <n v="2994.4780000000001"/>
    <n v="3161092.5290000001"/>
    <n v="3161.092529"/>
    <x v="1"/>
  </r>
  <r>
    <n v="202203"/>
    <x v="19"/>
    <s v="2022"/>
    <s v="03"/>
    <n v="64000000"/>
    <x v="13"/>
    <x v="4"/>
    <n v="2016980"/>
    <n v="2756416222"/>
    <n v="2016.98"/>
    <n v="2756416.2220000001"/>
    <n v="2756.4162219999998"/>
    <x v="1"/>
  </r>
  <r>
    <n v="202203"/>
    <x v="19"/>
    <s v="2022"/>
    <s v="03"/>
    <n v="64000000"/>
    <x v="13"/>
    <x v="5"/>
    <n v="4302763"/>
    <n v="6370539388"/>
    <n v="4302.7629999999999"/>
    <n v="6370539.3880000003"/>
    <n v="6370.5393880000001"/>
    <x v="1"/>
  </r>
  <r>
    <n v="202203"/>
    <x v="19"/>
    <s v="2022"/>
    <s v="03"/>
    <n v="64000000"/>
    <x v="13"/>
    <x v="6"/>
    <n v="3192862"/>
    <n v="8716363591"/>
    <n v="3192.8620000000001"/>
    <n v="8716363.591"/>
    <n v="8716.3635909999994"/>
    <x v="1"/>
  </r>
  <r>
    <n v="202203"/>
    <x v="19"/>
    <s v="2022"/>
    <s v="03"/>
    <n v="10013000"/>
    <x v="14"/>
    <x v="0"/>
    <n v="651814"/>
    <n v="315743972"/>
    <n v="651.81399999999996"/>
    <n v="315743.97200000001"/>
    <n v="315.74397199999999"/>
    <x v="1"/>
  </r>
  <r>
    <n v="202203"/>
    <x v="19"/>
    <s v="2022"/>
    <s v="03"/>
    <n v="10013000"/>
    <x v="14"/>
    <x v="1"/>
    <n v="54970"/>
    <n v="131161352"/>
    <n v="54.97"/>
    <n v="131161.35200000001"/>
    <n v="131.16135199999999"/>
    <x v="1"/>
  </r>
  <r>
    <n v="202203"/>
    <x v="19"/>
    <s v="2022"/>
    <s v="03"/>
    <n v="10013000"/>
    <x v="14"/>
    <x v="2"/>
    <n v="87716"/>
    <n v="276517906"/>
    <n v="87.715999999999994"/>
    <n v="276517.90600000002"/>
    <n v="276.51790599999998"/>
    <x v="1"/>
  </r>
  <r>
    <n v="202203"/>
    <x v="19"/>
    <s v="2022"/>
    <s v="03"/>
    <n v="10013000"/>
    <x v="14"/>
    <x v="3"/>
    <n v="591438"/>
    <n v="630919874"/>
    <n v="591.43799999999999"/>
    <n v="630919.87399999995"/>
    <n v="630.91987400000005"/>
    <x v="1"/>
  </r>
  <r>
    <n v="202203"/>
    <x v="19"/>
    <s v="2022"/>
    <s v="03"/>
    <n v="10013000"/>
    <x v="14"/>
    <x v="4"/>
    <n v="351965"/>
    <n v="450434836"/>
    <n v="351.96499999999997"/>
    <n v="450434.83600000001"/>
    <n v="450.43483600000002"/>
    <x v="1"/>
  </r>
  <r>
    <n v="202203"/>
    <x v="19"/>
    <s v="2022"/>
    <s v="03"/>
    <n v="10013000"/>
    <x v="14"/>
    <x v="5"/>
    <n v="637145"/>
    <n v="921071568"/>
    <n v="637.14499999999998"/>
    <n v="921071.56799999997"/>
    <n v="921.07156799999996"/>
    <x v="1"/>
  </r>
  <r>
    <n v="202203"/>
    <x v="19"/>
    <s v="2022"/>
    <s v="03"/>
    <n v="10013000"/>
    <x v="14"/>
    <x v="6"/>
    <n v="570253"/>
    <n v="1706349897"/>
    <n v="570.25300000000004"/>
    <n v="1706349.8970000001"/>
    <n v="1706.3498970000001"/>
    <x v="1"/>
  </r>
  <r>
    <n v="202203"/>
    <x v="19"/>
    <s v="2022"/>
    <s v="03"/>
    <n v="10017000"/>
    <x v="15"/>
    <x v="0"/>
    <n v="636803"/>
    <n v="297316786"/>
    <n v="636.803"/>
    <n v="297316.78600000002"/>
    <n v="297.31678599999998"/>
    <x v="1"/>
  </r>
  <r>
    <n v="202203"/>
    <x v="19"/>
    <s v="2022"/>
    <s v="03"/>
    <n v="10017000"/>
    <x v="15"/>
    <x v="1"/>
    <n v="45849"/>
    <n v="126507786"/>
    <n v="45.848999999999997"/>
    <n v="126507.78599999999"/>
    <n v="126.507786"/>
    <x v="1"/>
  </r>
  <r>
    <n v="202203"/>
    <x v="19"/>
    <s v="2022"/>
    <s v="03"/>
    <n v="10017000"/>
    <x v="15"/>
    <x v="2"/>
    <n v="60313"/>
    <n v="213056661"/>
    <n v="60.313000000000002"/>
    <n v="213056.66099999999"/>
    <n v="213.05666099999999"/>
    <x v="1"/>
  </r>
  <r>
    <n v="202203"/>
    <x v="19"/>
    <s v="2022"/>
    <s v="03"/>
    <n v="10017000"/>
    <x v="15"/>
    <x v="3"/>
    <n v="411130"/>
    <n v="389713377"/>
    <n v="411.13"/>
    <n v="389713.37699999998"/>
    <n v="389.71337699999998"/>
    <x v="1"/>
  </r>
  <r>
    <n v="202203"/>
    <x v="19"/>
    <s v="2022"/>
    <s v="03"/>
    <n v="10017000"/>
    <x v="15"/>
    <x v="4"/>
    <n v="301678"/>
    <n v="374520159"/>
    <n v="301.678"/>
    <n v="374520.15899999999"/>
    <n v="374.52015899999998"/>
    <x v="1"/>
  </r>
  <r>
    <n v="202203"/>
    <x v="19"/>
    <s v="2022"/>
    <s v="03"/>
    <n v="10017000"/>
    <x v="15"/>
    <x v="5"/>
    <n v="566021"/>
    <n v="720728470"/>
    <n v="566.02099999999996"/>
    <n v="720728.47"/>
    <n v="720.72847000000002"/>
    <x v="1"/>
  </r>
  <r>
    <n v="202203"/>
    <x v="19"/>
    <s v="2022"/>
    <s v="03"/>
    <n v="10017000"/>
    <x v="15"/>
    <x v="6"/>
    <n v="489520"/>
    <n v="1129545419"/>
    <n v="489.52"/>
    <n v="1129545.419"/>
    <n v="1129.545419"/>
    <x v="1"/>
  </r>
  <r>
    <n v="202203"/>
    <x v="19"/>
    <s v="2022"/>
    <s v="03"/>
    <n v="10002000"/>
    <x v="16"/>
    <x v="0"/>
    <n v="506973"/>
    <n v="226415456"/>
    <n v="506.97300000000001"/>
    <n v="226415.45600000001"/>
    <n v="226.41545600000001"/>
    <x v="1"/>
  </r>
  <r>
    <n v="202203"/>
    <x v="19"/>
    <s v="2022"/>
    <s v="03"/>
    <n v="10002000"/>
    <x v="16"/>
    <x v="1"/>
    <n v="37600"/>
    <n v="95583764"/>
    <n v="37.6"/>
    <n v="95583.763999999996"/>
    <n v="95.583764000000002"/>
    <x v="1"/>
  </r>
  <r>
    <n v="202203"/>
    <x v="19"/>
    <s v="2022"/>
    <s v="03"/>
    <n v="10002000"/>
    <x v="16"/>
    <x v="2"/>
    <n v="59336"/>
    <n v="201284463"/>
    <n v="59.335999999999999"/>
    <n v="201284.46299999999"/>
    <n v="201.28446299999999"/>
    <x v="1"/>
  </r>
  <r>
    <n v="202203"/>
    <x v="19"/>
    <s v="2022"/>
    <s v="03"/>
    <n v="10002000"/>
    <x v="16"/>
    <x v="3"/>
    <n v="345507"/>
    <n v="370526941"/>
    <n v="345.50700000000001"/>
    <n v="370526.94099999999"/>
    <n v="370.52694100000002"/>
    <x v="1"/>
  </r>
  <r>
    <n v="202203"/>
    <x v="19"/>
    <s v="2022"/>
    <s v="03"/>
    <n v="10002000"/>
    <x v="16"/>
    <x v="4"/>
    <n v="244046"/>
    <n v="311995400"/>
    <n v="244.04599999999999"/>
    <n v="311995.40000000002"/>
    <n v="311.99540000000002"/>
    <x v="1"/>
  </r>
  <r>
    <n v="202203"/>
    <x v="19"/>
    <s v="2022"/>
    <s v="03"/>
    <n v="10002000"/>
    <x v="16"/>
    <x v="5"/>
    <n v="484436"/>
    <n v="635783523"/>
    <n v="484.43599999999998"/>
    <n v="635783.52300000004"/>
    <n v="635.78352299999995"/>
    <x v="1"/>
  </r>
  <r>
    <n v="202203"/>
    <x v="19"/>
    <s v="2022"/>
    <s v="03"/>
    <n v="10002000"/>
    <x v="16"/>
    <x v="6"/>
    <n v="373732"/>
    <n v="996022162"/>
    <n v="373.73200000000003"/>
    <n v="996022.16200000001"/>
    <n v="996.02216199999998"/>
    <x v="1"/>
  </r>
  <r>
    <n v="202203"/>
    <x v="19"/>
    <s v="2022"/>
    <s v="03"/>
    <n v="10015000"/>
    <x v="17"/>
    <x v="0"/>
    <n v="375524"/>
    <n v="196793408"/>
    <n v="375.524"/>
    <n v="196793.408"/>
    <n v="196.793408"/>
    <x v="1"/>
  </r>
  <r>
    <n v="202203"/>
    <x v="19"/>
    <s v="2022"/>
    <s v="03"/>
    <n v="10015000"/>
    <x v="17"/>
    <x v="1"/>
    <n v="24838"/>
    <n v="60963633"/>
    <n v="24.838000000000001"/>
    <n v="60963.633000000002"/>
    <n v="60.963633000000002"/>
    <x v="1"/>
  </r>
  <r>
    <n v="202203"/>
    <x v="19"/>
    <s v="2022"/>
    <s v="03"/>
    <n v="10015000"/>
    <x v="17"/>
    <x v="2"/>
    <n v="40787"/>
    <n v="146496550"/>
    <n v="40.786999999999999"/>
    <n v="146496.54999999999"/>
    <n v="146.49655000000001"/>
    <x v="1"/>
  </r>
  <r>
    <n v="202203"/>
    <x v="19"/>
    <s v="2022"/>
    <s v="03"/>
    <n v="10015000"/>
    <x v="17"/>
    <x v="3"/>
    <n v="257187"/>
    <n v="266090793"/>
    <n v="257.18700000000001"/>
    <n v="266090.79300000001"/>
    <n v="266.09079300000002"/>
    <x v="1"/>
  </r>
  <r>
    <n v="202203"/>
    <x v="19"/>
    <s v="2022"/>
    <s v="03"/>
    <n v="10015000"/>
    <x v="17"/>
    <x v="4"/>
    <n v="170688"/>
    <n v="223825095"/>
    <n v="170.68799999999999"/>
    <n v="223825.095"/>
    <n v="223.825095"/>
    <x v="1"/>
  </r>
  <r>
    <n v="202203"/>
    <x v="19"/>
    <s v="2022"/>
    <s v="03"/>
    <n v="10015000"/>
    <x v="17"/>
    <x v="5"/>
    <n v="312099"/>
    <n v="448531890"/>
    <n v="312.09899999999999"/>
    <n v="448531.89"/>
    <n v="448.53188999999998"/>
    <x v="1"/>
  </r>
  <r>
    <n v="202203"/>
    <x v="19"/>
    <s v="2022"/>
    <s v="03"/>
    <n v="10015000"/>
    <x v="17"/>
    <x v="6"/>
    <n v="244309"/>
    <n v="722307161"/>
    <n v="244.309"/>
    <n v="722307.16099999996"/>
    <n v="722.30716099999995"/>
    <x v="1"/>
  </r>
  <r>
    <n v="202203"/>
    <x v="19"/>
    <s v="2022"/>
    <s v="03"/>
    <n v="10014000"/>
    <x v="18"/>
    <x v="0"/>
    <n v="169120"/>
    <n v="80333891"/>
    <n v="169.12"/>
    <n v="80333.891000000003"/>
    <n v="80.333890999999994"/>
    <x v="1"/>
  </r>
  <r>
    <n v="202203"/>
    <x v="19"/>
    <s v="2022"/>
    <s v="03"/>
    <n v="10014000"/>
    <x v="18"/>
    <x v="1"/>
    <n v="14556"/>
    <n v="32098278"/>
    <n v="14.555999999999999"/>
    <n v="32098.277999999998"/>
    <n v="32.098278000000001"/>
    <x v="1"/>
  </r>
  <r>
    <n v="202203"/>
    <x v="19"/>
    <s v="2022"/>
    <s v="03"/>
    <n v="10014000"/>
    <x v="18"/>
    <x v="2"/>
    <n v="21240"/>
    <n v="69335100"/>
    <n v="21.24"/>
    <n v="69335.100000000006"/>
    <n v="69.335099999999997"/>
    <x v="1"/>
  </r>
  <r>
    <n v="202203"/>
    <x v="19"/>
    <s v="2022"/>
    <s v="03"/>
    <n v="10014000"/>
    <x v="18"/>
    <x v="3"/>
    <n v="144239"/>
    <n v="151294245"/>
    <n v="144.239"/>
    <n v="151294.245"/>
    <n v="151.29424499999999"/>
    <x v="1"/>
  </r>
  <r>
    <n v="202203"/>
    <x v="19"/>
    <s v="2022"/>
    <s v="03"/>
    <n v="10014000"/>
    <x v="18"/>
    <x v="4"/>
    <n v="86890"/>
    <n v="110698241"/>
    <n v="86.89"/>
    <n v="110698.24099999999"/>
    <n v="110.698241"/>
    <x v="1"/>
  </r>
  <r>
    <n v="202203"/>
    <x v="19"/>
    <s v="2022"/>
    <s v="03"/>
    <n v="10014000"/>
    <x v="18"/>
    <x v="5"/>
    <n v="152238"/>
    <n v="202233429"/>
    <n v="152.238"/>
    <n v="202233.429"/>
    <n v="202.233429"/>
    <x v="1"/>
  </r>
  <r>
    <n v="202203"/>
    <x v="19"/>
    <s v="2022"/>
    <s v="03"/>
    <n v="10014000"/>
    <x v="18"/>
    <x v="6"/>
    <n v="117565"/>
    <n v="357976677"/>
    <n v="117.565"/>
    <n v="357976.67700000003"/>
    <n v="357.976677"/>
    <x v="1"/>
  </r>
  <r>
    <n v="202203"/>
    <x v="19"/>
    <s v="2022"/>
    <s v="03"/>
    <n v="10016000"/>
    <x v="19"/>
    <x v="0"/>
    <n v="70528"/>
    <n v="34610886"/>
    <n v="70.528000000000006"/>
    <n v="34610.885999999999"/>
    <n v="34.610886000000001"/>
    <x v="1"/>
  </r>
  <r>
    <n v="202203"/>
    <x v="19"/>
    <s v="2022"/>
    <s v="03"/>
    <n v="10016000"/>
    <x v="19"/>
    <x v="1"/>
    <n v="7307"/>
    <n v="18299880"/>
    <n v="7.3070000000000004"/>
    <n v="18299.88"/>
    <n v="18.299880000000002"/>
    <x v="1"/>
  </r>
  <r>
    <n v="202203"/>
    <x v="19"/>
    <s v="2022"/>
    <s v="03"/>
    <n v="10016000"/>
    <x v="19"/>
    <x v="2"/>
    <n v="11583"/>
    <n v="38322377"/>
    <n v="11.583"/>
    <n v="38322.377"/>
    <n v="38.322377000000003"/>
    <x v="1"/>
  </r>
  <r>
    <n v="202203"/>
    <x v="19"/>
    <s v="2022"/>
    <s v="03"/>
    <n v="10016000"/>
    <x v="19"/>
    <x v="3"/>
    <n v="62238"/>
    <n v="90251110"/>
    <n v="62.238"/>
    <n v="90251.11"/>
    <n v="90.251109999999997"/>
    <x v="1"/>
  </r>
  <r>
    <n v="202203"/>
    <x v="19"/>
    <s v="2022"/>
    <s v="03"/>
    <n v="10016000"/>
    <x v="19"/>
    <x v="4"/>
    <n v="44955"/>
    <n v="58950961"/>
    <n v="44.954999999999998"/>
    <n v="58950.961000000003"/>
    <n v="58.950961"/>
    <x v="1"/>
  </r>
  <r>
    <n v="202203"/>
    <x v="19"/>
    <s v="2022"/>
    <s v="03"/>
    <n v="10016000"/>
    <x v="19"/>
    <x v="5"/>
    <n v="72416"/>
    <n v="95270896"/>
    <n v="72.415999999999997"/>
    <n v="95270.895999999993"/>
    <n v="95.270895999999993"/>
    <x v="1"/>
  </r>
  <r>
    <n v="202203"/>
    <x v="19"/>
    <s v="2022"/>
    <s v="03"/>
    <n v="10016000"/>
    <x v="19"/>
    <x v="6"/>
    <n v="52471"/>
    <n v="149923499"/>
    <n v="52.470999999999997"/>
    <n v="149923.49900000001"/>
    <n v="149.92349899999999"/>
    <x v="1"/>
  </r>
  <r>
    <n v="202203"/>
    <x v="19"/>
    <s v="2022"/>
    <s v="03"/>
    <s v="9002000"/>
    <x v="20"/>
    <x v="0"/>
    <n v="65573"/>
    <n v="38038771"/>
    <n v="65.572999999999993"/>
    <n v="38038.771000000001"/>
    <n v="38.038770999999997"/>
    <x v="1"/>
  </r>
  <r>
    <n v="202203"/>
    <x v="19"/>
    <s v="2022"/>
    <s v="03"/>
    <s v="9002000"/>
    <x v="20"/>
    <x v="1"/>
    <n v="5775"/>
    <n v="12174429"/>
    <n v="5.7750000000000004"/>
    <n v="12174.429"/>
    <n v="12.174429"/>
    <x v="1"/>
  </r>
  <r>
    <n v="202203"/>
    <x v="19"/>
    <s v="2022"/>
    <s v="03"/>
    <s v="9002000"/>
    <x v="20"/>
    <x v="2"/>
    <n v="9817"/>
    <n v="34790332"/>
    <n v="9.8170000000000002"/>
    <n v="34790.332000000002"/>
    <n v="34.790331999999999"/>
    <x v="1"/>
  </r>
  <r>
    <n v="202203"/>
    <x v="19"/>
    <s v="2022"/>
    <s v="03"/>
    <s v="9002000"/>
    <x v="20"/>
    <x v="3"/>
    <n v="38515"/>
    <n v="52228283"/>
    <n v="38.515000000000001"/>
    <n v="52228.283000000003"/>
    <n v="52.228282999999998"/>
    <x v="1"/>
  </r>
  <r>
    <n v="202203"/>
    <x v="19"/>
    <s v="2022"/>
    <s v="03"/>
    <s v="9002000"/>
    <x v="20"/>
    <x v="4"/>
    <n v="36272"/>
    <n v="58527757"/>
    <n v="36.271999999999998"/>
    <n v="58527.756999999998"/>
    <n v="58.527757000000001"/>
    <x v="1"/>
  </r>
  <r>
    <n v="202203"/>
    <x v="19"/>
    <s v="2022"/>
    <s v="03"/>
    <s v="9002000"/>
    <x v="20"/>
    <x v="5"/>
    <n v="72191"/>
    <n v="113504636"/>
    <n v="72.191000000000003"/>
    <n v="113504.636"/>
    <n v="113.504636"/>
    <x v="1"/>
  </r>
  <r>
    <n v="202203"/>
    <x v="19"/>
    <s v="2022"/>
    <s v="03"/>
    <s v="9002000"/>
    <x v="20"/>
    <x v="6"/>
    <n v="45820"/>
    <n v="113638427"/>
    <n v="45.82"/>
    <n v="113638.427"/>
    <n v="113.63842699999999"/>
    <x v="1"/>
  </r>
  <r>
    <n v="202203"/>
    <x v="19"/>
    <s v="2022"/>
    <s v="03"/>
    <n v="9007000"/>
    <x v="21"/>
    <x v="0"/>
    <n v="11585"/>
    <n v="5431690"/>
    <n v="11.585000000000001"/>
    <n v="5431.69"/>
    <n v="5.4316899999999997"/>
    <x v="1"/>
  </r>
  <r>
    <n v="202203"/>
    <x v="19"/>
    <s v="2022"/>
    <s v="03"/>
    <n v="9007000"/>
    <x v="21"/>
    <x v="1"/>
    <n v="832"/>
    <n v="1682302"/>
    <n v="0.83199999999999996"/>
    <n v="1682.3019999999999"/>
    <n v="1.682302"/>
    <x v="1"/>
  </r>
  <r>
    <n v="202203"/>
    <x v="19"/>
    <s v="2022"/>
    <s v="03"/>
    <n v="9007000"/>
    <x v="21"/>
    <x v="2"/>
    <n v="1712"/>
    <n v="4211060"/>
    <n v="1.712"/>
    <n v="4211.0600000000004"/>
    <n v="4.2110599999999998"/>
    <x v="1"/>
  </r>
  <r>
    <n v="202203"/>
    <x v="19"/>
    <s v="2022"/>
    <s v="03"/>
    <n v="9007000"/>
    <x v="21"/>
    <x v="3"/>
    <n v="8893"/>
    <n v="16100568"/>
    <n v="8.8930000000000007"/>
    <n v="16100.567999999999"/>
    <n v="16.100567999999999"/>
    <x v="1"/>
  </r>
  <r>
    <n v="202203"/>
    <x v="19"/>
    <s v="2022"/>
    <s v="03"/>
    <n v="9007000"/>
    <x v="21"/>
    <x v="4"/>
    <n v="6720"/>
    <n v="9425282"/>
    <n v="6.72"/>
    <n v="9425.2819999999992"/>
    <n v="9.4252819999999993"/>
    <x v="1"/>
  </r>
  <r>
    <n v="202203"/>
    <x v="19"/>
    <s v="2022"/>
    <s v="03"/>
    <n v="9007000"/>
    <x v="21"/>
    <x v="5"/>
    <n v="8986"/>
    <n v="13712197"/>
    <n v="8.9860000000000007"/>
    <n v="13712.197"/>
    <n v="13.712197"/>
    <x v="1"/>
  </r>
  <r>
    <n v="202203"/>
    <x v="19"/>
    <s v="2022"/>
    <s v="03"/>
    <n v="9007000"/>
    <x v="21"/>
    <x v="6"/>
    <n v="8471"/>
    <n v="20803128"/>
    <n v="8.4710000000000001"/>
    <n v="20803.128000000001"/>
    <n v="20.803128000000001"/>
    <x v="1"/>
  </r>
  <r>
    <n v="202204"/>
    <x v="20"/>
    <s v="2022"/>
    <s v="04"/>
    <n v="63000000"/>
    <x v="0"/>
    <x v="0"/>
    <n v="10224207"/>
    <n v="5650924406"/>
    <n v="10224.207"/>
    <n v="5650924.4060000004"/>
    <n v="5650.9244060000001"/>
    <x v="1"/>
  </r>
  <r>
    <n v="202204"/>
    <x v="20"/>
    <s v="2022"/>
    <s v="04"/>
    <n v="63000000"/>
    <x v="0"/>
    <x v="1"/>
    <n v="507641"/>
    <n v="1843960493"/>
    <n v="507.64100000000002"/>
    <n v="1843960.493"/>
    <n v="1843.960493"/>
    <x v="1"/>
  </r>
  <r>
    <n v="202204"/>
    <x v="20"/>
    <s v="2022"/>
    <s v="04"/>
    <n v="63000000"/>
    <x v="0"/>
    <x v="2"/>
    <n v="763258"/>
    <n v="3299425744"/>
    <n v="763.25800000000004"/>
    <n v="3299425.7439999999"/>
    <n v="3299.4257440000001"/>
    <x v="1"/>
  </r>
  <r>
    <n v="202204"/>
    <x v="20"/>
    <s v="2022"/>
    <s v="04"/>
    <n v="63000000"/>
    <x v="0"/>
    <x v="3"/>
    <n v="4072612"/>
    <n v="3428036288"/>
    <n v="4072.6120000000001"/>
    <n v="3428036.2880000002"/>
    <n v="3428.0362879999998"/>
    <x v="1"/>
  </r>
  <r>
    <n v="202204"/>
    <x v="20"/>
    <s v="2022"/>
    <s v="04"/>
    <n v="63000000"/>
    <x v="0"/>
    <x v="4"/>
    <n v="3579208"/>
    <n v="5623850075"/>
    <n v="3579.2080000000001"/>
    <n v="5623850.0750000002"/>
    <n v="5623.8500750000003"/>
    <x v="1"/>
  </r>
  <r>
    <n v="202204"/>
    <x v="20"/>
    <s v="2022"/>
    <s v="04"/>
    <n v="63000000"/>
    <x v="0"/>
    <x v="5"/>
    <n v="7236278"/>
    <n v="11448010261"/>
    <n v="7236.2780000000002"/>
    <n v="11448010.261"/>
    <n v="11448.010260999999"/>
    <x v="1"/>
  </r>
  <r>
    <n v="202204"/>
    <x v="20"/>
    <s v="2022"/>
    <s v="04"/>
    <n v="63000000"/>
    <x v="0"/>
    <x v="6"/>
    <n v="4503614"/>
    <n v="13222090522"/>
    <n v="4503.6139999999996"/>
    <n v="13222090.522"/>
    <n v="13222.090522"/>
    <x v="1"/>
  </r>
  <r>
    <n v="202204"/>
    <x v="20"/>
    <s v="2022"/>
    <s v="04"/>
    <n v="65000000"/>
    <x v="1"/>
    <x v="0"/>
    <n v="10977946"/>
    <n v="5153017845"/>
    <n v="10977.946"/>
    <n v="5153017.8449999997"/>
    <n v="5153.0178450000003"/>
    <x v="1"/>
  </r>
  <r>
    <n v="202204"/>
    <x v="20"/>
    <s v="2022"/>
    <s v="04"/>
    <n v="65000000"/>
    <x v="1"/>
    <x v="1"/>
    <n v="634290"/>
    <n v="1655793824"/>
    <n v="634.29"/>
    <n v="1655793.824"/>
    <n v="1655.7938240000001"/>
    <x v="1"/>
  </r>
  <r>
    <n v="202204"/>
    <x v="20"/>
    <s v="2022"/>
    <s v="04"/>
    <n v="65000000"/>
    <x v="1"/>
    <x v="2"/>
    <n v="982448"/>
    <n v="3372982585"/>
    <n v="982.44799999999998"/>
    <n v="3372982.585"/>
    <n v="3372.9825850000002"/>
    <x v="1"/>
  </r>
  <r>
    <n v="202204"/>
    <x v="20"/>
    <s v="2022"/>
    <s v="04"/>
    <n v="65000000"/>
    <x v="1"/>
    <x v="3"/>
    <n v="4924855"/>
    <n v="4339081023"/>
    <n v="4924.8549999999996"/>
    <n v="4339081.023"/>
    <n v="4339.0810229999997"/>
    <x v="1"/>
  </r>
  <r>
    <n v="202204"/>
    <x v="20"/>
    <s v="2022"/>
    <s v="04"/>
    <n v="65000000"/>
    <x v="1"/>
    <x v="4"/>
    <n v="4365947"/>
    <n v="5766419662"/>
    <n v="4365.9470000000001"/>
    <n v="5766419.6619999995"/>
    <n v="5766.4196620000002"/>
    <x v="1"/>
  </r>
  <r>
    <n v="202204"/>
    <x v="20"/>
    <s v="2022"/>
    <s v="04"/>
    <n v="65000000"/>
    <x v="1"/>
    <x v="5"/>
    <n v="8823221"/>
    <n v="12403811931"/>
    <n v="8823.2209999999995"/>
    <n v="12403811.931"/>
    <n v="12403.811931"/>
    <x v="1"/>
  </r>
  <r>
    <n v="202204"/>
    <x v="20"/>
    <s v="2022"/>
    <s v="04"/>
    <n v="65000000"/>
    <x v="1"/>
    <x v="6"/>
    <n v="6041385"/>
    <n v="15841492980"/>
    <n v="6041.3850000000002"/>
    <n v="15841492.98"/>
    <n v="15841.492980000001"/>
    <x v="1"/>
  </r>
  <r>
    <n v="202204"/>
    <x v="20"/>
    <s v="2022"/>
    <s v="04"/>
    <n v="68000000"/>
    <x v="2"/>
    <x v="0"/>
    <n v="4973977"/>
    <n v="2248045915"/>
    <n v="4973.9769999999999"/>
    <n v="2248045.915"/>
    <n v="2248.0459150000002"/>
    <x v="1"/>
  </r>
  <r>
    <n v="202204"/>
    <x v="20"/>
    <s v="2022"/>
    <s v="04"/>
    <n v="68000000"/>
    <x v="2"/>
    <x v="1"/>
    <n v="271318"/>
    <n v="718820245"/>
    <n v="271.31799999999998"/>
    <n v="718820.245"/>
    <n v="718.820245"/>
    <x v="1"/>
  </r>
  <r>
    <n v="202204"/>
    <x v="20"/>
    <s v="2022"/>
    <s v="04"/>
    <n v="68000000"/>
    <x v="2"/>
    <x v="2"/>
    <n v="460247"/>
    <n v="1615315081"/>
    <n v="460.24700000000001"/>
    <n v="1615315.081"/>
    <n v="1615.315081"/>
    <x v="1"/>
  </r>
  <r>
    <n v="202204"/>
    <x v="20"/>
    <s v="2022"/>
    <s v="04"/>
    <n v="68000000"/>
    <x v="2"/>
    <x v="3"/>
    <n v="2430804"/>
    <n v="2670343351"/>
    <n v="2430.8040000000001"/>
    <n v="2670343.3509999998"/>
    <n v="2670.343351"/>
    <x v="1"/>
  </r>
  <r>
    <n v="202204"/>
    <x v="20"/>
    <s v="2022"/>
    <s v="04"/>
    <n v="68000000"/>
    <x v="2"/>
    <x v="4"/>
    <n v="1984378"/>
    <n v="2585962064"/>
    <n v="1984.3779999999999"/>
    <n v="2585962.0639999998"/>
    <n v="2585.9620639999998"/>
    <x v="1"/>
  </r>
  <r>
    <n v="202204"/>
    <x v="20"/>
    <s v="2022"/>
    <s v="04"/>
    <n v="68000000"/>
    <x v="2"/>
    <x v="5"/>
    <n v="3784619"/>
    <n v="5951118570"/>
    <n v="3784.6190000000001"/>
    <n v="5951118.5700000003"/>
    <n v="5951.1185699999996"/>
    <x v="1"/>
  </r>
  <r>
    <n v="202204"/>
    <x v="20"/>
    <s v="2022"/>
    <s v="04"/>
    <n v="68000000"/>
    <x v="2"/>
    <x v="6"/>
    <n v="2774593"/>
    <n v="7390562827"/>
    <n v="2774.5929999999998"/>
    <n v="7390562.8269999996"/>
    <n v="7390.5628269999997"/>
    <x v="1"/>
  </r>
  <r>
    <n v="202204"/>
    <x v="20"/>
    <s v="2022"/>
    <s v="04"/>
    <n v="10004000"/>
    <x v="3"/>
    <x v="0"/>
    <n v="1426022"/>
    <n v="700316533"/>
    <n v="1426.0219999999999"/>
    <n v="700316.53300000005"/>
    <n v="700.31653300000005"/>
    <x v="1"/>
  </r>
  <r>
    <n v="202204"/>
    <x v="20"/>
    <s v="2022"/>
    <s v="04"/>
    <n v="10004000"/>
    <x v="3"/>
    <x v="1"/>
    <n v="74715"/>
    <n v="210943547"/>
    <n v="74.715000000000003"/>
    <n v="210943.54699999999"/>
    <n v="210.943547"/>
    <x v="1"/>
  </r>
  <r>
    <n v="202204"/>
    <x v="20"/>
    <s v="2022"/>
    <s v="04"/>
    <n v="10004000"/>
    <x v="3"/>
    <x v="2"/>
    <n v="128232"/>
    <n v="517671845"/>
    <n v="128.232"/>
    <n v="517671.84499999997"/>
    <n v="517.67184499999996"/>
    <x v="1"/>
  </r>
  <r>
    <n v="202204"/>
    <x v="20"/>
    <s v="2022"/>
    <s v="04"/>
    <n v="10004000"/>
    <x v="3"/>
    <x v="3"/>
    <n v="643375"/>
    <n v="775915615"/>
    <n v="643.375"/>
    <n v="775915.61499999999"/>
    <n v="775.915615"/>
    <x v="1"/>
  </r>
  <r>
    <n v="202204"/>
    <x v="20"/>
    <s v="2022"/>
    <s v="04"/>
    <n v="10004000"/>
    <x v="3"/>
    <x v="4"/>
    <n v="513967"/>
    <n v="716028416"/>
    <n v="513.96699999999998"/>
    <n v="716028.41599999997"/>
    <n v="716.02841599999999"/>
    <x v="1"/>
  </r>
  <r>
    <n v="202204"/>
    <x v="20"/>
    <s v="2022"/>
    <s v="04"/>
    <n v="10004000"/>
    <x v="3"/>
    <x v="5"/>
    <n v="1057220"/>
    <n v="1694719895"/>
    <n v="1057.22"/>
    <n v="1694719.895"/>
    <n v="1694.719895"/>
    <x v="1"/>
  </r>
  <r>
    <n v="202204"/>
    <x v="20"/>
    <s v="2022"/>
    <s v="04"/>
    <n v="10004000"/>
    <x v="3"/>
    <x v="6"/>
    <n v="765444"/>
    <n v="2082190720"/>
    <n v="765.44399999999996"/>
    <n v="2082190.72"/>
    <n v="2082.1907200000001"/>
    <x v="1"/>
  </r>
  <r>
    <n v="202204"/>
    <x v="20"/>
    <s v="2022"/>
    <s v="04"/>
    <n v="10018000"/>
    <x v="4"/>
    <x v="0"/>
    <n v="1390523"/>
    <n v="685660028"/>
    <n v="1390.5229999999999"/>
    <n v="685660.02800000005"/>
    <n v="685.66002800000001"/>
    <x v="1"/>
  </r>
  <r>
    <n v="202204"/>
    <x v="20"/>
    <s v="2022"/>
    <s v="04"/>
    <n v="10018000"/>
    <x v="4"/>
    <x v="1"/>
    <n v="69062"/>
    <n v="218779806"/>
    <n v="69.061999999999998"/>
    <n v="218779.80600000001"/>
    <n v="218.77980600000001"/>
    <x v="1"/>
  </r>
  <r>
    <n v="202204"/>
    <x v="20"/>
    <s v="2022"/>
    <s v="04"/>
    <n v="10018000"/>
    <x v="4"/>
    <x v="2"/>
    <n v="123561"/>
    <n v="482814918"/>
    <n v="123.56100000000001"/>
    <n v="482814.91800000001"/>
    <n v="482.81491799999998"/>
    <x v="1"/>
  </r>
  <r>
    <n v="202204"/>
    <x v="20"/>
    <s v="2022"/>
    <s v="04"/>
    <n v="10018000"/>
    <x v="4"/>
    <x v="3"/>
    <n v="572155"/>
    <n v="619086775"/>
    <n v="572.15499999999997"/>
    <n v="619086.77500000002"/>
    <n v="619.08677499999999"/>
    <x v="1"/>
  </r>
  <r>
    <n v="202204"/>
    <x v="20"/>
    <s v="2022"/>
    <s v="04"/>
    <n v="10018000"/>
    <x v="4"/>
    <x v="4"/>
    <n v="493228"/>
    <n v="713871079"/>
    <n v="493.22800000000001"/>
    <n v="713871.07900000003"/>
    <n v="713.87107900000001"/>
    <x v="1"/>
  </r>
  <r>
    <n v="202204"/>
    <x v="20"/>
    <s v="2022"/>
    <s v="04"/>
    <n v="10018000"/>
    <x v="4"/>
    <x v="5"/>
    <n v="1067158"/>
    <n v="1689295925"/>
    <n v="1067.1579999999999"/>
    <n v="1689295.925"/>
    <n v="1689.2959249999999"/>
    <x v="1"/>
  </r>
  <r>
    <n v="202204"/>
    <x v="20"/>
    <s v="2022"/>
    <s v="04"/>
    <n v="10018000"/>
    <x v="4"/>
    <x v="6"/>
    <n v="722540"/>
    <n v="2005363751"/>
    <n v="722.54"/>
    <n v="2005363.7509999999"/>
    <n v="2005.3637510000001"/>
    <x v="1"/>
  </r>
  <r>
    <n v="202204"/>
    <x v="20"/>
    <s v="2022"/>
    <s v="04"/>
    <n v="10005000"/>
    <x v="5"/>
    <x v="0"/>
    <n v="730306"/>
    <n v="329231054"/>
    <n v="730.30600000000004"/>
    <n v="329231.054"/>
    <n v="329.23105399999997"/>
    <x v="1"/>
  </r>
  <r>
    <n v="202204"/>
    <x v="20"/>
    <s v="2022"/>
    <s v="04"/>
    <n v="10005000"/>
    <x v="5"/>
    <x v="1"/>
    <n v="45624"/>
    <n v="120551333"/>
    <n v="45.624000000000002"/>
    <n v="120551.333"/>
    <n v="120.551333"/>
    <x v="1"/>
  </r>
  <r>
    <n v="202204"/>
    <x v="20"/>
    <s v="2022"/>
    <s v="04"/>
    <n v="10005000"/>
    <x v="5"/>
    <x v="2"/>
    <n v="73121"/>
    <n v="276132143"/>
    <n v="73.120999999999995"/>
    <n v="276132.14299999998"/>
    <n v="276.13214299999999"/>
    <x v="1"/>
  </r>
  <r>
    <n v="202204"/>
    <x v="20"/>
    <s v="2022"/>
    <s v="04"/>
    <n v="10005000"/>
    <x v="5"/>
    <x v="3"/>
    <n v="463865"/>
    <n v="511372706"/>
    <n v="463.86500000000001"/>
    <n v="511372.70600000001"/>
    <n v="511.37270599999999"/>
    <x v="1"/>
  </r>
  <r>
    <n v="202204"/>
    <x v="20"/>
    <s v="2022"/>
    <s v="04"/>
    <n v="10005000"/>
    <x v="5"/>
    <x v="4"/>
    <n v="307926"/>
    <n v="381548318"/>
    <n v="307.92599999999999"/>
    <n v="381548.31800000003"/>
    <n v="381.54831799999999"/>
    <x v="1"/>
  </r>
  <r>
    <n v="202204"/>
    <x v="20"/>
    <s v="2022"/>
    <s v="04"/>
    <n v="10005000"/>
    <x v="5"/>
    <x v="5"/>
    <n v="551092"/>
    <n v="809618916"/>
    <n v="551.09199999999998"/>
    <n v="809618.91599999997"/>
    <n v="809.61891600000001"/>
    <x v="1"/>
  </r>
  <r>
    <n v="202204"/>
    <x v="20"/>
    <s v="2022"/>
    <s v="04"/>
    <n v="10005000"/>
    <x v="5"/>
    <x v="6"/>
    <n v="470163"/>
    <n v="1246352274"/>
    <n v="470.16300000000001"/>
    <n v="1246352.274"/>
    <n v="1246.3522740000001"/>
    <x v="1"/>
  </r>
  <r>
    <n v="202204"/>
    <x v="20"/>
    <s v="2022"/>
    <s v="04"/>
    <n v="66000000"/>
    <x v="6"/>
    <x v="0"/>
    <n v="6256565"/>
    <n v="3195377597"/>
    <n v="6256.5649999999996"/>
    <n v="3195377.5970000001"/>
    <n v="3195.3775970000002"/>
    <x v="1"/>
  </r>
  <r>
    <n v="202204"/>
    <x v="20"/>
    <s v="2022"/>
    <s v="04"/>
    <n v="66000000"/>
    <x v="6"/>
    <x v="1"/>
    <n v="378212"/>
    <n v="1019533044"/>
    <n v="378.21199999999999"/>
    <n v="1019533.044"/>
    <n v="1019.533044"/>
    <x v="1"/>
  </r>
  <r>
    <n v="202204"/>
    <x v="20"/>
    <s v="2022"/>
    <s v="04"/>
    <n v="66000000"/>
    <x v="6"/>
    <x v="2"/>
    <n v="614788"/>
    <n v="2184138128"/>
    <n v="614.78800000000001"/>
    <n v="2184138.128"/>
    <n v="2184.1381280000001"/>
    <x v="1"/>
  </r>
  <r>
    <n v="202204"/>
    <x v="20"/>
    <s v="2022"/>
    <s v="04"/>
    <n v="66000000"/>
    <x v="6"/>
    <x v="3"/>
    <n v="3158548"/>
    <n v="3381626839"/>
    <n v="3158.5479999999998"/>
    <n v="3381626.8390000002"/>
    <n v="3381.626839"/>
    <x v="1"/>
  </r>
  <r>
    <n v="202204"/>
    <x v="20"/>
    <s v="2022"/>
    <s v="04"/>
    <n v="66000000"/>
    <x v="6"/>
    <x v="4"/>
    <n v="2296075"/>
    <n v="3246794899"/>
    <n v="2296.0749999999998"/>
    <n v="3246794.8990000002"/>
    <n v="3246.794899"/>
    <x v="1"/>
  </r>
  <r>
    <n v="202204"/>
    <x v="20"/>
    <s v="2022"/>
    <s v="04"/>
    <n v="66000000"/>
    <x v="6"/>
    <x v="5"/>
    <n v="4771682"/>
    <n v="7389074598"/>
    <n v="4771.6819999999998"/>
    <n v="7389074.5980000002"/>
    <n v="7389.0745980000002"/>
    <x v="1"/>
  </r>
  <r>
    <n v="202204"/>
    <x v="20"/>
    <s v="2022"/>
    <s v="04"/>
    <n v="66000000"/>
    <x v="6"/>
    <x v="6"/>
    <n v="3368253"/>
    <n v="9889907637"/>
    <n v="3368.2530000000002"/>
    <n v="9889907.6370000001"/>
    <n v="9889.9076370000002"/>
    <x v="1"/>
  </r>
  <r>
    <n v="202204"/>
    <x v="20"/>
    <s v="2022"/>
    <s v="04"/>
    <n v="10007000"/>
    <x v="7"/>
    <x v="0"/>
    <n v="1387964"/>
    <n v="666736893"/>
    <n v="1387.9639999999999"/>
    <n v="666736.89300000004"/>
    <n v="666.73689300000001"/>
    <x v="1"/>
  </r>
  <r>
    <n v="202204"/>
    <x v="20"/>
    <s v="2022"/>
    <s v="04"/>
    <n v="10007000"/>
    <x v="7"/>
    <x v="1"/>
    <n v="109393"/>
    <n v="272069587"/>
    <n v="109.393"/>
    <n v="272069.587"/>
    <n v="272.06958700000001"/>
    <x v="1"/>
  </r>
  <r>
    <n v="202204"/>
    <x v="20"/>
    <s v="2022"/>
    <s v="04"/>
    <n v="10007000"/>
    <x v="7"/>
    <x v="2"/>
    <n v="151604"/>
    <n v="558294015"/>
    <n v="151.60400000000001"/>
    <n v="558294.01500000001"/>
    <n v="558.29401499999994"/>
    <x v="1"/>
  </r>
  <r>
    <n v="202204"/>
    <x v="20"/>
    <s v="2022"/>
    <s v="04"/>
    <n v="10007000"/>
    <x v="7"/>
    <x v="3"/>
    <n v="932790"/>
    <n v="1059098613"/>
    <n v="932.79"/>
    <n v="1059098.6129999999"/>
    <n v="1059.0986129999999"/>
    <x v="1"/>
  </r>
  <r>
    <n v="202204"/>
    <x v="20"/>
    <s v="2022"/>
    <s v="04"/>
    <n v="10007000"/>
    <x v="7"/>
    <x v="4"/>
    <n v="580342"/>
    <n v="766602497"/>
    <n v="580.34199999999998"/>
    <n v="766602.49699999997"/>
    <n v="766.60249699999997"/>
    <x v="1"/>
  </r>
  <r>
    <n v="202204"/>
    <x v="20"/>
    <s v="2022"/>
    <s v="04"/>
    <n v="10007000"/>
    <x v="7"/>
    <x v="5"/>
    <n v="1110384"/>
    <n v="1645683224"/>
    <n v="1110.384"/>
    <n v="1645683.2239999999"/>
    <n v="1645.6832240000001"/>
    <x v="1"/>
  </r>
  <r>
    <n v="202204"/>
    <x v="20"/>
    <s v="2022"/>
    <s v="04"/>
    <n v="10007000"/>
    <x v="7"/>
    <x v="6"/>
    <n v="945184"/>
    <n v="2764236429"/>
    <n v="945.18399999999997"/>
    <n v="2764236.429"/>
    <n v="2764.236429"/>
    <x v="1"/>
  </r>
  <r>
    <n v="202204"/>
    <x v="20"/>
    <s v="2022"/>
    <s v="04"/>
    <n v="10008000"/>
    <x v="8"/>
    <x v="0"/>
    <n v="464258"/>
    <n v="217434320"/>
    <n v="464.25799999999998"/>
    <n v="217434.32"/>
    <n v="217.43432000000001"/>
    <x v="1"/>
  </r>
  <r>
    <n v="202204"/>
    <x v="20"/>
    <s v="2022"/>
    <s v="04"/>
    <n v="10008000"/>
    <x v="8"/>
    <x v="1"/>
    <n v="34907"/>
    <n v="81599094"/>
    <n v="34.906999999999996"/>
    <n v="81599.093999999997"/>
    <n v="81.599093999999994"/>
    <x v="1"/>
  </r>
  <r>
    <n v="202204"/>
    <x v="20"/>
    <s v="2022"/>
    <s v="04"/>
    <n v="10008000"/>
    <x v="8"/>
    <x v="2"/>
    <n v="48292"/>
    <n v="166103830"/>
    <n v="48.292000000000002"/>
    <n v="166103.82999999999"/>
    <n v="166.10382999999999"/>
    <x v="1"/>
  </r>
  <r>
    <n v="202204"/>
    <x v="20"/>
    <s v="2022"/>
    <s v="04"/>
    <n v="10008000"/>
    <x v="8"/>
    <x v="3"/>
    <n v="324949"/>
    <n v="374383357"/>
    <n v="324.94900000000001"/>
    <n v="374383.35700000002"/>
    <n v="374.38335699999999"/>
    <x v="1"/>
  </r>
  <r>
    <n v="202204"/>
    <x v="20"/>
    <s v="2022"/>
    <s v="04"/>
    <n v="10008000"/>
    <x v="8"/>
    <x v="4"/>
    <n v="206298"/>
    <n v="251269796"/>
    <n v="206.298"/>
    <n v="251269.796"/>
    <n v="251.26979600000001"/>
    <x v="1"/>
  </r>
  <r>
    <n v="202204"/>
    <x v="20"/>
    <s v="2022"/>
    <s v="04"/>
    <n v="10008000"/>
    <x v="8"/>
    <x v="5"/>
    <n v="372491"/>
    <n v="521137200"/>
    <n v="372.49099999999999"/>
    <n v="521137.2"/>
    <n v="521.13720000000001"/>
    <x v="1"/>
  </r>
  <r>
    <n v="202204"/>
    <x v="20"/>
    <s v="2022"/>
    <s v="04"/>
    <n v="10008000"/>
    <x v="8"/>
    <x v="6"/>
    <n v="306452"/>
    <n v="886948106"/>
    <n v="306.452"/>
    <n v="886948.10600000003"/>
    <n v="886.94810600000005"/>
    <x v="1"/>
  </r>
  <r>
    <n v="202204"/>
    <x v="20"/>
    <s v="2022"/>
    <s v="04"/>
    <n v="10009000"/>
    <x v="9"/>
    <x v="0"/>
    <n v="525244"/>
    <n v="240455705"/>
    <n v="525.24400000000003"/>
    <n v="240455.70499999999"/>
    <n v="240.45570499999999"/>
    <x v="1"/>
  </r>
  <r>
    <n v="202204"/>
    <x v="20"/>
    <s v="2022"/>
    <s v="04"/>
    <n v="10009000"/>
    <x v="9"/>
    <x v="1"/>
    <n v="46401"/>
    <n v="108535183"/>
    <n v="46.401000000000003"/>
    <n v="108535.183"/>
    <n v="108.535183"/>
    <x v="1"/>
  </r>
  <r>
    <n v="202204"/>
    <x v="20"/>
    <s v="2022"/>
    <s v="04"/>
    <n v="10009000"/>
    <x v="9"/>
    <x v="2"/>
    <n v="64127"/>
    <n v="223268890"/>
    <n v="64.126999999999995"/>
    <n v="223268.89"/>
    <n v="223.26889"/>
    <x v="1"/>
  </r>
  <r>
    <n v="202204"/>
    <x v="20"/>
    <s v="2022"/>
    <s v="04"/>
    <n v="10009000"/>
    <x v="9"/>
    <x v="3"/>
    <n v="434119"/>
    <n v="485803955"/>
    <n v="434.11900000000003"/>
    <n v="485803.95500000002"/>
    <n v="485.80395499999997"/>
    <x v="1"/>
  </r>
  <r>
    <n v="202204"/>
    <x v="20"/>
    <s v="2022"/>
    <s v="04"/>
    <n v="10009000"/>
    <x v="9"/>
    <x v="4"/>
    <n v="254222"/>
    <n v="298014649"/>
    <n v="254.22200000000001"/>
    <n v="298014.64899999998"/>
    <n v="298.01464900000002"/>
    <x v="1"/>
  </r>
  <r>
    <n v="202204"/>
    <x v="20"/>
    <s v="2022"/>
    <s v="04"/>
    <n v="10009000"/>
    <x v="9"/>
    <x v="5"/>
    <n v="451196"/>
    <n v="663322478"/>
    <n v="451.19600000000003"/>
    <n v="663322.478"/>
    <n v="663.32247800000005"/>
    <x v="1"/>
  </r>
  <r>
    <n v="202204"/>
    <x v="20"/>
    <s v="2022"/>
    <s v="04"/>
    <n v="10009000"/>
    <x v="9"/>
    <x v="6"/>
    <n v="388495"/>
    <n v="1125560120"/>
    <n v="388.495"/>
    <n v="1125560.1200000001"/>
    <n v="1125.5601200000001"/>
    <x v="1"/>
  </r>
  <r>
    <n v="202204"/>
    <x v="20"/>
    <s v="2022"/>
    <s v="04"/>
    <n v="10010000"/>
    <x v="10"/>
    <x v="0"/>
    <n v="360226"/>
    <n v="172859746"/>
    <n v="360.226"/>
    <n v="172859.74600000001"/>
    <n v="172.859746"/>
    <x v="1"/>
  </r>
  <r>
    <n v="202204"/>
    <x v="20"/>
    <s v="2022"/>
    <s v="04"/>
    <n v="10010000"/>
    <x v="10"/>
    <x v="1"/>
    <n v="30740"/>
    <n v="73290964"/>
    <n v="30.74"/>
    <n v="73290.964000000007"/>
    <n v="73.290964000000002"/>
    <x v="1"/>
  </r>
  <r>
    <n v="202204"/>
    <x v="20"/>
    <s v="2022"/>
    <s v="04"/>
    <n v="10010000"/>
    <x v="10"/>
    <x v="2"/>
    <n v="42258"/>
    <n v="138034730"/>
    <n v="42.258000000000003"/>
    <n v="138034.73000000001"/>
    <n v="138.03473"/>
    <x v="1"/>
  </r>
  <r>
    <n v="202204"/>
    <x v="20"/>
    <s v="2022"/>
    <s v="04"/>
    <n v="10010000"/>
    <x v="10"/>
    <x v="3"/>
    <n v="323489"/>
    <n v="345218693"/>
    <n v="323.48899999999998"/>
    <n v="345218.69300000003"/>
    <n v="345.21869299999997"/>
    <x v="1"/>
  </r>
  <r>
    <n v="202204"/>
    <x v="20"/>
    <s v="2022"/>
    <s v="04"/>
    <n v="10010000"/>
    <x v="10"/>
    <x v="4"/>
    <n v="196558"/>
    <n v="225044850"/>
    <n v="196.55799999999999"/>
    <n v="225044.85"/>
    <n v="225.04485"/>
    <x v="1"/>
  </r>
  <r>
    <n v="202204"/>
    <x v="20"/>
    <s v="2022"/>
    <s v="04"/>
    <n v="10010000"/>
    <x v="10"/>
    <x v="5"/>
    <n v="348831"/>
    <n v="512477035"/>
    <n v="348.83100000000002"/>
    <n v="512477.03499999997"/>
    <n v="512.477035"/>
    <x v="1"/>
  </r>
  <r>
    <n v="202204"/>
    <x v="20"/>
    <s v="2022"/>
    <s v="04"/>
    <n v="10010000"/>
    <x v="10"/>
    <x v="6"/>
    <n v="282414"/>
    <n v="795451642"/>
    <n v="282.41399999999999"/>
    <n v="795451.64199999999"/>
    <n v="795.45164199999999"/>
    <x v="1"/>
  </r>
  <r>
    <n v="202204"/>
    <x v="20"/>
    <s v="2022"/>
    <s v="04"/>
    <n v="10020000"/>
    <x v="11"/>
    <x v="0"/>
    <n v="397957"/>
    <n v="186990074"/>
    <n v="397.95699999999999"/>
    <n v="186990.07399999999"/>
    <n v="186.99007399999999"/>
    <x v="1"/>
  </r>
  <r>
    <n v="202204"/>
    <x v="20"/>
    <s v="2022"/>
    <s v="04"/>
    <n v="10020000"/>
    <x v="11"/>
    <x v="1"/>
    <n v="29152"/>
    <n v="73786610"/>
    <n v="29.152000000000001"/>
    <n v="73786.61"/>
    <n v="73.786609999999996"/>
    <x v="1"/>
  </r>
  <r>
    <n v="202204"/>
    <x v="20"/>
    <s v="2022"/>
    <s v="04"/>
    <n v="10020000"/>
    <x v="11"/>
    <x v="2"/>
    <n v="43973"/>
    <n v="155258708"/>
    <n v="43.972999999999999"/>
    <n v="155258.70800000001"/>
    <n v="155.25870800000001"/>
    <x v="1"/>
  </r>
  <r>
    <n v="202204"/>
    <x v="20"/>
    <s v="2022"/>
    <s v="04"/>
    <n v="10020000"/>
    <x v="11"/>
    <x v="3"/>
    <n v="236883"/>
    <n v="237250149"/>
    <n v="236.88300000000001"/>
    <n v="237250.149"/>
    <n v="237.25014899999999"/>
    <x v="1"/>
  </r>
  <r>
    <n v="202204"/>
    <x v="20"/>
    <s v="2022"/>
    <s v="04"/>
    <n v="10020000"/>
    <x v="11"/>
    <x v="4"/>
    <n v="158672"/>
    <n v="200361261"/>
    <n v="158.672"/>
    <n v="200361.261"/>
    <n v="200.36126100000001"/>
    <x v="1"/>
  </r>
  <r>
    <n v="202204"/>
    <x v="20"/>
    <s v="2022"/>
    <s v="04"/>
    <n v="10020000"/>
    <x v="11"/>
    <x v="5"/>
    <n v="366813"/>
    <n v="556387564"/>
    <n v="366.81299999999999"/>
    <n v="556387.56400000001"/>
    <n v="556.387564"/>
    <x v="1"/>
  </r>
  <r>
    <n v="202204"/>
    <x v="20"/>
    <s v="2022"/>
    <s v="04"/>
    <n v="10020000"/>
    <x v="11"/>
    <x v="6"/>
    <n v="259182"/>
    <n v="746241494"/>
    <n v="259.18200000000002"/>
    <n v="746241.49399999995"/>
    <n v="746.24149399999999"/>
    <x v="1"/>
  </r>
  <r>
    <n v="202204"/>
    <x v="20"/>
    <s v="2022"/>
    <s v="04"/>
    <n v="67000000"/>
    <x v="12"/>
    <x v="0"/>
    <n v="2782112"/>
    <n v="1326621239"/>
    <n v="2782.1120000000001"/>
    <n v="1326621.2390000001"/>
    <n v="1326.6212390000001"/>
    <x v="1"/>
  </r>
  <r>
    <n v="202204"/>
    <x v="20"/>
    <s v="2022"/>
    <s v="04"/>
    <n v="67000000"/>
    <x v="12"/>
    <x v="1"/>
    <n v="199872"/>
    <n v="467498169"/>
    <n v="199.87200000000001"/>
    <n v="467498.16899999999"/>
    <n v="467.49816900000002"/>
    <x v="1"/>
  </r>
  <r>
    <n v="202204"/>
    <x v="20"/>
    <s v="2022"/>
    <s v="04"/>
    <n v="67000000"/>
    <x v="12"/>
    <x v="2"/>
    <n v="338525"/>
    <n v="1150748575"/>
    <n v="338.52499999999998"/>
    <n v="1150748.575"/>
    <n v="1150.7485750000001"/>
    <x v="1"/>
  </r>
  <r>
    <n v="202204"/>
    <x v="20"/>
    <s v="2022"/>
    <s v="04"/>
    <n v="67000000"/>
    <x v="12"/>
    <x v="3"/>
    <n v="1760475"/>
    <n v="1819056607"/>
    <n v="1760.4749999999999"/>
    <n v="1819056.6070000001"/>
    <n v="1819.056607"/>
    <x v="1"/>
  </r>
  <r>
    <n v="202204"/>
    <x v="20"/>
    <s v="2022"/>
    <s v="04"/>
    <n v="67000000"/>
    <x v="12"/>
    <x v="4"/>
    <n v="1194406"/>
    <n v="1505408562"/>
    <n v="1194.4059999999999"/>
    <n v="1505408.5619999999"/>
    <n v="1505.4085620000001"/>
    <x v="1"/>
  </r>
  <r>
    <n v="202204"/>
    <x v="20"/>
    <s v="2022"/>
    <s v="04"/>
    <n v="67000000"/>
    <x v="12"/>
    <x v="5"/>
    <n v="2585849"/>
    <n v="3869151405"/>
    <n v="2585.8490000000002"/>
    <n v="3869151.4049999998"/>
    <n v="3869.1514050000001"/>
    <x v="1"/>
  </r>
  <r>
    <n v="202204"/>
    <x v="20"/>
    <s v="2022"/>
    <s v="04"/>
    <n v="67000000"/>
    <x v="12"/>
    <x v="6"/>
    <n v="1981904"/>
    <n v="5397877825"/>
    <n v="1981.904"/>
    <n v="5397877.8250000002"/>
    <n v="5397.8778249999996"/>
    <x v="1"/>
  </r>
  <r>
    <n v="202204"/>
    <x v="20"/>
    <s v="2022"/>
    <s v="04"/>
    <n v="64000000"/>
    <x v="13"/>
    <x v="0"/>
    <n v="4572734"/>
    <n v="2330138552"/>
    <n v="4572.7340000000004"/>
    <n v="2330138.5520000001"/>
    <n v="2330.1385519999999"/>
    <x v="1"/>
  </r>
  <r>
    <n v="202204"/>
    <x v="20"/>
    <s v="2022"/>
    <s v="04"/>
    <n v="64000000"/>
    <x v="13"/>
    <x v="1"/>
    <n v="309122"/>
    <n v="737234987"/>
    <n v="309.12200000000001"/>
    <n v="737234.98699999996"/>
    <n v="737.23498700000005"/>
    <x v="1"/>
  </r>
  <r>
    <n v="202204"/>
    <x v="20"/>
    <s v="2022"/>
    <s v="04"/>
    <n v="64000000"/>
    <x v="13"/>
    <x v="2"/>
    <n v="536241"/>
    <n v="1852859468"/>
    <n v="536.24099999999999"/>
    <n v="1852859.4680000001"/>
    <n v="1852.8594680000001"/>
    <x v="1"/>
  </r>
  <r>
    <n v="202204"/>
    <x v="20"/>
    <s v="2022"/>
    <s v="04"/>
    <n v="64000000"/>
    <x v="13"/>
    <x v="3"/>
    <n v="2716187"/>
    <n v="2813326593"/>
    <n v="2716.1869999999999"/>
    <n v="2813326.5929999999"/>
    <n v="2813.3265929999998"/>
    <x v="1"/>
  </r>
  <r>
    <n v="202204"/>
    <x v="20"/>
    <s v="2022"/>
    <s v="04"/>
    <n v="64000000"/>
    <x v="13"/>
    <x v="4"/>
    <n v="1955868"/>
    <n v="2402352202"/>
    <n v="1955.8679999999999"/>
    <n v="2402352.202"/>
    <n v="2402.352202"/>
    <x v="1"/>
  </r>
  <r>
    <n v="202204"/>
    <x v="20"/>
    <s v="2022"/>
    <s v="04"/>
    <n v="64000000"/>
    <x v="13"/>
    <x v="5"/>
    <n v="4193012"/>
    <n v="6619740558"/>
    <n v="4193.0119999999997"/>
    <n v="6619740.5580000002"/>
    <n v="6619.7405580000004"/>
    <x v="1"/>
  </r>
  <r>
    <n v="202204"/>
    <x v="20"/>
    <s v="2022"/>
    <s v="04"/>
    <n v="64000000"/>
    <x v="13"/>
    <x v="6"/>
    <n v="2952584"/>
    <n v="8503805935"/>
    <n v="2952.5839999999998"/>
    <n v="8503805.9350000005"/>
    <n v="8503.8059350000003"/>
    <x v="1"/>
  </r>
  <r>
    <n v="202204"/>
    <x v="20"/>
    <s v="2022"/>
    <s v="04"/>
    <n v="10013000"/>
    <x v="14"/>
    <x v="0"/>
    <n v="669520"/>
    <n v="327971143"/>
    <n v="669.52"/>
    <n v="327971.14299999998"/>
    <n v="327.97114299999998"/>
    <x v="1"/>
  </r>
  <r>
    <n v="202204"/>
    <x v="20"/>
    <s v="2022"/>
    <s v="04"/>
    <n v="10013000"/>
    <x v="14"/>
    <x v="1"/>
    <n v="51686"/>
    <n v="117348222"/>
    <n v="51.686"/>
    <n v="117348.22199999999"/>
    <n v="117.34822200000001"/>
    <x v="1"/>
  </r>
  <r>
    <n v="202204"/>
    <x v="20"/>
    <s v="2022"/>
    <s v="04"/>
    <n v="10013000"/>
    <x v="14"/>
    <x v="2"/>
    <n v="85508"/>
    <n v="302899019"/>
    <n v="85.507999999999996"/>
    <n v="302899.01899999997"/>
    <n v="302.89901900000001"/>
    <x v="1"/>
  </r>
  <r>
    <n v="202204"/>
    <x v="20"/>
    <s v="2022"/>
    <s v="04"/>
    <n v="10013000"/>
    <x v="14"/>
    <x v="3"/>
    <n v="547579"/>
    <n v="594212731"/>
    <n v="547.57899999999995"/>
    <n v="594212.73100000003"/>
    <n v="594.21273099999996"/>
    <x v="1"/>
  </r>
  <r>
    <n v="202204"/>
    <x v="20"/>
    <s v="2022"/>
    <s v="04"/>
    <n v="10013000"/>
    <x v="14"/>
    <x v="4"/>
    <n v="340716"/>
    <n v="387116245"/>
    <n v="340.71600000000001"/>
    <n v="387116.245"/>
    <n v="387.11624499999999"/>
    <x v="1"/>
  </r>
  <r>
    <n v="202204"/>
    <x v="20"/>
    <s v="2022"/>
    <s v="04"/>
    <n v="10013000"/>
    <x v="14"/>
    <x v="5"/>
    <n v="626264"/>
    <n v="971588413"/>
    <n v="626.26400000000001"/>
    <n v="971588.41299999994"/>
    <n v="971.58841299999995"/>
    <x v="1"/>
  </r>
  <r>
    <n v="202204"/>
    <x v="20"/>
    <s v="2022"/>
    <s v="04"/>
    <n v="10013000"/>
    <x v="14"/>
    <x v="6"/>
    <n v="525135"/>
    <n v="1605029444"/>
    <n v="525.13499999999999"/>
    <n v="1605029.4439999999"/>
    <n v="1605.029444"/>
    <x v="1"/>
  </r>
  <r>
    <n v="202204"/>
    <x v="20"/>
    <s v="2022"/>
    <s v="04"/>
    <n v="10017000"/>
    <x v="15"/>
    <x v="0"/>
    <n v="640353"/>
    <n v="288712983"/>
    <n v="640.35299999999995"/>
    <n v="288712.98300000001"/>
    <n v="288.71298300000001"/>
    <x v="1"/>
  </r>
  <r>
    <n v="202204"/>
    <x v="20"/>
    <s v="2022"/>
    <s v="04"/>
    <n v="10017000"/>
    <x v="15"/>
    <x v="1"/>
    <n v="40494"/>
    <n v="111302494"/>
    <n v="40.494"/>
    <n v="111302.49400000001"/>
    <n v="111.302494"/>
    <x v="1"/>
  </r>
  <r>
    <n v="202204"/>
    <x v="20"/>
    <s v="2022"/>
    <s v="04"/>
    <n v="10017000"/>
    <x v="15"/>
    <x v="2"/>
    <n v="60657"/>
    <n v="228333819"/>
    <n v="60.656999999999996"/>
    <n v="228333.81899999999"/>
    <n v="228.33381900000001"/>
    <x v="1"/>
  </r>
  <r>
    <n v="202204"/>
    <x v="20"/>
    <s v="2022"/>
    <s v="04"/>
    <n v="10017000"/>
    <x v="15"/>
    <x v="3"/>
    <n v="362486"/>
    <n v="342804143"/>
    <n v="362.48599999999999"/>
    <n v="342804.14299999998"/>
    <n v="342.80414300000001"/>
    <x v="1"/>
  </r>
  <r>
    <n v="202204"/>
    <x v="20"/>
    <s v="2022"/>
    <s v="04"/>
    <n v="10017000"/>
    <x v="15"/>
    <x v="4"/>
    <n v="296191"/>
    <n v="340649971"/>
    <n v="296.19099999999997"/>
    <n v="340649.97100000002"/>
    <n v="340.64997099999999"/>
    <x v="1"/>
  </r>
  <r>
    <n v="202204"/>
    <x v="20"/>
    <s v="2022"/>
    <s v="04"/>
    <n v="10017000"/>
    <x v="15"/>
    <x v="5"/>
    <n v="559395"/>
    <n v="748731549"/>
    <n v="559.39499999999998"/>
    <n v="748731.549"/>
    <n v="748.73154899999997"/>
    <x v="1"/>
  </r>
  <r>
    <n v="202204"/>
    <x v="20"/>
    <s v="2022"/>
    <s v="04"/>
    <n v="10017000"/>
    <x v="15"/>
    <x v="6"/>
    <n v="445605"/>
    <n v="1043947058"/>
    <n v="445.60500000000002"/>
    <n v="1043947.058"/>
    <n v="1043.947058"/>
    <x v="1"/>
  </r>
  <r>
    <n v="202204"/>
    <x v="20"/>
    <s v="2022"/>
    <s v="04"/>
    <n v="10002000"/>
    <x v="16"/>
    <x v="0"/>
    <n v="530288"/>
    <n v="231439516"/>
    <n v="530.28800000000001"/>
    <n v="231439.516"/>
    <n v="231.439516"/>
    <x v="1"/>
  </r>
  <r>
    <n v="202204"/>
    <x v="20"/>
    <s v="2022"/>
    <s v="04"/>
    <n v="10002000"/>
    <x v="16"/>
    <x v="1"/>
    <n v="35465"/>
    <n v="90235790"/>
    <n v="35.465000000000003"/>
    <n v="90235.79"/>
    <n v="90.235789999999994"/>
    <x v="1"/>
  </r>
  <r>
    <n v="202204"/>
    <x v="20"/>
    <s v="2022"/>
    <s v="04"/>
    <n v="10002000"/>
    <x v="16"/>
    <x v="2"/>
    <n v="58572"/>
    <n v="221186860"/>
    <n v="58.572000000000003"/>
    <n v="221186.86"/>
    <n v="221.18686"/>
    <x v="1"/>
  </r>
  <r>
    <n v="202204"/>
    <x v="20"/>
    <s v="2022"/>
    <s v="04"/>
    <n v="10002000"/>
    <x v="16"/>
    <x v="3"/>
    <n v="308046"/>
    <n v="332641790"/>
    <n v="308.04599999999999"/>
    <n v="332641.78999999998"/>
    <n v="332.64179000000001"/>
    <x v="1"/>
  </r>
  <r>
    <n v="202204"/>
    <x v="20"/>
    <s v="2022"/>
    <s v="04"/>
    <n v="10002000"/>
    <x v="16"/>
    <x v="4"/>
    <n v="239504"/>
    <n v="284172192"/>
    <n v="239.50399999999999"/>
    <n v="284172.19199999998"/>
    <n v="284.172192"/>
    <x v="1"/>
  </r>
  <r>
    <n v="202204"/>
    <x v="20"/>
    <s v="2022"/>
    <s v="04"/>
    <n v="10002000"/>
    <x v="16"/>
    <x v="5"/>
    <n v="465865"/>
    <n v="593395841"/>
    <n v="465.86500000000001"/>
    <n v="593395.84100000001"/>
    <n v="593.39584100000002"/>
    <x v="1"/>
  </r>
  <r>
    <n v="202204"/>
    <x v="20"/>
    <s v="2022"/>
    <s v="04"/>
    <n v="10002000"/>
    <x v="16"/>
    <x v="6"/>
    <n v="343032"/>
    <n v="960223066"/>
    <n v="343.03199999999998"/>
    <n v="960223.06599999999"/>
    <n v="960.22306600000002"/>
    <x v="1"/>
  </r>
  <r>
    <n v="202204"/>
    <x v="20"/>
    <s v="2022"/>
    <s v="04"/>
    <n v="10015000"/>
    <x v="17"/>
    <x v="0"/>
    <n v="401775"/>
    <n v="193749100"/>
    <n v="401.77499999999998"/>
    <n v="193749.1"/>
    <n v="193.7491"/>
    <x v="1"/>
  </r>
  <r>
    <n v="202204"/>
    <x v="20"/>
    <s v="2022"/>
    <s v="04"/>
    <n v="10015000"/>
    <x v="17"/>
    <x v="1"/>
    <n v="22868"/>
    <n v="57672961"/>
    <n v="22.867999999999999"/>
    <n v="57672.961000000003"/>
    <n v="57.672961000000001"/>
    <x v="1"/>
  </r>
  <r>
    <n v="202204"/>
    <x v="20"/>
    <s v="2022"/>
    <s v="04"/>
    <n v="10015000"/>
    <x v="17"/>
    <x v="2"/>
    <n v="39308"/>
    <n v="161063130"/>
    <n v="39.308"/>
    <n v="161063.13"/>
    <n v="161.06313"/>
    <x v="1"/>
  </r>
  <r>
    <n v="202204"/>
    <x v="20"/>
    <s v="2022"/>
    <s v="04"/>
    <n v="10015000"/>
    <x v="17"/>
    <x v="3"/>
    <n v="213299"/>
    <n v="229082628"/>
    <n v="213.29900000000001"/>
    <n v="229082.628"/>
    <n v="229.082628"/>
    <x v="1"/>
  </r>
  <r>
    <n v="202204"/>
    <x v="20"/>
    <s v="2022"/>
    <s v="04"/>
    <n v="10015000"/>
    <x v="17"/>
    <x v="4"/>
    <n v="167111"/>
    <n v="197491358"/>
    <n v="167.11099999999999"/>
    <n v="197491.35800000001"/>
    <n v="197.49135799999999"/>
    <x v="1"/>
  </r>
  <r>
    <n v="202204"/>
    <x v="20"/>
    <s v="2022"/>
    <s v="04"/>
    <n v="10015000"/>
    <x v="17"/>
    <x v="5"/>
    <n v="314368"/>
    <n v="449438814"/>
    <n v="314.36799999999999"/>
    <n v="449438.81400000001"/>
    <n v="449.43881399999998"/>
    <x v="1"/>
  </r>
  <r>
    <n v="202204"/>
    <x v="20"/>
    <s v="2022"/>
    <s v="04"/>
    <n v="10015000"/>
    <x v="17"/>
    <x v="6"/>
    <n v="224234"/>
    <n v="667519141"/>
    <n v="224.23400000000001"/>
    <n v="667519.14099999995"/>
    <n v="667.51914099999999"/>
    <x v="1"/>
  </r>
  <r>
    <n v="202204"/>
    <x v="20"/>
    <s v="2022"/>
    <s v="04"/>
    <n v="10014000"/>
    <x v="18"/>
    <x v="0"/>
    <n v="176922"/>
    <n v="82121088"/>
    <n v="176.922"/>
    <n v="82121.088000000003"/>
    <n v="82.121088"/>
    <x v="1"/>
  </r>
  <r>
    <n v="202204"/>
    <x v="20"/>
    <s v="2022"/>
    <s v="04"/>
    <n v="10014000"/>
    <x v="18"/>
    <x v="1"/>
    <n v="13972"/>
    <n v="32122562"/>
    <n v="13.972"/>
    <n v="32122.562000000002"/>
    <n v="32.122562000000002"/>
    <x v="1"/>
  </r>
  <r>
    <n v="202204"/>
    <x v="20"/>
    <s v="2022"/>
    <s v="04"/>
    <n v="10014000"/>
    <x v="18"/>
    <x v="2"/>
    <n v="19382"/>
    <n v="75664964"/>
    <n v="19.382000000000001"/>
    <n v="75664.964000000007"/>
    <n v="75.664963999999998"/>
    <x v="1"/>
  </r>
  <r>
    <n v="202204"/>
    <x v="20"/>
    <s v="2022"/>
    <s v="04"/>
    <n v="10014000"/>
    <x v="18"/>
    <x v="3"/>
    <n v="126261"/>
    <n v="125384931"/>
    <n v="126.261"/>
    <n v="125384.931"/>
    <n v="125.38493099999999"/>
    <x v="1"/>
  </r>
  <r>
    <n v="202204"/>
    <x v="20"/>
    <s v="2022"/>
    <s v="04"/>
    <n v="10014000"/>
    <x v="18"/>
    <x v="4"/>
    <n v="86397"/>
    <n v="98193835"/>
    <n v="86.397000000000006"/>
    <n v="98193.835000000006"/>
    <n v="98.193835000000007"/>
    <x v="1"/>
  </r>
  <r>
    <n v="202204"/>
    <x v="20"/>
    <s v="2022"/>
    <s v="04"/>
    <n v="10014000"/>
    <x v="18"/>
    <x v="5"/>
    <n v="150702"/>
    <n v="203112343"/>
    <n v="150.702"/>
    <n v="203112.34299999999"/>
    <n v="203.11234300000001"/>
    <x v="1"/>
  </r>
  <r>
    <n v="202204"/>
    <x v="20"/>
    <s v="2022"/>
    <s v="04"/>
    <n v="10014000"/>
    <x v="18"/>
    <x v="6"/>
    <n v="107975"/>
    <n v="343796823"/>
    <n v="107.97499999999999"/>
    <n v="343796.82299999997"/>
    <n v="343.79682300000002"/>
    <x v="1"/>
  </r>
  <r>
    <n v="202204"/>
    <x v="20"/>
    <s v="2022"/>
    <s v="04"/>
    <n v="10016000"/>
    <x v="19"/>
    <x v="0"/>
    <n v="74425"/>
    <n v="33660914"/>
    <n v="74.424999999999997"/>
    <n v="33660.913999999997"/>
    <n v="33.660913999999998"/>
    <x v="1"/>
  </r>
  <r>
    <n v="202204"/>
    <x v="20"/>
    <s v="2022"/>
    <s v="04"/>
    <n v="10016000"/>
    <x v="19"/>
    <x v="1"/>
    <n v="6850"/>
    <n v="17083355"/>
    <n v="6.85"/>
    <n v="17083.355"/>
    <n v="17.083355000000001"/>
    <x v="1"/>
  </r>
  <r>
    <n v="202204"/>
    <x v="20"/>
    <s v="2022"/>
    <s v="04"/>
    <n v="10016000"/>
    <x v="19"/>
    <x v="2"/>
    <n v="10300"/>
    <n v="32943847"/>
    <n v="10.3"/>
    <n v="32943.847000000002"/>
    <n v="32.943846999999998"/>
    <x v="1"/>
  </r>
  <r>
    <n v="202204"/>
    <x v="20"/>
    <s v="2022"/>
    <s v="04"/>
    <n v="10016000"/>
    <x v="19"/>
    <x v="3"/>
    <n v="49718"/>
    <n v="61564075"/>
    <n v="49.718000000000004"/>
    <n v="61564.074999999997"/>
    <n v="61.564075000000003"/>
    <x v="1"/>
  </r>
  <r>
    <n v="202204"/>
    <x v="20"/>
    <s v="2022"/>
    <s v="04"/>
    <n v="10016000"/>
    <x v="19"/>
    <x v="4"/>
    <n v="42014"/>
    <n v="48086812"/>
    <n v="42.014000000000003"/>
    <n v="48086.811999999998"/>
    <n v="48.086812000000002"/>
    <x v="1"/>
  </r>
  <r>
    <n v="202204"/>
    <x v="20"/>
    <s v="2022"/>
    <s v="04"/>
    <n v="10016000"/>
    <x v="19"/>
    <x v="5"/>
    <n v="68081"/>
    <n v="88866750"/>
    <n v="68.081000000000003"/>
    <n v="88866.75"/>
    <n v="88.866749999999996"/>
    <x v="1"/>
  </r>
  <r>
    <n v="202204"/>
    <x v="20"/>
    <s v="2022"/>
    <s v="04"/>
    <n v="10016000"/>
    <x v="19"/>
    <x v="6"/>
    <n v="46919"/>
    <n v="120543573"/>
    <n v="46.918999999999997"/>
    <n v="120543.573"/>
    <n v="120.54357299999999"/>
    <x v="1"/>
  </r>
  <r>
    <n v="202204"/>
    <x v="20"/>
    <s v="2022"/>
    <s v="04"/>
    <s v="9002000"/>
    <x v="20"/>
    <x v="0"/>
    <n v="66165"/>
    <n v="50569564"/>
    <n v="66.165000000000006"/>
    <n v="50569.563999999998"/>
    <n v="50.569564"/>
    <x v="1"/>
  </r>
  <r>
    <n v="202204"/>
    <x v="20"/>
    <s v="2022"/>
    <s v="04"/>
    <s v="9002000"/>
    <x v="20"/>
    <x v="1"/>
    <n v="5320"/>
    <n v="11785827"/>
    <n v="5.32"/>
    <n v="11785.826999999999"/>
    <n v="11.785826999999999"/>
    <x v="1"/>
  </r>
  <r>
    <n v="202204"/>
    <x v="20"/>
    <s v="2022"/>
    <s v="04"/>
    <s v="9002000"/>
    <x v="20"/>
    <x v="2"/>
    <n v="9224"/>
    <n v="31636088"/>
    <n v="9.2240000000000002"/>
    <n v="31636.088"/>
    <n v="31.636088000000001"/>
    <x v="1"/>
  </r>
  <r>
    <n v="202204"/>
    <x v="20"/>
    <s v="2022"/>
    <s v="04"/>
    <s v="9002000"/>
    <x v="20"/>
    <x v="3"/>
    <n v="30312"/>
    <n v="36361927"/>
    <n v="30.312000000000001"/>
    <n v="36361.927000000003"/>
    <n v="36.361927000000001"/>
    <x v="1"/>
  </r>
  <r>
    <n v="202204"/>
    <x v="20"/>
    <s v="2022"/>
    <s v="04"/>
    <s v="9002000"/>
    <x v="20"/>
    <x v="4"/>
    <n v="35135"/>
    <n v="50565210"/>
    <n v="35.134999999999998"/>
    <n v="50565.21"/>
    <n v="50.56521"/>
    <x v="1"/>
  </r>
  <r>
    <n v="202204"/>
    <x v="20"/>
    <s v="2022"/>
    <s v="04"/>
    <s v="9002000"/>
    <x v="20"/>
    <x v="5"/>
    <n v="71969"/>
    <n v="120401647"/>
    <n v="71.968999999999994"/>
    <n v="120401.647"/>
    <n v="120.401647"/>
    <x v="1"/>
  </r>
  <r>
    <n v="202204"/>
    <x v="20"/>
    <s v="2022"/>
    <s v="04"/>
    <s v="9002000"/>
    <x v="20"/>
    <x v="6"/>
    <n v="42141"/>
    <n v="97471184"/>
    <n v="42.140999999999998"/>
    <n v="97471.183999999994"/>
    <n v="97.471183999999994"/>
    <x v="1"/>
  </r>
  <r>
    <n v="202204"/>
    <x v="20"/>
    <s v="2022"/>
    <s v="04"/>
    <n v="9007000"/>
    <x v="21"/>
    <x v="0"/>
    <n v="12461"/>
    <n v="6115121"/>
    <n v="12.461"/>
    <n v="6115.1210000000001"/>
    <n v="6.1151210000000003"/>
    <x v="1"/>
  </r>
  <r>
    <n v="202204"/>
    <x v="20"/>
    <s v="2022"/>
    <s v="04"/>
    <n v="9007000"/>
    <x v="21"/>
    <x v="1"/>
    <n v="836"/>
    <n v="2064675"/>
    <n v="0.83599999999999997"/>
    <n v="2064.6750000000002"/>
    <n v="2.0646749999999998"/>
    <x v="1"/>
  </r>
  <r>
    <n v="202204"/>
    <x v="20"/>
    <s v="2022"/>
    <s v="04"/>
    <n v="9007000"/>
    <x v="21"/>
    <x v="2"/>
    <n v="1592"/>
    <n v="3874948"/>
    <n v="1.5920000000000001"/>
    <n v="3874.9479999999999"/>
    <n v="3.8749479999999998"/>
    <x v="1"/>
  </r>
  <r>
    <n v="202204"/>
    <x v="20"/>
    <s v="2022"/>
    <s v="04"/>
    <n v="9007000"/>
    <x v="21"/>
    <x v="3"/>
    <n v="7230"/>
    <n v="11417933"/>
    <n v="7.23"/>
    <n v="11417.933000000001"/>
    <n v="11.417933"/>
    <x v="1"/>
  </r>
  <r>
    <n v="202204"/>
    <x v="20"/>
    <s v="2022"/>
    <s v="04"/>
    <n v="9007000"/>
    <x v="21"/>
    <x v="4"/>
    <n v="6714"/>
    <n v="9355326"/>
    <n v="6.7140000000000004"/>
    <n v="9355.3259999999991"/>
    <n v="9.3553259999999998"/>
    <x v="1"/>
  </r>
  <r>
    <n v="202204"/>
    <x v="20"/>
    <s v="2022"/>
    <s v="04"/>
    <n v="9007000"/>
    <x v="21"/>
    <x v="5"/>
    <n v="9392"/>
    <n v="15386400"/>
    <n v="9.3919999999999995"/>
    <n v="15386.4"/>
    <n v="15.3864"/>
    <x v="1"/>
  </r>
  <r>
    <n v="202204"/>
    <x v="20"/>
    <s v="2022"/>
    <s v="04"/>
    <n v="9007000"/>
    <x v="21"/>
    <x v="6"/>
    <n v="7411"/>
    <n v="16288394"/>
    <n v="7.4109999999999996"/>
    <n v="16288.394"/>
    <n v="16.288394"/>
    <x v="1"/>
  </r>
  <r>
    <n v="202205"/>
    <x v="21"/>
    <s v="2022"/>
    <s v="05"/>
    <n v="63000000"/>
    <x v="0"/>
    <x v="0"/>
    <n v="10612354"/>
    <n v="5563383665"/>
    <n v="10612.353999999999"/>
    <n v="5563383.665"/>
    <n v="5563.3836650000003"/>
    <x v="1"/>
  </r>
  <r>
    <n v="202205"/>
    <x v="21"/>
    <s v="2022"/>
    <s v="05"/>
    <n v="63000000"/>
    <x v="0"/>
    <x v="1"/>
    <n v="459039"/>
    <n v="1600968718"/>
    <n v="459.03899999999999"/>
    <n v="1600968.7180000001"/>
    <n v="1600.9687180000001"/>
    <x v="1"/>
  </r>
  <r>
    <n v="202205"/>
    <x v="21"/>
    <s v="2022"/>
    <s v="05"/>
    <n v="63000000"/>
    <x v="0"/>
    <x v="2"/>
    <n v="740474"/>
    <n v="2737291500"/>
    <n v="740.47400000000005"/>
    <n v="2737291.5"/>
    <n v="2737.2914999999998"/>
    <x v="1"/>
  </r>
  <r>
    <n v="202205"/>
    <x v="21"/>
    <s v="2022"/>
    <s v="05"/>
    <n v="63000000"/>
    <x v="0"/>
    <x v="3"/>
    <n v="3645674"/>
    <n v="3336650647"/>
    <n v="3645.674"/>
    <n v="3336650.6469999999"/>
    <n v="3336.6506469999999"/>
    <x v="1"/>
  </r>
  <r>
    <n v="202205"/>
    <x v="21"/>
    <s v="2022"/>
    <s v="05"/>
    <n v="63000000"/>
    <x v="0"/>
    <x v="4"/>
    <n v="3597268"/>
    <n v="5735167916"/>
    <n v="3597.268"/>
    <n v="5735167.9160000002"/>
    <n v="5735.1679160000003"/>
    <x v="1"/>
  </r>
  <r>
    <n v="202205"/>
    <x v="21"/>
    <s v="2022"/>
    <s v="05"/>
    <n v="63000000"/>
    <x v="0"/>
    <x v="5"/>
    <n v="7450754"/>
    <n v="10533865581"/>
    <n v="7450.7539999999999"/>
    <n v="10533865.581"/>
    <n v="10533.865581"/>
    <x v="1"/>
  </r>
  <r>
    <n v="202205"/>
    <x v="21"/>
    <s v="2022"/>
    <s v="05"/>
    <n v="63000000"/>
    <x v="0"/>
    <x v="6"/>
    <n v="4562797"/>
    <n v="21180696862"/>
    <n v="4562.7969999999996"/>
    <n v="21180696.862"/>
    <n v="21180.696862000001"/>
    <x v="1"/>
  </r>
  <r>
    <n v="202205"/>
    <x v="21"/>
    <s v="2022"/>
    <s v="05"/>
    <n v="65000000"/>
    <x v="1"/>
    <x v="0"/>
    <n v="11455283"/>
    <n v="5171215861"/>
    <n v="11455.282999999999"/>
    <n v="5171215.8609999996"/>
    <n v="5171.2158609999997"/>
    <x v="1"/>
  </r>
  <r>
    <n v="202205"/>
    <x v="21"/>
    <s v="2022"/>
    <s v="05"/>
    <n v="65000000"/>
    <x v="1"/>
    <x v="1"/>
    <n v="565671"/>
    <n v="1458117350"/>
    <n v="565.67100000000005"/>
    <n v="1458117.35"/>
    <n v="1458.11735"/>
    <x v="1"/>
  </r>
  <r>
    <n v="202205"/>
    <x v="21"/>
    <s v="2022"/>
    <s v="05"/>
    <n v="65000000"/>
    <x v="1"/>
    <x v="2"/>
    <n v="962254"/>
    <n v="2759339027"/>
    <n v="962.25400000000002"/>
    <n v="2759339.0269999998"/>
    <n v="2759.339027"/>
    <x v="1"/>
  </r>
  <r>
    <n v="202205"/>
    <x v="21"/>
    <s v="2022"/>
    <s v="05"/>
    <n v="65000000"/>
    <x v="1"/>
    <x v="3"/>
    <n v="4390261"/>
    <n v="3842511850"/>
    <n v="4390.2610000000004"/>
    <n v="3842511.85"/>
    <n v="3842.5118499999999"/>
    <x v="1"/>
  </r>
  <r>
    <n v="202205"/>
    <x v="21"/>
    <s v="2022"/>
    <s v="05"/>
    <n v="65000000"/>
    <x v="1"/>
    <x v="4"/>
    <n v="4442660"/>
    <n v="5548505369"/>
    <n v="4442.66"/>
    <n v="5548505.3689999999"/>
    <n v="5548.5053690000004"/>
    <x v="1"/>
  </r>
  <r>
    <n v="202205"/>
    <x v="21"/>
    <s v="2022"/>
    <s v="05"/>
    <n v="65000000"/>
    <x v="1"/>
    <x v="5"/>
    <n v="9225024"/>
    <n v="12062065207"/>
    <n v="9225.0239999999994"/>
    <n v="12062065.207"/>
    <n v="12062.065207"/>
    <x v="1"/>
  </r>
  <r>
    <n v="202205"/>
    <x v="21"/>
    <s v="2022"/>
    <s v="05"/>
    <n v="65000000"/>
    <x v="1"/>
    <x v="6"/>
    <n v="6136166"/>
    <n v="20223726996"/>
    <n v="6136.1660000000002"/>
    <n v="20223726.995999999"/>
    <n v="20223.726996000001"/>
    <x v="1"/>
  </r>
  <r>
    <n v="202205"/>
    <x v="21"/>
    <s v="2022"/>
    <s v="05"/>
    <n v="68000000"/>
    <x v="2"/>
    <x v="0"/>
    <n v="5221550"/>
    <n v="2256398773"/>
    <n v="5221.55"/>
    <n v="2256398.773"/>
    <n v="2256.3987729999999"/>
    <x v="1"/>
  </r>
  <r>
    <n v="202205"/>
    <x v="21"/>
    <s v="2022"/>
    <s v="05"/>
    <n v="68000000"/>
    <x v="2"/>
    <x v="1"/>
    <n v="248640"/>
    <n v="647134331"/>
    <n v="248.64"/>
    <n v="647134.33100000001"/>
    <n v="647.13433099999997"/>
    <x v="1"/>
  </r>
  <r>
    <n v="202205"/>
    <x v="21"/>
    <s v="2022"/>
    <s v="05"/>
    <n v="68000000"/>
    <x v="2"/>
    <x v="2"/>
    <n v="454503"/>
    <n v="1324060617"/>
    <n v="454.50299999999999"/>
    <n v="1324060.6170000001"/>
    <n v="1324.0606170000001"/>
    <x v="1"/>
  </r>
  <r>
    <n v="202205"/>
    <x v="21"/>
    <s v="2022"/>
    <s v="05"/>
    <n v="68000000"/>
    <x v="2"/>
    <x v="3"/>
    <n v="2215082"/>
    <n v="2420949682"/>
    <n v="2215.0819999999999"/>
    <n v="2420949.682"/>
    <n v="2420.9496819999999"/>
    <x v="1"/>
  </r>
  <r>
    <n v="202205"/>
    <x v="21"/>
    <s v="2022"/>
    <s v="05"/>
    <n v="68000000"/>
    <x v="2"/>
    <x v="4"/>
    <n v="2079236"/>
    <n v="2524448943"/>
    <n v="2079.2359999999999"/>
    <n v="2524448.943"/>
    <n v="2524.4489429999999"/>
    <x v="1"/>
  </r>
  <r>
    <n v="202205"/>
    <x v="21"/>
    <s v="2022"/>
    <s v="05"/>
    <n v="68000000"/>
    <x v="2"/>
    <x v="5"/>
    <n v="3999920"/>
    <n v="5802169610"/>
    <n v="3999.92"/>
    <n v="5802169.6100000003"/>
    <n v="5802.1696099999999"/>
    <x v="1"/>
  </r>
  <r>
    <n v="202205"/>
    <x v="21"/>
    <s v="2022"/>
    <s v="05"/>
    <n v="68000000"/>
    <x v="2"/>
    <x v="6"/>
    <n v="2836822"/>
    <n v="9169877131"/>
    <n v="2836.8220000000001"/>
    <n v="9169877.1309999991"/>
    <n v="9169.8771309999993"/>
    <x v="1"/>
  </r>
  <r>
    <n v="202205"/>
    <x v="21"/>
    <s v="2022"/>
    <s v="05"/>
    <n v="10004000"/>
    <x v="3"/>
    <x v="0"/>
    <n v="1496385"/>
    <n v="812896804"/>
    <n v="1496.385"/>
    <n v="812896.804"/>
    <n v="812.89680399999997"/>
    <x v="1"/>
  </r>
  <r>
    <n v="202205"/>
    <x v="21"/>
    <s v="2022"/>
    <s v="05"/>
    <n v="10004000"/>
    <x v="3"/>
    <x v="1"/>
    <n v="69587"/>
    <n v="205071950"/>
    <n v="69.587000000000003"/>
    <n v="205071.95"/>
    <n v="205.07194999999999"/>
    <x v="1"/>
  </r>
  <r>
    <n v="202205"/>
    <x v="21"/>
    <s v="2022"/>
    <s v="05"/>
    <n v="10004000"/>
    <x v="3"/>
    <x v="2"/>
    <n v="127724"/>
    <n v="446715728"/>
    <n v="127.724"/>
    <n v="446715.728"/>
    <n v="446.71572800000001"/>
    <x v="1"/>
  </r>
  <r>
    <n v="202205"/>
    <x v="21"/>
    <s v="2022"/>
    <s v="05"/>
    <n v="10004000"/>
    <x v="3"/>
    <x v="3"/>
    <n v="582819"/>
    <n v="691958426"/>
    <n v="582.81899999999996"/>
    <n v="691958.42599999998"/>
    <n v="691.95842600000003"/>
    <x v="1"/>
  </r>
  <r>
    <n v="202205"/>
    <x v="21"/>
    <s v="2022"/>
    <s v="05"/>
    <n v="10004000"/>
    <x v="3"/>
    <x v="4"/>
    <n v="531872"/>
    <n v="705530332"/>
    <n v="531.87199999999996"/>
    <n v="705530.33200000005"/>
    <n v="705.53033200000004"/>
    <x v="1"/>
  </r>
  <r>
    <n v="202205"/>
    <x v="21"/>
    <s v="2022"/>
    <s v="05"/>
    <n v="10004000"/>
    <x v="3"/>
    <x v="5"/>
    <n v="1124420"/>
    <n v="1693244734"/>
    <n v="1124.42"/>
    <n v="1693244.7339999999"/>
    <n v="1693.2447340000001"/>
    <x v="1"/>
  </r>
  <r>
    <n v="202205"/>
    <x v="21"/>
    <s v="2022"/>
    <s v="05"/>
    <n v="10004000"/>
    <x v="3"/>
    <x v="6"/>
    <n v="795168"/>
    <n v="3579022509"/>
    <n v="795.16800000000001"/>
    <n v="3579022.5090000001"/>
    <n v="3579.0225089999999"/>
    <x v="1"/>
  </r>
  <r>
    <n v="202205"/>
    <x v="21"/>
    <s v="2022"/>
    <s v="05"/>
    <n v="10018000"/>
    <x v="4"/>
    <x v="0"/>
    <n v="1473619"/>
    <n v="798603171"/>
    <n v="1473.6189999999999"/>
    <n v="798603.17099999997"/>
    <n v="798.60317099999997"/>
    <x v="1"/>
  </r>
  <r>
    <n v="202205"/>
    <x v="21"/>
    <s v="2022"/>
    <s v="05"/>
    <n v="10018000"/>
    <x v="4"/>
    <x v="1"/>
    <n v="64667"/>
    <n v="184833733"/>
    <n v="64.667000000000002"/>
    <n v="184833.73300000001"/>
    <n v="184.833733"/>
    <x v="1"/>
  </r>
  <r>
    <n v="202205"/>
    <x v="21"/>
    <s v="2022"/>
    <s v="05"/>
    <n v="10018000"/>
    <x v="4"/>
    <x v="2"/>
    <n v="122370"/>
    <n v="396883519"/>
    <n v="122.37"/>
    <n v="396883.51899999997"/>
    <n v="396.88351899999998"/>
    <x v="1"/>
  </r>
  <r>
    <n v="202205"/>
    <x v="21"/>
    <s v="2022"/>
    <s v="05"/>
    <n v="10018000"/>
    <x v="4"/>
    <x v="3"/>
    <n v="522516"/>
    <n v="585252810"/>
    <n v="522.51599999999996"/>
    <n v="585252.81000000006"/>
    <n v="585.25280999999995"/>
    <x v="1"/>
  </r>
  <r>
    <n v="202205"/>
    <x v="21"/>
    <s v="2022"/>
    <s v="05"/>
    <n v="10018000"/>
    <x v="4"/>
    <x v="4"/>
    <n v="506557"/>
    <n v="718846495"/>
    <n v="506.55700000000002"/>
    <n v="718846.495"/>
    <n v="718.846495"/>
    <x v="1"/>
  </r>
  <r>
    <n v="202205"/>
    <x v="21"/>
    <s v="2022"/>
    <s v="05"/>
    <n v="10018000"/>
    <x v="4"/>
    <x v="5"/>
    <n v="1126587"/>
    <n v="1662898854"/>
    <n v="1126.587"/>
    <n v="1662898.8540000001"/>
    <n v="1662.898854"/>
    <x v="1"/>
  </r>
  <r>
    <n v="202205"/>
    <x v="21"/>
    <s v="2022"/>
    <s v="05"/>
    <n v="10018000"/>
    <x v="4"/>
    <x v="6"/>
    <n v="752562"/>
    <n v="3944023367"/>
    <n v="752.56200000000001"/>
    <n v="3944023.3670000001"/>
    <n v="3944.0233669999998"/>
    <x v="1"/>
  </r>
  <r>
    <n v="202205"/>
    <x v="21"/>
    <s v="2022"/>
    <s v="05"/>
    <n v="10005000"/>
    <x v="5"/>
    <x v="0"/>
    <n v="762084"/>
    <n v="337748290"/>
    <n v="762.08399999999995"/>
    <n v="337748.29"/>
    <n v="337.74829"/>
    <x v="1"/>
  </r>
  <r>
    <n v="202205"/>
    <x v="21"/>
    <s v="2022"/>
    <s v="05"/>
    <n v="10005000"/>
    <x v="5"/>
    <x v="1"/>
    <n v="43833"/>
    <n v="113348578"/>
    <n v="43.832999999999998"/>
    <n v="113348.57799999999"/>
    <n v="113.348578"/>
    <x v="1"/>
  </r>
  <r>
    <n v="202205"/>
    <x v="21"/>
    <s v="2022"/>
    <s v="05"/>
    <n v="10005000"/>
    <x v="5"/>
    <x v="2"/>
    <n v="73691"/>
    <n v="235758440"/>
    <n v="73.691000000000003"/>
    <n v="235758.44"/>
    <n v="235.75844000000001"/>
    <x v="1"/>
  </r>
  <r>
    <n v="202205"/>
    <x v="21"/>
    <s v="2022"/>
    <s v="05"/>
    <n v="10005000"/>
    <x v="5"/>
    <x v="3"/>
    <n v="434091"/>
    <n v="472423797"/>
    <n v="434.09100000000001"/>
    <n v="472423.79700000002"/>
    <n v="472.42379699999998"/>
    <x v="1"/>
  </r>
  <r>
    <n v="202205"/>
    <x v="21"/>
    <s v="2022"/>
    <s v="05"/>
    <n v="10005000"/>
    <x v="5"/>
    <x v="4"/>
    <n v="323345"/>
    <n v="384411644"/>
    <n v="323.34500000000003"/>
    <n v="384411.64399999997"/>
    <n v="384.41164400000002"/>
    <x v="1"/>
  </r>
  <r>
    <n v="202205"/>
    <x v="21"/>
    <s v="2022"/>
    <s v="05"/>
    <n v="10005000"/>
    <x v="5"/>
    <x v="5"/>
    <n v="593044"/>
    <n v="815802683"/>
    <n v="593.04399999999998"/>
    <n v="815802.68299999996"/>
    <n v="815.802683"/>
    <x v="1"/>
  </r>
  <r>
    <n v="202205"/>
    <x v="21"/>
    <s v="2022"/>
    <s v="05"/>
    <n v="10005000"/>
    <x v="5"/>
    <x v="6"/>
    <n v="488217"/>
    <n v="1489309805"/>
    <n v="488.21699999999998"/>
    <n v="1489309.8049999999"/>
    <n v="1489.3098050000001"/>
    <x v="1"/>
  </r>
  <r>
    <n v="202205"/>
    <x v="21"/>
    <s v="2022"/>
    <s v="05"/>
    <n v="66000000"/>
    <x v="6"/>
    <x v="0"/>
    <n v="6585547"/>
    <n v="3162688966"/>
    <n v="6585.5469999999996"/>
    <n v="3162688.966"/>
    <n v="3162.6889660000002"/>
    <x v="1"/>
  </r>
  <r>
    <n v="202205"/>
    <x v="21"/>
    <s v="2022"/>
    <s v="05"/>
    <n v="66000000"/>
    <x v="6"/>
    <x v="1"/>
    <n v="353888"/>
    <n v="987687185"/>
    <n v="353.88799999999998"/>
    <n v="987687.18500000006"/>
    <n v="987.687185"/>
    <x v="1"/>
  </r>
  <r>
    <n v="202205"/>
    <x v="21"/>
    <s v="2022"/>
    <s v="05"/>
    <n v="66000000"/>
    <x v="6"/>
    <x v="2"/>
    <n v="605529"/>
    <n v="1824537335"/>
    <n v="605.529"/>
    <n v="1824537.335"/>
    <n v="1824.537335"/>
    <x v="1"/>
  </r>
  <r>
    <n v="202205"/>
    <x v="21"/>
    <s v="2022"/>
    <s v="05"/>
    <n v="66000000"/>
    <x v="6"/>
    <x v="3"/>
    <n v="2945469"/>
    <n v="3180784581"/>
    <n v="2945.4690000000001"/>
    <n v="3180784.5809999998"/>
    <n v="3180.7845809999999"/>
    <x v="1"/>
  </r>
  <r>
    <n v="202205"/>
    <x v="21"/>
    <s v="2022"/>
    <s v="05"/>
    <n v="66000000"/>
    <x v="6"/>
    <x v="4"/>
    <n v="2350396"/>
    <n v="3326793065"/>
    <n v="2350.3960000000002"/>
    <n v="3326793.0649999999"/>
    <n v="3326.7930649999998"/>
    <x v="1"/>
  </r>
  <r>
    <n v="202205"/>
    <x v="21"/>
    <s v="2022"/>
    <s v="05"/>
    <n v="66000000"/>
    <x v="6"/>
    <x v="5"/>
    <n v="5073769"/>
    <n v="7153426265"/>
    <n v="5073.7690000000002"/>
    <n v="7153426.2649999997"/>
    <n v="7153.4262650000001"/>
    <x v="1"/>
  </r>
  <r>
    <n v="202205"/>
    <x v="21"/>
    <s v="2022"/>
    <s v="05"/>
    <n v="66000000"/>
    <x v="6"/>
    <x v="6"/>
    <n v="3461396"/>
    <n v="12601823392"/>
    <n v="3461.3960000000002"/>
    <n v="12601823.392000001"/>
    <n v="12601.823392"/>
    <x v="1"/>
  </r>
  <r>
    <n v="202205"/>
    <x v="21"/>
    <s v="2022"/>
    <s v="05"/>
    <n v="10007000"/>
    <x v="7"/>
    <x v="0"/>
    <n v="1467244"/>
    <n v="654413024"/>
    <n v="1467.2439999999999"/>
    <n v="654413.02399999998"/>
    <n v="654.41302399999995"/>
    <x v="1"/>
  </r>
  <r>
    <n v="202205"/>
    <x v="21"/>
    <s v="2022"/>
    <s v="05"/>
    <n v="10007000"/>
    <x v="7"/>
    <x v="1"/>
    <n v="101796"/>
    <n v="249706590"/>
    <n v="101.79600000000001"/>
    <n v="249706.59"/>
    <n v="249.70659000000001"/>
    <x v="1"/>
  </r>
  <r>
    <n v="202205"/>
    <x v="21"/>
    <s v="2022"/>
    <s v="05"/>
    <n v="10007000"/>
    <x v="7"/>
    <x v="2"/>
    <n v="151464"/>
    <n v="456763199"/>
    <n v="151.464"/>
    <n v="456763.19900000002"/>
    <n v="456.76319899999999"/>
    <x v="1"/>
  </r>
  <r>
    <n v="202205"/>
    <x v="21"/>
    <s v="2022"/>
    <s v="05"/>
    <n v="10007000"/>
    <x v="7"/>
    <x v="3"/>
    <n v="883669"/>
    <n v="1012120602"/>
    <n v="883.66899999999998"/>
    <n v="1012120.602"/>
    <n v="1012.120602"/>
    <x v="1"/>
  </r>
  <r>
    <n v="202205"/>
    <x v="21"/>
    <s v="2022"/>
    <s v="05"/>
    <n v="10007000"/>
    <x v="7"/>
    <x v="4"/>
    <n v="593356"/>
    <n v="748281299"/>
    <n v="593.35599999999999"/>
    <n v="748281.299"/>
    <n v="748.28129899999999"/>
    <x v="1"/>
  </r>
  <r>
    <n v="202205"/>
    <x v="21"/>
    <s v="2022"/>
    <s v="05"/>
    <n v="10007000"/>
    <x v="7"/>
    <x v="5"/>
    <n v="1211333"/>
    <n v="1624713105"/>
    <n v="1211.3330000000001"/>
    <n v="1624713.105"/>
    <n v="1624.713105"/>
    <x v="1"/>
  </r>
  <r>
    <n v="202205"/>
    <x v="21"/>
    <s v="2022"/>
    <s v="05"/>
    <n v="10007000"/>
    <x v="7"/>
    <x v="6"/>
    <n v="958069"/>
    <n v="3240390686"/>
    <n v="958.06899999999996"/>
    <n v="3240390.6860000002"/>
    <n v="3240.3906860000002"/>
    <x v="1"/>
  </r>
  <r>
    <n v="202205"/>
    <x v="21"/>
    <s v="2022"/>
    <s v="05"/>
    <n v="10008000"/>
    <x v="8"/>
    <x v="0"/>
    <n v="493779"/>
    <n v="208981270"/>
    <n v="493.779"/>
    <n v="208981.27"/>
    <n v="208.98126999999999"/>
    <x v="1"/>
  </r>
  <r>
    <n v="202205"/>
    <x v="21"/>
    <s v="2022"/>
    <s v="05"/>
    <n v="10008000"/>
    <x v="8"/>
    <x v="1"/>
    <n v="32182"/>
    <n v="78148874"/>
    <n v="32.182000000000002"/>
    <n v="78148.873999999996"/>
    <n v="78.148874000000006"/>
    <x v="1"/>
  </r>
  <r>
    <n v="202205"/>
    <x v="21"/>
    <s v="2022"/>
    <s v="05"/>
    <n v="10008000"/>
    <x v="8"/>
    <x v="2"/>
    <n v="48994"/>
    <n v="146972249"/>
    <n v="48.994"/>
    <n v="146972.24900000001"/>
    <n v="146.97224900000001"/>
    <x v="1"/>
  </r>
  <r>
    <n v="202205"/>
    <x v="21"/>
    <s v="2022"/>
    <s v="05"/>
    <n v="10008000"/>
    <x v="8"/>
    <x v="3"/>
    <n v="306113"/>
    <n v="352683309"/>
    <n v="306.113"/>
    <n v="352683.30900000001"/>
    <n v="352.68330900000001"/>
    <x v="1"/>
  </r>
  <r>
    <n v="202205"/>
    <x v="21"/>
    <s v="2022"/>
    <s v="05"/>
    <n v="10008000"/>
    <x v="8"/>
    <x v="4"/>
    <n v="212738"/>
    <n v="252375160"/>
    <n v="212.738"/>
    <n v="252375.16"/>
    <n v="252.37515999999999"/>
    <x v="1"/>
  </r>
  <r>
    <n v="202205"/>
    <x v="21"/>
    <s v="2022"/>
    <s v="05"/>
    <n v="10008000"/>
    <x v="8"/>
    <x v="5"/>
    <n v="403865"/>
    <n v="508702099"/>
    <n v="403.86500000000001"/>
    <n v="508702.09899999999"/>
    <n v="508.70209899999998"/>
    <x v="1"/>
  </r>
  <r>
    <n v="202205"/>
    <x v="21"/>
    <s v="2022"/>
    <s v="05"/>
    <n v="10008000"/>
    <x v="8"/>
    <x v="6"/>
    <n v="313632"/>
    <n v="1010485019"/>
    <n v="313.63200000000001"/>
    <n v="1010485.019"/>
    <n v="1010.485019"/>
    <x v="1"/>
  </r>
  <r>
    <n v="202205"/>
    <x v="21"/>
    <s v="2022"/>
    <s v="05"/>
    <n v="10009000"/>
    <x v="9"/>
    <x v="0"/>
    <n v="561097"/>
    <n v="243082684"/>
    <n v="561.09699999999998"/>
    <n v="243082.68400000001"/>
    <n v="243.082684"/>
    <x v="1"/>
  </r>
  <r>
    <n v="202205"/>
    <x v="21"/>
    <s v="2022"/>
    <s v="05"/>
    <n v="10009000"/>
    <x v="9"/>
    <x v="1"/>
    <n v="43158"/>
    <n v="102792625"/>
    <n v="43.158000000000001"/>
    <n v="102792.625"/>
    <n v="102.792625"/>
    <x v="1"/>
  </r>
  <r>
    <n v="202205"/>
    <x v="21"/>
    <s v="2022"/>
    <s v="05"/>
    <n v="10009000"/>
    <x v="9"/>
    <x v="2"/>
    <n v="62961"/>
    <n v="193194645"/>
    <n v="62.960999999999999"/>
    <n v="193194.64499999999"/>
    <n v="193.19464500000001"/>
    <x v="1"/>
  </r>
  <r>
    <n v="202205"/>
    <x v="21"/>
    <s v="2022"/>
    <s v="05"/>
    <n v="10009000"/>
    <x v="9"/>
    <x v="3"/>
    <n v="411913"/>
    <n v="458402657"/>
    <n v="411.91300000000001"/>
    <n v="458402.65700000001"/>
    <n v="458.40265699999998"/>
    <x v="1"/>
  </r>
  <r>
    <n v="202205"/>
    <x v="21"/>
    <s v="2022"/>
    <s v="05"/>
    <n v="10009000"/>
    <x v="9"/>
    <x v="4"/>
    <n v="264143"/>
    <n v="296748871"/>
    <n v="264.14299999999997"/>
    <n v="296748.87099999998"/>
    <n v="296.74887100000001"/>
    <x v="1"/>
  </r>
  <r>
    <n v="202205"/>
    <x v="21"/>
    <s v="2022"/>
    <s v="05"/>
    <n v="10009000"/>
    <x v="9"/>
    <x v="5"/>
    <n v="490386"/>
    <n v="691055224"/>
    <n v="490.38600000000002"/>
    <n v="691055.22400000005"/>
    <n v="691.05522399999995"/>
    <x v="1"/>
  </r>
  <r>
    <n v="202205"/>
    <x v="21"/>
    <s v="2022"/>
    <s v="05"/>
    <n v="10009000"/>
    <x v="9"/>
    <x v="6"/>
    <n v="394094"/>
    <n v="1299497687"/>
    <n v="394.09399999999999"/>
    <n v="1299497.6869999999"/>
    <n v="1299.497687"/>
    <x v="1"/>
  </r>
  <r>
    <n v="202205"/>
    <x v="21"/>
    <s v="2022"/>
    <s v="05"/>
    <n v="10010000"/>
    <x v="10"/>
    <x v="0"/>
    <n v="381800"/>
    <n v="168271463"/>
    <n v="381.8"/>
    <n v="168271.46299999999"/>
    <n v="168.27146300000001"/>
    <x v="1"/>
  </r>
  <r>
    <n v="202205"/>
    <x v="21"/>
    <s v="2022"/>
    <s v="05"/>
    <n v="10010000"/>
    <x v="10"/>
    <x v="1"/>
    <n v="28978"/>
    <n v="77734616"/>
    <n v="28.978000000000002"/>
    <n v="77734.615999999995"/>
    <n v="77.734616000000003"/>
    <x v="1"/>
  </r>
  <r>
    <n v="202205"/>
    <x v="21"/>
    <s v="2022"/>
    <s v="05"/>
    <n v="10010000"/>
    <x v="10"/>
    <x v="2"/>
    <n v="42769"/>
    <n v="128727262"/>
    <n v="42.768999999999998"/>
    <n v="128727.262"/>
    <n v="128.727262"/>
    <x v="1"/>
  </r>
  <r>
    <n v="202205"/>
    <x v="21"/>
    <s v="2022"/>
    <s v="05"/>
    <n v="10010000"/>
    <x v="10"/>
    <x v="3"/>
    <n v="306712"/>
    <n v="323676484"/>
    <n v="306.71199999999999"/>
    <n v="323676.484"/>
    <n v="323.67648400000002"/>
    <x v="1"/>
  </r>
  <r>
    <n v="202205"/>
    <x v="21"/>
    <s v="2022"/>
    <s v="05"/>
    <n v="10010000"/>
    <x v="10"/>
    <x v="4"/>
    <n v="203332"/>
    <n v="230183329"/>
    <n v="203.33199999999999"/>
    <n v="230183.329"/>
    <n v="230.18332899999999"/>
    <x v="1"/>
  </r>
  <r>
    <n v="202205"/>
    <x v="21"/>
    <s v="2022"/>
    <s v="05"/>
    <n v="10010000"/>
    <x v="10"/>
    <x v="5"/>
    <n v="377971"/>
    <n v="520480519"/>
    <n v="377.971"/>
    <n v="520480.51899999997"/>
    <n v="520.48051899999996"/>
    <x v="1"/>
  </r>
  <r>
    <n v="202205"/>
    <x v="21"/>
    <s v="2022"/>
    <s v="05"/>
    <n v="10010000"/>
    <x v="10"/>
    <x v="6"/>
    <n v="288785"/>
    <n v="938040995"/>
    <n v="288.78500000000003"/>
    <n v="938040.995"/>
    <n v="938.04099499999995"/>
    <x v="1"/>
  </r>
  <r>
    <n v="202205"/>
    <x v="21"/>
    <s v="2022"/>
    <s v="05"/>
    <n v="10020000"/>
    <x v="11"/>
    <x v="0"/>
    <n v="422245"/>
    <n v="188648494"/>
    <n v="422.245"/>
    <n v="188648.49400000001"/>
    <n v="188.648494"/>
    <x v="1"/>
  </r>
  <r>
    <n v="202205"/>
    <x v="21"/>
    <s v="2022"/>
    <s v="05"/>
    <n v="10020000"/>
    <x v="11"/>
    <x v="1"/>
    <n v="26906"/>
    <n v="70276496"/>
    <n v="26.905999999999999"/>
    <n v="70276.495999999999"/>
    <n v="70.276495999999995"/>
    <x v="1"/>
  </r>
  <r>
    <n v="202205"/>
    <x v="21"/>
    <s v="2022"/>
    <s v="05"/>
    <n v="10020000"/>
    <x v="11"/>
    <x v="2"/>
    <n v="42888"/>
    <n v="126288883"/>
    <n v="42.887999999999998"/>
    <n v="126288.883"/>
    <n v="126.288883"/>
    <x v="1"/>
  </r>
  <r>
    <n v="202205"/>
    <x v="21"/>
    <s v="2022"/>
    <s v="05"/>
    <n v="10020000"/>
    <x v="11"/>
    <x v="3"/>
    <n v="220578"/>
    <n v="223843511"/>
    <n v="220.578"/>
    <n v="223843.511"/>
    <n v="223.84351100000001"/>
    <x v="1"/>
  </r>
  <r>
    <n v="202205"/>
    <x v="21"/>
    <s v="2022"/>
    <s v="05"/>
    <n v="10020000"/>
    <x v="11"/>
    <x v="4"/>
    <n v="165135"/>
    <n v="208632122"/>
    <n v="165.13499999999999"/>
    <n v="208632.122"/>
    <n v="208.63212200000001"/>
    <x v="1"/>
  </r>
  <r>
    <n v="202205"/>
    <x v="21"/>
    <s v="2022"/>
    <s v="05"/>
    <n v="10020000"/>
    <x v="11"/>
    <x v="5"/>
    <n v="392392"/>
    <n v="539910446"/>
    <n v="392.392"/>
    <n v="539910.446"/>
    <n v="539.91044599999998"/>
    <x v="1"/>
  </r>
  <r>
    <n v="202205"/>
    <x v="21"/>
    <s v="2022"/>
    <s v="05"/>
    <n v="10020000"/>
    <x v="11"/>
    <x v="6"/>
    <n v="264147"/>
    <n v="949074069"/>
    <n v="264.14699999999999"/>
    <n v="949074.06900000002"/>
    <n v="949.07406900000001"/>
    <x v="1"/>
  </r>
  <r>
    <n v="202205"/>
    <x v="21"/>
    <s v="2022"/>
    <s v="05"/>
    <n v="67000000"/>
    <x v="12"/>
    <x v="0"/>
    <n v="2963254"/>
    <n v="1344452794"/>
    <n v="2963.2539999999999"/>
    <n v="1344452.794"/>
    <n v="1344.452794"/>
    <x v="1"/>
  </r>
  <r>
    <n v="202205"/>
    <x v="21"/>
    <s v="2022"/>
    <s v="05"/>
    <n v="67000000"/>
    <x v="12"/>
    <x v="1"/>
    <n v="186351"/>
    <n v="444943913"/>
    <n v="186.351"/>
    <n v="444943.913"/>
    <n v="444.94391300000001"/>
    <x v="1"/>
  </r>
  <r>
    <n v="202205"/>
    <x v="21"/>
    <s v="2022"/>
    <s v="05"/>
    <n v="67000000"/>
    <x v="12"/>
    <x v="2"/>
    <n v="338035"/>
    <n v="962517664"/>
    <n v="338.03500000000003"/>
    <n v="962517.66399999999"/>
    <n v="962.51766399999997"/>
    <x v="1"/>
  </r>
  <r>
    <n v="202205"/>
    <x v="21"/>
    <s v="2022"/>
    <s v="05"/>
    <n v="67000000"/>
    <x v="12"/>
    <x v="3"/>
    <n v="1644051"/>
    <n v="1685238186"/>
    <n v="1644.0509999999999"/>
    <n v="1685238.186"/>
    <n v="1685.238186"/>
    <x v="1"/>
  </r>
  <r>
    <n v="202205"/>
    <x v="21"/>
    <s v="2022"/>
    <s v="05"/>
    <n v="67000000"/>
    <x v="12"/>
    <x v="4"/>
    <n v="1239017"/>
    <n v="1517184023"/>
    <n v="1239.0170000000001"/>
    <n v="1517184.023"/>
    <n v="1517.184023"/>
    <x v="1"/>
  </r>
  <r>
    <n v="202205"/>
    <x v="21"/>
    <s v="2022"/>
    <s v="05"/>
    <n v="67000000"/>
    <x v="12"/>
    <x v="5"/>
    <n v="2755726"/>
    <n v="3769236187"/>
    <n v="2755.7260000000001"/>
    <n v="3769236.1869999999"/>
    <n v="3769.236187"/>
    <x v="1"/>
  </r>
  <r>
    <n v="202205"/>
    <x v="21"/>
    <s v="2022"/>
    <s v="05"/>
    <n v="67000000"/>
    <x v="12"/>
    <x v="6"/>
    <n v="2033290"/>
    <n v="6835104826"/>
    <n v="2033.29"/>
    <n v="6835104.8260000004"/>
    <n v="6835.1048259999998"/>
    <x v="1"/>
  </r>
  <r>
    <n v="202205"/>
    <x v="21"/>
    <s v="2022"/>
    <s v="05"/>
    <n v="64000000"/>
    <x v="13"/>
    <x v="0"/>
    <n v="4860618"/>
    <n v="2362092797"/>
    <n v="4860.6180000000004"/>
    <n v="2362092.7969999998"/>
    <n v="2362.0927969999998"/>
    <x v="1"/>
  </r>
  <r>
    <n v="202205"/>
    <x v="21"/>
    <s v="2022"/>
    <s v="05"/>
    <n v="64000000"/>
    <x v="13"/>
    <x v="1"/>
    <n v="291074"/>
    <n v="677149718"/>
    <n v="291.07400000000001"/>
    <n v="677149.71799999999"/>
    <n v="677.14971800000001"/>
    <x v="1"/>
  </r>
  <r>
    <n v="202205"/>
    <x v="21"/>
    <s v="2022"/>
    <s v="05"/>
    <n v="64000000"/>
    <x v="13"/>
    <x v="2"/>
    <n v="538994"/>
    <n v="1578378467"/>
    <n v="538.99400000000003"/>
    <n v="1578378.4669999999"/>
    <n v="1578.378467"/>
    <x v="1"/>
  </r>
  <r>
    <n v="202205"/>
    <x v="21"/>
    <s v="2022"/>
    <s v="05"/>
    <n v="64000000"/>
    <x v="13"/>
    <x v="3"/>
    <n v="2523087"/>
    <n v="2594421934"/>
    <n v="2523.087"/>
    <n v="2594421.9339999999"/>
    <n v="2594.421934"/>
    <x v="1"/>
  </r>
  <r>
    <n v="202205"/>
    <x v="21"/>
    <s v="2022"/>
    <s v="05"/>
    <n v="64000000"/>
    <x v="13"/>
    <x v="4"/>
    <n v="2030530"/>
    <n v="2412050841"/>
    <n v="2030.53"/>
    <n v="2412050.841"/>
    <n v="2412.0508410000002"/>
    <x v="1"/>
  </r>
  <r>
    <n v="202205"/>
    <x v="21"/>
    <s v="2022"/>
    <s v="05"/>
    <n v="64000000"/>
    <x v="13"/>
    <x v="5"/>
    <n v="4435311"/>
    <n v="6187770148"/>
    <n v="4435.3109999999997"/>
    <n v="6187770.148"/>
    <n v="6187.7701479999996"/>
    <x v="1"/>
  </r>
  <r>
    <n v="202205"/>
    <x v="21"/>
    <s v="2022"/>
    <s v="05"/>
    <n v="64000000"/>
    <x v="13"/>
    <x v="6"/>
    <n v="3047853"/>
    <n v="11121207621"/>
    <n v="3047.8530000000001"/>
    <n v="11121207.620999999"/>
    <n v="11121.207621"/>
    <x v="1"/>
  </r>
  <r>
    <n v="202205"/>
    <x v="21"/>
    <s v="2022"/>
    <s v="05"/>
    <n v="10013000"/>
    <x v="14"/>
    <x v="0"/>
    <n v="724201"/>
    <n v="333399611"/>
    <n v="724.20100000000002"/>
    <n v="333399.61099999998"/>
    <n v="333.39961099999999"/>
    <x v="1"/>
  </r>
  <r>
    <n v="202205"/>
    <x v="21"/>
    <s v="2022"/>
    <s v="05"/>
    <n v="10013000"/>
    <x v="14"/>
    <x v="1"/>
    <n v="50455"/>
    <n v="116285350"/>
    <n v="50.454999999999998"/>
    <n v="116285.35"/>
    <n v="116.28534999999999"/>
    <x v="1"/>
  </r>
  <r>
    <n v="202205"/>
    <x v="21"/>
    <s v="2022"/>
    <s v="05"/>
    <n v="10013000"/>
    <x v="14"/>
    <x v="2"/>
    <n v="86369"/>
    <n v="261547153"/>
    <n v="86.369"/>
    <n v="261547.15299999999"/>
    <n v="261.54715299999998"/>
    <x v="1"/>
  </r>
  <r>
    <n v="202205"/>
    <x v="21"/>
    <s v="2022"/>
    <s v="05"/>
    <n v="10013000"/>
    <x v="14"/>
    <x v="3"/>
    <n v="519059"/>
    <n v="546538648"/>
    <n v="519.05899999999997"/>
    <n v="546538.64800000004"/>
    <n v="546.53864799999997"/>
    <x v="1"/>
  </r>
  <r>
    <n v="202205"/>
    <x v="21"/>
    <s v="2022"/>
    <s v="05"/>
    <n v="10013000"/>
    <x v="14"/>
    <x v="4"/>
    <n v="346674"/>
    <n v="431765397"/>
    <n v="346.67399999999998"/>
    <n v="431765.397"/>
    <n v="431.76539700000001"/>
    <x v="1"/>
  </r>
  <r>
    <n v="202205"/>
    <x v="21"/>
    <s v="2022"/>
    <s v="05"/>
    <n v="10013000"/>
    <x v="14"/>
    <x v="5"/>
    <n v="674976"/>
    <n v="914365085"/>
    <n v="674.976"/>
    <n v="914365.08499999996"/>
    <n v="914.36508500000002"/>
    <x v="1"/>
  </r>
  <r>
    <n v="202205"/>
    <x v="21"/>
    <s v="2022"/>
    <s v="05"/>
    <n v="10013000"/>
    <x v="14"/>
    <x v="6"/>
    <n v="534506"/>
    <n v="1813521539"/>
    <n v="534.50599999999997"/>
    <n v="1813521.5390000001"/>
    <n v="1813.5215390000001"/>
    <x v="1"/>
  </r>
  <r>
    <n v="202205"/>
    <x v="21"/>
    <s v="2022"/>
    <s v="05"/>
    <n v="10017000"/>
    <x v="15"/>
    <x v="0"/>
    <n v="666792"/>
    <n v="296662070"/>
    <n v="666.79200000000003"/>
    <n v="296662.07"/>
    <n v="296.66207000000003"/>
    <x v="1"/>
  </r>
  <r>
    <n v="202205"/>
    <x v="21"/>
    <s v="2022"/>
    <s v="05"/>
    <n v="10017000"/>
    <x v="15"/>
    <x v="1"/>
    <n v="37361"/>
    <n v="99675467"/>
    <n v="37.360999999999997"/>
    <n v="99675.467000000004"/>
    <n v="99.675466999999998"/>
    <x v="1"/>
  </r>
  <r>
    <n v="202205"/>
    <x v="21"/>
    <s v="2022"/>
    <s v="05"/>
    <n v="10017000"/>
    <x v="15"/>
    <x v="2"/>
    <n v="59215"/>
    <n v="185974963"/>
    <n v="59.215000000000003"/>
    <n v="185974.96299999999"/>
    <n v="185.974963"/>
    <x v="1"/>
  </r>
  <r>
    <n v="202205"/>
    <x v="21"/>
    <s v="2022"/>
    <s v="05"/>
    <n v="10017000"/>
    <x v="15"/>
    <x v="3"/>
    <n v="335492"/>
    <n v="320862153"/>
    <n v="335.49200000000002"/>
    <n v="320862.15299999999"/>
    <n v="320.86215299999998"/>
    <x v="1"/>
  </r>
  <r>
    <n v="202205"/>
    <x v="21"/>
    <s v="2022"/>
    <s v="05"/>
    <n v="10017000"/>
    <x v="15"/>
    <x v="4"/>
    <n v="302283"/>
    <n v="337752389"/>
    <n v="302.28300000000002"/>
    <n v="337752.38900000002"/>
    <n v="337.75238899999999"/>
    <x v="1"/>
  </r>
  <r>
    <n v="202205"/>
    <x v="21"/>
    <s v="2022"/>
    <s v="05"/>
    <n v="10017000"/>
    <x v="15"/>
    <x v="5"/>
    <n v="588789"/>
    <n v="735894783"/>
    <n v="588.78899999999999"/>
    <n v="735894.78300000005"/>
    <n v="735.89478299999996"/>
    <x v="1"/>
  </r>
  <r>
    <n v="202205"/>
    <x v="21"/>
    <s v="2022"/>
    <s v="05"/>
    <n v="10017000"/>
    <x v="15"/>
    <x v="6"/>
    <n v="452520"/>
    <n v="1233000628"/>
    <n v="452.52"/>
    <n v="1233000.628"/>
    <n v="1233.000628"/>
    <x v="1"/>
  </r>
  <r>
    <n v="202205"/>
    <x v="21"/>
    <s v="2022"/>
    <s v="05"/>
    <n v="10002000"/>
    <x v="16"/>
    <x v="0"/>
    <n v="571290"/>
    <n v="233136587"/>
    <n v="571.29"/>
    <n v="233136.587"/>
    <n v="233.13658699999999"/>
    <x v="1"/>
  </r>
  <r>
    <n v="202205"/>
    <x v="21"/>
    <s v="2022"/>
    <s v="05"/>
    <n v="10002000"/>
    <x v="16"/>
    <x v="1"/>
    <n v="33303"/>
    <n v="81651989"/>
    <n v="33.302999999999997"/>
    <n v="81651.989000000001"/>
    <n v="81.651989"/>
    <x v="1"/>
  </r>
  <r>
    <n v="202205"/>
    <x v="21"/>
    <s v="2022"/>
    <s v="05"/>
    <n v="10002000"/>
    <x v="16"/>
    <x v="2"/>
    <n v="58772"/>
    <n v="186631193"/>
    <n v="58.771999999999998"/>
    <n v="186631.193"/>
    <n v="186.631193"/>
    <x v="1"/>
  </r>
  <r>
    <n v="202205"/>
    <x v="21"/>
    <s v="2022"/>
    <s v="05"/>
    <n v="10002000"/>
    <x v="16"/>
    <x v="3"/>
    <n v="291606"/>
    <n v="315771972"/>
    <n v="291.60599999999999"/>
    <n v="315771.97200000001"/>
    <n v="315.77197200000001"/>
    <x v="1"/>
  </r>
  <r>
    <n v="202205"/>
    <x v="21"/>
    <s v="2022"/>
    <s v="05"/>
    <n v="10002000"/>
    <x v="16"/>
    <x v="4"/>
    <n v="251105"/>
    <n v="286779108"/>
    <n v="251.10499999999999"/>
    <n v="286779.10800000001"/>
    <n v="286.77910800000001"/>
    <x v="1"/>
  </r>
  <r>
    <n v="202205"/>
    <x v="21"/>
    <s v="2022"/>
    <s v="05"/>
    <n v="10002000"/>
    <x v="16"/>
    <x v="5"/>
    <n v="511255"/>
    <n v="612482046"/>
    <n v="511.255"/>
    <n v="612482.04599999997"/>
    <n v="612.48204599999997"/>
    <x v="1"/>
  </r>
  <r>
    <n v="202205"/>
    <x v="21"/>
    <s v="2022"/>
    <s v="05"/>
    <n v="10002000"/>
    <x v="16"/>
    <x v="6"/>
    <n v="347557"/>
    <n v="1131732722"/>
    <n v="347.55700000000002"/>
    <n v="1131732.7220000001"/>
    <n v="1131.732722"/>
    <x v="1"/>
  </r>
  <r>
    <n v="202205"/>
    <x v="21"/>
    <s v="2022"/>
    <s v="05"/>
    <n v="10015000"/>
    <x v="17"/>
    <x v="0"/>
    <n v="419990"/>
    <n v="195782346"/>
    <n v="419.99"/>
    <n v="195782.34599999999"/>
    <n v="195.78234599999999"/>
    <x v="1"/>
  </r>
  <r>
    <n v="202205"/>
    <x v="21"/>
    <s v="2022"/>
    <s v="05"/>
    <n v="10015000"/>
    <x v="17"/>
    <x v="1"/>
    <n v="22012"/>
    <n v="52562554"/>
    <n v="22.012"/>
    <n v="52562.553999999996"/>
    <n v="52.562553999999999"/>
    <x v="1"/>
  </r>
  <r>
    <n v="202205"/>
    <x v="21"/>
    <s v="2022"/>
    <s v="05"/>
    <n v="10015000"/>
    <x v="17"/>
    <x v="2"/>
    <n v="37117"/>
    <n v="126778673"/>
    <n v="37.116999999999997"/>
    <n v="126778.673"/>
    <n v="126.778673"/>
    <x v="1"/>
  </r>
  <r>
    <n v="202205"/>
    <x v="21"/>
    <s v="2022"/>
    <s v="05"/>
    <n v="10015000"/>
    <x v="17"/>
    <x v="3"/>
    <n v="203119"/>
    <n v="229233609"/>
    <n v="203.119"/>
    <n v="229233.609"/>
    <n v="229.233609"/>
    <x v="1"/>
  </r>
  <r>
    <n v="202205"/>
    <x v="21"/>
    <s v="2022"/>
    <s v="05"/>
    <n v="10015000"/>
    <x v="17"/>
    <x v="4"/>
    <n v="176806"/>
    <n v="200316641"/>
    <n v="176.80600000000001"/>
    <n v="200316.641"/>
    <n v="200.316641"/>
    <x v="1"/>
  </r>
  <r>
    <n v="202205"/>
    <x v="21"/>
    <s v="2022"/>
    <s v="05"/>
    <n v="10015000"/>
    <x v="17"/>
    <x v="5"/>
    <n v="338406"/>
    <n v="440597172"/>
    <n v="338.40600000000001"/>
    <n v="440597.17200000002"/>
    <n v="440.597172"/>
    <x v="1"/>
  </r>
  <r>
    <n v="202205"/>
    <x v="21"/>
    <s v="2022"/>
    <s v="05"/>
    <n v="10015000"/>
    <x v="17"/>
    <x v="6"/>
    <n v="231491"/>
    <n v="756451468"/>
    <n v="231.49100000000001"/>
    <n v="756451.46799999999"/>
    <n v="756.45146799999998"/>
    <x v="1"/>
  </r>
  <r>
    <n v="202205"/>
    <x v="21"/>
    <s v="2022"/>
    <s v="05"/>
    <n v="10014000"/>
    <x v="18"/>
    <x v="0"/>
    <n v="192885"/>
    <n v="84202322"/>
    <n v="192.88499999999999"/>
    <n v="84202.322"/>
    <n v="84.202321999999995"/>
    <x v="1"/>
  </r>
  <r>
    <n v="202205"/>
    <x v="21"/>
    <s v="2022"/>
    <s v="05"/>
    <n v="10014000"/>
    <x v="18"/>
    <x v="1"/>
    <n v="13111"/>
    <n v="30225573"/>
    <n v="13.111000000000001"/>
    <n v="30225.573"/>
    <n v="30.225573000000001"/>
    <x v="1"/>
  </r>
  <r>
    <n v="202205"/>
    <x v="21"/>
    <s v="2022"/>
    <s v="05"/>
    <n v="10014000"/>
    <x v="18"/>
    <x v="2"/>
    <n v="19041"/>
    <n v="67088569"/>
    <n v="19.041"/>
    <n v="67088.569000000003"/>
    <n v="67.088569000000007"/>
    <x v="1"/>
  </r>
  <r>
    <n v="202205"/>
    <x v="21"/>
    <s v="2022"/>
    <s v="05"/>
    <n v="10014000"/>
    <x v="18"/>
    <x v="3"/>
    <n v="120189"/>
    <n v="128193719"/>
    <n v="120.18899999999999"/>
    <n v="128193.719"/>
    <n v="128.19371899999999"/>
    <x v="1"/>
  </r>
  <r>
    <n v="202205"/>
    <x v="21"/>
    <s v="2022"/>
    <s v="05"/>
    <n v="10014000"/>
    <x v="18"/>
    <x v="4"/>
    <n v="89600"/>
    <n v="100915501"/>
    <n v="89.6"/>
    <n v="100915.501"/>
    <n v="100.91550100000001"/>
    <x v="1"/>
  </r>
  <r>
    <n v="202205"/>
    <x v="21"/>
    <s v="2022"/>
    <s v="05"/>
    <n v="10014000"/>
    <x v="18"/>
    <x v="5"/>
    <n v="165333"/>
    <n v="204593711"/>
    <n v="165.333"/>
    <n v="204593.71100000001"/>
    <n v="204.59371100000001"/>
    <x v="1"/>
  </r>
  <r>
    <n v="202205"/>
    <x v="21"/>
    <s v="2022"/>
    <s v="05"/>
    <n v="10014000"/>
    <x v="18"/>
    <x v="6"/>
    <n v="115047"/>
    <n v="392364375"/>
    <n v="115.047"/>
    <n v="392364.375"/>
    <n v="392.364375"/>
    <x v="1"/>
  </r>
  <r>
    <n v="202205"/>
    <x v="21"/>
    <s v="2022"/>
    <s v="05"/>
    <n v="10016000"/>
    <x v="19"/>
    <x v="0"/>
    <n v="78423"/>
    <n v="34139160"/>
    <n v="78.423000000000002"/>
    <n v="34139.160000000003"/>
    <n v="34.139159999999997"/>
    <x v="1"/>
  </r>
  <r>
    <n v="202205"/>
    <x v="21"/>
    <s v="2022"/>
    <s v="05"/>
    <n v="10016000"/>
    <x v="19"/>
    <x v="1"/>
    <n v="6274"/>
    <n v="16561810"/>
    <n v="6.274"/>
    <n v="16561.810000000001"/>
    <n v="16.561810000000001"/>
    <x v="1"/>
  </r>
  <r>
    <n v="202205"/>
    <x v="21"/>
    <s v="2022"/>
    <s v="05"/>
    <n v="10016000"/>
    <x v="19"/>
    <x v="2"/>
    <n v="9824"/>
    <n v="27689832"/>
    <n v="9.8239999999999998"/>
    <n v="27689.831999999999"/>
    <n v="27.689831999999999"/>
    <x v="1"/>
  </r>
  <r>
    <n v="202205"/>
    <x v="21"/>
    <s v="2022"/>
    <s v="05"/>
    <n v="10016000"/>
    <x v="19"/>
    <x v="3"/>
    <n v="44346"/>
    <n v="50470585"/>
    <n v="44.345999999999997"/>
    <n v="50470.584999999999"/>
    <n v="50.470585"/>
    <x v="1"/>
  </r>
  <r>
    <n v="202205"/>
    <x v="21"/>
    <s v="2022"/>
    <s v="05"/>
    <n v="10016000"/>
    <x v="19"/>
    <x v="4"/>
    <n v="43363"/>
    <n v="45957085"/>
    <n v="43.363"/>
    <n v="45957.084999999999"/>
    <n v="45.957084999999999"/>
    <x v="1"/>
  </r>
  <r>
    <n v="202205"/>
    <x v="21"/>
    <s v="2022"/>
    <s v="05"/>
    <n v="10016000"/>
    <x v="19"/>
    <x v="5"/>
    <n v="74295"/>
    <n v="85447062"/>
    <n v="74.295000000000002"/>
    <n v="85447.062000000005"/>
    <n v="85.447062000000003"/>
    <x v="1"/>
  </r>
  <r>
    <n v="202205"/>
    <x v="21"/>
    <s v="2022"/>
    <s v="05"/>
    <n v="10016000"/>
    <x v="19"/>
    <x v="6"/>
    <n v="48206"/>
    <n v="156723000"/>
    <n v="48.206000000000003"/>
    <n v="156723"/>
    <n v="156.72300000000001"/>
    <x v="1"/>
  </r>
  <r>
    <n v="202205"/>
    <x v="21"/>
    <s v="2022"/>
    <s v="05"/>
    <s v="9002000"/>
    <x v="20"/>
    <x v="0"/>
    <n v="69282"/>
    <n v="39390852"/>
    <n v="69.281999999999996"/>
    <n v="39390.851999999999"/>
    <n v="39.390852000000002"/>
    <x v="1"/>
  </r>
  <r>
    <n v="202205"/>
    <x v="21"/>
    <s v="2022"/>
    <s v="05"/>
    <s v="9002000"/>
    <x v="20"/>
    <x v="1"/>
    <n v="4934"/>
    <n v="11581829"/>
    <n v="4.9340000000000002"/>
    <n v="11581.829"/>
    <n v="11.581829000000001"/>
    <x v="1"/>
  </r>
  <r>
    <n v="202205"/>
    <x v="21"/>
    <s v="2022"/>
    <s v="05"/>
    <s v="9002000"/>
    <x v="20"/>
    <x v="2"/>
    <n v="9109"/>
    <n v="25249640"/>
    <n v="9.109"/>
    <n v="25249.64"/>
    <n v="25.249639999999999"/>
    <x v="1"/>
  </r>
  <r>
    <n v="202205"/>
    <x v="21"/>
    <s v="2022"/>
    <s v="05"/>
    <s v="9002000"/>
    <x v="20"/>
    <x v="3"/>
    <n v="26889"/>
    <n v="30417215"/>
    <n v="26.888999999999999"/>
    <n v="30417.215"/>
    <n v="30.417214999999999"/>
    <x v="1"/>
  </r>
  <r>
    <n v="202205"/>
    <x v="21"/>
    <s v="2022"/>
    <s v="05"/>
    <s v="9002000"/>
    <x v="20"/>
    <x v="4"/>
    <n v="36578"/>
    <n v="52653333"/>
    <n v="36.578000000000003"/>
    <n v="52653.332999999999"/>
    <n v="52.653333000000003"/>
    <x v="1"/>
  </r>
  <r>
    <n v="202205"/>
    <x v="21"/>
    <s v="2022"/>
    <s v="05"/>
    <s v="9002000"/>
    <x v="20"/>
    <x v="5"/>
    <n v="77508"/>
    <n v="90128916"/>
    <n v="77.507999999999996"/>
    <n v="90128.915999999997"/>
    <n v="90.128916000000004"/>
    <x v="1"/>
  </r>
  <r>
    <n v="202205"/>
    <x v="21"/>
    <s v="2022"/>
    <s v="05"/>
    <s v="9002000"/>
    <x v="20"/>
    <x v="6"/>
    <n v="41711"/>
    <n v="125996472"/>
    <n v="41.710999999999999"/>
    <n v="125996.47199999999"/>
    <n v="125.996472"/>
    <x v="1"/>
  </r>
  <r>
    <n v="202205"/>
    <x v="21"/>
    <s v="2022"/>
    <s v="05"/>
    <n v="9007000"/>
    <x v="21"/>
    <x v="0"/>
    <n v="11481"/>
    <n v="10374850"/>
    <n v="11.481"/>
    <n v="10374.85"/>
    <n v="10.37485"/>
    <x v="1"/>
  </r>
  <r>
    <n v="202205"/>
    <x v="21"/>
    <s v="2022"/>
    <s v="05"/>
    <n v="9007000"/>
    <x v="21"/>
    <x v="1"/>
    <n v="657"/>
    <n v="1466879"/>
    <n v="0.65700000000000003"/>
    <n v="1466.8789999999999"/>
    <n v="1.466879"/>
    <x v="1"/>
  </r>
  <r>
    <n v="202205"/>
    <x v="21"/>
    <s v="2022"/>
    <s v="05"/>
    <n v="9007000"/>
    <x v="21"/>
    <x v="2"/>
    <n v="1421"/>
    <n v="3099331"/>
    <n v="1.421"/>
    <n v="3099.3310000000001"/>
    <n v="3.0993309999999998"/>
    <x v="1"/>
  </r>
  <r>
    <n v="202205"/>
    <x v="21"/>
    <s v="2022"/>
    <s v="05"/>
    <n v="9007000"/>
    <x v="21"/>
    <x v="3"/>
    <n v="4794"/>
    <n v="7171715"/>
    <n v="4.7939999999999996"/>
    <n v="7171.7150000000001"/>
    <n v="7.1717149999999998"/>
    <x v="1"/>
  </r>
  <r>
    <n v="202205"/>
    <x v="21"/>
    <s v="2022"/>
    <s v="05"/>
    <n v="9007000"/>
    <x v="21"/>
    <x v="4"/>
    <n v="7226"/>
    <n v="9079146"/>
    <n v="7.226"/>
    <n v="9079.1460000000006"/>
    <n v="9.0791459999999997"/>
    <x v="1"/>
  </r>
  <r>
    <n v="202205"/>
    <x v="21"/>
    <s v="2022"/>
    <s v="05"/>
    <n v="9007000"/>
    <x v="21"/>
    <x v="5"/>
    <n v="8861"/>
    <n v="12861157"/>
    <n v="8.8610000000000007"/>
    <n v="12861.156999999999"/>
    <n v="12.861157"/>
    <x v="1"/>
  </r>
  <r>
    <n v="202205"/>
    <x v="21"/>
    <s v="2022"/>
    <s v="05"/>
    <n v="9007000"/>
    <x v="21"/>
    <x v="6"/>
    <n v="7817"/>
    <n v="21518293"/>
    <n v="7.8170000000000002"/>
    <n v="21518.293000000001"/>
    <n v="21.518293"/>
    <x v="1"/>
  </r>
  <r>
    <n v="202206"/>
    <x v="22"/>
    <s v="2022"/>
    <s v="06"/>
    <n v="63000000"/>
    <x v="0"/>
    <x v="0"/>
    <n v="10584760"/>
    <n v="5583499089"/>
    <n v="10584.76"/>
    <n v="5583499.0889999997"/>
    <n v="5583.4990889999999"/>
    <x v="1"/>
  </r>
  <r>
    <n v="202206"/>
    <x v="22"/>
    <s v="2022"/>
    <s v="06"/>
    <n v="63000000"/>
    <x v="0"/>
    <x v="1"/>
    <n v="579107"/>
    <n v="1848054985"/>
    <n v="579.10699999999997"/>
    <n v="1848054.9850000001"/>
    <n v="1848.054985"/>
    <x v="1"/>
  </r>
  <r>
    <n v="202206"/>
    <x v="22"/>
    <s v="2022"/>
    <s v="06"/>
    <n v="63000000"/>
    <x v="0"/>
    <x v="2"/>
    <n v="837283"/>
    <n v="3227198529"/>
    <n v="837.28300000000002"/>
    <n v="3227198.5290000001"/>
    <n v="3227.1985289999998"/>
    <x v="1"/>
  </r>
  <r>
    <n v="202206"/>
    <x v="22"/>
    <s v="2022"/>
    <s v="06"/>
    <n v="63000000"/>
    <x v="0"/>
    <x v="3"/>
    <n v="4148622"/>
    <n v="3946628666"/>
    <n v="4148.6220000000003"/>
    <n v="3946628.6660000002"/>
    <n v="3946.6286660000001"/>
    <x v="1"/>
  </r>
  <r>
    <n v="202206"/>
    <x v="22"/>
    <s v="2022"/>
    <s v="06"/>
    <n v="63000000"/>
    <x v="0"/>
    <x v="4"/>
    <n v="3852413"/>
    <n v="6591756707"/>
    <n v="3852.413"/>
    <n v="6591756.7070000004"/>
    <n v="6591.7567069999996"/>
    <x v="1"/>
  </r>
  <r>
    <n v="202206"/>
    <x v="22"/>
    <s v="2022"/>
    <s v="06"/>
    <n v="63000000"/>
    <x v="0"/>
    <x v="5"/>
    <n v="7777051"/>
    <n v="10945624311"/>
    <n v="7777.0510000000004"/>
    <n v="10945624.311000001"/>
    <n v="10945.624311"/>
    <x v="1"/>
  </r>
  <r>
    <n v="202206"/>
    <x v="22"/>
    <s v="2022"/>
    <s v="06"/>
    <n v="63000000"/>
    <x v="0"/>
    <x v="6"/>
    <n v="4612011"/>
    <n v="58435731512"/>
    <n v="4612.0110000000004"/>
    <n v="58435731.512000002"/>
    <n v="58435.731511999998"/>
    <x v="1"/>
  </r>
  <r>
    <n v="202206"/>
    <x v="22"/>
    <s v="2022"/>
    <s v="06"/>
    <n v="65000000"/>
    <x v="1"/>
    <x v="0"/>
    <n v="11497395"/>
    <n v="5166812911"/>
    <n v="11497.395"/>
    <n v="5166812.9110000003"/>
    <n v="5166.812911"/>
    <x v="1"/>
  </r>
  <r>
    <n v="202206"/>
    <x v="22"/>
    <s v="2022"/>
    <s v="06"/>
    <n v="65000000"/>
    <x v="1"/>
    <x v="1"/>
    <n v="723332"/>
    <n v="1731156363"/>
    <n v="723.33199999999999"/>
    <n v="1731156.3629999999"/>
    <n v="1731.1563630000001"/>
    <x v="1"/>
  </r>
  <r>
    <n v="202206"/>
    <x v="22"/>
    <s v="2022"/>
    <s v="06"/>
    <n v="65000000"/>
    <x v="1"/>
    <x v="2"/>
    <n v="1082789"/>
    <n v="3201378097"/>
    <n v="1082.789"/>
    <n v="3201378.0970000001"/>
    <n v="3201.3780969999998"/>
    <x v="1"/>
  </r>
  <r>
    <n v="202206"/>
    <x v="22"/>
    <s v="2022"/>
    <s v="06"/>
    <n v="65000000"/>
    <x v="1"/>
    <x v="3"/>
    <n v="5015618"/>
    <n v="4583000685"/>
    <n v="5015.6180000000004"/>
    <n v="4583000.6849999996"/>
    <n v="4583.000685"/>
    <x v="1"/>
  </r>
  <r>
    <n v="202206"/>
    <x v="22"/>
    <s v="2022"/>
    <s v="06"/>
    <n v="65000000"/>
    <x v="1"/>
    <x v="4"/>
    <n v="4711542"/>
    <n v="6283922287"/>
    <n v="4711.5420000000004"/>
    <n v="6283922.2869999995"/>
    <n v="6283.9222870000003"/>
    <x v="1"/>
  </r>
  <r>
    <n v="202206"/>
    <x v="22"/>
    <s v="2022"/>
    <s v="06"/>
    <n v="65000000"/>
    <x v="1"/>
    <x v="5"/>
    <n v="9699867"/>
    <n v="12402071056"/>
    <n v="9699.8670000000002"/>
    <n v="12402071.056"/>
    <n v="12402.071056000001"/>
    <x v="1"/>
  </r>
  <r>
    <n v="202206"/>
    <x v="22"/>
    <s v="2022"/>
    <s v="06"/>
    <n v="65000000"/>
    <x v="1"/>
    <x v="6"/>
    <n v="6166962"/>
    <n v="33822136883"/>
    <n v="6166.9620000000004"/>
    <n v="33822136.883000001"/>
    <n v="33822.136882999999"/>
    <x v="1"/>
  </r>
  <r>
    <n v="202206"/>
    <x v="22"/>
    <s v="2022"/>
    <s v="06"/>
    <n v="68000000"/>
    <x v="2"/>
    <x v="0"/>
    <n v="5161289"/>
    <n v="2204751573"/>
    <n v="5161.2889999999998"/>
    <n v="2204751.5729999999"/>
    <n v="2204.751573"/>
    <x v="1"/>
  </r>
  <r>
    <n v="202206"/>
    <x v="22"/>
    <s v="2022"/>
    <s v="06"/>
    <n v="68000000"/>
    <x v="2"/>
    <x v="1"/>
    <n v="308710"/>
    <n v="772317588"/>
    <n v="308.70999999999998"/>
    <n v="772317.58799999999"/>
    <n v="772.317588"/>
    <x v="1"/>
  </r>
  <r>
    <n v="202206"/>
    <x v="22"/>
    <s v="2022"/>
    <s v="06"/>
    <n v="68000000"/>
    <x v="2"/>
    <x v="2"/>
    <n v="508883"/>
    <n v="1537641917"/>
    <n v="508.88299999999998"/>
    <n v="1537641.9169999999"/>
    <n v="1537.6419169999999"/>
    <x v="1"/>
  </r>
  <r>
    <n v="202206"/>
    <x v="22"/>
    <s v="2022"/>
    <s v="06"/>
    <n v="68000000"/>
    <x v="2"/>
    <x v="3"/>
    <n v="2454250"/>
    <n v="2691538861"/>
    <n v="2454.25"/>
    <n v="2691538.861"/>
    <n v="2691.538861"/>
    <x v="1"/>
  </r>
  <r>
    <n v="202206"/>
    <x v="22"/>
    <s v="2022"/>
    <s v="06"/>
    <n v="68000000"/>
    <x v="2"/>
    <x v="4"/>
    <n v="2156549"/>
    <n v="2769310663"/>
    <n v="2156.549"/>
    <n v="2769310.6630000002"/>
    <n v="2769.3106630000002"/>
    <x v="1"/>
  </r>
  <r>
    <n v="202206"/>
    <x v="22"/>
    <s v="2022"/>
    <s v="06"/>
    <n v="68000000"/>
    <x v="2"/>
    <x v="5"/>
    <n v="4199431"/>
    <n v="5986036905"/>
    <n v="4199.4309999999996"/>
    <n v="5986036.9050000003"/>
    <n v="5986.0369049999999"/>
    <x v="1"/>
  </r>
  <r>
    <n v="202206"/>
    <x v="22"/>
    <s v="2022"/>
    <s v="06"/>
    <n v="68000000"/>
    <x v="2"/>
    <x v="6"/>
    <n v="2814914"/>
    <n v="13665696698"/>
    <n v="2814.9140000000002"/>
    <n v="13665696.698000001"/>
    <n v="13665.696698"/>
    <x v="1"/>
  </r>
  <r>
    <n v="202206"/>
    <x v="22"/>
    <s v="2022"/>
    <s v="06"/>
    <n v="10004000"/>
    <x v="3"/>
    <x v="0"/>
    <n v="1504875"/>
    <n v="715945566"/>
    <n v="1504.875"/>
    <n v="715945.56599999999"/>
    <n v="715.94556599999999"/>
    <x v="1"/>
  </r>
  <r>
    <n v="202206"/>
    <x v="22"/>
    <s v="2022"/>
    <s v="06"/>
    <n v="10004000"/>
    <x v="3"/>
    <x v="1"/>
    <n v="80121"/>
    <n v="227190446"/>
    <n v="80.120999999999995"/>
    <n v="227190.446"/>
    <n v="227.19044600000001"/>
    <x v="1"/>
  </r>
  <r>
    <n v="202206"/>
    <x v="22"/>
    <s v="2022"/>
    <s v="06"/>
    <n v="10004000"/>
    <x v="3"/>
    <x v="2"/>
    <n v="139565"/>
    <n v="476254895"/>
    <n v="139.565"/>
    <n v="476254.89500000002"/>
    <n v="476.25489499999998"/>
    <x v="1"/>
  </r>
  <r>
    <n v="202206"/>
    <x v="22"/>
    <s v="2022"/>
    <s v="06"/>
    <n v="10004000"/>
    <x v="3"/>
    <x v="3"/>
    <n v="633548"/>
    <n v="752664242"/>
    <n v="633.548"/>
    <n v="752664.24199999997"/>
    <n v="752.66424199999994"/>
    <x v="1"/>
  </r>
  <r>
    <n v="202206"/>
    <x v="22"/>
    <s v="2022"/>
    <s v="06"/>
    <n v="10004000"/>
    <x v="3"/>
    <x v="4"/>
    <n v="566832"/>
    <n v="794474989"/>
    <n v="566.83199999999999"/>
    <n v="794474.98899999994"/>
    <n v="794.47498900000005"/>
    <x v="1"/>
  </r>
  <r>
    <n v="202206"/>
    <x v="22"/>
    <s v="2022"/>
    <s v="06"/>
    <n v="10004000"/>
    <x v="3"/>
    <x v="5"/>
    <n v="1163896"/>
    <n v="1690170771"/>
    <n v="1163.896"/>
    <n v="1690170.7709999999"/>
    <n v="1690.1707710000001"/>
    <x v="1"/>
  </r>
  <r>
    <n v="202206"/>
    <x v="22"/>
    <s v="2022"/>
    <s v="06"/>
    <n v="10004000"/>
    <x v="3"/>
    <x v="6"/>
    <n v="776339"/>
    <n v="8540709399"/>
    <n v="776.33900000000006"/>
    <n v="8540709.3990000002"/>
    <n v="8540.7093989999994"/>
    <x v="1"/>
  </r>
  <r>
    <n v="202206"/>
    <x v="22"/>
    <s v="2022"/>
    <s v="06"/>
    <n v="10018000"/>
    <x v="4"/>
    <x v="0"/>
    <n v="1474189"/>
    <n v="685429983"/>
    <n v="1474.1890000000001"/>
    <n v="685429.98300000001"/>
    <n v="685.42998299999999"/>
    <x v="1"/>
  </r>
  <r>
    <n v="202206"/>
    <x v="22"/>
    <s v="2022"/>
    <s v="06"/>
    <n v="10018000"/>
    <x v="4"/>
    <x v="1"/>
    <n v="74276"/>
    <n v="197399909"/>
    <n v="74.275999999999996"/>
    <n v="197399.90900000001"/>
    <n v="197.39990900000001"/>
    <x v="1"/>
  </r>
  <r>
    <n v="202206"/>
    <x v="22"/>
    <s v="2022"/>
    <s v="06"/>
    <n v="10018000"/>
    <x v="4"/>
    <x v="2"/>
    <n v="134635"/>
    <n v="449662984"/>
    <n v="134.63499999999999"/>
    <n v="449662.984"/>
    <n v="449.66298399999999"/>
    <x v="1"/>
  </r>
  <r>
    <n v="202206"/>
    <x v="22"/>
    <s v="2022"/>
    <s v="06"/>
    <n v="10018000"/>
    <x v="4"/>
    <x v="3"/>
    <n v="565458"/>
    <n v="641420119"/>
    <n v="565.45799999999997"/>
    <n v="641420.11899999995"/>
    <n v="641.420119"/>
    <x v="1"/>
  </r>
  <r>
    <n v="202206"/>
    <x v="22"/>
    <s v="2022"/>
    <s v="06"/>
    <n v="10018000"/>
    <x v="4"/>
    <x v="4"/>
    <n v="536031"/>
    <n v="815469714"/>
    <n v="536.03099999999995"/>
    <n v="815469.71400000004"/>
    <n v="815.46971399999995"/>
    <x v="1"/>
  </r>
  <r>
    <n v="202206"/>
    <x v="22"/>
    <s v="2022"/>
    <s v="06"/>
    <n v="10018000"/>
    <x v="4"/>
    <x v="5"/>
    <n v="1172311"/>
    <n v="1672884520"/>
    <n v="1172.3109999999999"/>
    <n v="1672884.52"/>
    <n v="1672.8845200000001"/>
    <x v="1"/>
  </r>
  <r>
    <n v="202206"/>
    <x v="22"/>
    <s v="2022"/>
    <s v="06"/>
    <n v="10018000"/>
    <x v="4"/>
    <x v="6"/>
    <n v="737617"/>
    <n v="9751550039"/>
    <n v="737.61699999999996"/>
    <n v="9751550.0390000008"/>
    <n v="9751.5500389999997"/>
    <x v="1"/>
  </r>
  <r>
    <n v="202206"/>
    <x v="22"/>
    <s v="2022"/>
    <s v="06"/>
    <n v="10005000"/>
    <x v="5"/>
    <x v="0"/>
    <n v="771536"/>
    <n v="323796501"/>
    <n v="771.53599999999994"/>
    <n v="323796.50099999999"/>
    <n v="323.79650099999998"/>
    <x v="1"/>
  </r>
  <r>
    <n v="202206"/>
    <x v="22"/>
    <s v="2022"/>
    <s v="06"/>
    <n v="10005000"/>
    <x v="5"/>
    <x v="1"/>
    <n v="50964"/>
    <n v="133864524"/>
    <n v="50.963999999999999"/>
    <n v="133864.524"/>
    <n v="133.86452399999999"/>
    <x v="1"/>
  </r>
  <r>
    <n v="202206"/>
    <x v="22"/>
    <s v="2022"/>
    <s v="06"/>
    <n v="10005000"/>
    <x v="5"/>
    <x v="2"/>
    <n v="80007"/>
    <n v="248822610"/>
    <n v="80.007000000000005"/>
    <n v="248822.61"/>
    <n v="248.82261"/>
    <x v="1"/>
  </r>
  <r>
    <n v="202206"/>
    <x v="22"/>
    <s v="2022"/>
    <s v="06"/>
    <n v="10005000"/>
    <x v="5"/>
    <x v="3"/>
    <n v="456952"/>
    <n v="506855132"/>
    <n v="456.952"/>
    <n v="506855.13199999998"/>
    <n v="506.85513200000003"/>
    <x v="1"/>
  </r>
  <r>
    <n v="202206"/>
    <x v="22"/>
    <s v="2022"/>
    <s v="06"/>
    <n v="10005000"/>
    <x v="5"/>
    <x v="4"/>
    <n v="329359"/>
    <n v="400697947"/>
    <n v="329.35899999999998"/>
    <n v="400697.94699999999"/>
    <n v="400.697947"/>
    <x v="1"/>
  </r>
  <r>
    <n v="202206"/>
    <x v="22"/>
    <s v="2022"/>
    <s v="06"/>
    <n v="10005000"/>
    <x v="5"/>
    <x v="5"/>
    <n v="620491"/>
    <n v="832745641"/>
    <n v="620.49099999999999"/>
    <n v="832745.64099999995"/>
    <n v="832.74564099999998"/>
    <x v="1"/>
  </r>
  <r>
    <n v="202206"/>
    <x v="22"/>
    <s v="2022"/>
    <s v="06"/>
    <n v="10005000"/>
    <x v="5"/>
    <x v="6"/>
    <n v="476574"/>
    <n v="1947578174"/>
    <n v="476.57400000000001"/>
    <n v="1947578.1740000001"/>
    <n v="1947.578174"/>
    <x v="1"/>
  </r>
  <r>
    <n v="202206"/>
    <x v="22"/>
    <s v="2022"/>
    <s v="06"/>
    <n v="66000000"/>
    <x v="6"/>
    <x v="0"/>
    <n v="6713474"/>
    <n v="3111429129"/>
    <n v="6713.4740000000002"/>
    <n v="3111429.1290000002"/>
    <n v="3111.4291290000001"/>
    <x v="1"/>
  </r>
  <r>
    <n v="202206"/>
    <x v="22"/>
    <s v="2022"/>
    <s v="06"/>
    <n v="66000000"/>
    <x v="6"/>
    <x v="1"/>
    <n v="398222"/>
    <n v="1033913231"/>
    <n v="398.22199999999998"/>
    <n v="1033913.231"/>
    <n v="1033.913231"/>
    <x v="1"/>
  </r>
  <r>
    <n v="202206"/>
    <x v="22"/>
    <s v="2022"/>
    <s v="06"/>
    <n v="66000000"/>
    <x v="6"/>
    <x v="2"/>
    <n v="655684"/>
    <n v="1984132364"/>
    <n v="655.68399999999997"/>
    <n v="1984132.3640000001"/>
    <n v="1984.1323640000001"/>
    <x v="1"/>
  </r>
  <r>
    <n v="202206"/>
    <x v="22"/>
    <s v="2022"/>
    <s v="06"/>
    <n v="66000000"/>
    <x v="6"/>
    <x v="3"/>
    <n v="3067241"/>
    <n v="3347408598"/>
    <n v="3067.241"/>
    <n v="3347408.5980000002"/>
    <n v="3347.408598"/>
    <x v="1"/>
  </r>
  <r>
    <n v="202206"/>
    <x v="22"/>
    <s v="2022"/>
    <s v="06"/>
    <n v="66000000"/>
    <x v="6"/>
    <x v="4"/>
    <n v="2451054"/>
    <n v="3507803569"/>
    <n v="2451.0540000000001"/>
    <n v="3507803.5690000001"/>
    <n v="3507.8035690000002"/>
    <x v="1"/>
  </r>
  <r>
    <n v="202206"/>
    <x v="22"/>
    <s v="2022"/>
    <s v="06"/>
    <n v="66000000"/>
    <x v="6"/>
    <x v="5"/>
    <n v="5253818"/>
    <n v="7243138171"/>
    <n v="5253.8180000000002"/>
    <n v="7243138.1710000001"/>
    <n v="7243.1381709999996"/>
    <x v="1"/>
  </r>
  <r>
    <n v="202206"/>
    <x v="22"/>
    <s v="2022"/>
    <s v="06"/>
    <n v="66000000"/>
    <x v="6"/>
    <x v="6"/>
    <n v="3447247"/>
    <n v="20768399273"/>
    <n v="3447.2469999999998"/>
    <n v="20768399.272999998"/>
    <n v="20768.399272999999"/>
    <x v="1"/>
  </r>
  <r>
    <n v="202206"/>
    <x v="22"/>
    <s v="2022"/>
    <s v="06"/>
    <n v="10007000"/>
    <x v="7"/>
    <x v="0"/>
    <n v="1514795"/>
    <n v="640752881"/>
    <n v="1514.7950000000001"/>
    <n v="640752.88100000005"/>
    <n v="640.752881"/>
    <x v="1"/>
  </r>
  <r>
    <n v="202206"/>
    <x v="22"/>
    <s v="2022"/>
    <s v="06"/>
    <n v="10007000"/>
    <x v="7"/>
    <x v="1"/>
    <n v="111398"/>
    <n v="259222995"/>
    <n v="111.398"/>
    <n v="259222.995"/>
    <n v="259.22299500000003"/>
    <x v="1"/>
  </r>
  <r>
    <n v="202206"/>
    <x v="22"/>
    <s v="2022"/>
    <s v="06"/>
    <n v="10007000"/>
    <x v="7"/>
    <x v="2"/>
    <n v="166190"/>
    <n v="491401669"/>
    <n v="166.19"/>
    <n v="491401.66899999999"/>
    <n v="491.40166900000003"/>
    <x v="1"/>
  </r>
  <r>
    <n v="202206"/>
    <x v="22"/>
    <s v="2022"/>
    <s v="06"/>
    <n v="10007000"/>
    <x v="7"/>
    <x v="3"/>
    <n v="899278"/>
    <n v="1023340815"/>
    <n v="899.27800000000002"/>
    <n v="1023340.8149999999"/>
    <n v="1023.340815"/>
    <x v="1"/>
  </r>
  <r>
    <n v="202206"/>
    <x v="22"/>
    <s v="2022"/>
    <s v="06"/>
    <n v="10007000"/>
    <x v="7"/>
    <x v="4"/>
    <n v="613557"/>
    <n v="788541780"/>
    <n v="613.55700000000002"/>
    <n v="788541.78"/>
    <n v="788.54178000000002"/>
    <x v="1"/>
  </r>
  <r>
    <n v="202206"/>
    <x v="22"/>
    <s v="2022"/>
    <s v="06"/>
    <n v="10007000"/>
    <x v="7"/>
    <x v="5"/>
    <n v="1262120"/>
    <n v="1655118411"/>
    <n v="1262.1199999999999"/>
    <n v="1655118.4110000001"/>
    <n v="1655.1184109999999"/>
    <x v="1"/>
  </r>
  <r>
    <n v="202206"/>
    <x v="22"/>
    <s v="2022"/>
    <s v="06"/>
    <n v="10007000"/>
    <x v="7"/>
    <x v="6"/>
    <n v="968632"/>
    <n v="4489037950"/>
    <n v="968.63199999999995"/>
    <n v="4489037.95"/>
    <n v="4489.0379499999999"/>
    <x v="1"/>
  </r>
  <r>
    <n v="202206"/>
    <x v="22"/>
    <s v="2022"/>
    <s v="06"/>
    <n v="10008000"/>
    <x v="8"/>
    <x v="0"/>
    <n v="501699"/>
    <n v="211059381"/>
    <n v="501.69900000000001"/>
    <n v="211059.38099999999"/>
    <n v="211.059381"/>
    <x v="1"/>
  </r>
  <r>
    <n v="202206"/>
    <x v="22"/>
    <s v="2022"/>
    <s v="06"/>
    <n v="10008000"/>
    <x v="8"/>
    <x v="1"/>
    <n v="35622"/>
    <n v="79670889"/>
    <n v="35.622"/>
    <n v="79670.888999999996"/>
    <n v="79.670889000000003"/>
    <x v="1"/>
  </r>
  <r>
    <n v="202206"/>
    <x v="22"/>
    <s v="2022"/>
    <s v="06"/>
    <n v="10008000"/>
    <x v="8"/>
    <x v="2"/>
    <n v="53167"/>
    <n v="156548774"/>
    <n v="53.167000000000002"/>
    <n v="156548.774"/>
    <n v="156.54877400000001"/>
    <x v="1"/>
  </r>
  <r>
    <n v="202206"/>
    <x v="22"/>
    <s v="2022"/>
    <s v="06"/>
    <n v="10008000"/>
    <x v="8"/>
    <x v="3"/>
    <n v="312090"/>
    <n v="368597354"/>
    <n v="312.08999999999997"/>
    <n v="368597.35399999999"/>
    <n v="368.597354"/>
    <x v="1"/>
  </r>
  <r>
    <n v="202206"/>
    <x v="22"/>
    <s v="2022"/>
    <s v="06"/>
    <n v="10008000"/>
    <x v="8"/>
    <x v="4"/>
    <n v="220894"/>
    <n v="259356493"/>
    <n v="220.89400000000001"/>
    <n v="259356.49299999999"/>
    <n v="259.356493"/>
    <x v="1"/>
  </r>
  <r>
    <n v="202206"/>
    <x v="22"/>
    <s v="2022"/>
    <s v="06"/>
    <n v="10008000"/>
    <x v="8"/>
    <x v="5"/>
    <n v="419907"/>
    <n v="527947286"/>
    <n v="419.90699999999998"/>
    <n v="527947.28599999996"/>
    <n v="527.94728599999996"/>
    <x v="1"/>
  </r>
  <r>
    <n v="202206"/>
    <x v="22"/>
    <s v="2022"/>
    <s v="06"/>
    <n v="10008000"/>
    <x v="8"/>
    <x v="6"/>
    <n v="309655"/>
    <n v="1254473903"/>
    <n v="309.65499999999997"/>
    <n v="1254473.9029999999"/>
    <n v="1254.4739030000001"/>
    <x v="1"/>
  </r>
  <r>
    <n v="202206"/>
    <x v="22"/>
    <s v="2022"/>
    <s v="06"/>
    <n v="10009000"/>
    <x v="9"/>
    <x v="0"/>
    <n v="574888"/>
    <n v="238258975"/>
    <n v="574.88800000000003"/>
    <n v="238258.97500000001"/>
    <n v="238.25897499999999"/>
    <x v="1"/>
  </r>
  <r>
    <n v="202206"/>
    <x v="22"/>
    <s v="2022"/>
    <s v="06"/>
    <n v="10009000"/>
    <x v="9"/>
    <x v="1"/>
    <n v="48403"/>
    <n v="113370011"/>
    <n v="48.402999999999999"/>
    <n v="113370.011"/>
    <n v="113.37001100000001"/>
    <x v="1"/>
  </r>
  <r>
    <n v="202206"/>
    <x v="22"/>
    <s v="2022"/>
    <s v="06"/>
    <n v="10009000"/>
    <x v="9"/>
    <x v="2"/>
    <n v="70925"/>
    <n v="214408030"/>
    <n v="70.924999999999997"/>
    <n v="214408.03"/>
    <n v="214.40803"/>
    <x v="1"/>
  </r>
  <r>
    <n v="202206"/>
    <x v="22"/>
    <s v="2022"/>
    <s v="06"/>
    <n v="10009000"/>
    <x v="9"/>
    <x v="3"/>
    <n v="427440"/>
    <n v="498096177"/>
    <n v="427.44"/>
    <n v="498096.17700000003"/>
    <n v="498.09617700000001"/>
    <x v="1"/>
  </r>
  <r>
    <n v="202206"/>
    <x v="22"/>
    <s v="2022"/>
    <s v="06"/>
    <n v="10009000"/>
    <x v="9"/>
    <x v="4"/>
    <n v="270740"/>
    <n v="315828650"/>
    <n v="270.74"/>
    <n v="315828.65000000002"/>
    <n v="315.82864999999998"/>
    <x v="1"/>
  </r>
  <r>
    <n v="202206"/>
    <x v="22"/>
    <s v="2022"/>
    <s v="06"/>
    <n v="10009000"/>
    <x v="9"/>
    <x v="5"/>
    <n v="512182"/>
    <n v="694613523"/>
    <n v="512.18200000000002"/>
    <n v="694613.52300000004"/>
    <n v="694.61352299999999"/>
    <x v="1"/>
  </r>
  <r>
    <n v="202206"/>
    <x v="22"/>
    <s v="2022"/>
    <s v="06"/>
    <n v="10009000"/>
    <x v="9"/>
    <x v="6"/>
    <n v="393194"/>
    <n v="1721255960"/>
    <n v="393.19400000000002"/>
    <n v="1721255.96"/>
    <n v="1721.25596"/>
    <x v="1"/>
  </r>
  <r>
    <n v="202206"/>
    <x v="22"/>
    <s v="2022"/>
    <s v="06"/>
    <n v="10010000"/>
    <x v="10"/>
    <x v="0"/>
    <n v="386769"/>
    <n v="165667788"/>
    <n v="386.76900000000001"/>
    <n v="165667.788"/>
    <n v="165.667788"/>
    <x v="1"/>
  </r>
  <r>
    <n v="202206"/>
    <x v="22"/>
    <s v="2022"/>
    <s v="06"/>
    <n v="10010000"/>
    <x v="10"/>
    <x v="1"/>
    <n v="31391"/>
    <n v="69667170"/>
    <n v="31.390999999999998"/>
    <n v="69667.17"/>
    <n v="69.667169999999999"/>
    <x v="1"/>
  </r>
  <r>
    <n v="202206"/>
    <x v="22"/>
    <s v="2022"/>
    <s v="06"/>
    <n v="10010000"/>
    <x v="10"/>
    <x v="2"/>
    <n v="47733"/>
    <n v="139674888"/>
    <n v="47.732999999999997"/>
    <n v="139674.88800000001"/>
    <n v="139.67488800000001"/>
    <x v="1"/>
  </r>
  <r>
    <n v="202206"/>
    <x v="22"/>
    <s v="2022"/>
    <s v="06"/>
    <n v="10010000"/>
    <x v="10"/>
    <x v="3"/>
    <n v="316393"/>
    <n v="343071049"/>
    <n v="316.39299999999997"/>
    <n v="343071.049"/>
    <n v="343.07104900000002"/>
    <x v="1"/>
  </r>
  <r>
    <n v="202206"/>
    <x v="22"/>
    <s v="2022"/>
    <s v="06"/>
    <n v="10010000"/>
    <x v="10"/>
    <x v="4"/>
    <n v="204943"/>
    <n v="238513534"/>
    <n v="204.94300000000001"/>
    <n v="238513.53400000001"/>
    <n v="238.51353399999999"/>
    <x v="1"/>
  </r>
  <r>
    <n v="202206"/>
    <x v="22"/>
    <s v="2022"/>
    <s v="06"/>
    <n v="10010000"/>
    <x v="10"/>
    <x v="5"/>
    <n v="388756"/>
    <n v="520365902"/>
    <n v="388.75599999999997"/>
    <n v="520365.902"/>
    <n v="520.36590200000001"/>
    <x v="1"/>
  </r>
  <r>
    <n v="202206"/>
    <x v="22"/>
    <s v="2022"/>
    <s v="06"/>
    <n v="10010000"/>
    <x v="10"/>
    <x v="6"/>
    <n v="286738"/>
    <n v="998530609"/>
    <n v="286.738"/>
    <n v="998530.60900000005"/>
    <n v="998.53060900000003"/>
    <x v="1"/>
  </r>
  <r>
    <n v="202206"/>
    <x v="22"/>
    <s v="2022"/>
    <s v="06"/>
    <n v="10020000"/>
    <x v="11"/>
    <x v="0"/>
    <n v="429280"/>
    <n v="185971387"/>
    <n v="429.28"/>
    <n v="185971.38699999999"/>
    <n v="185.97138699999999"/>
    <x v="1"/>
  </r>
  <r>
    <n v="202206"/>
    <x v="22"/>
    <s v="2022"/>
    <s v="06"/>
    <n v="10020000"/>
    <x v="11"/>
    <x v="1"/>
    <n v="29225"/>
    <n v="71220358"/>
    <n v="29.225000000000001"/>
    <n v="71220.357999999993"/>
    <n v="71.220358000000004"/>
    <x v="1"/>
  </r>
  <r>
    <n v="202206"/>
    <x v="22"/>
    <s v="2022"/>
    <s v="06"/>
    <n v="10020000"/>
    <x v="11"/>
    <x v="2"/>
    <n v="47861"/>
    <n v="144095107"/>
    <n v="47.860999999999997"/>
    <n v="144095.10699999999"/>
    <n v="144.09510700000001"/>
    <x v="1"/>
  </r>
  <r>
    <n v="202206"/>
    <x v="22"/>
    <s v="2022"/>
    <s v="06"/>
    <n v="10020000"/>
    <x v="11"/>
    <x v="3"/>
    <n v="227083"/>
    <n v="242549941"/>
    <n v="227.083"/>
    <n v="242549.94099999999"/>
    <n v="242.54994099999999"/>
    <x v="1"/>
  </r>
  <r>
    <n v="202206"/>
    <x v="22"/>
    <s v="2022"/>
    <s v="06"/>
    <n v="10020000"/>
    <x v="11"/>
    <x v="4"/>
    <n v="169623"/>
    <n v="216473170"/>
    <n v="169.62299999999999"/>
    <n v="216473.17"/>
    <n v="216.47317000000001"/>
    <x v="1"/>
  </r>
  <r>
    <n v="202206"/>
    <x v="22"/>
    <s v="2022"/>
    <s v="06"/>
    <n v="10020000"/>
    <x v="11"/>
    <x v="5"/>
    <n v="400035"/>
    <n v="536346760"/>
    <n v="400.03500000000003"/>
    <n v="536346.76"/>
    <n v="536.34676000000002"/>
    <x v="1"/>
  </r>
  <r>
    <n v="202206"/>
    <x v="22"/>
    <s v="2022"/>
    <s v="06"/>
    <n v="10020000"/>
    <x v="11"/>
    <x v="6"/>
    <n v="262776"/>
    <n v="1207831935"/>
    <n v="262.77600000000001"/>
    <n v="1207831.9350000001"/>
    <n v="1207.8319349999999"/>
    <x v="1"/>
  </r>
  <r>
    <n v="202206"/>
    <x v="22"/>
    <s v="2022"/>
    <s v="06"/>
    <n v="67000000"/>
    <x v="12"/>
    <x v="0"/>
    <n v="3004442"/>
    <n v="1281839506"/>
    <n v="3004.442"/>
    <n v="1281839.5060000001"/>
    <n v="1281.839506"/>
    <x v="1"/>
  </r>
  <r>
    <n v="202206"/>
    <x v="22"/>
    <s v="2022"/>
    <s v="06"/>
    <n v="67000000"/>
    <x v="12"/>
    <x v="1"/>
    <n v="208041"/>
    <n v="481516198"/>
    <n v="208.041"/>
    <n v="481516.19799999997"/>
    <n v="481.51619799999997"/>
    <x v="1"/>
  </r>
  <r>
    <n v="202206"/>
    <x v="22"/>
    <s v="2022"/>
    <s v="06"/>
    <n v="67000000"/>
    <x v="12"/>
    <x v="2"/>
    <n v="373941"/>
    <n v="1094359684"/>
    <n v="373.94099999999997"/>
    <n v="1094359.6839999999"/>
    <n v="1094.359684"/>
    <x v="1"/>
  </r>
  <r>
    <n v="202206"/>
    <x v="22"/>
    <s v="2022"/>
    <s v="06"/>
    <n v="67000000"/>
    <x v="12"/>
    <x v="3"/>
    <n v="1707148"/>
    <n v="1796162345"/>
    <n v="1707.1479999999999"/>
    <n v="1796162.345"/>
    <n v="1796.162345"/>
    <x v="1"/>
  </r>
  <r>
    <n v="202206"/>
    <x v="22"/>
    <s v="2022"/>
    <s v="06"/>
    <n v="67000000"/>
    <x v="12"/>
    <x v="4"/>
    <n v="1303132"/>
    <n v="1635172510"/>
    <n v="1303.1320000000001"/>
    <n v="1635172.51"/>
    <n v="1635.1725100000001"/>
    <x v="1"/>
  </r>
  <r>
    <n v="202206"/>
    <x v="22"/>
    <s v="2022"/>
    <s v="06"/>
    <n v="67000000"/>
    <x v="12"/>
    <x v="5"/>
    <n v="2873505"/>
    <n v="3829565535"/>
    <n v="2873.5050000000001"/>
    <n v="3829565.5350000001"/>
    <n v="3829.5655350000002"/>
    <x v="1"/>
  </r>
  <r>
    <n v="202206"/>
    <x v="22"/>
    <s v="2022"/>
    <s v="06"/>
    <n v="67000000"/>
    <x v="12"/>
    <x v="6"/>
    <n v="2002074"/>
    <n v="10960299734"/>
    <n v="2002.0740000000001"/>
    <n v="10960299.733999999"/>
    <n v="10960.299734"/>
    <x v="1"/>
  </r>
  <r>
    <n v="202206"/>
    <x v="22"/>
    <s v="2022"/>
    <s v="06"/>
    <n v="64000000"/>
    <x v="13"/>
    <x v="0"/>
    <n v="4971302"/>
    <n v="2286658169"/>
    <n v="4971.3019999999997"/>
    <n v="2286658.1690000002"/>
    <n v="2286.6581689999998"/>
    <x v="1"/>
  </r>
  <r>
    <n v="202206"/>
    <x v="22"/>
    <s v="2022"/>
    <s v="06"/>
    <n v="64000000"/>
    <x v="13"/>
    <x v="1"/>
    <n v="322352"/>
    <n v="722984968"/>
    <n v="322.35199999999998"/>
    <n v="722984.96799999999"/>
    <n v="722.98496799999998"/>
    <x v="1"/>
  </r>
  <r>
    <n v="202206"/>
    <x v="22"/>
    <s v="2022"/>
    <s v="06"/>
    <n v="64000000"/>
    <x v="13"/>
    <x v="2"/>
    <n v="582189"/>
    <n v="1715158292"/>
    <n v="582.18899999999996"/>
    <n v="1715158.2919999999"/>
    <n v="1715.1582920000001"/>
    <x v="1"/>
  </r>
  <r>
    <n v="202206"/>
    <x v="22"/>
    <s v="2022"/>
    <s v="06"/>
    <n v="64000000"/>
    <x v="13"/>
    <x v="3"/>
    <n v="2581642"/>
    <n v="2742887313"/>
    <n v="2581.6419999999998"/>
    <n v="2742887.3130000001"/>
    <n v="2742.8873130000002"/>
    <x v="1"/>
  </r>
  <r>
    <n v="202206"/>
    <x v="22"/>
    <s v="2022"/>
    <s v="06"/>
    <n v="64000000"/>
    <x v="13"/>
    <x v="4"/>
    <n v="2097845"/>
    <n v="2553655816"/>
    <n v="2097.8449999999998"/>
    <n v="2553655.8160000001"/>
    <n v="2553.655816"/>
    <x v="1"/>
  </r>
  <r>
    <n v="202206"/>
    <x v="22"/>
    <s v="2022"/>
    <s v="06"/>
    <n v="64000000"/>
    <x v="13"/>
    <x v="5"/>
    <n v="4580077"/>
    <n v="6204204109"/>
    <n v="4580.0770000000002"/>
    <n v="6204204.1090000002"/>
    <n v="6204.2041090000002"/>
    <x v="1"/>
  </r>
  <r>
    <n v="202206"/>
    <x v="22"/>
    <s v="2022"/>
    <s v="06"/>
    <n v="64000000"/>
    <x v="13"/>
    <x v="6"/>
    <n v="3023933"/>
    <n v="14549847189"/>
    <n v="3023.933"/>
    <n v="14549847.188999999"/>
    <n v="14549.847189"/>
    <x v="1"/>
  </r>
  <r>
    <n v="202206"/>
    <x v="22"/>
    <s v="2022"/>
    <s v="06"/>
    <n v="10013000"/>
    <x v="14"/>
    <x v="0"/>
    <n v="731485"/>
    <n v="323178199"/>
    <n v="731.48500000000001"/>
    <n v="323178.19900000002"/>
    <n v="323.17819900000001"/>
    <x v="1"/>
  </r>
  <r>
    <n v="202206"/>
    <x v="22"/>
    <s v="2022"/>
    <s v="06"/>
    <n v="10013000"/>
    <x v="14"/>
    <x v="1"/>
    <n v="54353"/>
    <n v="125873765"/>
    <n v="54.353000000000002"/>
    <n v="125873.765"/>
    <n v="125.87376500000001"/>
    <x v="1"/>
  </r>
  <r>
    <n v="202206"/>
    <x v="22"/>
    <s v="2022"/>
    <s v="06"/>
    <n v="10013000"/>
    <x v="14"/>
    <x v="2"/>
    <n v="93307"/>
    <n v="282091718"/>
    <n v="93.307000000000002"/>
    <n v="282091.71799999999"/>
    <n v="282.09171800000001"/>
    <x v="1"/>
  </r>
  <r>
    <n v="202206"/>
    <x v="22"/>
    <s v="2022"/>
    <s v="06"/>
    <n v="10013000"/>
    <x v="14"/>
    <x v="3"/>
    <n v="530659"/>
    <n v="557047902"/>
    <n v="530.65899999999999"/>
    <n v="557047.902"/>
    <n v="557.04790200000002"/>
    <x v="1"/>
  </r>
  <r>
    <n v="202206"/>
    <x v="22"/>
    <s v="2022"/>
    <s v="06"/>
    <n v="10013000"/>
    <x v="14"/>
    <x v="4"/>
    <n v="354168"/>
    <n v="414465669"/>
    <n v="354.16800000000001"/>
    <n v="414465.66899999999"/>
    <n v="414.46566899999999"/>
    <x v="1"/>
  </r>
  <r>
    <n v="202206"/>
    <x v="22"/>
    <s v="2022"/>
    <s v="06"/>
    <n v="10013000"/>
    <x v="14"/>
    <x v="5"/>
    <n v="707889"/>
    <n v="926856681"/>
    <n v="707.88900000000001"/>
    <n v="926856.68099999998"/>
    <n v="926.85668099999998"/>
    <x v="1"/>
  </r>
  <r>
    <n v="202206"/>
    <x v="22"/>
    <s v="2022"/>
    <s v="06"/>
    <n v="10013000"/>
    <x v="14"/>
    <x v="6"/>
    <n v="537280"/>
    <n v="2013981719"/>
    <n v="537.28"/>
    <n v="2013981.719"/>
    <n v="2013.9817190000001"/>
    <x v="1"/>
  </r>
  <r>
    <n v="202206"/>
    <x v="22"/>
    <s v="2022"/>
    <s v="06"/>
    <n v="10017000"/>
    <x v="15"/>
    <x v="0"/>
    <n v="663668"/>
    <n v="293507936"/>
    <n v="663.66800000000001"/>
    <n v="293507.93599999999"/>
    <n v="293.50793599999997"/>
    <x v="1"/>
  </r>
  <r>
    <n v="202206"/>
    <x v="22"/>
    <s v="2022"/>
    <s v="06"/>
    <n v="10017000"/>
    <x v="15"/>
    <x v="1"/>
    <n v="49836"/>
    <n v="123414807"/>
    <n v="49.835999999999999"/>
    <n v="123414.807"/>
    <n v="123.414807"/>
    <x v="1"/>
  </r>
  <r>
    <n v="202206"/>
    <x v="22"/>
    <s v="2022"/>
    <s v="06"/>
    <n v="10017000"/>
    <x v="15"/>
    <x v="2"/>
    <n v="67630"/>
    <n v="220183564"/>
    <n v="67.63"/>
    <n v="220183.56400000001"/>
    <n v="220.18356399999999"/>
    <x v="1"/>
  </r>
  <r>
    <n v="202206"/>
    <x v="22"/>
    <s v="2022"/>
    <s v="06"/>
    <n v="10017000"/>
    <x v="15"/>
    <x v="3"/>
    <n v="378696"/>
    <n v="365241982"/>
    <n v="378.69600000000003"/>
    <n v="365241.98200000002"/>
    <n v="365.24198200000001"/>
    <x v="1"/>
  </r>
  <r>
    <n v="202206"/>
    <x v="22"/>
    <s v="2022"/>
    <s v="06"/>
    <n v="10017000"/>
    <x v="15"/>
    <x v="4"/>
    <n v="314795"/>
    <n v="366151442"/>
    <n v="314.79500000000002"/>
    <n v="366151.44199999998"/>
    <n v="366.15144199999997"/>
    <x v="1"/>
  </r>
  <r>
    <n v="202206"/>
    <x v="22"/>
    <s v="2022"/>
    <s v="06"/>
    <n v="10017000"/>
    <x v="15"/>
    <x v="5"/>
    <n v="611782"/>
    <n v="768094035"/>
    <n v="611.78200000000004"/>
    <n v="768094.03500000003"/>
    <n v="768.09403499999996"/>
    <x v="1"/>
  </r>
  <r>
    <n v="202206"/>
    <x v="22"/>
    <s v="2022"/>
    <s v="06"/>
    <n v="10017000"/>
    <x v="15"/>
    <x v="6"/>
    <n v="453093"/>
    <n v="1624310332"/>
    <n v="453.09300000000002"/>
    <n v="1624310.3319999999"/>
    <n v="1624.310332"/>
    <x v="1"/>
  </r>
  <r>
    <n v="202206"/>
    <x v="22"/>
    <s v="2022"/>
    <s v="06"/>
    <n v="10002000"/>
    <x v="16"/>
    <x v="0"/>
    <n v="561117"/>
    <n v="228879851"/>
    <n v="561.11699999999996"/>
    <n v="228879.851"/>
    <n v="228.879851"/>
    <x v="1"/>
  </r>
  <r>
    <n v="202206"/>
    <x v="22"/>
    <s v="2022"/>
    <s v="06"/>
    <n v="10002000"/>
    <x v="16"/>
    <x v="1"/>
    <n v="40509"/>
    <n v="94032235"/>
    <n v="40.509"/>
    <n v="94032.235000000001"/>
    <n v="94.032235"/>
    <x v="1"/>
  </r>
  <r>
    <n v="202206"/>
    <x v="22"/>
    <s v="2022"/>
    <s v="06"/>
    <n v="10002000"/>
    <x v="16"/>
    <x v="2"/>
    <n v="65466"/>
    <n v="212261431"/>
    <n v="65.465999999999994"/>
    <n v="212261.43100000001"/>
    <n v="212.26143099999999"/>
    <x v="1"/>
  </r>
  <r>
    <n v="202206"/>
    <x v="22"/>
    <s v="2022"/>
    <s v="06"/>
    <n v="10002000"/>
    <x v="16"/>
    <x v="3"/>
    <n v="317839"/>
    <n v="345996584"/>
    <n v="317.839"/>
    <n v="345996.58399999997"/>
    <n v="345.99658399999998"/>
    <x v="1"/>
  </r>
  <r>
    <n v="202206"/>
    <x v="22"/>
    <s v="2022"/>
    <s v="06"/>
    <n v="10002000"/>
    <x v="16"/>
    <x v="4"/>
    <n v="258717"/>
    <n v="295308597"/>
    <n v="258.71699999999998"/>
    <n v="295308.59700000001"/>
    <n v="295.30859700000002"/>
    <x v="1"/>
  </r>
  <r>
    <n v="202206"/>
    <x v="22"/>
    <s v="2022"/>
    <s v="06"/>
    <n v="10002000"/>
    <x v="16"/>
    <x v="5"/>
    <n v="535149"/>
    <n v="640598595"/>
    <n v="535.149"/>
    <n v="640598.59499999997"/>
    <n v="640.59859500000005"/>
    <x v="1"/>
  </r>
  <r>
    <n v="202206"/>
    <x v="22"/>
    <s v="2022"/>
    <s v="06"/>
    <n v="10002000"/>
    <x v="16"/>
    <x v="6"/>
    <n v="343698"/>
    <n v="1224847033"/>
    <n v="343.69799999999998"/>
    <n v="1224847.0330000001"/>
    <n v="1224.847033"/>
    <x v="1"/>
  </r>
  <r>
    <n v="202206"/>
    <x v="22"/>
    <s v="2022"/>
    <s v="06"/>
    <n v="10015000"/>
    <x v="17"/>
    <x v="0"/>
    <n v="416868"/>
    <n v="191183404"/>
    <n v="416.86799999999999"/>
    <n v="191183.40400000001"/>
    <n v="191.183404"/>
    <x v="1"/>
  </r>
  <r>
    <n v="202206"/>
    <x v="22"/>
    <s v="2022"/>
    <s v="06"/>
    <n v="10015000"/>
    <x v="17"/>
    <x v="1"/>
    <n v="26414"/>
    <n v="60739509"/>
    <n v="26.414000000000001"/>
    <n v="60739.508999999998"/>
    <n v="60.739508999999998"/>
    <x v="1"/>
  </r>
  <r>
    <n v="202206"/>
    <x v="22"/>
    <s v="2022"/>
    <s v="06"/>
    <n v="10015000"/>
    <x v="17"/>
    <x v="2"/>
    <n v="42361"/>
    <n v="152126575"/>
    <n v="42.360999999999997"/>
    <n v="152126.57500000001"/>
    <n v="152.126575"/>
    <x v="1"/>
  </r>
  <r>
    <n v="202206"/>
    <x v="22"/>
    <s v="2022"/>
    <s v="06"/>
    <n v="10015000"/>
    <x v="17"/>
    <x v="3"/>
    <n v="226188"/>
    <n v="252526247"/>
    <n v="226.18799999999999"/>
    <n v="252526.247"/>
    <n v="252.52624700000001"/>
    <x v="1"/>
  </r>
  <r>
    <n v="202206"/>
    <x v="22"/>
    <s v="2022"/>
    <s v="06"/>
    <n v="10015000"/>
    <x v="17"/>
    <x v="4"/>
    <n v="180635"/>
    <n v="214978337"/>
    <n v="180.63499999999999"/>
    <n v="214978.337"/>
    <n v="214.97833700000001"/>
    <x v="1"/>
  </r>
  <r>
    <n v="202206"/>
    <x v="22"/>
    <s v="2022"/>
    <s v="06"/>
    <n v="10015000"/>
    <x v="17"/>
    <x v="5"/>
    <n v="349953"/>
    <n v="450936295"/>
    <n v="349.95299999999997"/>
    <n v="450936.29499999998"/>
    <n v="450.93629499999997"/>
    <x v="1"/>
  </r>
  <r>
    <n v="202206"/>
    <x v="22"/>
    <s v="2022"/>
    <s v="06"/>
    <n v="10015000"/>
    <x v="17"/>
    <x v="6"/>
    <n v="222262"/>
    <n v="813383405"/>
    <n v="222.262"/>
    <n v="813383.40500000003"/>
    <n v="813.38340500000004"/>
    <x v="1"/>
  </r>
  <r>
    <n v="202206"/>
    <x v="22"/>
    <s v="2022"/>
    <s v="06"/>
    <n v="10014000"/>
    <x v="18"/>
    <x v="0"/>
    <n v="197652"/>
    <n v="85080294"/>
    <n v="197.65199999999999"/>
    <n v="85080.293999999994"/>
    <n v="85.080293999999995"/>
    <x v="1"/>
  </r>
  <r>
    <n v="202206"/>
    <x v="22"/>
    <s v="2022"/>
    <s v="06"/>
    <n v="10014000"/>
    <x v="18"/>
    <x v="1"/>
    <n v="15559"/>
    <n v="33398566"/>
    <n v="15.558999999999999"/>
    <n v="33398.565999999999"/>
    <n v="33.398566000000002"/>
    <x v="1"/>
  </r>
  <r>
    <n v="202206"/>
    <x v="22"/>
    <s v="2022"/>
    <s v="06"/>
    <n v="10014000"/>
    <x v="18"/>
    <x v="2"/>
    <n v="21081"/>
    <n v="75492826"/>
    <n v="21.081"/>
    <n v="75492.826000000001"/>
    <n v="75.492825999999994"/>
    <x v="1"/>
  </r>
  <r>
    <n v="202206"/>
    <x v="22"/>
    <s v="2022"/>
    <s v="06"/>
    <n v="10014000"/>
    <x v="18"/>
    <x v="3"/>
    <n v="126620"/>
    <n v="140832806"/>
    <n v="126.62"/>
    <n v="140832.80600000001"/>
    <n v="140.83280600000001"/>
    <x v="1"/>
  </r>
  <r>
    <n v="202206"/>
    <x v="22"/>
    <s v="2022"/>
    <s v="06"/>
    <n v="10014000"/>
    <x v="18"/>
    <x v="4"/>
    <n v="90892"/>
    <n v="103912960"/>
    <n v="90.891999999999996"/>
    <n v="103912.96000000001"/>
    <n v="103.91296"/>
    <x v="1"/>
  </r>
  <r>
    <n v="202206"/>
    <x v="22"/>
    <s v="2022"/>
    <s v="06"/>
    <n v="10014000"/>
    <x v="18"/>
    <x v="5"/>
    <n v="169792"/>
    <n v="207095176"/>
    <n v="169.792"/>
    <n v="207095.17600000001"/>
    <n v="207.09517600000001"/>
    <x v="1"/>
  </r>
  <r>
    <n v="202206"/>
    <x v="22"/>
    <s v="2022"/>
    <s v="06"/>
    <n v="10014000"/>
    <x v="18"/>
    <x v="6"/>
    <n v="111051"/>
    <n v="445238614"/>
    <n v="111.051"/>
    <n v="445238.614"/>
    <n v="445.23861399999998"/>
    <x v="1"/>
  </r>
  <r>
    <n v="202206"/>
    <x v="22"/>
    <s v="2022"/>
    <s v="06"/>
    <n v="10016000"/>
    <x v="19"/>
    <x v="0"/>
    <n v="80993"/>
    <n v="34073917"/>
    <n v="80.992999999999995"/>
    <n v="34073.917000000001"/>
    <n v="34.073917000000002"/>
    <x v="1"/>
  </r>
  <r>
    <n v="202206"/>
    <x v="22"/>
    <s v="2022"/>
    <s v="06"/>
    <n v="10016000"/>
    <x v="19"/>
    <x v="1"/>
    <n v="6896"/>
    <n v="16704141"/>
    <n v="6.8959999999999999"/>
    <n v="16704.141"/>
    <n v="16.704141"/>
    <x v="1"/>
  </r>
  <r>
    <n v="202206"/>
    <x v="22"/>
    <s v="2022"/>
    <s v="06"/>
    <n v="10016000"/>
    <x v="19"/>
    <x v="2"/>
    <n v="10844"/>
    <n v="30439654"/>
    <n v="10.843999999999999"/>
    <n v="30439.653999999999"/>
    <n v="30.439654000000001"/>
    <x v="1"/>
  </r>
  <r>
    <n v="202206"/>
    <x v="22"/>
    <s v="2022"/>
    <s v="06"/>
    <n v="10016000"/>
    <x v="19"/>
    <x v="3"/>
    <n v="49831"/>
    <n v="65142883"/>
    <n v="49.831000000000003"/>
    <n v="65142.883000000002"/>
    <n v="65.142882999999998"/>
    <x v="1"/>
  </r>
  <r>
    <n v="202206"/>
    <x v="22"/>
    <s v="2022"/>
    <s v="06"/>
    <n v="10016000"/>
    <x v="19"/>
    <x v="4"/>
    <n v="44662"/>
    <n v="51409466"/>
    <n v="44.661999999999999"/>
    <n v="51409.466"/>
    <n v="51.409466000000002"/>
    <x v="1"/>
  </r>
  <r>
    <n v="202206"/>
    <x v="22"/>
    <s v="2022"/>
    <s v="06"/>
    <n v="10016000"/>
    <x v="19"/>
    <x v="5"/>
    <n v="76691"/>
    <n v="86813980"/>
    <n v="76.691000000000003"/>
    <n v="86813.98"/>
    <n v="86.813980000000001"/>
    <x v="1"/>
  </r>
  <r>
    <n v="202206"/>
    <x v="22"/>
    <s v="2022"/>
    <s v="06"/>
    <n v="10016000"/>
    <x v="19"/>
    <x v="6"/>
    <n v="49904"/>
    <n v="167433677"/>
    <n v="49.904000000000003"/>
    <n v="167433.677"/>
    <n v="167.43367699999999"/>
    <x v="1"/>
  </r>
  <r>
    <n v="202206"/>
    <x v="22"/>
    <s v="2022"/>
    <s v="06"/>
    <s v="9002000"/>
    <x v="20"/>
    <x v="0"/>
    <n v="69929"/>
    <n v="31986116"/>
    <n v="69.929000000000002"/>
    <n v="31986.116000000002"/>
    <n v="31.986115999999999"/>
    <x v="1"/>
  </r>
  <r>
    <n v="202206"/>
    <x v="22"/>
    <s v="2022"/>
    <s v="06"/>
    <s v="9002000"/>
    <x v="20"/>
    <x v="1"/>
    <n v="5963"/>
    <n v="15093477"/>
    <n v="5.9630000000000001"/>
    <n v="15093.477000000001"/>
    <n v="15.093477"/>
    <x v="1"/>
  </r>
  <r>
    <n v="202206"/>
    <x v="22"/>
    <s v="2022"/>
    <s v="06"/>
    <s v="9002000"/>
    <x v="20"/>
    <x v="2"/>
    <n v="10532"/>
    <n v="30174048"/>
    <n v="10.532"/>
    <n v="30174.047999999999"/>
    <n v="30.174047999999999"/>
    <x v="1"/>
  </r>
  <r>
    <n v="202206"/>
    <x v="22"/>
    <s v="2022"/>
    <s v="06"/>
    <s v="9002000"/>
    <x v="20"/>
    <x v="3"/>
    <n v="32280"/>
    <n v="40541990"/>
    <n v="32.28"/>
    <n v="40541.99"/>
    <n v="40.541989999999998"/>
    <x v="1"/>
  </r>
  <r>
    <n v="202206"/>
    <x v="22"/>
    <s v="2022"/>
    <s v="06"/>
    <s v="9002000"/>
    <x v="20"/>
    <x v="4"/>
    <n v="36629"/>
    <n v="47425749"/>
    <n v="36.628999999999998"/>
    <n v="47425.749000000003"/>
    <n v="47.425749000000003"/>
    <x v="1"/>
  </r>
  <r>
    <n v="202206"/>
    <x v="22"/>
    <s v="2022"/>
    <s v="06"/>
    <s v="9002000"/>
    <x v="20"/>
    <x v="5"/>
    <n v="80236"/>
    <n v="95561195"/>
    <n v="80.236000000000004"/>
    <n v="95561.195000000007"/>
    <n v="95.561194999999998"/>
    <x v="1"/>
  </r>
  <r>
    <n v="202206"/>
    <x v="22"/>
    <s v="2022"/>
    <s v="06"/>
    <s v="9002000"/>
    <x v="20"/>
    <x v="6"/>
    <n v="42771"/>
    <n v="147474357"/>
    <n v="42.771000000000001"/>
    <n v="147474.35699999999"/>
    <n v="147.474357"/>
    <x v="1"/>
  </r>
  <r>
    <n v="202206"/>
    <x v="22"/>
    <s v="2022"/>
    <s v="06"/>
    <n v="9007000"/>
    <x v="21"/>
    <x v="0"/>
    <n v="12326"/>
    <n v="5916725"/>
    <n v="12.326000000000001"/>
    <n v="5916.7250000000004"/>
    <n v="5.9167249999999996"/>
    <x v="1"/>
  </r>
  <r>
    <n v="202206"/>
    <x v="22"/>
    <s v="2022"/>
    <s v="06"/>
    <n v="9007000"/>
    <x v="21"/>
    <x v="1"/>
    <n v="905"/>
    <n v="2425077"/>
    <n v="0.90500000000000003"/>
    <n v="2425.0770000000002"/>
    <n v="2.4250769999999999"/>
    <x v="1"/>
  </r>
  <r>
    <n v="202206"/>
    <x v="22"/>
    <s v="2022"/>
    <s v="06"/>
    <n v="9007000"/>
    <x v="21"/>
    <x v="2"/>
    <n v="1731"/>
    <n v="3544155"/>
    <n v="1.7310000000000001"/>
    <n v="3544.1550000000002"/>
    <n v="3.5441549999999999"/>
    <x v="1"/>
  </r>
  <r>
    <n v="202206"/>
    <x v="22"/>
    <s v="2022"/>
    <s v="06"/>
    <n v="9007000"/>
    <x v="21"/>
    <x v="3"/>
    <n v="6580"/>
    <n v="12249477"/>
    <n v="6.58"/>
    <n v="12249.477000000001"/>
    <n v="12.249477000000001"/>
    <x v="1"/>
  </r>
  <r>
    <n v="202206"/>
    <x v="22"/>
    <s v="2022"/>
    <s v="06"/>
    <n v="9007000"/>
    <x v="21"/>
    <x v="4"/>
    <n v="7155"/>
    <n v="8399654"/>
    <n v="7.1550000000000002"/>
    <n v="8399.6540000000005"/>
    <n v="8.399654"/>
    <x v="1"/>
  </r>
  <r>
    <n v="202206"/>
    <x v="22"/>
    <s v="2022"/>
    <s v="06"/>
    <n v="9007000"/>
    <x v="21"/>
    <x v="5"/>
    <n v="10710"/>
    <n v="13764326"/>
    <n v="10.71"/>
    <n v="13764.325999999999"/>
    <n v="13.764326000000001"/>
    <x v="1"/>
  </r>
  <r>
    <n v="202206"/>
    <x v="22"/>
    <s v="2022"/>
    <s v="06"/>
    <n v="9007000"/>
    <x v="21"/>
    <x v="6"/>
    <n v="8033"/>
    <n v="27619228"/>
    <n v="8.0329999999999995"/>
    <n v="27619.227999999999"/>
    <n v="27.619228"/>
    <x v="1"/>
  </r>
  <r>
    <n v="202207"/>
    <x v="23"/>
    <s v="2022"/>
    <s v="07"/>
    <n v="63000000"/>
    <x v="0"/>
    <x v="0"/>
    <n v="11526396"/>
    <n v="6610524760"/>
    <n v="11526.396000000001"/>
    <n v="6610524.7599999998"/>
    <n v="6610.5247600000002"/>
    <x v="1"/>
  </r>
  <r>
    <n v="202207"/>
    <x v="23"/>
    <s v="2022"/>
    <s v="07"/>
    <n v="63000000"/>
    <x v="0"/>
    <x v="1"/>
    <n v="632008"/>
    <n v="2086527103"/>
    <n v="632.00800000000004"/>
    <n v="2086527.1029999999"/>
    <n v="2086.5271029999999"/>
    <x v="1"/>
  </r>
  <r>
    <n v="202207"/>
    <x v="23"/>
    <s v="2022"/>
    <s v="07"/>
    <n v="63000000"/>
    <x v="0"/>
    <x v="2"/>
    <n v="915319"/>
    <n v="4159687374"/>
    <n v="915.31899999999996"/>
    <n v="4159687.3739999998"/>
    <n v="4159.6873740000001"/>
    <x v="1"/>
  </r>
  <r>
    <n v="202207"/>
    <x v="23"/>
    <s v="2022"/>
    <s v="07"/>
    <n v="63000000"/>
    <x v="0"/>
    <x v="3"/>
    <n v="4779150"/>
    <n v="4236630029"/>
    <n v="4779.1499999999996"/>
    <n v="4236630.0290000001"/>
    <n v="4236.6300289999999"/>
    <x v="1"/>
  </r>
  <r>
    <n v="202207"/>
    <x v="23"/>
    <s v="2022"/>
    <s v="07"/>
    <n v="63000000"/>
    <x v="0"/>
    <x v="4"/>
    <n v="4057909"/>
    <n v="6813526193"/>
    <n v="4057.9090000000001"/>
    <n v="6813526.193"/>
    <n v="6813.5261929999997"/>
    <x v="1"/>
  </r>
  <r>
    <n v="202207"/>
    <x v="23"/>
    <s v="2022"/>
    <s v="07"/>
    <n v="63000000"/>
    <x v="0"/>
    <x v="5"/>
    <n v="8309641"/>
    <n v="11593424787"/>
    <n v="8309.6409999999996"/>
    <n v="11593424.787"/>
    <n v="11593.424787"/>
    <x v="1"/>
  </r>
  <r>
    <n v="202207"/>
    <x v="23"/>
    <s v="2022"/>
    <s v="07"/>
    <n v="63000000"/>
    <x v="0"/>
    <x v="6"/>
    <n v="4540141"/>
    <n v="13542256411"/>
    <n v="4540.1409999999996"/>
    <n v="13542256.411"/>
    <n v="13542.256411"/>
    <x v="1"/>
  </r>
  <r>
    <n v="202207"/>
    <x v="23"/>
    <s v="2022"/>
    <s v="07"/>
    <n v="65000000"/>
    <x v="1"/>
    <x v="0"/>
    <n v="12313824"/>
    <n v="6004763584"/>
    <n v="12313.824000000001"/>
    <n v="6004763.5839999998"/>
    <n v="6004.7635840000003"/>
    <x v="1"/>
  </r>
  <r>
    <n v="202207"/>
    <x v="23"/>
    <s v="2022"/>
    <s v="07"/>
    <n v="65000000"/>
    <x v="1"/>
    <x v="1"/>
    <n v="802131"/>
    <n v="1958300900"/>
    <n v="802.13099999999997"/>
    <n v="1958300.9"/>
    <n v="1958.3009"/>
    <x v="1"/>
  </r>
  <r>
    <n v="202207"/>
    <x v="23"/>
    <s v="2022"/>
    <s v="07"/>
    <n v="65000000"/>
    <x v="1"/>
    <x v="2"/>
    <n v="1161671"/>
    <n v="3960486819"/>
    <n v="1161.671"/>
    <n v="3960486.8190000001"/>
    <n v="3960.4868190000002"/>
    <x v="1"/>
  </r>
  <r>
    <n v="202207"/>
    <x v="23"/>
    <s v="2022"/>
    <s v="07"/>
    <n v="65000000"/>
    <x v="1"/>
    <x v="3"/>
    <n v="5733831"/>
    <n v="5266697880"/>
    <n v="5733.8310000000001"/>
    <n v="5266697.88"/>
    <n v="5266.6978799999997"/>
    <x v="1"/>
  </r>
  <r>
    <n v="202207"/>
    <x v="23"/>
    <s v="2022"/>
    <s v="07"/>
    <n v="65000000"/>
    <x v="1"/>
    <x v="4"/>
    <n v="4939053"/>
    <n v="6841544754"/>
    <n v="4939.0529999999999"/>
    <n v="6841544.7539999997"/>
    <n v="6841.5447539999996"/>
    <x v="1"/>
  </r>
  <r>
    <n v="202207"/>
    <x v="23"/>
    <s v="2022"/>
    <s v="07"/>
    <n v="65000000"/>
    <x v="1"/>
    <x v="5"/>
    <n v="10446172"/>
    <n v="13096337274"/>
    <n v="10446.172"/>
    <n v="13096337.274"/>
    <n v="13096.337274"/>
    <x v="1"/>
  </r>
  <r>
    <n v="202207"/>
    <x v="23"/>
    <s v="2022"/>
    <s v="07"/>
    <n v="65000000"/>
    <x v="1"/>
    <x v="6"/>
    <n v="6105129"/>
    <n v="14926922154"/>
    <n v="6105.1289999999999"/>
    <n v="14926922.153999999"/>
    <n v="14926.922154"/>
    <x v="1"/>
  </r>
  <r>
    <n v="202207"/>
    <x v="23"/>
    <s v="2022"/>
    <s v="07"/>
    <n v="68000000"/>
    <x v="2"/>
    <x v="0"/>
    <n v="5454615"/>
    <n v="2546362754"/>
    <n v="5454.6149999999998"/>
    <n v="2546362.7540000002"/>
    <n v="2546.3627540000002"/>
    <x v="1"/>
  </r>
  <r>
    <n v="202207"/>
    <x v="23"/>
    <s v="2022"/>
    <s v="07"/>
    <n v="68000000"/>
    <x v="2"/>
    <x v="1"/>
    <n v="340824"/>
    <n v="810386815"/>
    <n v="340.82400000000001"/>
    <n v="810386.81499999994"/>
    <n v="810.38681499999996"/>
    <x v="1"/>
  </r>
  <r>
    <n v="202207"/>
    <x v="23"/>
    <s v="2022"/>
    <s v="07"/>
    <n v="68000000"/>
    <x v="2"/>
    <x v="2"/>
    <n v="544806"/>
    <n v="1873321340"/>
    <n v="544.80600000000004"/>
    <n v="1873321.34"/>
    <n v="1873.32134"/>
    <x v="1"/>
  </r>
  <r>
    <n v="202207"/>
    <x v="23"/>
    <s v="2022"/>
    <s v="07"/>
    <n v="68000000"/>
    <x v="2"/>
    <x v="3"/>
    <n v="2799332"/>
    <n v="3104930412"/>
    <n v="2799.3319999999999"/>
    <n v="3104930.412"/>
    <n v="3104.9304120000002"/>
    <x v="1"/>
  </r>
  <r>
    <n v="202207"/>
    <x v="23"/>
    <s v="2022"/>
    <s v="07"/>
    <n v="68000000"/>
    <x v="2"/>
    <x v="4"/>
    <n v="2253860"/>
    <n v="2955767732"/>
    <n v="2253.86"/>
    <n v="2955767.7319999998"/>
    <n v="2955.7677319999998"/>
    <x v="1"/>
  </r>
  <r>
    <n v="202207"/>
    <x v="23"/>
    <s v="2022"/>
    <s v="07"/>
    <n v="68000000"/>
    <x v="2"/>
    <x v="5"/>
    <n v="4522966"/>
    <n v="6321138932"/>
    <n v="4522.9660000000003"/>
    <n v="6321138.932"/>
    <n v="6321.1389319999998"/>
    <x v="1"/>
  </r>
  <r>
    <n v="202207"/>
    <x v="23"/>
    <s v="2022"/>
    <s v="07"/>
    <n v="68000000"/>
    <x v="2"/>
    <x v="6"/>
    <n v="2806859"/>
    <n v="6931673283"/>
    <n v="2806.8589999999999"/>
    <n v="6931673.2829999998"/>
    <n v="6931.6732830000001"/>
    <x v="1"/>
  </r>
  <r>
    <n v="202207"/>
    <x v="23"/>
    <s v="2022"/>
    <s v="07"/>
    <n v="10004000"/>
    <x v="3"/>
    <x v="0"/>
    <n v="1601311"/>
    <n v="824716303"/>
    <n v="1601.3109999999999"/>
    <n v="824716.30299999996"/>
    <n v="824.71630300000004"/>
    <x v="1"/>
  </r>
  <r>
    <n v="202207"/>
    <x v="23"/>
    <s v="2022"/>
    <s v="07"/>
    <n v="10004000"/>
    <x v="3"/>
    <x v="1"/>
    <n v="88747"/>
    <n v="232980496"/>
    <n v="88.747"/>
    <n v="232980.49600000001"/>
    <n v="232.98049599999999"/>
    <x v="1"/>
  </r>
  <r>
    <n v="202207"/>
    <x v="23"/>
    <s v="2022"/>
    <s v="07"/>
    <n v="10004000"/>
    <x v="3"/>
    <x v="2"/>
    <n v="155271"/>
    <n v="676707157"/>
    <n v="155.27099999999999"/>
    <n v="676707.15700000001"/>
    <n v="676.70715700000005"/>
    <x v="1"/>
  </r>
  <r>
    <n v="202207"/>
    <x v="23"/>
    <s v="2022"/>
    <s v="07"/>
    <n v="10004000"/>
    <x v="3"/>
    <x v="3"/>
    <n v="753382"/>
    <n v="903647551"/>
    <n v="753.38199999999995"/>
    <n v="903647.55099999998"/>
    <n v="903.64755100000002"/>
    <x v="1"/>
  </r>
  <r>
    <n v="202207"/>
    <x v="23"/>
    <s v="2022"/>
    <s v="07"/>
    <n v="10004000"/>
    <x v="3"/>
    <x v="4"/>
    <n v="623493"/>
    <n v="1002135203"/>
    <n v="623.49300000000005"/>
    <n v="1002135.203"/>
    <n v="1002.135203"/>
    <x v="1"/>
  </r>
  <r>
    <n v="202207"/>
    <x v="23"/>
    <s v="2022"/>
    <s v="07"/>
    <n v="10004000"/>
    <x v="3"/>
    <x v="5"/>
    <n v="1261285"/>
    <n v="1819334719"/>
    <n v="1261.2850000000001"/>
    <n v="1819334.719"/>
    <n v="1819.334719"/>
    <x v="1"/>
  </r>
  <r>
    <n v="202207"/>
    <x v="23"/>
    <s v="2022"/>
    <s v="07"/>
    <n v="10004000"/>
    <x v="3"/>
    <x v="6"/>
    <n v="778734"/>
    <n v="1959228979"/>
    <n v="778.73400000000004"/>
    <n v="1959228.9790000001"/>
    <n v="1959.228979"/>
    <x v="1"/>
  </r>
  <r>
    <n v="202207"/>
    <x v="23"/>
    <s v="2022"/>
    <s v="07"/>
    <n v="10018000"/>
    <x v="4"/>
    <x v="0"/>
    <n v="1555898"/>
    <n v="788523841"/>
    <n v="1555.8979999999999"/>
    <n v="788523.84100000001"/>
    <n v="788.52384099999995"/>
    <x v="1"/>
  </r>
  <r>
    <n v="202207"/>
    <x v="23"/>
    <s v="2022"/>
    <s v="07"/>
    <n v="10018000"/>
    <x v="4"/>
    <x v="1"/>
    <n v="79785"/>
    <n v="209181501"/>
    <n v="79.784999999999997"/>
    <n v="209181.50099999999"/>
    <n v="209.181501"/>
    <x v="1"/>
  </r>
  <r>
    <n v="202207"/>
    <x v="23"/>
    <s v="2022"/>
    <s v="07"/>
    <n v="10018000"/>
    <x v="4"/>
    <x v="2"/>
    <n v="147744"/>
    <n v="556652167"/>
    <n v="147.744"/>
    <n v="556652.16700000002"/>
    <n v="556.65216699999996"/>
    <x v="1"/>
  </r>
  <r>
    <n v="202207"/>
    <x v="23"/>
    <s v="2022"/>
    <s v="07"/>
    <n v="10018000"/>
    <x v="4"/>
    <x v="3"/>
    <n v="664643"/>
    <n v="721904711"/>
    <n v="664.64300000000003"/>
    <n v="721904.71100000001"/>
    <n v="721.90471100000002"/>
    <x v="1"/>
  </r>
  <r>
    <n v="202207"/>
    <x v="23"/>
    <s v="2022"/>
    <s v="07"/>
    <n v="10018000"/>
    <x v="4"/>
    <x v="4"/>
    <n v="570918"/>
    <n v="875333502"/>
    <n v="570.91800000000001"/>
    <n v="875333.50199999998"/>
    <n v="875.33350199999995"/>
    <x v="1"/>
  </r>
  <r>
    <n v="202207"/>
    <x v="23"/>
    <s v="2022"/>
    <s v="07"/>
    <n v="10018000"/>
    <x v="4"/>
    <x v="5"/>
    <n v="1258525"/>
    <n v="1780707849"/>
    <n v="1258.5250000000001"/>
    <n v="1780707.8489999999"/>
    <n v="1780.7078489999999"/>
    <x v="1"/>
  </r>
  <r>
    <n v="202207"/>
    <x v="23"/>
    <s v="2022"/>
    <s v="07"/>
    <n v="10018000"/>
    <x v="4"/>
    <x v="6"/>
    <n v="726956"/>
    <n v="1799093044"/>
    <n v="726.95600000000002"/>
    <n v="1799093.044"/>
    <n v="1799.093044"/>
    <x v="1"/>
  </r>
  <r>
    <n v="202207"/>
    <x v="23"/>
    <s v="2022"/>
    <s v="07"/>
    <n v="10005000"/>
    <x v="5"/>
    <x v="0"/>
    <n v="792084"/>
    <n v="372043116"/>
    <n v="792.08399999999995"/>
    <n v="372043.11599999998"/>
    <n v="372.043116"/>
    <x v="1"/>
  </r>
  <r>
    <n v="202207"/>
    <x v="23"/>
    <s v="2022"/>
    <s v="07"/>
    <n v="10005000"/>
    <x v="5"/>
    <x v="1"/>
    <n v="56664"/>
    <n v="139340675"/>
    <n v="56.664000000000001"/>
    <n v="139340.67499999999"/>
    <n v="139.340675"/>
    <x v="1"/>
  </r>
  <r>
    <n v="202207"/>
    <x v="23"/>
    <s v="2022"/>
    <s v="07"/>
    <n v="10005000"/>
    <x v="5"/>
    <x v="2"/>
    <n v="88584"/>
    <n v="313174835"/>
    <n v="88.584000000000003"/>
    <n v="313174.83500000002"/>
    <n v="313.17483499999997"/>
    <x v="1"/>
  </r>
  <r>
    <n v="202207"/>
    <x v="23"/>
    <s v="2022"/>
    <s v="07"/>
    <n v="10005000"/>
    <x v="5"/>
    <x v="3"/>
    <n v="528373"/>
    <n v="592460935"/>
    <n v="528.37300000000005"/>
    <n v="592460.93500000006"/>
    <n v="592.46093499999995"/>
    <x v="1"/>
  </r>
  <r>
    <n v="202207"/>
    <x v="23"/>
    <s v="2022"/>
    <s v="07"/>
    <n v="10005000"/>
    <x v="5"/>
    <x v="4"/>
    <n v="340746"/>
    <n v="427525873"/>
    <n v="340.74599999999998"/>
    <n v="427525.87300000002"/>
    <n v="427.52587299999999"/>
    <x v="1"/>
  </r>
  <r>
    <n v="202207"/>
    <x v="23"/>
    <s v="2022"/>
    <s v="07"/>
    <n v="10005000"/>
    <x v="5"/>
    <x v="5"/>
    <n v="672130"/>
    <n v="904587398"/>
    <n v="672.13"/>
    <n v="904587.39800000004"/>
    <n v="904.58739800000001"/>
    <x v="1"/>
  </r>
  <r>
    <n v="202207"/>
    <x v="23"/>
    <s v="2022"/>
    <s v="07"/>
    <n v="10005000"/>
    <x v="5"/>
    <x v="6"/>
    <n v="482166"/>
    <n v="1164593050"/>
    <n v="482.166"/>
    <n v="1164593.05"/>
    <n v="1164.5930499999999"/>
    <x v="1"/>
  </r>
  <r>
    <n v="202207"/>
    <x v="23"/>
    <s v="2022"/>
    <s v="07"/>
    <n v="66000000"/>
    <x v="6"/>
    <x v="0"/>
    <n v="7024212"/>
    <n v="3652808973"/>
    <n v="7024.2120000000004"/>
    <n v="3652808.9730000002"/>
    <n v="3652.8089730000002"/>
    <x v="1"/>
  </r>
  <r>
    <n v="202207"/>
    <x v="23"/>
    <s v="2022"/>
    <s v="07"/>
    <n v="66000000"/>
    <x v="6"/>
    <x v="1"/>
    <n v="459306"/>
    <n v="1160961523"/>
    <n v="459.30599999999998"/>
    <n v="1160961.523"/>
    <n v="1160.9615229999999"/>
    <x v="1"/>
  </r>
  <r>
    <n v="202207"/>
    <x v="23"/>
    <s v="2022"/>
    <s v="07"/>
    <n v="66000000"/>
    <x v="6"/>
    <x v="2"/>
    <n v="723768"/>
    <n v="2549369493"/>
    <n v="723.76800000000003"/>
    <n v="2549369.4929999998"/>
    <n v="2549.3694930000001"/>
    <x v="1"/>
  </r>
  <r>
    <n v="202207"/>
    <x v="23"/>
    <s v="2022"/>
    <s v="07"/>
    <n v="66000000"/>
    <x v="6"/>
    <x v="3"/>
    <n v="3586770"/>
    <n v="3871837060"/>
    <n v="3586.77"/>
    <n v="3871837.06"/>
    <n v="3871.8370599999998"/>
    <x v="1"/>
  </r>
  <r>
    <n v="202207"/>
    <x v="23"/>
    <s v="2022"/>
    <s v="07"/>
    <n v="66000000"/>
    <x v="6"/>
    <x v="4"/>
    <n v="2590789"/>
    <n v="3856796276"/>
    <n v="2590.7890000000002"/>
    <n v="3856796.2760000001"/>
    <n v="3856.796276"/>
    <x v="1"/>
  </r>
  <r>
    <n v="202207"/>
    <x v="23"/>
    <s v="2022"/>
    <s v="07"/>
    <n v="66000000"/>
    <x v="6"/>
    <x v="5"/>
    <n v="5671812"/>
    <n v="7921210998"/>
    <n v="5671.8119999999999"/>
    <n v="7921210.9979999997"/>
    <n v="7921.2109979999996"/>
    <x v="1"/>
  </r>
  <r>
    <n v="202207"/>
    <x v="23"/>
    <s v="2022"/>
    <s v="07"/>
    <n v="66000000"/>
    <x v="6"/>
    <x v="6"/>
    <n v="3428678"/>
    <n v="9480447387"/>
    <n v="3428.6779999999999"/>
    <n v="9480447.3870000001"/>
    <n v="9480.4473870000002"/>
    <x v="1"/>
  </r>
  <r>
    <n v="202207"/>
    <x v="23"/>
    <s v="2022"/>
    <s v="07"/>
    <n v="10007000"/>
    <x v="7"/>
    <x v="0"/>
    <n v="1551462"/>
    <n v="768024255"/>
    <n v="1551.462"/>
    <n v="768024.255"/>
    <n v="768.02425500000004"/>
    <x v="1"/>
  </r>
  <r>
    <n v="202207"/>
    <x v="23"/>
    <s v="2022"/>
    <s v="07"/>
    <n v="10007000"/>
    <x v="7"/>
    <x v="1"/>
    <n v="132331"/>
    <n v="320610701"/>
    <n v="132.33099999999999"/>
    <n v="320610.701"/>
    <n v="320.61070100000001"/>
    <x v="1"/>
  </r>
  <r>
    <n v="202207"/>
    <x v="23"/>
    <s v="2022"/>
    <s v="07"/>
    <n v="10007000"/>
    <x v="7"/>
    <x v="2"/>
    <n v="180517"/>
    <n v="600256900"/>
    <n v="180.517"/>
    <n v="600256.9"/>
    <n v="600.25689999999997"/>
    <x v="1"/>
  </r>
  <r>
    <n v="202207"/>
    <x v="23"/>
    <s v="2022"/>
    <s v="07"/>
    <n v="10007000"/>
    <x v="7"/>
    <x v="3"/>
    <n v="1051614"/>
    <n v="1192584493"/>
    <n v="1051.614"/>
    <n v="1192584.493"/>
    <n v="1192.5844930000001"/>
    <x v="1"/>
  </r>
  <r>
    <n v="202207"/>
    <x v="23"/>
    <s v="2022"/>
    <s v="07"/>
    <n v="10007000"/>
    <x v="7"/>
    <x v="4"/>
    <n v="651616"/>
    <n v="857378290"/>
    <n v="651.61599999999999"/>
    <n v="857378.29"/>
    <n v="857.37828999999999"/>
    <x v="1"/>
  </r>
  <r>
    <n v="202207"/>
    <x v="23"/>
    <s v="2022"/>
    <s v="07"/>
    <n v="10007000"/>
    <x v="7"/>
    <x v="5"/>
    <n v="1370283"/>
    <n v="1829068736"/>
    <n v="1370.2829999999999"/>
    <n v="1829068.736"/>
    <n v="1829.0687359999999"/>
    <x v="1"/>
  </r>
  <r>
    <n v="202207"/>
    <x v="23"/>
    <s v="2022"/>
    <s v="07"/>
    <n v="10007000"/>
    <x v="7"/>
    <x v="6"/>
    <n v="964805"/>
    <n v="2572706799"/>
    <n v="964.80499999999995"/>
    <n v="2572706.7990000001"/>
    <n v="2572.706799"/>
    <x v="1"/>
  </r>
  <r>
    <n v="202207"/>
    <x v="23"/>
    <s v="2022"/>
    <s v="07"/>
    <n v="10008000"/>
    <x v="8"/>
    <x v="0"/>
    <n v="506172"/>
    <n v="241053342"/>
    <n v="506.17200000000003"/>
    <n v="241053.342"/>
    <n v="241.05334199999999"/>
    <x v="1"/>
  </r>
  <r>
    <n v="202207"/>
    <x v="23"/>
    <s v="2022"/>
    <s v="07"/>
    <n v="10008000"/>
    <x v="8"/>
    <x v="1"/>
    <n v="42548"/>
    <n v="94827505"/>
    <n v="42.548000000000002"/>
    <n v="94827.505000000005"/>
    <n v="94.827505000000002"/>
    <x v="1"/>
  </r>
  <r>
    <n v="202207"/>
    <x v="23"/>
    <s v="2022"/>
    <s v="07"/>
    <n v="10008000"/>
    <x v="8"/>
    <x v="2"/>
    <n v="61023"/>
    <n v="212376730"/>
    <n v="61.023000000000003"/>
    <n v="212376.73"/>
    <n v="212.37673000000001"/>
    <x v="1"/>
  </r>
  <r>
    <n v="202207"/>
    <x v="23"/>
    <s v="2022"/>
    <s v="07"/>
    <n v="10008000"/>
    <x v="8"/>
    <x v="3"/>
    <n v="363592"/>
    <n v="418721774"/>
    <n v="363.59199999999998"/>
    <n v="418721.77399999998"/>
    <n v="418.72177399999998"/>
    <x v="1"/>
  </r>
  <r>
    <n v="202207"/>
    <x v="23"/>
    <s v="2022"/>
    <s v="07"/>
    <n v="10008000"/>
    <x v="8"/>
    <x v="4"/>
    <n v="230360"/>
    <n v="295113192"/>
    <n v="230.36"/>
    <n v="295113.19199999998"/>
    <n v="295.11319200000003"/>
    <x v="1"/>
  </r>
  <r>
    <n v="202207"/>
    <x v="23"/>
    <s v="2022"/>
    <s v="07"/>
    <n v="10008000"/>
    <x v="8"/>
    <x v="5"/>
    <n v="456378"/>
    <n v="585156549"/>
    <n v="456.37799999999999"/>
    <n v="585156.549"/>
    <n v="585.15654900000004"/>
    <x v="1"/>
  </r>
  <r>
    <n v="202207"/>
    <x v="23"/>
    <s v="2022"/>
    <s v="07"/>
    <n v="10008000"/>
    <x v="8"/>
    <x v="6"/>
    <n v="311618"/>
    <n v="855869904"/>
    <n v="311.61799999999999"/>
    <n v="855869.90399999998"/>
    <n v="855.86990400000002"/>
    <x v="1"/>
  </r>
  <r>
    <n v="202207"/>
    <x v="23"/>
    <s v="2022"/>
    <s v="07"/>
    <n v="10009000"/>
    <x v="9"/>
    <x v="0"/>
    <n v="606087"/>
    <n v="280179334"/>
    <n v="606.08699999999999"/>
    <n v="280179.33399999997"/>
    <n v="280.17933399999998"/>
    <x v="1"/>
  </r>
  <r>
    <n v="202207"/>
    <x v="23"/>
    <s v="2022"/>
    <s v="07"/>
    <n v="10009000"/>
    <x v="9"/>
    <x v="1"/>
    <n v="56325"/>
    <n v="123971765"/>
    <n v="56.325000000000003"/>
    <n v="123971.765"/>
    <n v="123.971765"/>
    <x v="1"/>
  </r>
  <r>
    <n v="202207"/>
    <x v="23"/>
    <s v="2022"/>
    <s v="07"/>
    <n v="10009000"/>
    <x v="9"/>
    <x v="2"/>
    <n v="79019"/>
    <n v="266753259"/>
    <n v="79.019000000000005"/>
    <n v="266753.25900000002"/>
    <n v="266.75325900000001"/>
    <x v="1"/>
  </r>
  <r>
    <n v="202207"/>
    <x v="23"/>
    <s v="2022"/>
    <s v="07"/>
    <n v="10009000"/>
    <x v="9"/>
    <x v="3"/>
    <n v="492724"/>
    <n v="558372839"/>
    <n v="492.72399999999999"/>
    <n v="558372.83900000004"/>
    <n v="558.372839"/>
    <x v="1"/>
  </r>
  <r>
    <n v="202207"/>
    <x v="23"/>
    <s v="2022"/>
    <s v="07"/>
    <n v="10009000"/>
    <x v="9"/>
    <x v="4"/>
    <n v="285554"/>
    <n v="352480487"/>
    <n v="285.55399999999997"/>
    <n v="352480.48700000002"/>
    <n v="352.48048699999998"/>
    <x v="1"/>
  </r>
  <r>
    <n v="202207"/>
    <x v="23"/>
    <s v="2022"/>
    <s v="07"/>
    <n v="10009000"/>
    <x v="9"/>
    <x v="5"/>
    <n v="560666"/>
    <n v="743179969"/>
    <n v="560.66600000000005"/>
    <n v="743179.96900000004"/>
    <n v="743.17996900000003"/>
    <x v="1"/>
  </r>
  <r>
    <n v="202207"/>
    <x v="23"/>
    <s v="2022"/>
    <s v="07"/>
    <n v="10009000"/>
    <x v="9"/>
    <x v="6"/>
    <n v="388631"/>
    <n v="1074541404"/>
    <n v="388.63099999999997"/>
    <n v="1074541.4040000001"/>
    <n v="1074.5414040000001"/>
    <x v="1"/>
  </r>
  <r>
    <n v="202207"/>
    <x v="23"/>
    <s v="2022"/>
    <s v="07"/>
    <n v="10010000"/>
    <x v="10"/>
    <x v="0"/>
    <n v="399477"/>
    <n v="196044556"/>
    <n v="399.47699999999998"/>
    <n v="196044.55600000001"/>
    <n v="196.044556"/>
    <x v="1"/>
  </r>
  <r>
    <n v="202207"/>
    <x v="23"/>
    <s v="2022"/>
    <s v="07"/>
    <n v="10010000"/>
    <x v="10"/>
    <x v="1"/>
    <n v="36274"/>
    <n v="104155123"/>
    <n v="36.274000000000001"/>
    <n v="104155.12300000001"/>
    <n v="104.155123"/>
    <x v="1"/>
  </r>
  <r>
    <n v="202207"/>
    <x v="23"/>
    <s v="2022"/>
    <s v="07"/>
    <n v="10010000"/>
    <x v="10"/>
    <x v="2"/>
    <n v="52243"/>
    <n v="194839955"/>
    <n v="52.243000000000002"/>
    <n v="194839.95499999999"/>
    <n v="194.839955"/>
    <x v="1"/>
  </r>
  <r>
    <n v="202207"/>
    <x v="23"/>
    <s v="2022"/>
    <s v="07"/>
    <n v="10010000"/>
    <x v="10"/>
    <x v="3"/>
    <n v="361426"/>
    <n v="394669981"/>
    <n v="361.42599999999999"/>
    <n v="394669.98100000003"/>
    <n v="394.66998100000001"/>
    <x v="1"/>
  </r>
  <r>
    <n v="202207"/>
    <x v="23"/>
    <s v="2022"/>
    <s v="07"/>
    <n v="10010000"/>
    <x v="10"/>
    <x v="4"/>
    <n v="214219"/>
    <n v="278840115"/>
    <n v="214.21899999999999"/>
    <n v="278840.11499999999"/>
    <n v="278.84011500000003"/>
    <x v="1"/>
  </r>
  <r>
    <n v="202207"/>
    <x v="23"/>
    <s v="2022"/>
    <s v="07"/>
    <n v="10010000"/>
    <x v="10"/>
    <x v="5"/>
    <n v="421777"/>
    <n v="574904550"/>
    <n v="421.77699999999999"/>
    <n v="574904.55000000005"/>
    <n v="574.90454999999997"/>
    <x v="1"/>
  </r>
  <r>
    <n v="202207"/>
    <x v="23"/>
    <s v="2022"/>
    <s v="07"/>
    <n v="10010000"/>
    <x v="10"/>
    <x v="6"/>
    <n v="287123"/>
    <n v="748890693"/>
    <n v="287.12299999999999"/>
    <n v="748890.69299999997"/>
    <n v="748.89069300000006"/>
    <x v="1"/>
  </r>
  <r>
    <n v="202207"/>
    <x v="23"/>
    <s v="2022"/>
    <s v="07"/>
    <n v="10020000"/>
    <x v="11"/>
    <x v="0"/>
    <n v="430423"/>
    <n v="210133569"/>
    <n v="430.423"/>
    <n v="210133.56899999999"/>
    <n v="210.13356899999999"/>
    <x v="1"/>
  </r>
  <r>
    <n v="202207"/>
    <x v="23"/>
    <s v="2022"/>
    <s v="07"/>
    <n v="10020000"/>
    <x v="11"/>
    <x v="1"/>
    <n v="33906"/>
    <n v="83695809"/>
    <n v="33.905999999999999"/>
    <n v="83695.808999999994"/>
    <n v="83.695808999999997"/>
    <x v="1"/>
  </r>
  <r>
    <n v="202207"/>
    <x v="23"/>
    <s v="2022"/>
    <s v="07"/>
    <n v="10020000"/>
    <x v="11"/>
    <x v="2"/>
    <n v="54480"/>
    <n v="197429345"/>
    <n v="54.48"/>
    <n v="197429.345"/>
    <n v="197.42934500000001"/>
    <x v="1"/>
  </r>
  <r>
    <n v="202207"/>
    <x v="23"/>
    <s v="2022"/>
    <s v="07"/>
    <n v="10020000"/>
    <x v="11"/>
    <x v="3"/>
    <n v="265825"/>
    <n v="273519402"/>
    <n v="265.82499999999999"/>
    <n v="273519.402"/>
    <n v="273.51940200000001"/>
    <x v="1"/>
  </r>
  <r>
    <n v="202207"/>
    <x v="23"/>
    <s v="2022"/>
    <s v="07"/>
    <n v="10020000"/>
    <x v="11"/>
    <x v="4"/>
    <n v="179716"/>
    <n v="239796556"/>
    <n v="179.71600000000001"/>
    <n v="239796.55600000001"/>
    <n v="239.79655600000001"/>
    <x v="1"/>
  </r>
  <r>
    <n v="202207"/>
    <x v="23"/>
    <s v="2022"/>
    <s v="07"/>
    <n v="10020000"/>
    <x v="11"/>
    <x v="5"/>
    <n v="429387"/>
    <n v="604683053"/>
    <n v="429.387"/>
    <n v="604683.05299999996"/>
    <n v="604.68305299999997"/>
    <x v="1"/>
  </r>
  <r>
    <n v="202207"/>
    <x v="23"/>
    <s v="2022"/>
    <s v="07"/>
    <n v="10020000"/>
    <x v="11"/>
    <x v="6"/>
    <n v="261507"/>
    <n v="719214477"/>
    <n v="261.50700000000001"/>
    <n v="719214.47699999996"/>
    <n v="719.21447699999999"/>
    <x v="1"/>
  </r>
  <r>
    <n v="202207"/>
    <x v="23"/>
    <s v="2022"/>
    <s v="07"/>
    <n v="67000000"/>
    <x v="12"/>
    <x v="0"/>
    <n v="3068536"/>
    <n v="1502983078"/>
    <n v="3068.5360000000001"/>
    <n v="1502983.078"/>
    <n v="1502.983078"/>
    <x v="1"/>
  </r>
  <r>
    <n v="202207"/>
    <x v="23"/>
    <s v="2022"/>
    <s v="07"/>
    <n v="67000000"/>
    <x v="12"/>
    <x v="1"/>
    <n v="231229"/>
    <n v="520654049"/>
    <n v="231.22900000000001"/>
    <n v="520654.049"/>
    <n v="520.65404899999999"/>
    <x v="1"/>
  </r>
  <r>
    <n v="202207"/>
    <x v="23"/>
    <s v="2022"/>
    <s v="07"/>
    <n v="67000000"/>
    <x v="12"/>
    <x v="2"/>
    <n v="396705"/>
    <n v="1300020924"/>
    <n v="396.70499999999998"/>
    <n v="1300020.9240000001"/>
    <n v="1300.0209239999999"/>
    <x v="1"/>
  </r>
  <r>
    <n v="202207"/>
    <x v="23"/>
    <s v="2022"/>
    <s v="07"/>
    <n v="67000000"/>
    <x v="12"/>
    <x v="3"/>
    <n v="1971818"/>
    <n v="2130061135"/>
    <n v="1971.818"/>
    <n v="2130061.1349999998"/>
    <n v="2130.0611349999999"/>
    <x v="1"/>
  </r>
  <r>
    <n v="202207"/>
    <x v="23"/>
    <s v="2022"/>
    <s v="07"/>
    <n v="67000000"/>
    <x v="12"/>
    <x v="4"/>
    <n v="1370643"/>
    <n v="1799354509"/>
    <n v="1370.643"/>
    <n v="1799354.5090000001"/>
    <n v="1799.354509"/>
    <x v="1"/>
  </r>
  <r>
    <n v="202207"/>
    <x v="23"/>
    <s v="2022"/>
    <s v="07"/>
    <n v="67000000"/>
    <x v="12"/>
    <x v="5"/>
    <n v="3118579"/>
    <n v="4311558067"/>
    <n v="3118.5790000000002"/>
    <n v="4311558.0669999998"/>
    <n v="4311.5580669999999"/>
    <x v="1"/>
  </r>
  <r>
    <n v="202207"/>
    <x v="23"/>
    <s v="2022"/>
    <s v="07"/>
    <n v="67000000"/>
    <x v="12"/>
    <x v="6"/>
    <n v="1980469"/>
    <n v="5035022411"/>
    <n v="1980.4690000000001"/>
    <n v="5035022.4110000003"/>
    <n v="5035.0224109999999"/>
    <x v="1"/>
  </r>
  <r>
    <n v="202207"/>
    <x v="23"/>
    <s v="2022"/>
    <s v="07"/>
    <n v="64000000"/>
    <x v="13"/>
    <x v="0"/>
    <n v="5242333"/>
    <n v="2757592302"/>
    <n v="5242.3329999999996"/>
    <n v="2757592.3020000001"/>
    <n v="2757.592302"/>
    <x v="1"/>
  </r>
  <r>
    <n v="202207"/>
    <x v="23"/>
    <s v="2022"/>
    <s v="07"/>
    <n v="64000000"/>
    <x v="13"/>
    <x v="1"/>
    <n v="358177"/>
    <n v="814081546"/>
    <n v="358.17700000000002"/>
    <n v="814081.54599999997"/>
    <n v="814.081546"/>
    <x v="1"/>
  </r>
  <r>
    <n v="202207"/>
    <x v="23"/>
    <s v="2022"/>
    <s v="07"/>
    <n v="64000000"/>
    <x v="13"/>
    <x v="2"/>
    <n v="618245"/>
    <n v="2081449874"/>
    <n v="618.245"/>
    <n v="2081449.8740000001"/>
    <n v="2081.4498739999999"/>
    <x v="1"/>
  </r>
  <r>
    <n v="202207"/>
    <x v="23"/>
    <s v="2022"/>
    <s v="07"/>
    <n v="64000000"/>
    <x v="13"/>
    <x v="3"/>
    <n v="2985151"/>
    <n v="3169446689"/>
    <n v="2985.1509999999998"/>
    <n v="3169446.6889999998"/>
    <n v="3169.4466889999999"/>
    <x v="1"/>
  </r>
  <r>
    <n v="202207"/>
    <x v="23"/>
    <s v="2022"/>
    <s v="07"/>
    <n v="64000000"/>
    <x v="13"/>
    <x v="4"/>
    <n v="2216764"/>
    <n v="2857542380"/>
    <n v="2216.7640000000001"/>
    <n v="2857542.38"/>
    <n v="2857.5423799999999"/>
    <x v="1"/>
  </r>
  <r>
    <n v="202207"/>
    <x v="23"/>
    <s v="2022"/>
    <s v="07"/>
    <n v="64000000"/>
    <x v="13"/>
    <x v="5"/>
    <n v="5011739"/>
    <n v="7057864491"/>
    <n v="5011.7389999999996"/>
    <n v="7057864.4910000004"/>
    <n v="7057.8644910000003"/>
    <x v="1"/>
  </r>
  <r>
    <n v="202207"/>
    <x v="23"/>
    <s v="2022"/>
    <s v="07"/>
    <n v="64000000"/>
    <x v="13"/>
    <x v="6"/>
    <n v="2986968"/>
    <n v="8032290589"/>
    <n v="2986.9679999999998"/>
    <n v="8032290.5889999997"/>
    <n v="8032.2905890000002"/>
    <x v="1"/>
  </r>
  <r>
    <n v="202207"/>
    <x v="23"/>
    <s v="2022"/>
    <s v="07"/>
    <n v="10013000"/>
    <x v="14"/>
    <x v="0"/>
    <n v="762825"/>
    <n v="387848781"/>
    <n v="762.82500000000005"/>
    <n v="387848.78100000002"/>
    <n v="387.84878099999997"/>
    <x v="1"/>
  </r>
  <r>
    <n v="202207"/>
    <x v="23"/>
    <s v="2022"/>
    <s v="07"/>
    <n v="10013000"/>
    <x v="14"/>
    <x v="1"/>
    <n v="61399"/>
    <n v="138523891"/>
    <n v="61.399000000000001"/>
    <n v="138523.891"/>
    <n v="138.52389099999999"/>
    <x v="1"/>
  </r>
  <r>
    <n v="202207"/>
    <x v="23"/>
    <s v="2022"/>
    <s v="07"/>
    <n v="10013000"/>
    <x v="14"/>
    <x v="2"/>
    <n v="101392"/>
    <n v="350131047"/>
    <n v="101.392"/>
    <n v="350131.04700000002"/>
    <n v="350.13104700000002"/>
    <x v="1"/>
  </r>
  <r>
    <n v="202207"/>
    <x v="23"/>
    <s v="2022"/>
    <s v="07"/>
    <n v="10013000"/>
    <x v="14"/>
    <x v="3"/>
    <n v="603920"/>
    <n v="651108966"/>
    <n v="603.91999999999996"/>
    <n v="651108.96600000001"/>
    <n v="651.10896600000001"/>
    <x v="1"/>
  </r>
  <r>
    <n v="202207"/>
    <x v="23"/>
    <s v="2022"/>
    <s v="07"/>
    <n v="10013000"/>
    <x v="14"/>
    <x v="4"/>
    <n v="373666"/>
    <n v="448234698"/>
    <n v="373.666"/>
    <n v="448234.69799999997"/>
    <n v="448.23469799999998"/>
    <x v="1"/>
  </r>
  <r>
    <n v="202207"/>
    <x v="23"/>
    <s v="2022"/>
    <s v="07"/>
    <n v="10013000"/>
    <x v="14"/>
    <x v="5"/>
    <n v="778898"/>
    <n v="1058235403"/>
    <n v="778.89800000000002"/>
    <n v="1058235.4029999999"/>
    <n v="1058.2354029999999"/>
    <x v="1"/>
  </r>
  <r>
    <n v="202207"/>
    <x v="23"/>
    <s v="2022"/>
    <s v="07"/>
    <n v="10013000"/>
    <x v="14"/>
    <x v="6"/>
    <n v="534769"/>
    <n v="1510579964"/>
    <n v="534.76900000000001"/>
    <n v="1510579.9639999999"/>
    <n v="1510.579964"/>
    <x v="1"/>
  </r>
  <r>
    <n v="202207"/>
    <x v="23"/>
    <s v="2022"/>
    <s v="07"/>
    <n v="10017000"/>
    <x v="15"/>
    <x v="0"/>
    <n v="696923"/>
    <n v="342286045"/>
    <n v="696.923"/>
    <n v="342286.04499999998"/>
    <n v="342.286045"/>
    <x v="1"/>
  </r>
  <r>
    <n v="202207"/>
    <x v="23"/>
    <s v="2022"/>
    <s v="07"/>
    <n v="10017000"/>
    <x v="15"/>
    <x v="1"/>
    <n v="56535"/>
    <n v="135600441"/>
    <n v="56.534999999999997"/>
    <n v="135600.44099999999"/>
    <n v="135.60044099999999"/>
    <x v="1"/>
  </r>
  <r>
    <n v="202207"/>
    <x v="23"/>
    <s v="2022"/>
    <s v="07"/>
    <n v="10017000"/>
    <x v="15"/>
    <x v="2"/>
    <n v="72701"/>
    <n v="265432497"/>
    <n v="72.700999999999993"/>
    <n v="265432.49699999997"/>
    <n v="265.43249700000001"/>
    <x v="1"/>
  </r>
  <r>
    <n v="202207"/>
    <x v="23"/>
    <s v="2022"/>
    <s v="07"/>
    <n v="10017000"/>
    <x v="15"/>
    <x v="3"/>
    <n v="424181"/>
    <n v="406657757"/>
    <n v="424.18099999999998"/>
    <n v="406657.75699999998"/>
    <n v="406.657757"/>
    <x v="1"/>
  </r>
  <r>
    <n v="202207"/>
    <x v="23"/>
    <s v="2022"/>
    <s v="07"/>
    <n v="10017000"/>
    <x v="15"/>
    <x v="4"/>
    <n v="326721"/>
    <n v="395956695"/>
    <n v="326.721"/>
    <n v="395956.69500000001"/>
    <n v="395.95669500000002"/>
    <x v="1"/>
  </r>
  <r>
    <n v="202207"/>
    <x v="23"/>
    <s v="2022"/>
    <s v="07"/>
    <n v="10017000"/>
    <x v="15"/>
    <x v="5"/>
    <n v="658127"/>
    <n v="804792745"/>
    <n v="658.12699999999995"/>
    <n v="804792.745"/>
    <n v="804.79274499999997"/>
    <x v="1"/>
  </r>
  <r>
    <n v="202207"/>
    <x v="23"/>
    <s v="2022"/>
    <s v="07"/>
    <n v="10017000"/>
    <x v="15"/>
    <x v="6"/>
    <n v="448682"/>
    <n v="1016510933"/>
    <n v="448.68200000000002"/>
    <n v="1016510.933"/>
    <n v="1016.510933"/>
    <x v="1"/>
  </r>
  <r>
    <n v="202207"/>
    <x v="23"/>
    <s v="2022"/>
    <s v="07"/>
    <n v="10002000"/>
    <x v="16"/>
    <x v="0"/>
    <n v="567591"/>
    <n v="261122182"/>
    <n v="567.59100000000001"/>
    <n v="261122.182"/>
    <n v="261.12218200000001"/>
    <x v="1"/>
  </r>
  <r>
    <n v="202207"/>
    <x v="23"/>
    <s v="2022"/>
    <s v="07"/>
    <n v="10002000"/>
    <x v="16"/>
    <x v="1"/>
    <n v="43395"/>
    <n v="104347564"/>
    <n v="43.395000000000003"/>
    <n v="104347.564"/>
    <n v="104.34756400000001"/>
    <x v="1"/>
  </r>
  <r>
    <n v="202207"/>
    <x v="23"/>
    <s v="2022"/>
    <s v="07"/>
    <n v="10002000"/>
    <x v="16"/>
    <x v="2"/>
    <n v="71591"/>
    <n v="257220115"/>
    <n v="71.590999999999994"/>
    <n v="257220.11499999999"/>
    <n v="257.22011500000002"/>
    <x v="1"/>
  </r>
  <r>
    <n v="202207"/>
    <x v="23"/>
    <s v="2022"/>
    <s v="07"/>
    <n v="10002000"/>
    <x v="16"/>
    <x v="3"/>
    <n v="359843"/>
    <n v="389812967"/>
    <n v="359.84300000000002"/>
    <n v="389812.967"/>
    <n v="389.81296700000001"/>
    <x v="1"/>
  </r>
  <r>
    <n v="202207"/>
    <x v="23"/>
    <s v="2022"/>
    <s v="07"/>
    <n v="10002000"/>
    <x v="16"/>
    <x v="4"/>
    <n v="269015"/>
    <n v="326460615"/>
    <n v="269.01499999999999"/>
    <n v="326460.61499999999"/>
    <n v="326.46061500000002"/>
    <x v="1"/>
  </r>
  <r>
    <n v="202207"/>
    <x v="23"/>
    <s v="2022"/>
    <s v="07"/>
    <n v="10002000"/>
    <x v="16"/>
    <x v="5"/>
    <n v="579311"/>
    <n v="686305820"/>
    <n v="579.31100000000004"/>
    <n v="686305.82"/>
    <n v="686.30582000000004"/>
    <x v="1"/>
  </r>
  <r>
    <n v="202207"/>
    <x v="23"/>
    <s v="2022"/>
    <s v="07"/>
    <n v="10002000"/>
    <x v="16"/>
    <x v="6"/>
    <n v="344345"/>
    <n v="924110865"/>
    <n v="344.34500000000003"/>
    <n v="924110.86499999999"/>
    <n v="924.11086499999999"/>
    <x v="1"/>
  </r>
  <r>
    <n v="202207"/>
    <x v="23"/>
    <s v="2022"/>
    <s v="07"/>
    <n v="10015000"/>
    <x v="17"/>
    <x v="0"/>
    <n v="420077"/>
    <n v="220021682"/>
    <n v="420.077"/>
    <n v="220021.682"/>
    <n v="220.021682"/>
    <x v="1"/>
  </r>
  <r>
    <n v="202207"/>
    <x v="23"/>
    <s v="2022"/>
    <s v="07"/>
    <n v="10015000"/>
    <x v="17"/>
    <x v="1"/>
    <n v="29694"/>
    <n v="66680603"/>
    <n v="29.693999999999999"/>
    <n v="66680.603000000003"/>
    <n v="66.680603000000005"/>
    <x v="1"/>
  </r>
  <r>
    <n v="202207"/>
    <x v="23"/>
    <s v="2022"/>
    <s v="07"/>
    <n v="10015000"/>
    <x v="17"/>
    <x v="2"/>
    <n v="45906"/>
    <n v="182836908"/>
    <n v="45.905999999999999"/>
    <n v="182836.908"/>
    <n v="182.83690799999999"/>
    <x v="1"/>
  </r>
  <r>
    <n v="202207"/>
    <x v="23"/>
    <s v="2022"/>
    <s v="07"/>
    <n v="10015000"/>
    <x v="17"/>
    <x v="3"/>
    <n v="258187"/>
    <n v="275390254"/>
    <n v="258.18700000000001"/>
    <n v="275390.25400000002"/>
    <n v="275.39025400000003"/>
    <x v="1"/>
  </r>
  <r>
    <n v="202207"/>
    <x v="23"/>
    <s v="2022"/>
    <s v="07"/>
    <n v="10015000"/>
    <x v="17"/>
    <x v="4"/>
    <n v="183125"/>
    <n v="221177986"/>
    <n v="183.125"/>
    <n v="221177.986"/>
    <n v="221.177986"/>
    <x v="1"/>
  </r>
  <r>
    <n v="202207"/>
    <x v="23"/>
    <s v="2022"/>
    <s v="07"/>
    <n v="10015000"/>
    <x v="17"/>
    <x v="5"/>
    <n v="372125"/>
    <n v="471644010"/>
    <n v="372.125"/>
    <n v="471644.01"/>
    <n v="471.64400999999998"/>
    <x v="1"/>
  </r>
  <r>
    <n v="202207"/>
    <x v="23"/>
    <s v="2022"/>
    <s v="07"/>
    <n v="10015000"/>
    <x v="17"/>
    <x v="6"/>
    <n v="220838"/>
    <n v="614623541"/>
    <n v="220.83799999999999"/>
    <n v="614623.54099999997"/>
    <n v="614.62354100000005"/>
    <x v="1"/>
  </r>
  <r>
    <n v="202207"/>
    <x v="23"/>
    <s v="2022"/>
    <s v="07"/>
    <n v="10014000"/>
    <x v="18"/>
    <x v="0"/>
    <n v="204016"/>
    <n v="99838420"/>
    <n v="204.01599999999999"/>
    <n v="99838.42"/>
    <n v="99.838419999999999"/>
    <x v="1"/>
  </r>
  <r>
    <n v="202207"/>
    <x v="23"/>
    <s v="2022"/>
    <s v="07"/>
    <n v="10014000"/>
    <x v="18"/>
    <x v="1"/>
    <n v="17295"/>
    <n v="36811906"/>
    <n v="17.295000000000002"/>
    <n v="36811.906000000003"/>
    <n v="36.811906"/>
    <x v="1"/>
  </r>
  <r>
    <n v="202207"/>
    <x v="23"/>
    <s v="2022"/>
    <s v="07"/>
    <n v="10014000"/>
    <x v="18"/>
    <x v="2"/>
    <n v="24004"/>
    <n v="93363513"/>
    <n v="24.004000000000001"/>
    <n v="93363.513000000006"/>
    <n v="93.363512999999998"/>
    <x v="1"/>
  </r>
  <r>
    <n v="202207"/>
    <x v="23"/>
    <s v="2022"/>
    <s v="07"/>
    <n v="10014000"/>
    <x v="18"/>
    <x v="3"/>
    <n v="148000"/>
    <n v="156474352"/>
    <n v="148"/>
    <n v="156474.35200000001"/>
    <n v="156.47435200000001"/>
    <x v="1"/>
  </r>
  <r>
    <n v="202207"/>
    <x v="23"/>
    <s v="2022"/>
    <s v="07"/>
    <n v="10014000"/>
    <x v="18"/>
    <x v="4"/>
    <n v="94680"/>
    <n v="112921517"/>
    <n v="94.68"/>
    <n v="112921.51700000001"/>
    <n v="112.92151699999999"/>
    <x v="1"/>
  </r>
  <r>
    <n v="202207"/>
    <x v="23"/>
    <s v="2022"/>
    <s v="07"/>
    <n v="10014000"/>
    <x v="18"/>
    <x v="5"/>
    <n v="184057"/>
    <n v="231464066"/>
    <n v="184.05699999999999"/>
    <n v="231464.06599999999"/>
    <n v="231.464066"/>
    <x v="1"/>
  </r>
  <r>
    <n v="202207"/>
    <x v="23"/>
    <s v="2022"/>
    <s v="07"/>
    <n v="10014000"/>
    <x v="18"/>
    <x v="6"/>
    <n v="111177"/>
    <n v="321738504"/>
    <n v="111.17700000000001"/>
    <n v="321738.50400000002"/>
    <n v="321.73850399999998"/>
    <x v="1"/>
  </r>
  <r>
    <n v="202207"/>
    <x v="23"/>
    <s v="2022"/>
    <s v="07"/>
    <n v="10016000"/>
    <x v="19"/>
    <x v="0"/>
    <n v="83062"/>
    <n v="38583005"/>
    <n v="83.061999999999998"/>
    <n v="38583.004999999997"/>
    <n v="38.583005"/>
    <x v="1"/>
  </r>
  <r>
    <n v="202207"/>
    <x v="23"/>
    <s v="2022"/>
    <s v="07"/>
    <n v="10016000"/>
    <x v="19"/>
    <x v="1"/>
    <n v="7719"/>
    <n v="19354982"/>
    <n v="7.7190000000000003"/>
    <n v="19354.982"/>
    <n v="19.354982"/>
    <x v="1"/>
  </r>
  <r>
    <n v="202207"/>
    <x v="23"/>
    <s v="2022"/>
    <s v="07"/>
    <n v="10016000"/>
    <x v="19"/>
    <x v="2"/>
    <n v="11897"/>
    <n v="38913591"/>
    <n v="11.897"/>
    <n v="38913.591"/>
    <n v="38.913590999999997"/>
    <x v="1"/>
  </r>
  <r>
    <n v="202207"/>
    <x v="23"/>
    <s v="2022"/>
    <s v="07"/>
    <n v="10016000"/>
    <x v="19"/>
    <x v="3"/>
    <n v="59980"/>
    <n v="83710091"/>
    <n v="59.98"/>
    <n v="83710.091"/>
    <n v="83.710091000000006"/>
    <x v="1"/>
  </r>
  <r>
    <n v="202207"/>
    <x v="23"/>
    <s v="2022"/>
    <s v="07"/>
    <n v="10016000"/>
    <x v="19"/>
    <x v="4"/>
    <n v="46622"/>
    <n v="57642717"/>
    <n v="46.622"/>
    <n v="57642.716999999997"/>
    <n v="57.642716999999998"/>
    <x v="1"/>
  </r>
  <r>
    <n v="202207"/>
    <x v="23"/>
    <s v="2022"/>
    <s v="07"/>
    <n v="10016000"/>
    <x v="19"/>
    <x v="5"/>
    <n v="84728"/>
    <n v="98924549"/>
    <n v="84.727999999999994"/>
    <n v="98924.548999999999"/>
    <n v="98.924548999999999"/>
    <x v="1"/>
  </r>
  <r>
    <n v="202207"/>
    <x v="23"/>
    <s v="2022"/>
    <s v="07"/>
    <n v="10016000"/>
    <x v="19"/>
    <x v="6"/>
    <n v="48940"/>
    <n v="159508151"/>
    <n v="48.94"/>
    <n v="159508.15100000001"/>
    <n v="159.508151"/>
    <x v="1"/>
  </r>
  <r>
    <n v="202207"/>
    <x v="23"/>
    <s v="2022"/>
    <s v="07"/>
    <s v="9002000"/>
    <x v="20"/>
    <x v="0"/>
    <n v="72061"/>
    <n v="34274680"/>
    <n v="72.061000000000007"/>
    <n v="34274.68"/>
    <n v="34.274679999999996"/>
    <x v="1"/>
  </r>
  <r>
    <n v="202207"/>
    <x v="23"/>
    <s v="2022"/>
    <s v="07"/>
    <s v="9002000"/>
    <x v="20"/>
    <x v="1"/>
    <n v="6533"/>
    <n v="14161441"/>
    <n v="6.5330000000000004"/>
    <n v="14161.441000000001"/>
    <n v="14.161441"/>
    <x v="1"/>
  </r>
  <r>
    <n v="202207"/>
    <x v="23"/>
    <s v="2022"/>
    <s v="07"/>
    <s v="9002000"/>
    <x v="20"/>
    <x v="2"/>
    <n v="10997"/>
    <n v="37611316"/>
    <n v="10.997"/>
    <n v="37611.315999999999"/>
    <n v="37.611316000000002"/>
    <x v="1"/>
  </r>
  <r>
    <n v="202207"/>
    <x v="23"/>
    <s v="2022"/>
    <s v="07"/>
    <s v="9002000"/>
    <x v="20"/>
    <x v="3"/>
    <n v="39909"/>
    <n v="54964751"/>
    <n v="39.908999999999999"/>
    <n v="54964.750999999997"/>
    <n v="54.964751"/>
    <x v="1"/>
  </r>
  <r>
    <n v="202207"/>
    <x v="23"/>
    <s v="2022"/>
    <s v="07"/>
    <s v="9002000"/>
    <x v="20"/>
    <x v="4"/>
    <n v="39205"/>
    <n v="44032784"/>
    <n v="39.204999999999998"/>
    <n v="44032.784"/>
    <n v="44.032783999999999"/>
    <x v="1"/>
  </r>
  <r>
    <n v="202207"/>
    <x v="23"/>
    <s v="2022"/>
    <s v="07"/>
    <s v="9002000"/>
    <x v="20"/>
    <x v="5"/>
    <n v="90451"/>
    <n v="109311947"/>
    <n v="90.450999999999993"/>
    <n v="109311.947"/>
    <n v="109.311947"/>
    <x v="1"/>
  </r>
  <r>
    <n v="202207"/>
    <x v="23"/>
    <s v="2022"/>
    <s v="07"/>
    <s v="9002000"/>
    <x v="20"/>
    <x v="6"/>
    <n v="41146"/>
    <n v="102755383"/>
    <n v="41.146000000000001"/>
    <n v="102755.383"/>
    <n v="102.75538299999999"/>
    <x v="1"/>
  </r>
  <r>
    <n v="202207"/>
    <x v="23"/>
    <s v="2022"/>
    <s v="07"/>
    <n v="9007000"/>
    <x v="21"/>
    <x v="0"/>
    <n v="13802"/>
    <n v="6890188"/>
    <n v="13.802"/>
    <n v="6890.1880000000001"/>
    <n v="6.8901880000000002"/>
    <x v="1"/>
  </r>
  <r>
    <n v="202207"/>
    <x v="23"/>
    <s v="2022"/>
    <s v="07"/>
    <n v="9007000"/>
    <x v="21"/>
    <x v="1"/>
    <n v="1049"/>
    <n v="2278009"/>
    <n v="1.0489999999999999"/>
    <n v="2278.009"/>
    <n v="2.278009"/>
    <x v="1"/>
  </r>
  <r>
    <n v="202207"/>
    <x v="23"/>
    <s v="2022"/>
    <s v="07"/>
    <n v="9007000"/>
    <x v="21"/>
    <x v="2"/>
    <n v="2019"/>
    <n v="5214766"/>
    <n v="2.0190000000000001"/>
    <n v="5214.7659999999996"/>
    <n v="5.214766"/>
    <x v="1"/>
  </r>
  <r>
    <n v="202207"/>
    <x v="23"/>
    <s v="2022"/>
    <s v="07"/>
    <n v="9007000"/>
    <x v="21"/>
    <x v="3"/>
    <n v="8474"/>
    <n v="14674051"/>
    <n v="8.4740000000000002"/>
    <n v="14674.050999999999"/>
    <n v="14.674051"/>
    <x v="1"/>
  </r>
  <r>
    <n v="202207"/>
    <x v="23"/>
    <s v="2022"/>
    <s v="07"/>
    <n v="9007000"/>
    <x v="21"/>
    <x v="4"/>
    <n v="7354"/>
    <n v="9361310"/>
    <n v="7.3540000000000001"/>
    <n v="9361.31"/>
    <n v="9.3613099999999996"/>
    <x v="1"/>
  </r>
  <r>
    <n v="202207"/>
    <x v="23"/>
    <s v="2022"/>
    <s v="07"/>
    <n v="9007000"/>
    <x v="21"/>
    <x v="5"/>
    <n v="12694"/>
    <n v="15477285"/>
    <n v="12.694000000000001"/>
    <n v="15477.285"/>
    <n v="15.477285"/>
    <x v="1"/>
  </r>
  <r>
    <n v="202207"/>
    <x v="23"/>
    <s v="2022"/>
    <s v="07"/>
    <n v="9007000"/>
    <x v="21"/>
    <x v="6"/>
    <n v="7980"/>
    <n v="19319572"/>
    <n v="7.98"/>
    <n v="19319.572"/>
    <n v="19.319572000000001"/>
    <x v="1"/>
  </r>
  <r>
    <n v="202208"/>
    <x v="24"/>
    <s v="2022"/>
    <s v="08"/>
    <n v="63000000"/>
    <x v="0"/>
    <x v="0"/>
    <n v="11719913"/>
    <n v="7035648440"/>
    <n v="11719.913"/>
    <n v="7035648.4400000004"/>
    <n v="7035.6484399999999"/>
    <x v="2"/>
  </r>
  <r>
    <n v="202208"/>
    <x v="24"/>
    <s v="2022"/>
    <s v="08"/>
    <n v="63000000"/>
    <x v="0"/>
    <x v="1"/>
    <n v="590340"/>
    <n v="1974180895"/>
    <n v="590.34"/>
    <n v="1974180.895"/>
    <n v="1974.180895"/>
    <x v="2"/>
  </r>
  <r>
    <n v="202208"/>
    <x v="24"/>
    <s v="2022"/>
    <s v="08"/>
    <n v="63000000"/>
    <x v="0"/>
    <x v="2"/>
    <n v="925380"/>
    <n v="3954719625"/>
    <n v="925.38"/>
    <n v="3954719.625"/>
    <n v="3954.7196250000002"/>
    <x v="2"/>
  </r>
  <r>
    <n v="202208"/>
    <x v="24"/>
    <s v="2022"/>
    <s v="08"/>
    <n v="63000000"/>
    <x v="0"/>
    <x v="3"/>
    <n v="4943513"/>
    <n v="4232103599"/>
    <n v="4943.5129999999999"/>
    <n v="4232103.5990000004"/>
    <n v="4232.103599"/>
    <x v="2"/>
  </r>
  <r>
    <n v="202208"/>
    <x v="24"/>
    <s v="2022"/>
    <s v="08"/>
    <n v="63000000"/>
    <x v="0"/>
    <x v="4"/>
    <n v="4152742"/>
    <n v="8527978131"/>
    <n v="4152.7420000000002"/>
    <n v="8527978.1309999991"/>
    <n v="8527.9781309999998"/>
    <x v="2"/>
  </r>
  <r>
    <n v="202208"/>
    <x v="24"/>
    <s v="2022"/>
    <s v="08"/>
    <n v="63000000"/>
    <x v="0"/>
    <x v="5"/>
    <n v="8534225"/>
    <n v="11597864034"/>
    <n v="8534.2250000000004"/>
    <n v="11597864.034"/>
    <n v="11597.864034"/>
    <x v="2"/>
  </r>
  <r>
    <n v="202208"/>
    <x v="24"/>
    <s v="2022"/>
    <s v="08"/>
    <n v="63000000"/>
    <x v="0"/>
    <x v="6"/>
    <n v="4667032"/>
    <n v="14081401143"/>
    <n v="4667.0320000000002"/>
    <n v="14081401.142999999"/>
    <n v="14081.401142999999"/>
    <x v="2"/>
  </r>
  <r>
    <n v="202208"/>
    <x v="24"/>
    <s v="2022"/>
    <s v="08"/>
    <n v="65000000"/>
    <x v="1"/>
    <x v="0"/>
    <n v="12349259"/>
    <n v="6335597791"/>
    <n v="12349.259"/>
    <n v="6335597.7910000002"/>
    <n v="6335.5977910000001"/>
    <x v="2"/>
  </r>
  <r>
    <n v="202208"/>
    <x v="24"/>
    <s v="2022"/>
    <s v="08"/>
    <n v="65000000"/>
    <x v="1"/>
    <x v="1"/>
    <n v="747107"/>
    <n v="1833026501"/>
    <n v="747.10699999999997"/>
    <n v="1833026.5009999999"/>
    <n v="1833.0265010000001"/>
    <x v="2"/>
  </r>
  <r>
    <n v="202208"/>
    <x v="24"/>
    <s v="2022"/>
    <s v="08"/>
    <n v="65000000"/>
    <x v="1"/>
    <x v="2"/>
    <n v="1165812"/>
    <n v="3720721204"/>
    <n v="1165.8119999999999"/>
    <n v="3720721.2039999999"/>
    <n v="3720.7212039999999"/>
    <x v="2"/>
  </r>
  <r>
    <n v="202208"/>
    <x v="24"/>
    <s v="2022"/>
    <s v="08"/>
    <n v="65000000"/>
    <x v="1"/>
    <x v="3"/>
    <n v="5860560"/>
    <n v="5088052355"/>
    <n v="5860.56"/>
    <n v="5088052.3550000004"/>
    <n v="5088.0523549999998"/>
    <x v="2"/>
  </r>
  <r>
    <n v="202208"/>
    <x v="24"/>
    <s v="2022"/>
    <s v="08"/>
    <n v="65000000"/>
    <x v="1"/>
    <x v="4"/>
    <n v="5007091"/>
    <n v="8687739199"/>
    <n v="5007.0910000000003"/>
    <n v="8687739.1989999991"/>
    <n v="8687.7391989999996"/>
    <x v="2"/>
  </r>
  <r>
    <n v="202208"/>
    <x v="24"/>
    <s v="2022"/>
    <s v="08"/>
    <n v="65000000"/>
    <x v="1"/>
    <x v="5"/>
    <n v="10687564"/>
    <n v="13182347998"/>
    <n v="10687.564"/>
    <n v="13182347.998"/>
    <n v="13182.347997999999"/>
    <x v="2"/>
  </r>
  <r>
    <n v="202208"/>
    <x v="24"/>
    <s v="2022"/>
    <s v="08"/>
    <n v="65000000"/>
    <x v="1"/>
    <x v="6"/>
    <n v="6195328"/>
    <n v="16126571495"/>
    <n v="6195.3280000000004"/>
    <n v="16126571.494999999"/>
    <n v="16126.571495"/>
    <x v="2"/>
  </r>
  <r>
    <n v="202208"/>
    <x v="24"/>
    <s v="2022"/>
    <s v="08"/>
    <n v="68000000"/>
    <x v="2"/>
    <x v="0"/>
    <n v="5387875"/>
    <n v="2673709825"/>
    <n v="5387.875"/>
    <n v="2673709.8250000002"/>
    <n v="2673.7098249999999"/>
    <x v="2"/>
  </r>
  <r>
    <n v="202208"/>
    <x v="24"/>
    <s v="2022"/>
    <s v="08"/>
    <n v="68000000"/>
    <x v="2"/>
    <x v="1"/>
    <n v="318827"/>
    <n v="765258681"/>
    <n v="318.827"/>
    <n v="765258.68099999998"/>
    <n v="765.25868100000002"/>
    <x v="2"/>
  </r>
  <r>
    <n v="202208"/>
    <x v="24"/>
    <s v="2022"/>
    <s v="08"/>
    <n v="68000000"/>
    <x v="2"/>
    <x v="2"/>
    <n v="551603"/>
    <n v="1748440094"/>
    <n v="551.60299999999995"/>
    <n v="1748440.094"/>
    <n v="1748.440094"/>
    <x v="2"/>
  </r>
  <r>
    <n v="202208"/>
    <x v="24"/>
    <s v="2022"/>
    <s v="08"/>
    <n v="68000000"/>
    <x v="2"/>
    <x v="3"/>
    <n v="2861728"/>
    <n v="2978891686"/>
    <n v="2861.7280000000001"/>
    <n v="2978891.6860000002"/>
    <n v="2978.8916859999999"/>
    <x v="2"/>
  </r>
  <r>
    <n v="202208"/>
    <x v="24"/>
    <s v="2022"/>
    <s v="08"/>
    <n v="68000000"/>
    <x v="2"/>
    <x v="4"/>
    <n v="2300995"/>
    <n v="3816233158"/>
    <n v="2300.9949999999999"/>
    <n v="3816233.1579999998"/>
    <n v="3816.233158"/>
    <x v="2"/>
  </r>
  <r>
    <n v="202208"/>
    <x v="24"/>
    <s v="2022"/>
    <s v="08"/>
    <n v="68000000"/>
    <x v="2"/>
    <x v="5"/>
    <n v="4622280"/>
    <n v="6389075529"/>
    <n v="4622.28"/>
    <n v="6389075.5290000001"/>
    <n v="6389.0755289999997"/>
    <x v="2"/>
  </r>
  <r>
    <n v="202208"/>
    <x v="24"/>
    <s v="2022"/>
    <s v="08"/>
    <n v="68000000"/>
    <x v="2"/>
    <x v="6"/>
    <n v="2853571"/>
    <n v="7277899870"/>
    <n v="2853.5709999999999"/>
    <n v="7277899.8700000001"/>
    <n v="7277.8998700000002"/>
    <x v="2"/>
  </r>
  <r>
    <n v="202208"/>
    <x v="24"/>
    <s v="2022"/>
    <s v="08"/>
    <n v="10004000"/>
    <x v="3"/>
    <x v="0"/>
    <n v="1603163"/>
    <n v="857271049"/>
    <n v="1603.163"/>
    <n v="857271.049"/>
    <n v="857.27104899999995"/>
    <x v="2"/>
  </r>
  <r>
    <n v="202208"/>
    <x v="24"/>
    <s v="2022"/>
    <s v="08"/>
    <n v="10004000"/>
    <x v="3"/>
    <x v="1"/>
    <n v="84239"/>
    <n v="249192949"/>
    <n v="84.239000000000004"/>
    <n v="249192.94899999999"/>
    <n v="249.192949"/>
    <x v="2"/>
  </r>
  <r>
    <n v="202208"/>
    <x v="24"/>
    <s v="2022"/>
    <s v="08"/>
    <n v="10004000"/>
    <x v="3"/>
    <x v="2"/>
    <n v="157150"/>
    <n v="585966288"/>
    <n v="157.15"/>
    <n v="585966.28799999994"/>
    <n v="585.96628799999996"/>
    <x v="2"/>
  </r>
  <r>
    <n v="202208"/>
    <x v="24"/>
    <s v="2022"/>
    <s v="08"/>
    <n v="10004000"/>
    <x v="3"/>
    <x v="3"/>
    <n v="780974"/>
    <n v="864256857"/>
    <n v="780.97400000000005"/>
    <n v="864256.85699999996"/>
    <n v="864.25685699999997"/>
    <x v="2"/>
  </r>
  <r>
    <n v="202208"/>
    <x v="24"/>
    <s v="2022"/>
    <s v="08"/>
    <n v="10004000"/>
    <x v="3"/>
    <x v="4"/>
    <n v="639896"/>
    <n v="1141207224"/>
    <n v="639.89599999999996"/>
    <n v="1141207.2239999999"/>
    <n v="1141.207224"/>
    <x v="2"/>
  </r>
  <r>
    <n v="202208"/>
    <x v="24"/>
    <s v="2022"/>
    <s v="08"/>
    <n v="10004000"/>
    <x v="3"/>
    <x v="5"/>
    <n v="1280092"/>
    <n v="1817141044"/>
    <n v="1280.0920000000001"/>
    <n v="1817141.044"/>
    <n v="1817.141044"/>
    <x v="2"/>
  </r>
  <r>
    <n v="202208"/>
    <x v="24"/>
    <s v="2022"/>
    <s v="08"/>
    <n v="10004000"/>
    <x v="3"/>
    <x v="6"/>
    <n v="797053"/>
    <n v="2043228107"/>
    <n v="797.053"/>
    <n v="2043228.1070000001"/>
    <n v="2043.2281069999999"/>
    <x v="2"/>
  </r>
  <r>
    <n v="202208"/>
    <x v="24"/>
    <s v="2022"/>
    <s v="08"/>
    <n v="10018000"/>
    <x v="4"/>
    <x v="0"/>
    <n v="1536820"/>
    <n v="813136644"/>
    <n v="1536.82"/>
    <n v="813136.64399999997"/>
    <n v="813.13664400000005"/>
    <x v="2"/>
  </r>
  <r>
    <n v="202208"/>
    <x v="24"/>
    <s v="2022"/>
    <s v="08"/>
    <n v="10018000"/>
    <x v="4"/>
    <x v="1"/>
    <n v="76509"/>
    <n v="203051781"/>
    <n v="76.509"/>
    <n v="203051.78099999999"/>
    <n v="203.05178100000001"/>
    <x v="2"/>
  </r>
  <r>
    <n v="202208"/>
    <x v="24"/>
    <s v="2022"/>
    <s v="08"/>
    <n v="10018000"/>
    <x v="4"/>
    <x v="2"/>
    <n v="151685"/>
    <n v="560863257"/>
    <n v="151.685"/>
    <n v="560863.25699999998"/>
    <n v="560.86325699999998"/>
    <x v="2"/>
  </r>
  <r>
    <n v="202208"/>
    <x v="24"/>
    <s v="2022"/>
    <s v="08"/>
    <n v="10018000"/>
    <x v="4"/>
    <x v="3"/>
    <n v="686222"/>
    <n v="711546723"/>
    <n v="686.22199999999998"/>
    <n v="711546.723"/>
    <n v="711.54672300000004"/>
    <x v="2"/>
  </r>
  <r>
    <n v="202208"/>
    <x v="24"/>
    <s v="2022"/>
    <s v="08"/>
    <n v="10018000"/>
    <x v="4"/>
    <x v="4"/>
    <n v="578176"/>
    <n v="1154909654"/>
    <n v="578.17600000000004"/>
    <n v="1154909.6540000001"/>
    <n v="1154.909654"/>
    <x v="2"/>
  </r>
  <r>
    <n v="202208"/>
    <x v="24"/>
    <s v="2022"/>
    <s v="08"/>
    <n v="10018000"/>
    <x v="4"/>
    <x v="5"/>
    <n v="1288308"/>
    <n v="1775045262"/>
    <n v="1288.308"/>
    <n v="1775045.2620000001"/>
    <n v="1775.0452620000001"/>
    <x v="2"/>
  </r>
  <r>
    <n v="202208"/>
    <x v="24"/>
    <s v="2022"/>
    <s v="08"/>
    <n v="10018000"/>
    <x v="4"/>
    <x v="6"/>
    <n v="748813"/>
    <n v="1917220085"/>
    <n v="748.81299999999999"/>
    <n v="1917220.085"/>
    <n v="1917.2200849999999"/>
    <x v="2"/>
  </r>
  <r>
    <n v="202208"/>
    <x v="24"/>
    <s v="2022"/>
    <s v="08"/>
    <n v="10005000"/>
    <x v="5"/>
    <x v="0"/>
    <n v="756295"/>
    <n v="378529017"/>
    <n v="756.29499999999996"/>
    <n v="378529.01699999999"/>
    <n v="378.52901700000001"/>
    <x v="2"/>
  </r>
  <r>
    <n v="202208"/>
    <x v="24"/>
    <s v="2022"/>
    <s v="08"/>
    <n v="10005000"/>
    <x v="5"/>
    <x v="1"/>
    <n v="54171"/>
    <n v="130854347"/>
    <n v="54.170999999999999"/>
    <n v="130854.34699999999"/>
    <n v="130.85434699999999"/>
    <x v="2"/>
  </r>
  <r>
    <n v="202208"/>
    <x v="24"/>
    <s v="2022"/>
    <s v="08"/>
    <n v="10005000"/>
    <x v="5"/>
    <x v="2"/>
    <n v="90640"/>
    <n v="291782754"/>
    <n v="90.64"/>
    <n v="291782.75400000002"/>
    <n v="291.78275400000001"/>
    <x v="2"/>
  </r>
  <r>
    <n v="202208"/>
    <x v="24"/>
    <s v="2022"/>
    <s v="08"/>
    <n v="10005000"/>
    <x v="5"/>
    <x v="3"/>
    <n v="536510"/>
    <n v="574741135"/>
    <n v="536.51"/>
    <n v="574741.13500000001"/>
    <n v="574.74113499999999"/>
    <x v="2"/>
  </r>
  <r>
    <n v="202208"/>
    <x v="24"/>
    <s v="2022"/>
    <s v="08"/>
    <n v="10005000"/>
    <x v="5"/>
    <x v="4"/>
    <n v="347978"/>
    <n v="548551841"/>
    <n v="347.97800000000001"/>
    <n v="548551.84100000001"/>
    <n v="548.55184099999997"/>
    <x v="2"/>
  </r>
  <r>
    <n v="202208"/>
    <x v="24"/>
    <s v="2022"/>
    <s v="08"/>
    <n v="10005000"/>
    <x v="5"/>
    <x v="5"/>
    <n v="687486"/>
    <n v="912942466"/>
    <n v="687.48599999999999"/>
    <n v="912942.46600000001"/>
    <n v="912.94246599999997"/>
    <x v="2"/>
  </r>
  <r>
    <n v="202208"/>
    <x v="24"/>
    <s v="2022"/>
    <s v="08"/>
    <n v="10005000"/>
    <x v="5"/>
    <x v="6"/>
    <n v="488390"/>
    <n v="1198980353"/>
    <n v="488.39"/>
    <n v="1198980.3529999999"/>
    <n v="1198.9803529999999"/>
    <x v="2"/>
  </r>
  <r>
    <n v="202208"/>
    <x v="24"/>
    <s v="2022"/>
    <s v="08"/>
    <n v="66000000"/>
    <x v="6"/>
    <x v="0"/>
    <n v="6919769"/>
    <n v="3871860686"/>
    <n v="6919.7690000000002"/>
    <n v="3871860.6860000002"/>
    <n v="3871.860686"/>
    <x v="2"/>
  </r>
  <r>
    <n v="202208"/>
    <x v="24"/>
    <s v="2022"/>
    <s v="08"/>
    <n v="66000000"/>
    <x v="6"/>
    <x v="1"/>
    <n v="442668"/>
    <n v="1113449296"/>
    <n v="442.66800000000001"/>
    <n v="1113449.2960000001"/>
    <n v="1113.449296"/>
    <x v="2"/>
  </r>
  <r>
    <n v="202208"/>
    <x v="24"/>
    <s v="2022"/>
    <s v="08"/>
    <n v="66000000"/>
    <x v="6"/>
    <x v="2"/>
    <n v="727192"/>
    <n v="2399576733"/>
    <n v="727.19200000000001"/>
    <n v="2399576.733"/>
    <n v="2399.5767329999999"/>
    <x v="2"/>
  </r>
  <r>
    <n v="202208"/>
    <x v="24"/>
    <s v="2022"/>
    <s v="08"/>
    <n v="66000000"/>
    <x v="6"/>
    <x v="3"/>
    <n v="3718838"/>
    <n v="3837445931"/>
    <n v="3718.8380000000002"/>
    <n v="3837445.9309999999"/>
    <n v="3837.4459310000002"/>
    <x v="2"/>
  </r>
  <r>
    <n v="202208"/>
    <x v="24"/>
    <s v="2022"/>
    <s v="08"/>
    <n v="66000000"/>
    <x v="6"/>
    <x v="4"/>
    <n v="2652367"/>
    <n v="5380909916"/>
    <n v="2652.3670000000002"/>
    <n v="5380909.9160000002"/>
    <n v="5380.9099159999996"/>
    <x v="2"/>
  </r>
  <r>
    <n v="202208"/>
    <x v="24"/>
    <s v="2022"/>
    <s v="08"/>
    <n v="66000000"/>
    <x v="6"/>
    <x v="5"/>
    <n v="5774335"/>
    <n v="7943270803"/>
    <n v="5774.335"/>
    <n v="7943270.8030000003"/>
    <n v="7943.2708030000003"/>
    <x v="2"/>
  </r>
  <r>
    <n v="202208"/>
    <x v="24"/>
    <s v="2022"/>
    <s v="08"/>
    <n v="66000000"/>
    <x v="6"/>
    <x v="6"/>
    <n v="3472140"/>
    <n v="9909594901"/>
    <n v="3472.14"/>
    <n v="9909594.9010000005"/>
    <n v="9909.5949010000004"/>
    <x v="2"/>
  </r>
  <r>
    <n v="202208"/>
    <x v="24"/>
    <s v="2022"/>
    <s v="08"/>
    <n v="10007000"/>
    <x v="7"/>
    <x v="0"/>
    <n v="1488105"/>
    <n v="785562517"/>
    <n v="1488.105"/>
    <n v="785562.51699999999"/>
    <n v="785.56251699999996"/>
    <x v="2"/>
  </r>
  <r>
    <n v="202208"/>
    <x v="24"/>
    <s v="2022"/>
    <s v="08"/>
    <n v="10007000"/>
    <x v="7"/>
    <x v="1"/>
    <n v="132978"/>
    <n v="312180842"/>
    <n v="132.97800000000001"/>
    <n v="312180.842"/>
    <n v="312.18084199999998"/>
    <x v="2"/>
  </r>
  <r>
    <n v="202208"/>
    <x v="24"/>
    <s v="2022"/>
    <s v="08"/>
    <n v="10007000"/>
    <x v="7"/>
    <x v="2"/>
    <n v="185510"/>
    <n v="574018632"/>
    <n v="185.51"/>
    <n v="574018.63199999998"/>
    <n v="574.01863200000003"/>
    <x v="2"/>
  </r>
  <r>
    <n v="202208"/>
    <x v="24"/>
    <s v="2022"/>
    <s v="08"/>
    <n v="10007000"/>
    <x v="7"/>
    <x v="3"/>
    <n v="1075739"/>
    <n v="1173437724"/>
    <n v="1075.739"/>
    <n v="1173437.7239999999"/>
    <n v="1173.4377239999999"/>
    <x v="2"/>
  </r>
  <r>
    <n v="202208"/>
    <x v="24"/>
    <s v="2022"/>
    <s v="08"/>
    <n v="10007000"/>
    <x v="7"/>
    <x v="4"/>
    <n v="669966"/>
    <n v="1210171309"/>
    <n v="669.96600000000001"/>
    <n v="1210171.3089999999"/>
    <n v="1210.1713090000001"/>
    <x v="2"/>
  </r>
  <r>
    <n v="202208"/>
    <x v="24"/>
    <s v="2022"/>
    <s v="08"/>
    <n v="10007000"/>
    <x v="7"/>
    <x v="5"/>
    <n v="1398298"/>
    <n v="1867986669"/>
    <n v="1398.298"/>
    <n v="1867986.669"/>
    <n v="1867.9866689999999"/>
    <x v="2"/>
  </r>
  <r>
    <n v="202208"/>
    <x v="24"/>
    <s v="2022"/>
    <s v="08"/>
    <n v="10007000"/>
    <x v="7"/>
    <x v="6"/>
    <n v="959384"/>
    <n v="2733751085"/>
    <n v="959.38400000000001"/>
    <n v="2733751.085"/>
    <n v="2733.7510849999999"/>
    <x v="2"/>
  </r>
  <r>
    <n v="202208"/>
    <x v="24"/>
    <s v="2022"/>
    <s v="08"/>
    <n v="10008000"/>
    <x v="8"/>
    <x v="0"/>
    <n v="483825"/>
    <n v="248778718"/>
    <n v="483.82499999999999"/>
    <n v="248778.71799999999"/>
    <n v="248.778718"/>
    <x v="2"/>
  </r>
  <r>
    <n v="202208"/>
    <x v="24"/>
    <s v="2022"/>
    <s v="08"/>
    <n v="10008000"/>
    <x v="8"/>
    <x v="1"/>
    <n v="42604"/>
    <n v="94627370"/>
    <n v="42.603999999999999"/>
    <n v="94627.37"/>
    <n v="94.627369999999999"/>
    <x v="2"/>
  </r>
  <r>
    <n v="202208"/>
    <x v="24"/>
    <s v="2022"/>
    <s v="08"/>
    <n v="10008000"/>
    <x v="8"/>
    <x v="2"/>
    <n v="60802"/>
    <n v="191340142"/>
    <n v="60.802"/>
    <n v="191340.14199999999"/>
    <n v="191.34014199999999"/>
    <x v="2"/>
  </r>
  <r>
    <n v="202208"/>
    <x v="24"/>
    <s v="2022"/>
    <s v="08"/>
    <n v="10008000"/>
    <x v="8"/>
    <x v="3"/>
    <n v="372975"/>
    <n v="404603394"/>
    <n v="372.97500000000002"/>
    <n v="404603.39399999997"/>
    <n v="404.60339399999998"/>
    <x v="2"/>
  </r>
  <r>
    <n v="202208"/>
    <x v="24"/>
    <s v="2022"/>
    <s v="08"/>
    <n v="10008000"/>
    <x v="8"/>
    <x v="4"/>
    <n v="238429"/>
    <n v="392718282"/>
    <n v="238.429"/>
    <n v="392718.28200000001"/>
    <n v="392.71828199999999"/>
    <x v="2"/>
  </r>
  <r>
    <n v="202208"/>
    <x v="24"/>
    <s v="2022"/>
    <s v="08"/>
    <n v="10008000"/>
    <x v="8"/>
    <x v="5"/>
    <n v="465110"/>
    <n v="600505131"/>
    <n v="465.11"/>
    <n v="600505.13100000005"/>
    <n v="600.50513100000001"/>
    <x v="2"/>
  </r>
  <r>
    <n v="202208"/>
    <x v="24"/>
    <s v="2022"/>
    <s v="08"/>
    <n v="10008000"/>
    <x v="8"/>
    <x v="6"/>
    <n v="314054"/>
    <n v="874908480"/>
    <n v="314.05399999999997"/>
    <n v="874908.48"/>
    <n v="874.90848000000005"/>
    <x v="2"/>
  </r>
  <r>
    <n v="202208"/>
    <x v="24"/>
    <s v="2022"/>
    <s v="08"/>
    <n v="10009000"/>
    <x v="9"/>
    <x v="0"/>
    <n v="588312"/>
    <n v="294093532"/>
    <n v="588.31200000000001"/>
    <n v="294093.53200000001"/>
    <n v="294.09353199999998"/>
    <x v="2"/>
  </r>
  <r>
    <n v="202208"/>
    <x v="24"/>
    <s v="2022"/>
    <s v="08"/>
    <n v="10009000"/>
    <x v="9"/>
    <x v="1"/>
    <n v="55756"/>
    <n v="123490688"/>
    <n v="55.756"/>
    <n v="123490.68799999999"/>
    <n v="123.49068800000001"/>
    <x v="2"/>
  </r>
  <r>
    <n v="202208"/>
    <x v="24"/>
    <s v="2022"/>
    <s v="08"/>
    <n v="10009000"/>
    <x v="9"/>
    <x v="2"/>
    <n v="79409"/>
    <n v="244989967"/>
    <n v="79.409000000000006"/>
    <n v="244989.967"/>
    <n v="244.98996700000001"/>
    <x v="2"/>
  </r>
  <r>
    <n v="202208"/>
    <x v="24"/>
    <s v="2022"/>
    <s v="08"/>
    <n v="10009000"/>
    <x v="9"/>
    <x v="3"/>
    <n v="502111"/>
    <n v="545592019"/>
    <n v="502.11099999999999"/>
    <n v="545592.01899999997"/>
    <n v="545.59201900000005"/>
    <x v="2"/>
  </r>
  <r>
    <n v="202208"/>
    <x v="24"/>
    <s v="2022"/>
    <s v="08"/>
    <n v="10009000"/>
    <x v="9"/>
    <x v="4"/>
    <n v="293558"/>
    <n v="509004068"/>
    <n v="293.55799999999999"/>
    <n v="509004.06800000003"/>
    <n v="509.00406800000002"/>
    <x v="2"/>
  </r>
  <r>
    <n v="202208"/>
    <x v="24"/>
    <s v="2022"/>
    <s v="08"/>
    <n v="10009000"/>
    <x v="9"/>
    <x v="5"/>
    <n v="574672"/>
    <n v="769538967"/>
    <n v="574.67200000000003"/>
    <n v="769538.96699999995"/>
    <n v="769.53896699999996"/>
    <x v="2"/>
  </r>
  <r>
    <n v="202208"/>
    <x v="24"/>
    <s v="2022"/>
    <s v="08"/>
    <n v="10009000"/>
    <x v="9"/>
    <x v="6"/>
    <n v="391528"/>
    <n v="1123173557"/>
    <n v="391.52800000000002"/>
    <n v="1123173.557"/>
    <n v="1123.1735570000001"/>
    <x v="2"/>
  </r>
  <r>
    <n v="202208"/>
    <x v="24"/>
    <s v="2022"/>
    <s v="08"/>
    <n v="10010000"/>
    <x v="10"/>
    <x v="0"/>
    <n v="389879"/>
    <n v="200491829"/>
    <n v="389.87900000000002"/>
    <n v="200491.829"/>
    <n v="200.491829"/>
    <x v="2"/>
  </r>
  <r>
    <n v="202208"/>
    <x v="24"/>
    <s v="2022"/>
    <s v="08"/>
    <n v="10010000"/>
    <x v="10"/>
    <x v="1"/>
    <n v="37305"/>
    <n v="91836655"/>
    <n v="37.305"/>
    <n v="91836.654999999999"/>
    <n v="91.836654999999993"/>
    <x v="2"/>
  </r>
  <r>
    <n v="202208"/>
    <x v="24"/>
    <s v="2022"/>
    <s v="08"/>
    <n v="10010000"/>
    <x v="10"/>
    <x v="2"/>
    <n v="53725"/>
    <n v="161475433"/>
    <n v="53.725000000000001"/>
    <n v="161475.43299999999"/>
    <n v="161.47543300000001"/>
    <x v="2"/>
  </r>
  <r>
    <n v="202208"/>
    <x v="24"/>
    <s v="2022"/>
    <s v="08"/>
    <n v="10010000"/>
    <x v="10"/>
    <x v="3"/>
    <n v="368937"/>
    <n v="380961112"/>
    <n v="368.93700000000001"/>
    <n v="380961.11200000002"/>
    <n v="380.96111200000001"/>
    <x v="2"/>
  </r>
  <r>
    <n v="202208"/>
    <x v="24"/>
    <s v="2022"/>
    <s v="08"/>
    <n v="10010000"/>
    <x v="10"/>
    <x v="4"/>
    <n v="223221"/>
    <n v="328970014"/>
    <n v="223.221"/>
    <n v="328970.01400000002"/>
    <n v="328.97001399999999"/>
    <x v="2"/>
  </r>
  <r>
    <n v="202208"/>
    <x v="24"/>
    <s v="2022"/>
    <s v="08"/>
    <n v="10010000"/>
    <x v="10"/>
    <x v="5"/>
    <n v="434549"/>
    <n v="583029391"/>
    <n v="434.54899999999998"/>
    <n v="583029.39099999995"/>
    <n v="583.02939100000003"/>
    <x v="2"/>
  </r>
  <r>
    <n v="202208"/>
    <x v="24"/>
    <s v="2022"/>
    <s v="08"/>
    <n v="10010000"/>
    <x v="10"/>
    <x v="6"/>
    <n v="284581"/>
    <n v="770684796"/>
    <n v="284.58100000000002"/>
    <n v="770684.79599999997"/>
    <n v="770.68479600000001"/>
    <x v="2"/>
  </r>
  <r>
    <n v="202208"/>
    <x v="24"/>
    <s v="2022"/>
    <s v="08"/>
    <n v="10020000"/>
    <x v="11"/>
    <x v="0"/>
    <n v="434985"/>
    <n v="225485352"/>
    <n v="434.98500000000001"/>
    <n v="225485.35200000001"/>
    <n v="225.48535200000001"/>
    <x v="2"/>
  </r>
  <r>
    <n v="202208"/>
    <x v="24"/>
    <s v="2022"/>
    <s v="08"/>
    <n v="10020000"/>
    <x v="11"/>
    <x v="1"/>
    <n v="33371"/>
    <n v="80408138"/>
    <n v="33.371000000000002"/>
    <n v="80408.138000000006"/>
    <n v="80.408137999999994"/>
    <x v="2"/>
  </r>
  <r>
    <n v="202208"/>
    <x v="24"/>
    <s v="2022"/>
    <s v="08"/>
    <n v="10020000"/>
    <x v="11"/>
    <x v="2"/>
    <n v="56529"/>
    <n v="188275240"/>
    <n v="56.529000000000003"/>
    <n v="188275.24"/>
    <n v="188.27524"/>
    <x v="2"/>
  </r>
  <r>
    <n v="202208"/>
    <x v="24"/>
    <s v="2022"/>
    <s v="08"/>
    <n v="10020000"/>
    <x v="11"/>
    <x v="3"/>
    <n v="274792"/>
    <n v="277415512"/>
    <n v="274.79199999999997"/>
    <n v="277415.51199999999"/>
    <n v="277.41551199999998"/>
    <x v="2"/>
  </r>
  <r>
    <n v="202208"/>
    <x v="24"/>
    <s v="2022"/>
    <s v="08"/>
    <n v="10020000"/>
    <x v="11"/>
    <x v="4"/>
    <n v="183390"/>
    <n v="319326271"/>
    <n v="183.39"/>
    <n v="319326.27100000001"/>
    <n v="319.32627100000002"/>
    <x v="2"/>
  </r>
  <r>
    <n v="202208"/>
    <x v="24"/>
    <s v="2022"/>
    <s v="08"/>
    <n v="10020000"/>
    <x v="11"/>
    <x v="5"/>
    <n v="442631"/>
    <n v="603868730"/>
    <n v="442.63099999999997"/>
    <n v="603868.73"/>
    <n v="603.86873000000003"/>
    <x v="2"/>
  </r>
  <r>
    <n v="202208"/>
    <x v="24"/>
    <s v="2022"/>
    <s v="08"/>
    <n v="10020000"/>
    <x v="11"/>
    <x v="6"/>
    <n v="265510"/>
    <n v="768454539"/>
    <n v="265.51"/>
    <n v="768454.53899999999"/>
    <n v="768.45453899999995"/>
    <x v="2"/>
  </r>
  <r>
    <n v="202208"/>
    <x v="24"/>
    <s v="2022"/>
    <s v="08"/>
    <n v="67000000"/>
    <x v="12"/>
    <x v="0"/>
    <n v="2989799"/>
    <n v="1560534675"/>
    <n v="2989.799"/>
    <n v="1560534.675"/>
    <n v="1560.5346750000001"/>
    <x v="2"/>
  </r>
  <r>
    <n v="202208"/>
    <x v="24"/>
    <s v="2022"/>
    <s v="08"/>
    <n v="67000000"/>
    <x v="12"/>
    <x v="1"/>
    <n v="226558"/>
    <n v="504257503"/>
    <n v="226.55799999999999"/>
    <n v="504257.50300000003"/>
    <n v="504.25750299999999"/>
    <x v="2"/>
  </r>
  <r>
    <n v="202208"/>
    <x v="24"/>
    <s v="2022"/>
    <s v="08"/>
    <n v="67000000"/>
    <x v="12"/>
    <x v="2"/>
    <n v="408093"/>
    <n v="1248137149"/>
    <n v="408.09300000000002"/>
    <n v="1248137.149"/>
    <n v="1248.1371489999999"/>
    <x v="2"/>
  </r>
  <r>
    <n v="202208"/>
    <x v="24"/>
    <s v="2022"/>
    <s v="08"/>
    <n v="67000000"/>
    <x v="12"/>
    <x v="3"/>
    <n v="2014815"/>
    <n v="2055527622"/>
    <n v="2014.8150000000001"/>
    <n v="2055527.622"/>
    <n v="2055.5276220000001"/>
    <x v="2"/>
  </r>
  <r>
    <n v="202208"/>
    <x v="24"/>
    <s v="2022"/>
    <s v="08"/>
    <n v="67000000"/>
    <x v="12"/>
    <x v="4"/>
    <n v="1429565"/>
    <n v="2338016036"/>
    <n v="1429.5650000000001"/>
    <n v="2338016.0359999998"/>
    <n v="2338.016036"/>
    <x v="2"/>
  </r>
  <r>
    <n v="202208"/>
    <x v="24"/>
    <s v="2022"/>
    <s v="08"/>
    <n v="67000000"/>
    <x v="12"/>
    <x v="5"/>
    <n v="3213900"/>
    <n v="4400954908"/>
    <n v="3213.9"/>
    <n v="4400954.9079999998"/>
    <n v="4400.9549079999997"/>
    <x v="2"/>
  </r>
  <r>
    <n v="202208"/>
    <x v="24"/>
    <s v="2022"/>
    <s v="08"/>
    <n v="67000000"/>
    <x v="12"/>
    <x v="6"/>
    <n v="2016724"/>
    <n v="5420909795"/>
    <n v="2016.7239999999999"/>
    <n v="5420909.7949999999"/>
    <n v="5420.9097949999996"/>
    <x v="2"/>
  </r>
  <r>
    <n v="202208"/>
    <x v="24"/>
    <s v="2022"/>
    <s v="08"/>
    <n v="64000000"/>
    <x v="13"/>
    <x v="0"/>
    <n v="5252133"/>
    <n v="2969877168"/>
    <n v="5252.1329999999998"/>
    <n v="2969877.1680000001"/>
    <n v="2969.877168"/>
    <x v="2"/>
  </r>
  <r>
    <n v="202208"/>
    <x v="24"/>
    <s v="2022"/>
    <s v="08"/>
    <n v="64000000"/>
    <x v="13"/>
    <x v="1"/>
    <n v="353429"/>
    <n v="791119244"/>
    <n v="353.42899999999997"/>
    <n v="791119.24399999995"/>
    <n v="791.11924399999998"/>
    <x v="2"/>
  </r>
  <r>
    <n v="202208"/>
    <x v="24"/>
    <s v="2022"/>
    <s v="08"/>
    <n v="64000000"/>
    <x v="13"/>
    <x v="2"/>
    <n v="627488"/>
    <n v="1989897100"/>
    <n v="627.48800000000006"/>
    <n v="1989897.1"/>
    <n v="1989.8970999999999"/>
    <x v="2"/>
  </r>
  <r>
    <n v="202208"/>
    <x v="24"/>
    <s v="2022"/>
    <s v="08"/>
    <n v="64000000"/>
    <x v="13"/>
    <x v="3"/>
    <n v="3098605"/>
    <n v="3123186924"/>
    <n v="3098.605"/>
    <n v="3123186.9240000001"/>
    <n v="3123.1869240000001"/>
    <x v="2"/>
  </r>
  <r>
    <n v="202208"/>
    <x v="24"/>
    <s v="2022"/>
    <s v="08"/>
    <n v="64000000"/>
    <x v="13"/>
    <x v="4"/>
    <n v="2255807"/>
    <n v="3528194900"/>
    <n v="2255.8069999999998"/>
    <n v="3528194.9"/>
    <n v="3528.1949"/>
    <x v="2"/>
  </r>
  <r>
    <n v="202208"/>
    <x v="24"/>
    <s v="2022"/>
    <s v="08"/>
    <n v="64000000"/>
    <x v="13"/>
    <x v="5"/>
    <n v="5151822"/>
    <n v="7053207056"/>
    <n v="5151.8220000000001"/>
    <n v="7053207.0559999999"/>
    <n v="7053.2070560000002"/>
    <x v="2"/>
  </r>
  <r>
    <n v="202208"/>
    <x v="24"/>
    <s v="2022"/>
    <s v="08"/>
    <n v="64000000"/>
    <x v="13"/>
    <x v="6"/>
    <n v="2986865"/>
    <n v="8574601532"/>
    <n v="2986.8649999999998"/>
    <n v="8574601.5319999997"/>
    <n v="8574.6015320000006"/>
    <x v="2"/>
  </r>
  <r>
    <n v="202208"/>
    <x v="24"/>
    <s v="2022"/>
    <s v="08"/>
    <n v="10013000"/>
    <x v="14"/>
    <x v="0"/>
    <n v="730135"/>
    <n v="399959762"/>
    <n v="730.13499999999999"/>
    <n v="399959.76199999999"/>
    <n v="399.95976200000001"/>
    <x v="2"/>
  </r>
  <r>
    <n v="202208"/>
    <x v="24"/>
    <s v="2022"/>
    <s v="08"/>
    <n v="10013000"/>
    <x v="14"/>
    <x v="1"/>
    <n v="62303"/>
    <n v="135260114"/>
    <n v="62.302999999999997"/>
    <n v="135260.114"/>
    <n v="135.26011399999999"/>
    <x v="2"/>
  </r>
  <r>
    <n v="202208"/>
    <x v="24"/>
    <s v="2022"/>
    <s v="08"/>
    <n v="10013000"/>
    <x v="14"/>
    <x v="2"/>
    <n v="103977"/>
    <n v="321535098"/>
    <n v="103.977"/>
    <n v="321535.098"/>
    <n v="321.535098"/>
    <x v="2"/>
  </r>
  <r>
    <n v="202208"/>
    <x v="24"/>
    <s v="2022"/>
    <s v="08"/>
    <n v="10013000"/>
    <x v="14"/>
    <x v="3"/>
    <n v="619464"/>
    <n v="650723425"/>
    <n v="619.46400000000006"/>
    <n v="650723.42500000005"/>
    <n v="650.72342500000002"/>
    <x v="2"/>
  </r>
  <r>
    <n v="202208"/>
    <x v="24"/>
    <s v="2022"/>
    <s v="08"/>
    <n v="10013000"/>
    <x v="14"/>
    <x v="4"/>
    <n v="382096"/>
    <n v="561780414"/>
    <n v="382.096"/>
    <n v="561780.41399999999"/>
    <n v="561.78041399999995"/>
    <x v="2"/>
  </r>
  <r>
    <n v="202208"/>
    <x v="24"/>
    <s v="2022"/>
    <s v="08"/>
    <n v="10013000"/>
    <x v="14"/>
    <x v="5"/>
    <n v="787089"/>
    <n v="1079029043"/>
    <n v="787.08900000000006"/>
    <n v="1079029.0430000001"/>
    <n v="1079.029043"/>
    <x v="2"/>
  </r>
  <r>
    <n v="202208"/>
    <x v="24"/>
    <s v="2022"/>
    <s v="08"/>
    <n v="10013000"/>
    <x v="14"/>
    <x v="6"/>
    <n v="531942"/>
    <n v="1650863815"/>
    <n v="531.94200000000001"/>
    <n v="1650863.8149999999"/>
    <n v="1650.8638149999999"/>
    <x v="2"/>
  </r>
  <r>
    <n v="202208"/>
    <x v="24"/>
    <s v="2022"/>
    <s v="08"/>
    <n v="10017000"/>
    <x v="15"/>
    <x v="0"/>
    <n v="694751"/>
    <n v="357036732"/>
    <n v="694.75099999999998"/>
    <n v="357036.73200000002"/>
    <n v="357.03673199999997"/>
    <x v="2"/>
  </r>
  <r>
    <n v="202208"/>
    <x v="24"/>
    <s v="2022"/>
    <s v="08"/>
    <n v="10017000"/>
    <x v="15"/>
    <x v="1"/>
    <n v="52966"/>
    <n v="120134170"/>
    <n v="52.966000000000001"/>
    <n v="120134.17"/>
    <n v="120.13417"/>
    <x v="2"/>
  </r>
  <r>
    <n v="202208"/>
    <x v="24"/>
    <s v="2022"/>
    <s v="08"/>
    <n v="10017000"/>
    <x v="15"/>
    <x v="2"/>
    <n v="73694"/>
    <n v="249717094"/>
    <n v="73.694000000000003"/>
    <n v="249717.09400000001"/>
    <n v="249.717094"/>
    <x v="2"/>
  </r>
  <r>
    <n v="202208"/>
    <x v="24"/>
    <s v="2022"/>
    <s v="08"/>
    <n v="10017000"/>
    <x v="15"/>
    <x v="3"/>
    <n v="436017"/>
    <n v="397202430"/>
    <n v="436.017"/>
    <n v="397202.43"/>
    <n v="397.20242999999999"/>
    <x v="2"/>
  </r>
  <r>
    <n v="202208"/>
    <x v="24"/>
    <s v="2022"/>
    <s v="08"/>
    <n v="10017000"/>
    <x v="15"/>
    <x v="4"/>
    <n v="332669"/>
    <n v="500220771"/>
    <n v="332.66899999999998"/>
    <n v="500220.77100000001"/>
    <n v="500.22077100000001"/>
    <x v="2"/>
  </r>
  <r>
    <n v="202208"/>
    <x v="24"/>
    <s v="2022"/>
    <s v="08"/>
    <n v="10017000"/>
    <x v="15"/>
    <x v="5"/>
    <n v="673132"/>
    <n v="787745197"/>
    <n v="673.13199999999995"/>
    <n v="787745.19700000004"/>
    <n v="787.74519699999996"/>
    <x v="2"/>
  </r>
  <r>
    <n v="202208"/>
    <x v="24"/>
    <s v="2022"/>
    <s v="08"/>
    <n v="10017000"/>
    <x v="15"/>
    <x v="6"/>
    <n v="466741"/>
    <n v="1079560350"/>
    <n v="466.74099999999999"/>
    <n v="1079560.3500000001"/>
    <n v="1079.56035"/>
    <x v="2"/>
  </r>
  <r>
    <n v="202208"/>
    <x v="24"/>
    <s v="2022"/>
    <s v="08"/>
    <n v="10002000"/>
    <x v="16"/>
    <x v="0"/>
    <n v="538204"/>
    <n v="263813629"/>
    <n v="538.20399999999995"/>
    <n v="263813.62900000002"/>
    <n v="263.81362899999999"/>
    <x v="2"/>
  </r>
  <r>
    <n v="202208"/>
    <x v="24"/>
    <s v="2022"/>
    <s v="08"/>
    <n v="10002000"/>
    <x v="16"/>
    <x v="1"/>
    <n v="43632"/>
    <n v="98663651"/>
    <n v="43.631999999999998"/>
    <n v="98663.650999999998"/>
    <n v="98.663651000000002"/>
    <x v="2"/>
  </r>
  <r>
    <n v="202208"/>
    <x v="24"/>
    <s v="2022"/>
    <s v="08"/>
    <n v="10002000"/>
    <x v="16"/>
    <x v="2"/>
    <n v="74211"/>
    <n v="235053556"/>
    <n v="74.210999999999999"/>
    <n v="235053.55600000001"/>
    <n v="235.05355599999999"/>
    <x v="2"/>
  </r>
  <r>
    <n v="202208"/>
    <x v="24"/>
    <s v="2022"/>
    <s v="08"/>
    <n v="10002000"/>
    <x v="16"/>
    <x v="3"/>
    <n v="367423"/>
    <n v="375400134"/>
    <n v="367.423"/>
    <n v="375400.13400000002"/>
    <n v="375.40013399999998"/>
    <x v="2"/>
  </r>
  <r>
    <n v="202208"/>
    <x v="24"/>
    <s v="2022"/>
    <s v="08"/>
    <n v="10002000"/>
    <x v="16"/>
    <x v="4"/>
    <n v="278282"/>
    <n v="436970429"/>
    <n v="278.28199999999998"/>
    <n v="436970.429"/>
    <n v="436.97042900000002"/>
    <x v="2"/>
  </r>
  <r>
    <n v="202208"/>
    <x v="24"/>
    <s v="2022"/>
    <s v="08"/>
    <n v="10002000"/>
    <x v="16"/>
    <x v="5"/>
    <n v="592733"/>
    <n v="709446263"/>
    <n v="592.73299999999995"/>
    <n v="709446.26300000004"/>
    <n v="709.44626300000004"/>
    <x v="2"/>
  </r>
  <r>
    <n v="202208"/>
    <x v="24"/>
    <s v="2022"/>
    <s v="08"/>
    <n v="10002000"/>
    <x v="16"/>
    <x v="6"/>
    <n v="349894"/>
    <n v="952028319"/>
    <n v="349.89400000000001"/>
    <n v="952028.31900000002"/>
    <n v="952.02831900000001"/>
    <x v="2"/>
  </r>
  <r>
    <n v="202208"/>
    <x v="24"/>
    <s v="2022"/>
    <s v="08"/>
    <n v="10015000"/>
    <x v="17"/>
    <x v="0"/>
    <n v="402320"/>
    <n v="219233434"/>
    <n v="402.32"/>
    <n v="219233.43400000001"/>
    <n v="219.23343399999999"/>
    <x v="2"/>
  </r>
  <r>
    <n v="202208"/>
    <x v="24"/>
    <s v="2022"/>
    <s v="08"/>
    <n v="10015000"/>
    <x v="17"/>
    <x v="1"/>
    <n v="29540"/>
    <n v="69004706"/>
    <n v="29.54"/>
    <n v="69004.706000000006"/>
    <n v="69.004705999999999"/>
    <x v="2"/>
  </r>
  <r>
    <n v="202208"/>
    <x v="24"/>
    <s v="2022"/>
    <s v="08"/>
    <n v="10015000"/>
    <x v="17"/>
    <x v="2"/>
    <n v="48343"/>
    <n v="167360702"/>
    <n v="48.343000000000004"/>
    <n v="167360.70199999999"/>
    <n v="167.360702"/>
    <x v="2"/>
  </r>
  <r>
    <n v="202208"/>
    <x v="24"/>
    <s v="2022"/>
    <s v="08"/>
    <n v="10015000"/>
    <x v="17"/>
    <x v="3"/>
    <n v="269226"/>
    <n v="266756634"/>
    <n v="269.226"/>
    <n v="266756.63400000002"/>
    <n v="266.75663400000002"/>
    <x v="2"/>
  </r>
  <r>
    <n v="202208"/>
    <x v="24"/>
    <s v="2022"/>
    <s v="08"/>
    <n v="10015000"/>
    <x v="17"/>
    <x v="4"/>
    <n v="185646"/>
    <n v="290124273"/>
    <n v="185.64599999999999"/>
    <n v="290124.27299999999"/>
    <n v="290.12427300000002"/>
    <x v="2"/>
  </r>
  <r>
    <n v="202208"/>
    <x v="24"/>
    <s v="2022"/>
    <s v="08"/>
    <n v="10015000"/>
    <x v="17"/>
    <x v="5"/>
    <n v="384310"/>
    <n v="491224177"/>
    <n v="384.31"/>
    <n v="491224.17700000003"/>
    <n v="491.224177"/>
    <x v="2"/>
  </r>
  <r>
    <n v="202208"/>
    <x v="24"/>
    <s v="2022"/>
    <s v="08"/>
    <n v="10015000"/>
    <x v="17"/>
    <x v="6"/>
    <n v="230933"/>
    <n v="663370281"/>
    <n v="230.93299999999999"/>
    <n v="663370.28099999996"/>
    <n v="663.37028099999998"/>
    <x v="2"/>
  </r>
  <r>
    <n v="202208"/>
    <x v="24"/>
    <s v="2022"/>
    <s v="08"/>
    <n v="10014000"/>
    <x v="18"/>
    <x v="0"/>
    <n v="201590"/>
    <n v="102496699"/>
    <n v="201.59"/>
    <n v="102496.69899999999"/>
    <n v="102.49669900000001"/>
    <x v="2"/>
  </r>
  <r>
    <n v="202208"/>
    <x v="24"/>
    <s v="2022"/>
    <s v="08"/>
    <n v="10014000"/>
    <x v="18"/>
    <x v="1"/>
    <n v="17089"/>
    <n v="36483791"/>
    <n v="17.088999999999999"/>
    <n v="36483.790999999997"/>
    <n v="36.483790999999997"/>
    <x v="2"/>
  </r>
  <r>
    <n v="202208"/>
    <x v="24"/>
    <s v="2022"/>
    <s v="08"/>
    <n v="10014000"/>
    <x v="18"/>
    <x v="2"/>
    <n v="24958"/>
    <n v="80147099"/>
    <n v="24.957999999999998"/>
    <n v="80147.099000000002"/>
    <n v="80.147098999999997"/>
    <x v="2"/>
  </r>
  <r>
    <n v="202208"/>
    <x v="24"/>
    <s v="2022"/>
    <s v="08"/>
    <n v="10014000"/>
    <x v="18"/>
    <x v="3"/>
    <n v="151895"/>
    <n v="147668253"/>
    <n v="151.89500000000001"/>
    <n v="147668.253"/>
    <n v="147.66825299999999"/>
    <x v="2"/>
  </r>
  <r>
    <n v="202208"/>
    <x v="24"/>
    <s v="2022"/>
    <s v="08"/>
    <n v="10014000"/>
    <x v="18"/>
    <x v="4"/>
    <n v="97610"/>
    <n v="151504808"/>
    <n v="97.61"/>
    <n v="151504.80799999999"/>
    <n v="151.504808"/>
    <x v="2"/>
  </r>
  <r>
    <n v="202208"/>
    <x v="24"/>
    <s v="2022"/>
    <s v="08"/>
    <n v="10014000"/>
    <x v="18"/>
    <x v="5"/>
    <n v="190933"/>
    <n v="241647133"/>
    <n v="190.93299999999999"/>
    <n v="241647.133"/>
    <n v="241.647133"/>
    <x v="2"/>
  </r>
  <r>
    <n v="202208"/>
    <x v="24"/>
    <s v="2022"/>
    <s v="08"/>
    <n v="10014000"/>
    <x v="18"/>
    <x v="6"/>
    <n v="113458"/>
    <n v="342620701"/>
    <n v="113.458"/>
    <n v="342620.701"/>
    <n v="342.620701"/>
    <x v="2"/>
  </r>
  <r>
    <n v="202208"/>
    <x v="24"/>
    <s v="2022"/>
    <s v="08"/>
    <n v="10016000"/>
    <x v="19"/>
    <x v="0"/>
    <n v="82089"/>
    <n v="40073327"/>
    <n v="82.088999999999999"/>
    <n v="40073.326999999997"/>
    <n v="40.073326999999999"/>
    <x v="2"/>
  </r>
  <r>
    <n v="202208"/>
    <x v="24"/>
    <s v="2022"/>
    <s v="08"/>
    <n v="10016000"/>
    <x v="19"/>
    <x v="1"/>
    <n v="8214"/>
    <n v="21014512"/>
    <n v="8.2140000000000004"/>
    <n v="21014.511999999999"/>
    <n v="21.014512"/>
    <x v="2"/>
  </r>
  <r>
    <n v="202208"/>
    <x v="24"/>
    <s v="2022"/>
    <s v="08"/>
    <n v="10016000"/>
    <x v="19"/>
    <x v="2"/>
    <n v="12660"/>
    <n v="39193990"/>
    <n v="12.66"/>
    <n v="39193.99"/>
    <n v="39.193989999999999"/>
    <x v="2"/>
  </r>
  <r>
    <n v="202208"/>
    <x v="24"/>
    <s v="2022"/>
    <s v="08"/>
    <n v="10016000"/>
    <x v="19"/>
    <x v="3"/>
    <n v="61926"/>
    <n v="78677294"/>
    <n v="61.926000000000002"/>
    <n v="78677.293999999994"/>
    <n v="78.677294000000003"/>
    <x v="2"/>
  </r>
  <r>
    <n v="202208"/>
    <x v="24"/>
    <s v="2022"/>
    <s v="08"/>
    <n v="10016000"/>
    <x v="19"/>
    <x v="4"/>
    <n v="47931"/>
    <n v="125002138"/>
    <n v="47.930999999999997"/>
    <n v="125002.13800000001"/>
    <n v="125.002138"/>
    <x v="2"/>
  </r>
  <r>
    <n v="202208"/>
    <x v="24"/>
    <s v="2022"/>
    <s v="08"/>
    <n v="10016000"/>
    <x v="19"/>
    <x v="5"/>
    <n v="90910"/>
    <n v="108120997"/>
    <n v="90.91"/>
    <n v="108120.997"/>
    <n v="108.120997"/>
    <x v="2"/>
  </r>
  <r>
    <n v="202208"/>
    <x v="24"/>
    <s v="2022"/>
    <s v="08"/>
    <n v="10016000"/>
    <x v="19"/>
    <x v="6"/>
    <n v="52187"/>
    <n v="144568707"/>
    <n v="52.186999999999998"/>
    <n v="144568.70699999999"/>
    <n v="144.56870699999999"/>
    <x v="2"/>
  </r>
  <r>
    <n v="202208"/>
    <x v="24"/>
    <s v="2022"/>
    <s v="08"/>
    <s v="9002000"/>
    <x v="20"/>
    <x v="0"/>
    <n v="71521"/>
    <n v="36368326"/>
    <n v="71.521000000000001"/>
    <n v="36368.326000000001"/>
    <n v="36.368326000000003"/>
    <x v="2"/>
  </r>
  <r>
    <n v="202208"/>
    <x v="24"/>
    <s v="2022"/>
    <s v="08"/>
    <s v="9002000"/>
    <x v="20"/>
    <x v="1"/>
    <n v="6759"/>
    <n v="13236928"/>
    <n v="6.7590000000000003"/>
    <n v="13236.928"/>
    <n v="13.236928000000001"/>
    <x v="2"/>
  </r>
  <r>
    <n v="202208"/>
    <x v="24"/>
    <s v="2022"/>
    <s v="08"/>
    <s v="9002000"/>
    <x v="20"/>
    <x v="2"/>
    <n v="12471"/>
    <n v="42462467"/>
    <n v="12.471"/>
    <n v="42462.466999999997"/>
    <n v="42.462466999999997"/>
    <x v="2"/>
  </r>
  <r>
    <n v="202208"/>
    <x v="24"/>
    <s v="2022"/>
    <s v="08"/>
    <s v="9002000"/>
    <x v="20"/>
    <x v="3"/>
    <n v="43073"/>
    <n v="58439174"/>
    <n v="43.073"/>
    <n v="58439.173999999999"/>
    <n v="58.439174000000001"/>
    <x v="2"/>
  </r>
  <r>
    <n v="202208"/>
    <x v="24"/>
    <s v="2022"/>
    <s v="08"/>
    <s v="9002000"/>
    <x v="20"/>
    <x v="4"/>
    <n v="40410"/>
    <n v="59193057"/>
    <n v="40.409999999999997"/>
    <n v="59193.057000000001"/>
    <n v="59.193057000000003"/>
    <x v="2"/>
  </r>
  <r>
    <n v="202208"/>
    <x v="24"/>
    <s v="2022"/>
    <s v="08"/>
    <s v="9002000"/>
    <x v="20"/>
    <x v="5"/>
    <n v="96333"/>
    <n v="107902490"/>
    <n v="96.332999999999998"/>
    <n v="107902.49"/>
    <n v="107.90249"/>
    <x v="2"/>
  </r>
  <r>
    <n v="202208"/>
    <x v="24"/>
    <s v="2022"/>
    <s v="08"/>
    <s v="9002000"/>
    <x v="20"/>
    <x v="6"/>
    <n v="42877"/>
    <n v="113186022"/>
    <n v="42.877000000000002"/>
    <n v="113186.022"/>
    <n v="113.18602199999999"/>
    <x v="2"/>
  </r>
  <r>
    <n v="202208"/>
    <x v="24"/>
    <s v="2022"/>
    <s v="08"/>
    <n v="9007000"/>
    <x v="21"/>
    <x v="0"/>
    <n v="13261"/>
    <n v="10141659"/>
    <n v="13.260999999999999"/>
    <n v="10141.659"/>
    <n v="10.141659000000001"/>
    <x v="2"/>
  </r>
  <r>
    <n v="202208"/>
    <x v="24"/>
    <s v="2022"/>
    <s v="08"/>
    <n v="9007000"/>
    <x v="21"/>
    <x v="1"/>
    <n v="1126"/>
    <n v="2590397"/>
    <n v="1.1259999999999999"/>
    <n v="2590.3969999999999"/>
    <n v="2.5903969999999998"/>
    <x v="2"/>
  </r>
  <r>
    <n v="202208"/>
    <x v="24"/>
    <s v="2022"/>
    <s v="08"/>
    <n v="9007000"/>
    <x v="21"/>
    <x v="2"/>
    <n v="2031"/>
    <n v="6027983"/>
    <n v="2.0310000000000001"/>
    <n v="6027.9830000000002"/>
    <n v="6.0279829999999999"/>
    <x v="2"/>
  </r>
  <r>
    <n v="202208"/>
    <x v="24"/>
    <s v="2022"/>
    <s v="08"/>
    <n v="9007000"/>
    <x v="21"/>
    <x v="3"/>
    <n v="8675"/>
    <n v="14082047"/>
    <n v="8.6750000000000007"/>
    <n v="14082.047"/>
    <n v="14.082046999999999"/>
    <x v="2"/>
  </r>
  <r>
    <n v="202208"/>
    <x v="24"/>
    <s v="2022"/>
    <s v="08"/>
    <n v="9007000"/>
    <x v="21"/>
    <x v="4"/>
    <n v="7484"/>
    <n v="12737464"/>
    <n v="7.484"/>
    <n v="12737.464"/>
    <n v="12.737463999999999"/>
    <x v="2"/>
  </r>
  <r>
    <n v="202208"/>
    <x v="24"/>
    <s v="2022"/>
    <s v="08"/>
    <n v="9007000"/>
    <x v="21"/>
    <x v="5"/>
    <n v="13823"/>
    <n v="16348706"/>
    <n v="13.823"/>
    <n v="16348.706"/>
    <n v="16.348706"/>
    <x v="2"/>
  </r>
  <r>
    <n v="202208"/>
    <x v="24"/>
    <s v="2022"/>
    <s v="08"/>
    <n v="9007000"/>
    <x v="21"/>
    <x v="6"/>
    <n v="8895"/>
    <n v="22154305"/>
    <n v="8.8949999999999996"/>
    <n v="22154.305"/>
    <n v="22.154305000000001"/>
    <x v="2"/>
  </r>
  <r>
    <n v="202209"/>
    <x v="25"/>
    <s v="2022"/>
    <s v="09"/>
    <n v="63000000"/>
    <x v="0"/>
    <x v="0"/>
    <n v="10839683"/>
    <n v="6343528204"/>
    <n v="10839.683000000001"/>
    <n v="6343528.2039999999"/>
    <n v="6343.5282040000002"/>
    <x v="2"/>
  </r>
  <r>
    <n v="202209"/>
    <x v="25"/>
    <s v="2022"/>
    <s v="09"/>
    <n v="63000000"/>
    <x v="0"/>
    <x v="1"/>
    <n v="535528"/>
    <n v="2029426164"/>
    <n v="535.52800000000002"/>
    <n v="2029426.1640000001"/>
    <n v="2029.426164"/>
    <x v="2"/>
  </r>
  <r>
    <n v="202209"/>
    <x v="25"/>
    <s v="2022"/>
    <s v="09"/>
    <n v="63000000"/>
    <x v="0"/>
    <x v="2"/>
    <n v="829792"/>
    <n v="3703845533"/>
    <n v="829.79200000000003"/>
    <n v="3703845.5329999998"/>
    <n v="3703.8455330000002"/>
    <x v="2"/>
  </r>
  <r>
    <n v="202209"/>
    <x v="25"/>
    <s v="2022"/>
    <s v="09"/>
    <n v="63000000"/>
    <x v="0"/>
    <x v="3"/>
    <n v="4653098"/>
    <n v="4494651689"/>
    <n v="4653.098"/>
    <n v="4494651.6890000002"/>
    <n v="4494.6516890000003"/>
    <x v="2"/>
  </r>
  <r>
    <n v="202209"/>
    <x v="25"/>
    <s v="2022"/>
    <s v="09"/>
    <n v="63000000"/>
    <x v="0"/>
    <x v="4"/>
    <n v="3909639"/>
    <n v="8475620465"/>
    <n v="3909.6390000000001"/>
    <n v="8475620.4649999999"/>
    <n v="8475.620465"/>
    <x v="2"/>
  </r>
  <r>
    <n v="202209"/>
    <x v="25"/>
    <s v="2022"/>
    <s v="09"/>
    <n v="63000000"/>
    <x v="0"/>
    <x v="5"/>
    <n v="7821593"/>
    <n v="12110496344"/>
    <n v="7821.5929999999998"/>
    <n v="12110496.344000001"/>
    <n v="12110.496343999999"/>
    <x v="2"/>
  </r>
  <r>
    <n v="202209"/>
    <x v="25"/>
    <s v="2022"/>
    <s v="09"/>
    <n v="63000000"/>
    <x v="0"/>
    <x v="6"/>
    <n v="4374993"/>
    <n v="12968340805"/>
    <n v="4374.9930000000004"/>
    <n v="12968340.805"/>
    <n v="12968.340805"/>
    <x v="2"/>
  </r>
  <r>
    <n v="202209"/>
    <x v="25"/>
    <s v="2022"/>
    <s v="09"/>
    <n v="65000000"/>
    <x v="1"/>
    <x v="0"/>
    <n v="11495787"/>
    <n v="5682078359"/>
    <n v="11495.787"/>
    <n v="5682078.3590000002"/>
    <n v="5682.0783590000001"/>
    <x v="2"/>
  </r>
  <r>
    <n v="202209"/>
    <x v="25"/>
    <s v="2022"/>
    <s v="09"/>
    <n v="65000000"/>
    <x v="1"/>
    <x v="1"/>
    <n v="679233"/>
    <n v="1781090695"/>
    <n v="679.23299999999995"/>
    <n v="1781090.6950000001"/>
    <n v="1781.0906950000001"/>
    <x v="2"/>
  </r>
  <r>
    <n v="202209"/>
    <x v="25"/>
    <s v="2022"/>
    <s v="09"/>
    <n v="65000000"/>
    <x v="1"/>
    <x v="2"/>
    <n v="1062260"/>
    <n v="3499999015"/>
    <n v="1062.26"/>
    <n v="3499999.0150000001"/>
    <n v="3499.9990149999999"/>
    <x v="2"/>
  </r>
  <r>
    <n v="202209"/>
    <x v="25"/>
    <s v="2022"/>
    <s v="09"/>
    <n v="65000000"/>
    <x v="1"/>
    <x v="3"/>
    <n v="5550950"/>
    <n v="5349100542"/>
    <n v="5550.95"/>
    <n v="5349100.5420000004"/>
    <n v="5349.1005420000001"/>
    <x v="2"/>
  </r>
  <r>
    <n v="202209"/>
    <x v="25"/>
    <s v="2022"/>
    <s v="09"/>
    <n v="65000000"/>
    <x v="1"/>
    <x v="4"/>
    <n v="4802700"/>
    <n v="8841646120"/>
    <n v="4802.7"/>
    <n v="8841646.1199999992"/>
    <n v="8841.6461199999994"/>
    <x v="2"/>
  </r>
  <r>
    <n v="202209"/>
    <x v="25"/>
    <s v="2022"/>
    <s v="09"/>
    <n v="65000000"/>
    <x v="1"/>
    <x v="5"/>
    <n v="9829530"/>
    <n v="12921416492"/>
    <n v="9829.5300000000007"/>
    <n v="12921416.492000001"/>
    <n v="12921.416492"/>
    <x v="2"/>
  </r>
  <r>
    <n v="202209"/>
    <x v="25"/>
    <s v="2022"/>
    <s v="09"/>
    <n v="65000000"/>
    <x v="1"/>
    <x v="6"/>
    <n v="5852610"/>
    <n v="15132716183"/>
    <n v="5852.61"/>
    <n v="15132716.183"/>
    <n v="15132.716183"/>
    <x v="2"/>
  </r>
  <r>
    <n v="202209"/>
    <x v="25"/>
    <s v="2022"/>
    <s v="09"/>
    <n v="68000000"/>
    <x v="2"/>
    <x v="0"/>
    <n v="5037553"/>
    <n v="2385502765"/>
    <n v="5037.5529999999999"/>
    <n v="2385502.7650000001"/>
    <n v="2385.5027650000002"/>
    <x v="2"/>
  </r>
  <r>
    <n v="202209"/>
    <x v="25"/>
    <s v="2022"/>
    <s v="09"/>
    <n v="68000000"/>
    <x v="2"/>
    <x v="1"/>
    <n v="293071"/>
    <n v="782019450"/>
    <n v="293.07100000000003"/>
    <n v="782019.45"/>
    <n v="782.01945000000001"/>
    <x v="2"/>
  </r>
  <r>
    <n v="202209"/>
    <x v="25"/>
    <s v="2022"/>
    <s v="09"/>
    <n v="68000000"/>
    <x v="2"/>
    <x v="2"/>
    <n v="503308"/>
    <n v="1640499556"/>
    <n v="503.30799999999999"/>
    <n v="1640499.5560000001"/>
    <n v="1640.499556"/>
    <x v="2"/>
  </r>
  <r>
    <n v="202209"/>
    <x v="25"/>
    <s v="2022"/>
    <s v="09"/>
    <n v="68000000"/>
    <x v="2"/>
    <x v="3"/>
    <n v="2722064"/>
    <n v="3062662633"/>
    <n v="2722.0639999999999"/>
    <n v="3062662.6329999999"/>
    <n v="3062.6626329999999"/>
    <x v="2"/>
  </r>
  <r>
    <n v="202209"/>
    <x v="25"/>
    <s v="2022"/>
    <s v="09"/>
    <n v="68000000"/>
    <x v="2"/>
    <x v="4"/>
    <n v="2152705"/>
    <n v="3750460106"/>
    <n v="2152.7049999999999"/>
    <n v="3750460.1060000001"/>
    <n v="3750.460106"/>
    <x v="2"/>
  </r>
  <r>
    <n v="202209"/>
    <x v="25"/>
    <s v="2022"/>
    <s v="09"/>
    <n v="68000000"/>
    <x v="2"/>
    <x v="5"/>
    <n v="4260622"/>
    <n v="6191189136"/>
    <n v="4260.6220000000003"/>
    <n v="6191189.1359999999"/>
    <n v="6191.189136"/>
    <x v="2"/>
  </r>
  <r>
    <n v="202209"/>
    <x v="25"/>
    <s v="2022"/>
    <s v="09"/>
    <n v="68000000"/>
    <x v="2"/>
    <x v="6"/>
    <n v="2690229"/>
    <n v="6942163653"/>
    <n v="2690.2289999999998"/>
    <n v="6942163.6529999999"/>
    <n v="6942.1636529999996"/>
    <x v="2"/>
  </r>
  <r>
    <n v="202209"/>
    <x v="25"/>
    <s v="2022"/>
    <s v="09"/>
    <n v="10004000"/>
    <x v="3"/>
    <x v="0"/>
    <n v="1491972"/>
    <n v="771886664"/>
    <n v="1491.972"/>
    <n v="771886.66399999999"/>
    <n v="771.886664"/>
    <x v="2"/>
  </r>
  <r>
    <n v="202209"/>
    <x v="25"/>
    <s v="2022"/>
    <s v="09"/>
    <n v="10004000"/>
    <x v="3"/>
    <x v="1"/>
    <n v="80278"/>
    <n v="222522330"/>
    <n v="80.278000000000006"/>
    <n v="222522.33"/>
    <n v="222.52233000000001"/>
    <x v="2"/>
  </r>
  <r>
    <n v="202209"/>
    <x v="25"/>
    <s v="2022"/>
    <s v="09"/>
    <n v="10004000"/>
    <x v="3"/>
    <x v="2"/>
    <n v="141175"/>
    <n v="540917692"/>
    <n v="141.17500000000001"/>
    <n v="540917.69200000004"/>
    <n v="540.91769199999999"/>
    <x v="2"/>
  </r>
  <r>
    <n v="202209"/>
    <x v="25"/>
    <s v="2022"/>
    <s v="09"/>
    <n v="10004000"/>
    <x v="3"/>
    <x v="3"/>
    <n v="744273"/>
    <n v="896261971"/>
    <n v="744.27300000000002"/>
    <n v="896261.97100000002"/>
    <n v="896.26197100000002"/>
    <x v="2"/>
  </r>
  <r>
    <n v="202209"/>
    <x v="25"/>
    <s v="2022"/>
    <s v="09"/>
    <n v="10004000"/>
    <x v="3"/>
    <x v="4"/>
    <n v="625235"/>
    <n v="1281820582"/>
    <n v="625.23500000000001"/>
    <n v="1281820.5819999999"/>
    <n v="1281.8205820000001"/>
    <x v="2"/>
  </r>
  <r>
    <n v="202209"/>
    <x v="25"/>
    <s v="2022"/>
    <s v="09"/>
    <n v="10004000"/>
    <x v="3"/>
    <x v="5"/>
    <n v="1185106"/>
    <n v="1728693643"/>
    <n v="1185.106"/>
    <n v="1728693.6429999999"/>
    <n v="1728.6936430000001"/>
    <x v="2"/>
  </r>
  <r>
    <n v="202209"/>
    <x v="25"/>
    <s v="2022"/>
    <s v="09"/>
    <n v="10004000"/>
    <x v="3"/>
    <x v="6"/>
    <n v="747235"/>
    <n v="1937928389"/>
    <n v="747.23500000000001"/>
    <n v="1937928.389"/>
    <n v="1937.9283889999999"/>
    <x v="2"/>
  </r>
  <r>
    <n v="202209"/>
    <x v="25"/>
    <s v="2022"/>
    <s v="09"/>
    <n v="10018000"/>
    <x v="4"/>
    <x v="0"/>
    <n v="1440950"/>
    <n v="738521686"/>
    <n v="1440.95"/>
    <n v="738521.68599999999"/>
    <n v="738.52168600000005"/>
    <x v="2"/>
  </r>
  <r>
    <n v="202209"/>
    <x v="25"/>
    <s v="2022"/>
    <s v="09"/>
    <n v="10018000"/>
    <x v="4"/>
    <x v="1"/>
    <n v="73370"/>
    <n v="225090868"/>
    <n v="73.37"/>
    <n v="225090.86799999999"/>
    <n v="225.090868"/>
    <x v="2"/>
  </r>
  <r>
    <n v="202209"/>
    <x v="25"/>
    <s v="2022"/>
    <s v="09"/>
    <n v="10018000"/>
    <x v="4"/>
    <x v="2"/>
    <n v="137278"/>
    <n v="512867383"/>
    <n v="137.27799999999999"/>
    <n v="512867.38299999997"/>
    <n v="512.86738300000002"/>
    <x v="2"/>
  </r>
  <r>
    <n v="202209"/>
    <x v="25"/>
    <s v="2022"/>
    <s v="09"/>
    <n v="10018000"/>
    <x v="4"/>
    <x v="3"/>
    <n v="657895"/>
    <n v="750366019"/>
    <n v="657.89499999999998"/>
    <n v="750366.01899999997"/>
    <n v="750.36601900000005"/>
    <x v="2"/>
  </r>
  <r>
    <n v="202209"/>
    <x v="25"/>
    <s v="2022"/>
    <s v="09"/>
    <n v="10018000"/>
    <x v="4"/>
    <x v="4"/>
    <n v="544777"/>
    <n v="1150996277"/>
    <n v="544.77700000000004"/>
    <n v="1150996.277"/>
    <n v="1150.996277"/>
    <x v="2"/>
  </r>
  <r>
    <n v="202209"/>
    <x v="25"/>
    <s v="2022"/>
    <s v="09"/>
    <n v="10018000"/>
    <x v="4"/>
    <x v="5"/>
    <n v="1191077"/>
    <n v="1738535008"/>
    <n v="1191.077"/>
    <n v="1738535.0079999999"/>
    <n v="1738.5350080000001"/>
    <x v="2"/>
  </r>
  <r>
    <n v="202209"/>
    <x v="25"/>
    <s v="2022"/>
    <s v="09"/>
    <n v="10018000"/>
    <x v="4"/>
    <x v="6"/>
    <n v="699501"/>
    <n v="1790479442"/>
    <n v="699.50099999999998"/>
    <n v="1790479.442"/>
    <n v="1790.4794420000001"/>
    <x v="2"/>
  </r>
  <r>
    <n v="202209"/>
    <x v="25"/>
    <s v="2022"/>
    <s v="09"/>
    <n v="10005000"/>
    <x v="5"/>
    <x v="0"/>
    <n v="710217"/>
    <n v="339275870"/>
    <n v="710.21699999999998"/>
    <n v="339275.87"/>
    <n v="339.27587"/>
    <x v="2"/>
  </r>
  <r>
    <n v="202209"/>
    <x v="25"/>
    <s v="2022"/>
    <s v="09"/>
    <n v="10005000"/>
    <x v="5"/>
    <x v="1"/>
    <n v="49768"/>
    <n v="125237492"/>
    <n v="49.768000000000001"/>
    <n v="125237.492"/>
    <n v="125.237492"/>
    <x v="2"/>
  </r>
  <r>
    <n v="202209"/>
    <x v="25"/>
    <s v="2022"/>
    <s v="09"/>
    <n v="10005000"/>
    <x v="5"/>
    <x v="2"/>
    <n v="80765"/>
    <n v="268933256"/>
    <n v="80.765000000000001"/>
    <n v="268933.25599999999"/>
    <n v="268.93325599999997"/>
    <x v="2"/>
  </r>
  <r>
    <n v="202209"/>
    <x v="25"/>
    <s v="2022"/>
    <s v="09"/>
    <n v="10005000"/>
    <x v="5"/>
    <x v="3"/>
    <n v="512531"/>
    <n v="562729328"/>
    <n v="512.53099999999995"/>
    <n v="562729.32799999998"/>
    <n v="562.72932800000001"/>
    <x v="2"/>
  </r>
  <r>
    <n v="202209"/>
    <x v="25"/>
    <s v="2022"/>
    <s v="09"/>
    <n v="10005000"/>
    <x v="5"/>
    <x v="4"/>
    <n v="332963"/>
    <n v="546661467"/>
    <n v="332.96300000000002"/>
    <n v="546661.46699999995"/>
    <n v="546.66146700000002"/>
    <x v="2"/>
  </r>
  <r>
    <n v="202209"/>
    <x v="25"/>
    <s v="2022"/>
    <s v="09"/>
    <n v="10005000"/>
    <x v="5"/>
    <x v="5"/>
    <n v="633755"/>
    <n v="901563183"/>
    <n v="633.755"/>
    <n v="901563.18299999996"/>
    <n v="901.56318299999998"/>
    <x v="2"/>
  </r>
  <r>
    <n v="202209"/>
    <x v="25"/>
    <s v="2022"/>
    <s v="09"/>
    <n v="10005000"/>
    <x v="5"/>
    <x v="6"/>
    <n v="458363"/>
    <n v="1144303200"/>
    <n v="458.363"/>
    <n v="1144303.2"/>
    <n v="1144.3032000000001"/>
    <x v="2"/>
  </r>
  <r>
    <n v="202209"/>
    <x v="25"/>
    <s v="2022"/>
    <s v="09"/>
    <n v="66000000"/>
    <x v="6"/>
    <x v="0"/>
    <n v="6579162"/>
    <n v="3534617881"/>
    <n v="6579.1620000000003"/>
    <n v="3534617.8810000001"/>
    <n v="3534.6178810000001"/>
    <x v="2"/>
  </r>
  <r>
    <n v="202209"/>
    <x v="25"/>
    <s v="2022"/>
    <s v="09"/>
    <n v="66000000"/>
    <x v="6"/>
    <x v="1"/>
    <n v="410261"/>
    <n v="1118046094"/>
    <n v="410.26100000000002"/>
    <n v="1118046.094"/>
    <n v="1118.046094"/>
    <x v="2"/>
  </r>
  <r>
    <n v="202209"/>
    <x v="25"/>
    <s v="2022"/>
    <s v="09"/>
    <n v="66000000"/>
    <x v="6"/>
    <x v="2"/>
    <n v="664343"/>
    <n v="2237997903"/>
    <n v="664.34299999999996"/>
    <n v="2237997.9029999999"/>
    <n v="2237.997903"/>
    <x v="2"/>
  </r>
  <r>
    <n v="202209"/>
    <x v="25"/>
    <s v="2022"/>
    <s v="09"/>
    <n v="66000000"/>
    <x v="6"/>
    <x v="3"/>
    <n v="3574951"/>
    <n v="3846314782"/>
    <n v="3574.951"/>
    <n v="3846314.7820000001"/>
    <n v="3846.3147819999999"/>
    <x v="2"/>
  </r>
  <r>
    <n v="202209"/>
    <x v="25"/>
    <s v="2022"/>
    <s v="09"/>
    <n v="66000000"/>
    <x v="6"/>
    <x v="4"/>
    <n v="2550631"/>
    <n v="5269992572"/>
    <n v="2550.6309999999999"/>
    <n v="5269992.5719999997"/>
    <n v="5269.9925720000001"/>
    <x v="2"/>
  </r>
  <r>
    <n v="202209"/>
    <x v="25"/>
    <s v="2022"/>
    <s v="09"/>
    <n v="66000000"/>
    <x v="6"/>
    <x v="5"/>
    <n v="5481536"/>
    <n v="8890597994"/>
    <n v="5481.5360000000001"/>
    <n v="8890597.9940000009"/>
    <n v="8890.5979939999997"/>
    <x v="2"/>
  </r>
  <r>
    <n v="202209"/>
    <x v="25"/>
    <s v="2022"/>
    <s v="09"/>
    <n v="66000000"/>
    <x v="6"/>
    <x v="6"/>
    <n v="3305284"/>
    <n v="9390702289"/>
    <n v="3305.2840000000001"/>
    <n v="9390702.2890000008"/>
    <n v="9390.7022890000007"/>
    <x v="2"/>
  </r>
  <r>
    <n v="202209"/>
    <x v="25"/>
    <s v="2022"/>
    <s v="09"/>
    <n v="10007000"/>
    <x v="7"/>
    <x v="0"/>
    <n v="1415152"/>
    <n v="705386130"/>
    <n v="1415.152"/>
    <n v="705386.13"/>
    <n v="705.38612999999998"/>
    <x v="2"/>
  </r>
  <r>
    <n v="202209"/>
    <x v="25"/>
    <s v="2022"/>
    <s v="09"/>
    <n v="10007000"/>
    <x v="7"/>
    <x v="1"/>
    <n v="120541"/>
    <n v="288236695"/>
    <n v="120.541"/>
    <n v="288236.69500000001"/>
    <n v="288.236695"/>
    <x v="2"/>
  </r>
  <r>
    <n v="202209"/>
    <x v="25"/>
    <s v="2022"/>
    <s v="09"/>
    <n v="10007000"/>
    <x v="7"/>
    <x v="2"/>
    <n v="166823"/>
    <n v="523866825"/>
    <n v="166.82300000000001"/>
    <n v="523866.82500000001"/>
    <n v="523.86682499999995"/>
    <x v="2"/>
  </r>
  <r>
    <n v="202209"/>
    <x v="25"/>
    <s v="2022"/>
    <s v="09"/>
    <n v="10007000"/>
    <x v="7"/>
    <x v="3"/>
    <n v="1032492"/>
    <n v="1189611626"/>
    <n v="1032.492"/>
    <n v="1189611.6259999999"/>
    <n v="1189.6116259999999"/>
    <x v="2"/>
  </r>
  <r>
    <n v="202209"/>
    <x v="25"/>
    <s v="2022"/>
    <s v="09"/>
    <n v="10007000"/>
    <x v="7"/>
    <x v="4"/>
    <n v="637419"/>
    <n v="1174608658"/>
    <n v="637.41899999999998"/>
    <n v="1174608.6580000001"/>
    <n v="1174.6086580000001"/>
    <x v="2"/>
  </r>
  <r>
    <n v="202209"/>
    <x v="25"/>
    <s v="2022"/>
    <s v="09"/>
    <n v="10007000"/>
    <x v="7"/>
    <x v="5"/>
    <n v="1300628"/>
    <n v="1927923929"/>
    <n v="1300.6279999999999"/>
    <n v="1927923.929"/>
    <n v="1927.923929"/>
    <x v="2"/>
  </r>
  <r>
    <n v="202209"/>
    <x v="25"/>
    <s v="2022"/>
    <s v="09"/>
    <n v="10007000"/>
    <x v="7"/>
    <x v="6"/>
    <n v="917766"/>
    <n v="2578872427"/>
    <n v="917.76599999999996"/>
    <n v="2578872.4270000001"/>
    <n v="2578.8724269999998"/>
    <x v="2"/>
  </r>
  <r>
    <n v="202209"/>
    <x v="25"/>
    <s v="2022"/>
    <s v="09"/>
    <n v="10008000"/>
    <x v="8"/>
    <x v="0"/>
    <n v="461999"/>
    <n v="224349214"/>
    <n v="461.99900000000002"/>
    <n v="224349.21400000001"/>
    <n v="224.34921399999999"/>
    <x v="2"/>
  </r>
  <r>
    <n v="202209"/>
    <x v="25"/>
    <s v="2022"/>
    <s v="09"/>
    <n v="10008000"/>
    <x v="8"/>
    <x v="1"/>
    <n v="39255"/>
    <n v="88632118"/>
    <n v="39.255000000000003"/>
    <n v="88632.118000000002"/>
    <n v="88.632118000000006"/>
    <x v="2"/>
  </r>
  <r>
    <n v="202209"/>
    <x v="25"/>
    <s v="2022"/>
    <s v="09"/>
    <n v="10008000"/>
    <x v="8"/>
    <x v="2"/>
    <n v="54432"/>
    <n v="175876441"/>
    <n v="54.432000000000002"/>
    <n v="175876.44099999999"/>
    <n v="175.876441"/>
    <x v="2"/>
  </r>
  <r>
    <n v="202209"/>
    <x v="25"/>
    <s v="2022"/>
    <s v="09"/>
    <n v="10008000"/>
    <x v="8"/>
    <x v="3"/>
    <n v="357122"/>
    <n v="409678217"/>
    <n v="357.12200000000001"/>
    <n v="409678.217"/>
    <n v="409.67821700000002"/>
    <x v="2"/>
  </r>
  <r>
    <n v="202209"/>
    <x v="25"/>
    <s v="2022"/>
    <s v="09"/>
    <n v="10008000"/>
    <x v="8"/>
    <x v="4"/>
    <n v="226155"/>
    <n v="369526031"/>
    <n v="226.155"/>
    <n v="369526.03100000002"/>
    <n v="369.52603099999999"/>
    <x v="2"/>
  </r>
  <r>
    <n v="202209"/>
    <x v="25"/>
    <s v="2022"/>
    <s v="09"/>
    <n v="10008000"/>
    <x v="8"/>
    <x v="5"/>
    <n v="433488"/>
    <n v="599056491"/>
    <n v="433.488"/>
    <n v="599056.49100000004"/>
    <n v="599.05649100000005"/>
    <x v="2"/>
  </r>
  <r>
    <n v="202209"/>
    <x v="25"/>
    <s v="2022"/>
    <s v="09"/>
    <n v="10008000"/>
    <x v="8"/>
    <x v="6"/>
    <n v="298896"/>
    <n v="855914096"/>
    <n v="298.89600000000002"/>
    <n v="855914.09600000002"/>
    <n v="855.91409599999997"/>
    <x v="2"/>
  </r>
  <r>
    <n v="202209"/>
    <x v="25"/>
    <s v="2022"/>
    <s v="09"/>
    <n v="10009000"/>
    <x v="9"/>
    <x v="0"/>
    <n v="556188"/>
    <n v="261774083"/>
    <n v="556.18799999999999"/>
    <n v="261774.08300000001"/>
    <n v="261.77408300000002"/>
    <x v="2"/>
  </r>
  <r>
    <n v="202209"/>
    <x v="25"/>
    <s v="2022"/>
    <s v="09"/>
    <n v="10009000"/>
    <x v="9"/>
    <x v="1"/>
    <n v="52538"/>
    <n v="120842433"/>
    <n v="52.537999999999997"/>
    <n v="120842.433"/>
    <n v="120.842433"/>
    <x v="2"/>
  </r>
  <r>
    <n v="202209"/>
    <x v="25"/>
    <s v="2022"/>
    <s v="09"/>
    <n v="10009000"/>
    <x v="9"/>
    <x v="2"/>
    <n v="70696"/>
    <n v="224352507"/>
    <n v="70.695999999999998"/>
    <n v="224352.50700000001"/>
    <n v="224.352507"/>
    <x v="2"/>
  </r>
  <r>
    <n v="202209"/>
    <x v="25"/>
    <s v="2022"/>
    <s v="09"/>
    <n v="10009000"/>
    <x v="9"/>
    <x v="3"/>
    <n v="481265"/>
    <n v="554308801"/>
    <n v="481.26499999999999"/>
    <n v="554308.80099999998"/>
    <n v="554.30880100000002"/>
    <x v="2"/>
  </r>
  <r>
    <n v="202209"/>
    <x v="25"/>
    <s v="2022"/>
    <s v="09"/>
    <n v="10009000"/>
    <x v="9"/>
    <x v="4"/>
    <n v="275747"/>
    <n v="452298439"/>
    <n v="275.74700000000001"/>
    <n v="452298.43900000001"/>
    <n v="452.29843899999997"/>
    <x v="2"/>
  </r>
  <r>
    <n v="202209"/>
    <x v="25"/>
    <s v="2022"/>
    <s v="09"/>
    <n v="10009000"/>
    <x v="9"/>
    <x v="5"/>
    <n v="528698"/>
    <n v="739477836"/>
    <n v="528.69799999999998"/>
    <n v="739477.83600000001"/>
    <n v="739.47783600000002"/>
    <x v="2"/>
  </r>
  <r>
    <n v="202209"/>
    <x v="25"/>
    <s v="2022"/>
    <s v="09"/>
    <n v="10009000"/>
    <x v="9"/>
    <x v="6"/>
    <n v="370420"/>
    <n v="1081683633"/>
    <n v="370.42"/>
    <n v="1081683.6329999999"/>
    <n v="1081.6836330000001"/>
    <x v="2"/>
  </r>
  <r>
    <n v="202209"/>
    <x v="25"/>
    <s v="2022"/>
    <s v="09"/>
    <n v="10010000"/>
    <x v="10"/>
    <x v="0"/>
    <n v="371618"/>
    <n v="184615437"/>
    <n v="371.61799999999999"/>
    <n v="184615.43700000001"/>
    <n v="184.61543699999999"/>
    <x v="2"/>
  </r>
  <r>
    <n v="202209"/>
    <x v="25"/>
    <s v="2022"/>
    <s v="09"/>
    <n v="10010000"/>
    <x v="10"/>
    <x v="1"/>
    <n v="34755"/>
    <n v="77595041"/>
    <n v="34.755000000000003"/>
    <n v="77595.040999999997"/>
    <n v="77.595040999999995"/>
    <x v="2"/>
  </r>
  <r>
    <n v="202209"/>
    <x v="25"/>
    <s v="2022"/>
    <s v="09"/>
    <n v="10010000"/>
    <x v="10"/>
    <x v="2"/>
    <n v="48177"/>
    <n v="153817459"/>
    <n v="48.177"/>
    <n v="153817.459"/>
    <n v="153.81745900000001"/>
    <x v="2"/>
  </r>
  <r>
    <n v="202209"/>
    <x v="25"/>
    <s v="2022"/>
    <s v="09"/>
    <n v="10010000"/>
    <x v="10"/>
    <x v="3"/>
    <n v="357318"/>
    <n v="397152151"/>
    <n v="357.31799999999998"/>
    <n v="397152.15100000001"/>
    <n v="397.152151"/>
    <x v="2"/>
  </r>
  <r>
    <n v="202209"/>
    <x v="25"/>
    <s v="2022"/>
    <s v="09"/>
    <n v="10010000"/>
    <x v="10"/>
    <x v="4"/>
    <n v="210990"/>
    <n v="350465534"/>
    <n v="210.99"/>
    <n v="350465.53399999999"/>
    <n v="350.46553399999999"/>
    <x v="2"/>
  </r>
  <r>
    <n v="202209"/>
    <x v="25"/>
    <s v="2022"/>
    <s v="09"/>
    <n v="10010000"/>
    <x v="10"/>
    <x v="5"/>
    <n v="400593"/>
    <n v="565401590"/>
    <n v="400.59300000000002"/>
    <n v="565401.59"/>
    <n v="565.40159000000006"/>
    <x v="2"/>
  </r>
  <r>
    <n v="202209"/>
    <x v="25"/>
    <s v="2022"/>
    <s v="09"/>
    <n v="10010000"/>
    <x v="10"/>
    <x v="6"/>
    <n v="273917"/>
    <n v="738814987"/>
    <n v="273.91699999999997"/>
    <n v="738814.98699999996"/>
    <n v="738.81498699999997"/>
    <x v="2"/>
  </r>
  <r>
    <n v="202209"/>
    <x v="25"/>
    <s v="2022"/>
    <s v="09"/>
    <n v="10020000"/>
    <x v="11"/>
    <x v="0"/>
    <n v="406213"/>
    <n v="206600344"/>
    <n v="406.21300000000002"/>
    <n v="206600.34400000001"/>
    <n v="206.60034400000001"/>
    <x v="2"/>
  </r>
  <r>
    <n v="202209"/>
    <x v="25"/>
    <s v="2022"/>
    <s v="09"/>
    <n v="10020000"/>
    <x v="11"/>
    <x v="1"/>
    <n v="32402"/>
    <n v="83569159"/>
    <n v="32.402000000000001"/>
    <n v="83569.159"/>
    <n v="83.569158999999999"/>
    <x v="2"/>
  </r>
  <r>
    <n v="202209"/>
    <x v="25"/>
    <s v="2022"/>
    <s v="09"/>
    <n v="10020000"/>
    <x v="11"/>
    <x v="2"/>
    <n v="49619"/>
    <n v="168916272"/>
    <n v="49.619"/>
    <n v="168916.272"/>
    <n v="168.91627199999999"/>
    <x v="2"/>
  </r>
  <r>
    <n v="202209"/>
    <x v="25"/>
    <s v="2022"/>
    <s v="09"/>
    <n v="10020000"/>
    <x v="11"/>
    <x v="3"/>
    <n v="263844"/>
    <n v="290209461"/>
    <n v="263.84399999999999"/>
    <n v="290209.46100000001"/>
    <n v="290.20946099999998"/>
    <x v="2"/>
  </r>
  <r>
    <n v="202209"/>
    <x v="25"/>
    <s v="2022"/>
    <s v="09"/>
    <n v="10020000"/>
    <x v="11"/>
    <x v="4"/>
    <n v="175914"/>
    <n v="312955341"/>
    <n v="175.91399999999999"/>
    <n v="312955.34100000001"/>
    <n v="312.95534099999998"/>
    <x v="2"/>
  </r>
  <r>
    <n v="202209"/>
    <x v="25"/>
    <s v="2022"/>
    <s v="09"/>
    <n v="10020000"/>
    <x v="11"/>
    <x v="5"/>
    <n v="411782"/>
    <n v="588853716"/>
    <n v="411.78199999999998"/>
    <n v="588853.71600000001"/>
    <n v="588.85371599999996"/>
    <x v="2"/>
  </r>
  <r>
    <n v="202209"/>
    <x v="25"/>
    <s v="2022"/>
    <s v="09"/>
    <n v="10020000"/>
    <x v="11"/>
    <x v="6"/>
    <n v="254564"/>
    <n v="713283012"/>
    <n v="254.56399999999999"/>
    <n v="713283.01199999999"/>
    <n v="713.28301199999999"/>
    <x v="2"/>
  </r>
  <r>
    <n v="202209"/>
    <x v="25"/>
    <s v="2022"/>
    <s v="09"/>
    <n v="67000000"/>
    <x v="12"/>
    <x v="0"/>
    <n v="2868321"/>
    <n v="1429379124"/>
    <n v="2868.3209999999999"/>
    <n v="1429379.1240000001"/>
    <n v="1429.379124"/>
    <x v="2"/>
  </r>
  <r>
    <n v="202209"/>
    <x v="25"/>
    <s v="2022"/>
    <s v="09"/>
    <n v="67000000"/>
    <x v="12"/>
    <x v="1"/>
    <n v="217287"/>
    <n v="527534154"/>
    <n v="217.28700000000001"/>
    <n v="527534.15399999998"/>
    <n v="527.53415399999994"/>
    <x v="2"/>
  </r>
  <r>
    <n v="202209"/>
    <x v="25"/>
    <s v="2022"/>
    <s v="09"/>
    <n v="67000000"/>
    <x v="12"/>
    <x v="2"/>
    <n v="377583"/>
    <n v="1179150404"/>
    <n v="377.58300000000003"/>
    <n v="1179150.4040000001"/>
    <n v="1179.150404"/>
    <x v="2"/>
  </r>
  <r>
    <n v="202209"/>
    <x v="25"/>
    <s v="2022"/>
    <s v="09"/>
    <n v="67000000"/>
    <x v="12"/>
    <x v="3"/>
    <n v="1948939"/>
    <n v="2097559554"/>
    <n v="1948.9390000000001"/>
    <n v="2097559.554"/>
    <n v="2097.5595539999999"/>
    <x v="2"/>
  </r>
  <r>
    <n v="202209"/>
    <x v="25"/>
    <s v="2022"/>
    <s v="09"/>
    <n v="67000000"/>
    <x v="12"/>
    <x v="4"/>
    <n v="1322076"/>
    <n v="2222278959"/>
    <n v="1322.076"/>
    <n v="2222278.9589999998"/>
    <n v="2222.2789590000002"/>
    <x v="2"/>
  </r>
  <r>
    <n v="202209"/>
    <x v="25"/>
    <s v="2022"/>
    <s v="09"/>
    <n v="67000000"/>
    <x v="12"/>
    <x v="5"/>
    <n v="2931801"/>
    <n v="3986443297"/>
    <n v="2931.8009999999999"/>
    <n v="3986443.2969999998"/>
    <n v="3986.4432969999998"/>
    <x v="2"/>
  </r>
  <r>
    <n v="202209"/>
    <x v="25"/>
    <s v="2022"/>
    <s v="09"/>
    <n v="67000000"/>
    <x v="12"/>
    <x v="6"/>
    <n v="1933348"/>
    <n v="5224118376"/>
    <n v="1933.348"/>
    <n v="5224118.3760000002"/>
    <n v="5224.1183760000004"/>
    <x v="2"/>
  </r>
  <r>
    <n v="202209"/>
    <x v="25"/>
    <s v="2022"/>
    <s v="09"/>
    <n v="64000000"/>
    <x v="13"/>
    <x v="0"/>
    <n v="4982381"/>
    <n v="2680094054"/>
    <n v="4982.3810000000003"/>
    <n v="2680094.054"/>
    <n v="2680.0940540000001"/>
    <x v="2"/>
  </r>
  <r>
    <n v="202209"/>
    <x v="25"/>
    <s v="2022"/>
    <s v="09"/>
    <n v="64000000"/>
    <x v="13"/>
    <x v="1"/>
    <n v="338482"/>
    <n v="762559304"/>
    <n v="338.48200000000003"/>
    <n v="762559.304"/>
    <n v="762.559304"/>
    <x v="2"/>
  </r>
  <r>
    <n v="202209"/>
    <x v="25"/>
    <s v="2022"/>
    <s v="09"/>
    <n v="64000000"/>
    <x v="13"/>
    <x v="2"/>
    <n v="585247"/>
    <n v="1910925205"/>
    <n v="585.24699999999996"/>
    <n v="1910925.2050000001"/>
    <n v="1910.925205"/>
    <x v="2"/>
  </r>
  <r>
    <n v="202209"/>
    <x v="25"/>
    <s v="2022"/>
    <s v="09"/>
    <n v="64000000"/>
    <x v="13"/>
    <x v="3"/>
    <n v="3000710"/>
    <n v="3112793898"/>
    <n v="3000.71"/>
    <n v="3112793.898"/>
    <n v="3112.7938979999999"/>
    <x v="2"/>
  </r>
  <r>
    <n v="202209"/>
    <x v="25"/>
    <s v="2022"/>
    <s v="09"/>
    <n v="64000000"/>
    <x v="13"/>
    <x v="4"/>
    <n v="2151831"/>
    <n v="3728725520"/>
    <n v="2151.8310000000001"/>
    <n v="3728725.52"/>
    <n v="3728.72552"/>
    <x v="2"/>
  </r>
  <r>
    <n v="202209"/>
    <x v="25"/>
    <s v="2022"/>
    <s v="09"/>
    <n v="64000000"/>
    <x v="13"/>
    <x v="5"/>
    <n v="4769358"/>
    <n v="7082289269"/>
    <n v="4769.3580000000002"/>
    <n v="7082289.2690000003"/>
    <n v="7082.2892689999999"/>
    <x v="2"/>
  </r>
  <r>
    <n v="202209"/>
    <x v="25"/>
    <s v="2022"/>
    <s v="09"/>
    <n v="64000000"/>
    <x v="13"/>
    <x v="6"/>
    <n v="2898353"/>
    <n v="8227779758"/>
    <n v="2898.3530000000001"/>
    <n v="8227779.7580000004"/>
    <n v="8227.7797580000006"/>
    <x v="2"/>
  </r>
  <r>
    <n v="202209"/>
    <x v="25"/>
    <s v="2022"/>
    <s v="09"/>
    <n v="10013000"/>
    <x v="14"/>
    <x v="0"/>
    <n v="694022"/>
    <n v="352940946"/>
    <n v="694.02200000000005"/>
    <n v="352940.946"/>
    <n v="352.940946"/>
    <x v="2"/>
  </r>
  <r>
    <n v="202209"/>
    <x v="25"/>
    <s v="2022"/>
    <s v="09"/>
    <n v="10013000"/>
    <x v="14"/>
    <x v="1"/>
    <n v="59547"/>
    <n v="128014228"/>
    <n v="59.546999999999997"/>
    <n v="128014.228"/>
    <n v="128.014228"/>
    <x v="2"/>
  </r>
  <r>
    <n v="202209"/>
    <x v="25"/>
    <s v="2022"/>
    <s v="09"/>
    <n v="10013000"/>
    <x v="14"/>
    <x v="2"/>
    <n v="93591"/>
    <n v="289397349"/>
    <n v="93.590999999999994"/>
    <n v="289397.34899999999"/>
    <n v="289.39734900000002"/>
    <x v="2"/>
  </r>
  <r>
    <n v="202209"/>
    <x v="25"/>
    <s v="2022"/>
    <s v="09"/>
    <n v="10013000"/>
    <x v="14"/>
    <x v="3"/>
    <n v="595025"/>
    <n v="633934815"/>
    <n v="595.02499999999998"/>
    <n v="633934.81499999994"/>
    <n v="633.93481499999996"/>
    <x v="2"/>
  </r>
  <r>
    <n v="202209"/>
    <x v="25"/>
    <s v="2022"/>
    <s v="09"/>
    <n v="10013000"/>
    <x v="14"/>
    <x v="4"/>
    <n v="363747"/>
    <n v="557827035"/>
    <n v="363.74700000000001"/>
    <n v="557827.03500000003"/>
    <n v="557.82703500000002"/>
    <x v="2"/>
  </r>
  <r>
    <n v="202209"/>
    <x v="25"/>
    <s v="2022"/>
    <s v="09"/>
    <n v="10013000"/>
    <x v="14"/>
    <x v="5"/>
    <n v="720521"/>
    <n v="1022847735"/>
    <n v="720.52099999999996"/>
    <n v="1022847.735"/>
    <n v="1022.8477349999999"/>
    <x v="2"/>
  </r>
  <r>
    <n v="202209"/>
    <x v="25"/>
    <s v="2022"/>
    <s v="09"/>
    <n v="10013000"/>
    <x v="14"/>
    <x v="6"/>
    <n v="506100"/>
    <n v="1549664253"/>
    <n v="506.1"/>
    <n v="1549664.253"/>
    <n v="1549.6642529999999"/>
    <x v="2"/>
  </r>
  <r>
    <n v="202209"/>
    <x v="25"/>
    <s v="2022"/>
    <s v="09"/>
    <n v="10017000"/>
    <x v="15"/>
    <x v="0"/>
    <n v="648661"/>
    <n v="321135873"/>
    <n v="648.66099999999994"/>
    <n v="321135.87300000002"/>
    <n v="321.135873"/>
    <x v="2"/>
  </r>
  <r>
    <n v="202209"/>
    <x v="25"/>
    <s v="2022"/>
    <s v="09"/>
    <n v="10017000"/>
    <x v="15"/>
    <x v="1"/>
    <n v="48405"/>
    <n v="116185572"/>
    <n v="48.405000000000001"/>
    <n v="116185.572"/>
    <n v="116.18557199999999"/>
    <x v="2"/>
  </r>
  <r>
    <n v="202209"/>
    <x v="25"/>
    <s v="2022"/>
    <s v="09"/>
    <n v="10017000"/>
    <x v="15"/>
    <x v="2"/>
    <n v="66717"/>
    <n v="224314598"/>
    <n v="66.716999999999999"/>
    <n v="224314.598"/>
    <n v="224.31459799999999"/>
    <x v="2"/>
  </r>
  <r>
    <n v="202209"/>
    <x v="25"/>
    <s v="2022"/>
    <s v="09"/>
    <n v="10017000"/>
    <x v="15"/>
    <x v="3"/>
    <n v="408257"/>
    <n v="392388310"/>
    <n v="408.25700000000001"/>
    <n v="392388.31"/>
    <n v="392.38830999999999"/>
    <x v="2"/>
  </r>
  <r>
    <n v="202209"/>
    <x v="25"/>
    <s v="2022"/>
    <s v="09"/>
    <n v="10017000"/>
    <x v="15"/>
    <x v="4"/>
    <n v="318209"/>
    <n v="512429264"/>
    <n v="318.209"/>
    <n v="512429.26400000002"/>
    <n v="512.42926399999999"/>
    <x v="2"/>
  </r>
  <r>
    <n v="202209"/>
    <x v="25"/>
    <s v="2022"/>
    <s v="09"/>
    <n v="10017000"/>
    <x v="15"/>
    <x v="5"/>
    <n v="625487"/>
    <n v="786073416"/>
    <n v="625.48699999999997"/>
    <n v="786073.41599999997"/>
    <n v="786.07341599999995"/>
    <x v="2"/>
  </r>
  <r>
    <n v="202209"/>
    <x v="25"/>
    <s v="2022"/>
    <s v="09"/>
    <n v="10017000"/>
    <x v="15"/>
    <x v="6"/>
    <n v="430581"/>
    <n v="1027185576"/>
    <n v="430.58100000000002"/>
    <n v="1027185.576"/>
    <n v="1027.1855760000001"/>
    <x v="2"/>
  </r>
  <r>
    <n v="202209"/>
    <x v="25"/>
    <s v="2022"/>
    <s v="09"/>
    <n v="10002000"/>
    <x v="16"/>
    <x v="0"/>
    <n v="514372"/>
    <n v="246984530"/>
    <n v="514.37199999999996"/>
    <n v="246984.53"/>
    <n v="246.98453000000001"/>
    <x v="2"/>
  </r>
  <r>
    <n v="202209"/>
    <x v="25"/>
    <s v="2022"/>
    <s v="09"/>
    <n v="10002000"/>
    <x v="16"/>
    <x v="1"/>
    <n v="40268"/>
    <n v="105036466"/>
    <n v="40.268000000000001"/>
    <n v="105036.466"/>
    <n v="105.036466"/>
    <x v="2"/>
  </r>
  <r>
    <n v="202209"/>
    <x v="25"/>
    <s v="2022"/>
    <s v="09"/>
    <n v="10002000"/>
    <x v="16"/>
    <x v="2"/>
    <n v="65883"/>
    <n v="209493088"/>
    <n v="65.882999999999996"/>
    <n v="209493.08799999999"/>
    <n v="209.493088"/>
    <x v="2"/>
  </r>
  <r>
    <n v="202209"/>
    <x v="25"/>
    <s v="2022"/>
    <s v="09"/>
    <n v="10002000"/>
    <x v="16"/>
    <x v="3"/>
    <n v="346017"/>
    <n v="373618147"/>
    <n v="346.017"/>
    <n v="373618.147"/>
    <n v="373.61814700000002"/>
    <x v="2"/>
  </r>
  <r>
    <n v="202209"/>
    <x v="25"/>
    <s v="2022"/>
    <s v="09"/>
    <n v="10002000"/>
    <x v="16"/>
    <x v="4"/>
    <n v="263389"/>
    <n v="423806834"/>
    <n v="263.38900000000001"/>
    <n v="423806.83399999997"/>
    <n v="423.80683399999998"/>
    <x v="2"/>
  </r>
  <r>
    <n v="202209"/>
    <x v="25"/>
    <s v="2022"/>
    <s v="09"/>
    <n v="10002000"/>
    <x v="16"/>
    <x v="5"/>
    <n v="539933"/>
    <n v="715046212"/>
    <n v="539.93299999999999"/>
    <n v="715046.21200000006"/>
    <n v="715.04621199999997"/>
    <x v="2"/>
  </r>
  <r>
    <n v="202209"/>
    <x v="25"/>
    <s v="2022"/>
    <s v="09"/>
    <n v="10002000"/>
    <x v="16"/>
    <x v="6"/>
    <n v="328323"/>
    <n v="900359268"/>
    <n v="328.32299999999998"/>
    <n v="900359.26800000004"/>
    <n v="900.35926800000004"/>
    <x v="2"/>
  </r>
  <r>
    <n v="202209"/>
    <x v="25"/>
    <s v="2022"/>
    <s v="09"/>
    <n v="10015000"/>
    <x v="17"/>
    <x v="0"/>
    <n v="380777"/>
    <n v="204480761"/>
    <n v="380.77699999999999"/>
    <n v="204480.761"/>
    <n v="204.480761"/>
    <x v="2"/>
  </r>
  <r>
    <n v="202209"/>
    <x v="25"/>
    <s v="2022"/>
    <s v="09"/>
    <n v="10015000"/>
    <x v="17"/>
    <x v="1"/>
    <n v="26880"/>
    <n v="64505715"/>
    <n v="26.88"/>
    <n v="64505.714999999997"/>
    <n v="64.505714999999995"/>
    <x v="2"/>
  </r>
  <r>
    <n v="202209"/>
    <x v="25"/>
    <s v="2022"/>
    <s v="09"/>
    <n v="10015000"/>
    <x v="17"/>
    <x v="2"/>
    <n v="43870"/>
    <n v="151387531"/>
    <n v="43.87"/>
    <n v="151387.53099999999"/>
    <n v="151.387531"/>
    <x v="2"/>
  </r>
  <r>
    <n v="202209"/>
    <x v="25"/>
    <s v="2022"/>
    <s v="09"/>
    <n v="10015000"/>
    <x v="17"/>
    <x v="3"/>
    <n v="248028"/>
    <n v="255332057"/>
    <n v="248.02799999999999"/>
    <n v="255332.057"/>
    <n v="255.33205699999999"/>
    <x v="2"/>
  </r>
  <r>
    <n v="202209"/>
    <x v="25"/>
    <s v="2022"/>
    <s v="09"/>
    <n v="10015000"/>
    <x v="17"/>
    <x v="4"/>
    <n v="175730"/>
    <n v="272721501"/>
    <n v="175.73"/>
    <n v="272721.50099999999"/>
    <n v="272.72150099999999"/>
    <x v="2"/>
  </r>
  <r>
    <n v="202209"/>
    <x v="25"/>
    <s v="2022"/>
    <s v="09"/>
    <n v="10015000"/>
    <x v="17"/>
    <x v="5"/>
    <n v="351963"/>
    <n v="440489070"/>
    <n v="351.96300000000002"/>
    <n v="440489.07"/>
    <n v="440.48907000000003"/>
    <x v="2"/>
  </r>
  <r>
    <n v="202209"/>
    <x v="25"/>
    <s v="2022"/>
    <s v="09"/>
    <n v="10015000"/>
    <x v="17"/>
    <x v="6"/>
    <n v="212823"/>
    <n v="628450472"/>
    <n v="212.82300000000001"/>
    <n v="628450.47199999995"/>
    <n v="628.45047199999999"/>
    <x v="2"/>
  </r>
  <r>
    <n v="202209"/>
    <x v="25"/>
    <s v="2022"/>
    <s v="09"/>
    <n v="10014000"/>
    <x v="18"/>
    <x v="0"/>
    <n v="189588"/>
    <n v="91540143"/>
    <n v="189.58799999999999"/>
    <n v="91540.142999999996"/>
    <n v="91.540143"/>
    <x v="2"/>
  </r>
  <r>
    <n v="202209"/>
    <x v="25"/>
    <s v="2022"/>
    <s v="09"/>
    <n v="10014000"/>
    <x v="18"/>
    <x v="1"/>
    <n v="15658"/>
    <n v="33353744"/>
    <n v="15.657999999999999"/>
    <n v="33353.743999999999"/>
    <n v="33.353743999999999"/>
    <x v="2"/>
  </r>
  <r>
    <n v="202209"/>
    <x v="25"/>
    <s v="2022"/>
    <s v="09"/>
    <n v="10014000"/>
    <x v="18"/>
    <x v="2"/>
    <n v="23202"/>
    <n v="79042834"/>
    <n v="23.202000000000002"/>
    <n v="79042.834000000003"/>
    <n v="79.042833999999999"/>
    <x v="2"/>
  </r>
  <r>
    <n v="202209"/>
    <x v="25"/>
    <s v="2022"/>
    <s v="09"/>
    <n v="10014000"/>
    <x v="18"/>
    <x v="3"/>
    <n v="144629"/>
    <n v="144324455"/>
    <n v="144.62899999999999"/>
    <n v="144324.45499999999"/>
    <n v="144.324455"/>
    <x v="2"/>
  </r>
  <r>
    <n v="202209"/>
    <x v="25"/>
    <s v="2022"/>
    <s v="09"/>
    <n v="10014000"/>
    <x v="18"/>
    <x v="4"/>
    <n v="93038"/>
    <n v="144299443"/>
    <n v="93.037999999999997"/>
    <n v="144299.443"/>
    <n v="144.299443"/>
    <x v="2"/>
  </r>
  <r>
    <n v="202209"/>
    <x v="25"/>
    <s v="2022"/>
    <s v="09"/>
    <n v="10014000"/>
    <x v="18"/>
    <x v="5"/>
    <n v="176271"/>
    <n v="219217786"/>
    <n v="176.27099999999999"/>
    <n v="219217.78599999999"/>
    <n v="219.21778599999999"/>
    <x v="2"/>
  </r>
  <r>
    <n v="202209"/>
    <x v="25"/>
    <s v="2022"/>
    <s v="09"/>
    <n v="10014000"/>
    <x v="18"/>
    <x v="6"/>
    <n v="105356"/>
    <n v="333061570"/>
    <n v="105.35599999999999"/>
    <n v="333061.57"/>
    <n v="333.06157000000002"/>
    <x v="2"/>
  </r>
  <r>
    <n v="202209"/>
    <x v="25"/>
    <s v="2022"/>
    <s v="09"/>
    <n v="10016000"/>
    <x v="19"/>
    <x v="0"/>
    <n v="79507"/>
    <n v="36546170"/>
    <n v="79.507000000000005"/>
    <n v="36546.17"/>
    <n v="36.546169999999996"/>
    <x v="2"/>
  </r>
  <r>
    <n v="202209"/>
    <x v="25"/>
    <s v="2022"/>
    <s v="09"/>
    <n v="10016000"/>
    <x v="19"/>
    <x v="1"/>
    <n v="7554"/>
    <n v="19246180"/>
    <n v="7.5540000000000003"/>
    <n v="19246.18"/>
    <n v="19.246179999999999"/>
    <x v="2"/>
  </r>
  <r>
    <n v="202209"/>
    <x v="25"/>
    <s v="2022"/>
    <s v="09"/>
    <n v="10016000"/>
    <x v="19"/>
    <x v="2"/>
    <n v="11894"/>
    <n v="37269367"/>
    <n v="11.894"/>
    <n v="37269.366999999998"/>
    <n v="37.269367000000003"/>
    <x v="2"/>
  </r>
  <r>
    <n v="202209"/>
    <x v="25"/>
    <s v="2022"/>
    <s v="09"/>
    <n v="10016000"/>
    <x v="19"/>
    <x v="3"/>
    <n v="58481"/>
    <n v="68993899"/>
    <n v="58.481000000000002"/>
    <n v="68993.899000000005"/>
    <n v="68.993898999999999"/>
    <x v="2"/>
  </r>
  <r>
    <n v="202209"/>
    <x v="25"/>
    <s v="2022"/>
    <s v="09"/>
    <n v="10016000"/>
    <x v="19"/>
    <x v="4"/>
    <n v="46313"/>
    <n v="66121330"/>
    <n v="46.313000000000002"/>
    <n v="66121.33"/>
    <n v="66.12133"/>
    <x v="2"/>
  </r>
  <r>
    <n v="202209"/>
    <x v="25"/>
    <s v="2022"/>
    <s v="09"/>
    <n v="10016000"/>
    <x v="19"/>
    <x v="5"/>
    <n v="83796"/>
    <n v="103776448"/>
    <n v="83.796000000000006"/>
    <n v="103776.448"/>
    <n v="103.776448"/>
    <x v="2"/>
  </r>
  <r>
    <n v="202209"/>
    <x v="25"/>
    <s v="2022"/>
    <s v="09"/>
    <n v="10016000"/>
    <x v="19"/>
    <x v="6"/>
    <n v="46625"/>
    <n v="135778174"/>
    <n v="46.625"/>
    <n v="135778.174"/>
    <n v="135.77817400000001"/>
    <x v="2"/>
  </r>
  <r>
    <n v="202209"/>
    <x v="25"/>
    <s v="2022"/>
    <s v="09"/>
    <s v="9002000"/>
    <x v="20"/>
    <x v="0"/>
    <n v="68693"/>
    <n v="54102323"/>
    <n v="68.692999999999998"/>
    <n v="54102.322999999997"/>
    <n v="54.102322999999998"/>
    <x v="2"/>
  </r>
  <r>
    <n v="202209"/>
    <x v="25"/>
    <s v="2022"/>
    <s v="09"/>
    <s v="9002000"/>
    <x v="20"/>
    <x v="1"/>
    <n v="6041"/>
    <n v="14545089"/>
    <n v="6.0410000000000004"/>
    <n v="14545.089"/>
    <n v="14.545089000000001"/>
    <x v="2"/>
  </r>
  <r>
    <n v="202209"/>
    <x v="25"/>
    <s v="2022"/>
    <s v="09"/>
    <s v="9002000"/>
    <x v="20"/>
    <x v="2"/>
    <n v="11306"/>
    <n v="37444870"/>
    <n v="11.305999999999999"/>
    <n v="37444.870000000003"/>
    <n v="37.444870000000002"/>
    <x v="2"/>
  </r>
  <r>
    <n v="202209"/>
    <x v="25"/>
    <s v="2022"/>
    <s v="09"/>
    <s v="9002000"/>
    <x v="20"/>
    <x v="3"/>
    <n v="40537"/>
    <n v="53218877"/>
    <n v="40.536999999999999"/>
    <n v="53218.877"/>
    <n v="53.218876999999999"/>
    <x v="2"/>
  </r>
  <r>
    <n v="202209"/>
    <x v="25"/>
    <s v="2022"/>
    <s v="09"/>
    <s v="9002000"/>
    <x v="20"/>
    <x v="4"/>
    <n v="37469"/>
    <n v="56119703"/>
    <n v="37.469000000000001"/>
    <n v="56119.703000000001"/>
    <n v="56.119703000000001"/>
    <x v="2"/>
  </r>
  <r>
    <n v="202209"/>
    <x v="25"/>
    <s v="2022"/>
    <s v="09"/>
    <s v="9002000"/>
    <x v="20"/>
    <x v="5"/>
    <n v="88704"/>
    <n v="99876782"/>
    <n v="88.703999999999994"/>
    <n v="99876.782000000007"/>
    <n v="99.876782000000006"/>
    <x v="2"/>
  </r>
  <r>
    <n v="202209"/>
    <x v="25"/>
    <s v="2022"/>
    <s v="09"/>
    <s v="9002000"/>
    <x v="20"/>
    <x v="6"/>
    <n v="39404"/>
    <n v="106555419"/>
    <n v="39.404000000000003"/>
    <n v="106555.41899999999"/>
    <n v="106.555419"/>
    <x v="2"/>
  </r>
  <r>
    <n v="202209"/>
    <x v="25"/>
    <s v="2022"/>
    <s v="09"/>
    <n v="9007000"/>
    <x v="21"/>
    <x v="0"/>
    <n v="12697"/>
    <n v="7960701"/>
    <n v="12.696999999999999"/>
    <n v="7960.701"/>
    <n v="7.9607010000000002"/>
    <x v="2"/>
  </r>
  <r>
    <n v="202209"/>
    <x v="25"/>
    <s v="2022"/>
    <s v="09"/>
    <n v="9007000"/>
    <x v="21"/>
    <x v="1"/>
    <n v="881"/>
    <n v="2316261"/>
    <n v="0.88100000000000001"/>
    <n v="2316.261"/>
    <n v="2.3162609999999999"/>
    <x v="2"/>
  </r>
  <r>
    <n v="202209"/>
    <x v="25"/>
    <s v="2022"/>
    <s v="09"/>
    <n v="9007000"/>
    <x v="21"/>
    <x v="2"/>
    <n v="1707"/>
    <n v="4637442"/>
    <n v="1.7070000000000001"/>
    <n v="4637.442"/>
    <n v="4.6374420000000001"/>
    <x v="2"/>
  </r>
  <r>
    <n v="202209"/>
    <x v="25"/>
    <s v="2022"/>
    <s v="09"/>
    <n v="9007000"/>
    <x v="21"/>
    <x v="3"/>
    <n v="8157"/>
    <n v="11648494"/>
    <n v="8.157"/>
    <n v="11648.494000000001"/>
    <n v="11.648493999999999"/>
    <x v="2"/>
  </r>
  <r>
    <n v="202209"/>
    <x v="25"/>
    <s v="2022"/>
    <s v="09"/>
    <n v="9007000"/>
    <x v="21"/>
    <x v="4"/>
    <n v="7194"/>
    <n v="10863913"/>
    <n v="7.194"/>
    <n v="10863.913"/>
    <n v="10.863913"/>
    <x v="2"/>
  </r>
  <r>
    <n v="202209"/>
    <x v="25"/>
    <s v="2022"/>
    <s v="09"/>
    <n v="9007000"/>
    <x v="21"/>
    <x v="5"/>
    <n v="11791"/>
    <n v="12946934"/>
    <n v="11.791"/>
    <n v="12946.933999999999"/>
    <n v="12.946934000000001"/>
    <x v="2"/>
  </r>
  <r>
    <n v="202209"/>
    <x v="25"/>
    <s v="2022"/>
    <s v="09"/>
    <n v="9007000"/>
    <x v="21"/>
    <x v="6"/>
    <n v="7645"/>
    <n v="18606904"/>
    <n v="7.6449999999999996"/>
    <n v="18606.903999999999"/>
    <n v="18.606904"/>
    <x v="2"/>
  </r>
  <r>
    <n v="202210"/>
    <x v="26"/>
    <s v="2022"/>
    <s v="10"/>
    <n v="63000000"/>
    <x v="0"/>
    <x v="0"/>
    <n v="11497181"/>
    <n v="6788027933"/>
    <n v="11497.181"/>
    <n v="6788027.9330000002"/>
    <n v="6788.0279330000003"/>
    <x v="2"/>
  </r>
  <r>
    <n v="202210"/>
    <x v="26"/>
    <s v="2022"/>
    <s v="10"/>
    <n v="63000000"/>
    <x v="0"/>
    <x v="1"/>
    <n v="617996"/>
    <n v="2402343608"/>
    <n v="617.99599999999998"/>
    <n v="2402343.608"/>
    <n v="2402.3436080000001"/>
    <x v="2"/>
  </r>
  <r>
    <n v="202210"/>
    <x v="26"/>
    <s v="2022"/>
    <s v="10"/>
    <n v="63000000"/>
    <x v="0"/>
    <x v="2"/>
    <n v="866147"/>
    <n v="3864473341"/>
    <n v="866.14700000000005"/>
    <n v="3864473.341"/>
    <n v="3864.4733409999999"/>
    <x v="2"/>
  </r>
  <r>
    <n v="202210"/>
    <x v="26"/>
    <s v="2022"/>
    <s v="10"/>
    <n v="63000000"/>
    <x v="0"/>
    <x v="3"/>
    <n v="4828935"/>
    <n v="4965206577"/>
    <n v="4828.9350000000004"/>
    <n v="4965206.5769999996"/>
    <n v="4965.2065769999999"/>
    <x v="2"/>
  </r>
  <r>
    <n v="202210"/>
    <x v="26"/>
    <s v="2022"/>
    <s v="10"/>
    <n v="63000000"/>
    <x v="0"/>
    <x v="4"/>
    <n v="4024526"/>
    <n v="9177400761"/>
    <n v="4024.5259999999998"/>
    <n v="9177400.7609999999"/>
    <n v="9177.4007610000008"/>
    <x v="2"/>
  </r>
  <r>
    <n v="202210"/>
    <x v="26"/>
    <s v="2022"/>
    <s v="10"/>
    <n v="63000000"/>
    <x v="0"/>
    <x v="5"/>
    <n v="8335011"/>
    <n v="14287321586"/>
    <n v="8335.0110000000004"/>
    <n v="14287321.585999999"/>
    <n v="14287.321586"/>
    <x v="2"/>
  </r>
  <r>
    <n v="202210"/>
    <x v="26"/>
    <s v="2022"/>
    <s v="10"/>
    <n v="63000000"/>
    <x v="0"/>
    <x v="6"/>
    <n v="4414447"/>
    <n v="13652040970"/>
    <n v="4414.4470000000001"/>
    <n v="13652040.970000001"/>
    <n v="13652.04097"/>
    <x v="2"/>
  </r>
  <r>
    <n v="202210"/>
    <x v="26"/>
    <s v="2022"/>
    <s v="10"/>
    <n v="65000000"/>
    <x v="1"/>
    <x v="0"/>
    <n v="12177678"/>
    <n v="6081789837"/>
    <n v="12177.678"/>
    <n v="6081789.8370000003"/>
    <n v="6081.7898370000003"/>
    <x v="2"/>
  </r>
  <r>
    <n v="202210"/>
    <x v="26"/>
    <s v="2022"/>
    <s v="10"/>
    <n v="65000000"/>
    <x v="1"/>
    <x v="1"/>
    <n v="794037"/>
    <n v="2185235198"/>
    <n v="794.03700000000003"/>
    <n v="2185235.1979999999"/>
    <n v="2185.2351979999999"/>
    <x v="2"/>
  </r>
  <r>
    <n v="202210"/>
    <x v="26"/>
    <s v="2022"/>
    <s v="10"/>
    <n v="65000000"/>
    <x v="1"/>
    <x v="2"/>
    <n v="1103944"/>
    <n v="3669245255"/>
    <n v="1103.944"/>
    <n v="3669245.2549999999"/>
    <n v="3669.2452549999998"/>
    <x v="2"/>
  </r>
  <r>
    <n v="202210"/>
    <x v="26"/>
    <s v="2022"/>
    <s v="10"/>
    <n v="65000000"/>
    <x v="1"/>
    <x v="3"/>
    <n v="5767078"/>
    <n v="6001054043"/>
    <n v="5767.0780000000004"/>
    <n v="6001054.0429999996"/>
    <n v="6001.0540430000001"/>
    <x v="2"/>
  </r>
  <r>
    <n v="202210"/>
    <x v="26"/>
    <s v="2022"/>
    <s v="10"/>
    <n v="65000000"/>
    <x v="1"/>
    <x v="4"/>
    <n v="4975241"/>
    <n v="8895765406"/>
    <n v="4975.241"/>
    <n v="8895765.4059999995"/>
    <n v="8895.7654060000004"/>
    <x v="2"/>
  </r>
  <r>
    <n v="202210"/>
    <x v="26"/>
    <s v="2022"/>
    <s v="10"/>
    <n v="65000000"/>
    <x v="1"/>
    <x v="5"/>
    <n v="10598470"/>
    <n v="15689578459"/>
    <n v="10598.47"/>
    <n v="15689578.459000001"/>
    <n v="15689.578459"/>
    <x v="2"/>
  </r>
  <r>
    <n v="202210"/>
    <x v="26"/>
    <s v="2022"/>
    <s v="10"/>
    <n v="65000000"/>
    <x v="1"/>
    <x v="6"/>
    <n v="5807531"/>
    <n v="15346433190"/>
    <n v="5807.5309999999999"/>
    <n v="15346433.189999999"/>
    <n v="15346.43319"/>
    <x v="2"/>
  </r>
  <r>
    <n v="202210"/>
    <x v="26"/>
    <s v="2022"/>
    <s v="10"/>
    <n v="68000000"/>
    <x v="2"/>
    <x v="0"/>
    <n v="5374072"/>
    <n v="2566728166"/>
    <n v="5374.0720000000001"/>
    <n v="2566728.1660000002"/>
    <n v="2566.7281659999999"/>
    <x v="2"/>
  </r>
  <r>
    <n v="202210"/>
    <x v="26"/>
    <s v="2022"/>
    <s v="10"/>
    <n v="68000000"/>
    <x v="2"/>
    <x v="1"/>
    <n v="350982"/>
    <n v="967050746"/>
    <n v="350.98200000000003"/>
    <n v="967050.74600000004"/>
    <n v="967.050746"/>
    <x v="2"/>
  </r>
  <r>
    <n v="202210"/>
    <x v="26"/>
    <s v="2022"/>
    <s v="10"/>
    <n v="68000000"/>
    <x v="2"/>
    <x v="2"/>
    <n v="524090"/>
    <n v="1686313115"/>
    <n v="524.09"/>
    <n v="1686313.115"/>
    <n v="1686.3131149999999"/>
    <x v="2"/>
  </r>
  <r>
    <n v="202210"/>
    <x v="26"/>
    <s v="2022"/>
    <s v="10"/>
    <n v="68000000"/>
    <x v="2"/>
    <x v="3"/>
    <n v="2852122"/>
    <n v="3284572856"/>
    <n v="2852.1219999999998"/>
    <n v="3284572.8560000001"/>
    <n v="3284.5728559999998"/>
    <x v="2"/>
  </r>
  <r>
    <n v="202210"/>
    <x v="26"/>
    <s v="2022"/>
    <s v="10"/>
    <n v="68000000"/>
    <x v="2"/>
    <x v="4"/>
    <n v="2258128"/>
    <n v="3953266897"/>
    <n v="2258.1280000000002"/>
    <n v="3953266.8969999999"/>
    <n v="3953.266897"/>
    <x v="2"/>
  </r>
  <r>
    <n v="202210"/>
    <x v="26"/>
    <s v="2022"/>
    <s v="10"/>
    <n v="68000000"/>
    <x v="2"/>
    <x v="5"/>
    <n v="4618706"/>
    <n v="7488289699"/>
    <n v="4618.7060000000001"/>
    <n v="7488289.699"/>
    <n v="7488.2896989999999"/>
    <x v="2"/>
  </r>
  <r>
    <n v="202210"/>
    <x v="26"/>
    <s v="2022"/>
    <s v="10"/>
    <n v="68000000"/>
    <x v="2"/>
    <x v="6"/>
    <n v="2706862"/>
    <n v="7117745072"/>
    <n v="2706.8620000000001"/>
    <n v="7117745.0719999997"/>
    <n v="7117.7450719999997"/>
    <x v="2"/>
  </r>
  <r>
    <n v="202210"/>
    <x v="26"/>
    <s v="2022"/>
    <s v="10"/>
    <n v="10004000"/>
    <x v="3"/>
    <x v="0"/>
    <n v="1592732"/>
    <n v="810324855"/>
    <n v="1592.732"/>
    <n v="810324.85499999998"/>
    <n v="810.32485499999996"/>
    <x v="2"/>
  </r>
  <r>
    <n v="202210"/>
    <x v="26"/>
    <s v="2022"/>
    <s v="10"/>
    <n v="10004000"/>
    <x v="3"/>
    <x v="1"/>
    <n v="94846"/>
    <n v="288196469"/>
    <n v="94.846000000000004"/>
    <n v="288196.46899999998"/>
    <n v="288.19646899999998"/>
    <x v="2"/>
  </r>
  <r>
    <n v="202210"/>
    <x v="26"/>
    <s v="2022"/>
    <s v="10"/>
    <n v="10004000"/>
    <x v="3"/>
    <x v="2"/>
    <n v="144575"/>
    <n v="543842241"/>
    <n v="144.57499999999999"/>
    <n v="543842.24100000004"/>
    <n v="543.84224099999994"/>
    <x v="2"/>
  </r>
  <r>
    <n v="202210"/>
    <x v="26"/>
    <s v="2022"/>
    <s v="10"/>
    <n v="10004000"/>
    <x v="3"/>
    <x v="3"/>
    <n v="781620"/>
    <n v="957520954"/>
    <n v="781.62"/>
    <n v="957520.95400000003"/>
    <n v="957.52095399999996"/>
    <x v="2"/>
  </r>
  <r>
    <n v="202210"/>
    <x v="26"/>
    <s v="2022"/>
    <s v="10"/>
    <n v="10004000"/>
    <x v="3"/>
    <x v="4"/>
    <n v="650208"/>
    <n v="1130788725"/>
    <n v="650.20799999999997"/>
    <n v="1130788.7250000001"/>
    <n v="1130.7887250000001"/>
    <x v="2"/>
  </r>
  <r>
    <n v="202210"/>
    <x v="26"/>
    <s v="2022"/>
    <s v="10"/>
    <n v="10004000"/>
    <x v="3"/>
    <x v="5"/>
    <n v="1272826"/>
    <n v="1957335066"/>
    <n v="1272.826"/>
    <n v="1957335.0660000001"/>
    <n v="1957.3350660000001"/>
    <x v="2"/>
  </r>
  <r>
    <n v="202210"/>
    <x v="26"/>
    <s v="2022"/>
    <s v="10"/>
    <n v="10004000"/>
    <x v="3"/>
    <x v="6"/>
    <n v="756713"/>
    <n v="1921053211"/>
    <n v="756.71299999999997"/>
    <n v="1921053.2109999999"/>
    <n v="1921.0532109999999"/>
    <x v="2"/>
  </r>
  <r>
    <n v="202210"/>
    <x v="26"/>
    <s v="2022"/>
    <s v="10"/>
    <n v="10018000"/>
    <x v="4"/>
    <x v="0"/>
    <n v="1536563"/>
    <n v="787238263"/>
    <n v="1536.5630000000001"/>
    <n v="787238.26300000004"/>
    <n v="787.23826299999996"/>
    <x v="2"/>
  </r>
  <r>
    <n v="202210"/>
    <x v="26"/>
    <s v="2022"/>
    <s v="10"/>
    <n v="10018000"/>
    <x v="4"/>
    <x v="1"/>
    <n v="85745"/>
    <n v="260267675"/>
    <n v="85.745000000000005"/>
    <n v="260267.67499999999"/>
    <n v="260.267675"/>
    <x v="2"/>
  </r>
  <r>
    <n v="202210"/>
    <x v="26"/>
    <s v="2022"/>
    <s v="10"/>
    <n v="10018000"/>
    <x v="4"/>
    <x v="2"/>
    <n v="140158"/>
    <n v="531579404"/>
    <n v="140.15799999999999"/>
    <n v="531579.40399999998"/>
    <n v="531.57940399999995"/>
    <x v="2"/>
  </r>
  <r>
    <n v="202210"/>
    <x v="26"/>
    <s v="2022"/>
    <s v="10"/>
    <n v="10018000"/>
    <x v="4"/>
    <x v="3"/>
    <n v="688939"/>
    <n v="828331371"/>
    <n v="688.93899999999996"/>
    <n v="828331.37100000004"/>
    <n v="828.33137099999999"/>
    <x v="2"/>
  </r>
  <r>
    <n v="202210"/>
    <x v="26"/>
    <s v="2022"/>
    <s v="10"/>
    <n v="10018000"/>
    <x v="4"/>
    <x v="4"/>
    <n v="568093"/>
    <n v="1226315932"/>
    <n v="568.09299999999996"/>
    <n v="1226315.932"/>
    <n v="1226.315932"/>
    <x v="2"/>
  </r>
  <r>
    <n v="202210"/>
    <x v="26"/>
    <s v="2022"/>
    <s v="10"/>
    <n v="10018000"/>
    <x v="4"/>
    <x v="5"/>
    <n v="1274919"/>
    <n v="2062802756"/>
    <n v="1274.9190000000001"/>
    <n v="2062802.7560000001"/>
    <n v="2062.802756"/>
    <x v="2"/>
  </r>
  <r>
    <n v="202210"/>
    <x v="26"/>
    <s v="2022"/>
    <s v="10"/>
    <n v="10018000"/>
    <x v="4"/>
    <x v="6"/>
    <n v="707237"/>
    <n v="1767425800"/>
    <n v="707.23699999999997"/>
    <n v="1767425.8"/>
    <n v="1767.4258"/>
    <x v="2"/>
  </r>
  <r>
    <n v="202210"/>
    <x v="26"/>
    <s v="2022"/>
    <s v="10"/>
    <n v="10005000"/>
    <x v="5"/>
    <x v="0"/>
    <n v="752765"/>
    <n v="356911240"/>
    <n v="752.76499999999999"/>
    <n v="356911.24"/>
    <n v="356.91124000000002"/>
    <x v="2"/>
  </r>
  <r>
    <n v="202210"/>
    <x v="26"/>
    <s v="2022"/>
    <s v="10"/>
    <n v="10005000"/>
    <x v="5"/>
    <x v="1"/>
    <n v="59359"/>
    <n v="154709683"/>
    <n v="59.359000000000002"/>
    <n v="154709.68299999999"/>
    <n v="154.70968300000001"/>
    <x v="2"/>
  </r>
  <r>
    <n v="202210"/>
    <x v="26"/>
    <s v="2022"/>
    <s v="10"/>
    <n v="10005000"/>
    <x v="5"/>
    <x v="2"/>
    <n v="82206"/>
    <n v="257755538"/>
    <n v="82.206000000000003"/>
    <n v="257755.538"/>
    <n v="257.755538"/>
    <x v="2"/>
  </r>
  <r>
    <n v="202210"/>
    <x v="26"/>
    <s v="2022"/>
    <s v="10"/>
    <n v="10005000"/>
    <x v="5"/>
    <x v="3"/>
    <n v="534894"/>
    <n v="617083229"/>
    <n v="534.89400000000001"/>
    <n v="617083.22900000005"/>
    <n v="617.08322899999996"/>
    <x v="2"/>
  </r>
  <r>
    <n v="202210"/>
    <x v="26"/>
    <s v="2022"/>
    <s v="10"/>
    <n v="10005000"/>
    <x v="5"/>
    <x v="4"/>
    <n v="348166"/>
    <n v="561042782"/>
    <n v="348.166"/>
    <n v="561042.78200000001"/>
    <n v="561.04278199999999"/>
    <x v="2"/>
  </r>
  <r>
    <n v="202210"/>
    <x v="26"/>
    <s v="2022"/>
    <s v="10"/>
    <n v="10005000"/>
    <x v="5"/>
    <x v="5"/>
    <n v="681095"/>
    <n v="1002418810"/>
    <n v="681.09500000000003"/>
    <n v="1002418.81"/>
    <n v="1002.41881"/>
    <x v="2"/>
  </r>
  <r>
    <n v="202210"/>
    <x v="26"/>
    <s v="2022"/>
    <s v="10"/>
    <n v="10005000"/>
    <x v="5"/>
    <x v="6"/>
    <n v="460476"/>
    <n v="1149754832"/>
    <n v="460.476"/>
    <n v="1149754.8319999999"/>
    <n v="1149.7548320000001"/>
    <x v="2"/>
  </r>
  <r>
    <n v="202210"/>
    <x v="26"/>
    <s v="2022"/>
    <s v="10"/>
    <n v="66000000"/>
    <x v="6"/>
    <x v="0"/>
    <n v="7037575"/>
    <n v="3726385742"/>
    <n v="7037.5749999999998"/>
    <n v="3726385.7420000001"/>
    <n v="3726.3857419999999"/>
    <x v="2"/>
  </r>
  <r>
    <n v="202210"/>
    <x v="26"/>
    <s v="2022"/>
    <s v="10"/>
    <n v="66000000"/>
    <x v="6"/>
    <x v="1"/>
    <n v="470371"/>
    <n v="1399991295"/>
    <n v="470.37099999999998"/>
    <n v="1399991.2949999999"/>
    <n v="1399.991295"/>
    <x v="2"/>
  </r>
  <r>
    <n v="202210"/>
    <x v="26"/>
    <s v="2022"/>
    <s v="10"/>
    <n v="66000000"/>
    <x v="6"/>
    <x v="2"/>
    <n v="685172"/>
    <n v="2293694876"/>
    <n v="685.17200000000003"/>
    <n v="2293694.8760000002"/>
    <n v="2293.694876"/>
    <x v="2"/>
  </r>
  <r>
    <n v="202210"/>
    <x v="26"/>
    <s v="2022"/>
    <s v="10"/>
    <n v="66000000"/>
    <x v="6"/>
    <x v="3"/>
    <n v="3740407"/>
    <n v="4296887806"/>
    <n v="3740.4070000000002"/>
    <n v="4296887.8059999999"/>
    <n v="4296.8878059999997"/>
    <x v="2"/>
  </r>
  <r>
    <n v="202210"/>
    <x v="26"/>
    <s v="2022"/>
    <s v="10"/>
    <n v="66000000"/>
    <x v="6"/>
    <x v="4"/>
    <n v="2672640"/>
    <n v="5040673418"/>
    <n v="2672.64"/>
    <n v="5040673.4179999996"/>
    <n v="5040.6734180000003"/>
    <x v="2"/>
  </r>
  <r>
    <n v="202210"/>
    <x v="26"/>
    <s v="2022"/>
    <s v="10"/>
    <n v="66000000"/>
    <x v="6"/>
    <x v="5"/>
    <n v="5884906"/>
    <n v="9573876961"/>
    <n v="5884.9059999999999"/>
    <n v="9573876.9609999992"/>
    <n v="9573.8769609999999"/>
    <x v="2"/>
  </r>
  <r>
    <n v="202210"/>
    <x v="26"/>
    <s v="2022"/>
    <s v="10"/>
    <n v="66000000"/>
    <x v="6"/>
    <x v="6"/>
    <n v="3328453"/>
    <n v="9512861323"/>
    <n v="3328.453"/>
    <n v="9512861.3230000008"/>
    <n v="9512.8613229999992"/>
    <x v="2"/>
  </r>
  <r>
    <n v="202210"/>
    <x v="26"/>
    <s v="2022"/>
    <s v="10"/>
    <n v="10007000"/>
    <x v="7"/>
    <x v="0"/>
    <n v="1515862"/>
    <n v="758201612"/>
    <n v="1515.8620000000001"/>
    <n v="758201.61199999996"/>
    <n v="758.20161199999995"/>
    <x v="2"/>
  </r>
  <r>
    <n v="202210"/>
    <x v="26"/>
    <s v="2022"/>
    <s v="10"/>
    <n v="10007000"/>
    <x v="7"/>
    <x v="1"/>
    <n v="136765"/>
    <n v="346416960"/>
    <n v="136.76499999999999"/>
    <n v="346416.96"/>
    <n v="346.41696000000002"/>
    <x v="2"/>
  </r>
  <r>
    <n v="202210"/>
    <x v="26"/>
    <s v="2022"/>
    <s v="10"/>
    <n v="10007000"/>
    <x v="7"/>
    <x v="2"/>
    <n v="170859"/>
    <n v="543585308"/>
    <n v="170.85900000000001"/>
    <n v="543585.30799999996"/>
    <n v="543.58530800000005"/>
    <x v="2"/>
  </r>
  <r>
    <n v="202210"/>
    <x v="26"/>
    <s v="2022"/>
    <s v="10"/>
    <n v="10007000"/>
    <x v="7"/>
    <x v="3"/>
    <n v="1085105"/>
    <n v="1306916497"/>
    <n v="1085.105"/>
    <n v="1306916.497"/>
    <n v="1306.9164969999999"/>
    <x v="2"/>
  </r>
  <r>
    <n v="202210"/>
    <x v="26"/>
    <s v="2022"/>
    <s v="10"/>
    <n v="10007000"/>
    <x v="7"/>
    <x v="4"/>
    <n v="688589"/>
    <n v="1181649647"/>
    <n v="688.58900000000006"/>
    <n v="1181649.6470000001"/>
    <n v="1181.649647"/>
    <x v="2"/>
  </r>
  <r>
    <n v="202210"/>
    <x v="26"/>
    <s v="2022"/>
    <s v="10"/>
    <n v="10007000"/>
    <x v="7"/>
    <x v="5"/>
    <n v="1407652"/>
    <n v="2134077053"/>
    <n v="1407.652"/>
    <n v="2134077.0529999998"/>
    <n v="2134.077053"/>
    <x v="2"/>
  </r>
  <r>
    <n v="202210"/>
    <x v="26"/>
    <s v="2022"/>
    <s v="10"/>
    <n v="10007000"/>
    <x v="7"/>
    <x v="6"/>
    <n v="914881"/>
    <n v="2617131886"/>
    <n v="914.88099999999997"/>
    <n v="2617131.8859999999"/>
    <n v="2617.1318860000001"/>
    <x v="2"/>
  </r>
  <r>
    <n v="202210"/>
    <x v="26"/>
    <s v="2022"/>
    <s v="10"/>
    <n v="10008000"/>
    <x v="8"/>
    <x v="0"/>
    <n v="493392"/>
    <n v="239240347"/>
    <n v="493.392"/>
    <n v="239240.34700000001"/>
    <n v="239.24034700000001"/>
    <x v="2"/>
  </r>
  <r>
    <n v="202210"/>
    <x v="26"/>
    <s v="2022"/>
    <s v="10"/>
    <n v="10008000"/>
    <x v="8"/>
    <x v="1"/>
    <n v="43559"/>
    <n v="103607086"/>
    <n v="43.558999999999997"/>
    <n v="103607.086"/>
    <n v="103.607086"/>
    <x v="2"/>
  </r>
  <r>
    <n v="202210"/>
    <x v="26"/>
    <s v="2022"/>
    <s v="10"/>
    <n v="10008000"/>
    <x v="8"/>
    <x v="2"/>
    <n v="55882"/>
    <n v="199820404"/>
    <n v="55.881999999999998"/>
    <n v="199820.40400000001"/>
    <n v="199.820404"/>
    <x v="2"/>
  </r>
  <r>
    <n v="202210"/>
    <x v="26"/>
    <s v="2022"/>
    <s v="10"/>
    <n v="10008000"/>
    <x v="8"/>
    <x v="3"/>
    <n v="375925"/>
    <n v="461938554"/>
    <n v="375.92500000000001"/>
    <n v="461938.554"/>
    <n v="461.93855400000001"/>
    <x v="2"/>
  </r>
  <r>
    <n v="202210"/>
    <x v="26"/>
    <s v="2022"/>
    <s v="10"/>
    <n v="10008000"/>
    <x v="8"/>
    <x v="4"/>
    <n v="243305"/>
    <n v="379127504"/>
    <n v="243.30500000000001"/>
    <n v="379127.50400000002"/>
    <n v="379.12750399999999"/>
    <x v="2"/>
  </r>
  <r>
    <n v="202210"/>
    <x v="26"/>
    <s v="2022"/>
    <s v="10"/>
    <n v="10008000"/>
    <x v="8"/>
    <x v="5"/>
    <n v="463723"/>
    <n v="660651535"/>
    <n v="463.72300000000001"/>
    <n v="660651.53500000003"/>
    <n v="660.65153499999997"/>
    <x v="2"/>
  </r>
  <r>
    <n v="202210"/>
    <x v="26"/>
    <s v="2022"/>
    <s v="10"/>
    <n v="10008000"/>
    <x v="8"/>
    <x v="6"/>
    <n v="301252"/>
    <n v="846197167"/>
    <n v="301.25200000000001"/>
    <n v="846197.16700000002"/>
    <n v="846.19716700000004"/>
    <x v="2"/>
  </r>
  <r>
    <n v="202210"/>
    <x v="26"/>
    <s v="2022"/>
    <s v="10"/>
    <n v="10009000"/>
    <x v="9"/>
    <x v="0"/>
    <n v="599186"/>
    <n v="278134535"/>
    <n v="599.18600000000004"/>
    <n v="278134.53499999997"/>
    <n v="278.13453500000003"/>
    <x v="2"/>
  </r>
  <r>
    <n v="202210"/>
    <x v="26"/>
    <s v="2022"/>
    <s v="10"/>
    <n v="10009000"/>
    <x v="9"/>
    <x v="1"/>
    <n v="59405"/>
    <n v="144985409"/>
    <n v="59.405000000000001"/>
    <n v="144985.40900000001"/>
    <n v="144.985409"/>
    <x v="2"/>
  </r>
  <r>
    <n v="202210"/>
    <x v="26"/>
    <s v="2022"/>
    <s v="10"/>
    <n v="10009000"/>
    <x v="9"/>
    <x v="2"/>
    <n v="72099"/>
    <n v="228585160"/>
    <n v="72.099000000000004"/>
    <n v="228585.16"/>
    <n v="228.58516"/>
    <x v="2"/>
  </r>
  <r>
    <n v="202210"/>
    <x v="26"/>
    <s v="2022"/>
    <s v="10"/>
    <n v="10009000"/>
    <x v="9"/>
    <x v="3"/>
    <n v="508455"/>
    <n v="588274530"/>
    <n v="508.45499999999998"/>
    <n v="588274.53"/>
    <n v="588.27453000000003"/>
    <x v="2"/>
  </r>
  <r>
    <n v="202210"/>
    <x v="26"/>
    <s v="2022"/>
    <s v="10"/>
    <n v="10009000"/>
    <x v="9"/>
    <x v="4"/>
    <n v="294201"/>
    <n v="457808751"/>
    <n v="294.20100000000002"/>
    <n v="457808.75099999999"/>
    <n v="457.80875099999997"/>
    <x v="2"/>
  </r>
  <r>
    <n v="202210"/>
    <x v="26"/>
    <s v="2022"/>
    <s v="10"/>
    <n v="10009000"/>
    <x v="9"/>
    <x v="5"/>
    <n v="574161"/>
    <n v="859780315"/>
    <n v="574.16099999999994"/>
    <n v="859780.31499999994"/>
    <n v="859.78031499999997"/>
    <x v="2"/>
  </r>
  <r>
    <n v="202210"/>
    <x v="26"/>
    <s v="2022"/>
    <s v="10"/>
    <n v="10009000"/>
    <x v="9"/>
    <x v="6"/>
    <n v="373547"/>
    <n v="1060764807"/>
    <n v="373.54700000000003"/>
    <n v="1060764.807"/>
    <n v="1060.764807"/>
    <x v="2"/>
  </r>
  <r>
    <n v="202210"/>
    <x v="26"/>
    <s v="2022"/>
    <s v="10"/>
    <n v="10010000"/>
    <x v="10"/>
    <x v="0"/>
    <n v="404554"/>
    <n v="191383303"/>
    <n v="404.55399999999997"/>
    <n v="191383.30300000001"/>
    <n v="191.38330300000001"/>
    <x v="2"/>
  </r>
  <r>
    <n v="202210"/>
    <x v="26"/>
    <s v="2022"/>
    <s v="10"/>
    <n v="10010000"/>
    <x v="10"/>
    <x v="1"/>
    <n v="39484"/>
    <n v="96651768"/>
    <n v="39.484000000000002"/>
    <n v="96651.767999999996"/>
    <n v="96.651768000000004"/>
    <x v="2"/>
  </r>
  <r>
    <n v="202210"/>
    <x v="26"/>
    <s v="2022"/>
    <s v="10"/>
    <n v="10010000"/>
    <x v="10"/>
    <x v="2"/>
    <n v="49870"/>
    <n v="145841909"/>
    <n v="49.87"/>
    <n v="145841.90900000001"/>
    <n v="145.84190899999999"/>
    <x v="2"/>
  </r>
  <r>
    <n v="202210"/>
    <x v="26"/>
    <s v="2022"/>
    <s v="10"/>
    <n v="10010000"/>
    <x v="10"/>
    <x v="3"/>
    <n v="378368"/>
    <n v="435429082"/>
    <n v="378.36799999999999"/>
    <n v="435429.08199999999"/>
    <n v="435.42908199999999"/>
    <x v="2"/>
  </r>
  <r>
    <n v="202210"/>
    <x v="26"/>
    <s v="2022"/>
    <s v="10"/>
    <n v="10010000"/>
    <x v="10"/>
    <x v="4"/>
    <n v="223253"/>
    <n v="338251907"/>
    <n v="223.25299999999999"/>
    <n v="338251.90700000001"/>
    <n v="338.25190700000002"/>
    <x v="2"/>
  </r>
  <r>
    <n v="202210"/>
    <x v="26"/>
    <s v="2022"/>
    <s v="10"/>
    <n v="10010000"/>
    <x v="10"/>
    <x v="5"/>
    <n v="437817"/>
    <n v="695106144"/>
    <n v="437.81700000000001"/>
    <n v="695106.14399999997"/>
    <n v="695.10614399999997"/>
    <x v="2"/>
  </r>
  <r>
    <n v="202210"/>
    <x v="26"/>
    <s v="2022"/>
    <s v="10"/>
    <n v="10010000"/>
    <x v="10"/>
    <x v="6"/>
    <n v="271851"/>
    <n v="770171621"/>
    <n v="271.851"/>
    <n v="770171.62100000004"/>
    <n v="770.17162099999996"/>
    <x v="2"/>
  </r>
  <r>
    <n v="202210"/>
    <x v="26"/>
    <s v="2022"/>
    <s v="10"/>
    <n v="10020000"/>
    <x v="11"/>
    <x v="0"/>
    <n v="439287"/>
    <n v="218121666"/>
    <n v="439.28699999999998"/>
    <n v="218121.666"/>
    <n v="218.121666"/>
    <x v="2"/>
  </r>
  <r>
    <n v="202210"/>
    <x v="26"/>
    <s v="2022"/>
    <s v="10"/>
    <n v="10020000"/>
    <x v="11"/>
    <x v="1"/>
    <n v="35454"/>
    <n v="95390158"/>
    <n v="35.454000000000001"/>
    <n v="95390.157999999996"/>
    <n v="95.390158"/>
    <x v="2"/>
  </r>
  <r>
    <n v="202210"/>
    <x v="26"/>
    <s v="2022"/>
    <s v="10"/>
    <n v="10020000"/>
    <x v="11"/>
    <x v="2"/>
    <n v="49977"/>
    <n v="164214048"/>
    <n v="49.976999999999997"/>
    <n v="164214.04800000001"/>
    <n v="164.21404799999999"/>
    <x v="2"/>
  </r>
  <r>
    <n v="202210"/>
    <x v="26"/>
    <s v="2022"/>
    <s v="10"/>
    <n v="10020000"/>
    <x v="11"/>
    <x v="3"/>
    <n v="277550"/>
    <n v="311975611"/>
    <n v="277.55"/>
    <n v="311975.61099999998"/>
    <n v="311.97561100000001"/>
    <x v="2"/>
  </r>
  <r>
    <n v="202210"/>
    <x v="26"/>
    <s v="2022"/>
    <s v="10"/>
    <n v="10020000"/>
    <x v="11"/>
    <x v="4"/>
    <n v="182006"/>
    <n v="307462124"/>
    <n v="182.006"/>
    <n v="307462.12400000001"/>
    <n v="307.46212400000002"/>
    <x v="2"/>
  </r>
  <r>
    <n v="202210"/>
    <x v="26"/>
    <s v="2022"/>
    <s v="10"/>
    <n v="10020000"/>
    <x v="11"/>
    <x v="5"/>
    <n v="449327"/>
    <n v="749174117"/>
    <n v="449.327"/>
    <n v="749174.11699999997"/>
    <n v="749.17411700000002"/>
    <x v="2"/>
  </r>
  <r>
    <n v="202210"/>
    <x v="26"/>
    <s v="2022"/>
    <s v="10"/>
    <n v="10020000"/>
    <x v="11"/>
    <x v="6"/>
    <n v="255585"/>
    <n v="726088999"/>
    <n v="255.58500000000001"/>
    <n v="726088.99899999995"/>
    <n v="726.08899899999994"/>
    <x v="2"/>
  </r>
  <r>
    <n v="202210"/>
    <x v="26"/>
    <s v="2022"/>
    <s v="10"/>
    <n v="67000000"/>
    <x v="12"/>
    <x v="0"/>
    <n v="3053315"/>
    <n v="1525488642"/>
    <n v="3053.3150000000001"/>
    <n v="1525488.642"/>
    <n v="1525.488642"/>
    <x v="2"/>
  </r>
  <r>
    <n v="202210"/>
    <x v="26"/>
    <s v="2022"/>
    <s v="10"/>
    <n v="67000000"/>
    <x v="12"/>
    <x v="1"/>
    <n v="241165"/>
    <n v="609647580"/>
    <n v="241.16499999999999"/>
    <n v="609647.57999999996"/>
    <n v="609.64757999999995"/>
    <x v="2"/>
  </r>
  <r>
    <n v="202210"/>
    <x v="26"/>
    <s v="2022"/>
    <s v="10"/>
    <n v="67000000"/>
    <x v="12"/>
    <x v="2"/>
    <n v="383881"/>
    <n v="1206250611"/>
    <n v="383.88099999999997"/>
    <n v="1206250.611"/>
    <n v="1206.2506109999999"/>
    <x v="2"/>
  </r>
  <r>
    <n v="202210"/>
    <x v="26"/>
    <s v="2022"/>
    <s v="10"/>
    <n v="67000000"/>
    <x v="12"/>
    <x v="3"/>
    <n v="2043404"/>
    <n v="2250987196"/>
    <n v="2043.404"/>
    <n v="2250987.196"/>
    <n v="2250.987196"/>
    <x v="2"/>
  </r>
  <r>
    <n v="202210"/>
    <x v="26"/>
    <s v="2022"/>
    <s v="10"/>
    <n v="67000000"/>
    <x v="12"/>
    <x v="4"/>
    <n v="1373937"/>
    <n v="2433574278"/>
    <n v="1373.9369999999999"/>
    <n v="2433574.2779999999"/>
    <n v="2433.574278"/>
    <x v="2"/>
  </r>
  <r>
    <n v="202210"/>
    <x v="26"/>
    <s v="2022"/>
    <s v="10"/>
    <n v="67000000"/>
    <x v="12"/>
    <x v="5"/>
    <n v="3200051"/>
    <n v="4592529355"/>
    <n v="3200.0509999999999"/>
    <n v="4592529.3550000004"/>
    <n v="4592.5293549999997"/>
    <x v="2"/>
  </r>
  <r>
    <n v="202210"/>
    <x v="26"/>
    <s v="2022"/>
    <s v="10"/>
    <n v="67000000"/>
    <x v="12"/>
    <x v="6"/>
    <n v="1926015"/>
    <n v="5226050959"/>
    <n v="1926.0150000000001"/>
    <n v="5226050.9589999998"/>
    <n v="5226.0509590000001"/>
    <x v="2"/>
  </r>
  <r>
    <n v="202210"/>
    <x v="26"/>
    <s v="2022"/>
    <s v="10"/>
    <n v="64000000"/>
    <x v="13"/>
    <x v="0"/>
    <n v="5313939"/>
    <n v="2785392117"/>
    <n v="5313.9390000000003"/>
    <n v="2785392.1170000001"/>
    <n v="2785.3921169999999"/>
    <x v="2"/>
  </r>
  <r>
    <n v="202210"/>
    <x v="26"/>
    <s v="2022"/>
    <s v="10"/>
    <n v="64000000"/>
    <x v="13"/>
    <x v="1"/>
    <n v="368882"/>
    <n v="911311561"/>
    <n v="368.88200000000001"/>
    <n v="911311.56099999999"/>
    <n v="911.31156099999998"/>
    <x v="2"/>
  </r>
  <r>
    <n v="202210"/>
    <x v="26"/>
    <s v="2022"/>
    <s v="10"/>
    <n v="64000000"/>
    <x v="13"/>
    <x v="2"/>
    <n v="600450"/>
    <n v="1968407404"/>
    <n v="600.45000000000005"/>
    <n v="1968407.4040000001"/>
    <n v="1968.407404"/>
    <x v="2"/>
  </r>
  <r>
    <n v="202210"/>
    <x v="26"/>
    <s v="2022"/>
    <s v="10"/>
    <n v="64000000"/>
    <x v="13"/>
    <x v="3"/>
    <n v="3126963"/>
    <n v="3386242330"/>
    <n v="3126.9630000000002"/>
    <n v="3386242.33"/>
    <n v="3386.24233"/>
    <x v="2"/>
  </r>
  <r>
    <n v="202210"/>
    <x v="26"/>
    <s v="2022"/>
    <s v="10"/>
    <n v="64000000"/>
    <x v="13"/>
    <x v="4"/>
    <n v="2237269"/>
    <n v="3671692357"/>
    <n v="2237.2689999999998"/>
    <n v="3671692.3569999998"/>
    <n v="3671.6923569999999"/>
    <x v="2"/>
  </r>
  <r>
    <n v="202210"/>
    <x v="26"/>
    <s v="2022"/>
    <s v="10"/>
    <n v="64000000"/>
    <x v="13"/>
    <x v="5"/>
    <n v="5258887"/>
    <n v="8422489130"/>
    <n v="5258.8869999999997"/>
    <n v="8422489.1300000008"/>
    <n v="8422.4891299999999"/>
    <x v="2"/>
  </r>
  <r>
    <n v="202210"/>
    <x v="26"/>
    <s v="2022"/>
    <s v="10"/>
    <n v="64000000"/>
    <x v="13"/>
    <x v="6"/>
    <n v="2867365"/>
    <n v="8312337576"/>
    <n v="2867.3649999999998"/>
    <n v="8312337.5760000004"/>
    <n v="8312.3375759999999"/>
    <x v="2"/>
  </r>
  <r>
    <n v="202210"/>
    <x v="26"/>
    <s v="2022"/>
    <s v="10"/>
    <n v="10013000"/>
    <x v="14"/>
    <x v="0"/>
    <n v="744739"/>
    <n v="368324352"/>
    <n v="744.73900000000003"/>
    <n v="368324.35200000001"/>
    <n v="368.32435199999998"/>
    <x v="2"/>
  </r>
  <r>
    <n v="202210"/>
    <x v="26"/>
    <s v="2022"/>
    <s v="10"/>
    <n v="10013000"/>
    <x v="14"/>
    <x v="1"/>
    <n v="65084"/>
    <n v="147949477"/>
    <n v="65.084000000000003"/>
    <n v="147949.47700000001"/>
    <n v="147.949477"/>
    <x v="2"/>
  </r>
  <r>
    <n v="202210"/>
    <x v="26"/>
    <s v="2022"/>
    <s v="10"/>
    <n v="10013000"/>
    <x v="14"/>
    <x v="2"/>
    <n v="95944"/>
    <n v="291620013"/>
    <n v="95.944000000000003"/>
    <n v="291620.01299999998"/>
    <n v="291.62001299999997"/>
    <x v="2"/>
  </r>
  <r>
    <n v="202210"/>
    <x v="26"/>
    <s v="2022"/>
    <s v="10"/>
    <n v="10013000"/>
    <x v="14"/>
    <x v="3"/>
    <n v="625189"/>
    <n v="688416969"/>
    <n v="625.18899999999996"/>
    <n v="688416.96900000004"/>
    <n v="688.41696899999999"/>
    <x v="2"/>
  </r>
  <r>
    <n v="202210"/>
    <x v="26"/>
    <s v="2022"/>
    <s v="10"/>
    <n v="10013000"/>
    <x v="14"/>
    <x v="4"/>
    <n v="380355"/>
    <n v="568200733"/>
    <n v="380.35500000000002"/>
    <n v="568200.73300000001"/>
    <n v="568.20073300000001"/>
    <x v="2"/>
  </r>
  <r>
    <n v="202210"/>
    <x v="26"/>
    <s v="2022"/>
    <s v="10"/>
    <n v="10013000"/>
    <x v="14"/>
    <x v="5"/>
    <n v="807431"/>
    <n v="1349231203"/>
    <n v="807.43100000000004"/>
    <n v="1349231.203"/>
    <n v="1349.2312030000001"/>
    <x v="2"/>
  </r>
  <r>
    <n v="202210"/>
    <x v="26"/>
    <s v="2022"/>
    <s v="10"/>
    <n v="10013000"/>
    <x v="14"/>
    <x v="6"/>
    <n v="512745"/>
    <n v="1537177782"/>
    <n v="512.745"/>
    <n v="1537177.7819999999"/>
    <n v="1537.177782"/>
    <x v="2"/>
  </r>
  <r>
    <n v="202210"/>
    <x v="26"/>
    <s v="2022"/>
    <s v="10"/>
    <n v="10017000"/>
    <x v="15"/>
    <x v="0"/>
    <n v="683244"/>
    <n v="341027505"/>
    <n v="683.24400000000003"/>
    <n v="341027.505"/>
    <n v="341.02750500000002"/>
    <x v="2"/>
  </r>
  <r>
    <n v="202210"/>
    <x v="26"/>
    <s v="2022"/>
    <s v="10"/>
    <n v="10017000"/>
    <x v="15"/>
    <x v="1"/>
    <n v="56131"/>
    <n v="145706735"/>
    <n v="56.131"/>
    <n v="145706.73499999999"/>
    <n v="145.70673500000001"/>
    <x v="2"/>
  </r>
  <r>
    <n v="202210"/>
    <x v="26"/>
    <s v="2022"/>
    <s v="10"/>
    <n v="10017000"/>
    <x v="15"/>
    <x v="2"/>
    <n v="70317"/>
    <n v="230990319"/>
    <n v="70.316999999999993"/>
    <n v="230990.31899999999"/>
    <n v="230.990319"/>
    <x v="2"/>
  </r>
  <r>
    <n v="202210"/>
    <x v="26"/>
    <s v="2022"/>
    <s v="10"/>
    <n v="10017000"/>
    <x v="15"/>
    <x v="3"/>
    <n v="423608"/>
    <n v="438323272"/>
    <n v="423.608"/>
    <n v="438323.272"/>
    <n v="438.32327199999997"/>
    <x v="2"/>
  </r>
  <r>
    <n v="202210"/>
    <x v="26"/>
    <s v="2022"/>
    <s v="10"/>
    <n v="10017000"/>
    <x v="15"/>
    <x v="4"/>
    <n v="336838"/>
    <n v="520070939"/>
    <n v="336.83800000000002"/>
    <n v="520070.93900000001"/>
    <n v="520.07093899999995"/>
    <x v="2"/>
  </r>
  <r>
    <n v="202210"/>
    <x v="26"/>
    <s v="2022"/>
    <s v="10"/>
    <n v="10017000"/>
    <x v="15"/>
    <x v="5"/>
    <n v="675894"/>
    <n v="954057687"/>
    <n v="675.89400000000001"/>
    <n v="954057.68700000003"/>
    <n v="954.05768699999999"/>
    <x v="2"/>
  </r>
  <r>
    <n v="202210"/>
    <x v="26"/>
    <s v="2022"/>
    <s v="10"/>
    <n v="10017000"/>
    <x v="15"/>
    <x v="6"/>
    <n v="434406"/>
    <n v="1046517824"/>
    <n v="434.40600000000001"/>
    <n v="1046517.824"/>
    <n v="1046.517824"/>
    <x v="2"/>
  </r>
  <r>
    <n v="202210"/>
    <x v="26"/>
    <s v="2022"/>
    <s v="10"/>
    <n v="10002000"/>
    <x v="16"/>
    <x v="0"/>
    <n v="544486"/>
    <n v="265817770"/>
    <n v="544.48599999999999"/>
    <n v="265817.77"/>
    <n v="265.81777"/>
    <x v="2"/>
  </r>
  <r>
    <n v="202210"/>
    <x v="26"/>
    <s v="2022"/>
    <s v="10"/>
    <n v="10002000"/>
    <x v="16"/>
    <x v="1"/>
    <n v="46433"/>
    <n v="123566630"/>
    <n v="46.433"/>
    <n v="123566.63"/>
    <n v="123.56663"/>
    <x v="2"/>
  </r>
  <r>
    <n v="202210"/>
    <x v="26"/>
    <s v="2022"/>
    <s v="10"/>
    <n v="10002000"/>
    <x v="16"/>
    <x v="2"/>
    <n v="71330"/>
    <n v="240323853"/>
    <n v="71.33"/>
    <n v="240323.853"/>
    <n v="240.32385300000001"/>
    <x v="2"/>
  </r>
  <r>
    <n v="202210"/>
    <x v="26"/>
    <s v="2022"/>
    <s v="10"/>
    <n v="10002000"/>
    <x v="16"/>
    <x v="3"/>
    <n v="362243"/>
    <n v="418913809"/>
    <n v="362.24299999999999"/>
    <n v="418913.80900000001"/>
    <n v="418.91380900000001"/>
    <x v="2"/>
  </r>
  <r>
    <n v="202210"/>
    <x v="26"/>
    <s v="2022"/>
    <s v="10"/>
    <n v="10002000"/>
    <x v="16"/>
    <x v="4"/>
    <n v="276791"/>
    <n v="415800175"/>
    <n v="276.791"/>
    <n v="415800.17499999999"/>
    <n v="415.80017500000002"/>
    <x v="2"/>
  </r>
  <r>
    <n v="202210"/>
    <x v="26"/>
    <s v="2022"/>
    <s v="10"/>
    <n v="10002000"/>
    <x v="16"/>
    <x v="5"/>
    <n v="577092"/>
    <n v="784200746"/>
    <n v="577.09199999999998"/>
    <n v="784200.74600000004"/>
    <n v="784.20074599999998"/>
    <x v="2"/>
  </r>
  <r>
    <n v="202210"/>
    <x v="26"/>
    <s v="2022"/>
    <s v="10"/>
    <n v="10002000"/>
    <x v="16"/>
    <x v="6"/>
    <n v="334656"/>
    <n v="910057081"/>
    <n v="334.65600000000001"/>
    <n v="910057.08100000001"/>
    <n v="910.05708100000004"/>
    <x v="2"/>
  </r>
  <r>
    <n v="202210"/>
    <x v="26"/>
    <s v="2022"/>
    <s v="10"/>
    <n v="10015000"/>
    <x v="17"/>
    <x v="0"/>
    <n v="398621"/>
    <n v="219943839"/>
    <n v="398.62099999999998"/>
    <n v="219943.83900000001"/>
    <n v="219.943839"/>
    <x v="2"/>
  </r>
  <r>
    <n v="202210"/>
    <x v="26"/>
    <s v="2022"/>
    <s v="10"/>
    <n v="10015000"/>
    <x v="17"/>
    <x v="1"/>
    <n v="31037"/>
    <n v="78189850"/>
    <n v="31.036999999999999"/>
    <n v="78189.850000000006"/>
    <n v="78.189850000000007"/>
    <x v="2"/>
  </r>
  <r>
    <n v="202210"/>
    <x v="26"/>
    <s v="2022"/>
    <s v="10"/>
    <n v="10015000"/>
    <x v="17"/>
    <x v="2"/>
    <n v="45496"/>
    <n v="156508974"/>
    <n v="45.496000000000002"/>
    <n v="156508.97399999999"/>
    <n v="156.50897399999999"/>
    <x v="2"/>
  </r>
  <r>
    <n v="202210"/>
    <x v="26"/>
    <s v="2022"/>
    <s v="10"/>
    <n v="10015000"/>
    <x v="17"/>
    <x v="3"/>
    <n v="258010"/>
    <n v="265049240"/>
    <n v="258.01"/>
    <n v="265049.24"/>
    <n v="265.04924"/>
    <x v="2"/>
  </r>
  <r>
    <n v="202210"/>
    <x v="26"/>
    <s v="2022"/>
    <s v="10"/>
    <n v="10015000"/>
    <x v="17"/>
    <x v="4"/>
    <n v="191624"/>
    <n v="271337219"/>
    <n v="191.624"/>
    <n v="271337.21899999998"/>
    <n v="271.337219"/>
    <x v="2"/>
  </r>
  <r>
    <n v="202210"/>
    <x v="26"/>
    <s v="2022"/>
    <s v="10"/>
    <n v="10015000"/>
    <x v="17"/>
    <x v="5"/>
    <n v="383127"/>
    <n v="596863099"/>
    <n v="383.12700000000001"/>
    <n v="596863.09900000005"/>
    <n v="596.86309900000003"/>
    <x v="2"/>
  </r>
  <r>
    <n v="202210"/>
    <x v="26"/>
    <s v="2022"/>
    <s v="10"/>
    <n v="10015000"/>
    <x v="17"/>
    <x v="6"/>
    <n v="220227"/>
    <n v="628541937"/>
    <n v="220.227"/>
    <n v="628541.93700000003"/>
    <n v="628.54193699999996"/>
    <x v="2"/>
  </r>
  <r>
    <n v="202210"/>
    <x v="26"/>
    <s v="2022"/>
    <s v="10"/>
    <n v="10014000"/>
    <x v="18"/>
    <x v="0"/>
    <n v="200432"/>
    <n v="94609910"/>
    <n v="200.43199999999999"/>
    <n v="94609.91"/>
    <n v="94.609909999999999"/>
    <x v="2"/>
  </r>
  <r>
    <n v="202210"/>
    <x v="26"/>
    <s v="2022"/>
    <s v="10"/>
    <n v="10014000"/>
    <x v="18"/>
    <x v="1"/>
    <n v="18226"/>
    <n v="42199056"/>
    <n v="18.225999999999999"/>
    <n v="42199.055999999997"/>
    <n v="42.199055999999999"/>
    <x v="2"/>
  </r>
  <r>
    <n v="202210"/>
    <x v="26"/>
    <s v="2022"/>
    <s v="10"/>
    <n v="10014000"/>
    <x v="18"/>
    <x v="2"/>
    <n v="23506"/>
    <n v="76926243"/>
    <n v="23.506"/>
    <n v="76926.243000000002"/>
    <n v="76.926242999999999"/>
    <x v="2"/>
  </r>
  <r>
    <n v="202210"/>
    <x v="26"/>
    <s v="2022"/>
    <s v="10"/>
    <n v="10014000"/>
    <x v="18"/>
    <x v="3"/>
    <n v="148767"/>
    <n v="152755879"/>
    <n v="148.767"/>
    <n v="152755.87899999999"/>
    <n v="152.75587899999999"/>
    <x v="2"/>
  </r>
  <r>
    <n v="202210"/>
    <x v="26"/>
    <s v="2022"/>
    <s v="10"/>
    <n v="10014000"/>
    <x v="18"/>
    <x v="4"/>
    <n v="97057"/>
    <n v="138965350"/>
    <n v="97.057000000000002"/>
    <n v="138965.35"/>
    <n v="138.96535"/>
    <x v="2"/>
  </r>
  <r>
    <n v="202210"/>
    <x v="26"/>
    <s v="2022"/>
    <s v="10"/>
    <n v="10014000"/>
    <x v="18"/>
    <x v="5"/>
    <n v="186064"/>
    <n v="243582303"/>
    <n v="186.06399999999999"/>
    <n v="243582.30300000001"/>
    <n v="243.582303"/>
    <x v="2"/>
  </r>
  <r>
    <n v="202210"/>
    <x v="26"/>
    <s v="2022"/>
    <s v="10"/>
    <n v="10014000"/>
    <x v="18"/>
    <x v="6"/>
    <n v="109407"/>
    <n v="326684036"/>
    <n v="109.407"/>
    <n v="326684.03600000002"/>
    <n v="326.68403599999999"/>
    <x v="2"/>
  </r>
  <r>
    <n v="202210"/>
    <x v="26"/>
    <s v="2022"/>
    <s v="10"/>
    <n v="10016000"/>
    <x v="19"/>
    <x v="0"/>
    <n v="82760"/>
    <n v="39375401"/>
    <n v="82.76"/>
    <n v="39375.400999999998"/>
    <n v="39.375400999999997"/>
    <x v="2"/>
  </r>
  <r>
    <n v="202210"/>
    <x v="26"/>
    <s v="2022"/>
    <s v="10"/>
    <n v="10016000"/>
    <x v="19"/>
    <x v="1"/>
    <n v="8609"/>
    <n v="23596317"/>
    <n v="8.609"/>
    <n v="23596.316999999999"/>
    <n v="23.596316999999999"/>
    <x v="2"/>
  </r>
  <r>
    <n v="202210"/>
    <x v="26"/>
    <s v="2022"/>
    <s v="10"/>
    <n v="10016000"/>
    <x v="19"/>
    <x v="2"/>
    <n v="12276"/>
    <n v="39416495"/>
    <n v="12.276"/>
    <n v="39416.495000000003"/>
    <n v="39.416494999999998"/>
    <x v="2"/>
  </r>
  <r>
    <n v="202210"/>
    <x v="26"/>
    <s v="2022"/>
    <s v="10"/>
    <n v="10016000"/>
    <x v="19"/>
    <x v="3"/>
    <n v="61412"/>
    <n v="74731671"/>
    <n v="61.411999999999999"/>
    <n v="74731.671000000002"/>
    <n v="74.731671000000006"/>
    <x v="2"/>
  </r>
  <r>
    <n v="202210"/>
    <x v="26"/>
    <s v="2022"/>
    <s v="10"/>
    <n v="10016000"/>
    <x v="19"/>
    <x v="4"/>
    <n v="48444"/>
    <n v="66939639"/>
    <n v="48.444000000000003"/>
    <n v="66939.638999999996"/>
    <n v="66.939639"/>
    <x v="2"/>
  </r>
  <r>
    <n v="202210"/>
    <x v="26"/>
    <s v="2022"/>
    <s v="10"/>
    <n v="10016000"/>
    <x v="19"/>
    <x v="5"/>
    <n v="90544"/>
    <n v="116083601"/>
    <n v="90.543999999999997"/>
    <n v="116083.601"/>
    <n v="116.083601"/>
    <x v="2"/>
  </r>
  <r>
    <n v="202210"/>
    <x v="26"/>
    <s v="2022"/>
    <s v="10"/>
    <n v="10016000"/>
    <x v="19"/>
    <x v="6"/>
    <n v="48409"/>
    <n v="137100488"/>
    <n v="48.408999999999999"/>
    <n v="137100.48800000001"/>
    <n v="137.10048800000001"/>
    <x v="2"/>
  </r>
  <r>
    <n v="202210"/>
    <x v="26"/>
    <s v="2022"/>
    <s v="10"/>
    <s v="9002000"/>
    <x v="20"/>
    <x v="0"/>
    <n v="72599"/>
    <n v="46883262"/>
    <n v="72.599000000000004"/>
    <n v="46883.262000000002"/>
    <n v="46.883262000000002"/>
    <x v="2"/>
  </r>
  <r>
    <n v="202210"/>
    <x v="26"/>
    <s v="2022"/>
    <s v="10"/>
    <s v="9002000"/>
    <x v="20"/>
    <x v="1"/>
    <n v="6907"/>
    <n v="15934237"/>
    <n v="6.907"/>
    <n v="15934.236999999999"/>
    <n v="15.934237"/>
    <x v="2"/>
  </r>
  <r>
    <n v="202210"/>
    <x v="26"/>
    <s v="2022"/>
    <s v="10"/>
    <s v="9002000"/>
    <x v="20"/>
    <x v="2"/>
    <n v="10800"/>
    <n v="39552407"/>
    <n v="10.8"/>
    <n v="39552.406999999999"/>
    <n v="39.552407000000002"/>
    <x v="2"/>
  </r>
  <r>
    <n v="202210"/>
    <x v="26"/>
    <s v="2022"/>
    <s v="10"/>
    <s v="9002000"/>
    <x v="20"/>
    <x v="3"/>
    <n v="42123"/>
    <n v="57438664"/>
    <n v="42.122999999999998"/>
    <n v="57438.663999999997"/>
    <n v="57.438664000000003"/>
    <x v="2"/>
  </r>
  <r>
    <n v="202210"/>
    <x v="26"/>
    <s v="2022"/>
    <s v="10"/>
    <s v="9002000"/>
    <x v="20"/>
    <x v="4"/>
    <n v="39247"/>
    <n v="58945343"/>
    <n v="39.247"/>
    <n v="58945.343000000001"/>
    <n v="58.945343000000001"/>
    <x v="2"/>
  </r>
  <r>
    <n v="202210"/>
    <x v="26"/>
    <s v="2022"/>
    <s v="10"/>
    <s v="9002000"/>
    <x v="20"/>
    <x v="5"/>
    <n v="93050"/>
    <n v="102956626"/>
    <n v="93.05"/>
    <n v="102956.626"/>
    <n v="102.956626"/>
    <x v="2"/>
  </r>
  <r>
    <n v="202210"/>
    <x v="26"/>
    <s v="2022"/>
    <s v="10"/>
    <s v="9002000"/>
    <x v="20"/>
    <x v="6"/>
    <n v="39787"/>
    <n v="107435164"/>
    <n v="39.786999999999999"/>
    <n v="107435.164"/>
    <n v="107.435164"/>
    <x v="2"/>
  </r>
  <r>
    <n v="202210"/>
    <x v="26"/>
    <s v="2022"/>
    <s v="10"/>
    <n v="9007000"/>
    <x v="21"/>
    <x v="0"/>
    <n v="12940"/>
    <n v="6039584"/>
    <n v="12.94"/>
    <n v="6039.5839999999998"/>
    <n v="6.0395839999999996"/>
    <x v="2"/>
  </r>
  <r>
    <n v="202210"/>
    <x v="26"/>
    <s v="2022"/>
    <s v="10"/>
    <n v="9007000"/>
    <x v="21"/>
    <x v="1"/>
    <n v="1046"/>
    <n v="2538761"/>
    <n v="1.046"/>
    <n v="2538.761"/>
    <n v="2.538761"/>
    <x v="2"/>
  </r>
  <r>
    <n v="202210"/>
    <x v="26"/>
    <s v="2022"/>
    <s v="10"/>
    <n v="9007000"/>
    <x v="21"/>
    <x v="2"/>
    <n v="1840"/>
    <n v="5114721"/>
    <n v="1.84"/>
    <n v="5114.7209999999995"/>
    <n v="5.1147210000000003"/>
    <x v="2"/>
  </r>
  <r>
    <n v="202210"/>
    <x v="26"/>
    <s v="2022"/>
    <s v="10"/>
    <n v="9007000"/>
    <x v="21"/>
    <x v="3"/>
    <n v="8899"/>
    <n v="15347059"/>
    <n v="8.8989999999999991"/>
    <n v="15347.058999999999"/>
    <n v="15.347059"/>
    <x v="2"/>
  </r>
  <r>
    <n v="202210"/>
    <x v="26"/>
    <s v="2022"/>
    <s v="10"/>
    <n v="9007000"/>
    <x v="21"/>
    <x v="4"/>
    <n v="7555"/>
    <n v="9987700"/>
    <n v="7.5549999999999997"/>
    <n v="9987.7000000000007"/>
    <n v="9.9877000000000002"/>
    <x v="2"/>
  </r>
  <r>
    <n v="202210"/>
    <x v="26"/>
    <s v="2022"/>
    <s v="10"/>
    <n v="9007000"/>
    <x v="21"/>
    <x v="5"/>
    <n v="12284"/>
    <n v="15483489"/>
    <n v="12.284000000000001"/>
    <n v="15483.489"/>
    <n v="15.483489000000001"/>
    <x v="2"/>
  </r>
  <r>
    <n v="202210"/>
    <x v="26"/>
    <s v="2022"/>
    <s v="10"/>
    <n v="9007000"/>
    <x v="21"/>
    <x v="6"/>
    <n v="7398"/>
    <n v="17792146"/>
    <n v="7.3979999999999997"/>
    <n v="17792.146000000001"/>
    <n v="17.792145999999999"/>
    <x v="2"/>
  </r>
  <r>
    <n v="202211"/>
    <x v="27"/>
    <s v="2022"/>
    <s v="11"/>
    <n v="63000000"/>
    <x v="0"/>
    <x v="0"/>
    <n v="11147991"/>
    <n v="6808951906"/>
    <n v="11147.991"/>
    <n v="6808951.9060000004"/>
    <n v="6808.9519060000002"/>
    <x v="2"/>
  </r>
  <r>
    <n v="202211"/>
    <x v="27"/>
    <s v="2022"/>
    <s v="11"/>
    <n v="63000000"/>
    <x v="0"/>
    <x v="1"/>
    <n v="610621"/>
    <n v="2653434434"/>
    <n v="610.62099999999998"/>
    <n v="2653434.4339999999"/>
    <n v="2653.4344339999998"/>
    <x v="2"/>
  </r>
  <r>
    <n v="202211"/>
    <x v="27"/>
    <s v="2022"/>
    <s v="11"/>
    <n v="63000000"/>
    <x v="0"/>
    <x v="2"/>
    <n v="919734"/>
    <n v="4315180005"/>
    <n v="919.73400000000004"/>
    <n v="4315180.0049999999"/>
    <n v="4315.1800050000002"/>
    <x v="2"/>
  </r>
  <r>
    <n v="202211"/>
    <x v="27"/>
    <s v="2022"/>
    <s v="11"/>
    <n v="63000000"/>
    <x v="0"/>
    <x v="3"/>
    <n v="4846539"/>
    <n v="5103839657"/>
    <n v="4846.5389999999998"/>
    <n v="5103839.6569999997"/>
    <n v="5103.8396570000004"/>
    <x v="2"/>
  </r>
  <r>
    <n v="202211"/>
    <x v="27"/>
    <s v="2022"/>
    <s v="11"/>
    <n v="63000000"/>
    <x v="0"/>
    <x v="4"/>
    <n v="4073580"/>
    <n v="8740028247"/>
    <n v="4073.58"/>
    <n v="8740028.2469999995"/>
    <n v="8740.0282470000002"/>
    <x v="2"/>
  </r>
  <r>
    <n v="202211"/>
    <x v="27"/>
    <s v="2022"/>
    <s v="11"/>
    <n v="63000000"/>
    <x v="0"/>
    <x v="5"/>
    <n v="8522421"/>
    <n v="15967226625"/>
    <n v="8522.4210000000003"/>
    <n v="15967226.625"/>
    <n v="15967.226624999999"/>
    <x v="2"/>
  </r>
  <r>
    <n v="202211"/>
    <x v="27"/>
    <s v="2022"/>
    <s v="11"/>
    <n v="63000000"/>
    <x v="0"/>
    <x v="6"/>
    <n v="4721726"/>
    <n v="15391759199"/>
    <n v="4721.7259999999997"/>
    <n v="15391759.198999999"/>
    <n v="15391.759199"/>
    <x v="2"/>
  </r>
  <r>
    <n v="202211"/>
    <x v="27"/>
    <s v="2022"/>
    <s v="11"/>
    <n v="65000000"/>
    <x v="1"/>
    <x v="0"/>
    <n v="12074622"/>
    <n v="6086401497"/>
    <n v="12074.621999999999"/>
    <n v="6086401.4970000004"/>
    <n v="6086.4014969999998"/>
    <x v="2"/>
  </r>
  <r>
    <n v="202211"/>
    <x v="27"/>
    <s v="2022"/>
    <s v="11"/>
    <n v="65000000"/>
    <x v="1"/>
    <x v="1"/>
    <n v="771534"/>
    <n v="2334210225"/>
    <n v="771.53399999999999"/>
    <n v="2334210.2250000001"/>
    <n v="2334.2102249999998"/>
    <x v="2"/>
  </r>
  <r>
    <n v="202211"/>
    <x v="27"/>
    <s v="2022"/>
    <s v="11"/>
    <n v="65000000"/>
    <x v="1"/>
    <x v="2"/>
    <n v="1170103"/>
    <n v="4051673946"/>
    <n v="1170.1030000000001"/>
    <n v="4051673.946"/>
    <n v="4051.6739459999999"/>
    <x v="2"/>
  </r>
  <r>
    <n v="202211"/>
    <x v="27"/>
    <s v="2022"/>
    <s v="11"/>
    <n v="65000000"/>
    <x v="1"/>
    <x v="3"/>
    <n v="5795166"/>
    <n v="6080661188"/>
    <n v="5795.1660000000002"/>
    <n v="6080661.1880000001"/>
    <n v="6080.661188"/>
    <x v="2"/>
  </r>
  <r>
    <n v="202211"/>
    <x v="27"/>
    <s v="2022"/>
    <s v="11"/>
    <n v="65000000"/>
    <x v="1"/>
    <x v="4"/>
    <n v="5051420"/>
    <n v="8172876142"/>
    <n v="5051.42"/>
    <n v="8172876.142"/>
    <n v="8172.8761420000001"/>
    <x v="2"/>
  </r>
  <r>
    <n v="202211"/>
    <x v="27"/>
    <s v="2022"/>
    <s v="11"/>
    <n v="65000000"/>
    <x v="1"/>
    <x v="5"/>
    <n v="10774684"/>
    <n v="16978366105"/>
    <n v="10774.683999999999"/>
    <n v="16978366.105"/>
    <n v="16978.366105000001"/>
    <x v="2"/>
  </r>
  <r>
    <n v="202211"/>
    <x v="27"/>
    <s v="2022"/>
    <s v="11"/>
    <n v="65000000"/>
    <x v="1"/>
    <x v="6"/>
    <n v="6234864"/>
    <n v="17177758363"/>
    <n v="6234.8639999999996"/>
    <n v="17177758.363000002"/>
    <n v="17177.758363000001"/>
    <x v="2"/>
  </r>
  <r>
    <n v="202211"/>
    <x v="27"/>
    <s v="2022"/>
    <s v="11"/>
    <n v="68000000"/>
    <x v="2"/>
    <x v="0"/>
    <n v="5257673"/>
    <n v="2525721630"/>
    <n v="5257.6729999999998"/>
    <n v="2525721.63"/>
    <n v="2525.72163"/>
    <x v="2"/>
  </r>
  <r>
    <n v="202211"/>
    <x v="27"/>
    <s v="2022"/>
    <s v="11"/>
    <n v="68000000"/>
    <x v="2"/>
    <x v="1"/>
    <n v="337374"/>
    <n v="1019620990"/>
    <n v="337.37400000000002"/>
    <n v="1019620.99"/>
    <n v="1019.62099"/>
    <x v="2"/>
  </r>
  <r>
    <n v="202211"/>
    <x v="27"/>
    <s v="2022"/>
    <s v="11"/>
    <n v="68000000"/>
    <x v="2"/>
    <x v="2"/>
    <n v="544260"/>
    <n v="1778145008"/>
    <n v="544.26"/>
    <n v="1778145.0079999999"/>
    <n v="1778.145008"/>
    <x v="2"/>
  </r>
  <r>
    <n v="202211"/>
    <x v="27"/>
    <s v="2022"/>
    <s v="11"/>
    <n v="68000000"/>
    <x v="2"/>
    <x v="3"/>
    <n v="2845929"/>
    <n v="3394808201"/>
    <n v="2845.9290000000001"/>
    <n v="3394808.2009999999"/>
    <n v="3394.8082009999998"/>
    <x v="2"/>
  </r>
  <r>
    <n v="202211"/>
    <x v="27"/>
    <s v="2022"/>
    <s v="11"/>
    <n v="68000000"/>
    <x v="2"/>
    <x v="4"/>
    <n v="2295825"/>
    <n v="3542851827"/>
    <n v="2295.8249999999998"/>
    <n v="3542851.827"/>
    <n v="3542.851827"/>
    <x v="2"/>
  </r>
  <r>
    <n v="202211"/>
    <x v="27"/>
    <s v="2022"/>
    <s v="11"/>
    <n v="68000000"/>
    <x v="2"/>
    <x v="5"/>
    <n v="4684017"/>
    <n v="8110850152"/>
    <n v="4684.0169999999998"/>
    <n v="8110850.1519999998"/>
    <n v="8110.850152"/>
    <x v="2"/>
  </r>
  <r>
    <n v="202211"/>
    <x v="27"/>
    <s v="2022"/>
    <s v="11"/>
    <n v="68000000"/>
    <x v="2"/>
    <x v="6"/>
    <n v="2861662"/>
    <n v="7815401268"/>
    <n v="2861.6619999999998"/>
    <n v="7815401.2680000002"/>
    <n v="7815.4012679999996"/>
    <x v="2"/>
  </r>
  <r>
    <n v="202211"/>
    <x v="27"/>
    <s v="2022"/>
    <s v="11"/>
    <n v="10004000"/>
    <x v="3"/>
    <x v="0"/>
    <n v="1542797"/>
    <n v="801478263"/>
    <n v="1542.797"/>
    <n v="801478.26300000004"/>
    <n v="801.47826299999997"/>
    <x v="2"/>
  </r>
  <r>
    <n v="202211"/>
    <x v="27"/>
    <s v="2022"/>
    <s v="11"/>
    <n v="10004000"/>
    <x v="3"/>
    <x v="1"/>
    <n v="89068"/>
    <n v="305134202"/>
    <n v="89.067999999999998"/>
    <n v="305134.20199999999"/>
    <n v="305.13420200000002"/>
    <x v="2"/>
  </r>
  <r>
    <n v="202211"/>
    <x v="27"/>
    <s v="2022"/>
    <s v="11"/>
    <n v="10004000"/>
    <x v="3"/>
    <x v="2"/>
    <n v="148972"/>
    <n v="573180180"/>
    <n v="148.97200000000001"/>
    <n v="573180.18000000005"/>
    <n v="573.18017999999995"/>
    <x v="2"/>
  </r>
  <r>
    <n v="202211"/>
    <x v="27"/>
    <s v="2022"/>
    <s v="11"/>
    <n v="10004000"/>
    <x v="3"/>
    <x v="3"/>
    <n v="778032"/>
    <n v="1012091906"/>
    <n v="778.03200000000004"/>
    <n v="1012091.906"/>
    <n v="1012.091906"/>
    <x v="2"/>
  </r>
  <r>
    <n v="202211"/>
    <x v="27"/>
    <s v="2022"/>
    <s v="11"/>
    <n v="10004000"/>
    <x v="3"/>
    <x v="4"/>
    <n v="663748"/>
    <n v="1052951335"/>
    <n v="663.74800000000005"/>
    <n v="1052951.335"/>
    <n v="1052.951335"/>
    <x v="2"/>
  </r>
  <r>
    <n v="202211"/>
    <x v="27"/>
    <s v="2022"/>
    <s v="11"/>
    <n v="10004000"/>
    <x v="3"/>
    <x v="5"/>
    <n v="1293587"/>
    <n v="2326877030"/>
    <n v="1293.587"/>
    <n v="2326877.0299999998"/>
    <n v="2326.8770300000001"/>
    <x v="2"/>
  </r>
  <r>
    <n v="202211"/>
    <x v="27"/>
    <s v="2022"/>
    <s v="11"/>
    <n v="10004000"/>
    <x v="3"/>
    <x v="6"/>
    <n v="803679"/>
    <n v="2126616991"/>
    <n v="803.67899999999997"/>
    <n v="2126616.9909999999"/>
    <n v="2126.6169909999999"/>
    <x v="2"/>
  </r>
  <r>
    <n v="202211"/>
    <x v="27"/>
    <s v="2022"/>
    <s v="11"/>
    <n v="10018000"/>
    <x v="4"/>
    <x v="0"/>
    <n v="1511464"/>
    <n v="774678455"/>
    <n v="1511.4639999999999"/>
    <n v="774678.45499999996"/>
    <n v="774.67845499999999"/>
    <x v="2"/>
  </r>
  <r>
    <n v="202211"/>
    <x v="27"/>
    <s v="2022"/>
    <s v="11"/>
    <n v="10018000"/>
    <x v="4"/>
    <x v="1"/>
    <n v="82791"/>
    <n v="284684121"/>
    <n v="82.790999999999997"/>
    <n v="284684.12099999998"/>
    <n v="284.684121"/>
    <x v="2"/>
  </r>
  <r>
    <n v="202211"/>
    <x v="27"/>
    <s v="2022"/>
    <s v="11"/>
    <n v="10018000"/>
    <x v="4"/>
    <x v="2"/>
    <n v="143774"/>
    <n v="559134438"/>
    <n v="143.774"/>
    <n v="559134.43799999997"/>
    <n v="559.13443800000005"/>
    <x v="2"/>
  </r>
  <r>
    <n v="202211"/>
    <x v="27"/>
    <s v="2022"/>
    <s v="11"/>
    <n v="10018000"/>
    <x v="4"/>
    <x v="3"/>
    <n v="684857"/>
    <n v="816544645"/>
    <n v="684.85699999999997"/>
    <n v="816544.64500000002"/>
    <n v="816.54464499999995"/>
    <x v="2"/>
  </r>
  <r>
    <n v="202211"/>
    <x v="27"/>
    <s v="2022"/>
    <s v="11"/>
    <n v="10018000"/>
    <x v="4"/>
    <x v="4"/>
    <n v="578139"/>
    <n v="1091406627"/>
    <n v="578.13900000000001"/>
    <n v="1091406.6270000001"/>
    <n v="1091.4066270000001"/>
    <x v="2"/>
  </r>
  <r>
    <n v="202211"/>
    <x v="27"/>
    <s v="2022"/>
    <s v="11"/>
    <n v="10018000"/>
    <x v="4"/>
    <x v="5"/>
    <n v="1270900"/>
    <n v="2207760059"/>
    <n v="1270.9000000000001"/>
    <n v="2207760.0589999999"/>
    <n v="2207.7600590000002"/>
    <x v="2"/>
  </r>
  <r>
    <n v="202211"/>
    <x v="27"/>
    <s v="2022"/>
    <s v="11"/>
    <n v="10018000"/>
    <x v="4"/>
    <x v="6"/>
    <n v="750532"/>
    <n v="2005555192"/>
    <n v="750.53200000000004"/>
    <n v="2005555.192"/>
    <n v="2005.555192"/>
    <x v="2"/>
  </r>
  <r>
    <n v="202211"/>
    <x v="27"/>
    <s v="2022"/>
    <s v="11"/>
    <n v="10005000"/>
    <x v="5"/>
    <x v="0"/>
    <n v="752734"/>
    <n v="354686605"/>
    <n v="752.73400000000004"/>
    <n v="354686.60499999998"/>
    <n v="354.68660499999999"/>
    <x v="2"/>
  </r>
  <r>
    <n v="202211"/>
    <x v="27"/>
    <s v="2022"/>
    <s v="11"/>
    <n v="10005000"/>
    <x v="5"/>
    <x v="1"/>
    <n v="55258"/>
    <n v="149920161"/>
    <n v="55.258000000000003"/>
    <n v="149920.16099999999"/>
    <n v="149.92016100000001"/>
    <x v="2"/>
  </r>
  <r>
    <n v="202211"/>
    <x v="27"/>
    <s v="2022"/>
    <s v="11"/>
    <n v="10005000"/>
    <x v="5"/>
    <x v="2"/>
    <n v="85146"/>
    <n v="279446453"/>
    <n v="85.146000000000001"/>
    <n v="279446.45299999998"/>
    <n v="279.44645300000002"/>
    <x v="2"/>
  </r>
  <r>
    <n v="202211"/>
    <x v="27"/>
    <s v="2022"/>
    <s v="11"/>
    <n v="10005000"/>
    <x v="5"/>
    <x v="3"/>
    <n v="524927"/>
    <n v="627185036"/>
    <n v="524.92700000000002"/>
    <n v="627185.03599999996"/>
    <n v="627.18503599999997"/>
    <x v="2"/>
  </r>
  <r>
    <n v="202211"/>
    <x v="27"/>
    <s v="2022"/>
    <s v="11"/>
    <n v="10005000"/>
    <x v="5"/>
    <x v="4"/>
    <n v="355502"/>
    <n v="495203599"/>
    <n v="355.50200000000001"/>
    <n v="495203.59899999999"/>
    <n v="495.203599"/>
    <x v="2"/>
  </r>
  <r>
    <n v="202211"/>
    <x v="27"/>
    <s v="2022"/>
    <s v="11"/>
    <n v="10005000"/>
    <x v="5"/>
    <x v="5"/>
    <n v="671953"/>
    <n v="1039916549"/>
    <n v="671.95299999999997"/>
    <n v="1039916.549"/>
    <n v="1039.916549"/>
    <x v="2"/>
  </r>
  <r>
    <n v="202211"/>
    <x v="27"/>
    <s v="2022"/>
    <s v="11"/>
    <n v="10005000"/>
    <x v="5"/>
    <x v="6"/>
    <n v="491050"/>
    <n v="1217453939"/>
    <n v="491.05"/>
    <n v="1217453.939"/>
    <n v="1217.453939"/>
    <x v="2"/>
  </r>
  <r>
    <n v="202211"/>
    <x v="27"/>
    <s v="2022"/>
    <s v="11"/>
    <n v="66000000"/>
    <x v="6"/>
    <x v="0"/>
    <n v="6869378"/>
    <n v="3695492697"/>
    <n v="6869.3779999999997"/>
    <n v="3695492.6970000002"/>
    <n v="3695.4926970000001"/>
    <x v="2"/>
  </r>
  <r>
    <n v="202211"/>
    <x v="27"/>
    <s v="2022"/>
    <s v="11"/>
    <n v="66000000"/>
    <x v="6"/>
    <x v="1"/>
    <n v="454970"/>
    <n v="1496052335"/>
    <n v="454.97"/>
    <n v="1496052.335"/>
    <n v="1496.0523350000001"/>
    <x v="2"/>
  </r>
  <r>
    <n v="202211"/>
    <x v="27"/>
    <s v="2022"/>
    <s v="11"/>
    <n v="66000000"/>
    <x v="6"/>
    <x v="2"/>
    <n v="723885"/>
    <n v="2508284354"/>
    <n v="723.88499999999999"/>
    <n v="2508284.3539999998"/>
    <n v="2508.2843539999999"/>
    <x v="2"/>
  </r>
  <r>
    <n v="202211"/>
    <x v="27"/>
    <s v="2022"/>
    <s v="11"/>
    <n v="66000000"/>
    <x v="6"/>
    <x v="3"/>
    <n v="3717307"/>
    <n v="4472836701"/>
    <n v="3717.3069999999998"/>
    <n v="4472836.7010000004"/>
    <n v="4472.8367010000002"/>
    <x v="2"/>
  </r>
  <r>
    <n v="202211"/>
    <x v="27"/>
    <s v="2022"/>
    <s v="11"/>
    <n v="66000000"/>
    <x v="6"/>
    <x v="4"/>
    <n v="2724008"/>
    <n v="4803598868"/>
    <n v="2724.0079999999998"/>
    <n v="4803598.8679999998"/>
    <n v="4803.598868"/>
    <x v="2"/>
  </r>
  <r>
    <n v="202211"/>
    <x v="27"/>
    <s v="2022"/>
    <s v="11"/>
    <n v="66000000"/>
    <x v="6"/>
    <x v="5"/>
    <n v="5853604"/>
    <n v="9079656572"/>
    <n v="5853.6040000000003"/>
    <n v="9079656.5720000006"/>
    <n v="9079.6565719999999"/>
    <x v="2"/>
  </r>
  <r>
    <n v="202211"/>
    <x v="27"/>
    <s v="2022"/>
    <s v="11"/>
    <n v="66000000"/>
    <x v="6"/>
    <x v="6"/>
    <n v="3531724"/>
    <n v="10441779852"/>
    <n v="3531.7240000000002"/>
    <n v="10441779.852"/>
    <n v="10441.779852"/>
    <x v="2"/>
  </r>
  <r>
    <n v="202211"/>
    <x v="27"/>
    <s v="2022"/>
    <s v="11"/>
    <n v="10007000"/>
    <x v="7"/>
    <x v="0"/>
    <n v="1483489"/>
    <n v="746615150"/>
    <n v="1483.489"/>
    <n v="746615.15"/>
    <n v="746.61514999999997"/>
    <x v="2"/>
  </r>
  <r>
    <n v="202211"/>
    <x v="27"/>
    <s v="2022"/>
    <s v="11"/>
    <n v="10007000"/>
    <x v="7"/>
    <x v="1"/>
    <n v="130288"/>
    <n v="357785145"/>
    <n v="130.28800000000001"/>
    <n v="357785.14500000002"/>
    <n v="357.785145"/>
    <x v="2"/>
  </r>
  <r>
    <n v="202211"/>
    <x v="27"/>
    <s v="2022"/>
    <s v="11"/>
    <n v="10007000"/>
    <x v="7"/>
    <x v="2"/>
    <n v="181497"/>
    <n v="564883068"/>
    <n v="181.49700000000001"/>
    <n v="564883.06799999997"/>
    <n v="564.88306799999998"/>
    <x v="2"/>
  </r>
  <r>
    <n v="202211"/>
    <x v="27"/>
    <s v="2022"/>
    <s v="11"/>
    <n v="10007000"/>
    <x v="7"/>
    <x v="3"/>
    <n v="1070079"/>
    <n v="1368746459"/>
    <n v="1070.079"/>
    <n v="1368746.459"/>
    <n v="1368.746459"/>
    <x v="2"/>
  </r>
  <r>
    <n v="202211"/>
    <x v="27"/>
    <s v="2022"/>
    <s v="11"/>
    <n v="10007000"/>
    <x v="7"/>
    <x v="4"/>
    <n v="700881"/>
    <n v="1081047342"/>
    <n v="700.88099999999997"/>
    <n v="1081047.3419999999"/>
    <n v="1081.0473420000001"/>
    <x v="2"/>
  </r>
  <r>
    <n v="202211"/>
    <x v="27"/>
    <s v="2022"/>
    <s v="11"/>
    <n v="10007000"/>
    <x v="7"/>
    <x v="5"/>
    <n v="1397072"/>
    <n v="2100856675"/>
    <n v="1397.0719999999999"/>
    <n v="2100856.6749999998"/>
    <n v="2100.856675"/>
    <x v="2"/>
  </r>
  <r>
    <n v="202211"/>
    <x v="27"/>
    <s v="2022"/>
    <s v="11"/>
    <n v="10007000"/>
    <x v="7"/>
    <x v="6"/>
    <n v="979176"/>
    <n v="2934703424"/>
    <n v="979.17600000000004"/>
    <n v="2934703.4240000001"/>
    <n v="2934.7034239999998"/>
    <x v="2"/>
  </r>
  <r>
    <n v="202211"/>
    <x v="27"/>
    <s v="2022"/>
    <s v="11"/>
    <n v="10008000"/>
    <x v="8"/>
    <x v="0"/>
    <n v="482134"/>
    <n v="236860522"/>
    <n v="482.13400000000001"/>
    <n v="236860.522"/>
    <n v="236.860522"/>
    <x v="2"/>
  </r>
  <r>
    <n v="202211"/>
    <x v="27"/>
    <s v="2022"/>
    <s v="11"/>
    <n v="10008000"/>
    <x v="8"/>
    <x v="1"/>
    <n v="41737"/>
    <n v="121662752"/>
    <n v="41.737000000000002"/>
    <n v="121662.75199999999"/>
    <n v="121.662752"/>
    <x v="2"/>
  </r>
  <r>
    <n v="202211"/>
    <x v="27"/>
    <s v="2022"/>
    <s v="11"/>
    <n v="10008000"/>
    <x v="8"/>
    <x v="2"/>
    <n v="59249"/>
    <n v="193851877"/>
    <n v="59.249000000000002"/>
    <n v="193851.87700000001"/>
    <n v="193.851877"/>
    <x v="2"/>
  </r>
  <r>
    <n v="202211"/>
    <x v="27"/>
    <s v="2022"/>
    <s v="11"/>
    <n v="10008000"/>
    <x v="8"/>
    <x v="3"/>
    <n v="368944"/>
    <n v="474214939"/>
    <n v="368.94400000000002"/>
    <n v="474214.93900000001"/>
    <n v="474.21493900000002"/>
    <x v="2"/>
  </r>
  <r>
    <n v="202211"/>
    <x v="27"/>
    <s v="2022"/>
    <s v="11"/>
    <n v="10008000"/>
    <x v="8"/>
    <x v="4"/>
    <n v="246694"/>
    <n v="350772156"/>
    <n v="246.69399999999999"/>
    <n v="350772.15600000002"/>
    <n v="350.772156"/>
    <x v="2"/>
  </r>
  <r>
    <n v="202211"/>
    <x v="27"/>
    <s v="2022"/>
    <s v="11"/>
    <n v="10008000"/>
    <x v="8"/>
    <x v="5"/>
    <n v="462276"/>
    <n v="661964244"/>
    <n v="462.27600000000001"/>
    <n v="661964.24399999995"/>
    <n v="661.96424400000001"/>
    <x v="2"/>
  </r>
  <r>
    <n v="202211"/>
    <x v="27"/>
    <s v="2022"/>
    <s v="11"/>
    <n v="10008000"/>
    <x v="8"/>
    <x v="6"/>
    <n v="318482"/>
    <n v="934948575"/>
    <n v="318.48200000000003"/>
    <n v="934948.57499999995"/>
    <n v="934.94857500000001"/>
    <x v="2"/>
  </r>
  <r>
    <n v="202211"/>
    <x v="27"/>
    <s v="2022"/>
    <s v="11"/>
    <n v="10009000"/>
    <x v="9"/>
    <x v="0"/>
    <n v="569805"/>
    <n v="266759360"/>
    <n v="569.80499999999995"/>
    <n v="266759.36"/>
    <n v="266.75936000000002"/>
    <x v="2"/>
  </r>
  <r>
    <n v="202211"/>
    <x v="27"/>
    <s v="2022"/>
    <s v="11"/>
    <n v="10009000"/>
    <x v="9"/>
    <x v="1"/>
    <n v="55171"/>
    <n v="143743048"/>
    <n v="55.170999999999999"/>
    <n v="143743.04800000001"/>
    <n v="143.74304799999999"/>
    <x v="2"/>
  </r>
  <r>
    <n v="202211"/>
    <x v="27"/>
    <s v="2022"/>
    <s v="11"/>
    <n v="10009000"/>
    <x v="9"/>
    <x v="2"/>
    <n v="76135"/>
    <n v="233053370"/>
    <n v="76.135000000000005"/>
    <n v="233053.37"/>
    <n v="233.05337"/>
    <x v="2"/>
  </r>
  <r>
    <n v="202211"/>
    <x v="27"/>
    <s v="2022"/>
    <s v="11"/>
    <n v="10009000"/>
    <x v="9"/>
    <x v="3"/>
    <n v="499023"/>
    <n v="629894216"/>
    <n v="499.02300000000002"/>
    <n v="629894.21600000001"/>
    <n v="629.89421600000003"/>
    <x v="2"/>
  </r>
  <r>
    <n v="202211"/>
    <x v="27"/>
    <s v="2022"/>
    <s v="11"/>
    <n v="10009000"/>
    <x v="9"/>
    <x v="4"/>
    <n v="298055"/>
    <n v="410717564"/>
    <n v="298.05500000000001"/>
    <n v="410717.56400000001"/>
    <n v="410.71756399999998"/>
    <x v="2"/>
  </r>
  <r>
    <n v="202211"/>
    <x v="27"/>
    <s v="2022"/>
    <s v="11"/>
    <n v="10009000"/>
    <x v="9"/>
    <x v="5"/>
    <n v="565614"/>
    <n v="855420731"/>
    <n v="565.61400000000003"/>
    <n v="855420.73100000003"/>
    <n v="855.42073100000005"/>
    <x v="2"/>
  </r>
  <r>
    <n v="202211"/>
    <x v="27"/>
    <s v="2022"/>
    <s v="11"/>
    <n v="10009000"/>
    <x v="9"/>
    <x v="6"/>
    <n v="397582"/>
    <n v="1229996362"/>
    <n v="397.58199999999999"/>
    <n v="1229996.362"/>
    <n v="1229.9963620000001"/>
    <x v="2"/>
  </r>
  <r>
    <n v="202211"/>
    <x v="27"/>
    <s v="2022"/>
    <s v="11"/>
    <n v="10010000"/>
    <x v="10"/>
    <x v="0"/>
    <n v="396760"/>
    <n v="190824315"/>
    <n v="396.76"/>
    <n v="190824.315"/>
    <n v="190.82431500000001"/>
    <x v="2"/>
  </r>
  <r>
    <n v="202211"/>
    <x v="27"/>
    <s v="2022"/>
    <s v="11"/>
    <n v="10010000"/>
    <x v="10"/>
    <x v="1"/>
    <n v="37444"/>
    <n v="101775557"/>
    <n v="37.444000000000003"/>
    <n v="101775.557"/>
    <n v="101.77555700000001"/>
    <x v="2"/>
  </r>
  <r>
    <n v="202211"/>
    <x v="27"/>
    <s v="2022"/>
    <s v="11"/>
    <n v="10010000"/>
    <x v="10"/>
    <x v="2"/>
    <n v="52387"/>
    <n v="153126766"/>
    <n v="52.387"/>
    <n v="153126.766"/>
    <n v="153.126766"/>
    <x v="2"/>
  </r>
  <r>
    <n v="202211"/>
    <x v="27"/>
    <s v="2022"/>
    <s v="11"/>
    <n v="10010000"/>
    <x v="10"/>
    <x v="3"/>
    <n v="369741"/>
    <n v="426336166"/>
    <n v="369.74099999999999"/>
    <n v="426336.16600000003"/>
    <n v="426.33616599999999"/>
    <x v="2"/>
  </r>
  <r>
    <n v="202211"/>
    <x v="27"/>
    <s v="2022"/>
    <s v="11"/>
    <n v="10010000"/>
    <x v="10"/>
    <x v="4"/>
    <n v="226664"/>
    <n v="294506931"/>
    <n v="226.66399999999999"/>
    <n v="294506.93099999998"/>
    <n v="294.50693100000001"/>
    <x v="2"/>
  </r>
  <r>
    <n v="202211"/>
    <x v="27"/>
    <s v="2022"/>
    <s v="11"/>
    <n v="10010000"/>
    <x v="10"/>
    <x v="5"/>
    <n v="433108"/>
    <n v="712961882"/>
    <n v="433.108"/>
    <n v="712961.88199999998"/>
    <n v="712.96188199999995"/>
    <x v="2"/>
  </r>
  <r>
    <n v="202211"/>
    <x v="27"/>
    <s v="2022"/>
    <s v="11"/>
    <n v="10010000"/>
    <x v="10"/>
    <x v="6"/>
    <n v="289109"/>
    <n v="822929143"/>
    <n v="289.10899999999998"/>
    <n v="822929.14300000004"/>
    <n v="822.92914299999995"/>
    <x v="2"/>
  </r>
  <r>
    <n v="202211"/>
    <x v="27"/>
    <s v="2022"/>
    <s v="11"/>
    <n v="10020000"/>
    <x v="11"/>
    <x v="0"/>
    <n v="421643"/>
    <n v="218128266"/>
    <n v="421.64299999999997"/>
    <n v="218128.266"/>
    <n v="218.128266"/>
    <x v="2"/>
  </r>
  <r>
    <n v="202211"/>
    <x v="27"/>
    <s v="2022"/>
    <s v="11"/>
    <n v="10020000"/>
    <x v="11"/>
    <x v="1"/>
    <n v="34091"/>
    <n v="99390995"/>
    <n v="34.091000000000001"/>
    <n v="99390.994999999995"/>
    <n v="99.390995000000004"/>
    <x v="2"/>
  </r>
  <r>
    <n v="202211"/>
    <x v="27"/>
    <s v="2022"/>
    <s v="11"/>
    <n v="10020000"/>
    <x v="11"/>
    <x v="2"/>
    <n v="53292"/>
    <n v="175413003"/>
    <n v="53.292000000000002"/>
    <n v="175413.003"/>
    <n v="175.413003"/>
    <x v="2"/>
  </r>
  <r>
    <n v="202211"/>
    <x v="27"/>
    <s v="2022"/>
    <s v="11"/>
    <n v="10020000"/>
    <x v="11"/>
    <x v="3"/>
    <n v="275861"/>
    <n v="323455717"/>
    <n v="275.86099999999999"/>
    <n v="323455.717"/>
    <n v="323.45571699999999"/>
    <x v="2"/>
  </r>
  <r>
    <n v="202211"/>
    <x v="27"/>
    <s v="2022"/>
    <s v="11"/>
    <n v="10020000"/>
    <x v="11"/>
    <x v="4"/>
    <n v="183795"/>
    <n v="290636800"/>
    <n v="183.79499999999999"/>
    <n v="290636.79999999999"/>
    <n v="290.63679999999999"/>
    <x v="2"/>
  </r>
  <r>
    <n v="202211"/>
    <x v="27"/>
    <s v="2022"/>
    <s v="11"/>
    <n v="10020000"/>
    <x v="11"/>
    <x v="5"/>
    <n v="445101"/>
    <n v="715515275"/>
    <n v="445.101"/>
    <n v="715515.27500000002"/>
    <n v="715.51527499999997"/>
    <x v="2"/>
  </r>
  <r>
    <n v="202211"/>
    <x v="27"/>
    <s v="2022"/>
    <s v="11"/>
    <n v="10020000"/>
    <x v="11"/>
    <x v="6"/>
    <n v="272329"/>
    <n v="826381359"/>
    <n v="272.32900000000001"/>
    <n v="826381.35900000005"/>
    <n v="826.38135899999997"/>
    <x v="2"/>
  </r>
  <r>
    <n v="202211"/>
    <x v="27"/>
    <s v="2022"/>
    <s v="11"/>
    <n v="67000000"/>
    <x v="12"/>
    <x v="0"/>
    <n v="3014257"/>
    <n v="1540332453"/>
    <n v="3014.2570000000001"/>
    <n v="1540332.453"/>
    <n v="1540.332453"/>
    <x v="2"/>
  </r>
  <r>
    <n v="202211"/>
    <x v="27"/>
    <s v="2022"/>
    <s v="11"/>
    <n v="67000000"/>
    <x v="12"/>
    <x v="1"/>
    <n v="227197"/>
    <n v="615473259"/>
    <n v="227.197"/>
    <n v="615473.25899999996"/>
    <n v="615.47325899999998"/>
    <x v="2"/>
  </r>
  <r>
    <n v="202211"/>
    <x v="27"/>
    <s v="2022"/>
    <s v="11"/>
    <n v="67000000"/>
    <x v="12"/>
    <x v="2"/>
    <n v="410679"/>
    <n v="1284191735"/>
    <n v="410.67899999999997"/>
    <n v="1284191.7350000001"/>
    <n v="1284.1917350000001"/>
    <x v="2"/>
  </r>
  <r>
    <n v="202211"/>
    <x v="27"/>
    <s v="2022"/>
    <s v="11"/>
    <n v="67000000"/>
    <x v="12"/>
    <x v="3"/>
    <n v="2021119"/>
    <n v="2335993706"/>
    <n v="2021.1189999999999"/>
    <n v="2335993.7059999998"/>
    <n v="2335.9937060000002"/>
    <x v="2"/>
  </r>
  <r>
    <n v="202211"/>
    <x v="27"/>
    <s v="2022"/>
    <s v="11"/>
    <n v="67000000"/>
    <x v="12"/>
    <x v="4"/>
    <n v="1406733"/>
    <n v="2151329424"/>
    <n v="1406.7329999999999"/>
    <n v="2151329.4240000001"/>
    <n v="2151.329424"/>
    <x v="2"/>
  </r>
  <r>
    <n v="202211"/>
    <x v="27"/>
    <s v="2022"/>
    <s v="11"/>
    <n v="67000000"/>
    <x v="12"/>
    <x v="5"/>
    <n v="3307403"/>
    <n v="6527532803"/>
    <n v="3307.4029999999998"/>
    <n v="6527532.8030000003"/>
    <n v="6527.5328030000001"/>
    <x v="2"/>
  </r>
  <r>
    <n v="202211"/>
    <x v="27"/>
    <s v="2022"/>
    <s v="11"/>
    <n v="67000000"/>
    <x v="12"/>
    <x v="6"/>
    <n v="2022806"/>
    <n v="5719196648"/>
    <n v="2022.806"/>
    <n v="5719196.648"/>
    <n v="5719.1966480000001"/>
    <x v="2"/>
  </r>
  <r>
    <n v="202211"/>
    <x v="27"/>
    <s v="2022"/>
    <s v="11"/>
    <n v="64000000"/>
    <x v="13"/>
    <x v="0"/>
    <n v="5076791"/>
    <n v="2755960972"/>
    <n v="5076.7910000000002"/>
    <n v="2755960.9720000001"/>
    <n v="2755.9609719999999"/>
    <x v="2"/>
  </r>
  <r>
    <n v="202211"/>
    <x v="27"/>
    <s v="2022"/>
    <s v="11"/>
    <n v="64000000"/>
    <x v="13"/>
    <x v="1"/>
    <n v="359356"/>
    <n v="977017177"/>
    <n v="359.35599999999999"/>
    <n v="977017.17700000003"/>
    <n v="977.01717699999995"/>
    <x v="2"/>
  </r>
  <r>
    <n v="202211"/>
    <x v="27"/>
    <s v="2022"/>
    <s v="11"/>
    <n v="64000000"/>
    <x v="13"/>
    <x v="2"/>
    <n v="634464"/>
    <n v="2011851453"/>
    <n v="634.46400000000006"/>
    <n v="2011851.453"/>
    <n v="2011.851453"/>
    <x v="2"/>
  </r>
  <r>
    <n v="202211"/>
    <x v="27"/>
    <s v="2022"/>
    <s v="11"/>
    <n v="64000000"/>
    <x v="13"/>
    <x v="3"/>
    <n v="3102429"/>
    <n v="3550704430"/>
    <n v="3102.4290000000001"/>
    <n v="3550704.43"/>
    <n v="3550.7044299999998"/>
    <x v="2"/>
  </r>
  <r>
    <n v="202211"/>
    <x v="27"/>
    <s v="2022"/>
    <s v="11"/>
    <n v="64000000"/>
    <x v="13"/>
    <x v="4"/>
    <n v="2287440"/>
    <n v="3434331221"/>
    <n v="2287.44"/>
    <n v="3434331.2209999999"/>
    <n v="3434.3312209999999"/>
    <x v="2"/>
  </r>
  <r>
    <n v="202211"/>
    <x v="27"/>
    <s v="2022"/>
    <s v="11"/>
    <n v="64000000"/>
    <x v="13"/>
    <x v="5"/>
    <n v="5196517"/>
    <n v="8958644715"/>
    <n v="5196.5169999999998"/>
    <n v="8958644.7149999999"/>
    <n v="8958.6447150000004"/>
    <x v="2"/>
  </r>
  <r>
    <n v="202211"/>
    <x v="27"/>
    <s v="2022"/>
    <s v="11"/>
    <n v="64000000"/>
    <x v="13"/>
    <x v="6"/>
    <n v="3065193"/>
    <n v="9316869302"/>
    <n v="3065.1930000000002"/>
    <n v="9316869.3019999992"/>
    <n v="9316.8693019999992"/>
    <x v="2"/>
  </r>
  <r>
    <n v="202211"/>
    <x v="27"/>
    <s v="2022"/>
    <s v="11"/>
    <n v="10013000"/>
    <x v="14"/>
    <x v="0"/>
    <n v="726502"/>
    <n v="364515195"/>
    <n v="726.50199999999995"/>
    <n v="364515.19500000001"/>
    <n v="364.51519500000001"/>
    <x v="2"/>
  </r>
  <r>
    <n v="202211"/>
    <x v="27"/>
    <s v="2022"/>
    <s v="11"/>
    <n v="10013000"/>
    <x v="14"/>
    <x v="1"/>
    <n v="62675"/>
    <n v="156644160"/>
    <n v="62.674999999999997"/>
    <n v="156644.16"/>
    <n v="156.64416"/>
    <x v="2"/>
  </r>
  <r>
    <n v="202211"/>
    <x v="27"/>
    <s v="2022"/>
    <s v="11"/>
    <n v="10013000"/>
    <x v="14"/>
    <x v="2"/>
    <n v="103304"/>
    <n v="315075743"/>
    <n v="103.304"/>
    <n v="315075.74300000002"/>
    <n v="315.07574299999999"/>
    <x v="2"/>
  </r>
  <r>
    <n v="202211"/>
    <x v="27"/>
    <s v="2022"/>
    <s v="11"/>
    <n v="10013000"/>
    <x v="14"/>
    <x v="3"/>
    <n v="619095"/>
    <n v="704946151"/>
    <n v="619.09500000000003"/>
    <n v="704946.15099999995"/>
    <n v="704.94615099999999"/>
    <x v="2"/>
  </r>
  <r>
    <n v="202211"/>
    <x v="27"/>
    <s v="2022"/>
    <s v="11"/>
    <n v="10013000"/>
    <x v="14"/>
    <x v="4"/>
    <n v="392226"/>
    <n v="530193657"/>
    <n v="392.226"/>
    <n v="530193.65700000001"/>
    <n v="530.19365700000003"/>
    <x v="2"/>
  </r>
  <r>
    <n v="202211"/>
    <x v="27"/>
    <s v="2022"/>
    <s v="11"/>
    <n v="10013000"/>
    <x v="14"/>
    <x v="5"/>
    <n v="785330"/>
    <n v="1267069308"/>
    <n v="785.33"/>
    <n v="1267069.308"/>
    <n v="1267.0693080000001"/>
    <x v="2"/>
  </r>
  <r>
    <n v="202211"/>
    <x v="27"/>
    <s v="2022"/>
    <s v="11"/>
    <n v="10013000"/>
    <x v="14"/>
    <x v="6"/>
    <n v="543522"/>
    <n v="1715415318"/>
    <n v="543.52200000000005"/>
    <n v="1715415.318"/>
    <n v="1715.4153180000001"/>
    <x v="2"/>
  </r>
  <r>
    <n v="202211"/>
    <x v="27"/>
    <s v="2022"/>
    <s v="11"/>
    <n v="10017000"/>
    <x v="15"/>
    <x v="0"/>
    <n v="685012"/>
    <n v="347831520"/>
    <n v="685.01199999999994"/>
    <n v="347831.52"/>
    <n v="347.83152000000001"/>
    <x v="2"/>
  </r>
  <r>
    <n v="202211"/>
    <x v="27"/>
    <s v="2022"/>
    <s v="11"/>
    <n v="10017000"/>
    <x v="15"/>
    <x v="1"/>
    <n v="52819"/>
    <n v="150370600"/>
    <n v="52.819000000000003"/>
    <n v="150370.6"/>
    <n v="150.3706"/>
    <x v="2"/>
  </r>
  <r>
    <n v="202211"/>
    <x v="27"/>
    <s v="2022"/>
    <s v="11"/>
    <n v="10017000"/>
    <x v="15"/>
    <x v="2"/>
    <n v="73742"/>
    <n v="259599425"/>
    <n v="73.742000000000004"/>
    <n v="259599.42499999999"/>
    <n v="259.599425"/>
    <x v="2"/>
  </r>
  <r>
    <n v="202211"/>
    <x v="27"/>
    <s v="2022"/>
    <s v="11"/>
    <n v="10017000"/>
    <x v="15"/>
    <x v="3"/>
    <n v="422786"/>
    <n v="461899846"/>
    <n v="422.786"/>
    <n v="461899.84600000002"/>
    <n v="461.89984600000003"/>
    <x v="2"/>
  </r>
  <r>
    <n v="202211"/>
    <x v="27"/>
    <s v="2022"/>
    <s v="11"/>
    <n v="10017000"/>
    <x v="15"/>
    <x v="4"/>
    <n v="340540"/>
    <n v="482647727"/>
    <n v="340.54"/>
    <n v="482647.72700000001"/>
    <n v="482.64772699999997"/>
    <x v="2"/>
  </r>
  <r>
    <n v="202211"/>
    <x v="27"/>
    <s v="2022"/>
    <s v="11"/>
    <n v="10017000"/>
    <x v="15"/>
    <x v="5"/>
    <n v="680452"/>
    <n v="1005623249"/>
    <n v="680.452"/>
    <n v="1005623.249"/>
    <n v="1005.623249"/>
    <x v="2"/>
  </r>
  <r>
    <n v="202211"/>
    <x v="27"/>
    <s v="2022"/>
    <s v="11"/>
    <n v="10017000"/>
    <x v="15"/>
    <x v="6"/>
    <n v="457096"/>
    <n v="1125948362"/>
    <n v="457.096"/>
    <n v="1125948.362"/>
    <n v="1125.9483620000001"/>
    <x v="2"/>
  </r>
  <r>
    <n v="202211"/>
    <x v="27"/>
    <s v="2022"/>
    <s v="11"/>
    <n v="10002000"/>
    <x v="16"/>
    <x v="0"/>
    <n v="545651"/>
    <n v="261818495"/>
    <n v="545.65099999999995"/>
    <n v="261818.495"/>
    <n v="261.81849499999998"/>
    <x v="2"/>
  </r>
  <r>
    <n v="202211"/>
    <x v="27"/>
    <s v="2022"/>
    <s v="11"/>
    <n v="10002000"/>
    <x v="16"/>
    <x v="1"/>
    <n v="45142"/>
    <n v="128393909"/>
    <n v="45.142000000000003"/>
    <n v="128393.909"/>
    <n v="128.39390900000001"/>
    <x v="2"/>
  </r>
  <r>
    <n v="202211"/>
    <x v="27"/>
    <s v="2022"/>
    <s v="11"/>
    <n v="10002000"/>
    <x v="16"/>
    <x v="2"/>
    <n v="74830"/>
    <n v="255294467"/>
    <n v="74.83"/>
    <n v="255294.467"/>
    <n v="255.294467"/>
    <x v="2"/>
  </r>
  <r>
    <n v="202211"/>
    <x v="27"/>
    <s v="2022"/>
    <s v="11"/>
    <n v="10002000"/>
    <x v="16"/>
    <x v="3"/>
    <n v="364307"/>
    <n v="452602308"/>
    <n v="364.30700000000002"/>
    <n v="452602.30800000002"/>
    <n v="452.60230799999999"/>
    <x v="2"/>
  </r>
  <r>
    <n v="202211"/>
    <x v="27"/>
    <s v="2022"/>
    <s v="11"/>
    <n v="10002000"/>
    <x v="16"/>
    <x v="4"/>
    <n v="281915"/>
    <n v="383771670"/>
    <n v="281.91500000000002"/>
    <n v="383771.67"/>
    <n v="383.77166999999997"/>
    <x v="2"/>
  </r>
  <r>
    <n v="202211"/>
    <x v="27"/>
    <s v="2022"/>
    <s v="11"/>
    <n v="10002000"/>
    <x v="16"/>
    <x v="5"/>
    <n v="588941"/>
    <n v="889261562"/>
    <n v="588.94100000000003"/>
    <n v="889261.56200000003"/>
    <n v="889.26156200000003"/>
    <x v="2"/>
  </r>
  <r>
    <n v="202211"/>
    <x v="27"/>
    <s v="2022"/>
    <s v="11"/>
    <n v="10002000"/>
    <x v="16"/>
    <x v="6"/>
    <n v="358454"/>
    <n v="1005034489"/>
    <n v="358.45400000000001"/>
    <n v="1005034.4889999999"/>
    <n v="1005.034489"/>
    <x v="2"/>
  </r>
  <r>
    <n v="202211"/>
    <x v="27"/>
    <s v="2022"/>
    <s v="11"/>
    <n v="10015000"/>
    <x v="17"/>
    <x v="0"/>
    <n v="399575"/>
    <n v="221579900"/>
    <n v="399.57499999999999"/>
    <n v="221579.9"/>
    <n v="221.57990000000001"/>
    <x v="2"/>
  </r>
  <r>
    <n v="202211"/>
    <x v="27"/>
    <s v="2022"/>
    <s v="11"/>
    <n v="10015000"/>
    <x v="17"/>
    <x v="1"/>
    <n v="30032"/>
    <n v="81554686"/>
    <n v="30.032"/>
    <n v="81554.686000000002"/>
    <n v="81.554686000000004"/>
    <x v="2"/>
  </r>
  <r>
    <n v="202211"/>
    <x v="27"/>
    <s v="2022"/>
    <s v="11"/>
    <n v="10015000"/>
    <x v="17"/>
    <x v="2"/>
    <n v="49773"/>
    <n v="172729683"/>
    <n v="49.773000000000003"/>
    <n v="172729.68299999999"/>
    <n v="172.72968299999999"/>
    <x v="2"/>
  </r>
  <r>
    <n v="202211"/>
    <x v="27"/>
    <s v="2022"/>
    <s v="11"/>
    <n v="10015000"/>
    <x v="17"/>
    <x v="3"/>
    <n v="260704"/>
    <n v="273391427"/>
    <n v="260.70400000000001"/>
    <n v="273391.42700000003"/>
    <n v="273.39142700000002"/>
    <x v="2"/>
  </r>
  <r>
    <n v="202211"/>
    <x v="27"/>
    <s v="2022"/>
    <s v="11"/>
    <n v="10015000"/>
    <x v="17"/>
    <x v="4"/>
    <n v="191958"/>
    <n v="260102817"/>
    <n v="191.958"/>
    <n v="260102.81700000001"/>
    <n v="260.10281700000002"/>
    <x v="2"/>
  </r>
  <r>
    <n v="202211"/>
    <x v="27"/>
    <s v="2022"/>
    <s v="11"/>
    <n v="10015000"/>
    <x v="17"/>
    <x v="5"/>
    <n v="382228"/>
    <n v="553994672"/>
    <n v="382.22800000000001"/>
    <n v="553994.67200000002"/>
    <n v="553.99467200000004"/>
    <x v="2"/>
  </r>
  <r>
    <n v="202211"/>
    <x v="27"/>
    <s v="2022"/>
    <s v="11"/>
    <n v="10015000"/>
    <x v="17"/>
    <x v="6"/>
    <n v="234796"/>
    <n v="684066851"/>
    <n v="234.79599999999999"/>
    <n v="684066.85100000002"/>
    <n v="684.06685100000004"/>
    <x v="2"/>
  </r>
  <r>
    <n v="202211"/>
    <x v="27"/>
    <s v="2022"/>
    <s v="11"/>
    <n v="10014000"/>
    <x v="18"/>
    <x v="0"/>
    <n v="196561"/>
    <n v="95105455"/>
    <n v="196.56100000000001"/>
    <n v="95105.455000000002"/>
    <n v="95.105455000000006"/>
    <x v="2"/>
  </r>
  <r>
    <n v="202211"/>
    <x v="27"/>
    <s v="2022"/>
    <s v="11"/>
    <n v="10014000"/>
    <x v="18"/>
    <x v="1"/>
    <n v="17459"/>
    <n v="43059015"/>
    <n v="17.459"/>
    <n v="43059.014999999999"/>
    <n v="43.059015000000002"/>
    <x v="2"/>
  </r>
  <r>
    <n v="202211"/>
    <x v="27"/>
    <s v="2022"/>
    <s v="11"/>
    <n v="10014000"/>
    <x v="18"/>
    <x v="2"/>
    <n v="25759"/>
    <n v="84191530"/>
    <n v="25.759"/>
    <n v="84191.53"/>
    <n v="84.19153"/>
    <x v="2"/>
  </r>
  <r>
    <n v="202211"/>
    <x v="27"/>
    <s v="2022"/>
    <s v="11"/>
    <n v="10014000"/>
    <x v="18"/>
    <x v="3"/>
    <n v="150096"/>
    <n v="163907753"/>
    <n v="150.096"/>
    <n v="163907.753"/>
    <n v="163.90775300000001"/>
    <x v="2"/>
  </r>
  <r>
    <n v="202211"/>
    <x v="27"/>
    <s v="2022"/>
    <s v="11"/>
    <n v="10014000"/>
    <x v="18"/>
    <x v="4"/>
    <n v="99622"/>
    <n v="134068530"/>
    <n v="99.622"/>
    <n v="134068.53"/>
    <n v="134.06853000000001"/>
    <x v="2"/>
  </r>
  <r>
    <n v="202211"/>
    <x v="27"/>
    <s v="2022"/>
    <s v="11"/>
    <n v="10014000"/>
    <x v="18"/>
    <x v="5"/>
    <n v="187970"/>
    <n v="260188991"/>
    <n v="187.97"/>
    <n v="260188.99100000001"/>
    <n v="260.18899099999999"/>
    <x v="2"/>
  </r>
  <r>
    <n v="202211"/>
    <x v="27"/>
    <s v="2022"/>
    <s v="11"/>
    <n v="10014000"/>
    <x v="18"/>
    <x v="6"/>
    <n v="114467"/>
    <n v="366763916"/>
    <n v="114.467"/>
    <n v="366763.91600000003"/>
    <n v="366.76391599999999"/>
    <x v="2"/>
  </r>
  <r>
    <n v="202211"/>
    <x v="27"/>
    <s v="2022"/>
    <s v="11"/>
    <n v="10016000"/>
    <x v="19"/>
    <x v="0"/>
    <n v="81402"/>
    <n v="38016124"/>
    <n v="81.402000000000001"/>
    <n v="38016.124000000003"/>
    <n v="38.016123999999998"/>
    <x v="2"/>
  </r>
  <r>
    <n v="202211"/>
    <x v="27"/>
    <s v="2022"/>
    <s v="11"/>
    <n v="10016000"/>
    <x v="19"/>
    <x v="1"/>
    <n v="8851"/>
    <n v="24885500"/>
    <n v="8.8510000000000009"/>
    <n v="24885.5"/>
    <n v="24.8855"/>
    <x v="2"/>
  </r>
  <r>
    <n v="202211"/>
    <x v="27"/>
    <s v="2022"/>
    <s v="11"/>
    <n v="10016000"/>
    <x v="19"/>
    <x v="2"/>
    <n v="13336"/>
    <n v="38815738"/>
    <n v="13.336"/>
    <n v="38815.737999999998"/>
    <n v="38.815738000000003"/>
    <x v="2"/>
  </r>
  <r>
    <n v="202211"/>
    <x v="27"/>
    <s v="2022"/>
    <s v="11"/>
    <n v="10016000"/>
    <x v="19"/>
    <x v="3"/>
    <n v="67513"/>
    <n v="92699859"/>
    <n v="67.513000000000005"/>
    <n v="92699.858999999997"/>
    <n v="92.699859000000004"/>
    <x v="2"/>
  </r>
  <r>
    <n v="202211"/>
    <x v="27"/>
    <s v="2022"/>
    <s v="11"/>
    <n v="10016000"/>
    <x v="19"/>
    <x v="4"/>
    <n v="51056"/>
    <n v="64951069"/>
    <n v="51.055999999999997"/>
    <n v="64951.069000000003"/>
    <n v="64.951069000000004"/>
    <x v="2"/>
  </r>
  <r>
    <n v="202211"/>
    <x v="27"/>
    <s v="2022"/>
    <s v="11"/>
    <n v="10016000"/>
    <x v="19"/>
    <x v="5"/>
    <n v="89263"/>
    <n v="121476122"/>
    <n v="89.263000000000005"/>
    <n v="121476.122"/>
    <n v="121.476122"/>
    <x v="2"/>
  </r>
  <r>
    <n v="202211"/>
    <x v="27"/>
    <s v="2022"/>
    <s v="11"/>
    <n v="10016000"/>
    <x v="19"/>
    <x v="6"/>
    <n v="49338"/>
    <n v="152546775"/>
    <n v="49.338000000000001"/>
    <n v="152546.77499999999"/>
    <n v="152.546775"/>
    <x v="2"/>
  </r>
  <r>
    <n v="202211"/>
    <x v="27"/>
    <s v="2022"/>
    <s v="11"/>
    <s v="9002000"/>
    <x v="20"/>
    <x v="0"/>
    <n v="68245"/>
    <n v="40334710"/>
    <n v="68.245000000000005"/>
    <n v="40334.71"/>
    <n v="40.334710000000001"/>
    <x v="2"/>
  </r>
  <r>
    <n v="202211"/>
    <x v="27"/>
    <s v="2022"/>
    <s v="11"/>
    <s v="9002000"/>
    <x v="20"/>
    <x v="1"/>
    <n v="6945"/>
    <n v="17683882"/>
    <n v="6.9450000000000003"/>
    <n v="17683.882000000001"/>
    <n v="17.683882000000001"/>
    <x v="2"/>
  </r>
  <r>
    <n v="202211"/>
    <x v="27"/>
    <s v="2022"/>
    <s v="11"/>
    <s v="9002000"/>
    <x v="20"/>
    <x v="2"/>
    <n v="11286"/>
    <n v="37855142"/>
    <n v="11.286"/>
    <n v="37855.142"/>
    <n v="37.855142000000001"/>
    <x v="2"/>
  </r>
  <r>
    <n v="202211"/>
    <x v="27"/>
    <s v="2022"/>
    <s v="11"/>
    <s v="9002000"/>
    <x v="20"/>
    <x v="3"/>
    <n v="44250"/>
    <n v="114128170"/>
    <n v="44.25"/>
    <n v="114128.17"/>
    <n v="114.12817"/>
    <x v="2"/>
  </r>
  <r>
    <n v="202211"/>
    <x v="27"/>
    <s v="2022"/>
    <s v="11"/>
    <s v="9002000"/>
    <x v="20"/>
    <x v="4"/>
    <n v="41860"/>
    <n v="54341219"/>
    <n v="41.86"/>
    <n v="54341.218999999997"/>
    <n v="54.341219000000002"/>
    <x v="2"/>
  </r>
  <r>
    <n v="202211"/>
    <x v="27"/>
    <s v="2022"/>
    <s v="11"/>
    <s v="9002000"/>
    <x v="20"/>
    <x v="5"/>
    <n v="89204"/>
    <n v="110168783"/>
    <n v="89.203999999999994"/>
    <n v="110168.783"/>
    <n v="110.168783"/>
    <x v="2"/>
  </r>
  <r>
    <n v="202211"/>
    <x v="27"/>
    <s v="2022"/>
    <s v="11"/>
    <s v="9002000"/>
    <x v="20"/>
    <x v="6"/>
    <n v="42793"/>
    <n v="116169175"/>
    <n v="42.792999999999999"/>
    <n v="116169.175"/>
    <n v="116.169175"/>
    <x v="2"/>
  </r>
  <r>
    <n v="202211"/>
    <x v="27"/>
    <s v="2022"/>
    <s v="11"/>
    <n v="9007000"/>
    <x v="21"/>
    <x v="0"/>
    <n v="12532"/>
    <n v="6259451"/>
    <n v="12.532"/>
    <n v="6259.451"/>
    <n v="6.2594510000000003"/>
    <x v="2"/>
  </r>
  <r>
    <n v="202211"/>
    <x v="27"/>
    <s v="2022"/>
    <s v="11"/>
    <n v="9007000"/>
    <x v="21"/>
    <x v="1"/>
    <n v="1020"/>
    <n v="2752699"/>
    <n v="1.02"/>
    <n v="2752.6990000000001"/>
    <n v="2.7526989999999998"/>
    <x v="2"/>
  </r>
  <r>
    <n v="202211"/>
    <x v="27"/>
    <s v="2022"/>
    <s v="11"/>
    <n v="9007000"/>
    <x v="21"/>
    <x v="2"/>
    <n v="1923"/>
    <n v="4793133"/>
    <n v="1.923"/>
    <n v="4793.1329999999998"/>
    <n v="4.7931330000000001"/>
    <x v="2"/>
  </r>
  <r>
    <n v="202211"/>
    <x v="27"/>
    <s v="2022"/>
    <s v="11"/>
    <n v="9007000"/>
    <x v="21"/>
    <x v="3"/>
    <n v="9284"/>
    <n v="15890098"/>
    <n v="9.2840000000000007"/>
    <n v="15890.098"/>
    <n v="15.890098"/>
    <x v="2"/>
  </r>
  <r>
    <n v="202211"/>
    <x v="27"/>
    <s v="2022"/>
    <s v="11"/>
    <n v="9007000"/>
    <x v="21"/>
    <x v="4"/>
    <n v="7332"/>
    <n v="9131970"/>
    <n v="7.3319999999999999"/>
    <n v="9131.9699999999993"/>
    <n v="9.1319700000000008"/>
    <x v="2"/>
  </r>
  <r>
    <n v="202211"/>
    <x v="27"/>
    <s v="2022"/>
    <s v="11"/>
    <n v="9007000"/>
    <x v="21"/>
    <x v="5"/>
    <n v="11937"/>
    <n v="15403790"/>
    <n v="11.936999999999999"/>
    <n v="15403.79"/>
    <n v="15.403790000000001"/>
    <x v="2"/>
  </r>
  <r>
    <n v="202211"/>
    <x v="27"/>
    <s v="2022"/>
    <s v="11"/>
    <n v="9007000"/>
    <x v="21"/>
    <x v="6"/>
    <n v="7235"/>
    <n v="19364038"/>
    <n v="7.2350000000000003"/>
    <n v="19364.038"/>
    <n v="19.364038000000001"/>
    <x v="2"/>
  </r>
  <r>
    <n v="202212"/>
    <x v="28"/>
    <s v="2022"/>
    <s v="12"/>
    <n v="63000000"/>
    <x v="0"/>
    <x v="0"/>
    <n v="11612353"/>
    <n v="7856154885"/>
    <n v="11612.352999999999"/>
    <n v="7856154.8849999998"/>
    <n v="7856.1548849999999"/>
    <x v="2"/>
  </r>
  <r>
    <n v="202212"/>
    <x v="28"/>
    <s v="2022"/>
    <s v="12"/>
    <n v="63000000"/>
    <x v="0"/>
    <x v="1"/>
    <n v="774346"/>
    <n v="3262285316"/>
    <n v="774.346"/>
    <n v="3262285.3160000001"/>
    <n v="3262.285316"/>
    <x v="2"/>
  </r>
  <r>
    <n v="202212"/>
    <x v="28"/>
    <s v="2022"/>
    <s v="12"/>
    <n v="63000000"/>
    <x v="0"/>
    <x v="2"/>
    <n v="962488"/>
    <n v="4450286061"/>
    <n v="962.48800000000006"/>
    <n v="4450286.0609999998"/>
    <n v="4450.2860609999998"/>
    <x v="2"/>
  </r>
  <r>
    <n v="202212"/>
    <x v="28"/>
    <s v="2022"/>
    <s v="12"/>
    <n v="63000000"/>
    <x v="0"/>
    <x v="3"/>
    <n v="5175135"/>
    <n v="5578198601"/>
    <n v="5175.1350000000002"/>
    <n v="5578198.6009999998"/>
    <n v="5578.1986010000001"/>
    <x v="2"/>
  </r>
  <r>
    <n v="202212"/>
    <x v="28"/>
    <s v="2022"/>
    <s v="12"/>
    <n v="63000000"/>
    <x v="0"/>
    <x v="4"/>
    <n v="4140732"/>
    <n v="9169391402"/>
    <n v="4140.732"/>
    <n v="9169391.4020000007"/>
    <n v="9169.3914019999993"/>
    <x v="2"/>
  </r>
  <r>
    <n v="202212"/>
    <x v="28"/>
    <s v="2022"/>
    <s v="12"/>
    <n v="63000000"/>
    <x v="0"/>
    <x v="5"/>
    <n v="8982667"/>
    <n v="14422898130"/>
    <n v="8982.6669999999995"/>
    <n v="14422898.130000001"/>
    <n v="14422.89813"/>
    <x v="2"/>
  </r>
  <r>
    <n v="202212"/>
    <x v="28"/>
    <s v="2022"/>
    <s v="12"/>
    <n v="63000000"/>
    <x v="0"/>
    <x v="6"/>
    <n v="4836686"/>
    <n v="16443956239"/>
    <n v="4836.6859999999997"/>
    <n v="16443956.239"/>
    <n v="16443.956238999999"/>
    <x v="2"/>
  </r>
  <r>
    <n v="202212"/>
    <x v="28"/>
    <s v="2022"/>
    <s v="12"/>
    <n v="65000000"/>
    <x v="1"/>
    <x v="0"/>
    <n v="12636105"/>
    <n v="7081816074"/>
    <n v="12636.105"/>
    <n v="7081816.074"/>
    <n v="7081.8160740000003"/>
    <x v="2"/>
  </r>
  <r>
    <n v="202212"/>
    <x v="28"/>
    <s v="2022"/>
    <s v="12"/>
    <n v="65000000"/>
    <x v="1"/>
    <x v="1"/>
    <n v="998323"/>
    <n v="2957422060"/>
    <n v="998.32299999999998"/>
    <n v="2957422.06"/>
    <n v="2957.4220599999999"/>
    <x v="2"/>
  </r>
  <r>
    <n v="202212"/>
    <x v="28"/>
    <s v="2022"/>
    <s v="12"/>
    <n v="65000000"/>
    <x v="1"/>
    <x v="2"/>
    <n v="1227048"/>
    <n v="4098097386"/>
    <n v="1227.048"/>
    <n v="4098097.3859999999"/>
    <n v="4098.0973860000004"/>
    <x v="2"/>
  </r>
  <r>
    <n v="202212"/>
    <x v="28"/>
    <s v="2022"/>
    <s v="12"/>
    <n v="65000000"/>
    <x v="1"/>
    <x v="3"/>
    <n v="6185780"/>
    <n v="6711044351"/>
    <n v="6185.78"/>
    <n v="6711044.3509999998"/>
    <n v="6711.0443509999996"/>
    <x v="2"/>
  </r>
  <r>
    <n v="202212"/>
    <x v="28"/>
    <s v="2022"/>
    <s v="12"/>
    <n v="65000000"/>
    <x v="1"/>
    <x v="4"/>
    <n v="5120281"/>
    <n v="8694882320"/>
    <n v="5120.2809999999999"/>
    <n v="8694882.3200000003"/>
    <n v="8694.8823200000006"/>
    <x v="2"/>
  </r>
  <r>
    <n v="202212"/>
    <x v="28"/>
    <s v="2022"/>
    <s v="12"/>
    <n v="65000000"/>
    <x v="1"/>
    <x v="5"/>
    <n v="11345378"/>
    <n v="15865046770"/>
    <n v="11345.378000000001"/>
    <n v="15865046.77"/>
    <n v="15865.046770000001"/>
    <x v="2"/>
  </r>
  <r>
    <n v="202212"/>
    <x v="28"/>
    <s v="2022"/>
    <s v="12"/>
    <n v="65000000"/>
    <x v="1"/>
    <x v="6"/>
    <n v="6281510"/>
    <n v="18842596775"/>
    <n v="6281.51"/>
    <n v="18842596.774999999"/>
    <n v="18842.596775000002"/>
    <x v="2"/>
  </r>
  <r>
    <n v="202212"/>
    <x v="28"/>
    <s v="2022"/>
    <s v="12"/>
    <n v="68000000"/>
    <x v="2"/>
    <x v="0"/>
    <n v="5510481"/>
    <n v="2925828645"/>
    <n v="5510.4809999999998"/>
    <n v="2925828.645"/>
    <n v="2925.8286450000001"/>
    <x v="2"/>
  </r>
  <r>
    <n v="202212"/>
    <x v="28"/>
    <s v="2022"/>
    <s v="12"/>
    <n v="68000000"/>
    <x v="2"/>
    <x v="1"/>
    <n v="445880"/>
    <n v="1298880371"/>
    <n v="445.88"/>
    <n v="1298880.371"/>
    <n v="1298.880371"/>
    <x v="2"/>
  </r>
  <r>
    <n v="202212"/>
    <x v="28"/>
    <s v="2022"/>
    <s v="12"/>
    <n v="68000000"/>
    <x v="2"/>
    <x v="2"/>
    <n v="577339"/>
    <n v="1865614639"/>
    <n v="577.33900000000006"/>
    <n v="1865614.639"/>
    <n v="1865.6146389999999"/>
    <x v="2"/>
  </r>
  <r>
    <n v="202212"/>
    <x v="28"/>
    <s v="2022"/>
    <s v="12"/>
    <n v="68000000"/>
    <x v="2"/>
    <x v="3"/>
    <n v="3057442"/>
    <n v="3864575302"/>
    <n v="3057.442"/>
    <n v="3864575.3020000001"/>
    <n v="3864.5753020000002"/>
    <x v="2"/>
  </r>
  <r>
    <n v="202212"/>
    <x v="28"/>
    <s v="2022"/>
    <s v="12"/>
    <n v="68000000"/>
    <x v="2"/>
    <x v="4"/>
    <n v="2305615"/>
    <n v="3797327076"/>
    <n v="2305.6149999999998"/>
    <n v="3797327.0759999999"/>
    <n v="3797.327076"/>
    <x v="2"/>
  </r>
  <r>
    <n v="202212"/>
    <x v="28"/>
    <s v="2022"/>
    <s v="12"/>
    <n v="68000000"/>
    <x v="2"/>
    <x v="5"/>
    <n v="4992546"/>
    <n v="7653339839"/>
    <n v="4992.5460000000003"/>
    <n v="7653339.8389999997"/>
    <n v="7653.3398390000002"/>
    <x v="2"/>
  </r>
  <r>
    <n v="202212"/>
    <x v="28"/>
    <s v="2022"/>
    <s v="12"/>
    <n v="68000000"/>
    <x v="2"/>
    <x v="6"/>
    <n v="2908190"/>
    <n v="8432412907"/>
    <n v="2908.19"/>
    <n v="8432412.9069999997"/>
    <n v="8432.4129069999999"/>
    <x v="2"/>
  </r>
  <r>
    <n v="202212"/>
    <x v="28"/>
    <s v="2022"/>
    <s v="12"/>
    <n v="10004000"/>
    <x v="3"/>
    <x v="0"/>
    <n v="1626403"/>
    <n v="953289151"/>
    <n v="1626.403"/>
    <n v="953289.15099999995"/>
    <n v="953.28915099999995"/>
    <x v="2"/>
  </r>
  <r>
    <n v="202212"/>
    <x v="28"/>
    <s v="2022"/>
    <s v="12"/>
    <n v="10004000"/>
    <x v="3"/>
    <x v="1"/>
    <n v="116060"/>
    <n v="370060651"/>
    <n v="116.06"/>
    <n v="370060.65100000001"/>
    <n v="370.06065100000001"/>
    <x v="2"/>
  </r>
  <r>
    <n v="202212"/>
    <x v="28"/>
    <s v="2022"/>
    <s v="12"/>
    <n v="10004000"/>
    <x v="3"/>
    <x v="2"/>
    <n v="160412"/>
    <n v="629703961"/>
    <n v="160.41200000000001"/>
    <n v="629703.96100000001"/>
    <n v="629.70396100000005"/>
    <x v="2"/>
  </r>
  <r>
    <n v="202212"/>
    <x v="28"/>
    <s v="2022"/>
    <s v="12"/>
    <n v="10004000"/>
    <x v="3"/>
    <x v="3"/>
    <n v="840956"/>
    <n v="1145133637"/>
    <n v="840.95600000000002"/>
    <n v="1145133.6370000001"/>
    <n v="1145.1336369999999"/>
    <x v="2"/>
  </r>
  <r>
    <n v="202212"/>
    <x v="28"/>
    <s v="2022"/>
    <s v="12"/>
    <n v="10004000"/>
    <x v="3"/>
    <x v="4"/>
    <n v="720437"/>
    <n v="1158704245"/>
    <n v="720.43700000000001"/>
    <n v="1158704.2450000001"/>
    <n v="1158.7042449999999"/>
    <x v="2"/>
  </r>
  <r>
    <n v="202212"/>
    <x v="28"/>
    <s v="2022"/>
    <s v="12"/>
    <n v="10004000"/>
    <x v="3"/>
    <x v="5"/>
    <n v="1451903"/>
    <n v="2536665223"/>
    <n v="1451.903"/>
    <n v="2536665.2230000002"/>
    <n v="2536.665223"/>
    <x v="2"/>
  </r>
  <r>
    <n v="202212"/>
    <x v="28"/>
    <s v="2022"/>
    <s v="12"/>
    <n v="10004000"/>
    <x v="3"/>
    <x v="6"/>
    <n v="808231"/>
    <n v="2321716488"/>
    <n v="808.23099999999999"/>
    <n v="2321716.4879999999"/>
    <n v="2321.716488"/>
    <x v="2"/>
  </r>
  <r>
    <n v="202212"/>
    <x v="28"/>
    <s v="2022"/>
    <s v="12"/>
    <n v="10018000"/>
    <x v="4"/>
    <x v="0"/>
    <n v="1589910"/>
    <n v="920098176"/>
    <n v="1589.91"/>
    <n v="920098.17599999998"/>
    <n v="920.09817599999997"/>
    <x v="2"/>
  </r>
  <r>
    <n v="202212"/>
    <x v="28"/>
    <s v="2022"/>
    <s v="12"/>
    <n v="10018000"/>
    <x v="4"/>
    <x v="1"/>
    <n v="105793"/>
    <n v="346187477"/>
    <n v="105.79300000000001"/>
    <n v="346187.47700000001"/>
    <n v="346.187477"/>
    <x v="2"/>
  </r>
  <r>
    <n v="202212"/>
    <x v="28"/>
    <s v="2022"/>
    <s v="12"/>
    <n v="10018000"/>
    <x v="4"/>
    <x v="2"/>
    <n v="153686"/>
    <n v="587824341"/>
    <n v="153.68600000000001"/>
    <n v="587824.34100000001"/>
    <n v="587.824341"/>
    <x v="2"/>
  </r>
  <r>
    <n v="202212"/>
    <x v="28"/>
    <s v="2022"/>
    <s v="12"/>
    <n v="10018000"/>
    <x v="4"/>
    <x v="3"/>
    <n v="737103"/>
    <n v="951628612"/>
    <n v="737.10299999999995"/>
    <n v="951628.61199999996"/>
    <n v="951.62861199999998"/>
    <x v="2"/>
  </r>
  <r>
    <n v="202212"/>
    <x v="28"/>
    <s v="2022"/>
    <s v="12"/>
    <n v="10018000"/>
    <x v="4"/>
    <x v="4"/>
    <n v="594090"/>
    <n v="1138715126"/>
    <n v="594.09"/>
    <n v="1138715.1259999999"/>
    <n v="1138.7151260000001"/>
    <x v="2"/>
  </r>
  <r>
    <n v="202212"/>
    <x v="28"/>
    <s v="2022"/>
    <s v="12"/>
    <n v="10018000"/>
    <x v="4"/>
    <x v="5"/>
    <n v="1470127"/>
    <n v="2694394054"/>
    <n v="1470.127"/>
    <n v="2694394.054"/>
    <n v="2694.3940539999999"/>
    <x v="2"/>
  </r>
  <r>
    <n v="202212"/>
    <x v="28"/>
    <s v="2022"/>
    <s v="12"/>
    <n v="10018000"/>
    <x v="4"/>
    <x v="6"/>
    <n v="751692"/>
    <n v="2159288405"/>
    <n v="751.69200000000001"/>
    <n v="2159288.4049999998"/>
    <n v="2159.2884049999998"/>
    <x v="2"/>
  </r>
  <r>
    <n v="202212"/>
    <x v="28"/>
    <s v="2022"/>
    <s v="12"/>
    <n v="10005000"/>
    <x v="5"/>
    <x v="0"/>
    <n v="792927"/>
    <n v="415857868"/>
    <n v="792.92700000000002"/>
    <n v="415857.86800000002"/>
    <n v="415.857868"/>
    <x v="2"/>
  </r>
  <r>
    <n v="202212"/>
    <x v="28"/>
    <s v="2022"/>
    <s v="12"/>
    <n v="10005000"/>
    <x v="5"/>
    <x v="1"/>
    <n v="77046"/>
    <n v="215907888"/>
    <n v="77.046000000000006"/>
    <n v="215907.88800000001"/>
    <n v="215.90788800000001"/>
    <x v="2"/>
  </r>
  <r>
    <n v="202212"/>
    <x v="28"/>
    <s v="2022"/>
    <s v="12"/>
    <n v="10005000"/>
    <x v="5"/>
    <x v="2"/>
    <n v="92513"/>
    <n v="289824822"/>
    <n v="92.513000000000005"/>
    <n v="289824.82199999999"/>
    <n v="289.82482199999998"/>
    <x v="2"/>
  </r>
  <r>
    <n v="202212"/>
    <x v="28"/>
    <s v="2022"/>
    <s v="12"/>
    <n v="10005000"/>
    <x v="5"/>
    <x v="3"/>
    <n v="565740"/>
    <n v="701277002"/>
    <n v="565.74"/>
    <n v="701277.00199999998"/>
    <n v="701.27700200000004"/>
    <x v="2"/>
  </r>
  <r>
    <n v="202212"/>
    <x v="28"/>
    <s v="2022"/>
    <s v="12"/>
    <n v="10005000"/>
    <x v="5"/>
    <x v="4"/>
    <n v="361361"/>
    <n v="530264804"/>
    <n v="361.36099999999999"/>
    <n v="530264.804"/>
    <n v="530.26480400000003"/>
    <x v="2"/>
  </r>
  <r>
    <n v="202212"/>
    <x v="28"/>
    <s v="2022"/>
    <s v="12"/>
    <n v="10005000"/>
    <x v="5"/>
    <x v="5"/>
    <n v="760303"/>
    <n v="1180217344"/>
    <n v="760.303"/>
    <n v="1180217.344"/>
    <n v="1180.2173439999999"/>
    <x v="2"/>
  </r>
  <r>
    <n v="202212"/>
    <x v="28"/>
    <s v="2022"/>
    <s v="12"/>
    <n v="10005000"/>
    <x v="5"/>
    <x v="6"/>
    <n v="494385"/>
    <n v="1344344846"/>
    <n v="494.38499999999999"/>
    <n v="1344344.8459999999"/>
    <n v="1344.344846"/>
    <x v="2"/>
  </r>
  <r>
    <n v="202212"/>
    <x v="28"/>
    <s v="2022"/>
    <s v="12"/>
    <n v="66000000"/>
    <x v="6"/>
    <x v="0"/>
    <n v="7190027"/>
    <n v="4276909002"/>
    <n v="7190.027"/>
    <n v="4276909.0020000003"/>
    <n v="4276.9090020000003"/>
    <x v="2"/>
  </r>
  <r>
    <n v="202212"/>
    <x v="28"/>
    <s v="2022"/>
    <s v="12"/>
    <n v="66000000"/>
    <x v="6"/>
    <x v="1"/>
    <n v="620677"/>
    <n v="1946832863"/>
    <n v="620.67700000000002"/>
    <n v="1946832.8629999999"/>
    <n v="1946.8328630000001"/>
    <x v="2"/>
  </r>
  <r>
    <n v="202212"/>
    <x v="28"/>
    <s v="2022"/>
    <s v="12"/>
    <n v="66000000"/>
    <x v="6"/>
    <x v="2"/>
    <n v="768887"/>
    <n v="2648441866"/>
    <n v="768.88699999999994"/>
    <n v="2648441.8659999999"/>
    <n v="2648.4418660000001"/>
    <x v="2"/>
  </r>
  <r>
    <n v="202212"/>
    <x v="28"/>
    <s v="2022"/>
    <s v="12"/>
    <n v="66000000"/>
    <x v="6"/>
    <x v="3"/>
    <n v="4028382"/>
    <n v="5025092091"/>
    <n v="4028.3820000000001"/>
    <n v="5025092.091"/>
    <n v="5025.0920910000004"/>
    <x v="2"/>
  </r>
  <r>
    <n v="202212"/>
    <x v="28"/>
    <s v="2022"/>
    <s v="12"/>
    <n v="66000000"/>
    <x v="6"/>
    <x v="4"/>
    <n v="2755255"/>
    <n v="5052993289"/>
    <n v="2755.2550000000001"/>
    <n v="5052993.2889999999"/>
    <n v="5052.993289"/>
    <x v="2"/>
  </r>
  <r>
    <n v="202212"/>
    <x v="28"/>
    <s v="2022"/>
    <s v="12"/>
    <n v="66000000"/>
    <x v="6"/>
    <x v="5"/>
    <n v="6315531"/>
    <n v="9467580588"/>
    <n v="6315.5309999999999"/>
    <n v="9467580.5879999995"/>
    <n v="9467.5805880000007"/>
    <x v="2"/>
  </r>
  <r>
    <n v="202212"/>
    <x v="28"/>
    <s v="2022"/>
    <s v="12"/>
    <n v="66000000"/>
    <x v="6"/>
    <x v="6"/>
    <n v="3574183"/>
    <n v="11542139053"/>
    <n v="3574.183"/>
    <n v="11542139.052999999"/>
    <n v="11542.139053000001"/>
    <x v="2"/>
  </r>
  <r>
    <n v="202212"/>
    <x v="28"/>
    <s v="2022"/>
    <s v="12"/>
    <n v="10007000"/>
    <x v="7"/>
    <x v="0"/>
    <n v="1554320"/>
    <n v="862735655"/>
    <n v="1554.32"/>
    <n v="862735.65500000003"/>
    <n v="862.73565499999995"/>
    <x v="2"/>
  </r>
  <r>
    <n v="202212"/>
    <x v="28"/>
    <s v="2022"/>
    <s v="12"/>
    <n v="10007000"/>
    <x v="7"/>
    <x v="1"/>
    <n v="186183"/>
    <n v="504510628"/>
    <n v="186.18299999999999"/>
    <n v="504510.62800000003"/>
    <n v="504.510628"/>
    <x v="2"/>
  </r>
  <r>
    <n v="202212"/>
    <x v="28"/>
    <s v="2022"/>
    <s v="12"/>
    <n v="10007000"/>
    <x v="7"/>
    <x v="2"/>
    <n v="194593"/>
    <n v="600783459"/>
    <n v="194.59299999999999"/>
    <n v="600783.45900000003"/>
    <n v="600.78345899999999"/>
    <x v="2"/>
  </r>
  <r>
    <n v="202212"/>
    <x v="28"/>
    <s v="2022"/>
    <s v="12"/>
    <n v="10007000"/>
    <x v="7"/>
    <x v="3"/>
    <n v="1162005"/>
    <n v="1527774459"/>
    <n v="1162.0050000000001"/>
    <n v="1527774.459"/>
    <n v="1527.774459"/>
    <x v="2"/>
  </r>
  <r>
    <n v="202212"/>
    <x v="28"/>
    <s v="2022"/>
    <s v="12"/>
    <n v="10007000"/>
    <x v="7"/>
    <x v="4"/>
    <n v="709608"/>
    <n v="1165300948"/>
    <n v="709.60799999999995"/>
    <n v="1165300.9480000001"/>
    <n v="1165.3009480000001"/>
    <x v="2"/>
  </r>
  <r>
    <n v="202212"/>
    <x v="28"/>
    <s v="2022"/>
    <s v="12"/>
    <n v="10007000"/>
    <x v="7"/>
    <x v="5"/>
    <n v="1496802"/>
    <n v="2103946169"/>
    <n v="1496.8019999999999"/>
    <n v="2103946.1690000002"/>
    <n v="2103.9461689999998"/>
    <x v="2"/>
  </r>
  <r>
    <n v="202212"/>
    <x v="28"/>
    <s v="2022"/>
    <s v="12"/>
    <n v="10007000"/>
    <x v="7"/>
    <x v="6"/>
    <n v="984571"/>
    <n v="3141987828"/>
    <n v="984.57100000000003"/>
    <n v="3141987.8280000002"/>
    <n v="3141.9878279999998"/>
    <x v="2"/>
  </r>
  <r>
    <n v="202212"/>
    <x v="28"/>
    <s v="2022"/>
    <s v="12"/>
    <n v="10008000"/>
    <x v="8"/>
    <x v="0"/>
    <n v="508521"/>
    <n v="274167594"/>
    <n v="508.52100000000002"/>
    <n v="274167.59399999998"/>
    <n v="274.16759400000001"/>
    <x v="2"/>
  </r>
  <r>
    <n v="202212"/>
    <x v="28"/>
    <s v="2022"/>
    <s v="12"/>
    <n v="10008000"/>
    <x v="8"/>
    <x v="1"/>
    <n v="60058"/>
    <n v="156861806"/>
    <n v="60.058"/>
    <n v="156861.80600000001"/>
    <n v="156.861806"/>
    <x v="2"/>
  </r>
  <r>
    <n v="202212"/>
    <x v="28"/>
    <s v="2022"/>
    <s v="12"/>
    <n v="10008000"/>
    <x v="8"/>
    <x v="2"/>
    <n v="66080"/>
    <n v="220601574"/>
    <n v="66.08"/>
    <n v="220601.57399999999"/>
    <n v="220.601574"/>
    <x v="2"/>
  </r>
  <r>
    <n v="202212"/>
    <x v="28"/>
    <s v="2022"/>
    <s v="12"/>
    <n v="10008000"/>
    <x v="8"/>
    <x v="3"/>
    <n v="399864"/>
    <n v="523977634"/>
    <n v="399.86399999999998"/>
    <n v="523977.63400000002"/>
    <n v="523.97763399999997"/>
    <x v="2"/>
  </r>
  <r>
    <n v="202212"/>
    <x v="28"/>
    <s v="2022"/>
    <s v="12"/>
    <n v="10008000"/>
    <x v="8"/>
    <x v="4"/>
    <n v="273335"/>
    <n v="378663913"/>
    <n v="273.33499999999998"/>
    <n v="378663.913"/>
    <n v="378.66391299999998"/>
    <x v="2"/>
  </r>
  <r>
    <n v="202212"/>
    <x v="28"/>
    <s v="2022"/>
    <s v="12"/>
    <n v="10008000"/>
    <x v="8"/>
    <x v="5"/>
    <n v="496873"/>
    <n v="676281683"/>
    <n v="496.87299999999999"/>
    <n v="676281.68299999996"/>
    <n v="676.28168300000004"/>
    <x v="2"/>
  </r>
  <r>
    <n v="202212"/>
    <x v="28"/>
    <s v="2022"/>
    <s v="12"/>
    <n v="10008000"/>
    <x v="8"/>
    <x v="6"/>
    <n v="323530"/>
    <n v="1031266769"/>
    <n v="323.52999999999997"/>
    <n v="1031266.769"/>
    <n v="1031.2667690000001"/>
    <x v="2"/>
  </r>
  <r>
    <n v="202212"/>
    <x v="28"/>
    <s v="2022"/>
    <s v="12"/>
    <n v="10009000"/>
    <x v="9"/>
    <x v="0"/>
    <n v="604443"/>
    <n v="312846484"/>
    <n v="604.44299999999998"/>
    <n v="312846.484"/>
    <n v="312.84648399999998"/>
    <x v="2"/>
  </r>
  <r>
    <n v="202212"/>
    <x v="28"/>
    <s v="2022"/>
    <s v="12"/>
    <n v="10009000"/>
    <x v="9"/>
    <x v="1"/>
    <n v="78977"/>
    <n v="203341146"/>
    <n v="78.977000000000004"/>
    <n v="203341.14600000001"/>
    <n v="203.34114600000001"/>
    <x v="2"/>
  </r>
  <r>
    <n v="202212"/>
    <x v="28"/>
    <s v="2022"/>
    <s v="12"/>
    <n v="10009000"/>
    <x v="9"/>
    <x v="2"/>
    <n v="82510"/>
    <n v="251736594"/>
    <n v="82.51"/>
    <n v="251736.59400000001"/>
    <n v="251.736594"/>
    <x v="2"/>
  </r>
  <r>
    <n v="202212"/>
    <x v="28"/>
    <s v="2022"/>
    <s v="12"/>
    <n v="10009000"/>
    <x v="9"/>
    <x v="3"/>
    <n v="541496"/>
    <n v="690170585"/>
    <n v="541.49599999999998"/>
    <n v="690170.58499999996"/>
    <n v="690.17058499999996"/>
    <x v="2"/>
  </r>
  <r>
    <n v="202212"/>
    <x v="28"/>
    <s v="2022"/>
    <s v="12"/>
    <n v="10009000"/>
    <x v="9"/>
    <x v="4"/>
    <n v="302622"/>
    <n v="436174666"/>
    <n v="302.62200000000001"/>
    <n v="436174.66600000003"/>
    <n v="436.174666"/>
    <x v="2"/>
  </r>
  <r>
    <n v="202212"/>
    <x v="28"/>
    <s v="2022"/>
    <s v="12"/>
    <n v="10009000"/>
    <x v="9"/>
    <x v="5"/>
    <n v="613104"/>
    <n v="854553276"/>
    <n v="613.10400000000004"/>
    <n v="854553.27599999995"/>
    <n v="854.55327599999998"/>
    <x v="2"/>
  </r>
  <r>
    <n v="202212"/>
    <x v="28"/>
    <s v="2022"/>
    <s v="12"/>
    <n v="10009000"/>
    <x v="9"/>
    <x v="6"/>
    <n v="405714"/>
    <n v="1261609774"/>
    <n v="405.714"/>
    <n v="1261609.774"/>
    <n v="1261.609774"/>
    <x v="2"/>
  </r>
  <r>
    <n v="202212"/>
    <x v="28"/>
    <s v="2022"/>
    <s v="12"/>
    <n v="10010000"/>
    <x v="10"/>
    <x v="0"/>
    <n v="416941"/>
    <n v="215455033"/>
    <n v="416.94099999999997"/>
    <n v="215455.033"/>
    <n v="215.45503299999999"/>
    <x v="2"/>
  </r>
  <r>
    <n v="202212"/>
    <x v="28"/>
    <s v="2022"/>
    <s v="12"/>
    <n v="10010000"/>
    <x v="10"/>
    <x v="1"/>
    <n v="49853"/>
    <n v="123500864"/>
    <n v="49.853000000000002"/>
    <n v="123500.864"/>
    <n v="123.50086400000001"/>
    <x v="2"/>
  </r>
  <r>
    <n v="202212"/>
    <x v="28"/>
    <s v="2022"/>
    <s v="12"/>
    <n v="10010000"/>
    <x v="10"/>
    <x v="2"/>
    <n v="56327"/>
    <n v="169711571"/>
    <n v="56.326999999999998"/>
    <n v="169711.571"/>
    <n v="169.71157099999999"/>
    <x v="2"/>
  </r>
  <r>
    <n v="202212"/>
    <x v="28"/>
    <s v="2022"/>
    <s v="12"/>
    <n v="10010000"/>
    <x v="10"/>
    <x v="3"/>
    <n v="399099"/>
    <n v="499154365"/>
    <n v="399.09899999999999"/>
    <n v="499154.36499999999"/>
    <n v="499.15436499999998"/>
    <x v="2"/>
  </r>
  <r>
    <n v="202212"/>
    <x v="28"/>
    <s v="2022"/>
    <s v="12"/>
    <n v="10010000"/>
    <x v="10"/>
    <x v="4"/>
    <n v="225537"/>
    <n v="330177823"/>
    <n v="225.53700000000001"/>
    <n v="330177.82299999997"/>
    <n v="330.17782299999999"/>
    <x v="2"/>
  </r>
  <r>
    <n v="202212"/>
    <x v="28"/>
    <s v="2022"/>
    <s v="12"/>
    <n v="10010000"/>
    <x v="10"/>
    <x v="5"/>
    <n v="468846"/>
    <n v="688414958"/>
    <n v="468.846"/>
    <n v="688414.95799999998"/>
    <n v="688.41495799999996"/>
    <x v="2"/>
  </r>
  <r>
    <n v="202212"/>
    <x v="28"/>
    <s v="2022"/>
    <s v="12"/>
    <n v="10010000"/>
    <x v="10"/>
    <x v="6"/>
    <n v="290495"/>
    <n v="916071789"/>
    <n v="290.495"/>
    <n v="916071.78899999999"/>
    <n v="916.07178899999997"/>
    <x v="2"/>
  </r>
  <r>
    <n v="202212"/>
    <x v="28"/>
    <s v="2022"/>
    <s v="12"/>
    <n v="10020000"/>
    <x v="11"/>
    <x v="0"/>
    <n v="438896"/>
    <n v="254701873"/>
    <n v="438.89600000000002"/>
    <n v="254701.87299999999"/>
    <n v="254.70187300000001"/>
    <x v="2"/>
  </r>
  <r>
    <n v="202212"/>
    <x v="28"/>
    <s v="2022"/>
    <s v="12"/>
    <n v="10020000"/>
    <x v="11"/>
    <x v="1"/>
    <n v="45005"/>
    <n v="124599025"/>
    <n v="45.005000000000003"/>
    <n v="124599.02499999999"/>
    <n v="124.599025"/>
    <x v="2"/>
  </r>
  <r>
    <n v="202212"/>
    <x v="28"/>
    <s v="2022"/>
    <s v="12"/>
    <n v="10020000"/>
    <x v="11"/>
    <x v="2"/>
    <n v="56866"/>
    <n v="185972628"/>
    <n v="56.866"/>
    <n v="185972.628"/>
    <n v="185.97262799999999"/>
    <x v="2"/>
  </r>
  <r>
    <n v="202212"/>
    <x v="28"/>
    <s v="2022"/>
    <s v="12"/>
    <n v="10020000"/>
    <x v="11"/>
    <x v="3"/>
    <n v="298812"/>
    <n v="360684635"/>
    <n v="298.81200000000001"/>
    <n v="360684.63500000001"/>
    <n v="360.68463500000001"/>
    <x v="2"/>
  </r>
  <r>
    <n v="202212"/>
    <x v="28"/>
    <s v="2022"/>
    <s v="12"/>
    <n v="10020000"/>
    <x v="11"/>
    <x v="4"/>
    <n v="186675"/>
    <n v="312550880"/>
    <n v="186.67500000000001"/>
    <n v="312550.88"/>
    <n v="312.55088000000001"/>
    <x v="2"/>
  </r>
  <r>
    <n v="202212"/>
    <x v="28"/>
    <s v="2022"/>
    <s v="12"/>
    <n v="10020000"/>
    <x v="11"/>
    <x v="5"/>
    <n v="475314"/>
    <n v="696633761"/>
    <n v="475.31400000000002"/>
    <n v="696633.76100000006"/>
    <n v="696.63376100000005"/>
    <x v="2"/>
  </r>
  <r>
    <n v="202212"/>
    <x v="28"/>
    <s v="2022"/>
    <s v="12"/>
    <n v="10020000"/>
    <x v="11"/>
    <x v="6"/>
    <n v="273855"/>
    <n v="897445383"/>
    <n v="273.85500000000002"/>
    <n v="897445.38300000003"/>
    <n v="897.44538299999999"/>
    <x v="2"/>
  </r>
  <r>
    <n v="202212"/>
    <x v="28"/>
    <s v="2022"/>
    <s v="12"/>
    <n v="67000000"/>
    <x v="12"/>
    <x v="0"/>
    <n v="3154535"/>
    <n v="1772326884"/>
    <n v="3154.5349999999999"/>
    <n v="1772326.8840000001"/>
    <n v="1772.3268840000001"/>
    <x v="2"/>
  </r>
  <r>
    <n v="202212"/>
    <x v="28"/>
    <s v="2022"/>
    <s v="12"/>
    <n v="67000000"/>
    <x v="12"/>
    <x v="1"/>
    <n v="312934"/>
    <n v="886729578"/>
    <n v="312.93400000000003"/>
    <n v="886729.57799999998"/>
    <n v="886.72957799999995"/>
    <x v="2"/>
  </r>
  <r>
    <n v="202212"/>
    <x v="28"/>
    <s v="2022"/>
    <s v="12"/>
    <n v="67000000"/>
    <x v="12"/>
    <x v="2"/>
    <n v="433784"/>
    <n v="1355804335"/>
    <n v="433.78399999999999"/>
    <n v="1355804.335"/>
    <n v="1355.804335"/>
    <x v="2"/>
  </r>
  <r>
    <n v="202212"/>
    <x v="28"/>
    <s v="2022"/>
    <s v="12"/>
    <n v="67000000"/>
    <x v="12"/>
    <x v="3"/>
    <n v="2183888"/>
    <n v="2870057209"/>
    <n v="2183.8879999999999"/>
    <n v="2870057.2089999998"/>
    <n v="2870.0572090000001"/>
    <x v="2"/>
  </r>
  <r>
    <n v="202212"/>
    <x v="28"/>
    <s v="2022"/>
    <s v="12"/>
    <n v="67000000"/>
    <x v="12"/>
    <x v="4"/>
    <n v="1416075"/>
    <n v="2258848329"/>
    <n v="1416.075"/>
    <n v="2258848.3289999999"/>
    <n v="2258.8483289999999"/>
    <x v="2"/>
  </r>
  <r>
    <n v="202212"/>
    <x v="28"/>
    <s v="2022"/>
    <s v="12"/>
    <n v="67000000"/>
    <x v="12"/>
    <x v="5"/>
    <n v="3408866"/>
    <n v="4755860308"/>
    <n v="3408.866"/>
    <n v="4755860.3080000002"/>
    <n v="4755.8603080000003"/>
    <x v="2"/>
  </r>
  <r>
    <n v="202212"/>
    <x v="28"/>
    <s v="2022"/>
    <s v="12"/>
    <n v="67000000"/>
    <x v="12"/>
    <x v="6"/>
    <n v="2049082"/>
    <n v="6136254077"/>
    <n v="2049.0819999999999"/>
    <n v="6136254.0769999996"/>
    <n v="6136.2540769999996"/>
    <x v="2"/>
  </r>
  <r>
    <n v="202212"/>
    <x v="28"/>
    <s v="2022"/>
    <s v="12"/>
    <n v="64000000"/>
    <x v="13"/>
    <x v="0"/>
    <n v="5314944"/>
    <n v="3189076963"/>
    <n v="5314.9440000000004"/>
    <n v="3189076.963"/>
    <n v="3189.076963"/>
    <x v="2"/>
  </r>
  <r>
    <n v="202212"/>
    <x v="28"/>
    <s v="2022"/>
    <s v="12"/>
    <n v="64000000"/>
    <x v="13"/>
    <x v="1"/>
    <n v="471868"/>
    <n v="1234210746"/>
    <n v="471.86799999999999"/>
    <n v="1234210.746"/>
    <n v="1234.210746"/>
    <x v="2"/>
  </r>
  <r>
    <n v="202212"/>
    <x v="28"/>
    <s v="2022"/>
    <s v="12"/>
    <n v="64000000"/>
    <x v="13"/>
    <x v="2"/>
    <n v="665979"/>
    <n v="2178494372"/>
    <n v="665.97900000000004"/>
    <n v="2178494.372"/>
    <n v="2178.4943720000001"/>
    <x v="2"/>
  </r>
  <r>
    <n v="202212"/>
    <x v="28"/>
    <s v="2022"/>
    <s v="12"/>
    <n v="64000000"/>
    <x v="13"/>
    <x v="3"/>
    <n v="3353373"/>
    <n v="4032642874"/>
    <n v="3353.373"/>
    <n v="4032642.8739999998"/>
    <n v="4032.6428740000001"/>
    <x v="2"/>
  </r>
  <r>
    <n v="202212"/>
    <x v="28"/>
    <s v="2022"/>
    <s v="12"/>
    <n v="64000000"/>
    <x v="13"/>
    <x v="4"/>
    <n v="2317349"/>
    <n v="3643172654"/>
    <n v="2317.3490000000002"/>
    <n v="3643172.6540000001"/>
    <n v="3643.172654"/>
    <x v="2"/>
  </r>
  <r>
    <n v="202212"/>
    <x v="28"/>
    <s v="2022"/>
    <s v="12"/>
    <n v="64000000"/>
    <x v="13"/>
    <x v="5"/>
    <n v="5507550"/>
    <n v="8118054784"/>
    <n v="5507.55"/>
    <n v="8118054.784"/>
    <n v="8118.0547839999999"/>
    <x v="2"/>
  </r>
  <r>
    <n v="202212"/>
    <x v="28"/>
    <s v="2022"/>
    <s v="12"/>
    <n v="64000000"/>
    <x v="13"/>
    <x v="6"/>
    <n v="3089271"/>
    <n v="10048711631"/>
    <n v="3089.2710000000002"/>
    <n v="10048711.630999999"/>
    <n v="10048.711631"/>
    <x v="2"/>
  </r>
  <r>
    <n v="202212"/>
    <x v="28"/>
    <s v="2022"/>
    <s v="12"/>
    <n v="10013000"/>
    <x v="14"/>
    <x v="0"/>
    <n v="759586"/>
    <n v="409484449"/>
    <n v="759.58600000000001"/>
    <n v="409484.44900000002"/>
    <n v="409.48444899999998"/>
    <x v="2"/>
  </r>
  <r>
    <n v="202212"/>
    <x v="28"/>
    <s v="2022"/>
    <s v="12"/>
    <n v="10013000"/>
    <x v="14"/>
    <x v="1"/>
    <n v="83124"/>
    <n v="202732180"/>
    <n v="83.123999999999995"/>
    <n v="202732.18"/>
    <n v="202.73218"/>
    <x v="2"/>
  </r>
  <r>
    <n v="202212"/>
    <x v="28"/>
    <s v="2022"/>
    <s v="12"/>
    <n v="10013000"/>
    <x v="14"/>
    <x v="2"/>
    <n v="110948"/>
    <n v="323867256"/>
    <n v="110.94799999999999"/>
    <n v="323867.25599999999"/>
    <n v="323.867256"/>
    <x v="2"/>
  </r>
  <r>
    <n v="202212"/>
    <x v="28"/>
    <s v="2022"/>
    <s v="12"/>
    <n v="10013000"/>
    <x v="14"/>
    <x v="3"/>
    <n v="671023"/>
    <n v="864639064"/>
    <n v="671.02300000000002"/>
    <n v="864639.06400000001"/>
    <n v="864.63906399999996"/>
    <x v="2"/>
  </r>
  <r>
    <n v="202212"/>
    <x v="28"/>
    <s v="2022"/>
    <s v="12"/>
    <n v="10013000"/>
    <x v="14"/>
    <x v="4"/>
    <n v="401988"/>
    <n v="568898561"/>
    <n v="401.988"/>
    <n v="568898.56099999999"/>
    <n v="568.89856099999997"/>
    <x v="2"/>
  </r>
  <r>
    <n v="202212"/>
    <x v="28"/>
    <s v="2022"/>
    <s v="12"/>
    <n v="10013000"/>
    <x v="14"/>
    <x v="5"/>
    <n v="841769"/>
    <n v="1208067546"/>
    <n v="841.76900000000001"/>
    <n v="1208067.5460000001"/>
    <n v="1208.067546"/>
    <x v="2"/>
  </r>
  <r>
    <n v="202212"/>
    <x v="28"/>
    <s v="2022"/>
    <s v="12"/>
    <n v="10013000"/>
    <x v="14"/>
    <x v="6"/>
    <n v="547411"/>
    <n v="1870253531"/>
    <n v="547.41099999999994"/>
    <n v="1870253.531"/>
    <n v="1870.2535310000001"/>
    <x v="2"/>
  </r>
  <r>
    <n v="202212"/>
    <x v="28"/>
    <s v="2022"/>
    <s v="12"/>
    <n v="10017000"/>
    <x v="15"/>
    <x v="0"/>
    <n v="723760"/>
    <n v="398687826"/>
    <n v="723.76"/>
    <n v="398687.826"/>
    <n v="398.68782599999997"/>
    <x v="2"/>
  </r>
  <r>
    <n v="202212"/>
    <x v="28"/>
    <s v="2022"/>
    <s v="12"/>
    <n v="10017000"/>
    <x v="15"/>
    <x v="1"/>
    <n v="69125"/>
    <n v="199949581"/>
    <n v="69.125"/>
    <n v="199949.58100000001"/>
    <n v="199.94958099999999"/>
    <x v="2"/>
  </r>
  <r>
    <n v="202212"/>
    <x v="28"/>
    <s v="2022"/>
    <s v="12"/>
    <n v="10017000"/>
    <x v="15"/>
    <x v="2"/>
    <n v="77848"/>
    <n v="261637589"/>
    <n v="77.847999999999999"/>
    <n v="261637.58900000001"/>
    <n v="261.63758899999999"/>
    <x v="2"/>
  </r>
  <r>
    <n v="202212"/>
    <x v="28"/>
    <s v="2022"/>
    <s v="12"/>
    <n v="10017000"/>
    <x v="15"/>
    <x v="3"/>
    <n v="451950"/>
    <n v="507278587"/>
    <n v="451.95"/>
    <n v="507278.587"/>
    <n v="507.27858700000002"/>
    <x v="2"/>
  </r>
  <r>
    <n v="202212"/>
    <x v="28"/>
    <s v="2022"/>
    <s v="12"/>
    <n v="10017000"/>
    <x v="15"/>
    <x v="4"/>
    <n v="349063"/>
    <n v="512646784"/>
    <n v="349.06299999999999"/>
    <n v="512646.78399999999"/>
    <n v="512.64678400000003"/>
    <x v="2"/>
  </r>
  <r>
    <n v="202212"/>
    <x v="28"/>
    <s v="2022"/>
    <s v="12"/>
    <n v="10017000"/>
    <x v="15"/>
    <x v="5"/>
    <n v="725135"/>
    <n v="962344024"/>
    <n v="725.13499999999999"/>
    <n v="962344.02399999998"/>
    <n v="962.34402399999999"/>
    <x v="2"/>
  </r>
  <r>
    <n v="202212"/>
    <x v="28"/>
    <s v="2022"/>
    <s v="12"/>
    <n v="10017000"/>
    <x v="15"/>
    <x v="6"/>
    <n v="465635"/>
    <n v="1249809742"/>
    <n v="465.63499999999999"/>
    <n v="1249809.7420000001"/>
    <n v="1249.8097419999999"/>
    <x v="2"/>
  </r>
  <r>
    <n v="202212"/>
    <x v="28"/>
    <s v="2022"/>
    <s v="12"/>
    <n v="10002000"/>
    <x v="16"/>
    <x v="0"/>
    <n v="580501"/>
    <n v="301450638"/>
    <n v="580.50099999999998"/>
    <n v="301450.63799999998"/>
    <n v="301.45063800000003"/>
    <x v="2"/>
  </r>
  <r>
    <n v="202212"/>
    <x v="28"/>
    <s v="2022"/>
    <s v="12"/>
    <n v="10002000"/>
    <x v="16"/>
    <x v="1"/>
    <n v="56290"/>
    <n v="154579820"/>
    <n v="56.29"/>
    <n v="154579.82"/>
    <n v="154.57982000000001"/>
    <x v="2"/>
  </r>
  <r>
    <n v="202212"/>
    <x v="28"/>
    <s v="2022"/>
    <s v="12"/>
    <n v="10002000"/>
    <x v="16"/>
    <x v="2"/>
    <n v="77436"/>
    <n v="252266659"/>
    <n v="77.436000000000007"/>
    <n v="252266.65900000001"/>
    <n v="252.266659"/>
    <x v="2"/>
  </r>
  <r>
    <n v="202212"/>
    <x v="28"/>
    <s v="2022"/>
    <s v="12"/>
    <n v="10002000"/>
    <x v="16"/>
    <x v="3"/>
    <n v="395103"/>
    <n v="534850497"/>
    <n v="395.10300000000001"/>
    <n v="534850.49699999997"/>
    <n v="534.85049700000002"/>
    <x v="2"/>
  </r>
  <r>
    <n v="202212"/>
    <x v="28"/>
    <s v="2022"/>
    <s v="12"/>
    <n v="10002000"/>
    <x v="16"/>
    <x v="4"/>
    <n v="283817"/>
    <n v="420603725"/>
    <n v="283.81700000000001"/>
    <n v="420603.72499999998"/>
    <n v="420.603725"/>
    <x v="2"/>
  </r>
  <r>
    <n v="202212"/>
    <x v="28"/>
    <s v="2022"/>
    <s v="12"/>
    <n v="10002000"/>
    <x v="16"/>
    <x v="5"/>
    <n v="629424"/>
    <n v="835156623"/>
    <n v="629.42399999999998"/>
    <n v="835156.62300000002"/>
    <n v="835.15662299999997"/>
    <x v="2"/>
  </r>
  <r>
    <n v="202212"/>
    <x v="28"/>
    <s v="2022"/>
    <s v="12"/>
    <n v="10002000"/>
    <x v="16"/>
    <x v="6"/>
    <n v="361033"/>
    <n v="1141614282"/>
    <n v="361.03300000000002"/>
    <n v="1141614.2819999999"/>
    <n v="1141.614282"/>
    <x v="2"/>
  </r>
  <r>
    <n v="202212"/>
    <x v="28"/>
    <s v="2022"/>
    <s v="12"/>
    <n v="10015000"/>
    <x v="17"/>
    <x v="0"/>
    <n v="418368"/>
    <n v="249409325"/>
    <n v="418.36799999999999"/>
    <n v="249409.32500000001"/>
    <n v="249.409325"/>
    <x v="2"/>
  </r>
  <r>
    <n v="202212"/>
    <x v="28"/>
    <s v="2022"/>
    <s v="12"/>
    <n v="10015000"/>
    <x v="17"/>
    <x v="1"/>
    <n v="37877"/>
    <n v="98865895"/>
    <n v="37.877000000000002"/>
    <n v="98865.895000000004"/>
    <n v="98.865894999999995"/>
    <x v="2"/>
  </r>
  <r>
    <n v="202212"/>
    <x v="28"/>
    <s v="2022"/>
    <s v="12"/>
    <n v="10015000"/>
    <x v="17"/>
    <x v="2"/>
    <n v="51756"/>
    <n v="173910458"/>
    <n v="51.756"/>
    <n v="173910.45800000001"/>
    <n v="173.91045800000001"/>
    <x v="2"/>
  </r>
  <r>
    <n v="202212"/>
    <x v="28"/>
    <s v="2022"/>
    <s v="12"/>
    <n v="10015000"/>
    <x v="17"/>
    <x v="3"/>
    <n v="285725"/>
    <n v="310746191"/>
    <n v="285.72500000000002"/>
    <n v="310746.19099999999"/>
    <n v="310.74619100000001"/>
    <x v="2"/>
  </r>
  <r>
    <n v="202212"/>
    <x v="28"/>
    <s v="2022"/>
    <s v="12"/>
    <n v="10015000"/>
    <x v="17"/>
    <x v="4"/>
    <n v="194955"/>
    <n v="280259224"/>
    <n v="194.95500000000001"/>
    <n v="280259.22399999999"/>
    <n v="280.25922400000002"/>
    <x v="2"/>
  </r>
  <r>
    <n v="202212"/>
    <x v="28"/>
    <s v="2022"/>
    <s v="12"/>
    <n v="10015000"/>
    <x v="17"/>
    <x v="5"/>
    <n v="411133"/>
    <n v="537849015"/>
    <n v="411.13299999999998"/>
    <n v="537849.01500000001"/>
    <n v="537.84901500000001"/>
    <x v="2"/>
  </r>
  <r>
    <n v="202212"/>
    <x v="28"/>
    <s v="2022"/>
    <s v="12"/>
    <n v="10015000"/>
    <x v="17"/>
    <x v="6"/>
    <n v="235676"/>
    <n v="730009920"/>
    <n v="235.67599999999999"/>
    <n v="730009.92"/>
    <n v="730.00991999999997"/>
    <x v="2"/>
  </r>
  <r>
    <n v="202212"/>
    <x v="28"/>
    <s v="2022"/>
    <s v="12"/>
    <n v="10014000"/>
    <x v="18"/>
    <x v="0"/>
    <n v="205742"/>
    <n v="104503632"/>
    <n v="205.74199999999999"/>
    <n v="104503.632"/>
    <n v="104.503632"/>
    <x v="2"/>
  </r>
  <r>
    <n v="202212"/>
    <x v="28"/>
    <s v="2022"/>
    <s v="12"/>
    <n v="10014000"/>
    <x v="18"/>
    <x v="1"/>
    <n v="23807"/>
    <n v="56733510"/>
    <n v="23.806999999999999"/>
    <n v="56733.51"/>
    <n v="56.733510000000003"/>
    <x v="2"/>
  </r>
  <r>
    <n v="202212"/>
    <x v="28"/>
    <s v="2022"/>
    <s v="12"/>
    <n v="10014000"/>
    <x v="18"/>
    <x v="2"/>
    <n v="27041"/>
    <n v="85827466"/>
    <n v="27.041"/>
    <n v="85827.466"/>
    <n v="85.827466000000001"/>
    <x v="2"/>
  </r>
  <r>
    <n v="202212"/>
    <x v="28"/>
    <s v="2022"/>
    <s v="12"/>
    <n v="10014000"/>
    <x v="18"/>
    <x v="3"/>
    <n v="163357"/>
    <n v="179106472"/>
    <n v="163.357"/>
    <n v="179106.47200000001"/>
    <n v="179.106472"/>
    <x v="2"/>
  </r>
  <r>
    <n v="202212"/>
    <x v="28"/>
    <s v="2022"/>
    <s v="12"/>
    <n v="10014000"/>
    <x v="18"/>
    <x v="4"/>
    <n v="100867"/>
    <n v="141306443"/>
    <n v="100.867"/>
    <n v="141306.443"/>
    <n v="141.306443"/>
    <x v="2"/>
  </r>
  <r>
    <n v="202212"/>
    <x v="28"/>
    <s v="2022"/>
    <s v="12"/>
    <n v="10014000"/>
    <x v="18"/>
    <x v="5"/>
    <n v="202830"/>
    <n v="263512676"/>
    <n v="202.83"/>
    <n v="263512.67599999998"/>
    <n v="263.512676"/>
    <x v="2"/>
  </r>
  <r>
    <n v="202212"/>
    <x v="28"/>
    <s v="2022"/>
    <s v="12"/>
    <n v="10014000"/>
    <x v="18"/>
    <x v="6"/>
    <n v="113536"/>
    <n v="385047578"/>
    <n v="113.536"/>
    <n v="385047.57799999998"/>
    <n v="385.04757799999999"/>
    <x v="2"/>
  </r>
  <r>
    <n v="202212"/>
    <x v="28"/>
    <s v="2022"/>
    <s v="12"/>
    <n v="10016000"/>
    <x v="19"/>
    <x v="0"/>
    <n v="86517"/>
    <n v="45727881"/>
    <n v="86.516999999999996"/>
    <n v="45727.881000000001"/>
    <n v="45.727880999999996"/>
    <x v="2"/>
  </r>
  <r>
    <n v="202212"/>
    <x v="28"/>
    <s v="2022"/>
    <s v="12"/>
    <n v="10016000"/>
    <x v="19"/>
    <x v="1"/>
    <n v="11357"/>
    <n v="31704226"/>
    <n v="11.356999999999999"/>
    <n v="31704.225999999999"/>
    <n v="31.704225999999998"/>
    <x v="2"/>
  </r>
  <r>
    <n v="202212"/>
    <x v="28"/>
    <s v="2022"/>
    <s v="12"/>
    <n v="10016000"/>
    <x v="19"/>
    <x v="2"/>
    <n v="15218"/>
    <n v="55525454"/>
    <n v="15.218"/>
    <n v="55525.453999999998"/>
    <n v="55.525454000000003"/>
    <x v="2"/>
  </r>
  <r>
    <n v="202212"/>
    <x v="28"/>
    <s v="2022"/>
    <s v="12"/>
    <n v="10016000"/>
    <x v="19"/>
    <x v="3"/>
    <n v="65633"/>
    <n v="91102358"/>
    <n v="65.632999999999996"/>
    <n v="91102.357999999993"/>
    <n v="91.102357999999995"/>
    <x v="2"/>
  </r>
  <r>
    <n v="202212"/>
    <x v="28"/>
    <s v="2022"/>
    <s v="12"/>
    <n v="10016000"/>
    <x v="19"/>
    <x v="4"/>
    <n v="52065"/>
    <n v="68791224"/>
    <n v="52.064999999999998"/>
    <n v="68791.224000000002"/>
    <n v="68.791224"/>
    <x v="2"/>
  </r>
  <r>
    <n v="202212"/>
    <x v="28"/>
    <s v="2022"/>
    <s v="12"/>
    <n v="10016000"/>
    <x v="19"/>
    <x v="5"/>
    <n v="97716"/>
    <n v="123978363"/>
    <n v="97.715999999999994"/>
    <n v="123978.363"/>
    <n v="123.978363"/>
    <x v="2"/>
  </r>
  <r>
    <n v="202212"/>
    <x v="28"/>
    <s v="2022"/>
    <s v="12"/>
    <n v="10016000"/>
    <x v="19"/>
    <x v="6"/>
    <n v="50254"/>
    <n v="157279076"/>
    <n v="50.253999999999998"/>
    <n v="157279.076"/>
    <n v="157.279076"/>
    <x v="2"/>
  </r>
  <r>
    <n v="202212"/>
    <x v="28"/>
    <s v="2022"/>
    <s v="12"/>
    <s v="9002000"/>
    <x v="20"/>
    <x v="0"/>
    <n v="75060"/>
    <n v="52625064"/>
    <n v="75.06"/>
    <n v="52625.063999999998"/>
    <n v="52.625064000000002"/>
    <x v="2"/>
  </r>
  <r>
    <n v="202212"/>
    <x v="28"/>
    <s v="2022"/>
    <s v="12"/>
    <s v="9002000"/>
    <x v="20"/>
    <x v="1"/>
    <n v="9404"/>
    <n v="28071868"/>
    <n v="9.4039999999999999"/>
    <n v="28071.867999999999"/>
    <n v="28.071867999999998"/>
    <x v="2"/>
  </r>
  <r>
    <n v="202212"/>
    <x v="28"/>
    <s v="2022"/>
    <s v="12"/>
    <s v="9002000"/>
    <x v="20"/>
    <x v="2"/>
    <n v="12642"/>
    <n v="44519708"/>
    <n v="12.641999999999999"/>
    <n v="44519.707999999999"/>
    <n v="44.519708000000001"/>
    <x v="2"/>
  </r>
  <r>
    <n v="202212"/>
    <x v="28"/>
    <s v="2022"/>
    <s v="12"/>
    <s v="9002000"/>
    <x v="20"/>
    <x v="3"/>
    <n v="44763"/>
    <n v="67958406"/>
    <n v="44.762999999999998"/>
    <n v="67958.406000000003"/>
    <n v="67.958405999999997"/>
    <x v="2"/>
  </r>
  <r>
    <n v="202212"/>
    <x v="28"/>
    <s v="2022"/>
    <s v="12"/>
    <s v="9002000"/>
    <x v="20"/>
    <x v="4"/>
    <n v="40857"/>
    <n v="55136833"/>
    <n v="40.856999999999999"/>
    <n v="55136.832999999999"/>
    <n v="55.136833000000003"/>
    <x v="2"/>
  </r>
  <r>
    <n v="202212"/>
    <x v="28"/>
    <s v="2022"/>
    <s v="12"/>
    <s v="9002000"/>
    <x v="20"/>
    <x v="5"/>
    <n v="99585"/>
    <n v="124042526"/>
    <n v="99.584999999999994"/>
    <n v="124042.526"/>
    <n v="124.042526"/>
    <x v="2"/>
  </r>
  <r>
    <n v="202212"/>
    <x v="28"/>
    <s v="2022"/>
    <s v="12"/>
    <s v="9002000"/>
    <x v="20"/>
    <x v="6"/>
    <n v="43987"/>
    <n v="126708773"/>
    <n v="43.987000000000002"/>
    <n v="126708.773"/>
    <n v="126.70877299999999"/>
    <x v="2"/>
  </r>
  <r>
    <n v="202212"/>
    <x v="28"/>
    <s v="2022"/>
    <s v="12"/>
    <n v="9007000"/>
    <x v="21"/>
    <x v="0"/>
    <n v="13246"/>
    <n v="19774659"/>
    <n v="13.246"/>
    <n v="19774.659"/>
    <n v="19.774659"/>
    <x v="2"/>
  </r>
  <r>
    <n v="202212"/>
    <x v="28"/>
    <s v="2022"/>
    <s v="12"/>
    <n v="9007000"/>
    <x v="21"/>
    <x v="1"/>
    <n v="1456"/>
    <n v="4301283"/>
    <n v="1.456"/>
    <n v="4301.2830000000004"/>
    <n v="4.3012829999999997"/>
    <x v="2"/>
  </r>
  <r>
    <n v="202212"/>
    <x v="28"/>
    <s v="2022"/>
    <s v="12"/>
    <n v="9007000"/>
    <x v="21"/>
    <x v="2"/>
    <n v="1930"/>
    <n v="5834981"/>
    <n v="1.93"/>
    <n v="5834.9809999999998"/>
    <n v="5.834981"/>
    <x v="2"/>
  </r>
  <r>
    <n v="202212"/>
    <x v="28"/>
    <s v="2022"/>
    <s v="12"/>
    <n v="9007000"/>
    <x v="21"/>
    <x v="3"/>
    <n v="9074"/>
    <n v="14704197"/>
    <n v="9.0739999999999998"/>
    <n v="14704.197"/>
    <n v="14.704197000000001"/>
    <x v="2"/>
  </r>
  <r>
    <n v="202212"/>
    <x v="28"/>
    <s v="2022"/>
    <s v="12"/>
    <n v="9007000"/>
    <x v="21"/>
    <x v="4"/>
    <n v="7667"/>
    <n v="9777931"/>
    <n v="7.6669999999999998"/>
    <n v="9777.9310000000005"/>
    <n v="9.7779310000000006"/>
    <x v="2"/>
  </r>
  <r>
    <n v="202212"/>
    <x v="28"/>
    <s v="2022"/>
    <s v="12"/>
    <n v="9007000"/>
    <x v="21"/>
    <x v="5"/>
    <n v="12845"/>
    <n v="18802524"/>
    <n v="12.845000000000001"/>
    <n v="18802.524000000001"/>
    <n v="18.802523999999998"/>
    <x v="2"/>
  </r>
  <r>
    <n v="202212"/>
    <x v="28"/>
    <s v="2022"/>
    <s v="12"/>
    <n v="9007000"/>
    <x v="21"/>
    <x v="6"/>
    <n v="7574"/>
    <n v="22465105"/>
    <n v="7.5739999999999998"/>
    <n v="22465.105"/>
    <n v="22.465105000000001"/>
    <x v="2"/>
  </r>
  <r>
    <n v="202301"/>
    <x v="29"/>
    <s v="2023"/>
    <s v="01"/>
    <n v="63000000"/>
    <x v="0"/>
    <x v="0"/>
    <n v="11160246"/>
    <n v="8053466086"/>
    <n v="11160.245999999999"/>
    <n v="8053466.0860000001"/>
    <n v="8053.4660860000004"/>
    <x v="2"/>
  </r>
  <r>
    <n v="202301"/>
    <x v="29"/>
    <s v="2023"/>
    <s v="01"/>
    <n v="63000000"/>
    <x v="0"/>
    <x v="1"/>
    <n v="641884"/>
    <n v="2900101566"/>
    <n v="641.88400000000001"/>
    <n v="2900101.5660000001"/>
    <n v="2900.1015659999998"/>
    <x v="2"/>
  </r>
  <r>
    <n v="202301"/>
    <x v="29"/>
    <s v="2023"/>
    <s v="01"/>
    <n v="63000000"/>
    <x v="0"/>
    <x v="2"/>
    <n v="923151"/>
    <n v="4670414356"/>
    <n v="923.15099999999995"/>
    <n v="4670414.3559999997"/>
    <n v="4670.4143560000002"/>
    <x v="2"/>
  </r>
  <r>
    <n v="202301"/>
    <x v="29"/>
    <s v="2023"/>
    <s v="01"/>
    <n v="63000000"/>
    <x v="0"/>
    <x v="3"/>
    <n v="4777422"/>
    <n v="4728460286"/>
    <n v="4777.4219999999996"/>
    <n v="4728460.2860000003"/>
    <n v="4728.4602860000005"/>
    <x v="2"/>
  </r>
  <r>
    <n v="202301"/>
    <x v="29"/>
    <s v="2023"/>
    <s v="01"/>
    <n v="63000000"/>
    <x v="0"/>
    <x v="4"/>
    <n v="4135838"/>
    <n v="9605544955"/>
    <n v="4135.8379999999997"/>
    <n v="9605544.9550000001"/>
    <n v="9605.5449549999994"/>
    <x v="2"/>
  </r>
  <r>
    <n v="202301"/>
    <x v="29"/>
    <s v="2023"/>
    <s v="01"/>
    <n v="63000000"/>
    <x v="0"/>
    <x v="5"/>
    <n v="8539618"/>
    <n v="14424530781"/>
    <n v="8539.6180000000004"/>
    <n v="14424530.780999999"/>
    <n v="14424.530780999999"/>
    <x v="2"/>
  </r>
  <r>
    <n v="202301"/>
    <x v="29"/>
    <s v="2023"/>
    <s v="01"/>
    <n v="63000000"/>
    <x v="0"/>
    <x v="6"/>
    <n v="4210324"/>
    <n v="13504952376"/>
    <n v="4210.3239999999996"/>
    <n v="13504952.376"/>
    <n v="13504.952375999999"/>
    <x v="2"/>
  </r>
  <r>
    <n v="202301"/>
    <x v="29"/>
    <s v="2023"/>
    <s v="01"/>
    <n v="65000000"/>
    <x v="1"/>
    <x v="0"/>
    <n v="12366414"/>
    <n v="7490480500"/>
    <n v="12366.414000000001"/>
    <n v="7490480.5"/>
    <n v="7490.4804999999997"/>
    <x v="2"/>
  </r>
  <r>
    <n v="202301"/>
    <x v="29"/>
    <s v="2023"/>
    <s v="01"/>
    <n v="65000000"/>
    <x v="1"/>
    <x v="1"/>
    <n v="827337"/>
    <n v="2675756968"/>
    <n v="827.33699999999999"/>
    <n v="2675756.9679999999"/>
    <n v="2675.7569680000001"/>
    <x v="2"/>
  </r>
  <r>
    <n v="202301"/>
    <x v="29"/>
    <s v="2023"/>
    <s v="01"/>
    <n v="65000000"/>
    <x v="1"/>
    <x v="2"/>
    <n v="1162057"/>
    <n v="4273333615"/>
    <n v="1162.057"/>
    <n v="4273333.6150000002"/>
    <n v="4273.3336149999996"/>
    <x v="2"/>
  </r>
  <r>
    <n v="202301"/>
    <x v="29"/>
    <s v="2023"/>
    <s v="01"/>
    <n v="65000000"/>
    <x v="1"/>
    <x v="3"/>
    <n v="5884616"/>
    <n v="5641413069"/>
    <n v="5884.616"/>
    <n v="5641413.0690000001"/>
    <n v="5641.4130690000002"/>
    <x v="2"/>
  </r>
  <r>
    <n v="202301"/>
    <x v="29"/>
    <s v="2023"/>
    <s v="01"/>
    <n v="65000000"/>
    <x v="1"/>
    <x v="4"/>
    <n v="5246726"/>
    <n v="9417149804"/>
    <n v="5246.7259999999997"/>
    <n v="9417149.8039999995"/>
    <n v="9417.1498040000006"/>
    <x v="2"/>
  </r>
  <r>
    <n v="202301"/>
    <x v="29"/>
    <s v="2023"/>
    <s v="01"/>
    <n v="65000000"/>
    <x v="1"/>
    <x v="5"/>
    <n v="10922129"/>
    <n v="16265175411"/>
    <n v="10922.129000000001"/>
    <n v="16265175.411"/>
    <n v="16265.175411"/>
    <x v="2"/>
  </r>
  <r>
    <n v="202301"/>
    <x v="29"/>
    <s v="2023"/>
    <s v="01"/>
    <n v="65000000"/>
    <x v="1"/>
    <x v="6"/>
    <n v="5552891"/>
    <n v="15117708613"/>
    <n v="5552.8909999999996"/>
    <n v="15117708.613"/>
    <n v="15117.708613000001"/>
    <x v="2"/>
  </r>
  <r>
    <n v="202301"/>
    <x v="29"/>
    <s v="2023"/>
    <s v="01"/>
    <n v="68000000"/>
    <x v="2"/>
    <x v="0"/>
    <n v="5442656"/>
    <n v="3154595019"/>
    <n v="5442.6559999999999"/>
    <n v="3154595.0189999999"/>
    <n v="3154.5950189999999"/>
    <x v="2"/>
  </r>
  <r>
    <n v="202301"/>
    <x v="29"/>
    <s v="2023"/>
    <s v="01"/>
    <n v="68000000"/>
    <x v="2"/>
    <x v="1"/>
    <n v="361403"/>
    <n v="1193197730"/>
    <n v="361.40300000000002"/>
    <n v="1193197.73"/>
    <n v="1193.1977300000001"/>
    <x v="2"/>
  </r>
  <r>
    <n v="202301"/>
    <x v="29"/>
    <s v="2023"/>
    <s v="01"/>
    <n v="68000000"/>
    <x v="2"/>
    <x v="2"/>
    <n v="543982"/>
    <n v="1963953059"/>
    <n v="543.98199999999997"/>
    <n v="1963953.0589999999"/>
    <n v="1963.9530589999999"/>
    <x v="2"/>
  </r>
  <r>
    <n v="202301"/>
    <x v="29"/>
    <s v="2023"/>
    <s v="01"/>
    <n v="68000000"/>
    <x v="2"/>
    <x v="3"/>
    <n v="2931286"/>
    <n v="3247985704"/>
    <n v="2931.2860000000001"/>
    <n v="3247985.7039999999"/>
    <n v="3247.9857040000002"/>
    <x v="2"/>
  </r>
  <r>
    <n v="202301"/>
    <x v="29"/>
    <s v="2023"/>
    <s v="01"/>
    <n v="68000000"/>
    <x v="2"/>
    <x v="4"/>
    <n v="2417395"/>
    <n v="4079057594"/>
    <n v="2417.395"/>
    <n v="4079057.594"/>
    <n v="4079.0575939999999"/>
    <x v="2"/>
  </r>
  <r>
    <n v="202301"/>
    <x v="29"/>
    <s v="2023"/>
    <s v="01"/>
    <n v="68000000"/>
    <x v="2"/>
    <x v="5"/>
    <n v="4803379"/>
    <n v="7978655144"/>
    <n v="4803.3789999999999"/>
    <n v="7978655.1440000003"/>
    <n v="7978.6551440000003"/>
    <x v="2"/>
  </r>
  <r>
    <n v="202301"/>
    <x v="29"/>
    <s v="2023"/>
    <s v="01"/>
    <n v="68000000"/>
    <x v="2"/>
    <x v="6"/>
    <n v="2568307"/>
    <n v="6861875187"/>
    <n v="2568.3069999999998"/>
    <n v="6861875.1869999999"/>
    <n v="6861.8751869999996"/>
    <x v="2"/>
  </r>
  <r>
    <n v="202301"/>
    <x v="29"/>
    <s v="2023"/>
    <s v="01"/>
    <n v="10004000"/>
    <x v="3"/>
    <x v="0"/>
    <n v="1603060"/>
    <n v="1001105842"/>
    <n v="1603.06"/>
    <n v="1001105.8419999999"/>
    <n v="1001.1058420000001"/>
    <x v="2"/>
  </r>
  <r>
    <n v="202301"/>
    <x v="29"/>
    <s v="2023"/>
    <s v="01"/>
    <n v="10004000"/>
    <x v="3"/>
    <x v="1"/>
    <n v="93136"/>
    <n v="357581269"/>
    <n v="93.135999999999996"/>
    <n v="357581.26899999997"/>
    <n v="357.58126900000002"/>
    <x v="2"/>
  </r>
  <r>
    <n v="202301"/>
    <x v="29"/>
    <s v="2023"/>
    <s v="01"/>
    <n v="10004000"/>
    <x v="3"/>
    <x v="2"/>
    <n v="154606"/>
    <n v="651239143"/>
    <n v="154.60599999999999"/>
    <n v="651239.14300000004"/>
    <n v="651.23914300000001"/>
    <x v="2"/>
  </r>
  <r>
    <n v="202301"/>
    <x v="29"/>
    <s v="2023"/>
    <s v="01"/>
    <n v="10004000"/>
    <x v="3"/>
    <x v="3"/>
    <n v="796326"/>
    <n v="955364505"/>
    <n v="796.32600000000002"/>
    <n v="955364.505"/>
    <n v="955.36450500000001"/>
    <x v="2"/>
  </r>
  <r>
    <n v="202301"/>
    <x v="29"/>
    <s v="2023"/>
    <s v="01"/>
    <n v="10004000"/>
    <x v="3"/>
    <x v="4"/>
    <n v="807137"/>
    <n v="1281817409"/>
    <n v="807.13699999999994"/>
    <n v="1281817.409"/>
    <n v="1281.817409"/>
    <x v="2"/>
  </r>
  <r>
    <n v="202301"/>
    <x v="29"/>
    <s v="2023"/>
    <s v="01"/>
    <n v="10004000"/>
    <x v="3"/>
    <x v="5"/>
    <n v="1345528"/>
    <n v="2243472185"/>
    <n v="1345.528"/>
    <n v="2243472.1850000001"/>
    <n v="2243.4721850000001"/>
    <x v="2"/>
  </r>
  <r>
    <n v="202301"/>
    <x v="29"/>
    <s v="2023"/>
    <s v="01"/>
    <n v="10004000"/>
    <x v="3"/>
    <x v="6"/>
    <n v="715142"/>
    <n v="1967569763"/>
    <n v="715.14200000000005"/>
    <n v="1967569.763"/>
    <n v="1967.569763"/>
    <x v="2"/>
  </r>
  <r>
    <n v="202301"/>
    <x v="29"/>
    <s v="2023"/>
    <s v="01"/>
    <n v="10018000"/>
    <x v="4"/>
    <x v="0"/>
    <n v="1557930"/>
    <n v="954717808"/>
    <n v="1557.93"/>
    <n v="954717.80799999996"/>
    <n v="954.71780799999999"/>
    <x v="2"/>
  </r>
  <r>
    <n v="202301"/>
    <x v="29"/>
    <s v="2023"/>
    <s v="01"/>
    <n v="10018000"/>
    <x v="4"/>
    <x v="1"/>
    <n v="83592"/>
    <n v="307592784"/>
    <n v="83.591999999999999"/>
    <n v="307592.78399999999"/>
    <n v="307.59278399999999"/>
    <x v="2"/>
  </r>
  <r>
    <n v="202301"/>
    <x v="29"/>
    <s v="2023"/>
    <s v="01"/>
    <n v="10018000"/>
    <x v="4"/>
    <x v="2"/>
    <n v="146072"/>
    <n v="610991135"/>
    <n v="146.072"/>
    <n v="610991.13500000001"/>
    <n v="610.99113499999999"/>
    <x v="2"/>
  </r>
  <r>
    <n v="202301"/>
    <x v="29"/>
    <s v="2023"/>
    <s v="01"/>
    <n v="10018000"/>
    <x v="4"/>
    <x v="3"/>
    <n v="701115"/>
    <n v="807201412"/>
    <n v="701.11500000000001"/>
    <n v="807201.41200000001"/>
    <n v="807.201412"/>
    <x v="2"/>
  </r>
  <r>
    <n v="202301"/>
    <x v="29"/>
    <s v="2023"/>
    <s v="01"/>
    <n v="10018000"/>
    <x v="4"/>
    <x v="4"/>
    <n v="613711"/>
    <n v="1236329772"/>
    <n v="613.71100000000001"/>
    <n v="1236329.7720000001"/>
    <n v="1236.329772"/>
    <x v="2"/>
  </r>
  <r>
    <n v="202301"/>
    <x v="29"/>
    <s v="2023"/>
    <s v="01"/>
    <n v="10018000"/>
    <x v="4"/>
    <x v="5"/>
    <n v="1326773"/>
    <n v="2170558125"/>
    <n v="1326.7729999999999"/>
    <n v="2170558.125"/>
    <n v="2170.558125"/>
    <x v="2"/>
  </r>
  <r>
    <n v="202301"/>
    <x v="29"/>
    <s v="2023"/>
    <s v="01"/>
    <n v="10018000"/>
    <x v="4"/>
    <x v="6"/>
    <n v="655832"/>
    <n v="1774705820"/>
    <n v="655.83199999999999"/>
    <n v="1774705.82"/>
    <n v="1774.7058199999999"/>
    <x v="2"/>
  </r>
  <r>
    <n v="202301"/>
    <x v="29"/>
    <s v="2023"/>
    <s v="01"/>
    <n v="10005000"/>
    <x v="5"/>
    <x v="0"/>
    <n v="781533"/>
    <n v="441431044"/>
    <n v="781.53300000000002"/>
    <n v="441431.04399999999"/>
    <n v="441.43104399999999"/>
    <x v="2"/>
  </r>
  <r>
    <n v="202301"/>
    <x v="29"/>
    <s v="2023"/>
    <s v="01"/>
    <n v="10005000"/>
    <x v="5"/>
    <x v="1"/>
    <n v="61172"/>
    <n v="185634729"/>
    <n v="61.171999999999997"/>
    <n v="185634.72899999999"/>
    <n v="185.63472899999999"/>
    <x v="2"/>
  </r>
  <r>
    <n v="202301"/>
    <x v="29"/>
    <s v="2023"/>
    <s v="01"/>
    <n v="10005000"/>
    <x v="5"/>
    <x v="2"/>
    <n v="85274"/>
    <n v="304956100"/>
    <n v="85.274000000000001"/>
    <n v="304956.09999999998"/>
    <n v="304.95609999999999"/>
    <x v="2"/>
  </r>
  <r>
    <n v="202301"/>
    <x v="29"/>
    <s v="2023"/>
    <s v="01"/>
    <n v="10005000"/>
    <x v="5"/>
    <x v="3"/>
    <n v="531455"/>
    <n v="598896616"/>
    <n v="531.45500000000004"/>
    <n v="598896.61600000004"/>
    <n v="598.89661599999999"/>
    <x v="2"/>
  </r>
  <r>
    <n v="202301"/>
    <x v="29"/>
    <s v="2023"/>
    <s v="01"/>
    <n v="10005000"/>
    <x v="5"/>
    <x v="4"/>
    <n v="381662"/>
    <n v="577490218"/>
    <n v="381.66199999999998"/>
    <n v="577490.21799999999"/>
    <n v="577.49021800000003"/>
    <x v="2"/>
  </r>
  <r>
    <n v="202301"/>
    <x v="29"/>
    <s v="2023"/>
    <s v="01"/>
    <n v="10005000"/>
    <x v="5"/>
    <x v="5"/>
    <n v="708986"/>
    <n v="1103037145"/>
    <n v="708.98599999999999"/>
    <n v="1103037.145"/>
    <n v="1103.037145"/>
    <x v="2"/>
  </r>
  <r>
    <n v="202301"/>
    <x v="29"/>
    <s v="2023"/>
    <s v="01"/>
    <n v="10005000"/>
    <x v="5"/>
    <x v="6"/>
    <n v="431891"/>
    <n v="1111225928"/>
    <n v="431.89100000000002"/>
    <n v="1111225.9280000001"/>
    <n v="1111.2259280000001"/>
    <x v="2"/>
  </r>
  <r>
    <n v="202301"/>
    <x v="29"/>
    <s v="2023"/>
    <s v="01"/>
    <n v="66000000"/>
    <x v="6"/>
    <x v="0"/>
    <n v="7162816"/>
    <n v="4685405016"/>
    <n v="7162.8159999999998"/>
    <n v="4685405.0159999998"/>
    <n v="4685.4050159999997"/>
    <x v="2"/>
  </r>
  <r>
    <n v="202301"/>
    <x v="29"/>
    <s v="2023"/>
    <s v="01"/>
    <n v="66000000"/>
    <x v="6"/>
    <x v="1"/>
    <n v="504457"/>
    <n v="1668960382"/>
    <n v="504.45699999999999"/>
    <n v="1668960.382"/>
    <n v="1668.960382"/>
    <x v="2"/>
  </r>
  <r>
    <n v="202301"/>
    <x v="29"/>
    <s v="2023"/>
    <s v="01"/>
    <n v="66000000"/>
    <x v="6"/>
    <x v="2"/>
    <n v="717598"/>
    <n v="2692810382"/>
    <n v="717.59799999999996"/>
    <n v="2692810.3820000002"/>
    <n v="2692.8103820000001"/>
    <x v="2"/>
  </r>
  <r>
    <n v="202301"/>
    <x v="29"/>
    <s v="2023"/>
    <s v="01"/>
    <n v="66000000"/>
    <x v="6"/>
    <x v="3"/>
    <n v="3804140"/>
    <n v="4239753931"/>
    <n v="3804.14"/>
    <n v="4239753.9309999999"/>
    <n v="4239.7539310000002"/>
    <x v="2"/>
  </r>
  <r>
    <n v="202301"/>
    <x v="29"/>
    <s v="2023"/>
    <s v="01"/>
    <n v="66000000"/>
    <x v="6"/>
    <x v="4"/>
    <n v="2859993"/>
    <n v="5507526254"/>
    <n v="2859.9929999999999"/>
    <n v="5507526.2539999997"/>
    <n v="5507.5262540000003"/>
    <x v="2"/>
  </r>
  <r>
    <n v="202301"/>
    <x v="29"/>
    <s v="2023"/>
    <s v="01"/>
    <n v="66000000"/>
    <x v="6"/>
    <x v="5"/>
    <n v="6151223"/>
    <n v="10070576729"/>
    <n v="6151.223"/>
    <n v="10070576.729"/>
    <n v="10070.576729"/>
    <x v="2"/>
  </r>
  <r>
    <n v="202301"/>
    <x v="29"/>
    <s v="2023"/>
    <s v="01"/>
    <n v="66000000"/>
    <x v="6"/>
    <x v="6"/>
    <n v="3114957"/>
    <n v="9522192478"/>
    <n v="3114.9569999999999"/>
    <n v="9522192.4780000001"/>
    <n v="9522.1924780000008"/>
    <x v="2"/>
  </r>
  <r>
    <n v="202301"/>
    <x v="29"/>
    <s v="2023"/>
    <s v="01"/>
    <n v="10007000"/>
    <x v="7"/>
    <x v="0"/>
    <n v="1544660"/>
    <n v="924547645"/>
    <n v="1544.66"/>
    <n v="924547.64500000002"/>
    <n v="924.54764499999999"/>
    <x v="2"/>
  </r>
  <r>
    <n v="202301"/>
    <x v="29"/>
    <s v="2023"/>
    <s v="01"/>
    <n v="10007000"/>
    <x v="7"/>
    <x v="1"/>
    <n v="148896"/>
    <n v="440861807"/>
    <n v="148.89599999999999"/>
    <n v="440861.80699999997"/>
    <n v="440.861807"/>
    <x v="2"/>
  </r>
  <r>
    <n v="202301"/>
    <x v="29"/>
    <s v="2023"/>
    <s v="01"/>
    <n v="10007000"/>
    <x v="7"/>
    <x v="2"/>
    <n v="180985"/>
    <n v="632492446"/>
    <n v="180.98500000000001"/>
    <n v="632492.446"/>
    <n v="632.49244599999997"/>
    <x v="2"/>
  </r>
  <r>
    <n v="202301"/>
    <x v="29"/>
    <s v="2023"/>
    <s v="01"/>
    <n v="10007000"/>
    <x v="7"/>
    <x v="3"/>
    <n v="1095627"/>
    <n v="1305558164"/>
    <n v="1095.627"/>
    <n v="1305558.1640000001"/>
    <n v="1305.558164"/>
    <x v="2"/>
  </r>
  <r>
    <n v="202301"/>
    <x v="29"/>
    <s v="2023"/>
    <s v="01"/>
    <n v="10007000"/>
    <x v="7"/>
    <x v="4"/>
    <n v="741213"/>
    <n v="1238819728"/>
    <n v="741.21299999999997"/>
    <n v="1238819.7279999999"/>
    <n v="1238.8197279999999"/>
    <x v="2"/>
  </r>
  <r>
    <n v="202301"/>
    <x v="29"/>
    <s v="2023"/>
    <s v="01"/>
    <n v="10007000"/>
    <x v="7"/>
    <x v="5"/>
    <n v="1440028"/>
    <n v="2204872006"/>
    <n v="1440.028"/>
    <n v="2204872.0060000001"/>
    <n v="2204.8720060000001"/>
    <x v="2"/>
  </r>
  <r>
    <n v="202301"/>
    <x v="29"/>
    <s v="2023"/>
    <s v="01"/>
    <n v="10007000"/>
    <x v="7"/>
    <x v="6"/>
    <n v="862775"/>
    <n v="2584059479"/>
    <n v="862.77499999999998"/>
    <n v="2584059.4789999998"/>
    <n v="2584.059479"/>
    <x v="2"/>
  </r>
  <r>
    <n v="202301"/>
    <x v="29"/>
    <s v="2023"/>
    <s v="01"/>
    <n v="10008000"/>
    <x v="8"/>
    <x v="0"/>
    <n v="498903"/>
    <n v="290214643"/>
    <n v="498.90300000000002"/>
    <n v="290214.64299999998"/>
    <n v="290.21464300000002"/>
    <x v="2"/>
  </r>
  <r>
    <n v="202301"/>
    <x v="29"/>
    <s v="2023"/>
    <s v="01"/>
    <n v="10008000"/>
    <x v="8"/>
    <x v="1"/>
    <n v="48738"/>
    <n v="133596671"/>
    <n v="48.738"/>
    <n v="133596.671"/>
    <n v="133.59667099999999"/>
    <x v="2"/>
  </r>
  <r>
    <n v="202301"/>
    <x v="29"/>
    <s v="2023"/>
    <s v="01"/>
    <n v="10008000"/>
    <x v="8"/>
    <x v="2"/>
    <n v="57914"/>
    <n v="211764601"/>
    <n v="57.914000000000001"/>
    <n v="211764.601"/>
    <n v="211.764601"/>
    <x v="2"/>
  </r>
  <r>
    <n v="202301"/>
    <x v="29"/>
    <s v="2023"/>
    <s v="01"/>
    <n v="10008000"/>
    <x v="8"/>
    <x v="3"/>
    <n v="371472"/>
    <n v="437621874"/>
    <n v="371.47199999999998"/>
    <n v="437621.87400000001"/>
    <n v="437.62187399999999"/>
    <x v="2"/>
  </r>
  <r>
    <n v="202301"/>
    <x v="29"/>
    <s v="2023"/>
    <s v="01"/>
    <n v="10008000"/>
    <x v="8"/>
    <x v="4"/>
    <n v="324146"/>
    <n v="398452895"/>
    <n v="324.14600000000002"/>
    <n v="398452.89500000002"/>
    <n v="398.45289500000001"/>
    <x v="2"/>
  </r>
  <r>
    <n v="202301"/>
    <x v="29"/>
    <s v="2023"/>
    <s v="01"/>
    <n v="10008000"/>
    <x v="8"/>
    <x v="5"/>
    <n v="471173"/>
    <n v="697111602"/>
    <n v="471.173"/>
    <n v="697111.60199999996"/>
    <n v="697.11160199999995"/>
    <x v="2"/>
  </r>
  <r>
    <n v="202301"/>
    <x v="29"/>
    <s v="2023"/>
    <s v="01"/>
    <n v="10008000"/>
    <x v="8"/>
    <x v="6"/>
    <n v="290696"/>
    <n v="842080994"/>
    <n v="290.69600000000003"/>
    <n v="842080.99399999995"/>
    <n v="842.08099400000003"/>
    <x v="2"/>
  </r>
  <r>
    <n v="202301"/>
    <x v="29"/>
    <s v="2023"/>
    <s v="01"/>
    <n v="10009000"/>
    <x v="9"/>
    <x v="0"/>
    <n v="588882"/>
    <n v="333406742"/>
    <n v="588.88199999999995"/>
    <n v="333406.74200000003"/>
    <n v="333.40674200000001"/>
    <x v="2"/>
  </r>
  <r>
    <n v="202301"/>
    <x v="29"/>
    <s v="2023"/>
    <s v="01"/>
    <n v="10009000"/>
    <x v="9"/>
    <x v="1"/>
    <n v="64739"/>
    <n v="179646066"/>
    <n v="64.739000000000004"/>
    <n v="179646.06599999999"/>
    <n v="179.64606599999999"/>
    <x v="2"/>
  </r>
  <r>
    <n v="202301"/>
    <x v="29"/>
    <s v="2023"/>
    <s v="01"/>
    <n v="10009000"/>
    <x v="9"/>
    <x v="2"/>
    <n v="75593"/>
    <n v="266344265"/>
    <n v="75.593000000000004"/>
    <n v="266344.26500000001"/>
    <n v="266.34426500000001"/>
    <x v="2"/>
  </r>
  <r>
    <n v="202301"/>
    <x v="29"/>
    <s v="2023"/>
    <s v="01"/>
    <n v="10009000"/>
    <x v="9"/>
    <x v="3"/>
    <n v="505839"/>
    <n v="592104240"/>
    <n v="505.839"/>
    <n v="592104.24"/>
    <n v="592.10424"/>
    <x v="2"/>
  </r>
  <r>
    <n v="202301"/>
    <x v="29"/>
    <s v="2023"/>
    <s v="01"/>
    <n v="10009000"/>
    <x v="9"/>
    <x v="4"/>
    <n v="316211"/>
    <n v="497901325"/>
    <n v="316.21100000000001"/>
    <n v="497901.32500000001"/>
    <n v="497.90132499999999"/>
    <x v="2"/>
  </r>
  <r>
    <n v="202301"/>
    <x v="29"/>
    <s v="2023"/>
    <s v="01"/>
    <n v="10009000"/>
    <x v="9"/>
    <x v="5"/>
    <n v="583212"/>
    <n v="897004009"/>
    <n v="583.21199999999999"/>
    <n v="897004.00899999996"/>
    <n v="897.004009"/>
    <x v="2"/>
  </r>
  <r>
    <n v="202301"/>
    <x v="29"/>
    <s v="2023"/>
    <s v="01"/>
    <n v="10009000"/>
    <x v="9"/>
    <x v="6"/>
    <n v="352483"/>
    <n v="1044356369"/>
    <n v="352.483"/>
    <n v="1044356.3689999999"/>
    <n v="1044.3563690000001"/>
    <x v="2"/>
  </r>
  <r>
    <n v="202301"/>
    <x v="29"/>
    <s v="2023"/>
    <s v="01"/>
    <n v="10010000"/>
    <x v="10"/>
    <x v="0"/>
    <n v="403651"/>
    <n v="228122706"/>
    <n v="403.65100000000001"/>
    <n v="228122.70600000001"/>
    <n v="228.12270599999999"/>
    <x v="2"/>
  </r>
  <r>
    <n v="202301"/>
    <x v="29"/>
    <s v="2023"/>
    <s v="01"/>
    <n v="10010000"/>
    <x v="10"/>
    <x v="1"/>
    <n v="41909"/>
    <n v="116932937"/>
    <n v="41.908999999999999"/>
    <n v="116932.93700000001"/>
    <n v="116.932937"/>
    <x v="2"/>
  </r>
  <r>
    <n v="202301"/>
    <x v="29"/>
    <s v="2023"/>
    <s v="01"/>
    <n v="10010000"/>
    <x v="10"/>
    <x v="2"/>
    <n v="52402"/>
    <n v="173136495"/>
    <n v="52.402000000000001"/>
    <n v="173136.495"/>
    <n v="173.136495"/>
    <x v="2"/>
  </r>
  <r>
    <n v="202301"/>
    <x v="29"/>
    <s v="2023"/>
    <s v="01"/>
    <n v="10010000"/>
    <x v="10"/>
    <x v="3"/>
    <n v="373804"/>
    <n v="420403704"/>
    <n v="373.80399999999997"/>
    <n v="420403.70400000003"/>
    <n v="420.403704"/>
    <x v="2"/>
  </r>
  <r>
    <n v="202301"/>
    <x v="29"/>
    <s v="2023"/>
    <s v="01"/>
    <n v="10010000"/>
    <x v="10"/>
    <x v="4"/>
    <n v="239118"/>
    <n v="362406130"/>
    <n v="239.11799999999999"/>
    <n v="362406.13"/>
    <n v="362.40613000000002"/>
    <x v="2"/>
  </r>
  <r>
    <n v="202301"/>
    <x v="29"/>
    <s v="2023"/>
    <s v="01"/>
    <n v="10010000"/>
    <x v="10"/>
    <x v="5"/>
    <n v="448518"/>
    <n v="701439096"/>
    <n v="448.51799999999997"/>
    <n v="701439.09600000002"/>
    <n v="701.43909599999995"/>
    <x v="2"/>
  </r>
  <r>
    <n v="202301"/>
    <x v="29"/>
    <s v="2023"/>
    <s v="01"/>
    <n v="10010000"/>
    <x v="10"/>
    <x v="6"/>
    <n v="256104"/>
    <n v="760936744"/>
    <n v="256.10399999999998"/>
    <n v="760936.74399999995"/>
    <n v="760.93674399999998"/>
    <x v="2"/>
  </r>
  <r>
    <n v="202301"/>
    <x v="29"/>
    <s v="2023"/>
    <s v="01"/>
    <n v="10020000"/>
    <x v="11"/>
    <x v="0"/>
    <n v="430248"/>
    <n v="265571717"/>
    <n v="430.24799999999999"/>
    <n v="265571.717"/>
    <n v="265.57171699999998"/>
    <x v="2"/>
  </r>
  <r>
    <n v="202301"/>
    <x v="29"/>
    <s v="2023"/>
    <s v="01"/>
    <n v="10020000"/>
    <x v="11"/>
    <x v="1"/>
    <n v="37876"/>
    <n v="118372003"/>
    <n v="37.875999999999998"/>
    <n v="118372.003"/>
    <n v="118.37200300000001"/>
    <x v="2"/>
  </r>
  <r>
    <n v="202301"/>
    <x v="29"/>
    <s v="2023"/>
    <s v="01"/>
    <n v="10020000"/>
    <x v="11"/>
    <x v="2"/>
    <n v="55214"/>
    <n v="197554348"/>
    <n v="55.213999999999999"/>
    <n v="197554.348"/>
    <n v="197.554348"/>
    <x v="2"/>
  </r>
  <r>
    <n v="202301"/>
    <x v="29"/>
    <s v="2023"/>
    <s v="01"/>
    <n v="10020000"/>
    <x v="11"/>
    <x v="3"/>
    <n v="277847"/>
    <n v="311901142"/>
    <n v="277.84699999999998"/>
    <n v="311901.14199999999"/>
    <n v="311.90114199999999"/>
    <x v="2"/>
  </r>
  <r>
    <n v="202301"/>
    <x v="29"/>
    <s v="2023"/>
    <s v="01"/>
    <n v="10020000"/>
    <x v="11"/>
    <x v="4"/>
    <n v="193617"/>
    <n v="338430765"/>
    <n v="193.61699999999999"/>
    <n v="338430.76500000001"/>
    <n v="338.43076500000001"/>
    <x v="2"/>
  </r>
  <r>
    <n v="202301"/>
    <x v="29"/>
    <s v="2023"/>
    <s v="01"/>
    <n v="10020000"/>
    <x v="11"/>
    <x v="5"/>
    <n v="464254"/>
    <n v="729744502"/>
    <n v="464.25400000000002"/>
    <n v="729744.50199999998"/>
    <n v="729.74450200000001"/>
    <x v="2"/>
  </r>
  <r>
    <n v="202301"/>
    <x v="29"/>
    <s v="2023"/>
    <s v="01"/>
    <n v="10020000"/>
    <x v="11"/>
    <x v="6"/>
    <n v="239210"/>
    <n v="731812214"/>
    <n v="239.21"/>
    <n v="731812.21400000004"/>
    <n v="731.81221400000004"/>
    <x v="2"/>
  </r>
  <r>
    <n v="202301"/>
    <x v="29"/>
    <s v="2023"/>
    <s v="01"/>
    <n v="67000000"/>
    <x v="12"/>
    <x v="0"/>
    <n v="3150258"/>
    <n v="1883119948"/>
    <n v="3150.2579999999998"/>
    <n v="1883119.9480000001"/>
    <n v="1883.119948"/>
    <x v="2"/>
  </r>
  <r>
    <n v="202301"/>
    <x v="29"/>
    <s v="2023"/>
    <s v="01"/>
    <n v="67000000"/>
    <x v="12"/>
    <x v="1"/>
    <n v="254138"/>
    <n v="716790000"/>
    <n v="254.13800000000001"/>
    <n v="716790"/>
    <n v="716.79"/>
    <x v="2"/>
  </r>
  <r>
    <n v="202301"/>
    <x v="29"/>
    <s v="2023"/>
    <s v="01"/>
    <n v="67000000"/>
    <x v="12"/>
    <x v="2"/>
    <n v="411008"/>
    <n v="1457817799"/>
    <n v="411.00799999999998"/>
    <n v="1457817.7990000001"/>
    <n v="1457.8177989999999"/>
    <x v="2"/>
  </r>
  <r>
    <n v="202301"/>
    <x v="29"/>
    <s v="2023"/>
    <s v="01"/>
    <n v="67000000"/>
    <x v="12"/>
    <x v="3"/>
    <n v="2098939"/>
    <n v="2284686300"/>
    <n v="2098.9389999999999"/>
    <n v="2284686.2999999998"/>
    <n v="2284.6862999999998"/>
    <x v="2"/>
  </r>
  <r>
    <n v="202301"/>
    <x v="29"/>
    <s v="2023"/>
    <s v="01"/>
    <n v="67000000"/>
    <x v="12"/>
    <x v="4"/>
    <n v="1480113"/>
    <n v="2384958936"/>
    <n v="1480.1130000000001"/>
    <n v="2384958.9360000002"/>
    <n v="2384.958936"/>
    <x v="2"/>
  </r>
  <r>
    <n v="202301"/>
    <x v="29"/>
    <s v="2023"/>
    <s v="01"/>
    <n v="67000000"/>
    <x v="12"/>
    <x v="5"/>
    <n v="3347656"/>
    <n v="5301101989"/>
    <n v="3347.6559999999999"/>
    <n v="5301101.9890000001"/>
    <n v="5301.1019889999998"/>
    <x v="2"/>
  </r>
  <r>
    <n v="202301"/>
    <x v="29"/>
    <s v="2023"/>
    <s v="01"/>
    <n v="67000000"/>
    <x v="12"/>
    <x v="6"/>
    <n v="1772829"/>
    <n v="5034131746"/>
    <n v="1772.829"/>
    <n v="5034131.7460000003"/>
    <n v="5034.131746"/>
    <x v="2"/>
  </r>
  <r>
    <n v="202301"/>
    <x v="29"/>
    <s v="2023"/>
    <s v="01"/>
    <n v="64000000"/>
    <x v="13"/>
    <x v="0"/>
    <n v="5292413"/>
    <n v="3476050942"/>
    <n v="5292.4129999999996"/>
    <n v="3476050.9419999998"/>
    <n v="3476.0509419999998"/>
    <x v="2"/>
  </r>
  <r>
    <n v="202301"/>
    <x v="29"/>
    <s v="2023"/>
    <s v="01"/>
    <n v="64000000"/>
    <x v="13"/>
    <x v="1"/>
    <n v="385577"/>
    <n v="1123718722"/>
    <n v="385.577"/>
    <n v="1123718.7220000001"/>
    <n v="1123.7187220000001"/>
    <x v="2"/>
  </r>
  <r>
    <n v="202301"/>
    <x v="29"/>
    <s v="2023"/>
    <s v="01"/>
    <n v="64000000"/>
    <x v="13"/>
    <x v="2"/>
    <n v="638284"/>
    <n v="2326573434"/>
    <n v="638.28399999999999"/>
    <n v="2326573.4339999999"/>
    <n v="2326.5734339999999"/>
    <x v="2"/>
  </r>
  <r>
    <n v="202301"/>
    <x v="29"/>
    <s v="2023"/>
    <s v="01"/>
    <n v="64000000"/>
    <x v="13"/>
    <x v="3"/>
    <n v="3203809"/>
    <n v="3592478850"/>
    <n v="3203.8090000000002"/>
    <n v="3592478.85"/>
    <n v="3592.47885"/>
    <x v="2"/>
  </r>
  <r>
    <n v="202301"/>
    <x v="29"/>
    <s v="2023"/>
    <s v="01"/>
    <n v="64000000"/>
    <x v="13"/>
    <x v="4"/>
    <n v="2437015"/>
    <n v="3860587547"/>
    <n v="2437.0149999999999"/>
    <n v="3860587.5469999998"/>
    <n v="3860.5875470000001"/>
    <x v="2"/>
  </r>
  <r>
    <n v="202301"/>
    <x v="29"/>
    <s v="2023"/>
    <s v="01"/>
    <n v="64000000"/>
    <x v="13"/>
    <x v="5"/>
    <n v="5369549"/>
    <n v="8409487722"/>
    <n v="5369.549"/>
    <n v="8409487.7219999991"/>
    <n v="8409.4877219999998"/>
    <x v="2"/>
  </r>
  <r>
    <n v="202301"/>
    <x v="29"/>
    <s v="2023"/>
    <s v="01"/>
    <n v="64000000"/>
    <x v="13"/>
    <x v="6"/>
    <n v="2729722"/>
    <n v="8214010255"/>
    <n v="2729.7220000000002"/>
    <n v="8214010.2549999999"/>
    <n v="8214.0102549999992"/>
    <x v="2"/>
  </r>
  <r>
    <n v="202301"/>
    <x v="29"/>
    <s v="2023"/>
    <s v="01"/>
    <n v="10013000"/>
    <x v="14"/>
    <x v="0"/>
    <n v="747110"/>
    <n v="447565526"/>
    <n v="747.11"/>
    <n v="447565.52600000001"/>
    <n v="447.56552599999998"/>
    <x v="2"/>
  </r>
  <r>
    <n v="202301"/>
    <x v="29"/>
    <s v="2023"/>
    <s v="01"/>
    <n v="10013000"/>
    <x v="14"/>
    <x v="1"/>
    <n v="67643"/>
    <n v="184086937"/>
    <n v="67.643000000000001"/>
    <n v="184086.93700000001"/>
    <n v="184.08693700000001"/>
    <x v="2"/>
  </r>
  <r>
    <n v="202301"/>
    <x v="29"/>
    <s v="2023"/>
    <s v="01"/>
    <n v="10013000"/>
    <x v="14"/>
    <x v="2"/>
    <n v="102432"/>
    <n v="359147059"/>
    <n v="102.432"/>
    <n v="359147.05900000001"/>
    <n v="359.14705900000001"/>
    <x v="2"/>
  </r>
  <r>
    <n v="202301"/>
    <x v="29"/>
    <s v="2023"/>
    <s v="01"/>
    <n v="10013000"/>
    <x v="14"/>
    <x v="3"/>
    <n v="633189"/>
    <n v="745892079"/>
    <n v="633.18899999999996"/>
    <n v="745892.07900000003"/>
    <n v="745.89207899999997"/>
    <x v="2"/>
  </r>
  <r>
    <n v="202301"/>
    <x v="29"/>
    <s v="2023"/>
    <s v="01"/>
    <n v="10013000"/>
    <x v="14"/>
    <x v="4"/>
    <n v="415362"/>
    <n v="582102998"/>
    <n v="415.36200000000002"/>
    <n v="582102.99800000002"/>
    <n v="582.10299799999996"/>
    <x v="2"/>
  </r>
  <r>
    <n v="202301"/>
    <x v="29"/>
    <s v="2023"/>
    <s v="01"/>
    <n v="10013000"/>
    <x v="14"/>
    <x v="5"/>
    <n v="810094"/>
    <n v="1263679543"/>
    <n v="810.09400000000005"/>
    <n v="1263679.5430000001"/>
    <n v="1263.679543"/>
    <x v="2"/>
  </r>
  <r>
    <n v="202301"/>
    <x v="29"/>
    <s v="2023"/>
    <s v="01"/>
    <n v="10013000"/>
    <x v="14"/>
    <x v="6"/>
    <n v="495900"/>
    <n v="1556249798"/>
    <n v="495.9"/>
    <n v="1556249.798"/>
    <n v="1556.2497980000001"/>
    <x v="2"/>
  </r>
  <r>
    <n v="202301"/>
    <x v="29"/>
    <s v="2023"/>
    <s v="01"/>
    <n v="10017000"/>
    <x v="15"/>
    <x v="0"/>
    <n v="704762"/>
    <n v="425426314"/>
    <n v="704.76199999999994"/>
    <n v="425426.31400000001"/>
    <n v="425.42631399999999"/>
    <x v="2"/>
  </r>
  <r>
    <n v="202301"/>
    <x v="29"/>
    <s v="2023"/>
    <s v="01"/>
    <n v="10017000"/>
    <x v="15"/>
    <x v="1"/>
    <n v="58350"/>
    <n v="172414304"/>
    <n v="58.35"/>
    <n v="172414.304"/>
    <n v="172.41430399999999"/>
    <x v="2"/>
  </r>
  <r>
    <n v="202301"/>
    <x v="29"/>
    <s v="2023"/>
    <s v="01"/>
    <n v="10017000"/>
    <x v="15"/>
    <x v="2"/>
    <n v="71792"/>
    <n v="281573263"/>
    <n v="71.792000000000002"/>
    <n v="281573.26299999998"/>
    <n v="281.573263"/>
    <x v="2"/>
  </r>
  <r>
    <n v="202301"/>
    <x v="29"/>
    <s v="2023"/>
    <s v="01"/>
    <n v="10017000"/>
    <x v="15"/>
    <x v="3"/>
    <n v="430435"/>
    <n v="427709307"/>
    <n v="430.435"/>
    <n v="427709.30699999997"/>
    <n v="427.70930700000002"/>
    <x v="2"/>
  </r>
  <r>
    <n v="202301"/>
    <x v="29"/>
    <s v="2023"/>
    <s v="01"/>
    <n v="10017000"/>
    <x v="15"/>
    <x v="4"/>
    <n v="363396"/>
    <n v="537987824"/>
    <n v="363.39600000000002"/>
    <n v="537987.82400000002"/>
    <n v="537.98782400000005"/>
    <x v="2"/>
  </r>
  <r>
    <n v="202301"/>
    <x v="29"/>
    <s v="2023"/>
    <s v="01"/>
    <n v="10017000"/>
    <x v="15"/>
    <x v="5"/>
    <n v="684216"/>
    <n v="976219045"/>
    <n v="684.21600000000001"/>
    <n v="976219.04500000004"/>
    <n v="976.21904500000005"/>
    <x v="2"/>
  </r>
  <r>
    <n v="202301"/>
    <x v="29"/>
    <s v="2023"/>
    <s v="01"/>
    <n v="10017000"/>
    <x v="15"/>
    <x v="6"/>
    <n v="403223"/>
    <n v="999574246"/>
    <n v="403.22300000000001"/>
    <n v="999574.24600000004"/>
    <n v="999.57424600000002"/>
    <x v="2"/>
  </r>
  <r>
    <n v="202301"/>
    <x v="29"/>
    <s v="2023"/>
    <s v="01"/>
    <n v="10002000"/>
    <x v="16"/>
    <x v="0"/>
    <n v="565327"/>
    <n v="315858017"/>
    <n v="565.327"/>
    <n v="315858.01699999999"/>
    <n v="315.85801700000002"/>
    <x v="2"/>
  </r>
  <r>
    <n v="202301"/>
    <x v="29"/>
    <s v="2023"/>
    <s v="01"/>
    <n v="10002000"/>
    <x v="16"/>
    <x v="1"/>
    <n v="47100"/>
    <n v="141880280"/>
    <n v="47.1"/>
    <n v="141880.28"/>
    <n v="141.88028"/>
    <x v="2"/>
  </r>
  <r>
    <n v="202301"/>
    <x v="29"/>
    <s v="2023"/>
    <s v="01"/>
    <n v="10002000"/>
    <x v="16"/>
    <x v="2"/>
    <n v="72383"/>
    <n v="270588150"/>
    <n v="72.382999999999996"/>
    <n v="270588.15000000002"/>
    <n v="270.58814999999998"/>
    <x v="2"/>
  </r>
  <r>
    <n v="202301"/>
    <x v="29"/>
    <s v="2023"/>
    <s v="01"/>
    <n v="10002000"/>
    <x v="16"/>
    <x v="3"/>
    <n v="374412"/>
    <n v="403528130"/>
    <n v="374.41199999999998"/>
    <n v="403528.13"/>
    <n v="403.52812999999998"/>
    <x v="2"/>
  </r>
  <r>
    <n v="202301"/>
    <x v="29"/>
    <s v="2023"/>
    <s v="01"/>
    <n v="10002000"/>
    <x v="16"/>
    <x v="4"/>
    <n v="299560"/>
    <n v="453113179"/>
    <n v="299.56"/>
    <n v="453113.179"/>
    <n v="453.113179"/>
    <x v="2"/>
  </r>
  <r>
    <n v="202301"/>
    <x v="29"/>
    <s v="2023"/>
    <s v="01"/>
    <n v="10002000"/>
    <x v="16"/>
    <x v="5"/>
    <n v="601580"/>
    <n v="828445047"/>
    <n v="601.58000000000004"/>
    <n v="828445.04700000002"/>
    <n v="828.44504700000005"/>
    <x v="2"/>
  </r>
  <r>
    <n v="202301"/>
    <x v="29"/>
    <s v="2023"/>
    <s v="01"/>
    <n v="10002000"/>
    <x v="16"/>
    <x v="6"/>
    <n v="319571"/>
    <n v="910749791"/>
    <n v="319.57100000000003"/>
    <n v="910749.79099999997"/>
    <n v="910.74979099999996"/>
    <x v="2"/>
  </r>
  <r>
    <n v="202301"/>
    <x v="29"/>
    <s v="2023"/>
    <s v="01"/>
    <n v="10015000"/>
    <x v="17"/>
    <x v="0"/>
    <n v="412440"/>
    <n v="256017873"/>
    <n v="412.44"/>
    <n v="256017.87299999999"/>
    <n v="256.01787300000001"/>
    <x v="2"/>
  </r>
  <r>
    <n v="202301"/>
    <x v="29"/>
    <s v="2023"/>
    <s v="01"/>
    <n v="10015000"/>
    <x v="17"/>
    <x v="1"/>
    <n v="34286"/>
    <n v="96823717"/>
    <n v="34.286000000000001"/>
    <n v="96823.717000000004"/>
    <n v="96.823717000000002"/>
    <x v="2"/>
  </r>
  <r>
    <n v="202301"/>
    <x v="29"/>
    <s v="2023"/>
    <s v="01"/>
    <n v="10015000"/>
    <x v="17"/>
    <x v="2"/>
    <n v="47587"/>
    <n v="183285694"/>
    <n v="47.587000000000003"/>
    <n v="183285.69399999999"/>
    <n v="183.28569400000001"/>
    <x v="2"/>
  </r>
  <r>
    <n v="202301"/>
    <x v="29"/>
    <s v="2023"/>
    <s v="01"/>
    <n v="10015000"/>
    <x v="17"/>
    <x v="3"/>
    <n v="262649"/>
    <n v="263591281"/>
    <n v="262.649"/>
    <n v="263591.28100000002"/>
    <n v="263.59128099999998"/>
    <x v="2"/>
  </r>
  <r>
    <n v="202301"/>
    <x v="29"/>
    <s v="2023"/>
    <s v="01"/>
    <n v="10015000"/>
    <x v="17"/>
    <x v="4"/>
    <n v="204054"/>
    <n v="293574599"/>
    <n v="204.054"/>
    <n v="293574.59899999999"/>
    <n v="293.57459899999998"/>
    <x v="2"/>
  </r>
  <r>
    <n v="202301"/>
    <x v="29"/>
    <s v="2023"/>
    <s v="01"/>
    <n v="10015000"/>
    <x v="17"/>
    <x v="5"/>
    <n v="396955"/>
    <n v="590290344"/>
    <n v="396.95499999999998"/>
    <n v="590290.34400000004"/>
    <n v="590.290344"/>
    <x v="2"/>
  </r>
  <r>
    <n v="202301"/>
    <x v="29"/>
    <s v="2023"/>
    <s v="01"/>
    <n v="10015000"/>
    <x v="17"/>
    <x v="6"/>
    <n v="204665"/>
    <n v="599821676"/>
    <n v="204.66499999999999"/>
    <n v="599821.67599999998"/>
    <n v="599.82167600000002"/>
    <x v="2"/>
  </r>
  <r>
    <n v="202301"/>
    <x v="29"/>
    <s v="2023"/>
    <s v="01"/>
    <n v="10014000"/>
    <x v="18"/>
    <x v="0"/>
    <n v="201760"/>
    <n v="112477626"/>
    <n v="201.76"/>
    <n v="112477.626"/>
    <n v="112.477626"/>
    <x v="2"/>
  </r>
  <r>
    <n v="202301"/>
    <x v="29"/>
    <s v="2023"/>
    <s v="01"/>
    <n v="10014000"/>
    <x v="18"/>
    <x v="1"/>
    <n v="20751"/>
    <n v="54042320"/>
    <n v="20.751000000000001"/>
    <n v="54042.32"/>
    <n v="54.042319999999997"/>
    <x v="2"/>
  </r>
  <r>
    <n v="202301"/>
    <x v="29"/>
    <s v="2023"/>
    <s v="01"/>
    <n v="10014000"/>
    <x v="18"/>
    <x v="2"/>
    <n v="23440"/>
    <n v="88899121"/>
    <n v="23.44"/>
    <n v="88899.120999999999"/>
    <n v="88.899120999999994"/>
    <x v="2"/>
  </r>
  <r>
    <n v="202301"/>
    <x v="29"/>
    <s v="2023"/>
    <s v="01"/>
    <n v="10014000"/>
    <x v="18"/>
    <x v="3"/>
    <n v="150711"/>
    <n v="153667931"/>
    <n v="150.71100000000001"/>
    <n v="153667.93100000001"/>
    <n v="153.66793100000001"/>
    <x v="2"/>
  </r>
  <r>
    <n v="202301"/>
    <x v="29"/>
    <s v="2023"/>
    <s v="01"/>
    <n v="10014000"/>
    <x v="18"/>
    <x v="4"/>
    <n v="105738"/>
    <n v="151563464"/>
    <n v="105.738"/>
    <n v="151563.46400000001"/>
    <n v="151.56346400000001"/>
    <x v="2"/>
  </r>
  <r>
    <n v="202301"/>
    <x v="29"/>
    <s v="2023"/>
    <s v="01"/>
    <n v="10014000"/>
    <x v="18"/>
    <x v="5"/>
    <n v="194209"/>
    <n v="275728389"/>
    <n v="194.209"/>
    <n v="275728.38900000002"/>
    <n v="275.72838899999999"/>
    <x v="2"/>
  </r>
  <r>
    <n v="202301"/>
    <x v="29"/>
    <s v="2023"/>
    <s v="01"/>
    <n v="10014000"/>
    <x v="18"/>
    <x v="6"/>
    <n v="99545"/>
    <n v="323602715"/>
    <n v="99.545000000000002"/>
    <n v="323602.71500000003"/>
    <n v="323.60271499999999"/>
    <x v="2"/>
  </r>
  <r>
    <n v="202301"/>
    <x v="29"/>
    <s v="2023"/>
    <s v="01"/>
    <n v="10016000"/>
    <x v="19"/>
    <x v="0"/>
    <n v="84138"/>
    <n v="47507092"/>
    <n v="84.138000000000005"/>
    <n v="47507.091999999997"/>
    <n v="47.507092"/>
    <x v="2"/>
  </r>
  <r>
    <n v="202301"/>
    <x v="29"/>
    <s v="2023"/>
    <s v="01"/>
    <n v="10016000"/>
    <x v="19"/>
    <x v="1"/>
    <n v="10060"/>
    <n v="32412419"/>
    <n v="10.06"/>
    <n v="32412.419000000002"/>
    <n v="32.412419"/>
    <x v="2"/>
  </r>
  <r>
    <n v="202301"/>
    <x v="29"/>
    <s v="2023"/>
    <s v="01"/>
    <n v="10016000"/>
    <x v="19"/>
    <x v="2"/>
    <n v="13071"/>
    <n v="53415870"/>
    <n v="13.071"/>
    <n v="53415.87"/>
    <n v="53.415869999999998"/>
    <x v="2"/>
  </r>
  <r>
    <n v="202301"/>
    <x v="29"/>
    <s v="2023"/>
    <s v="01"/>
    <n v="10016000"/>
    <x v="19"/>
    <x v="3"/>
    <n v="60070"/>
    <n v="74362961"/>
    <n v="60.07"/>
    <n v="74362.960999999996"/>
    <n v="74.362960999999999"/>
    <x v="2"/>
  </r>
  <r>
    <n v="202301"/>
    <x v="29"/>
    <s v="2023"/>
    <s v="01"/>
    <n v="10016000"/>
    <x v="19"/>
    <x v="4"/>
    <n v="54772"/>
    <n v="72659944"/>
    <n v="54.771999999999998"/>
    <n v="72659.944000000003"/>
    <n v="72.659943999999996"/>
    <x v="2"/>
  </r>
  <r>
    <n v="202301"/>
    <x v="29"/>
    <s v="2023"/>
    <s v="01"/>
    <n v="10016000"/>
    <x v="19"/>
    <x v="5"/>
    <n v="93739"/>
    <n v="128556372"/>
    <n v="93.739000000000004"/>
    <n v="128556.372"/>
    <n v="128.55637200000001"/>
    <x v="2"/>
  </r>
  <r>
    <n v="202301"/>
    <x v="29"/>
    <s v="2023"/>
    <s v="01"/>
    <n v="10016000"/>
    <x v="19"/>
    <x v="6"/>
    <n v="43683"/>
    <n v="130694922"/>
    <n v="43.683"/>
    <n v="130694.92200000001"/>
    <n v="130.69492199999999"/>
    <x v="2"/>
  </r>
  <r>
    <n v="202301"/>
    <x v="29"/>
    <s v="2023"/>
    <s v="01"/>
    <s v="9002000"/>
    <x v="20"/>
    <x v="0"/>
    <n v="73745"/>
    <n v="62545400"/>
    <n v="73.745000000000005"/>
    <n v="62545.4"/>
    <n v="62.545400000000001"/>
    <x v="2"/>
  </r>
  <r>
    <n v="202301"/>
    <x v="29"/>
    <s v="2023"/>
    <s v="01"/>
    <s v="9002000"/>
    <x v="20"/>
    <x v="1"/>
    <n v="7375"/>
    <n v="20213079"/>
    <n v="7.375"/>
    <n v="20213.079000000002"/>
    <n v="20.213079"/>
    <x v="2"/>
  </r>
  <r>
    <n v="202301"/>
    <x v="29"/>
    <s v="2023"/>
    <s v="01"/>
    <s v="9002000"/>
    <x v="20"/>
    <x v="2"/>
    <n v="10681"/>
    <n v="39971833"/>
    <n v="10.680999999999999"/>
    <n v="39971.832999999999"/>
    <n v="39.971832999999997"/>
    <x v="2"/>
  </r>
  <r>
    <n v="202301"/>
    <x v="29"/>
    <s v="2023"/>
    <s v="01"/>
    <s v="9002000"/>
    <x v="20"/>
    <x v="3"/>
    <n v="41471"/>
    <n v="57730746"/>
    <n v="41.470999999999997"/>
    <n v="57730.745999999999"/>
    <n v="57.730746000000003"/>
    <x v="2"/>
  </r>
  <r>
    <n v="202301"/>
    <x v="29"/>
    <s v="2023"/>
    <s v="01"/>
    <s v="9002000"/>
    <x v="20"/>
    <x v="4"/>
    <n v="43507"/>
    <n v="63896760"/>
    <n v="43.506999999999998"/>
    <n v="63896.76"/>
    <n v="63.89676"/>
    <x v="2"/>
  </r>
  <r>
    <n v="202301"/>
    <x v="29"/>
    <s v="2023"/>
    <s v="01"/>
    <s v="9002000"/>
    <x v="20"/>
    <x v="5"/>
    <n v="94537"/>
    <n v="128244802"/>
    <n v="94.537000000000006"/>
    <n v="128244.802"/>
    <n v="128.24480199999999"/>
    <x v="2"/>
  </r>
  <r>
    <n v="202301"/>
    <x v="29"/>
    <s v="2023"/>
    <s v="01"/>
    <s v="9002000"/>
    <x v="20"/>
    <x v="6"/>
    <n v="37370"/>
    <n v="104010858"/>
    <n v="37.369999999999997"/>
    <n v="104010.85799999999"/>
    <n v="104.010858"/>
    <x v="2"/>
  </r>
  <r>
    <n v="202301"/>
    <x v="29"/>
    <s v="2023"/>
    <s v="01"/>
    <n v="9007000"/>
    <x v="21"/>
    <x v="0"/>
    <n v="13636"/>
    <n v="13114100"/>
    <n v="13.635999999999999"/>
    <n v="13114.1"/>
    <n v="13.114100000000001"/>
    <x v="2"/>
  </r>
  <r>
    <n v="202301"/>
    <x v="29"/>
    <s v="2023"/>
    <s v="01"/>
    <n v="9007000"/>
    <x v="21"/>
    <x v="1"/>
    <n v="1204"/>
    <n v="3250572"/>
    <n v="1.204"/>
    <n v="3250.5720000000001"/>
    <n v="3.250572"/>
    <x v="2"/>
  </r>
  <r>
    <n v="202301"/>
    <x v="29"/>
    <s v="2023"/>
    <s v="01"/>
    <n v="9007000"/>
    <x v="21"/>
    <x v="2"/>
    <n v="1830"/>
    <n v="5746632"/>
    <n v="1.83"/>
    <n v="5746.6319999999996"/>
    <n v="5.746632"/>
    <x v="2"/>
  </r>
  <r>
    <n v="202301"/>
    <x v="29"/>
    <s v="2023"/>
    <s v="01"/>
    <n v="9007000"/>
    <x v="21"/>
    <x v="3"/>
    <n v="9018"/>
    <n v="13116828"/>
    <n v="9.0180000000000007"/>
    <n v="13116.828"/>
    <n v="13.116828"/>
    <x v="2"/>
  </r>
  <r>
    <n v="202301"/>
    <x v="29"/>
    <s v="2023"/>
    <s v="01"/>
    <n v="9007000"/>
    <x v="21"/>
    <x v="4"/>
    <n v="8445"/>
    <n v="12535903"/>
    <n v="8.4450000000000003"/>
    <n v="12535.903"/>
    <n v="12.535902999999999"/>
    <x v="2"/>
  </r>
  <r>
    <n v="202301"/>
    <x v="29"/>
    <s v="2023"/>
    <s v="01"/>
    <n v="9007000"/>
    <x v="21"/>
    <x v="5"/>
    <n v="13570"/>
    <n v="19623724"/>
    <n v="13.57"/>
    <n v="19623.723999999998"/>
    <n v="19.623723999999999"/>
    <x v="2"/>
  </r>
  <r>
    <n v="202301"/>
    <x v="29"/>
    <s v="2023"/>
    <s v="01"/>
    <n v="9007000"/>
    <x v="21"/>
    <x v="6"/>
    <n v="6555"/>
    <n v="16999869"/>
    <n v="6.5549999999999997"/>
    <n v="16999.868999999999"/>
    <n v="16.999869"/>
    <x v="2"/>
  </r>
  <r>
    <n v="202302"/>
    <x v="30"/>
    <s v="2023"/>
    <s v="02"/>
    <n v="63000000"/>
    <x v="0"/>
    <x v="0"/>
    <n v="10577947"/>
    <n v="6625185508"/>
    <n v="10577.947"/>
    <n v="6625185.5080000004"/>
    <n v="6625.1855079999996"/>
    <x v="2"/>
  </r>
  <r>
    <n v="202302"/>
    <x v="30"/>
    <s v="2023"/>
    <s v="02"/>
    <n v="63000000"/>
    <x v="0"/>
    <x v="1"/>
    <n v="532746"/>
    <n v="2307594150"/>
    <n v="532.74599999999998"/>
    <n v="2307594.15"/>
    <n v="2307.5941499999999"/>
    <x v="2"/>
  </r>
  <r>
    <n v="202302"/>
    <x v="30"/>
    <s v="2023"/>
    <s v="02"/>
    <n v="63000000"/>
    <x v="0"/>
    <x v="2"/>
    <n v="832204"/>
    <n v="3709275401"/>
    <n v="832.20399999999995"/>
    <n v="3709275.4010000001"/>
    <n v="3709.2754009999999"/>
    <x v="2"/>
  </r>
  <r>
    <n v="202302"/>
    <x v="30"/>
    <s v="2023"/>
    <s v="02"/>
    <n v="63000000"/>
    <x v="0"/>
    <x v="3"/>
    <n v="4520546"/>
    <n v="5135772067"/>
    <n v="4520.5460000000003"/>
    <n v="5135772.0669999998"/>
    <n v="5135.7720669999999"/>
    <x v="2"/>
  </r>
  <r>
    <n v="202302"/>
    <x v="30"/>
    <s v="2023"/>
    <s v="02"/>
    <n v="63000000"/>
    <x v="0"/>
    <x v="4"/>
    <n v="4031998"/>
    <n v="10241678784"/>
    <n v="4031.998"/>
    <n v="10241678.784"/>
    <n v="10241.678784"/>
    <x v="2"/>
  </r>
  <r>
    <n v="202302"/>
    <x v="30"/>
    <s v="2023"/>
    <s v="02"/>
    <n v="63000000"/>
    <x v="0"/>
    <x v="5"/>
    <n v="7583030"/>
    <n v="11086814929"/>
    <n v="7583.03"/>
    <n v="11086814.929"/>
    <n v="11086.814929"/>
    <x v="2"/>
  </r>
  <r>
    <n v="202302"/>
    <x v="30"/>
    <s v="2023"/>
    <s v="02"/>
    <n v="63000000"/>
    <x v="0"/>
    <x v="6"/>
    <n v="4257993"/>
    <n v="11446116119"/>
    <n v="4257.9930000000004"/>
    <n v="11446116.119000001"/>
    <n v="11446.116119"/>
    <x v="2"/>
  </r>
  <r>
    <n v="202302"/>
    <x v="30"/>
    <s v="2023"/>
    <s v="02"/>
    <n v="65000000"/>
    <x v="1"/>
    <x v="0"/>
    <n v="11648026"/>
    <n v="6128622038"/>
    <n v="11648.026"/>
    <n v="6128622.0379999997"/>
    <n v="6128.6220380000004"/>
    <x v="2"/>
  </r>
  <r>
    <n v="202302"/>
    <x v="30"/>
    <s v="2023"/>
    <s v="02"/>
    <n v="65000000"/>
    <x v="1"/>
    <x v="1"/>
    <n v="676876"/>
    <n v="2153400653"/>
    <n v="676.87599999999998"/>
    <n v="2153400.6529999999"/>
    <n v="2153.4006530000001"/>
    <x v="2"/>
  </r>
  <r>
    <n v="202302"/>
    <x v="30"/>
    <s v="2023"/>
    <s v="02"/>
    <n v="65000000"/>
    <x v="1"/>
    <x v="2"/>
    <n v="1070837"/>
    <n v="3566959018"/>
    <n v="1070.837"/>
    <n v="3566959.0180000002"/>
    <n v="3566.959018"/>
    <x v="2"/>
  </r>
  <r>
    <n v="202302"/>
    <x v="30"/>
    <s v="2023"/>
    <s v="02"/>
    <n v="65000000"/>
    <x v="1"/>
    <x v="3"/>
    <n v="5485215"/>
    <n v="5947651030"/>
    <n v="5485.2150000000001"/>
    <n v="5947651.0300000003"/>
    <n v="5947.65103"/>
    <x v="2"/>
  </r>
  <r>
    <n v="202302"/>
    <x v="30"/>
    <s v="2023"/>
    <s v="02"/>
    <n v="65000000"/>
    <x v="1"/>
    <x v="4"/>
    <n v="5031651"/>
    <n v="10897775175"/>
    <n v="5031.6509999999998"/>
    <n v="10897775.175000001"/>
    <n v="10897.775175000001"/>
    <x v="2"/>
  </r>
  <r>
    <n v="202302"/>
    <x v="30"/>
    <s v="2023"/>
    <s v="02"/>
    <n v="65000000"/>
    <x v="1"/>
    <x v="5"/>
    <n v="9666324"/>
    <n v="12503581726"/>
    <n v="9666.3240000000005"/>
    <n v="12503581.726"/>
    <n v="12503.581726"/>
    <x v="2"/>
  </r>
  <r>
    <n v="202302"/>
    <x v="30"/>
    <s v="2023"/>
    <s v="02"/>
    <n v="65000000"/>
    <x v="1"/>
    <x v="6"/>
    <n v="5591415"/>
    <n v="13221085924"/>
    <n v="5591.415"/>
    <n v="13221085.924000001"/>
    <n v="13221.085924000001"/>
    <x v="2"/>
  </r>
  <r>
    <n v="202302"/>
    <x v="30"/>
    <s v="2023"/>
    <s v="02"/>
    <n v="68000000"/>
    <x v="2"/>
    <x v="0"/>
    <n v="5091413"/>
    <n v="2591214444"/>
    <n v="5091.4129999999996"/>
    <n v="2591214.4440000001"/>
    <n v="2591.2144440000002"/>
    <x v="2"/>
  </r>
  <r>
    <n v="202302"/>
    <x v="30"/>
    <s v="2023"/>
    <s v="02"/>
    <n v="68000000"/>
    <x v="2"/>
    <x v="1"/>
    <n v="294228"/>
    <n v="921671471"/>
    <n v="294.22800000000001"/>
    <n v="921671.47100000002"/>
    <n v="921.671471"/>
    <x v="2"/>
  </r>
  <r>
    <n v="202302"/>
    <x v="30"/>
    <s v="2023"/>
    <s v="02"/>
    <n v="68000000"/>
    <x v="2"/>
    <x v="2"/>
    <n v="507075"/>
    <n v="1659129992"/>
    <n v="507.07499999999999"/>
    <n v="1659129.9920000001"/>
    <n v="1659.1299919999999"/>
    <x v="2"/>
  </r>
  <r>
    <n v="202302"/>
    <x v="30"/>
    <s v="2023"/>
    <s v="02"/>
    <n v="68000000"/>
    <x v="2"/>
    <x v="3"/>
    <n v="2732829"/>
    <n v="3418084403"/>
    <n v="2732.8290000000002"/>
    <n v="3418084.4029999999"/>
    <n v="3418.0844029999998"/>
    <x v="2"/>
  </r>
  <r>
    <n v="202302"/>
    <x v="30"/>
    <s v="2023"/>
    <s v="02"/>
    <n v="68000000"/>
    <x v="2"/>
    <x v="4"/>
    <n v="2369671"/>
    <n v="4761037439"/>
    <n v="2369.6709999999998"/>
    <n v="4761037.4390000002"/>
    <n v="4761.0374389999997"/>
    <x v="2"/>
  </r>
  <r>
    <n v="202302"/>
    <x v="30"/>
    <s v="2023"/>
    <s v="02"/>
    <n v="68000000"/>
    <x v="2"/>
    <x v="5"/>
    <n v="4246203"/>
    <n v="6108397677"/>
    <n v="4246.2030000000004"/>
    <n v="6108397.6770000001"/>
    <n v="6108.3976769999999"/>
    <x v="2"/>
  </r>
  <r>
    <n v="202302"/>
    <x v="30"/>
    <s v="2023"/>
    <s v="02"/>
    <n v="68000000"/>
    <x v="2"/>
    <x v="6"/>
    <n v="2598323"/>
    <n v="6159779457"/>
    <n v="2598.3229999999999"/>
    <n v="6159779.4570000004"/>
    <n v="6159.7794569999996"/>
    <x v="2"/>
  </r>
  <r>
    <n v="202302"/>
    <x v="30"/>
    <s v="2023"/>
    <s v="02"/>
    <n v="10004000"/>
    <x v="3"/>
    <x v="0"/>
    <n v="1492480"/>
    <n v="817908951"/>
    <n v="1492.48"/>
    <n v="817908.951"/>
    <n v="817.908951"/>
    <x v="2"/>
  </r>
  <r>
    <n v="202302"/>
    <x v="30"/>
    <s v="2023"/>
    <s v="02"/>
    <n v="10004000"/>
    <x v="3"/>
    <x v="1"/>
    <n v="78451"/>
    <n v="274939389"/>
    <n v="78.450999999999993"/>
    <n v="274939.38900000002"/>
    <n v="274.93938900000001"/>
    <x v="2"/>
  </r>
  <r>
    <n v="202302"/>
    <x v="30"/>
    <s v="2023"/>
    <s v="02"/>
    <n v="10004000"/>
    <x v="3"/>
    <x v="2"/>
    <n v="142942"/>
    <n v="534236351"/>
    <n v="142.94200000000001"/>
    <n v="534236.35100000002"/>
    <n v="534.23635100000001"/>
    <x v="2"/>
  </r>
  <r>
    <n v="202302"/>
    <x v="30"/>
    <s v="2023"/>
    <s v="02"/>
    <n v="10004000"/>
    <x v="3"/>
    <x v="3"/>
    <n v="752965"/>
    <n v="1057542223"/>
    <n v="752.96500000000003"/>
    <n v="1057542.223"/>
    <n v="1057.5422229999999"/>
    <x v="2"/>
  </r>
  <r>
    <n v="202302"/>
    <x v="30"/>
    <s v="2023"/>
    <s v="02"/>
    <n v="10004000"/>
    <x v="3"/>
    <x v="4"/>
    <n v="861644"/>
    <n v="1498763593"/>
    <n v="861.64400000000001"/>
    <n v="1498763.5930000001"/>
    <n v="1498.7635929999999"/>
    <x v="2"/>
  </r>
  <r>
    <n v="202302"/>
    <x v="30"/>
    <s v="2023"/>
    <s v="02"/>
    <n v="10004000"/>
    <x v="3"/>
    <x v="5"/>
    <n v="1176036"/>
    <n v="1684859443"/>
    <n v="1176.0360000000001"/>
    <n v="1684859.443"/>
    <n v="1684.8594430000001"/>
    <x v="2"/>
  </r>
  <r>
    <n v="202302"/>
    <x v="30"/>
    <s v="2023"/>
    <s v="02"/>
    <n v="10004000"/>
    <x v="3"/>
    <x v="6"/>
    <n v="741235"/>
    <n v="1758740341"/>
    <n v="741.23500000000001"/>
    <n v="1758740.341"/>
    <n v="1758.7403409999999"/>
    <x v="2"/>
  </r>
  <r>
    <n v="202302"/>
    <x v="30"/>
    <s v="2023"/>
    <s v="02"/>
    <n v="10018000"/>
    <x v="4"/>
    <x v="0"/>
    <n v="1455006"/>
    <n v="782420692"/>
    <n v="1455.0060000000001"/>
    <n v="782420.69200000004"/>
    <n v="782.42069200000003"/>
    <x v="2"/>
  </r>
  <r>
    <n v="202302"/>
    <x v="30"/>
    <s v="2023"/>
    <s v="02"/>
    <n v="10018000"/>
    <x v="4"/>
    <x v="1"/>
    <n v="72193"/>
    <n v="261063194"/>
    <n v="72.192999999999998"/>
    <n v="261063.19399999999"/>
    <n v="261.06319400000001"/>
    <x v="2"/>
  </r>
  <r>
    <n v="202302"/>
    <x v="30"/>
    <s v="2023"/>
    <s v="02"/>
    <n v="10018000"/>
    <x v="4"/>
    <x v="2"/>
    <n v="137683"/>
    <n v="526033667"/>
    <n v="137.68299999999999"/>
    <n v="526033.66700000002"/>
    <n v="526.03366700000004"/>
    <x v="2"/>
  </r>
  <r>
    <n v="202302"/>
    <x v="30"/>
    <s v="2023"/>
    <s v="02"/>
    <n v="10018000"/>
    <x v="4"/>
    <x v="3"/>
    <n v="659713"/>
    <n v="857071025"/>
    <n v="659.71299999999997"/>
    <n v="857071.02500000002"/>
    <n v="857.07102499999996"/>
    <x v="2"/>
  </r>
  <r>
    <n v="202302"/>
    <x v="30"/>
    <s v="2023"/>
    <s v="02"/>
    <n v="10018000"/>
    <x v="4"/>
    <x v="4"/>
    <n v="595419"/>
    <n v="1475296216"/>
    <n v="595.41899999999998"/>
    <n v="1475296.216"/>
    <n v="1475.296216"/>
    <x v="2"/>
  </r>
  <r>
    <n v="202302"/>
    <x v="30"/>
    <s v="2023"/>
    <s v="02"/>
    <n v="10018000"/>
    <x v="4"/>
    <x v="5"/>
    <n v="1170620"/>
    <n v="1681083155"/>
    <n v="1170.6199999999999"/>
    <n v="1681083.155"/>
    <n v="1681.083155"/>
    <x v="2"/>
  </r>
  <r>
    <n v="202302"/>
    <x v="30"/>
    <s v="2023"/>
    <s v="02"/>
    <n v="10018000"/>
    <x v="4"/>
    <x v="6"/>
    <n v="678440"/>
    <n v="1616630843"/>
    <n v="678.44"/>
    <n v="1616630.8430000001"/>
    <n v="1616.6308429999999"/>
    <x v="2"/>
  </r>
  <r>
    <n v="202302"/>
    <x v="30"/>
    <s v="2023"/>
    <s v="02"/>
    <n v="10005000"/>
    <x v="5"/>
    <x v="0"/>
    <n v="721034"/>
    <n v="364333248"/>
    <n v="721.03399999999999"/>
    <n v="364333.24800000002"/>
    <n v="364.33324800000003"/>
    <x v="2"/>
  </r>
  <r>
    <n v="202302"/>
    <x v="30"/>
    <s v="2023"/>
    <s v="02"/>
    <n v="10005000"/>
    <x v="5"/>
    <x v="1"/>
    <n v="49339"/>
    <n v="151669110"/>
    <n v="49.338999999999999"/>
    <n v="151669.10999999999"/>
    <n v="151.66910999999999"/>
    <x v="2"/>
  </r>
  <r>
    <n v="202302"/>
    <x v="30"/>
    <s v="2023"/>
    <s v="02"/>
    <n v="10005000"/>
    <x v="5"/>
    <x v="2"/>
    <n v="82279"/>
    <n v="269498296"/>
    <n v="82.278999999999996"/>
    <n v="269498.29599999997"/>
    <n v="269.49829599999998"/>
    <x v="2"/>
  </r>
  <r>
    <n v="202302"/>
    <x v="30"/>
    <s v="2023"/>
    <s v="02"/>
    <n v="10005000"/>
    <x v="5"/>
    <x v="3"/>
    <n v="502536"/>
    <n v="613964210"/>
    <n v="502.536"/>
    <n v="613964.21"/>
    <n v="613.96420999999998"/>
    <x v="2"/>
  </r>
  <r>
    <n v="202302"/>
    <x v="30"/>
    <s v="2023"/>
    <s v="02"/>
    <n v="10005000"/>
    <x v="5"/>
    <x v="4"/>
    <n v="361773"/>
    <n v="698152962"/>
    <n v="361.77300000000002"/>
    <n v="698152.96200000006"/>
    <n v="698.152962"/>
    <x v="2"/>
  </r>
  <r>
    <n v="202302"/>
    <x v="30"/>
    <s v="2023"/>
    <s v="02"/>
    <n v="10005000"/>
    <x v="5"/>
    <x v="5"/>
    <n v="621998"/>
    <n v="835591158"/>
    <n v="621.99800000000005"/>
    <n v="835591.15800000005"/>
    <n v="835.59115799999995"/>
    <x v="2"/>
  </r>
  <r>
    <n v="202302"/>
    <x v="30"/>
    <s v="2023"/>
    <s v="02"/>
    <n v="10005000"/>
    <x v="5"/>
    <x v="6"/>
    <n v="440240"/>
    <n v="994377691"/>
    <n v="440.24"/>
    <n v="994377.69099999999"/>
    <n v="994.37769100000003"/>
    <x v="2"/>
  </r>
  <r>
    <n v="202302"/>
    <x v="30"/>
    <s v="2023"/>
    <s v="02"/>
    <n v="66000000"/>
    <x v="6"/>
    <x v="0"/>
    <n v="6627083"/>
    <n v="3705857413"/>
    <n v="6627.0829999999996"/>
    <n v="3705857.4130000002"/>
    <n v="3705.8574130000002"/>
    <x v="2"/>
  </r>
  <r>
    <n v="202302"/>
    <x v="30"/>
    <s v="2023"/>
    <s v="02"/>
    <n v="66000000"/>
    <x v="6"/>
    <x v="1"/>
    <n v="403054"/>
    <n v="1370465167"/>
    <n v="403.05399999999997"/>
    <n v="1370465.1669999999"/>
    <n v="1370.4651670000001"/>
    <x v="2"/>
  </r>
  <r>
    <n v="202302"/>
    <x v="30"/>
    <s v="2023"/>
    <s v="02"/>
    <n v="66000000"/>
    <x v="6"/>
    <x v="2"/>
    <n v="671418"/>
    <n v="2260066610"/>
    <n v="671.41800000000001"/>
    <n v="2260066.61"/>
    <n v="2260.0666099999999"/>
    <x v="2"/>
  </r>
  <r>
    <n v="202302"/>
    <x v="30"/>
    <s v="2023"/>
    <s v="02"/>
    <n v="66000000"/>
    <x v="6"/>
    <x v="3"/>
    <n v="3578218"/>
    <n v="4378235263"/>
    <n v="3578.2179999999998"/>
    <n v="4378235.2630000003"/>
    <n v="4378.2352629999996"/>
    <x v="2"/>
  </r>
  <r>
    <n v="202302"/>
    <x v="30"/>
    <s v="2023"/>
    <s v="02"/>
    <n v="66000000"/>
    <x v="6"/>
    <x v="4"/>
    <n v="2793186"/>
    <n v="6621749866"/>
    <n v="2793.1860000000001"/>
    <n v="6621749.8660000004"/>
    <n v="6621.7498660000001"/>
    <x v="2"/>
  </r>
  <r>
    <n v="202302"/>
    <x v="30"/>
    <s v="2023"/>
    <s v="02"/>
    <n v="66000000"/>
    <x v="6"/>
    <x v="5"/>
    <n v="5394799"/>
    <n v="7626743813"/>
    <n v="5394.799"/>
    <n v="7626743.8130000001"/>
    <n v="7626.743813"/>
    <x v="2"/>
  </r>
  <r>
    <n v="202302"/>
    <x v="30"/>
    <s v="2023"/>
    <s v="02"/>
    <n v="66000000"/>
    <x v="6"/>
    <x v="6"/>
    <n v="3185782"/>
    <n v="8453818813"/>
    <n v="3185.7820000000002"/>
    <n v="8453818.8129999992"/>
    <n v="8453.8188129999999"/>
    <x v="2"/>
  </r>
  <r>
    <n v="202302"/>
    <x v="30"/>
    <s v="2023"/>
    <s v="02"/>
    <n v="10007000"/>
    <x v="7"/>
    <x v="0"/>
    <n v="1427351"/>
    <n v="754755854"/>
    <n v="1427.3510000000001"/>
    <n v="754755.85400000005"/>
    <n v="754.755854"/>
    <x v="2"/>
  </r>
  <r>
    <n v="202302"/>
    <x v="30"/>
    <s v="2023"/>
    <s v="02"/>
    <n v="10007000"/>
    <x v="7"/>
    <x v="1"/>
    <n v="116614"/>
    <n v="328006061"/>
    <n v="116.614"/>
    <n v="328006.06099999999"/>
    <n v="328.00606099999999"/>
    <x v="2"/>
  </r>
  <r>
    <n v="202302"/>
    <x v="30"/>
    <s v="2023"/>
    <s v="02"/>
    <n v="10007000"/>
    <x v="7"/>
    <x v="2"/>
    <n v="168829"/>
    <n v="514780307"/>
    <n v="168.82900000000001"/>
    <n v="514780.30699999997"/>
    <n v="514.78030699999999"/>
    <x v="2"/>
  </r>
  <r>
    <n v="202302"/>
    <x v="30"/>
    <s v="2023"/>
    <s v="02"/>
    <n v="10007000"/>
    <x v="7"/>
    <x v="3"/>
    <n v="1029812"/>
    <n v="1310568062"/>
    <n v="1029.8119999999999"/>
    <n v="1310568.0619999999"/>
    <n v="1310.5680620000001"/>
    <x v="2"/>
  </r>
  <r>
    <n v="202302"/>
    <x v="30"/>
    <s v="2023"/>
    <s v="02"/>
    <n v="10007000"/>
    <x v="7"/>
    <x v="4"/>
    <n v="724205"/>
    <n v="1536441773"/>
    <n v="724.20500000000004"/>
    <n v="1536441.773"/>
    <n v="1536.441773"/>
    <x v="2"/>
  </r>
  <r>
    <n v="202302"/>
    <x v="30"/>
    <s v="2023"/>
    <s v="02"/>
    <n v="10007000"/>
    <x v="7"/>
    <x v="5"/>
    <n v="1290508"/>
    <n v="1716903481"/>
    <n v="1290.508"/>
    <n v="1716903.4809999999"/>
    <n v="1716.9034810000001"/>
    <x v="2"/>
  </r>
  <r>
    <n v="202302"/>
    <x v="30"/>
    <s v="2023"/>
    <s v="02"/>
    <n v="10007000"/>
    <x v="7"/>
    <x v="6"/>
    <n v="874219"/>
    <n v="2230443246"/>
    <n v="874.21900000000005"/>
    <n v="2230443.2459999998"/>
    <n v="2230.4432459999998"/>
    <x v="2"/>
  </r>
  <r>
    <n v="202302"/>
    <x v="30"/>
    <s v="2023"/>
    <s v="02"/>
    <n v="10008000"/>
    <x v="8"/>
    <x v="0"/>
    <n v="466588"/>
    <n v="238568591"/>
    <n v="466.58800000000002"/>
    <n v="238568.59099999999"/>
    <n v="238.568591"/>
    <x v="2"/>
  </r>
  <r>
    <n v="202302"/>
    <x v="30"/>
    <s v="2023"/>
    <s v="02"/>
    <n v="10008000"/>
    <x v="8"/>
    <x v="1"/>
    <n v="37900"/>
    <n v="101279450"/>
    <n v="37.9"/>
    <n v="101279.45"/>
    <n v="101.27945"/>
    <x v="2"/>
  </r>
  <r>
    <n v="202302"/>
    <x v="30"/>
    <s v="2023"/>
    <s v="02"/>
    <n v="10008000"/>
    <x v="8"/>
    <x v="2"/>
    <n v="56219"/>
    <n v="181436258"/>
    <n v="56.219000000000001"/>
    <n v="181436.258"/>
    <n v="181.43625800000001"/>
    <x v="2"/>
  </r>
  <r>
    <n v="202302"/>
    <x v="30"/>
    <s v="2023"/>
    <s v="02"/>
    <n v="10008000"/>
    <x v="8"/>
    <x v="3"/>
    <n v="350228"/>
    <n v="436725276"/>
    <n v="350.22800000000001"/>
    <n v="436725.27600000001"/>
    <n v="436.72527600000001"/>
    <x v="2"/>
  </r>
  <r>
    <n v="202302"/>
    <x v="30"/>
    <s v="2023"/>
    <s v="02"/>
    <n v="10008000"/>
    <x v="8"/>
    <x v="4"/>
    <n v="333407"/>
    <n v="480721610"/>
    <n v="333.40699999999998"/>
    <n v="480721.61"/>
    <n v="480.72161"/>
    <x v="2"/>
  </r>
  <r>
    <n v="202302"/>
    <x v="30"/>
    <s v="2023"/>
    <s v="02"/>
    <n v="10008000"/>
    <x v="8"/>
    <x v="5"/>
    <n v="425212"/>
    <n v="542396927"/>
    <n v="425.21199999999999"/>
    <n v="542396.92700000003"/>
    <n v="542.39692700000001"/>
    <x v="2"/>
  </r>
  <r>
    <n v="202302"/>
    <x v="30"/>
    <s v="2023"/>
    <s v="02"/>
    <n v="10008000"/>
    <x v="8"/>
    <x v="6"/>
    <n v="303342"/>
    <n v="722530090"/>
    <n v="303.34199999999998"/>
    <n v="722530.09"/>
    <n v="722.53008999999997"/>
    <x v="2"/>
  </r>
  <r>
    <n v="202302"/>
    <x v="30"/>
    <s v="2023"/>
    <s v="02"/>
    <n v="10009000"/>
    <x v="9"/>
    <x v="0"/>
    <n v="553065"/>
    <n v="279716190"/>
    <n v="553.06500000000005"/>
    <n v="279716.19"/>
    <n v="279.71618999999998"/>
    <x v="2"/>
  </r>
  <r>
    <n v="202302"/>
    <x v="30"/>
    <s v="2023"/>
    <s v="02"/>
    <n v="10009000"/>
    <x v="9"/>
    <x v="1"/>
    <n v="51313"/>
    <n v="135155805"/>
    <n v="51.313000000000002"/>
    <n v="135155.80499999999"/>
    <n v="135.15580499999999"/>
    <x v="2"/>
  </r>
  <r>
    <n v="202302"/>
    <x v="30"/>
    <s v="2023"/>
    <s v="02"/>
    <n v="10009000"/>
    <x v="9"/>
    <x v="2"/>
    <n v="73723"/>
    <n v="224671494"/>
    <n v="73.722999999999999"/>
    <n v="224671.49400000001"/>
    <n v="224.671494"/>
    <x v="2"/>
  </r>
  <r>
    <n v="202302"/>
    <x v="30"/>
    <s v="2023"/>
    <s v="02"/>
    <n v="10009000"/>
    <x v="9"/>
    <x v="3"/>
    <n v="482067"/>
    <n v="601169812"/>
    <n v="482.06700000000001"/>
    <n v="601169.81200000003"/>
    <n v="601.16981199999998"/>
    <x v="2"/>
  </r>
  <r>
    <n v="202302"/>
    <x v="30"/>
    <s v="2023"/>
    <s v="02"/>
    <n v="10009000"/>
    <x v="9"/>
    <x v="4"/>
    <n v="303876"/>
    <n v="599663107"/>
    <n v="303.87599999999998"/>
    <n v="599663.10699999996"/>
    <n v="599.66310699999997"/>
    <x v="2"/>
  </r>
  <r>
    <n v="202302"/>
    <x v="30"/>
    <s v="2023"/>
    <s v="02"/>
    <n v="10009000"/>
    <x v="9"/>
    <x v="5"/>
    <n v="534679"/>
    <n v="718380644"/>
    <n v="534.67899999999997"/>
    <n v="718380.64399999997"/>
    <n v="718.38064399999996"/>
    <x v="2"/>
  </r>
  <r>
    <n v="202302"/>
    <x v="30"/>
    <s v="2023"/>
    <s v="02"/>
    <n v="10009000"/>
    <x v="9"/>
    <x v="6"/>
    <n v="362481"/>
    <n v="948383640"/>
    <n v="362.48099999999999"/>
    <n v="948383.64"/>
    <n v="948.38364000000001"/>
    <x v="2"/>
  </r>
  <r>
    <n v="202302"/>
    <x v="30"/>
    <s v="2023"/>
    <s v="02"/>
    <n v="10010000"/>
    <x v="10"/>
    <x v="0"/>
    <n v="384983"/>
    <n v="192686099"/>
    <n v="384.983"/>
    <n v="192686.09899999999"/>
    <n v="192.68609900000001"/>
    <x v="2"/>
  </r>
  <r>
    <n v="202302"/>
    <x v="30"/>
    <s v="2023"/>
    <s v="02"/>
    <n v="10010000"/>
    <x v="10"/>
    <x v="1"/>
    <n v="33781"/>
    <n v="89462975"/>
    <n v="33.780999999999999"/>
    <n v="89462.975000000006"/>
    <n v="89.462975"/>
    <x v="2"/>
  </r>
  <r>
    <n v="202302"/>
    <x v="30"/>
    <s v="2023"/>
    <s v="02"/>
    <n v="10010000"/>
    <x v="10"/>
    <x v="2"/>
    <n v="51858"/>
    <n v="150272609"/>
    <n v="51.857999999999997"/>
    <n v="150272.609"/>
    <n v="150.27260899999999"/>
    <x v="2"/>
  </r>
  <r>
    <n v="202302"/>
    <x v="30"/>
    <s v="2023"/>
    <s v="02"/>
    <n v="10010000"/>
    <x v="10"/>
    <x v="3"/>
    <n v="352927"/>
    <n v="425178798"/>
    <n v="352.92700000000002"/>
    <n v="425178.79800000001"/>
    <n v="425.17879799999997"/>
    <x v="2"/>
  </r>
  <r>
    <n v="202302"/>
    <x v="30"/>
    <s v="2023"/>
    <s v="02"/>
    <n v="10010000"/>
    <x v="10"/>
    <x v="4"/>
    <n v="228152"/>
    <n v="401555516"/>
    <n v="228.15199999999999"/>
    <n v="401555.516"/>
    <n v="401.55551600000001"/>
    <x v="2"/>
  </r>
  <r>
    <n v="202302"/>
    <x v="30"/>
    <s v="2023"/>
    <s v="02"/>
    <n v="10010000"/>
    <x v="10"/>
    <x v="5"/>
    <n v="405662"/>
    <n v="559782240"/>
    <n v="405.66199999999998"/>
    <n v="559782.24"/>
    <n v="559.78224"/>
    <x v="2"/>
  </r>
  <r>
    <n v="202302"/>
    <x v="30"/>
    <s v="2023"/>
    <s v="02"/>
    <n v="10010000"/>
    <x v="10"/>
    <x v="6"/>
    <n v="260617"/>
    <n v="699823941"/>
    <n v="260.61700000000002"/>
    <n v="699823.94099999999"/>
    <n v="699.82394099999999"/>
    <x v="2"/>
  </r>
  <r>
    <n v="202302"/>
    <x v="30"/>
    <s v="2023"/>
    <s v="02"/>
    <n v="10020000"/>
    <x v="11"/>
    <x v="0"/>
    <n v="399748"/>
    <n v="210201411"/>
    <n v="399.74799999999999"/>
    <n v="210201.41099999999"/>
    <n v="210.20141100000001"/>
    <x v="2"/>
  </r>
  <r>
    <n v="202302"/>
    <x v="30"/>
    <s v="2023"/>
    <s v="02"/>
    <n v="10020000"/>
    <x v="11"/>
    <x v="1"/>
    <n v="30766"/>
    <n v="93416299"/>
    <n v="30.765999999999998"/>
    <n v="93416.298999999999"/>
    <n v="93.416298999999995"/>
    <x v="2"/>
  </r>
  <r>
    <n v="202302"/>
    <x v="30"/>
    <s v="2023"/>
    <s v="02"/>
    <n v="10020000"/>
    <x v="11"/>
    <x v="2"/>
    <n v="50323"/>
    <n v="167924074"/>
    <n v="50.323"/>
    <n v="167924.07399999999"/>
    <n v="167.92407399999999"/>
    <x v="2"/>
  </r>
  <r>
    <n v="202302"/>
    <x v="30"/>
    <s v="2023"/>
    <s v="02"/>
    <n v="10020000"/>
    <x v="11"/>
    <x v="3"/>
    <n v="263817"/>
    <n v="333515465"/>
    <n v="263.81700000000001"/>
    <n v="333515.46500000003"/>
    <n v="333.51546500000001"/>
    <x v="2"/>
  </r>
  <r>
    <n v="202302"/>
    <x v="30"/>
    <s v="2023"/>
    <s v="02"/>
    <n v="10020000"/>
    <x v="11"/>
    <x v="4"/>
    <n v="189015"/>
    <n v="426603872"/>
    <n v="189.01499999999999"/>
    <n v="426603.87199999997"/>
    <n v="426.60387200000002"/>
    <x v="2"/>
  </r>
  <r>
    <n v="202302"/>
    <x v="30"/>
    <s v="2023"/>
    <s v="02"/>
    <n v="10020000"/>
    <x v="11"/>
    <x v="5"/>
    <n v="414114"/>
    <n v="572529140"/>
    <n v="414.11399999999998"/>
    <n v="572529.14"/>
    <n v="572.52913999999998"/>
    <x v="2"/>
  </r>
  <r>
    <n v="202302"/>
    <x v="30"/>
    <s v="2023"/>
    <s v="02"/>
    <n v="10020000"/>
    <x v="11"/>
    <x v="6"/>
    <n v="245846"/>
    <n v="646011536"/>
    <n v="245.846"/>
    <n v="646011.53599999996"/>
    <n v="646.01153599999998"/>
    <x v="2"/>
  </r>
  <r>
    <n v="202302"/>
    <x v="30"/>
    <s v="2023"/>
    <s v="02"/>
    <n v="67000000"/>
    <x v="12"/>
    <x v="0"/>
    <n v="2942102"/>
    <n v="1524343727"/>
    <n v="2942.1019999999999"/>
    <n v="1524343.727"/>
    <n v="1524.3437269999999"/>
    <x v="2"/>
  </r>
  <r>
    <n v="202302"/>
    <x v="30"/>
    <s v="2023"/>
    <s v="02"/>
    <n v="67000000"/>
    <x v="12"/>
    <x v="1"/>
    <n v="210711"/>
    <n v="575602026"/>
    <n v="210.71100000000001"/>
    <n v="575602.02599999995"/>
    <n v="575.60202600000002"/>
    <x v="2"/>
  </r>
  <r>
    <n v="202302"/>
    <x v="30"/>
    <s v="2023"/>
    <s v="02"/>
    <n v="67000000"/>
    <x v="12"/>
    <x v="2"/>
    <n v="386931"/>
    <n v="1233212165"/>
    <n v="386.93099999999998"/>
    <n v="1233212.165"/>
    <n v="1233.2121649999999"/>
    <x v="2"/>
  </r>
  <r>
    <n v="202302"/>
    <x v="30"/>
    <s v="2023"/>
    <s v="02"/>
    <n v="67000000"/>
    <x v="12"/>
    <x v="3"/>
    <n v="1966018"/>
    <n v="2396727991"/>
    <n v="1966.018"/>
    <n v="2396727.9909999999"/>
    <n v="2396.7279910000002"/>
    <x v="2"/>
  </r>
  <r>
    <n v="202302"/>
    <x v="30"/>
    <s v="2023"/>
    <s v="02"/>
    <n v="67000000"/>
    <x v="12"/>
    <x v="4"/>
    <n v="1436022"/>
    <n v="2813679425"/>
    <n v="1436.0219999999999"/>
    <n v="2813679.4249999998"/>
    <n v="2813.6794249999998"/>
    <x v="2"/>
  </r>
  <r>
    <n v="202302"/>
    <x v="30"/>
    <s v="2023"/>
    <s v="02"/>
    <n v="67000000"/>
    <x v="12"/>
    <x v="5"/>
    <n v="2957037"/>
    <n v="4051418730"/>
    <n v="2957.0369999999998"/>
    <n v="4051418.73"/>
    <n v="4051.4187299999999"/>
    <x v="2"/>
  </r>
  <r>
    <n v="202302"/>
    <x v="30"/>
    <s v="2023"/>
    <s v="02"/>
    <n v="67000000"/>
    <x v="12"/>
    <x v="6"/>
    <n v="1828682"/>
    <n v="4586910302"/>
    <n v="1828.682"/>
    <n v="4586910.3020000001"/>
    <n v="4586.9103020000002"/>
    <x v="2"/>
  </r>
  <r>
    <n v="202302"/>
    <x v="30"/>
    <s v="2023"/>
    <s v="02"/>
    <n v="64000000"/>
    <x v="13"/>
    <x v="0"/>
    <n v="4916216"/>
    <n v="2762022166"/>
    <n v="4916.2160000000003"/>
    <n v="2762022.1660000002"/>
    <n v="2762.0221660000002"/>
    <x v="2"/>
  </r>
  <r>
    <n v="202302"/>
    <x v="30"/>
    <s v="2023"/>
    <s v="02"/>
    <n v="64000000"/>
    <x v="13"/>
    <x v="1"/>
    <n v="324795"/>
    <n v="890822283"/>
    <n v="324.79500000000002"/>
    <n v="890822.28300000005"/>
    <n v="890.82228299999997"/>
    <x v="2"/>
  </r>
  <r>
    <n v="202302"/>
    <x v="30"/>
    <s v="2023"/>
    <s v="02"/>
    <n v="64000000"/>
    <x v="13"/>
    <x v="2"/>
    <n v="598785"/>
    <n v="1937303657"/>
    <n v="598.78499999999997"/>
    <n v="1937303.6569999999"/>
    <n v="1937.3036569999999"/>
    <x v="2"/>
  </r>
  <r>
    <n v="202302"/>
    <x v="30"/>
    <s v="2023"/>
    <s v="02"/>
    <n v="64000000"/>
    <x v="13"/>
    <x v="3"/>
    <n v="3012913"/>
    <n v="3664297106"/>
    <n v="3012.913"/>
    <n v="3664297.1060000001"/>
    <n v="3664.297106"/>
    <x v="2"/>
  </r>
  <r>
    <n v="202302"/>
    <x v="30"/>
    <s v="2023"/>
    <s v="02"/>
    <n v="64000000"/>
    <x v="13"/>
    <x v="4"/>
    <n v="2354737"/>
    <n v="4600524594"/>
    <n v="2354.7370000000001"/>
    <n v="4600524.5939999996"/>
    <n v="4600.5245940000004"/>
    <x v="2"/>
  </r>
  <r>
    <n v="202302"/>
    <x v="30"/>
    <s v="2023"/>
    <s v="02"/>
    <n v="64000000"/>
    <x v="13"/>
    <x v="5"/>
    <n v="4700927"/>
    <n v="6528151849"/>
    <n v="4700.9269999999997"/>
    <n v="6528151.8490000004"/>
    <n v="6528.1518489999999"/>
    <x v="2"/>
  </r>
  <r>
    <n v="202302"/>
    <x v="30"/>
    <s v="2023"/>
    <s v="02"/>
    <n v="64000000"/>
    <x v="13"/>
    <x v="6"/>
    <n v="2737798"/>
    <n v="7167464503"/>
    <n v="2737.7979999999998"/>
    <n v="7167464.5029999996"/>
    <n v="7167.4645030000001"/>
    <x v="2"/>
  </r>
  <r>
    <n v="202302"/>
    <x v="30"/>
    <s v="2023"/>
    <s v="02"/>
    <n v="10013000"/>
    <x v="14"/>
    <x v="0"/>
    <n v="695802"/>
    <n v="364942763"/>
    <n v="695.80200000000002"/>
    <n v="364942.76299999998"/>
    <n v="364.94276300000001"/>
    <x v="2"/>
  </r>
  <r>
    <n v="202302"/>
    <x v="30"/>
    <s v="2023"/>
    <s v="02"/>
    <n v="10013000"/>
    <x v="14"/>
    <x v="1"/>
    <n v="57363"/>
    <n v="142203366"/>
    <n v="57.363"/>
    <n v="142203.36600000001"/>
    <n v="142.20336599999999"/>
    <x v="2"/>
  </r>
  <r>
    <n v="202302"/>
    <x v="30"/>
    <s v="2023"/>
    <s v="02"/>
    <n v="10013000"/>
    <x v="14"/>
    <x v="2"/>
    <n v="99113"/>
    <n v="308466706"/>
    <n v="99.113"/>
    <n v="308466.70600000001"/>
    <n v="308.46670599999999"/>
    <x v="2"/>
  </r>
  <r>
    <n v="202302"/>
    <x v="30"/>
    <s v="2023"/>
    <s v="02"/>
    <n v="10013000"/>
    <x v="14"/>
    <x v="3"/>
    <n v="594175"/>
    <n v="719711932"/>
    <n v="594.17499999999995"/>
    <n v="719711.93200000003"/>
    <n v="719.71193200000005"/>
    <x v="2"/>
  </r>
  <r>
    <n v="202302"/>
    <x v="30"/>
    <s v="2023"/>
    <s v="02"/>
    <n v="10013000"/>
    <x v="14"/>
    <x v="4"/>
    <n v="397038"/>
    <n v="685383494"/>
    <n v="397.03800000000001"/>
    <n v="685383.49399999995"/>
    <n v="685.38349400000004"/>
    <x v="2"/>
  </r>
  <r>
    <n v="202302"/>
    <x v="30"/>
    <s v="2023"/>
    <s v="02"/>
    <n v="10013000"/>
    <x v="14"/>
    <x v="5"/>
    <n v="724874"/>
    <n v="993924228"/>
    <n v="724.87400000000002"/>
    <n v="993924.228"/>
    <n v="993.92422799999997"/>
    <x v="2"/>
  </r>
  <r>
    <n v="202302"/>
    <x v="30"/>
    <s v="2023"/>
    <s v="02"/>
    <n v="10013000"/>
    <x v="14"/>
    <x v="6"/>
    <n v="489848"/>
    <n v="1373698178"/>
    <n v="489.84800000000001"/>
    <n v="1373698.1780000001"/>
    <n v="1373.6981780000001"/>
    <x v="2"/>
  </r>
  <r>
    <n v="202302"/>
    <x v="30"/>
    <s v="2023"/>
    <s v="02"/>
    <n v="10017000"/>
    <x v="15"/>
    <x v="0"/>
    <n v="666405"/>
    <n v="348464113"/>
    <n v="666.40499999999997"/>
    <n v="348464.11300000001"/>
    <n v="348.464113"/>
    <x v="2"/>
  </r>
  <r>
    <n v="202302"/>
    <x v="30"/>
    <s v="2023"/>
    <s v="02"/>
    <n v="10017000"/>
    <x v="15"/>
    <x v="1"/>
    <n v="47037"/>
    <n v="135692228"/>
    <n v="47.036999999999999"/>
    <n v="135692.228"/>
    <n v="135.692228"/>
    <x v="2"/>
  </r>
  <r>
    <n v="202302"/>
    <x v="30"/>
    <s v="2023"/>
    <s v="02"/>
    <n v="10017000"/>
    <x v="15"/>
    <x v="2"/>
    <n v="67857"/>
    <n v="225164800"/>
    <n v="67.856999999999999"/>
    <n v="225164.79999999999"/>
    <n v="225.16480000000001"/>
    <x v="2"/>
  </r>
  <r>
    <n v="202302"/>
    <x v="30"/>
    <s v="2023"/>
    <s v="02"/>
    <n v="10017000"/>
    <x v="15"/>
    <x v="3"/>
    <n v="400365"/>
    <n v="421220652"/>
    <n v="400.36500000000001"/>
    <n v="421220.652"/>
    <n v="421.22065199999997"/>
    <x v="2"/>
  </r>
  <r>
    <n v="202302"/>
    <x v="30"/>
    <s v="2023"/>
    <s v="02"/>
    <n v="10017000"/>
    <x v="15"/>
    <x v="4"/>
    <n v="343547"/>
    <n v="630209115"/>
    <n v="343.54700000000003"/>
    <n v="630209.11499999999"/>
    <n v="630.209115"/>
    <x v="2"/>
  </r>
  <r>
    <n v="202302"/>
    <x v="30"/>
    <s v="2023"/>
    <s v="02"/>
    <n v="10017000"/>
    <x v="15"/>
    <x v="5"/>
    <n v="615641"/>
    <n v="745801159"/>
    <n v="615.64099999999996"/>
    <n v="745801.15899999999"/>
    <n v="745.80115899999998"/>
    <x v="2"/>
  </r>
  <r>
    <n v="202302"/>
    <x v="30"/>
    <s v="2023"/>
    <s v="02"/>
    <n v="10017000"/>
    <x v="15"/>
    <x v="6"/>
    <n v="413241"/>
    <n v="874837570"/>
    <n v="413.24099999999999"/>
    <n v="874837.57"/>
    <n v="874.83757000000003"/>
    <x v="2"/>
  </r>
  <r>
    <n v="202302"/>
    <x v="30"/>
    <s v="2023"/>
    <s v="02"/>
    <n v="10002000"/>
    <x v="16"/>
    <x v="0"/>
    <n v="527346"/>
    <n v="263027475"/>
    <n v="527.346"/>
    <n v="263027.47499999998"/>
    <n v="263.02747499999998"/>
    <x v="2"/>
  </r>
  <r>
    <n v="202302"/>
    <x v="30"/>
    <s v="2023"/>
    <s v="02"/>
    <n v="10002000"/>
    <x v="16"/>
    <x v="1"/>
    <n v="39570"/>
    <n v="118876650"/>
    <n v="39.57"/>
    <n v="118876.65"/>
    <n v="118.87665"/>
    <x v="2"/>
  </r>
  <r>
    <n v="202302"/>
    <x v="30"/>
    <s v="2023"/>
    <s v="02"/>
    <n v="10002000"/>
    <x v="16"/>
    <x v="2"/>
    <n v="68760"/>
    <n v="233025879"/>
    <n v="68.760000000000005"/>
    <n v="233025.87899999999"/>
    <n v="233.025879"/>
    <x v="2"/>
  </r>
  <r>
    <n v="202302"/>
    <x v="30"/>
    <s v="2023"/>
    <s v="02"/>
    <n v="10002000"/>
    <x v="16"/>
    <x v="3"/>
    <n v="350850"/>
    <n v="397368560"/>
    <n v="350.85"/>
    <n v="397368.56"/>
    <n v="397.36856"/>
    <x v="2"/>
  </r>
  <r>
    <n v="202302"/>
    <x v="30"/>
    <s v="2023"/>
    <s v="02"/>
    <n v="10002000"/>
    <x v="16"/>
    <x v="4"/>
    <n v="288789"/>
    <n v="528235374"/>
    <n v="288.78899999999999"/>
    <n v="528235.37399999995"/>
    <n v="528.23537399999998"/>
    <x v="2"/>
  </r>
  <r>
    <n v="202302"/>
    <x v="30"/>
    <s v="2023"/>
    <s v="02"/>
    <n v="10002000"/>
    <x v="16"/>
    <x v="5"/>
    <n v="532874"/>
    <n v="659774775"/>
    <n v="532.87400000000002"/>
    <n v="659774.77500000002"/>
    <n v="659.77477499999998"/>
    <x v="2"/>
  </r>
  <r>
    <n v="202302"/>
    <x v="30"/>
    <s v="2023"/>
    <s v="02"/>
    <n v="10002000"/>
    <x v="16"/>
    <x v="6"/>
    <n v="320135"/>
    <n v="796470580"/>
    <n v="320.13499999999999"/>
    <n v="796470.58"/>
    <n v="796.47058000000004"/>
    <x v="2"/>
  </r>
  <r>
    <n v="202302"/>
    <x v="30"/>
    <s v="2023"/>
    <s v="02"/>
    <n v="10015000"/>
    <x v="17"/>
    <x v="0"/>
    <n v="382215"/>
    <n v="224002313"/>
    <n v="382.21499999999997"/>
    <n v="224002.31299999999"/>
    <n v="224.00231299999999"/>
    <x v="2"/>
  </r>
  <r>
    <n v="202302"/>
    <x v="30"/>
    <s v="2023"/>
    <s v="02"/>
    <n v="10015000"/>
    <x v="17"/>
    <x v="1"/>
    <n v="26546"/>
    <n v="71901739"/>
    <n v="26.545999999999999"/>
    <n v="71901.739000000001"/>
    <n v="71.901739000000006"/>
    <x v="2"/>
  </r>
  <r>
    <n v="202302"/>
    <x v="30"/>
    <s v="2023"/>
    <s v="02"/>
    <n v="10015000"/>
    <x v="17"/>
    <x v="2"/>
    <n v="48942"/>
    <n v="166248453"/>
    <n v="48.942"/>
    <n v="166248.45300000001"/>
    <n v="166.24845300000001"/>
    <x v="2"/>
  </r>
  <r>
    <n v="202302"/>
    <x v="30"/>
    <s v="2023"/>
    <s v="02"/>
    <n v="10015000"/>
    <x v="17"/>
    <x v="3"/>
    <n v="251252"/>
    <n v="266800191"/>
    <n v="251.25200000000001"/>
    <n v="266800.19099999999"/>
    <n v="266.80019099999998"/>
    <x v="2"/>
  </r>
  <r>
    <n v="202302"/>
    <x v="30"/>
    <s v="2023"/>
    <s v="02"/>
    <n v="10015000"/>
    <x v="17"/>
    <x v="4"/>
    <n v="194745"/>
    <n v="346802830"/>
    <n v="194.745"/>
    <n v="346802.83"/>
    <n v="346.80282999999997"/>
    <x v="2"/>
  </r>
  <r>
    <n v="202302"/>
    <x v="30"/>
    <s v="2023"/>
    <s v="02"/>
    <n v="10015000"/>
    <x v="17"/>
    <x v="5"/>
    <n v="352040"/>
    <n v="457653282"/>
    <n v="352.04"/>
    <n v="457653.28200000001"/>
    <n v="457.65328199999999"/>
    <x v="2"/>
  </r>
  <r>
    <n v="202302"/>
    <x v="30"/>
    <s v="2023"/>
    <s v="02"/>
    <n v="10015000"/>
    <x v="17"/>
    <x v="6"/>
    <n v="212574"/>
    <n v="558831315"/>
    <n v="212.57400000000001"/>
    <n v="558831.31499999994"/>
    <n v="558.83131500000002"/>
    <x v="2"/>
  </r>
  <r>
    <n v="202302"/>
    <x v="30"/>
    <s v="2023"/>
    <s v="02"/>
    <n v="10014000"/>
    <x v="18"/>
    <x v="0"/>
    <n v="186347"/>
    <n v="93024786"/>
    <n v="186.34700000000001"/>
    <n v="93024.785999999993"/>
    <n v="93.024786000000006"/>
    <x v="2"/>
  </r>
  <r>
    <n v="202302"/>
    <x v="30"/>
    <s v="2023"/>
    <s v="02"/>
    <n v="10014000"/>
    <x v="18"/>
    <x v="1"/>
    <n v="15574"/>
    <n v="38332662"/>
    <n v="15.574"/>
    <n v="38332.661999999997"/>
    <n v="38.332661999999999"/>
    <x v="2"/>
  </r>
  <r>
    <n v="202302"/>
    <x v="30"/>
    <s v="2023"/>
    <s v="02"/>
    <n v="10014000"/>
    <x v="18"/>
    <x v="2"/>
    <n v="24586"/>
    <n v="82001987"/>
    <n v="24.585999999999999"/>
    <n v="82001.986999999994"/>
    <n v="82.001987"/>
    <x v="2"/>
  </r>
  <r>
    <n v="202302"/>
    <x v="30"/>
    <s v="2023"/>
    <s v="02"/>
    <n v="10014000"/>
    <x v="18"/>
    <x v="3"/>
    <n v="143370"/>
    <n v="153533032"/>
    <n v="143.37"/>
    <n v="153533.03200000001"/>
    <n v="153.53303199999999"/>
    <x v="2"/>
  </r>
  <r>
    <n v="202302"/>
    <x v="30"/>
    <s v="2023"/>
    <s v="02"/>
    <n v="10014000"/>
    <x v="18"/>
    <x v="4"/>
    <n v="101236"/>
    <n v="170028433"/>
    <n v="101.236"/>
    <n v="170028.43299999999"/>
    <n v="170.02843300000001"/>
    <x v="2"/>
  </r>
  <r>
    <n v="202302"/>
    <x v="30"/>
    <s v="2023"/>
    <s v="02"/>
    <n v="10014000"/>
    <x v="18"/>
    <x v="5"/>
    <n v="176804"/>
    <n v="216056825"/>
    <n v="176.804"/>
    <n v="216056.82500000001"/>
    <n v="216.056825"/>
    <x v="2"/>
  </r>
  <r>
    <n v="202302"/>
    <x v="30"/>
    <s v="2023"/>
    <s v="02"/>
    <n v="10014000"/>
    <x v="18"/>
    <x v="6"/>
    <n v="103042"/>
    <n v="283612708"/>
    <n v="103.042"/>
    <n v="283612.70799999998"/>
    <n v="283.612708"/>
    <x v="2"/>
  </r>
  <r>
    <n v="202302"/>
    <x v="30"/>
    <s v="2023"/>
    <s v="02"/>
    <n v="10016000"/>
    <x v="19"/>
    <x v="0"/>
    <n v="79131"/>
    <n v="39660945"/>
    <n v="79.131"/>
    <n v="39660.945"/>
    <n v="39.660944999999998"/>
    <x v="2"/>
  </r>
  <r>
    <n v="202302"/>
    <x v="30"/>
    <s v="2023"/>
    <s v="02"/>
    <n v="10016000"/>
    <x v="19"/>
    <x v="1"/>
    <n v="7306"/>
    <n v="22792387"/>
    <n v="7.306"/>
    <n v="22792.386999999999"/>
    <n v="22.792387000000002"/>
    <x v="2"/>
  </r>
  <r>
    <n v="202302"/>
    <x v="30"/>
    <s v="2023"/>
    <s v="02"/>
    <n v="10016000"/>
    <x v="19"/>
    <x v="2"/>
    <n v="13052"/>
    <n v="45192018"/>
    <n v="13.052"/>
    <n v="45192.017999999996"/>
    <n v="45.192017999999997"/>
    <x v="2"/>
  </r>
  <r>
    <n v="202302"/>
    <x v="30"/>
    <s v="2023"/>
    <s v="02"/>
    <n v="10016000"/>
    <x v="19"/>
    <x v="3"/>
    <n v="65437"/>
    <n v="104924028"/>
    <n v="65.436999999999998"/>
    <n v="104924.02800000001"/>
    <n v="104.92402800000001"/>
    <x v="2"/>
  </r>
  <r>
    <n v="202302"/>
    <x v="30"/>
    <s v="2023"/>
    <s v="02"/>
    <n v="10016000"/>
    <x v="19"/>
    <x v="4"/>
    <n v="51654"/>
    <n v="78740483"/>
    <n v="51.654000000000003"/>
    <n v="78740.482999999993"/>
    <n v="78.740482999999998"/>
    <x v="2"/>
  </r>
  <r>
    <n v="202302"/>
    <x v="30"/>
    <s v="2023"/>
    <s v="02"/>
    <n v="10016000"/>
    <x v="19"/>
    <x v="5"/>
    <n v="85880"/>
    <n v="103551627"/>
    <n v="85.88"/>
    <n v="103551.62699999999"/>
    <n v="103.551627"/>
    <x v="2"/>
  </r>
  <r>
    <n v="202302"/>
    <x v="30"/>
    <s v="2023"/>
    <s v="02"/>
    <n v="10016000"/>
    <x v="19"/>
    <x v="6"/>
    <n v="46571"/>
    <n v="123558484"/>
    <n v="46.570999999999998"/>
    <n v="123558.484"/>
    <n v="123.55848400000001"/>
    <x v="2"/>
  </r>
  <r>
    <n v="202302"/>
    <x v="30"/>
    <s v="2023"/>
    <s v="02"/>
    <s v="9002000"/>
    <x v="20"/>
    <x v="0"/>
    <n v="69821"/>
    <n v="58044104"/>
    <n v="69.820999999999998"/>
    <n v="58044.103999999999"/>
    <n v="58.044103999999997"/>
    <x v="2"/>
  </r>
  <r>
    <n v="202302"/>
    <x v="30"/>
    <s v="2023"/>
    <s v="02"/>
    <s v="9002000"/>
    <x v="20"/>
    <x v="1"/>
    <n v="6148"/>
    <n v="26296766"/>
    <n v="6.1479999999999997"/>
    <n v="26296.766"/>
    <n v="26.296766000000002"/>
    <x v="2"/>
  </r>
  <r>
    <n v="202302"/>
    <x v="30"/>
    <s v="2023"/>
    <s v="02"/>
    <s v="9002000"/>
    <x v="20"/>
    <x v="2"/>
    <n v="11120"/>
    <n v="36088475"/>
    <n v="11.12"/>
    <n v="36088.474999999999"/>
    <n v="36.088475000000003"/>
    <x v="2"/>
  </r>
  <r>
    <n v="202302"/>
    <x v="30"/>
    <s v="2023"/>
    <s v="02"/>
    <s v="9002000"/>
    <x v="20"/>
    <x v="3"/>
    <n v="44007"/>
    <n v="66758238"/>
    <n v="44.006999999999998"/>
    <n v="66758.237999999998"/>
    <n v="66.758238000000006"/>
    <x v="2"/>
  </r>
  <r>
    <n v="202302"/>
    <x v="30"/>
    <s v="2023"/>
    <s v="02"/>
    <s v="9002000"/>
    <x v="20"/>
    <x v="4"/>
    <n v="42482"/>
    <n v="75547989"/>
    <n v="42.481999999999999"/>
    <n v="75547.989000000001"/>
    <n v="75.547989000000001"/>
    <x v="2"/>
  </r>
  <r>
    <n v="202302"/>
    <x v="30"/>
    <s v="2023"/>
    <s v="02"/>
    <s v="9002000"/>
    <x v="20"/>
    <x v="5"/>
    <n v="88549"/>
    <n v="113218777"/>
    <n v="88.549000000000007"/>
    <n v="113218.777"/>
    <n v="113.218777"/>
    <x v="2"/>
  </r>
  <r>
    <n v="202302"/>
    <x v="30"/>
    <s v="2023"/>
    <s v="02"/>
    <s v="9002000"/>
    <x v="20"/>
    <x v="6"/>
    <n v="40548"/>
    <n v="101606425"/>
    <n v="40.548000000000002"/>
    <n v="101606.425"/>
    <n v="101.606425"/>
    <x v="2"/>
  </r>
  <r>
    <n v="202302"/>
    <x v="30"/>
    <s v="2023"/>
    <s v="02"/>
    <n v="9007000"/>
    <x v="21"/>
    <x v="0"/>
    <n v="10180"/>
    <n v="5861232"/>
    <n v="10.18"/>
    <n v="5861.232"/>
    <n v="5.8612320000000002"/>
    <x v="2"/>
  </r>
  <r>
    <n v="202302"/>
    <x v="30"/>
    <s v="2023"/>
    <s v="02"/>
    <n v="9007000"/>
    <x v="21"/>
    <x v="1"/>
    <n v="857"/>
    <n v="2131569"/>
    <n v="0.85699999999999998"/>
    <n v="2131.569"/>
    <n v="2.1315689999999998"/>
    <x v="2"/>
  </r>
  <r>
    <n v="202302"/>
    <x v="30"/>
    <s v="2023"/>
    <s v="02"/>
    <n v="9007000"/>
    <x v="21"/>
    <x v="2"/>
    <n v="1600"/>
    <n v="5096943"/>
    <n v="1.6"/>
    <n v="5096.9430000000002"/>
    <n v="5.0969429999999996"/>
    <x v="2"/>
  </r>
  <r>
    <n v="202302"/>
    <x v="30"/>
    <s v="2023"/>
    <s v="02"/>
    <n v="9007000"/>
    <x v="21"/>
    <x v="3"/>
    <n v="9236"/>
    <n v="17729845"/>
    <n v="9.2360000000000007"/>
    <n v="17729.845000000001"/>
    <n v="17.729845000000001"/>
    <x v="2"/>
  </r>
  <r>
    <n v="202302"/>
    <x v="30"/>
    <s v="2023"/>
    <s v="02"/>
    <n v="9007000"/>
    <x v="21"/>
    <x v="4"/>
    <n v="6945"/>
    <n v="12336391"/>
    <n v="6.9450000000000003"/>
    <n v="12336.391"/>
    <n v="12.336391000000001"/>
    <x v="2"/>
  </r>
  <r>
    <n v="202302"/>
    <x v="30"/>
    <s v="2023"/>
    <s v="02"/>
    <n v="9007000"/>
    <x v="21"/>
    <x v="5"/>
    <n v="9224"/>
    <n v="12705773"/>
    <n v="9.2240000000000002"/>
    <n v="12705.772999999999"/>
    <n v="12.705773000000001"/>
    <x v="2"/>
  </r>
  <r>
    <n v="202302"/>
    <x v="30"/>
    <s v="2023"/>
    <s v="02"/>
    <n v="9007000"/>
    <x v="21"/>
    <x v="6"/>
    <n v="6768"/>
    <n v="16138812"/>
    <n v="6.7679999999999998"/>
    <n v="16138.812"/>
    <n v="16.138812000000001"/>
    <x v="2"/>
  </r>
  <r>
    <n v="202303"/>
    <x v="31"/>
    <s v="2023"/>
    <s v="03"/>
    <n v="63000000"/>
    <x v="0"/>
    <x v="0"/>
    <n v="12066976"/>
    <n v="7012386983"/>
    <n v="12066.976000000001"/>
    <n v="7012386.983"/>
    <n v="7012.3869830000003"/>
    <x v="2"/>
  </r>
  <r>
    <n v="202303"/>
    <x v="31"/>
    <s v="2023"/>
    <s v="03"/>
    <n v="63000000"/>
    <x v="0"/>
    <x v="1"/>
    <n v="584860"/>
    <n v="2517519395"/>
    <n v="584.86"/>
    <n v="2517519.395"/>
    <n v="2517.5193949999998"/>
    <x v="2"/>
  </r>
  <r>
    <n v="202303"/>
    <x v="31"/>
    <s v="2023"/>
    <s v="03"/>
    <n v="63000000"/>
    <x v="0"/>
    <x v="2"/>
    <n v="851319"/>
    <n v="3926350291"/>
    <n v="851.31899999999996"/>
    <n v="3926350.2910000002"/>
    <n v="3926.3502910000002"/>
    <x v="2"/>
  </r>
  <r>
    <n v="202303"/>
    <x v="31"/>
    <s v="2023"/>
    <s v="03"/>
    <n v="63000000"/>
    <x v="0"/>
    <x v="3"/>
    <n v="5218799"/>
    <n v="6024970387"/>
    <n v="5218.799"/>
    <n v="6024970.3870000001"/>
    <n v="6024.9703870000003"/>
    <x v="2"/>
  </r>
  <r>
    <n v="202303"/>
    <x v="31"/>
    <s v="2023"/>
    <s v="03"/>
    <n v="63000000"/>
    <x v="0"/>
    <x v="4"/>
    <n v="4268583"/>
    <n v="10258088155"/>
    <n v="4268.5829999999996"/>
    <n v="10258088.154999999"/>
    <n v="10258.088154999999"/>
    <x v="2"/>
  </r>
  <r>
    <n v="202303"/>
    <x v="31"/>
    <s v="2023"/>
    <s v="03"/>
    <n v="63000000"/>
    <x v="0"/>
    <x v="5"/>
    <n v="8390877"/>
    <n v="11980568498"/>
    <n v="8390.8770000000004"/>
    <n v="11980568.498"/>
    <n v="11980.568498000001"/>
    <x v="2"/>
  </r>
  <r>
    <n v="202303"/>
    <x v="31"/>
    <s v="2023"/>
    <s v="03"/>
    <n v="63000000"/>
    <x v="0"/>
    <x v="6"/>
    <n v="5000370"/>
    <n v="15104756310"/>
    <n v="5000.37"/>
    <n v="15104756.310000001"/>
    <n v="15104.756310000001"/>
    <x v="2"/>
  </r>
  <r>
    <n v="202303"/>
    <x v="31"/>
    <s v="2023"/>
    <s v="03"/>
    <n v="65000000"/>
    <x v="1"/>
    <x v="0"/>
    <n v="13248607"/>
    <n v="6360037538"/>
    <n v="13248.607"/>
    <n v="6360037.5379999997"/>
    <n v="6360.0375379999996"/>
    <x v="2"/>
  </r>
  <r>
    <n v="202303"/>
    <x v="31"/>
    <s v="2023"/>
    <s v="03"/>
    <n v="65000000"/>
    <x v="1"/>
    <x v="1"/>
    <n v="741704"/>
    <n v="2250457960"/>
    <n v="741.70399999999995"/>
    <n v="2250457.96"/>
    <n v="2250.4579600000002"/>
    <x v="2"/>
  </r>
  <r>
    <n v="202303"/>
    <x v="31"/>
    <s v="2023"/>
    <s v="03"/>
    <n v="65000000"/>
    <x v="1"/>
    <x v="2"/>
    <n v="1097800"/>
    <n v="3664696596"/>
    <n v="1097.8"/>
    <n v="3664696.5959999999"/>
    <n v="3664.6965960000002"/>
    <x v="2"/>
  </r>
  <r>
    <n v="202303"/>
    <x v="31"/>
    <s v="2023"/>
    <s v="03"/>
    <n v="65000000"/>
    <x v="1"/>
    <x v="3"/>
    <n v="6272532"/>
    <n v="7005030601"/>
    <n v="6272.5320000000002"/>
    <n v="7005030.6009999998"/>
    <n v="7005.0306010000004"/>
    <x v="2"/>
  </r>
  <r>
    <n v="202303"/>
    <x v="31"/>
    <s v="2023"/>
    <s v="03"/>
    <n v="65000000"/>
    <x v="1"/>
    <x v="4"/>
    <n v="5260700"/>
    <n v="9854995992"/>
    <n v="5260.7"/>
    <n v="9854995.9920000006"/>
    <n v="9854.9959920000001"/>
    <x v="2"/>
  </r>
  <r>
    <n v="202303"/>
    <x v="31"/>
    <s v="2023"/>
    <s v="03"/>
    <n v="65000000"/>
    <x v="1"/>
    <x v="5"/>
    <n v="10690115"/>
    <n v="13304813038"/>
    <n v="10690.115"/>
    <n v="13304813.038000001"/>
    <n v="13304.813038"/>
    <x v="2"/>
  </r>
  <r>
    <n v="202303"/>
    <x v="31"/>
    <s v="2023"/>
    <s v="03"/>
    <n v="65000000"/>
    <x v="1"/>
    <x v="6"/>
    <n v="6669272"/>
    <n v="17763331801"/>
    <n v="6669.2719999999999"/>
    <n v="17763331.800999999"/>
    <n v="17763.331801"/>
    <x v="2"/>
  </r>
  <r>
    <n v="202303"/>
    <x v="31"/>
    <s v="2023"/>
    <s v="03"/>
    <n v="68000000"/>
    <x v="2"/>
    <x v="0"/>
    <n v="5822428"/>
    <n v="2700411588"/>
    <n v="5822.4279999999999"/>
    <n v="2700411.588"/>
    <n v="2700.4115879999999"/>
    <x v="2"/>
  </r>
  <r>
    <n v="202303"/>
    <x v="31"/>
    <s v="2023"/>
    <s v="03"/>
    <n v="68000000"/>
    <x v="2"/>
    <x v="1"/>
    <n v="320407"/>
    <n v="961227767"/>
    <n v="320.40699999999998"/>
    <n v="961227.76699999999"/>
    <n v="961.22776699999997"/>
    <x v="2"/>
  </r>
  <r>
    <n v="202303"/>
    <x v="31"/>
    <s v="2023"/>
    <s v="03"/>
    <n v="68000000"/>
    <x v="2"/>
    <x v="2"/>
    <n v="517911"/>
    <n v="1647353736"/>
    <n v="517.91099999999994"/>
    <n v="1647353.736"/>
    <n v="1647.353736"/>
    <x v="2"/>
  </r>
  <r>
    <n v="202303"/>
    <x v="31"/>
    <s v="2023"/>
    <s v="03"/>
    <n v="68000000"/>
    <x v="2"/>
    <x v="3"/>
    <n v="3076166"/>
    <n v="3901014121"/>
    <n v="3076.1660000000002"/>
    <n v="3901014.1209999998"/>
    <n v="3901.0141210000002"/>
    <x v="2"/>
  </r>
  <r>
    <n v="202303"/>
    <x v="31"/>
    <s v="2023"/>
    <s v="03"/>
    <n v="68000000"/>
    <x v="2"/>
    <x v="4"/>
    <n v="2479377"/>
    <n v="4302830552"/>
    <n v="2479.377"/>
    <n v="4302830.5520000001"/>
    <n v="4302.8305520000004"/>
    <x v="2"/>
  </r>
  <r>
    <n v="202303"/>
    <x v="31"/>
    <s v="2023"/>
    <s v="03"/>
    <n v="68000000"/>
    <x v="2"/>
    <x v="5"/>
    <n v="4600169"/>
    <n v="6341659257"/>
    <n v="4600.1689999999999"/>
    <n v="6341659.2570000002"/>
    <n v="6341.6592570000003"/>
    <x v="2"/>
  </r>
  <r>
    <n v="202303"/>
    <x v="31"/>
    <s v="2023"/>
    <s v="03"/>
    <n v="68000000"/>
    <x v="2"/>
    <x v="6"/>
    <n v="3079160"/>
    <n v="8274599462"/>
    <n v="3079.16"/>
    <n v="8274599.4620000003"/>
    <n v="8274.5994620000001"/>
    <x v="2"/>
  </r>
  <r>
    <n v="202303"/>
    <x v="31"/>
    <s v="2023"/>
    <s v="03"/>
    <n v="10004000"/>
    <x v="3"/>
    <x v="0"/>
    <n v="1698464"/>
    <n v="863770748"/>
    <n v="1698.4639999999999"/>
    <n v="863770.74800000002"/>
    <n v="863.77074800000003"/>
    <x v="2"/>
  </r>
  <r>
    <n v="202303"/>
    <x v="31"/>
    <s v="2023"/>
    <s v="03"/>
    <n v="10004000"/>
    <x v="3"/>
    <x v="1"/>
    <n v="86845"/>
    <n v="297910617"/>
    <n v="86.844999999999999"/>
    <n v="297910.61700000003"/>
    <n v="297.910617"/>
    <x v="2"/>
  </r>
  <r>
    <n v="202303"/>
    <x v="31"/>
    <s v="2023"/>
    <s v="03"/>
    <n v="10004000"/>
    <x v="3"/>
    <x v="2"/>
    <n v="143312"/>
    <n v="543357822"/>
    <n v="143.31200000000001"/>
    <n v="543357.82200000004"/>
    <n v="543.35782200000006"/>
    <x v="2"/>
  </r>
  <r>
    <n v="202303"/>
    <x v="31"/>
    <s v="2023"/>
    <s v="03"/>
    <n v="10004000"/>
    <x v="3"/>
    <x v="3"/>
    <n v="850852"/>
    <n v="1183358327"/>
    <n v="850.85199999999998"/>
    <n v="1183358.327"/>
    <n v="1183.3583269999999"/>
    <x v="2"/>
  </r>
  <r>
    <n v="202303"/>
    <x v="31"/>
    <s v="2023"/>
    <s v="03"/>
    <n v="10004000"/>
    <x v="3"/>
    <x v="4"/>
    <n v="826991"/>
    <n v="1404388294"/>
    <n v="826.99099999999999"/>
    <n v="1404388.294"/>
    <n v="1404.3882940000001"/>
    <x v="2"/>
  </r>
  <r>
    <n v="202303"/>
    <x v="31"/>
    <s v="2023"/>
    <s v="03"/>
    <n v="10004000"/>
    <x v="3"/>
    <x v="5"/>
    <n v="1276331"/>
    <n v="1791953416"/>
    <n v="1276.3309999999999"/>
    <n v="1791953.416"/>
    <n v="1791.9534160000001"/>
    <x v="2"/>
  </r>
  <r>
    <n v="202303"/>
    <x v="31"/>
    <s v="2023"/>
    <s v="03"/>
    <n v="10004000"/>
    <x v="3"/>
    <x v="6"/>
    <n v="879810"/>
    <n v="2281249173"/>
    <n v="879.81"/>
    <n v="2281249.173"/>
    <n v="2281.2491730000002"/>
    <x v="2"/>
  </r>
  <r>
    <n v="202303"/>
    <x v="31"/>
    <s v="2023"/>
    <s v="03"/>
    <n v="10018000"/>
    <x v="4"/>
    <x v="0"/>
    <n v="1648266"/>
    <n v="809579084"/>
    <n v="1648.2660000000001"/>
    <n v="809579.08400000003"/>
    <n v="809.57908399999997"/>
    <x v="2"/>
  </r>
  <r>
    <n v="202303"/>
    <x v="31"/>
    <s v="2023"/>
    <s v="03"/>
    <n v="10018000"/>
    <x v="4"/>
    <x v="1"/>
    <n v="77848"/>
    <n v="288195763"/>
    <n v="77.847999999999999"/>
    <n v="288195.76299999998"/>
    <n v="288.195763"/>
    <x v="2"/>
  </r>
  <r>
    <n v="202303"/>
    <x v="31"/>
    <s v="2023"/>
    <s v="03"/>
    <n v="10018000"/>
    <x v="4"/>
    <x v="2"/>
    <n v="137089"/>
    <n v="543712831"/>
    <n v="137.089"/>
    <n v="543712.83100000001"/>
    <n v="543.71283100000005"/>
    <x v="2"/>
  </r>
  <r>
    <n v="202303"/>
    <x v="31"/>
    <s v="2023"/>
    <s v="03"/>
    <n v="10018000"/>
    <x v="4"/>
    <x v="3"/>
    <n v="739494"/>
    <n v="980614318"/>
    <n v="739.49400000000003"/>
    <n v="980614.31799999997"/>
    <n v="980.61431800000003"/>
    <x v="2"/>
  </r>
  <r>
    <n v="202303"/>
    <x v="31"/>
    <s v="2023"/>
    <s v="03"/>
    <n v="10018000"/>
    <x v="4"/>
    <x v="4"/>
    <n v="608213"/>
    <n v="1367417595"/>
    <n v="608.21299999999997"/>
    <n v="1367417.595"/>
    <n v="1367.4175949999999"/>
    <x v="2"/>
  </r>
  <r>
    <n v="202303"/>
    <x v="31"/>
    <s v="2023"/>
    <s v="03"/>
    <n v="10018000"/>
    <x v="4"/>
    <x v="5"/>
    <n v="1268407"/>
    <n v="1773677298"/>
    <n v="1268.4069999999999"/>
    <n v="1773677.298"/>
    <n v="1773.6772980000001"/>
    <x v="2"/>
  </r>
  <r>
    <n v="202303"/>
    <x v="31"/>
    <s v="2023"/>
    <s v="03"/>
    <n v="10018000"/>
    <x v="4"/>
    <x v="6"/>
    <n v="806745"/>
    <n v="2052613318"/>
    <n v="806.745"/>
    <n v="2052613.318"/>
    <n v="2052.6133180000002"/>
    <x v="2"/>
  </r>
  <r>
    <n v="202303"/>
    <x v="31"/>
    <s v="2023"/>
    <s v="03"/>
    <n v="10005000"/>
    <x v="5"/>
    <x v="0"/>
    <n v="817493"/>
    <n v="369817758"/>
    <n v="817.49300000000005"/>
    <n v="369817.75799999997"/>
    <n v="369.81775800000003"/>
    <x v="2"/>
  </r>
  <r>
    <n v="202303"/>
    <x v="31"/>
    <s v="2023"/>
    <s v="03"/>
    <n v="10005000"/>
    <x v="5"/>
    <x v="1"/>
    <n v="53546"/>
    <n v="162632501"/>
    <n v="53.545999999999999"/>
    <n v="162632.50099999999"/>
    <n v="162.63250099999999"/>
    <x v="2"/>
  </r>
  <r>
    <n v="202303"/>
    <x v="31"/>
    <s v="2023"/>
    <s v="03"/>
    <n v="10005000"/>
    <x v="5"/>
    <x v="2"/>
    <n v="82738"/>
    <n v="254709531"/>
    <n v="82.738"/>
    <n v="254709.53099999999"/>
    <n v="254.709531"/>
    <x v="2"/>
  </r>
  <r>
    <n v="202303"/>
    <x v="31"/>
    <s v="2023"/>
    <s v="03"/>
    <n v="10005000"/>
    <x v="5"/>
    <x v="3"/>
    <n v="564783"/>
    <n v="689526287"/>
    <n v="564.78300000000002"/>
    <n v="689526.28700000001"/>
    <n v="689.52628700000002"/>
    <x v="2"/>
  </r>
  <r>
    <n v="202303"/>
    <x v="31"/>
    <s v="2023"/>
    <s v="03"/>
    <n v="10005000"/>
    <x v="5"/>
    <x v="4"/>
    <n v="374638"/>
    <n v="626965087"/>
    <n v="374.63799999999998"/>
    <n v="626965.08700000006"/>
    <n v="626.96508700000004"/>
    <x v="2"/>
  </r>
  <r>
    <n v="202303"/>
    <x v="31"/>
    <s v="2023"/>
    <s v="03"/>
    <n v="10005000"/>
    <x v="5"/>
    <x v="5"/>
    <n v="686996"/>
    <n v="898132453"/>
    <n v="686.99599999999998"/>
    <n v="898132.45299999998"/>
    <n v="898.13245300000005"/>
    <x v="2"/>
  </r>
  <r>
    <n v="202303"/>
    <x v="31"/>
    <s v="2023"/>
    <s v="03"/>
    <n v="10005000"/>
    <x v="5"/>
    <x v="6"/>
    <n v="534346"/>
    <n v="1362111195"/>
    <n v="534.346"/>
    <n v="1362111.1950000001"/>
    <n v="1362.111195"/>
    <x v="2"/>
  </r>
  <r>
    <n v="202303"/>
    <x v="31"/>
    <s v="2023"/>
    <s v="03"/>
    <n v="66000000"/>
    <x v="6"/>
    <x v="0"/>
    <n v="7576799"/>
    <n v="3894486135"/>
    <n v="7576.799"/>
    <n v="3894486.1349999998"/>
    <n v="3894.4861350000001"/>
    <x v="2"/>
  </r>
  <r>
    <n v="202303"/>
    <x v="31"/>
    <s v="2023"/>
    <s v="03"/>
    <n v="66000000"/>
    <x v="6"/>
    <x v="1"/>
    <n v="443053"/>
    <n v="1468343649"/>
    <n v="443.053"/>
    <n v="1468343.649"/>
    <n v="1468.3436489999999"/>
    <x v="2"/>
  </r>
  <r>
    <n v="202303"/>
    <x v="31"/>
    <s v="2023"/>
    <s v="03"/>
    <n v="66000000"/>
    <x v="6"/>
    <x v="2"/>
    <n v="688869"/>
    <n v="2330243569"/>
    <n v="688.86900000000003"/>
    <n v="2330243.5690000001"/>
    <n v="2330.2435690000002"/>
    <x v="2"/>
  </r>
  <r>
    <n v="202303"/>
    <x v="31"/>
    <s v="2023"/>
    <s v="03"/>
    <n v="66000000"/>
    <x v="6"/>
    <x v="3"/>
    <n v="4053117"/>
    <n v="5032580056"/>
    <n v="4053.1170000000002"/>
    <n v="5032580.0559999999"/>
    <n v="5032.5800559999998"/>
    <x v="2"/>
  </r>
  <r>
    <n v="202303"/>
    <x v="31"/>
    <s v="2023"/>
    <s v="03"/>
    <n v="66000000"/>
    <x v="6"/>
    <x v="4"/>
    <n v="2867500"/>
    <n v="5810889910"/>
    <n v="2867.5"/>
    <n v="5810889.9100000001"/>
    <n v="5810.8899099999999"/>
    <x v="2"/>
  </r>
  <r>
    <n v="202303"/>
    <x v="31"/>
    <s v="2023"/>
    <s v="03"/>
    <n v="66000000"/>
    <x v="6"/>
    <x v="5"/>
    <n v="5996798"/>
    <n v="8656223082"/>
    <n v="5996.7979999999998"/>
    <n v="8656223.0820000004"/>
    <n v="8656.2230820000004"/>
    <x v="2"/>
  </r>
  <r>
    <n v="202303"/>
    <x v="31"/>
    <s v="2023"/>
    <s v="03"/>
    <n v="66000000"/>
    <x v="6"/>
    <x v="6"/>
    <n v="3801434"/>
    <n v="11109413445"/>
    <n v="3801.4340000000002"/>
    <n v="11109413.445"/>
    <n v="11109.413445"/>
    <x v="2"/>
  </r>
  <r>
    <n v="202303"/>
    <x v="31"/>
    <s v="2023"/>
    <s v="03"/>
    <n v="10007000"/>
    <x v="7"/>
    <x v="0"/>
    <n v="1616931"/>
    <n v="778858923"/>
    <n v="1616.931"/>
    <n v="778858.92299999995"/>
    <n v="778.858923"/>
    <x v="2"/>
  </r>
  <r>
    <n v="202303"/>
    <x v="31"/>
    <s v="2023"/>
    <s v="03"/>
    <n v="10007000"/>
    <x v="7"/>
    <x v="1"/>
    <n v="126086"/>
    <n v="337938025"/>
    <n v="126.086"/>
    <n v="337938.02500000002"/>
    <n v="337.93802499999998"/>
    <x v="2"/>
  </r>
  <r>
    <n v="202303"/>
    <x v="31"/>
    <s v="2023"/>
    <s v="03"/>
    <n v="10007000"/>
    <x v="7"/>
    <x v="2"/>
    <n v="170415"/>
    <n v="508493332"/>
    <n v="170.41499999999999"/>
    <n v="508493.33199999999"/>
    <n v="508.49333200000001"/>
    <x v="2"/>
  </r>
  <r>
    <n v="202303"/>
    <x v="31"/>
    <s v="2023"/>
    <s v="03"/>
    <n v="10007000"/>
    <x v="7"/>
    <x v="3"/>
    <n v="1154255"/>
    <n v="1505021536"/>
    <n v="1154.2550000000001"/>
    <n v="1505021.5360000001"/>
    <n v="1505.021536"/>
    <x v="2"/>
  </r>
  <r>
    <n v="202303"/>
    <x v="31"/>
    <s v="2023"/>
    <s v="03"/>
    <n v="10007000"/>
    <x v="7"/>
    <x v="4"/>
    <n v="728929"/>
    <n v="1287286398"/>
    <n v="728.92899999999997"/>
    <n v="1287286.398"/>
    <n v="1287.286398"/>
    <x v="2"/>
  </r>
  <r>
    <n v="202303"/>
    <x v="31"/>
    <s v="2023"/>
    <s v="03"/>
    <n v="10007000"/>
    <x v="7"/>
    <x v="5"/>
    <n v="1423909"/>
    <n v="1892965413"/>
    <n v="1423.9090000000001"/>
    <n v="1892965.4129999999"/>
    <n v="1892.9654129999999"/>
    <x v="2"/>
  </r>
  <r>
    <n v="202303"/>
    <x v="31"/>
    <s v="2023"/>
    <s v="03"/>
    <n v="10007000"/>
    <x v="7"/>
    <x v="6"/>
    <n v="1041835"/>
    <n v="3112431079"/>
    <n v="1041.835"/>
    <n v="3112431.0789999999"/>
    <n v="3112.431079"/>
    <x v="2"/>
  </r>
  <r>
    <n v="202303"/>
    <x v="31"/>
    <s v="2023"/>
    <s v="03"/>
    <n v="10008000"/>
    <x v="8"/>
    <x v="0"/>
    <n v="532052"/>
    <n v="249877440"/>
    <n v="532.05200000000002"/>
    <n v="249877.44"/>
    <n v="249.87744000000001"/>
    <x v="2"/>
  </r>
  <r>
    <n v="202303"/>
    <x v="31"/>
    <s v="2023"/>
    <s v="03"/>
    <n v="10008000"/>
    <x v="8"/>
    <x v="1"/>
    <n v="41024"/>
    <n v="106380467"/>
    <n v="41.024000000000001"/>
    <n v="106380.467"/>
    <n v="106.380467"/>
    <x v="2"/>
  </r>
  <r>
    <n v="202303"/>
    <x v="31"/>
    <s v="2023"/>
    <s v="03"/>
    <n v="10008000"/>
    <x v="8"/>
    <x v="2"/>
    <n v="56920"/>
    <n v="182024218"/>
    <n v="56.92"/>
    <n v="182024.21799999999"/>
    <n v="182.02421799999999"/>
    <x v="2"/>
  </r>
  <r>
    <n v="202303"/>
    <x v="31"/>
    <s v="2023"/>
    <s v="03"/>
    <n v="10008000"/>
    <x v="8"/>
    <x v="3"/>
    <n v="394152"/>
    <n v="499627143"/>
    <n v="394.15199999999999"/>
    <n v="499627.14299999998"/>
    <n v="499.62714299999999"/>
    <x v="2"/>
  </r>
  <r>
    <n v="202303"/>
    <x v="31"/>
    <s v="2023"/>
    <s v="03"/>
    <n v="10008000"/>
    <x v="8"/>
    <x v="4"/>
    <n v="328559"/>
    <n v="424653565"/>
    <n v="328.55900000000003"/>
    <n v="424653.565"/>
    <n v="424.65356500000001"/>
    <x v="2"/>
  </r>
  <r>
    <n v="202303"/>
    <x v="31"/>
    <s v="2023"/>
    <s v="03"/>
    <n v="10008000"/>
    <x v="8"/>
    <x v="5"/>
    <n v="472210"/>
    <n v="606822937"/>
    <n v="472.21"/>
    <n v="606822.93700000003"/>
    <n v="606.82293700000002"/>
    <x v="2"/>
  </r>
  <r>
    <n v="202303"/>
    <x v="31"/>
    <s v="2023"/>
    <s v="03"/>
    <n v="10008000"/>
    <x v="8"/>
    <x v="6"/>
    <n v="343480"/>
    <n v="981061514"/>
    <n v="343.48"/>
    <n v="981061.51399999997"/>
    <n v="981.06151399999999"/>
    <x v="2"/>
  </r>
  <r>
    <n v="202303"/>
    <x v="31"/>
    <s v="2023"/>
    <s v="03"/>
    <n v="10009000"/>
    <x v="9"/>
    <x v="0"/>
    <n v="633804"/>
    <n v="289143497"/>
    <n v="633.80399999999997"/>
    <n v="289143.49699999997"/>
    <n v="289.14349700000002"/>
    <x v="2"/>
  </r>
  <r>
    <n v="202303"/>
    <x v="31"/>
    <s v="2023"/>
    <s v="03"/>
    <n v="10009000"/>
    <x v="9"/>
    <x v="1"/>
    <n v="55668"/>
    <n v="141829069"/>
    <n v="55.667999999999999"/>
    <n v="141829.06899999999"/>
    <n v="141.829069"/>
    <x v="2"/>
  </r>
  <r>
    <n v="202303"/>
    <x v="31"/>
    <s v="2023"/>
    <s v="03"/>
    <n v="10009000"/>
    <x v="9"/>
    <x v="2"/>
    <n v="73568"/>
    <n v="225615978"/>
    <n v="73.567999999999998"/>
    <n v="225615.978"/>
    <n v="225.61597800000001"/>
    <x v="2"/>
  </r>
  <r>
    <n v="202303"/>
    <x v="31"/>
    <s v="2023"/>
    <s v="03"/>
    <n v="10009000"/>
    <x v="9"/>
    <x v="3"/>
    <n v="539782"/>
    <n v="705547905"/>
    <n v="539.78200000000004"/>
    <n v="705547.90500000003"/>
    <n v="705.54790500000001"/>
    <x v="2"/>
  </r>
  <r>
    <n v="202303"/>
    <x v="31"/>
    <s v="2023"/>
    <s v="03"/>
    <n v="10009000"/>
    <x v="9"/>
    <x v="4"/>
    <n v="322778"/>
    <n v="502511009"/>
    <n v="322.77800000000002"/>
    <n v="502511.00900000002"/>
    <n v="502.511009"/>
    <x v="2"/>
  </r>
  <r>
    <n v="202303"/>
    <x v="31"/>
    <s v="2023"/>
    <s v="03"/>
    <n v="10009000"/>
    <x v="9"/>
    <x v="5"/>
    <n v="583047"/>
    <n v="762177629"/>
    <n v="583.04700000000003"/>
    <n v="762177.62899999996"/>
    <n v="762.17762900000002"/>
    <x v="2"/>
  </r>
  <r>
    <n v="202303"/>
    <x v="31"/>
    <s v="2023"/>
    <s v="03"/>
    <n v="10009000"/>
    <x v="9"/>
    <x v="6"/>
    <n v="429983"/>
    <n v="1272535773"/>
    <n v="429.983"/>
    <n v="1272535.773"/>
    <n v="1272.5357730000001"/>
    <x v="2"/>
  </r>
  <r>
    <n v="202303"/>
    <x v="31"/>
    <s v="2023"/>
    <s v="03"/>
    <n v="10010000"/>
    <x v="10"/>
    <x v="0"/>
    <n v="441340"/>
    <n v="199328611"/>
    <n v="441.34"/>
    <n v="199328.611"/>
    <n v="199.328611"/>
    <x v="2"/>
  </r>
  <r>
    <n v="202303"/>
    <x v="31"/>
    <s v="2023"/>
    <s v="03"/>
    <n v="10010000"/>
    <x v="10"/>
    <x v="1"/>
    <n v="36667"/>
    <n v="96702893"/>
    <n v="36.667000000000002"/>
    <n v="96702.892999999996"/>
    <n v="96.702893000000003"/>
    <x v="2"/>
  </r>
  <r>
    <n v="202303"/>
    <x v="31"/>
    <s v="2023"/>
    <s v="03"/>
    <n v="10010000"/>
    <x v="10"/>
    <x v="2"/>
    <n v="51519"/>
    <n v="149909696"/>
    <n v="51.518999999999998"/>
    <n v="149909.696"/>
    <n v="149.909696"/>
    <x v="2"/>
  </r>
  <r>
    <n v="202303"/>
    <x v="31"/>
    <s v="2023"/>
    <s v="03"/>
    <n v="10010000"/>
    <x v="10"/>
    <x v="3"/>
    <n v="395964"/>
    <n v="478884530"/>
    <n v="395.964"/>
    <n v="478884.53"/>
    <n v="478.88452999999998"/>
    <x v="2"/>
  </r>
  <r>
    <n v="202303"/>
    <x v="31"/>
    <s v="2023"/>
    <s v="03"/>
    <n v="10010000"/>
    <x v="10"/>
    <x v="4"/>
    <n v="233414"/>
    <n v="343558615"/>
    <n v="233.41399999999999"/>
    <n v="343558.61499999999"/>
    <n v="343.55861499999997"/>
    <x v="2"/>
  </r>
  <r>
    <n v="202303"/>
    <x v="31"/>
    <s v="2023"/>
    <s v="03"/>
    <n v="10010000"/>
    <x v="10"/>
    <x v="5"/>
    <n v="442216"/>
    <n v="596568173"/>
    <n v="442.21600000000001"/>
    <n v="596568.17299999995"/>
    <n v="596.568173"/>
    <x v="2"/>
  </r>
  <r>
    <n v="202303"/>
    <x v="31"/>
    <s v="2023"/>
    <s v="03"/>
    <n v="10010000"/>
    <x v="10"/>
    <x v="6"/>
    <n v="315132"/>
    <n v="911074849"/>
    <n v="315.13200000000001"/>
    <n v="911074.84900000005"/>
    <n v="911.07484899999997"/>
    <x v="2"/>
  </r>
  <r>
    <n v="202303"/>
    <x v="31"/>
    <s v="2023"/>
    <s v="03"/>
    <n v="10020000"/>
    <x v="11"/>
    <x v="0"/>
    <n v="457269"/>
    <n v="212463219"/>
    <n v="457.26900000000001"/>
    <n v="212463.21900000001"/>
    <n v="212.46321900000001"/>
    <x v="2"/>
  </r>
  <r>
    <n v="202303"/>
    <x v="31"/>
    <s v="2023"/>
    <s v="03"/>
    <n v="10020000"/>
    <x v="11"/>
    <x v="1"/>
    <n v="34162"/>
    <n v="103207198"/>
    <n v="34.161999999999999"/>
    <n v="103207.198"/>
    <n v="103.20719800000001"/>
    <x v="2"/>
  </r>
  <r>
    <n v="202303"/>
    <x v="31"/>
    <s v="2023"/>
    <s v="03"/>
    <n v="10020000"/>
    <x v="11"/>
    <x v="2"/>
    <n v="51303"/>
    <n v="165402948"/>
    <n v="51.302999999999997"/>
    <n v="165402.948"/>
    <n v="165.40294800000001"/>
    <x v="2"/>
  </r>
  <r>
    <n v="202303"/>
    <x v="31"/>
    <s v="2023"/>
    <s v="03"/>
    <n v="10020000"/>
    <x v="11"/>
    <x v="3"/>
    <n v="296378"/>
    <n v="371419243"/>
    <n v="296.37799999999999"/>
    <n v="371419.24300000002"/>
    <n v="371.41924299999999"/>
    <x v="2"/>
  </r>
  <r>
    <n v="202303"/>
    <x v="31"/>
    <s v="2023"/>
    <s v="03"/>
    <n v="10020000"/>
    <x v="11"/>
    <x v="4"/>
    <n v="192345"/>
    <n v="365965555"/>
    <n v="192.345"/>
    <n v="365965.55499999999"/>
    <n v="365.96555499999999"/>
    <x v="2"/>
  </r>
  <r>
    <n v="202303"/>
    <x v="31"/>
    <s v="2023"/>
    <s v="03"/>
    <n v="10020000"/>
    <x v="11"/>
    <x v="5"/>
    <n v="446488"/>
    <n v="602310710"/>
    <n v="446.488"/>
    <n v="602310.71"/>
    <n v="602.31070999999997"/>
    <x v="2"/>
  </r>
  <r>
    <n v="202303"/>
    <x v="31"/>
    <s v="2023"/>
    <s v="03"/>
    <n v="10020000"/>
    <x v="11"/>
    <x v="6"/>
    <n v="288009"/>
    <n v="833404108"/>
    <n v="288.00900000000001"/>
    <n v="833404.10800000001"/>
    <n v="833.40410799999995"/>
    <x v="2"/>
  </r>
  <r>
    <n v="202303"/>
    <x v="31"/>
    <s v="2023"/>
    <s v="03"/>
    <n v="67000000"/>
    <x v="12"/>
    <x v="0"/>
    <n v="3385038"/>
    <n v="1588778512"/>
    <n v="3385.038"/>
    <n v="1588778.5120000001"/>
    <n v="1588.7785120000001"/>
    <x v="2"/>
  </r>
  <r>
    <n v="202303"/>
    <x v="31"/>
    <s v="2023"/>
    <s v="03"/>
    <n v="67000000"/>
    <x v="12"/>
    <x v="1"/>
    <n v="235684"/>
    <n v="644845723"/>
    <n v="235.684"/>
    <n v="644845.723"/>
    <n v="644.84572300000002"/>
    <x v="2"/>
  </r>
  <r>
    <n v="202303"/>
    <x v="31"/>
    <s v="2023"/>
    <s v="03"/>
    <n v="67000000"/>
    <x v="12"/>
    <x v="2"/>
    <n v="395210"/>
    <n v="1269910902"/>
    <n v="395.21"/>
    <n v="1269910.902"/>
    <n v="1269.9109020000001"/>
    <x v="2"/>
  </r>
  <r>
    <n v="202303"/>
    <x v="31"/>
    <s v="2023"/>
    <s v="03"/>
    <n v="67000000"/>
    <x v="12"/>
    <x v="3"/>
    <n v="2218604"/>
    <n v="2675409133"/>
    <n v="2218.6039999999998"/>
    <n v="2675409.1329999999"/>
    <n v="2675.4091330000001"/>
    <x v="2"/>
  </r>
  <r>
    <n v="202303"/>
    <x v="31"/>
    <s v="2023"/>
    <s v="03"/>
    <n v="67000000"/>
    <x v="12"/>
    <x v="4"/>
    <n v="1472029"/>
    <n v="2633032363"/>
    <n v="1472.029"/>
    <n v="2633032.3629999999"/>
    <n v="2633.0323629999998"/>
    <x v="2"/>
  </r>
  <r>
    <n v="202303"/>
    <x v="31"/>
    <s v="2023"/>
    <s v="03"/>
    <n v="67000000"/>
    <x v="12"/>
    <x v="5"/>
    <n v="3193684"/>
    <n v="4229722300"/>
    <n v="3193.6840000000002"/>
    <n v="4229722.3"/>
    <n v="4229.7223000000004"/>
    <x v="2"/>
  </r>
  <r>
    <n v="202303"/>
    <x v="31"/>
    <s v="2023"/>
    <s v="03"/>
    <n v="67000000"/>
    <x v="12"/>
    <x v="6"/>
    <n v="2200616"/>
    <n v="5970005208"/>
    <n v="2200.616"/>
    <n v="5970005.2079999996"/>
    <n v="5970.0052079999996"/>
    <x v="2"/>
  </r>
  <r>
    <n v="202303"/>
    <x v="31"/>
    <s v="2023"/>
    <s v="03"/>
    <n v="64000000"/>
    <x v="13"/>
    <x v="0"/>
    <n v="5612662"/>
    <n v="2883025654"/>
    <n v="5612.6620000000003"/>
    <n v="2883025.6540000001"/>
    <n v="2883.025654"/>
    <x v="2"/>
  </r>
  <r>
    <n v="202303"/>
    <x v="31"/>
    <s v="2023"/>
    <s v="03"/>
    <n v="64000000"/>
    <x v="13"/>
    <x v="1"/>
    <n v="360221"/>
    <n v="1022914112"/>
    <n v="360.221"/>
    <n v="1022914.112"/>
    <n v="1022.914112"/>
    <x v="2"/>
  </r>
  <r>
    <n v="202303"/>
    <x v="31"/>
    <s v="2023"/>
    <s v="03"/>
    <n v="64000000"/>
    <x v="13"/>
    <x v="2"/>
    <n v="611771"/>
    <n v="1975409347"/>
    <n v="611.77099999999996"/>
    <n v="1975409.3470000001"/>
    <n v="1975.409347"/>
    <x v="2"/>
  </r>
  <r>
    <n v="202303"/>
    <x v="31"/>
    <s v="2023"/>
    <s v="03"/>
    <n v="64000000"/>
    <x v="13"/>
    <x v="3"/>
    <n v="3391103"/>
    <n v="3889147936"/>
    <n v="3391.1030000000001"/>
    <n v="3889147.9360000002"/>
    <n v="3889.1479359999998"/>
    <x v="2"/>
  </r>
  <r>
    <n v="202303"/>
    <x v="31"/>
    <s v="2023"/>
    <s v="03"/>
    <n v="64000000"/>
    <x v="13"/>
    <x v="4"/>
    <n v="2407654"/>
    <n v="4261995347"/>
    <n v="2407.654"/>
    <n v="4261995.3470000001"/>
    <n v="4261.995347"/>
    <x v="2"/>
  </r>
  <r>
    <n v="202303"/>
    <x v="31"/>
    <s v="2023"/>
    <s v="03"/>
    <n v="64000000"/>
    <x v="13"/>
    <x v="5"/>
    <n v="5137945"/>
    <n v="7113845193"/>
    <n v="5137.9449999999997"/>
    <n v="7113845.193"/>
    <n v="7113.8451930000001"/>
    <x v="2"/>
  </r>
  <r>
    <n v="202303"/>
    <x v="31"/>
    <s v="2023"/>
    <s v="03"/>
    <n v="64000000"/>
    <x v="13"/>
    <x v="6"/>
    <n v="3256360"/>
    <n v="9495549017"/>
    <n v="3256.36"/>
    <n v="9495549.0170000009"/>
    <n v="9495.5490169999994"/>
    <x v="2"/>
  </r>
  <r>
    <n v="202303"/>
    <x v="31"/>
    <s v="2023"/>
    <s v="03"/>
    <n v="10013000"/>
    <x v="14"/>
    <x v="0"/>
    <n v="794077"/>
    <n v="377494137"/>
    <n v="794.077"/>
    <n v="377494.13699999999"/>
    <n v="377.49413700000002"/>
    <x v="2"/>
  </r>
  <r>
    <n v="202303"/>
    <x v="31"/>
    <s v="2023"/>
    <s v="03"/>
    <n v="10013000"/>
    <x v="14"/>
    <x v="1"/>
    <n v="63596"/>
    <n v="159382447"/>
    <n v="63.595999999999997"/>
    <n v="159382.44699999999"/>
    <n v="159.38244700000001"/>
    <x v="2"/>
  </r>
  <r>
    <n v="202303"/>
    <x v="31"/>
    <s v="2023"/>
    <s v="03"/>
    <n v="10013000"/>
    <x v="14"/>
    <x v="2"/>
    <n v="100080"/>
    <n v="301053125"/>
    <n v="100.08"/>
    <n v="301053.125"/>
    <n v="301.05312500000002"/>
    <x v="2"/>
  </r>
  <r>
    <n v="202303"/>
    <x v="31"/>
    <s v="2023"/>
    <s v="03"/>
    <n v="10013000"/>
    <x v="14"/>
    <x v="3"/>
    <n v="663711"/>
    <n v="747760717"/>
    <n v="663.71100000000001"/>
    <n v="747760.71699999995"/>
    <n v="747.760717"/>
    <x v="2"/>
  </r>
  <r>
    <n v="202303"/>
    <x v="31"/>
    <s v="2023"/>
    <s v="03"/>
    <n v="10013000"/>
    <x v="14"/>
    <x v="4"/>
    <n v="407195"/>
    <n v="636609903"/>
    <n v="407.19499999999999"/>
    <n v="636609.90300000005"/>
    <n v="636.60990300000003"/>
    <x v="2"/>
  </r>
  <r>
    <n v="202303"/>
    <x v="31"/>
    <s v="2023"/>
    <s v="03"/>
    <n v="10013000"/>
    <x v="14"/>
    <x v="5"/>
    <n v="787875"/>
    <n v="1043643228"/>
    <n v="787.875"/>
    <n v="1043643.228"/>
    <n v="1043.6432279999999"/>
    <x v="2"/>
  </r>
  <r>
    <n v="202303"/>
    <x v="31"/>
    <s v="2023"/>
    <s v="03"/>
    <n v="10013000"/>
    <x v="14"/>
    <x v="6"/>
    <n v="594906"/>
    <n v="1846442600"/>
    <n v="594.90599999999995"/>
    <n v="1846442.6"/>
    <n v="1846.4426000000001"/>
    <x v="2"/>
  </r>
  <r>
    <n v="202303"/>
    <x v="31"/>
    <s v="2023"/>
    <s v="03"/>
    <n v="10017000"/>
    <x v="15"/>
    <x v="0"/>
    <n v="759059"/>
    <n v="359141344"/>
    <n v="759.05899999999997"/>
    <n v="359141.34399999998"/>
    <n v="359.141344"/>
    <x v="2"/>
  </r>
  <r>
    <n v="202303"/>
    <x v="31"/>
    <s v="2023"/>
    <s v="03"/>
    <n v="10017000"/>
    <x v="15"/>
    <x v="1"/>
    <n v="51184"/>
    <n v="144463701"/>
    <n v="51.183999999999997"/>
    <n v="144463.701"/>
    <n v="144.46370099999999"/>
    <x v="2"/>
  </r>
  <r>
    <n v="202303"/>
    <x v="31"/>
    <s v="2023"/>
    <s v="03"/>
    <n v="10017000"/>
    <x v="15"/>
    <x v="2"/>
    <n v="68280"/>
    <n v="228868810"/>
    <n v="68.28"/>
    <n v="228868.81"/>
    <n v="228.86881"/>
    <x v="2"/>
  </r>
  <r>
    <n v="202303"/>
    <x v="31"/>
    <s v="2023"/>
    <s v="03"/>
    <n v="10017000"/>
    <x v="15"/>
    <x v="3"/>
    <n v="455678"/>
    <n v="487917616"/>
    <n v="455.678"/>
    <n v="487917.61599999998"/>
    <n v="487.91761600000001"/>
    <x v="2"/>
  </r>
  <r>
    <n v="202303"/>
    <x v="31"/>
    <s v="2023"/>
    <s v="03"/>
    <n v="10017000"/>
    <x v="15"/>
    <x v="4"/>
    <n v="357180"/>
    <n v="586113936"/>
    <n v="357.18"/>
    <n v="586113.93599999999"/>
    <n v="586.11393599999997"/>
    <x v="2"/>
  </r>
  <r>
    <n v="202303"/>
    <x v="31"/>
    <s v="2023"/>
    <s v="03"/>
    <n v="10017000"/>
    <x v="15"/>
    <x v="5"/>
    <n v="682083"/>
    <n v="808173093"/>
    <n v="682.08299999999997"/>
    <n v="808173.09299999999"/>
    <n v="808.17309299999999"/>
    <x v="2"/>
  </r>
  <r>
    <n v="202303"/>
    <x v="31"/>
    <s v="2023"/>
    <s v="03"/>
    <n v="10017000"/>
    <x v="15"/>
    <x v="6"/>
    <n v="499727"/>
    <n v="1246129966"/>
    <n v="499.72699999999998"/>
    <n v="1246129.966"/>
    <n v="1246.129966"/>
    <x v="2"/>
  </r>
  <r>
    <n v="202303"/>
    <x v="31"/>
    <s v="2023"/>
    <s v="03"/>
    <n v="10002000"/>
    <x v="16"/>
    <x v="0"/>
    <n v="604254"/>
    <n v="269868133"/>
    <n v="604.25400000000002"/>
    <n v="269868.13299999997"/>
    <n v="269.868133"/>
    <x v="2"/>
  </r>
  <r>
    <n v="202303"/>
    <x v="31"/>
    <s v="2023"/>
    <s v="03"/>
    <n v="10002000"/>
    <x v="16"/>
    <x v="1"/>
    <n v="44157"/>
    <n v="125455383"/>
    <n v="44.156999999999996"/>
    <n v="125455.383"/>
    <n v="125.455383"/>
    <x v="2"/>
  </r>
  <r>
    <n v="202303"/>
    <x v="31"/>
    <s v="2023"/>
    <s v="03"/>
    <n v="10002000"/>
    <x v="16"/>
    <x v="2"/>
    <n v="68979"/>
    <n v="217291171"/>
    <n v="68.978999999999999"/>
    <n v="217291.171"/>
    <n v="217.29117099999999"/>
    <x v="2"/>
  </r>
  <r>
    <n v="202303"/>
    <x v="31"/>
    <s v="2023"/>
    <s v="03"/>
    <n v="10002000"/>
    <x v="16"/>
    <x v="3"/>
    <n v="395080"/>
    <n v="458740137"/>
    <n v="395.08"/>
    <n v="458740.13699999999"/>
    <n v="458.740137"/>
    <x v="2"/>
  </r>
  <r>
    <n v="202303"/>
    <x v="31"/>
    <s v="2023"/>
    <s v="03"/>
    <n v="10002000"/>
    <x v="16"/>
    <x v="4"/>
    <n v="302219"/>
    <n v="486307246"/>
    <n v="302.21899999999999"/>
    <n v="486307.24599999998"/>
    <n v="486.30724600000002"/>
    <x v="2"/>
  </r>
  <r>
    <n v="202303"/>
    <x v="31"/>
    <s v="2023"/>
    <s v="03"/>
    <n v="10002000"/>
    <x v="16"/>
    <x v="5"/>
    <n v="601638"/>
    <n v="717792465"/>
    <n v="601.63800000000003"/>
    <n v="717792.46499999997"/>
    <n v="717.79246499999999"/>
    <x v="2"/>
  </r>
  <r>
    <n v="202303"/>
    <x v="31"/>
    <s v="2023"/>
    <s v="03"/>
    <n v="10002000"/>
    <x v="16"/>
    <x v="6"/>
    <n v="389249"/>
    <n v="1086650909"/>
    <n v="389.24900000000002"/>
    <n v="1086650.909"/>
    <n v="1086.650909"/>
    <x v="2"/>
  </r>
  <r>
    <n v="202303"/>
    <x v="31"/>
    <s v="2023"/>
    <s v="03"/>
    <n v="10015000"/>
    <x v="17"/>
    <x v="0"/>
    <n v="436005"/>
    <n v="238197563"/>
    <n v="436.005"/>
    <n v="238197.56299999999"/>
    <n v="238.197563"/>
    <x v="2"/>
  </r>
  <r>
    <n v="202303"/>
    <x v="31"/>
    <s v="2023"/>
    <s v="03"/>
    <n v="10015000"/>
    <x v="17"/>
    <x v="1"/>
    <n v="28151"/>
    <n v="72550956"/>
    <n v="28.151"/>
    <n v="72550.956000000006"/>
    <n v="72.550955999999999"/>
    <x v="2"/>
  </r>
  <r>
    <n v="202303"/>
    <x v="31"/>
    <s v="2023"/>
    <s v="03"/>
    <n v="10015000"/>
    <x v="17"/>
    <x v="2"/>
    <n v="48188"/>
    <n v="164581716"/>
    <n v="48.188000000000002"/>
    <n v="164581.71599999999"/>
    <n v="164.581716"/>
    <x v="2"/>
  </r>
  <r>
    <n v="202303"/>
    <x v="31"/>
    <s v="2023"/>
    <s v="03"/>
    <n v="10015000"/>
    <x v="17"/>
    <x v="3"/>
    <n v="286638"/>
    <n v="315418966"/>
    <n v="286.63799999999998"/>
    <n v="315418.96600000001"/>
    <n v="315.41896600000001"/>
    <x v="2"/>
  </r>
  <r>
    <n v="202303"/>
    <x v="31"/>
    <s v="2023"/>
    <s v="03"/>
    <n v="10015000"/>
    <x v="17"/>
    <x v="4"/>
    <n v="202632"/>
    <n v="317849183"/>
    <n v="202.63200000000001"/>
    <n v="317849.18300000002"/>
    <n v="317.84918299999998"/>
    <x v="2"/>
  </r>
  <r>
    <n v="202303"/>
    <x v="31"/>
    <s v="2023"/>
    <s v="03"/>
    <n v="10015000"/>
    <x v="17"/>
    <x v="5"/>
    <n v="382842"/>
    <n v="469429849"/>
    <n v="382.84199999999998"/>
    <n v="469429.84899999999"/>
    <n v="469.42984899999999"/>
    <x v="2"/>
  </r>
  <r>
    <n v="202303"/>
    <x v="31"/>
    <s v="2023"/>
    <s v="03"/>
    <n v="10015000"/>
    <x v="17"/>
    <x v="6"/>
    <n v="261976"/>
    <n v="751517315"/>
    <n v="261.976"/>
    <n v="751517.31499999994"/>
    <n v="751.51731500000005"/>
    <x v="2"/>
  </r>
  <r>
    <n v="202303"/>
    <x v="31"/>
    <s v="2023"/>
    <s v="03"/>
    <n v="10014000"/>
    <x v="18"/>
    <x v="0"/>
    <n v="212725"/>
    <n v="96375972"/>
    <n v="212.72499999999999"/>
    <n v="96375.971999999994"/>
    <n v="96.375972000000004"/>
    <x v="2"/>
  </r>
  <r>
    <n v="202303"/>
    <x v="31"/>
    <s v="2023"/>
    <s v="03"/>
    <n v="10014000"/>
    <x v="18"/>
    <x v="1"/>
    <n v="17016"/>
    <n v="40338895"/>
    <n v="17.015999999999998"/>
    <n v="40338.894999999997"/>
    <n v="40.338895000000001"/>
    <x v="2"/>
  </r>
  <r>
    <n v="202303"/>
    <x v="31"/>
    <s v="2023"/>
    <s v="03"/>
    <n v="10014000"/>
    <x v="18"/>
    <x v="2"/>
    <n v="24665"/>
    <n v="85801633"/>
    <n v="24.664999999999999"/>
    <n v="85801.633000000002"/>
    <n v="85.801632999999995"/>
    <x v="2"/>
  </r>
  <r>
    <n v="202303"/>
    <x v="31"/>
    <s v="2023"/>
    <s v="03"/>
    <n v="10014000"/>
    <x v="18"/>
    <x v="3"/>
    <n v="162539"/>
    <n v="183129730"/>
    <n v="162.53899999999999"/>
    <n v="183129.73"/>
    <n v="183.12973"/>
    <x v="2"/>
  </r>
  <r>
    <n v="202303"/>
    <x v="31"/>
    <s v="2023"/>
    <s v="03"/>
    <n v="10014000"/>
    <x v="18"/>
    <x v="4"/>
    <n v="102822"/>
    <n v="155086001"/>
    <n v="102.822"/>
    <n v="155086.00099999999"/>
    <n v="155.08600100000001"/>
    <x v="2"/>
  </r>
  <r>
    <n v="202303"/>
    <x v="31"/>
    <s v="2023"/>
    <s v="03"/>
    <n v="10014000"/>
    <x v="18"/>
    <x v="5"/>
    <n v="192636"/>
    <n v="228027830"/>
    <n v="192.636"/>
    <n v="228027.83"/>
    <n v="228.02782999999999"/>
    <x v="2"/>
  </r>
  <r>
    <n v="202303"/>
    <x v="31"/>
    <s v="2023"/>
    <s v="03"/>
    <n v="10014000"/>
    <x v="18"/>
    <x v="6"/>
    <n v="126145"/>
    <n v="386258330"/>
    <n v="126.145"/>
    <n v="386258.33"/>
    <n v="386.25833"/>
    <x v="2"/>
  </r>
  <r>
    <n v="202303"/>
    <x v="31"/>
    <s v="2023"/>
    <s v="03"/>
    <n v="10016000"/>
    <x v="19"/>
    <x v="0"/>
    <n v="90810"/>
    <n v="40665896"/>
    <n v="90.81"/>
    <n v="40665.896000000001"/>
    <n v="40.665895999999996"/>
    <x v="2"/>
  </r>
  <r>
    <n v="202303"/>
    <x v="31"/>
    <s v="2023"/>
    <s v="03"/>
    <n v="10016000"/>
    <x v="19"/>
    <x v="1"/>
    <n v="7876"/>
    <n v="22343079"/>
    <n v="7.8760000000000003"/>
    <n v="22343.079000000002"/>
    <n v="22.343078999999999"/>
    <x v="2"/>
  </r>
  <r>
    <n v="202303"/>
    <x v="31"/>
    <s v="2023"/>
    <s v="03"/>
    <n v="10016000"/>
    <x v="19"/>
    <x v="2"/>
    <n v="13182"/>
    <n v="46760189"/>
    <n v="13.182"/>
    <n v="46760.188999999998"/>
    <n v="46.760188999999997"/>
    <x v="2"/>
  </r>
  <r>
    <n v="202303"/>
    <x v="31"/>
    <s v="2023"/>
    <s v="03"/>
    <n v="10016000"/>
    <x v="19"/>
    <x v="3"/>
    <n v="69930"/>
    <n v="101698634"/>
    <n v="69.930000000000007"/>
    <n v="101698.63400000001"/>
    <n v="101.698634"/>
    <x v="2"/>
  </r>
  <r>
    <n v="202303"/>
    <x v="31"/>
    <s v="2023"/>
    <s v="03"/>
    <n v="10016000"/>
    <x v="19"/>
    <x v="4"/>
    <n v="52955"/>
    <n v="76518832"/>
    <n v="52.954999999999998"/>
    <n v="76518.831999999995"/>
    <n v="76.518832000000003"/>
    <x v="2"/>
  </r>
  <r>
    <n v="202303"/>
    <x v="31"/>
    <s v="2023"/>
    <s v="03"/>
    <n v="10016000"/>
    <x v="19"/>
    <x v="5"/>
    <n v="92603"/>
    <n v="105852227"/>
    <n v="92.602999999999994"/>
    <n v="105852.227"/>
    <n v="105.852227"/>
    <x v="2"/>
  </r>
  <r>
    <n v="202303"/>
    <x v="31"/>
    <s v="2023"/>
    <s v="03"/>
    <n v="10016000"/>
    <x v="19"/>
    <x v="6"/>
    <n v="56121"/>
    <n v="165561968"/>
    <n v="56.121000000000002"/>
    <n v="165561.96799999999"/>
    <n v="165.56196800000001"/>
    <x v="2"/>
  </r>
  <r>
    <n v="202303"/>
    <x v="31"/>
    <s v="2023"/>
    <s v="03"/>
    <s v="9002000"/>
    <x v="20"/>
    <x v="0"/>
    <n v="78998"/>
    <n v="69168467"/>
    <n v="78.998000000000005"/>
    <n v="69168.467000000004"/>
    <n v="69.168467000000007"/>
    <x v="2"/>
  </r>
  <r>
    <n v="202303"/>
    <x v="31"/>
    <s v="2023"/>
    <s v="03"/>
    <s v="9002000"/>
    <x v="20"/>
    <x v="1"/>
    <n v="6064"/>
    <n v="21052970"/>
    <n v="6.0640000000000001"/>
    <n v="21052.97"/>
    <n v="21.052969999999998"/>
    <x v="2"/>
  </r>
  <r>
    <n v="202303"/>
    <x v="31"/>
    <s v="2023"/>
    <s v="03"/>
    <s v="9002000"/>
    <x v="20"/>
    <x v="2"/>
    <n v="10841"/>
    <n v="35687864"/>
    <n v="10.840999999999999"/>
    <n v="35687.864000000001"/>
    <n v="35.687863999999998"/>
    <x v="2"/>
  </r>
  <r>
    <n v="202303"/>
    <x v="31"/>
    <s v="2023"/>
    <s v="03"/>
    <s v="9002000"/>
    <x v="20"/>
    <x v="3"/>
    <n v="46018"/>
    <n v="65977645"/>
    <n v="46.018000000000001"/>
    <n v="65977.645000000004"/>
    <n v="65.977644999999995"/>
    <x v="2"/>
  </r>
  <r>
    <n v="202303"/>
    <x v="31"/>
    <s v="2023"/>
    <s v="03"/>
    <s v="9002000"/>
    <x v="20"/>
    <x v="4"/>
    <n v="42819"/>
    <n v="58799899"/>
    <n v="42.819000000000003"/>
    <n v="58799.898999999998"/>
    <n v="58.799899000000003"/>
    <x v="2"/>
  </r>
  <r>
    <n v="202303"/>
    <x v="31"/>
    <s v="2023"/>
    <s v="03"/>
    <s v="9002000"/>
    <x v="20"/>
    <x v="5"/>
    <n v="97298"/>
    <n v="118992668"/>
    <n v="97.298000000000002"/>
    <n v="118992.66800000001"/>
    <n v="118.99266799999999"/>
    <x v="2"/>
  </r>
  <r>
    <n v="202303"/>
    <x v="31"/>
    <s v="2023"/>
    <s v="03"/>
    <s v="9002000"/>
    <x v="20"/>
    <x v="6"/>
    <n v="46356"/>
    <n v="124060669"/>
    <n v="46.356000000000002"/>
    <n v="124060.66899999999"/>
    <n v="124.060669"/>
    <x v="2"/>
  </r>
  <r>
    <n v="202303"/>
    <x v="31"/>
    <s v="2023"/>
    <s v="03"/>
    <n v="9007000"/>
    <x v="21"/>
    <x v="0"/>
    <n v="11262"/>
    <n v="5017072"/>
    <n v="11.262"/>
    <n v="5017.0720000000001"/>
    <n v="5.0170719999999998"/>
    <x v="2"/>
  </r>
  <r>
    <n v="202303"/>
    <x v="31"/>
    <s v="2023"/>
    <s v="03"/>
    <n v="9007000"/>
    <x v="21"/>
    <x v="1"/>
    <n v="812"/>
    <n v="1915466"/>
    <n v="0.81200000000000006"/>
    <n v="1915.4659999999999"/>
    <n v="1.9154659999999999"/>
    <x v="2"/>
  </r>
  <r>
    <n v="202303"/>
    <x v="31"/>
    <s v="2023"/>
    <s v="03"/>
    <n v="9007000"/>
    <x v="21"/>
    <x v="2"/>
    <n v="1655"/>
    <n v="4676795"/>
    <n v="1.655"/>
    <n v="4676.7950000000001"/>
    <n v="4.6767950000000003"/>
    <x v="2"/>
  </r>
  <r>
    <n v="202303"/>
    <x v="31"/>
    <s v="2023"/>
    <s v="03"/>
    <n v="9007000"/>
    <x v="21"/>
    <x v="3"/>
    <n v="8894"/>
    <n v="15051372"/>
    <n v="8.8940000000000001"/>
    <n v="15051.371999999999"/>
    <n v="15.051372000000001"/>
    <x v="2"/>
  </r>
  <r>
    <n v="202303"/>
    <x v="31"/>
    <s v="2023"/>
    <s v="03"/>
    <n v="9007000"/>
    <x v="21"/>
    <x v="4"/>
    <n v="7417"/>
    <n v="9819089"/>
    <n v="7.4169999999999998"/>
    <n v="9819.0889999999999"/>
    <n v="9.819089"/>
    <x v="2"/>
  </r>
  <r>
    <n v="202303"/>
    <x v="31"/>
    <s v="2023"/>
    <s v="03"/>
    <n v="9007000"/>
    <x v="21"/>
    <x v="5"/>
    <n v="10529"/>
    <n v="13052624"/>
    <n v="10.529"/>
    <n v="13052.624"/>
    <n v="13.052624"/>
    <x v="2"/>
  </r>
  <r>
    <n v="202303"/>
    <x v="31"/>
    <s v="2023"/>
    <s v="03"/>
    <n v="9007000"/>
    <x v="21"/>
    <x v="6"/>
    <n v="7820"/>
    <n v="19770192"/>
    <n v="7.82"/>
    <n v="19770.191999999999"/>
    <n v="19.770192000000002"/>
    <x v="2"/>
  </r>
  <r>
    <n v="202304"/>
    <x v="32"/>
    <s v="2023"/>
    <s v="04"/>
    <n v="63000000"/>
    <x v="0"/>
    <x v="0"/>
    <n v="12018503"/>
    <n v="7263094009"/>
    <n v="12018.503000000001"/>
    <n v="7263094.0089999996"/>
    <n v="7263.0940090000004"/>
    <x v="2"/>
  </r>
  <r>
    <n v="202304"/>
    <x v="32"/>
    <s v="2023"/>
    <s v="04"/>
    <n v="63000000"/>
    <x v="0"/>
    <x v="1"/>
    <n v="638062"/>
    <n v="2758156337"/>
    <n v="638.06200000000001"/>
    <n v="2758156.3369999998"/>
    <n v="2758.1563369999999"/>
    <x v="2"/>
  </r>
  <r>
    <n v="202304"/>
    <x v="32"/>
    <s v="2023"/>
    <s v="04"/>
    <n v="63000000"/>
    <x v="0"/>
    <x v="2"/>
    <n v="874678"/>
    <n v="4447093934"/>
    <n v="874.678"/>
    <n v="4447093.9340000004"/>
    <n v="4447.0939340000004"/>
    <x v="2"/>
  </r>
  <r>
    <n v="202304"/>
    <x v="32"/>
    <s v="2023"/>
    <s v="04"/>
    <n v="63000000"/>
    <x v="0"/>
    <x v="3"/>
    <n v="4948896"/>
    <n v="5676760396"/>
    <n v="4948.8959999999997"/>
    <n v="5676760.3959999997"/>
    <n v="5676.7603959999997"/>
    <x v="2"/>
  </r>
  <r>
    <n v="202304"/>
    <x v="32"/>
    <s v="2023"/>
    <s v="04"/>
    <n v="63000000"/>
    <x v="0"/>
    <x v="4"/>
    <n v="4118015"/>
    <n v="9340725251"/>
    <n v="4118.0150000000003"/>
    <n v="9340725.2510000002"/>
    <n v="9340.7252509999998"/>
    <x v="2"/>
  </r>
  <r>
    <n v="202304"/>
    <x v="32"/>
    <s v="2023"/>
    <s v="04"/>
    <n v="63000000"/>
    <x v="0"/>
    <x v="5"/>
    <n v="8562513"/>
    <n v="13088736148"/>
    <n v="8562.5130000000008"/>
    <n v="13088736.148"/>
    <n v="13088.736148"/>
    <x v="2"/>
  </r>
  <r>
    <n v="202304"/>
    <x v="32"/>
    <s v="2023"/>
    <s v="04"/>
    <n v="63000000"/>
    <x v="0"/>
    <x v="6"/>
    <n v="4406944"/>
    <n v="13842340152"/>
    <n v="4406.9440000000004"/>
    <n v="13842340.152000001"/>
    <n v="13842.340152000001"/>
    <x v="2"/>
  </r>
  <r>
    <n v="202304"/>
    <x v="32"/>
    <s v="2023"/>
    <s v="04"/>
    <n v="65000000"/>
    <x v="1"/>
    <x v="0"/>
    <n v="13306626"/>
    <n v="6778353921"/>
    <n v="13306.626"/>
    <n v="6778353.9210000001"/>
    <n v="6778.3539209999999"/>
    <x v="2"/>
  </r>
  <r>
    <n v="202304"/>
    <x v="32"/>
    <s v="2023"/>
    <s v="04"/>
    <n v="65000000"/>
    <x v="1"/>
    <x v="1"/>
    <n v="806459"/>
    <n v="2431348566"/>
    <n v="806.45899999999995"/>
    <n v="2431348.5660000001"/>
    <n v="2431.3485660000001"/>
    <x v="2"/>
  </r>
  <r>
    <n v="202304"/>
    <x v="32"/>
    <s v="2023"/>
    <s v="04"/>
    <n v="65000000"/>
    <x v="1"/>
    <x v="2"/>
    <n v="1122632"/>
    <n v="4231878493"/>
    <n v="1122.6320000000001"/>
    <n v="4231878.4929999998"/>
    <n v="4231.8784930000002"/>
    <x v="2"/>
  </r>
  <r>
    <n v="202304"/>
    <x v="32"/>
    <s v="2023"/>
    <s v="04"/>
    <n v="65000000"/>
    <x v="1"/>
    <x v="3"/>
    <n v="6014353"/>
    <n v="6683560335"/>
    <n v="6014.3530000000001"/>
    <n v="6683560.335"/>
    <n v="6683.5603350000001"/>
    <x v="2"/>
  </r>
  <r>
    <n v="202304"/>
    <x v="32"/>
    <s v="2023"/>
    <s v="04"/>
    <n v="65000000"/>
    <x v="1"/>
    <x v="4"/>
    <n v="5163434"/>
    <n v="9179226657"/>
    <n v="5163.4340000000002"/>
    <n v="9179226.6569999997"/>
    <n v="9179.2266569999992"/>
    <x v="2"/>
  </r>
  <r>
    <n v="202304"/>
    <x v="32"/>
    <s v="2023"/>
    <s v="04"/>
    <n v="65000000"/>
    <x v="1"/>
    <x v="5"/>
    <n v="10954959"/>
    <n v="14310010858"/>
    <n v="10954.959000000001"/>
    <n v="14310010.857999999"/>
    <n v="14310.010858"/>
    <x v="2"/>
  </r>
  <r>
    <n v="202304"/>
    <x v="32"/>
    <s v="2023"/>
    <s v="04"/>
    <n v="65000000"/>
    <x v="1"/>
    <x v="6"/>
    <n v="5852157"/>
    <n v="15970228763"/>
    <n v="5852.1570000000002"/>
    <n v="15970228.763"/>
    <n v="15970.228762999999"/>
    <x v="2"/>
  </r>
  <r>
    <n v="202304"/>
    <x v="32"/>
    <s v="2023"/>
    <s v="04"/>
    <n v="68000000"/>
    <x v="2"/>
    <x v="0"/>
    <n v="5896857"/>
    <n v="2906815852"/>
    <n v="5896.857"/>
    <n v="2906815.852"/>
    <n v="2906.8158520000002"/>
    <x v="2"/>
  </r>
  <r>
    <n v="202304"/>
    <x v="32"/>
    <s v="2023"/>
    <s v="04"/>
    <n v="68000000"/>
    <x v="2"/>
    <x v="1"/>
    <n v="352707"/>
    <n v="1056079138"/>
    <n v="352.70699999999999"/>
    <n v="1056079.138"/>
    <n v="1056.0791380000001"/>
    <x v="2"/>
  </r>
  <r>
    <n v="202304"/>
    <x v="32"/>
    <s v="2023"/>
    <s v="04"/>
    <n v="68000000"/>
    <x v="2"/>
    <x v="2"/>
    <n v="530752"/>
    <n v="1910284811"/>
    <n v="530.75199999999995"/>
    <n v="1910284.811"/>
    <n v="1910.284811"/>
    <x v="2"/>
  </r>
  <r>
    <n v="202304"/>
    <x v="32"/>
    <s v="2023"/>
    <s v="04"/>
    <n v="68000000"/>
    <x v="2"/>
    <x v="3"/>
    <n v="2997527"/>
    <n v="3703559303"/>
    <n v="2997.527"/>
    <n v="3703559.3029999998"/>
    <n v="3703.559303"/>
    <x v="2"/>
  </r>
  <r>
    <n v="202304"/>
    <x v="32"/>
    <s v="2023"/>
    <s v="04"/>
    <n v="68000000"/>
    <x v="2"/>
    <x v="4"/>
    <n v="2433835"/>
    <n v="4037606410"/>
    <n v="2433.835"/>
    <n v="4037606.41"/>
    <n v="4037.6064099999999"/>
    <x v="2"/>
  </r>
  <r>
    <n v="202304"/>
    <x v="32"/>
    <s v="2023"/>
    <s v="04"/>
    <n v="68000000"/>
    <x v="2"/>
    <x v="5"/>
    <n v="4748613"/>
    <n v="6805614252"/>
    <n v="4748.6130000000003"/>
    <n v="6805614.2520000003"/>
    <n v="6805.6142520000003"/>
    <x v="2"/>
  </r>
  <r>
    <n v="202304"/>
    <x v="32"/>
    <s v="2023"/>
    <s v="04"/>
    <n v="68000000"/>
    <x v="2"/>
    <x v="6"/>
    <n v="2750146"/>
    <n v="7544879785"/>
    <n v="2750.1460000000002"/>
    <n v="7544879.7850000001"/>
    <n v="7544.8797850000001"/>
    <x v="2"/>
  </r>
  <r>
    <n v="202304"/>
    <x v="32"/>
    <s v="2023"/>
    <s v="04"/>
    <n v="10004000"/>
    <x v="3"/>
    <x v="0"/>
    <n v="1726970"/>
    <n v="940375961"/>
    <n v="1726.97"/>
    <n v="940375.96100000001"/>
    <n v="940.37596099999996"/>
    <x v="2"/>
  </r>
  <r>
    <n v="202304"/>
    <x v="32"/>
    <s v="2023"/>
    <s v="04"/>
    <n v="10004000"/>
    <x v="3"/>
    <x v="1"/>
    <n v="98809"/>
    <n v="346170572"/>
    <n v="98.808999999999997"/>
    <n v="346170.57199999999"/>
    <n v="346.17057199999999"/>
    <x v="2"/>
  </r>
  <r>
    <n v="202304"/>
    <x v="32"/>
    <s v="2023"/>
    <s v="04"/>
    <n v="10004000"/>
    <x v="3"/>
    <x v="2"/>
    <n v="160382"/>
    <n v="694853527"/>
    <n v="160.38200000000001"/>
    <n v="694853.527"/>
    <n v="694.85352699999999"/>
    <x v="2"/>
  </r>
  <r>
    <n v="202304"/>
    <x v="32"/>
    <s v="2023"/>
    <s v="04"/>
    <n v="10004000"/>
    <x v="3"/>
    <x v="3"/>
    <n v="839232"/>
    <n v="1121186608"/>
    <n v="839.23199999999997"/>
    <n v="1121186.608"/>
    <n v="1121.186608"/>
    <x v="2"/>
  </r>
  <r>
    <n v="202304"/>
    <x v="32"/>
    <s v="2023"/>
    <s v="04"/>
    <n v="10004000"/>
    <x v="3"/>
    <x v="4"/>
    <n v="763923"/>
    <n v="1354713575"/>
    <n v="763.923"/>
    <n v="1354713.575"/>
    <n v="1354.713575"/>
    <x v="2"/>
  </r>
  <r>
    <n v="202304"/>
    <x v="32"/>
    <s v="2023"/>
    <s v="04"/>
    <n v="10004000"/>
    <x v="3"/>
    <x v="5"/>
    <n v="1342377"/>
    <n v="2013294548"/>
    <n v="1342.377"/>
    <n v="2013294.548"/>
    <n v="2013.2945480000001"/>
    <x v="2"/>
  </r>
  <r>
    <n v="202304"/>
    <x v="32"/>
    <s v="2023"/>
    <s v="04"/>
    <n v="10004000"/>
    <x v="3"/>
    <x v="6"/>
    <n v="796856"/>
    <n v="2132147487"/>
    <n v="796.85599999999999"/>
    <n v="2132147.4870000002"/>
    <n v="2132.1474870000002"/>
    <x v="2"/>
  </r>
  <r>
    <n v="202304"/>
    <x v="32"/>
    <s v="2023"/>
    <s v="04"/>
    <n v="10018000"/>
    <x v="4"/>
    <x v="0"/>
    <n v="1667508"/>
    <n v="876679503"/>
    <n v="1667.508"/>
    <n v="876679.50300000003"/>
    <n v="876.67950299999995"/>
    <x v="2"/>
  </r>
  <r>
    <n v="202304"/>
    <x v="32"/>
    <s v="2023"/>
    <s v="04"/>
    <n v="10018000"/>
    <x v="4"/>
    <x v="1"/>
    <n v="87552"/>
    <n v="307748743"/>
    <n v="87.552000000000007"/>
    <n v="307748.74300000002"/>
    <n v="307.74874299999999"/>
    <x v="2"/>
  </r>
  <r>
    <n v="202304"/>
    <x v="32"/>
    <s v="2023"/>
    <s v="04"/>
    <n v="10018000"/>
    <x v="4"/>
    <x v="2"/>
    <n v="143503"/>
    <n v="600152848"/>
    <n v="143.50299999999999"/>
    <n v="600152.848"/>
    <n v="600.15284799999995"/>
    <x v="2"/>
  </r>
  <r>
    <n v="202304"/>
    <x v="32"/>
    <s v="2023"/>
    <s v="04"/>
    <n v="10018000"/>
    <x v="4"/>
    <x v="3"/>
    <n v="724111"/>
    <n v="914557581"/>
    <n v="724.11099999999999"/>
    <n v="914557.58100000001"/>
    <n v="914.55758100000003"/>
    <x v="2"/>
  </r>
  <r>
    <n v="202304"/>
    <x v="32"/>
    <s v="2023"/>
    <s v="04"/>
    <n v="10018000"/>
    <x v="4"/>
    <x v="4"/>
    <n v="601193"/>
    <n v="1257968503"/>
    <n v="601.19299999999998"/>
    <n v="1257968.503"/>
    <n v="1257.9685030000001"/>
    <x v="2"/>
  </r>
  <r>
    <n v="202304"/>
    <x v="32"/>
    <s v="2023"/>
    <s v="04"/>
    <n v="10018000"/>
    <x v="4"/>
    <x v="5"/>
    <n v="1315906"/>
    <n v="1952487423"/>
    <n v="1315.9059999999999"/>
    <n v="1952487.423"/>
    <n v="1952.487423"/>
    <x v="2"/>
  </r>
  <r>
    <n v="202304"/>
    <x v="32"/>
    <s v="2023"/>
    <s v="04"/>
    <n v="10018000"/>
    <x v="4"/>
    <x v="6"/>
    <n v="719839"/>
    <n v="1955291044"/>
    <n v="719.83900000000006"/>
    <n v="1955291.044"/>
    <n v="1955.2910440000001"/>
    <x v="2"/>
  </r>
  <r>
    <n v="202304"/>
    <x v="32"/>
    <s v="2023"/>
    <s v="04"/>
    <n v="10005000"/>
    <x v="5"/>
    <x v="0"/>
    <n v="824127"/>
    <n v="410788255"/>
    <n v="824.12699999999995"/>
    <n v="410788.255"/>
    <n v="410.78825499999999"/>
    <x v="2"/>
  </r>
  <r>
    <n v="202304"/>
    <x v="32"/>
    <s v="2023"/>
    <s v="04"/>
    <n v="10005000"/>
    <x v="5"/>
    <x v="1"/>
    <n v="58438"/>
    <n v="171009949"/>
    <n v="58.438000000000002"/>
    <n v="171009.94899999999"/>
    <n v="171.00994900000001"/>
    <x v="2"/>
  </r>
  <r>
    <n v="202304"/>
    <x v="32"/>
    <s v="2023"/>
    <s v="04"/>
    <n v="10005000"/>
    <x v="5"/>
    <x v="2"/>
    <n v="85473"/>
    <n v="316238071"/>
    <n v="85.472999999999999"/>
    <n v="316238.071"/>
    <n v="316.23807099999999"/>
    <x v="2"/>
  </r>
  <r>
    <n v="202304"/>
    <x v="32"/>
    <s v="2023"/>
    <s v="04"/>
    <n v="10005000"/>
    <x v="5"/>
    <x v="3"/>
    <n v="551944"/>
    <n v="682276377"/>
    <n v="551.94399999999996"/>
    <n v="682276.37699999998"/>
    <n v="682.27637700000002"/>
    <x v="2"/>
  </r>
  <r>
    <n v="202304"/>
    <x v="32"/>
    <s v="2023"/>
    <s v="04"/>
    <n v="10005000"/>
    <x v="5"/>
    <x v="4"/>
    <n v="377794"/>
    <n v="587258970"/>
    <n v="377.79399999999998"/>
    <n v="587258.97"/>
    <n v="587.25896999999998"/>
    <x v="2"/>
  </r>
  <r>
    <n v="202304"/>
    <x v="32"/>
    <s v="2023"/>
    <s v="04"/>
    <n v="10005000"/>
    <x v="5"/>
    <x v="5"/>
    <n v="707833"/>
    <n v="953766237"/>
    <n v="707.83299999999997"/>
    <n v="953766.23699999996"/>
    <n v="953.76623700000005"/>
    <x v="2"/>
  </r>
  <r>
    <n v="202304"/>
    <x v="32"/>
    <s v="2023"/>
    <s v="04"/>
    <n v="10005000"/>
    <x v="5"/>
    <x v="6"/>
    <n v="469502"/>
    <n v="1230869682"/>
    <n v="469.50200000000001"/>
    <n v="1230869.682"/>
    <n v="1230.869682"/>
    <x v="2"/>
  </r>
  <r>
    <n v="202304"/>
    <x v="32"/>
    <s v="2023"/>
    <s v="04"/>
    <n v="66000000"/>
    <x v="6"/>
    <x v="0"/>
    <n v="7663636"/>
    <n v="4148049980"/>
    <n v="7663.6360000000004"/>
    <n v="4148049.98"/>
    <n v="4148.0499799999998"/>
    <x v="2"/>
  </r>
  <r>
    <n v="202304"/>
    <x v="32"/>
    <s v="2023"/>
    <s v="04"/>
    <n v="66000000"/>
    <x v="6"/>
    <x v="1"/>
    <n v="482306"/>
    <n v="1640468564"/>
    <n v="482.30599999999998"/>
    <n v="1640468.564"/>
    <n v="1640.468564"/>
    <x v="2"/>
  </r>
  <r>
    <n v="202304"/>
    <x v="32"/>
    <s v="2023"/>
    <s v="04"/>
    <n v="66000000"/>
    <x v="6"/>
    <x v="2"/>
    <n v="704659"/>
    <n v="2689568187"/>
    <n v="704.65899999999999"/>
    <n v="2689568.1869999999"/>
    <n v="2689.5681869999999"/>
    <x v="2"/>
  </r>
  <r>
    <n v="202304"/>
    <x v="32"/>
    <s v="2023"/>
    <s v="04"/>
    <n v="66000000"/>
    <x v="6"/>
    <x v="3"/>
    <n v="3948947"/>
    <n v="4822841144"/>
    <n v="3948.9470000000001"/>
    <n v="4822841.1440000003"/>
    <n v="4822.841144"/>
    <x v="2"/>
  </r>
  <r>
    <n v="202304"/>
    <x v="32"/>
    <s v="2023"/>
    <s v="04"/>
    <n v="66000000"/>
    <x v="6"/>
    <x v="4"/>
    <n v="2830080"/>
    <n v="5368346281"/>
    <n v="2830.08"/>
    <n v="5368346.2810000004"/>
    <n v="5368.3462810000001"/>
    <x v="2"/>
  </r>
  <r>
    <n v="202304"/>
    <x v="32"/>
    <s v="2023"/>
    <s v="04"/>
    <n v="66000000"/>
    <x v="6"/>
    <x v="5"/>
    <n v="6171295"/>
    <n v="8975721052"/>
    <n v="6171.2950000000001"/>
    <n v="8975721.0519999992"/>
    <n v="8975.7210520000008"/>
    <x v="2"/>
  </r>
  <r>
    <n v="202304"/>
    <x v="32"/>
    <s v="2023"/>
    <s v="04"/>
    <n v="66000000"/>
    <x v="6"/>
    <x v="6"/>
    <n v="3398334"/>
    <n v="10227930572"/>
    <n v="3398.3339999999998"/>
    <n v="10227930.572000001"/>
    <n v="10227.930571999999"/>
    <x v="2"/>
  </r>
  <r>
    <n v="202304"/>
    <x v="32"/>
    <s v="2023"/>
    <s v="04"/>
    <n v="10007000"/>
    <x v="7"/>
    <x v="0"/>
    <n v="1644648"/>
    <n v="854277214"/>
    <n v="1644.6479999999999"/>
    <n v="854277.21400000004"/>
    <n v="854.27721399999996"/>
    <x v="2"/>
  </r>
  <r>
    <n v="202304"/>
    <x v="32"/>
    <s v="2023"/>
    <s v="04"/>
    <n v="10007000"/>
    <x v="7"/>
    <x v="1"/>
    <n v="138606"/>
    <n v="380834968"/>
    <n v="138.60599999999999"/>
    <n v="380834.96799999999"/>
    <n v="380.834968"/>
    <x v="2"/>
  </r>
  <r>
    <n v="202304"/>
    <x v="32"/>
    <s v="2023"/>
    <s v="04"/>
    <n v="10007000"/>
    <x v="7"/>
    <x v="2"/>
    <n v="175657"/>
    <n v="608242160"/>
    <n v="175.65700000000001"/>
    <n v="608242.16"/>
    <n v="608.24216000000001"/>
    <x v="2"/>
  </r>
  <r>
    <n v="202304"/>
    <x v="32"/>
    <s v="2023"/>
    <s v="04"/>
    <n v="10007000"/>
    <x v="7"/>
    <x v="3"/>
    <n v="1126854"/>
    <n v="1397908468"/>
    <n v="1126.854"/>
    <n v="1397908.4680000001"/>
    <n v="1397.9084680000001"/>
    <x v="2"/>
  </r>
  <r>
    <n v="202304"/>
    <x v="32"/>
    <s v="2023"/>
    <s v="04"/>
    <n v="10007000"/>
    <x v="7"/>
    <x v="4"/>
    <n v="713746"/>
    <n v="1217621675"/>
    <n v="713.74599999999998"/>
    <n v="1217621.675"/>
    <n v="1217.6216750000001"/>
    <x v="2"/>
  </r>
  <r>
    <n v="202304"/>
    <x v="32"/>
    <s v="2023"/>
    <s v="04"/>
    <n v="10007000"/>
    <x v="7"/>
    <x v="5"/>
    <n v="1474250"/>
    <n v="2021324232"/>
    <n v="1474.25"/>
    <n v="2021324.2320000001"/>
    <n v="2021.3242319999999"/>
    <x v="2"/>
  </r>
  <r>
    <n v="202304"/>
    <x v="32"/>
    <s v="2023"/>
    <s v="04"/>
    <n v="10007000"/>
    <x v="7"/>
    <x v="6"/>
    <n v="929749"/>
    <n v="2756686928"/>
    <n v="929.74900000000002"/>
    <n v="2756686.9279999998"/>
    <n v="2756.6869280000001"/>
    <x v="2"/>
  </r>
  <r>
    <n v="202304"/>
    <x v="32"/>
    <s v="2023"/>
    <s v="04"/>
    <n v="10008000"/>
    <x v="8"/>
    <x v="0"/>
    <n v="535948"/>
    <n v="267144815"/>
    <n v="535.94799999999998"/>
    <n v="267144.815"/>
    <n v="267.14481499999999"/>
    <x v="2"/>
  </r>
  <r>
    <n v="202304"/>
    <x v="32"/>
    <s v="2023"/>
    <s v="04"/>
    <n v="10008000"/>
    <x v="8"/>
    <x v="1"/>
    <n v="44636"/>
    <n v="111710284"/>
    <n v="44.636000000000003"/>
    <n v="111710.284"/>
    <n v="111.710284"/>
    <x v="2"/>
  </r>
  <r>
    <n v="202304"/>
    <x v="32"/>
    <s v="2023"/>
    <s v="04"/>
    <n v="10008000"/>
    <x v="8"/>
    <x v="2"/>
    <n v="57770"/>
    <n v="210357188"/>
    <n v="57.77"/>
    <n v="210357.18799999999"/>
    <n v="210.35718800000001"/>
    <x v="2"/>
  </r>
  <r>
    <n v="202304"/>
    <x v="32"/>
    <s v="2023"/>
    <s v="04"/>
    <n v="10008000"/>
    <x v="8"/>
    <x v="3"/>
    <n v="382973"/>
    <n v="484989597"/>
    <n v="382.97300000000001"/>
    <n v="484989.59700000001"/>
    <n v="484.989597"/>
    <x v="2"/>
  </r>
  <r>
    <n v="202304"/>
    <x v="32"/>
    <s v="2023"/>
    <s v="04"/>
    <n v="10008000"/>
    <x v="8"/>
    <x v="4"/>
    <n v="280224"/>
    <n v="390744977"/>
    <n v="280.22399999999999"/>
    <n v="390744.97700000001"/>
    <n v="390.74497700000001"/>
    <x v="2"/>
  </r>
  <r>
    <n v="202304"/>
    <x v="32"/>
    <s v="2023"/>
    <s v="04"/>
    <n v="10008000"/>
    <x v="8"/>
    <x v="5"/>
    <n v="486617"/>
    <n v="637858325"/>
    <n v="486.61700000000002"/>
    <n v="637858.32499999995"/>
    <n v="637.85832500000004"/>
    <x v="2"/>
  </r>
  <r>
    <n v="202304"/>
    <x v="32"/>
    <s v="2023"/>
    <s v="04"/>
    <n v="10008000"/>
    <x v="8"/>
    <x v="6"/>
    <n v="307861"/>
    <n v="886257349"/>
    <n v="307.86099999999999"/>
    <n v="886257.34900000005"/>
    <n v="886.25734899999998"/>
    <x v="2"/>
  </r>
  <r>
    <n v="202304"/>
    <x v="32"/>
    <s v="2023"/>
    <s v="04"/>
    <n v="10009000"/>
    <x v="9"/>
    <x v="0"/>
    <n v="644775"/>
    <n v="317741527"/>
    <n v="644.77499999999998"/>
    <n v="317741.527"/>
    <n v="317.74152700000002"/>
    <x v="2"/>
  </r>
  <r>
    <n v="202304"/>
    <x v="32"/>
    <s v="2023"/>
    <s v="04"/>
    <n v="10009000"/>
    <x v="9"/>
    <x v="1"/>
    <n v="61604"/>
    <n v="154246365"/>
    <n v="61.603999999999999"/>
    <n v="154246.36499999999"/>
    <n v="154.246365"/>
    <x v="2"/>
  </r>
  <r>
    <n v="202304"/>
    <x v="32"/>
    <s v="2023"/>
    <s v="04"/>
    <n v="10009000"/>
    <x v="9"/>
    <x v="2"/>
    <n v="75854"/>
    <n v="257571855"/>
    <n v="75.853999999999999"/>
    <n v="257571.85500000001"/>
    <n v="257.57185500000003"/>
    <x v="2"/>
  </r>
  <r>
    <n v="202304"/>
    <x v="32"/>
    <s v="2023"/>
    <s v="04"/>
    <n v="10009000"/>
    <x v="9"/>
    <x v="3"/>
    <n v="528541"/>
    <n v="636461426"/>
    <n v="528.54100000000005"/>
    <n v="636461.42599999998"/>
    <n v="636.46142599999996"/>
    <x v="2"/>
  </r>
  <r>
    <n v="202304"/>
    <x v="32"/>
    <s v="2023"/>
    <s v="04"/>
    <n v="10009000"/>
    <x v="9"/>
    <x v="4"/>
    <n v="317851"/>
    <n v="471439235"/>
    <n v="317.851"/>
    <n v="471439.23499999999"/>
    <n v="471.439235"/>
    <x v="2"/>
  </r>
  <r>
    <n v="202304"/>
    <x v="32"/>
    <s v="2023"/>
    <s v="04"/>
    <n v="10009000"/>
    <x v="9"/>
    <x v="5"/>
    <n v="603335"/>
    <n v="820438423"/>
    <n v="603.33500000000004"/>
    <n v="820438.42299999995"/>
    <n v="820.43842299999994"/>
    <x v="2"/>
  </r>
  <r>
    <n v="202304"/>
    <x v="32"/>
    <s v="2023"/>
    <s v="04"/>
    <n v="10009000"/>
    <x v="9"/>
    <x v="6"/>
    <n v="387175"/>
    <n v="1126808267"/>
    <n v="387.17500000000001"/>
    <n v="1126808.267"/>
    <n v="1126.8082669999999"/>
    <x v="2"/>
  </r>
  <r>
    <n v="202304"/>
    <x v="32"/>
    <s v="2023"/>
    <s v="04"/>
    <n v="10010000"/>
    <x v="10"/>
    <x v="0"/>
    <n v="449860"/>
    <n v="221650949"/>
    <n v="449.86"/>
    <n v="221650.94899999999"/>
    <n v="221.650949"/>
    <x v="2"/>
  </r>
  <r>
    <n v="202304"/>
    <x v="32"/>
    <s v="2023"/>
    <s v="04"/>
    <n v="10010000"/>
    <x v="10"/>
    <x v="1"/>
    <n v="40454"/>
    <n v="107138134"/>
    <n v="40.454000000000001"/>
    <n v="107138.13400000001"/>
    <n v="107.13813399999999"/>
    <x v="2"/>
  </r>
  <r>
    <n v="202304"/>
    <x v="32"/>
    <s v="2023"/>
    <s v="04"/>
    <n v="10010000"/>
    <x v="10"/>
    <x v="2"/>
    <n v="52209"/>
    <n v="176237333"/>
    <n v="52.209000000000003"/>
    <n v="176237.33300000001"/>
    <n v="176.23733300000001"/>
    <x v="2"/>
  </r>
  <r>
    <n v="202304"/>
    <x v="32"/>
    <s v="2023"/>
    <s v="04"/>
    <n v="10010000"/>
    <x v="10"/>
    <x v="3"/>
    <n v="388669"/>
    <n v="471860753"/>
    <n v="388.66899999999998"/>
    <n v="471860.75300000003"/>
    <n v="471.86075299999999"/>
    <x v="2"/>
  </r>
  <r>
    <n v="202304"/>
    <x v="32"/>
    <s v="2023"/>
    <s v="04"/>
    <n v="10010000"/>
    <x v="10"/>
    <x v="4"/>
    <n v="231525"/>
    <n v="336715551"/>
    <n v="231.52500000000001"/>
    <n v="336715.55099999998"/>
    <n v="336.715551"/>
    <x v="2"/>
  </r>
  <r>
    <n v="202304"/>
    <x v="32"/>
    <s v="2023"/>
    <s v="04"/>
    <n v="10010000"/>
    <x v="10"/>
    <x v="5"/>
    <n v="457077"/>
    <n v="627459130"/>
    <n v="457.077"/>
    <n v="627459.13"/>
    <n v="627.45912999999996"/>
    <x v="2"/>
  </r>
  <r>
    <n v="202304"/>
    <x v="32"/>
    <s v="2023"/>
    <s v="04"/>
    <n v="10010000"/>
    <x v="10"/>
    <x v="6"/>
    <n v="280013"/>
    <n v="816358234"/>
    <n v="280.01299999999998"/>
    <n v="816358.23400000005"/>
    <n v="816.35823400000004"/>
    <x v="2"/>
  </r>
  <r>
    <n v="202304"/>
    <x v="32"/>
    <s v="2023"/>
    <s v="04"/>
    <n v="10020000"/>
    <x v="11"/>
    <x v="0"/>
    <n v="470189"/>
    <n v="239429713"/>
    <n v="470.18900000000002"/>
    <n v="239429.71299999999"/>
    <n v="239.42971299999999"/>
    <x v="2"/>
  </r>
  <r>
    <n v="202304"/>
    <x v="32"/>
    <s v="2023"/>
    <s v="04"/>
    <n v="10020000"/>
    <x v="11"/>
    <x v="1"/>
    <n v="37245"/>
    <n v="108201381"/>
    <n v="37.244999999999997"/>
    <n v="108201.38099999999"/>
    <n v="108.201381"/>
    <x v="2"/>
  </r>
  <r>
    <n v="202304"/>
    <x v="32"/>
    <s v="2023"/>
    <s v="04"/>
    <n v="10020000"/>
    <x v="11"/>
    <x v="2"/>
    <n v="51903"/>
    <n v="193379935"/>
    <n v="51.902999999999999"/>
    <n v="193379.935"/>
    <n v="193.37993499999999"/>
    <x v="2"/>
  </r>
  <r>
    <n v="202304"/>
    <x v="32"/>
    <s v="2023"/>
    <s v="04"/>
    <n v="10020000"/>
    <x v="11"/>
    <x v="3"/>
    <n v="291462"/>
    <n v="338886513"/>
    <n v="291.46199999999999"/>
    <n v="338886.51299999998"/>
    <n v="338.88651299999998"/>
    <x v="2"/>
  </r>
  <r>
    <n v="202304"/>
    <x v="32"/>
    <s v="2023"/>
    <s v="04"/>
    <n v="10020000"/>
    <x v="11"/>
    <x v="4"/>
    <n v="190566"/>
    <n v="344733881"/>
    <n v="190.566"/>
    <n v="344733.88099999999"/>
    <n v="344.733881"/>
    <x v="2"/>
  </r>
  <r>
    <n v="202304"/>
    <x v="32"/>
    <s v="2023"/>
    <s v="04"/>
    <n v="10020000"/>
    <x v="11"/>
    <x v="5"/>
    <n v="460019"/>
    <n v="650767368"/>
    <n v="460.01900000000001"/>
    <n v="650767.36800000002"/>
    <n v="650.76736800000003"/>
    <x v="2"/>
  </r>
  <r>
    <n v="202304"/>
    <x v="32"/>
    <s v="2023"/>
    <s v="04"/>
    <n v="10020000"/>
    <x v="11"/>
    <x v="6"/>
    <n v="259437"/>
    <n v="756308906"/>
    <n v="259.43700000000001"/>
    <n v="756308.90599999996"/>
    <n v="756.30890599999998"/>
    <x v="2"/>
  </r>
  <r>
    <n v="202304"/>
    <x v="32"/>
    <s v="2023"/>
    <s v="04"/>
    <n v="67000000"/>
    <x v="12"/>
    <x v="0"/>
    <n v="3461424"/>
    <n v="1733611916"/>
    <n v="3461.424"/>
    <n v="1733611.916"/>
    <n v="1733.6119160000001"/>
    <x v="2"/>
  </r>
  <r>
    <n v="202304"/>
    <x v="32"/>
    <s v="2023"/>
    <s v="04"/>
    <n v="67000000"/>
    <x v="12"/>
    <x v="1"/>
    <n v="254356"/>
    <n v="687650129"/>
    <n v="254.35599999999999"/>
    <n v="687650.12899999996"/>
    <n v="687.65012899999999"/>
    <x v="2"/>
  </r>
  <r>
    <n v="202304"/>
    <x v="32"/>
    <s v="2023"/>
    <s v="04"/>
    <n v="67000000"/>
    <x v="12"/>
    <x v="2"/>
    <n v="403328"/>
    <n v="1467593069"/>
    <n v="403.32799999999997"/>
    <n v="1467593.0689999999"/>
    <n v="1467.593069"/>
    <x v="2"/>
  </r>
  <r>
    <n v="202304"/>
    <x v="32"/>
    <s v="2023"/>
    <s v="04"/>
    <n v="67000000"/>
    <x v="12"/>
    <x v="3"/>
    <n v="2170874"/>
    <n v="2552098561"/>
    <n v="2170.8739999999998"/>
    <n v="2552098.5610000002"/>
    <n v="2552.0985609999998"/>
    <x v="2"/>
  </r>
  <r>
    <n v="202304"/>
    <x v="32"/>
    <s v="2023"/>
    <s v="04"/>
    <n v="67000000"/>
    <x v="12"/>
    <x v="4"/>
    <n v="1442130"/>
    <n v="2404284588"/>
    <n v="1442.13"/>
    <n v="2404284.588"/>
    <n v="2404.284588"/>
    <x v="2"/>
  </r>
  <r>
    <n v="202304"/>
    <x v="32"/>
    <s v="2023"/>
    <s v="04"/>
    <n v="67000000"/>
    <x v="12"/>
    <x v="5"/>
    <n v="3335580"/>
    <n v="4685199673"/>
    <n v="3335.58"/>
    <n v="4685199.6730000004"/>
    <n v="4685.1996730000001"/>
    <x v="2"/>
  </r>
  <r>
    <n v="202304"/>
    <x v="32"/>
    <s v="2023"/>
    <s v="04"/>
    <n v="67000000"/>
    <x v="12"/>
    <x v="6"/>
    <n v="1932884"/>
    <n v="5389358463"/>
    <n v="1932.884"/>
    <n v="5389358.4630000005"/>
    <n v="5389.3584629999996"/>
    <x v="2"/>
  </r>
  <r>
    <n v="202304"/>
    <x v="32"/>
    <s v="2023"/>
    <s v="04"/>
    <n v="64000000"/>
    <x v="13"/>
    <x v="0"/>
    <n v="5718779"/>
    <n v="3059670338"/>
    <n v="5718.7790000000005"/>
    <n v="3059670.338"/>
    <n v="3059.6703379999999"/>
    <x v="2"/>
  </r>
  <r>
    <n v="202304"/>
    <x v="32"/>
    <s v="2023"/>
    <s v="04"/>
    <n v="64000000"/>
    <x v="13"/>
    <x v="1"/>
    <n v="383304"/>
    <n v="1059526910"/>
    <n v="383.30399999999997"/>
    <n v="1059526.9099999999"/>
    <n v="1059.52691"/>
    <x v="2"/>
  </r>
  <r>
    <n v="202304"/>
    <x v="32"/>
    <s v="2023"/>
    <s v="04"/>
    <n v="64000000"/>
    <x v="13"/>
    <x v="2"/>
    <n v="617157"/>
    <n v="2214347431"/>
    <n v="617.15700000000004"/>
    <n v="2214347.4309999999"/>
    <n v="2214.3474310000001"/>
    <x v="2"/>
  </r>
  <r>
    <n v="202304"/>
    <x v="32"/>
    <s v="2023"/>
    <s v="04"/>
    <n v="64000000"/>
    <x v="13"/>
    <x v="3"/>
    <n v="3294278"/>
    <n v="3505398395"/>
    <n v="3294.2779999999998"/>
    <n v="3505398.395"/>
    <n v="3505.3983950000002"/>
    <x v="2"/>
  </r>
  <r>
    <n v="202304"/>
    <x v="32"/>
    <s v="2023"/>
    <s v="04"/>
    <n v="64000000"/>
    <x v="13"/>
    <x v="4"/>
    <n v="2331956"/>
    <n v="3869092643"/>
    <n v="2331.9560000000001"/>
    <n v="3869092.6430000002"/>
    <n v="3869.092643"/>
    <x v="2"/>
  </r>
  <r>
    <n v="202304"/>
    <x v="32"/>
    <s v="2023"/>
    <s v="04"/>
    <n v="64000000"/>
    <x v="13"/>
    <x v="5"/>
    <n v="5331824"/>
    <n v="7896661023"/>
    <n v="5331.8239999999996"/>
    <n v="7896661.023"/>
    <n v="7896.6610229999997"/>
    <x v="2"/>
  </r>
  <r>
    <n v="202304"/>
    <x v="32"/>
    <s v="2023"/>
    <s v="04"/>
    <n v="64000000"/>
    <x v="13"/>
    <x v="6"/>
    <n v="2863849"/>
    <n v="8355426224"/>
    <n v="2863.8490000000002"/>
    <n v="8355426.2240000004"/>
    <n v="8355.4262240000007"/>
    <x v="2"/>
  </r>
  <r>
    <n v="202304"/>
    <x v="32"/>
    <s v="2023"/>
    <s v="04"/>
    <n v="10013000"/>
    <x v="14"/>
    <x v="0"/>
    <n v="802153"/>
    <n v="412625110"/>
    <n v="802.15300000000002"/>
    <n v="412625.11"/>
    <n v="412.62511000000001"/>
    <x v="2"/>
  </r>
  <r>
    <n v="202304"/>
    <x v="32"/>
    <s v="2023"/>
    <s v="04"/>
    <n v="10013000"/>
    <x v="14"/>
    <x v="1"/>
    <n v="65954"/>
    <n v="165148938"/>
    <n v="65.953999999999994"/>
    <n v="165148.93799999999"/>
    <n v="165.14893799999999"/>
    <x v="2"/>
  </r>
  <r>
    <n v="202304"/>
    <x v="32"/>
    <s v="2023"/>
    <s v="04"/>
    <n v="10013000"/>
    <x v="14"/>
    <x v="2"/>
    <n v="99967"/>
    <n v="346823699"/>
    <n v="99.966999999999999"/>
    <n v="346823.69900000002"/>
    <n v="346.82369899999998"/>
    <x v="2"/>
  </r>
  <r>
    <n v="202304"/>
    <x v="32"/>
    <s v="2023"/>
    <s v="04"/>
    <n v="10013000"/>
    <x v="14"/>
    <x v="3"/>
    <n v="647665"/>
    <n v="692863451"/>
    <n v="647.66499999999996"/>
    <n v="692863.451"/>
    <n v="692.86345100000005"/>
    <x v="2"/>
  </r>
  <r>
    <n v="202304"/>
    <x v="32"/>
    <s v="2023"/>
    <s v="04"/>
    <n v="10013000"/>
    <x v="14"/>
    <x v="4"/>
    <n v="405841"/>
    <n v="575012800"/>
    <n v="405.84100000000001"/>
    <n v="575012.80000000005"/>
    <n v="575.01279999999997"/>
    <x v="2"/>
  </r>
  <r>
    <n v="202304"/>
    <x v="32"/>
    <s v="2023"/>
    <s v="04"/>
    <n v="10013000"/>
    <x v="14"/>
    <x v="5"/>
    <n v="824334"/>
    <n v="1181181736"/>
    <n v="824.33399999999995"/>
    <n v="1181181.736"/>
    <n v="1181.181736"/>
    <x v="2"/>
  </r>
  <r>
    <n v="202304"/>
    <x v="32"/>
    <s v="2023"/>
    <s v="04"/>
    <n v="10013000"/>
    <x v="14"/>
    <x v="6"/>
    <n v="517617"/>
    <n v="1578545605"/>
    <n v="517.61699999999996"/>
    <n v="1578545.605"/>
    <n v="1578.545605"/>
    <x v="2"/>
  </r>
  <r>
    <n v="202304"/>
    <x v="32"/>
    <s v="2023"/>
    <s v="04"/>
    <n v="10017000"/>
    <x v="15"/>
    <x v="0"/>
    <n v="764605"/>
    <n v="389368626"/>
    <n v="764.60500000000002"/>
    <n v="389368.62599999999"/>
    <n v="389.36862600000001"/>
    <x v="2"/>
  </r>
  <r>
    <n v="202304"/>
    <x v="32"/>
    <s v="2023"/>
    <s v="04"/>
    <n v="10017000"/>
    <x v="15"/>
    <x v="1"/>
    <n v="55587"/>
    <n v="158670318"/>
    <n v="55.587000000000003"/>
    <n v="158670.318"/>
    <n v="158.67031800000001"/>
    <x v="2"/>
  </r>
  <r>
    <n v="202304"/>
    <x v="32"/>
    <s v="2023"/>
    <s v="04"/>
    <n v="10017000"/>
    <x v="15"/>
    <x v="2"/>
    <n v="70514"/>
    <n v="280091025"/>
    <n v="70.513999999999996"/>
    <n v="280091.02500000002"/>
    <n v="280.091025"/>
    <x v="2"/>
  </r>
  <r>
    <n v="202304"/>
    <x v="32"/>
    <s v="2023"/>
    <s v="04"/>
    <n v="10017000"/>
    <x v="15"/>
    <x v="3"/>
    <n v="438291"/>
    <n v="470638957"/>
    <n v="438.291"/>
    <n v="470638.95699999999"/>
    <n v="470.638957"/>
    <x v="2"/>
  </r>
  <r>
    <n v="202304"/>
    <x v="32"/>
    <s v="2023"/>
    <s v="04"/>
    <n v="10017000"/>
    <x v="15"/>
    <x v="4"/>
    <n v="350096"/>
    <n v="559357091"/>
    <n v="350.096"/>
    <n v="559357.09100000001"/>
    <n v="559.35709099999997"/>
    <x v="2"/>
  </r>
  <r>
    <n v="202304"/>
    <x v="32"/>
    <s v="2023"/>
    <s v="04"/>
    <n v="10017000"/>
    <x v="15"/>
    <x v="5"/>
    <n v="697076"/>
    <n v="848535714"/>
    <n v="697.07600000000002"/>
    <n v="848535.71400000004"/>
    <n v="848.53571399999998"/>
    <x v="2"/>
  </r>
  <r>
    <n v="202304"/>
    <x v="32"/>
    <s v="2023"/>
    <s v="04"/>
    <n v="10017000"/>
    <x v="15"/>
    <x v="6"/>
    <n v="431464"/>
    <n v="1069139711"/>
    <n v="431.464"/>
    <n v="1069139.7109999999"/>
    <n v="1069.139711"/>
    <x v="2"/>
  </r>
  <r>
    <n v="202304"/>
    <x v="32"/>
    <s v="2023"/>
    <s v="04"/>
    <n v="10002000"/>
    <x v="16"/>
    <x v="0"/>
    <n v="609917"/>
    <n v="298726951"/>
    <n v="609.91700000000003"/>
    <n v="298726.951"/>
    <n v="298.72695099999999"/>
    <x v="2"/>
  </r>
  <r>
    <n v="202304"/>
    <x v="32"/>
    <s v="2023"/>
    <s v="04"/>
    <n v="10002000"/>
    <x v="16"/>
    <x v="1"/>
    <n v="47501"/>
    <n v="129882929"/>
    <n v="47.500999999999998"/>
    <n v="129882.929"/>
    <n v="129.88292899999999"/>
    <x v="2"/>
  </r>
  <r>
    <n v="202304"/>
    <x v="32"/>
    <s v="2023"/>
    <s v="04"/>
    <n v="10002000"/>
    <x v="16"/>
    <x v="2"/>
    <n v="69908"/>
    <n v="255243773"/>
    <n v="69.908000000000001"/>
    <n v="255243.77299999999"/>
    <n v="255.243773"/>
    <x v="2"/>
  </r>
  <r>
    <n v="202304"/>
    <x v="32"/>
    <s v="2023"/>
    <s v="04"/>
    <n v="10002000"/>
    <x v="16"/>
    <x v="3"/>
    <n v="380975"/>
    <n v="412151017"/>
    <n v="380.97500000000002"/>
    <n v="412151.01699999999"/>
    <n v="412.15101700000002"/>
    <x v="2"/>
  </r>
  <r>
    <n v="202304"/>
    <x v="32"/>
    <s v="2023"/>
    <s v="04"/>
    <n v="10002000"/>
    <x v="16"/>
    <x v="4"/>
    <n v="294348"/>
    <n v="446947865"/>
    <n v="294.34800000000001"/>
    <n v="446947.86499999999"/>
    <n v="446.94786499999998"/>
    <x v="2"/>
  </r>
  <r>
    <n v="202304"/>
    <x v="32"/>
    <s v="2023"/>
    <s v="04"/>
    <n v="10002000"/>
    <x v="16"/>
    <x v="5"/>
    <n v="603648"/>
    <n v="728569419"/>
    <n v="603.64800000000002"/>
    <n v="728569.41899999999"/>
    <n v="728.56941900000004"/>
    <x v="2"/>
  </r>
  <r>
    <n v="202304"/>
    <x v="32"/>
    <s v="2023"/>
    <s v="04"/>
    <n v="10002000"/>
    <x v="16"/>
    <x v="6"/>
    <n v="338817"/>
    <n v="965001377"/>
    <n v="338.81700000000001"/>
    <n v="965001.37699999998"/>
    <n v="965.00137700000005"/>
    <x v="2"/>
  </r>
  <r>
    <n v="202304"/>
    <x v="32"/>
    <s v="2023"/>
    <s v="04"/>
    <n v="10015000"/>
    <x v="17"/>
    <x v="0"/>
    <n v="437804"/>
    <n v="243907823"/>
    <n v="437.80399999999997"/>
    <n v="243907.823"/>
    <n v="243.90782300000001"/>
    <x v="2"/>
  </r>
  <r>
    <n v="202304"/>
    <x v="32"/>
    <s v="2023"/>
    <s v="04"/>
    <n v="10015000"/>
    <x v="17"/>
    <x v="1"/>
    <n v="30052"/>
    <n v="77142663"/>
    <n v="30.052"/>
    <n v="77142.663"/>
    <n v="77.142662999999999"/>
    <x v="2"/>
  </r>
  <r>
    <n v="202304"/>
    <x v="32"/>
    <s v="2023"/>
    <s v="04"/>
    <n v="10015000"/>
    <x v="17"/>
    <x v="2"/>
    <n v="48918"/>
    <n v="186847835"/>
    <n v="48.917999999999999"/>
    <n v="186847.83499999999"/>
    <n v="186.847835"/>
    <x v="2"/>
  </r>
  <r>
    <n v="202304"/>
    <x v="32"/>
    <s v="2023"/>
    <s v="04"/>
    <n v="10015000"/>
    <x v="17"/>
    <x v="3"/>
    <n v="277716"/>
    <n v="292658930"/>
    <n v="277.71600000000001"/>
    <n v="292658.93"/>
    <n v="292.65893"/>
    <x v="2"/>
  </r>
  <r>
    <n v="202304"/>
    <x v="32"/>
    <s v="2023"/>
    <s v="04"/>
    <n v="10015000"/>
    <x v="17"/>
    <x v="4"/>
    <n v="198629"/>
    <n v="290010943"/>
    <n v="198.62899999999999"/>
    <n v="290010.94300000003"/>
    <n v="290.010943"/>
    <x v="2"/>
  </r>
  <r>
    <n v="202304"/>
    <x v="32"/>
    <s v="2023"/>
    <s v="04"/>
    <n v="10015000"/>
    <x v="17"/>
    <x v="5"/>
    <n v="392808"/>
    <n v="491166333"/>
    <n v="392.80799999999999"/>
    <n v="491166.33299999998"/>
    <n v="491.16633300000001"/>
    <x v="2"/>
  </r>
  <r>
    <n v="202304"/>
    <x v="32"/>
    <s v="2023"/>
    <s v="04"/>
    <n v="10015000"/>
    <x v="17"/>
    <x v="6"/>
    <n v="223362"/>
    <n v="657609346"/>
    <n v="223.36199999999999"/>
    <n v="657609.34600000002"/>
    <n v="657.60934599999996"/>
    <x v="2"/>
  </r>
  <r>
    <n v="202304"/>
    <x v="32"/>
    <s v="2023"/>
    <s v="04"/>
    <n v="10014000"/>
    <x v="18"/>
    <x v="0"/>
    <n v="214258"/>
    <n v="102726528"/>
    <n v="214.25800000000001"/>
    <n v="102726.52800000001"/>
    <n v="102.726528"/>
    <x v="2"/>
  </r>
  <r>
    <n v="202304"/>
    <x v="32"/>
    <s v="2023"/>
    <s v="04"/>
    <n v="10014000"/>
    <x v="18"/>
    <x v="1"/>
    <n v="17961"/>
    <n v="42347340"/>
    <n v="17.960999999999999"/>
    <n v="42347.34"/>
    <n v="42.347340000000003"/>
    <x v="2"/>
  </r>
  <r>
    <n v="202304"/>
    <x v="32"/>
    <s v="2023"/>
    <s v="04"/>
    <n v="10014000"/>
    <x v="18"/>
    <x v="2"/>
    <n v="24330"/>
    <n v="96219509"/>
    <n v="24.33"/>
    <n v="96219.509000000005"/>
    <n v="96.219509000000002"/>
    <x v="2"/>
  </r>
  <r>
    <n v="202304"/>
    <x v="32"/>
    <s v="2023"/>
    <s v="04"/>
    <n v="10014000"/>
    <x v="18"/>
    <x v="3"/>
    <n v="155405"/>
    <n v="154674125"/>
    <n v="155.405"/>
    <n v="154674.125"/>
    <n v="154.674125"/>
    <x v="2"/>
  </r>
  <r>
    <n v="202304"/>
    <x v="32"/>
    <s v="2023"/>
    <s v="04"/>
    <n v="10014000"/>
    <x v="18"/>
    <x v="4"/>
    <n v="103176"/>
    <n v="147266495"/>
    <n v="103.176"/>
    <n v="147266.495"/>
    <n v="147.26649499999999"/>
    <x v="2"/>
  </r>
  <r>
    <n v="202304"/>
    <x v="32"/>
    <s v="2023"/>
    <s v="04"/>
    <n v="10014000"/>
    <x v="18"/>
    <x v="5"/>
    <n v="197283"/>
    <n v="242763277"/>
    <n v="197.28299999999999"/>
    <n v="242763.277"/>
    <n v="242.76327699999999"/>
    <x v="2"/>
  </r>
  <r>
    <n v="202304"/>
    <x v="32"/>
    <s v="2023"/>
    <s v="04"/>
    <n v="10014000"/>
    <x v="18"/>
    <x v="6"/>
    <n v="108370"/>
    <n v="340344440"/>
    <n v="108.37"/>
    <n v="340344.44"/>
    <n v="340.34444000000002"/>
    <x v="2"/>
  </r>
  <r>
    <n v="202304"/>
    <x v="32"/>
    <s v="2023"/>
    <s v="04"/>
    <n v="10016000"/>
    <x v="19"/>
    <x v="0"/>
    <n v="90183"/>
    <n v="41693324"/>
    <n v="90.183000000000007"/>
    <n v="41693.324000000001"/>
    <n v="41.693323999999997"/>
    <x v="2"/>
  </r>
  <r>
    <n v="202304"/>
    <x v="32"/>
    <s v="2023"/>
    <s v="04"/>
    <n v="10016000"/>
    <x v="19"/>
    <x v="1"/>
    <n v="8394"/>
    <n v="22268661"/>
    <n v="8.3940000000000001"/>
    <n v="22268.661"/>
    <n v="22.268661000000002"/>
    <x v="2"/>
  </r>
  <r>
    <n v="202304"/>
    <x v="32"/>
    <s v="2023"/>
    <s v="04"/>
    <n v="10016000"/>
    <x v="19"/>
    <x v="2"/>
    <n v="12446"/>
    <n v="44457536"/>
    <n v="12.446"/>
    <n v="44457.536"/>
    <n v="44.457535999999998"/>
    <x v="2"/>
  </r>
  <r>
    <n v="202304"/>
    <x v="32"/>
    <s v="2023"/>
    <s v="04"/>
    <n v="10016000"/>
    <x v="19"/>
    <x v="3"/>
    <n v="64786"/>
    <n v="90584448"/>
    <n v="64.786000000000001"/>
    <n v="90584.448000000004"/>
    <n v="90.584447999999995"/>
    <x v="2"/>
  </r>
  <r>
    <n v="202304"/>
    <x v="32"/>
    <s v="2023"/>
    <s v="04"/>
    <n v="10016000"/>
    <x v="19"/>
    <x v="4"/>
    <n v="50980"/>
    <n v="65200877"/>
    <n v="50.98"/>
    <n v="65200.877"/>
    <n v="65.200877000000006"/>
    <x v="2"/>
  </r>
  <r>
    <n v="202304"/>
    <x v="32"/>
    <s v="2023"/>
    <s v="04"/>
    <n v="10016000"/>
    <x v="19"/>
    <x v="5"/>
    <n v="93587"/>
    <n v="105549669"/>
    <n v="93.587000000000003"/>
    <n v="105549.66899999999"/>
    <n v="105.54966899999999"/>
    <x v="2"/>
  </r>
  <r>
    <n v="202304"/>
    <x v="32"/>
    <s v="2023"/>
    <s v="04"/>
    <n v="10016000"/>
    <x v="19"/>
    <x v="6"/>
    <n v="46650"/>
    <n v="121012210"/>
    <n v="46.65"/>
    <n v="121012.21"/>
    <n v="121.01221"/>
    <x v="2"/>
  </r>
  <r>
    <n v="202304"/>
    <x v="32"/>
    <s v="2023"/>
    <s v="04"/>
    <s v="9002000"/>
    <x v="20"/>
    <x v="0"/>
    <n v="78081"/>
    <n v="47764655"/>
    <n v="78.081000000000003"/>
    <n v="47764.654999999999"/>
    <n v="47.764654999999998"/>
    <x v="2"/>
  </r>
  <r>
    <n v="202304"/>
    <x v="32"/>
    <s v="2023"/>
    <s v="04"/>
    <s v="9002000"/>
    <x v="20"/>
    <x v="1"/>
    <n v="6579"/>
    <n v="26131033"/>
    <n v="6.5789999999999997"/>
    <n v="26131.032999999999"/>
    <n v="26.131032999999999"/>
    <x v="2"/>
  </r>
  <r>
    <n v="202304"/>
    <x v="32"/>
    <s v="2023"/>
    <s v="04"/>
    <s v="9002000"/>
    <x v="20"/>
    <x v="2"/>
    <n v="10540"/>
    <n v="36412010"/>
    <n v="10.54"/>
    <n v="36412.01"/>
    <n v="36.412010000000002"/>
    <x v="2"/>
  </r>
  <r>
    <n v="202304"/>
    <x v="32"/>
    <s v="2023"/>
    <s v="04"/>
    <s v="9002000"/>
    <x v="20"/>
    <x v="3"/>
    <n v="44824"/>
    <n v="61687792"/>
    <n v="44.823999999999998"/>
    <n v="61687.792000000001"/>
    <n v="61.687792000000002"/>
    <x v="2"/>
  </r>
  <r>
    <n v="202304"/>
    <x v="32"/>
    <s v="2023"/>
    <s v="04"/>
    <s v="9002000"/>
    <x v="20"/>
    <x v="4"/>
    <n v="41968"/>
    <n v="59288365"/>
    <n v="41.968000000000004"/>
    <n v="59288.364999999998"/>
    <n v="59.288364999999999"/>
    <x v="2"/>
  </r>
  <r>
    <n v="202304"/>
    <x v="32"/>
    <s v="2023"/>
    <s v="04"/>
    <s v="9002000"/>
    <x v="20"/>
    <x v="5"/>
    <n v="101507"/>
    <n v="125121994"/>
    <n v="101.50700000000001"/>
    <n v="125121.99400000001"/>
    <n v="125.121994"/>
    <x v="2"/>
  </r>
  <r>
    <n v="202304"/>
    <x v="32"/>
    <s v="2023"/>
    <s v="04"/>
    <s v="9002000"/>
    <x v="20"/>
    <x v="6"/>
    <n v="38787"/>
    <n v="97920754"/>
    <n v="38.786999999999999"/>
    <n v="97920.754000000001"/>
    <n v="97.920754000000002"/>
    <x v="2"/>
  </r>
  <r>
    <n v="202304"/>
    <x v="32"/>
    <s v="2023"/>
    <s v="04"/>
    <n v="9007000"/>
    <x v="21"/>
    <x v="0"/>
    <n v="12359"/>
    <n v="6069844"/>
    <n v="12.359"/>
    <n v="6069.8440000000001"/>
    <n v="6.0698439999999998"/>
    <x v="2"/>
  </r>
  <r>
    <n v="202304"/>
    <x v="32"/>
    <s v="2023"/>
    <s v="04"/>
    <n v="9007000"/>
    <x v="21"/>
    <x v="1"/>
    <n v="994"/>
    <n v="2725615"/>
    <n v="0.99399999999999999"/>
    <n v="2725.6149999999998"/>
    <n v="2.7256149999999999"/>
    <x v="2"/>
  </r>
  <r>
    <n v="202304"/>
    <x v="32"/>
    <s v="2023"/>
    <s v="04"/>
    <n v="9007000"/>
    <x v="21"/>
    <x v="2"/>
    <n v="1771"/>
    <n v="5270275"/>
    <n v="1.7709999999999999"/>
    <n v="5270.2749999999996"/>
    <n v="5.2702749999999998"/>
    <x v="2"/>
  </r>
  <r>
    <n v="202304"/>
    <x v="32"/>
    <s v="2023"/>
    <s v="04"/>
    <n v="9007000"/>
    <x v="21"/>
    <x v="3"/>
    <n v="9198"/>
    <n v="14366560"/>
    <n v="9.1980000000000004"/>
    <n v="14366.56"/>
    <n v="14.36656"/>
    <x v="2"/>
  </r>
  <r>
    <n v="202304"/>
    <x v="32"/>
    <s v="2023"/>
    <s v="04"/>
    <n v="9007000"/>
    <x v="21"/>
    <x v="4"/>
    <n v="7509"/>
    <n v="9445997"/>
    <n v="7.5090000000000003"/>
    <n v="9445.9969999999994"/>
    <n v="9.4459970000000002"/>
    <x v="2"/>
  </r>
  <r>
    <n v="202304"/>
    <x v="32"/>
    <s v="2023"/>
    <s v="04"/>
    <n v="9007000"/>
    <x v="21"/>
    <x v="5"/>
    <n v="12114"/>
    <n v="14952632"/>
    <n v="12.114000000000001"/>
    <n v="14952.632"/>
    <n v="14.952631999999999"/>
    <x v="2"/>
  </r>
  <r>
    <n v="202304"/>
    <x v="32"/>
    <s v="2023"/>
    <s v="04"/>
    <n v="9007000"/>
    <x v="21"/>
    <x v="6"/>
    <n v="6437"/>
    <n v="15954849"/>
    <n v="6.4370000000000003"/>
    <n v="15954.849"/>
    <n v="15.954848999999999"/>
    <x v="2"/>
  </r>
  <r>
    <n v="202305"/>
    <x v="33"/>
    <s v="2023"/>
    <s v="05"/>
    <n v="63000000"/>
    <x v="0"/>
    <x v="0"/>
    <n v="12741746"/>
    <n v="7504609035"/>
    <n v="12741.745999999999"/>
    <n v="7504609.0350000001"/>
    <n v="7504.6090350000004"/>
    <x v="2"/>
  </r>
  <r>
    <n v="202305"/>
    <x v="33"/>
    <s v="2023"/>
    <s v="05"/>
    <n v="63000000"/>
    <x v="0"/>
    <x v="1"/>
    <n v="649082"/>
    <n v="2821247157"/>
    <n v="649.08199999999999"/>
    <n v="2821247.1570000001"/>
    <n v="2821.2471569999998"/>
    <x v="2"/>
  </r>
  <r>
    <n v="202305"/>
    <x v="33"/>
    <s v="2023"/>
    <s v="05"/>
    <n v="63000000"/>
    <x v="0"/>
    <x v="2"/>
    <n v="855592"/>
    <n v="4241628681"/>
    <n v="855.59199999999998"/>
    <n v="4241628.6809999999"/>
    <n v="4241.6286810000001"/>
    <x v="2"/>
  </r>
  <r>
    <n v="202305"/>
    <x v="33"/>
    <s v="2023"/>
    <s v="05"/>
    <n v="63000000"/>
    <x v="0"/>
    <x v="3"/>
    <n v="5235567"/>
    <n v="6058636508"/>
    <n v="5235.567"/>
    <n v="6058636.5080000004"/>
    <n v="6058.6365079999996"/>
    <x v="2"/>
  </r>
  <r>
    <n v="202305"/>
    <x v="33"/>
    <s v="2023"/>
    <s v="05"/>
    <n v="63000000"/>
    <x v="0"/>
    <x v="4"/>
    <n v="4242448"/>
    <n v="10558790444"/>
    <n v="4242.4480000000003"/>
    <n v="10558790.444"/>
    <n v="10558.790444"/>
    <x v="2"/>
  </r>
  <r>
    <n v="202305"/>
    <x v="33"/>
    <s v="2023"/>
    <s v="05"/>
    <n v="63000000"/>
    <x v="0"/>
    <x v="5"/>
    <n v="9049524"/>
    <n v="12941548435"/>
    <n v="9049.5239999999994"/>
    <n v="12941548.435000001"/>
    <n v="12941.548435000001"/>
    <x v="2"/>
  </r>
  <r>
    <n v="202305"/>
    <x v="33"/>
    <s v="2023"/>
    <s v="05"/>
    <n v="63000000"/>
    <x v="0"/>
    <x v="6"/>
    <n v="5172479"/>
    <n v="91288251855"/>
    <n v="5172.4790000000003"/>
    <n v="91288251.855000004"/>
    <n v="91288.251854999995"/>
    <x v="2"/>
  </r>
  <r>
    <n v="202305"/>
    <x v="33"/>
    <s v="2023"/>
    <s v="05"/>
    <n v="65000000"/>
    <x v="1"/>
    <x v="0"/>
    <n v="14121416"/>
    <n v="7069721946"/>
    <n v="14121.415999999999"/>
    <n v="7069721.9460000005"/>
    <n v="7069.7219459999997"/>
    <x v="2"/>
  </r>
  <r>
    <n v="202305"/>
    <x v="33"/>
    <s v="2023"/>
    <s v="05"/>
    <n v="65000000"/>
    <x v="1"/>
    <x v="1"/>
    <n v="821659"/>
    <n v="2432130451"/>
    <n v="821.65899999999999"/>
    <n v="2432130.4509999999"/>
    <n v="2432.130451"/>
    <x v="2"/>
  </r>
  <r>
    <n v="202305"/>
    <x v="33"/>
    <s v="2023"/>
    <s v="05"/>
    <n v="65000000"/>
    <x v="1"/>
    <x v="2"/>
    <n v="1105060"/>
    <n v="4066069241"/>
    <n v="1105.06"/>
    <n v="4066069.2409999999"/>
    <n v="4066.0692410000001"/>
    <x v="2"/>
  </r>
  <r>
    <n v="202305"/>
    <x v="33"/>
    <s v="2023"/>
    <s v="05"/>
    <n v="65000000"/>
    <x v="1"/>
    <x v="3"/>
    <n v="6290376"/>
    <n v="6896918891"/>
    <n v="6290.3760000000002"/>
    <n v="6896918.8909999998"/>
    <n v="6896.9188910000003"/>
    <x v="2"/>
  </r>
  <r>
    <n v="202305"/>
    <x v="33"/>
    <s v="2023"/>
    <s v="05"/>
    <n v="65000000"/>
    <x v="1"/>
    <x v="4"/>
    <n v="5240167"/>
    <n v="9979350184"/>
    <n v="5240.1670000000004"/>
    <n v="9979350.1840000004"/>
    <n v="9979.3501840000008"/>
    <x v="2"/>
  </r>
  <r>
    <n v="202305"/>
    <x v="33"/>
    <s v="2023"/>
    <s v="05"/>
    <n v="65000000"/>
    <x v="1"/>
    <x v="5"/>
    <n v="11555054"/>
    <n v="14474050890"/>
    <n v="11555.054"/>
    <n v="14474050.890000001"/>
    <n v="14474.05089"/>
    <x v="2"/>
  </r>
  <r>
    <n v="202305"/>
    <x v="33"/>
    <s v="2023"/>
    <s v="05"/>
    <n v="65000000"/>
    <x v="1"/>
    <x v="6"/>
    <n v="6884995"/>
    <n v="46328492213"/>
    <n v="6884.9949999999999"/>
    <n v="46328492.213"/>
    <n v="46328.492212999998"/>
    <x v="2"/>
  </r>
  <r>
    <n v="202305"/>
    <x v="33"/>
    <s v="2023"/>
    <s v="05"/>
    <n v="68000000"/>
    <x v="2"/>
    <x v="0"/>
    <n v="6270064"/>
    <n v="3016491558"/>
    <n v="6270.0640000000003"/>
    <n v="3016491.5580000002"/>
    <n v="3016.4915580000002"/>
    <x v="2"/>
  </r>
  <r>
    <n v="202305"/>
    <x v="33"/>
    <s v="2023"/>
    <s v="05"/>
    <n v="68000000"/>
    <x v="2"/>
    <x v="1"/>
    <n v="356090"/>
    <n v="1042098521"/>
    <n v="356.09"/>
    <n v="1042098.5209999999"/>
    <n v="1042.0985209999999"/>
    <x v="2"/>
  </r>
  <r>
    <n v="202305"/>
    <x v="33"/>
    <s v="2023"/>
    <s v="05"/>
    <n v="68000000"/>
    <x v="2"/>
    <x v="2"/>
    <n v="524526"/>
    <n v="1774153559"/>
    <n v="524.52599999999995"/>
    <n v="1774153.5589999999"/>
    <n v="1774.1535590000001"/>
    <x v="2"/>
  </r>
  <r>
    <n v="202305"/>
    <x v="33"/>
    <s v="2023"/>
    <s v="05"/>
    <n v="68000000"/>
    <x v="2"/>
    <x v="3"/>
    <n v="3142555"/>
    <n v="3782361628"/>
    <n v="3142.5549999999998"/>
    <n v="3782361.628"/>
    <n v="3782.3616280000001"/>
    <x v="2"/>
  </r>
  <r>
    <n v="202305"/>
    <x v="33"/>
    <s v="2023"/>
    <s v="05"/>
    <n v="68000000"/>
    <x v="2"/>
    <x v="4"/>
    <n v="2468476"/>
    <n v="4447570002"/>
    <n v="2468.4760000000001"/>
    <n v="4447570.0020000003"/>
    <n v="4447.5700020000004"/>
    <x v="2"/>
  </r>
  <r>
    <n v="202305"/>
    <x v="33"/>
    <s v="2023"/>
    <s v="05"/>
    <n v="68000000"/>
    <x v="2"/>
    <x v="5"/>
    <n v="4999233"/>
    <n v="6995658690"/>
    <n v="4999.2330000000002"/>
    <n v="6995658.6900000004"/>
    <n v="6995.6586900000002"/>
    <x v="2"/>
  </r>
  <r>
    <n v="202305"/>
    <x v="33"/>
    <s v="2023"/>
    <s v="05"/>
    <n v="68000000"/>
    <x v="2"/>
    <x v="6"/>
    <n v="3235082"/>
    <n v="20132240623"/>
    <n v="3235.0819999999999"/>
    <n v="20132240.623"/>
    <n v="20132.240623000002"/>
    <x v="2"/>
  </r>
  <r>
    <n v="202305"/>
    <x v="33"/>
    <s v="2023"/>
    <s v="05"/>
    <n v="10004000"/>
    <x v="3"/>
    <x v="0"/>
    <n v="1802531"/>
    <n v="946212564"/>
    <n v="1802.5309999999999"/>
    <n v="946212.56400000001"/>
    <n v="946.21256400000004"/>
    <x v="2"/>
  </r>
  <r>
    <n v="202305"/>
    <x v="33"/>
    <s v="2023"/>
    <s v="05"/>
    <n v="10004000"/>
    <x v="3"/>
    <x v="1"/>
    <n v="95600"/>
    <n v="320280048"/>
    <n v="95.6"/>
    <n v="320280.04800000001"/>
    <n v="320.28004800000002"/>
    <x v="2"/>
  </r>
  <r>
    <n v="202305"/>
    <x v="33"/>
    <s v="2023"/>
    <s v="05"/>
    <n v="10004000"/>
    <x v="3"/>
    <x v="2"/>
    <n v="146134"/>
    <n v="565642140"/>
    <n v="146.13399999999999"/>
    <n v="565642.14"/>
    <n v="565.64214000000004"/>
    <x v="2"/>
  </r>
  <r>
    <n v="202305"/>
    <x v="33"/>
    <s v="2023"/>
    <s v="05"/>
    <n v="10004000"/>
    <x v="3"/>
    <x v="3"/>
    <n v="866517"/>
    <n v="1152440534"/>
    <n v="866.51700000000005"/>
    <n v="1152440.534"/>
    <n v="1152.4405340000001"/>
    <x v="2"/>
  </r>
  <r>
    <n v="202305"/>
    <x v="33"/>
    <s v="2023"/>
    <s v="05"/>
    <n v="10004000"/>
    <x v="3"/>
    <x v="4"/>
    <n v="798460"/>
    <n v="1342223627"/>
    <n v="798.46"/>
    <n v="1342223.6270000001"/>
    <n v="1342.2236270000001"/>
    <x v="2"/>
  </r>
  <r>
    <n v="202305"/>
    <x v="33"/>
    <s v="2023"/>
    <s v="05"/>
    <n v="10004000"/>
    <x v="3"/>
    <x v="5"/>
    <n v="1393050"/>
    <n v="2042309837"/>
    <n v="1393.05"/>
    <n v="2042309.8370000001"/>
    <n v="2042.309837"/>
    <x v="2"/>
  </r>
  <r>
    <n v="202305"/>
    <x v="33"/>
    <s v="2023"/>
    <s v="05"/>
    <n v="10004000"/>
    <x v="3"/>
    <x v="6"/>
    <n v="930800"/>
    <n v="14930224988"/>
    <n v="930.8"/>
    <n v="14930224.988"/>
    <n v="14930.224988"/>
    <x v="2"/>
  </r>
  <r>
    <n v="202305"/>
    <x v="33"/>
    <s v="2023"/>
    <s v="05"/>
    <n v="10018000"/>
    <x v="4"/>
    <x v="0"/>
    <n v="1754657"/>
    <n v="898121722"/>
    <n v="1754.6569999999999"/>
    <n v="898121.72199999995"/>
    <n v="898.12172199999998"/>
    <x v="2"/>
  </r>
  <r>
    <n v="202305"/>
    <x v="33"/>
    <s v="2023"/>
    <s v="05"/>
    <n v="10018000"/>
    <x v="4"/>
    <x v="1"/>
    <n v="88228"/>
    <n v="288079682"/>
    <n v="88.227999999999994"/>
    <n v="288079.68199999997"/>
    <n v="288.07968199999999"/>
    <x v="2"/>
  </r>
  <r>
    <n v="202305"/>
    <x v="33"/>
    <s v="2023"/>
    <s v="05"/>
    <n v="10018000"/>
    <x v="4"/>
    <x v="2"/>
    <n v="137079"/>
    <n v="530083492"/>
    <n v="137.07900000000001"/>
    <n v="530083.49199999997"/>
    <n v="530.08349199999998"/>
    <x v="2"/>
  </r>
  <r>
    <n v="202305"/>
    <x v="33"/>
    <s v="2023"/>
    <s v="05"/>
    <n v="10018000"/>
    <x v="4"/>
    <x v="3"/>
    <n v="751734"/>
    <n v="973156977"/>
    <n v="751.73400000000004"/>
    <n v="973156.97699999996"/>
    <n v="973.15697699999998"/>
    <x v="2"/>
  </r>
  <r>
    <n v="202305"/>
    <x v="33"/>
    <s v="2023"/>
    <s v="05"/>
    <n v="10018000"/>
    <x v="4"/>
    <x v="4"/>
    <n v="600646"/>
    <n v="1389616740"/>
    <n v="600.64599999999996"/>
    <n v="1389616.74"/>
    <n v="1389.6167399999999"/>
    <x v="2"/>
  </r>
  <r>
    <n v="202305"/>
    <x v="33"/>
    <s v="2023"/>
    <s v="05"/>
    <n v="10018000"/>
    <x v="4"/>
    <x v="5"/>
    <n v="1380182"/>
    <n v="2057920154"/>
    <n v="1380.182"/>
    <n v="2057920.1540000001"/>
    <n v="2057.9201539999999"/>
    <x v="2"/>
  </r>
  <r>
    <n v="202305"/>
    <x v="33"/>
    <s v="2023"/>
    <s v="05"/>
    <n v="10018000"/>
    <x v="4"/>
    <x v="6"/>
    <n v="853166"/>
    <n v="18211804145"/>
    <n v="853.16600000000005"/>
    <n v="18211804.145"/>
    <n v="18211.804144999998"/>
    <x v="2"/>
  </r>
  <r>
    <n v="202305"/>
    <x v="33"/>
    <s v="2023"/>
    <s v="05"/>
    <n v="10005000"/>
    <x v="5"/>
    <x v="0"/>
    <n v="872923"/>
    <n v="421106591"/>
    <n v="872.923"/>
    <n v="421106.59100000001"/>
    <n v="421.10659099999998"/>
    <x v="2"/>
  </r>
  <r>
    <n v="202305"/>
    <x v="33"/>
    <s v="2023"/>
    <s v="05"/>
    <n v="10005000"/>
    <x v="5"/>
    <x v="1"/>
    <n v="60173"/>
    <n v="177990987"/>
    <n v="60.173000000000002"/>
    <n v="177990.98699999999"/>
    <n v="177.99098699999999"/>
    <x v="2"/>
  </r>
  <r>
    <n v="202305"/>
    <x v="33"/>
    <s v="2023"/>
    <s v="05"/>
    <n v="10005000"/>
    <x v="5"/>
    <x v="2"/>
    <n v="83640"/>
    <n v="276450997"/>
    <n v="83.64"/>
    <n v="276450.99699999997"/>
    <n v="276.45099699999997"/>
    <x v="2"/>
  </r>
  <r>
    <n v="202305"/>
    <x v="33"/>
    <s v="2023"/>
    <s v="05"/>
    <n v="10005000"/>
    <x v="5"/>
    <x v="3"/>
    <n v="579246"/>
    <n v="661603421"/>
    <n v="579.24599999999998"/>
    <n v="661603.42099999997"/>
    <n v="661.60342100000003"/>
    <x v="2"/>
  </r>
  <r>
    <n v="202305"/>
    <x v="33"/>
    <s v="2023"/>
    <s v="05"/>
    <n v="10005000"/>
    <x v="5"/>
    <x v="4"/>
    <n v="389467"/>
    <n v="648433671"/>
    <n v="389.46699999999998"/>
    <n v="648433.67099999997"/>
    <n v="648.433671"/>
    <x v="2"/>
  </r>
  <r>
    <n v="202305"/>
    <x v="33"/>
    <s v="2023"/>
    <s v="05"/>
    <n v="10005000"/>
    <x v="5"/>
    <x v="5"/>
    <n v="747157"/>
    <n v="965921488"/>
    <n v="747.15700000000004"/>
    <n v="965921.48800000001"/>
    <n v="965.92148799999995"/>
    <x v="2"/>
  </r>
  <r>
    <n v="202305"/>
    <x v="33"/>
    <s v="2023"/>
    <s v="05"/>
    <n v="10005000"/>
    <x v="5"/>
    <x v="6"/>
    <n v="555989"/>
    <n v="3016869848"/>
    <n v="555.98900000000003"/>
    <n v="3016869.8480000002"/>
    <n v="3016.8698479999998"/>
    <x v="2"/>
  </r>
  <r>
    <n v="202305"/>
    <x v="33"/>
    <s v="2023"/>
    <s v="05"/>
    <n v="66000000"/>
    <x v="6"/>
    <x v="0"/>
    <n v="8157882"/>
    <n v="4349296237"/>
    <n v="8157.8819999999996"/>
    <n v="4349296.2369999997"/>
    <n v="4349.2962369999996"/>
    <x v="2"/>
  </r>
  <r>
    <n v="202305"/>
    <x v="33"/>
    <s v="2023"/>
    <s v="05"/>
    <n v="66000000"/>
    <x v="6"/>
    <x v="1"/>
    <n v="482950"/>
    <n v="1630892679"/>
    <n v="482.95"/>
    <n v="1630892.679"/>
    <n v="1630.892679"/>
    <x v="2"/>
  </r>
  <r>
    <n v="202305"/>
    <x v="33"/>
    <s v="2023"/>
    <s v="05"/>
    <n v="66000000"/>
    <x v="6"/>
    <x v="2"/>
    <n v="689314"/>
    <n v="2409923946"/>
    <n v="689.31399999999996"/>
    <n v="2409923.946"/>
    <n v="2409.9239459999999"/>
    <x v="2"/>
  </r>
  <r>
    <n v="202305"/>
    <x v="33"/>
    <s v="2023"/>
    <s v="05"/>
    <n v="66000000"/>
    <x v="6"/>
    <x v="3"/>
    <n v="4132413"/>
    <n v="5039234576"/>
    <n v="4132.4129999999996"/>
    <n v="5039234.5760000004"/>
    <n v="5039.2345759999998"/>
    <x v="2"/>
  </r>
  <r>
    <n v="202305"/>
    <x v="33"/>
    <s v="2023"/>
    <s v="05"/>
    <n v="66000000"/>
    <x v="6"/>
    <x v="4"/>
    <n v="2890281"/>
    <n v="6010665970"/>
    <n v="2890.2809999999999"/>
    <n v="6010665.9699999997"/>
    <n v="6010.66597"/>
    <x v="2"/>
  </r>
  <r>
    <n v="202305"/>
    <x v="33"/>
    <s v="2023"/>
    <s v="05"/>
    <n v="66000000"/>
    <x v="6"/>
    <x v="5"/>
    <n v="6483977"/>
    <n v="8864748934"/>
    <n v="6483.9769999999999"/>
    <n v="8864748.9340000004"/>
    <n v="8864.7489339999993"/>
    <x v="2"/>
  </r>
  <r>
    <n v="202305"/>
    <x v="33"/>
    <s v="2023"/>
    <s v="05"/>
    <n v="66000000"/>
    <x v="6"/>
    <x v="6"/>
    <n v="3919363"/>
    <n v="28329535305"/>
    <n v="3919.3629999999998"/>
    <n v="28329535.305"/>
    <n v="28329.535305000001"/>
    <x v="2"/>
  </r>
  <r>
    <n v="202305"/>
    <x v="33"/>
    <s v="2023"/>
    <s v="05"/>
    <n v="10007000"/>
    <x v="7"/>
    <x v="0"/>
    <n v="1756368"/>
    <n v="883176692"/>
    <n v="1756.3679999999999"/>
    <n v="883176.69200000004"/>
    <n v="883.176692"/>
    <x v="2"/>
  </r>
  <r>
    <n v="202305"/>
    <x v="33"/>
    <s v="2023"/>
    <s v="05"/>
    <n v="10007000"/>
    <x v="7"/>
    <x v="1"/>
    <n v="136819"/>
    <n v="371857986"/>
    <n v="136.81899999999999"/>
    <n v="371857.98599999998"/>
    <n v="371.85798599999998"/>
    <x v="2"/>
  </r>
  <r>
    <n v="202305"/>
    <x v="33"/>
    <s v="2023"/>
    <s v="05"/>
    <n v="10007000"/>
    <x v="7"/>
    <x v="2"/>
    <n v="173513"/>
    <n v="554989041"/>
    <n v="173.51300000000001"/>
    <n v="554989.04099999997"/>
    <n v="554.98904100000004"/>
    <x v="2"/>
  </r>
  <r>
    <n v="202305"/>
    <x v="33"/>
    <s v="2023"/>
    <s v="05"/>
    <n v="10007000"/>
    <x v="7"/>
    <x v="3"/>
    <n v="1177597"/>
    <n v="1455055982"/>
    <n v="1177.597"/>
    <n v="1455055.9820000001"/>
    <n v="1455.0559820000001"/>
    <x v="2"/>
  </r>
  <r>
    <n v="202305"/>
    <x v="33"/>
    <s v="2023"/>
    <s v="05"/>
    <n v="10007000"/>
    <x v="7"/>
    <x v="4"/>
    <n v="720019"/>
    <n v="1327073425"/>
    <n v="720.01900000000001"/>
    <n v="1327073.425"/>
    <n v="1327.073425"/>
    <x v="2"/>
  </r>
  <r>
    <n v="202305"/>
    <x v="33"/>
    <s v="2023"/>
    <s v="05"/>
    <n v="10007000"/>
    <x v="7"/>
    <x v="5"/>
    <n v="1553177"/>
    <n v="1985559249"/>
    <n v="1553.1769999999999"/>
    <n v="1985559.2490000001"/>
    <n v="1985.5592489999999"/>
    <x v="2"/>
  </r>
  <r>
    <n v="202305"/>
    <x v="33"/>
    <s v="2023"/>
    <s v="05"/>
    <n v="10007000"/>
    <x v="7"/>
    <x v="6"/>
    <n v="1072483"/>
    <n v="6395104342"/>
    <n v="1072.4829999999999"/>
    <n v="6395104.3420000002"/>
    <n v="6395.1043419999996"/>
    <x v="2"/>
  </r>
  <r>
    <n v="202305"/>
    <x v="33"/>
    <s v="2023"/>
    <s v="05"/>
    <n v="10008000"/>
    <x v="8"/>
    <x v="0"/>
    <n v="573566"/>
    <n v="283606289"/>
    <n v="573.56600000000003"/>
    <n v="283606.28899999999"/>
    <n v="283.606289"/>
    <x v="2"/>
  </r>
  <r>
    <n v="202305"/>
    <x v="33"/>
    <s v="2023"/>
    <s v="05"/>
    <n v="10008000"/>
    <x v="8"/>
    <x v="1"/>
    <n v="44818"/>
    <n v="109988112"/>
    <n v="44.817999999999998"/>
    <n v="109988.11199999999"/>
    <n v="109.988112"/>
    <x v="2"/>
  </r>
  <r>
    <n v="202305"/>
    <x v="33"/>
    <s v="2023"/>
    <s v="05"/>
    <n v="10008000"/>
    <x v="8"/>
    <x v="2"/>
    <n v="57587"/>
    <n v="194137195"/>
    <n v="57.587000000000003"/>
    <n v="194137.19500000001"/>
    <n v="194.13719499999999"/>
    <x v="2"/>
  </r>
  <r>
    <n v="202305"/>
    <x v="33"/>
    <s v="2023"/>
    <s v="05"/>
    <n v="10008000"/>
    <x v="8"/>
    <x v="3"/>
    <n v="402349"/>
    <n v="518585004"/>
    <n v="402.34899999999999"/>
    <n v="518585.00400000002"/>
    <n v="518.58500400000003"/>
    <x v="2"/>
  </r>
  <r>
    <n v="202305"/>
    <x v="33"/>
    <s v="2023"/>
    <s v="05"/>
    <n v="10008000"/>
    <x v="8"/>
    <x v="4"/>
    <n v="294469"/>
    <n v="444614521"/>
    <n v="294.46899999999999"/>
    <n v="444614.52100000001"/>
    <n v="444.61452100000002"/>
    <x v="2"/>
  </r>
  <r>
    <n v="202305"/>
    <x v="33"/>
    <s v="2023"/>
    <s v="05"/>
    <n v="10008000"/>
    <x v="8"/>
    <x v="5"/>
    <n v="515192"/>
    <n v="629666310"/>
    <n v="515.19200000000001"/>
    <n v="629666.31000000006"/>
    <n v="629.66630999999995"/>
    <x v="2"/>
  </r>
  <r>
    <n v="202305"/>
    <x v="33"/>
    <s v="2023"/>
    <s v="05"/>
    <n v="10008000"/>
    <x v="8"/>
    <x v="6"/>
    <n v="353219"/>
    <n v="1747601976"/>
    <n v="353.21899999999999"/>
    <n v="1747601.976"/>
    <n v="1747.6019759999999"/>
    <x v="2"/>
  </r>
  <r>
    <n v="202305"/>
    <x v="33"/>
    <s v="2023"/>
    <s v="05"/>
    <n v="10009000"/>
    <x v="9"/>
    <x v="0"/>
    <n v="689224"/>
    <n v="327346774"/>
    <n v="689.22400000000005"/>
    <n v="327346.77399999998"/>
    <n v="327.34677399999998"/>
    <x v="2"/>
  </r>
  <r>
    <n v="202305"/>
    <x v="33"/>
    <s v="2023"/>
    <s v="05"/>
    <n v="10009000"/>
    <x v="9"/>
    <x v="1"/>
    <n v="60892"/>
    <n v="154269740"/>
    <n v="60.892000000000003"/>
    <n v="154269.74"/>
    <n v="154.26974000000001"/>
    <x v="2"/>
  </r>
  <r>
    <n v="202305"/>
    <x v="33"/>
    <s v="2023"/>
    <s v="05"/>
    <n v="10009000"/>
    <x v="9"/>
    <x v="2"/>
    <n v="75037"/>
    <n v="235779165"/>
    <n v="75.037000000000006"/>
    <n v="235779.16500000001"/>
    <n v="235.77916500000001"/>
    <x v="2"/>
  </r>
  <r>
    <n v="202305"/>
    <x v="33"/>
    <s v="2023"/>
    <s v="05"/>
    <n v="10009000"/>
    <x v="9"/>
    <x v="3"/>
    <n v="552740"/>
    <n v="713263258"/>
    <n v="552.74"/>
    <n v="713263.25800000003"/>
    <n v="713.26325799999995"/>
    <x v="2"/>
  </r>
  <r>
    <n v="202305"/>
    <x v="33"/>
    <s v="2023"/>
    <s v="05"/>
    <n v="10009000"/>
    <x v="9"/>
    <x v="4"/>
    <n v="312860"/>
    <n v="511905177"/>
    <n v="312.86"/>
    <n v="511905.17700000003"/>
    <n v="511.90517699999998"/>
    <x v="2"/>
  </r>
  <r>
    <n v="202305"/>
    <x v="33"/>
    <s v="2023"/>
    <s v="05"/>
    <n v="10009000"/>
    <x v="9"/>
    <x v="5"/>
    <n v="632744"/>
    <n v="804348846"/>
    <n v="632.74400000000003"/>
    <n v="804348.84600000002"/>
    <n v="804.34884599999998"/>
    <x v="2"/>
  </r>
  <r>
    <n v="202305"/>
    <x v="33"/>
    <s v="2023"/>
    <s v="05"/>
    <n v="10009000"/>
    <x v="9"/>
    <x v="6"/>
    <n v="439852"/>
    <n v="2385976009"/>
    <n v="439.85199999999998"/>
    <n v="2385976.0090000001"/>
    <n v="2385.976009"/>
    <x v="2"/>
  </r>
  <r>
    <n v="202305"/>
    <x v="33"/>
    <s v="2023"/>
    <s v="05"/>
    <n v="10010000"/>
    <x v="10"/>
    <x v="0"/>
    <n v="492224"/>
    <n v="231647448"/>
    <n v="492.22399999999999"/>
    <n v="231647.448"/>
    <n v="231.647448"/>
    <x v="2"/>
  </r>
  <r>
    <n v="202305"/>
    <x v="33"/>
    <s v="2023"/>
    <s v="05"/>
    <n v="10010000"/>
    <x v="10"/>
    <x v="1"/>
    <n v="40211"/>
    <n v="104786923"/>
    <n v="40.210999999999999"/>
    <n v="104786.923"/>
    <n v="104.786923"/>
    <x v="2"/>
  </r>
  <r>
    <n v="202305"/>
    <x v="33"/>
    <s v="2023"/>
    <s v="05"/>
    <n v="10010000"/>
    <x v="10"/>
    <x v="2"/>
    <n v="52271"/>
    <n v="164695202"/>
    <n v="52.271000000000001"/>
    <n v="164695.20199999999"/>
    <n v="164.69520199999999"/>
    <x v="2"/>
  </r>
  <r>
    <n v="202305"/>
    <x v="33"/>
    <s v="2023"/>
    <s v="05"/>
    <n v="10010000"/>
    <x v="10"/>
    <x v="3"/>
    <n v="409393"/>
    <n v="495686162"/>
    <n v="409.39299999999997"/>
    <n v="495686.16200000001"/>
    <n v="495.68616200000002"/>
    <x v="2"/>
  </r>
  <r>
    <n v="202305"/>
    <x v="33"/>
    <s v="2023"/>
    <s v="05"/>
    <n v="10010000"/>
    <x v="10"/>
    <x v="4"/>
    <n v="231068"/>
    <n v="367700650"/>
    <n v="231.06800000000001"/>
    <n v="367700.65"/>
    <n v="367.70065"/>
    <x v="2"/>
  </r>
  <r>
    <n v="202305"/>
    <x v="33"/>
    <s v="2023"/>
    <s v="05"/>
    <n v="10010000"/>
    <x v="10"/>
    <x v="5"/>
    <n v="479142"/>
    <n v="659850450"/>
    <n v="479.142"/>
    <n v="659850.44999999995"/>
    <n v="659.85045000000002"/>
    <x v="2"/>
  </r>
  <r>
    <n v="202305"/>
    <x v="33"/>
    <s v="2023"/>
    <s v="05"/>
    <n v="10010000"/>
    <x v="10"/>
    <x v="6"/>
    <n v="323821"/>
    <n v="1407373574"/>
    <n v="323.82100000000003"/>
    <n v="1407373.574"/>
    <n v="1407.373574"/>
    <x v="2"/>
  </r>
  <r>
    <n v="202305"/>
    <x v="33"/>
    <s v="2023"/>
    <s v="05"/>
    <n v="10020000"/>
    <x v="11"/>
    <x v="0"/>
    <n v="505142"/>
    <n v="243321221"/>
    <n v="505.142"/>
    <n v="243321.22099999999"/>
    <n v="243.32122100000001"/>
    <x v="2"/>
  </r>
  <r>
    <n v="202305"/>
    <x v="33"/>
    <s v="2023"/>
    <s v="05"/>
    <n v="10020000"/>
    <x v="11"/>
    <x v="1"/>
    <n v="37560"/>
    <n v="114692038"/>
    <n v="37.56"/>
    <n v="114692.038"/>
    <n v="114.692038"/>
    <x v="2"/>
  </r>
  <r>
    <n v="202305"/>
    <x v="33"/>
    <s v="2023"/>
    <s v="05"/>
    <n v="10020000"/>
    <x v="11"/>
    <x v="2"/>
    <n v="51491"/>
    <n v="175708041"/>
    <n v="51.491"/>
    <n v="175708.041"/>
    <n v="175.70804100000001"/>
    <x v="2"/>
  </r>
  <r>
    <n v="202305"/>
    <x v="33"/>
    <s v="2023"/>
    <s v="05"/>
    <n v="10020000"/>
    <x v="11"/>
    <x v="3"/>
    <n v="308150"/>
    <n v="381965826"/>
    <n v="308.14999999999998"/>
    <n v="381965.826"/>
    <n v="381.96582599999999"/>
    <x v="2"/>
  </r>
  <r>
    <n v="202305"/>
    <x v="33"/>
    <s v="2023"/>
    <s v="05"/>
    <n v="10020000"/>
    <x v="11"/>
    <x v="4"/>
    <n v="194331"/>
    <n v="386413762"/>
    <n v="194.33099999999999"/>
    <n v="386413.76199999999"/>
    <n v="386.41376200000002"/>
    <x v="2"/>
  </r>
  <r>
    <n v="202305"/>
    <x v="33"/>
    <s v="2023"/>
    <s v="05"/>
    <n v="10020000"/>
    <x v="11"/>
    <x v="5"/>
    <n v="481809"/>
    <n v="654288798"/>
    <n v="481.80900000000003"/>
    <n v="654288.79799999995"/>
    <n v="654.28879800000004"/>
    <x v="2"/>
  </r>
  <r>
    <n v="202305"/>
    <x v="33"/>
    <s v="2023"/>
    <s v="05"/>
    <n v="10020000"/>
    <x v="11"/>
    <x v="6"/>
    <n v="299485"/>
    <n v="1744615602"/>
    <n v="299.48500000000001"/>
    <n v="1744615.602"/>
    <n v="1744.6156020000001"/>
    <x v="2"/>
  </r>
  <r>
    <n v="202305"/>
    <x v="33"/>
    <s v="2023"/>
    <s v="05"/>
    <n v="67000000"/>
    <x v="12"/>
    <x v="0"/>
    <n v="3699567"/>
    <n v="1811448554"/>
    <n v="3699.567"/>
    <n v="1811448.554"/>
    <n v="1811.4485540000001"/>
    <x v="2"/>
  </r>
  <r>
    <n v="202305"/>
    <x v="33"/>
    <s v="2023"/>
    <s v="05"/>
    <n v="67000000"/>
    <x v="12"/>
    <x v="1"/>
    <n v="249877"/>
    <n v="681856787"/>
    <n v="249.87700000000001"/>
    <n v="681856.78700000001"/>
    <n v="681.85678700000005"/>
    <x v="2"/>
  </r>
  <r>
    <n v="202305"/>
    <x v="33"/>
    <s v="2023"/>
    <s v="05"/>
    <n v="67000000"/>
    <x v="12"/>
    <x v="2"/>
    <n v="401079"/>
    <n v="1307267198"/>
    <n v="401.07900000000001"/>
    <n v="1307267.1980000001"/>
    <n v="1307.267198"/>
    <x v="2"/>
  </r>
  <r>
    <n v="202305"/>
    <x v="33"/>
    <s v="2023"/>
    <s v="05"/>
    <n v="67000000"/>
    <x v="12"/>
    <x v="3"/>
    <n v="2273047"/>
    <n v="2729308218"/>
    <n v="2273.047"/>
    <n v="2729308.2179999999"/>
    <n v="2729.3082180000001"/>
    <x v="2"/>
  </r>
  <r>
    <n v="202305"/>
    <x v="33"/>
    <s v="2023"/>
    <s v="05"/>
    <n v="67000000"/>
    <x v="12"/>
    <x v="4"/>
    <n v="1459870"/>
    <n v="2713530145"/>
    <n v="1459.87"/>
    <n v="2713530.145"/>
    <n v="2713.5301450000002"/>
    <x v="2"/>
  </r>
  <r>
    <n v="202305"/>
    <x v="33"/>
    <s v="2023"/>
    <s v="05"/>
    <n v="67000000"/>
    <x v="12"/>
    <x v="5"/>
    <n v="3466766"/>
    <n v="4585786750"/>
    <n v="3466.7660000000001"/>
    <n v="4585786.75"/>
    <n v="4585.7867500000002"/>
    <x v="2"/>
  </r>
  <r>
    <n v="202305"/>
    <x v="33"/>
    <s v="2023"/>
    <s v="05"/>
    <n v="67000000"/>
    <x v="12"/>
    <x v="6"/>
    <n v="2238996"/>
    <n v="15250802368"/>
    <n v="2238.9960000000001"/>
    <n v="15250802.368000001"/>
    <n v="15250.802368000001"/>
    <x v="2"/>
  </r>
  <r>
    <n v="202305"/>
    <x v="33"/>
    <s v="2023"/>
    <s v="05"/>
    <n v="64000000"/>
    <x v="13"/>
    <x v="0"/>
    <n v="6094947"/>
    <n v="3237595788"/>
    <n v="6094.9470000000001"/>
    <n v="3237595.7880000002"/>
    <n v="3237.5957880000001"/>
    <x v="2"/>
  </r>
  <r>
    <n v="202305"/>
    <x v="33"/>
    <s v="2023"/>
    <s v="05"/>
    <n v="64000000"/>
    <x v="13"/>
    <x v="1"/>
    <n v="378883"/>
    <n v="1047872534"/>
    <n v="378.88299999999998"/>
    <n v="1047872.534"/>
    <n v="1047.8725340000001"/>
    <x v="2"/>
  </r>
  <r>
    <n v="202305"/>
    <x v="33"/>
    <s v="2023"/>
    <s v="05"/>
    <n v="64000000"/>
    <x v="13"/>
    <x v="2"/>
    <n v="615259"/>
    <n v="2049577972"/>
    <n v="615.25900000000001"/>
    <n v="2049577.9720000001"/>
    <n v="2049.577972"/>
    <x v="2"/>
  </r>
  <r>
    <n v="202305"/>
    <x v="33"/>
    <s v="2023"/>
    <s v="05"/>
    <n v="64000000"/>
    <x v="13"/>
    <x v="3"/>
    <n v="3429438"/>
    <n v="3751821228"/>
    <n v="3429.4380000000001"/>
    <n v="3751821.2280000001"/>
    <n v="3751.8212279999998"/>
    <x v="2"/>
  </r>
  <r>
    <n v="202305"/>
    <x v="33"/>
    <s v="2023"/>
    <s v="05"/>
    <n v="64000000"/>
    <x v="13"/>
    <x v="4"/>
    <n v="2391975"/>
    <n v="4316586761"/>
    <n v="2391.9749999999999"/>
    <n v="4316586.7609999999"/>
    <n v="4316.5867609999996"/>
    <x v="2"/>
  </r>
  <r>
    <n v="202305"/>
    <x v="33"/>
    <s v="2023"/>
    <s v="05"/>
    <n v="64000000"/>
    <x v="13"/>
    <x v="5"/>
    <n v="5482925"/>
    <n v="7489025457"/>
    <n v="5482.9250000000002"/>
    <n v="7489025.4570000004"/>
    <n v="7489.0254569999997"/>
    <x v="2"/>
  </r>
  <r>
    <n v="202305"/>
    <x v="33"/>
    <s v="2023"/>
    <s v="05"/>
    <n v="64000000"/>
    <x v="13"/>
    <x v="6"/>
    <n v="3340267"/>
    <n v="21428784639"/>
    <n v="3340.2669999999998"/>
    <n v="21428784.638999999"/>
    <n v="21428.784639000001"/>
    <x v="2"/>
  </r>
  <r>
    <n v="202305"/>
    <x v="33"/>
    <s v="2023"/>
    <s v="05"/>
    <n v="10013000"/>
    <x v="14"/>
    <x v="0"/>
    <n v="857259"/>
    <n v="432730654"/>
    <n v="857.25900000000001"/>
    <n v="432730.65399999998"/>
    <n v="432.73065400000002"/>
    <x v="2"/>
  </r>
  <r>
    <n v="202305"/>
    <x v="33"/>
    <s v="2023"/>
    <s v="05"/>
    <n v="10013000"/>
    <x v="14"/>
    <x v="1"/>
    <n v="65320"/>
    <n v="164942694"/>
    <n v="65.319999999999993"/>
    <n v="164942.69399999999"/>
    <n v="164.94269399999999"/>
    <x v="2"/>
  </r>
  <r>
    <n v="202305"/>
    <x v="33"/>
    <s v="2023"/>
    <s v="05"/>
    <n v="10013000"/>
    <x v="14"/>
    <x v="2"/>
    <n v="99869"/>
    <n v="319690236"/>
    <n v="99.869"/>
    <n v="319690.23599999998"/>
    <n v="319.69023600000003"/>
    <x v="2"/>
  </r>
  <r>
    <n v="202305"/>
    <x v="33"/>
    <s v="2023"/>
    <s v="05"/>
    <n v="10013000"/>
    <x v="14"/>
    <x v="3"/>
    <n v="678782"/>
    <n v="735425166"/>
    <n v="678.78200000000004"/>
    <n v="735425.16599999997"/>
    <n v="735.42516599999999"/>
    <x v="2"/>
  </r>
  <r>
    <n v="202305"/>
    <x v="33"/>
    <s v="2023"/>
    <s v="05"/>
    <n v="10013000"/>
    <x v="14"/>
    <x v="4"/>
    <n v="407722"/>
    <n v="625514896"/>
    <n v="407.72199999999998"/>
    <n v="625514.89599999995"/>
    <n v="625.51489600000002"/>
    <x v="2"/>
  </r>
  <r>
    <n v="202305"/>
    <x v="33"/>
    <s v="2023"/>
    <s v="05"/>
    <n v="10013000"/>
    <x v="14"/>
    <x v="5"/>
    <n v="845029"/>
    <n v="1116418450"/>
    <n v="845.029"/>
    <n v="1116418.45"/>
    <n v="1116.4184499999999"/>
    <x v="2"/>
  </r>
  <r>
    <n v="202305"/>
    <x v="33"/>
    <s v="2023"/>
    <s v="05"/>
    <n v="10013000"/>
    <x v="14"/>
    <x v="6"/>
    <n v="609341"/>
    <n v="2840563167"/>
    <n v="609.34100000000001"/>
    <n v="2840563.1669999999"/>
    <n v="2840.5631669999998"/>
    <x v="2"/>
  </r>
  <r>
    <n v="202305"/>
    <x v="33"/>
    <s v="2023"/>
    <s v="05"/>
    <n v="10017000"/>
    <x v="15"/>
    <x v="0"/>
    <n v="803425"/>
    <n v="397811361"/>
    <n v="803.42499999999995"/>
    <n v="397811.36099999998"/>
    <n v="397.81136099999998"/>
    <x v="2"/>
  </r>
  <r>
    <n v="202305"/>
    <x v="33"/>
    <s v="2023"/>
    <s v="05"/>
    <n v="10017000"/>
    <x v="15"/>
    <x v="1"/>
    <n v="56215"/>
    <n v="160082432"/>
    <n v="56.215000000000003"/>
    <n v="160082.432"/>
    <n v="160.08243200000001"/>
    <x v="2"/>
  </r>
  <r>
    <n v="202305"/>
    <x v="33"/>
    <s v="2023"/>
    <s v="05"/>
    <n v="10017000"/>
    <x v="15"/>
    <x v="2"/>
    <n v="69098"/>
    <n v="249952877"/>
    <n v="69.097999999999999"/>
    <n v="249952.87700000001"/>
    <n v="249.952877"/>
    <x v="2"/>
  </r>
  <r>
    <n v="202305"/>
    <x v="33"/>
    <s v="2023"/>
    <s v="05"/>
    <n v="10017000"/>
    <x v="15"/>
    <x v="3"/>
    <n v="458898"/>
    <n v="492019271"/>
    <n v="458.89800000000002"/>
    <n v="492019.27100000001"/>
    <n v="492.019271"/>
    <x v="2"/>
  </r>
  <r>
    <n v="202305"/>
    <x v="33"/>
    <s v="2023"/>
    <s v="05"/>
    <n v="10017000"/>
    <x v="15"/>
    <x v="4"/>
    <n v="355241"/>
    <n v="592736520"/>
    <n v="355.24099999999999"/>
    <n v="592736.52"/>
    <n v="592.73652000000004"/>
    <x v="2"/>
  </r>
  <r>
    <n v="202305"/>
    <x v="33"/>
    <s v="2023"/>
    <s v="05"/>
    <n v="10017000"/>
    <x v="15"/>
    <x v="5"/>
    <n v="737677"/>
    <n v="853658670"/>
    <n v="737.67700000000002"/>
    <n v="853658.67"/>
    <n v="853.65867000000003"/>
    <x v="2"/>
  </r>
  <r>
    <n v="202305"/>
    <x v="33"/>
    <s v="2023"/>
    <s v="05"/>
    <n v="10017000"/>
    <x v="15"/>
    <x v="6"/>
    <n v="511407"/>
    <n v="2261159807"/>
    <n v="511.40699999999998"/>
    <n v="2261159.807"/>
    <n v="2261.159807"/>
    <x v="2"/>
  </r>
  <r>
    <n v="202305"/>
    <x v="33"/>
    <s v="2023"/>
    <s v="05"/>
    <n v="10002000"/>
    <x v="16"/>
    <x v="0"/>
    <n v="645964"/>
    <n v="299640242"/>
    <n v="645.96400000000006"/>
    <n v="299640.24200000003"/>
    <n v="299.640242"/>
    <x v="2"/>
  </r>
  <r>
    <n v="202305"/>
    <x v="33"/>
    <s v="2023"/>
    <s v="05"/>
    <n v="10002000"/>
    <x v="16"/>
    <x v="1"/>
    <n v="48891"/>
    <n v="133065651"/>
    <n v="48.890999999999998"/>
    <n v="133065.65100000001"/>
    <n v="133.065651"/>
    <x v="2"/>
  </r>
  <r>
    <n v="202305"/>
    <x v="33"/>
    <s v="2023"/>
    <s v="05"/>
    <n v="10002000"/>
    <x v="16"/>
    <x v="2"/>
    <n v="70044"/>
    <n v="237557733"/>
    <n v="70.043999999999997"/>
    <n v="237557.73300000001"/>
    <n v="237.55773300000001"/>
    <x v="2"/>
  </r>
  <r>
    <n v="202305"/>
    <x v="33"/>
    <s v="2023"/>
    <s v="05"/>
    <n v="10002000"/>
    <x v="16"/>
    <x v="3"/>
    <n v="404110"/>
    <n v="444416043"/>
    <n v="404.11"/>
    <n v="444416.04300000001"/>
    <n v="444.416043"/>
    <x v="2"/>
  </r>
  <r>
    <n v="202305"/>
    <x v="33"/>
    <s v="2023"/>
    <s v="05"/>
    <n v="10002000"/>
    <x v="16"/>
    <x v="4"/>
    <n v="305451"/>
    <n v="484965905"/>
    <n v="305.45100000000002"/>
    <n v="484965.90500000003"/>
    <n v="484.96590500000002"/>
    <x v="2"/>
  </r>
  <r>
    <n v="202305"/>
    <x v="33"/>
    <s v="2023"/>
    <s v="05"/>
    <n v="10002000"/>
    <x v="16"/>
    <x v="5"/>
    <n v="638482"/>
    <n v="779354406"/>
    <n v="638.48199999999997"/>
    <n v="779354.40599999996"/>
    <n v="779.35440600000004"/>
    <x v="2"/>
  </r>
  <r>
    <n v="202305"/>
    <x v="33"/>
    <s v="2023"/>
    <s v="05"/>
    <n v="10002000"/>
    <x v="16"/>
    <x v="6"/>
    <n v="401484"/>
    <n v="1720012872"/>
    <n v="401.48399999999998"/>
    <n v="1720012.872"/>
    <n v="1720.012872"/>
    <x v="2"/>
  </r>
  <r>
    <n v="202305"/>
    <x v="33"/>
    <s v="2023"/>
    <s v="05"/>
    <n v="10015000"/>
    <x v="17"/>
    <x v="0"/>
    <n v="463809"/>
    <n v="255962497"/>
    <n v="463.80900000000003"/>
    <n v="255962.497"/>
    <n v="255.96249700000001"/>
    <x v="2"/>
  </r>
  <r>
    <n v="202305"/>
    <x v="33"/>
    <s v="2023"/>
    <s v="05"/>
    <n v="10015000"/>
    <x v="17"/>
    <x v="1"/>
    <n v="30962"/>
    <n v="78706638"/>
    <n v="30.962"/>
    <n v="78706.638000000006"/>
    <n v="78.706637999999998"/>
    <x v="2"/>
  </r>
  <r>
    <n v="202305"/>
    <x v="33"/>
    <s v="2023"/>
    <s v="05"/>
    <n v="10015000"/>
    <x v="17"/>
    <x v="2"/>
    <n v="47411"/>
    <n v="175793048"/>
    <n v="47.411000000000001"/>
    <n v="175793.04800000001"/>
    <n v="175.793048"/>
    <x v="2"/>
  </r>
  <r>
    <n v="202305"/>
    <x v="33"/>
    <s v="2023"/>
    <s v="05"/>
    <n v="10015000"/>
    <x v="17"/>
    <x v="3"/>
    <n v="291853"/>
    <n v="313746401"/>
    <n v="291.85300000000001"/>
    <n v="313746.40100000001"/>
    <n v="313.74640099999999"/>
    <x v="2"/>
  </r>
  <r>
    <n v="202305"/>
    <x v="33"/>
    <s v="2023"/>
    <s v="05"/>
    <n v="10015000"/>
    <x v="17"/>
    <x v="4"/>
    <n v="199409"/>
    <n v="321465434"/>
    <n v="199.40899999999999"/>
    <n v="321465.43400000001"/>
    <n v="321.46543400000002"/>
    <x v="2"/>
  </r>
  <r>
    <n v="202305"/>
    <x v="33"/>
    <s v="2023"/>
    <s v="05"/>
    <n v="10015000"/>
    <x v="17"/>
    <x v="5"/>
    <n v="408857"/>
    <n v="506080310"/>
    <n v="408.85700000000003"/>
    <n v="506080.31"/>
    <n v="506.08031"/>
    <x v="2"/>
  </r>
  <r>
    <n v="202305"/>
    <x v="33"/>
    <s v="2023"/>
    <s v="05"/>
    <n v="10015000"/>
    <x v="17"/>
    <x v="6"/>
    <n v="268757"/>
    <n v="1099773755"/>
    <n v="268.75700000000001"/>
    <n v="1099773.7549999999"/>
    <n v="1099.7737549999999"/>
    <x v="2"/>
  </r>
  <r>
    <n v="202305"/>
    <x v="33"/>
    <s v="2023"/>
    <s v="05"/>
    <n v="10014000"/>
    <x v="18"/>
    <x v="0"/>
    <n v="228895"/>
    <n v="106465789"/>
    <n v="228.89500000000001"/>
    <n v="106465.789"/>
    <n v="106.465789"/>
    <x v="2"/>
  </r>
  <r>
    <n v="202305"/>
    <x v="33"/>
    <s v="2023"/>
    <s v="05"/>
    <n v="10014000"/>
    <x v="18"/>
    <x v="1"/>
    <n v="18023"/>
    <n v="43259002"/>
    <n v="18.023"/>
    <n v="43259.002"/>
    <n v="43.259002000000002"/>
    <x v="2"/>
  </r>
  <r>
    <n v="202305"/>
    <x v="33"/>
    <s v="2023"/>
    <s v="05"/>
    <n v="10014000"/>
    <x v="18"/>
    <x v="2"/>
    <n v="24664"/>
    <n v="89868154"/>
    <n v="24.664000000000001"/>
    <n v="89868.153999999995"/>
    <n v="89.868154000000004"/>
    <x v="2"/>
  </r>
  <r>
    <n v="202305"/>
    <x v="33"/>
    <s v="2023"/>
    <s v="05"/>
    <n v="10014000"/>
    <x v="18"/>
    <x v="3"/>
    <n v="161545"/>
    <n v="171671097"/>
    <n v="161.54499999999999"/>
    <n v="171671.09700000001"/>
    <n v="171.671097"/>
    <x v="2"/>
  </r>
  <r>
    <n v="202305"/>
    <x v="33"/>
    <s v="2023"/>
    <s v="05"/>
    <n v="10014000"/>
    <x v="18"/>
    <x v="4"/>
    <n v="103918"/>
    <n v="156925929"/>
    <n v="103.91800000000001"/>
    <n v="156925.929"/>
    <n v="156.925929"/>
    <x v="2"/>
  </r>
  <r>
    <n v="202305"/>
    <x v="33"/>
    <s v="2023"/>
    <s v="05"/>
    <n v="10014000"/>
    <x v="18"/>
    <x v="5"/>
    <n v="206636"/>
    <n v="239996616"/>
    <n v="206.636"/>
    <n v="239996.61600000001"/>
    <n v="239.99661599999999"/>
    <x v="2"/>
  </r>
  <r>
    <n v="202305"/>
    <x v="33"/>
    <s v="2023"/>
    <s v="05"/>
    <n v="10014000"/>
    <x v="18"/>
    <x v="6"/>
    <n v="126193"/>
    <n v="548401084"/>
    <n v="126.193"/>
    <n v="548401.08400000003"/>
    <n v="548.40108399999997"/>
    <x v="2"/>
  </r>
  <r>
    <n v="202305"/>
    <x v="33"/>
    <s v="2023"/>
    <s v="05"/>
    <n v="10016000"/>
    <x v="19"/>
    <x v="0"/>
    <n v="97958"/>
    <n v="43499839"/>
    <n v="97.957999999999998"/>
    <n v="43499.839"/>
    <n v="43.499839000000001"/>
    <x v="2"/>
  </r>
  <r>
    <n v="202305"/>
    <x v="33"/>
    <s v="2023"/>
    <s v="05"/>
    <n v="10016000"/>
    <x v="19"/>
    <x v="1"/>
    <n v="8300"/>
    <n v="22489943"/>
    <n v="8.3000000000000007"/>
    <n v="22489.942999999999"/>
    <n v="22.489943"/>
    <x v="2"/>
  </r>
  <r>
    <n v="202305"/>
    <x v="33"/>
    <s v="2023"/>
    <s v="05"/>
    <n v="10016000"/>
    <x v="19"/>
    <x v="2"/>
    <n v="12426"/>
    <n v="46351149"/>
    <n v="12.426"/>
    <n v="46351.148999999998"/>
    <n v="46.351148999999999"/>
    <x v="2"/>
  </r>
  <r>
    <n v="202305"/>
    <x v="33"/>
    <s v="2023"/>
    <s v="05"/>
    <n v="10016000"/>
    <x v="19"/>
    <x v="3"/>
    <n v="64217"/>
    <n v="88675693"/>
    <n v="64.216999999999999"/>
    <n v="88675.692999999999"/>
    <n v="88.675692999999995"/>
    <x v="2"/>
  </r>
  <r>
    <n v="202305"/>
    <x v="33"/>
    <s v="2023"/>
    <s v="05"/>
    <n v="10016000"/>
    <x v="19"/>
    <x v="4"/>
    <n v="52664"/>
    <n v="68710966"/>
    <n v="52.664000000000001"/>
    <n v="68710.966"/>
    <n v="68.710965999999999"/>
    <x v="2"/>
  </r>
  <r>
    <n v="202305"/>
    <x v="33"/>
    <s v="2023"/>
    <s v="05"/>
    <n v="10016000"/>
    <x v="19"/>
    <x v="5"/>
    <n v="98766"/>
    <n v="104968014"/>
    <n v="98.766000000000005"/>
    <n v="104968.014"/>
    <n v="104.968014"/>
    <x v="2"/>
  </r>
  <r>
    <n v="202305"/>
    <x v="33"/>
    <s v="2023"/>
    <s v="05"/>
    <n v="10016000"/>
    <x v="19"/>
    <x v="6"/>
    <n v="55439"/>
    <n v="222630662"/>
    <n v="55.439"/>
    <n v="222630.66200000001"/>
    <n v="222.630662"/>
    <x v="2"/>
  </r>
  <r>
    <n v="202305"/>
    <x v="33"/>
    <s v="2023"/>
    <s v="05"/>
    <s v="9002000"/>
    <x v="20"/>
    <x v="0"/>
    <n v="82558"/>
    <n v="41997647"/>
    <n v="82.558000000000007"/>
    <n v="41997.646999999997"/>
    <n v="41.997647000000001"/>
    <x v="2"/>
  </r>
  <r>
    <n v="202305"/>
    <x v="33"/>
    <s v="2023"/>
    <s v="05"/>
    <s v="9002000"/>
    <x v="20"/>
    <x v="1"/>
    <n v="6839"/>
    <n v="17171671"/>
    <n v="6.8390000000000004"/>
    <n v="17171.670999999998"/>
    <n v="17.171671"/>
    <x v="2"/>
  </r>
  <r>
    <n v="202305"/>
    <x v="33"/>
    <s v="2023"/>
    <s v="05"/>
    <s v="9002000"/>
    <x v="20"/>
    <x v="2"/>
    <n v="10550"/>
    <n v="34030685"/>
    <n v="10.55"/>
    <n v="34030.684999999998"/>
    <n v="34.030684999999998"/>
    <x v="2"/>
  </r>
  <r>
    <n v="202305"/>
    <x v="33"/>
    <s v="2023"/>
    <s v="05"/>
    <s v="9002000"/>
    <x v="20"/>
    <x v="3"/>
    <n v="47922"/>
    <n v="71821491"/>
    <n v="47.921999999999997"/>
    <n v="71821.490999999995"/>
    <n v="71.821490999999995"/>
    <x v="2"/>
  </r>
  <r>
    <n v="202305"/>
    <x v="33"/>
    <s v="2023"/>
    <s v="05"/>
    <s v="9002000"/>
    <x v="20"/>
    <x v="4"/>
    <n v="42597"/>
    <n v="61601793"/>
    <n v="42.597000000000001"/>
    <n v="61601.792999999998"/>
    <n v="61.601793000000001"/>
    <x v="2"/>
  </r>
  <r>
    <n v="202305"/>
    <x v="33"/>
    <s v="2023"/>
    <s v="05"/>
    <s v="9002000"/>
    <x v="20"/>
    <x v="5"/>
    <n v="105207"/>
    <n v="114810522"/>
    <n v="105.20699999999999"/>
    <n v="114810.522"/>
    <n v="114.81052200000001"/>
    <x v="2"/>
  </r>
  <r>
    <n v="202305"/>
    <x v="33"/>
    <s v="2023"/>
    <s v="05"/>
    <s v="9002000"/>
    <x v="20"/>
    <x v="6"/>
    <n v="46386"/>
    <n v="198568221"/>
    <n v="46.386000000000003"/>
    <n v="198568.22099999999"/>
    <n v="198.56822099999999"/>
    <x v="2"/>
  </r>
  <r>
    <n v="202305"/>
    <x v="33"/>
    <s v="2023"/>
    <s v="05"/>
    <n v="9007000"/>
    <x v="21"/>
    <x v="0"/>
    <n v="13120"/>
    <n v="10492641"/>
    <n v="13.12"/>
    <n v="10492.641"/>
    <n v="10.492641000000001"/>
    <x v="2"/>
  </r>
  <r>
    <n v="202305"/>
    <x v="33"/>
    <s v="2023"/>
    <s v="05"/>
    <n v="9007000"/>
    <x v="21"/>
    <x v="1"/>
    <n v="1019"/>
    <n v="3212859"/>
    <n v="1.0189999999999999"/>
    <n v="3212.8589999999999"/>
    <n v="3.2128589999999999"/>
    <x v="2"/>
  </r>
  <r>
    <n v="202305"/>
    <x v="33"/>
    <s v="2023"/>
    <s v="05"/>
    <n v="9007000"/>
    <x v="21"/>
    <x v="2"/>
    <n v="1653"/>
    <n v="4150255"/>
    <n v="1.653"/>
    <n v="4150.2550000000001"/>
    <n v="4.1502549999999996"/>
    <x v="2"/>
  </r>
  <r>
    <n v="202305"/>
    <x v="33"/>
    <s v="2023"/>
    <s v="05"/>
    <n v="9007000"/>
    <x v="21"/>
    <x v="3"/>
    <n v="9047"/>
    <n v="14082670"/>
    <n v="9.0470000000000006"/>
    <n v="14082.67"/>
    <n v="14.08267"/>
    <x v="2"/>
  </r>
  <r>
    <n v="202305"/>
    <x v="33"/>
    <s v="2023"/>
    <s v="05"/>
    <n v="9007000"/>
    <x v="21"/>
    <x v="4"/>
    <n v="7376"/>
    <n v="12327445"/>
    <n v="7.3760000000000003"/>
    <n v="12327.445"/>
    <n v="12.327445000000001"/>
    <x v="2"/>
  </r>
  <r>
    <n v="202305"/>
    <x v="33"/>
    <s v="2023"/>
    <s v="05"/>
    <n v="9007000"/>
    <x v="21"/>
    <x v="5"/>
    <n v="12886"/>
    <n v="16002771"/>
    <n v="12.885999999999999"/>
    <n v="16002.771000000001"/>
    <n v="16.002770999999999"/>
    <x v="2"/>
  </r>
  <r>
    <n v="202305"/>
    <x v="33"/>
    <s v="2023"/>
    <s v="05"/>
    <n v="9007000"/>
    <x v="21"/>
    <x v="6"/>
    <n v="8162"/>
    <n v="33053988"/>
    <n v="8.1620000000000008"/>
    <n v="33053.987999999998"/>
    <n v="33.053987999999997"/>
    <x v="2"/>
  </r>
  <r>
    <n v="202306"/>
    <x v="34"/>
    <s v="2023"/>
    <s v="06"/>
    <n v="63000000"/>
    <x v="0"/>
    <x v="0"/>
    <n v="12634101"/>
    <n v="7309160580"/>
    <n v="12634.101000000001"/>
    <n v="7309160.5800000001"/>
    <n v="7309.1605799999998"/>
    <x v="2"/>
  </r>
  <r>
    <n v="202306"/>
    <x v="34"/>
    <s v="2023"/>
    <s v="06"/>
    <n v="63000000"/>
    <x v="0"/>
    <x v="1"/>
    <n v="699535"/>
    <n v="2894235601"/>
    <n v="699.53499999999997"/>
    <n v="2894235.6009999998"/>
    <n v="2894.2356009999999"/>
    <x v="2"/>
  </r>
  <r>
    <n v="202306"/>
    <x v="34"/>
    <s v="2023"/>
    <s v="06"/>
    <n v="63000000"/>
    <x v="0"/>
    <x v="2"/>
    <n v="886120"/>
    <n v="4446757300"/>
    <n v="886.12"/>
    <n v="4446757.3"/>
    <n v="4446.7573000000002"/>
    <x v="2"/>
  </r>
  <r>
    <n v="202306"/>
    <x v="34"/>
    <s v="2023"/>
    <s v="06"/>
    <n v="63000000"/>
    <x v="0"/>
    <x v="3"/>
    <n v="5176566"/>
    <n v="5794504431"/>
    <n v="5176.5659999999998"/>
    <n v="5794504.4309999999"/>
    <n v="5794.5044310000003"/>
    <x v="2"/>
  </r>
  <r>
    <n v="202306"/>
    <x v="34"/>
    <s v="2023"/>
    <s v="06"/>
    <n v="63000000"/>
    <x v="0"/>
    <x v="4"/>
    <n v="4219831"/>
    <n v="10517907161"/>
    <n v="4219.8310000000001"/>
    <n v="10517907.161"/>
    <n v="10517.907160999999"/>
    <x v="2"/>
  </r>
  <r>
    <n v="202306"/>
    <x v="34"/>
    <s v="2023"/>
    <s v="06"/>
    <n v="63000000"/>
    <x v="0"/>
    <x v="5"/>
    <n v="9022876"/>
    <n v="12488454324"/>
    <n v="9022.8760000000002"/>
    <n v="12488454.323999999"/>
    <n v="12488.454324"/>
    <x v="2"/>
  </r>
  <r>
    <n v="202306"/>
    <x v="34"/>
    <s v="2023"/>
    <s v="06"/>
    <n v="63000000"/>
    <x v="0"/>
    <x v="6"/>
    <n v="4616858"/>
    <n v="16283221164"/>
    <n v="4616.8580000000002"/>
    <n v="16283221.164000001"/>
    <n v="16283.221164"/>
    <x v="2"/>
  </r>
  <r>
    <n v="202306"/>
    <x v="34"/>
    <s v="2023"/>
    <s v="06"/>
    <n v="65000000"/>
    <x v="1"/>
    <x v="0"/>
    <n v="14209183"/>
    <n v="6819103036"/>
    <n v="14209.183000000001"/>
    <n v="6819103.0360000003"/>
    <n v="6819.1030360000004"/>
    <x v="2"/>
  </r>
  <r>
    <n v="202306"/>
    <x v="34"/>
    <s v="2023"/>
    <s v="06"/>
    <n v="65000000"/>
    <x v="1"/>
    <x v="1"/>
    <n v="870622"/>
    <n v="2586955971"/>
    <n v="870.62199999999996"/>
    <n v="2586955.9709999999"/>
    <n v="2586.9559709999999"/>
    <x v="2"/>
  </r>
  <r>
    <n v="202306"/>
    <x v="34"/>
    <s v="2023"/>
    <s v="06"/>
    <n v="65000000"/>
    <x v="1"/>
    <x v="2"/>
    <n v="1141428"/>
    <n v="4267785286"/>
    <n v="1141.4280000000001"/>
    <n v="4267785.2860000003"/>
    <n v="4267.7852860000003"/>
    <x v="2"/>
  </r>
  <r>
    <n v="202306"/>
    <x v="34"/>
    <s v="2023"/>
    <s v="06"/>
    <n v="65000000"/>
    <x v="1"/>
    <x v="3"/>
    <n v="6255555"/>
    <n v="6717425362"/>
    <n v="6255.5550000000003"/>
    <n v="6717425.3619999997"/>
    <n v="6717.425362"/>
    <x v="2"/>
  </r>
  <r>
    <n v="202306"/>
    <x v="34"/>
    <s v="2023"/>
    <s v="06"/>
    <n v="65000000"/>
    <x v="1"/>
    <x v="4"/>
    <n v="5190490"/>
    <n v="9967166282"/>
    <n v="5190.49"/>
    <n v="9967166.2819999997"/>
    <n v="9967.1662820000001"/>
    <x v="2"/>
  </r>
  <r>
    <n v="202306"/>
    <x v="34"/>
    <s v="2023"/>
    <s v="06"/>
    <n v="65000000"/>
    <x v="1"/>
    <x v="5"/>
    <n v="11562843"/>
    <n v="13948960567"/>
    <n v="11562.843000000001"/>
    <n v="13948960.567"/>
    <n v="13948.960567"/>
    <x v="2"/>
  </r>
  <r>
    <n v="202306"/>
    <x v="34"/>
    <s v="2023"/>
    <s v="06"/>
    <n v="65000000"/>
    <x v="1"/>
    <x v="6"/>
    <n v="6170853"/>
    <n v="17764195407"/>
    <n v="6170.8530000000001"/>
    <n v="17764195.407000002"/>
    <n v="17764.195406999999"/>
    <x v="2"/>
  </r>
  <r>
    <n v="202306"/>
    <x v="34"/>
    <s v="2023"/>
    <s v="06"/>
    <n v="68000000"/>
    <x v="2"/>
    <x v="0"/>
    <n v="6355837"/>
    <n v="2905087020"/>
    <n v="6355.8370000000004"/>
    <n v="2905087.02"/>
    <n v="2905.0870199999999"/>
    <x v="2"/>
  </r>
  <r>
    <n v="202306"/>
    <x v="34"/>
    <s v="2023"/>
    <s v="06"/>
    <n v="68000000"/>
    <x v="2"/>
    <x v="1"/>
    <n v="377264"/>
    <n v="1109082628"/>
    <n v="377.26400000000001"/>
    <n v="1109082.628"/>
    <n v="1109.0826280000001"/>
    <x v="2"/>
  </r>
  <r>
    <n v="202306"/>
    <x v="34"/>
    <s v="2023"/>
    <s v="06"/>
    <n v="68000000"/>
    <x v="2"/>
    <x v="2"/>
    <n v="543637"/>
    <n v="1932740767"/>
    <n v="543.63699999999994"/>
    <n v="1932740.767"/>
    <n v="1932.740767"/>
    <x v="2"/>
  </r>
  <r>
    <n v="202306"/>
    <x v="34"/>
    <s v="2023"/>
    <s v="06"/>
    <n v="68000000"/>
    <x v="2"/>
    <x v="3"/>
    <n v="3127067"/>
    <n v="3776051415"/>
    <n v="3127.067"/>
    <n v="3776051.415"/>
    <n v="3776.0514149999999"/>
    <x v="2"/>
  </r>
  <r>
    <n v="202306"/>
    <x v="34"/>
    <s v="2023"/>
    <s v="06"/>
    <n v="68000000"/>
    <x v="2"/>
    <x v="4"/>
    <n v="2413134"/>
    <n v="4422289783"/>
    <n v="2413.134"/>
    <n v="4422289.7829999998"/>
    <n v="4422.2897830000002"/>
    <x v="2"/>
  </r>
  <r>
    <n v="202306"/>
    <x v="34"/>
    <s v="2023"/>
    <s v="06"/>
    <n v="68000000"/>
    <x v="2"/>
    <x v="5"/>
    <n v="5037168"/>
    <n v="6734180823"/>
    <n v="5037.1679999999997"/>
    <n v="6734180.8229999999"/>
    <n v="6734.1808229999997"/>
    <x v="2"/>
  </r>
  <r>
    <n v="202306"/>
    <x v="34"/>
    <s v="2023"/>
    <s v="06"/>
    <n v="68000000"/>
    <x v="2"/>
    <x v="6"/>
    <n v="2898645"/>
    <n v="8078035329"/>
    <n v="2898.645"/>
    <n v="8078035.3289999999"/>
    <n v="8078.0353290000003"/>
    <x v="2"/>
  </r>
  <r>
    <n v="202306"/>
    <x v="34"/>
    <s v="2023"/>
    <s v="06"/>
    <n v="10004000"/>
    <x v="3"/>
    <x v="0"/>
    <n v="1837444"/>
    <n v="915945097"/>
    <n v="1837.444"/>
    <n v="915945.09699999995"/>
    <n v="915.94509700000003"/>
    <x v="2"/>
  </r>
  <r>
    <n v="202306"/>
    <x v="34"/>
    <s v="2023"/>
    <s v="06"/>
    <n v="10004000"/>
    <x v="3"/>
    <x v="1"/>
    <n v="100615"/>
    <n v="344806206"/>
    <n v="100.61499999999999"/>
    <n v="344806.20600000001"/>
    <n v="344.80620599999997"/>
    <x v="2"/>
  </r>
  <r>
    <n v="202306"/>
    <x v="34"/>
    <s v="2023"/>
    <s v="06"/>
    <n v="10004000"/>
    <x v="3"/>
    <x v="2"/>
    <n v="154667"/>
    <n v="633791328"/>
    <n v="154.667"/>
    <n v="633791.32799999998"/>
    <n v="633.79132800000002"/>
    <x v="2"/>
  </r>
  <r>
    <n v="202306"/>
    <x v="34"/>
    <s v="2023"/>
    <s v="06"/>
    <n v="10004000"/>
    <x v="3"/>
    <x v="3"/>
    <n v="865472"/>
    <n v="1161854749"/>
    <n v="865.47199999999998"/>
    <n v="1161854.7490000001"/>
    <n v="1161.8547490000001"/>
    <x v="2"/>
  </r>
  <r>
    <n v="202306"/>
    <x v="34"/>
    <s v="2023"/>
    <s v="06"/>
    <n v="10004000"/>
    <x v="3"/>
    <x v="4"/>
    <n v="769122"/>
    <n v="1399338532"/>
    <n v="769.12199999999996"/>
    <n v="1399338.5319999999"/>
    <n v="1399.338532"/>
    <x v="2"/>
  </r>
  <r>
    <n v="202306"/>
    <x v="34"/>
    <s v="2023"/>
    <s v="06"/>
    <n v="10004000"/>
    <x v="3"/>
    <x v="5"/>
    <n v="1407292"/>
    <n v="1896331272"/>
    <n v="1407.2919999999999"/>
    <n v="1896331.2720000001"/>
    <n v="1896.3312719999999"/>
    <x v="2"/>
  </r>
  <r>
    <n v="202306"/>
    <x v="34"/>
    <s v="2023"/>
    <s v="06"/>
    <n v="10004000"/>
    <x v="3"/>
    <x v="6"/>
    <n v="819670"/>
    <n v="2275972971"/>
    <n v="819.67"/>
    <n v="2275972.9709999999"/>
    <n v="2275.9729710000001"/>
    <x v="2"/>
  </r>
  <r>
    <n v="202306"/>
    <x v="34"/>
    <s v="2023"/>
    <s v="06"/>
    <n v="10018000"/>
    <x v="4"/>
    <x v="0"/>
    <n v="1768905"/>
    <n v="866060820"/>
    <n v="1768.905"/>
    <n v="866060.82"/>
    <n v="866.06082000000004"/>
    <x v="2"/>
  </r>
  <r>
    <n v="202306"/>
    <x v="34"/>
    <s v="2023"/>
    <s v="06"/>
    <n v="10018000"/>
    <x v="4"/>
    <x v="1"/>
    <n v="93862"/>
    <n v="309294768"/>
    <n v="93.861999999999995"/>
    <n v="309294.76799999998"/>
    <n v="309.29476799999998"/>
    <x v="2"/>
  </r>
  <r>
    <n v="202306"/>
    <x v="34"/>
    <s v="2023"/>
    <s v="06"/>
    <n v="10018000"/>
    <x v="4"/>
    <x v="2"/>
    <n v="146205"/>
    <n v="614897760"/>
    <n v="146.20500000000001"/>
    <n v="614897.76"/>
    <n v="614.89775999999995"/>
    <x v="2"/>
  </r>
  <r>
    <n v="202306"/>
    <x v="34"/>
    <s v="2023"/>
    <s v="06"/>
    <n v="10018000"/>
    <x v="4"/>
    <x v="3"/>
    <n v="748801"/>
    <n v="940675805"/>
    <n v="748.80100000000004"/>
    <n v="940675.80500000005"/>
    <n v="940.67580499999997"/>
    <x v="2"/>
  </r>
  <r>
    <n v="202306"/>
    <x v="34"/>
    <s v="2023"/>
    <s v="06"/>
    <n v="10018000"/>
    <x v="4"/>
    <x v="4"/>
    <n v="606613"/>
    <n v="1428372614"/>
    <n v="606.61300000000006"/>
    <n v="1428372.6140000001"/>
    <n v="1428.3726140000001"/>
    <x v="2"/>
  </r>
  <r>
    <n v="202306"/>
    <x v="34"/>
    <s v="2023"/>
    <s v="06"/>
    <n v="10018000"/>
    <x v="4"/>
    <x v="5"/>
    <n v="1392115"/>
    <n v="1884985338"/>
    <n v="1392.115"/>
    <n v="1884985.338"/>
    <n v="1884.985338"/>
    <x v="2"/>
  </r>
  <r>
    <n v="202306"/>
    <x v="34"/>
    <s v="2023"/>
    <s v="06"/>
    <n v="10018000"/>
    <x v="4"/>
    <x v="6"/>
    <n v="745897"/>
    <n v="2196346881"/>
    <n v="745.89700000000005"/>
    <n v="2196346.8810000001"/>
    <n v="2196.3468809999999"/>
    <x v="2"/>
  </r>
  <r>
    <n v="202306"/>
    <x v="34"/>
    <s v="2023"/>
    <s v="06"/>
    <n v="10005000"/>
    <x v="5"/>
    <x v="0"/>
    <n v="893649"/>
    <n v="405351132"/>
    <n v="893.649"/>
    <n v="405351.13199999998"/>
    <n v="405.35113200000001"/>
    <x v="2"/>
  </r>
  <r>
    <n v="202306"/>
    <x v="34"/>
    <s v="2023"/>
    <s v="06"/>
    <n v="10005000"/>
    <x v="5"/>
    <x v="1"/>
    <n v="62160"/>
    <n v="180534669"/>
    <n v="62.16"/>
    <n v="180534.66899999999"/>
    <n v="180.53466900000001"/>
    <x v="2"/>
  </r>
  <r>
    <n v="202306"/>
    <x v="34"/>
    <s v="2023"/>
    <s v="06"/>
    <n v="10005000"/>
    <x v="5"/>
    <x v="2"/>
    <n v="88991"/>
    <n v="306950077"/>
    <n v="88.991"/>
    <n v="306950.07699999999"/>
    <n v="306.95007700000002"/>
    <x v="2"/>
  </r>
  <r>
    <n v="202306"/>
    <x v="34"/>
    <s v="2023"/>
    <s v="06"/>
    <n v="10005000"/>
    <x v="5"/>
    <x v="3"/>
    <n v="573401"/>
    <n v="663786962"/>
    <n v="573.40099999999995"/>
    <n v="663786.96200000006"/>
    <n v="663.78696200000002"/>
    <x v="2"/>
  </r>
  <r>
    <n v="202306"/>
    <x v="34"/>
    <s v="2023"/>
    <s v="06"/>
    <n v="10005000"/>
    <x v="5"/>
    <x v="4"/>
    <n v="378685"/>
    <n v="628402777"/>
    <n v="378.685"/>
    <n v="628402.777"/>
    <n v="628.40277700000001"/>
    <x v="2"/>
  </r>
  <r>
    <n v="202306"/>
    <x v="34"/>
    <s v="2023"/>
    <s v="06"/>
    <n v="10005000"/>
    <x v="5"/>
    <x v="5"/>
    <n v="751837"/>
    <n v="932171969"/>
    <n v="751.83699999999999"/>
    <n v="932171.96900000004"/>
    <n v="932.17196899999999"/>
    <x v="2"/>
  </r>
  <r>
    <n v="202306"/>
    <x v="34"/>
    <s v="2023"/>
    <s v="06"/>
    <n v="10005000"/>
    <x v="5"/>
    <x v="6"/>
    <n v="497862"/>
    <n v="1303406327"/>
    <n v="497.86200000000002"/>
    <n v="1303406.327"/>
    <n v="1303.4063269999999"/>
    <x v="2"/>
  </r>
  <r>
    <n v="202306"/>
    <x v="34"/>
    <s v="2023"/>
    <s v="06"/>
    <n v="66000000"/>
    <x v="6"/>
    <x v="0"/>
    <n v="8202007"/>
    <n v="4145319085"/>
    <n v="8202.0069999999996"/>
    <n v="4145319.085"/>
    <n v="4145.3190850000001"/>
    <x v="2"/>
  </r>
  <r>
    <n v="202306"/>
    <x v="34"/>
    <s v="2023"/>
    <s v="06"/>
    <n v="66000000"/>
    <x v="6"/>
    <x v="1"/>
    <n v="499301"/>
    <n v="1615373677"/>
    <n v="499.30099999999999"/>
    <n v="1615373.6769999999"/>
    <n v="1615.373677"/>
    <x v="2"/>
  </r>
  <r>
    <n v="202306"/>
    <x v="34"/>
    <s v="2023"/>
    <s v="06"/>
    <n v="66000000"/>
    <x v="6"/>
    <x v="2"/>
    <n v="711339"/>
    <n v="2637017197"/>
    <n v="711.33900000000006"/>
    <n v="2637017.1970000002"/>
    <n v="2637.0171970000001"/>
    <x v="2"/>
  </r>
  <r>
    <n v="202306"/>
    <x v="34"/>
    <s v="2023"/>
    <s v="06"/>
    <n v="66000000"/>
    <x v="6"/>
    <x v="3"/>
    <n v="4105065"/>
    <n v="4950694420"/>
    <n v="4105.0649999999996"/>
    <n v="4950694.42"/>
    <n v="4950.6944199999998"/>
    <x v="2"/>
  </r>
  <r>
    <n v="202306"/>
    <x v="34"/>
    <s v="2023"/>
    <s v="06"/>
    <n v="66000000"/>
    <x v="6"/>
    <x v="4"/>
    <n v="2856371"/>
    <n v="6081098396"/>
    <n v="2856.3710000000001"/>
    <n v="6081098.3959999997"/>
    <n v="6081.0983960000003"/>
    <x v="2"/>
  </r>
  <r>
    <n v="202306"/>
    <x v="34"/>
    <s v="2023"/>
    <s v="06"/>
    <n v="66000000"/>
    <x v="6"/>
    <x v="5"/>
    <n v="6456821"/>
    <n v="8457949704"/>
    <n v="6456.8209999999999"/>
    <n v="8457949.7039999999"/>
    <n v="8457.9497040000006"/>
    <x v="2"/>
  </r>
  <r>
    <n v="202306"/>
    <x v="34"/>
    <s v="2023"/>
    <s v="06"/>
    <n v="66000000"/>
    <x v="6"/>
    <x v="6"/>
    <n v="3538156"/>
    <n v="11261559454"/>
    <n v="3538.1559999999999"/>
    <n v="11261559.454"/>
    <n v="11261.559454"/>
    <x v="2"/>
  </r>
  <r>
    <n v="202306"/>
    <x v="34"/>
    <s v="2023"/>
    <s v="06"/>
    <n v="10007000"/>
    <x v="7"/>
    <x v="0"/>
    <n v="1783192"/>
    <n v="839253470"/>
    <n v="1783.192"/>
    <n v="839253.47"/>
    <n v="839.25346999999999"/>
    <x v="2"/>
  </r>
  <r>
    <n v="202306"/>
    <x v="34"/>
    <s v="2023"/>
    <s v="06"/>
    <n v="10007000"/>
    <x v="7"/>
    <x v="1"/>
    <n v="139715"/>
    <n v="379451260"/>
    <n v="139.715"/>
    <n v="379451.26"/>
    <n v="379.45125999999999"/>
    <x v="2"/>
  </r>
  <r>
    <n v="202306"/>
    <x v="34"/>
    <s v="2023"/>
    <s v="06"/>
    <n v="10007000"/>
    <x v="7"/>
    <x v="2"/>
    <n v="178272"/>
    <n v="586774792"/>
    <n v="178.27199999999999"/>
    <n v="586774.79200000002"/>
    <n v="586.77479200000005"/>
    <x v="2"/>
  </r>
  <r>
    <n v="202306"/>
    <x v="34"/>
    <s v="2023"/>
    <s v="06"/>
    <n v="10007000"/>
    <x v="7"/>
    <x v="3"/>
    <n v="1160845"/>
    <n v="1454906769"/>
    <n v="1160.845"/>
    <n v="1454906.7690000001"/>
    <n v="1454.9067689999999"/>
    <x v="2"/>
  </r>
  <r>
    <n v="202306"/>
    <x v="34"/>
    <s v="2023"/>
    <s v="06"/>
    <n v="10007000"/>
    <x v="7"/>
    <x v="4"/>
    <n v="706258"/>
    <n v="1351640622"/>
    <n v="706.25800000000004"/>
    <n v="1351640.622"/>
    <n v="1351.6406219999999"/>
    <x v="2"/>
  </r>
  <r>
    <n v="202306"/>
    <x v="34"/>
    <s v="2023"/>
    <s v="06"/>
    <n v="10007000"/>
    <x v="7"/>
    <x v="5"/>
    <n v="1552987"/>
    <n v="1901811264"/>
    <n v="1552.9870000000001"/>
    <n v="1901811.264"/>
    <n v="1901.8112639999999"/>
    <x v="2"/>
  </r>
  <r>
    <n v="202306"/>
    <x v="34"/>
    <s v="2023"/>
    <s v="06"/>
    <n v="10007000"/>
    <x v="7"/>
    <x v="6"/>
    <n v="973638"/>
    <n v="2971351864"/>
    <n v="973.63800000000003"/>
    <n v="2971351.8640000001"/>
    <n v="2971.3518640000002"/>
    <x v="2"/>
  </r>
  <r>
    <n v="202306"/>
    <x v="34"/>
    <s v="2023"/>
    <s v="06"/>
    <n v="10008000"/>
    <x v="8"/>
    <x v="0"/>
    <n v="574504"/>
    <n v="276661023"/>
    <n v="574.50400000000002"/>
    <n v="276661.02299999999"/>
    <n v="276.661023"/>
    <x v="2"/>
  </r>
  <r>
    <n v="202306"/>
    <x v="34"/>
    <s v="2023"/>
    <s v="06"/>
    <n v="10008000"/>
    <x v="8"/>
    <x v="1"/>
    <n v="44391"/>
    <n v="119335660"/>
    <n v="44.390999999999998"/>
    <n v="119335.66"/>
    <n v="119.33566"/>
    <x v="2"/>
  </r>
  <r>
    <n v="202306"/>
    <x v="34"/>
    <s v="2023"/>
    <s v="06"/>
    <n v="10008000"/>
    <x v="8"/>
    <x v="2"/>
    <n v="59131"/>
    <n v="203193106"/>
    <n v="59.131"/>
    <n v="203193.106"/>
    <n v="203.193106"/>
    <x v="2"/>
  </r>
  <r>
    <n v="202306"/>
    <x v="34"/>
    <s v="2023"/>
    <s v="06"/>
    <n v="10008000"/>
    <x v="8"/>
    <x v="3"/>
    <n v="398300"/>
    <n v="503452887"/>
    <n v="398.3"/>
    <n v="503452.88699999999"/>
    <n v="503.45288699999998"/>
    <x v="2"/>
  </r>
  <r>
    <n v="202306"/>
    <x v="34"/>
    <s v="2023"/>
    <s v="06"/>
    <n v="10008000"/>
    <x v="8"/>
    <x v="4"/>
    <n v="288051"/>
    <n v="437437850"/>
    <n v="288.05099999999999"/>
    <n v="437437.85"/>
    <n v="437.43785000000003"/>
    <x v="2"/>
  </r>
  <r>
    <n v="202306"/>
    <x v="34"/>
    <s v="2023"/>
    <s v="06"/>
    <n v="10008000"/>
    <x v="8"/>
    <x v="5"/>
    <n v="511445"/>
    <n v="619604606"/>
    <n v="511.44499999999999"/>
    <n v="619604.60600000003"/>
    <n v="619.60460599999999"/>
    <x v="2"/>
  </r>
  <r>
    <n v="202306"/>
    <x v="34"/>
    <s v="2023"/>
    <s v="06"/>
    <n v="10008000"/>
    <x v="8"/>
    <x v="6"/>
    <n v="317767"/>
    <n v="1039771002"/>
    <n v="317.767"/>
    <n v="1039771.002"/>
    <n v="1039.771002"/>
    <x v="2"/>
  </r>
  <r>
    <n v="202306"/>
    <x v="34"/>
    <s v="2023"/>
    <s v="06"/>
    <n v="10009000"/>
    <x v="9"/>
    <x v="0"/>
    <n v="699140"/>
    <n v="317088275"/>
    <n v="699.14"/>
    <n v="317088.27500000002"/>
    <n v="317.08827500000001"/>
    <x v="2"/>
  </r>
  <r>
    <n v="202306"/>
    <x v="34"/>
    <s v="2023"/>
    <s v="06"/>
    <n v="10009000"/>
    <x v="9"/>
    <x v="1"/>
    <n v="60580"/>
    <n v="149751258"/>
    <n v="60.58"/>
    <n v="149751.258"/>
    <n v="149.75125800000001"/>
    <x v="2"/>
  </r>
  <r>
    <n v="202306"/>
    <x v="34"/>
    <s v="2023"/>
    <s v="06"/>
    <n v="10009000"/>
    <x v="9"/>
    <x v="2"/>
    <n v="78056"/>
    <n v="262219034"/>
    <n v="78.055999999999997"/>
    <n v="262219.03399999999"/>
    <n v="262.21903400000002"/>
    <x v="2"/>
  </r>
  <r>
    <n v="202306"/>
    <x v="34"/>
    <s v="2023"/>
    <s v="06"/>
    <n v="10009000"/>
    <x v="9"/>
    <x v="3"/>
    <n v="542703"/>
    <n v="692681793"/>
    <n v="542.70299999999997"/>
    <n v="692681.79299999995"/>
    <n v="692.68179299999997"/>
    <x v="2"/>
  </r>
  <r>
    <n v="202306"/>
    <x v="34"/>
    <s v="2023"/>
    <s v="06"/>
    <n v="10009000"/>
    <x v="9"/>
    <x v="4"/>
    <n v="316852"/>
    <n v="517428041"/>
    <n v="316.85199999999998"/>
    <n v="517428.04100000003"/>
    <n v="517.42804100000001"/>
    <x v="2"/>
  </r>
  <r>
    <n v="202306"/>
    <x v="34"/>
    <s v="2023"/>
    <s v="06"/>
    <n v="10009000"/>
    <x v="9"/>
    <x v="5"/>
    <n v="629925"/>
    <n v="779037730"/>
    <n v="629.92499999999995"/>
    <n v="779037.73"/>
    <n v="779.03773000000001"/>
    <x v="2"/>
  </r>
  <r>
    <n v="202306"/>
    <x v="34"/>
    <s v="2023"/>
    <s v="06"/>
    <n v="10009000"/>
    <x v="9"/>
    <x v="6"/>
    <n v="400926"/>
    <n v="1209220264"/>
    <n v="400.92599999999999"/>
    <n v="1209220.264"/>
    <n v="1209.220264"/>
    <x v="2"/>
  </r>
  <r>
    <n v="202306"/>
    <x v="34"/>
    <s v="2023"/>
    <s v="06"/>
    <n v="10010000"/>
    <x v="10"/>
    <x v="0"/>
    <n v="497528"/>
    <n v="219895989"/>
    <n v="497.52800000000002"/>
    <n v="219895.989"/>
    <n v="219.89598899999999"/>
    <x v="2"/>
  </r>
  <r>
    <n v="202306"/>
    <x v="34"/>
    <s v="2023"/>
    <s v="06"/>
    <n v="10010000"/>
    <x v="10"/>
    <x v="1"/>
    <n v="40934"/>
    <n v="102336986"/>
    <n v="40.933999999999997"/>
    <n v="102336.986"/>
    <n v="102.336986"/>
    <x v="2"/>
  </r>
  <r>
    <n v="202306"/>
    <x v="34"/>
    <s v="2023"/>
    <s v="06"/>
    <n v="10010000"/>
    <x v="10"/>
    <x v="2"/>
    <n v="53794"/>
    <n v="175639084"/>
    <n v="53.793999999999997"/>
    <n v="175639.084"/>
    <n v="175.639084"/>
    <x v="2"/>
  </r>
  <r>
    <n v="202306"/>
    <x v="34"/>
    <s v="2023"/>
    <s v="06"/>
    <n v="10010000"/>
    <x v="10"/>
    <x v="3"/>
    <n v="402544"/>
    <n v="495654063"/>
    <n v="402.54399999999998"/>
    <n v="495654.06300000002"/>
    <n v="495.65406300000001"/>
    <x v="2"/>
  </r>
  <r>
    <n v="202306"/>
    <x v="34"/>
    <s v="2023"/>
    <s v="06"/>
    <n v="10010000"/>
    <x v="10"/>
    <x v="4"/>
    <n v="226672"/>
    <n v="357295387"/>
    <n v="226.672"/>
    <n v="357295.38699999999"/>
    <n v="357.29538700000001"/>
    <x v="2"/>
  </r>
  <r>
    <n v="202306"/>
    <x v="34"/>
    <s v="2023"/>
    <s v="06"/>
    <n v="10010000"/>
    <x v="10"/>
    <x v="5"/>
    <n v="477378"/>
    <n v="591638714"/>
    <n v="477.37799999999999"/>
    <n v="591638.71400000004"/>
    <n v="591.63871400000005"/>
    <x v="2"/>
  </r>
  <r>
    <n v="202306"/>
    <x v="34"/>
    <s v="2023"/>
    <s v="06"/>
    <n v="10010000"/>
    <x v="10"/>
    <x v="6"/>
    <n v="294258"/>
    <n v="891047963"/>
    <n v="294.25799999999998"/>
    <n v="891047.96299999999"/>
    <n v="891.04796299999998"/>
    <x v="2"/>
  </r>
  <r>
    <n v="202306"/>
    <x v="34"/>
    <s v="2023"/>
    <s v="06"/>
    <n v="10020000"/>
    <x v="11"/>
    <x v="0"/>
    <n v="511141"/>
    <n v="238926261"/>
    <n v="511.14100000000002"/>
    <n v="238926.261"/>
    <n v="238.92626100000001"/>
    <x v="2"/>
  </r>
  <r>
    <n v="202306"/>
    <x v="34"/>
    <s v="2023"/>
    <s v="06"/>
    <n v="10020000"/>
    <x v="11"/>
    <x v="1"/>
    <n v="37461"/>
    <n v="108998384"/>
    <n v="37.460999999999999"/>
    <n v="108998.38400000001"/>
    <n v="108.998384"/>
    <x v="2"/>
  </r>
  <r>
    <n v="202306"/>
    <x v="34"/>
    <s v="2023"/>
    <s v="06"/>
    <n v="10020000"/>
    <x v="11"/>
    <x v="2"/>
    <n v="52808"/>
    <n v="186093747"/>
    <n v="52.808"/>
    <n v="186093.747"/>
    <n v="186.09374700000001"/>
    <x v="2"/>
  </r>
  <r>
    <n v="202306"/>
    <x v="34"/>
    <s v="2023"/>
    <s v="06"/>
    <n v="10020000"/>
    <x v="11"/>
    <x v="3"/>
    <n v="302073"/>
    <n v="376870293"/>
    <n v="302.07299999999998"/>
    <n v="376870.29300000001"/>
    <n v="376.870293"/>
    <x v="2"/>
  </r>
  <r>
    <n v="202306"/>
    <x v="34"/>
    <s v="2023"/>
    <s v="06"/>
    <n v="10020000"/>
    <x v="11"/>
    <x v="4"/>
    <n v="192399"/>
    <n v="396517029"/>
    <n v="192.399"/>
    <n v="396517.02899999998"/>
    <n v="396.51702899999998"/>
    <x v="2"/>
  </r>
  <r>
    <n v="202306"/>
    <x v="34"/>
    <s v="2023"/>
    <s v="06"/>
    <n v="10020000"/>
    <x v="11"/>
    <x v="5"/>
    <n v="476100"/>
    <n v="620745467"/>
    <n v="476.1"/>
    <n v="620745.46699999995"/>
    <n v="620.74546699999996"/>
    <x v="2"/>
  </r>
  <r>
    <n v="202306"/>
    <x v="34"/>
    <s v="2023"/>
    <s v="06"/>
    <n v="10020000"/>
    <x v="11"/>
    <x v="6"/>
    <n v="270258"/>
    <n v="816577216"/>
    <n v="270.25799999999998"/>
    <n v="816577.21600000001"/>
    <n v="816.57721600000002"/>
    <x v="2"/>
  </r>
  <r>
    <n v="202306"/>
    <x v="34"/>
    <s v="2023"/>
    <s v="06"/>
    <n v="67000000"/>
    <x v="12"/>
    <x v="0"/>
    <n v="3751167"/>
    <n v="1725534736"/>
    <n v="3751.1669999999999"/>
    <n v="1725534.736"/>
    <n v="1725.5347360000001"/>
    <x v="2"/>
  </r>
  <r>
    <n v="202306"/>
    <x v="34"/>
    <s v="2023"/>
    <s v="06"/>
    <n v="67000000"/>
    <x v="12"/>
    <x v="1"/>
    <n v="257652"/>
    <n v="700478864"/>
    <n v="257.65199999999999"/>
    <n v="700478.86399999994"/>
    <n v="700.47886400000004"/>
    <x v="2"/>
  </r>
  <r>
    <n v="202306"/>
    <x v="34"/>
    <s v="2023"/>
    <s v="06"/>
    <n v="67000000"/>
    <x v="12"/>
    <x v="2"/>
    <n v="412200"/>
    <n v="1372011357"/>
    <n v="412.2"/>
    <n v="1372011.3570000001"/>
    <n v="1372.0113570000001"/>
    <x v="2"/>
  </r>
  <r>
    <n v="202306"/>
    <x v="34"/>
    <s v="2023"/>
    <s v="06"/>
    <n v="67000000"/>
    <x v="12"/>
    <x v="3"/>
    <n v="2242174"/>
    <n v="2654482457"/>
    <n v="2242.174"/>
    <n v="2654482.4569999999"/>
    <n v="2654.4824570000001"/>
    <x v="2"/>
  </r>
  <r>
    <n v="202306"/>
    <x v="34"/>
    <s v="2023"/>
    <s v="06"/>
    <n v="67000000"/>
    <x v="12"/>
    <x v="4"/>
    <n v="1471003"/>
    <n v="2690619614"/>
    <n v="1471.0029999999999"/>
    <n v="2690619.6140000001"/>
    <n v="2690.6196140000002"/>
    <x v="2"/>
  </r>
  <r>
    <n v="202306"/>
    <x v="34"/>
    <s v="2023"/>
    <s v="06"/>
    <n v="67000000"/>
    <x v="12"/>
    <x v="5"/>
    <n v="3458917"/>
    <n v="4398985357"/>
    <n v="3458.9169999999999"/>
    <n v="4398985.3569999998"/>
    <n v="4398.9853569999996"/>
    <x v="2"/>
  </r>
  <r>
    <n v="202306"/>
    <x v="34"/>
    <s v="2023"/>
    <s v="06"/>
    <n v="67000000"/>
    <x v="12"/>
    <x v="6"/>
    <n v="2024173"/>
    <n v="5820854067"/>
    <n v="2024.173"/>
    <n v="5820854.0669999998"/>
    <n v="5820.8540670000002"/>
    <x v="2"/>
  </r>
  <r>
    <n v="202306"/>
    <x v="34"/>
    <s v="2023"/>
    <s v="06"/>
    <n v="64000000"/>
    <x v="13"/>
    <x v="0"/>
    <n v="6109819"/>
    <n v="3082445230"/>
    <n v="6109.8190000000004"/>
    <n v="3082445.23"/>
    <n v="3082.4452299999998"/>
    <x v="2"/>
  </r>
  <r>
    <n v="202306"/>
    <x v="34"/>
    <s v="2023"/>
    <s v="06"/>
    <n v="64000000"/>
    <x v="13"/>
    <x v="1"/>
    <n v="388815"/>
    <n v="1104241467"/>
    <n v="388.815"/>
    <n v="1104241.4669999999"/>
    <n v="1104.2414670000001"/>
    <x v="2"/>
  </r>
  <r>
    <n v="202306"/>
    <x v="34"/>
    <s v="2023"/>
    <s v="06"/>
    <n v="64000000"/>
    <x v="13"/>
    <x v="2"/>
    <n v="629482"/>
    <n v="2182089372"/>
    <n v="629.48199999999997"/>
    <n v="2182089.372"/>
    <n v="2182.0893719999999"/>
    <x v="2"/>
  </r>
  <r>
    <n v="202306"/>
    <x v="34"/>
    <s v="2023"/>
    <s v="06"/>
    <n v="64000000"/>
    <x v="13"/>
    <x v="3"/>
    <n v="3387706"/>
    <n v="3756412561"/>
    <n v="3387.7060000000001"/>
    <n v="3756412.5610000002"/>
    <n v="3756.4125610000001"/>
    <x v="2"/>
  </r>
  <r>
    <n v="202306"/>
    <x v="34"/>
    <s v="2023"/>
    <s v="06"/>
    <n v="64000000"/>
    <x v="13"/>
    <x v="4"/>
    <n v="2389727"/>
    <n v="4204940811"/>
    <n v="2389.7269999999999"/>
    <n v="4204940.8109999998"/>
    <n v="4204.9408110000004"/>
    <x v="2"/>
  </r>
  <r>
    <n v="202306"/>
    <x v="34"/>
    <s v="2023"/>
    <s v="06"/>
    <n v="64000000"/>
    <x v="13"/>
    <x v="5"/>
    <n v="5445860"/>
    <n v="7121819432"/>
    <n v="5445.86"/>
    <n v="7121819.432"/>
    <n v="7121.8194320000002"/>
    <x v="2"/>
  </r>
  <r>
    <n v="202306"/>
    <x v="34"/>
    <s v="2023"/>
    <s v="06"/>
    <n v="64000000"/>
    <x v="13"/>
    <x v="6"/>
    <n v="2996346"/>
    <n v="9224937957"/>
    <n v="2996.346"/>
    <n v="9224937.9570000004"/>
    <n v="9224.9379570000001"/>
    <x v="2"/>
  </r>
  <r>
    <n v="202306"/>
    <x v="34"/>
    <s v="2023"/>
    <s v="06"/>
    <n v="10013000"/>
    <x v="14"/>
    <x v="0"/>
    <n v="867538"/>
    <n v="409377969"/>
    <n v="867.53800000000001"/>
    <n v="409377.96899999998"/>
    <n v="409.37796900000001"/>
    <x v="2"/>
  </r>
  <r>
    <n v="202306"/>
    <x v="34"/>
    <s v="2023"/>
    <s v="06"/>
    <n v="10013000"/>
    <x v="14"/>
    <x v="1"/>
    <n v="65813"/>
    <n v="164242842"/>
    <n v="65.813000000000002"/>
    <n v="164242.842"/>
    <n v="164.242842"/>
    <x v="2"/>
  </r>
  <r>
    <n v="202306"/>
    <x v="34"/>
    <s v="2023"/>
    <s v="06"/>
    <n v="10013000"/>
    <x v="14"/>
    <x v="2"/>
    <n v="102285"/>
    <n v="337741311"/>
    <n v="102.285"/>
    <n v="337741.31099999999"/>
    <n v="337.741311"/>
    <x v="2"/>
  </r>
  <r>
    <n v="202306"/>
    <x v="34"/>
    <s v="2023"/>
    <s v="06"/>
    <n v="10013000"/>
    <x v="14"/>
    <x v="3"/>
    <n v="669410"/>
    <n v="726566945"/>
    <n v="669.41"/>
    <n v="726566.94499999995"/>
    <n v="726.56694500000003"/>
    <x v="2"/>
  </r>
  <r>
    <n v="202306"/>
    <x v="34"/>
    <s v="2023"/>
    <s v="06"/>
    <n v="10013000"/>
    <x v="14"/>
    <x v="4"/>
    <n v="402114"/>
    <n v="623956096"/>
    <n v="402.11399999999998"/>
    <n v="623956.09600000002"/>
    <n v="623.956096"/>
    <x v="2"/>
  </r>
  <r>
    <n v="202306"/>
    <x v="34"/>
    <s v="2023"/>
    <s v="06"/>
    <n v="10013000"/>
    <x v="14"/>
    <x v="5"/>
    <n v="844633"/>
    <n v="1067752563"/>
    <n v="844.63300000000004"/>
    <n v="1067752.5630000001"/>
    <n v="1067.752563"/>
    <x v="2"/>
  </r>
  <r>
    <n v="202306"/>
    <x v="34"/>
    <s v="2023"/>
    <s v="06"/>
    <n v="10013000"/>
    <x v="14"/>
    <x v="6"/>
    <n v="548970"/>
    <n v="1781951577"/>
    <n v="548.97"/>
    <n v="1781951.577"/>
    <n v="1781.951577"/>
    <x v="2"/>
  </r>
  <r>
    <n v="202306"/>
    <x v="34"/>
    <s v="2023"/>
    <s v="06"/>
    <n v="10017000"/>
    <x v="15"/>
    <x v="0"/>
    <n v="813846"/>
    <n v="384268110"/>
    <n v="813.846"/>
    <n v="384268.11"/>
    <n v="384.26810999999998"/>
    <x v="2"/>
  </r>
  <r>
    <n v="202306"/>
    <x v="34"/>
    <s v="2023"/>
    <s v="06"/>
    <n v="10017000"/>
    <x v="15"/>
    <x v="1"/>
    <n v="59659"/>
    <n v="161616658"/>
    <n v="59.658999999999999"/>
    <n v="161616.658"/>
    <n v="161.616658"/>
    <x v="2"/>
  </r>
  <r>
    <n v="202306"/>
    <x v="34"/>
    <s v="2023"/>
    <s v="06"/>
    <n v="10017000"/>
    <x v="15"/>
    <x v="2"/>
    <n v="71134"/>
    <n v="271012003"/>
    <n v="71.134"/>
    <n v="271012.00300000003"/>
    <n v="271.01200299999999"/>
    <x v="2"/>
  </r>
  <r>
    <n v="202306"/>
    <x v="34"/>
    <s v="2023"/>
    <s v="06"/>
    <n v="10017000"/>
    <x v="15"/>
    <x v="3"/>
    <n v="457039"/>
    <n v="474460795"/>
    <n v="457.03899999999999"/>
    <n v="474460.79499999998"/>
    <n v="474.46079500000002"/>
    <x v="2"/>
  </r>
  <r>
    <n v="202306"/>
    <x v="34"/>
    <s v="2023"/>
    <s v="06"/>
    <n v="10017000"/>
    <x v="15"/>
    <x v="4"/>
    <n v="346957"/>
    <n v="576521240"/>
    <n v="346.95699999999999"/>
    <n v="576521.24"/>
    <n v="576.52124000000003"/>
    <x v="2"/>
  </r>
  <r>
    <n v="202306"/>
    <x v="34"/>
    <s v="2023"/>
    <s v="06"/>
    <n v="10017000"/>
    <x v="15"/>
    <x v="5"/>
    <n v="739801"/>
    <n v="836791552"/>
    <n v="739.80100000000004"/>
    <n v="836791.55200000003"/>
    <n v="836.79155200000002"/>
    <x v="2"/>
  </r>
  <r>
    <n v="202306"/>
    <x v="34"/>
    <s v="2023"/>
    <s v="06"/>
    <n v="10017000"/>
    <x v="15"/>
    <x v="6"/>
    <n v="459340"/>
    <n v="1171477150"/>
    <n v="459.34"/>
    <n v="1171477.1499999999"/>
    <n v="1171.4771499999999"/>
    <x v="2"/>
  </r>
  <r>
    <n v="202306"/>
    <x v="34"/>
    <s v="2023"/>
    <s v="06"/>
    <n v="10002000"/>
    <x v="16"/>
    <x v="0"/>
    <n v="657245"/>
    <n v="292634572"/>
    <n v="657.245"/>
    <n v="292634.57199999999"/>
    <n v="292.63457199999999"/>
    <x v="2"/>
  </r>
  <r>
    <n v="202306"/>
    <x v="34"/>
    <s v="2023"/>
    <s v="06"/>
    <n v="10002000"/>
    <x v="16"/>
    <x v="1"/>
    <n v="49416"/>
    <n v="134260831"/>
    <n v="49.415999999999997"/>
    <n v="134260.83100000001"/>
    <n v="134.260831"/>
    <x v="2"/>
  </r>
  <r>
    <n v="202306"/>
    <x v="34"/>
    <s v="2023"/>
    <s v="06"/>
    <n v="10002000"/>
    <x v="16"/>
    <x v="2"/>
    <n v="72666"/>
    <n v="252203347"/>
    <n v="72.665999999999997"/>
    <n v="252203.34700000001"/>
    <n v="252.20334700000001"/>
    <x v="2"/>
  </r>
  <r>
    <n v="202306"/>
    <x v="34"/>
    <s v="2023"/>
    <s v="06"/>
    <n v="10002000"/>
    <x v="16"/>
    <x v="3"/>
    <n v="400024"/>
    <n v="449128274"/>
    <n v="400.024"/>
    <n v="449128.27399999998"/>
    <n v="449.12827399999998"/>
    <x v="2"/>
  </r>
  <r>
    <n v="202306"/>
    <x v="34"/>
    <s v="2023"/>
    <s v="06"/>
    <n v="10002000"/>
    <x v="16"/>
    <x v="4"/>
    <n v="300071"/>
    <n v="480265394"/>
    <n v="300.07100000000003"/>
    <n v="480265.39399999997"/>
    <n v="480.26539400000001"/>
    <x v="2"/>
  </r>
  <r>
    <n v="202306"/>
    <x v="34"/>
    <s v="2023"/>
    <s v="06"/>
    <n v="10002000"/>
    <x v="16"/>
    <x v="5"/>
    <n v="637572"/>
    <n v="736440508"/>
    <n v="637.572"/>
    <n v="736440.50800000003"/>
    <n v="736.44050800000002"/>
    <x v="2"/>
  </r>
  <r>
    <n v="202306"/>
    <x v="34"/>
    <s v="2023"/>
    <s v="06"/>
    <n v="10002000"/>
    <x v="16"/>
    <x v="6"/>
    <n v="359625"/>
    <n v="1065456397"/>
    <n v="359.625"/>
    <n v="1065456.3970000001"/>
    <n v="1065.4563969999999"/>
    <x v="2"/>
  </r>
  <r>
    <n v="202306"/>
    <x v="34"/>
    <s v="2023"/>
    <s v="06"/>
    <n v="10015000"/>
    <x v="17"/>
    <x v="0"/>
    <n v="465864"/>
    <n v="252122594"/>
    <n v="465.86399999999998"/>
    <n v="252122.59400000001"/>
    <n v="252.12259399999999"/>
    <x v="2"/>
  </r>
  <r>
    <n v="202306"/>
    <x v="34"/>
    <s v="2023"/>
    <s v="06"/>
    <n v="10015000"/>
    <x v="17"/>
    <x v="1"/>
    <n v="31646"/>
    <n v="77695809"/>
    <n v="31.646000000000001"/>
    <n v="77695.808999999994"/>
    <n v="77.695808999999997"/>
    <x v="2"/>
  </r>
  <r>
    <n v="202306"/>
    <x v="34"/>
    <s v="2023"/>
    <s v="06"/>
    <n v="10015000"/>
    <x v="17"/>
    <x v="2"/>
    <n v="48957"/>
    <n v="184824189"/>
    <n v="48.957000000000001"/>
    <n v="184824.18900000001"/>
    <n v="184.82418899999999"/>
    <x v="2"/>
  </r>
  <r>
    <n v="202306"/>
    <x v="34"/>
    <s v="2023"/>
    <s v="06"/>
    <n v="10015000"/>
    <x v="17"/>
    <x v="3"/>
    <n v="289170"/>
    <n v="315826486"/>
    <n v="289.17"/>
    <n v="315826.48599999998"/>
    <n v="315.82648599999999"/>
    <x v="2"/>
  </r>
  <r>
    <n v="202306"/>
    <x v="34"/>
    <s v="2023"/>
    <s v="06"/>
    <n v="10015000"/>
    <x v="17"/>
    <x v="4"/>
    <n v="199601"/>
    <n v="303135785"/>
    <n v="199.601"/>
    <n v="303135.78499999997"/>
    <n v="303.135785"/>
    <x v="2"/>
  </r>
  <r>
    <n v="202306"/>
    <x v="34"/>
    <s v="2023"/>
    <s v="06"/>
    <n v="10015000"/>
    <x v="17"/>
    <x v="5"/>
    <n v="406793"/>
    <n v="481550693"/>
    <n v="406.79300000000001"/>
    <n v="481550.69300000003"/>
    <n v="481.55069300000002"/>
    <x v="2"/>
  </r>
  <r>
    <n v="202306"/>
    <x v="34"/>
    <s v="2023"/>
    <s v="06"/>
    <n v="10015000"/>
    <x v="17"/>
    <x v="6"/>
    <n v="237699"/>
    <n v="697089038"/>
    <n v="237.69900000000001"/>
    <n v="697089.03799999994"/>
    <n v="697.08903799999996"/>
    <x v="2"/>
  </r>
  <r>
    <n v="202306"/>
    <x v="34"/>
    <s v="2023"/>
    <s v="06"/>
    <n v="10014000"/>
    <x v="18"/>
    <x v="0"/>
    <n v="230549"/>
    <n v="103084281"/>
    <n v="230.54900000000001"/>
    <n v="103084.281"/>
    <n v="103.084281"/>
    <x v="2"/>
  </r>
  <r>
    <n v="202306"/>
    <x v="34"/>
    <s v="2023"/>
    <s v="06"/>
    <n v="10014000"/>
    <x v="18"/>
    <x v="1"/>
    <n v="18429"/>
    <n v="44485254"/>
    <n v="18.428999999999998"/>
    <n v="44485.254000000001"/>
    <n v="44.485253999999998"/>
    <x v="2"/>
  </r>
  <r>
    <n v="202306"/>
    <x v="34"/>
    <s v="2023"/>
    <s v="06"/>
    <n v="10014000"/>
    <x v="18"/>
    <x v="2"/>
    <n v="25564"/>
    <n v="95831379"/>
    <n v="25.564"/>
    <n v="95831.379000000001"/>
    <n v="95.831378999999998"/>
    <x v="2"/>
  </r>
  <r>
    <n v="202306"/>
    <x v="34"/>
    <s v="2023"/>
    <s v="06"/>
    <n v="10014000"/>
    <x v="18"/>
    <x v="3"/>
    <n v="162079"/>
    <n v="173485893"/>
    <n v="162.07900000000001"/>
    <n v="173485.89300000001"/>
    <n v="173.485893"/>
    <x v="2"/>
  </r>
  <r>
    <n v="202306"/>
    <x v="34"/>
    <s v="2023"/>
    <s v="06"/>
    <n v="10014000"/>
    <x v="18"/>
    <x v="4"/>
    <n v="101415"/>
    <n v="155976678"/>
    <n v="101.41500000000001"/>
    <n v="155976.67800000001"/>
    <n v="155.97667799999999"/>
    <x v="2"/>
  </r>
  <r>
    <n v="202306"/>
    <x v="34"/>
    <s v="2023"/>
    <s v="06"/>
    <n v="10014000"/>
    <x v="18"/>
    <x v="5"/>
    <n v="202733"/>
    <n v="230197780"/>
    <n v="202.733"/>
    <n v="230197.78"/>
    <n v="230.19777999999999"/>
    <x v="2"/>
  </r>
  <r>
    <n v="202306"/>
    <x v="34"/>
    <s v="2023"/>
    <s v="06"/>
    <n v="10014000"/>
    <x v="18"/>
    <x v="6"/>
    <n v="114589"/>
    <n v="410936479"/>
    <n v="114.589"/>
    <n v="410936.47899999999"/>
    <n v="410.93647900000002"/>
    <x v="2"/>
  </r>
  <r>
    <n v="202306"/>
    <x v="34"/>
    <s v="2023"/>
    <s v="06"/>
    <n v="10016000"/>
    <x v="19"/>
    <x v="0"/>
    <n v="99490"/>
    <n v="43111807"/>
    <n v="99.49"/>
    <n v="43111.807000000001"/>
    <n v="43.111806999999999"/>
    <x v="2"/>
  </r>
  <r>
    <n v="202306"/>
    <x v="34"/>
    <s v="2023"/>
    <s v="06"/>
    <n v="10016000"/>
    <x v="19"/>
    <x v="1"/>
    <n v="8320"/>
    <n v="21449460"/>
    <n v="8.32"/>
    <n v="21449.46"/>
    <n v="21.449459999999998"/>
    <x v="2"/>
  </r>
  <r>
    <n v="202306"/>
    <x v="34"/>
    <s v="2023"/>
    <s v="06"/>
    <n v="10016000"/>
    <x v="19"/>
    <x v="2"/>
    <n v="12429"/>
    <n v="43421389"/>
    <n v="12.429"/>
    <n v="43421.389000000003"/>
    <n v="43.421388999999998"/>
    <x v="2"/>
  </r>
  <r>
    <n v="202306"/>
    <x v="34"/>
    <s v="2023"/>
    <s v="06"/>
    <n v="10016000"/>
    <x v="19"/>
    <x v="3"/>
    <n v="63441"/>
    <n v="84206034"/>
    <n v="63.441000000000003"/>
    <n v="84206.034"/>
    <n v="84.206034000000002"/>
    <x v="2"/>
  </r>
  <r>
    <n v="202306"/>
    <x v="34"/>
    <s v="2023"/>
    <s v="06"/>
    <n v="10016000"/>
    <x v="19"/>
    <x v="4"/>
    <n v="51331"/>
    <n v="72210478"/>
    <n v="51.331000000000003"/>
    <n v="72210.478000000003"/>
    <n v="72.210477999999995"/>
    <x v="2"/>
  </r>
  <r>
    <n v="202306"/>
    <x v="34"/>
    <s v="2023"/>
    <s v="06"/>
    <n v="10016000"/>
    <x v="19"/>
    <x v="5"/>
    <n v="98698"/>
    <n v="103237430"/>
    <n v="98.697999999999993"/>
    <n v="103237.43"/>
    <n v="103.23743"/>
    <x v="2"/>
  </r>
  <r>
    <n v="202306"/>
    <x v="34"/>
    <s v="2023"/>
    <s v="06"/>
    <n v="10016000"/>
    <x v="19"/>
    <x v="6"/>
    <n v="50901"/>
    <n v="142148996"/>
    <n v="50.901000000000003"/>
    <n v="142148.99600000001"/>
    <n v="142.14899600000001"/>
    <x v="2"/>
  </r>
  <r>
    <n v="202306"/>
    <x v="34"/>
    <s v="2023"/>
    <s v="06"/>
    <s v="9002000"/>
    <x v="20"/>
    <x v="0"/>
    <n v="82002"/>
    <n v="40404108"/>
    <n v="82.001999999999995"/>
    <n v="40404.108"/>
    <n v="40.404108000000001"/>
    <x v="2"/>
  </r>
  <r>
    <n v="202306"/>
    <x v="34"/>
    <s v="2023"/>
    <s v="06"/>
    <s v="9002000"/>
    <x v="20"/>
    <x v="1"/>
    <n v="7072"/>
    <n v="16771912"/>
    <n v="7.0720000000000001"/>
    <n v="16771.912"/>
    <n v="16.771912"/>
    <x v="2"/>
  </r>
  <r>
    <n v="202306"/>
    <x v="34"/>
    <s v="2023"/>
    <s v="06"/>
    <s v="9002000"/>
    <x v="20"/>
    <x v="2"/>
    <n v="10976"/>
    <n v="36265617"/>
    <n v="10.976000000000001"/>
    <n v="36265.616999999998"/>
    <n v="36.265616999999999"/>
    <x v="2"/>
  </r>
  <r>
    <n v="202306"/>
    <x v="34"/>
    <s v="2023"/>
    <s v="06"/>
    <s v="9002000"/>
    <x v="20"/>
    <x v="3"/>
    <n v="48081"/>
    <n v="73579907"/>
    <n v="48.081000000000003"/>
    <n v="73579.907000000007"/>
    <n v="73.579907000000006"/>
    <x v="2"/>
  </r>
  <r>
    <n v="202306"/>
    <x v="34"/>
    <s v="2023"/>
    <s v="06"/>
    <s v="9002000"/>
    <x v="20"/>
    <x v="4"/>
    <n v="42195"/>
    <n v="59406256"/>
    <n v="42.195"/>
    <n v="59406.256000000001"/>
    <n v="59.406255999999999"/>
    <x v="2"/>
  </r>
  <r>
    <n v="202306"/>
    <x v="34"/>
    <s v="2023"/>
    <s v="06"/>
    <s v="9002000"/>
    <x v="20"/>
    <x v="5"/>
    <n v="105686"/>
    <n v="117529377"/>
    <n v="105.68600000000001"/>
    <n v="117529.37699999999"/>
    <n v="117.529377"/>
    <x v="2"/>
  </r>
  <r>
    <n v="202306"/>
    <x v="34"/>
    <s v="2023"/>
    <s v="06"/>
    <s v="9002000"/>
    <x v="20"/>
    <x v="6"/>
    <n v="42196"/>
    <n v="120282334"/>
    <n v="42.195999999999998"/>
    <n v="120282.334"/>
    <n v="120.28233400000001"/>
    <x v="2"/>
  </r>
  <r>
    <n v="202306"/>
    <x v="34"/>
    <s v="2023"/>
    <s v="06"/>
    <n v="9007000"/>
    <x v="21"/>
    <x v="0"/>
    <n v="14031"/>
    <n v="12800837"/>
    <n v="14.031000000000001"/>
    <n v="12800.837"/>
    <n v="12.800837"/>
    <x v="2"/>
  </r>
  <r>
    <n v="202306"/>
    <x v="34"/>
    <s v="2023"/>
    <s v="06"/>
    <n v="9007000"/>
    <x v="21"/>
    <x v="1"/>
    <n v="1073"/>
    <n v="3051032"/>
    <n v="1.073"/>
    <n v="3051.0320000000002"/>
    <n v="3.0510320000000002"/>
    <x v="2"/>
  </r>
  <r>
    <n v="202306"/>
    <x v="34"/>
    <s v="2023"/>
    <s v="06"/>
    <n v="9007000"/>
    <x v="21"/>
    <x v="2"/>
    <n v="1739"/>
    <n v="4364575"/>
    <n v="1.7390000000000001"/>
    <n v="4364.5749999999998"/>
    <n v="4.3645750000000003"/>
    <x v="2"/>
  </r>
  <r>
    <n v="202306"/>
    <x v="34"/>
    <s v="2023"/>
    <s v="06"/>
    <n v="9007000"/>
    <x v="21"/>
    <x v="3"/>
    <n v="9310"/>
    <n v="12720178"/>
    <n v="9.31"/>
    <n v="12720.178"/>
    <n v="12.720178000000001"/>
    <x v="2"/>
  </r>
  <r>
    <n v="202306"/>
    <x v="34"/>
    <s v="2023"/>
    <s v="06"/>
    <n v="9007000"/>
    <x v="21"/>
    <x v="4"/>
    <n v="7362"/>
    <n v="10650301"/>
    <n v="7.3620000000000001"/>
    <n v="10650.300999999999"/>
    <n v="10.650301000000001"/>
    <x v="2"/>
  </r>
  <r>
    <n v="202306"/>
    <x v="34"/>
    <s v="2023"/>
    <s v="06"/>
    <n v="9007000"/>
    <x v="21"/>
    <x v="5"/>
    <n v="13418"/>
    <n v="15505780"/>
    <n v="13.417999999999999"/>
    <n v="15505.78"/>
    <n v="15.50578"/>
    <x v="2"/>
  </r>
  <r>
    <n v="202306"/>
    <x v="34"/>
    <s v="2023"/>
    <s v="06"/>
    <n v="9007000"/>
    <x v="21"/>
    <x v="6"/>
    <n v="7577"/>
    <n v="19692779"/>
    <n v="7.577"/>
    <n v="19692.778999999999"/>
    <n v="19.692779000000002"/>
    <x v="2"/>
  </r>
  <r>
    <n v="202307"/>
    <x v="35"/>
    <s v="2023"/>
    <s v="07"/>
    <n v="63000000"/>
    <x v="0"/>
    <x v="0"/>
    <n v="13471618"/>
    <n v="7865198205"/>
    <n v="13471.618"/>
    <n v="7865198.2050000001"/>
    <n v="7865.1982049999997"/>
    <x v="2"/>
  </r>
  <r>
    <n v="202307"/>
    <x v="35"/>
    <s v="2023"/>
    <s v="07"/>
    <n v="63000000"/>
    <x v="0"/>
    <x v="1"/>
    <n v="706911"/>
    <n v="3169645076"/>
    <n v="706.91099999999994"/>
    <n v="3169645.0759999999"/>
    <n v="3169.6450759999998"/>
    <x v="2"/>
  </r>
  <r>
    <n v="202307"/>
    <x v="35"/>
    <s v="2023"/>
    <s v="07"/>
    <n v="63000000"/>
    <x v="0"/>
    <x v="2"/>
    <n v="932930"/>
    <n v="4781093485"/>
    <n v="932.93"/>
    <n v="4781093.4850000003"/>
    <n v="4781.0934850000003"/>
    <x v="2"/>
  </r>
  <r>
    <n v="202307"/>
    <x v="35"/>
    <s v="2023"/>
    <s v="07"/>
    <n v="63000000"/>
    <x v="0"/>
    <x v="3"/>
    <n v="5444123"/>
    <n v="6009100224"/>
    <n v="5444.1229999999996"/>
    <n v="6009100.2240000004"/>
    <n v="6009.1002239999998"/>
    <x v="2"/>
  </r>
  <r>
    <n v="202307"/>
    <x v="35"/>
    <s v="2023"/>
    <s v="07"/>
    <n v="63000000"/>
    <x v="0"/>
    <x v="4"/>
    <n v="4517947"/>
    <n v="10708729016"/>
    <n v="4517.9470000000001"/>
    <n v="10708729.016000001"/>
    <n v="10708.729015999999"/>
    <x v="2"/>
  </r>
  <r>
    <n v="202307"/>
    <x v="35"/>
    <s v="2023"/>
    <s v="07"/>
    <n v="63000000"/>
    <x v="0"/>
    <x v="5"/>
    <n v="9588975"/>
    <n v="12858704346"/>
    <n v="9588.9750000000004"/>
    <n v="12858704.346000001"/>
    <n v="12858.704346"/>
    <x v="2"/>
  </r>
  <r>
    <n v="202307"/>
    <x v="35"/>
    <s v="2023"/>
    <s v="07"/>
    <n v="63000000"/>
    <x v="0"/>
    <x v="6"/>
    <n v="4770494"/>
    <n v="15006221204"/>
    <n v="4770.4939999999997"/>
    <n v="15006221.204"/>
    <n v="15006.221203999999"/>
    <x v="2"/>
  </r>
  <r>
    <n v="202307"/>
    <x v="35"/>
    <s v="2023"/>
    <s v="07"/>
    <n v="65000000"/>
    <x v="1"/>
    <x v="0"/>
    <n v="15280503"/>
    <n v="7427758584"/>
    <n v="15280.503000000001"/>
    <n v="7427758.5839999998"/>
    <n v="7427.7585840000002"/>
    <x v="2"/>
  </r>
  <r>
    <n v="202307"/>
    <x v="35"/>
    <s v="2023"/>
    <s v="07"/>
    <n v="65000000"/>
    <x v="1"/>
    <x v="1"/>
    <n v="874808"/>
    <n v="2516014340"/>
    <n v="874.80799999999999"/>
    <n v="2516014.34"/>
    <n v="2516.0143400000002"/>
    <x v="2"/>
  </r>
  <r>
    <n v="202307"/>
    <x v="35"/>
    <s v="2023"/>
    <s v="07"/>
    <n v="65000000"/>
    <x v="1"/>
    <x v="2"/>
    <n v="1196673"/>
    <n v="4558375497"/>
    <n v="1196.673"/>
    <n v="4558375.4970000004"/>
    <n v="4558.375497"/>
    <x v="2"/>
  </r>
  <r>
    <n v="202307"/>
    <x v="35"/>
    <s v="2023"/>
    <s v="07"/>
    <n v="65000000"/>
    <x v="1"/>
    <x v="3"/>
    <n v="6522964"/>
    <n v="6989199553"/>
    <n v="6522.9639999999999"/>
    <n v="6989199.5530000003"/>
    <n v="6989.1995530000004"/>
    <x v="2"/>
  </r>
  <r>
    <n v="202307"/>
    <x v="35"/>
    <s v="2023"/>
    <s v="07"/>
    <n v="65000000"/>
    <x v="1"/>
    <x v="4"/>
    <n v="5527412"/>
    <n v="10582883206"/>
    <n v="5527.4120000000003"/>
    <n v="10582883.206"/>
    <n v="10582.883206"/>
    <x v="2"/>
  </r>
  <r>
    <n v="202307"/>
    <x v="35"/>
    <s v="2023"/>
    <s v="07"/>
    <n v="65000000"/>
    <x v="1"/>
    <x v="5"/>
    <n v="12349900"/>
    <n v="14275663684"/>
    <n v="12349.9"/>
    <n v="14275663.684"/>
    <n v="14275.663683999999"/>
    <x v="2"/>
  </r>
  <r>
    <n v="202307"/>
    <x v="35"/>
    <s v="2023"/>
    <s v="07"/>
    <n v="65000000"/>
    <x v="1"/>
    <x v="6"/>
    <n v="6444199"/>
    <n v="17036181725"/>
    <n v="6444.1989999999996"/>
    <n v="17036181.725000001"/>
    <n v="17036.181724999999"/>
    <x v="2"/>
  </r>
  <r>
    <n v="202307"/>
    <x v="35"/>
    <s v="2023"/>
    <s v="07"/>
    <n v="68000000"/>
    <x v="2"/>
    <x v="0"/>
    <n v="6870390"/>
    <n v="3244005614"/>
    <n v="6870.39"/>
    <n v="3244005.6140000001"/>
    <n v="3244.0056140000002"/>
    <x v="2"/>
  </r>
  <r>
    <n v="202307"/>
    <x v="35"/>
    <s v="2023"/>
    <s v="07"/>
    <n v="68000000"/>
    <x v="2"/>
    <x v="1"/>
    <n v="374631"/>
    <n v="1044784911"/>
    <n v="374.63099999999997"/>
    <n v="1044784.911"/>
    <n v="1044.784911"/>
    <x v="2"/>
  </r>
  <r>
    <n v="202307"/>
    <x v="35"/>
    <s v="2023"/>
    <s v="07"/>
    <n v="68000000"/>
    <x v="2"/>
    <x v="2"/>
    <n v="571342"/>
    <n v="2114383362"/>
    <n v="571.34199999999998"/>
    <n v="2114383.3620000002"/>
    <n v="2114.383362"/>
    <x v="2"/>
  </r>
  <r>
    <n v="202307"/>
    <x v="35"/>
    <s v="2023"/>
    <s v="07"/>
    <n v="68000000"/>
    <x v="2"/>
    <x v="3"/>
    <n v="3264983"/>
    <n v="4004666011"/>
    <n v="3264.9830000000002"/>
    <n v="4004666.0109999999"/>
    <n v="4004.6660109999998"/>
    <x v="2"/>
  </r>
  <r>
    <n v="202307"/>
    <x v="35"/>
    <s v="2023"/>
    <s v="07"/>
    <n v="68000000"/>
    <x v="2"/>
    <x v="4"/>
    <n v="2657122"/>
    <n v="4643982018"/>
    <n v="2657.1219999999998"/>
    <n v="4643982.0180000002"/>
    <n v="4643.9820179999997"/>
    <x v="2"/>
  </r>
  <r>
    <n v="202307"/>
    <x v="35"/>
    <s v="2023"/>
    <s v="07"/>
    <n v="68000000"/>
    <x v="2"/>
    <x v="5"/>
    <n v="5382586"/>
    <n v="6888887531"/>
    <n v="5382.5860000000002"/>
    <n v="6888887.5310000004"/>
    <n v="6888.8875310000003"/>
    <x v="2"/>
  </r>
  <r>
    <n v="202307"/>
    <x v="35"/>
    <s v="2023"/>
    <s v="07"/>
    <n v="68000000"/>
    <x v="2"/>
    <x v="6"/>
    <n v="3041737"/>
    <n v="7925864138"/>
    <n v="3041.7370000000001"/>
    <n v="7925864.1380000003"/>
    <n v="7925.8641379999999"/>
    <x v="2"/>
  </r>
  <r>
    <n v="202307"/>
    <x v="35"/>
    <s v="2023"/>
    <s v="07"/>
    <n v="10004000"/>
    <x v="3"/>
    <x v="0"/>
    <n v="1975212"/>
    <n v="1012643845"/>
    <n v="1975.212"/>
    <n v="1012643.845"/>
    <n v="1012.6438450000001"/>
    <x v="2"/>
  </r>
  <r>
    <n v="202307"/>
    <x v="35"/>
    <s v="2023"/>
    <s v="07"/>
    <n v="10004000"/>
    <x v="3"/>
    <x v="1"/>
    <n v="101300"/>
    <n v="339634574"/>
    <n v="101.3"/>
    <n v="339634.57400000002"/>
    <n v="339.63457399999999"/>
    <x v="2"/>
  </r>
  <r>
    <n v="202307"/>
    <x v="35"/>
    <s v="2023"/>
    <s v="07"/>
    <n v="10004000"/>
    <x v="3"/>
    <x v="2"/>
    <n v="162814"/>
    <n v="701951976"/>
    <n v="162.81399999999999"/>
    <n v="701951.97600000002"/>
    <n v="701.95197599999995"/>
    <x v="2"/>
  </r>
  <r>
    <n v="202307"/>
    <x v="35"/>
    <s v="2023"/>
    <s v="07"/>
    <n v="10004000"/>
    <x v="3"/>
    <x v="3"/>
    <n v="910053"/>
    <n v="1233575748"/>
    <n v="910.053"/>
    <n v="1233575.7479999999"/>
    <n v="1233.575748"/>
    <x v="2"/>
  </r>
  <r>
    <n v="202307"/>
    <x v="35"/>
    <s v="2023"/>
    <s v="07"/>
    <n v="10004000"/>
    <x v="3"/>
    <x v="4"/>
    <n v="888713"/>
    <n v="1484154973"/>
    <n v="888.71299999999997"/>
    <n v="1484154.973"/>
    <n v="1484.1549729999999"/>
    <x v="2"/>
  </r>
  <r>
    <n v="202307"/>
    <x v="35"/>
    <s v="2023"/>
    <s v="07"/>
    <n v="10004000"/>
    <x v="3"/>
    <x v="5"/>
    <n v="1514990"/>
    <n v="2014950802"/>
    <n v="1514.99"/>
    <n v="2014950.8019999999"/>
    <n v="2014.9508020000001"/>
    <x v="2"/>
  </r>
  <r>
    <n v="202307"/>
    <x v="35"/>
    <s v="2023"/>
    <s v="07"/>
    <n v="10004000"/>
    <x v="3"/>
    <x v="6"/>
    <n v="873160"/>
    <n v="2252933360"/>
    <n v="873.16"/>
    <n v="2252933.36"/>
    <n v="2252.93336"/>
    <x v="2"/>
  </r>
  <r>
    <n v="202307"/>
    <x v="35"/>
    <s v="2023"/>
    <s v="07"/>
    <n v="10018000"/>
    <x v="4"/>
    <x v="0"/>
    <n v="1891500"/>
    <n v="952316531"/>
    <n v="1891.5"/>
    <n v="952316.53099999996"/>
    <n v="952.31653100000005"/>
    <x v="2"/>
  </r>
  <r>
    <n v="202307"/>
    <x v="35"/>
    <s v="2023"/>
    <s v="07"/>
    <n v="10018000"/>
    <x v="4"/>
    <x v="1"/>
    <n v="93439"/>
    <n v="302618848"/>
    <n v="93.438999999999993"/>
    <n v="302618.848"/>
    <n v="302.61884800000001"/>
    <x v="2"/>
  </r>
  <r>
    <n v="202307"/>
    <x v="35"/>
    <s v="2023"/>
    <s v="07"/>
    <n v="10018000"/>
    <x v="4"/>
    <x v="2"/>
    <n v="154770"/>
    <n v="668565268"/>
    <n v="154.77000000000001"/>
    <n v="668565.26800000004"/>
    <n v="668.56526799999995"/>
    <x v="2"/>
  </r>
  <r>
    <n v="202307"/>
    <x v="35"/>
    <s v="2023"/>
    <s v="07"/>
    <n v="10018000"/>
    <x v="4"/>
    <x v="3"/>
    <n v="785115"/>
    <n v="1039353407"/>
    <n v="785.11500000000001"/>
    <n v="1039353.407"/>
    <n v="1039.3534070000001"/>
    <x v="2"/>
  </r>
  <r>
    <n v="202307"/>
    <x v="35"/>
    <s v="2023"/>
    <s v="07"/>
    <n v="10018000"/>
    <x v="4"/>
    <x v="4"/>
    <n v="653933"/>
    <n v="1486754987"/>
    <n v="653.93299999999999"/>
    <n v="1486754.987"/>
    <n v="1486.754987"/>
    <x v="2"/>
  </r>
  <r>
    <n v="202307"/>
    <x v="35"/>
    <s v="2023"/>
    <s v="07"/>
    <n v="10018000"/>
    <x v="4"/>
    <x v="5"/>
    <n v="1483561"/>
    <n v="1940215206"/>
    <n v="1483.5609999999999"/>
    <n v="1940215.206"/>
    <n v="1940.2152060000001"/>
    <x v="2"/>
  </r>
  <r>
    <n v="202307"/>
    <x v="35"/>
    <s v="2023"/>
    <s v="07"/>
    <n v="10018000"/>
    <x v="4"/>
    <x v="6"/>
    <n v="794472"/>
    <n v="2066989635"/>
    <n v="794.47199999999998"/>
    <n v="2066989.635"/>
    <n v="2066.9896349999999"/>
    <x v="2"/>
  </r>
  <r>
    <n v="202307"/>
    <x v="35"/>
    <s v="2023"/>
    <s v="07"/>
    <n v="10005000"/>
    <x v="5"/>
    <x v="0"/>
    <n v="970555"/>
    <n v="458860788"/>
    <n v="970.55499999999995"/>
    <n v="458860.788"/>
    <n v="458.86078800000001"/>
    <x v="2"/>
  </r>
  <r>
    <n v="202307"/>
    <x v="35"/>
    <s v="2023"/>
    <s v="07"/>
    <n v="10005000"/>
    <x v="5"/>
    <x v="1"/>
    <n v="62497"/>
    <n v="172835916"/>
    <n v="62.497"/>
    <n v="172835.916"/>
    <n v="172.835916"/>
    <x v="2"/>
  </r>
  <r>
    <n v="202307"/>
    <x v="35"/>
    <s v="2023"/>
    <s v="07"/>
    <n v="10005000"/>
    <x v="5"/>
    <x v="2"/>
    <n v="95670"/>
    <n v="353138378"/>
    <n v="95.67"/>
    <n v="353138.37800000003"/>
    <n v="353.13837799999999"/>
    <x v="2"/>
  </r>
  <r>
    <n v="202307"/>
    <x v="35"/>
    <s v="2023"/>
    <s v="07"/>
    <n v="10005000"/>
    <x v="5"/>
    <x v="3"/>
    <n v="606130"/>
    <n v="730738483"/>
    <n v="606.13"/>
    <n v="730738.48300000001"/>
    <n v="730.73848299999997"/>
    <x v="2"/>
  </r>
  <r>
    <n v="202307"/>
    <x v="35"/>
    <s v="2023"/>
    <s v="07"/>
    <n v="10005000"/>
    <x v="5"/>
    <x v="4"/>
    <n v="404804"/>
    <n v="663864859"/>
    <n v="404.80399999999997"/>
    <n v="663864.85900000005"/>
    <n v="663.86485900000002"/>
    <x v="2"/>
  </r>
  <r>
    <n v="202307"/>
    <x v="35"/>
    <s v="2023"/>
    <s v="07"/>
    <n v="10005000"/>
    <x v="5"/>
    <x v="5"/>
    <n v="805295"/>
    <n v="976942415"/>
    <n v="805.29499999999996"/>
    <n v="976942.41500000004"/>
    <n v="976.94241499999998"/>
    <x v="2"/>
  </r>
  <r>
    <n v="202307"/>
    <x v="35"/>
    <s v="2023"/>
    <s v="07"/>
    <n v="10005000"/>
    <x v="5"/>
    <x v="6"/>
    <n v="531502"/>
    <n v="1293624875"/>
    <n v="531.50199999999995"/>
    <n v="1293624.875"/>
    <n v="1293.624875"/>
    <x v="2"/>
  </r>
  <r>
    <n v="202307"/>
    <x v="35"/>
    <s v="2023"/>
    <s v="07"/>
    <n v="66000000"/>
    <x v="6"/>
    <x v="0"/>
    <n v="8848189"/>
    <n v="4637604399"/>
    <n v="8848.1890000000003"/>
    <n v="4637604.3990000002"/>
    <n v="4637.6043989999998"/>
    <x v="2"/>
  </r>
  <r>
    <n v="202307"/>
    <x v="35"/>
    <s v="2023"/>
    <s v="07"/>
    <n v="66000000"/>
    <x v="6"/>
    <x v="1"/>
    <n v="515102"/>
    <n v="1666803083"/>
    <n v="515.10199999999998"/>
    <n v="1666803.0830000001"/>
    <n v="1666.803083"/>
    <x v="2"/>
  </r>
  <r>
    <n v="202307"/>
    <x v="35"/>
    <s v="2023"/>
    <s v="07"/>
    <n v="66000000"/>
    <x v="6"/>
    <x v="2"/>
    <n v="763658"/>
    <n v="2886485535"/>
    <n v="763.65800000000002"/>
    <n v="2886485.5350000001"/>
    <n v="2886.4855349999998"/>
    <x v="2"/>
  </r>
  <r>
    <n v="202307"/>
    <x v="35"/>
    <s v="2023"/>
    <s v="07"/>
    <n v="66000000"/>
    <x v="6"/>
    <x v="3"/>
    <n v="4319900"/>
    <n v="5334031013"/>
    <n v="4319.8999999999996"/>
    <n v="5334031.0130000003"/>
    <n v="5334.0310129999998"/>
    <x v="2"/>
  </r>
  <r>
    <n v="202307"/>
    <x v="35"/>
    <s v="2023"/>
    <s v="07"/>
    <n v="66000000"/>
    <x v="6"/>
    <x v="4"/>
    <n v="3075931"/>
    <n v="6295614686"/>
    <n v="3075.931"/>
    <n v="6295614.6859999998"/>
    <n v="6295.6146859999999"/>
    <x v="2"/>
  </r>
  <r>
    <n v="202307"/>
    <x v="35"/>
    <s v="2023"/>
    <s v="07"/>
    <n v="66000000"/>
    <x v="6"/>
    <x v="5"/>
    <n v="6932182"/>
    <n v="8883875011"/>
    <n v="6932.1819999999998"/>
    <n v="8883875.0109999999"/>
    <n v="8883.8750110000001"/>
    <x v="2"/>
  </r>
  <r>
    <n v="202307"/>
    <x v="35"/>
    <s v="2023"/>
    <s v="07"/>
    <n v="66000000"/>
    <x v="6"/>
    <x v="6"/>
    <n v="3750229"/>
    <n v="10988786283"/>
    <n v="3750.2289999999998"/>
    <n v="10988786.283"/>
    <n v="10988.786282999999"/>
    <x v="2"/>
  </r>
  <r>
    <n v="202307"/>
    <x v="35"/>
    <s v="2023"/>
    <s v="07"/>
    <n v="10007000"/>
    <x v="7"/>
    <x v="0"/>
    <n v="1937485"/>
    <n v="949912832"/>
    <n v="1937.4849999999999"/>
    <n v="949912.83200000005"/>
    <n v="949.91283199999998"/>
    <x v="2"/>
  </r>
  <r>
    <n v="202307"/>
    <x v="35"/>
    <s v="2023"/>
    <s v="07"/>
    <n v="10007000"/>
    <x v="7"/>
    <x v="1"/>
    <n v="143958"/>
    <n v="379625036"/>
    <n v="143.958"/>
    <n v="379625.03600000002"/>
    <n v="379.62503600000002"/>
    <x v="2"/>
  </r>
  <r>
    <n v="202307"/>
    <x v="35"/>
    <s v="2023"/>
    <s v="07"/>
    <n v="10007000"/>
    <x v="7"/>
    <x v="2"/>
    <n v="191471"/>
    <n v="656005580"/>
    <n v="191.471"/>
    <n v="656005.57999999996"/>
    <n v="656.00558000000001"/>
    <x v="2"/>
  </r>
  <r>
    <n v="202307"/>
    <x v="35"/>
    <s v="2023"/>
    <s v="07"/>
    <n v="10007000"/>
    <x v="7"/>
    <x v="3"/>
    <n v="1228908"/>
    <n v="1595819839"/>
    <n v="1228.9079999999999"/>
    <n v="1595819.8389999999"/>
    <n v="1595.819839"/>
    <x v="2"/>
  </r>
  <r>
    <n v="202307"/>
    <x v="35"/>
    <s v="2023"/>
    <s v="07"/>
    <n v="10007000"/>
    <x v="7"/>
    <x v="4"/>
    <n v="768187"/>
    <n v="1412933278"/>
    <n v="768.18700000000001"/>
    <n v="1412933.2779999999"/>
    <n v="1412.933278"/>
    <x v="2"/>
  </r>
  <r>
    <n v="202307"/>
    <x v="35"/>
    <s v="2023"/>
    <s v="07"/>
    <n v="10007000"/>
    <x v="7"/>
    <x v="5"/>
    <n v="1675235"/>
    <n v="2003738955"/>
    <n v="1675.2349999999999"/>
    <n v="2003738.9550000001"/>
    <n v="2003.738955"/>
    <x v="2"/>
  </r>
  <r>
    <n v="202307"/>
    <x v="35"/>
    <s v="2023"/>
    <s v="07"/>
    <n v="10007000"/>
    <x v="7"/>
    <x v="6"/>
    <n v="1047684"/>
    <n v="2885522329"/>
    <n v="1047.684"/>
    <n v="2885522.3289999999"/>
    <n v="2885.5223289999999"/>
    <x v="2"/>
  </r>
  <r>
    <n v="202307"/>
    <x v="35"/>
    <s v="2023"/>
    <s v="07"/>
    <n v="10008000"/>
    <x v="8"/>
    <x v="0"/>
    <n v="618678"/>
    <n v="311551738"/>
    <n v="618.678"/>
    <n v="311551.73800000001"/>
    <n v="311.551738"/>
    <x v="2"/>
  </r>
  <r>
    <n v="202307"/>
    <x v="35"/>
    <s v="2023"/>
    <s v="07"/>
    <n v="10008000"/>
    <x v="8"/>
    <x v="1"/>
    <n v="45976"/>
    <n v="109021807"/>
    <n v="45.975999999999999"/>
    <n v="109021.807"/>
    <n v="109.021807"/>
    <x v="2"/>
  </r>
  <r>
    <n v="202307"/>
    <x v="35"/>
    <s v="2023"/>
    <s v="07"/>
    <n v="10008000"/>
    <x v="8"/>
    <x v="2"/>
    <n v="64533"/>
    <n v="234545727"/>
    <n v="64.533000000000001"/>
    <n v="234545.72700000001"/>
    <n v="234.545727"/>
    <x v="2"/>
  </r>
  <r>
    <n v="202307"/>
    <x v="35"/>
    <s v="2023"/>
    <s v="07"/>
    <n v="10008000"/>
    <x v="8"/>
    <x v="3"/>
    <n v="420514"/>
    <n v="532100914"/>
    <n v="420.51400000000001"/>
    <n v="532100.91399999999"/>
    <n v="532.10091399999999"/>
    <x v="2"/>
  </r>
  <r>
    <n v="202307"/>
    <x v="35"/>
    <s v="2023"/>
    <s v="07"/>
    <n v="10008000"/>
    <x v="8"/>
    <x v="4"/>
    <n v="327601"/>
    <n v="466013316"/>
    <n v="327.601"/>
    <n v="466013.31599999999"/>
    <n v="466.01331599999997"/>
    <x v="2"/>
  </r>
  <r>
    <n v="202307"/>
    <x v="35"/>
    <s v="2023"/>
    <s v="07"/>
    <n v="10008000"/>
    <x v="8"/>
    <x v="5"/>
    <n v="553653"/>
    <n v="642509108"/>
    <n v="553.65300000000002"/>
    <n v="642509.10800000001"/>
    <n v="642.50910799999997"/>
    <x v="2"/>
  </r>
  <r>
    <n v="202307"/>
    <x v="35"/>
    <s v="2023"/>
    <s v="07"/>
    <n v="10008000"/>
    <x v="8"/>
    <x v="6"/>
    <n v="342217"/>
    <n v="956629242"/>
    <n v="342.21699999999998"/>
    <n v="956629.24199999997"/>
    <n v="956.62924199999998"/>
    <x v="2"/>
  </r>
  <r>
    <n v="202307"/>
    <x v="35"/>
    <s v="2023"/>
    <s v="07"/>
    <n v="10009000"/>
    <x v="9"/>
    <x v="0"/>
    <n v="751338"/>
    <n v="359231010"/>
    <n v="751.33799999999997"/>
    <n v="359231.01"/>
    <n v="359.23101000000003"/>
    <x v="2"/>
  </r>
  <r>
    <n v="202307"/>
    <x v="35"/>
    <s v="2023"/>
    <s v="07"/>
    <n v="10009000"/>
    <x v="9"/>
    <x v="1"/>
    <n v="61910"/>
    <n v="159333393"/>
    <n v="61.91"/>
    <n v="159333.39300000001"/>
    <n v="159.333393"/>
    <x v="2"/>
  </r>
  <r>
    <n v="202307"/>
    <x v="35"/>
    <s v="2023"/>
    <s v="07"/>
    <n v="10009000"/>
    <x v="9"/>
    <x v="2"/>
    <n v="85545"/>
    <n v="291551081"/>
    <n v="85.545000000000002"/>
    <n v="291551.08100000001"/>
    <n v="291.55108100000001"/>
    <x v="2"/>
  </r>
  <r>
    <n v="202307"/>
    <x v="35"/>
    <s v="2023"/>
    <s v="07"/>
    <n v="10009000"/>
    <x v="9"/>
    <x v="3"/>
    <n v="577441"/>
    <n v="745952798"/>
    <n v="577.44100000000003"/>
    <n v="745952.79799999995"/>
    <n v="745.95279800000003"/>
    <x v="2"/>
  </r>
  <r>
    <n v="202307"/>
    <x v="35"/>
    <s v="2023"/>
    <s v="07"/>
    <n v="10009000"/>
    <x v="9"/>
    <x v="4"/>
    <n v="349325"/>
    <n v="558145693"/>
    <n v="349.32499999999999"/>
    <n v="558145.69299999997"/>
    <n v="558.14569300000005"/>
    <x v="2"/>
  </r>
  <r>
    <n v="202307"/>
    <x v="35"/>
    <s v="2023"/>
    <s v="07"/>
    <n v="10009000"/>
    <x v="9"/>
    <x v="5"/>
    <n v="689141"/>
    <n v="826260829"/>
    <n v="689.14099999999996"/>
    <n v="826260.82900000003"/>
    <n v="826.26082899999994"/>
    <x v="2"/>
  </r>
  <r>
    <n v="202307"/>
    <x v="35"/>
    <s v="2023"/>
    <s v="07"/>
    <n v="10009000"/>
    <x v="9"/>
    <x v="6"/>
    <n v="431259"/>
    <n v="1217894508"/>
    <n v="431.25900000000001"/>
    <n v="1217894.5079999999"/>
    <n v="1217.8945080000001"/>
    <x v="2"/>
  </r>
  <r>
    <n v="202307"/>
    <x v="35"/>
    <s v="2023"/>
    <s v="07"/>
    <n v="10010000"/>
    <x v="10"/>
    <x v="0"/>
    <n v="532860"/>
    <n v="251236705"/>
    <n v="532.86"/>
    <n v="251236.70499999999"/>
    <n v="251.236705"/>
    <x v="2"/>
  </r>
  <r>
    <n v="202307"/>
    <x v="35"/>
    <s v="2023"/>
    <s v="07"/>
    <n v="10010000"/>
    <x v="10"/>
    <x v="1"/>
    <n v="41363"/>
    <n v="103480193"/>
    <n v="41.363"/>
    <n v="103480.193"/>
    <n v="103.480193"/>
    <x v="2"/>
  </r>
  <r>
    <n v="202307"/>
    <x v="35"/>
    <s v="2023"/>
    <s v="07"/>
    <n v="10010000"/>
    <x v="10"/>
    <x v="2"/>
    <n v="57621"/>
    <n v="198412669"/>
    <n v="57.621000000000002"/>
    <n v="198412.66899999999"/>
    <n v="198.41266899999999"/>
    <x v="2"/>
  </r>
  <r>
    <n v="202307"/>
    <x v="35"/>
    <s v="2023"/>
    <s v="07"/>
    <n v="10010000"/>
    <x v="10"/>
    <x v="3"/>
    <n v="423346"/>
    <n v="546562554"/>
    <n v="423.346"/>
    <n v="546562.554"/>
    <n v="546.56255399999998"/>
    <x v="2"/>
  </r>
  <r>
    <n v="202307"/>
    <x v="35"/>
    <s v="2023"/>
    <s v="07"/>
    <n v="10010000"/>
    <x v="10"/>
    <x v="4"/>
    <n v="247826"/>
    <n v="400894321"/>
    <n v="247.82599999999999"/>
    <n v="400894.321"/>
    <n v="400.89432099999999"/>
    <x v="2"/>
  </r>
  <r>
    <n v="202307"/>
    <x v="35"/>
    <s v="2023"/>
    <s v="07"/>
    <n v="10010000"/>
    <x v="10"/>
    <x v="5"/>
    <n v="516671"/>
    <n v="629573358"/>
    <n v="516.67100000000005"/>
    <n v="629573.35800000001"/>
    <n v="629.57335799999998"/>
    <x v="2"/>
  </r>
  <r>
    <n v="202307"/>
    <x v="35"/>
    <s v="2023"/>
    <s v="07"/>
    <n v="10010000"/>
    <x v="10"/>
    <x v="6"/>
    <n v="312213"/>
    <n v="858315463"/>
    <n v="312.21300000000002"/>
    <n v="858315.46299999999"/>
    <n v="858.31546300000002"/>
    <x v="2"/>
  </r>
  <r>
    <n v="202307"/>
    <x v="35"/>
    <s v="2023"/>
    <s v="07"/>
    <n v="10020000"/>
    <x v="11"/>
    <x v="0"/>
    <n v="551914"/>
    <n v="270165628"/>
    <n v="551.91399999999999"/>
    <n v="270165.62800000003"/>
    <n v="270.16562800000003"/>
    <x v="2"/>
  </r>
  <r>
    <n v="202307"/>
    <x v="35"/>
    <s v="2023"/>
    <s v="07"/>
    <n v="10020000"/>
    <x v="11"/>
    <x v="1"/>
    <n v="38123"/>
    <n v="111768692"/>
    <n v="38.122999999999998"/>
    <n v="111768.692"/>
    <n v="111.768692"/>
    <x v="2"/>
  </r>
  <r>
    <n v="202307"/>
    <x v="35"/>
    <s v="2023"/>
    <s v="07"/>
    <n v="10020000"/>
    <x v="11"/>
    <x v="2"/>
    <n v="57880"/>
    <n v="213826444"/>
    <n v="57.88"/>
    <n v="213826.44399999999"/>
    <n v="213.82644400000001"/>
    <x v="2"/>
  </r>
  <r>
    <n v="202307"/>
    <x v="35"/>
    <s v="2023"/>
    <s v="07"/>
    <n v="10020000"/>
    <x v="11"/>
    <x v="3"/>
    <n v="318867"/>
    <n v="415127282"/>
    <n v="318.86700000000002"/>
    <n v="415127.28200000001"/>
    <n v="415.12728199999998"/>
    <x v="2"/>
  </r>
  <r>
    <n v="202307"/>
    <x v="35"/>
    <s v="2023"/>
    <s v="07"/>
    <n v="10020000"/>
    <x v="11"/>
    <x v="4"/>
    <n v="209000"/>
    <n v="414556910"/>
    <n v="209"/>
    <n v="414556.91"/>
    <n v="414.55691000000002"/>
    <x v="2"/>
  </r>
  <r>
    <n v="202307"/>
    <x v="35"/>
    <s v="2023"/>
    <s v="07"/>
    <n v="10020000"/>
    <x v="11"/>
    <x v="5"/>
    <n v="514147"/>
    <n v="671807096"/>
    <n v="514.14700000000005"/>
    <n v="671807.09600000002"/>
    <n v="671.807096"/>
    <x v="2"/>
  </r>
  <r>
    <n v="202307"/>
    <x v="35"/>
    <s v="2023"/>
    <s v="07"/>
    <n v="10020000"/>
    <x v="11"/>
    <x v="6"/>
    <n v="285237"/>
    <n v="815180369"/>
    <n v="285.23700000000002"/>
    <n v="815180.36899999995"/>
    <n v="815.18036900000004"/>
    <x v="2"/>
  </r>
  <r>
    <n v="202307"/>
    <x v="35"/>
    <s v="2023"/>
    <s v="07"/>
    <n v="67000000"/>
    <x v="12"/>
    <x v="0"/>
    <n v="3961790"/>
    <n v="1899128056"/>
    <n v="3961.79"/>
    <n v="1899128.0560000001"/>
    <n v="1899.128056"/>
    <x v="2"/>
  </r>
  <r>
    <n v="202307"/>
    <x v="35"/>
    <s v="2023"/>
    <s v="07"/>
    <n v="67000000"/>
    <x v="12"/>
    <x v="1"/>
    <n v="258465"/>
    <n v="683873269"/>
    <n v="258.46499999999997"/>
    <n v="683873.26899999997"/>
    <n v="683.87326900000005"/>
    <x v="2"/>
  </r>
  <r>
    <n v="202307"/>
    <x v="35"/>
    <s v="2023"/>
    <s v="07"/>
    <n v="67000000"/>
    <x v="12"/>
    <x v="2"/>
    <n v="438636"/>
    <n v="1521207318"/>
    <n v="438.63600000000002"/>
    <n v="1521207.318"/>
    <n v="1521.207318"/>
    <x v="2"/>
  </r>
  <r>
    <n v="202307"/>
    <x v="35"/>
    <s v="2023"/>
    <s v="07"/>
    <n v="67000000"/>
    <x v="12"/>
    <x v="3"/>
    <n v="2300656"/>
    <n v="2793600152"/>
    <n v="2300.6559999999999"/>
    <n v="2793600.1519999998"/>
    <n v="2793.600152"/>
    <x v="2"/>
  </r>
  <r>
    <n v="202307"/>
    <x v="35"/>
    <s v="2023"/>
    <s v="07"/>
    <n v="67000000"/>
    <x v="12"/>
    <x v="4"/>
    <n v="1562237"/>
    <n v="2877097887"/>
    <n v="1562.2370000000001"/>
    <n v="2877097.8870000001"/>
    <n v="2877.0978869999999"/>
    <x v="2"/>
  </r>
  <r>
    <n v="202307"/>
    <x v="35"/>
    <s v="2023"/>
    <s v="07"/>
    <n v="67000000"/>
    <x v="12"/>
    <x v="5"/>
    <n v="3726118"/>
    <n v="4748097920"/>
    <n v="3726.1179999999999"/>
    <n v="4748097.92"/>
    <n v="4748.0979200000002"/>
    <x v="2"/>
  </r>
  <r>
    <n v="202307"/>
    <x v="35"/>
    <s v="2023"/>
    <s v="07"/>
    <n v="67000000"/>
    <x v="12"/>
    <x v="6"/>
    <n v="2118466"/>
    <n v="5688966648"/>
    <n v="2118.4659999999999"/>
    <n v="5688966.648"/>
    <n v="5688.9666479999996"/>
    <x v="2"/>
  </r>
  <r>
    <n v="202307"/>
    <x v="35"/>
    <s v="2023"/>
    <s v="07"/>
    <n v="64000000"/>
    <x v="13"/>
    <x v="0"/>
    <n v="6427460"/>
    <n v="3354871013"/>
    <n v="6427.46"/>
    <n v="3354871.0129999998"/>
    <n v="3354.8710129999999"/>
    <x v="2"/>
  </r>
  <r>
    <n v="202307"/>
    <x v="35"/>
    <s v="2023"/>
    <s v="07"/>
    <n v="64000000"/>
    <x v="13"/>
    <x v="1"/>
    <n v="388518"/>
    <n v="1087458856"/>
    <n v="388.51799999999997"/>
    <n v="1087458.8559999999"/>
    <n v="1087.458856"/>
    <x v="2"/>
  </r>
  <r>
    <n v="202307"/>
    <x v="35"/>
    <s v="2023"/>
    <s v="07"/>
    <n v="64000000"/>
    <x v="13"/>
    <x v="2"/>
    <n v="660403"/>
    <n v="2301831789"/>
    <n v="660.40300000000002"/>
    <n v="2301831.7889999999"/>
    <n v="2301.8317889999998"/>
    <x v="2"/>
  </r>
  <r>
    <n v="202307"/>
    <x v="35"/>
    <s v="2023"/>
    <s v="07"/>
    <n v="64000000"/>
    <x v="13"/>
    <x v="3"/>
    <n v="3470284"/>
    <n v="3933398620"/>
    <n v="3470.2840000000001"/>
    <n v="3933398.62"/>
    <n v="3933.3986199999999"/>
    <x v="2"/>
  </r>
  <r>
    <n v="202307"/>
    <x v="35"/>
    <s v="2023"/>
    <s v="07"/>
    <n v="64000000"/>
    <x v="13"/>
    <x v="4"/>
    <n v="2534525"/>
    <n v="4389242179"/>
    <n v="2534.5250000000001"/>
    <n v="4389242.1789999995"/>
    <n v="4389.2421789999999"/>
    <x v="2"/>
  </r>
  <r>
    <n v="202307"/>
    <x v="35"/>
    <s v="2023"/>
    <s v="07"/>
    <n v="64000000"/>
    <x v="13"/>
    <x v="5"/>
    <n v="5918689"/>
    <n v="7592230586"/>
    <n v="5918.6890000000003"/>
    <n v="7592230.5860000001"/>
    <n v="7592.2305859999997"/>
    <x v="2"/>
  </r>
  <r>
    <n v="202307"/>
    <x v="35"/>
    <s v="2023"/>
    <s v="07"/>
    <n v="64000000"/>
    <x v="13"/>
    <x v="6"/>
    <n v="3155953"/>
    <n v="9141336369"/>
    <n v="3155.953"/>
    <n v="9141336.3690000009"/>
    <n v="9141.3363690000006"/>
    <x v="2"/>
  </r>
  <r>
    <n v="202307"/>
    <x v="35"/>
    <s v="2023"/>
    <s v="07"/>
    <n v="10013000"/>
    <x v="14"/>
    <x v="0"/>
    <n v="922178"/>
    <n v="457427120"/>
    <n v="922.178"/>
    <n v="457427.12"/>
    <n v="457.42712"/>
    <x v="2"/>
  </r>
  <r>
    <n v="202307"/>
    <x v="35"/>
    <s v="2023"/>
    <s v="07"/>
    <n v="10013000"/>
    <x v="14"/>
    <x v="1"/>
    <n v="67711"/>
    <n v="162713441"/>
    <n v="67.710999999999999"/>
    <n v="162713.44099999999"/>
    <n v="162.71344099999999"/>
    <x v="2"/>
  </r>
  <r>
    <n v="202307"/>
    <x v="35"/>
    <s v="2023"/>
    <s v="07"/>
    <n v="10013000"/>
    <x v="14"/>
    <x v="2"/>
    <n v="109541"/>
    <n v="374928403"/>
    <n v="109.541"/>
    <n v="374928.40299999999"/>
    <n v="374.928403"/>
    <x v="2"/>
  </r>
  <r>
    <n v="202307"/>
    <x v="35"/>
    <s v="2023"/>
    <s v="07"/>
    <n v="10013000"/>
    <x v="14"/>
    <x v="3"/>
    <n v="686111"/>
    <n v="775429416"/>
    <n v="686.11099999999999"/>
    <n v="775429.41599999997"/>
    <n v="775.42941599999995"/>
    <x v="2"/>
  </r>
  <r>
    <n v="202307"/>
    <x v="35"/>
    <s v="2023"/>
    <s v="07"/>
    <n v="10013000"/>
    <x v="14"/>
    <x v="4"/>
    <n v="433206"/>
    <n v="689362676"/>
    <n v="433.20600000000002"/>
    <n v="689362.67599999998"/>
    <n v="689.36267599999996"/>
    <x v="2"/>
  </r>
  <r>
    <n v="202307"/>
    <x v="35"/>
    <s v="2023"/>
    <s v="07"/>
    <n v="10013000"/>
    <x v="14"/>
    <x v="5"/>
    <n v="927019"/>
    <n v="1136763336"/>
    <n v="927.01900000000001"/>
    <n v="1136763.3359999999"/>
    <n v="1136.763336"/>
    <x v="2"/>
  </r>
  <r>
    <n v="202307"/>
    <x v="35"/>
    <s v="2023"/>
    <s v="07"/>
    <n v="10013000"/>
    <x v="14"/>
    <x v="6"/>
    <n v="578966"/>
    <n v="1725073498"/>
    <n v="578.96600000000001"/>
    <n v="1725073.4979999999"/>
    <n v="1725.073498"/>
    <x v="2"/>
  </r>
  <r>
    <n v="202307"/>
    <x v="35"/>
    <s v="2023"/>
    <s v="07"/>
    <n v="10017000"/>
    <x v="15"/>
    <x v="0"/>
    <n v="886019"/>
    <n v="421669489"/>
    <n v="886.01900000000001"/>
    <n v="421669.489"/>
    <n v="421.669489"/>
    <x v="2"/>
  </r>
  <r>
    <n v="202307"/>
    <x v="35"/>
    <s v="2023"/>
    <s v="07"/>
    <n v="10017000"/>
    <x v="15"/>
    <x v="1"/>
    <n v="60211"/>
    <n v="159826819"/>
    <n v="60.210999999999999"/>
    <n v="159826.81899999999"/>
    <n v="159.826819"/>
    <x v="2"/>
  </r>
  <r>
    <n v="202307"/>
    <x v="35"/>
    <s v="2023"/>
    <s v="07"/>
    <n v="10017000"/>
    <x v="15"/>
    <x v="2"/>
    <n v="74879"/>
    <n v="288617398"/>
    <n v="74.879000000000005"/>
    <n v="288617.39799999999"/>
    <n v="288.61739799999998"/>
    <x v="2"/>
  </r>
  <r>
    <n v="202307"/>
    <x v="35"/>
    <s v="2023"/>
    <s v="07"/>
    <n v="10017000"/>
    <x v="15"/>
    <x v="3"/>
    <n v="474586"/>
    <n v="497181839"/>
    <n v="474.58600000000001"/>
    <n v="497181.83899999998"/>
    <n v="497.18183900000002"/>
    <x v="2"/>
  </r>
  <r>
    <n v="202307"/>
    <x v="35"/>
    <s v="2023"/>
    <s v="07"/>
    <n v="10017000"/>
    <x v="15"/>
    <x v="4"/>
    <n v="366676"/>
    <n v="594443223"/>
    <n v="366.67599999999999"/>
    <n v="594443.223"/>
    <n v="594.44322299999999"/>
    <x v="2"/>
  </r>
  <r>
    <n v="202307"/>
    <x v="35"/>
    <s v="2023"/>
    <s v="07"/>
    <n v="10017000"/>
    <x v="15"/>
    <x v="5"/>
    <n v="789554"/>
    <n v="851113024"/>
    <n v="789.55399999999997"/>
    <n v="851113.02399999998"/>
    <n v="851.113024"/>
    <x v="2"/>
  </r>
  <r>
    <n v="202307"/>
    <x v="35"/>
    <s v="2023"/>
    <s v="07"/>
    <n v="10017000"/>
    <x v="15"/>
    <x v="6"/>
    <n v="469825"/>
    <n v="1129420672"/>
    <n v="469.82499999999999"/>
    <n v="1129420.672"/>
    <n v="1129.420672"/>
    <x v="2"/>
  </r>
  <r>
    <n v="202307"/>
    <x v="35"/>
    <s v="2023"/>
    <s v="07"/>
    <n v="10002000"/>
    <x v="16"/>
    <x v="0"/>
    <n v="713869"/>
    <n v="329965713"/>
    <n v="713.86900000000003"/>
    <n v="329965.71299999999"/>
    <n v="329.96571299999999"/>
    <x v="2"/>
  </r>
  <r>
    <n v="202307"/>
    <x v="35"/>
    <s v="2023"/>
    <s v="07"/>
    <n v="10002000"/>
    <x v="16"/>
    <x v="1"/>
    <n v="50507"/>
    <n v="137373868"/>
    <n v="50.506999999999998"/>
    <n v="137373.86799999999"/>
    <n v="137.37386799999999"/>
    <x v="2"/>
  </r>
  <r>
    <n v="202307"/>
    <x v="35"/>
    <s v="2023"/>
    <s v="07"/>
    <n v="10002000"/>
    <x v="16"/>
    <x v="2"/>
    <n v="76436"/>
    <n v="283123536"/>
    <n v="76.436000000000007"/>
    <n v="283123.53600000002"/>
    <n v="283.123536"/>
    <x v="2"/>
  </r>
  <r>
    <n v="202307"/>
    <x v="35"/>
    <s v="2023"/>
    <s v="07"/>
    <n v="10002000"/>
    <x v="16"/>
    <x v="3"/>
    <n v="424331"/>
    <n v="484373644"/>
    <n v="424.33100000000002"/>
    <n v="484373.64399999997"/>
    <n v="484.37364400000001"/>
    <x v="2"/>
  </r>
  <r>
    <n v="202307"/>
    <x v="35"/>
    <s v="2023"/>
    <s v="07"/>
    <n v="10002000"/>
    <x v="16"/>
    <x v="4"/>
    <n v="318170"/>
    <n v="521501801"/>
    <n v="318.17"/>
    <n v="521501.80099999998"/>
    <n v="521.501801"/>
    <x v="2"/>
  </r>
  <r>
    <n v="202307"/>
    <x v="35"/>
    <s v="2023"/>
    <s v="07"/>
    <n v="10002000"/>
    <x v="16"/>
    <x v="5"/>
    <n v="695319"/>
    <n v="769525122"/>
    <n v="695.31899999999996"/>
    <n v="769525.12199999997"/>
    <n v="769.52512200000001"/>
    <x v="2"/>
  </r>
  <r>
    <n v="202307"/>
    <x v="35"/>
    <s v="2023"/>
    <s v="07"/>
    <n v="10002000"/>
    <x v="16"/>
    <x v="6"/>
    <n v="385193"/>
    <n v="1087936753"/>
    <n v="385.19299999999998"/>
    <n v="1087936.753"/>
    <n v="1087.936753"/>
    <x v="2"/>
  </r>
  <r>
    <n v="202307"/>
    <x v="35"/>
    <s v="2023"/>
    <s v="07"/>
    <n v="10015000"/>
    <x v="17"/>
    <x v="0"/>
    <n v="495220"/>
    <n v="268319330"/>
    <n v="495.22"/>
    <n v="268319.33"/>
    <n v="268.31932999999998"/>
    <x v="2"/>
  </r>
  <r>
    <n v="202307"/>
    <x v="35"/>
    <s v="2023"/>
    <s v="07"/>
    <n v="10015000"/>
    <x v="17"/>
    <x v="1"/>
    <n v="32157"/>
    <n v="78312497"/>
    <n v="32.156999999999996"/>
    <n v="78312.497000000003"/>
    <n v="78.312496999999993"/>
    <x v="2"/>
  </r>
  <r>
    <n v="202307"/>
    <x v="35"/>
    <s v="2023"/>
    <s v="07"/>
    <n v="10015000"/>
    <x v="17"/>
    <x v="2"/>
    <n v="51284"/>
    <n v="201104860"/>
    <n v="51.283999999999999"/>
    <n v="201104.86"/>
    <n v="201.10486"/>
    <x v="2"/>
  </r>
  <r>
    <n v="202307"/>
    <x v="35"/>
    <s v="2023"/>
    <s v="07"/>
    <n v="10015000"/>
    <x v="17"/>
    <x v="3"/>
    <n v="300883"/>
    <n v="323612223"/>
    <n v="300.88299999999998"/>
    <n v="323612.223"/>
    <n v="323.61222299999997"/>
    <x v="2"/>
  </r>
  <r>
    <n v="202307"/>
    <x v="35"/>
    <s v="2023"/>
    <s v="07"/>
    <n v="10015000"/>
    <x v="17"/>
    <x v="4"/>
    <n v="211285"/>
    <n v="326210750"/>
    <n v="211.285"/>
    <n v="326210.75"/>
    <n v="326.21075000000002"/>
    <x v="2"/>
  </r>
  <r>
    <n v="202307"/>
    <x v="35"/>
    <s v="2023"/>
    <s v="07"/>
    <n v="10015000"/>
    <x v="17"/>
    <x v="5"/>
    <n v="442237"/>
    <n v="508195315"/>
    <n v="442.23700000000002"/>
    <n v="508195.315"/>
    <n v="508.19531499999999"/>
    <x v="2"/>
  </r>
  <r>
    <n v="202307"/>
    <x v="35"/>
    <s v="2023"/>
    <s v="07"/>
    <n v="10015000"/>
    <x v="17"/>
    <x v="6"/>
    <n v="251302"/>
    <n v="685352558"/>
    <n v="251.30199999999999"/>
    <n v="685352.55799999996"/>
    <n v="685.35255800000004"/>
    <x v="2"/>
  </r>
  <r>
    <n v="202307"/>
    <x v="35"/>
    <s v="2023"/>
    <s v="07"/>
    <n v="10014000"/>
    <x v="18"/>
    <x v="0"/>
    <n v="243321"/>
    <n v="117558926"/>
    <n v="243.321"/>
    <n v="117558.92600000001"/>
    <n v="117.558926"/>
    <x v="2"/>
  </r>
  <r>
    <n v="202307"/>
    <x v="35"/>
    <s v="2023"/>
    <s v="07"/>
    <n v="10014000"/>
    <x v="18"/>
    <x v="1"/>
    <n v="18854"/>
    <n v="43519536"/>
    <n v="18.853999999999999"/>
    <n v="43519.536"/>
    <n v="43.519536000000002"/>
    <x v="2"/>
  </r>
  <r>
    <n v="202307"/>
    <x v="35"/>
    <s v="2023"/>
    <s v="07"/>
    <n v="10014000"/>
    <x v="18"/>
    <x v="2"/>
    <n v="26311"/>
    <n v="103486866"/>
    <n v="26.311"/>
    <n v="103486.86599999999"/>
    <n v="103.48686600000001"/>
    <x v="2"/>
  </r>
  <r>
    <n v="202307"/>
    <x v="35"/>
    <s v="2023"/>
    <s v="07"/>
    <n v="10014000"/>
    <x v="18"/>
    <x v="3"/>
    <n v="167388"/>
    <n v="175203594"/>
    <n v="167.38800000000001"/>
    <n v="175203.59400000001"/>
    <n v="175.20359400000001"/>
    <x v="2"/>
  </r>
  <r>
    <n v="202307"/>
    <x v="35"/>
    <s v="2023"/>
    <s v="07"/>
    <n v="10014000"/>
    <x v="18"/>
    <x v="4"/>
    <n v="109554"/>
    <n v="165456986"/>
    <n v="109.554"/>
    <n v="165456.986"/>
    <n v="165.456986"/>
    <x v="2"/>
  </r>
  <r>
    <n v="202307"/>
    <x v="35"/>
    <s v="2023"/>
    <s v="07"/>
    <n v="10014000"/>
    <x v="18"/>
    <x v="5"/>
    <n v="218753"/>
    <n v="249040992"/>
    <n v="218.75299999999999"/>
    <n v="249040.992"/>
    <n v="249.04099199999999"/>
    <x v="2"/>
  </r>
  <r>
    <n v="202307"/>
    <x v="35"/>
    <s v="2023"/>
    <s v="07"/>
    <n v="10014000"/>
    <x v="18"/>
    <x v="6"/>
    <n v="121788"/>
    <n v="358468030"/>
    <n v="121.788"/>
    <n v="358468.03"/>
    <n v="358.46803"/>
    <x v="2"/>
  </r>
  <r>
    <n v="202307"/>
    <x v="35"/>
    <s v="2023"/>
    <s v="07"/>
    <n v="10016000"/>
    <x v="19"/>
    <x v="0"/>
    <n v="107437"/>
    <n v="47270210"/>
    <n v="107.437"/>
    <n v="47270.21"/>
    <n v="47.270209999999999"/>
    <x v="2"/>
  </r>
  <r>
    <n v="202307"/>
    <x v="35"/>
    <s v="2023"/>
    <s v="07"/>
    <n v="10016000"/>
    <x v="19"/>
    <x v="1"/>
    <n v="8512"/>
    <n v="22588754"/>
    <n v="8.5120000000000005"/>
    <n v="22588.754000000001"/>
    <n v="22.588754000000002"/>
    <x v="2"/>
  </r>
  <r>
    <n v="202307"/>
    <x v="35"/>
    <s v="2023"/>
    <s v="07"/>
    <n v="10016000"/>
    <x v="19"/>
    <x v="2"/>
    <n v="13397"/>
    <n v="51190655"/>
    <n v="13.397"/>
    <n v="51190.654999999999"/>
    <n v="51.190655"/>
    <x v="2"/>
  </r>
  <r>
    <n v="202307"/>
    <x v="35"/>
    <s v="2023"/>
    <s v="07"/>
    <n v="10016000"/>
    <x v="19"/>
    <x v="3"/>
    <n v="68760"/>
    <n v="93326877"/>
    <n v="68.760000000000005"/>
    <n v="93326.876999999993"/>
    <n v="93.326876999999996"/>
    <x v="2"/>
  </r>
  <r>
    <n v="202307"/>
    <x v="35"/>
    <s v="2023"/>
    <s v="07"/>
    <n v="10016000"/>
    <x v="19"/>
    <x v="4"/>
    <n v="55135"/>
    <n v="83759157"/>
    <n v="55.134999999999998"/>
    <n v="83759.157000000007"/>
    <n v="83.759157000000002"/>
    <x v="2"/>
  </r>
  <r>
    <n v="202307"/>
    <x v="35"/>
    <s v="2023"/>
    <s v="07"/>
    <n v="10016000"/>
    <x v="19"/>
    <x v="5"/>
    <n v="109402"/>
    <n v="113620465"/>
    <n v="109.402"/>
    <n v="113620.465"/>
    <n v="113.620465"/>
    <x v="2"/>
  </r>
  <r>
    <n v="202307"/>
    <x v="35"/>
    <s v="2023"/>
    <s v="07"/>
    <n v="10016000"/>
    <x v="19"/>
    <x v="6"/>
    <n v="53897"/>
    <n v="143798999"/>
    <n v="53.896999999999998"/>
    <n v="143798.99900000001"/>
    <n v="143.79899900000001"/>
    <x v="2"/>
  </r>
  <r>
    <n v="202307"/>
    <x v="35"/>
    <s v="2023"/>
    <s v="07"/>
    <s v="9002000"/>
    <x v="20"/>
    <x v="0"/>
    <n v="94551"/>
    <n v="47735896"/>
    <n v="94.551000000000002"/>
    <n v="47735.896000000001"/>
    <n v="47.735895999999997"/>
    <x v="2"/>
  </r>
  <r>
    <n v="202307"/>
    <x v="35"/>
    <s v="2023"/>
    <s v="07"/>
    <s v="9002000"/>
    <x v="20"/>
    <x v="1"/>
    <n v="6858"/>
    <n v="15562948"/>
    <n v="6.8579999999999997"/>
    <n v="15562.948"/>
    <n v="15.562948"/>
    <x v="2"/>
  </r>
  <r>
    <n v="202307"/>
    <x v="35"/>
    <s v="2023"/>
    <s v="07"/>
    <s v="9002000"/>
    <x v="20"/>
    <x v="2"/>
    <n v="11437"/>
    <n v="42444379"/>
    <n v="11.436999999999999"/>
    <n v="42444.379000000001"/>
    <n v="42.444378999999998"/>
    <x v="2"/>
  </r>
  <r>
    <n v="202307"/>
    <x v="35"/>
    <s v="2023"/>
    <s v="07"/>
    <s v="9002000"/>
    <x v="20"/>
    <x v="3"/>
    <n v="51338"/>
    <n v="82178583"/>
    <n v="51.338000000000001"/>
    <n v="82178.582999999999"/>
    <n v="82.178583000000003"/>
    <x v="2"/>
  </r>
  <r>
    <n v="202307"/>
    <x v="35"/>
    <s v="2023"/>
    <s v="07"/>
    <s v="9002000"/>
    <x v="20"/>
    <x v="4"/>
    <n v="46839"/>
    <n v="68781137"/>
    <n v="46.838999999999999"/>
    <n v="68781.137000000002"/>
    <n v="68.781137000000001"/>
    <x v="2"/>
  </r>
  <r>
    <n v="202307"/>
    <x v="35"/>
    <s v="2023"/>
    <s v="07"/>
    <s v="9002000"/>
    <x v="20"/>
    <x v="5"/>
    <n v="115200"/>
    <n v="116364508"/>
    <n v="115.2"/>
    <n v="116364.508"/>
    <n v="116.364508"/>
    <x v="2"/>
  </r>
  <r>
    <n v="202307"/>
    <x v="35"/>
    <s v="2023"/>
    <s v="07"/>
    <s v="9002000"/>
    <x v="20"/>
    <x v="6"/>
    <n v="45036"/>
    <n v="112090299"/>
    <n v="45.036000000000001"/>
    <n v="112090.299"/>
    <n v="112.090299"/>
    <x v="2"/>
  </r>
  <r>
    <n v="202307"/>
    <x v="35"/>
    <s v="2023"/>
    <s v="07"/>
    <n v="9007000"/>
    <x v="21"/>
    <x v="0"/>
    <n v="15978"/>
    <n v="8007866"/>
    <n v="15.978"/>
    <n v="8007.866"/>
    <n v="8.0078659999999999"/>
    <x v="2"/>
  </r>
  <r>
    <n v="202307"/>
    <x v="35"/>
    <s v="2023"/>
    <s v="07"/>
    <n v="9007000"/>
    <x v="21"/>
    <x v="1"/>
    <n v="1193"/>
    <n v="2751390"/>
    <n v="1.1930000000000001"/>
    <n v="2751.39"/>
    <n v="2.7513899999999998"/>
    <x v="2"/>
  </r>
  <r>
    <n v="202307"/>
    <x v="35"/>
    <s v="2023"/>
    <s v="07"/>
    <n v="9007000"/>
    <x v="21"/>
    <x v="2"/>
    <n v="1905"/>
    <n v="5546071"/>
    <n v="1.905"/>
    <n v="5546.0709999999999"/>
    <n v="5.5460710000000004"/>
    <x v="2"/>
  </r>
  <r>
    <n v="202307"/>
    <x v="35"/>
    <s v="2023"/>
    <s v="07"/>
    <n v="9007000"/>
    <x v="21"/>
    <x v="3"/>
    <n v="9401"/>
    <n v="13884150"/>
    <n v="9.4009999999999998"/>
    <n v="13884.15"/>
    <n v="13.88415"/>
    <x v="2"/>
  </r>
  <r>
    <n v="202307"/>
    <x v="35"/>
    <s v="2023"/>
    <s v="07"/>
    <n v="9007000"/>
    <x v="21"/>
    <x v="4"/>
    <n v="8592"/>
    <n v="14418826"/>
    <n v="8.5920000000000005"/>
    <n v="14418.825999999999"/>
    <n v="14.418825999999999"/>
    <x v="2"/>
  </r>
  <r>
    <n v="202307"/>
    <x v="35"/>
    <s v="2023"/>
    <s v="07"/>
    <n v="9007000"/>
    <x v="21"/>
    <x v="5"/>
    <n v="14998"/>
    <n v="15802221"/>
    <n v="14.997999999999999"/>
    <n v="15802.221"/>
    <n v="15.802220999999999"/>
    <x v="2"/>
  </r>
  <r>
    <n v="202307"/>
    <x v="35"/>
    <s v="2023"/>
    <s v="07"/>
    <n v="9007000"/>
    <x v="21"/>
    <x v="6"/>
    <n v="8272"/>
    <n v="20298225"/>
    <n v="8.2720000000000002"/>
    <n v="20298.224999999999"/>
    <n v="20.298224999999999"/>
    <x v="2"/>
  </r>
  <r>
    <n v="202308"/>
    <x v="36"/>
    <s v="2023"/>
    <s v="08"/>
    <n v="63000000"/>
    <x v="0"/>
    <x v="0"/>
    <n v="13224427"/>
    <n v="7891977366"/>
    <n v="13224.427"/>
    <n v="7891977.3660000004"/>
    <n v="7891.9773660000001"/>
    <x v="3"/>
  </r>
  <r>
    <n v="202308"/>
    <x v="36"/>
    <s v="2023"/>
    <s v="08"/>
    <n v="63000000"/>
    <x v="0"/>
    <x v="1"/>
    <n v="630393"/>
    <n v="2643164724"/>
    <n v="630.39300000000003"/>
    <n v="2643164.7239999999"/>
    <n v="2643.1647240000002"/>
    <x v="3"/>
  </r>
  <r>
    <n v="202308"/>
    <x v="36"/>
    <s v="2023"/>
    <s v="08"/>
    <n v="63000000"/>
    <x v="0"/>
    <x v="2"/>
    <n v="921037"/>
    <n v="4558867347"/>
    <n v="921.03700000000003"/>
    <n v="4558867.3470000001"/>
    <n v="4558.8673470000003"/>
    <x v="3"/>
  </r>
  <r>
    <n v="202308"/>
    <x v="36"/>
    <s v="2023"/>
    <s v="08"/>
    <n v="63000000"/>
    <x v="0"/>
    <x v="3"/>
    <n v="5421375"/>
    <n v="5921019331"/>
    <n v="5421.375"/>
    <n v="5921019.3310000002"/>
    <n v="5921.0193310000004"/>
    <x v="3"/>
  </r>
  <r>
    <n v="202308"/>
    <x v="36"/>
    <s v="2023"/>
    <s v="08"/>
    <n v="63000000"/>
    <x v="0"/>
    <x v="4"/>
    <n v="4419132"/>
    <n v="12290519637"/>
    <n v="4419.1319999999996"/>
    <n v="12290519.637"/>
    <n v="12290.519636999999"/>
    <x v="3"/>
  </r>
  <r>
    <n v="202308"/>
    <x v="36"/>
    <s v="2023"/>
    <s v="08"/>
    <n v="63000000"/>
    <x v="0"/>
    <x v="5"/>
    <n v="9699000"/>
    <n v="12876601180"/>
    <n v="9699"/>
    <n v="12876601.18"/>
    <n v="12876.60118"/>
    <x v="3"/>
  </r>
  <r>
    <n v="202308"/>
    <x v="36"/>
    <s v="2023"/>
    <s v="08"/>
    <n v="63000000"/>
    <x v="0"/>
    <x v="6"/>
    <n v="4677447"/>
    <n v="14441159095"/>
    <n v="4677.4470000000001"/>
    <n v="14441159.095000001"/>
    <n v="14441.159095000001"/>
    <x v="3"/>
  </r>
  <r>
    <n v="202308"/>
    <x v="36"/>
    <s v="2023"/>
    <s v="08"/>
    <n v="65000000"/>
    <x v="1"/>
    <x v="0"/>
    <n v="15075972"/>
    <n v="7518533583"/>
    <n v="15075.972"/>
    <n v="7518533.5829999996"/>
    <n v="7518.5335830000004"/>
    <x v="3"/>
  </r>
  <r>
    <n v="202308"/>
    <x v="36"/>
    <s v="2023"/>
    <s v="08"/>
    <n v="65000000"/>
    <x v="1"/>
    <x v="1"/>
    <n v="786498"/>
    <n v="2241214335"/>
    <n v="786.49800000000005"/>
    <n v="2241214.335"/>
    <n v="2241.2143350000001"/>
    <x v="3"/>
  </r>
  <r>
    <n v="202308"/>
    <x v="36"/>
    <s v="2023"/>
    <s v="08"/>
    <n v="65000000"/>
    <x v="1"/>
    <x v="2"/>
    <n v="1185991"/>
    <n v="4145777415"/>
    <n v="1185.991"/>
    <n v="4145777.415"/>
    <n v="4145.7774149999996"/>
    <x v="3"/>
  </r>
  <r>
    <n v="202308"/>
    <x v="36"/>
    <s v="2023"/>
    <s v="08"/>
    <n v="65000000"/>
    <x v="1"/>
    <x v="3"/>
    <n v="6526118"/>
    <n v="6776983223"/>
    <n v="6526.1180000000004"/>
    <n v="6776983.2230000002"/>
    <n v="6776.9832230000002"/>
    <x v="3"/>
  </r>
  <r>
    <n v="202308"/>
    <x v="36"/>
    <s v="2023"/>
    <s v="08"/>
    <n v="65000000"/>
    <x v="1"/>
    <x v="4"/>
    <n v="5456277"/>
    <n v="12499737713"/>
    <n v="5456.277"/>
    <n v="12499737.713"/>
    <n v="12499.737713"/>
    <x v="3"/>
  </r>
  <r>
    <n v="202308"/>
    <x v="36"/>
    <s v="2023"/>
    <s v="08"/>
    <n v="65000000"/>
    <x v="1"/>
    <x v="5"/>
    <n v="12651838"/>
    <n v="14789582471"/>
    <n v="12651.838"/>
    <n v="14789582.471000001"/>
    <n v="14789.582471"/>
    <x v="3"/>
  </r>
  <r>
    <n v="202308"/>
    <x v="36"/>
    <s v="2023"/>
    <s v="08"/>
    <n v="65000000"/>
    <x v="1"/>
    <x v="6"/>
    <n v="6205154"/>
    <n v="16607633813"/>
    <n v="6205.1540000000005"/>
    <n v="16607633.812999999"/>
    <n v="16607.633813"/>
    <x v="3"/>
  </r>
  <r>
    <n v="202308"/>
    <x v="36"/>
    <s v="2023"/>
    <s v="08"/>
    <n v="68000000"/>
    <x v="2"/>
    <x v="0"/>
    <n v="6885518"/>
    <n v="3301779349"/>
    <n v="6885.518"/>
    <n v="3301779.3489999999"/>
    <n v="3301.7793489999999"/>
    <x v="3"/>
  </r>
  <r>
    <n v="202308"/>
    <x v="36"/>
    <s v="2023"/>
    <s v="08"/>
    <n v="68000000"/>
    <x v="2"/>
    <x v="1"/>
    <n v="347101"/>
    <n v="967220606"/>
    <n v="347.101"/>
    <n v="967220.60600000003"/>
    <n v="967.22060599999998"/>
    <x v="3"/>
  </r>
  <r>
    <n v="202308"/>
    <x v="36"/>
    <s v="2023"/>
    <s v="08"/>
    <n v="68000000"/>
    <x v="2"/>
    <x v="2"/>
    <n v="574319"/>
    <n v="1954350583"/>
    <n v="574.31899999999996"/>
    <n v="1954350.5830000001"/>
    <n v="1954.3505829999999"/>
    <x v="3"/>
  </r>
  <r>
    <n v="202308"/>
    <x v="36"/>
    <s v="2023"/>
    <s v="08"/>
    <n v="68000000"/>
    <x v="2"/>
    <x v="3"/>
    <n v="3303290"/>
    <n v="3864228798"/>
    <n v="3303.29"/>
    <n v="3864228.798"/>
    <n v="3864.2287980000001"/>
    <x v="3"/>
  </r>
  <r>
    <n v="202308"/>
    <x v="36"/>
    <s v="2023"/>
    <s v="08"/>
    <n v="68000000"/>
    <x v="2"/>
    <x v="4"/>
    <n v="2867868"/>
    <n v="5345869257"/>
    <n v="2867.8679999999999"/>
    <n v="5345869.2570000002"/>
    <n v="5345.8692570000003"/>
    <x v="3"/>
  </r>
  <r>
    <n v="202308"/>
    <x v="36"/>
    <s v="2023"/>
    <s v="08"/>
    <n v="68000000"/>
    <x v="2"/>
    <x v="5"/>
    <n v="5536938"/>
    <n v="7335778698"/>
    <n v="5536.9380000000001"/>
    <n v="7335778.6979999999"/>
    <n v="7335.7786980000001"/>
    <x v="3"/>
  </r>
  <r>
    <n v="202308"/>
    <x v="36"/>
    <s v="2023"/>
    <s v="08"/>
    <n v="68000000"/>
    <x v="2"/>
    <x v="6"/>
    <n v="2969079"/>
    <n v="7721862608"/>
    <n v="2969.0790000000002"/>
    <n v="7721862.608"/>
    <n v="7721.8626080000004"/>
    <x v="3"/>
  </r>
  <r>
    <n v="202308"/>
    <x v="36"/>
    <s v="2023"/>
    <s v="08"/>
    <n v="10004000"/>
    <x v="3"/>
    <x v="0"/>
    <n v="1979878"/>
    <n v="1046493857"/>
    <n v="1979.8779999999999"/>
    <n v="1046493.857"/>
    <n v="1046.4938569999999"/>
    <x v="3"/>
  </r>
  <r>
    <n v="202308"/>
    <x v="36"/>
    <s v="2023"/>
    <s v="08"/>
    <n v="10004000"/>
    <x v="3"/>
    <x v="1"/>
    <n v="93952"/>
    <n v="307243907"/>
    <n v="93.951999999999998"/>
    <n v="307243.90700000001"/>
    <n v="307.24390699999998"/>
    <x v="3"/>
  </r>
  <r>
    <n v="202308"/>
    <x v="36"/>
    <s v="2023"/>
    <s v="08"/>
    <n v="10004000"/>
    <x v="3"/>
    <x v="2"/>
    <n v="164873"/>
    <n v="656009399"/>
    <n v="164.87299999999999"/>
    <n v="656009.39899999998"/>
    <n v="656.00939900000003"/>
    <x v="3"/>
  </r>
  <r>
    <n v="202308"/>
    <x v="36"/>
    <s v="2023"/>
    <s v="08"/>
    <n v="10004000"/>
    <x v="3"/>
    <x v="3"/>
    <n v="925155"/>
    <n v="1139901705"/>
    <n v="925.15499999999997"/>
    <n v="1139901.7050000001"/>
    <n v="1139.901705"/>
    <x v="3"/>
  </r>
  <r>
    <n v="202308"/>
    <x v="36"/>
    <s v="2023"/>
    <s v="08"/>
    <n v="10004000"/>
    <x v="3"/>
    <x v="4"/>
    <n v="1090472"/>
    <n v="1737318620"/>
    <n v="1090.472"/>
    <n v="1737318.62"/>
    <n v="1737.31862"/>
    <x v="3"/>
  </r>
  <r>
    <n v="202308"/>
    <x v="36"/>
    <s v="2023"/>
    <s v="08"/>
    <n v="10004000"/>
    <x v="3"/>
    <x v="5"/>
    <n v="1538200"/>
    <n v="2021973213"/>
    <n v="1538.2"/>
    <n v="2021973.213"/>
    <n v="2021.973213"/>
    <x v="3"/>
  </r>
  <r>
    <n v="202308"/>
    <x v="36"/>
    <s v="2023"/>
    <s v="08"/>
    <n v="10004000"/>
    <x v="3"/>
    <x v="6"/>
    <n v="840128"/>
    <n v="2183831631"/>
    <n v="840.12800000000004"/>
    <n v="2183831.6310000001"/>
    <n v="2183.831631"/>
    <x v="3"/>
  </r>
  <r>
    <n v="202308"/>
    <x v="36"/>
    <s v="2023"/>
    <s v="08"/>
    <n v="10018000"/>
    <x v="4"/>
    <x v="0"/>
    <n v="1884981"/>
    <n v="971397201"/>
    <n v="1884.981"/>
    <n v="971397.201"/>
    <n v="971.397201"/>
    <x v="3"/>
  </r>
  <r>
    <n v="202308"/>
    <x v="36"/>
    <s v="2023"/>
    <s v="08"/>
    <n v="10018000"/>
    <x v="4"/>
    <x v="1"/>
    <n v="86299"/>
    <n v="276340570"/>
    <n v="86.299000000000007"/>
    <n v="276340.57"/>
    <n v="276.34057000000001"/>
    <x v="3"/>
  </r>
  <r>
    <n v="202308"/>
    <x v="36"/>
    <s v="2023"/>
    <s v="08"/>
    <n v="10018000"/>
    <x v="4"/>
    <x v="2"/>
    <n v="154057"/>
    <n v="638748022"/>
    <n v="154.05699999999999"/>
    <n v="638748.022"/>
    <n v="638.74802199999999"/>
    <x v="3"/>
  </r>
  <r>
    <n v="202308"/>
    <x v="36"/>
    <s v="2023"/>
    <s v="08"/>
    <n v="10018000"/>
    <x v="4"/>
    <x v="3"/>
    <n v="792817"/>
    <n v="976335962"/>
    <n v="792.81700000000001"/>
    <n v="976335.96200000006"/>
    <n v="976.33596199999999"/>
    <x v="3"/>
  </r>
  <r>
    <n v="202308"/>
    <x v="36"/>
    <s v="2023"/>
    <s v="08"/>
    <n v="10018000"/>
    <x v="4"/>
    <x v="4"/>
    <n v="648309"/>
    <n v="1783354897"/>
    <n v="648.30899999999997"/>
    <n v="1783354.8970000001"/>
    <n v="1783.3548969999999"/>
    <x v="3"/>
  </r>
  <r>
    <n v="202308"/>
    <x v="36"/>
    <s v="2023"/>
    <s v="08"/>
    <n v="10018000"/>
    <x v="4"/>
    <x v="5"/>
    <n v="1505018"/>
    <n v="1986611903"/>
    <n v="1505.018"/>
    <n v="1986611.9029999999"/>
    <n v="1986.611903"/>
    <x v="3"/>
  </r>
  <r>
    <n v="202308"/>
    <x v="36"/>
    <s v="2023"/>
    <s v="08"/>
    <n v="10018000"/>
    <x v="4"/>
    <x v="6"/>
    <n v="764892"/>
    <n v="1921996745"/>
    <n v="764.89200000000005"/>
    <n v="1921996.7450000001"/>
    <n v="1921.9967449999999"/>
    <x v="3"/>
  </r>
  <r>
    <n v="202308"/>
    <x v="36"/>
    <s v="2023"/>
    <s v="08"/>
    <n v="10005000"/>
    <x v="5"/>
    <x v="0"/>
    <n v="965823"/>
    <n v="459683298"/>
    <n v="965.82299999999998"/>
    <n v="459683.29800000001"/>
    <n v="459.68329799999998"/>
    <x v="3"/>
  </r>
  <r>
    <n v="202308"/>
    <x v="36"/>
    <s v="2023"/>
    <s v="08"/>
    <n v="10005000"/>
    <x v="5"/>
    <x v="1"/>
    <n v="59109"/>
    <n v="170485396"/>
    <n v="59.109000000000002"/>
    <n v="170485.39600000001"/>
    <n v="170.48539600000001"/>
    <x v="3"/>
  </r>
  <r>
    <n v="202308"/>
    <x v="36"/>
    <s v="2023"/>
    <s v="08"/>
    <n v="10005000"/>
    <x v="5"/>
    <x v="2"/>
    <n v="94761"/>
    <n v="323293945"/>
    <n v="94.760999999999996"/>
    <n v="323293.94500000001"/>
    <n v="323.29394500000001"/>
    <x v="3"/>
  </r>
  <r>
    <n v="202308"/>
    <x v="36"/>
    <s v="2023"/>
    <s v="08"/>
    <n v="10005000"/>
    <x v="5"/>
    <x v="3"/>
    <n v="605277"/>
    <n v="673667370"/>
    <n v="605.27700000000004"/>
    <n v="673667.37"/>
    <n v="673.66737000000001"/>
    <x v="3"/>
  </r>
  <r>
    <n v="202308"/>
    <x v="36"/>
    <s v="2023"/>
    <s v="08"/>
    <n v="10005000"/>
    <x v="5"/>
    <x v="4"/>
    <n v="411805"/>
    <n v="792613687"/>
    <n v="411.80500000000001"/>
    <n v="792613.68700000003"/>
    <n v="792.61368700000003"/>
    <x v="3"/>
  </r>
  <r>
    <n v="202308"/>
    <x v="36"/>
    <s v="2023"/>
    <s v="08"/>
    <n v="10005000"/>
    <x v="5"/>
    <x v="5"/>
    <n v="829407"/>
    <n v="1027761005"/>
    <n v="829.40700000000004"/>
    <n v="1027761.005"/>
    <n v="1027.7610050000001"/>
    <x v="3"/>
  </r>
  <r>
    <n v="202308"/>
    <x v="36"/>
    <s v="2023"/>
    <s v="08"/>
    <n v="10005000"/>
    <x v="5"/>
    <x v="6"/>
    <n v="500479"/>
    <n v="1231210162"/>
    <n v="500.47899999999998"/>
    <n v="1231210.162"/>
    <n v="1231.2101620000001"/>
    <x v="3"/>
  </r>
  <r>
    <n v="202308"/>
    <x v="36"/>
    <s v="2023"/>
    <s v="08"/>
    <n v="66000000"/>
    <x v="6"/>
    <x v="0"/>
    <n v="8778912"/>
    <n v="4689640479"/>
    <n v="8778.9120000000003"/>
    <n v="4689640.4790000003"/>
    <n v="4689.6404789999997"/>
    <x v="3"/>
  </r>
  <r>
    <n v="202308"/>
    <x v="36"/>
    <s v="2023"/>
    <s v="08"/>
    <n v="66000000"/>
    <x v="6"/>
    <x v="1"/>
    <n v="475354"/>
    <n v="1446144372"/>
    <n v="475.35399999999998"/>
    <n v="1446144.372"/>
    <n v="1446.144372"/>
    <x v="3"/>
  </r>
  <r>
    <n v="202308"/>
    <x v="36"/>
    <s v="2023"/>
    <s v="08"/>
    <n v="66000000"/>
    <x v="6"/>
    <x v="2"/>
    <n v="756290"/>
    <n v="2623777871"/>
    <n v="756.29"/>
    <n v="2623777.8709999998"/>
    <n v="2623.7778709999998"/>
    <x v="3"/>
  </r>
  <r>
    <n v="202308"/>
    <x v="36"/>
    <s v="2023"/>
    <s v="08"/>
    <n v="66000000"/>
    <x v="6"/>
    <x v="3"/>
    <n v="4347288"/>
    <n v="5046990559"/>
    <n v="4347.2879999999996"/>
    <n v="5046990.5590000004"/>
    <n v="5046.9905589999998"/>
    <x v="3"/>
  </r>
  <r>
    <n v="202308"/>
    <x v="36"/>
    <s v="2023"/>
    <s v="08"/>
    <n v="66000000"/>
    <x v="6"/>
    <x v="4"/>
    <n v="3116439"/>
    <n v="7731580561"/>
    <n v="3116.4389999999999"/>
    <n v="7731580.5609999998"/>
    <n v="7731.5805609999998"/>
    <x v="3"/>
  </r>
  <r>
    <n v="202308"/>
    <x v="36"/>
    <s v="2023"/>
    <s v="08"/>
    <n v="66000000"/>
    <x v="6"/>
    <x v="5"/>
    <n v="7137132"/>
    <n v="9161030513"/>
    <n v="7137.1319999999996"/>
    <n v="9161030.5130000003"/>
    <n v="9161.0305129999997"/>
    <x v="3"/>
  </r>
  <r>
    <n v="202308"/>
    <x v="36"/>
    <s v="2023"/>
    <s v="08"/>
    <n v="66000000"/>
    <x v="6"/>
    <x v="6"/>
    <n v="3586965"/>
    <n v="10462827557"/>
    <n v="3586.9650000000001"/>
    <n v="10462827.557"/>
    <n v="10462.827557000001"/>
    <x v="3"/>
  </r>
  <r>
    <n v="202308"/>
    <x v="36"/>
    <s v="2023"/>
    <s v="08"/>
    <n v="10007000"/>
    <x v="7"/>
    <x v="0"/>
    <n v="1918263"/>
    <n v="967036924"/>
    <n v="1918.2629999999999"/>
    <n v="967036.924"/>
    <n v="967.036924"/>
    <x v="3"/>
  </r>
  <r>
    <n v="202308"/>
    <x v="36"/>
    <s v="2023"/>
    <s v="08"/>
    <n v="10007000"/>
    <x v="7"/>
    <x v="1"/>
    <n v="140012"/>
    <n v="362358648"/>
    <n v="140.012"/>
    <n v="362358.64799999999"/>
    <n v="362.35864800000002"/>
    <x v="3"/>
  </r>
  <r>
    <n v="202308"/>
    <x v="36"/>
    <s v="2023"/>
    <s v="08"/>
    <n v="10007000"/>
    <x v="7"/>
    <x v="2"/>
    <n v="193247"/>
    <n v="602067876"/>
    <n v="193.24700000000001"/>
    <n v="602067.87600000005"/>
    <n v="602.06787599999996"/>
    <x v="3"/>
  </r>
  <r>
    <n v="202308"/>
    <x v="36"/>
    <s v="2023"/>
    <s v="08"/>
    <n v="10007000"/>
    <x v="7"/>
    <x v="3"/>
    <n v="1232072"/>
    <n v="1482042292"/>
    <n v="1232.0719999999999"/>
    <n v="1482042.2919999999"/>
    <n v="1482.0422920000001"/>
    <x v="3"/>
  </r>
  <r>
    <n v="202308"/>
    <x v="36"/>
    <s v="2023"/>
    <s v="08"/>
    <n v="10007000"/>
    <x v="7"/>
    <x v="4"/>
    <n v="788988"/>
    <n v="1762046893"/>
    <n v="788.98800000000006"/>
    <n v="1762046.8929999999"/>
    <n v="1762.046893"/>
    <x v="3"/>
  </r>
  <r>
    <n v="202308"/>
    <x v="36"/>
    <s v="2023"/>
    <s v="08"/>
    <n v="10007000"/>
    <x v="7"/>
    <x v="5"/>
    <n v="1738679"/>
    <n v="2160049352"/>
    <n v="1738.6790000000001"/>
    <n v="2160049.352"/>
    <n v="2160.049352"/>
    <x v="3"/>
  </r>
  <r>
    <n v="202308"/>
    <x v="36"/>
    <s v="2023"/>
    <s v="08"/>
    <n v="10007000"/>
    <x v="7"/>
    <x v="6"/>
    <n v="983993"/>
    <n v="2763754388"/>
    <n v="983.99300000000005"/>
    <n v="2763754.3879999998"/>
    <n v="2763.7543879999998"/>
    <x v="3"/>
  </r>
  <r>
    <n v="202308"/>
    <x v="36"/>
    <s v="2023"/>
    <s v="08"/>
    <n v="10008000"/>
    <x v="8"/>
    <x v="0"/>
    <n v="618883"/>
    <n v="304938843"/>
    <n v="618.88300000000004"/>
    <n v="304938.84299999999"/>
    <n v="304.93884300000002"/>
    <x v="3"/>
  </r>
  <r>
    <n v="202308"/>
    <x v="36"/>
    <s v="2023"/>
    <s v="08"/>
    <n v="10008000"/>
    <x v="8"/>
    <x v="1"/>
    <n v="44315"/>
    <n v="105969237"/>
    <n v="44.314999999999998"/>
    <n v="105969.23699999999"/>
    <n v="105.96923700000001"/>
    <x v="3"/>
  </r>
  <r>
    <n v="202308"/>
    <x v="36"/>
    <s v="2023"/>
    <s v="08"/>
    <n v="10008000"/>
    <x v="8"/>
    <x v="2"/>
    <n v="64500"/>
    <n v="211344501"/>
    <n v="64.5"/>
    <n v="211344.50099999999"/>
    <n v="211.34450100000001"/>
    <x v="3"/>
  </r>
  <r>
    <n v="202308"/>
    <x v="36"/>
    <s v="2023"/>
    <s v="08"/>
    <n v="10008000"/>
    <x v="8"/>
    <x v="3"/>
    <n v="422233"/>
    <n v="497656177"/>
    <n v="422.233"/>
    <n v="497656.17700000003"/>
    <n v="497.65617700000001"/>
    <x v="3"/>
  </r>
  <r>
    <n v="202308"/>
    <x v="36"/>
    <s v="2023"/>
    <s v="08"/>
    <n v="10008000"/>
    <x v="8"/>
    <x v="4"/>
    <n v="398878"/>
    <n v="611122231"/>
    <n v="398.87799999999999"/>
    <n v="611122.23100000003"/>
    <n v="611.12223100000006"/>
    <x v="3"/>
  </r>
  <r>
    <n v="202308"/>
    <x v="36"/>
    <s v="2023"/>
    <s v="08"/>
    <n v="10008000"/>
    <x v="8"/>
    <x v="5"/>
    <n v="571207"/>
    <n v="691931469"/>
    <n v="571.20699999999999"/>
    <n v="691931.46900000004"/>
    <n v="691.93146899999999"/>
    <x v="3"/>
  </r>
  <r>
    <n v="202308"/>
    <x v="36"/>
    <s v="2023"/>
    <s v="08"/>
    <n v="10008000"/>
    <x v="8"/>
    <x v="6"/>
    <n v="323104"/>
    <n v="900769666"/>
    <n v="323.10399999999998"/>
    <n v="900769.66599999997"/>
    <n v="900.76966600000003"/>
    <x v="3"/>
  </r>
  <r>
    <n v="202308"/>
    <x v="36"/>
    <s v="2023"/>
    <s v="08"/>
    <n v="10009000"/>
    <x v="9"/>
    <x v="0"/>
    <n v="747028"/>
    <n v="357648703"/>
    <n v="747.02800000000002"/>
    <n v="357648.70299999998"/>
    <n v="357.64870300000001"/>
    <x v="3"/>
  </r>
  <r>
    <n v="202308"/>
    <x v="36"/>
    <s v="2023"/>
    <s v="08"/>
    <n v="10009000"/>
    <x v="9"/>
    <x v="1"/>
    <n v="61134"/>
    <n v="150987395"/>
    <n v="61.134"/>
    <n v="150987.39499999999"/>
    <n v="150.98739499999999"/>
    <x v="3"/>
  </r>
  <r>
    <n v="202308"/>
    <x v="36"/>
    <s v="2023"/>
    <s v="08"/>
    <n v="10009000"/>
    <x v="9"/>
    <x v="2"/>
    <n v="84125"/>
    <n v="262200254"/>
    <n v="84.125"/>
    <n v="262200.25400000002"/>
    <n v="262.20025399999997"/>
    <x v="3"/>
  </r>
  <r>
    <n v="202308"/>
    <x v="36"/>
    <s v="2023"/>
    <s v="08"/>
    <n v="10009000"/>
    <x v="9"/>
    <x v="3"/>
    <n v="582558"/>
    <n v="742145989"/>
    <n v="582.55799999999999"/>
    <n v="742145.98899999994"/>
    <n v="742.14598899999999"/>
    <x v="3"/>
  </r>
  <r>
    <n v="202308"/>
    <x v="36"/>
    <s v="2023"/>
    <s v="08"/>
    <n v="10009000"/>
    <x v="9"/>
    <x v="4"/>
    <n v="348216"/>
    <n v="698367741"/>
    <n v="348.21600000000001"/>
    <n v="698367.74100000004"/>
    <n v="698.36774100000002"/>
    <x v="3"/>
  </r>
  <r>
    <n v="202308"/>
    <x v="36"/>
    <s v="2023"/>
    <s v="08"/>
    <n v="10009000"/>
    <x v="9"/>
    <x v="5"/>
    <n v="717574"/>
    <n v="896889075"/>
    <n v="717.57399999999996"/>
    <n v="896889.07499999995"/>
    <n v="896.88907500000005"/>
    <x v="3"/>
  </r>
  <r>
    <n v="202308"/>
    <x v="36"/>
    <s v="2023"/>
    <s v="08"/>
    <n v="10009000"/>
    <x v="9"/>
    <x v="6"/>
    <n v="404859"/>
    <n v="1144082346"/>
    <n v="404.85899999999998"/>
    <n v="1144082.3459999999"/>
    <n v="1144.0823459999999"/>
    <x v="3"/>
  </r>
  <r>
    <n v="202308"/>
    <x v="36"/>
    <s v="2023"/>
    <s v="08"/>
    <n v="10010000"/>
    <x v="10"/>
    <x v="0"/>
    <n v="533117"/>
    <n v="253533849"/>
    <n v="533.11699999999996"/>
    <n v="253533.84899999999"/>
    <n v="253.533849"/>
    <x v="3"/>
  </r>
  <r>
    <n v="202308"/>
    <x v="36"/>
    <s v="2023"/>
    <s v="08"/>
    <n v="10010000"/>
    <x v="10"/>
    <x v="1"/>
    <n v="40391"/>
    <n v="99654261"/>
    <n v="40.390999999999998"/>
    <n v="99654.260999999999"/>
    <n v="99.654261000000005"/>
    <x v="3"/>
  </r>
  <r>
    <n v="202308"/>
    <x v="36"/>
    <s v="2023"/>
    <s v="08"/>
    <n v="10010000"/>
    <x v="10"/>
    <x v="2"/>
    <n v="58787"/>
    <n v="187263328"/>
    <n v="58.786999999999999"/>
    <n v="187263.32800000001"/>
    <n v="187.263328"/>
    <x v="3"/>
  </r>
  <r>
    <n v="202308"/>
    <x v="36"/>
    <s v="2023"/>
    <s v="08"/>
    <n v="10010000"/>
    <x v="10"/>
    <x v="3"/>
    <n v="428913"/>
    <n v="501053282"/>
    <n v="428.91300000000001"/>
    <n v="501053.28200000001"/>
    <n v="501.05328200000002"/>
    <x v="3"/>
  </r>
  <r>
    <n v="202308"/>
    <x v="36"/>
    <s v="2023"/>
    <s v="08"/>
    <n v="10010000"/>
    <x v="10"/>
    <x v="4"/>
    <n v="250690"/>
    <n v="464172402"/>
    <n v="250.69"/>
    <n v="464172.402"/>
    <n v="464.17240199999998"/>
    <x v="3"/>
  </r>
  <r>
    <n v="202308"/>
    <x v="36"/>
    <s v="2023"/>
    <s v="08"/>
    <n v="10010000"/>
    <x v="10"/>
    <x v="5"/>
    <n v="537634"/>
    <n v="679131096"/>
    <n v="537.63400000000001"/>
    <n v="679131.09600000002"/>
    <n v="679.13109599999996"/>
    <x v="3"/>
  </r>
  <r>
    <n v="202308"/>
    <x v="36"/>
    <s v="2023"/>
    <s v="08"/>
    <n v="10010000"/>
    <x v="10"/>
    <x v="6"/>
    <n v="296588"/>
    <n v="822051849"/>
    <n v="296.58800000000002"/>
    <n v="822051.84900000005"/>
    <n v="822.05184899999995"/>
    <x v="3"/>
  </r>
  <r>
    <n v="202308"/>
    <x v="36"/>
    <s v="2023"/>
    <s v="08"/>
    <n v="10020000"/>
    <x v="11"/>
    <x v="0"/>
    <n v="555489"/>
    <n v="278791001"/>
    <n v="555.48900000000003"/>
    <n v="278791.00099999999"/>
    <n v="278.79100099999999"/>
    <x v="3"/>
  </r>
  <r>
    <n v="202308"/>
    <x v="36"/>
    <s v="2023"/>
    <s v="08"/>
    <n v="10020000"/>
    <x v="11"/>
    <x v="1"/>
    <n v="37693"/>
    <n v="103527996"/>
    <n v="37.692999999999998"/>
    <n v="103527.996"/>
    <n v="103.527996"/>
    <x v="3"/>
  </r>
  <r>
    <n v="202308"/>
    <x v="36"/>
    <s v="2023"/>
    <s v="08"/>
    <n v="10020000"/>
    <x v="11"/>
    <x v="2"/>
    <n v="58453"/>
    <n v="239016113"/>
    <n v="58.453000000000003"/>
    <n v="239016.11300000001"/>
    <n v="239.01611299999999"/>
    <x v="3"/>
  </r>
  <r>
    <n v="202308"/>
    <x v="36"/>
    <s v="2023"/>
    <s v="08"/>
    <n v="10020000"/>
    <x v="11"/>
    <x v="3"/>
    <n v="327002"/>
    <n v="400334481"/>
    <n v="327.00200000000001"/>
    <n v="400334.48100000003"/>
    <n v="400.33448099999998"/>
    <x v="3"/>
  </r>
  <r>
    <n v="202308"/>
    <x v="36"/>
    <s v="2023"/>
    <s v="08"/>
    <n v="10020000"/>
    <x v="11"/>
    <x v="4"/>
    <n v="211347"/>
    <n v="504513700"/>
    <n v="211.34700000000001"/>
    <n v="504513.7"/>
    <n v="504.51369999999997"/>
    <x v="3"/>
  </r>
  <r>
    <n v="202308"/>
    <x v="36"/>
    <s v="2023"/>
    <s v="08"/>
    <n v="10020000"/>
    <x v="11"/>
    <x v="5"/>
    <n v="535738"/>
    <n v="715703353"/>
    <n v="535.73800000000006"/>
    <n v="715703.353"/>
    <n v="715.70335299999999"/>
    <x v="3"/>
  </r>
  <r>
    <n v="202308"/>
    <x v="36"/>
    <s v="2023"/>
    <s v="08"/>
    <n v="10020000"/>
    <x v="11"/>
    <x v="6"/>
    <n v="270214"/>
    <n v="767798446"/>
    <n v="270.214"/>
    <n v="767798.446"/>
    <n v="767.79844600000001"/>
    <x v="3"/>
  </r>
  <r>
    <n v="202308"/>
    <x v="36"/>
    <s v="2023"/>
    <s v="08"/>
    <n v="67000000"/>
    <x v="12"/>
    <x v="0"/>
    <n v="3986305"/>
    <n v="1951207644"/>
    <n v="3986.3049999999998"/>
    <n v="1951207.6440000001"/>
    <n v="1951.2076440000001"/>
    <x v="3"/>
  </r>
  <r>
    <n v="202308"/>
    <x v="36"/>
    <s v="2023"/>
    <s v="08"/>
    <n v="67000000"/>
    <x v="12"/>
    <x v="1"/>
    <n v="247601"/>
    <n v="613954775"/>
    <n v="247.601"/>
    <n v="613954.77500000002"/>
    <n v="613.95477500000004"/>
    <x v="3"/>
  </r>
  <r>
    <n v="202308"/>
    <x v="36"/>
    <s v="2023"/>
    <s v="08"/>
    <n v="67000000"/>
    <x v="12"/>
    <x v="2"/>
    <n v="447610"/>
    <n v="1453145727"/>
    <n v="447.61"/>
    <n v="1453145.727"/>
    <n v="1453.1457270000001"/>
    <x v="3"/>
  </r>
  <r>
    <n v="202308"/>
    <x v="36"/>
    <s v="2023"/>
    <s v="08"/>
    <n v="67000000"/>
    <x v="12"/>
    <x v="3"/>
    <n v="2365630"/>
    <n v="2770733579"/>
    <n v="2365.63"/>
    <n v="2770733.5789999999"/>
    <n v="2770.7335790000002"/>
    <x v="3"/>
  </r>
  <r>
    <n v="202308"/>
    <x v="36"/>
    <s v="2023"/>
    <s v="08"/>
    <n v="67000000"/>
    <x v="12"/>
    <x v="4"/>
    <n v="1553125"/>
    <n v="3525801155"/>
    <n v="1553.125"/>
    <n v="3525801.1549999998"/>
    <n v="3525.8011550000001"/>
    <x v="3"/>
  </r>
  <r>
    <n v="202308"/>
    <x v="36"/>
    <s v="2023"/>
    <s v="08"/>
    <n v="67000000"/>
    <x v="12"/>
    <x v="5"/>
    <n v="3851774"/>
    <n v="4906388830"/>
    <n v="3851.7739999999999"/>
    <n v="4906388.83"/>
    <n v="4906.3888299999999"/>
    <x v="3"/>
  </r>
  <r>
    <n v="202308"/>
    <x v="36"/>
    <s v="2023"/>
    <s v="08"/>
    <n v="67000000"/>
    <x v="12"/>
    <x v="6"/>
    <n v="2055706"/>
    <n v="5531364224"/>
    <n v="2055.7060000000001"/>
    <n v="5531364.2240000004"/>
    <n v="5531.3642239999999"/>
    <x v="3"/>
  </r>
  <r>
    <n v="202308"/>
    <x v="36"/>
    <s v="2023"/>
    <s v="08"/>
    <n v="64000000"/>
    <x v="13"/>
    <x v="0"/>
    <n v="6460897"/>
    <n v="3481589455"/>
    <n v="6460.8969999999999"/>
    <n v="3481589.4550000001"/>
    <n v="3481.5894549999998"/>
    <x v="3"/>
  </r>
  <r>
    <n v="202308"/>
    <x v="36"/>
    <s v="2023"/>
    <s v="08"/>
    <n v="64000000"/>
    <x v="13"/>
    <x v="1"/>
    <n v="371799"/>
    <n v="959524410"/>
    <n v="371.79899999999998"/>
    <n v="959524.41"/>
    <n v="959.52440999999999"/>
    <x v="3"/>
  </r>
  <r>
    <n v="202308"/>
    <x v="36"/>
    <s v="2023"/>
    <s v="08"/>
    <n v="64000000"/>
    <x v="13"/>
    <x v="2"/>
    <n v="673658"/>
    <n v="2236170921"/>
    <n v="673.65800000000002"/>
    <n v="2236170.9210000001"/>
    <n v="2236.1709209999999"/>
    <x v="3"/>
  </r>
  <r>
    <n v="202308"/>
    <x v="36"/>
    <s v="2023"/>
    <s v="08"/>
    <n v="64000000"/>
    <x v="13"/>
    <x v="3"/>
    <n v="3573764"/>
    <n v="4068566539"/>
    <n v="3573.7640000000001"/>
    <n v="4068566.5389999999"/>
    <n v="4068.5665389999999"/>
    <x v="3"/>
  </r>
  <r>
    <n v="202308"/>
    <x v="36"/>
    <s v="2023"/>
    <s v="08"/>
    <n v="64000000"/>
    <x v="13"/>
    <x v="4"/>
    <n v="2659536"/>
    <n v="5260620313"/>
    <n v="2659.5360000000001"/>
    <n v="5260620.3130000001"/>
    <n v="5260.6203130000004"/>
    <x v="3"/>
  </r>
  <r>
    <n v="202308"/>
    <x v="36"/>
    <s v="2023"/>
    <s v="08"/>
    <n v="64000000"/>
    <x v="13"/>
    <x v="5"/>
    <n v="6035937"/>
    <n v="7775634661"/>
    <n v="6035.9369999999999"/>
    <n v="7775634.6610000003"/>
    <n v="7775.6346610000001"/>
    <x v="3"/>
  </r>
  <r>
    <n v="202308"/>
    <x v="36"/>
    <s v="2023"/>
    <s v="08"/>
    <n v="64000000"/>
    <x v="13"/>
    <x v="6"/>
    <n v="3041540"/>
    <n v="8771308220"/>
    <n v="3041.54"/>
    <n v="8771308.2200000007"/>
    <n v="8771.3082200000008"/>
    <x v="3"/>
  </r>
  <r>
    <n v="202308"/>
    <x v="36"/>
    <s v="2023"/>
    <s v="08"/>
    <n v="10013000"/>
    <x v="14"/>
    <x v="0"/>
    <n v="930146"/>
    <n v="472733896"/>
    <n v="930.14599999999996"/>
    <n v="472733.89600000001"/>
    <n v="472.73389600000002"/>
    <x v="3"/>
  </r>
  <r>
    <n v="202308"/>
    <x v="36"/>
    <s v="2023"/>
    <s v="08"/>
    <n v="10013000"/>
    <x v="14"/>
    <x v="1"/>
    <n v="66228"/>
    <n v="157146433"/>
    <n v="66.227999999999994"/>
    <n v="157146.43299999999"/>
    <n v="157.146433"/>
    <x v="3"/>
  </r>
  <r>
    <n v="202308"/>
    <x v="36"/>
    <s v="2023"/>
    <s v="08"/>
    <n v="10013000"/>
    <x v="14"/>
    <x v="2"/>
    <n v="112731"/>
    <n v="359323427"/>
    <n v="112.73099999999999"/>
    <n v="359323.42700000003"/>
    <n v="359.32342699999998"/>
    <x v="3"/>
  </r>
  <r>
    <n v="202308"/>
    <x v="36"/>
    <s v="2023"/>
    <s v="08"/>
    <n v="10013000"/>
    <x v="14"/>
    <x v="3"/>
    <n v="703740"/>
    <n v="788158505"/>
    <n v="703.74"/>
    <n v="788158.505"/>
    <n v="788.15850499999999"/>
    <x v="3"/>
  </r>
  <r>
    <n v="202308"/>
    <x v="36"/>
    <s v="2023"/>
    <s v="08"/>
    <n v="10013000"/>
    <x v="14"/>
    <x v="4"/>
    <n v="437689"/>
    <n v="821056038"/>
    <n v="437.68900000000002"/>
    <n v="821056.03799999994"/>
    <n v="821.05603799999994"/>
    <x v="3"/>
  </r>
  <r>
    <n v="202308"/>
    <x v="36"/>
    <s v="2023"/>
    <s v="08"/>
    <n v="10013000"/>
    <x v="14"/>
    <x v="5"/>
    <n v="947744"/>
    <n v="1210065699"/>
    <n v="947.74400000000003"/>
    <n v="1210065.699"/>
    <n v="1210.065699"/>
    <x v="3"/>
  </r>
  <r>
    <n v="202308"/>
    <x v="36"/>
    <s v="2023"/>
    <s v="08"/>
    <n v="10013000"/>
    <x v="14"/>
    <x v="6"/>
    <n v="552629"/>
    <n v="1695330095"/>
    <n v="552.62900000000002"/>
    <n v="1695330.095"/>
    <n v="1695.330095"/>
    <x v="3"/>
  </r>
  <r>
    <n v="202308"/>
    <x v="36"/>
    <s v="2023"/>
    <s v="08"/>
    <n v="10017000"/>
    <x v="15"/>
    <x v="0"/>
    <n v="873384"/>
    <n v="428738028"/>
    <n v="873.38400000000001"/>
    <n v="428738.02799999999"/>
    <n v="428.73802799999999"/>
    <x v="3"/>
  </r>
  <r>
    <n v="202308"/>
    <x v="36"/>
    <s v="2023"/>
    <s v="08"/>
    <n v="10017000"/>
    <x v="15"/>
    <x v="1"/>
    <n v="54571"/>
    <n v="143499978"/>
    <n v="54.570999999999998"/>
    <n v="143499.978"/>
    <n v="143.499978"/>
    <x v="3"/>
  </r>
  <r>
    <n v="202308"/>
    <x v="36"/>
    <s v="2023"/>
    <s v="08"/>
    <n v="10017000"/>
    <x v="15"/>
    <x v="2"/>
    <n v="73440"/>
    <n v="261948788"/>
    <n v="73.44"/>
    <n v="261948.788"/>
    <n v="261.94878799999998"/>
    <x v="3"/>
  </r>
  <r>
    <n v="202308"/>
    <x v="36"/>
    <s v="2023"/>
    <s v="08"/>
    <n v="10017000"/>
    <x v="15"/>
    <x v="3"/>
    <n v="472633"/>
    <n v="484494615"/>
    <n v="472.63299999999998"/>
    <n v="484494.61499999999"/>
    <n v="484.49461500000001"/>
    <x v="3"/>
  </r>
  <r>
    <n v="202308"/>
    <x v="36"/>
    <s v="2023"/>
    <s v="08"/>
    <n v="10017000"/>
    <x v="15"/>
    <x v="4"/>
    <n v="354518"/>
    <n v="693653593"/>
    <n v="354.51799999999997"/>
    <n v="693653.59299999999"/>
    <n v="693.653593"/>
    <x v="3"/>
  </r>
  <r>
    <n v="202308"/>
    <x v="36"/>
    <s v="2023"/>
    <s v="08"/>
    <n v="10017000"/>
    <x v="15"/>
    <x v="5"/>
    <n v="808769"/>
    <n v="891412656"/>
    <n v="808.76900000000001"/>
    <n v="891412.65599999996"/>
    <n v="891.41265599999997"/>
    <x v="3"/>
  </r>
  <r>
    <n v="202308"/>
    <x v="36"/>
    <s v="2023"/>
    <s v="08"/>
    <n v="10017000"/>
    <x v="15"/>
    <x v="6"/>
    <n v="452086"/>
    <n v="1100154177"/>
    <n v="452.08600000000001"/>
    <n v="1100154.1769999999"/>
    <n v="1100.1541769999999"/>
    <x v="3"/>
  </r>
  <r>
    <n v="202308"/>
    <x v="36"/>
    <s v="2023"/>
    <s v="08"/>
    <n v="10002000"/>
    <x v="16"/>
    <x v="0"/>
    <n v="706802"/>
    <n v="333895943"/>
    <n v="706.80200000000002"/>
    <n v="333895.94300000003"/>
    <n v="333.89594299999999"/>
    <x v="3"/>
  </r>
  <r>
    <n v="202308"/>
    <x v="36"/>
    <s v="2023"/>
    <s v="08"/>
    <n v="10002000"/>
    <x v="16"/>
    <x v="1"/>
    <n v="46403"/>
    <n v="121534331"/>
    <n v="46.402999999999999"/>
    <n v="121534.33100000001"/>
    <n v="121.53433099999999"/>
    <x v="3"/>
  </r>
  <r>
    <n v="202308"/>
    <x v="36"/>
    <s v="2023"/>
    <s v="08"/>
    <n v="10002000"/>
    <x v="16"/>
    <x v="2"/>
    <n v="77460"/>
    <n v="258001293"/>
    <n v="77.459999999999994"/>
    <n v="258001.29300000001"/>
    <n v="258.00129299999998"/>
    <x v="3"/>
  </r>
  <r>
    <n v="202308"/>
    <x v="36"/>
    <s v="2023"/>
    <s v="08"/>
    <n v="10002000"/>
    <x v="16"/>
    <x v="3"/>
    <n v="422958"/>
    <n v="473605220"/>
    <n v="422.95800000000003"/>
    <n v="473605.22"/>
    <n v="473.60521999999997"/>
    <x v="3"/>
  </r>
  <r>
    <n v="202308"/>
    <x v="36"/>
    <s v="2023"/>
    <s v="08"/>
    <n v="10002000"/>
    <x v="16"/>
    <x v="4"/>
    <n v="321983"/>
    <n v="620979930"/>
    <n v="321.983"/>
    <n v="620979.93000000005"/>
    <n v="620.97992999999997"/>
    <x v="3"/>
  </r>
  <r>
    <n v="202308"/>
    <x v="36"/>
    <s v="2023"/>
    <s v="08"/>
    <n v="10002000"/>
    <x v="16"/>
    <x v="5"/>
    <n v="727325"/>
    <n v="824482639"/>
    <n v="727.32500000000005"/>
    <n v="824482.63899999997"/>
    <n v="824.48263899999995"/>
    <x v="3"/>
  </r>
  <r>
    <n v="202308"/>
    <x v="36"/>
    <s v="2023"/>
    <s v="08"/>
    <n v="10002000"/>
    <x v="16"/>
    <x v="6"/>
    <n v="365264"/>
    <n v="1070205634"/>
    <n v="365.26400000000001"/>
    <n v="1070205.6340000001"/>
    <n v="1070.2056339999999"/>
    <x v="3"/>
  </r>
  <r>
    <n v="202308"/>
    <x v="36"/>
    <s v="2023"/>
    <s v="08"/>
    <n v="10015000"/>
    <x v="17"/>
    <x v="0"/>
    <n v="502121"/>
    <n v="281742837"/>
    <n v="502.12099999999998"/>
    <n v="281742.837"/>
    <n v="281.74283700000001"/>
    <x v="3"/>
  </r>
  <r>
    <n v="202308"/>
    <x v="36"/>
    <s v="2023"/>
    <s v="08"/>
    <n v="10015000"/>
    <x v="17"/>
    <x v="1"/>
    <n v="31753"/>
    <n v="77223344"/>
    <n v="31.753"/>
    <n v="77223.343999999997"/>
    <n v="77.223343999999997"/>
    <x v="3"/>
  </r>
  <r>
    <n v="202308"/>
    <x v="36"/>
    <s v="2023"/>
    <s v="08"/>
    <n v="10015000"/>
    <x v="17"/>
    <x v="2"/>
    <n v="52497"/>
    <n v="194065006"/>
    <n v="52.497"/>
    <n v="194065.00599999999"/>
    <n v="194.06500600000001"/>
    <x v="3"/>
  </r>
  <r>
    <n v="202308"/>
    <x v="36"/>
    <s v="2023"/>
    <s v="08"/>
    <n v="10015000"/>
    <x v="17"/>
    <x v="3"/>
    <n v="307674"/>
    <n v="315125990"/>
    <n v="307.67399999999998"/>
    <n v="315125.99"/>
    <n v="315.12599"/>
    <x v="3"/>
  </r>
  <r>
    <n v="202308"/>
    <x v="36"/>
    <s v="2023"/>
    <s v="08"/>
    <n v="10015000"/>
    <x v="17"/>
    <x v="4"/>
    <n v="215833"/>
    <n v="400034986"/>
    <n v="215.833"/>
    <n v="400034.98599999998"/>
    <n v="400.034986"/>
    <x v="3"/>
  </r>
  <r>
    <n v="202308"/>
    <x v="36"/>
    <s v="2023"/>
    <s v="08"/>
    <n v="10015000"/>
    <x v="17"/>
    <x v="5"/>
    <n v="453286"/>
    <n v="551700395"/>
    <n v="453.286"/>
    <n v="551700.39500000002"/>
    <n v="551.70039499999996"/>
    <x v="3"/>
  </r>
  <r>
    <n v="202308"/>
    <x v="36"/>
    <s v="2023"/>
    <s v="08"/>
    <n v="10015000"/>
    <x v="17"/>
    <x v="6"/>
    <n v="242792"/>
    <n v="680464783"/>
    <n v="242.792"/>
    <n v="680464.78300000005"/>
    <n v="680.46478300000001"/>
    <x v="3"/>
  </r>
  <r>
    <n v="202308"/>
    <x v="36"/>
    <s v="2023"/>
    <s v="08"/>
    <n v="10014000"/>
    <x v="18"/>
    <x v="0"/>
    <n v="248913"/>
    <n v="119388523"/>
    <n v="248.91300000000001"/>
    <n v="119388.523"/>
    <n v="119.38852300000001"/>
    <x v="3"/>
  </r>
  <r>
    <n v="202308"/>
    <x v="36"/>
    <s v="2023"/>
    <s v="08"/>
    <n v="10014000"/>
    <x v="18"/>
    <x v="1"/>
    <n v="18499"/>
    <n v="42381922"/>
    <n v="18.498999999999999"/>
    <n v="42381.921999999999"/>
    <n v="42.381922000000003"/>
    <x v="3"/>
  </r>
  <r>
    <n v="202308"/>
    <x v="36"/>
    <s v="2023"/>
    <s v="08"/>
    <n v="10014000"/>
    <x v="18"/>
    <x v="2"/>
    <n v="27490"/>
    <n v="93513188"/>
    <n v="27.49"/>
    <n v="93513.187999999995"/>
    <n v="93.513188"/>
    <x v="3"/>
  </r>
  <r>
    <n v="202308"/>
    <x v="36"/>
    <s v="2023"/>
    <s v="08"/>
    <n v="10014000"/>
    <x v="18"/>
    <x v="3"/>
    <n v="173003"/>
    <n v="177757683"/>
    <n v="173.00299999999999"/>
    <n v="177757.68299999999"/>
    <n v="177.75768299999999"/>
    <x v="3"/>
  </r>
  <r>
    <n v="202308"/>
    <x v="36"/>
    <s v="2023"/>
    <s v="08"/>
    <n v="10014000"/>
    <x v="18"/>
    <x v="4"/>
    <n v="110835"/>
    <n v="197282658"/>
    <n v="110.83499999999999"/>
    <n v="197282.658"/>
    <n v="197.282658"/>
    <x v="3"/>
  </r>
  <r>
    <n v="202308"/>
    <x v="36"/>
    <s v="2023"/>
    <s v="08"/>
    <n v="10014000"/>
    <x v="18"/>
    <x v="5"/>
    <n v="229405"/>
    <n v="277490307"/>
    <n v="229.405"/>
    <n v="277490.30699999997"/>
    <n v="277.49030699999997"/>
    <x v="3"/>
  </r>
  <r>
    <n v="202308"/>
    <x v="36"/>
    <s v="2023"/>
    <s v="08"/>
    <n v="10014000"/>
    <x v="18"/>
    <x v="6"/>
    <n v="116768"/>
    <n v="344888874"/>
    <n v="116.768"/>
    <n v="344888.87400000001"/>
    <n v="344.88887399999999"/>
    <x v="3"/>
  </r>
  <r>
    <n v="202308"/>
    <x v="36"/>
    <s v="2023"/>
    <s v="08"/>
    <n v="10016000"/>
    <x v="19"/>
    <x v="0"/>
    <n v="109750"/>
    <n v="50016052"/>
    <n v="109.75"/>
    <n v="50016.052000000003"/>
    <n v="50.016052000000002"/>
    <x v="3"/>
  </r>
  <r>
    <n v="202308"/>
    <x v="36"/>
    <s v="2023"/>
    <s v="08"/>
    <n v="10016000"/>
    <x v="19"/>
    <x v="1"/>
    <n v="8533"/>
    <n v="21945815"/>
    <n v="8.5329999999999995"/>
    <n v="21945.814999999999"/>
    <n v="21.945815"/>
    <x v="3"/>
  </r>
  <r>
    <n v="202308"/>
    <x v="36"/>
    <s v="2023"/>
    <s v="08"/>
    <n v="10016000"/>
    <x v="19"/>
    <x v="2"/>
    <n v="14155"/>
    <n v="48763129"/>
    <n v="14.154999999999999"/>
    <n v="48763.129000000001"/>
    <n v="48.763128999999999"/>
    <x v="3"/>
  </r>
  <r>
    <n v="202308"/>
    <x v="36"/>
    <s v="2023"/>
    <s v="08"/>
    <n v="10016000"/>
    <x v="19"/>
    <x v="3"/>
    <n v="71505"/>
    <n v="94981012"/>
    <n v="71.504999999999995"/>
    <n v="94981.012000000002"/>
    <n v="94.981012000000007"/>
    <x v="3"/>
  </r>
  <r>
    <n v="202308"/>
    <x v="36"/>
    <s v="2023"/>
    <s v="08"/>
    <n v="10016000"/>
    <x v="19"/>
    <x v="4"/>
    <n v="56483"/>
    <n v="96959357"/>
    <n v="56.482999999999997"/>
    <n v="96959.357000000004"/>
    <n v="96.959356999999997"/>
    <x v="3"/>
  </r>
  <r>
    <n v="202308"/>
    <x v="36"/>
    <s v="2023"/>
    <s v="08"/>
    <n v="10016000"/>
    <x v="19"/>
    <x v="5"/>
    <n v="114377"/>
    <n v="127633353"/>
    <n v="114.377"/>
    <n v="127633.353"/>
    <n v="127.633353"/>
    <x v="3"/>
  </r>
  <r>
    <n v="202308"/>
    <x v="36"/>
    <s v="2023"/>
    <s v="08"/>
    <n v="10016000"/>
    <x v="19"/>
    <x v="6"/>
    <n v="53156"/>
    <n v="147196978"/>
    <n v="53.155999999999999"/>
    <n v="147196.978"/>
    <n v="147.196978"/>
    <x v="3"/>
  </r>
  <r>
    <n v="202308"/>
    <x v="36"/>
    <s v="2023"/>
    <s v="08"/>
    <s v="9002000"/>
    <x v="20"/>
    <x v="0"/>
    <n v="93739"/>
    <n v="44932871"/>
    <n v="93.739000000000004"/>
    <n v="44932.870999999999"/>
    <n v="44.932870999999999"/>
    <x v="3"/>
  </r>
  <r>
    <n v="202308"/>
    <x v="36"/>
    <s v="2023"/>
    <s v="08"/>
    <s v="9002000"/>
    <x v="20"/>
    <x v="1"/>
    <n v="6504"/>
    <n v="15757648"/>
    <n v="6.5039999999999996"/>
    <n v="15757.647999999999"/>
    <n v="15.757648"/>
    <x v="3"/>
  </r>
  <r>
    <n v="202308"/>
    <x v="36"/>
    <s v="2023"/>
    <s v="08"/>
    <s v="9002000"/>
    <x v="20"/>
    <x v="2"/>
    <n v="11491"/>
    <n v="37230557"/>
    <n v="11.491"/>
    <n v="37230.557000000001"/>
    <n v="37.230556999999997"/>
    <x v="3"/>
  </r>
  <r>
    <n v="202308"/>
    <x v="36"/>
    <s v="2023"/>
    <s v="08"/>
    <s v="9002000"/>
    <x v="20"/>
    <x v="3"/>
    <n v="49873"/>
    <n v="73530173"/>
    <n v="49.872999999999998"/>
    <n v="73530.172999999995"/>
    <n v="73.530173000000005"/>
    <x v="3"/>
  </r>
  <r>
    <n v="202308"/>
    <x v="36"/>
    <s v="2023"/>
    <s v="08"/>
    <s v="9002000"/>
    <x v="20"/>
    <x v="4"/>
    <n v="44604"/>
    <n v="79759933"/>
    <n v="44.603999999999999"/>
    <n v="79759.933000000005"/>
    <n v="79.759933000000004"/>
    <x v="3"/>
  </r>
  <r>
    <n v="202308"/>
    <x v="36"/>
    <s v="2023"/>
    <s v="08"/>
    <s v="9002000"/>
    <x v="20"/>
    <x v="5"/>
    <n v="118882"/>
    <n v="129601239"/>
    <n v="118.88200000000001"/>
    <n v="129601.239"/>
    <n v="129.60123899999999"/>
    <x v="3"/>
  </r>
  <r>
    <n v="202308"/>
    <x v="36"/>
    <s v="2023"/>
    <s v="08"/>
    <s v="9002000"/>
    <x v="20"/>
    <x v="6"/>
    <n v="43464"/>
    <n v="110075119"/>
    <n v="43.463999999999999"/>
    <n v="110075.11900000001"/>
    <n v="110.075119"/>
    <x v="3"/>
  </r>
  <r>
    <n v="202308"/>
    <x v="36"/>
    <s v="2023"/>
    <s v="08"/>
    <n v="9007000"/>
    <x v="21"/>
    <x v="0"/>
    <n v="16526"/>
    <n v="8189725"/>
    <n v="16.526"/>
    <n v="8189.7250000000004"/>
    <n v="8.1897249999999993"/>
    <x v="3"/>
  </r>
  <r>
    <n v="202308"/>
    <x v="36"/>
    <s v="2023"/>
    <s v="08"/>
    <n v="9007000"/>
    <x v="21"/>
    <x v="1"/>
    <n v="1084"/>
    <n v="2671448"/>
    <n v="1.0840000000000001"/>
    <n v="2671.4479999999999"/>
    <n v="2.6714479999999998"/>
    <x v="3"/>
  </r>
  <r>
    <n v="202308"/>
    <x v="36"/>
    <s v="2023"/>
    <s v="08"/>
    <n v="9007000"/>
    <x v="21"/>
    <x v="2"/>
    <n v="1914"/>
    <n v="5475995"/>
    <n v="1.9139999999999999"/>
    <n v="5475.9949999999999"/>
    <n v="5.4759950000000002"/>
    <x v="3"/>
  </r>
  <r>
    <n v="202308"/>
    <x v="36"/>
    <s v="2023"/>
    <s v="08"/>
    <n v="9007000"/>
    <x v="21"/>
    <x v="3"/>
    <n v="9669"/>
    <n v="13970001"/>
    <n v="9.6690000000000005"/>
    <n v="13970.001"/>
    <n v="13.970001"/>
    <x v="3"/>
  </r>
  <r>
    <n v="202308"/>
    <x v="36"/>
    <s v="2023"/>
    <s v="08"/>
    <n v="9007000"/>
    <x v="21"/>
    <x v="4"/>
    <n v="8109"/>
    <n v="16140480"/>
    <n v="8.109"/>
    <n v="16140.48"/>
    <n v="16.14048"/>
    <x v="3"/>
  </r>
  <r>
    <n v="202308"/>
    <x v="36"/>
    <s v="2023"/>
    <s v="08"/>
    <n v="9007000"/>
    <x v="21"/>
    <x v="5"/>
    <n v="16031"/>
    <n v="18158439"/>
    <n v="16.030999999999999"/>
    <n v="18158.438999999998"/>
    <n v="18.158439000000001"/>
    <x v="3"/>
  </r>
  <r>
    <n v="202308"/>
    <x v="36"/>
    <s v="2023"/>
    <s v="08"/>
    <n v="9007000"/>
    <x v="21"/>
    <x v="6"/>
    <n v="7773"/>
    <n v="21281621"/>
    <n v="7.7729999999999997"/>
    <n v="21281.620999999999"/>
    <n v="21.281621000000001"/>
    <x v="3"/>
  </r>
  <r>
    <n v="202309"/>
    <x v="37"/>
    <s v="2023"/>
    <s v="09"/>
    <n v="63000000"/>
    <x v="0"/>
    <x v="0"/>
    <n v="12969170"/>
    <n v="7733325684"/>
    <n v="12969.17"/>
    <n v="7733325.6840000004"/>
    <n v="7733.3256840000004"/>
    <x v="3"/>
  </r>
  <r>
    <n v="202309"/>
    <x v="37"/>
    <s v="2023"/>
    <s v="09"/>
    <n v="63000000"/>
    <x v="0"/>
    <x v="1"/>
    <n v="612323"/>
    <n v="2767818979"/>
    <n v="612.32299999999998"/>
    <n v="2767818.9789999998"/>
    <n v="2767.8189790000001"/>
    <x v="3"/>
  </r>
  <r>
    <n v="202309"/>
    <x v="37"/>
    <s v="2023"/>
    <s v="09"/>
    <n v="63000000"/>
    <x v="0"/>
    <x v="2"/>
    <n v="874141"/>
    <n v="4392073593"/>
    <n v="874.14099999999996"/>
    <n v="4392073.5930000003"/>
    <n v="4392.0735930000001"/>
    <x v="3"/>
  </r>
  <r>
    <n v="202309"/>
    <x v="37"/>
    <s v="2023"/>
    <s v="09"/>
    <n v="63000000"/>
    <x v="0"/>
    <x v="3"/>
    <n v="5365617"/>
    <n v="5739284484"/>
    <n v="5365.6170000000002"/>
    <n v="5739284.4840000002"/>
    <n v="5739.2844839999998"/>
    <x v="3"/>
  </r>
  <r>
    <n v="202309"/>
    <x v="37"/>
    <s v="2023"/>
    <s v="09"/>
    <n v="63000000"/>
    <x v="0"/>
    <x v="4"/>
    <n v="4266930"/>
    <n v="12888704834"/>
    <n v="4266.93"/>
    <n v="12888704.834000001"/>
    <n v="12888.704834"/>
    <x v="3"/>
  </r>
  <r>
    <n v="202309"/>
    <x v="37"/>
    <s v="2023"/>
    <s v="09"/>
    <n v="63000000"/>
    <x v="0"/>
    <x v="5"/>
    <n v="9320276"/>
    <n v="13602109650"/>
    <n v="9320.2759999999998"/>
    <n v="13602109.65"/>
    <n v="13602.10965"/>
    <x v="3"/>
  </r>
  <r>
    <n v="202309"/>
    <x v="37"/>
    <s v="2023"/>
    <s v="09"/>
    <n v="63000000"/>
    <x v="0"/>
    <x v="6"/>
    <n v="4343195"/>
    <n v="14207476444"/>
    <n v="4343.1949999999997"/>
    <n v="14207476.444"/>
    <n v="14207.476444"/>
    <x v="3"/>
  </r>
  <r>
    <n v="202309"/>
    <x v="37"/>
    <s v="2023"/>
    <s v="09"/>
    <n v="65000000"/>
    <x v="1"/>
    <x v="0"/>
    <n v="14678572"/>
    <n v="7345137718"/>
    <n v="14678.572"/>
    <n v="7345137.7180000003"/>
    <n v="7345.1377179999999"/>
    <x v="3"/>
  </r>
  <r>
    <n v="202309"/>
    <x v="37"/>
    <s v="2023"/>
    <s v="09"/>
    <n v="65000000"/>
    <x v="1"/>
    <x v="1"/>
    <n v="773339"/>
    <n v="2388881598"/>
    <n v="773.33900000000006"/>
    <n v="2388881.5980000002"/>
    <n v="2388.8815979999999"/>
    <x v="3"/>
  </r>
  <r>
    <n v="202309"/>
    <x v="37"/>
    <s v="2023"/>
    <s v="09"/>
    <n v="65000000"/>
    <x v="1"/>
    <x v="2"/>
    <n v="1123595"/>
    <n v="4008582177"/>
    <n v="1123.595"/>
    <n v="4008582.1770000001"/>
    <n v="4008.5821769999998"/>
    <x v="3"/>
  </r>
  <r>
    <n v="202309"/>
    <x v="37"/>
    <s v="2023"/>
    <s v="09"/>
    <n v="65000000"/>
    <x v="1"/>
    <x v="3"/>
    <n v="6494325"/>
    <n v="6579041100"/>
    <n v="6494.3249999999998"/>
    <n v="6579041.0999999996"/>
    <n v="6579.0411000000004"/>
    <x v="3"/>
  </r>
  <r>
    <n v="202309"/>
    <x v="37"/>
    <s v="2023"/>
    <s v="09"/>
    <n v="65000000"/>
    <x v="1"/>
    <x v="4"/>
    <n v="5377099"/>
    <n v="12859264571"/>
    <n v="5377.0990000000002"/>
    <n v="12859264.571"/>
    <n v="12859.264571"/>
    <x v="3"/>
  </r>
  <r>
    <n v="202309"/>
    <x v="37"/>
    <s v="2023"/>
    <s v="09"/>
    <n v="65000000"/>
    <x v="1"/>
    <x v="5"/>
    <n v="12075524"/>
    <n v="14841323579"/>
    <n v="12075.523999999999"/>
    <n v="14841323.579"/>
    <n v="14841.323579"/>
    <x v="3"/>
  </r>
  <r>
    <n v="202309"/>
    <x v="37"/>
    <s v="2023"/>
    <s v="09"/>
    <n v="65000000"/>
    <x v="1"/>
    <x v="6"/>
    <n v="5806676"/>
    <n v="15751382584"/>
    <n v="5806.6760000000004"/>
    <n v="15751382.584000001"/>
    <n v="15751.382584000001"/>
    <x v="3"/>
  </r>
  <r>
    <n v="202309"/>
    <x v="37"/>
    <s v="2023"/>
    <s v="09"/>
    <n v="68000000"/>
    <x v="2"/>
    <x v="0"/>
    <n v="6607447"/>
    <n v="3202451629"/>
    <n v="6607.4470000000001"/>
    <n v="3202451.6290000002"/>
    <n v="3202.4516290000001"/>
    <x v="3"/>
  </r>
  <r>
    <n v="202309"/>
    <x v="37"/>
    <s v="2023"/>
    <s v="09"/>
    <n v="68000000"/>
    <x v="2"/>
    <x v="1"/>
    <n v="336598"/>
    <n v="1034578176"/>
    <n v="336.59800000000001"/>
    <n v="1034578.176"/>
    <n v="1034.578176"/>
    <x v="3"/>
  </r>
  <r>
    <n v="202309"/>
    <x v="37"/>
    <s v="2023"/>
    <s v="09"/>
    <n v="68000000"/>
    <x v="2"/>
    <x v="2"/>
    <n v="534063"/>
    <n v="1846936269"/>
    <n v="534.06299999999999"/>
    <n v="1846936.2690000001"/>
    <n v="1846.936269"/>
    <x v="3"/>
  </r>
  <r>
    <n v="202309"/>
    <x v="37"/>
    <s v="2023"/>
    <s v="09"/>
    <n v="68000000"/>
    <x v="2"/>
    <x v="3"/>
    <n v="3256718"/>
    <n v="3718524282"/>
    <n v="3256.7179999999998"/>
    <n v="3718524.2820000001"/>
    <n v="3718.5242819999999"/>
    <x v="3"/>
  </r>
  <r>
    <n v="202309"/>
    <x v="37"/>
    <s v="2023"/>
    <s v="09"/>
    <n v="68000000"/>
    <x v="2"/>
    <x v="4"/>
    <n v="2600888"/>
    <n v="5618033244"/>
    <n v="2600.8879999999999"/>
    <n v="5618033.2439999999"/>
    <n v="5618.0332440000002"/>
    <x v="3"/>
  </r>
  <r>
    <n v="202309"/>
    <x v="37"/>
    <s v="2023"/>
    <s v="09"/>
    <n v="68000000"/>
    <x v="2"/>
    <x v="5"/>
    <n v="5251908"/>
    <n v="7226222864"/>
    <n v="5251.9080000000004"/>
    <n v="7226222.8640000001"/>
    <n v="7226.2228640000003"/>
    <x v="3"/>
  </r>
  <r>
    <n v="202309"/>
    <x v="37"/>
    <s v="2023"/>
    <s v="09"/>
    <n v="68000000"/>
    <x v="2"/>
    <x v="6"/>
    <n v="2710391"/>
    <n v="7327690844"/>
    <n v="2710.3910000000001"/>
    <n v="7327690.8439999996"/>
    <n v="7327.6908439999997"/>
    <x v="3"/>
  </r>
  <r>
    <n v="202309"/>
    <x v="37"/>
    <s v="2023"/>
    <s v="09"/>
    <n v="10004000"/>
    <x v="3"/>
    <x v="0"/>
    <n v="1905446"/>
    <n v="993101933"/>
    <n v="1905.4459999999999"/>
    <n v="993101.93299999996"/>
    <n v="993.10193300000003"/>
    <x v="3"/>
  </r>
  <r>
    <n v="202309"/>
    <x v="37"/>
    <s v="2023"/>
    <s v="09"/>
    <n v="10004000"/>
    <x v="3"/>
    <x v="1"/>
    <n v="91442"/>
    <n v="322571417"/>
    <n v="91.441999999999993"/>
    <n v="322571.41700000002"/>
    <n v="322.571417"/>
    <x v="3"/>
  </r>
  <r>
    <n v="202309"/>
    <x v="37"/>
    <s v="2023"/>
    <s v="09"/>
    <n v="10004000"/>
    <x v="3"/>
    <x v="2"/>
    <n v="153563"/>
    <n v="607596770"/>
    <n v="153.56299999999999"/>
    <n v="607596.77"/>
    <n v="607.59676999999999"/>
    <x v="3"/>
  </r>
  <r>
    <n v="202309"/>
    <x v="37"/>
    <s v="2023"/>
    <s v="09"/>
    <n v="10004000"/>
    <x v="3"/>
    <x v="3"/>
    <n v="914326"/>
    <n v="1130445619"/>
    <n v="914.32600000000002"/>
    <n v="1130445.6189999999"/>
    <n v="1130.4456190000001"/>
    <x v="3"/>
  </r>
  <r>
    <n v="202309"/>
    <x v="37"/>
    <s v="2023"/>
    <s v="09"/>
    <n v="10004000"/>
    <x v="3"/>
    <x v="4"/>
    <n v="806925"/>
    <n v="1707252269"/>
    <n v="806.92499999999995"/>
    <n v="1707252.2690000001"/>
    <n v="1707.2522690000001"/>
    <x v="3"/>
  </r>
  <r>
    <n v="202309"/>
    <x v="37"/>
    <s v="2023"/>
    <s v="09"/>
    <n v="10004000"/>
    <x v="3"/>
    <x v="5"/>
    <n v="1466966"/>
    <n v="2024135169"/>
    <n v="1466.9659999999999"/>
    <n v="2024135.169"/>
    <n v="2024.1351689999999"/>
    <x v="3"/>
  </r>
  <r>
    <n v="202309"/>
    <x v="37"/>
    <s v="2023"/>
    <s v="09"/>
    <n v="10004000"/>
    <x v="3"/>
    <x v="6"/>
    <n v="780020"/>
    <n v="2007687912"/>
    <n v="780.02"/>
    <n v="2007687.912"/>
    <n v="2007.6879120000001"/>
    <x v="3"/>
  </r>
  <r>
    <n v="202309"/>
    <x v="37"/>
    <s v="2023"/>
    <s v="09"/>
    <n v="10018000"/>
    <x v="4"/>
    <x v="0"/>
    <n v="1822657"/>
    <n v="932717221"/>
    <n v="1822.6569999999999"/>
    <n v="932717.22100000002"/>
    <n v="932.717221"/>
    <x v="3"/>
  </r>
  <r>
    <n v="202309"/>
    <x v="37"/>
    <s v="2023"/>
    <s v="09"/>
    <n v="10018000"/>
    <x v="4"/>
    <x v="1"/>
    <n v="83227"/>
    <n v="279976554"/>
    <n v="83.227000000000004"/>
    <n v="279976.554"/>
    <n v="279.97655400000002"/>
    <x v="3"/>
  </r>
  <r>
    <n v="202309"/>
    <x v="37"/>
    <s v="2023"/>
    <s v="09"/>
    <n v="10018000"/>
    <x v="4"/>
    <x v="2"/>
    <n v="144483"/>
    <n v="582758797"/>
    <n v="144.483"/>
    <n v="582758.79700000002"/>
    <n v="582.75879699999996"/>
    <x v="3"/>
  </r>
  <r>
    <n v="202309"/>
    <x v="37"/>
    <s v="2023"/>
    <s v="09"/>
    <n v="10018000"/>
    <x v="4"/>
    <x v="3"/>
    <n v="786635"/>
    <n v="902889761"/>
    <n v="786.63499999999999"/>
    <n v="902889.76100000006"/>
    <n v="902.88976100000002"/>
    <x v="3"/>
  </r>
  <r>
    <n v="202309"/>
    <x v="37"/>
    <s v="2023"/>
    <s v="09"/>
    <n v="10018000"/>
    <x v="4"/>
    <x v="4"/>
    <n v="620860"/>
    <n v="1703477066"/>
    <n v="620.86"/>
    <n v="1703477.0660000001"/>
    <n v="1703.4770659999999"/>
    <x v="3"/>
  </r>
  <r>
    <n v="202309"/>
    <x v="37"/>
    <s v="2023"/>
    <s v="09"/>
    <n v="10018000"/>
    <x v="4"/>
    <x v="5"/>
    <n v="1434289"/>
    <n v="1959845259"/>
    <n v="1434.289"/>
    <n v="1959845.2590000001"/>
    <n v="1959.8452589999999"/>
    <x v="3"/>
  </r>
  <r>
    <n v="202309"/>
    <x v="37"/>
    <s v="2023"/>
    <s v="09"/>
    <n v="10018000"/>
    <x v="4"/>
    <x v="6"/>
    <n v="699226"/>
    <n v="1831899459"/>
    <n v="699.226"/>
    <n v="1831899.459"/>
    <n v="1831.899459"/>
    <x v="3"/>
  </r>
  <r>
    <n v="202309"/>
    <x v="37"/>
    <s v="2023"/>
    <s v="09"/>
    <n v="10005000"/>
    <x v="5"/>
    <x v="0"/>
    <n v="923525"/>
    <n v="440684279"/>
    <n v="923.52499999999998"/>
    <n v="440684.27899999998"/>
    <n v="440.684279"/>
    <x v="3"/>
  </r>
  <r>
    <n v="202309"/>
    <x v="37"/>
    <s v="2023"/>
    <s v="09"/>
    <n v="10005000"/>
    <x v="5"/>
    <x v="1"/>
    <n v="56299"/>
    <n v="164839742"/>
    <n v="56.298999999999999"/>
    <n v="164839.742"/>
    <n v="164.839742"/>
    <x v="3"/>
  </r>
  <r>
    <n v="202309"/>
    <x v="37"/>
    <s v="2023"/>
    <s v="09"/>
    <n v="10005000"/>
    <x v="5"/>
    <x v="2"/>
    <n v="88238"/>
    <n v="292978342"/>
    <n v="88.238"/>
    <n v="292978.342"/>
    <n v="292.978342"/>
    <x v="3"/>
  </r>
  <r>
    <n v="202309"/>
    <x v="37"/>
    <s v="2023"/>
    <s v="09"/>
    <n v="10005000"/>
    <x v="5"/>
    <x v="3"/>
    <n v="593877"/>
    <n v="649627346"/>
    <n v="593.87699999999995"/>
    <n v="649627.34600000002"/>
    <n v="649.62734599999999"/>
    <x v="3"/>
  </r>
  <r>
    <n v="202309"/>
    <x v="37"/>
    <s v="2023"/>
    <s v="09"/>
    <n v="10005000"/>
    <x v="5"/>
    <x v="4"/>
    <n v="400136"/>
    <n v="824077247"/>
    <n v="400.13600000000002"/>
    <n v="824077.24699999997"/>
    <n v="824.07724700000006"/>
    <x v="3"/>
  </r>
  <r>
    <n v="202309"/>
    <x v="37"/>
    <s v="2023"/>
    <s v="09"/>
    <n v="10005000"/>
    <x v="5"/>
    <x v="5"/>
    <n v="781598"/>
    <n v="1014587279"/>
    <n v="781.59799999999996"/>
    <n v="1014587.279"/>
    <n v="1014.587279"/>
    <x v="3"/>
  </r>
  <r>
    <n v="202309"/>
    <x v="37"/>
    <s v="2023"/>
    <s v="09"/>
    <n v="10005000"/>
    <x v="5"/>
    <x v="6"/>
    <n v="464013"/>
    <n v="1161525860"/>
    <n v="464.01299999999998"/>
    <n v="1161525.8600000001"/>
    <n v="1161.52586"/>
    <x v="3"/>
  </r>
  <r>
    <n v="202309"/>
    <x v="37"/>
    <s v="2023"/>
    <s v="09"/>
    <n v="66000000"/>
    <x v="6"/>
    <x v="0"/>
    <n v="8417177"/>
    <n v="4552921003"/>
    <n v="8417.1769999999997"/>
    <n v="4552921.0029999996"/>
    <n v="4552.9210030000004"/>
    <x v="3"/>
  </r>
  <r>
    <n v="202309"/>
    <x v="37"/>
    <s v="2023"/>
    <s v="09"/>
    <n v="66000000"/>
    <x v="6"/>
    <x v="1"/>
    <n v="458849"/>
    <n v="1493121558"/>
    <n v="458.84899999999999"/>
    <n v="1493121.558"/>
    <n v="1493.1215580000001"/>
    <x v="3"/>
  </r>
  <r>
    <n v="202309"/>
    <x v="37"/>
    <s v="2023"/>
    <s v="09"/>
    <n v="66000000"/>
    <x v="6"/>
    <x v="2"/>
    <n v="709685"/>
    <n v="2621277954"/>
    <n v="709.68499999999995"/>
    <n v="2621277.9539999999"/>
    <n v="2621.2779540000001"/>
    <x v="3"/>
  </r>
  <r>
    <n v="202309"/>
    <x v="37"/>
    <s v="2023"/>
    <s v="09"/>
    <n v="66000000"/>
    <x v="6"/>
    <x v="3"/>
    <n v="4264013"/>
    <n v="4792336412"/>
    <n v="4264.0129999999999"/>
    <n v="4792336.4119999995"/>
    <n v="4792.3364119999997"/>
    <x v="3"/>
  </r>
  <r>
    <n v="202309"/>
    <x v="37"/>
    <s v="2023"/>
    <s v="09"/>
    <n v="66000000"/>
    <x v="6"/>
    <x v="4"/>
    <n v="2932554"/>
    <n v="7579121881"/>
    <n v="2932.5540000000001"/>
    <n v="7579121.8810000001"/>
    <n v="7579.121881"/>
    <x v="3"/>
  </r>
  <r>
    <n v="202309"/>
    <x v="37"/>
    <s v="2023"/>
    <s v="09"/>
    <n v="66000000"/>
    <x v="6"/>
    <x v="5"/>
    <n v="6844748"/>
    <n v="10516796473"/>
    <n v="6844.7479999999996"/>
    <n v="10516796.472999999"/>
    <n v="10516.796473"/>
    <x v="3"/>
  </r>
  <r>
    <n v="202309"/>
    <x v="37"/>
    <s v="2023"/>
    <s v="09"/>
    <n v="66000000"/>
    <x v="6"/>
    <x v="6"/>
    <n v="3290332"/>
    <n v="9814281369"/>
    <n v="3290.3319999999999"/>
    <n v="9814281.3690000009"/>
    <n v="9814.2813690000003"/>
    <x v="3"/>
  </r>
  <r>
    <n v="202309"/>
    <x v="37"/>
    <s v="2023"/>
    <s v="09"/>
    <n v="10007000"/>
    <x v="7"/>
    <x v="0"/>
    <n v="1829391"/>
    <n v="930047911"/>
    <n v="1829.3910000000001"/>
    <n v="930047.91099999996"/>
    <n v="930.047911"/>
    <x v="3"/>
  </r>
  <r>
    <n v="202309"/>
    <x v="37"/>
    <s v="2023"/>
    <s v="09"/>
    <n v="10007000"/>
    <x v="7"/>
    <x v="1"/>
    <n v="130810"/>
    <n v="347550449"/>
    <n v="130.81"/>
    <n v="347550.44900000002"/>
    <n v="347.55044900000001"/>
    <x v="3"/>
  </r>
  <r>
    <n v="202309"/>
    <x v="37"/>
    <s v="2023"/>
    <s v="09"/>
    <n v="10007000"/>
    <x v="7"/>
    <x v="2"/>
    <n v="180284"/>
    <n v="568141659"/>
    <n v="180.28399999999999"/>
    <n v="568141.65899999999"/>
    <n v="568.141659"/>
    <x v="3"/>
  </r>
  <r>
    <n v="202309"/>
    <x v="37"/>
    <s v="2023"/>
    <s v="09"/>
    <n v="10007000"/>
    <x v="7"/>
    <x v="3"/>
    <n v="1203028"/>
    <n v="1380175311"/>
    <n v="1203.028"/>
    <n v="1380175.311"/>
    <n v="1380.175311"/>
    <x v="3"/>
  </r>
  <r>
    <n v="202309"/>
    <x v="37"/>
    <s v="2023"/>
    <s v="09"/>
    <n v="10007000"/>
    <x v="7"/>
    <x v="4"/>
    <n v="737468"/>
    <n v="1692029323"/>
    <n v="737.46799999999996"/>
    <n v="1692029.3230000001"/>
    <n v="1692.029323"/>
    <x v="3"/>
  </r>
  <r>
    <n v="202309"/>
    <x v="37"/>
    <s v="2023"/>
    <s v="09"/>
    <n v="10007000"/>
    <x v="7"/>
    <x v="5"/>
    <n v="1629938"/>
    <n v="2222563275"/>
    <n v="1629.9380000000001"/>
    <n v="2222563.2749999999"/>
    <n v="2222.563275"/>
    <x v="3"/>
  </r>
  <r>
    <n v="202309"/>
    <x v="37"/>
    <s v="2023"/>
    <s v="09"/>
    <n v="10007000"/>
    <x v="7"/>
    <x v="6"/>
    <n v="900461"/>
    <n v="2553377897"/>
    <n v="900.46100000000001"/>
    <n v="2553377.8969999999"/>
    <n v="2553.3778969999998"/>
    <x v="3"/>
  </r>
  <r>
    <n v="202309"/>
    <x v="37"/>
    <s v="2023"/>
    <s v="09"/>
    <n v="10008000"/>
    <x v="8"/>
    <x v="0"/>
    <n v="591037"/>
    <n v="298830524"/>
    <n v="591.03700000000003"/>
    <n v="298830.52399999998"/>
    <n v="298.83052400000003"/>
    <x v="3"/>
  </r>
  <r>
    <n v="202309"/>
    <x v="37"/>
    <s v="2023"/>
    <s v="09"/>
    <n v="10008000"/>
    <x v="8"/>
    <x v="1"/>
    <n v="41248"/>
    <n v="108979769"/>
    <n v="41.247999999999998"/>
    <n v="108979.769"/>
    <n v="108.979769"/>
    <x v="3"/>
  </r>
  <r>
    <n v="202309"/>
    <x v="37"/>
    <s v="2023"/>
    <s v="09"/>
    <n v="10008000"/>
    <x v="8"/>
    <x v="2"/>
    <n v="58626"/>
    <n v="195893799"/>
    <n v="58.625999999999998"/>
    <n v="195893.799"/>
    <n v="195.893799"/>
    <x v="3"/>
  </r>
  <r>
    <n v="202309"/>
    <x v="37"/>
    <s v="2023"/>
    <s v="09"/>
    <n v="10008000"/>
    <x v="8"/>
    <x v="3"/>
    <n v="415000"/>
    <n v="487477068"/>
    <n v="415"/>
    <n v="487477.06800000003"/>
    <n v="487.47706799999997"/>
    <x v="3"/>
  </r>
  <r>
    <n v="202309"/>
    <x v="37"/>
    <s v="2023"/>
    <s v="09"/>
    <n v="10008000"/>
    <x v="8"/>
    <x v="4"/>
    <n v="304808"/>
    <n v="554718893"/>
    <n v="304.80799999999999"/>
    <n v="554718.89300000004"/>
    <n v="554.71889299999998"/>
    <x v="3"/>
  </r>
  <r>
    <n v="202309"/>
    <x v="37"/>
    <s v="2023"/>
    <s v="09"/>
    <n v="10008000"/>
    <x v="8"/>
    <x v="5"/>
    <n v="539251"/>
    <n v="704833746"/>
    <n v="539.25099999999998"/>
    <n v="704833.74600000004"/>
    <n v="704.83374600000002"/>
    <x v="3"/>
  </r>
  <r>
    <n v="202309"/>
    <x v="37"/>
    <s v="2023"/>
    <s v="09"/>
    <n v="10008000"/>
    <x v="8"/>
    <x v="6"/>
    <n v="295507"/>
    <n v="859611375"/>
    <n v="295.50700000000001"/>
    <n v="859611.375"/>
    <n v="859.61137499999995"/>
    <x v="3"/>
  </r>
  <r>
    <n v="202309"/>
    <x v="37"/>
    <s v="2023"/>
    <s v="09"/>
    <n v="10009000"/>
    <x v="9"/>
    <x v="0"/>
    <n v="708825"/>
    <n v="343687863"/>
    <n v="708.82500000000005"/>
    <n v="343687.86300000001"/>
    <n v="343.68786299999999"/>
    <x v="3"/>
  </r>
  <r>
    <n v="202309"/>
    <x v="37"/>
    <s v="2023"/>
    <s v="09"/>
    <n v="10009000"/>
    <x v="9"/>
    <x v="1"/>
    <n v="56239"/>
    <n v="139098454"/>
    <n v="56.238999999999997"/>
    <n v="139098.454"/>
    <n v="139.098454"/>
    <x v="3"/>
  </r>
  <r>
    <n v="202309"/>
    <x v="37"/>
    <s v="2023"/>
    <s v="09"/>
    <n v="10009000"/>
    <x v="9"/>
    <x v="2"/>
    <n v="77835"/>
    <n v="241649127"/>
    <n v="77.834999999999994"/>
    <n v="241649.12700000001"/>
    <n v="241.64912699999999"/>
    <x v="3"/>
  </r>
  <r>
    <n v="202309"/>
    <x v="37"/>
    <s v="2023"/>
    <s v="09"/>
    <n v="10009000"/>
    <x v="9"/>
    <x v="3"/>
    <n v="564389"/>
    <n v="694335483"/>
    <n v="564.38900000000001"/>
    <n v="694335.48300000001"/>
    <n v="694.33548299999995"/>
    <x v="3"/>
  </r>
  <r>
    <n v="202309"/>
    <x v="37"/>
    <s v="2023"/>
    <s v="09"/>
    <n v="10009000"/>
    <x v="9"/>
    <x v="4"/>
    <n v="328761"/>
    <n v="658068856"/>
    <n v="328.76100000000002"/>
    <n v="658068.85600000003"/>
    <n v="658.06885599999998"/>
    <x v="3"/>
  </r>
  <r>
    <n v="202309"/>
    <x v="37"/>
    <s v="2023"/>
    <s v="09"/>
    <n v="10009000"/>
    <x v="9"/>
    <x v="5"/>
    <n v="669846"/>
    <n v="890873271"/>
    <n v="669.846"/>
    <n v="890873.27099999995"/>
    <n v="890.87327100000005"/>
    <x v="3"/>
  </r>
  <r>
    <n v="202309"/>
    <x v="37"/>
    <s v="2023"/>
    <s v="09"/>
    <n v="10009000"/>
    <x v="9"/>
    <x v="6"/>
    <n v="371480"/>
    <n v="1068130266"/>
    <n v="371.48"/>
    <n v="1068130.2660000001"/>
    <n v="1068.1302659999999"/>
    <x v="3"/>
  </r>
  <r>
    <n v="202309"/>
    <x v="37"/>
    <s v="2023"/>
    <s v="09"/>
    <n v="10010000"/>
    <x v="10"/>
    <x v="0"/>
    <n v="504706"/>
    <n v="242878613"/>
    <n v="504.70600000000002"/>
    <n v="242878.61300000001"/>
    <n v="242.878613"/>
    <x v="3"/>
  </r>
  <r>
    <n v="202309"/>
    <x v="37"/>
    <s v="2023"/>
    <s v="09"/>
    <n v="10010000"/>
    <x v="10"/>
    <x v="1"/>
    <n v="38024"/>
    <n v="98699323"/>
    <n v="38.024000000000001"/>
    <n v="98699.323000000004"/>
    <n v="98.699323000000007"/>
    <x v="3"/>
  </r>
  <r>
    <n v="202309"/>
    <x v="37"/>
    <s v="2023"/>
    <s v="09"/>
    <n v="10010000"/>
    <x v="10"/>
    <x v="2"/>
    <n v="54062"/>
    <n v="160367603"/>
    <n v="54.061999999999998"/>
    <n v="160367.603"/>
    <n v="160.367603"/>
    <x v="3"/>
  </r>
  <r>
    <n v="202309"/>
    <x v="37"/>
    <s v="2023"/>
    <s v="09"/>
    <n v="10010000"/>
    <x v="10"/>
    <x v="3"/>
    <n v="418622"/>
    <n v="481309304"/>
    <n v="418.62200000000001"/>
    <n v="481309.304"/>
    <n v="481.309304"/>
    <x v="3"/>
  </r>
  <r>
    <n v="202309"/>
    <x v="37"/>
    <s v="2023"/>
    <s v="09"/>
    <n v="10010000"/>
    <x v="10"/>
    <x v="4"/>
    <n v="234229"/>
    <n v="448179593"/>
    <n v="234.22900000000001"/>
    <n v="448179.59299999999"/>
    <n v="448.17959300000001"/>
    <x v="3"/>
  </r>
  <r>
    <n v="202309"/>
    <x v="37"/>
    <s v="2023"/>
    <s v="09"/>
    <n v="10010000"/>
    <x v="10"/>
    <x v="5"/>
    <n v="506154"/>
    <n v="672084173"/>
    <n v="506.154"/>
    <n v="672084.17299999995"/>
    <n v="672.08417299999996"/>
    <x v="3"/>
  </r>
  <r>
    <n v="202309"/>
    <x v="37"/>
    <s v="2023"/>
    <s v="09"/>
    <n v="10010000"/>
    <x v="10"/>
    <x v="6"/>
    <n v="271305"/>
    <n v="807472459"/>
    <n v="271.30500000000001"/>
    <n v="807472.45900000003"/>
    <n v="807.47245899999996"/>
    <x v="3"/>
  </r>
  <r>
    <n v="202309"/>
    <x v="37"/>
    <s v="2023"/>
    <s v="09"/>
    <n v="10020000"/>
    <x v="11"/>
    <x v="0"/>
    <n v="520655"/>
    <n v="258108073"/>
    <n v="520.65499999999997"/>
    <n v="258108.073"/>
    <n v="258.10807299999999"/>
    <x v="3"/>
  </r>
  <r>
    <n v="202309"/>
    <x v="37"/>
    <s v="2023"/>
    <s v="09"/>
    <n v="10020000"/>
    <x v="11"/>
    <x v="1"/>
    <n v="34768"/>
    <n v="102885630"/>
    <n v="34.768000000000001"/>
    <n v="102885.63"/>
    <n v="102.88563000000001"/>
    <x v="3"/>
  </r>
  <r>
    <n v="202309"/>
    <x v="37"/>
    <s v="2023"/>
    <s v="09"/>
    <n v="10020000"/>
    <x v="11"/>
    <x v="2"/>
    <n v="53697"/>
    <n v="179135407"/>
    <n v="53.697000000000003"/>
    <n v="179135.40700000001"/>
    <n v="179.13540699999999"/>
    <x v="3"/>
  </r>
  <r>
    <n v="202309"/>
    <x v="37"/>
    <s v="2023"/>
    <s v="09"/>
    <n v="10020000"/>
    <x v="11"/>
    <x v="3"/>
    <n v="315096"/>
    <n v="366124067"/>
    <n v="315.096"/>
    <n v="366124.06699999998"/>
    <n v="366.12406700000003"/>
    <x v="3"/>
  </r>
  <r>
    <n v="202309"/>
    <x v="37"/>
    <s v="2023"/>
    <s v="09"/>
    <n v="10020000"/>
    <x v="11"/>
    <x v="4"/>
    <n v="202470"/>
    <n v="480650156"/>
    <n v="202.47"/>
    <n v="480650.15600000002"/>
    <n v="480.65015599999998"/>
    <x v="3"/>
  </r>
  <r>
    <n v="202309"/>
    <x v="37"/>
    <s v="2023"/>
    <s v="09"/>
    <n v="10020000"/>
    <x v="11"/>
    <x v="5"/>
    <n v="504490"/>
    <n v="736495267"/>
    <n v="504.49"/>
    <n v="736495.26699999999"/>
    <n v="736.49526700000001"/>
    <x v="3"/>
  </r>
  <r>
    <n v="202309"/>
    <x v="37"/>
    <s v="2023"/>
    <s v="09"/>
    <n v="10020000"/>
    <x v="11"/>
    <x v="6"/>
    <n v="245760"/>
    <n v="721086286"/>
    <n v="245.76"/>
    <n v="721086.28599999996"/>
    <n v="721.08628599999997"/>
    <x v="3"/>
  </r>
  <r>
    <n v="202309"/>
    <x v="37"/>
    <s v="2023"/>
    <s v="09"/>
    <n v="67000000"/>
    <x v="12"/>
    <x v="0"/>
    <n v="3798229"/>
    <n v="1859794754"/>
    <n v="3798.2289999999998"/>
    <n v="1859794.754"/>
    <n v="1859.794754"/>
    <x v="3"/>
  </r>
  <r>
    <n v="202309"/>
    <x v="37"/>
    <s v="2023"/>
    <s v="09"/>
    <n v="67000000"/>
    <x v="12"/>
    <x v="1"/>
    <n v="239708"/>
    <n v="645884433"/>
    <n v="239.708"/>
    <n v="645884.43299999996"/>
    <n v="645.88443299999994"/>
    <x v="3"/>
  </r>
  <r>
    <n v="202309"/>
    <x v="37"/>
    <s v="2023"/>
    <s v="09"/>
    <n v="67000000"/>
    <x v="12"/>
    <x v="2"/>
    <n v="423979"/>
    <n v="1333586869"/>
    <n v="423.97899999999998"/>
    <n v="1333586.8689999999"/>
    <n v="1333.586869"/>
    <x v="3"/>
  </r>
  <r>
    <n v="202309"/>
    <x v="37"/>
    <s v="2023"/>
    <s v="09"/>
    <n v="67000000"/>
    <x v="12"/>
    <x v="3"/>
    <n v="2304440"/>
    <n v="2653629261"/>
    <n v="2304.44"/>
    <n v="2653629.2609999999"/>
    <n v="2653.629261"/>
    <x v="3"/>
  </r>
  <r>
    <n v="202309"/>
    <x v="37"/>
    <s v="2023"/>
    <s v="09"/>
    <n v="67000000"/>
    <x v="12"/>
    <x v="4"/>
    <n v="1490639"/>
    <n v="3487707962"/>
    <n v="1490.6389999999999"/>
    <n v="3487707.9619999998"/>
    <n v="3487.707962"/>
    <x v="3"/>
  </r>
  <r>
    <n v="202309"/>
    <x v="37"/>
    <s v="2023"/>
    <s v="09"/>
    <n v="67000000"/>
    <x v="12"/>
    <x v="5"/>
    <n v="3632789"/>
    <n v="4686127223"/>
    <n v="3632.7890000000002"/>
    <n v="4686127.2230000002"/>
    <n v="4686.1272230000004"/>
    <x v="3"/>
  </r>
  <r>
    <n v="202309"/>
    <x v="37"/>
    <s v="2023"/>
    <s v="09"/>
    <n v="67000000"/>
    <x v="12"/>
    <x v="6"/>
    <n v="1874706"/>
    <n v="5177963189"/>
    <n v="1874.7059999999999"/>
    <n v="5177963.1890000002"/>
    <n v="5177.9631890000001"/>
    <x v="3"/>
  </r>
  <r>
    <n v="202309"/>
    <x v="37"/>
    <s v="2023"/>
    <s v="09"/>
    <n v="64000000"/>
    <x v="13"/>
    <x v="0"/>
    <n v="6145442"/>
    <n v="3390325487"/>
    <n v="6145.442"/>
    <n v="3390325.4870000002"/>
    <n v="3390.3254870000001"/>
    <x v="3"/>
  </r>
  <r>
    <n v="202309"/>
    <x v="37"/>
    <s v="2023"/>
    <s v="09"/>
    <n v="64000000"/>
    <x v="13"/>
    <x v="1"/>
    <n v="359868"/>
    <n v="1033737960"/>
    <n v="359.86799999999999"/>
    <n v="1033737.96"/>
    <n v="1033.7379599999999"/>
    <x v="3"/>
  </r>
  <r>
    <n v="202309"/>
    <x v="37"/>
    <s v="2023"/>
    <s v="09"/>
    <n v="64000000"/>
    <x v="13"/>
    <x v="2"/>
    <n v="640393"/>
    <n v="2141967222"/>
    <n v="640.39300000000003"/>
    <n v="2141967.2220000001"/>
    <n v="2141.9672220000002"/>
    <x v="3"/>
  </r>
  <r>
    <n v="202309"/>
    <x v="37"/>
    <s v="2023"/>
    <s v="09"/>
    <n v="64000000"/>
    <x v="13"/>
    <x v="3"/>
    <n v="3485763"/>
    <n v="3926316153"/>
    <n v="3485.7629999999999"/>
    <n v="3926316.1529999999"/>
    <n v="3926.3161530000002"/>
    <x v="3"/>
  </r>
  <r>
    <n v="202309"/>
    <x v="37"/>
    <s v="2023"/>
    <s v="09"/>
    <n v="64000000"/>
    <x v="13"/>
    <x v="4"/>
    <n v="2478084"/>
    <n v="5437845527"/>
    <n v="2478.0839999999998"/>
    <n v="5437845.5269999998"/>
    <n v="5437.8455270000004"/>
    <x v="3"/>
  </r>
  <r>
    <n v="202309"/>
    <x v="37"/>
    <s v="2023"/>
    <s v="09"/>
    <n v="64000000"/>
    <x v="13"/>
    <x v="5"/>
    <n v="5739295"/>
    <n v="8202012997"/>
    <n v="5739.2950000000001"/>
    <n v="8202012.9970000004"/>
    <n v="8202.0129969999998"/>
    <x v="3"/>
  </r>
  <r>
    <n v="202309"/>
    <x v="37"/>
    <s v="2023"/>
    <s v="09"/>
    <n v="64000000"/>
    <x v="13"/>
    <x v="6"/>
    <n v="2798373"/>
    <n v="8227906577"/>
    <n v="2798.373"/>
    <n v="8227906.5769999996"/>
    <n v="8227.9065769999997"/>
    <x v="3"/>
  </r>
  <r>
    <n v="202309"/>
    <x v="37"/>
    <s v="2023"/>
    <s v="09"/>
    <n v="10013000"/>
    <x v="14"/>
    <x v="0"/>
    <n v="881130"/>
    <n v="452228941"/>
    <n v="881.13"/>
    <n v="452228.94099999999"/>
    <n v="452.22894100000002"/>
    <x v="3"/>
  </r>
  <r>
    <n v="202309"/>
    <x v="37"/>
    <s v="2023"/>
    <s v="09"/>
    <n v="10013000"/>
    <x v="14"/>
    <x v="1"/>
    <n v="64199"/>
    <n v="158405162"/>
    <n v="64.198999999999998"/>
    <n v="158405.16200000001"/>
    <n v="158.40516199999999"/>
    <x v="3"/>
  </r>
  <r>
    <n v="202309"/>
    <x v="37"/>
    <s v="2023"/>
    <s v="09"/>
    <n v="10013000"/>
    <x v="14"/>
    <x v="2"/>
    <n v="105290"/>
    <n v="326555065"/>
    <n v="105.29"/>
    <n v="326555.065"/>
    <n v="326.55506500000001"/>
    <x v="3"/>
  </r>
  <r>
    <n v="202309"/>
    <x v="37"/>
    <s v="2023"/>
    <s v="09"/>
    <n v="10013000"/>
    <x v="14"/>
    <x v="3"/>
    <n v="684143"/>
    <n v="767770435"/>
    <n v="684.14300000000003"/>
    <n v="767770.43500000006"/>
    <n v="767.77043500000002"/>
    <x v="3"/>
  </r>
  <r>
    <n v="202309"/>
    <x v="37"/>
    <s v="2023"/>
    <s v="09"/>
    <n v="10013000"/>
    <x v="14"/>
    <x v="4"/>
    <n v="417497"/>
    <n v="836129386"/>
    <n v="417.49700000000001"/>
    <n v="836129.38600000006"/>
    <n v="836.12938599999995"/>
    <x v="3"/>
  </r>
  <r>
    <n v="202309"/>
    <x v="37"/>
    <s v="2023"/>
    <s v="09"/>
    <n v="10013000"/>
    <x v="14"/>
    <x v="5"/>
    <n v="886449"/>
    <n v="1171489371"/>
    <n v="886.44899999999996"/>
    <n v="1171489.371"/>
    <n v="1171.4893709999999"/>
    <x v="3"/>
  </r>
  <r>
    <n v="202309"/>
    <x v="37"/>
    <s v="2023"/>
    <s v="09"/>
    <n v="10013000"/>
    <x v="14"/>
    <x v="6"/>
    <n v="504445"/>
    <n v="1580211923"/>
    <n v="504.44499999999999"/>
    <n v="1580211.923"/>
    <n v="1580.2119230000001"/>
    <x v="3"/>
  </r>
  <r>
    <n v="202309"/>
    <x v="37"/>
    <s v="2023"/>
    <s v="09"/>
    <n v="10017000"/>
    <x v="15"/>
    <x v="0"/>
    <n v="852564"/>
    <n v="414373268"/>
    <n v="852.56399999999996"/>
    <n v="414373.26799999998"/>
    <n v="414.373268"/>
    <x v="3"/>
  </r>
  <r>
    <n v="202309"/>
    <x v="37"/>
    <s v="2023"/>
    <s v="09"/>
    <n v="10017000"/>
    <x v="15"/>
    <x v="1"/>
    <n v="53377"/>
    <n v="151075177"/>
    <n v="53.377000000000002"/>
    <n v="151075.177"/>
    <n v="151.075177"/>
    <x v="3"/>
  </r>
  <r>
    <n v="202309"/>
    <x v="37"/>
    <s v="2023"/>
    <s v="09"/>
    <n v="10017000"/>
    <x v="15"/>
    <x v="2"/>
    <n v="70069"/>
    <n v="242187250"/>
    <n v="70.069000000000003"/>
    <n v="242187.25"/>
    <n v="242.18725000000001"/>
    <x v="3"/>
  </r>
  <r>
    <n v="202309"/>
    <x v="37"/>
    <s v="2023"/>
    <s v="09"/>
    <n v="10017000"/>
    <x v="15"/>
    <x v="3"/>
    <n v="471738"/>
    <n v="476736116"/>
    <n v="471.738"/>
    <n v="476736.11599999998"/>
    <n v="476.73611599999998"/>
    <x v="3"/>
  </r>
  <r>
    <n v="202309"/>
    <x v="37"/>
    <s v="2023"/>
    <s v="09"/>
    <n v="10017000"/>
    <x v="15"/>
    <x v="4"/>
    <n v="351101"/>
    <n v="729342493"/>
    <n v="351.101"/>
    <n v="729342.49300000002"/>
    <n v="729.34249299999999"/>
    <x v="3"/>
  </r>
  <r>
    <n v="202309"/>
    <x v="37"/>
    <s v="2023"/>
    <s v="09"/>
    <n v="10017000"/>
    <x v="15"/>
    <x v="5"/>
    <n v="770192"/>
    <n v="872326697"/>
    <n v="770.19200000000001"/>
    <n v="872326.69700000004"/>
    <n v="872.32669699999997"/>
    <x v="3"/>
  </r>
  <r>
    <n v="202309"/>
    <x v="37"/>
    <s v="2023"/>
    <s v="09"/>
    <n v="10017000"/>
    <x v="15"/>
    <x v="6"/>
    <n v="415874"/>
    <n v="1046754686"/>
    <n v="415.87400000000002"/>
    <n v="1046754.686"/>
    <n v="1046.754686"/>
    <x v="3"/>
  </r>
  <r>
    <n v="202309"/>
    <x v="37"/>
    <s v="2023"/>
    <s v="09"/>
    <n v="10002000"/>
    <x v="16"/>
    <x v="0"/>
    <n v="673927"/>
    <n v="312008383"/>
    <n v="673.92700000000002"/>
    <n v="312008.38299999997"/>
    <n v="312.00838299999998"/>
    <x v="3"/>
  </r>
  <r>
    <n v="202309"/>
    <x v="37"/>
    <s v="2023"/>
    <s v="09"/>
    <n v="10002000"/>
    <x v="16"/>
    <x v="1"/>
    <n v="45783"/>
    <n v="134974810"/>
    <n v="45.783000000000001"/>
    <n v="134974.81"/>
    <n v="134.97480999999999"/>
    <x v="3"/>
  </r>
  <r>
    <n v="202309"/>
    <x v="37"/>
    <s v="2023"/>
    <s v="09"/>
    <n v="10002000"/>
    <x v="16"/>
    <x v="2"/>
    <n v="72157"/>
    <n v="240389997"/>
    <n v="72.156999999999996"/>
    <n v="240389.997"/>
    <n v="240.38999699999999"/>
    <x v="3"/>
  </r>
  <r>
    <n v="202309"/>
    <x v="37"/>
    <s v="2023"/>
    <s v="09"/>
    <n v="10002000"/>
    <x v="16"/>
    <x v="3"/>
    <n v="415341"/>
    <n v="463651953"/>
    <n v="415.34100000000001"/>
    <n v="463651.95299999998"/>
    <n v="463.65195299999999"/>
    <x v="3"/>
  </r>
  <r>
    <n v="202309"/>
    <x v="37"/>
    <s v="2023"/>
    <s v="09"/>
    <n v="10002000"/>
    <x v="16"/>
    <x v="4"/>
    <n v="297726"/>
    <n v="639168936"/>
    <n v="297.726"/>
    <n v="639168.93599999999"/>
    <n v="639.16893600000003"/>
    <x v="3"/>
  </r>
  <r>
    <n v="202309"/>
    <x v="37"/>
    <s v="2023"/>
    <s v="09"/>
    <n v="10002000"/>
    <x v="16"/>
    <x v="5"/>
    <n v="667458"/>
    <n v="803498037"/>
    <n v="667.45799999999997"/>
    <n v="803498.03700000001"/>
    <n v="803.49803699999995"/>
    <x v="3"/>
  </r>
  <r>
    <n v="202309"/>
    <x v="37"/>
    <s v="2023"/>
    <s v="09"/>
    <n v="10002000"/>
    <x v="16"/>
    <x v="6"/>
    <n v="332156"/>
    <n v="969331127"/>
    <n v="332.15600000000001"/>
    <n v="969331.12699999998"/>
    <n v="969.33112700000004"/>
    <x v="3"/>
  </r>
  <r>
    <n v="202309"/>
    <x v="37"/>
    <s v="2023"/>
    <s v="09"/>
    <n v="10015000"/>
    <x v="17"/>
    <x v="0"/>
    <n v="461498"/>
    <n v="257782203"/>
    <n v="461.49799999999999"/>
    <n v="257782.20300000001"/>
    <n v="257.78220299999998"/>
    <x v="3"/>
  </r>
  <r>
    <n v="202309"/>
    <x v="37"/>
    <s v="2023"/>
    <s v="09"/>
    <n v="10015000"/>
    <x v="17"/>
    <x v="1"/>
    <n v="28274"/>
    <n v="73368222"/>
    <n v="28.274000000000001"/>
    <n v="73368.221999999994"/>
    <n v="73.368222000000003"/>
    <x v="3"/>
  </r>
  <r>
    <n v="202309"/>
    <x v="37"/>
    <s v="2023"/>
    <s v="09"/>
    <n v="10015000"/>
    <x v="17"/>
    <x v="2"/>
    <n v="47675"/>
    <n v="164806940"/>
    <n v="47.674999999999997"/>
    <n v="164806.94"/>
    <n v="164.80694"/>
    <x v="3"/>
  </r>
  <r>
    <n v="202309"/>
    <x v="37"/>
    <s v="2023"/>
    <s v="09"/>
    <n v="10015000"/>
    <x v="17"/>
    <x v="3"/>
    <n v="298165"/>
    <n v="306523841"/>
    <n v="298.16500000000002"/>
    <n v="306523.84100000001"/>
    <n v="306.523841"/>
    <x v="3"/>
  </r>
  <r>
    <n v="202309"/>
    <x v="37"/>
    <s v="2023"/>
    <s v="09"/>
    <n v="10015000"/>
    <x v="17"/>
    <x v="4"/>
    <n v="202982"/>
    <n v="390184122"/>
    <n v="202.982"/>
    <n v="390184.12199999997"/>
    <n v="390.184122"/>
    <x v="3"/>
  </r>
  <r>
    <n v="202309"/>
    <x v="37"/>
    <s v="2023"/>
    <s v="09"/>
    <n v="10015000"/>
    <x v="17"/>
    <x v="5"/>
    <n v="425846"/>
    <n v="495094279"/>
    <n v="425.846"/>
    <n v="495094.27899999998"/>
    <n v="495.09427899999997"/>
    <x v="3"/>
  </r>
  <r>
    <n v="202309"/>
    <x v="37"/>
    <s v="2023"/>
    <s v="09"/>
    <n v="10015000"/>
    <x v="17"/>
    <x v="6"/>
    <n v="217594"/>
    <n v="633465383"/>
    <n v="217.59399999999999"/>
    <n v="633465.38300000003"/>
    <n v="633.46538299999997"/>
    <x v="3"/>
  </r>
  <r>
    <n v="202309"/>
    <x v="37"/>
    <s v="2023"/>
    <s v="09"/>
    <n v="10014000"/>
    <x v="18"/>
    <x v="0"/>
    <n v="232129"/>
    <n v="109103171"/>
    <n v="232.12899999999999"/>
    <n v="109103.171"/>
    <n v="109.103171"/>
    <x v="3"/>
  </r>
  <r>
    <n v="202309"/>
    <x v="37"/>
    <s v="2023"/>
    <s v="09"/>
    <n v="10014000"/>
    <x v="18"/>
    <x v="1"/>
    <n v="17288"/>
    <n v="39750406"/>
    <n v="17.288"/>
    <n v="39750.406000000003"/>
    <n v="39.750405999999998"/>
    <x v="3"/>
  </r>
  <r>
    <n v="202309"/>
    <x v="37"/>
    <s v="2023"/>
    <s v="09"/>
    <n v="10014000"/>
    <x v="18"/>
    <x v="2"/>
    <n v="25064"/>
    <n v="84930327"/>
    <n v="25.064"/>
    <n v="84930.327000000005"/>
    <n v="84.930327000000005"/>
    <x v="3"/>
  </r>
  <r>
    <n v="202309"/>
    <x v="37"/>
    <s v="2023"/>
    <s v="09"/>
    <n v="10014000"/>
    <x v="18"/>
    <x v="3"/>
    <n v="167312"/>
    <n v="167972495"/>
    <n v="167.31200000000001"/>
    <n v="167972.495"/>
    <n v="167.97249500000001"/>
    <x v="3"/>
  </r>
  <r>
    <n v="202309"/>
    <x v="37"/>
    <s v="2023"/>
    <s v="09"/>
    <n v="10014000"/>
    <x v="18"/>
    <x v="4"/>
    <n v="105574"/>
    <n v="205401125"/>
    <n v="105.574"/>
    <n v="205401.125"/>
    <n v="205.40112500000001"/>
    <x v="3"/>
  </r>
  <r>
    <n v="202309"/>
    <x v="37"/>
    <s v="2023"/>
    <s v="09"/>
    <n v="10014000"/>
    <x v="18"/>
    <x v="5"/>
    <n v="213814"/>
    <n v="247291197"/>
    <n v="213.81399999999999"/>
    <n v="247291.19699999999"/>
    <n v="247.29119700000001"/>
    <x v="3"/>
  </r>
  <r>
    <n v="202309"/>
    <x v="37"/>
    <s v="2023"/>
    <s v="09"/>
    <n v="10014000"/>
    <x v="18"/>
    <x v="6"/>
    <n v="105932"/>
    <n v="322964991"/>
    <n v="105.932"/>
    <n v="322964.99099999998"/>
    <n v="322.964991"/>
    <x v="3"/>
  </r>
  <r>
    <n v="202309"/>
    <x v="37"/>
    <s v="2023"/>
    <s v="09"/>
    <n v="10016000"/>
    <x v="19"/>
    <x v="0"/>
    <n v="103260"/>
    <n v="48691116"/>
    <n v="103.26"/>
    <n v="48691.116000000002"/>
    <n v="48.691116000000001"/>
    <x v="3"/>
  </r>
  <r>
    <n v="202309"/>
    <x v="37"/>
    <s v="2023"/>
    <s v="09"/>
    <n v="10016000"/>
    <x v="19"/>
    <x v="1"/>
    <n v="7687"/>
    <n v="20231558"/>
    <n v="7.6870000000000003"/>
    <n v="20231.558000000001"/>
    <n v="20.231558"/>
    <x v="3"/>
  </r>
  <r>
    <n v="202309"/>
    <x v="37"/>
    <s v="2023"/>
    <s v="09"/>
    <n v="10016000"/>
    <x v="19"/>
    <x v="2"/>
    <n v="12819"/>
    <n v="42819130"/>
    <n v="12.819000000000001"/>
    <n v="42819.13"/>
    <n v="42.819130000000001"/>
    <x v="3"/>
  </r>
  <r>
    <n v="202309"/>
    <x v="37"/>
    <s v="2023"/>
    <s v="09"/>
    <n v="10016000"/>
    <x v="19"/>
    <x v="3"/>
    <n v="68122"/>
    <n v="83176119"/>
    <n v="68.122"/>
    <n v="83176.119000000006"/>
    <n v="83.176119"/>
    <x v="3"/>
  </r>
  <r>
    <n v="202309"/>
    <x v="37"/>
    <s v="2023"/>
    <s v="09"/>
    <n v="10016000"/>
    <x v="19"/>
    <x v="4"/>
    <n v="53581"/>
    <n v="88693076"/>
    <n v="53.581000000000003"/>
    <n v="88693.076000000001"/>
    <n v="88.693076000000005"/>
    <x v="3"/>
  </r>
  <r>
    <n v="202309"/>
    <x v="37"/>
    <s v="2023"/>
    <s v="09"/>
    <n v="10016000"/>
    <x v="19"/>
    <x v="5"/>
    <n v="105447"/>
    <n v="116963910"/>
    <n v="105.447"/>
    <n v="116963.91"/>
    <n v="116.96391"/>
    <x v="3"/>
  </r>
  <r>
    <n v="202309"/>
    <x v="37"/>
    <s v="2023"/>
    <s v="09"/>
    <n v="10016000"/>
    <x v="19"/>
    <x v="6"/>
    <n v="46410"/>
    <n v="128628576"/>
    <n v="46.41"/>
    <n v="128628.576"/>
    <n v="128.62857600000001"/>
    <x v="3"/>
  </r>
  <r>
    <n v="202309"/>
    <x v="37"/>
    <s v="2023"/>
    <s v="09"/>
    <s v="9002000"/>
    <x v="20"/>
    <x v="0"/>
    <n v="88836"/>
    <n v="45596102"/>
    <n v="88.835999999999999"/>
    <n v="45596.101999999999"/>
    <n v="45.596102000000002"/>
    <x v="3"/>
  </r>
  <r>
    <n v="202309"/>
    <x v="37"/>
    <s v="2023"/>
    <s v="09"/>
    <s v="9002000"/>
    <x v="20"/>
    <x v="1"/>
    <n v="6122"/>
    <n v="13843929"/>
    <n v="6.1219999999999999"/>
    <n v="13843.929"/>
    <n v="13.843928999999999"/>
    <x v="3"/>
  </r>
  <r>
    <n v="202309"/>
    <x v="37"/>
    <s v="2023"/>
    <s v="09"/>
    <s v="9002000"/>
    <x v="20"/>
    <x v="2"/>
    <n v="10865"/>
    <n v="35477195"/>
    <n v="10.865"/>
    <n v="35477.195"/>
    <n v="35.477195000000002"/>
    <x v="3"/>
  </r>
  <r>
    <n v="202309"/>
    <x v="37"/>
    <s v="2023"/>
    <s v="09"/>
    <s v="9002000"/>
    <x v="20"/>
    <x v="3"/>
    <n v="46681"/>
    <n v="63028234"/>
    <n v="46.680999999999997"/>
    <n v="63028.233999999997"/>
    <n v="63.028233999999998"/>
    <x v="3"/>
  </r>
  <r>
    <n v="202309"/>
    <x v="37"/>
    <s v="2023"/>
    <s v="09"/>
    <s v="9002000"/>
    <x v="20"/>
    <x v="4"/>
    <n v="41388"/>
    <n v="76691568"/>
    <n v="41.387999999999998"/>
    <n v="76691.567999999999"/>
    <n v="76.691568000000004"/>
    <x v="3"/>
  </r>
  <r>
    <n v="202309"/>
    <x v="37"/>
    <s v="2023"/>
    <s v="09"/>
    <s v="9002000"/>
    <x v="20"/>
    <x v="5"/>
    <n v="110765"/>
    <n v="115462494"/>
    <n v="110.765"/>
    <n v="115462.49400000001"/>
    <n v="115.46249400000001"/>
    <x v="3"/>
  </r>
  <r>
    <n v="202309"/>
    <x v="37"/>
    <s v="2023"/>
    <s v="09"/>
    <s v="9002000"/>
    <x v="20"/>
    <x v="6"/>
    <n v="39265"/>
    <n v="103684092"/>
    <n v="39.265000000000001"/>
    <n v="103684.092"/>
    <n v="103.68409200000001"/>
    <x v="3"/>
  </r>
  <r>
    <n v="202309"/>
    <x v="37"/>
    <s v="2023"/>
    <s v="09"/>
    <n v="9007000"/>
    <x v="21"/>
    <x v="0"/>
    <n v="16608"/>
    <n v="13049599"/>
    <n v="16.608000000000001"/>
    <n v="13049.599"/>
    <n v="13.049599000000001"/>
    <x v="3"/>
  </r>
  <r>
    <n v="202309"/>
    <x v="37"/>
    <s v="2023"/>
    <s v="09"/>
    <n v="9007000"/>
    <x v="21"/>
    <x v="1"/>
    <n v="988"/>
    <n v="2168228"/>
    <n v="0.98799999999999999"/>
    <n v="2168.2280000000001"/>
    <n v="2.168228"/>
    <x v="3"/>
  </r>
  <r>
    <n v="202309"/>
    <x v="37"/>
    <s v="2023"/>
    <s v="09"/>
    <n v="9007000"/>
    <x v="21"/>
    <x v="2"/>
    <n v="1771"/>
    <n v="4674268"/>
    <n v="1.7709999999999999"/>
    <n v="4674.268"/>
    <n v="4.6742679999999996"/>
    <x v="3"/>
  </r>
  <r>
    <n v="202309"/>
    <x v="37"/>
    <s v="2023"/>
    <s v="09"/>
    <n v="9007000"/>
    <x v="21"/>
    <x v="3"/>
    <n v="8788"/>
    <n v="11150827"/>
    <n v="8.7880000000000003"/>
    <n v="11150.826999999999"/>
    <n v="11.150827"/>
    <x v="3"/>
  </r>
  <r>
    <n v="202309"/>
    <x v="37"/>
    <s v="2023"/>
    <s v="09"/>
    <n v="9007000"/>
    <x v="21"/>
    <x v="4"/>
    <n v="8430"/>
    <n v="14499550"/>
    <n v="8.43"/>
    <n v="14499.55"/>
    <n v="14.499549999999999"/>
    <x v="3"/>
  </r>
  <r>
    <n v="202309"/>
    <x v="37"/>
    <s v="2023"/>
    <s v="09"/>
    <n v="9007000"/>
    <x v="21"/>
    <x v="5"/>
    <n v="14940"/>
    <n v="16421110"/>
    <n v="14.94"/>
    <n v="16421.11"/>
    <n v="16.421109999999999"/>
    <x v="3"/>
  </r>
  <r>
    <n v="202309"/>
    <x v="37"/>
    <s v="2023"/>
    <s v="09"/>
    <n v="9007000"/>
    <x v="21"/>
    <x v="6"/>
    <n v="7193"/>
    <n v="17014896"/>
    <n v="7.1929999999999996"/>
    <n v="17014.896000000001"/>
    <n v="17.014896"/>
    <x v="3"/>
  </r>
  <r>
    <n v="202310"/>
    <x v="38"/>
    <s v="2023"/>
    <s v="10"/>
    <n v="63000000"/>
    <x v="0"/>
    <x v="0"/>
    <n v="13240883"/>
    <n v="7580340904"/>
    <n v="13240.883"/>
    <n v="7580340.9040000001"/>
    <n v="7580.3409039999997"/>
    <x v="3"/>
  </r>
  <r>
    <n v="202310"/>
    <x v="38"/>
    <s v="2023"/>
    <s v="10"/>
    <n v="63000000"/>
    <x v="0"/>
    <x v="1"/>
    <n v="660949"/>
    <n v="3038807470"/>
    <n v="660.94899999999996"/>
    <n v="3038807.47"/>
    <n v="3038.8074700000002"/>
    <x v="3"/>
  </r>
  <r>
    <n v="202310"/>
    <x v="38"/>
    <s v="2023"/>
    <s v="10"/>
    <n v="63000000"/>
    <x v="0"/>
    <x v="2"/>
    <n v="925391"/>
    <n v="4720555945"/>
    <n v="925.39099999999996"/>
    <n v="4720555.9450000003"/>
    <n v="4720.5559450000001"/>
    <x v="3"/>
  </r>
  <r>
    <n v="202310"/>
    <x v="38"/>
    <s v="2023"/>
    <s v="10"/>
    <n v="63000000"/>
    <x v="0"/>
    <x v="3"/>
    <n v="5365788"/>
    <n v="6049511909"/>
    <n v="5365.7879999999996"/>
    <n v="6049511.909"/>
    <n v="6049.5119089999998"/>
    <x v="3"/>
  </r>
  <r>
    <n v="202310"/>
    <x v="38"/>
    <s v="2023"/>
    <s v="10"/>
    <n v="63000000"/>
    <x v="0"/>
    <x v="4"/>
    <n v="4397883"/>
    <n v="11809816886"/>
    <n v="4397.8829999999998"/>
    <n v="11809816.886"/>
    <n v="11809.816886000001"/>
    <x v="3"/>
  </r>
  <r>
    <n v="202310"/>
    <x v="38"/>
    <s v="2023"/>
    <s v="10"/>
    <n v="63000000"/>
    <x v="0"/>
    <x v="5"/>
    <n v="9701208"/>
    <n v="15548194875"/>
    <n v="9701.2080000000005"/>
    <n v="15548194.875"/>
    <n v="15548.194874999999"/>
    <x v="3"/>
  </r>
  <r>
    <n v="202310"/>
    <x v="38"/>
    <s v="2023"/>
    <s v="10"/>
    <n v="63000000"/>
    <x v="0"/>
    <x v="6"/>
    <n v="4621294"/>
    <n v="15897999892"/>
    <n v="4621.2939999999999"/>
    <n v="15897999.892000001"/>
    <n v="15897.999892"/>
    <x v="3"/>
  </r>
  <r>
    <n v="202310"/>
    <x v="38"/>
    <s v="2023"/>
    <s v="10"/>
    <n v="65000000"/>
    <x v="1"/>
    <x v="0"/>
    <n v="14885656"/>
    <n v="7137292325"/>
    <n v="14885.656000000001"/>
    <n v="7137292.3250000002"/>
    <n v="7137.2923250000003"/>
    <x v="3"/>
  </r>
  <r>
    <n v="202310"/>
    <x v="38"/>
    <s v="2023"/>
    <s v="10"/>
    <n v="65000000"/>
    <x v="1"/>
    <x v="1"/>
    <n v="842592"/>
    <n v="2699112128"/>
    <n v="842.59199999999998"/>
    <n v="2699112.128"/>
    <n v="2699.1121280000002"/>
    <x v="3"/>
  </r>
  <r>
    <n v="202310"/>
    <x v="38"/>
    <s v="2023"/>
    <s v="10"/>
    <n v="65000000"/>
    <x v="1"/>
    <x v="2"/>
    <n v="1181089"/>
    <n v="4259613234"/>
    <n v="1181.0889999999999"/>
    <n v="4259613.2340000002"/>
    <n v="4259.6132340000004"/>
    <x v="3"/>
  </r>
  <r>
    <n v="202310"/>
    <x v="38"/>
    <s v="2023"/>
    <s v="10"/>
    <n v="65000000"/>
    <x v="1"/>
    <x v="3"/>
    <n v="6564424"/>
    <n v="6966660534"/>
    <n v="6564.424"/>
    <n v="6966660.534"/>
    <n v="6966.6605339999996"/>
    <x v="3"/>
  </r>
  <r>
    <n v="202310"/>
    <x v="38"/>
    <s v="2023"/>
    <s v="10"/>
    <n v="65000000"/>
    <x v="1"/>
    <x v="4"/>
    <n v="5573862"/>
    <n v="11976058993"/>
    <n v="5573.8620000000001"/>
    <n v="11976058.993000001"/>
    <n v="11976.058993000001"/>
    <x v="3"/>
  </r>
  <r>
    <n v="202310"/>
    <x v="38"/>
    <s v="2023"/>
    <s v="10"/>
    <n v="65000000"/>
    <x v="1"/>
    <x v="5"/>
    <n v="12567956"/>
    <n v="16916622339"/>
    <n v="12567.956"/>
    <n v="16916622.339000002"/>
    <n v="16916.622339000001"/>
    <x v="3"/>
  </r>
  <r>
    <n v="202310"/>
    <x v="38"/>
    <s v="2023"/>
    <s v="10"/>
    <n v="65000000"/>
    <x v="1"/>
    <x v="6"/>
    <n v="6247794"/>
    <n v="17728925383"/>
    <n v="6247.7939999999999"/>
    <n v="17728925.383000001"/>
    <n v="17728.925383000002"/>
    <x v="3"/>
  </r>
  <r>
    <n v="202310"/>
    <x v="38"/>
    <s v="2023"/>
    <s v="10"/>
    <n v="68000000"/>
    <x v="2"/>
    <x v="0"/>
    <n v="6729774"/>
    <n v="3104005074"/>
    <n v="6729.7740000000003"/>
    <n v="3104005.074"/>
    <n v="3104.0050740000001"/>
    <x v="3"/>
  </r>
  <r>
    <n v="202310"/>
    <x v="38"/>
    <s v="2023"/>
    <s v="10"/>
    <n v="68000000"/>
    <x v="2"/>
    <x v="1"/>
    <n v="375460"/>
    <n v="1200310946"/>
    <n v="375.46"/>
    <n v="1200310.946"/>
    <n v="1200.3109460000001"/>
    <x v="3"/>
  </r>
  <r>
    <n v="202310"/>
    <x v="38"/>
    <s v="2023"/>
    <s v="10"/>
    <n v="68000000"/>
    <x v="2"/>
    <x v="2"/>
    <n v="561377"/>
    <n v="1944168280"/>
    <n v="561.37699999999995"/>
    <n v="1944168.28"/>
    <n v="1944.1682800000001"/>
    <x v="3"/>
  </r>
  <r>
    <n v="202310"/>
    <x v="38"/>
    <s v="2023"/>
    <s v="10"/>
    <n v="68000000"/>
    <x v="2"/>
    <x v="3"/>
    <n v="3327853"/>
    <n v="3846462633"/>
    <n v="3327.8530000000001"/>
    <n v="3846462.6329999999"/>
    <n v="3846.4626330000001"/>
    <x v="3"/>
  </r>
  <r>
    <n v="202310"/>
    <x v="38"/>
    <s v="2023"/>
    <s v="10"/>
    <n v="68000000"/>
    <x v="2"/>
    <x v="4"/>
    <n v="2750248"/>
    <n v="5492323878"/>
    <n v="2750.248"/>
    <n v="5492323.8779999996"/>
    <n v="5492.3238780000001"/>
    <x v="3"/>
  </r>
  <r>
    <n v="202310"/>
    <x v="38"/>
    <s v="2023"/>
    <s v="10"/>
    <n v="68000000"/>
    <x v="2"/>
    <x v="5"/>
    <n v="5481553"/>
    <n v="8145575612"/>
    <n v="5481.5529999999999"/>
    <n v="8145575.6119999997"/>
    <n v="8145.5756119999996"/>
    <x v="3"/>
  </r>
  <r>
    <n v="202310"/>
    <x v="38"/>
    <s v="2023"/>
    <s v="10"/>
    <n v="68000000"/>
    <x v="2"/>
    <x v="6"/>
    <n v="2967252"/>
    <n v="8374227296"/>
    <n v="2967.252"/>
    <n v="8374227.2960000001"/>
    <n v="8374.2272959999991"/>
    <x v="3"/>
  </r>
  <r>
    <n v="202310"/>
    <x v="38"/>
    <s v="2023"/>
    <s v="10"/>
    <n v="10004000"/>
    <x v="3"/>
    <x v="0"/>
    <n v="1940340"/>
    <n v="961139369"/>
    <n v="1940.34"/>
    <n v="961139.36899999995"/>
    <n v="961.13936899999999"/>
    <x v="3"/>
  </r>
  <r>
    <n v="202310"/>
    <x v="38"/>
    <s v="2023"/>
    <s v="10"/>
    <n v="10004000"/>
    <x v="3"/>
    <x v="1"/>
    <n v="102712"/>
    <n v="373311886"/>
    <n v="102.712"/>
    <n v="373311.886"/>
    <n v="373.31188600000002"/>
    <x v="3"/>
  </r>
  <r>
    <n v="202310"/>
    <x v="38"/>
    <s v="2023"/>
    <s v="10"/>
    <n v="10004000"/>
    <x v="3"/>
    <x v="2"/>
    <n v="161469"/>
    <n v="651176850"/>
    <n v="161.46899999999999"/>
    <n v="651176.85"/>
    <n v="651.17684999999994"/>
    <x v="3"/>
  </r>
  <r>
    <n v="202310"/>
    <x v="38"/>
    <s v="2023"/>
    <s v="10"/>
    <n v="10004000"/>
    <x v="3"/>
    <x v="3"/>
    <n v="926724"/>
    <n v="1140682264"/>
    <n v="926.72400000000005"/>
    <n v="1140682.264"/>
    <n v="1140.682264"/>
    <x v="3"/>
  </r>
  <r>
    <n v="202310"/>
    <x v="38"/>
    <s v="2023"/>
    <s v="10"/>
    <n v="10004000"/>
    <x v="3"/>
    <x v="4"/>
    <n v="925072"/>
    <n v="1624174805"/>
    <n v="925.072"/>
    <n v="1624174.8049999999"/>
    <n v="1624.1748050000001"/>
    <x v="3"/>
  </r>
  <r>
    <n v="202310"/>
    <x v="38"/>
    <s v="2023"/>
    <s v="10"/>
    <n v="10004000"/>
    <x v="3"/>
    <x v="5"/>
    <n v="1526415"/>
    <n v="2152698543"/>
    <n v="1526.415"/>
    <n v="2152698.5430000001"/>
    <n v="2152.698543"/>
    <x v="3"/>
  </r>
  <r>
    <n v="202310"/>
    <x v="38"/>
    <s v="2023"/>
    <s v="10"/>
    <n v="10004000"/>
    <x v="3"/>
    <x v="6"/>
    <n v="850305"/>
    <n v="2307157882"/>
    <n v="850.30499999999995"/>
    <n v="2307157.8820000002"/>
    <n v="2307.157882"/>
    <x v="3"/>
  </r>
  <r>
    <n v="202310"/>
    <x v="38"/>
    <s v="2023"/>
    <s v="10"/>
    <n v="10018000"/>
    <x v="4"/>
    <x v="0"/>
    <n v="1845677"/>
    <n v="902187609"/>
    <n v="1845.6769999999999"/>
    <n v="902187.60900000005"/>
    <n v="902.18760899999995"/>
    <x v="3"/>
  </r>
  <r>
    <n v="202310"/>
    <x v="38"/>
    <s v="2023"/>
    <s v="10"/>
    <n v="10018000"/>
    <x v="4"/>
    <x v="1"/>
    <n v="93192"/>
    <n v="351294229"/>
    <n v="93.191999999999993"/>
    <n v="351294.22899999999"/>
    <n v="351.29422899999997"/>
    <x v="3"/>
  </r>
  <r>
    <n v="202310"/>
    <x v="38"/>
    <s v="2023"/>
    <s v="10"/>
    <n v="10018000"/>
    <x v="4"/>
    <x v="2"/>
    <n v="151420"/>
    <n v="607785492"/>
    <n v="151.41999999999999"/>
    <n v="607785.49199999997"/>
    <n v="607.78549199999998"/>
    <x v="3"/>
  </r>
  <r>
    <n v="202310"/>
    <x v="38"/>
    <s v="2023"/>
    <s v="10"/>
    <n v="10018000"/>
    <x v="4"/>
    <x v="3"/>
    <n v="798869"/>
    <n v="972790278"/>
    <n v="798.86900000000003"/>
    <n v="972790.27800000005"/>
    <n v="972.79027799999994"/>
    <x v="3"/>
  </r>
  <r>
    <n v="202310"/>
    <x v="38"/>
    <s v="2023"/>
    <s v="10"/>
    <n v="10018000"/>
    <x v="4"/>
    <x v="4"/>
    <n v="629215"/>
    <n v="1609882903"/>
    <n v="629.21500000000003"/>
    <n v="1609882.9029999999"/>
    <n v="1609.8829029999999"/>
    <x v="3"/>
  </r>
  <r>
    <n v="202310"/>
    <x v="38"/>
    <s v="2023"/>
    <s v="10"/>
    <n v="10018000"/>
    <x v="4"/>
    <x v="5"/>
    <n v="1495268"/>
    <n v="2193613107"/>
    <n v="1495.268"/>
    <n v="2193613.1069999998"/>
    <n v="2193.6131070000001"/>
    <x v="3"/>
  </r>
  <r>
    <n v="202310"/>
    <x v="38"/>
    <s v="2023"/>
    <s v="10"/>
    <n v="10018000"/>
    <x v="4"/>
    <x v="6"/>
    <n v="768624"/>
    <n v="2057027758"/>
    <n v="768.62400000000002"/>
    <n v="2057027.7579999999"/>
    <n v="2057.0277580000002"/>
    <x v="3"/>
  </r>
  <r>
    <n v="202310"/>
    <x v="38"/>
    <s v="2023"/>
    <s v="10"/>
    <n v="10005000"/>
    <x v="5"/>
    <x v="0"/>
    <n v="931594"/>
    <n v="421604931"/>
    <n v="931.59400000000005"/>
    <n v="421604.93099999998"/>
    <n v="421.60493100000002"/>
    <x v="3"/>
  </r>
  <r>
    <n v="202310"/>
    <x v="38"/>
    <s v="2023"/>
    <s v="10"/>
    <n v="10005000"/>
    <x v="5"/>
    <x v="1"/>
    <n v="62080"/>
    <n v="188879676"/>
    <n v="62.08"/>
    <n v="188879.67600000001"/>
    <n v="188.87967599999999"/>
    <x v="3"/>
  </r>
  <r>
    <n v="202310"/>
    <x v="38"/>
    <s v="2023"/>
    <s v="10"/>
    <n v="10005000"/>
    <x v="5"/>
    <x v="2"/>
    <n v="92527"/>
    <n v="304772745"/>
    <n v="92.527000000000001"/>
    <n v="304772.745"/>
    <n v="304.77274499999999"/>
    <x v="3"/>
  </r>
  <r>
    <n v="202310"/>
    <x v="38"/>
    <s v="2023"/>
    <s v="10"/>
    <n v="10005000"/>
    <x v="5"/>
    <x v="3"/>
    <n v="598670"/>
    <n v="678510895"/>
    <n v="598.66999999999996"/>
    <n v="678510.89500000002"/>
    <n v="678.510895"/>
    <x v="3"/>
  </r>
  <r>
    <n v="202310"/>
    <x v="38"/>
    <s v="2023"/>
    <s v="10"/>
    <n v="10005000"/>
    <x v="5"/>
    <x v="4"/>
    <n v="406770"/>
    <n v="775299043"/>
    <n v="406.77"/>
    <n v="775299.04299999995"/>
    <n v="775.29904299999998"/>
    <x v="3"/>
  </r>
  <r>
    <n v="202310"/>
    <x v="38"/>
    <s v="2023"/>
    <s v="10"/>
    <n v="10005000"/>
    <x v="5"/>
    <x v="5"/>
    <n v="813327"/>
    <n v="1068925915"/>
    <n v="813.327"/>
    <n v="1068925.915"/>
    <n v="1068.925915"/>
    <x v="3"/>
  </r>
  <r>
    <n v="202310"/>
    <x v="38"/>
    <s v="2023"/>
    <s v="10"/>
    <n v="10005000"/>
    <x v="5"/>
    <x v="6"/>
    <n v="506072"/>
    <n v="1300357068"/>
    <n v="506.072"/>
    <n v="1300357.068"/>
    <n v="1300.357068"/>
    <x v="3"/>
  </r>
  <r>
    <n v="202310"/>
    <x v="38"/>
    <s v="2023"/>
    <s v="10"/>
    <n v="66000000"/>
    <x v="6"/>
    <x v="0"/>
    <n v="8667783"/>
    <n v="4408958399"/>
    <n v="8667.7829999999994"/>
    <n v="4408958.3990000002"/>
    <n v="4408.9583990000001"/>
    <x v="3"/>
  </r>
  <r>
    <n v="202310"/>
    <x v="38"/>
    <s v="2023"/>
    <s v="10"/>
    <n v="66000000"/>
    <x v="6"/>
    <x v="1"/>
    <n v="499576"/>
    <n v="1664273636"/>
    <n v="499.57600000000002"/>
    <n v="1664273.6359999999"/>
    <n v="1664.2736359999999"/>
    <x v="3"/>
  </r>
  <r>
    <n v="202310"/>
    <x v="38"/>
    <s v="2023"/>
    <s v="10"/>
    <n v="66000000"/>
    <x v="6"/>
    <x v="2"/>
    <n v="748514"/>
    <n v="2777636784"/>
    <n v="748.51400000000001"/>
    <n v="2777636.784"/>
    <n v="2777.6367839999998"/>
    <x v="3"/>
  </r>
  <r>
    <n v="202310"/>
    <x v="38"/>
    <s v="2023"/>
    <s v="10"/>
    <n v="66000000"/>
    <x v="6"/>
    <x v="3"/>
    <n v="4344934"/>
    <n v="4973799892"/>
    <n v="4344.9340000000002"/>
    <n v="4973799.892"/>
    <n v="4973.799892"/>
    <x v="3"/>
  </r>
  <r>
    <n v="202310"/>
    <x v="38"/>
    <s v="2023"/>
    <s v="10"/>
    <n v="66000000"/>
    <x v="6"/>
    <x v="4"/>
    <n v="2991058"/>
    <n v="7360016077"/>
    <n v="2991.058"/>
    <n v="7360016.0769999996"/>
    <n v="7360.0160770000002"/>
    <x v="3"/>
  </r>
  <r>
    <n v="202310"/>
    <x v="38"/>
    <s v="2023"/>
    <s v="10"/>
    <n v="66000000"/>
    <x v="6"/>
    <x v="5"/>
    <n v="7153876"/>
    <n v="10480388379"/>
    <n v="7153.8760000000002"/>
    <n v="10480388.379000001"/>
    <n v="10480.388379"/>
    <x v="3"/>
  </r>
  <r>
    <n v="202310"/>
    <x v="38"/>
    <s v="2023"/>
    <s v="10"/>
    <n v="66000000"/>
    <x v="6"/>
    <x v="6"/>
    <n v="3618367"/>
    <n v="11173477446"/>
    <n v="3618.3670000000002"/>
    <n v="11173477.446"/>
    <n v="11173.477446000001"/>
    <x v="3"/>
  </r>
  <r>
    <n v="202310"/>
    <x v="38"/>
    <s v="2023"/>
    <s v="10"/>
    <n v="10007000"/>
    <x v="7"/>
    <x v="0"/>
    <n v="1872534"/>
    <n v="895616336"/>
    <n v="1872.5340000000001"/>
    <n v="895616.33600000001"/>
    <n v="895.61633600000005"/>
    <x v="3"/>
  </r>
  <r>
    <n v="202310"/>
    <x v="38"/>
    <s v="2023"/>
    <s v="10"/>
    <n v="10007000"/>
    <x v="7"/>
    <x v="1"/>
    <n v="142434"/>
    <n v="395314659"/>
    <n v="142.434"/>
    <n v="395314.65899999999"/>
    <n v="395.31465900000001"/>
    <x v="3"/>
  </r>
  <r>
    <n v="202310"/>
    <x v="38"/>
    <s v="2023"/>
    <s v="10"/>
    <n v="10007000"/>
    <x v="7"/>
    <x v="2"/>
    <n v="191145"/>
    <n v="607634285"/>
    <n v="191.14500000000001"/>
    <n v="607634.28500000003"/>
    <n v="607.63428499999998"/>
    <x v="3"/>
  </r>
  <r>
    <n v="202310"/>
    <x v="38"/>
    <s v="2023"/>
    <s v="10"/>
    <n v="10007000"/>
    <x v="7"/>
    <x v="3"/>
    <n v="1235802"/>
    <n v="1437661117"/>
    <n v="1235.8019999999999"/>
    <n v="1437661.1170000001"/>
    <n v="1437.6611170000001"/>
    <x v="3"/>
  </r>
  <r>
    <n v="202310"/>
    <x v="38"/>
    <s v="2023"/>
    <s v="10"/>
    <n v="10007000"/>
    <x v="7"/>
    <x v="4"/>
    <n v="755483"/>
    <n v="1617214670"/>
    <n v="755.48299999999995"/>
    <n v="1617214.67"/>
    <n v="1617.2146700000001"/>
    <x v="3"/>
  </r>
  <r>
    <n v="202310"/>
    <x v="38"/>
    <s v="2023"/>
    <s v="10"/>
    <n v="10007000"/>
    <x v="7"/>
    <x v="5"/>
    <n v="1709520"/>
    <n v="2277064137"/>
    <n v="1709.52"/>
    <n v="2277064.1370000001"/>
    <n v="2277.0641369999998"/>
    <x v="3"/>
  </r>
  <r>
    <n v="202310"/>
    <x v="38"/>
    <s v="2023"/>
    <s v="10"/>
    <n v="10007000"/>
    <x v="7"/>
    <x v="6"/>
    <n v="997666"/>
    <n v="3025822380"/>
    <n v="997.66600000000005"/>
    <n v="3025822.38"/>
    <n v="3025.8223800000001"/>
    <x v="3"/>
  </r>
  <r>
    <n v="202310"/>
    <x v="38"/>
    <s v="2023"/>
    <s v="10"/>
    <n v="10008000"/>
    <x v="8"/>
    <x v="0"/>
    <n v="604752"/>
    <n v="282295844"/>
    <n v="604.75199999999995"/>
    <n v="282295.84399999998"/>
    <n v="282.29584399999999"/>
    <x v="3"/>
  </r>
  <r>
    <n v="202310"/>
    <x v="38"/>
    <s v="2023"/>
    <s v="10"/>
    <n v="10008000"/>
    <x v="8"/>
    <x v="1"/>
    <n v="44741"/>
    <n v="112413274"/>
    <n v="44.741"/>
    <n v="112413.274"/>
    <n v="112.413274"/>
    <x v="3"/>
  </r>
  <r>
    <n v="202310"/>
    <x v="38"/>
    <s v="2023"/>
    <s v="10"/>
    <n v="10008000"/>
    <x v="8"/>
    <x v="2"/>
    <n v="62338"/>
    <n v="203180289"/>
    <n v="62.338000000000001"/>
    <n v="203180.28899999999"/>
    <n v="203.18028899999999"/>
    <x v="3"/>
  </r>
  <r>
    <n v="202310"/>
    <x v="38"/>
    <s v="2023"/>
    <s v="10"/>
    <n v="10008000"/>
    <x v="8"/>
    <x v="3"/>
    <n v="427035"/>
    <n v="490296342"/>
    <n v="427.03500000000003"/>
    <n v="490296.342"/>
    <n v="490.29634199999998"/>
    <x v="3"/>
  </r>
  <r>
    <n v="202310"/>
    <x v="38"/>
    <s v="2023"/>
    <s v="10"/>
    <n v="10008000"/>
    <x v="8"/>
    <x v="4"/>
    <n v="357359"/>
    <n v="579353950"/>
    <n v="357.35899999999998"/>
    <n v="579353.94999999995"/>
    <n v="579.35395000000005"/>
    <x v="3"/>
  </r>
  <r>
    <n v="202310"/>
    <x v="38"/>
    <s v="2023"/>
    <s v="10"/>
    <n v="10008000"/>
    <x v="8"/>
    <x v="5"/>
    <n v="561823"/>
    <n v="723151286"/>
    <n v="561.82299999999998"/>
    <n v="723151.28599999996"/>
    <n v="723.15128600000003"/>
    <x v="3"/>
  </r>
  <r>
    <n v="202310"/>
    <x v="38"/>
    <s v="2023"/>
    <s v="10"/>
    <n v="10008000"/>
    <x v="8"/>
    <x v="6"/>
    <n v="328400"/>
    <n v="967766831"/>
    <n v="328.4"/>
    <n v="967766.83100000001"/>
    <n v="967.76683100000002"/>
    <x v="3"/>
  </r>
  <r>
    <n v="202310"/>
    <x v="38"/>
    <s v="2023"/>
    <s v="10"/>
    <n v="10009000"/>
    <x v="9"/>
    <x v="0"/>
    <n v="742869"/>
    <n v="331578901"/>
    <n v="742.86900000000003"/>
    <n v="331578.90100000001"/>
    <n v="331.57890099999997"/>
    <x v="3"/>
  </r>
  <r>
    <n v="202310"/>
    <x v="38"/>
    <s v="2023"/>
    <s v="10"/>
    <n v="10009000"/>
    <x v="9"/>
    <x v="1"/>
    <n v="62771"/>
    <n v="167537067"/>
    <n v="62.771000000000001"/>
    <n v="167537.06700000001"/>
    <n v="167.53706700000001"/>
    <x v="3"/>
  </r>
  <r>
    <n v="202310"/>
    <x v="38"/>
    <s v="2023"/>
    <s v="10"/>
    <n v="10009000"/>
    <x v="9"/>
    <x v="2"/>
    <n v="80756"/>
    <n v="250840511"/>
    <n v="80.756"/>
    <n v="250840.511"/>
    <n v="250.84051099999999"/>
    <x v="3"/>
  </r>
  <r>
    <n v="202310"/>
    <x v="38"/>
    <s v="2023"/>
    <s v="10"/>
    <n v="10009000"/>
    <x v="9"/>
    <x v="3"/>
    <n v="584745"/>
    <n v="710349125"/>
    <n v="584.745"/>
    <n v="710349.125"/>
    <n v="710.34912499999996"/>
    <x v="3"/>
  </r>
  <r>
    <n v="202310"/>
    <x v="38"/>
    <s v="2023"/>
    <s v="10"/>
    <n v="10009000"/>
    <x v="9"/>
    <x v="4"/>
    <n v="384932"/>
    <n v="631788021"/>
    <n v="384.93200000000002"/>
    <n v="631788.02099999995"/>
    <n v="631.78802099999996"/>
    <x v="3"/>
  </r>
  <r>
    <n v="202310"/>
    <x v="38"/>
    <s v="2023"/>
    <s v="10"/>
    <n v="10009000"/>
    <x v="9"/>
    <x v="5"/>
    <n v="702608"/>
    <n v="925138165"/>
    <n v="702.60799999999995"/>
    <n v="925138.16500000004"/>
    <n v="925.13816499999996"/>
    <x v="3"/>
  </r>
  <r>
    <n v="202310"/>
    <x v="38"/>
    <s v="2023"/>
    <s v="10"/>
    <n v="10009000"/>
    <x v="9"/>
    <x v="6"/>
    <n v="412702"/>
    <n v="1195678335"/>
    <n v="412.702"/>
    <n v="1195678.335"/>
    <n v="1195.6783350000001"/>
    <x v="3"/>
  </r>
  <r>
    <n v="202310"/>
    <x v="38"/>
    <s v="2023"/>
    <s v="10"/>
    <n v="10010000"/>
    <x v="10"/>
    <x v="0"/>
    <n v="523518"/>
    <n v="231787852"/>
    <n v="523.51800000000003"/>
    <n v="231787.85200000001"/>
    <n v="231.78785199999999"/>
    <x v="3"/>
  </r>
  <r>
    <n v="202310"/>
    <x v="38"/>
    <s v="2023"/>
    <s v="10"/>
    <n v="10010000"/>
    <x v="10"/>
    <x v="1"/>
    <n v="41629"/>
    <n v="108503180"/>
    <n v="41.628999999999998"/>
    <n v="108503.18"/>
    <n v="108.50318"/>
    <x v="3"/>
  </r>
  <r>
    <n v="202310"/>
    <x v="38"/>
    <s v="2023"/>
    <s v="10"/>
    <n v="10010000"/>
    <x v="10"/>
    <x v="2"/>
    <n v="56601"/>
    <n v="167222099"/>
    <n v="56.600999999999999"/>
    <n v="167222.09899999999"/>
    <n v="167.22209899999999"/>
    <x v="3"/>
  </r>
  <r>
    <n v="202310"/>
    <x v="38"/>
    <s v="2023"/>
    <s v="10"/>
    <n v="10010000"/>
    <x v="10"/>
    <x v="3"/>
    <n v="433386"/>
    <n v="500619282"/>
    <n v="433.38600000000002"/>
    <n v="500619.28200000001"/>
    <n v="500.619282"/>
    <x v="3"/>
  </r>
  <r>
    <n v="202310"/>
    <x v="38"/>
    <s v="2023"/>
    <s v="10"/>
    <n v="10010000"/>
    <x v="10"/>
    <x v="4"/>
    <n v="237691"/>
    <n v="424069015"/>
    <n v="237.691"/>
    <n v="424069.01500000001"/>
    <n v="424.06901499999998"/>
    <x v="3"/>
  </r>
  <r>
    <n v="202310"/>
    <x v="38"/>
    <s v="2023"/>
    <s v="10"/>
    <n v="10010000"/>
    <x v="10"/>
    <x v="5"/>
    <n v="531079"/>
    <n v="722874134"/>
    <n v="531.07899999999995"/>
    <n v="722874.13399999996"/>
    <n v="722.87413400000003"/>
    <x v="3"/>
  </r>
  <r>
    <n v="202310"/>
    <x v="38"/>
    <s v="2023"/>
    <s v="10"/>
    <n v="10010000"/>
    <x v="10"/>
    <x v="6"/>
    <n v="299124"/>
    <n v="891702408"/>
    <n v="299.12400000000002"/>
    <n v="891702.40800000005"/>
    <n v="891.70240799999999"/>
    <x v="3"/>
  </r>
  <r>
    <n v="202310"/>
    <x v="38"/>
    <s v="2023"/>
    <s v="10"/>
    <n v="10020000"/>
    <x v="11"/>
    <x v="0"/>
    <n v="540745"/>
    <n v="252360955"/>
    <n v="540.745"/>
    <n v="252360.95499999999"/>
    <n v="252.36095499999999"/>
    <x v="3"/>
  </r>
  <r>
    <n v="202310"/>
    <x v="38"/>
    <s v="2023"/>
    <s v="10"/>
    <n v="10020000"/>
    <x v="11"/>
    <x v="1"/>
    <n v="37991"/>
    <n v="111300122"/>
    <n v="37.991"/>
    <n v="111300.122"/>
    <n v="111.300122"/>
    <x v="3"/>
  </r>
  <r>
    <n v="202310"/>
    <x v="38"/>
    <s v="2023"/>
    <s v="10"/>
    <n v="10020000"/>
    <x v="11"/>
    <x v="2"/>
    <n v="55899"/>
    <n v="190067987"/>
    <n v="55.899000000000001"/>
    <n v="190067.98699999999"/>
    <n v="190.06798699999999"/>
    <x v="3"/>
  </r>
  <r>
    <n v="202310"/>
    <x v="38"/>
    <s v="2023"/>
    <s v="10"/>
    <n v="10020000"/>
    <x v="11"/>
    <x v="3"/>
    <n v="325811"/>
    <n v="379324226"/>
    <n v="325.81099999999998"/>
    <n v="379324.22600000002"/>
    <n v="379.32422600000001"/>
    <x v="3"/>
  </r>
  <r>
    <n v="202310"/>
    <x v="38"/>
    <s v="2023"/>
    <s v="10"/>
    <n v="10020000"/>
    <x v="11"/>
    <x v="4"/>
    <n v="204841"/>
    <n v="461524409"/>
    <n v="204.84100000000001"/>
    <n v="461524.40899999999"/>
    <n v="461.52440899999999"/>
    <x v="3"/>
  </r>
  <r>
    <n v="202310"/>
    <x v="38"/>
    <s v="2023"/>
    <s v="10"/>
    <n v="10020000"/>
    <x v="11"/>
    <x v="5"/>
    <n v="530133"/>
    <n v="816229998"/>
    <n v="530.13300000000004"/>
    <n v="816229.99800000002"/>
    <n v="816.22999800000002"/>
    <x v="3"/>
  </r>
  <r>
    <n v="202310"/>
    <x v="38"/>
    <s v="2023"/>
    <s v="10"/>
    <n v="10020000"/>
    <x v="11"/>
    <x v="6"/>
    <n v="270002"/>
    <n v="814387112"/>
    <n v="270.00200000000001"/>
    <n v="814387.11199999996"/>
    <n v="814.387112"/>
    <x v="3"/>
  </r>
  <r>
    <n v="202310"/>
    <x v="38"/>
    <s v="2023"/>
    <s v="10"/>
    <n v="67000000"/>
    <x v="12"/>
    <x v="0"/>
    <n v="3942651"/>
    <n v="1798308093"/>
    <n v="3942.6509999999998"/>
    <n v="1798308.0930000001"/>
    <n v="1798.3080930000001"/>
    <x v="3"/>
  </r>
  <r>
    <n v="202310"/>
    <x v="38"/>
    <s v="2023"/>
    <s v="10"/>
    <n v="67000000"/>
    <x v="12"/>
    <x v="1"/>
    <n v="258439"/>
    <n v="740105175"/>
    <n v="258.43900000000002"/>
    <n v="740105.17500000005"/>
    <n v="740.10517500000003"/>
    <x v="3"/>
  </r>
  <r>
    <n v="202310"/>
    <x v="38"/>
    <s v="2023"/>
    <s v="10"/>
    <n v="67000000"/>
    <x v="12"/>
    <x v="2"/>
    <n v="437940"/>
    <n v="1423912987"/>
    <n v="437.94"/>
    <n v="1423912.987"/>
    <n v="1423.9129869999999"/>
    <x v="3"/>
  </r>
  <r>
    <n v="202310"/>
    <x v="38"/>
    <s v="2023"/>
    <s v="10"/>
    <n v="67000000"/>
    <x v="12"/>
    <x v="3"/>
    <n v="2393855"/>
    <n v="2726395384"/>
    <n v="2393.855"/>
    <n v="2726395.3840000001"/>
    <n v="2726.3953839999999"/>
    <x v="3"/>
  </r>
  <r>
    <n v="202310"/>
    <x v="38"/>
    <s v="2023"/>
    <s v="10"/>
    <n v="67000000"/>
    <x v="12"/>
    <x v="4"/>
    <n v="1521951"/>
    <n v="3218812166"/>
    <n v="1521.951"/>
    <n v="3218812.1660000002"/>
    <n v="3218.8121660000002"/>
    <x v="3"/>
  </r>
  <r>
    <n v="202310"/>
    <x v="38"/>
    <s v="2023"/>
    <s v="10"/>
    <n v="67000000"/>
    <x v="12"/>
    <x v="5"/>
    <n v="3840808"/>
    <n v="5123854412"/>
    <n v="3840.808"/>
    <n v="5123854.4119999995"/>
    <n v="5123.8544119999997"/>
    <x v="3"/>
  </r>
  <r>
    <n v="202310"/>
    <x v="38"/>
    <s v="2023"/>
    <s v="10"/>
    <n v="67000000"/>
    <x v="12"/>
    <x v="6"/>
    <n v="2075101"/>
    <n v="5991258292"/>
    <n v="2075.1010000000001"/>
    <n v="5991258.2920000004"/>
    <n v="5991.2582920000004"/>
    <x v="3"/>
  </r>
  <r>
    <n v="202310"/>
    <x v="38"/>
    <s v="2023"/>
    <s v="10"/>
    <n v="64000000"/>
    <x v="13"/>
    <x v="0"/>
    <n v="6439285"/>
    <n v="3260735577"/>
    <n v="6439.2849999999999"/>
    <n v="3260735.577"/>
    <n v="3260.7355769999999"/>
    <x v="3"/>
  </r>
  <r>
    <n v="202310"/>
    <x v="38"/>
    <s v="2023"/>
    <s v="10"/>
    <n v="64000000"/>
    <x v="13"/>
    <x v="1"/>
    <n v="384151"/>
    <n v="1131282474"/>
    <n v="384.15100000000001"/>
    <n v="1131282.4739999999"/>
    <n v="1131.2824740000001"/>
    <x v="3"/>
  </r>
  <r>
    <n v="202310"/>
    <x v="38"/>
    <s v="2023"/>
    <s v="10"/>
    <n v="64000000"/>
    <x v="13"/>
    <x v="2"/>
    <n v="660553"/>
    <n v="2236823210"/>
    <n v="660.553"/>
    <n v="2236823.21"/>
    <n v="2236.82321"/>
    <x v="3"/>
  </r>
  <r>
    <n v="202310"/>
    <x v="38"/>
    <s v="2023"/>
    <s v="10"/>
    <n v="64000000"/>
    <x v="13"/>
    <x v="3"/>
    <n v="3605509"/>
    <n v="3996633601"/>
    <n v="3605.509"/>
    <n v="3996633.6009999998"/>
    <n v="3996.633601"/>
    <x v="3"/>
  </r>
  <r>
    <n v="202310"/>
    <x v="38"/>
    <s v="2023"/>
    <s v="10"/>
    <n v="64000000"/>
    <x v="13"/>
    <x v="4"/>
    <n v="2470980"/>
    <n v="5038302939"/>
    <n v="2470.98"/>
    <n v="5038302.9390000002"/>
    <n v="5038.3029390000002"/>
    <x v="3"/>
  </r>
  <r>
    <n v="202310"/>
    <x v="38"/>
    <s v="2023"/>
    <s v="10"/>
    <n v="64000000"/>
    <x v="13"/>
    <x v="5"/>
    <n v="6089118"/>
    <n v="8919076181"/>
    <n v="6089.1180000000004"/>
    <n v="8919076.1809999999"/>
    <n v="8919.0761810000004"/>
    <x v="3"/>
  </r>
  <r>
    <n v="202310"/>
    <x v="38"/>
    <s v="2023"/>
    <s v="10"/>
    <n v="64000000"/>
    <x v="13"/>
    <x v="6"/>
    <n v="3072760"/>
    <n v="9313655192"/>
    <n v="3072.76"/>
    <n v="9313655.1919999998"/>
    <n v="9313.6551920000002"/>
    <x v="3"/>
  </r>
  <r>
    <n v="202310"/>
    <x v="38"/>
    <s v="2023"/>
    <s v="10"/>
    <n v="10013000"/>
    <x v="14"/>
    <x v="0"/>
    <n v="915413"/>
    <n v="431732856"/>
    <n v="915.41300000000001"/>
    <n v="431732.85600000003"/>
    <n v="431.73285600000003"/>
    <x v="3"/>
  </r>
  <r>
    <n v="202310"/>
    <x v="38"/>
    <s v="2023"/>
    <s v="10"/>
    <n v="10013000"/>
    <x v="14"/>
    <x v="1"/>
    <n v="69101"/>
    <n v="178630931"/>
    <n v="69.100999999999999"/>
    <n v="178630.93100000001"/>
    <n v="178.630931"/>
    <x v="3"/>
  </r>
  <r>
    <n v="202310"/>
    <x v="38"/>
    <s v="2023"/>
    <s v="10"/>
    <n v="10013000"/>
    <x v="14"/>
    <x v="2"/>
    <n v="109014"/>
    <n v="327286868"/>
    <n v="109.014"/>
    <n v="327286.86800000002"/>
    <n v="327.28686800000003"/>
    <x v="3"/>
  </r>
  <r>
    <n v="202310"/>
    <x v="38"/>
    <s v="2023"/>
    <s v="10"/>
    <n v="10013000"/>
    <x v="14"/>
    <x v="3"/>
    <n v="712156"/>
    <n v="789605755"/>
    <n v="712.15599999999995"/>
    <n v="789605.755"/>
    <n v="789.60575500000004"/>
    <x v="3"/>
  </r>
  <r>
    <n v="202310"/>
    <x v="38"/>
    <s v="2023"/>
    <s v="10"/>
    <n v="10013000"/>
    <x v="14"/>
    <x v="4"/>
    <n v="424607"/>
    <n v="812524276"/>
    <n v="424.60700000000003"/>
    <n v="812524.27599999995"/>
    <n v="812.52427599999999"/>
    <x v="3"/>
  </r>
  <r>
    <n v="202310"/>
    <x v="38"/>
    <s v="2023"/>
    <s v="10"/>
    <n v="10013000"/>
    <x v="14"/>
    <x v="5"/>
    <n v="958748"/>
    <n v="1418306056"/>
    <n v="958.74800000000005"/>
    <n v="1418306.0560000001"/>
    <n v="1418.3060559999999"/>
    <x v="3"/>
  </r>
  <r>
    <n v="202310"/>
    <x v="38"/>
    <s v="2023"/>
    <s v="10"/>
    <n v="10013000"/>
    <x v="14"/>
    <x v="6"/>
    <n v="568377"/>
    <n v="1776454872"/>
    <n v="568.37699999999995"/>
    <n v="1776454.872"/>
    <n v="1776.454872"/>
    <x v="3"/>
  </r>
  <r>
    <n v="202310"/>
    <x v="38"/>
    <s v="2023"/>
    <s v="10"/>
    <n v="10017000"/>
    <x v="15"/>
    <x v="0"/>
    <n v="863559"/>
    <n v="405560217"/>
    <n v="863.55899999999997"/>
    <n v="405560.217"/>
    <n v="405.56021700000002"/>
    <x v="3"/>
  </r>
  <r>
    <n v="202310"/>
    <x v="38"/>
    <s v="2023"/>
    <s v="10"/>
    <n v="10017000"/>
    <x v="15"/>
    <x v="1"/>
    <n v="58143"/>
    <n v="178794375"/>
    <n v="58.143000000000001"/>
    <n v="178794.375"/>
    <n v="178.794375"/>
    <x v="3"/>
  </r>
  <r>
    <n v="202310"/>
    <x v="38"/>
    <s v="2023"/>
    <s v="10"/>
    <n v="10017000"/>
    <x v="15"/>
    <x v="2"/>
    <n v="74412"/>
    <n v="265099862"/>
    <n v="74.412000000000006"/>
    <n v="265099.86200000002"/>
    <n v="265.09986199999997"/>
    <x v="3"/>
  </r>
  <r>
    <n v="202310"/>
    <x v="38"/>
    <s v="2023"/>
    <s v="10"/>
    <n v="10017000"/>
    <x v="15"/>
    <x v="3"/>
    <n v="478693"/>
    <n v="495912372"/>
    <n v="478.69299999999998"/>
    <n v="495912.37199999997"/>
    <n v="495.912372"/>
    <x v="3"/>
  </r>
  <r>
    <n v="202310"/>
    <x v="38"/>
    <s v="2023"/>
    <s v="10"/>
    <n v="10017000"/>
    <x v="15"/>
    <x v="4"/>
    <n v="358841"/>
    <n v="681269845"/>
    <n v="358.84100000000001"/>
    <n v="681269.84499999997"/>
    <n v="681.26984500000003"/>
    <x v="3"/>
  </r>
  <r>
    <n v="202310"/>
    <x v="38"/>
    <s v="2023"/>
    <s v="10"/>
    <n v="10017000"/>
    <x v="15"/>
    <x v="5"/>
    <n v="802135"/>
    <n v="994158415"/>
    <n v="802.13499999999999"/>
    <n v="994158.41500000004"/>
    <n v="994.15841499999999"/>
    <x v="3"/>
  </r>
  <r>
    <n v="202310"/>
    <x v="38"/>
    <s v="2023"/>
    <s v="10"/>
    <n v="10017000"/>
    <x v="15"/>
    <x v="6"/>
    <n v="458311"/>
    <n v="1138392381"/>
    <n v="458.31099999999998"/>
    <n v="1138392.3810000001"/>
    <n v="1138.3923809999999"/>
    <x v="3"/>
  </r>
  <r>
    <n v="202310"/>
    <x v="38"/>
    <s v="2023"/>
    <s v="10"/>
    <n v="10002000"/>
    <x v="16"/>
    <x v="0"/>
    <n v="678795"/>
    <n v="303560946"/>
    <n v="678.79499999999996"/>
    <n v="303560.946"/>
    <n v="303.560946"/>
    <x v="3"/>
  </r>
  <r>
    <n v="202310"/>
    <x v="38"/>
    <s v="2023"/>
    <s v="10"/>
    <n v="10002000"/>
    <x v="16"/>
    <x v="1"/>
    <n v="49767"/>
    <n v="145844650"/>
    <n v="49.767000000000003"/>
    <n v="145844.65"/>
    <n v="145.84465"/>
    <x v="3"/>
  </r>
  <r>
    <n v="202310"/>
    <x v="38"/>
    <s v="2023"/>
    <s v="10"/>
    <n v="10002000"/>
    <x v="16"/>
    <x v="2"/>
    <n v="75441"/>
    <n v="233496678"/>
    <n v="75.441000000000003"/>
    <n v="233496.67800000001"/>
    <n v="233.496678"/>
    <x v="3"/>
  </r>
  <r>
    <n v="202310"/>
    <x v="38"/>
    <s v="2023"/>
    <s v="10"/>
    <n v="10002000"/>
    <x v="16"/>
    <x v="3"/>
    <n v="421350"/>
    <n v="450961324"/>
    <n v="421.35"/>
    <n v="450961.32400000002"/>
    <n v="450.96132399999999"/>
    <x v="3"/>
  </r>
  <r>
    <n v="202310"/>
    <x v="38"/>
    <s v="2023"/>
    <s v="10"/>
    <n v="10002000"/>
    <x v="16"/>
    <x v="4"/>
    <n v="302864"/>
    <n v="601887968"/>
    <n v="302.86399999999998"/>
    <n v="601887.96799999999"/>
    <n v="601.887968"/>
    <x v="3"/>
  </r>
  <r>
    <n v="202310"/>
    <x v="38"/>
    <s v="2023"/>
    <s v="10"/>
    <n v="10002000"/>
    <x v="16"/>
    <x v="5"/>
    <n v="696989"/>
    <n v="868463779"/>
    <n v="696.98900000000003"/>
    <n v="868463.77899999998"/>
    <n v="868.46377900000005"/>
    <x v="3"/>
  </r>
  <r>
    <n v="202310"/>
    <x v="38"/>
    <s v="2023"/>
    <s v="10"/>
    <n v="10002000"/>
    <x v="16"/>
    <x v="6"/>
    <n v="371892"/>
    <n v="1082574017"/>
    <n v="371.892"/>
    <n v="1082574.017"/>
    <n v="1082.5740169999999"/>
    <x v="3"/>
  </r>
  <r>
    <n v="202310"/>
    <x v="38"/>
    <s v="2023"/>
    <s v="10"/>
    <n v="10015000"/>
    <x v="17"/>
    <x v="0"/>
    <n v="473251"/>
    <n v="251609303"/>
    <n v="473.25099999999998"/>
    <n v="251609.30300000001"/>
    <n v="251.60930300000001"/>
    <x v="3"/>
  </r>
  <r>
    <n v="202310"/>
    <x v="38"/>
    <s v="2023"/>
    <s v="10"/>
    <n v="10015000"/>
    <x v="17"/>
    <x v="1"/>
    <n v="32242"/>
    <n v="87198875"/>
    <n v="32.241999999999997"/>
    <n v="87198.875"/>
    <n v="87.198875000000001"/>
    <x v="3"/>
  </r>
  <r>
    <n v="202310"/>
    <x v="38"/>
    <s v="2023"/>
    <s v="10"/>
    <n v="10015000"/>
    <x v="17"/>
    <x v="2"/>
    <n v="50696"/>
    <n v="171685967"/>
    <n v="50.695999999999998"/>
    <n v="171685.967"/>
    <n v="171.68596700000001"/>
    <x v="3"/>
  </r>
  <r>
    <n v="202310"/>
    <x v="38"/>
    <s v="2023"/>
    <s v="10"/>
    <n v="10015000"/>
    <x v="17"/>
    <x v="3"/>
    <n v="300432"/>
    <n v="298653278"/>
    <n v="300.43200000000002"/>
    <n v="298653.27799999999"/>
    <n v="298.653278"/>
    <x v="3"/>
  </r>
  <r>
    <n v="202310"/>
    <x v="38"/>
    <s v="2023"/>
    <s v="10"/>
    <n v="10015000"/>
    <x v="17"/>
    <x v="4"/>
    <n v="207166"/>
    <n v="368658727"/>
    <n v="207.166"/>
    <n v="368658.72700000001"/>
    <n v="368.658727"/>
    <x v="3"/>
  </r>
  <r>
    <n v="202310"/>
    <x v="38"/>
    <s v="2023"/>
    <s v="10"/>
    <n v="10015000"/>
    <x v="17"/>
    <x v="5"/>
    <n v="451638"/>
    <n v="630229348"/>
    <n v="451.63799999999998"/>
    <n v="630229.348"/>
    <n v="630.22934799999996"/>
    <x v="3"/>
  </r>
  <r>
    <n v="202310"/>
    <x v="38"/>
    <s v="2023"/>
    <s v="10"/>
    <n v="10015000"/>
    <x v="17"/>
    <x v="6"/>
    <n v="243560"/>
    <n v="745632073"/>
    <n v="243.56"/>
    <n v="745632.07299999997"/>
    <n v="745.63207299999999"/>
    <x v="3"/>
  </r>
  <r>
    <n v="202310"/>
    <x v="38"/>
    <s v="2023"/>
    <s v="10"/>
    <n v="10014000"/>
    <x v="18"/>
    <x v="0"/>
    <n v="240593"/>
    <n v="110305616"/>
    <n v="240.59299999999999"/>
    <n v="110305.61599999999"/>
    <n v="110.305616"/>
    <x v="3"/>
  </r>
  <r>
    <n v="202310"/>
    <x v="38"/>
    <s v="2023"/>
    <s v="10"/>
    <n v="10014000"/>
    <x v="18"/>
    <x v="1"/>
    <n v="19046"/>
    <n v="45959217"/>
    <n v="19.045999999999999"/>
    <n v="45959.216999999997"/>
    <n v="45.959217000000002"/>
    <x v="3"/>
  </r>
  <r>
    <n v="202310"/>
    <x v="38"/>
    <s v="2023"/>
    <s v="10"/>
    <n v="10014000"/>
    <x v="18"/>
    <x v="2"/>
    <n v="25995"/>
    <n v="86993542"/>
    <n v="25.995000000000001"/>
    <n v="86993.542000000001"/>
    <n v="86.993542000000005"/>
    <x v="3"/>
  </r>
  <r>
    <n v="202310"/>
    <x v="38"/>
    <s v="2023"/>
    <s v="10"/>
    <n v="10014000"/>
    <x v="18"/>
    <x v="3"/>
    <n v="169895"/>
    <n v="170005236"/>
    <n v="169.89500000000001"/>
    <n v="170005.236"/>
    <n v="170.005236"/>
    <x v="3"/>
  </r>
  <r>
    <n v="202310"/>
    <x v="38"/>
    <s v="2023"/>
    <s v="10"/>
    <n v="10014000"/>
    <x v="18"/>
    <x v="4"/>
    <n v="107675"/>
    <n v="190970766"/>
    <n v="107.675"/>
    <n v="190970.766"/>
    <n v="190.970766"/>
    <x v="3"/>
  </r>
  <r>
    <n v="202310"/>
    <x v="38"/>
    <s v="2023"/>
    <s v="10"/>
    <n v="10014000"/>
    <x v="18"/>
    <x v="5"/>
    <n v="223241"/>
    <n v="258271864"/>
    <n v="223.24100000000001"/>
    <n v="258271.864"/>
    <n v="258.27186399999999"/>
    <x v="3"/>
  </r>
  <r>
    <n v="202310"/>
    <x v="38"/>
    <s v="2023"/>
    <s v="10"/>
    <n v="10014000"/>
    <x v="18"/>
    <x v="6"/>
    <n v="117189"/>
    <n v="361309154"/>
    <n v="117.18899999999999"/>
    <n v="361309.15399999998"/>
    <n v="361.30915399999998"/>
    <x v="3"/>
  </r>
  <r>
    <n v="202310"/>
    <x v="38"/>
    <s v="2023"/>
    <s v="10"/>
    <n v="10016000"/>
    <x v="19"/>
    <x v="0"/>
    <n v="105593"/>
    <n v="46363842"/>
    <n v="105.593"/>
    <n v="46363.841999999997"/>
    <n v="46.363841999999998"/>
    <x v="3"/>
  </r>
  <r>
    <n v="202310"/>
    <x v="38"/>
    <s v="2023"/>
    <s v="10"/>
    <n v="10016000"/>
    <x v="19"/>
    <x v="1"/>
    <n v="8997"/>
    <n v="24563122"/>
    <n v="8.9969999999999999"/>
    <n v="24563.121999999999"/>
    <n v="24.563122"/>
    <x v="3"/>
  </r>
  <r>
    <n v="202310"/>
    <x v="38"/>
    <s v="2023"/>
    <s v="10"/>
    <n v="10016000"/>
    <x v="19"/>
    <x v="2"/>
    <n v="13749"/>
    <n v="44685928"/>
    <n v="13.749000000000001"/>
    <n v="44685.928"/>
    <n v="44.685927999999997"/>
    <x v="3"/>
  </r>
  <r>
    <n v="202310"/>
    <x v="38"/>
    <s v="2023"/>
    <s v="10"/>
    <n v="10016000"/>
    <x v="19"/>
    <x v="3"/>
    <n v="69873"/>
    <n v="87695063"/>
    <n v="69.873000000000005"/>
    <n v="87695.062999999995"/>
    <n v="87.695063000000005"/>
    <x v="3"/>
  </r>
  <r>
    <n v="202310"/>
    <x v="38"/>
    <s v="2023"/>
    <s v="10"/>
    <n v="10016000"/>
    <x v="19"/>
    <x v="4"/>
    <n v="56045"/>
    <n v="88808892"/>
    <n v="56.045000000000002"/>
    <n v="88808.892000000007"/>
    <n v="88.808892"/>
    <x v="3"/>
  </r>
  <r>
    <n v="202310"/>
    <x v="38"/>
    <s v="2023"/>
    <s v="10"/>
    <n v="10016000"/>
    <x v="19"/>
    <x v="5"/>
    <n v="111927"/>
    <n v="127801634"/>
    <n v="111.92700000000001"/>
    <n v="127801.63400000001"/>
    <n v="127.80163400000001"/>
    <x v="3"/>
  </r>
  <r>
    <n v="202310"/>
    <x v="38"/>
    <s v="2023"/>
    <s v="10"/>
    <n v="10016000"/>
    <x v="19"/>
    <x v="6"/>
    <n v="51819"/>
    <n v="150273660"/>
    <n v="51.819000000000003"/>
    <n v="150273.66"/>
    <n v="150.27366000000001"/>
    <x v="3"/>
  </r>
  <r>
    <n v="202310"/>
    <x v="38"/>
    <s v="2023"/>
    <s v="10"/>
    <s v="9002000"/>
    <x v="20"/>
    <x v="0"/>
    <n v="92515"/>
    <n v="69399051"/>
    <n v="92.515000000000001"/>
    <n v="69399.051000000007"/>
    <n v="69.399051"/>
    <x v="3"/>
  </r>
  <r>
    <n v="202310"/>
    <x v="38"/>
    <s v="2023"/>
    <s v="10"/>
    <s v="9002000"/>
    <x v="20"/>
    <x v="1"/>
    <n v="6705"/>
    <n v="16889071"/>
    <n v="6.7050000000000001"/>
    <n v="16889.071"/>
    <n v="16.889071000000001"/>
    <x v="3"/>
  </r>
  <r>
    <n v="202310"/>
    <x v="38"/>
    <s v="2023"/>
    <s v="10"/>
    <s v="9002000"/>
    <x v="20"/>
    <x v="2"/>
    <n v="10938"/>
    <n v="36153730"/>
    <n v="10.938000000000001"/>
    <n v="36153.730000000003"/>
    <n v="36.153730000000003"/>
    <x v="3"/>
  </r>
  <r>
    <n v="202310"/>
    <x v="38"/>
    <s v="2023"/>
    <s v="10"/>
    <s v="9002000"/>
    <x v="20"/>
    <x v="3"/>
    <n v="48163"/>
    <n v="67753430"/>
    <n v="48.162999999999997"/>
    <n v="67753.429999999993"/>
    <n v="67.753429999999994"/>
    <x v="3"/>
  </r>
  <r>
    <n v="202310"/>
    <x v="38"/>
    <s v="2023"/>
    <s v="10"/>
    <s v="9002000"/>
    <x v="20"/>
    <x v="4"/>
    <n v="43356"/>
    <n v="75859317"/>
    <n v="43.356000000000002"/>
    <n v="75859.316999999995"/>
    <n v="75.859317000000004"/>
    <x v="3"/>
  </r>
  <r>
    <n v="202310"/>
    <x v="38"/>
    <s v="2023"/>
    <s v="10"/>
    <s v="9002000"/>
    <x v="20"/>
    <x v="5"/>
    <n v="112216"/>
    <n v="123896733"/>
    <n v="112.21599999999999"/>
    <n v="123896.73299999999"/>
    <n v="123.896733"/>
    <x v="3"/>
  </r>
  <r>
    <n v="202310"/>
    <x v="38"/>
    <s v="2023"/>
    <s v="10"/>
    <s v="9002000"/>
    <x v="20"/>
    <x v="6"/>
    <n v="43240"/>
    <n v="116706785"/>
    <n v="43.24"/>
    <n v="116706.785"/>
    <n v="116.706785"/>
    <x v="3"/>
  </r>
  <r>
    <n v="202310"/>
    <x v="38"/>
    <s v="2023"/>
    <s v="10"/>
    <n v="9007000"/>
    <x v="21"/>
    <x v="0"/>
    <n v="18707"/>
    <n v="8003347"/>
    <n v="18.707000000000001"/>
    <n v="8003.3469999999998"/>
    <n v="8.0033469999999998"/>
    <x v="3"/>
  </r>
  <r>
    <n v="202310"/>
    <x v="38"/>
    <s v="2023"/>
    <s v="10"/>
    <n v="9007000"/>
    <x v="21"/>
    <x v="1"/>
    <n v="1200"/>
    <n v="3482820"/>
    <n v="1.2"/>
    <n v="3482.82"/>
    <n v="3.4828199999999998"/>
    <x v="3"/>
  </r>
  <r>
    <n v="202310"/>
    <x v="38"/>
    <s v="2023"/>
    <s v="10"/>
    <n v="9007000"/>
    <x v="21"/>
    <x v="2"/>
    <n v="1929"/>
    <n v="6065302"/>
    <n v="1.929"/>
    <n v="6065.3019999999997"/>
    <n v="6.065302"/>
    <x v="3"/>
  </r>
  <r>
    <n v="202310"/>
    <x v="38"/>
    <s v="2023"/>
    <s v="10"/>
    <n v="9007000"/>
    <x v="21"/>
    <x v="3"/>
    <n v="10105"/>
    <n v="13119561"/>
    <n v="10.105"/>
    <n v="13119.561"/>
    <n v="13.119560999999999"/>
    <x v="3"/>
  </r>
  <r>
    <n v="202310"/>
    <x v="38"/>
    <s v="2023"/>
    <s v="10"/>
    <n v="9007000"/>
    <x v="21"/>
    <x v="4"/>
    <n v="8916"/>
    <n v="12181000"/>
    <n v="8.9160000000000004"/>
    <n v="12181"/>
    <n v="12.180999999999999"/>
    <x v="3"/>
  </r>
  <r>
    <n v="202310"/>
    <x v="38"/>
    <s v="2023"/>
    <s v="10"/>
    <n v="9007000"/>
    <x v="21"/>
    <x v="5"/>
    <n v="15606"/>
    <n v="17714631"/>
    <n v="15.606"/>
    <n v="17714.631000000001"/>
    <n v="17.714631000000001"/>
    <x v="3"/>
  </r>
  <r>
    <n v="202310"/>
    <x v="38"/>
    <s v="2023"/>
    <s v="10"/>
    <n v="9007000"/>
    <x v="21"/>
    <x v="6"/>
    <n v="7915"/>
    <n v="19535455"/>
    <n v="7.915"/>
    <n v="19535.455000000002"/>
    <n v="19.535454999999999"/>
    <x v="3"/>
  </r>
  <r>
    <n v="202311"/>
    <x v="39"/>
    <s v="2023"/>
    <s v="11"/>
    <n v="63000000"/>
    <x v="0"/>
    <x v="0"/>
    <n v="13145503"/>
    <n v="7565453816"/>
    <n v="13145.503000000001"/>
    <n v="7565453.8159999996"/>
    <n v="7565.4538160000002"/>
    <x v="3"/>
  </r>
  <r>
    <n v="202311"/>
    <x v="39"/>
    <s v="2023"/>
    <s v="11"/>
    <n v="63000000"/>
    <x v="0"/>
    <x v="1"/>
    <n v="719514"/>
    <n v="3169450922"/>
    <n v="719.51400000000001"/>
    <n v="3169450.9219999998"/>
    <n v="3169.450922"/>
    <x v="3"/>
  </r>
  <r>
    <n v="202311"/>
    <x v="39"/>
    <s v="2023"/>
    <s v="11"/>
    <n v="63000000"/>
    <x v="0"/>
    <x v="2"/>
    <n v="958839"/>
    <n v="4939708639"/>
    <n v="958.83900000000006"/>
    <n v="4939708.6390000004"/>
    <n v="4939.7086390000004"/>
    <x v="3"/>
  </r>
  <r>
    <n v="202311"/>
    <x v="39"/>
    <s v="2023"/>
    <s v="11"/>
    <n v="63000000"/>
    <x v="0"/>
    <x v="3"/>
    <n v="5331340"/>
    <n v="5936237762"/>
    <n v="5331.34"/>
    <n v="5936237.7620000001"/>
    <n v="5936.2377619999997"/>
    <x v="3"/>
  </r>
  <r>
    <n v="202311"/>
    <x v="39"/>
    <s v="2023"/>
    <s v="11"/>
    <n v="63000000"/>
    <x v="0"/>
    <x v="4"/>
    <n v="4371412"/>
    <n v="11082113088"/>
    <n v="4371.4120000000003"/>
    <n v="11082113.088"/>
    <n v="11082.113088"/>
    <x v="3"/>
  </r>
  <r>
    <n v="202311"/>
    <x v="39"/>
    <s v="2023"/>
    <s v="11"/>
    <n v="63000000"/>
    <x v="0"/>
    <x v="5"/>
    <n v="9900168"/>
    <n v="16876435566"/>
    <n v="9900.1679999999997"/>
    <n v="16876435.566"/>
    <n v="16876.435566"/>
    <x v="3"/>
  </r>
  <r>
    <n v="202311"/>
    <x v="39"/>
    <s v="2023"/>
    <s v="11"/>
    <n v="63000000"/>
    <x v="0"/>
    <x v="6"/>
    <n v="4777080"/>
    <n v="17027613604"/>
    <n v="4777.08"/>
    <n v="17027613.603999998"/>
    <n v="17027.613603999998"/>
    <x v="3"/>
  </r>
  <r>
    <n v="202311"/>
    <x v="39"/>
    <s v="2023"/>
    <s v="11"/>
    <n v="65000000"/>
    <x v="1"/>
    <x v="0"/>
    <n v="14659631"/>
    <n v="7063583523"/>
    <n v="14659.630999999999"/>
    <n v="7063583.523"/>
    <n v="7063.5835230000002"/>
    <x v="3"/>
  </r>
  <r>
    <n v="202311"/>
    <x v="39"/>
    <s v="2023"/>
    <s v="11"/>
    <n v="65000000"/>
    <x v="1"/>
    <x v="1"/>
    <n v="918428"/>
    <n v="2998882387"/>
    <n v="918.428"/>
    <n v="2998882.3870000001"/>
    <n v="2998.8823870000001"/>
    <x v="3"/>
  </r>
  <r>
    <n v="202311"/>
    <x v="39"/>
    <s v="2023"/>
    <s v="11"/>
    <n v="65000000"/>
    <x v="1"/>
    <x v="2"/>
    <n v="1237609"/>
    <n v="4561134746"/>
    <n v="1237.6089999999999"/>
    <n v="4561134.7460000003"/>
    <n v="4561.1347459999997"/>
    <x v="3"/>
  </r>
  <r>
    <n v="202311"/>
    <x v="39"/>
    <s v="2023"/>
    <s v="11"/>
    <n v="65000000"/>
    <x v="1"/>
    <x v="3"/>
    <n v="6489105"/>
    <n v="6897741462"/>
    <n v="6489.1049999999996"/>
    <n v="6897741.4620000003"/>
    <n v="6897.741462"/>
    <x v="3"/>
  </r>
  <r>
    <n v="202311"/>
    <x v="39"/>
    <s v="2023"/>
    <s v="11"/>
    <n v="65000000"/>
    <x v="1"/>
    <x v="4"/>
    <n v="5529039"/>
    <n v="10834742403"/>
    <n v="5529.0389999999998"/>
    <n v="10834742.403000001"/>
    <n v="10834.742403"/>
    <x v="3"/>
  </r>
  <r>
    <n v="202311"/>
    <x v="39"/>
    <s v="2023"/>
    <s v="11"/>
    <n v="65000000"/>
    <x v="1"/>
    <x v="5"/>
    <n v="12858598"/>
    <n v="18597514702"/>
    <n v="12858.598"/>
    <n v="18597514.702"/>
    <n v="18597.514702"/>
    <x v="3"/>
  </r>
  <r>
    <n v="202311"/>
    <x v="39"/>
    <s v="2023"/>
    <s v="11"/>
    <n v="65000000"/>
    <x v="1"/>
    <x v="6"/>
    <n v="6422494"/>
    <n v="19073796665"/>
    <n v="6422.4939999999997"/>
    <n v="19073796.664999999"/>
    <n v="19073.796665000002"/>
    <x v="3"/>
  </r>
  <r>
    <n v="202311"/>
    <x v="39"/>
    <s v="2023"/>
    <s v="11"/>
    <n v="68000000"/>
    <x v="2"/>
    <x v="0"/>
    <n v="6614724"/>
    <n v="3095423572"/>
    <n v="6614.7240000000002"/>
    <n v="3095423.5720000002"/>
    <n v="3095.4235720000001"/>
    <x v="3"/>
  </r>
  <r>
    <n v="202311"/>
    <x v="39"/>
    <s v="2023"/>
    <s v="11"/>
    <n v="68000000"/>
    <x v="2"/>
    <x v="1"/>
    <n v="415285"/>
    <n v="1317214393"/>
    <n v="415.28500000000003"/>
    <n v="1317214.3929999999"/>
    <n v="1317.214393"/>
    <x v="3"/>
  </r>
  <r>
    <n v="202311"/>
    <x v="39"/>
    <s v="2023"/>
    <s v="11"/>
    <n v="68000000"/>
    <x v="2"/>
    <x v="2"/>
    <n v="585953"/>
    <n v="2001696161"/>
    <n v="585.95299999999997"/>
    <n v="2001696.1610000001"/>
    <n v="2001.6961610000001"/>
    <x v="3"/>
  </r>
  <r>
    <n v="202311"/>
    <x v="39"/>
    <s v="2023"/>
    <s v="11"/>
    <n v="68000000"/>
    <x v="2"/>
    <x v="3"/>
    <n v="3274277"/>
    <n v="3860868149"/>
    <n v="3274.277"/>
    <n v="3860868.1490000002"/>
    <n v="3860.8681489999999"/>
    <x v="3"/>
  </r>
  <r>
    <n v="202311"/>
    <x v="39"/>
    <s v="2023"/>
    <s v="11"/>
    <n v="68000000"/>
    <x v="2"/>
    <x v="4"/>
    <n v="2802926"/>
    <n v="4770828020"/>
    <n v="2802.9259999999999"/>
    <n v="4770828.0199999996"/>
    <n v="4770.8280199999999"/>
    <x v="3"/>
  </r>
  <r>
    <n v="202311"/>
    <x v="39"/>
    <s v="2023"/>
    <s v="11"/>
    <n v="68000000"/>
    <x v="2"/>
    <x v="5"/>
    <n v="5646666"/>
    <n v="9194643646"/>
    <n v="5646.6660000000002"/>
    <n v="9194643.6459999997"/>
    <n v="9194.6436460000004"/>
    <x v="3"/>
  </r>
  <r>
    <n v="202311"/>
    <x v="39"/>
    <s v="2023"/>
    <s v="11"/>
    <n v="68000000"/>
    <x v="2"/>
    <x v="6"/>
    <n v="3025485"/>
    <n v="8672023919"/>
    <n v="3025.4850000000001"/>
    <n v="8672023.9189999998"/>
    <n v="8672.0239189999993"/>
    <x v="3"/>
  </r>
  <r>
    <n v="202311"/>
    <x v="39"/>
    <s v="2023"/>
    <s v="11"/>
    <n v="10004000"/>
    <x v="3"/>
    <x v="0"/>
    <n v="1928631"/>
    <n v="955259853"/>
    <n v="1928.6310000000001"/>
    <n v="955259.853"/>
    <n v="955.25985300000002"/>
    <x v="3"/>
  </r>
  <r>
    <n v="202311"/>
    <x v="39"/>
    <s v="2023"/>
    <s v="11"/>
    <n v="10004000"/>
    <x v="3"/>
    <x v="1"/>
    <n v="112694"/>
    <n v="381242746"/>
    <n v="112.694"/>
    <n v="381242.74599999998"/>
    <n v="381.24274600000001"/>
    <x v="3"/>
  </r>
  <r>
    <n v="202311"/>
    <x v="39"/>
    <s v="2023"/>
    <s v="11"/>
    <n v="10004000"/>
    <x v="3"/>
    <x v="2"/>
    <n v="164485"/>
    <n v="634731679"/>
    <n v="164.48500000000001"/>
    <n v="634731.679"/>
    <n v="634.73167899999999"/>
    <x v="3"/>
  </r>
  <r>
    <n v="202311"/>
    <x v="39"/>
    <s v="2023"/>
    <s v="11"/>
    <n v="10004000"/>
    <x v="3"/>
    <x v="3"/>
    <n v="933350"/>
    <n v="1153366352"/>
    <n v="933.35"/>
    <n v="1153366.352"/>
    <n v="1153.366352"/>
    <x v="3"/>
  </r>
  <r>
    <n v="202311"/>
    <x v="39"/>
    <s v="2023"/>
    <s v="11"/>
    <n v="10004000"/>
    <x v="3"/>
    <x v="4"/>
    <n v="1113425"/>
    <n v="1436919175"/>
    <n v="1113.425"/>
    <n v="1436919.175"/>
    <n v="1436.919175"/>
    <x v="3"/>
  </r>
  <r>
    <n v="202311"/>
    <x v="39"/>
    <s v="2023"/>
    <s v="11"/>
    <n v="10004000"/>
    <x v="3"/>
    <x v="5"/>
    <n v="1579700"/>
    <n v="2745600774"/>
    <n v="1579.7"/>
    <n v="2745600.7740000002"/>
    <n v="2745.600774"/>
    <x v="3"/>
  </r>
  <r>
    <n v="202311"/>
    <x v="39"/>
    <s v="2023"/>
    <s v="11"/>
    <n v="10004000"/>
    <x v="3"/>
    <x v="6"/>
    <n v="867612"/>
    <n v="2405682471"/>
    <n v="867.61199999999997"/>
    <n v="2405682.4709999999"/>
    <n v="2405.6824710000001"/>
    <x v="3"/>
  </r>
  <r>
    <n v="202311"/>
    <x v="39"/>
    <s v="2023"/>
    <s v="11"/>
    <n v="10018000"/>
    <x v="4"/>
    <x v="0"/>
    <n v="1821060"/>
    <n v="887057355"/>
    <n v="1821.06"/>
    <n v="887057.35499999998"/>
    <n v="887.05735500000003"/>
    <x v="3"/>
  </r>
  <r>
    <n v="202311"/>
    <x v="39"/>
    <s v="2023"/>
    <s v="11"/>
    <n v="10018000"/>
    <x v="4"/>
    <x v="1"/>
    <n v="103176"/>
    <n v="363315377"/>
    <n v="103.176"/>
    <n v="363315.37699999998"/>
    <n v="363.31537700000001"/>
    <x v="3"/>
  </r>
  <r>
    <n v="202311"/>
    <x v="39"/>
    <s v="2023"/>
    <s v="11"/>
    <n v="10018000"/>
    <x v="4"/>
    <x v="2"/>
    <n v="155326"/>
    <n v="613966676"/>
    <n v="155.32599999999999"/>
    <n v="613966.67599999998"/>
    <n v="613.96667600000001"/>
    <x v="3"/>
  </r>
  <r>
    <n v="202311"/>
    <x v="39"/>
    <s v="2023"/>
    <s v="11"/>
    <n v="10018000"/>
    <x v="4"/>
    <x v="3"/>
    <n v="805642"/>
    <n v="965499257"/>
    <n v="805.64200000000005"/>
    <n v="965499.25699999998"/>
    <n v="965.49925699999994"/>
    <x v="3"/>
  </r>
  <r>
    <n v="202311"/>
    <x v="39"/>
    <s v="2023"/>
    <s v="11"/>
    <n v="10018000"/>
    <x v="4"/>
    <x v="4"/>
    <n v="629233"/>
    <n v="1473768573"/>
    <n v="629.23299999999995"/>
    <n v="1473768.5730000001"/>
    <n v="1473.7685730000001"/>
    <x v="3"/>
  </r>
  <r>
    <n v="202311"/>
    <x v="39"/>
    <s v="2023"/>
    <s v="11"/>
    <n v="10018000"/>
    <x v="4"/>
    <x v="5"/>
    <n v="1527271"/>
    <n v="2595474252"/>
    <n v="1527.271"/>
    <n v="2595474.2519999999"/>
    <n v="2595.474252"/>
    <x v="3"/>
  </r>
  <r>
    <n v="202311"/>
    <x v="39"/>
    <s v="2023"/>
    <s v="11"/>
    <n v="10018000"/>
    <x v="4"/>
    <x v="6"/>
    <n v="790419"/>
    <n v="2164676834"/>
    <n v="790.41899999999998"/>
    <n v="2164676.8339999998"/>
    <n v="2164.6768339999999"/>
    <x v="3"/>
  </r>
  <r>
    <n v="202311"/>
    <x v="39"/>
    <s v="2023"/>
    <s v="11"/>
    <n v="10005000"/>
    <x v="5"/>
    <x v="0"/>
    <n v="909342"/>
    <n v="416579172"/>
    <n v="909.34199999999998"/>
    <n v="416579.17200000002"/>
    <n v="416.57917200000003"/>
    <x v="3"/>
  </r>
  <r>
    <n v="202311"/>
    <x v="39"/>
    <s v="2023"/>
    <s v="11"/>
    <n v="10005000"/>
    <x v="5"/>
    <x v="1"/>
    <n v="69567"/>
    <n v="199983166"/>
    <n v="69.566999999999993"/>
    <n v="199983.166"/>
    <n v="199.98316600000001"/>
    <x v="3"/>
  </r>
  <r>
    <n v="202311"/>
    <x v="39"/>
    <s v="2023"/>
    <s v="11"/>
    <n v="10005000"/>
    <x v="5"/>
    <x v="2"/>
    <n v="96499"/>
    <n v="325439898"/>
    <n v="96.498999999999995"/>
    <n v="325439.89799999999"/>
    <n v="325.43989800000003"/>
    <x v="3"/>
  </r>
  <r>
    <n v="202311"/>
    <x v="39"/>
    <s v="2023"/>
    <s v="11"/>
    <n v="10005000"/>
    <x v="5"/>
    <x v="3"/>
    <n v="591553"/>
    <n v="671270147"/>
    <n v="591.553"/>
    <n v="671270.147"/>
    <n v="671.27014699999995"/>
    <x v="3"/>
  </r>
  <r>
    <n v="202311"/>
    <x v="39"/>
    <s v="2023"/>
    <s v="11"/>
    <n v="10005000"/>
    <x v="5"/>
    <x v="4"/>
    <n v="384926"/>
    <n v="682824602"/>
    <n v="384.92599999999999"/>
    <n v="682824.60199999996"/>
    <n v="682.82460200000003"/>
    <x v="3"/>
  </r>
  <r>
    <n v="202311"/>
    <x v="39"/>
    <s v="2023"/>
    <s v="11"/>
    <n v="10005000"/>
    <x v="5"/>
    <x v="5"/>
    <n v="829904"/>
    <n v="1187438852"/>
    <n v="829.904"/>
    <n v="1187438.852"/>
    <n v="1187.438852"/>
    <x v="3"/>
  </r>
  <r>
    <n v="202311"/>
    <x v="39"/>
    <s v="2023"/>
    <s v="11"/>
    <n v="10005000"/>
    <x v="5"/>
    <x v="6"/>
    <n v="512803"/>
    <n v="1360540521"/>
    <n v="512.803"/>
    <n v="1360540.5209999999"/>
    <n v="1360.5405209999999"/>
    <x v="3"/>
  </r>
  <r>
    <n v="202311"/>
    <x v="39"/>
    <s v="2023"/>
    <s v="11"/>
    <n v="66000000"/>
    <x v="6"/>
    <x v="0"/>
    <n v="8535122"/>
    <n v="4320244611"/>
    <n v="8535.1219999999994"/>
    <n v="4320244.6109999996"/>
    <n v="4320.2446110000001"/>
    <x v="3"/>
  </r>
  <r>
    <n v="202311"/>
    <x v="39"/>
    <s v="2023"/>
    <s v="11"/>
    <n v="66000000"/>
    <x v="6"/>
    <x v="1"/>
    <n v="569337"/>
    <n v="1961721127"/>
    <n v="569.33699999999999"/>
    <n v="1961721.1270000001"/>
    <n v="1961.721127"/>
    <x v="3"/>
  </r>
  <r>
    <n v="202311"/>
    <x v="39"/>
    <s v="2023"/>
    <s v="11"/>
    <n v="66000000"/>
    <x v="6"/>
    <x v="2"/>
    <n v="786498"/>
    <n v="2831023829"/>
    <n v="786.49800000000005"/>
    <n v="2831023.8289999999"/>
    <n v="2831.0238290000002"/>
    <x v="3"/>
  </r>
  <r>
    <n v="202311"/>
    <x v="39"/>
    <s v="2023"/>
    <s v="11"/>
    <n v="66000000"/>
    <x v="6"/>
    <x v="3"/>
    <n v="4296738"/>
    <n v="5007227568"/>
    <n v="4296.7380000000003"/>
    <n v="5007227.568"/>
    <n v="5007.2275680000002"/>
    <x v="3"/>
  </r>
  <r>
    <n v="202311"/>
    <x v="39"/>
    <s v="2023"/>
    <s v="11"/>
    <n v="66000000"/>
    <x v="6"/>
    <x v="4"/>
    <n v="3020127"/>
    <n v="6576968545"/>
    <n v="3020.127"/>
    <n v="6576968.5449999999"/>
    <n v="6576.9685449999997"/>
    <x v="3"/>
  </r>
  <r>
    <n v="202311"/>
    <x v="39"/>
    <s v="2023"/>
    <s v="11"/>
    <n v="66000000"/>
    <x v="6"/>
    <x v="5"/>
    <n v="7225722"/>
    <n v="10331912890"/>
    <n v="7225.7219999999998"/>
    <n v="10331912.890000001"/>
    <n v="10331.91289"/>
    <x v="3"/>
  </r>
  <r>
    <n v="202311"/>
    <x v="39"/>
    <s v="2023"/>
    <s v="11"/>
    <n v="66000000"/>
    <x v="6"/>
    <x v="6"/>
    <n v="3687143"/>
    <n v="11833639595"/>
    <n v="3687.143"/>
    <n v="11833639.595000001"/>
    <n v="11833.639595000001"/>
    <x v="3"/>
  </r>
  <r>
    <n v="202311"/>
    <x v="39"/>
    <s v="2023"/>
    <s v="11"/>
    <n v="10007000"/>
    <x v="7"/>
    <x v="0"/>
    <n v="1834425"/>
    <n v="873139001"/>
    <n v="1834.425"/>
    <n v="873139.00100000005"/>
    <n v="873.13900100000001"/>
    <x v="3"/>
  </r>
  <r>
    <n v="202311"/>
    <x v="39"/>
    <s v="2023"/>
    <s v="11"/>
    <n v="10007000"/>
    <x v="7"/>
    <x v="1"/>
    <n v="160209"/>
    <n v="456208744"/>
    <n v="160.209"/>
    <n v="456208.74400000001"/>
    <n v="456.20874400000002"/>
    <x v="3"/>
  </r>
  <r>
    <n v="202311"/>
    <x v="39"/>
    <s v="2023"/>
    <s v="11"/>
    <n v="10007000"/>
    <x v="7"/>
    <x v="2"/>
    <n v="202588"/>
    <n v="628388409"/>
    <n v="202.58799999999999"/>
    <n v="628388.40899999999"/>
    <n v="628.38840900000002"/>
    <x v="3"/>
  </r>
  <r>
    <n v="202311"/>
    <x v="39"/>
    <s v="2023"/>
    <s v="11"/>
    <n v="10007000"/>
    <x v="7"/>
    <x v="3"/>
    <n v="1220549"/>
    <n v="1490002404"/>
    <n v="1220.549"/>
    <n v="1490002.4040000001"/>
    <n v="1490.0024040000001"/>
    <x v="3"/>
  </r>
  <r>
    <n v="202311"/>
    <x v="39"/>
    <s v="2023"/>
    <s v="11"/>
    <n v="10007000"/>
    <x v="7"/>
    <x v="4"/>
    <n v="773379"/>
    <n v="1447934591"/>
    <n v="773.37900000000002"/>
    <n v="1447934.591"/>
    <n v="1447.934591"/>
    <x v="3"/>
  </r>
  <r>
    <n v="202311"/>
    <x v="39"/>
    <s v="2023"/>
    <s v="11"/>
    <n v="10007000"/>
    <x v="7"/>
    <x v="5"/>
    <n v="1735164"/>
    <n v="2357598509"/>
    <n v="1735.164"/>
    <n v="2357598.5090000001"/>
    <n v="2357.5985089999999"/>
    <x v="3"/>
  </r>
  <r>
    <n v="202311"/>
    <x v="39"/>
    <s v="2023"/>
    <s v="11"/>
    <n v="10007000"/>
    <x v="7"/>
    <x v="6"/>
    <n v="1019947"/>
    <n v="3112046575"/>
    <n v="1019.947"/>
    <n v="3112046.5750000002"/>
    <n v="3112.0465749999998"/>
    <x v="3"/>
  </r>
  <r>
    <n v="202311"/>
    <x v="39"/>
    <s v="2023"/>
    <s v="11"/>
    <n v="10008000"/>
    <x v="8"/>
    <x v="0"/>
    <n v="588550"/>
    <n v="275451360"/>
    <n v="588.54999999999995"/>
    <n v="275451.36"/>
    <n v="275.45136000000002"/>
    <x v="3"/>
  </r>
  <r>
    <n v="202311"/>
    <x v="39"/>
    <s v="2023"/>
    <s v="11"/>
    <n v="10008000"/>
    <x v="8"/>
    <x v="1"/>
    <n v="52784"/>
    <n v="136425981"/>
    <n v="52.783999999999999"/>
    <n v="136425.981"/>
    <n v="136.42598100000001"/>
    <x v="3"/>
  </r>
  <r>
    <n v="202311"/>
    <x v="39"/>
    <s v="2023"/>
    <s v="11"/>
    <n v="10008000"/>
    <x v="8"/>
    <x v="2"/>
    <n v="66894"/>
    <n v="216497300"/>
    <n v="66.894000000000005"/>
    <n v="216497.3"/>
    <n v="216.4973"/>
    <x v="3"/>
  </r>
  <r>
    <n v="202311"/>
    <x v="39"/>
    <s v="2023"/>
    <s v="11"/>
    <n v="10008000"/>
    <x v="8"/>
    <x v="3"/>
    <n v="419007"/>
    <n v="516654255"/>
    <n v="419.00700000000001"/>
    <n v="516654.255"/>
    <n v="516.65425500000003"/>
    <x v="3"/>
  </r>
  <r>
    <n v="202311"/>
    <x v="39"/>
    <s v="2023"/>
    <s v="11"/>
    <n v="10008000"/>
    <x v="8"/>
    <x v="4"/>
    <n v="373798"/>
    <n v="477939350"/>
    <n v="373.798"/>
    <n v="477939.35"/>
    <n v="477.93934999999999"/>
    <x v="3"/>
  </r>
  <r>
    <n v="202311"/>
    <x v="39"/>
    <s v="2023"/>
    <s v="11"/>
    <n v="10008000"/>
    <x v="8"/>
    <x v="5"/>
    <n v="572120"/>
    <n v="766578971"/>
    <n v="572.12"/>
    <n v="766578.97100000002"/>
    <n v="766.57897100000002"/>
    <x v="3"/>
  </r>
  <r>
    <n v="202311"/>
    <x v="39"/>
    <s v="2023"/>
    <s v="11"/>
    <n v="10008000"/>
    <x v="8"/>
    <x v="6"/>
    <n v="329725"/>
    <n v="1009496155"/>
    <n v="329.72500000000002"/>
    <n v="1009496.155"/>
    <n v="1009.496155"/>
    <x v="3"/>
  </r>
  <r>
    <n v="202311"/>
    <x v="39"/>
    <s v="2023"/>
    <s v="11"/>
    <n v="10009000"/>
    <x v="9"/>
    <x v="0"/>
    <n v="735546"/>
    <n v="334168615"/>
    <n v="735.54600000000005"/>
    <n v="334168.61499999999"/>
    <n v="334.16861499999999"/>
    <x v="3"/>
  </r>
  <r>
    <n v="202311"/>
    <x v="39"/>
    <s v="2023"/>
    <s v="11"/>
    <n v="10009000"/>
    <x v="9"/>
    <x v="1"/>
    <n v="70619"/>
    <n v="190084349"/>
    <n v="70.619"/>
    <n v="190084.34899999999"/>
    <n v="190.084349"/>
    <x v="3"/>
  </r>
  <r>
    <n v="202311"/>
    <x v="39"/>
    <s v="2023"/>
    <s v="11"/>
    <n v="10009000"/>
    <x v="9"/>
    <x v="2"/>
    <n v="86444"/>
    <n v="267998950"/>
    <n v="86.444000000000003"/>
    <n v="267998.95"/>
    <n v="267.99894999999998"/>
    <x v="3"/>
  </r>
  <r>
    <n v="202311"/>
    <x v="39"/>
    <s v="2023"/>
    <s v="11"/>
    <n v="10009000"/>
    <x v="9"/>
    <x v="3"/>
    <n v="575097"/>
    <n v="706468121"/>
    <n v="575.09699999999998"/>
    <n v="706468.12100000004"/>
    <n v="706.468121"/>
    <x v="3"/>
  </r>
  <r>
    <n v="202311"/>
    <x v="39"/>
    <s v="2023"/>
    <s v="11"/>
    <n v="10009000"/>
    <x v="9"/>
    <x v="4"/>
    <n v="373117"/>
    <n v="567225469"/>
    <n v="373.11700000000002"/>
    <n v="567225.46900000004"/>
    <n v="567.22546899999998"/>
    <x v="3"/>
  </r>
  <r>
    <n v="202311"/>
    <x v="39"/>
    <s v="2023"/>
    <s v="11"/>
    <n v="10009000"/>
    <x v="9"/>
    <x v="5"/>
    <n v="718181"/>
    <n v="1016024005"/>
    <n v="718.18100000000004"/>
    <n v="1016024.005"/>
    <n v="1016.024005"/>
    <x v="3"/>
  </r>
  <r>
    <n v="202311"/>
    <x v="39"/>
    <s v="2023"/>
    <s v="11"/>
    <n v="10009000"/>
    <x v="9"/>
    <x v="6"/>
    <n v="421972"/>
    <n v="1318739447"/>
    <n v="421.97199999999998"/>
    <n v="1318739.4469999999"/>
    <n v="1318.7394469999999"/>
    <x v="3"/>
  </r>
  <r>
    <n v="202311"/>
    <x v="39"/>
    <s v="2023"/>
    <s v="11"/>
    <n v="10010000"/>
    <x v="10"/>
    <x v="0"/>
    <n v="515382"/>
    <n v="232091926"/>
    <n v="515.38199999999995"/>
    <n v="232091.92600000001"/>
    <n v="232.091926"/>
    <x v="3"/>
  </r>
  <r>
    <n v="202311"/>
    <x v="39"/>
    <s v="2023"/>
    <s v="11"/>
    <n v="10010000"/>
    <x v="10"/>
    <x v="1"/>
    <n v="47152"/>
    <n v="127184018"/>
    <n v="47.152000000000001"/>
    <n v="127184.018"/>
    <n v="127.18401799999999"/>
    <x v="3"/>
  </r>
  <r>
    <n v="202311"/>
    <x v="39"/>
    <s v="2023"/>
    <s v="11"/>
    <n v="10010000"/>
    <x v="10"/>
    <x v="2"/>
    <n v="59926"/>
    <n v="176322699"/>
    <n v="59.926000000000002"/>
    <n v="176322.69899999999"/>
    <n v="176.322699"/>
    <x v="3"/>
  </r>
  <r>
    <n v="202311"/>
    <x v="39"/>
    <s v="2023"/>
    <s v="11"/>
    <n v="10010000"/>
    <x v="10"/>
    <x v="3"/>
    <n v="427638"/>
    <n v="513751250"/>
    <n v="427.63799999999998"/>
    <n v="513751.25"/>
    <n v="513.75125000000003"/>
    <x v="3"/>
  </r>
  <r>
    <n v="202311"/>
    <x v="39"/>
    <s v="2023"/>
    <s v="11"/>
    <n v="10010000"/>
    <x v="10"/>
    <x v="4"/>
    <n v="240704"/>
    <n v="389119344"/>
    <n v="240.70400000000001"/>
    <n v="389119.34399999998"/>
    <n v="389.11934400000001"/>
    <x v="3"/>
  </r>
  <r>
    <n v="202311"/>
    <x v="39"/>
    <s v="2023"/>
    <s v="11"/>
    <n v="10010000"/>
    <x v="10"/>
    <x v="5"/>
    <n v="542093"/>
    <n v="779819091"/>
    <n v="542.09299999999996"/>
    <n v="779819.09100000001"/>
    <n v="779.81909099999996"/>
    <x v="3"/>
  </r>
  <r>
    <n v="202311"/>
    <x v="39"/>
    <s v="2023"/>
    <s v="11"/>
    <n v="10010000"/>
    <x v="10"/>
    <x v="6"/>
    <n v="304767"/>
    <n v="918562144"/>
    <n v="304.767"/>
    <n v="918562.14399999997"/>
    <n v="918.56214399999999"/>
    <x v="3"/>
  </r>
  <r>
    <n v="202311"/>
    <x v="39"/>
    <s v="2023"/>
    <s v="11"/>
    <n v="10020000"/>
    <x v="11"/>
    <x v="0"/>
    <n v="539724"/>
    <n v="250697079"/>
    <n v="539.72400000000005"/>
    <n v="250697.079"/>
    <n v="250.697079"/>
    <x v="3"/>
  </r>
  <r>
    <n v="202311"/>
    <x v="39"/>
    <s v="2023"/>
    <s v="11"/>
    <n v="10020000"/>
    <x v="11"/>
    <x v="1"/>
    <n v="42355"/>
    <n v="132815241"/>
    <n v="42.354999999999997"/>
    <n v="132815.24100000001"/>
    <n v="132.81524099999999"/>
    <x v="3"/>
  </r>
  <r>
    <n v="202311"/>
    <x v="39"/>
    <s v="2023"/>
    <s v="11"/>
    <n v="10020000"/>
    <x v="11"/>
    <x v="2"/>
    <n v="58797"/>
    <n v="202677589"/>
    <n v="58.796999999999997"/>
    <n v="202677.58900000001"/>
    <n v="202.67758900000001"/>
    <x v="3"/>
  </r>
  <r>
    <n v="202311"/>
    <x v="39"/>
    <s v="2023"/>
    <s v="11"/>
    <n v="10020000"/>
    <x v="11"/>
    <x v="3"/>
    <n v="327208"/>
    <n v="383551324"/>
    <n v="327.20800000000003"/>
    <n v="383551.32400000002"/>
    <n v="383.55132400000002"/>
    <x v="3"/>
  </r>
  <r>
    <n v="202311"/>
    <x v="39"/>
    <s v="2023"/>
    <s v="11"/>
    <n v="10020000"/>
    <x v="11"/>
    <x v="4"/>
    <n v="205887"/>
    <n v="424279584"/>
    <n v="205.887"/>
    <n v="424279.58399999997"/>
    <n v="424.279584"/>
    <x v="3"/>
  </r>
  <r>
    <n v="202311"/>
    <x v="39"/>
    <s v="2023"/>
    <s v="11"/>
    <n v="10020000"/>
    <x v="11"/>
    <x v="5"/>
    <n v="541019"/>
    <n v="881422805"/>
    <n v="541.01900000000001"/>
    <n v="881422.80500000005"/>
    <n v="881.42280500000004"/>
    <x v="3"/>
  </r>
  <r>
    <n v="202311"/>
    <x v="39"/>
    <s v="2023"/>
    <s v="11"/>
    <n v="10020000"/>
    <x v="11"/>
    <x v="6"/>
    <n v="277840"/>
    <n v="891795914"/>
    <n v="277.83999999999997"/>
    <n v="891795.91399999999"/>
    <n v="891.79591400000004"/>
    <x v="3"/>
  </r>
  <r>
    <n v="202311"/>
    <x v="39"/>
    <s v="2023"/>
    <s v="11"/>
    <n v="67000000"/>
    <x v="12"/>
    <x v="0"/>
    <n v="3861075"/>
    <n v="1802997246"/>
    <n v="3861.0749999999998"/>
    <n v="1802997.246"/>
    <n v="1802.9972459999999"/>
    <x v="3"/>
  </r>
  <r>
    <n v="202311"/>
    <x v="39"/>
    <s v="2023"/>
    <s v="11"/>
    <n v="67000000"/>
    <x v="12"/>
    <x v="1"/>
    <n v="288927"/>
    <n v="817020187"/>
    <n v="288.92700000000002"/>
    <n v="817020.18700000003"/>
    <n v="817.02018699999996"/>
    <x v="3"/>
  </r>
  <r>
    <n v="202311"/>
    <x v="39"/>
    <s v="2023"/>
    <s v="11"/>
    <n v="67000000"/>
    <x v="12"/>
    <x v="2"/>
    <n v="454242"/>
    <n v="1516979728"/>
    <n v="454.24200000000002"/>
    <n v="1516979.7279999999"/>
    <n v="1516.979728"/>
    <x v="3"/>
  </r>
  <r>
    <n v="202311"/>
    <x v="39"/>
    <s v="2023"/>
    <s v="11"/>
    <n v="67000000"/>
    <x v="12"/>
    <x v="3"/>
    <n v="2371456"/>
    <n v="2754554099"/>
    <n v="2371.4560000000001"/>
    <n v="2754554.0989999999"/>
    <n v="2754.554099"/>
    <x v="3"/>
  </r>
  <r>
    <n v="202311"/>
    <x v="39"/>
    <s v="2023"/>
    <s v="11"/>
    <n v="67000000"/>
    <x v="12"/>
    <x v="4"/>
    <n v="1535694"/>
    <n v="2963886437"/>
    <n v="1535.694"/>
    <n v="2963886.4369999999"/>
    <n v="2963.8864370000001"/>
    <x v="3"/>
  </r>
  <r>
    <n v="202311"/>
    <x v="39"/>
    <s v="2023"/>
    <s v="11"/>
    <n v="67000000"/>
    <x v="12"/>
    <x v="5"/>
    <n v="3994123"/>
    <n v="7106852403"/>
    <n v="3994.123"/>
    <n v="7106852.4029999999"/>
    <n v="7106.8524029999999"/>
    <x v="3"/>
  </r>
  <r>
    <n v="202311"/>
    <x v="39"/>
    <s v="2023"/>
    <s v="11"/>
    <n v="67000000"/>
    <x v="12"/>
    <x v="6"/>
    <n v="2127114"/>
    <n v="6256350771"/>
    <n v="2127.114"/>
    <n v="6256350.7709999997"/>
    <n v="6256.3507710000003"/>
    <x v="3"/>
  </r>
  <r>
    <n v="202311"/>
    <x v="39"/>
    <s v="2023"/>
    <s v="11"/>
    <n v="64000000"/>
    <x v="13"/>
    <x v="0"/>
    <n v="6370356"/>
    <n v="3271833846"/>
    <n v="6370.3559999999998"/>
    <n v="3271833.8459999999"/>
    <n v="3271.833846"/>
    <x v="3"/>
  </r>
  <r>
    <n v="202311"/>
    <x v="39"/>
    <s v="2023"/>
    <s v="11"/>
    <n v="64000000"/>
    <x v="13"/>
    <x v="1"/>
    <n v="433380"/>
    <n v="1290980890"/>
    <n v="433.38"/>
    <n v="1290980.8899999999"/>
    <n v="1290.98089"/>
    <x v="3"/>
  </r>
  <r>
    <n v="202311"/>
    <x v="39"/>
    <s v="2023"/>
    <s v="11"/>
    <n v="64000000"/>
    <x v="13"/>
    <x v="2"/>
    <n v="694162"/>
    <n v="2324075340"/>
    <n v="694.16200000000003"/>
    <n v="2324075.34"/>
    <n v="2324.0753399999999"/>
    <x v="3"/>
  </r>
  <r>
    <n v="202311"/>
    <x v="39"/>
    <s v="2023"/>
    <s v="11"/>
    <n v="64000000"/>
    <x v="13"/>
    <x v="3"/>
    <n v="3575704"/>
    <n v="4128039995"/>
    <n v="3575.7040000000002"/>
    <n v="4128039.9950000001"/>
    <n v="4128.0399950000001"/>
    <x v="3"/>
  </r>
  <r>
    <n v="202311"/>
    <x v="39"/>
    <s v="2023"/>
    <s v="11"/>
    <n v="64000000"/>
    <x v="13"/>
    <x v="4"/>
    <n v="2521329"/>
    <n v="4737888634"/>
    <n v="2521.3290000000002"/>
    <n v="4737888.6339999996"/>
    <n v="4737.8886339999999"/>
    <x v="3"/>
  </r>
  <r>
    <n v="202311"/>
    <x v="39"/>
    <s v="2023"/>
    <s v="11"/>
    <n v="64000000"/>
    <x v="13"/>
    <x v="5"/>
    <n v="6118572"/>
    <n v="9774980732"/>
    <n v="6118.5720000000001"/>
    <n v="9774980.7320000008"/>
    <n v="9774.980732"/>
    <x v="3"/>
  </r>
  <r>
    <n v="202311"/>
    <x v="39"/>
    <s v="2023"/>
    <s v="11"/>
    <n v="64000000"/>
    <x v="13"/>
    <x v="6"/>
    <n v="3172053"/>
    <n v="10191915187"/>
    <n v="3172.0529999999999"/>
    <n v="10191915.187000001"/>
    <n v="10191.915187000001"/>
    <x v="3"/>
  </r>
  <r>
    <n v="202311"/>
    <x v="39"/>
    <s v="2023"/>
    <s v="11"/>
    <n v="10013000"/>
    <x v="14"/>
    <x v="0"/>
    <n v="902506"/>
    <n v="435387663"/>
    <n v="902.50599999999997"/>
    <n v="435387.663"/>
    <n v="435.38766299999997"/>
    <x v="3"/>
  </r>
  <r>
    <n v="202311"/>
    <x v="39"/>
    <s v="2023"/>
    <s v="11"/>
    <n v="10013000"/>
    <x v="14"/>
    <x v="1"/>
    <n v="78679"/>
    <n v="203888782"/>
    <n v="78.679000000000002"/>
    <n v="203888.78200000001"/>
    <n v="203.88878199999999"/>
    <x v="3"/>
  </r>
  <r>
    <n v="202311"/>
    <x v="39"/>
    <s v="2023"/>
    <s v="11"/>
    <n v="10013000"/>
    <x v="14"/>
    <x v="2"/>
    <n v="115803"/>
    <n v="347268664"/>
    <n v="115.803"/>
    <n v="347268.66399999999"/>
    <n v="347.268664"/>
    <x v="3"/>
  </r>
  <r>
    <n v="202311"/>
    <x v="39"/>
    <s v="2023"/>
    <s v="11"/>
    <n v="10013000"/>
    <x v="14"/>
    <x v="3"/>
    <n v="706333"/>
    <n v="774028146"/>
    <n v="706.33299999999997"/>
    <n v="774028.14599999995"/>
    <n v="774.02814599999999"/>
    <x v="3"/>
  </r>
  <r>
    <n v="202311"/>
    <x v="39"/>
    <s v="2023"/>
    <s v="11"/>
    <n v="10013000"/>
    <x v="14"/>
    <x v="4"/>
    <n v="429336"/>
    <n v="735051284"/>
    <n v="429.33600000000001"/>
    <n v="735051.28399999999"/>
    <n v="735.05128400000001"/>
    <x v="3"/>
  </r>
  <r>
    <n v="202311"/>
    <x v="39"/>
    <s v="2023"/>
    <s v="11"/>
    <n v="10013000"/>
    <x v="14"/>
    <x v="5"/>
    <n v="945239"/>
    <n v="1387534194"/>
    <n v="945.23900000000003"/>
    <n v="1387534.1939999999"/>
    <n v="1387.5341940000001"/>
    <x v="3"/>
  </r>
  <r>
    <n v="202311"/>
    <x v="39"/>
    <s v="2023"/>
    <s v="11"/>
    <n v="10013000"/>
    <x v="14"/>
    <x v="6"/>
    <n v="569018"/>
    <n v="1822713838"/>
    <n v="569.01800000000003"/>
    <n v="1822713.838"/>
    <n v="1822.7138379999999"/>
    <x v="3"/>
  </r>
  <r>
    <n v="202311"/>
    <x v="39"/>
    <s v="2023"/>
    <s v="11"/>
    <n v="10017000"/>
    <x v="15"/>
    <x v="0"/>
    <n v="854642"/>
    <n v="407440905"/>
    <n v="854.64200000000005"/>
    <n v="407440.90500000003"/>
    <n v="407.44090499999999"/>
    <x v="3"/>
  </r>
  <r>
    <n v="202311"/>
    <x v="39"/>
    <s v="2023"/>
    <s v="11"/>
    <n v="10017000"/>
    <x v="15"/>
    <x v="1"/>
    <n v="62934"/>
    <n v="192309356"/>
    <n v="62.933999999999997"/>
    <n v="192309.356"/>
    <n v="192.30935600000001"/>
    <x v="3"/>
  </r>
  <r>
    <n v="202311"/>
    <x v="39"/>
    <s v="2023"/>
    <s v="11"/>
    <n v="10017000"/>
    <x v="15"/>
    <x v="2"/>
    <n v="79028"/>
    <n v="302014619"/>
    <n v="79.028000000000006"/>
    <n v="302014.61900000001"/>
    <n v="302.01461899999998"/>
    <x v="3"/>
  </r>
  <r>
    <n v="202311"/>
    <x v="39"/>
    <s v="2023"/>
    <s v="11"/>
    <n v="10017000"/>
    <x v="15"/>
    <x v="3"/>
    <n v="473946"/>
    <n v="504386194"/>
    <n v="473.94600000000003"/>
    <n v="504386.19400000002"/>
    <n v="504.38619399999999"/>
    <x v="3"/>
  </r>
  <r>
    <n v="202311"/>
    <x v="39"/>
    <s v="2023"/>
    <s v="11"/>
    <n v="10017000"/>
    <x v="15"/>
    <x v="4"/>
    <n v="357066"/>
    <n v="615359926"/>
    <n v="357.06599999999997"/>
    <n v="615359.92599999998"/>
    <n v="615.35992599999997"/>
    <x v="3"/>
  </r>
  <r>
    <n v="202311"/>
    <x v="39"/>
    <s v="2023"/>
    <s v="11"/>
    <n v="10017000"/>
    <x v="15"/>
    <x v="5"/>
    <n v="822849"/>
    <n v="1114262879"/>
    <n v="822.84900000000005"/>
    <n v="1114262.879"/>
    <n v="1114.2628790000001"/>
    <x v="3"/>
  </r>
  <r>
    <n v="202311"/>
    <x v="39"/>
    <s v="2023"/>
    <s v="11"/>
    <n v="10017000"/>
    <x v="15"/>
    <x v="6"/>
    <n v="459425"/>
    <n v="1189779975"/>
    <n v="459.42500000000001"/>
    <n v="1189779.9750000001"/>
    <n v="1189.7799749999999"/>
    <x v="3"/>
  </r>
  <r>
    <n v="202311"/>
    <x v="39"/>
    <s v="2023"/>
    <s v="11"/>
    <n v="10002000"/>
    <x v="16"/>
    <x v="0"/>
    <n v="671233"/>
    <n v="314324838"/>
    <n v="671.23299999999995"/>
    <n v="314324.83799999999"/>
    <n v="314.324838"/>
    <x v="3"/>
  </r>
  <r>
    <n v="202311"/>
    <x v="39"/>
    <s v="2023"/>
    <s v="11"/>
    <n v="10002000"/>
    <x v="16"/>
    <x v="1"/>
    <n v="55542"/>
    <n v="161658815"/>
    <n v="55.542000000000002"/>
    <n v="161658.815"/>
    <n v="161.658815"/>
    <x v="3"/>
  </r>
  <r>
    <n v="202311"/>
    <x v="39"/>
    <s v="2023"/>
    <s v="11"/>
    <n v="10002000"/>
    <x v="16"/>
    <x v="2"/>
    <n v="81052"/>
    <n v="266436288"/>
    <n v="81.052000000000007"/>
    <n v="266436.288"/>
    <n v="266.43628799999999"/>
    <x v="3"/>
  </r>
  <r>
    <n v="202311"/>
    <x v="39"/>
    <s v="2023"/>
    <s v="11"/>
    <n v="10002000"/>
    <x v="16"/>
    <x v="3"/>
    <n v="419238"/>
    <n v="494960855"/>
    <n v="419.238"/>
    <n v="494960.85499999998"/>
    <n v="494.96085499999998"/>
    <x v="3"/>
  </r>
  <r>
    <n v="202311"/>
    <x v="39"/>
    <s v="2023"/>
    <s v="11"/>
    <n v="10002000"/>
    <x v="16"/>
    <x v="4"/>
    <n v="308135"/>
    <n v="553357588"/>
    <n v="308.13499999999999"/>
    <n v="553357.58799999999"/>
    <n v="553.35758799999996"/>
    <x v="3"/>
  </r>
  <r>
    <n v="202311"/>
    <x v="39"/>
    <s v="2023"/>
    <s v="11"/>
    <n v="10002000"/>
    <x v="16"/>
    <x v="5"/>
    <n v="714971"/>
    <n v="974989351"/>
    <n v="714.971"/>
    <n v="974989.35100000002"/>
    <n v="974.98935100000006"/>
    <x v="3"/>
  </r>
  <r>
    <n v="202311"/>
    <x v="39"/>
    <s v="2023"/>
    <s v="11"/>
    <n v="10002000"/>
    <x v="16"/>
    <x v="6"/>
    <n v="377755"/>
    <n v="1098797395"/>
    <n v="377.755"/>
    <n v="1098797.395"/>
    <n v="1098.7973950000001"/>
    <x v="3"/>
  </r>
  <r>
    <n v="202311"/>
    <x v="39"/>
    <s v="2023"/>
    <s v="11"/>
    <n v="10015000"/>
    <x v="17"/>
    <x v="0"/>
    <n v="469437"/>
    <n v="261569291"/>
    <n v="469.43700000000001"/>
    <n v="261569.291"/>
    <n v="261.56929100000002"/>
    <x v="3"/>
  </r>
  <r>
    <n v="202311"/>
    <x v="39"/>
    <s v="2023"/>
    <s v="11"/>
    <n v="10015000"/>
    <x v="17"/>
    <x v="1"/>
    <n v="36039"/>
    <n v="96987014"/>
    <n v="36.039000000000001"/>
    <n v="96987.013999999996"/>
    <n v="96.987014000000002"/>
    <x v="3"/>
  </r>
  <r>
    <n v="202311"/>
    <x v="39"/>
    <s v="2023"/>
    <s v="11"/>
    <n v="10015000"/>
    <x v="17"/>
    <x v="2"/>
    <n v="55755"/>
    <n v="191356028"/>
    <n v="55.755000000000003"/>
    <n v="191356.02799999999"/>
    <n v="191.35602800000001"/>
    <x v="3"/>
  </r>
  <r>
    <n v="202311"/>
    <x v="39"/>
    <s v="2023"/>
    <s v="11"/>
    <n v="10015000"/>
    <x v="17"/>
    <x v="3"/>
    <n v="302597"/>
    <n v="312542613"/>
    <n v="302.59699999999998"/>
    <n v="312542.61300000001"/>
    <n v="312.54261300000002"/>
    <x v="3"/>
  </r>
  <r>
    <n v="202311"/>
    <x v="39"/>
    <s v="2023"/>
    <s v="11"/>
    <n v="10015000"/>
    <x v="17"/>
    <x v="4"/>
    <n v="210480"/>
    <n v="345253218"/>
    <n v="210.48"/>
    <n v="345253.21799999999"/>
    <n v="345.253218"/>
    <x v="3"/>
  </r>
  <r>
    <n v="202311"/>
    <x v="39"/>
    <s v="2023"/>
    <s v="11"/>
    <n v="10015000"/>
    <x v="17"/>
    <x v="5"/>
    <n v="456981"/>
    <n v="616858249"/>
    <n v="456.98099999999999"/>
    <n v="616858.24899999995"/>
    <n v="616.858249"/>
    <x v="3"/>
  </r>
  <r>
    <n v="202311"/>
    <x v="39"/>
    <s v="2023"/>
    <s v="11"/>
    <n v="10015000"/>
    <x v="17"/>
    <x v="6"/>
    <n v="244783"/>
    <n v="740559225"/>
    <n v="244.78299999999999"/>
    <n v="740559.22499999998"/>
    <n v="740.55922499999997"/>
    <x v="3"/>
  </r>
  <r>
    <n v="202311"/>
    <x v="39"/>
    <s v="2023"/>
    <s v="11"/>
    <n v="10014000"/>
    <x v="18"/>
    <x v="0"/>
    <n v="250050"/>
    <n v="114078645"/>
    <n v="250.05"/>
    <n v="114078.645"/>
    <n v="114.07864499999999"/>
    <x v="3"/>
  </r>
  <r>
    <n v="202311"/>
    <x v="39"/>
    <s v="2023"/>
    <s v="11"/>
    <n v="10014000"/>
    <x v="18"/>
    <x v="1"/>
    <n v="21892"/>
    <n v="55196027"/>
    <n v="21.891999999999999"/>
    <n v="55196.027000000002"/>
    <n v="55.196027000000001"/>
    <x v="3"/>
  </r>
  <r>
    <n v="202311"/>
    <x v="39"/>
    <s v="2023"/>
    <s v="11"/>
    <n v="10014000"/>
    <x v="18"/>
    <x v="2"/>
    <n v="28765"/>
    <n v="97069240"/>
    <n v="28.765000000000001"/>
    <n v="97069.24"/>
    <n v="97.069239999999994"/>
    <x v="3"/>
  </r>
  <r>
    <n v="202311"/>
    <x v="39"/>
    <s v="2023"/>
    <s v="11"/>
    <n v="10014000"/>
    <x v="18"/>
    <x v="3"/>
    <n v="171572"/>
    <n v="180875506"/>
    <n v="171.572"/>
    <n v="180875.50599999999"/>
    <n v="180.875506"/>
    <x v="3"/>
  </r>
  <r>
    <n v="202311"/>
    <x v="39"/>
    <s v="2023"/>
    <s v="11"/>
    <n v="10014000"/>
    <x v="18"/>
    <x v="4"/>
    <n v="110942"/>
    <n v="182371669"/>
    <n v="110.94199999999999"/>
    <n v="182371.66899999999"/>
    <n v="182.371669"/>
    <x v="3"/>
  </r>
  <r>
    <n v="202311"/>
    <x v="39"/>
    <s v="2023"/>
    <s v="11"/>
    <n v="10014000"/>
    <x v="18"/>
    <x v="5"/>
    <n v="231111"/>
    <n v="294327233"/>
    <n v="231.11099999999999"/>
    <n v="294327.23300000001"/>
    <n v="294.32723299999998"/>
    <x v="3"/>
  </r>
  <r>
    <n v="202311"/>
    <x v="39"/>
    <s v="2023"/>
    <s v="11"/>
    <n v="10014000"/>
    <x v="18"/>
    <x v="6"/>
    <n v="118616"/>
    <n v="398434474"/>
    <n v="118.616"/>
    <n v="398434.47399999999"/>
    <n v="398.43447400000002"/>
    <x v="3"/>
  </r>
  <r>
    <n v="202311"/>
    <x v="39"/>
    <s v="2023"/>
    <s v="11"/>
    <n v="10016000"/>
    <x v="19"/>
    <x v="0"/>
    <n v="104445"/>
    <n v="47888882"/>
    <n v="104.44499999999999"/>
    <n v="47888.881999999998"/>
    <n v="47.888882000000002"/>
    <x v="3"/>
  </r>
  <r>
    <n v="202311"/>
    <x v="39"/>
    <s v="2023"/>
    <s v="11"/>
    <n v="10016000"/>
    <x v="19"/>
    <x v="1"/>
    <n v="10469"/>
    <n v="30322201"/>
    <n v="10.468999999999999"/>
    <n v="30322.201000000001"/>
    <n v="30.322201"/>
    <x v="3"/>
  </r>
  <r>
    <n v="202311"/>
    <x v="39"/>
    <s v="2023"/>
    <s v="11"/>
    <n v="10016000"/>
    <x v="19"/>
    <x v="2"/>
    <n v="15190"/>
    <n v="50610208"/>
    <n v="15.19"/>
    <n v="50610.207999999999"/>
    <n v="50.610208"/>
    <x v="3"/>
  </r>
  <r>
    <n v="202311"/>
    <x v="39"/>
    <s v="2023"/>
    <s v="11"/>
    <n v="10016000"/>
    <x v="19"/>
    <x v="3"/>
    <n v="71512"/>
    <n v="90058944"/>
    <n v="71.512"/>
    <n v="90058.944000000003"/>
    <n v="90.058943999999997"/>
    <x v="3"/>
  </r>
  <r>
    <n v="202311"/>
    <x v="39"/>
    <s v="2023"/>
    <s v="11"/>
    <n v="10016000"/>
    <x v="19"/>
    <x v="4"/>
    <n v="56996"/>
    <n v="85375665"/>
    <n v="56.996000000000002"/>
    <n v="85375.664999999994"/>
    <n v="85.375664999999998"/>
    <x v="3"/>
  </r>
  <r>
    <n v="202311"/>
    <x v="39"/>
    <s v="2023"/>
    <s v="11"/>
    <n v="10016000"/>
    <x v="19"/>
    <x v="5"/>
    <n v="114345"/>
    <n v="143332960"/>
    <n v="114.345"/>
    <n v="143332.96"/>
    <n v="143.33296000000001"/>
    <x v="3"/>
  </r>
  <r>
    <n v="202311"/>
    <x v="39"/>
    <s v="2023"/>
    <s v="11"/>
    <n v="10016000"/>
    <x v="19"/>
    <x v="6"/>
    <n v="51768"/>
    <n v="155510565"/>
    <n v="51.768000000000001"/>
    <n v="155510.565"/>
    <n v="155.51056500000001"/>
    <x v="3"/>
  </r>
  <r>
    <n v="202311"/>
    <x v="39"/>
    <s v="2023"/>
    <s v="11"/>
    <s v="9002000"/>
    <x v="20"/>
    <x v="0"/>
    <n v="95104"/>
    <n v="48391826"/>
    <n v="95.103999999999999"/>
    <n v="48391.826000000001"/>
    <n v="48.391826000000002"/>
    <x v="3"/>
  </r>
  <r>
    <n v="202311"/>
    <x v="39"/>
    <s v="2023"/>
    <s v="11"/>
    <s v="9002000"/>
    <x v="20"/>
    <x v="1"/>
    <n v="7949"/>
    <n v="20279369"/>
    <n v="7.9489999999999998"/>
    <n v="20279.368999999999"/>
    <n v="20.279368999999999"/>
    <x v="3"/>
  </r>
  <r>
    <n v="202311"/>
    <x v="39"/>
    <s v="2023"/>
    <s v="11"/>
    <s v="9002000"/>
    <x v="20"/>
    <x v="2"/>
    <n v="12152"/>
    <n v="43148089"/>
    <n v="12.151999999999999"/>
    <n v="43148.089"/>
    <n v="43.148088999999999"/>
    <x v="3"/>
  </r>
  <r>
    <n v="202311"/>
    <x v="39"/>
    <s v="2023"/>
    <s v="11"/>
    <s v="9002000"/>
    <x v="20"/>
    <x v="3"/>
    <n v="48807"/>
    <n v="72594096"/>
    <n v="48.807000000000002"/>
    <n v="72594.096000000005"/>
    <n v="72.594095999999993"/>
    <x v="3"/>
  </r>
  <r>
    <n v="202311"/>
    <x v="39"/>
    <s v="2023"/>
    <s v="11"/>
    <s v="9002000"/>
    <x v="20"/>
    <x v="4"/>
    <n v="44027"/>
    <n v="66432796"/>
    <n v="44.027000000000001"/>
    <n v="66432.796000000002"/>
    <n v="66.432795999999996"/>
    <x v="3"/>
  </r>
  <r>
    <n v="202311"/>
    <x v="39"/>
    <s v="2023"/>
    <s v="11"/>
    <s v="9002000"/>
    <x v="20"/>
    <x v="5"/>
    <n v="114731"/>
    <n v="140241614"/>
    <n v="114.73099999999999"/>
    <n v="140241.614"/>
    <n v="140.241614"/>
    <x v="3"/>
  </r>
  <r>
    <n v="202311"/>
    <x v="39"/>
    <s v="2023"/>
    <s v="11"/>
    <s v="9002000"/>
    <x v="20"/>
    <x v="6"/>
    <n v="44587"/>
    <n v="119929459"/>
    <n v="44.587000000000003"/>
    <n v="119929.459"/>
    <n v="119.92945899999999"/>
    <x v="3"/>
  </r>
  <r>
    <n v="202311"/>
    <x v="39"/>
    <s v="2023"/>
    <s v="11"/>
    <n v="9007000"/>
    <x v="21"/>
    <x v="0"/>
    <n v="17804"/>
    <n v="7688528"/>
    <n v="17.803999999999998"/>
    <n v="7688.5280000000002"/>
    <n v="7.6885279999999998"/>
    <x v="3"/>
  </r>
  <r>
    <n v="202311"/>
    <x v="39"/>
    <s v="2023"/>
    <s v="11"/>
    <n v="9007000"/>
    <x v="21"/>
    <x v="1"/>
    <n v="1343"/>
    <n v="4192713"/>
    <n v="1.343"/>
    <n v="4192.7129999999997"/>
    <n v="4.1927130000000004"/>
    <x v="3"/>
  </r>
  <r>
    <n v="202311"/>
    <x v="39"/>
    <s v="2023"/>
    <s v="11"/>
    <n v="9007000"/>
    <x v="21"/>
    <x v="2"/>
    <n v="2034"/>
    <n v="5347998"/>
    <n v="2.0339999999999998"/>
    <n v="5347.9979999999996"/>
    <n v="5.3479979999999996"/>
    <x v="3"/>
  </r>
  <r>
    <n v="202311"/>
    <x v="39"/>
    <s v="2023"/>
    <s v="11"/>
    <n v="9007000"/>
    <x v="21"/>
    <x v="3"/>
    <n v="10058"/>
    <n v="12772381"/>
    <n v="10.058"/>
    <n v="12772.380999999999"/>
    <n v="12.772380999999999"/>
    <x v="3"/>
  </r>
  <r>
    <n v="202311"/>
    <x v="39"/>
    <s v="2023"/>
    <s v="11"/>
    <n v="9007000"/>
    <x v="21"/>
    <x v="4"/>
    <n v="8659"/>
    <n v="11727137"/>
    <n v="8.6590000000000007"/>
    <n v="11727.137000000001"/>
    <n v="11.727137000000001"/>
    <x v="3"/>
  </r>
  <r>
    <n v="202311"/>
    <x v="39"/>
    <s v="2023"/>
    <s v="11"/>
    <n v="9007000"/>
    <x v="21"/>
    <x v="5"/>
    <n v="15422"/>
    <n v="21427184"/>
    <n v="15.422000000000001"/>
    <n v="21427.184000000001"/>
    <n v="21.427184"/>
    <x v="3"/>
  </r>
  <r>
    <n v="202311"/>
    <x v="39"/>
    <s v="2023"/>
    <s v="11"/>
    <n v="9007000"/>
    <x v="21"/>
    <x v="6"/>
    <n v="7764"/>
    <n v="19904842"/>
    <n v="7.7640000000000002"/>
    <n v="19904.842000000001"/>
    <n v="19.904841999999999"/>
    <x v="3"/>
  </r>
  <r>
    <n v="202312"/>
    <x v="40"/>
    <s v="2023"/>
    <s v="12"/>
    <n v="63000000"/>
    <x v="0"/>
    <x v="0"/>
    <n v="13797829"/>
    <n v="8618390852"/>
    <n v="13797.829"/>
    <n v="8618390.852"/>
    <n v="8618.3908520000005"/>
    <x v="3"/>
  </r>
  <r>
    <n v="202312"/>
    <x v="40"/>
    <s v="2023"/>
    <s v="12"/>
    <n v="63000000"/>
    <x v="0"/>
    <x v="1"/>
    <n v="764682"/>
    <n v="3251349310"/>
    <n v="764.68200000000002"/>
    <n v="3251349.31"/>
    <n v="3251.3493100000001"/>
    <x v="3"/>
  </r>
  <r>
    <n v="202312"/>
    <x v="40"/>
    <s v="2023"/>
    <s v="12"/>
    <n v="63000000"/>
    <x v="0"/>
    <x v="2"/>
    <n v="958925"/>
    <n v="4711844552"/>
    <n v="958.92499999999995"/>
    <n v="4711844.5520000001"/>
    <n v="4711.8445519999996"/>
    <x v="3"/>
  </r>
  <r>
    <n v="202312"/>
    <x v="40"/>
    <s v="2023"/>
    <s v="12"/>
    <n v="63000000"/>
    <x v="0"/>
    <x v="3"/>
    <n v="5546090"/>
    <n v="5959924408"/>
    <n v="5546.09"/>
    <n v="5959924.4079999998"/>
    <n v="5959.9244079999999"/>
    <x v="3"/>
  </r>
  <r>
    <n v="202312"/>
    <x v="40"/>
    <s v="2023"/>
    <s v="12"/>
    <n v="63000000"/>
    <x v="0"/>
    <x v="4"/>
    <n v="4581208"/>
    <n v="10719837593"/>
    <n v="4581.2079999999996"/>
    <n v="10719837.593"/>
    <n v="10719.837593"/>
    <x v="3"/>
  </r>
  <r>
    <n v="202312"/>
    <x v="40"/>
    <s v="2023"/>
    <s v="12"/>
    <n v="63000000"/>
    <x v="0"/>
    <x v="5"/>
    <n v="9850163"/>
    <n v="14630301357"/>
    <n v="9850.1630000000005"/>
    <n v="14630301.357000001"/>
    <n v="14630.301357"/>
    <x v="3"/>
  </r>
  <r>
    <n v="202312"/>
    <x v="40"/>
    <s v="2023"/>
    <s v="12"/>
    <n v="63000000"/>
    <x v="0"/>
    <x v="6"/>
    <n v="4723713"/>
    <n v="17069631134"/>
    <n v="4723.7129999999997"/>
    <n v="17069631.134"/>
    <n v="17069.631133999999"/>
    <x v="3"/>
  </r>
  <r>
    <n v="202312"/>
    <x v="40"/>
    <s v="2023"/>
    <s v="12"/>
    <n v="65000000"/>
    <x v="1"/>
    <x v="0"/>
    <n v="15460918"/>
    <n v="7955678822"/>
    <n v="15460.918"/>
    <n v="7955678.8219999997"/>
    <n v="7955.6788219999999"/>
    <x v="3"/>
  </r>
  <r>
    <n v="202312"/>
    <x v="40"/>
    <s v="2023"/>
    <s v="12"/>
    <n v="65000000"/>
    <x v="1"/>
    <x v="1"/>
    <n v="978997"/>
    <n v="3048177069"/>
    <n v="978.99699999999996"/>
    <n v="3048177.0690000001"/>
    <n v="3048.1770689999998"/>
    <x v="3"/>
  </r>
  <r>
    <n v="202312"/>
    <x v="40"/>
    <s v="2023"/>
    <s v="12"/>
    <n v="65000000"/>
    <x v="1"/>
    <x v="2"/>
    <n v="1244531"/>
    <n v="4259237414"/>
    <n v="1244.5309999999999"/>
    <n v="4259237.4139999999"/>
    <n v="4259.2374140000002"/>
    <x v="3"/>
  </r>
  <r>
    <n v="202312"/>
    <x v="40"/>
    <s v="2023"/>
    <s v="12"/>
    <n v="65000000"/>
    <x v="1"/>
    <x v="3"/>
    <n v="6754083"/>
    <n v="7062782373"/>
    <n v="6754.0829999999996"/>
    <n v="7062782.3729999997"/>
    <n v="7062.782373"/>
    <x v="3"/>
  </r>
  <r>
    <n v="202312"/>
    <x v="40"/>
    <s v="2023"/>
    <s v="12"/>
    <n v="65000000"/>
    <x v="1"/>
    <x v="4"/>
    <n v="5827320"/>
    <n v="10561638561"/>
    <n v="5827.32"/>
    <n v="10561638.561000001"/>
    <n v="10561.638561"/>
    <x v="3"/>
  </r>
  <r>
    <n v="202312"/>
    <x v="40"/>
    <s v="2023"/>
    <s v="12"/>
    <n v="65000000"/>
    <x v="1"/>
    <x v="5"/>
    <n v="12743739"/>
    <n v="16344737974"/>
    <n v="12743.739"/>
    <n v="16344737.973999999"/>
    <n v="16344.737974"/>
    <x v="3"/>
  </r>
  <r>
    <n v="202312"/>
    <x v="40"/>
    <s v="2023"/>
    <s v="12"/>
    <n v="65000000"/>
    <x v="1"/>
    <x v="6"/>
    <n v="6308288"/>
    <n v="19672542662"/>
    <n v="6308.2879999999996"/>
    <n v="19672542.662"/>
    <n v="19672.542662"/>
    <x v="3"/>
  </r>
  <r>
    <n v="202312"/>
    <x v="40"/>
    <s v="2023"/>
    <s v="12"/>
    <n v="68000000"/>
    <x v="2"/>
    <x v="0"/>
    <n v="6973118"/>
    <n v="3449991859"/>
    <n v="6973.1180000000004"/>
    <n v="3449991.8590000002"/>
    <n v="3449.9918590000002"/>
    <x v="3"/>
  </r>
  <r>
    <n v="202312"/>
    <x v="40"/>
    <s v="2023"/>
    <s v="12"/>
    <n v="68000000"/>
    <x v="2"/>
    <x v="1"/>
    <n v="442561"/>
    <n v="1383798962"/>
    <n v="442.56099999999998"/>
    <n v="1383798.9620000001"/>
    <n v="1383.7989620000001"/>
    <x v="3"/>
  </r>
  <r>
    <n v="202312"/>
    <x v="40"/>
    <s v="2023"/>
    <s v="12"/>
    <n v="68000000"/>
    <x v="2"/>
    <x v="2"/>
    <n v="597181"/>
    <n v="1944781120"/>
    <n v="597.18100000000004"/>
    <n v="1944781.12"/>
    <n v="1944.7811200000001"/>
    <x v="3"/>
  </r>
  <r>
    <n v="202312"/>
    <x v="40"/>
    <s v="2023"/>
    <s v="12"/>
    <n v="68000000"/>
    <x v="2"/>
    <x v="3"/>
    <n v="3443272"/>
    <n v="3965848857"/>
    <n v="3443.2719999999999"/>
    <n v="3965848.8569999998"/>
    <n v="3965.848857"/>
    <x v="3"/>
  </r>
  <r>
    <n v="202312"/>
    <x v="40"/>
    <s v="2023"/>
    <s v="12"/>
    <n v="68000000"/>
    <x v="2"/>
    <x v="4"/>
    <n v="2772124"/>
    <n v="4554057395"/>
    <n v="2772.1239999999998"/>
    <n v="4554057.3949999996"/>
    <n v="4554.0573949999998"/>
    <x v="3"/>
  </r>
  <r>
    <n v="202312"/>
    <x v="40"/>
    <s v="2023"/>
    <s v="12"/>
    <n v="68000000"/>
    <x v="2"/>
    <x v="5"/>
    <n v="5615198"/>
    <n v="7994826113"/>
    <n v="5615.1980000000003"/>
    <n v="7994826.1129999999"/>
    <n v="7994.8261130000001"/>
    <x v="3"/>
  </r>
  <r>
    <n v="202312"/>
    <x v="40"/>
    <s v="2023"/>
    <s v="12"/>
    <n v="68000000"/>
    <x v="2"/>
    <x v="6"/>
    <n v="3009935"/>
    <n v="8974894232"/>
    <n v="3009.9349999999999"/>
    <n v="8974894.2320000008"/>
    <n v="8974.8942320000006"/>
    <x v="3"/>
  </r>
  <r>
    <n v="202312"/>
    <x v="40"/>
    <s v="2023"/>
    <s v="12"/>
    <n v="10004000"/>
    <x v="3"/>
    <x v="0"/>
    <n v="2045152"/>
    <n v="1086356094"/>
    <n v="2045.152"/>
    <n v="1086356.094"/>
    <n v="1086.356094"/>
    <x v="3"/>
  </r>
  <r>
    <n v="202312"/>
    <x v="40"/>
    <s v="2023"/>
    <s v="12"/>
    <n v="10004000"/>
    <x v="3"/>
    <x v="1"/>
    <n v="118746"/>
    <n v="391200690"/>
    <n v="118.746"/>
    <n v="391200.69"/>
    <n v="391.20069000000001"/>
    <x v="3"/>
  </r>
  <r>
    <n v="202312"/>
    <x v="40"/>
    <s v="2023"/>
    <s v="12"/>
    <n v="10004000"/>
    <x v="3"/>
    <x v="2"/>
    <n v="167596"/>
    <n v="652895446"/>
    <n v="167.596"/>
    <n v="652895.446"/>
    <n v="652.89544599999999"/>
    <x v="3"/>
  </r>
  <r>
    <n v="202312"/>
    <x v="40"/>
    <s v="2023"/>
    <s v="12"/>
    <n v="10004000"/>
    <x v="3"/>
    <x v="3"/>
    <n v="963569"/>
    <n v="1186002635"/>
    <n v="963.56899999999996"/>
    <n v="1186002.635"/>
    <n v="1186.0026350000001"/>
    <x v="3"/>
  </r>
  <r>
    <n v="202312"/>
    <x v="40"/>
    <s v="2023"/>
    <s v="12"/>
    <n v="10004000"/>
    <x v="3"/>
    <x v="4"/>
    <n v="1240199"/>
    <n v="1437951034"/>
    <n v="1240.1990000000001"/>
    <n v="1437951.034"/>
    <n v="1437.9510339999999"/>
    <x v="3"/>
  </r>
  <r>
    <n v="202312"/>
    <x v="40"/>
    <s v="2023"/>
    <s v="12"/>
    <n v="10004000"/>
    <x v="3"/>
    <x v="5"/>
    <n v="1621210"/>
    <n v="2580222730"/>
    <n v="1621.21"/>
    <n v="2580222.73"/>
    <n v="2580.22273"/>
    <x v="3"/>
  </r>
  <r>
    <n v="202312"/>
    <x v="40"/>
    <s v="2023"/>
    <s v="12"/>
    <n v="10004000"/>
    <x v="3"/>
    <x v="6"/>
    <n v="861164"/>
    <n v="2462281968"/>
    <n v="861.16399999999999"/>
    <n v="2462281.9679999999"/>
    <n v="2462.2819679999998"/>
    <x v="3"/>
  </r>
  <r>
    <n v="202312"/>
    <x v="40"/>
    <s v="2023"/>
    <s v="12"/>
    <n v="10018000"/>
    <x v="4"/>
    <x v="0"/>
    <n v="1932883"/>
    <n v="1016075793"/>
    <n v="1932.883"/>
    <n v="1016075.7929999999"/>
    <n v="1016.075793"/>
    <x v="3"/>
  </r>
  <r>
    <n v="202312"/>
    <x v="40"/>
    <s v="2023"/>
    <s v="12"/>
    <n v="10018000"/>
    <x v="4"/>
    <x v="1"/>
    <n v="107295"/>
    <n v="382468448"/>
    <n v="107.295"/>
    <n v="382468.44799999997"/>
    <n v="382.46844800000002"/>
    <x v="3"/>
  </r>
  <r>
    <n v="202312"/>
    <x v="40"/>
    <s v="2023"/>
    <s v="12"/>
    <n v="10018000"/>
    <x v="4"/>
    <x v="2"/>
    <n v="158591"/>
    <n v="619603262"/>
    <n v="158.59100000000001"/>
    <n v="619603.26199999999"/>
    <n v="619.60326199999997"/>
    <x v="3"/>
  </r>
  <r>
    <n v="202312"/>
    <x v="40"/>
    <s v="2023"/>
    <s v="12"/>
    <n v="10018000"/>
    <x v="4"/>
    <x v="3"/>
    <n v="829530"/>
    <n v="973408792"/>
    <n v="829.53"/>
    <n v="973408.79200000002"/>
    <n v="973.40879199999995"/>
    <x v="3"/>
  </r>
  <r>
    <n v="202312"/>
    <x v="40"/>
    <s v="2023"/>
    <s v="12"/>
    <n v="10018000"/>
    <x v="4"/>
    <x v="4"/>
    <n v="655163"/>
    <n v="1402445363"/>
    <n v="655.16300000000001"/>
    <n v="1402445.3629999999"/>
    <n v="1402.445363"/>
    <x v="3"/>
  </r>
  <r>
    <n v="202312"/>
    <x v="40"/>
    <s v="2023"/>
    <s v="12"/>
    <n v="10018000"/>
    <x v="4"/>
    <x v="5"/>
    <n v="1589480"/>
    <n v="2630709271"/>
    <n v="1589.48"/>
    <n v="2630709.2710000002"/>
    <n v="2630.7092710000002"/>
    <x v="3"/>
  </r>
  <r>
    <n v="202312"/>
    <x v="40"/>
    <s v="2023"/>
    <s v="12"/>
    <n v="10018000"/>
    <x v="4"/>
    <x v="6"/>
    <n v="766312"/>
    <n v="2265520836"/>
    <n v="766.31200000000001"/>
    <n v="2265520.8360000001"/>
    <n v="2265.5208360000001"/>
    <x v="3"/>
  </r>
  <r>
    <n v="202312"/>
    <x v="40"/>
    <s v="2023"/>
    <s v="12"/>
    <n v="10005000"/>
    <x v="5"/>
    <x v="0"/>
    <n v="976210"/>
    <n v="473220242"/>
    <n v="976.21"/>
    <n v="473220.24200000003"/>
    <n v="473.22024199999998"/>
    <x v="3"/>
  </r>
  <r>
    <n v="202312"/>
    <x v="40"/>
    <s v="2023"/>
    <s v="12"/>
    <n v="10005000"/>
    <x v="5"/>
    <x v="1"/>
    <n v="75774"/>
    <n v="217124799"/>
    <n v="75.774000000000001"/>
    <n v="217124.799"/>
    <n v="217.124799"/>
    <x v="3"/>
  </r>
  <r>
    <n v="202312"/>
    <x v="40"/>
    <s v="2023"/>
    <s v="12"/>
    <n v="10005000"/>
    <x v="5"/>
    <x v="2"/>
    <n v="98136"/>
    <n v="311746007"/>
    <n v="98.135999999999996"/>
    <n v="311746.00699999998"/>
    <n v="311.74600700000002"/>
    <x v="3"/>
  </r>
  <r>
    <n v="202312"/>
    <x v="40"/>
    <s v="2023"/>
    <s v="12"/>
    <n v="10005000"/>
    <x v="5"/>
    <x v="3"/>
    <n v="619392"/>
    <n v="710432957"/>
    <n v="619.39200000000005"/>
    <n v="710432.95700000005"/>
    <n v="710.43295699999999"/>
    <x v="3"/>
  </r>
  <r>
    <n v="202312"/>
    <x v="40"/>
    <s v="2023"/>
    <s v="12"/>
    <n v="10005000"/>
    <x v="5"/>
    <x v="4"/>
    <n v="408108"/>
    <n v="648286771"/>
    <n v="408.108"/>
    <n v="648286.77099999995"/>
    <n v="648.28677100000004"/>
    <x v="3"/>
  </r>
  <r>
    <n v="202312"/>
    <x v="40"/>
    <s v="2023"/>
    <s v="12"/>
    <n v="10005000"/>
    <x v="5"/>
    <x v="5"/>
    <n v="844507"/>
    <n v="1177048617"/>
    <n v="844.50699999999995"/>
    <n v="1177048.6170000001"/>
    <n v="1177.0486169999999"/>
    <x v="3"/>
  </r>
  <r>
    <n v="202312"/>
    <x v="40"/>
    <s v="2023"/>
    <s v="12"/>
    <n v="10005000"/>
    <x v="5"/>
    <x v="6"/>
    <n v="507282"/>
    <n v="1468915366"/>
    <n v="507.28199999999998"/>
    <n v="1468915.3659999999"/>
    <n v="1468.9153659999999"/>
    <x v="3"/>
  </r>
  <r>
    <n v="202312"/>
    <x v="40"/>
    <s v="2023"/>
    <s v="12"/>
    <n v="66000000"/>
    <x v="6"/>
    <x v="0"/>
    <n v="9070439"/>
    <n v="4810985512"/>
    <n v="9070.4390000000003"/>
    <n v="4810985.5120000001"/>
    <n v="4810.9855120000002"/>
    <x v="3"/>
  </r>
  <r>
    <n v="202312"/>
    <x v="40"/>
    <s v="2023"/>
    <s v="12"/>
    <n v="66000000"/>
    <x v="6"/>
    <x v="1"/>
    <n v="601258"/>
    <n v="2033726708"/>
    <n v="601.25800000000004"/>
    <n v="2033726.7080000001"/>
    <n v="2033.7267079999999"/>
    <x v="3"/>
  </r>
  <r>
    <n v="202312"/>
    <x v="40"/>
    <s v="2023"/>
    <s v="12"/>
    <n v="66000000"/>
    <x v="6"/>
    <x v="2"/>
    <n v="787372"/>
    <n v="2703411482"/>
    <n v="787.37199999999996"/>
    <n v="2703411.4819999998"/>
    <n v="2703.411482"/>
    <x v="3"/>
  </r>
  <r>
    <n v="202312"/>
    <x v="40"/>
    <s v="2023"/>
    <s v="12"/>
    <n v="66000000"/>
    <x v="6"/>
    <x v="3"/>
    <n v="4523066"/>
    <n v="5118658434"/>
    <n v="4523.0659999999998"/>
    <n v="5118658.4340000004"/>
    <n v="5118.6584339999999"/>
    <x v="3"/>
  </r>
  <r>
    <n v="202312"/>
    <x v="40"/>
    <s v="2023"/>
    <s v="12"/>
    <n v="66000000"/>
    <x v="6"/>
    <x v="4"/>
    <n v="3177360"/>
    <n v="6248028050"/>
    <n v="3177.36"/>
    <n v="6248028.0499999998"/>
    <n v="6248.0280499999999"/>
    <x v="3"/>
  </r>
  <r>
    <n v="202312"/>
    <x v="40"/>
    <s v="2023"/>
    <s v="12"/>
    <n v="66000000"/>
    <x v="6"/>
    <x v="5"/>
    <n v="7284315"/>
    <n v="9949075023"/>
    <n v="7284.3149999999996"/>
    <n v="9949075.023"/>
    <n v="9949.0750229999994"/>
    <x v="3"/>
  </r>
  <r>
    <n v="202312"/>
    <x v="40"/>
    <s v="2023"/>
    <s v="12"/>
    <n v="66000000"/>
    <x v="6"/>
    <x v="6"/>
    <n v="3668140"/>
    <n v="12432955380"/>
    <n v="3668.14"/>
    <n v="12432955.380000001"/>
    <n v="12432.955379999999"/>
    <x v="3"/>
  </r>
  <r>
    <n v="202312"/>
    <x v="40"/>
    <s v="2023"/>
    <s v="12"/>
    <n v="10007000"/>
    <x v="7"/>
    <x v="0"/>
    <n v="1966103"/>
    <n v="972916646"/>
    <n v="1966.1030000000001"/>
    <n v="972916.64599999995"/>
    <n v="972.91664600000001"/>
    <x v="3"/>
  </r>
  <r>
    <n v="202312"/>
    <x v="40"/>
    <s v="2023"/>
    <s v="12"/>
    <n v="10007000"/>
    <x v="7"/>
    <x v="1"/>
    <n v="178803"/>
    <n v="495564284"/>
    <n v="178.803"/>
    <n v="495564.28399999999"/>
    <n v="495.56428399999999"/>
    <x v="3"/>
  </r>
  <r>
    <n v="202312"/>
    <x v="40"/>
    <s v="2023"/>
    <s v="12"/>
    <n v="10007000"/>
    <x v="7"/>
    <x v="2"/>
    <n v="207133"/>
    <n v="624194185"/>
    <n v="207.13300000000001"/>
    <n v="624194.18500000006"/>
    <n v="624.19418499999995"/>
    <x v="3"/>
  </r>
  <r>
    <n v="202312"/>
    <x v="40"/>
    <s v="2023"/>
    <s v="12"/>
    <n v="10007000"/>
    <x v="7"/>
    <x v="3"/>
    <n v="1284519"/>
    <n v="1525542021"/>
    <n v="1284.519"/>
    <n v="1525542.0209999999"/>
    <n v="1525.542021"/>
    <x v="3"/>
  </r>
  <r>
    <n v="202312"/>
    <x v="40"/>
    <s v="2023"/>
    <s v="12"/>
    <n v="10007000"/>
    <x v="7"/>
    <x v="4"/>
    <n v="815725"/>
    <n v="1369043776"/>
    <n v="815.72500000000002"/>
    <n v="1369043.7760000001"/>
    <n v="1369.043776"/>
    <x v="3"/>
  </r>
  <r>
    <n v="202312"/>
    <x v="40"/>
    <s v="2023"/>
    <s v="12"/>
    <n v="10007000"/>
    <x v="7"/>
    <x v="5"/>
    <n v="1738851"/>
    <n v="2191740709"/>
    <n v="1738.8510000000001"/>
    <n v="2191740.7089999998"/>
    <n v="2191.7407090000002"/>
    <x v="3"/>
  </r>
  <r>
    <n v="202312"/>
    <x v="40"/>
    <s v="2023"/>
    <s v="12"/>
    <n v="10007000"/>
    <x v="7"/>
    <x v="6"/>
    <n v="1008859"/>
    <n v="3291670217"/>
    <n v="1008.859"/>
    <n v="3291670.2170000002"/>
    <n v="3291.6702169999999"/>
    <x v="3"/>
  </r>
  <r>
    <n v="202312"/>
    <x v="40"/>
    <s v="2023"/>
    <s v="12"/>
    <n v="10008000"/>
    <x v="8"/>
    <x v="0"/>
    <n v="627239"/>
    <n v="301914852"/>
    <n v="627.23900000000003"/>
    <n v="301914.85200000001"/>
    <n v="301.914852"/>
    <x v="3"/>
  </r>
  <r>
    <n v="202312"/>
    <x v="40"/>
    <s v="2023"/>
    <s v="12"/>
    <n v="10008000"/>
    <x v="8"/>
    <x v="1"/>
    <n v="55638"/>
    <n v="153444025"/>
    <n v="55.637999999999998"/>
    <n v="153444.02499999999"/>
    <n v="153.44402500000001"/>
    <x v="3"/>
  </r>
  <r>
    <n v="202312"/>
    <x v="40"/>
    <s v="2023"/>
    <s v="12"/>
    <n v="10008000"/>
    <x v="8"/>
    <x v="2"/>
    <n v="67071"/>
    <n v="214355453"/>
    <n v="67.070999999999998"/>
    <n v="214355.45300000001"/>
    <n v="214.35545300000001"/>
    <x v="3"/>
  </r>
  <r>
    <n v="202312"/>
    <x v="40"/>
    <s v="2023"/>
    <s v="12"/>
    <n v="10008000"/>
    <x v="8"/>
    <x v="3"/>
    <n v="438988"/>
    <n v="521995471"/>
    <n v="438.988"/>
    <n v="521995.47100000002"/>
    <n v="521.99547099999995"/>
    <x v="3"/>
  </r>
  <r>
    <n v="202312"/>
    <x v="40"/>
    <s v="2023"/>
    <s v="12"/>
    <n v="10008000"/>
    <x v="8"/>
    <x v="4"/>
    <n v="397316"/>
    <n v="444971301"/>
    <n v="397.31599999999997"/>
    <n v="444971.30099999998"/>
    <n v="444.97130099999998"/>
    <x v="3"/>
  </r>
  <r>
    <n v="202312"/>
    <x v="40"/>
    <s v="2023"/>
    <s v="12"/>
    <n v="10008000"/>
    <x v="8"/>
    <x v="5"/>
    <n v="575522"/>
    <n v="722860736"/>
    <n v="575.52200000000005"/>
    <n v="722860.73600000003"/>
    <n v="722.86073599999997"/>
    <x v="3"/>
  </r>
  <r>
    <n v="202312"/>
    <x v="40"/>
    <s v="2023"/>
    <s v="12"/>
    <n v="10008000"/>
    <x v="8"/>
    <x v="6"/>
    <n v="328714"/>
    <n v="1061365017"/>
    <n v="328.714"/>
    <n v="1061365.017"/>
    <n v="1061.3650170000001"/>
    <x v="3"/>
  </r>
  <r>
    <n v="202312"/>
    <x v="40"/>
    <s v="2023"/>
    <s v="12"/>
    <n v="10009000"/>
    <x v="9"/>
    <x v="0"/>
    <n v="784622"/>
    <n v="370986747"/>
    <n v="784.62199999999996"/>
    <n v="370986.74699999997"/>
    <n v="370.98674699999998"/>
    <x v="3"/>
  </r>
  <r>
    <n v="202312"/>
    <x v="40"/>
    <s v="2023"/>
    <s v="12"/>
    <n v="10009000"/>
    <x v="9"/>
    <x v="1"/>
    <n v="76098"/>
    <n v="204363235"/>
    <n v="76.097999999999999"/>
    <n v="204363.23499999999"/>
    <n v="204.363235"/>
    <x v="3"/>
  </r>
  <r>
    <n v="202312"/>
    <x v="40"/>
    <s v="2023"/>
    <s v="12"/>
    <n v="10009000"/>
    <x v="9"/>
    <x v="2"/>
    <n v="88001"/>
    <n v="266571861"/>
    <n v="88.001000000000005"/>
    <n v="266571.86099999998"/>
    <n v="266.57186100000001"/>
    <x v="3"/>
  </r>
  <r>
    <n v="202312"/>
    <x v="40"/>
    <s v="2023"/>
    <s v="12"/>
    <n v="10009000"/>
    <x v="9"/>
    <x v="3"/>
    <n v="604727"/>
    <n v="736355879"/>
    <n v="604.72699999999998"/>
    <n v="736355.87899999996"/>
    <n v="736.35587899999996"/>
    <x v="3"/>
  </r>
  <r>
    <n v="202312"/>
    <x v="40"/>
    <s v="2023"/>
    <s v="12"/>
    <n v="10009000"/>
    <x v="9"/>
    <x v="4"/>
    <n v="394313"/>
    <n v="518765908"/>
    <n v="394.31299999999999"/>
    <n v="518765.908"/>
    <n v="518.76590799999997"/>
    <x v="3"/>
  </r>
  <r>
    <n v="202312"/>
    <x v="40"/>
    <s v="2023"/>
    <s v="12"/>
    <n v="10009000"/>
    <x v="9"/>
    <x v="5"/>
    <n v="717172"/>
    <n v="909565869"/>
    <n v="717.17200000000003"/>
    <n v="909565.86899999995"/>
    <n v="909.56586900000002"/>
    <x v="3"/>
  </r>
  <r>
    <n v="202312"/>
    <x v="40"/>
    <s v="2023"/>
    <s v="12"/>
    <n v="10009000"/>
    <x v="9"/>
    <x v="6"/>
    <n v="412281"/>
    <n v="1340704456"/>
    <n v="412.28100000000001"/>
    <n v="1340704.456"/>
    <n v="1340.7044559999999"/>
    <x v="3"/>
  </r>
  <r>
    <n v="202312"/>
    <x v="40"/>
    <s v="2023"/>
    <s v="12"/>
    <n v="10010000"/>
    <x v="10"/>
    <x v="0"/>
    <n v="552945"/>
    <n v="260011536"/>
    <n v="552.94500000000005"/>
    <n v="260011.53599999999"/>
    <n v="260.01153599999998"/>
    <x v="3"/>
  </r>
  <r>
    <n v="202312"/>
    <x v="40"/>
    <s v="2023"/>
    <s v="12"/>
    <n v="10010000"/>
    <x v="10"/>
    <x v="1"/>
    <n v="49295"/>
    <n v="127289933"/>
    <n v="49.295000000000002"/>
    <n v="127289.933"/>
    <n v="127.289933"/>
    <x v="3"/>
  </r>
  <r>
    <n v="202312"/>
    <x v="40"/>
    <s v="2023"/>
    <s v="12"/>
    <n v="10010000"/>
    <x v="10"/>
    <x v="2"/>
    <n v="61155"/>
    <n v="192370438"/>
    <n v="61.155000000000001"/>
    <n v="192370.43799999999"/>
    <n v="192.37043800000001"/>
    <x v="3"/>
  </r>
  <r>
    <n v="202312"/>
    <x v="40"/>
    <s v="2023"/>
    <s v="12"/>
    <n v="10010000"/>
    <x v="10"/>
    <x v="3"/>
    <n v="448825"/>
    <n v="534572834"/>
    <n v="448.82499999999999"/>
    <n v="534572.83400000003"/>
    <n v="534.57283399999994"/>
    <x v="3"/>
  </r>
  <r>
    <n v="202312"/>
    <x v="40"/>
    <s v="2023"/>
    <s v="12"/>
    <n v="10010000"/>
    <x v="10"/>
    <x v="4"/>
    <n v="254048"/>
    <n v="384794121"/>
    <n v="254.048"/>
    <n v="384794.12099999998"/>
    <n v="384.79412100000002"/>
    <x v="3"/>
  </r>
  <r>
    <n v="202312"/>
    <x v="40"/>
    <s v="2023"/>
    <s v="12"/>
    <n v="10010000"/>
    <x v="10"/>
    <x v="5"/>
    <n v="539337"/>
    <n v="688491759"/>
    <n v="539.33699999999999"/>
    <n v="688491.75899999996"/>
    <n v="688.491759"/>
    <x v="3"/>
  </r>
  <r>
    <n v="202312"/>
    <x v="40"/>
    <s v="2023"/>
    <s v="12"/>
    <n v="10010000"/>
    <x v="10"/>
    <x v="6"/>
    <n v="303558"/>
    <n v="986883992"/>
    <n v="303.55799999999999"/>
    <n v="986883.99199999997"/>
    <n v="986.88399200000003"/>
    <x v="3"/>
  </r>
  <r>
    <n v="202312"/>
    <x v="40"/>
    <s v="2023"/>
    <s v="12"/>
    <n v="10020000"/>
    <x v="11"/>
    <x v="0"/>
    <n v="574156"/>
    <n v="274158116"/>
    <n v="574.15599999999995"/>
    <n v="274158.11599999998"/>
    <n v="274.15811600000001"/>
    <x v="3"/>
  </r>
  <r>
    <n v="202312"/>
    <x v="40"/>
    <s v="2023"/>
    <s v="12"/>
    <n v="10020000"/>
    <x v="11"/>
    <x v="1"/>
    <n v="44471"/>
    <n v="133661676"/>
    <n v="44.470999999999997"/>
    <n v="133661.67600000001"/>
    <n v="133.661676"/>
    <x v="3"/>
  </r>
  <r>
    <n v="202312"/>
    <x v="40"/>
    <s v="2023"/>
    <s v="12"/>
    <n v="10020000"/>
    <x v="11"/>
    <x v="2"/>
    <n v="59702"/>
    <n v="192724699"/>
    <n v="59.701999999999998"/>
    <n v="192724.69899999999"/>
    <n v="192.72469899999999"/>
    <x v="3"/>
  </r>
  <r>
    <n v="202312"/>
    <x v="40"/>
    <s v="2023"/>
    <s v="12"/>
    <n v="10020000"/>
    <x v="11"/>
    <x v="3"/>
    <n v="342689"/>
    <n v="394037722"/>
    <n v="342.68900000000002"/>
    <n v="394037.72200000001"/>
    <n v="394.03772199999997"/>
    <x v="3"/>
  </r>
  <r>
    <n v="202312"/>
    <x v="40"/>
    <s v="2023"/>
    <s v="12"/>
    <n v="10020000"/>
    <x v="11"/>
    <x v="4"/>
    <n v="216882"/>
    <n v="400123350"/>
    <n v="216.88200000000001"/>
    <n v="400123.35"/>
    <n v="400.12335000000002"/>
    <x v="3"/>
  </r>
  <r>
    <n v="202312"/>
    <x v="40"/>
    <s v="2023"/>
    <s v="12"/>
    <n v="10020000"/>
    <x v="11"/>
    <x v="5"/>
    <n v="536352"/>
    <n v="736420434"/>
    <n v="536.35199999999998"/>
    <n v="736420.43400000001"/>
    <n v="736.420434"/>
    <x v="3"/>
  </r>
  <r>
    <n v="202312"/>
    <x v="40"/>
    <s v="2023"/>
    <s v="12"/>
    <n v="10020000"/>
    <x v="11"/>
    <x v="6"/>
    <n v="274735"/>
    <n v="962390043"/>
    <n v="274.73500000000001"/>
    <n v="962390.04299999995"/>
    <n v="962.39004299999999"/>
    <x v="3"/>
  </r>
  <r>
    <n v="202312"/>
    <x v="40"/>
    <s v="2023"/>
    <s v="12"/>
    <n v="67000000"/>
    <x v="12"/>
    <x v="0"/>
    <n v="4135674"/>
    <n v="2011679427"/>
    <n v="4135.674"/>
    <n v="2011679.4269999999"/>
    <n v="2011.679427"/>
    <x v="3"/>
  </r>
  <r>
    <n v="202312"/>
    <x v="40"/>
    <s v="2023"/>
    <s v="12"/>
    <n v="67000000"/>
    <x v="12"/>
    <x v="1"/>
    <n v="308891"/>
    <n v="857367654"/>
    <n v="308.89100000000002"/>
    <n v="857367.65399999998"/>
    <n v="857.36765400000002"/>
    <x v="3"/>
  </r>
  <r>
    <n v="202312"/>
    <x v="40"/>
    <s v="2023"/>
    <s v="12"/>
    <n v="67000000"/>
    <x v="12"/>
    <x v="2"/>
    <n v="460682"/>
    <n v="1494504183"/>
    <n v="460.68200000000002"/>
    <n v="1494504.183"/>
    <n v="1494.504183"/>
    <x v="3"/>
  </r>
  <r>
    <n v="202312"/>
    <x v="40"/>
    <s v="2023"/>
    <s v="12"/>
    <n v="67000000"/>
    <x v="12"/>
    <x v="3"/>
    <n v="2485955"/>
    <n v="2917172986"/>
    <n v="2485.9549999999999"/>
    <n v="2917172.986"/>
    <n v="2917.172986"/>
    <x v="3"/>
  </r>
  <r>
    <n v="202312"/>
    <x v="40"/>
    <s v="2023"/>
    <s v="12"/>
    <n v="67000000"/>
    <x v="12"/>
    <x v="4"/>
    <n v="1619644"/>
    <n v="2834330999"/>
    <n v="1619.644"/>
    <n v="2834330.9989999998"/>
    <n v="2834.3309989999998"/>
    <x v="3"/>
  </r>
  <r>
    <n v="202312"/>
    <x v="40"/>
    <s v="2023"/>
    <s v="12"/>
    <n v="67000000"/>
    <x v="12"/>
    <x v="5"/>
    <n v="3834446"/>
    <n v="5019675844"/>
    <n v="3834.4459999999999"/>
    <n v="5019675.8439999996"/>
    <n v="5019.6758440000003"/>
    <x v="3"/>
  </r>
  <r>
    <n v="202312"/>
    <x v="40"/>
    <s v="2023"/>
    <s v="12"/>
    <n v="67000000"/>
    <x v="12"/>
    <x v="6"/>
    <n v="2084372"/>
    <n v="6537653477"/>
    <n v="2084.3719999999998"/>
    <n v="6537653.477"/>
    <n v="6537.6534769999998"/>
    <x v="3"/>
  </r>
  <r>
    <n v="202312"/>
    <x v="40"/>
    <s v="2023"/>
    <s v="12"/>
    <n v="64000000"/>
    <x v="13"/>
    <x v="0"/>
    <n v="6756913"/>
    <n v="3609621704"/>
    <n v="6756.9129999999996"/>
    <n v="3609621.7039999999"/>
    <n v="3609.6217040000001"/>
    <x v="3"/>
  </r>
  <r>
    <n v="202312"/>
    <x v="40"/>
    <s v="2023"/>
    <s v="12"/>
    <n v="64000000"/>
    <x v="13"/>
    <x v="1"/>
    <n v="455914"/>
    <n v="1328495143"/>
    <n v="455.91399999999999"/>
    <n v="1328495.1429999999"/>
    <n v="1328.4951430000001"/>
    <x v="3"/>
  </r>
  <r>
    <n v="202312"/>
    <x v="40"/>
    <s v="2023"/>
    <s v="12"/>
    <n v="64000000"/>
    <x v="13"/>
    <x v="2"/>
    <n v="693526"/>
    <n v="2314252690"/>
    <n v="693.52599999999995"/>
    <n v="2314252.69"/>
    <n v="2314.2526899999998"/>
    <x v="3"/>
  </r>
  <r>
    <n v="202312"/>
    <x v="40"/>
    <s v="2023"/>
    <s v="12"/>
    <n v="64000000"/>
    <x v="13"/>
    <x v="3"/>
    <n v="3769320"/>
    <n v="4283335624"/>
    <n v="3769.32"/>
    <n v="4283335.6239999998"/>
    <n v="4283.3356240000003"/>
    <x v="3"/>
  </r>
  <r>
    <n v="202312"/>
    <x v="40"/>
    <s v="2023"/>
    <s v="12"/>
    <n v="64000000"/>
    <x v="13"/>
    <x v="4"/>
    <n v="2678880"/>
    <n v="4489475785"/>
    <n v="2678.88"/>
    <n v="4489475.7850000001"/>
    <n v="4489.4757849999996"/>
    <x v="3"/>
  </r>
  <r>
    <n v="202312"/>
    <x v="40"/>
    <s v="2023"/>
    <s v="12"/>
    <n v="64000000"/>
    <x v="13"/>
    <x v="5"/>
    <n v="6158567"/>
    <n v="8480026028"/>
    <n v="6158.567"/>
    <n v="8480026.0280000009"/>
    <n v="8480.0260280000002"/>
    <x v="3"/>
  </r>
  <r>
    <n v="202312"/>
    <x v="40"/>
    <s v="2023"/>
    <s v="12"/>
    <n v="64000000"/>
    <x v="13"/>
    <x v="6"/>
    <n v="3121897"/>
    <n v="10421359561"/>
    <n v="3121.8969999999999"/>
    <n v="10421359.561000001"/>
    <n v="10421.359560999999"/>
    <x v="3"/>
  </r>
  <r>
    <n v="202312"/>
    <x v="40"/>
    <s v="2023"/>
    <s v="12"/>
    <n v="10013000"/>
    <x v="14"/>
    <x v="0"/>
    <n v="960868"/>
    <n v="472625378"/>
    <n v="960.86800000000005"/>
    <n v="472625.37800000003"/>
    <n v="472.62537800000001"/>
    <x v="3"/>
  </r>
  <r>
    <n v="202312"/>
    <x v="40"/>
    <s v="2023"/>
    <s v="12"/>
    <n v="10013000"/>
    <x v="14"/>
    <x v="1"/>
    <n v="80928"/>
    <n v="211156241"/>
    <n v="80.927999999999997"/>
    <n v="211156.24100000001"/>
    <n v="211.15624099999999"/>
    <x v="3"/>
  </r>
  <r>
    <n v="202312"/>
    <x v="40"/>
    <s v="2023"/>
    <s v="12"/>
    <n v="10013000"/>
    <x v="14"/>
    <x v="2"/>
    <n v="116337"/>
    <n v="347375632"/>
    <n v="116.337"/>
    <n v="347375.63199999998"/>
    <n v="347.375632"/>
    <x v="3"/>
  </r>
  <r>
    <n v="202312"/>
    <x v="40"/>
    <s v="2023"/>
    <s v="12"/>
    <n v="10013000"/>
    <x v="14"/>
    <x v="3"/>
    <n v="743147"/>
    <n v="849015222"/>
    <n v="743.14700000000005"/>
    <n v="849015.22199999995"/>
    <n v="849.01522199999999"/>
    <x v="3"/>
  </r>
  <r>
    <n v="202312"/>
    <x v="40"/>
    <s v="2023"/>
    <s v="12"/>
    <n v="10013000"/>
    <x v="14"/>
    <x v="4"/>
    <n v="450984"/>
    <n v="713672272"/>
    <n v="450.98399999999998"/>
    <n v="713672.272"/>
    <n v="713.67227200000002"/>
    <x v="3"/>
  </r>
  <r>
    <n v="202312"/>
    <x v="40"/>
    <s v="2023"/>
    <s v="12"/>
    <n v="10013000"/>
    <x v="14"/>
    <x v="5"/>
    <n v="951830"/>
    <n v="1234745200"/>
    <n v="951.83"/>
    <n v="1234745.2"/>
    <n v="1234.7452000000001"/>
    <x v="3"/>
  </r>
  <r>
    <n v="202312"/>
    <x v="40"/>
    <s v="2023"/>
    <s v="12"/>
    <n v="10013000"/>
    <x v="14"/>
    <x v="6"/>
    <n v="573033"/>
    <n v="2001641549"/>
    <n v="573.03300000000002"/>
    <n v="2001641.5490000001"/>
    <n v="2001.6415489999999"/>
    <x v="3"/>
  </r>
  <r>
    <n v="202312"/>
    <x v="40"/>
    <s v="2023"/>
    <s v="12"/>
    <n v="10017000"/>
    <x v="15"/>
    <x v="0"/>
    <n v="899585"/>
    <n v="450276741"/>
    <n v="899.58500000000004"/>
    <n v="450276.74099999998"/>
    <n v="450.27674100000002"/>
    <x v="3"/>
  </r>
  <r>
    <n v="202312"/>
    <x v="40"/>
    <s v="2023"/>
    <s v="12"/>
    <n v="10017000"/>
    <x v="15"/>
    <x v="1"/>
    <n v="65975"/>
    <n v="189505207"/>
    <n v="65.974999999999994"/>
    <n v="189505.20699999999"/>
    <n v="189.50520700000001"/>
    <x v="3"/>
  </r>
  <r>
    <n v="202312"/>
    <x v="40"/>
    <s v="2023"/>
    <s v="12"/>
    <n v="10017000"/>
    <x v="15"/>
    <x v="2"/>
    <n v="77830"/>
    <n v="273150619"/>
    <n v="77.83"/>
    <n v="273150.61900000001"/>
    <n v="273.15061900000001"/>
    <x v="3"/>
  </r>
  <r>
    <n v="202312"/>
    <x v="40"/>
    <s v="2023"/>
    <s v="12"/>
    <n v="10017000"/>
    <x v="15"/>
    <x v="3"/>
    <n v="490134"/>
    <n v="498762908"/>
    <n v="490.13400000000001"/>
    <n v="498762.908"/>
    <n v="498.76290799999998"/>
    <x v="3"/>
  </r>
  <r>
    <n v="202312"/>
    <x v="40"/>
    <s v="2023"/>
    <s v="12"/>
    <n v="10017000"/>
    <x v="15"/>
    <x v="4"/>
    <n v="375692"/>
    <n v="600497221"/>
    <n v="375.69200000000001"/>
    <n v="600497.22100000002"/>
    <n v="600.49722099999997"/>
    <x v="3"/>
  </r>
  <r>
    <n v="202312"/>
    <x v="40"/>
    <s v="2023"/>
    <s v="12"/>
    <n v="10017000"/>
    <x v="15"/>
    <x v="5"/>
    <n v="811930"/>
    <n v="987300820"/>
    <n v="811.93"/>
    <n v="987300.82"/>
    <n v="987.30082000000004"/>
    <x v="3"/>
  </r>
  <r>
    <n v="202312"/>
    <x v="40"/>
    <s v="2023"/>
    <s v="12"/>
    <n v="10017000"/>
    <x v="15"/>
    <x v="6"/>
    <n v="456636"/>
    <n v="1261235255"/>
    <n v="456.63600000000002"/>
    <n v="1261235.2549999999"/>
    <n v="1261.2352550000001"/>
    <x v="3"/>
  </r>
  <r>
    <n v="202312"/>
    <x v="40"/>
    <s v="2023"/>
    <s v="12"/>
    <n v="10002000"/>
    <x v="16"/>
    <x v="0"/>
    <n v="717636"/>
    <n v="340846190"/>
    <n v="717.63599999999997"/>
    <n v="340846.19"/>
    <n v="340.84618999999998"/>
    <x v="3"/>
  </r>
  <r>
    <n v="202312"/>
    <x v="40"/>
    <s v="2023"/>
    <s v="12"/>
    <n v="10002000"/>
    <x v="16"/>
    <x v="1"/>
    <n v="57086"/>
    <n v="159248058"/>
    <n v="57.085999999999999"/>
    <n v="159248.05799999999"/>
    <n v="159.24805799999999"/>
    <x v="3"/>
  </r>
  <r>
    <n v="202312"/>
    <x v="40"/>
    <s v="2023"/>
    <s v="12"/>
    <n v="10002000"/>
    <x v="16"/>
    <x v="2"/>
    <n v="81523"/>
    <n v="249519282"/>
    <n v="81.522999999999996"/>
    <n v="249519.28200000001"/>
    <n v="249.519282"/>
    <x v="3"/>
  </r>
  <r>
    <n v="202312"/>
    <x v="40"/>
    <s v="2023"/>
    <s v="12"/>
    <n v="10002000"/>
    <x v="16"/>
    <x v="3"/>
    <n v="439924"/>
    <n v="506056774"/>
    <n v="439.92399999999998"/>
    <n v="506056.77399999998"/>
    <n v="506.05677400000002"/>
    <x v="3"/>
  </r>
  <r>
    <n v="202312"/>
    <x v="40"/>
    <s v="2023"/>
    <s v="12"/>
    <n v="10002000"/>
    <x v="16"/>
    <x v="4"/>
    <n v="323334"/>
    <n v="529154310"/>
    <n v="323.334"/>
    <n v="529154.31000000006"/>
    <n v="529.15431000000001"/>
    <x v="3"/>
  </r>
  <r>
    <n v="202312"/>
    <x v="40"/>
    <s v="2023"/>
    <s v="12"/>
    <n v="10002000"/>
    <x v="16"/>
    <x v="5"/>
    <n v="714428"/>
    <n v="872711432"/>
    <n v="714.428"/>
    <n v="872711.43200000003"/>
    <n v="872.71143199999995"/>
    <x v="3"/>
  </r>
  <r>
    <n v="202312"/>
    <x v="40"/>
    <s v="2023"/>
    <s v="12"/>
    <n v="10002000"/>
    <x v="16"/>
    <x v="6"/>
    <n v="373845"/>
    <n v="1195972947"/>
    <n v="373.84500000000003"/>
    <n v="1195972.9469999999"/>
    <n v="1195.972947"/>
    <x v="3"/>
  </r>
  <r>
    <n v="202312"/>
    <x v="40"/>
    <s v="2023"/>
    <s v="12"/>
    <n v="10015000"/>
    <x v="17"/>
    <x v="0"/>
    <n v="493279"/>
    <n v="284123075"/>
    <n v="493.279"/>
    <n v="284123.07500000001"/>
    <n v="284.12307499999997"/>
    <x v="3"/>
  </r>
  <r>
    <n v="202312"/>
    <x v="40"/>
    <s v="2023"/>
    <s v="12"/>
    <n v="10015000"/>
    <x v="17"/>
    <x v="1"/>
    <n v="38257"/>
    <n v="99630808"/>
    <n v="38.256999999999998"/>
    <n v="99630.808000000005"/>
    <n v="99.630808000000002"/>
    <x v="3"/>
  </r>
  <r>
    <n v="202312"/>
    <x v="40"/>
    <s v="2023"/>
    <s v="12"/>
    <n v="10015000"/>
    <x v="17"/>
    <x v="2"/>
    <n v="57195"/>
    <n v="180520222"/>
    <n v="57.195"/>
    <n v="180520.22200000001"/>
    <n v="180.52022199999999"/>
    <x v="3"/>
  </r>
  <r>
    <n v="202312"/>
    <x v="40"/>
    <s v="2023"/>
    <s v="12"/>
    <n v="10015000"/>
    <x v="17"/>
    <x v="3"/>
    <n v="314485"/>
    <n v="321662317"/>
    <n v="314.48500000000001"/>
    <n v="321662.31699999998"/>
    <n v="321.66231699999997"/>
    <x v="3"/>
  </r>
  <r>
    <n v="202312"/>
    <x v="40"/>
    <s v="2023"/>
    <s v="12"/>
    <n v="10015000"/>
    <x v="17"/>
    <x v="4"/>
    <n v="220976"/>
    <n v="328079862"/>
    <n v="220.976"/>
    <n v="328079.86200000002"/>
    <n v="328.07986199999999"/>
    <x v="3"/>
  </r>
  <r>
    <n v="202312"/>
    <x v="40"/>
    <s v="2023"/>
    <s v="12"/>
    <n v="10015000"/>
    <x v="17"/>
    <x v="5"/>
    <n v="459283"/>
    <n v="552353678"/>
    <n v="459.28300000000002"/>
    <n v="552353.67799999996"/>
    <n v="552.35367799999995"/>
    <x v="3"/>
  </r>
  <r>
    <n v="202312"/>
    <x v="40"/>
    <s v="2023"/>
    <s v="12"/>
    <n v="10015000"/>
    <x v="17"/>
    <x v="6"/>
    <n v="240563"/>
    <n v="772527208"/>
    <n v="240.56299999999999"/>
    <n v="772527.20799999998"/>
    <n v="772.52720799999997"/>
    <x v="3"/>
  </r>
  <r>
    <n v="202312"/>
    <x v="40"/>
    <s v="2023"/>
    <s v="12"/>
    <n v="10014000"/>
    <x v="18"/>
    <x v="0"/>
    <n v="263747"/>
    <n v="124326486"/>
    <n v="263.74700000000001"/>
    <n v="124326.486"/>
    <n v="124.326486"/>
    <x v="3"/>
  </r>
  <r>
    <n v="202312"/>
    <x v="40"/>
    <s v="2023"/>
    <s v="12"/>
    <n v="10014000"/>
    <x v="18"/>
    <x v="1"/>
    <n v="23761"/>
    <n v="58492011"/>
    <n v="23.760999999999999"/>
    <n v="58492.010999999999"/>
    <n v="58.492010999999998"/>
    <x v="3"/>
  </r>
  <r>
    <n v="202312"/>
    <x v="40"/>
    <s v="2023"/>
    <s v="12"/>
    <n v="10014000"/>
    <x v="18"/>
    <x v="2"/>
    <n v="28856"/>
    <n v="92904210"/>
    <n v="28.856000000000002"/>
    <n v="92904.21"/>
    <n v="92.904210000000006"/>
    <x v="3"/>
  </r>
  <r>
    <n v="202312"/>
    <x v="40"/>
    <s v="2023"/>
    <s v="12"/>
    <n v="10014000"/>
    <x v="18"/>
    <x v="3"/>
    <n v="178949"/>
    <n v="180043036"/>
    <n v="178.94900000000001"/>
    <n v="180043.03599999999"/>
    <n v="180.043036"/>
    <x v="3"/>
  </r>
  <r>
    <n v="202312"/>
    <x v="40"/>
    <s v="2023"/>
    <s v="12"/>
    <n v="10014000"/>
    <x v="18"/>
    <x v="4"/>
    <n v="116318"/>
    <n v="174692028"/>
    <n v="116.318"/>
    <n v="174692.02799999999"/>
    <n v="174.69202799999999"/>
    <x v="3"/>
  </r>
  <r>
    <n v="202312"/>
    <x v="40"/>
    <s v="2023"/>
    <s v="12"/>
    <n v="10014000"/>
    <x v="18"/>
    <x v="5"/>
    <n v="232615"/>
    <n v="272308795"/>
    <n v="232.61500000000001"/>
    <n v="272308.79499999998"/>
    <n v="272.30879499999998"/>
    <x v="3"/>
  </r>
  <r>
    <n v="202312"/>
    <x v="40"/>
    <s v="2023"/>
    <s v="12"/>
    <n v="10014000"/>
    <x v="18"/>
    <x v="6"/>
    <n v="118104"/>
    <n v="406314833"/>
    <n v="118.104"/>
    <n v="406314.83299999998"/>
    <n v="406.31483300000002"/>
    <x v="3"/>
  </r>
  <r>
    <n v="202312"/>
    <x v="40"/>
    <s v="2023"/>
    <s v="12"/>
    <n v="10016000"/>
    <x v="19"/>
    <x v="0"/>
    <n v="110938"/>
    <n v="51229266"/>
    <n v="110.938"/>
    <n v="51229.266000000003"/>
    <n v="51.229266000000003"/>
    <x v="3"/>
  </r>
  <r>
    <n v="202312"/>
    <x v="40"/>
    <s v="2023"/>
    <s v="12"/>
    <n v="10016000"/>
    <x v="19"/>
    <x v="1"/>
    <n v="11146"/>
    <n v="31886863"/>
    <n v="11.146000000000001"/>
    <n v="31886.863000000001"/>
    <n v="31.886863000000002"/>
    <x v="3"/>
  </r>
  <r>
    <n v="202312"/>
    <x v="40"/>
    <s v="2023"/>
    <s v="12"/>
    <n v="10016000"/>
    <x v="19"/>
    <x v="2"/>
    <n v="15089"/>
    <n v="50126018"/>
    <n v="15.089"/>
    <n v="50126.017999999996"/>
    <n v="50.126018000000002"/>
    <x v="3"/>
  </r>
  <r>
    <n v="202312"/>
    <x v="40"/>
    <s v="2023"/>
    <s v="12"/>
    <n v="10016000"/>
    <x v="19"/>
    <x v="3"/>
    <n v="78143"/>
    <n v="107534957"/>
    <n v="78.143000000000001"/>
    <n v="107534.95699999999"/>
    <n v="107.53495700000001"/>
    <x v="3"/>
  </r>
  <r>
    <n v="202312"/>
    <x v="40"/>
    <s v="2023"/>
    <s v="12"/>
    <n v="10016000"/>
    <x v="19"/>
    <x v="4"/>
    <n v="60871"/>
    <n v="86560590"/>
    <n v="60.871000000000002"/>
    <n v="86560.59"/>
    <n v="86.560590000000005"/>
    <x v="3"/>
  </r>
  <r>
    <n v="202312"/>
    <x v="40"/>
    <s v="2023"/>
    <s v="12"/>
    <n v="10016000"/>
    <x v="19"/>
    <x v="5"/>
    <n v="114002"/>
    <n v="135843715"/>
    <n v="114.002"/>
    <n v="135843.715"/>
    <n v="135.843715"/>
    <x v="3"/>
  </r>
  <r>
    <n v="202312"/>
    <x v="40"/>
    <s v="2023"/>
    <s v="12"/>
    <n v="10016000"/>
    <x v="19"/>
    <x v="6"/>
    <n v="52487"/>
    <n v="173735101"/>
    <n v="52.487000000000002"/>
    <n v="173735.101"/>
    <n v="173.73510099999999"/>
    <x v="3"/>
  </r>
  <r>
    <n v="202312"/>
    <x v="40"/>
    <s v="2023"/>
    <s v="12"/>
    <s v="9002000"/>
    <x v="20"/>
    <x v="0"/>
    <n v="102842"/>
    <n v="54625764"/>
    <n v="102.842"/>
    <n v="54625.764000000003"/>
    <n v="54.625763999999997"/>
    <x v="3"/>
  </r>
  <r>
    <n v="202312"/>
    <x v="40"/>
    <s v="2023"/>
    <s v="12"/>
    <s v="9002000"/>
    <x v="20"/>
    <x v="1"/>
    <n v="8694"/>
    <n v="31927093"/>
    <n v="8.6940000000000008"/>
    <n v="31927.093000000001"/>
    <n v="31.927092999999999"/>
    <x v="3"/>
  </r>
  <r>
    <n v="202312"/>
    <x v="40"/>
    <s v="2023"/>
    <s v="12"/>
    <s v="9002000"/>
    <x v="20"/>
    <x v="2"/>
    <n v="12473"/>
    <n v="44987204"/>
    <n v="12.473000000000001"/>
    <n v="44987.203999999998"/>
    <n v="44.987203999999998"/>
    <x v="3"/>
  </r>
  <r>
    <n v="202312"/>
    <x v="40"/>
    <s v="2023"/>
    <s v="12"/>
    <s v="9002000"/>
    <x v="20"/>
    <x v="3"/>
    <n v="54583"/>
    <n v="83039621"/>
    <n v="54.582999999999998"/>
    <n v="83039.620999999999"/>
    <n v="83.039620999999997"/>
    <x v="3"/>
  </r>
  <r>
    <n v="202312"/>
    <x v="40"/>
    <s v="2023"/>
    <s v="12"/>
    <s v="9002000"/>
    <x v="20"/>
    <x v="4"/>
    <n v="47068"/>
    <n v="76094134"/>
    <n v="47.067999999999998"/>
    <n v="76094.134000000005"/>
    <n v="76.094133999999997"/>
    <x v="3"/>
  </r>
  <r>
    <n v="202312"/>
    <x v="40"/>
    <s v="2023"/>
    <s v="12"/>
    <s v="9002000"/>
    <x v="20"/>
    <x v="5"/>
    <n v="117538"/>
    <n v="136048973"/>
    <n v="117.538"/>
    <n v="136048.973"/>
    <n v="136.04897299999999"/>
    <x v="3"/>
  </r>
  <r>
    <n v="202312"/>
    <x v="40"/>
    <s v="2023"/>
    <s v="12"/>
    <s v="9002000"/>
    <x v="20"/>
    <x v="6"/>
    <n v="43309"/>
    <n v="124146232"/>
    <n v="43.308999999999997"/>
    <n v="124146.232"/>
    <n v="124.146232"/>
    <x v="3"/>
  </r>
  <r>
    <n v="202312"/>
    <x v="40"/>
    <s v="2023"/>
    <s v="12"/>
    <n v="9007000"/>
    <x v="21"/>
    <x v="0"/>
    <n v="18440"/>
    <n v="8911664"/>
    <n v="18.440000000000001"/>
    <n v="8911.6640000000007"/>
    <n v="8.911664"/>
    <x v="3"/>
  </r>
  <r>
    <n v="202312"/>
    <x v="40"/>
    <s v="2023"/>
    <s v="12"/>
    <n v="9007000"/>
    <x v="21"/>
    <x v="1"/>
    <n v="1399"/>
    <n v="4443007"/>
    <n v="1.399"/>
    <n v="4443.0069999999996"/>
    <n v="4.4430069999999997"/>
    <x v="3"/>
  </r>
  <r>
    <n v="202312"/>
    <x v="40"/>
    <s v="2023"/>
    <s v="12"/>
    <n v="9007000"/>
    <x v="21"/>
    <x v="2"/>
    <n v="2067"/>
    <n v="5370966"/>
    <n v="2.0670000000000002"/>
    <n v="5370.9660000000003"/>
    <n v="5.3709660000000001"/>
    <x v="3"/>
  </r>
  <r>
    <n v="202312"/>
    <x v="40"/>
    <s v="2023"/>
    <s v="12"/>
    <n v="9007000"/>
    <x v="21"/>
    <x v="3"/>
    <n v="11054"/>
    <n v="18318071"/>
    <n v="11.054"/>
    <n v="18318.071"/>
    <n v="18.318071"/>
    <x v="3"/>
  </r>
  <r>
    <n v="202312"/>
    <x v="40"/>
    <s v="2023"/>
    <s v="12"/>
    <n v="9007000"/>
    <x v="21"/>
    <x v="4"/>
    <n v="9361"/>
    <n v="13615050"/>
    <n v="9.3610000000000007"/>
    <n v="13615.05"/>
    <n v="13.61505"/>
    <x v="3"/>
  </r>
  <r>
    <n v="202312"/>
    <x v="40"/>
    <s v="2023"/>
    <s v="12"/>
    <n v="9007000"/>
    <x v="21"/>
    <x v="5"/>
    <n v="14728"/>
    <n v="19308177"/>
    <n v="14.728"/>
    <n v="19308.177"/>
    <n v="19.308177000000001"/>
    <x v="3"/>
  </r>
  <r>
    <n v="202312"/>
    <x v="40"/>
    <s v="2023"/>
    <s v="12"/>
    <n v="9007000"/>
    <x v="21"/>
    <x v="6"/>
    <n v="7793"/>
    <n v="22530564"/>
    <n v="7.7930000000000001"/>
    <n v="22530.563999999998"/>
    <n v="22.530563999999998"/>
    <x v="3"/>
  </r>
  <r>
    <n v="202401"/>
    <x v="41"/>
    <s v="2024"/>
    <s v="01"/>
    <n v="63000000"/>
    <x v="0"/>
    <x v="0"/>
    <n v="13590409"/>
    <n v="8526863292"/>
    <n v="13590.409"/>
    <n v="8526863.2919999994"/>
    <n v="8526.863292"/>
    <x v="3"/>
  </r>
  <r>
    <n v="202401"/>
    <x v="41"/>
    <s v="2024"/>
    <s v="01"/>
    <n v="63000000"/>
    <x v="0"/>
    <x v="1"/>
    <n v="702584"/>
    <n v="2945730216"/>
    <n v="702.58399999999995"/>
    <n v="2945730.216"/>
    <n v="2945.7302159999999"/>
    <x v="3"/>
  </r>
  <r>
    <n v="202401"/>
    <x v="41"/>
    <s v="2024"/>
    <s v="01"/>
    <n v="63000000"/>
    <x v="0"/>
    <x v="2"/>
    <n v="956036"/>
    <n v="4684231954"/>
    <n v="956.03599999999994"/>
    <n v="4684231.9539999999"/>
    <n v="4684.2319539999999"/>
    <x v="3"/>
  </r>
  <r>
    <n v="202401"/>
    <x v="41"/>
    <s v="2024"/>
    <s v="01"/>
    <n v="63000000"/>
    <x v="0"/>
    <x v="3"/>
    <n v="5475920"/>
    <n v="5937012117"/>
    <n v="5475.92"/>
    <n v="5937012.1169999996"/>
    <n v="5937.0121170000002"/>
    <x v="3"/>
  </r>
  <r>
    <n v="202401"/>
    <x v="41"/>
    <s v="2024"/>
    <s v="01"/>
    <n v="63000000"/>
    <x v="0"/>
    <x v="4"/>
    <n v="4428580"/>
    <n v="12202141233"/>
    <n v="4428.58"/>
    <n v="12202141.232999999"/>
    <n v="12202.141233"/>
    <x v="3"/>
  </r>
  <r>
    <n v="202401"/>
    <x v="41"/>
    <s v="2024"/>
    <s v="01"/>
    <n v="63000000"/>
    <x v="0"/>
    <x v="5"/>
    <n v="9465964"/>
    <n v="14552029827"/>
    <n v="9465.9639999999999"/>
    <n v="14552029.827"/>
    <n v="14552.029827"/>
    <x v="3"/>
  </r>
  <r>
    <n v="202401"/>
    <x v="41"/>
    <s v="2024"/>
    <s v="01"/>
    <n v="63000000"/>
    <x v="0"/>
    <x v="6"/>
    <n v="4815843"/>
    <n v="16432090364"/>
    <n v="4815.8429999999998"/>
    <n v="16432090.364"/>
    <n v="16432.090364"/>
    <x v="3"/>
  </r>
  <r>
    <n v="202401"/>
    <x v="41"/>
    <s v="2024"/>
    <s v="01"/>
    <n v="65000000"/>
    <x v="1"/>
    <x v="0"/>
    <n v="15311362"/>
    <n v="8104650782"/>
    <n v="15311.361999999999"/>
    <n v="8104650.7819999997"/>
    <n v="8104.6507819999997"/>
    <x v="3"/>
  </r>
  <r>
    <n v="202401"/>
    <x v="41"/>
    <s v="2024"/>
    <s v="01"/>
    <n v="65000000"/>
    <x v="1"/>
    <x v="1"/>
    <n v="914908"/>
    <n v="2764828027"/>
    <n v="914.90800000000002"/>
    <n v="2764828.0269999998"/>
    <n v="2764.828027"/>
    <x v="3"/>
  </r>
  <r>
    <n v="202401"/>
    <x v="41"/>
    <s v="2024"/>
    <s v="01"/>
    <n v="65000000"/>
    <x v="1"/>
    <x v="2"/>
    <n v="1257833"/>
    <n v="4356559166"/>
    <n v="1257.8330000000001"/>
    <n v="4356559.1660000002"/>
    <n v="4356.559166"/>
    <x v="3"/>
  </r>
  <r>
    <n v="202401"/>
    <x v="41"/>
    <s v="2024"/>
    <s v="01"/>
    <n v="65000000"/>
    <x v="1"/>
    <x v="3"/>
    <n v="6717950"/>
    <n v="6906753918"/>
    <n v="6717.95"/>
    <n v="6906753.9179999996"/>
    <n v="6906.7539180000003"/>
    <x v="3"/>
  </r>
  <r>
    <n v="202401"/>
    <x v="41"/>
    <s v="2024"/>
    <s v="01"/>
    <n v="65000000"/>
    <x v="1"/>
    <x v="4"/>
    <n v="5726684"/>
    <n v="12180944275"/>
    <n v="5726.6840000000002"/>
    <n v="12180944.275"/>
    <n v="12180.944275"/>
    <x v="3"/>
  </r>
  <r>
    <n v="202401"/>
    <x v="41"/>
    <s v="2024"/>
    <s v="01"/>
    <n v="65000000"/>
    <x v="1"/>
    <x v="5"/>
    <n v="12309756"/>
    <n v="16505799966"/>
    <n v="12309.755999999999"/>
    <n v="16505799.966"/>
    <n v="16505.799965999999"/>
    <x v="3"/>
  </r>
  <r>
    <n v="202401"/>
    <x v="41"/>
    <s v="2024"/>
    <s v="01"/>
    <n v="65000000"/>
    <x v="1"/>
    <x v="6"/>
    <n v="6469039"/>
    <n v="18260860314"/>
    <n v="6469.0389999999998"/>
    <n v="18260860.313999999"/>
    <n v="18260.860314000001"/>
    <x v="3"/>
  </r>
  <r>
    <n v="202401"/>
    <x v="41"/>
    <s v="2024"/>
    <s v="01"/>
    <n v="68000000"/>
    <x v="2"/>
    <x v="0"/>
    <n v="6914219"/>
    <n v="3562467818"/>
    <n v="6914.2190000000001"/>
    <n v="3562467.818"/>
    <n v="3562.4678180000001"/>
    <x v="3"/>
  </r>
  <r>
    <n v="202401"/>
    <x v="41"/>
    <s v="2024"/>
    <s v="01"/>
    <n v="68000000"/>
    <x v="2"/>
    <x v="1"/>
    <n v="412860"/>
    <n v="1232974231"/>
    <n v="412.86"/>
    <n v="1232974.2309999999"/>
    <n v="1232.9742309999999"/>
    <x v="3"/>
  </r>
  <r>
    <n v="202401"/>
    <x v="41"/>
    <s v="2024"/>
    <s v="01"/>
    <n v="68000000"/>
    <x v="2"/>
    <x v="2"/>
    <n v="604643"/>
    <n v="1968308046"/>
    <n v="604.64300000000003"/>
    <n v="1968308.0460000001"/>
    <n v="1968.3080460000001"/>
    <x v="3"/>
  </r>
  <r>
    <n v="202401"/>
    <x v="41"/>
    <s v="2024"/>
    <s v="01"/>
    <n v="68000000"/>
    <x v="2"/>
    <x v="3"/>
    <n v="3419837"/>
    <n v="3905684533"/>
    <n v="3419.837"/>
    <n v="3905684.5329999998"/>
    <n v="3905.6845330000001"/>
    <x v="3"/>
  </r>
  <r>
    <n v="202401"/>
    <x v="41"/>
    <s v="2024"/>
    <s v="01"/>
    <n v="68000000"/>
    <x v="2"/>
    <x v="4"/>
    <n v="2675514"/>
    <n v="5385138095"/>
    <n v="2675.5140000000001"/>
    <n v="5385138.0949999997"/>
    <n v="5385.1380950000002"/>
    <x v="3"/>
  </r>
  <r>
    <n v="202401"/>
    <x v="41"/>
    <s v="2024"/>
    <s v="01"/>
    <n v="68000000"/>
    <x v="2"/>
    <x v="5"/>
    <n v="5425557"/>
    <n v="8181136710"/>
    <n v="5425.5569999999998"/>
    <n v="8181136.71"/>
    <n v="8181.1367099999998"/>
    <x v="3"/>
  </r>
  <r>
    <n v="202401"/>
    <x v="41"/>
    <s v="2024"/>
    <s v="01"/>
    <n v="68000000"/>
    <x v="2"/>
    <x v="6"/>
    <n v="3078133"/>
    <n v="8425794917"/>
    <n v="3078.1329999999998"/>
    <n v="8425794.9169999994"/>
    <n v="8425.7949169999993"/>
    <x v="3"/>
  </r>
  <r>
    <n v="202401"/>
    <x v="41"/>
    <s v="2024"/>
    <s v="01"/>
    <n v="10004000"/>
    <x v="3"/>
    <x v="0"/>
    <n v="2025180"/>
    <n v="1099880027"/>
    <n v="2025.18"/>
    <n v="1099880.027"/>
    <n v="1099.8800269999999"/>
    <x v="3"/>
  </r>
  <r>
    <n v="202401"/>
    <x v="41"/>
    <s v="2024"/>
    <s v="01"/>
    <n v="10004000"/>
    <x v="3"/>
    <x v="1"/>
    <n v="109890"/>
    <n v="360406743"/>
    <n v="109.89"/>
    <n v="360406.74300000002"/>
    <n v="360.40674300000001"/>
    <x v="3"/>
  </r>
  <r>
    <n v="202401"/>
    <x v="41"/>
    <s v="2024"/>
    <s v="01"/>
    <n v="10004000"/>
    <x v="3"/>
    <x v="2"/>
    <n v="169030"/>
    <n v="697835498"/>
    <n v="169.03"/>
    <n v="697835.49800000002"/>
    <n v="697.83549800000003"/>
    <x v="3"/>
  </r>
  <r>
    <n v="202401"/>
    <x v="41"/>
    <s v="2024"/>
    <s v="01"/>
    <n v="10004000"/>
    <x v="3"/>
    <x v="3"/>
    <n v="953028"/>
    <n v="1170205940"/>
    <n v="953.02800000000002"/>
    <n v="1170205.94"/>
    <n v="1170.2059400000001"/>
    <x v="3"/>
  </r>
  <r>
    <n v="202401"/>
    <x v="41"/>
    <s v="2024"/>
    <s v="01"/>
    <n v="10004000"/>
    <x v="3"/>
    <x v="4"/>
    <n v="1118002"/>
    <n v="1644107304"/>
    <n v="1118.002"/>
    <n v="1644107.304"/>
    <n v="1644.1073040000001"/>
    <x v="3"/>
  </r>
  <r>
    <n v="202401"/>
    <x v="41"/>
    <s v="2024"/>
    <s v="01"/>
    <n v="10004000"/>
    <x v="3"/>
    <x v="5"/>
    <n v="1512670"/>
    <n v="2298121891"/>
    <n v="1512.67"/>
    <n v="2298121.8909999998"/>
    <n v="2298.1218909999998"/>
    <x v="3"/>
  </r>
  <r>
    <n v="202401"/>
    <x v="41"/>
    <s v="2024"/>
    <s v="01"/>
    <n v="10004000"/>
    <x v="3"/>
    <x v="6"/>
    <n v="895285"/>
    <n v="2316014284"/>
    <n v="895.28499999999997"/>
    <n v="2316014.284"/>
    <n v="2316.0142839999999"/>
    <x v="3"/>
  </r>
  <r>
    <n v="202401"/>
    <x v="41"/>
    <s v="2024"/>
    <s v="01"/>
    <n v="10018000"/>
    <x v="4"/>
    <x v="0"/>
    <n v="1909385"/>
    <n v="1024577416"/>
    <n v="1909.385"/>
    <n v="1024577.416"/>
    <n v="1024.5774160000001"/>
    <x v="3"/>
  </r>
  <r>
    <n v="202401"/>
    <x v="41"/>
    <s v="2024"/>
    <s v="01"/>
    <n v="10018000"/>
    <x v="4"/>
    <x v="1"/>
    <n v="98167"/>
    <n v="337311322"/>
    <n v="98.167000000000002"/>
    <n v="337311.32199999999"/>
    <n v="337.31132200000002"/>
    <x v="3"/>
  </r>
  <r>
    <n v="202401"/>
    <x v="41"/>
    <s v="2024"/>
    <s v="01"/>
    <n v="10018000"/>
    <x v="4"/>
    <x v="2"/>
    <n v="157925"/>
    <n v="616934799"/>
    <n v="157.92500000000001"/>
    <n v="616934.799"/>
    <n v="616.934799"/>
    <x v="3"/>
  </r>
  <r>
    <n v="202401"/>
    <x v="41"/>
    <s v="2024"/>
    <s v="01"/>
    <n v="10018000"/>
    <x v="4"/>
    <x v="3"/>
    <n v="815527"/>
    <n v="958247234"/>
    <n v="815.52700000000004"/>
    <n v="958247.23400000005"/>
    <n v="958.24723400000005"/>
    <x v="3"/>
  </r>
  <r>
    <n v="202401"/>
    <x v="41"/>
    <s v="2024"/>
    <s v="01"/>
    <n v="10018000"/>
    <x v="4"/>
    <x v="4"/>
    <n v="642896"/>
    <n v="1654001440"/>
    <n v="642.89599999999996"/>
    <n v="1654001.44"/>
    <n v="1654.00144"/>
    <x v="3"/>
  </r>
  <r>
    <n v="202401"/>
    <x v="41"/>
    <s v="2024"/>
    <s v="01"/>
    <n v="10018000"/>
    <x v="4"/>
    <x v="5"/>
    <n v="1465292"/>
    <n v="2219456298"/>
    <n v="1465.2919999999999"/>
    <n v="2219456.298"/>
    <n v="2219.4562980000001"/>
    <x v="3"/>
  </r>
  <r>
    <n v="202401"/>
    <x v="41"/>
    <s v="2024"/>
    <s v="01"/>
    <n v="10018000"/>
    <x v="4"/>
    <x v="6"/>
    <n v="801128"/>
    <n v="2150383912"/>
    <n v="801.12800000000004"/>
    <n v="2150383.912"/>
    <n v="2150.3839119999998"/>
    <x v="3"/>
  </r>
  <r>
    <n v="202401"/>
    <x v="41"/>
    <s v="2024"/>
    <s v="01"/>
    <n v="10005000"/>
    <x v="5"/>
    <x v="0"/>
    <n v="963106"/>
    <n v="496049423"/>
    <n v="963.10599999999999"/>
    <n v="496049.42300000001"/>
    <n v="496.04942299999999"/>
    <x v="3"/>
  </r>
  <r>
    <n v="202401"/>
    <x v="41"/>
    <s v="2024"/>
    <s v="01"/>
    <n v="10005000"/>
    <x v="5"/>
    <x v="1"/>
    <n v="70622"/>
    <n v="201608827"/>
    <n v="70.622"/>
    <n v="201608.82699999999"/>
    <n v="201.60882699999999"/>
    <x v="3"/>
  </r>
  <r>
    <n v="202401"/>
    <x v="41"/>
    <s v="2024"/>
    <s v="01"/>
    <n v="10005000"/>
    <x v="5"/>
    <x v="2"/>
    <n v="100303"/>
    <n v="339644659"/>
    <n v="100.303"/>
    <n v="339644.65899999999"/>
    <n v="339.64465899999999"/>
    <x v="3"/>
  </r>
  <r>
    <n v="202401"/>
    <x v="41"/>
    <s v="2024"/>
    <s v="01"/>
    <n v="10005000"/>
    <x v="5"/>
    <x v="3"/>
    <n v="608698"/>
    <n v="722990856"/>
    <n v="608.69799999999998"/>
    <n v="722990.85600000003"/>
    <n v="722.99085600000001"/>
    <x v="3"/>
  </r>
  <r>
    <n v="202401"/>
    <x v="41"/>
    <s v="2024"/>
    <s v="01"/>
    <n v="10005000"/>
    <x v="5"/>
    <x v="4"/>
    <n v="394645"/>
    <n v="766877526"/>
    <n v="394.64499999999998"/>
    <n v="766877.52599999995"/>
    <n v="766.87752599999999"/>
    <x v="3"/>
  </r>
  <r>
    <n v="202401"/>
    <x v="41"/>
    <s v="2024"/>
    <s v="01"/>
    <n v="10005000"/>
    <x v="5"/>
    <x v="5"/>
    <n v="811071"/>
    <n v="1133091431"/>
    <n v="811.07100000000003"/>
    <n v="1133091.4310000001"/>
    <n v="1133.0914310000001"/>
    <x v="3"/>
  </r>
  <r>
    <n v="202401"/>
    <x v="41"/>
    <s v="2024"/>
    <s v="01"/>
    <n v="10005000"/>
    <x v="5"/>
    <x v="6"/>
    <n v="525978"/>
    <n v="1320801652"/>
    <n v="525.97799999999995"/>
    <n v="1320801.652"/>
    <n v="1320.8016520000001"/>
    <x v="3"/>
  </r>
  <r>
    <n v="202401"/>
    <x v="41"/>
    <s v="2024"/>
    <s v="01"/>
    <n v="66000000"/>
    <x v="6"/>
    <x v="0"/>
    <n v="8921146"/>
    <n v="4976608972"/>
    <n v="8921.1460000000006"/>
    <n v="4976608.9720000001"/>
    <n v="4976.608972"/>
    <x v="3"/>
  </r>
  <r>
    <n v="202401"/>
    <x v="41"/>
    <s v="2024"/>
    <s v="01"/>
    <n v="66000000"/>
    <x v="6"/>
    <x v="1"/>
    <n v="568010"/>
    <n v="1759327801"/>
    <n v="568.01"/>
    <n v="1759327.801"/>
    <n v="1759.3278009999999"/>
    <x v="3"/>
  </r>
  <r>
    <n v="202401"/>
    <x v="41"/>
    <s v="2024"/>
    <s v="01"/>
    <n v="66000000"/>
    <x v="6"/>
    <x v="2"/>
    <n v="797548"/>
    <n v="2781068719"/>
    <n v="797.548"/>
    <n v="2781068.719"/>
    <n v="2781.0687189999999"/>
    <x v="3"/>
  </r>
  <r>
    <n v="202401"/>
    <x v="41"/>
    <s v="2024"/>
    <s v="01"/>
    <n v="66000000"/>
    <x v="6"/>
    <x v="3"/>
    <n v="4449975"/>
    <n v="5025415941"/>
    <n v="4449.9750000000004"/>
    <n v="5025415.9409999996"/>
    <n v="5025.4159410000002"/>
    <x v="3"/>
  </r>
  <r>
    <n v="202401"/>
    <x v="41"/>
    <s v="2024"/>
    <s v="01"/>
    <n v="66000000"/>
    <x v="6"/>
    <x v="4"/>
    <n v="3169844"/>
    <n v="7496407221"/>
    <n v="3169.8440000000001"/>
    <n v="7496407.2209999999"/>
    <n v="7496.4072210000004"/>
    <x v="3"/>
  </r>
  <r>
    <n v="202401"/>
    <x v="41"/>
    <s v="2024"/>
    <s v="01"/>
    <n v="66000000"/>
    <x v="6"/>
    <x v="5"/>
    <n v="7066401"/>
    <n v="10477317703"/>
    <n v="7066.4009999999998"/>
    <n v="10477317.703"/>
    <n v="10477.317703000001"/>
    <x v="3"/>
  </r>
  <r>
    <n v="202401"/>
    <x v="41"/>
    <s v="2024"/>
    <s v="01"/>
    <n v="66000000"/>
    <x v="6"/>
    <x v="6"/>
    <n v="3729739"/>
    <n v="11787143233"/>
    <n v="3729.739"/>
    <n v="11787143.232999999"/>
    <n v="11787.143233000001"/>
    <x v="3"/>
  </r>
  <r>
    <n v="202401"/>
    <x v="41"/>
    <s v="2024"/>
    <s v="01"/>
    <n v="10007000"/>
    <x v="7"/>
    <x v="0"/>
    <n v="1932022"/>
    <n v="1020973871"/>
    <n v="1932.0219999999999"/>
    <n v="1020973.871"/>
    <n v="1020.973871"/>
    <x v="3"/>
  </r>
  <r>
    <n v="202401"/>
    <x v="41"/>
    <s v="2024"/>
    <s v="01"/>
    <n v="10007000"/>
    <x v="7"/>
    <x v="1"/>
    <n v="159420"/>
    <n v="442045632"/>
    <n v="159.41999999999999"/>
    <n v="442045.63199999998"/>
    <n v="442.04563200000001"/>
    <x v="3"/>
  </r>
  <r>
    <n v="202401"/>
    <x v="41"/>
    <s v="2024"/>
    <s v="01"/>
    <n v="10007000"/>
    <x v="7"/>
    <x v="2"/>
    <n v="207727"/>
    <n v="611420738"/>
    <n v="207.727"/>
    <n v="611420.73800000001"/>
    <n v="611.42073800000003"/>
    <x v="3"/>
  </r>
  <r>
    <n v="202401"/>
    <x v="41"/>
    <s v="2024"/>
    <s v="01"/>
    <n v="10007000"/>
    <x v="7"/>
    <x v="3"/>
    <n v="1256558"/>
    <n v="1467444834"/>
    <n v="1256.558"/>
    <n v="1467444.834"/>
    <n v="1467.4448339999999"/>
    <x v="3"/>
  </r>
  <r>
    <n v="202401"/>
    <x v="41"/>
    <s v="2024"/>
    <s v="01"/>
    <n v="10007000"/>
    <x v="7"/>
    <x v="4"/>
    <n v="787258"/>
    <n v="1571658166"/>
    <n v="787.25800000000004"/>
    <n v="1571658.166"/>
    <n v="1571.6581659999999"/>
    <x v="3"/>
  </r>
  <r>
    <n v="202401"/>
    <x v="41"/>
    <s v="2024"/>
    <s v="01"/>
    <n v="10007000"/>
    <x v="7"/>
    <x v="5"/>
    <n v="1676880"/>
    <n v="2317325903"/>
    <n v="1676.88"/>
    <n v="2317325.9029999999"/>
    <n v="2317.3259029999999"/>
    <x v="3"/>
  </r>
  <r>
    <n v="202401"/>
    <x v="41"/>
    <s v="2024"/>
    <s v="01"/>
    <n v="10007000"/>
    <x v="7"/>
    <x v="6"/>
    <n v="1014771"/>
    <n v="3019320923"/>
    <n v="1014.771"/>
    <n v="3019320.923"/>
    <n v="3019.3209230000002"/>
    <x v="3"/>
  </r>
  <r>
    <n v="202401"/>
    <x v="41"/>
    <s v="2024"/>
    <s v="01"/>
    <n v="10008000"/>
    <x v="8"/>
    <x v="0"/>
    <n v="621336"/>
    <n v="324921928"/>
    <n v="621.33600000000001"/>
    <n v="324921.92800000001"/>
    <n v="324.92192799999998"/>
    <x v="3"/>
  </r>
  <r>
    <n v="202401"/>
    <x v="41"/>
    <s v="2024"/>
    <s v="01"/>
    <n v="10008000"/>
    <x v="8"/>
    <x v="1"/>
    <n v="51103"/>
    <n v="134557123"/>
    <n v="51.103000000000002"/>
    <n v="134557.12299999999"/>
    <n v="134.55712299999999"/>
    <x v="3"/>
  </r>
  <r>
    <n v="202401"/>
    <x v="41"/>
    <s v="2024"/>
    <s v="01"/>
    <n v="10008000"/>
    <x v="8"/>
    <x v="2"/>
    <n v="67610"/>
    <n v="208905809"/>
    <n v="67.61"/>
    <n v="208905.80900000001"/>
    <n v="208.905809"/>
    <x v="3"/>
  </r>
  <r>
    <n v="202401"/>
    <x v="41"/>
    <s v="2024"/>
    <s v="01"/>
    <n v="10008000"/>
    <x v="8"/>
    <x v="3"/>
    <n v="430736"/>
    <n v="498166335"/>
    <n v="430.73599999999999"/>
    <n v="498166.33500000002"/>
    <n v="498.166335"/>
    <x v="3"/>
  </r>
  <r>
    <n v="202401"/>
    <x v="41"/>
    <s v="2024"/>
    <s v="01"/>
    <n v="10008000"/>
    <x v="8"/>
    <x v="4"/>
    <n v="407509"/>
    <n v="527419139"/>
    <n v="407.50900000000001"/>
    <n v="527419.13899999997"/>
    <n v="527.41913899999997"/>
    <x v="3"/>
  </r>
  <r>
    <n v="202401"/>
    <x v="41"/>
    <s v="2024"/>
    <s v="01"/>
    <n v="10008000"/>
    <x v="8"/>
    <x v="5"/>
    <n v="560070"/>
    <n v="751753929"/>
    <n v="560.07000000000005"/>
    <n v="751753.929"/>
    <n v="751.75392899999997"/>
    <x v="3"/>
  </r>
  <r>
    <n v="202401"/>
    <x v="41"/>
    <s v="2024"/>
    <s v="01"/>
    <n v="10008000"/>
    <x v="8"/>
    <x v="6"/>
    <n v="334771"/>
    <n v="988033000"/>
    <n v="334.77100000000002"/>
    <n v="988033"/>
    <n v="988.03300000000002"/>
    <x v="3"/>
  </r>
  <r>
    <n v="202401"/>
    <x v="41"/>
    <s v="2024"/>
    <s v="01"/>
    <n v="10009000"/>
    <x v="9"/>
    <x v="0"/>
    <n v="763903"/>
    <n v="387145126"/>
    <n v="763.90300000000002"/>
    <n v="387145.12599999999"/>
    <n v="387.145126"/>
    <x v="3"/>
  </r>
  <r>
    <n v="202401"/>
    <x v="41"/>
    <s v="2024"/>
    <s v="01"/>
    <n v="10009000"/>
    <x v="9"/>
    <x v="1"/>
    <n v="70219"/>
    <n v="191858751"/>
    <n v="70.218999999999994"/>
    <n v="191858.75099999999"/>
    <n v="191.85875100000001"/>
    <x v="3"/>
  </r>
  <r>
    <n v="202401"/>
    <x v="41"/>
    <s v="2024"/>
    <s v="01"/>
    <n v="10009000"/>
    <x v="9"/>
    <x v="2"/>
    <n v="89560"/>
    <n v="268676856"/>
    <n v="89.56"/>
    <n v="268676.85600000003"/>
    <n v="268.67685599999999"/>
    <x v="3"/>
  </r>
  <r>
    <n v="202401"/>
    <x v="41"/>
    <s v="2024"/>
    <s v="01"/>
    <n v="10009000"/>
    <x v="9"/>
    <x v="3"/>
    <n v="591671"/>
    <n v="710380929"/>
    <n v="591.67100000000005"/>
    <n v="710380.929"/>
    <n v="710.38092900000004"/>
    <x v="3"/>
  </r>
  <r>
    <n v="202401"/>
    <x v="41"/>
    <s v="2024"/>
    <s v="01"/>
    <n v="10009000"/>
    <x v="9"/>
    <x v="4"/>
    <n v="391518"/>
    <n v="621394763"/>
    <n v="391.51799999999997"/>
    <n v="621394.76300000004"/>
    <n v="621.39476300000001"/>
    <x v="3"/>
  </r>
  <r>
    <n v="202401"/>
    <x v="41"/>
    <s v="2024"/>
    <s v="01"/>
    <n v="10009000"/>
    <x v="9"/>
    <x v="5"/>
    <n v="690799"/>
    <n v="977682670"/>
    <n v="690.79899999999998"/>
    <n v="977682.67"/>
    <n v="977.68267000000003"/>
    <x v="3"/>
  </r>
  <r>
    <n v="202401"/>
    <x v="41"/>
    <s v="2024"/>
    <s v="01"/>
    <n v="10009000"/>
    <x v="9"/>
    <x v="6"/>
    <n v="421150"/>
    <n v="1262751166"/>
    <n v="421.15"/>
    <n v="1262751.166"/>
    <n v="1262.751166"/>
    <x v="3"/>
  </r>
  <r>
    <n v="202401"/>
    <x v="41"/>
    <s v="2024"/>
    <s v="01"/>
    <n v="10010000"/>
    <x v="10"/>
    <x v="0"/>
    <n v="539931"/>
    <n v="267452536"/>
    <n v="539.93100000000004"/>
    <n v="267452.53600000002"/>
    <n v="267.45253600000001"/>
    <x v="3"/>
  </r>
  <r>
    <n v="202401"/>
    <x v="41"/>
    <s v="2024"/>
    <s v="01"/>
    <n v="10010000"/>
    <x v="10"/>
    <x v="1"/>
    <n v="46571"/>
    <n v="119885895"/>
    <n v="46.570999999999998"/>
    <n v="119885.895"/>
    <n v="119.885895"/>
    <x v="3"/>
  </r>
  <r>
    <n v="202401"/>
    <x v="41"/>
    <s v="2024"/>
    <s v="01"/>
    <n v="10010000"/>
    <x v="10"/>
    <x v="2"/>
    <n v="61941"/>
    <n v="181396479"/>
    <n v="61.941000000000003"/>
    <n v="181396.47899999999"/>
    <n v="181.396479"/>
    <x v="3"/>
  </r>
  <r>
    <n v="202401"/>
    <x v="41"/>
    <s v="2024"/>
    <s v="01"/>
    <n v="10010000"/>
    <x v="10"/>
    <x v="3"/>
    <n v="439608"/>
    <n v="469524562"/>
    <n v="439.608"/>
    <n v="469524.56199999998"/>
    <n v="469.524562"/>
    <x v="3"/>
  </r>
  <r>
    <n v="202401"/>
    <x v="41"/>
    <s v="2024"/>
    <s v="01"/>
    <n v="10010000"/>
    <x v="10"/>
    <x v="4"/>
    <n v="249555"/>
    <n v="426364581"/>
    <n v="249.55500000000001"/>
    <n v="426364.58100000001"/>
    <n v="426.36458099999999"/>
    <x v="3"/>
  </r>
  <r>
    <n v="202401"/>
    <x v="41"/>
    <s v="2024"/>
    <s v="01"/>
    <n v="10010000"/>
    <x v="10"/>
    <x v="5"/>
    <n v="524239"/>
    <n v="734505702"/>
    <n v="524.23900000000003"/>
    <n v="734505.70200000005"/>
    <n v="734.50570200000004"/>
    <x v="3"/>
  </r>
  <r>
    <n v="202401"/>
    <x v="41"/>
    <s v="2024"/>
    <s v="01"/>
    <n v="10010000"/>
    <x v="10"/>
    <x v="6"/>
    <n v="309232"/>
    <n v="901597137"/>
    <n v="309.23200000000003"/>
    <n v="901597.13699999999"/>
    <n v="901.59713699999998"/>
    <x v="3"/>
  </r>
  <r>
    <n v="202401"/>
    <x v="41"/>
    <s v="2024"/>
    <s v="01"/>
    <n v="10020000"/>
    <x v="11"/>
    <x v="0"/>
    <n v="566721"/>
    <n v="294814369"/>
    <n v="566.721"/>
    <n v="294814.36900000001"/>
    <n v="294.814369"/>
    <x v="3"/>
  </r>
  <r>
    <n v="202401"/>
    <x v="41"/>
    <s v="2024"/>
    <s v="01"/>
    <n v="10020000"/>
    <x v="11"/>
    <x v="1"/>
    <n v="41938"/>
    <n v="126510212"/>
    <n v="41.938000000000002"/>
    <n v="126510.212"/>
    <n v="126.510212"/>
    <x v="3"/>
  </r>
  <r>
    <n v="202401"/>
    <x v="41"/>
    <s v="2024"/>
    <s v="01"/>
    <n v="10020000"/>
    <x v="11"/>
    <x v="2"/>
    <n v="60991"/>
    <n v="192148268"/>
    <n v="60.991"/>
    <n v="192148.26800000001"/>
    <n v="192.148268"/>
    <x v="3"/>
  </r>
  <r>
    <n v="202401"/>
    <x v="41"/>
    <s v="2024"/>
    <s v="01"/>
    <n v="10020000"/>
    <x v="11"/>
    <x v="3"/>
    <n v="336548"/>
    <n v="364883137"/>
    <n v="336.548"/>
    <n v="364883.13699999999"/>
    <n v="364.88313699999998"/>
    <x v="3"/>
  </r>
  <r>
    <n v="202401"/>
    <x v="41"/>
    <s v="2024"/>
    <s v="01"/>
    <n v="10020000"/>
    <x v="11"/>
    <x v="4"/>
    <n v="214031"/>
    <n v="450409077"/>
    <n v="214.03100000000001"/>
    <n v="450409.07699999999"/>
    <n v="450.40907700000002"/>
    <x v="3"/>
  </r>
  <r>
    <n v="202401"/>
    <x v="41"/>
    <s v="2024"/>
    <s v="01"/>
    <n v="10020000"/>
    <x v="11"/>
    <x v="5"/>
    <n v="525011"/>
    <n v="785983167"/>
    <n v="525.01099999999997"/>
    <n v="785983.16700000002"/>
    <n v="785.98316699999998"/>
    <x v="3"/>
  </r>
  <r>
    <n v="202401"/>
    <x v="41"/>
    <s v="2024"/>
    <s v="01"/>
    <n v="10020000"/>
    <x v="11"/>
    <x v="6"/>
    <n v="280289"/>
    <n v="874847635"/>
    <n v="280.28899999999999"/>
    <n v="874847.63500000001"/>
    <n v="874.84763499999997"/>
    <x v="3"/>
  </r>
  <r>
    <n v="202401"/>
    <x v="41"/>
    <s v="2024"/>
    <s v="01"/>
    <n v="67000000"/>
    <x v="12"/>
    <x v="0"/>
    <n v="4069638"/>
    <n v="2041633884"/>
    <n v="4069.6379999999999"/>
    <n v="2041633.8840000001"/>
    <n v="2041.6338840000001"/>
    <x v="3"/>
  </r>
  <r>
    <n v="202401"/>
    <x v="41"/>
    <s v="2024"/>
    <s v="01"/>
    <n v="67000000"/>
    <x v="12"/>
    <x v="1"/>
    <n v="291556"/>
    <n v="787878363"/>
    <n v="291.55599999999998"/>
    <n v="787878.36300000001"/>
    <n v="787.87836300000004"/>
    <x v="3"/>
  </r>
  <r>
    <n v="202401"/>
    <x v="41"/>
    <s v="2024"/>
    <s v="01"/>
    <n v="67000000"/>
    <x v="12"/>
    <x v="2"/>
    <n v="466778"/>
    <n v="1513715271"/>
    <n v="466.77800000000002"/>
    <n v="1513715.2709999999"/>
    <n v="1513.715271"/>
    <x v="3"/>
  </r>
  <r>
    <n v="202401"/>
    <x v="41"/>
    <s v="2024"/>
    <s v="01"/>
    <n v="67000000"/>
    <x v="12"/>
    <x v="3"/>
    <n v="2474289"/>
    <n v="2699847402"/>
    <n v="2474.2890000000002"/>
    <n v="2699847.4019999998"/>
    <n v="2699.8474019999999"/>
    <x v="3"/>
  </r>
  <r>
    <n v="202401"/>
    <x v="41"/>
    <s v="2024"/>
    <s v="01"/>
    <n v="67000000"/>
    <x v="12"/>
    <x v="4"/>
    <n v="1590125"/>
    <n v="3164836251"/>
    <n v="1590.125"/>
    <n v="3164836.2510000002"/>
    <n v="3164.8362510000002"/>
    <x v="3"/>
  </r>
  <r>
    <n v="202401"/>
    <x v="41"/>
    <s v="2024"/>
    <s v="01"/>
    <n v="67000000"/>
    <x v="12"/>
    <x v="5"/>
    <n v="3744225"/>
    <n v="5319493539"/>
    <n v="3744.2249999999999"/>
    <n v="5319493.5389999999"/>
    <n v="5319.4935390000001"/>
    <x v="3"/>
  </r>
  <r>
    <n v="202401"/>
    <x v="41"/>
    <s v="2024"/>
    <s v="01"/>
    <n v="67000000"/>
    <x v="12"/>
    <x v="6"/>
    <n v="2129692"/>
    <n v="6044146072"/>
    <n v="2129.692"/>
    <n v="6044146.0719999997"/>
    <n v="6044.1460719999995"/>
    <x v="3"/>
  </r>
  <r>
    <n v="202401"/>
    <x v="41"/>
    <s v="2024"/>
    <s v="01"/>
    <n v="64000000"/>
    <x v="13"/>
    <x v="0"/>
    <n v="6667367"/>
    <n v="3736030508"/>
    <n v="6667.3670000000002"/>
    <n v="3736030.5079999999"/>
    <n v="3736.0305079999998"/>
    <x v="3"/>
  </r>
  <r>
    <n v="202401"/>
    <x v="41"/>
    <s v="2024"/>
    <s v="01"/>
    <n v="64000000"/>
    <x v="13"/>
    <x v="1"/>
    <n v="426746"/>
    <n v="1184449283"/>
    <n v="426.74599999999998"/>
    <n v="1184449.2830000001"/>
    <n v="1184.4492829999999"/>
    <x v="3"/>
  </r>
  <r>
    <n v="202401"/>
    <x v="41"/>
    <s v="2024"/>
    <s v="01"/>
    <n v="64000000"/>
    <x v="13"/>
    <x v="2"/>
    <n v="711441"/>
    <n v="2358349520"/>
    <n v="711.44100000000003"/>
    <n v="2358349.52"/>
    <n v="2358.3495200000002"/>
    <x v="3"/>
  </r>
  <r>
    <n v="202401"/>
    <x v="41"/>
    <s v="2024"/>
    <s v="01"/>
    <n v="64000000"/>
    <x v="13"/>
    <x v="3"/>
    <n v="3712891"/>
    <n v="4182068353"/>
    <n v="3712.8910000000001"/>
    <n v="4182068.3530000001"/>
    <n v="4182.0683529999997"/>
    <x v="3"/>
  </r>
  <r>
    <n v="202401"/>
    <x v="41"/>
    <s v="2024"/>
    <s v="01"/>
    <n v="64000000"/>
    <x v="13"/>
    <x v="4"/>
    <n v="2620491"/>
    <n v="5097771086"/>
    <n v="2620.491"/>
    <n v="5097771.0860000001"/>
    <n v="5097.7710859999997"/>
    <x v="3"/>
  </r>
  <r>
    <n v="202401"/>
    <x v="41"/>
    <s v="2024"/>
    <s v="01"/>
    <n v="64000000"/>
    <x v="13"/>
    <x v="5"/>
    <n v="5971350"/>
    <n v="8653624031"/>
    <n v="5971.35"/>
    <n v="8653624.0309999995"/>
    <n v="8653.6240309999994"/>
    <x v="3"/>
  </r>
  <r>
    <n v="202401"/>
    <x v="41"/>
    <s v="2024"/>
    <s v="01"/>
    <n v="64000000"/>
    <x v="13"/>
    <x v="6"/>
    <n v="3181023"/>
    <n v="9762100430"/>
    <n v="3181.0230000000001"/>
    <n v="9762100.4299999997"/>
    <n v="9762.1004300000004"/>
    <x v="3"/>
  </r>
  <r>
    <n v="202401"/>
    <x v="41"/>
    <s v="2024"/>
    <s v="01"/>
    <n v="10013000"/>
    <x v="14"/>
    <x v="0"/>
    <n v="954108"/>
    <n v="500613283"/>
    <n v="954.10799999999995"/>
    <n v="500613.283"/>
    <n v="500.61328300000002"/>
    <x v="3"/>
  </r>
  <r>
    <n v="202401"/>
    <x v="41"/>
    <s v="2024"/>
    <s v="01"/>
    <n v="10013000"/>
    <x v="14"/>
    <x v="1"/>
    <n v="77225"/>
    <n v="196447306"/>
    <n v="77.224999999999994"/>
    <n v="196447.30600000001"/>
    <n v="196.447306"/>
    <x v="3"/>
  </r>
  <r>
    <n v="202401"/>
    <x v="41"/>
    <s v="2024"/>
    <s v="01"/>
    <n v="10013000"/>
    <x v="14"/>
    <x v="2"/>
    <n v="120927"/>
    <n v="355919719"/>
    <n v="120.92700000000001"/>
    <n v="355919.71899999998"/>
    <n v="355.91971899999999"/>
    <x v="3"/>
  </r>
  <r>
    <n v="202401"/>
    <x v="41"/>
    <s v="2024"/>
    <s v="01"/>
    <n v="10013000"/>
    <x v="14"/>
    <x v="3"/>
    <n v="736985"/>
    <n v="813881183"/>
    <n v="736.98500000000001"/>
    <n v="813881.18299999996"/>
    <n v="813.88118299999996"/>
    <x v="3"/>
  </r>
  <r>
    <n v="202401"/>
    <x v="41"/>
    <s v="2024"/>
    <s v="01"/>
    <n v="10013000"/>
    <x v="14"/>
    <x v="4"/>
    <n v="446366"/>
    <n v="773159770"/>
    <n v="446.36599999999999"/>
    <n v="773159.77"/>
    <n v="773.15976999999998"/>
    <x v="3"/>
  </r>
  <r>
    <n v="202401"/>
    <x v="41"/>
    <s v="2024"/>
    <s v="01"/>
    <n v="10013000"/>
    <x v="14"/>
    <x v="5"/>
    <n v="928709"/>
    <n v="1305526663"/>
    <n v="928.70899999999995"/>
    <n v="1305526.6629999999"/>
    <n v="1305.5266630000001"/>
    <x v="3"/>
  </r>
  <r>
    <n v="202401"/>
    <x v="41"/>
    <s v="2024"/>
    <s v="01"/>
    <n v="10013000"/>
    <x v="14"/>
    <x v="6"/>
    <n v="582414"/>
    <n v="1817683964"/>
    <n v="582.41399999999999"/>
    <n v="1817683.9639999999"/>
    <n v="1817.6839640000001"/>
    <x v="3"/>
  </r>
  <r>
    <n v="202401"/>
    <x v="41"/>
    <s v="2024"/>
    <s v="01"/>
    <n v="10017000"/>
    <x v="15"/>
    <x v="0"/>
    <n v="891458"/>
    <n v="471645820"/>
    <n v="891.45799999999997"/>
    <n v="471645.82"/>
    <n v="471.64582000000001"/>
    <x v="3"/>
  </r>
  <r>
    <n v="202401"/>
    <x v="41"/>
    <s v="2024"/>
    <s v="01"/>
    <n v="10017000"/>
    <x v="15"/>
    <x v="1"/>
    <n v="63080"/>
    <n v="187282037"/>
    <n v="63.08"/>
    <n v="187282.03700000001"/>
    <n v="187.282037"/>
    <x v="3"/>
  </r>
  <r>
    <n v="202401"/>
    <x v="41"/>
    <s v="2024"/>
    <s v="01"/>
    <n v="10017000"/>
    <x v="15"/>
    <x v="2"/>
    <n v="78966"/>
    <n v="279766994"/>
    <n v="78.965999999999994"/>
    <n v="279766.99400000001"/>
    <n v="279.76699400000001"/>
    <x v="3"/>
  </r>
  <r>
    <n v="202401"/>
    <x v="41"/>
    <s v="2024"/>
    <s v="01"/>
    <n v="10017000"/>
    <x v="15"/>
    <x v="3"/>
    <n v="483513"/>
    <n v="497292842"/>
    <n v="483.51299999999998"/>
    <n v="497292.842"/>
    <n v="497.29284200000001"/>
    <x v="3"/>
  </r>
  <r>
    <n v="202401"/>
    <x v="41"/>
    <s v="2024"/>
    <s v="01"/>
    <n v="10017000"/>
    <x v="15"/>
    <x v="4"/>
    <n v="366336"/>
    <n v="653952274"/>
    <n v="366.33600000000001"/>
    <n v="653952.27399999998"/>
    <n v="653.95227399999999"/>
    <x v="3"/>
  </r>
  <r>
    <n v="202401"/>
    <x v="41"/>
    <s v="2024"/>
    <s v="01"/>
    <n v="10017000"/>
    <x v="15"/>
    <x v="5"/>
    <n v="785384"/>
    <n v="987331756"/>
    <n v="785.38400000000001"/>
    <n v="987331.75600000005"/>
    <n v="987.33175600000004"/>
    <x v="3"/>
  </r>
  <r>
    <n v="202401"/>
    <x v="41"/>
    <s v="2024"/>
    <s v="01"/>
    <n v="10017000"/>
    <x v="15"/>
    <x v="6"/>
    <n v="469131"/>
    <n v="1207894581"/>
    <n v="469.13099999999997"/>
    <n v="1207894.581"/>
    <n v="1207.894581"/>
    <x v="3"/>
  </r>
  <r>
    <n v="202401"/>
    <x v="41"/>
    <s v="2024"/>
    <s v="01"/>
    <n v="10002000"/>
    <x v="16"/>
    <x v="0"/>
    <n v="709588"/>
    <n v="345986444"/>
    <n v="709.58799999999997"/>
    <n v="345986.44400000002"/>
    <n v="345.98644400000001"/>
    <x v="3"/>
  </r>
  <r>
    <n v="202401"/>
    <x v="41"/>
    <s v="2024"/>
    <s v="01"/>
    <n v="10002000"/>
    <x v="16"/>
    <x v="1"/>
    <n v="55612"/>
    <n v="154114533"/>
    <n v="55.612000000000002"/>
    <n v="154114.533"/>
    <n v="154.11453299999999"/>
    <x v="3"/>
  </r>
  <r>
    <n v="202401"/>
    <x v="41"/>
    <s v="2024"/>
    <s v="01"/>
    <n v="10002000"/>
    <x v="16"/>
    <x v="2"/>
    <n v="83925"/>
    <n v="258904253"/>
    <n v="83.924999999999997"/>
    <n v="258904.253"/>
    <n v="258.90425299999998"/>
    <x v="3"/>
  </r>
  <r>
    <n v="202401"/>
    <x v="41"/>
    <s v="2024"/>
    <s v="01"/>
    <n v="10002000"/>
    <x v="16"/>
    <x v="3"/>
    <n v="435825"/>
    <n v="479009068"/>
    <n v="435.82499999999999"/>
    <n v="479009.06800000003"/>
    <n v="479.00906800000001"/>
    <x v="3"/>
  </r>
  <r>
    <n v="202401"/>
    <x v="41"/>
    <s v="2024"/>
    <s v="01"/>
    <n v="10002000"/>
    <x v="16"/>
    <x v="4"/>
    <n v="316935"/>
    <n v="583332703"/>
    <n v="316.935"/>
    <n v="583332.70299999998"/>
    <n v="583.33270300000004"/>
    <x v="3"/>
  </r>
  <r>
    <n v="202401"/>
    <x v="41"/>
    <s v="2024"/>
    <s v="01"/>
    <n v="10002000"/>
    <x v="16"/>
    <x v="5"/>
    <n v="692204"/>
    <n v="884785398"/>
    <n v="692.20399999999995"/>
    <n v="884785.39800000004"/>
    <n v="884.78539799999999"/>
    <x v="3"/>
  </r>
  <r>
    <n v="202401"/>
    <x v="41"/>
    <s v="2024"/>
    <s v="01"/>
    <n v="10002000"/>
    <x v="16"/>
    <x v="6"/>
    <n v="387079"/>
    <n v="1084972503"/>
    <n v="387.07900000000001"/>
    <n v="1084972.503"/>
    <n v="1084.972503"/>
    <x v="3"/>
  </r>
  <r>
    <n v="202401"/>
    <x v="41"/>
    <s v="2024"/>
    <s v="01"/>
    <n v="10015000"/>
    <x v="17"/>
    <x v="0"/>
    <n v="494135"/>
    <n v="294682562"/>
    <n v="494.13499999999999"/>
    <n v="294682.56199999998"/>
    <n v="294.68256200000002"/>
    <x v="3"/>
  </r>
  <r>
    <n v="202401"/>
    <x v="41"/>
    <s v="2024"/>
    <s v="01"/>
    <n v="10015000"/>
    <x v="17"/>
    <x v="1"/>
    <n v="38118"/>
    <n v="101114721"/>
    <n v="38.118000000000002"/>
    <n v="101114.72100000001"/>
    <n v="101.114721"/>
    <x v="3"/>
  </r>
  <r>
    <n v="202401"/>
    <x v="41"/>
    <s v="2024"/>
    <s v="01"/>
    <n v="10015000"/>
    <x v="17"/>
    <x v="2"/>
    <n v="59677"/>
    <n v="195116534"/>
    <n v="59.677"/>
    <n v="195116.53400000001"/>
    <n v="195.116534"/>
    <x v="3"/>
  </r>
  <r>
    <n v="202401"/>
    <x v="41"/>
    <s v="2024"/>
    <s v="01"/>
    <n v="10015000"/>
    <x v="17"/>
    <x v="3"/>
    <n v="314041"/>
    <n v="317582646"/>
    <n v="314.041"/>
    <n v="317582.64600000001"/>
    <n v="317.58264600000001"/>
    <x v="3"/>
  </r>
  <r>
    <n v="202401"/>
    <x v="41"/>
    <s v="2024"/>
    <s v="01"/>
    <n v="10015000"/>
    <x v="17"/>
    <x v="4"/>
    <n v="220374"/>
    <n v="358185846"/>
    <n v="220.374"/>
    <n v="358185.84600000002"/>
    <n v="358.18584600000003"/>
    <x v="3"/>
  </r>
  <r>
    <n v="202401"/>
    <x v="41"/>
    <s v="2024"/>
    <s v="01"/>
    <n v="10015000"/>
    <x v="17"/>
    <x v="5"/>
    <n v="455979"/>
    <n v="596536248"/>
    <n v="455.97899999999998"/>
    <n v="596536.24800000002"/>
    <n v="596.536248"/>
    <x v="3"/>
  </r>
  <r>
    <n v="202401"/>
    <x v="41"/>
    <s v="2024"/>
    <s v="01"/>
    <n v="10015000"/>
    <x v="17"/>
    <x v="6"/>
    <n v="256304"/>
    <n v="733820206"/>
    <n v="256.30399999999997"/>
    <n v="733820.20600000001"/>
    <n v="733.82020599999998"/>
    <x v="3"/>
  </r>
  <r>
    <n v="202401"/>
    <x v="41"/>
    <s v="2024"/>
    <s v="01"/>
    <n v="10014000"/>
    <x v="18"/>
    <x v="0"/>
    <n v="260751"/>
    <n v="131275017"/>
    <n v="260.75099999999998"/>
    <n v="131275.01699999999"/>
    <n v="131.27501699999999"/>
    <x v="3"/>
  </r>
  <r>
    <n v="202401"/>
    <x v="41"/>
    <s v="2024"/>
    <s v="01"/>
    <n v="10014000"/>
    <x v="18"/>
    <x v="1"/>
    <n v="22407"/>
    <n v="60040383"/>
    <n v="22.407"/>
    <n v="60040.383000000002"/>
    <n v="60.040382999999999"/>
    <x v="3"/>
  </r>
  <r>
    <n v="202401"/>
    <x v="41"/>
    <s v="2024"/>
    <s v="01"/>
    <n v="10014000"/>
    <x v="18"/>
    <x v="2"/>
    <n v="31167"/>
    <n v="104341536"/>
    <n v="31.167000000000002"/>
    <n v="104341.53599999999"/>
    <n v="104.341536"/>
    <x v="3"/>
  </r>
  <r>
    <n v="202401"/>
    <x v="41"/>
    <s v="2024"/>
    <s v="01"/>
    <n v="10014000"/>
    <x v="18"/>
    <x v="3"/>
    <n v="178824"/>
    <n v="185021299"/>
    <n v="178.82400000000001"/>
    <n v="185021.299"/>
    <n v="185.021299"/>
    <x v="3"/>
  </r>
  <r>
    <n v="202401"/>
    <x v="41"/>
    <s v="2024"/>
    <s v="01"/>
    <n v="10014000"/>
    <x v="18"/>
    <x v="4"/>
    <n v="114291"/>
    <n v="188741401"/>
    <n v="114.291"/>
    <n v="188741.40100000001"/>
    <n v="188.741401"/>
    <x v="3"/>
  </r>
  <r>
    <n v="202401"/>
    <x v="41"/>
    <s v="2024"/>
    <s v="01"/>
    <n v="10014000"/>
    <x v="18"/>
    <x v="5"/>
    <n v="230097"/>
    <n v="289167506"/>
    <n v="230.09700000000001"/>
    <n v="289167.50599999999"/>
    <n v="289.167506"/>
    <x v="3"/>
  </r>
  <r>
    <n v="202401"/>
    <x v="41"/>
    <s v="2024"/>
    <s v="01"/>
    <n v="10014000"/>
    <x v="18"/>
    <x v="6"/>
    <n v="123326"/>
    <n v="389030699"/>
    <n v="123.32599999999999"/>
    <n v="389030.69900000002"/>
    <n v="389.03069900000003"/>
    <x v="3"/>
  </r>
  <r>
    <n v="202401"/>
    <x v="41"/>
    <s v="2024"/>
    <s v="01"/>
    <n v="10016000"/>
    <x v="19"/>
    <x v="0"/>
    <n v="108560"/>
    <n v="55454930"/>
    <n v="108.56"/>
    <n v="55454.93"/>
    <n v="55.454929999999997"/>
    <x v="3"/>
  </r>
  <r>
    <n v="202401"/>
    <x v="41"/>
    <s v="2024"/>
    <s v="01"/>
    <n v="10016000"/>
    <x v="19"/>
    <x v="1"/>
    <n v="10339"/>
    <n v="30464108"/>
    <n v="10.339"/>
    <n v="30464.108"/>
    <n v="30.464108"/>
    <x v="3"/>
  </r>
  <r>
    <n v="202401"/>
    <x v="41"/>
    <s v="2024"/>
    <s v="01"/>
    <n v="10016000"/>
    <x v="19"/>
    <x v="2"/>
    <n v="15187"/>
    <n v="55095645"/>
    <n v="15.186999999999999"/>
    <n v="55095.644999999997"/>
    <n v="55.095644999999998"/>
    <x v="3"/>
  </r>
  <r>
    <n v="202401"/>
    <x v="41"/>
    <s v="2024"/>
    <s v="01"/>
    <n v="10016000"/>
    <x v="19"/>
    <x v="3"/>
    <n v="71422"/>
    <n v="93236518"/>
    <n v="71.421999999999997"/>
    <n v="93236.517999999996"/>
    <n v="93.236518000000004"/>
    <x v="3"/>
  </r>
  <r>
    <n v="202401"/>
    <x v="41"/>
    <s v="2024"/>
    <s v="01"/>
    <n v="10016000"/>
    <x v="19"/>
    <x v="4"/>
    <n v="59157"/>
    <n v="95571312"/>
    <n v="59.156999999999996"/>
    <n v="95571.312000000005"/>
    <n v="95.571312000000006"/>
    <x v="3"/>
  </r>
  <r>
    <n v="202401"/>
    <x v="41"/>
    <s v="2024"/>
    <s v="01"/>
    <n v="10016000"/>
    <x v="19"/>
    <x v="5"/>
    <n v="111061"/>
    <n v="138029195"/>
    <n v="111.06100000000001"/>
    <n v="138029.19500000001"/>
    <n v="138.02919499999999"/>
    <x v="3"/>
  </r>
  <r>
    <n v="202401"/>
    <x v="41"/>
    <s v="2024"/>
    <s v="01"/>
    <n v="10016000"/>
    <x v="19"/>
    <x v="6"/>
    <n v="52576"/>
    <n v="152011037"/>
    <n v="52.576000000000001"/>
    <n v="152011.03700000001"/>
    <n v="152.01103699999999"/>
    <x v="3"/>
  </r>
  <r>
    <n v="202401"/>
    <x v="41"/>
    <s v="2024"/>
    <s v="01"/>
    <s v="9002000"/>
    <x v="20"/>
    <x v="0"/>
    <n v="99004"/>
    <n v="52770141"/>
    <n v="99.004000000000005"/>
    <n v="52770.141000000003"/>
    <n v="52.770141000000002"/>
    <x v="3"/>
  </r>
  <r>
    <n v="202401"/>
    <x v="41"/>
    <s v="2024"/>
    <s v="01"/>
    <s v="9002000"/>
    <x v="20"/>
    <x v="1"/>
    <n v="7855"/>
    <n v="23388593"/>
    <n v="7.8550000000000004"/>
    <n v="23388.593000000001"/>
    <n v="23.388593"/>
    <x v="3"/>
  </r>
  <r>
    <n v="202401"/>
    <x v="41"/>
    <s v="2024"/>
    <s v="01"/>
    <s v="9002000"/>
    <x v="20"/>
    <x v="2"/>
    <n v="11714"/>
    <n v="40298558"/>
    <n v="11.714"/>
    <n v="40298.557999999997"/>
    <n v="40.298558"/>
    <x v="3"/>
  </r>
  <r>
    <n v="202401"/>
    <x v="41"/>
    <s v="2024"/>
    <s v="01"/>
    <s v="9002000"/>
    <x v="20"/>
    <x v="3"/>
    <n v="49777"/>
    <n v="65515611"/>
    <n v="49.777000000000001"/>
    <n v="65515.610999999997"/>
    <n v="65.515611000000007"/>
    <x v="3"/>
  </r>
  <r>
    <n v="202401"/>
    <x v="41"/>
    <s v="2024"/>
    <s v="01"/>
    <s v="9002000"/>
    <x v="20"/>
    <x v="4"/>
    <n v="45395"/>
    <n v="72702536"/>
    <n v="45.395000000000003"/>
    <n v="72702.535999999993"/>
    <n v="72.702535999999995"/>
    <x v="3"/>
  </r>
  <r>
    <n v="202401"/>
    <x v="41"/>
    <s v="2024"/>
    <s v="01"/>
    <s v="9002000"/>
    <x v="20"/>
    <x v="5"/>
    <n v="114827"/>
    <n v="140550341"/>
    <n v="114.827"/>
    <n v="140550.34099999999"/>
    <n v="140.550341"/>
    <x v="3"/>
  </r>
  <r>
    <n v="202401"/>
    <x v="41"/>
    <s v="2024"/>
    <s v="01"/>
    <s v="9002000"/>
    <x v="20"/>
    <x v="6"/>
    <n v="44501"/>
    <n v="123223544"/>
    <n v="44.500999999999998"/>
    <n v="123223.54399999999"/>
    <n v="123.223544"/>
    <x v="3"/>
  </r>
  <r>
    <n v="202401"/>
    <x v="41"/>
    <s v="2024"/>
    <s v="01"/>
    <n v="9007000"/>
    <x v="21"/>
    <x v="0"/>
    <n v="19131"/>
    <n v="26443102"/>
    <n v="19.131"/>
    <n v="26443.101999999999"/>
    <n v="26.443102"/>
    <x v="3"/>
  </r>
  <r>
    <n v="202401"/>
    <x v="41"/>
    <s v="2024"/>
    <s v="01"/>
    <n v="9007000"/>
    <x v="21"/>
    <x v="1"/>
    <n v="1197"/>
    <n v="3856071"/>
    <n v="1.1970000000000001"/>
    <n v="3856.0709999999999"/>
    <n v="3.856071"/>
    <x v="3"/>
  </r>
  <r>
    <n v="202401"/>
    <x v="41"/>
    <s v="2024"/>
    <s v="01"/>
    <n v="9007000"/>
    <x v="21"/>
    <x v="2"/>
    <n v="2001"/>
    <n v="5731220"/>
    <n v="2.0009999999999999"/>
    <n v="5731.22"/>
    <n v="5.7312200000000004"/>
    <x v="3"/>
  </r>
  <r>
    <n v="202401"/>
    <x v="41"/>
    <s v="2024"/>
    <s v="01"/>
    <n v="9007000"/>
    <x v="21"/>
    <x v="3"/>
    <n v="10368"/>
    <n v="13022424"/>
    <n v="10.368"/>
    <n v="13022.424000000001"/>
    <n v="13.022424000000001"/>
    <x v="3"/>
  </r>
  <r>
    <n v="202401"/>
    <x v="41"/>
    <s v="2024"/>
    <s v="01"/>
    <n v="9007000"/>
    <x v="21"/>
    <x v="4"/>
    <n v="9647"/>
    <n v="15145437"/>
    <n v="9.6470000000000002"/>
    <n v="15145.437"/>
    <n v="15.145436999999999"/>
    <x v="3"/>
  </r>
  <r>
    <n v="202401"/>
    <x v="41"/>
    <s v="2024"/>
    <s v="01"/>
    <n v="9007000"/>
    <x v="21"/>
    <x v="5"/>
    <n v="14487"/>
    <n v="18566379"/>
    <n v="14.487"/>
    <n v="18566.379000000001"/>
    <n v="18.566379000000001"/>
    <x v="3"/>
  </r>
  <r>
    <n v="202401"/>
    <x v="41"/>
    <s v="2024"/>
    <s v="01"/>
    <n v="9007000"/>
    <x v="21"/>
    <x v="6"/>
    <n v="8800"/>
    <n v="20990221"/>
    <n v="8.8000000000000007"/>
    <n v="20990.221000000001"/>
    <n v="20.990220999999998"/>
    <x v="3"/>
  </r>
  <r>
    <n v="202402"/>
    <x v="42"/>
    <s v="2024"/>
    <s v="02"/>
    <n v="63000000"/>
    <x v="0"/>
    <x v="0"/>
    <n v="12376963"/>
    <n v="7985747294"/>
    <n v="12376.963"/>
    <n v="7985747.2939999998"/>
    <n v="7985.7472939999998"/>
    <x v="3"/>
  </r>
  <r>
    <n v="202402"/>
    <x v="42"/>
    <s v="2024"/>
    <s v="02"/>
    <n v="63000000"/>
    <x v="0"/>
    <x v="1"/>
    <n v="619778"/>
    <n v="2833691168"/>
    <n v="619.77800000000002"/>
    <n v="2833691.1680000001"/>
    <n v="2833.6911679999998"/>
    <x v="3"/>
  </r>
  <r>
    <n v="202402"/>
    <x v="42"/>
    <s v="2024"/>
    <s v="02"/>
    <n v="63000000"/>
    <x v="0"/>
    <x v="2"/>
    <n v="915652"/>
    <n v="4429513671"/>
    <n v="915.65200000000004"/>
    <n v="4429513.6710000001"/>
    <n v="4429.5136709999997"/>
    <x v="3"/>
  </r>
  <r>
    <n v="202402"/>
    <x v="42"/>
    <s v="2024"/>
    <s v="02"/>
    <n v="63000000"/>
    <x v="0"/>
    <x v="3"/>
    <n v="4971797"/>
    <n v="5402260216"/>
    <n v="4971.7969999999996"/>
    <n v="5402260.216"/>
    <n v="5402.2602159999997"/>
    <x v="3"/>
  </r>
  <r>
    <n v="202402"/>
    <x v="42"/>
    <s v="2024"/>
    <s v="02"/>
    <n v="63000000"/>
    <x v="0"/>
    <x v="4"/>
    <n v="4546933"/>
    <n v="11776072814"/>
    <n v="4546.933"/>
    <n v="11776072.813999999"/>
    <n v="11776.072813999999"/>
    <x v="3"/>
  </r>
  <r>
    <n v="202402"/>
    <x v="42"/>
    <s v="2024"/>
    <s v="02"/>
    <n v="63000000"/>
    <x v="0"/>
    <x v="5"/>
    <n v="8913437"/>
    <n v="13524838412"/>
    <n v="8913.4369999999999"/>
    <n v="13524838.412"/>
    <n v="13524.838411999999"/>
    <x v="3"/>
  </r>
  <r>
    <n v="202402"/>
    <x v="42"/>
    <s v="2024"/>
    <s v="02"/>
    <n v="63000000"/>
    <x v="0"/>
    <x v="6"/>
    <n v="4316333"/>
    <n v="12799548078"/>
    <n v="4316.3329999999996"/>
    <n v="12799548.078"/>
    <n v="12799.548078"/>
    <x v="3"/>
  </r>
  <r>
    <n v="202402"/>
    <x v="42"/>
    <s v="2024"/>
    <s v="02"/>
    <n v="65000000"/>
    <x v="1"/>
    <x v="0"/>
    <n v="14155502"/>
    <n v="7677912163"/>
    <n v="14155.502"/>
    <n v="7677912.1629999997"/>
    <n v="7677.912163"/>
    <x v="3"/>
  </r>
  <r>
    <n v="202402"/>
    <x v="42"/>
    <s v="2024"/>
    <s v="02"/>
    <n v="65000000"/>
    <x v="1"/>
    <x v="1"/>
    <n v="796337"/>
    <n v="2540168075"/>
    <n v="796.33699999999999"/>
    <n v="2540168.0750000002"/>
    <n v="2540.168075"/>
    <x v="3"/>
  </r>
  <r>
    <n v="202402"/>
    <x v="42"/>
    <s v="2024"/>
    <s v="02"/>
    <n v="65000000"/>
    <x v="1"/>
    <x v="2"/>
    <n v="1182063"/>
    <n v="4101660247"/>
    <n v="1182.0630000000001"/>
    <n v="4101660.247"/>
    <n v="4101.6602469999998"/>
    <x v="3"/>
  </r>
  <r>
    <n v="202402"/>
    <x v="42"/>
    <s v="2024"/>
    <s v="02"/>
    <n v="65000000"/>
    <x v="1"/>
    <x v="3"/>
    <n v="6195377"/>
    <n v="6229577279"/>
    <n v="6195.3770000000004"/>
    <n v="6229577.2790000001"/>
    <n v="6229.5772790000001"/>
    <x v="3"/>
  </r>
  <r>
    <n v="202402"/>
    <x v="42"/>
    <s v="2024"/>
    <s v="02"/>
    <n v="65000000"/>
    <x v="1"/>
    <x v="4"/>
    <n v="6229902"/>
    <n v="12701983884"/>
    <n v="6229.902"/>
    <n v="12701983.884"/>
    <n v="12701.983883999999"/>
    <x v="3"/>
  </r>
  <r>
    <n v="202402"/>
    <x v="42"/>
    <s v="2024"/>
    <s v="02"/>
    <n v="65000000"/>
    <x v="1"/>
    <x v="5"/>
    <n v="11618711"/>
    <n v="15369793448"/>
    <n v="11618.710999999999"/>
    <n v="15369793.448000001"/>
    <n v="15369.793448"/>
    <x v="3"/>
  </r>
  <r>
    <n v="202402"/>
    <x v="42"/>
    <s v="2024"/>
    <s v="02"/>
    <n v="65000000"/>
    <x v="1"/>
    <x v="6"/>
    <n v="5821841"/>
    <n v="14600897725"/>
    <n v="5821.8410000000003"/>
    <n v="14600897.725"/>
    <n v="14600.897725000001"/>
    <x v="3"/>
  </r>
  <r>
    <n v="202402"/>
    <x v="42"/>
    <s v="2024"/>
    <s v="02"/>
    <n v="68000000"/>
    <x v="2"/>
    <x v="0"/>
    <n v="6381959"/>
    <n v="3349558317"/>
    <n v="6381.9589999999998"/>
    <n v="3349558.3169999998"/>
    <n v="3349.558317"/>
    <x v="3"/>
  </r>
  <r>
    <n v="202402"/>
    <x v="42"/>
    <s v="2024"/>
    <s v="02"/>
    <n v="68000000"/>
    <x v="2"/>
    <x v="1"/>
    <n v="355243"/>
    <n v="1119457941"/>
    <n v="355.24299999999999"/>
    <n v="1119457.9410000001"/>
    <n v="1119.4579409999999"/>
    <x v="3"/>
  </r>
  <r>
    <n v="202402"/>
    <x v="42"/>
    <s v="2024"/>
    <s v="02"/>
    <n v="68000000"/>
    <x v="2"/>
    <x v="2"/>
    <n v="566095"/>
    <n v="1870687406"/>
    <n v="566.09500000000003"/>
    <n v="1870687.406"/>
    <n v="1870.687406"/>
    <x v="3"/>
  </r>
  <r>
    <n v="202402"/>
    <x v="42"/>
    <s v="2024"/>
    <s v="02"/>
    <n v="68000000"/>
    <x v="2"/>
    <x v="3"/>
    <n v="3163303"/>
    <n v="3404410749"/>
    <n v="3163.3029999999999"/>
    <n v="3404410.7489999998"/>
    <n v="3404.4107490000001"/>
    <x v="3"/>
  </r>
  <r>
    <n v="202402"/>
    <x v="42"/>
    <s v="2024"/>
    <s v="02"/>
    <n v="68000000"/>
    <x v="2"/>
    <x v="4"/>
    <n v="3391905"/>
    <n v="5554719204"/>
    <n v="3391.9050000000002"/>
    <n v="5554719.2039999999"/>
    <n v="5554.719204"/>
    <x v="3"/>
  </r>
  <r>
    <n v="202402"/>
    <x v="42"/>
    <s v="2024"/>
    <s v="02"/>
    <n v="68000000"/>
    <x v="2"/>
    <x v="5"/>
    <n v="5132452"/>
    <n v="7599647477"/>
    <n v="5132.4520000000002"/>
    <n v="7599647.477"/>
    <n v="7599.6474770000004"/>
    <x v="3"/>
  </r>
  <r>
    <n v="202402"/>
    <x v="42"/>
    <s v="2024"/>
    <s v="02"/>
    <n v="68000000"/>
    <x v="2"/>
    <x v="6"/>
    <n v="2798455"/>
    <n v="6643013189"/>
    <n v="2798.4549999999999"/>
    <n v="6643013.1890000002"/>
    <n v="6643.0131890000002"/>
    <x v="3"/>
  </r>
  <r>
    <n v="202402"/>
    <x v="42"/>
    <s v="2024"/>
    <s v="02"/>
    <n v="10004000"/>
    <x v="3"/>
    <x v="0"/>
    <n v="1878685"/>
    <n v="1053714211"/>
    <n v="1878.6849999999999"/>
    <n v="1053714.2109999999"/>
    <n v="1053.714211"/>
    <x v="3"/>
  </r>
  <r>
    <n v="202402"/>
    <x v="42"/>
    <s v="2024"/>
    <s v="02"/>
    <n v="10004000"/>
    <x v="3"/>
    <x v="1"/>
    <n v="95287"/>
    <n v="350674993"/>
    <n v="95.287000000000006"/>
    <n v="350674.99300000002"/>
    <n v="350.67499299999997"/>
    <x v="3"/>
  </r>
  <r>
    <n v="202402"/>
    <x v="42"/>
    <s v="2024"/>
    <s v="02"/>
    <n v="10004000"/>
    <x v="3"/>
    <x v="2"/>
    <n v="161637"/>
    <n v="629651523"/>
    <n v="161.637"/>
    <n v="629651.52300000004"/>
    <n v="629.651523"/>
    <x v="3"/>
  </r>
  <r>
    <n v="202402"/>
    <x v="42"/>
    <s v="2024"/>
    <s v="02"/>
    <n v="10004000"/>
    <x v="3"/>
    <x v="3"/>
    <n v="877086"/>
    <n v="1052711622"/>
    <n v="877.08600000000001"/>
    <n v="1052711.622"/>
    <n v="1052.711622"/>
    <x v="3"/>
  </r>
  <r>
    <n v="202402"/>
    <x v="42"/>
    <s v="2024"/>
    <s v="02"/>
    <n v="10004000"/>
    <x v="3"/>
    <x v="4"/>
    <n v="1598118"/>
    <n v="1785097548"/>
    <n v="1598.1179999999999"/>
    <n v="1785097.548"/>
    <n v="1785.097548"/>
    <x v="3"/>
  </r>
  <r>
    <n v="202402"/>
    <x v="42"/>
    <s v="2024"/>
    <s v="02"/>
    <n v="10004000"/>
    <x v="3"/>
    <x v="5"/>
    <n v="1444803"/>
    <n v="2179656924"/>
    <n v="1444.8030000000001"/>
    <n v="2179656.9240000001"/>
    <n v="2179.6569239999999"/>
    <x v="3"/>
  </r>
  <r>
    <n v="202402"/>
    <x v="42"/>
    <s v="2024"/>
    <s v="02"/>
    <n v="10004000"/>
    <x v="3"/>
    <x v="6"/>
    <n v="790671"/>
    <n v="1852296878"/>
    <n v="790.67100000000005"/>
    <n v="1852296.878"/>
    <n v="1852.2968780000001"/>
    <x v="3"/>
  </r>
  <r>
    <n v="202402"/>
    <x v="42"/>
    <s v="2024"/>
    <s v="02"/>
    <n v="10018000"/>
    <x v="4"/>
    <x v="0"/>
    <n v="1773026"/>
    <n v="978745821"/>
    <n v="1773.0260000000001"/>
    <n v="978745.821"/>
    <n v="978.74582099999998"/>
    <x v="3"/>
  </r>
  <r>
    <n v="202402"/>
    <x v="42"/>
    <s v="2024"/>
    <s v="02"/>
    <n v="10018000"/>
    <x v="4"/>
    <x v="1"/>
    <n v="86951"/>
    <n v="322108928"/>
    <n v="86.950999999999993"/>
    <n v="322108.92800000001"/>
    <n v="322.10892799999999"/>
    <x v="3"/>
  </r>
  <r>
    <n v="202402"/>
    <x v="42"/>
    <s v="2024"/>
    <s v="02"/>
    <n v="10018000"/>
    <x v="4"/>
    <x v="2"/>
    <n v="152706"/>
    <n v="611184685"/>
    <n v="152.70599999999999"/>
    <n v="611184.68500000006"/>
    <n v="611.18468499999994"/>
    <x v="3"/>
  </r>
  <r>
    <n v="202402"/>
    <x v="42"/>
    <s v="2024"/>
    <s v="02"/>
    <n v="10018000"/>
    <x v="4"/>
    <x v="3"/>
    <n v="755562"/>
    <n v="870004342"/>
    <n v="755.56200000000001"/>
    <n v="870004.34199999995"/>
    <n v="870.00434199999995"/>
    <x v="3"/>
  </r>
  <r>
    <n v="202402"/>
    <x v="42"/>
    <s v="2024"/>
    <s v="02"/>
    <n v="10018000"/>
    <x v="4"/>
    <x v="4"/>
    <n v="675221"/>
    <n v="1744477706"/>
    <n v="675.221"/>
    <n v="1744477.706"/>
    <n v="1744.4777059999999"/>
    <x v="3"/>
  </r>
  <r>
    <n v="202402"/>
    <x v="42"/>
    <s v="2024"/>
    <s v="02"/>
    <n v="10018000"/>
    <x v="4"/>
    <x v="5"/>
    <n v="1399161"/>
    <n v="2088563896"/>
    <n v="1399.1610000000001"/>
    <n v="2088563.8959999999"/>
    <n v="2088.5638960000001"/>
    <x v="3"/>
  </r>
  <r>
    <n v="202402"/>
    <x v="42"/>
    <s v="2024"/>
    <s v="02"/>
    <n v="10018000"/>
    <x v="4"/>
    <x v="6"/>
    <n v="711463"/>
    <n v="1674420806"/>
    <n v="711.46299999999997"/>
    <n v="1674420.8060000001"/>
    <n v="1674.4208060000001"/>
    <x v="3"/>
  </r>
  <r>
    <n v="202402"/>
    <x v="42"/>
    <s v="2024"/>
    <s v="02"/>
    <n v="10005000"/>
    <x v="5"/>
    <x v="0"/>
    <n v="894869"/>
    <n v="456310182"/>
    <n v="894.86900000000003"/>
    <n v="456310.18199999997"/>
    <n v="456.310182"/>
    <x v="3"/>
  </r>
  <r>
    <n v="202402"/>
    <x v="42"/>
    <s v="2024"/>
    <s v="02"/>
    <n v="10005000"/>
    <x v="5"/>
    <x v="1"/>
    <n v="60102"/>
    <n v="178853737"/>
    <n v="60.101999999999997"/>
    <n v="178853.73699999999"/>
    <n v="178.853737"/>
    <x v="3"/>
  </r>
  <r>
    <n v="202402"/>
    <x v="42"/>
    <s v="2024"/>
    <s v="02"/>
    <n v="10005000"/>
    <x v="5"/>
    <x v="2"/>
    <n v="91623"/>
    <n v="296115157"/>
    <n v="91.623000000000005"/>
    <n v="296115.15700000001"/>
    <n v="296.11515700000001"/>
    <x v="3"/>
  </r>
  <r>
    <n v="202402"/>
    <x v="42"/>
    <s v="2024"/>
    <s v="02"/>
    <n v="10005000"/>
    <x v="5"/>
    <x v="3"/>
    <n v="555926"/>
    <n v="578708104"/>
    <n v="555.92600000000004"/>
    <n v="578708.10400000005"/>
    <n v="578.70810400000005"/>
    <x v="3"/>
  </r>
  <r>
    <n v="202402"/>
    <x v="42"/>
    <s v="2024"/>
    <s v="02"/>
    <n v="10005000"/>
    <x v="5"/>
    <x v="4"/>
    <n v="418722"/>
    <n v="839106288"/>
    <n v="418.72199999999998"/>
    <n v="839106.28799999994"/>
    <n v="839.10628799999995"/>
    <x v="3"/>
  </r>
  <r>
    <n v="202402"/>
    <x v="42"/>
    <s v="2024"/>
    <s v="02"/>
    <n v="10005000"/>
    <x v="5"/>
    <x v="5"/>
    <n v="761248"/>
    <n v="1068000627"/>
    <n v="761.24800000000005"/>
    <n v="1068000.6270000001"/>
    <n v="1068.0006269999999"/>
    <x v="3"/>
  </r>
  <r>
    <n v="202402"/>
    <x v="42"/>
    <s v="2024"/>
    <s v="02"/>
    <n v="10005000"/>
    <x v="5"/>
    <x v="6"/>
    <n v="463032"/>
    <n v="1109068883"/>
    <n v="463.03199999999998"/>
    <n v="1109068.8829999999"/>
    <n v="1109.0688829999999"/>
    <x v="3"/>
  </r>
  <r>
    <n v="202402"/>
    <x v="42"/>
    <s v="2024"/>
    <s v="02"/>
    <n v="66000000"/>
    <x v="6"/>
    <x v="0"/>
    <n v="8368204"/>
    <n v="4810663482"/>
    <n v="8368.2039999999997"/>
    <n v="4810663.4819999998"/>
    <n v="4810.6634819999999"/>
    <x v="3"/>
  </r>
  <r>
    <n v="202402"/>
    <x v="42"/>
    <s v="2024"/>
    <s v="02"/>
    <n v="66000000"/>
    <x v="6"/>
    <x v="1"/>
    <n v="491997"/>
    <n v="1647621523"/>
    <n v="491.99700000000001"/>
    <n v="1647621.523"/>
    <n v="1647.621523"/>
    <x v="3"/>
  </r>
  <r>
    <n v="202402"/>
    <x v="42"/>
    <s v="2024"/>
    <s v="02"/>
    <n v="66000000"/>
    <x v="6"/>
    <x v="2"/>
    <n v="741837"/>
    <n v="2554815435"/>
    <n v="741.83699999999999"/>
    <n v="2554815.4350000001"/>
    <n v="2554.815435"/>
    <x v="3"/>
  </r>
  <r>
    <n v="202402"/>
    <x v="42"/>
    <s v="2024"/>
    <s v="02"/>
    <n v="66000000"/>
    <x v="6"/>
    <x v="3"/>
    <n v="4102879"/>
    <n v="4369613875"/>
    <n v="4102.8789999999999"/>
    <n v="4369613.875"/>
    <n v="4369.613875"/>
    <x v="3"/>
  </r>
  <r>
    <n v="202402"/>
    <x v="42"/>
    <s v="2024"/>
    <s v="02"/>
    <n v="66000000"/>
    <x v="6"/>
    <x v="4"/>
    <n v="3506199"/>
    <n v="7794199546"/>
    <n v="3506.1990000000001"/>
    <n v="7794199.5460000001"/>
    <n v="7794.1995459999998"/>
    <x v="3"/>
  </r>
  <r>
    <n v="202402"/>
    <x v="42"/>
    <s v="2024"/>
    <s v="02"/>
    <n v="66000000"/>
    <x v="6"/>
    <x v="5"/>
    <n v="6682787"/>
    <n v="9647838695"/>
    <n v="6682.7870000000003"/>
    <n v="9647838.6950000003"/>
    <n v="9647.8386950000004"/>
    <x v="3"/>
  </r>
  <r>
    <n v="202402"/>
    <x v="42"/>
    <s v="2024"/>
    <s v="02"/>
    <n v="66000000"/>
    <x v="6"/>
    <x v="6"/>
    <n v="3398720"/>
    <n v="9187368123"/>
    <n v="3398.72"/>
    <n v="9187368.1229999997"/>
    <n v="9187.3681230000002"/>
    <x v="3"/>
  </r>
  <r>
    <n v="202402"/>
    <x v="42"/>
    <s v="2024"/>
    <s v="02"/>
    <n v="10007000"/>
    <x v="7"/>
    <x v="0"/>
    <n v="1818779"/>
    <n v="951698144"/>
    <n v="1818.779"/>
    <n v="951698.14399999997"/>
    <n v="951.69814399999996"/>
    <x v="3"/>
  </r>
  <r>
    <n v="202402"/>
    <x v="42"/>
    <s v="2024"/>
    <s v="02"/>
    <n v="10007000"/>
    <x v="7"/>
    <x v="1"/>
    <n v="141338"/>
    <n v="397126626"/>
    <n v="141.33799999999999"/>
    <n v="397126.62599999999"/>
    <n v="397.12662599999999"/>
    <x v="3"/>
  </r>
  <r>
    <n v="202402"/>
    <x v="42"/>
    <s v="2024"/>
    <s v="02"/>
    <n v="10007000"/>
    <x v="7"/>
    <x v="2"/>
    <n v="193132"/>
    <n v="582967573"/>
    <n v="193.13200000000001"/>
    <n v="582967.57299999997"/>
    <n v="582.96757300000002"/>
    <x v="3"/>
  </r>
  <r>
    <n v="202402"/>
    <x v="42"/>
    <s v="2024"/>
    <s v="02"/>
    <n v="10007000"/>
    <x v="7"/>
    <x v="3"/>
    <n v="1156746"/>
    <n v="1233377083"/>
    <n v="1156.7460000000001"/>
    <n v="1233377.0830000001"/>
    <n v="1233.3770830000001"/>
    <x v="3"/>
  </r>
  <r>
    <n v="202402"/>
    <x v="42"/>
    <s v="2024"/>
    <s v="02"/>
    <n v="10007000"/>
    <x v="7"/>
    <x v="4"/>
    <n v="855637"/>
    <n v="1784383652"/>
    <n v="855.63699999999994"/>
    <n v="1784383.652"/>
    <n v="1784.383652"/>
    <x v="3"/>
  </r>
  <r>
    <n v="202402"/>
    <x v="42"/>
    <s v="2024"/>
    <s v="02"/>
    <n v="10007000"/>
    <x v="7"/>
    <x v="5"/>
    <n v="1577902"/>
    <n v="2091838969"/>
    <n v="1577.902"/>
    <n v="2091838.969"/>
    <n v="2091.8389689999999"/>
    <x v="3"/>
  </r>
  <r>
    <n v="202402"/>
    <x v="42"/>
    <s v="2024"/>
    <s v="02"/>
    <n v="10007000"/>
    <x v="7"/>
    <x v="6"/>
    <n v="926708"/>
    <n v="2409001864"/>
    <n v="926.70799999999997"/>
    <n v="2409001.8640000001"/>
    <n v="2409.0018639999998"/>
    <x v="3"/>
  </r>
  <r>
    <n v="202402"/>
    <x v="42"/>
    <s v="2024"/>
    <s v="02"/>
    <n v="10008000"/>
    <x v="8"/>
    <x v="0"/>
    <n v="578003"/>
    <n v="295230336"/>
    <n v="578.00300000000004"/>
    <n v="295230.33600000001"/>
    <n v="295.23033600000002"/>
    <x v="3"/>
  </r>
  <r>
    <n v="202402"/>
    <x v="42"/>
    <s v="2024"/>
    <s v="02"/>
    <n v="10008000"/>
    <x v="8"/>
    <x v="1"/>
    <n v="45215"/>
    <n v="116500956"/>
    <n v="45.215000000000003"/>
    <n v="116500.95600000001"/>
    <n v="116.500956"/>
    <x v="3"/>
  </r>
  <r>
    <n v="202402"/>
    <x v="42"/>
    <s v="2024"/>
    <s v="02"/>
    <n v="10008000"/>
    <x v="8"/>
    <x v="2"/>
    <n v="61419"/>
    <n v="187568631"/>
    <n v="61.418999999999997"/>
    <n v="187568.63099999999"/>
    <n v="187.56863100000001"/>
    <x v="3"/>
  </r>
  <r>
    <n v="202402"/>
    <x v="42"/>
    <s v="2024"/>
    <s v="02"/>
    <n v="10008000"/>
    <x v="8"/>
    <x v="3"/>
    <n v="392059"/>
    <n v="440497552"/>
    <n v="392.05900000000003"/>
    <n v="440497.55200000003"/>
    <n v="440.49755199999998"/>
    <x v="3"/>
  </r>
  <r>
    <n v="202402"/>
    <x v="42"/>
    <s v="2024"/>
    <s v="02"/>
    <n v="10008000"/>
    <x v="8"/>
    <x v="4"/>
    <n v="415826"/>
    <n v="572145321"/>
    <n v="415.82600000000002"/>
    <n v="572145.321"/>
    <n v="572.14532099999997"/>
    <x v="3"/>
  </r>
  <r>
    <n v="202402"/>
    <x v="42"/>
    <s v="2024"/>
    <s v="02"/>
    <n v="10008000"/>
    <x v="8"/>
    <x v="5"/>
    <n v="520855"/>
    <n v="668541756"/>
    <n v="520.85500000000002"/>
    <n v="668541.75600000005"/>
    <n v="668.54175599999996"/>
    <x v="3"/>
  </r>
  <r>
    <n v="202402"/>
    <x v="42"/>
    <s v="2024"/>
    <s v="02"/>
    <n v="10008000"/>
    <x v="8"/>
    <x v="6"/>
    <n v="305671"/>
    <n v="795955995"/>
    <n v="305.67099999999999"/>
    <n v="795955.995"/>
    <n v="795.95599500000003"/>
    <x v="3"/>
  </r>
  <r>
    <n v="202402"/>
    <x v="42"/>
    <s v="2024"/>
    <s v="02"/>
    <n v="10009000"/>
    <x v="9"/>
    <x v="0"/>
    <n v="709094"/>
    <n v="353503325"/>
    <n v="709.09400000000005"/>
    <n v="353503.32500000001"/>
    <n v="353.50332500000002"/>
    <x v="3"/>
  </r>
  <r>
    <n v="202402"/>
    <x v="42"/>
    <s v="2024"/>
    <s v="02"/>
    <n v="10009000"/>
    <x v="9"/>
    <x v="1"/>
    <n v="61444"/>
    <n v="167303418"/>
    <n v="61.444000000000003"/>
    <n v="167303.41800000001"/>
    <n v="167.30341799999999"/>
    <x v="3"/>
  </r>
  <r>
    <n v="202402"/>
    <x v="42"/>
    <s v="2024"/>
    <s v="02"/>
    <n v="10009000"/>
    <x v="9"/>
    <x v="2"/>
    <n v="81558"/>
    <n v="250900243"/>
    <n v="81.558000000000007"/>
    <n v="250900.24299999999"/>
    <n v="250.90024299999999"/>
    <x v="3"/>
  </r>
  <r>
    <n v="202402"/>
    <x v="42"/>
    <s v="2024"/>
    <s v="02"/>
    <n v="10009000"/>
    <x v="9"/>
    <x v="3"/>
    <n v="540074"/>
    <n v="592831262"/>
    <n v="540.07399999999996"/>
    <n v="592831.26199999999"/>
    <n v="592.83126200000004"/>
    <x v="3"/>
  </r>
  <r>
    <n v="202402"/>
    <x v="42"/>
    <s v="2024"/>
    <s v="02"/>
    <n v="10009000"/>
    <x v="9"/>
    <x v="4"/>
    <n v="439590"/>
    <n v="703288685"/>
    <n v="439.59"/>
    <n v="703288.68500000006"/>
    <n v="703.28868499999999"/>
    <x v="3"/>
  </r>
  <r>
    <n v="202402"/>
    <x v="42"/>
    <s v="2024"/>
    <s v="02"/>
    <n v="10009000"/>
    <x v="9"/>
    <x v="5"/>
    <n v="647599"/>
    <n v="866669382"/>
    <n v="647.59900000000005"/>
    <n v="866669.38199999998"/>
    <n v="866.66938200000004"/>
    <x v="3"/>
  </r>
  <r>
    <n v="202402"/>
    <x v="42"/>
    <s v="2024"/>
    <s v="02"/>
    <n v="10009000"/>
    <x v="9"/>
    <x v="6"/>
    <n v="383586"/>
    <n v="1009785401"/>
    <n v="383.58600000000001"/>
    <n v="1009785.401"/>
    <n v="1009.785401"/>
    <x v="3"/>
  </r>
  <r>
    <n v="202402"/>
    <x v="42"/>
    <s v="2024"/>
    <s v="02"/>
    <n v="10010000"/>
    <x v="10"/>
    <x v="0"/>
    <n v="501895"/>
    <n v="247170327"/>
    <n v="501.89499999999998"/>
    <n v="247170.32699999999"/>
    <n v="247.17032699999999"/>
    <x v="3"/>
  </r>
  <r>
    <n v="202402"/>
    <x v="42"/>
    <s v="2024"/>
    <s v="02"/>
    <n v="10010000"/>
    <x v="10"/>
    <x v="1"/>
    <n v="41475"/>
    <n v="106453563"/>
    <n v="41.475000000000001"/>
    <n v="106453.56299999999"/>
    <n v="106.453563"/>
    <x v="3"/>
  </r>
  <r>
    <n v="202402"/>
    <x v="42"/>
    <s v="2024"/>
    <s v="02"/>
    <n v="10010000"/>
    <x v="10"/>
    <x v="2"/>
    <n v="55922"/>
    <n v="168421216"/>
    <n v="55.921999999999997"/>
    <n v="168421.21599999999"/>
    <n v="168.42121599999999"/>
    <x v="3"/>
  </r>
  <r>
    <n v="202402"/>
    <x v="42"/>
    <s v="2024"/>
    <s v="02"/>
    <n v="10010000"/>
    <x v="10"/>
    <x v="3"/>
    <n v="399346"/>
    <n v="413828867"/>
    <n v="399.346"/>
    <n v="413828.86700000003"/>
    <n v="413.828867"/>
    <x v="3"/>
  </r>
  <r>
    <n v="202402"/>
    <x v="42"/>
    <s v="2024"/>
    <s v="02"/>
    <n v="10010000"/>
    <x v="10"/>
    <x v="4"/>
    <n v="263170"/>
    <n v="481917712"/>
    <n v="263.17"/>
    <n v="481917.712"/>
    <n v="481.91771199999999"/>
    <x v="3"/>
  </r>
  <r>
    <n v="202402"/>
    <x v="42"/>
    <s v="2024"/>
    <s v="02"/>
    <n v="10010000"/>
    <x v="10"/>
    <x v="5"/>
    <n v="490676"/>
    <n v="665289530"/>
    <n v="490.67599999999999"/>
    <n v="665289.53"/>
    <n v="665.28953000000001"/>
    <x v="3"/>
  </r>
  <r>
    <n v="202402"/>
    <x v="42"/>
    <s v="2024"/>
    <s v="02"/>
    <n v="10010000"/>
    <x v="10"/>
    <x v="6"/>
    <n v="277469"/>
    <n v="723397135"/>
    <n v="277.46899999999999"/>
    <n v="723397.13500000001"/>
    <n v="723.39713500000005"/>
    <x v="3"/>
  </r>
  <r>
    <n v="202402"/>
    <x v="42"/>
    <s v="2024"/>
    <s v="02"/>
    <n v="10020000"/>
    <x v="11"/>
    <x v="0"/>
    <n v="528637"/>
    <n v="279079828"/>
    <n v="528.63699999999994"/>
    <n v="279079.82799999998"/>
    <n v="279.07982800000002"/>
    <x v="3"/>
  </r>
  <r>
    <n v="202402"/>
    <x v="42"/>
    <s v="2024"/>
    <s v="02"/>
    <n v="10020000"/>
    <x v="11"/>
    <x v="1"/>
    <n v="38178"/>
    <n v="114868808"/>
    <n v="38.177999999999997"/>
    <n v="114868.808"/>
    <n v="114.868808"/>
    <x v="3"/>
  </r>
  <r>
    <n v="202402"/>
    <x v="42"/>
    <s v="2024"/>
    <s v="02"/>
    <n v="10020000"/>
    <x v="11"/>
    <x v="2"/>
    <n v="55954"/>
    <n v="180215016"/>
    <n v="55.954000000000001"/>
    <n v="180215.016"/>
    <n v="180.21501599999999"/>
    <x v="3"/>
  </r>
  <r>
    <n v="202402"/>
    <x v="42"/>
    <s v="2024"/>
    <s v="02"/>
    <n v="10020000"/>
    <x v="11"/>
    <x v="3"/>
    <n v="307813"/>
    <n v="317774797"/>
    <n v="307.81299999999999"/>
    <n v="317774.79700000002"/>
    <n v="317.77479699999998"/>
    <x v="3"/>
  </r>
  <r>
    <n v="202402"/>
    <x v="42"/>
    <s v="2024"/>
    <s v="02"/>
    <n v="10020000"/>
    <x v="11"/>
    <x v="4"/>
    <n v="223939"/>
    <n v="485655842"/>
    <n v="223.93899999999999"/>
    <n v="485655.842"/>
    <n v="485.65584200000001"/>
    <x v="3"/>
  </r>
  <r>
    <n v="202402"/>
    <x v="42"/>
    <s v="2024"/>
    <s v="02"/>
    <n v="10020000"/>
    <x v="11"/>
    <x v="5"/>
    <n v="492278"/>
    <n v="718319629"/>
    <n v="492.27800000000002"/>
    <n v="718319.62899999996"/>
    <n v="718.31962899999996"/>
    <x v="3"/>
  </r>
  <r>
    <n v="202402"/>
    <x v="42"/>
    <s v="2024"/>
    <s v="02"/>
    <n v="10020000"/>
    <x v="11"/>
    <x v="6"/>
    <n v="252898"/>
    <n v="687072466"/>
    <n v="252.898"/>
    <n v="687072.46600000001"/>
    <n v="687.07246599999996"/>
    <x v="3"/>
  </r>
  <r>
    <n v="202402"/>
    <x v="42"/>
    <s v="2024"/>
    <s v="02"/>
    <n v="67000000"/>
    <x v="12"/>
    <x v="0"/>
    <n v="3867370"/>
    <n v="1952960238"/>
    <n v="3867.37"/>
    <n v="1952960.2379999999"/>
    <n v="1952.9602379999999"/>
    <x v="3"/>
  </r>
  <r>
    <n v="202402"/>
    <x v="42"/>
    <s v="2024"/>
    <s v="02"/>
    <n v="67000000"/>
    <x v="12"/>
    <x v="1"/>
    <n v="253178"/>
    <n v="739344325"/>
    <n v="253.178"/>
    <n v="739344.32499999995"/>
    <n v="739.34432500000003"/>
    <x v="3"/>
  </r>
  <r>
    <n v="202402"/>
    <x v="42"/>
    <s v="2024"/>
    <s v="02"/>
    <n v="67000000"/>
    <x v="12"/>
    <x v="2"/>
    <n v="432870"/>
    <n v="1354118407"/>
    <n v="432.87"/>
    <n v="1354118.4069999999"/>
    <n v="1354.1184069999999"/>
    <x v="3"/>
  </r>
  <r>
    <n v="202402"/>
    <x v="42"/>
    <s v="2024"/>
    <s v="02"/>
    <n v="67000000"/>
    <x v="12"/>
    <x v="3"/>
    <n v="2269180"/>
    <n v="2342620056"/>
    <n v="2269.1799999999998"/>
    <n v="2342620.0559999999"/>
    <n v="2342.6200560000002"/>
    <x v="3"/>
  </r>
  <r>
    <n v="202402"/>
    <x v="42"/>
    <s v="2024"/>
    <s v="02"/>
    <n v="67000000"/>
    <x v="12"/>
    <x v="4"/>
    <n v="1670430"/>
    <n v="3447106156"/>
    <n v="1670.43"/>
    <n v="3447106.156"/>
    <n v="3447.1061559999998"/>
    <x v="3"/>
  </r>
  <r>
    <n v="202402"/>
    <x v="42"/>
    <s v="2024"/>
    <s v="02"/>
    <n v="67000000"/>
    <x v="12"/>
    <x v="5"/>
    <n v="3581680"/>
    <n v="5092221674"/>
    <n v="3581.68"/>
    <n v="5092221.6739999996"/>
    <n v="5092.2216740000003"/>
    <x v="3"/>
  </r>
  <r>
    <n v="202402"/>
    <x v="42"/>
    <s v="2024"/>
    <s v="02"/>
    <n v="67000000"/>
    <x v="12"/>
    <x v="6"/>
    <n v="1922485"/>
    <n v="4898606658"/>
    <n v="1922.4849999999999"/>
    <n v="4898606.6579999998"/>
    <n v="4898.6066579999997"/>
    <x v="3"/>
  </r>
  <r>
    <n v="202402"/>
    <x v="42"/>
    <s v="2024"/>
    <s v="02"/>
    <n v="64000000"/>
    <x v="13"/>
    <x v="0"/>
    <n v="6281037"/>
    <n v="3523586755"/>
    <n v="6281.0370000000003"/>
    <n v="3523586.7549999999"/>
    <n v="3523.5867549999998"/>
    <x v="3"/>
  </r>
  <r>
    <n v="202402"/>
    <x v="42"/>
    <s v="2024"/>
    <s v="02"/>
    <n v="64000000"/>
    <x v="13"/>
    <x v="1"/>
    <n v="378314"/>
    <n v="1097825017"/>
    <n v="378.31400000000002"/>
    <n v="1097825.017"/>
    <n v="1097.8250169999999"/>
    <x v="3"/>
  </r>
  <r>
    <n v="202402"/>
    <x v="42"/>
    <s v="2024"/>
    <s v="02"/>
    <n v="64000000"/>
    <x v="13"/>
    <x v="2"/>
    <n v="660466"/>
    <n v="2169851468"/>
    <n v="660.46600000000001"/>
    <n v="2169851.4679999999"/>
    <n v="2169.8514679999998"/>
    <x v="3"/>
  </r>
  <r>
    <n v="202402"/>
    <x v="42"/>
    <s v="2024"/>
    <s v="02"/>
    <n v="64000000"/>
    <x v="13"/>
    <x v="3"/>
    <n v="3437620"/>
    <n v="3490470714"/>
    <n v="3437.62"/>
    <n v="3490470.7140000002"/>
    <n v="3490.470714"/>
    <x v="3"/>
  </r>
  <r>
    <n v="202402"/>
    <x v="42"/>
    <s v="2024"/>
    <s v="02"/>
    <n v="64000000"/>
    <x v="13"/>
    <x v="4"/>
    <n v="2915729"/>
    <n v="5529327901"/>
    <n v="2915.7289999999998"/>
    <n v="5529327.9009999996"/>
    <n v="5529.3279009999997"/>
    <x v="3"/>
  </r>
  <r>
    <n v="202402"/>
    <x v="42"/>
    <s v="2024"/>
    <s v="02"/>
    <n v="64000000"/>
    <x v="13"/>
    <x v="5"/>
    <n v="5650143"/>
    <n v="8024755862"/>
    <n v="5650.143"/>
    <n v="8024755.8619999997"/>
    <n v="8024.755862"/>
    <x v="3"/>
  </r>
  <r>
    <n v="202402"/>
    <x v="42"/>
    <s v="2024"/>
    <s v="02"/>
    <n v="64000000"/>
    <x v="13"/>
    <x v="6"/>
    <n v="2867899"/>
    <n v="7751049508"/>
    <n v="2867.8989999999999"/>
    <n v="7751049.5080000004"/>
    <n v="7751.0495080000001"/>
    <x v="3"/>
  </r>
  <r>
    <n v="202402"/>
    <x v="42"/>
    <s v="2024"/>
    <s v="02"/>
    <n v="10013000"/>
    <x v="14"/>
    <x v="0"/>
    <n v="895463"/>
    <n v="467630624"/>
    <n v="895.46299999999997"/>
    <n v="467630.62400000001"/>
    <n v="467.63062400000001"/>
    <x v="3"/>
  </r>
  <r>
    <n v="202402"/>
    <x v="42"/>
    <s v="2024"/>
    <s v="02"/>
    <n v="10013000"/>
    <x v="14"/>
    <x v="1"/>
    <n v="69583"/>
    <n v="178165289"/>
    <n v="69.582999999999998"/>
    <n v="178165.28899999999"/>
    <n v="178.165289"/>
    <x v="3"/>
  </r>
  <r>
    <n v="202402"/>
    <x v="42"/>
    <s v="2024"/>
    <s v="02"/>
    <n v="10013000"/>
    <x v="14"/>
    <x v="2"/>
    <n v="110014"/>
    <n v="327002175"/>
    <n v="110.014"/>
    <n v="327002.17499999999"/>
    <n v="327.00217500000002"/>
    <x v="3"/>
  </r>
  <r>
    <n v="202402"/>
    <x v="42"/>
    <s v="2024"/>
    <s v="02"/>
    <n v="10013000"/>
    <x v="14"/>
    <x v="3"/>
    <n v="676204"/>
    <n v="679819735"/>
    <n v="676.20399999999995"/>
    <n v="679819.73499999999"/>
    <n v="679.81973500000004"/>
    <x v="3"/>
  </r>
  <r>
    <n v="202402"/>
    <x v="42"/>
    <s v="2024"/>
    <s v="02"/>
    <n v="10013000"/>
    <x v="14"/>
    <x v="4"/>
    <n v="461905"/>
    <n v="845450707"/>
    <n v="461.90499999999997"/>
    <n v="845450.70700000005"/>
    <n v="845.45070699999997"/>
    <x v="3"/>
  </r>
  <r>
    <n v="202402"/>
    <x v="42"/>
    <s v="2024"/>
    <s v="02"/>
    <n v="10013000"/>
    <x v="14"/>
    <x v="5"/>
    <n v="869628"/>
    <n v="1184585253"/>
    <n v="869.62800000000004"/>
    <n v="1184585.253"/>
    <n v="1184.585253"/>
    <x v="3"/>
  </r>
  <r>
    <n v="202402"/>
    <x v="42"/>
    <s v="2024"/>
    <s v="02"/>
    <n v="10013000"/>
    <x v="14"/>
    <x v="6"/>
    <n v="532811"/>
    <n v="1471982683"/>
    <n v="532.81100000000004"/>
    <n v="1471982.683"/>
    <n v="1471.982683"/>
    <x v="3"/>
  </r>
  <r>
    <n v="202402"/>
    <x v="42"/>
    <s v="2024"/>
    <s v="02"/>
    <n v="10017000"/>
    <x v="15"/>
    <x v="0"/>
    <n v="817355"/>
    <n v="442106562"/>
    <n v="817.35500000000002"/>
    <n v="442106.56199999998"/>
    <n v="442.106562"/>
    <x v="3"/>
  </r>
  <r>
    <n v="202402"/>
    <x v="42"/>
    <s v="2024"/>
    <s v="02"/>
    <n v="10017000"/>
    <x v="15"/>
    <x v="1"/>
    <n v="55949"/>
    <n v="172301336"/>
    <n v="55.948999999999998"/>
    <n v="172301.33600000001"/>
    <n v="172.30133599999999"/>
    <x v="3"/>
  </r>
  <r>
    <n v="202402"/>
    <x v="42"/>
    <s v="2024"/>
    <s v="02"/>
    <n v="10017000"/>
    <x v="15"/>
    <x v="2"/>
    <n v="72360"/>
    <n v="247418037"/>
    <n v="72.36"/>
    <n v="247418.03700000001"/>
    <n v="247.418037"/>
    <x v="3"/>
  </r>
  <r>
    <n v="202402"/>
    <x v="42"/>
    <s v="2024"/>
    <s v="02"/>
    <n v="10017000"/>
    <x v="15"/>
    <x v="3"/>
    <n v="445595"/>
    <n v="428980551"/>
    <n v="445.59500000000003"/>
    <n v="428980.55099999998"/>
    <n v="428.98055099999999"/>
    <x v="3"/>
  </r>
  <r>
    <n v="202402"/>
    <x v="42"/>
    <s v="2024"/>
    <s v="02"/>
    <n v="10017000"/>
    <x v="15"/>
    <x v="4"/>
    <n v="388828"/>
    <n v="722454634"/>
    <n v="388.82799999999997"/>
    <n v="722454.63399999996"/>
    <n v="722.45463400000006"/>
    <x v="3"/>
  </r>
  <r>
    <n v="202402"/>
    <x v="42"/>
    <s v="2024"/>
    <s v="02"/>
    <n v="10017000"/>
    <x v="15"/>
    <x v="5"/>
    <n v="726267"/>
    <n v="905527754"/>
    <n v="726.26700000000005"/>
    <n v="905527.75399999996"/>
    <n v="905.52775399999996"/>
    <x v="3"/>
  </r>
  <r>
    <n v="202402"/>
    <x v="42"/>
    <s v="2024"/>
    <s v="02"/>
    <n v="10017000"/>
    <x v="15"/>
    <x v="6"/>
    <n v="418204"/>
    <n v="938395310"/>
    <n v="418.20400000000001"/>
    <n v="938395.31"/>
    <n v="938.39530999999999"/>
    <x v="3"/>
  </r>
  <r>
    <n v="202402"/>
    <x v="42"/>
    <s v="2024"/>
    <s v="02"/>
    <n v="10002000"/>
    <x v="16"/>
    <x v="0"/>
    <n v="655493"/>
    <n v="319270208"/>
    <n v="655.49300000000005"/>
    <n v="319270.20799999998"/>
    <n v="319.27020800000003"/>
    <x v="3"/>
  </r>
  <r>
    <n v="202402"/>
    <x v="42"/>
    <s v="2024"/>
    <s v="02"/>
    <n v="10002000"/>
    <x v="16"/>
    <x v="1"/>
    <n v="47349"/>
    <n v="136202469"/>
    <n v="47.348999999999997"/>
    <n v="136202.46900000001"/>
    <n v="136.20246900000001"/>
    <x v="3"/>
  </r>
  <r>
    <n v="202402"/>
    <x v="42"/>
    <s v="2024"/>
    <s v="02"/>
    <n v="10002000"/>
    <x v="16"/>
    <x v="2"/>
    <n v="75616"/>
    <n v="239901326"/>
    <n v="75.616"/>
    <n v="239901.326"/>
    <n v="239.90132600000001"/>
    <x v="3"/>
  </r>
  <r>
    <n v="202402"/>
    <x v="42"/>
    <s v="2024"/>
    <s v="02"/>
    <n v="10002000"/>
    <x v="16"/>
    <x v="3"/>
    <n v="397050"/>
    <n v="413445445"/>
    <n v="397.05"/>
    <n v="413445.44500000001"/>
    <n v="413.44544500000001"/>
    <x v="3"/>
  </r>
  <r>
    <n v="202402"/>
    <x v="42"/>
    <s v="2024"/>
    <s v="02"/>
    <n v="10002000"/>
    <x v="16"/>
    <x v="4"/>
    <n v="335858"/>
    <n v="670109110"/>
    <n v="335.858"/>
    <n v="670109.11"/>
    <n v="670.10910999999999"/>
    <x v="3"/>
  </r>
  <r>
    <n v="202402"/>
    <x v="42"/>
    <s v="2024"/>
    <s v="02"/>
    <n v="10002000"/>
    <x v="16"/>
    <x v="5"/>
    <n v="641382"/>
    <n v="787892395"/>
    <n v="641.38199999999995"/>
    <n v="787892.39500000002"/>
    <n v="787.89239499999996"/>
    <x v="3"/>
  </r>
  <r>
    <n v="202402"/>
    <x v="42"/>
    <s v="2024"/>
    <s v="02"/>
    <n v="10002000"/>
    <x v="16"/>
    <x v="6"/>
    <n v="343660"/>
    <n v="854187678"/>
    <n v="343.66"/>
    <n v="854187.67799999996"/>
    <n v="854.18767800000001"/>
    <x v="3"/>
  </r>
  <r>
    <n v="202402"/>
    <x v="42"/>
    <s v="2024"/>
    <s v="02"/>
    <n v="10015000"/>
    <x v="17"/>
    <x v="0"/>
    <n v="452728"/>
    <n v="257312156"/>
    <n v="452.72800000000001"/>
    <n v="257312.15599999999"/>
    <n v="257.31215600000002"/>
    <x v="3"/>
  </r>
  <r>
    <n v="202402"/>
    <x v="42"/>
    <s v="2024"/>
    <s v="02"/>
    <n v="10015000"/>
    <x v="17"/>
    <x v="1"/>
    <n v="33604"/>
    <n v="89094456"/>
    <n v="33.603999999999999"/>
    <n v="89094.456000000006"/>
    <n v="89.094455999999994"/>
    <x v="3"/>
  </r>
  <r>
    <n v="202402"/>
    <x v="42"/>
    <s v="2024"/>
    <s v="02"/>
    <n v="10015000"/>
    <x v="17"/>
    <x v="2"/>
    <n v="55270"/>
    <n v="182041110"/>
    <n v="55.27"/>
    <n v="182041.11"/>
    <n v="182.04111"/>
    <x v="3"/>
  </r>
  <r>
    <n v="202402"/>
    <x v="42"/>
    <s v="2024"/>
    <s v="02"/>
    <n v="10015000"/>
    <x v="17"/>
    <x v="3"/>
    <n v="280907"/>
    <n v="270813590"/>
    <n v="280.90699999999998"/>
    <n v="270813.59000000003"/>
    <n v="270.81358999999998"/>
    <x v="3"/>
  </r>
  <r>
    <n v="202402"/>
    <x v="42"/>
    <s v="2024"/>
    <s v="02"/>
    <n v="10015000"/>
    <x v="17"/>
    <x v="4"/>
    <n v="229041"/>
    <n v="408639391"/>
    <n v="229.041"/>
    <n v="408639.391"/>
    <n v="408.63939099999999"/>
    <x v="3"/>
  </r>
  <r>
    <n v="202402"/>
    <x v="42"/>
    <s v="2024"/>
    <s v="02"/>
    <n v="10015000"/>
    <x v="17"/>
    <x v="5"/>
    <n v="415402"/>
    <n v="521742247"/>
    <n v="415.40199999999999"/>
    <n v="521742.24699999997"/>
    <n v="521.74224700000002"/>
    <x v="3"/>
  </r>
  <r>
    <n v="202402"/>
    <x v="42"/>
    <s v="2024"/>
    <s v="02"/>
    <n v="10015000"/>
    <x v="17"/>
    <x v="6"/>
    <n v="224443"/>
    <n v="582948255"/>
    <n v="224.44300000000001"/>
    <n v="582948.255"/>
    <n v="582.94825500000002"/>
    <x v="3"/>
  </r>
  <r>
    <n v="202402"/>
    <x v="42"/>
    <s v="2024"/>
    <s v="02"/>
    <n v="10014000"/>
    <x v="18"/>
    <x v="0"/>
    <n v="238116"/>
    <n v="119104872"/>
    <n v="238.11600000000001"/>
    <n v="119104.872"/>
    <n v="119.104872"/>
    <x v="3"/>
  </r>
  <r>
    <n v="202402"/>
    <x v="42"/>
    <s v="2024"/>
    <s v="02"/>
    <n v="10014000"/>
    <x v="18"/>
    <x v="1"/>
    <n v="20149"/>
    <n v="51399688"/>
    <n v="20.149000000000001"/>
    <n v="51399.688000000002"/>
    <n v="51.399687999999998"/>
    <x v="3"/>
  </r>
  <r>
    <n v="202402"/>
    <x v="42"/>
    <s v="2024"/>
    <s v="02"/>
    <n v="10014000"/>
    <x v="18"/>
    <x v="2"/>
    <n v="27251"/>
    <n v="88622041"/>
    <n v="27.251000000000001"/>
    <n v="88622.040999999997"/>
    <n v="88.622040999999996"/>
    <x v="3"/>
  </r>
  <r>
    <n v="202402"/>
    <x v="42"/>
    <s v="2024"/>
    <s v="02"/>
    <n v="10014000"/>
    <x v="18"/>
    <x v="3"/>
    <n v="158664"/>
    <n v="154500008"/>
    <n v="158.66399999999999"/>
    <n v="154500.008"/>
    <n v="154.50000800000001"/>
    <x v="3"/>
  </r>
  <r>
    <n v="202402"/>
    <x v="42"/>
    <s v="2024"/>
    <s v="02"/>
    <n v="10014000"/>
    <x v="18"/>
    <x v="4"/>
    <n v="129928"/>
    <n v="200161945"/>
    <n v="129.928"/>
    <n v="200161.94500000001"/>
    <n v="200.161945"/>
    <x v="3"/>
  </r>
  <r>
    <n v="202402"/>
    <x v="42"/>
    <s v="2024"/>
    <s v="02"/>
    <n v="10014000"/>
    <x v="18"/>
    <x v="5"/>
    <n v="211095"/>
    <n v="261950615"/>
    <n v="211.095"/>
    <n v="261950.61499999999"/>
    <n v="261.95061500000003"/>
    <x v="3"/>
  </r>
  <r>
    <n v="202402"/>
    <x v="42"/>
    <s v="2024"/>
    <s v="02"/>
    <n v="10014000"/>
    <x v="18"/>
    <x v="6"/>
    <n v="108703"/>
    <n v="301805990"/>
    <n v="108.703"/>
    <n v="301805.99"/>
    <n v="301.80599000000001"/>
    <x v="3"/>
  </r>
  <r>
    <n v="202402"/>
    <x v="42"/>
    <s v="2024"/>
    <s v="02"/>
    <n v="10016000"/>
    <x v="19"/>
    <x v="0"/>
    <n v="99195"/>
    <n v="48278828"/>
    <n v="99.194999999999993"/>
    <n v="48278.828000000001"/>
    <n v="48.278827999999997"/>
    <x v="3"/>
  </r>
  <r>
    <n v="202402"/>
    <x v="42"/>
    <s v="2024"/>
    <s v="02"/>
    <n v="10016000"/>
    <x v="19"/>
    <x v="1"/>
    <n v="8888"/>
    <n v="28215063"/>
    <n v="8.8879999999999999"/>
    <n v="28215.062999999998"/>
    <n v="28.215063000000001"/>
    <x v="3"/>
  </r>
  <r>
    <n v="202402"/>
    <x v="42"/>
    <s v="2024"/>
    <s v="02"/>
    <n v="10016000"/>
    <x v="19"/>
    <x v="2"/>
    <n v="13212"/>
    <n v="44615771"/>
    <n v="13.212"/>
    <n v="44615.771000000001"/>
    <n v="44.615771000000002"/>
    <x v="3"/>
  </r>
  <r>
    <n v="202402"/>
    <x v="42"/>
    <s v="2024"/>
    <s v="02"/>
    <n v="10016000"/>
    <x v="19"/>
    <x v="3"/>
    <n v="68573"/>
    <n v="86239170"/>
    <n v="68.572999999999993"/>
    <n v="86239.17"/>
    <n v="86.239170000000001"/>
    <x v="3"/>
  </r>
  <r>
    <n v="202402"/>
    <x v="42"/>
    <s v="2024"/>
    <s v="02"/>
    <n v="10016000"/>
    <x v="19"/>
    <x v="4"/>
    <n v="61313"/>
    <n v="95846514"/>
    <n v="61.313000000000002"/>
    <n v="95846.513999999996"/>
    <n v="95.846513999999999"/>
    <x v="3"/>
  </r>
  <r>
    <n v="202402"/>
    <x v="42"/>
    <s v="2024"/>
    <s v="02"/>
    <n v="10016000"/>
    <x v="19"/>
    <x v="5"/>
    <n v="101973"/>
    <n v="125875383"/>
    <n v="101.973"/>
    <n v="125875.383"/>
    <n v="125.875383"/>
    <x v="3"/>
  </r>
  <r>
    <n v="202402"/>
    <x v="42"/>
    <s v="2024"/>
    <s v="02"/>
    <n v="10016000"/>
    <x v="19"/>
    <x v="6"/>
    <n v="48992"/>
    <n v="132702726"/>
    <n v="48.991999999999997"/>
    <n v="132702.726"/>
    <n v="132.70272600000001"/>
    <x v="3"/>
  </r>
  <r>
    <n v="202402"/>
    <x v="42"/>
    <s v="2024"/>
    <s v="02"/>
    <s v="9002000"/>
    <x v="20"/>
    <x v="0"/>
    <n v="91140"/>
    <n v="52867456"/>
    <n v="91.14"/>
    <n v="52867.455999999998"/>
    <n v="52.867455999999997"/>
    <x v="3"/>
  </r>
  <r>
    <n v="202402"/>
    <x v="42"/>
    <s v="2024"/>
    <s v="02"/>
    <s v="9002000"/>
    <x v="20"/>
    <x v="1"/>
    <n v="6142"/>
    <n v="18080104"/>
    <n v="6.1420000000000003"/>
    <n v="18080.103999999999"/>
    <n v="18.080103999999999"/>
    <x v="3"/>
  </r>
  <r>
    <n v="202402"/>
    <x v="42"/>
    <s v="2024"/>
    <s v="02"/>
    <s v="9002000"/>
    <x v="20"/>
    <x v="2"/>
    <n v="10362"/>
    <n v="34417588"/>
    <n v="10.362"/>
    <n v="34417.588000000003"/>
    <n v="34.417588000000002"/>
    <x v="3"/>
  </r>
  <r>
    <n v="202402"/>
    <x v="42"/>
    <s v="2024"/>
    <s v="02"/>
    <s v="9002000"/>
    <x v="20"/>
    <x v="3"/>
    <n v="46360"/>
    <n v="62141607"/>
    <n v="46.36"/>
    <n v="62141.607000000004"/>
    <n v="62.141607"/>
    <x v="3"/>
  </r>
  <r>
    <n v="202402"/>
    <x v="42"/>
    <s v="2024"/>
    <s v="02"/>
    <s v="9002000"/>
    <x v="20"/>
    <x v="4"/>
    <n v="47671"/>
    <n v="85532851"/>
    <n v="47.670999999999999"/>
    <n v="85532.850999999995"/>
    <n v="85.532850999999994"/>
    <x v="3"/>
  </r>
  <r>
    <n v="202402"/>
    <x v="42"/>
    <s v="2024"/>
    <s v="02"/>
    <s v="9002000"/>
    <x v="20"/>
    <x v="5"/>
    <n v="104835"/>
    <n v="121425757"/>
    <n v="104.83499999999999"/>
    <n v="121425.757"/>
    <n v="121.425757"/>
    <x v="3"/>
  </r>
  <r>
    <n v="202402"/>
    <x v="42"/>
    <s v="2024"/>
    <s v="02"/>
    <s v="9002000"/>
    <x v="20"/>
    <x v="6"/>
    <n v="40678"/>
    <n v="103148708"/>
    <n v="40.677999999999997"/>
    <n v="103148.708"/>
    <n v="103.148708"/>
    <x v="3"/>
  </r>
  <r>
    <n v="202402"/>
    <x v="42"/>
    <s v="2024"/>
    <s v="02"/>
    <n v="9007000"/>
    <x v="21"/>
    <x v="0"/>
    <n v="16857"/>
    <n v="8164314"/>
    <n v="16.856999999999999"/>
    <n v="8164.3140000000003"/>
    <n v="8.1643139999999992"/>
    <x v="3"/>
  </r>
  <r>
    <n v="202402"/>
    <x v="42"/>
    <s v="2024"/>
    <s v="02"/>
    <n v="9007000"/>
    <x v="21"/>
    <x v="1"/>
    <n v="1010"/>
    <n v="2883143"/>
    <n v="1.01"/>
    <n v="2883.143"/>
    <n v="2.883143"/>
    <x v="3"/>
  </r>
  <r>
    <n v="202402"/>
    <x v="42"/>
    <s v="2024"/>
    <s v="02"/>
    <n v="9007000"/>
    <x v="21"/>
    <x v="2"/>
    <n v="1845"/>
    <n v="5611001"/>
    <n v="1.845"/>
    <n v="5611.0010000000002"/>
    <n v="5.6110009999999999"/>
    <x v="3"/>
  </r>
  <r>
    <n v="202402"/>
    <x v="42"/>
    <s v="2024"/>
    <s v="02"/>
    <n v="9007000"/>
    <x v="21"/>
    <x v="3"/>
    <n v="10806"/>
    <n v="13509095"/>
    <n v="10.805999999999999"/>
    <n v="13509.094999999999"/>
    <n v="13.509095"/>
    <x v="3"/>
  </r>
  <r>
    <n v="202402"/>
    <x v="42"/>
    <s v="2024"/>
    <s v="02"/>
    <n v="9007000"/>
    <x v="21"/>
    <x v="4"/>
    <n v="10163"/>
    <n v="15865262"/>
    <n v="10.163"/>
    <n v="15865.262000000001"/>
    <n v="15.865262"/>
    <x v="3"/>
  </r>
  <r>
    <n v="202402"/>
    <x v="42"/>
    <s v="2024"/>
    <s v="02"/>
    <n v="9007000"/>
    <x v="21"/>
    <x v="5"/>
    <n v="13441"/>
    <n v="17041579"/>
    <n v="13.441000000000001"/>
    <n v="17041.579000000002"/>
    <n v="17.041578999999999"/>
    <x v="3"/>
  </r>
  <r>
    <n v="202402"/>
    <x v="42"/>
    <s v="2024"/>
    <s v="02"/>
    <n v="9007000"/>
    <x v="21"/>
    <x v="6"/>
    <n v="7566"/>
    <n v="17634954"/>
    <n v="7.5659999999999998"/>
    <n v="17634.954000000002"/>
    <n v="17.634954"/>
    <x v="3"/>
  </r>
  <r>
    <n v="202403"/>
    <x v="43"/>
    <s v="2024"/>
    <s v="03"/>
    <n v="63000000"/>
    <x v="0"/>
    <x v="0"/>
    <n v="13709504"/>
    <n v="7904789760"/>
    <n v="13709.504000000001"/>
    <n v="7904789.7599999998"/>
    <n v="7904.7897599999997"/>
    <x v="3"/>
  </r>
  <r>
    <n v="202403"/>
    <x v="43"/>
    <s v="2024"/>
    <s v="03"/>
    <n v="63000000"/>
    <x v="0"/>
    <x v="1"/>
    <n v="649207"/>
    <n v="2942187050"/>
    <n v="649.20699999999999"/>
    <n v="2942187.05"/>
    <n v="2942.18705"/>
    <x v="3"/>
  </r>
  <r>
    <n v="202403"/>
    <x v="43"/>
    <s v="2024"/>
    <s v="03"/>
    <n v="63000000"/>
    <x v="0"/>
    <x v="2"/>
    <n v="918194"/>
    <n v="4598345933"/>
    <n v="918.19399999999996"/>
    <n v="4598345.9330000002"/>
    <n v="4598.3459329999996"/>
    <x v="3"/>
  </r>
  <r>
    <n v="202403"/>
    <x v="43"/>
    <s v="2024"/>
    <s v="03"/>
    <n v="63000000"/>
    <x v="0"/>
    <x v="3"/>
    <n v="5502361"/>
    <n v="6635524367"/>
    <n v="5502.3609999999999"/>
    <n v="6635524.3669999996"/>
    <n v="6635.524367"/>
    <x v="3"/>
  </r>
  <r>
    <n v="202403"/>
    <x v="43"/>
    <s v="2024"/>
    <s v="03"/>
    <n v="63000000"/>
    <x v="0"/>
    <x v="4"/>
    <n v="4626117"/>
    <n v="12257441824"/>
    <n v="4626.1170000000002"/>
    <n v="12257441.823999999"/>
    <n v="12257.441824"/>
    <x v="3"/>
  </r>
  <r>
    <n v="202403"/>
    <x v="43"/>
    <s v="2024"/>
    <s v="03"/>
    <n v="63000000"/>
    <x v="0"/>
    <x v="5"/>
    <n v="9251458"/>
    <n v="13144075017"/>
    <n v="9251.4580000000005"/>
    <n v="13144075.017000001"/>
    <n v="13144.075016999999"/>
    <x v="3"/>
  </r>
  <r>
    <n v="202403"/>
    <x v="43"/>
    <s v="2024"/>
    <s v="03"/>
    <n v="63000000"/>
    <x v="0"/>
    <x v="6"/>
    <n v="4683500"/>
    <n v="14451107877"/>
    <n v="4683.5"/>
    <n v="14451107.877"/>
    <n v="14451.107877"/>
    <x v="3"/>
  </r>
  <r>
    <n v="202403"/>
    <x v="43"/>
    <s v="2024"/>
    <s v="03"/>
    <n v="65000000"/>
    <x v="1"/>
    <x v="0"/>
    <n v="15547596"/>
    <n v="7402102942"/>
    <n v="15547.596"/>
    <n v="7402102.9419999998"/>
    <n v="7402.1029420000004"/>
    <x v="3"/>
  </r>
  <r>
    <n v="202403"/>
    <x v="43"/>
    <s v="2024"/>
    <s v="03"/>
    <n v="65000000"/>
    <x v="1"/>
    <x v="1"/>
    <n v="835133"/>
    <n v="2643536778"/>
    <n v="835.13300000000004"/>
    <n v="2643536.7779999999"/>
    <n v="2643.5367780000001"/>
    <x v="3"/>
  </r>
  <r>
    <n v="202403"/>
    <x v="43"/>
    <s v="2024"/>
    <s v="03"/>
    <n v="65000000"/>
    <x v="1"/>
    <x v="2"/>
    <n v="1208397"/>
    <n v="4170303170"/>
    <n v="1208.3969999999999"/>
    <n v="4170303.17"/>
    <n v="4170.3031700000001"/>
    <x v="3"/>
  </r>
  <r>
    <n v="202403"/>
    <x v="43"/>
    <s v="2024"/>
    <s v="03"/>
    <n v="65000000"/>
    <x v="1"/>
    <x v="3"/>
    <n v="6862978"/>
    <n v="7557186774"/>
    <n v="6862.9780000000001"/>
    <n v="7557186.7740000002"/>
    <n v="7557.1867739999998"/>
    <x v="3"/>
  </r>
  <r>
    <n v="202403"/>
    <x v="43"/>
    <s v="2024"/>
    <s v="03"/>
    <n v="65000000"/>
    <x v="1"/>
    <x v="4"/>
    <n v="6454464"/>
    <n v="12507910934"/>
    <n v="6454.4639999999999"/>
    <n v="12507910.934"/>
    <n v="12507.910934"/>
    <x v="3"/>
  </r>
  <r>
    <n v="202403"/>
    <x v="43"/>
    <s v="2024"/>
    <s v="03"/>
    <n v="65000000"/>
    <x v="1"/>
    <x v="5"/>
    <n v="12052199"/>
    <n v="14870472114"/>
    <n v="12052.199000000001"/>
    <n v="14870472.114"/>
    <n v="14870.472114"/>
    <x v="3"/>
  </r>
  <r>
    <n v="202403"/>
    <x v="43"/>
    <s v="2024"/>
    <s v="03"/>
    <n v="65000000"/>
    <x v="1"/>
    <x v="6"/>
    <n v="6325193"/>
    <n v="17525927291"/>
    <n v="6325.1930000000002"/>
    <n v="17525927.291000001"/>
    <n v="17525.927291"/>
    <x v="3"/>
  </r>
  <r>
    <n v="202403"/>
    <x v="43"/>
    <s v="2024"/>
    <s v="03"/>
    <n v="68000000"/>
    <x v="2"/>
    <x v="0"/>
    <n v="7042086"/>
    <n v="3245790471"/>
    <n v="7042.0860000000002"/>
    <n v="3245790.4709999999"/>
    <n v="3245.7904709999998"/>
    <x v="3"/>
  </r>
  <r>
    <n v="202403"/>
    <x v="43"/>
    <s v="2024"/>
    <s v="03"/>
    <n v="68000000"/>
    <x v="2"/>
    <x v="1"/>
    <n v="373653"/>
    <n v="1159650163"/>
    <n v="373.65300000000002"/>
    <n v="1159650.1629999999"/>
    <n v="1159.650163"/>
    <x v="3"/>
  </r>
  <r>
    <n v="202403"/>
    <x v="43"/>
    <s v="2024"/>
    <s v="03"/>
    <n v="68000000"/>
    <x v="2"/>
    <x v="2"/>
    <n v="582884"/>
    <n v="1901564062"/>
    <n v="582.88400000000001"/>
    <n v="1901564.0619999999"/>
    <n v="1901.5640619999999"/>
    <x v="3"/>
  </r>
  <r>
    <n v="202403"/>
    <x v="43"/>
    <s v="2024"/>
    <s v="03"/>
    <n v="68000000"/>
    <x v="2"/>
    <x v="3"/>
    <n v="3484005"/>
    <n v="4052274574"/>
    <n v="3484.0050000000001"/>
    <n v="4052274.574"/>
    <n v="4052.274574"/>
    <x v="3"/>
  </r>
  <r>
    <n v="202403"/>
    <x v="43"/>
    <s v="2024"/>
    <s v="03"/>
    <n v="68000000"/>
    <x v="2"/>
    <x v="4"/>
    <n v="3369617"/>
    <n v="5460431845"/>
    <n v="3369.6170000000002"/>
    <n v="5460431.8449999997"/>
    <n v="5460.4318450000001"/>
    <x v="3"/>
  </r>
  <r>
    <n v="202403"/>
    <x v="43"/>
    <s v="2024"/>
    <s v="03"/>
    <n v="68000000"/>
    <x v="2"/>
    <x v="5"/>
    <n v="5302889"/>
    <n v="7224965817"/>
    <n v="5302.8890000000001"/>
    <n v="7224965.8169999998"/>
    <n v="7224.9658170000002"/>
    <x v="3"/>
  </r>
  <r>
    <n v="202403"/>
    <x v="43"/>
    <s v="2024"/>
    <s v="03"/>
    <n v="68000000"/>
    <x v="2"/>
    <x v="6"/>
    <n v="3061855"/>
    <n v="8017739376"/>
    <n v="3061.855"/>
    <n v="8017739.3760000002"/>
    <n v="8017.7393760000004"/>
    <x v="3"/>
  </r>
  <r>
    <n v="202403"/>
    <x v="43"/>
    <s v="2024"/>
    <s v="03"/>
    <n v="10004000"/>
    <x v="3"/>
    <x v="0"/>
    <n v="2058351"/>
    <n v="1010722787"/>
    <n v="2058.3510000000001"/>
    <n v="1010722.787"/>
    <n v="1010.722787"/>
    <x v="3"/>
  </r>
  <r>
    <n v="202403"/>
    <x v="43"/>
    <s v="2024"/>
    <s v="03"/>
    <n v="10004000"/>
    <x v="3"/>
    <x v="1"/>
    <n v="99945"/>
    <n v="339706309"/>
    <n v="99.944999999999993"/>
    <n v="339706.30900000001"/>
    <n v="339.70630899999998"/>
    <x v="3"/>
  </r>
  <r>
    <n v="202403"/>
    <x v="43"/>
    <s v="2024"/>
    <s v="03"/>
    <n v="10004000"/>
    <x v="3"/>
    <x v="2"/>
    <n v="162131"/>
    <n v="642136191"/>
    <n v="162.131"/>
    <n v="642136.19099999999"/>
    <n v="642.13619100000005"/>
    <x v="3"/>
  </r>
  <r>
    <n v="202403"/>
    <x v="43"/>
    <s v="2024"/>
    <s v="03"/>
    <n v="10004000"/>
    <x v="3"/>
    <x v="3"/>
    <n v="965384"/>
    <n v="1245930902"/>
    <n v="965.38400000000001"/>
    <n v="1245930.902"/>
    <n v="1245.9309020000001"/>
    <x v="3"/>
  </r>
  <r>
    <n v="202403"/>
    <x v="43"/>
    <s v="2024"/>
    <s v="03"/>
    <n v="10004000"/>
    <x v="3"/>
    <x v="4"/>
    <n v="1429544"/>
    <n v="1702742442"/>
    <n v="1429.5440000000001"/>
    <n v="1702742.442"/>
    <n v="1702.742442"/>
    <x v="3"/>
  </r>
  <r>
    <n v="202403"/>
    <x v="43"/>
    <s v="2024"/>
    <s v="03"/>
    <n v="10004000"/>
    <x v="3"/>
    <x v="5"/>
    <n v="1481115"/>
    <n v="2060717738"/>
    <n v="1481.115"/>
    <n v="2060717.7379999999"/>
    <n v="2060.7177379999998"/>
    <x v="3"/>
  </r>
  <r>
    <n v="202403"/>
    <x v="43"/>
    <s v="2024"/>
    <s v="03"/>
    <n v="10004000"/>
    <x v="3"/>
    <x v="6"/>
    <n v="870159"/>
    <n v="2237595659"/>
    <n v="870.15899999999999"/>
    <n v="2237595.659"/>
    <n v="2237.5956590000001"/>
    <x v="3"/>
  </r>
  <r>
    <n v="202403"/>
    <x v="43"/>
    <s v="2024"/>
    <s v="03"/>
    <n v="10018000"/>
    <x v="4"/>
    <x v="0"/>
    <n v="1943252"/>
    <n v="932419710"/>
    <n v="1943.252"/>
    <n v="932419.71"/>
    <n v="932.41971000000001"/>
    <x v="3"/>
  </r>
  <r>
    <n v="202403"/>
    <x v="43"/>
    <s v="2024"/>
    <s v="03"/>
    <n v="10018000"/>
    <x v="4"/>
    <x v="1"/>
    <n v="90298"/>
    <n v="313934666"/>
    <n v="90.298000000000002"/>
    <n v="313934.66600000003"/>
    <n v="313.93466599999999"/>
    <x v="3"/>
  </r>
  <r>
    <n v="202403"/>
    <x v="43"/>
    <s v="2024"/>
    <s v="03"/>
    <n v="10018000"/>
    <x v="4"/>
    <x v="2"/>
    <n v="152110"/>
    <n v="628145848"/>
    <n v="152.11000000000001"/>
    <n v="628145.848"/>
    <n v="628.145848"/>
    <x v="3"/>
  </r>
  <r>
    <n v="202403"/>
    <x v="43"/>
    <s v="2024"/>
    <s v="03"/>
    <n v="10018000"/>
    <x v="4"/>
    <x v="3"/>
    <n v="834348"/>
    <n v="1025879205"/>
    <n v="834.34799999999996"/>
    <n v="1025879.205"/>
    <n v="1025.879205"/>
    <x v="3"/>
  </r>
  <r>
    <n v="202403"/>
    <x v="43"/>
    <s v="2024"/>
    <s v="03"/>
    <n v="10018000"/>
    <x v="4"/>
    <x v="4"/>
    <n v="669686"/>
    <n v="1699438292"/>
    <n v="669.68600000000004"/>
    <n v="1699438.2919999999"/>
    <n v="1699.438292"/>
    <x v="3"/>
  </r>
  <r>
    <n v="202403"/>
    <x v="43"/>
    <s v="2024"/>
    <s v="03"/>
    <n v="10018000"/>
    <x v="4"/>
    <x v="5"/>
    <n v="1427725"/>
    <n v="2006177686"/>
    <n v="1427.7249999999999"/>
    <n v="2006177.686"/>
    <n v="2006.177686"/>
    <x v="3"/>
  </r>
  <r>
    <n v="202403"/>
    <x v="43"/>
    <s v="2024"/>
    <s v="03"/>
    <n v="10018000"/>
    <x v="4"/>
    <x v="6"/>
    <n v="800684"/>
    <n v="1972992653"/>
    <n v="800.68399999999997"/>
    <n v="1972992.6529999999"/>
    <n v="1972.992653"/>
    <x v="3"/>
  </r>
  <r>
    <n v="202403"/>
    <x v="43"/>
    <s v="2024"/>
    <s v="03"/>
    <n v="10005000"/>
    <x v="5"/>
    <x v="0"/>
    <n v="988613"/>
    <n v="439031547"/>
    <n v="988.61300000000006"/>
    <n v="439031.54700000002"/>
    <n v="439.03154699999999"/>
    <x v="3"/>
  </r>
  <r>
    <n v="202403"/>
    <x v="43"/>
    <s v="2024"/>
    <s v="03"/>
    <n v="10005000"/>
    <x v="5"/>
    <x v="1"/>
    <n v="62275"/>
    <n v="178770532"/>
    <n v="62.274999999999999"/>
    <n v="178770.53200000001"/>
    <n v="178.770532"/>
    <x v="3"/>
  </r>
  <r>
    <n v="202403"/>
    <x v="43"/>
    <s v="2024"/>
    <s v="03"/>
    <n v="10005000"/>
    <x v="5"/>
    <x v="2"/>
    <n v="93979"/>
    <n v="310499902"/>
    <n v="93.978999999999999"/>
    <n v="310499.902"/>
    <n v="310.49990200000002"/>
    <x v="3"/>
  </r>
  <r>
    <n v="202403"/>
    <x v="43"/>
    <s v="2024"/>
    <s v="03"/>
    <n v="10005000"/>
    <x v="5"/>
    <x v="3"/>
    <n v="627383"/>
    <n v="698577920"/>
    <n v="627.38300000000004"/>
    <n v="698577.92000000004"/>
    <n v="698.57791999999995"/>
    <x v="3"/>
  </r>
  <r>
    <n v="202403"/>
    <x v="43"/>
    <s v="2024"/>
    <s v="03"/>
    <n v="10005000"/>
    <x v="5"/>
    <x v="4"/>
    <n v="427300"/>
    <n v="825319737"/>
    <n v="427.3"/>
    <n v="825319.73699999996"/>
    <n v="825.31973700000003"/>
    <x v="3"/>
  </r>
  <r>
    <n v="202403"/>
    <x v="43"/>
    <s v="2024"/>
    <s v="03"/>
    <n v="10005000"/>
    <x v="5"/>
    <x v="5"/>
    <n v="793614"/>
    <n v="1011075419"/>
    <n v="793.61400000000003"/>
    <n v="1011075.419"/>
    <n v="1011.075419"/>
    <x v="3"/>
  </r>
  <r>
    <n v="202403"/>
    <x v="43"/>
    <s v="2024"/>
    <s v="03"/>
    <n v="10005000"/>
    <x v="5"/>
    <x v="6"/>
    <n v="516003"/>
    <n v="1315043507"/>
    <n v="516.00300000000004"/>
    <n v="1315043.507"/>
    <n v="1315.0435070000001"/>
    <x v="3"/>
  </r>
  <r>
    <n v="202403"/>
    <x v="43"/>
    <s v="2024"/>
    <s v="03"/>
    <n v="66000000"/>
    <x v="6"/>
    <x v="0"/>
    <n v="9124541"/>
    <n v="4543047993"/>
    <n v="9124.5409999999993"/>
    <n v="4543047.9929999998"/>
    <n v="4543.0479930000001"/>
    <x v="3"/>
  </r>
  <r>
    <n v="202403"/>
    <x v="43"/>
    <s v="2024"/>
    <s v="03"/>
    <n v="66000000"/>
    <x v="6"/>
    <x v="1"/>
    <n v="514006"/>
    <n v="1725036043"/>
    <n v="514.00599999999997"/>
    <n v="1725036.0430000001"/>
    <n v="1725.0360430000001"/>
    <x v="3"/>
  </r>
  <r>
    <n v="202403"/>
    <x v="43"/>
    <s v="2024"/>
    <s v="03"/>
    <n v="66000000"/>
    <x v="6"/>
    <x v="2"/>
    <n v="761440"/>
    <n v="2624532277"/>
    <n v="761.44"/>
    <n v="2624532.2769999998"/>
    <n v="2624.5322769999998"/>
    <x v="3"/>
  </r>
  <r>
    <n v="202403"/>
    <x v="43"/>
    <s v="2024"/>
    <s v="03"/>
    <n v="66000000"/>
    <x v="6"/>
    <x v="3"/>
    <n v="4557998"/>
    <n v="5265298330"/>
    <n v="4557.9979999999996"/>
    <n v="5265298.33"/>
    <n v="5265.2983299999996"/>
    <x v="3"/>
  </r>
  <r>
    <n v="202403"/>
    <x v="43"/>
    <s v="2024"/>
    <s v="03"/>
    <n v="66000000"/>
    <x v="6"/>
    <x v="4"/>
    <n v="3352834"/>
    <n v="7427868070"/>
    <n v="3352.8339999999998"/>
    <n v="7427868.0700000003"/>
    <n v="7427.8680700000004"/>
    <x v="3"/>
  </r>
  <r>
    <n v="202403"/>
    <x v="43"/>
    <s v="2024"/>
    <s v="03"/>
    <n v="66000000"/>
    <x v="6"/>
    <x v="5"/>
    <n v="6943925"/>
    <n v="10006572217"/>
    <n v="6943.9250000000002"/>
    <n v="10006572.217"/>
    <n v="10006.572217000001"/>
    <x v="3"/>
  </r>
  <r>
    <n v="202403"/>
    <x v="43"/>
    <s v="2024"/>
    <s v="03"/>
    <n v="66000000"/>
    <x v="6"/>
    <x v="6"/>
    <n v="3669669"/>
    <n v="10760046018"/>
    <n v="3669.6689999999999"/>
    <n v="10760046.017999999"/>
    <n v="10760.046017999999"/>
    <x v="3"/>
  </r>
  <r>
    <n v="202403"/>
    <x v="43"/>
    <s v="2024"/>
    <s v="03"/>
    <n v="10007000"/>
    <x v="7"/>
    <x v="0"/>
    <n v="1998129"/>
    <n v="922073515"/>
    <n v="1998.1289999999999"/>
    <n v="922073.51500000001"/>
    <n v="922.07351500000004"/>
    <x v="3"/>
  </r>
  <r>
    <n v="202403"/>
    <x v="43"/>
    <s v="2024"/>
    <s v="03"/>
    <n v="10007000"/>
    <x v="7"/>
    <x v="1"/>
    <n v="144280"/>
    <n v="392031223"/>
    <n v="144.28"/>
    <n v="392031.223"/>
    <n v="392.03122300000001"/>
    <x v="3"/>
  </r>
  <r>
    <n v="202403"/>
    <x v="43"/>
    <s v="2024"/>
    <s v="03"/>
    <n v="10007000"/>
    <x v="7"/>
    <x v="2"/>
    <n v="197588"/>
    <n v="583727738"/>
    <n v="197.58799999999999"/>
    <n v="583727.73800000001"/>
    <n v="583.72773800000004"/>
    <x v="3"/>
  </r>
  <r>
    <n v="202403"/>
    <x v="43"/>
    <s v="2024"/>
    <s v="03"/>
    <n v="10007000"/>
    <x v="7"/>
    <x v="3"/>
    <n v="1285065"/>
    <n v="1476418034"/>
    <n v="1285.0650000000001"/>
    <n v="1476418.034"/>
    <n v="1476.418034"/>
    <x v="3"/>
  </r>
  <r>
    <n v="202403"/>
    <x v="43"/>
    <s v="2024"/>
    <s v="03"/>
    <n v="10007000"/>
    <x v="7"/>
    <x v="4"/>
    <n v="815292"/>
    <n v="1632894330"/>
    <n v="815.29200000000003"/>
    <n v="1632894.33"/>
    <n v="1632.8943300000001"/>
    <x v="3"/>
  </r>
  <r>
    <n v="202403"/>
    <x v="43"/>
    <s v="2024"/>
    <s v="03"/>
    <n v="10007000"/>
    <x v="7"/>
    <x v="5"/>
    <n v="1658763"/>
    <n v="2177345206"/>
    <n v="1658.7629999999999"/>
    <n v="2177345.2059999998"/>
    <n v="2177.345206"/>
    <x v="3"/>
  </r>
  <r>
    <n v="202403"/>
    <x v="43"/>
    <s v="2024"/>
    <s v="03"/>
    <n v="10007000"/>
    <x v="7"/>
    <x v="6"/>
    <n v="999391"/>
    <n v="2848444796"/>
    <n v="999.39099999999996"/>
    <n v="2848444.7960000001"/>
    <n v="2848.4447960000002"/>
    <x v="3"/>
  </r>
  <r>
    <n v="202403"/>
    <x v="43"/>
    <s v="2024"/>
    <s v="03"/>
    <n v="10008000"/>
    <x v="8"/>
    <x v="0"/>
    <n v="644655"/>
    <n v="292234394"/>
    <n v="644.65499999999997"/>
    <n v="292234.39399999997"/>
    <n v="292.23439400000001"/>
    <x v="3"/>
  </r>
  <r>
    <n v="202403"/>
    <x v="43"/>
    <s v="2024"/>
    <s v="03"/>
    <n v="10008000"/>
    <x v="8"/>
    <x v="1"/>
    <n v="47092"/>
    <n v="121569900"/>
    <n v="47.091999999999999"/>
    <n v="121569.9"/>
    <n v="121.5699"/>
    <x v="3"/>
  </r>
  <r>
    <n v="202403"/>
    <x v="43"/>
    <s v="2024"/>
    <s v="03"/>
    <n v="10008000"/>
    <x v="8"/>
    <x v="2"/>
    <n v="65229"/>
    <n v="202827390"/>
    <n v="65.228999999999999"/>
    <n v="202827.39"/>
    <n v="202.82739000000001"/>
    <x v="3"/>
  </r>
  <r>
    <n v="202403"/>
    <x v="43"/>
    <s v="2024"/>
    <s v="03"/>
    <n v="10008000"/>
    <x v="8"/>
    <x v="3"/>
    <n v="438939"/>
    <n v="503372311"/>
    <n v="438.93900000000002"/>
    <n v="503372.31099999999"/>
    <n v="503.37231100000002"/>
    <x v="3"/>
  </r>
  <r>
    <n v="202403"/>
    <x v="43"/>
    <s v="2024"/>
    <s v="03"/>
    <n v="10008000"/>
    <x v="8"/>
    <x v="4"/>
    <n v="397014"/>
    <n v="554215915"/>
    <n v="397.01400000000001"/>
    <n v="554215.91500000004"/>
    <n v="554.215915"/>
    <x v="3"/>
  </r>
  <r>
    <n v="202403"/>
    <x v="43"/>
    <s v="2024"/>
    <s v="03"/>
    <n v="10008000"/>
    <x v="8"/>
    <x v="5"/>
    <n v="561672"/>
    <n v="709836026"/>
    <n v="561.67200000000003"/>
    <n v="709836.02599999995"/>
    <n v="709.83602599999995"/>
    <x v="3"/>
  </r>
  <r>
    <n v="202403"/>
    <x v="43"/>
    <s v="2024"/>
    <s v="03"/>
    <n v="10008000"/>
    <x v="8"/>
    <x v="6"/>
    <n v="357334"/>
    <n v="941931894"/>
    <n v="357.334"/>
    <n v="941931.89399999997"/>
    <n v="941.93189400000006"/>
    <x v="3"/>
  </r>
  <r>
    <n v="202403"/>
    <x v="43"/>
    <s v="2024"/>
    <s v="03"/>
    <n v="10009000"/>
    <x v="9"/>
    <x v="0"/>
    <n v="799276"/>
    <n v="354713154"/>
    <n v="799.27599999999995"/>
    <n v="354713.15399999998"/>
    <n v="354.71315399999997"/>
    <x v="3"/>
  </r>
  <r>
    <n v="202403"/>
    <x v="43"/>
    <s v="2024"/>
    <s v="03"/>
    <n v="10009000"/>
    <x v="9"/>
    <x v="1"/>
    <n v="64262"/>
    <n v="169033474"/>
    <n v="64.262"/>
    <n v="169033.47399999999"/>
    <n v="169.03347400000001"/>
    <x v="3"/>
  </r>
  <r>
    <n v="202403"/>
    <x v="43"/>
    <s v="2024"/>
    <s v="03"/>
    <n v="10009000"/>
    <x v="9"/>
    <x v="2"/>
    <n v="84879"/>
    <n v="245018558"/>
    <n v="84.879000000000005"/>
    <n v="245018.55799999999"/>
    <n v="245.01855800000001"/>
    <x v="3"/>
  </r>
  <r>
    <n v="202403"/>
    <x v="43"/>
    <s v="2024"/>
    <s v="03"/>
    <n v="10009000"/>
    <x v="9"/>
    <x v="3"/>
    <n v="605122"/>
    <n v="690499537"/>
    <n v="605.12199999999996"/>
    <n v="690499.53700000001"/>
    <n v="690.49953700000003"/>
    <x v="3"/>
  </r>
  <r>
    <n v="202403"/>
    <x v="43"/>
    <s v="2024"/>
    <s v="03"/>
    <n v="10009000"/>
    <x v="9"/>
    <x v="4"/>
    <n v="422069"/>
    <n v="666113163"/>
    <n v="422.06900000000002"/>
    <n v="666113.16299999994"/>
    <n v="666.11316299999999"/>
    <x v="3"/>
  </r>
  <r>
    <n v="202403"/>
    <x v="43"/>
    <s v="2024"/>
    <s v="03"/>
    <n v="10009000"/>
    <x v="9"/>
    <x v="5"/>
    <n v="688324"/>
    <n v="883239505"/>
    <n v="688.32399999999996"/>
    <n v="883239.505"/>
    <n v="883.23950500000001"/>
    <x v="3"/>
  </r>
  <r>
    <n v="202403"/>
    <x v="43"/>
    <s v="2024"/>
    <s v="03"/>
    <n v="10009000"/>
    <x v="9"/>
    <x v="6"/>
    <n v="422078"/>
    <n v="1215142122"/>
    <n v="422.07799999999997"/>
    <n v="1215142.122"/>
    <n v="1215.142122"/>
    <x v="3"/>
  </r>
  <r>
    <n v="202403"/>
    <x v="43"/>
    <s v="2024"/>
    <s v="03"/>
    <n v="10010000"/>
    <x v="10"/>
    <x v="0"/>
    <n v="565277"/>
    <n v="245454194"/>
    <n v="565.27700000000004"/>
    <n v="245454.19399999999"/>
    <n v="245.454194"/>
    <x v="3"/>
  </r>
  <r>
    <n v="202403"/>
    <x v="43"/>
    <s v="2024"/>
    <s v="03"/>
    <n v="10010000"/>
    <x v="10"/>
    <x v="1"/>
    <n v="43915"/>
    <n v="113220111"/>
    <n v="43.914999999999999"/>
    <n v="113220.111"/>
    <n v="113.220111"/>
    <x v="3"/>
  </r>
  <r>
    <n v="202403"/>
    <x v="43"/>
    <s v="2024"/>
    <s v="03"/>
    <n v="10010000"/>
    <x v="10"/>
    <x v="2"/>
    <n v="59195"/>
    <n v="177646825"/>
    <n v="59.195"/>
    <n v="177646.82500000001"/>
    <n v="177.64682500000001"/>
    <x v="3"/>
  </r>
  <r>
    <n v="202403"/>
    <x v="43"/>
    <s v="2024"/>
    <s v="03"/>
    <n v="10010000"/>
    <x v="10"/>
    <x v="3"/>
    <n v="447392"/>
    <n v="480547003"/>
    <n v="447.392"/>
    <n v="480547.00300000003"/>
    <n v="480.54700300000002"/>
    <x v="3"/>
  </r>
  <r>
    <n v="202403"/>
    <x v="43"/>
    <s v="2024"/>
    <s v="03"/>
    <n v="10010000"/>
    <x v="10"/>
    <x v="4"/>
    <n v="261591"/>
    <n v="456996533"/>
    <n v="261.59100000000001"/>
    <n v="456996.533"/>
    <n v="456.996533"/>
    <x v="3"/>
  </r>
  <r>
    <n v="202403"/>
    <x v="43"/>
    <s v="2024"/>
    <s v="03"/>
    <n v="10010000"/>
    <x v="10"/>
    <x v="5"/>
    <n v="518301"/>
    <n v="670173771"/>
    <n v="518.30100000000004"/>
    <n v="670173.77099999995"/>
    <n v="670.17377099999999"/>
    <x v="3"/>
  </r>
  <r>
    <n v="202403"/>
    <x v="43"/>
    <s v="2024"/>
    <s v="03"/>
    <n v="10010000"/>
    <x v="10"/>
    <x v="6"/>
    <n v="303153"/>
    <n v="884051379"/>
    <n v="303.15300000000002"/>
    <n v="884051.37899999996"/>
    <n v="884.051379"/>
    <x v="3"/>
  </r>
  <r>
    <n v="202403"/>
    <x v="43"/>
    <s v="2024"/>
    <s v="03"/>
    <n v="10020000"/>
    <x v="11"/>
    <x v="0"/>
    <n v="580793"/>
    <n v="267298961"/>
    <n v="580.79300000000001"/>
    <n v="267298.96100000001"/>
    <n v="267.29896100000002"/>
    <x v="3"/>
  </r>
  <r>
    <n v="202403"/>
    <x v="43"/>
    <s v="2024"/>
    <s v="03"/>
    <n v="10020000"/>
    <x v="11"/>
    <x v="1"/>
    <n v="39997"/>
    <n v="121458744"/>
    <n v="39.997"/>
    <n v="121458.74400000001"/>
    <n v="121.458744"/>
    <x v="3"/>
  </r>
  <r>
    <n v="202403"/>
    <x v="43"/>
    <s v="2024"/>
    <s v="03"/>
    <n v="10020000"/>
    <x v="11"/>
    <x v="2"/>
    <n v="57232"/>
    <n v="180162890"/>
    <n v="57.231999999999999"/>
    <n v="180162.89"/>
    <n v="180.16289"/>
    <x v="3"/>
  </r>
  <r>
    <n v="202403"/>
    <x v="43"/>
    <s v="2024"/>
    <s v="03"/>
    <n v="10020000"/>
    <x v="11"/>
    <x v="3"/>
    <n v="343349"/>
    <n v="393472215"/>
    <n v="343.34899999999999"/>
    <n v="393472.21500000003"/>
    <n v="393.47221500000001"/>
    <x v="3"/>
  </r>
  <r>
    <n v="202403"/>
    <x v="43"/>
    <s v="2024"/>
    <s v="03"/>
    <n v="10020000"/>
    <x v="11"/>
    <x v="4"/>
    <n v="228339"/>
    <n v="502113480"/>
    <n v="228.339"/>
    <n v="502113.48"/>
    <n v="502.11347999999998"/>
    <x v="3"/>
  </r>
  <r>
    <n v="202403"/>
    <x v="43"/>
    <s v="2024"/>
    <s v="03"/>
    <n v="10020000"/>
    <x v="11"/>
    <x v="5"/>
    <n v="513966"/>
    <n v="730448849"/>
    <n v="513.96600000000001"/>
    <n v="730448.84900000005"/>
    <n v="730.448849"/>
    <x v="3"/>
  </r>
  <r>
    <n v="202403"/>
    <x v="43"/>
    <s v="2024"/>
    <s v="03"/>
    <n v="10020000"/>
    <x v="11"/>
    <x v="6"/>
    <n v="276661"/>
    <n v="802817552"/>
    <n v="276.661"/>
    <n v="802817.55200000003"/>
    <n v="802.81755199999998"/>
    <x v="3"/>
  </r>
  <r>
    <n v="202403"/>
    <x v="43"/>
    <s v="2024"/>
    <s v="03"/>
    <n v="67000000"/>
    <x v="12"/>
    <x v="0"/>
    <n v="4236079"/>
    <n v="1894545462"/>
    <n v="4236.0789999999997"/>
    <n v="1894545.4620000001"/>
    <n v="1894.545462"/>
    <x v="3"/>
  </r>
  <r>
    <n v="202403"/>
    <x v="43"/>
    <s v="2024"/>
    <s v="03"/>
    <n v="67000000"/>
    <x v="12"/>
    <x v="1"/>
    <n v="274842"/>
    <n v="782408324"/>
    <n v="274.84199999999998"/>
    <n v="782408.32400000002"/>
    <n v="782.40832399999999"/>
    <x v="3"/>
  </r>
  <r>
    <n v="202403"/>
    <x v="43"/>
    <s v="2024"/>
    <s v="03"/>
    <n v="67000000"/>
    <x v="12"/>
    <x v="2"/>
    <n v="439793"/>
    <n v="1375126950"/>
    <n v="439.79300000000001"/>
    <n v="1375126.95"/>
    <n v="1375.1269500000001"/>
    <x v="3"/>
  </r>
  <r>
    <n v="202403"/>
    <x v="43"/>
    <s v="2024"/>
    <s v="03"/>
    <n v="67000000"/>
    <x v="12"/>
    <x v="3"/>
    <n v="2494436"/>
    <n v="2775956300"/>
    <n v="2494.4360000000001"/>
    <n v="2775956.3"/>
    <n v="2775.9562999999998"/>
    <x v="3"/>
  </r>
  <r>
    <n v="202403"/>
    <x v="43"/>
    <s v="2024"/>
    <s v="03"/>
    <n v="67000000"/>
    <x v="12"/>
    <x v="4"/>
    <n v="1691130"/>
    <n v="3428326416"/>
    <n v="1691.13"/>
    <n v="3428326.4160000002"/>
    <n v="3428.3264159999999"/>
    <x v="3"/>
  </r>
  <r>
    <n v="202403"/>
    <x v="43"/>
    <s v="2024"/>
    <s v="03"/>
    <n v="67000000"/>
    <x v="12"/>
    <x v="5"/>
    <n v="3636824"/>
    <n v="4778518382"/>
    <n v="3636.8240000000001"/>
    <n v="4778518.3820000002"/>
    <n v="4778.5183820000002"/>
    <x v="3"/>
  </r>
  <r>
    <n v="202403"/>
    <x v="43"/>
    <s v="2024"/>
    <s v="03"/>
    <n v="67000000"/>
    <x v="12"/>
    <x v="6"/>
    <n v="2075795"/>
    <n v="5664766796"/>
    <n v="2075.7950000000001"/>
    <n v="5664766.7960000001"/>
    <n v="5664.7667959999999"/>
    <x v="3"/>
  </r>
  <r>
    <n v="202403"/>
    <x v="43"/>
    <s v="2024"/>
    <s v="03"/>
    <n v="64000000"/>
    <x v="13"/>
    <x v="0"/>
    <n v="6860662"/>
    <n v="3387795146"/>
    <n v="6860.6620000000003"/>
    <n v="3387795.1460000002"/>
    <n v="3387.7951459999999"/>
    <x v="3"/>
  </r>
  <r>
    <n v="202403"/>
    <x v="43"/>
    <s v="2024"/>
    <s v="03"/>
    <n v="64000000"/>
    <x v="13"/>
    <x v="1"/>
    <n v="411299"/>
    <n v="1242095597"/>
    <n v="411.29899999999998"/>
    <n v="1242095.5970000001"/>
    <n v="1242.095597"/>
    <x v="3"/>
  </r>
  <r>
    <n v="202403"/>
    <x v="43"/>
    <s v="2024"/>
    <s v="03"/>
    <n v="64000000"/>
    <x v="13"/>
    <x v="2"/>
    <n v="681817"/>
    <n v="2261784359"/>
    <n v="681.81700000000001"/>
    <n v="2261784.3590000002"/>
    <n v="2261.7843590000002"/>
    <x v="3"/>
  </r>
  <r>
    <n v="202403"/>
    <x v="43"/>
    <s v="2024"/>
    <s v="03"/>
    <n v="64000000"/>
    <x v="13"/>
    <x v="3"/>
    <n v="3785645"/>
    <n v="4177150793"/>
    <n v="3785.645"/>
    <n v="4177150.7930000001"/>
    <n v="4177.1507929999998"/>
    <x v="3"/>
  </r>
  <r>
    <n v="202403"/>
    <x v="43"/>
    <s v="2024"/>
    <s v="03"/>
    <n v="64000000"/>
    <x v="13"/>
    <x v="4"/>
    <n v="2924810"/>
    <n v="5585093145"/>
    <n v="2924.81"/>
    <n v="5585093.1449999996"/>
    <n v="5585.0931449999998"/>
    <x v="3"/>
  </r>
  <r>
    <n v="202403"/>
    <x v="43"/>
    <s v="2024"/>
    <s v="03"/>
    <n v="64000000"/>
    <x v="13"/>
    <x v="5"/>
    <n v="5845635"/>
    <n v="7908842244"/>
    <n v="5845.6350000000002"/>
    <n v="7908842.2439999999"/>
    <n v="7908.8422440000004"/>
    <x v="3"/>
  </r>
  <r>
    <n v="202403"/>
    <x v="43"/>
    <s v="2024"/>
    <s v="03"/>
    <n v="64000000"/>
    <x v="13"/>
    <x v="6"/>
    <n v="3178530"/>
    <n v="8875123257"/>
    <n v="3178.53"/>
    <n v="8875123.2569999993"/>
    <n v="8875.1232569999993"/>
    <x v="3"/>
  </r>
  <r>
    <n v="202403"/>
    <x v="43"/>
    <s v="2024"/>
    <s v="03"/>
    <n v="10013000"/>
    <x v="14"/>
    <x v="0"/>
    <n v="996598"/>
    <n v="456996616"/>
    <n v="996.59799999999996"/>
    <n v="456996.61599999998"/>
    <n v="456.99661600000002"/>
    <x v="3"/>
  </r>
  <r>
    <n v="202403"/>
    <x v="43"/>
    <s v="2024"/>
    <s v="03"/>
    <n v="10013000"/>
    <x v="14"/>
    <x v="1"/>
    <n v="73671"/>
    <n v="188817062"/>
    <n v="73.671000000000006"/>
    <n v="188817.06200000001"/>
    <n v="188.81706199999999"/>
    <x v="3"/>
  </r>
  <r>
    <n v="202403"/>
    <x v="43"/>
    <s v="2024"/>
    <s v="03"/>
    <n v="10013000"/>
    <x v="14"/>
    <x v="2"/>
    <n v="114107"/>
    <n v="327480114"/>
    <n v="114.107"/>
    <n v="327480.114"/>
    <n v="327.48011400000001"/>
    <x v="3"/>
  </r>
  <r>
    <n v="202403"/>
    <x v="43"/>
    <s v="2024"/>
    <s v="03"/>
    <n v="10013000"/>
    <x v="14"/>
    <x v="3"/>
    <n v="753765"/>
    <n v="813112856"/>
    <n v="753.76499999999999"/>
    <n v="813112.85600000003"/>
    <n v="813.11285599999997"/>
    <x v="3"/>
  </r>
  <r>
    <n v="202403"/>
    <x v="43"/>
    <s v="2024"/>
    <s v="03"/>
    <n v="10013000"/>
    <x v="14"/>
    <x v="4"/>
    <n v="467535"/>
    <n v="842908905"/>
    <n v="467.53500000000003"/>
    <n v="842908.90500000003"/>
    <n v="842.908905"/>
    <x v="3"/>
  </r>
  <r>
    <n v="202403"/>
    <x v="43"/>
    <s v="2024"/>
    <s v="03"/>
    <n v="10013000"/>
    <x v="14"/>
    <x v="5"/>
    <n v="914628"/>
    <n v="1159637231"/>
    <n v="914.62800000000004"/>
    <n v="1159637.2309999999"/>
    <n v="1159.6372309999999"/>
    <x v="3"/>
  </r>
  <r>
    <n v="202403"/>
    <x v="43"/>
    <s v="2024"/>
    <s v="03"/>
    <n v="10013000"/>
    <x v="14"/>
    <x v="6"/>
    <n v="568309"/>
    <n v="1675957144"/>
    <n v="568.30899999999997"/>
    <n v="1675957.1440000001"/>
    <n v="1675.957144"/>
    <x v="3"/>
  </r>
  <r>
    <n v="202403"/>
    <x v="43"/>
    <s v="2024"/>
    <s v="03"/>
    <n v="10017000"/>
    <x v="15"/>
    <x v="0"/>
    <n v="906991"/>
    <n v="424370709"/>
    <n v="906.99099999999999"/>
    <n v="424370.70899999997"/>
    <n v="424.37070899999998"/>
    <x v="3"/>
  </r>
  <r>
    <n v="202403"/>
    <x v="43"/>
    <s v="2024"/>
    <s v="03"/>
    <n v="10017000"/>
    <x v="15"/>
    <x v="1"/>
    <n v="57931"/>
    <n v="165851865"/>
    <n v="57.930999999999997"/>
    <n v="165851.86499999999"/>
    <n v="165.851865"/>
    <x v="3"/>
  </r>
  <r>
    <n v="202403"/>
    <x v="43"/>
    <s v="2024"/>
    <s v="03"/>
    <n v="10017000"/>
    <x v="15"/>
    <x v="2"/>
    <n v="74155"/>
    <n v="253227770"/>
    <n v="74.155000000000001"/>
    <n v="253227.77"/>
    <n v="253.22776999999999"/>
    <x v="3"/>
  </r>
  <r>
    <n v="202403"/>
    <x v="43"/>
    <s v="2024"/>
    <s v="03"/>
    <n v="10017000"/>
    <x v="15"/>
    <x v="3"/>
    <n v="496189"/>
    <n v="505695118"/>
    <n v="496.18900000000002"/>
    <n v="505695.11800000002"/>
    <n v="505.69511799999998"/>
    <x v="3"/>
  </r>
  <r>
    <n v="202403"/>
    <x v="43"/>
    <s v="2024"/>
    <s v="03"/>
    <n v="10017000"/>
    <x v="15"/>
    <x v="4"/>
    <n v="380961"/>
    <n v="709013303"/>
    <n v="380.96100000000001"/>
    <n v="709013.30299999996"/>
    <n v="709.01330299999995"/>
    <x v="3"/>
  </r>
  <r>
    <n v="202403"/>
    <x v="43"/>
    <s v="2024"/>
    <s v="03"/>
    <n v="10017000"/>
    <x v="15"/>
    <x v="5"/>
    <n v="764218"/>
    <n v="882709994"/>
    <n v="764.21799999999996"/>
    <n v="882709.99399999995"/>
    <n v="882.70999400000005"/>
    <x v="3"/>
  </r>
  <r>
    <n v="202403"/>
    <x v="43"/>
    <s v="2024"/>
    <s v="03"/>
    <n v="10017000"/>
    <x v="15"/>
    <x v="6"/>
    <n v="454329"/>
    <n v="1157693308"/>
    <n v="454.32900000000001"/>
    <n v="1157693.308"/>
    <n v="1157.6933079999999"/>
    <x v="3"/>
  </r>
  <r>
    <n v="202403"/>
    <x v="43"/>
    <s v="2024"/>
    <s v="03"/>
    <n v="10002000"/>
    <x v="16"/>
    <x v="0"/>
    <n v="739761"/>
    <n v="325849891"/>
    <n v="739.76099999999997"/>
    <n v="325849.891"/>
    <n v="325.84989100000001"/>
    <x v="3"/>
  </r>
  <r>
    <n v="202403"/>
    <x v="43"/>
    <s v="2024"/>
    <s v="03"/>
    <n v="10002000"/>
    <x v="16"/>
    <x v="1"/>
    <n v="50406"/>
    <n v="147104901"/>
    <n v="50.405999999999999"/>
    <n v="147104.90100000001"/>
    <n v="147.10490100000001"/>
    <x v="3"/>
  </r>
  <r>
    <n v="202403"/>
    <x v="43"/>
    <s v="2024"/>
    <s v="03"/>
    <n v="10002000"/>
    <x v="16"/>
    <x v="2"/>
    <n v="78369"/>
    <n v="245991377"/>
    <n v="78.369"/>
    <n v="245991.37700000001"/>
    <n v="245.991377"/>
    <x v="3"/>
  </r>
  <r>
    <n v="202403"/>
    <x v="43"/>
    <s v="2024"/>
    <s v="03"/>
    <n v="10002000"/>
    <x v="16"/>
    <x v="3"/>
    <n v="442408"/>
    <n v="495449412"/>
    <n v="442.40800000000002"/>
    <n v="495449.41200000001"/>
    <n v="495.449412"/>
    <x v="3"/>
  </r>
  <r>
    <n v="202403"/>
    <x v="43"/>
    <s v="2024"/>
    <s v="03"/>
    <n v="10002000"/>
    <x v="16"/>
    <x v="4"/>
    <n v="343595"/>
    <n v="629137747"/>
    <n v="343.59500000000003"/>
    <n v="629137.74699999997"/>
    <n v="629.13774699999999"/>
    <x v="3"/>
  </r>
  <r>
    <n v="202403"/>
    <x v="43"/>
    <s v="2024"/>
    <s v="03"/>
    <n v="10002000"/>
    <x v="16"/>
    <x v="5"/>
    <n v="684109"/>
    <n v="813339722"/>
    <n v="684.10900000000004"/>
    <n v="813339.72199999995"/>
    <n v="813.33972200000005"/>
    <x v="3"/>
  </r>
  <r>
    <n v="202403"/>
    <x v="43"/>
    <s v="2024"/>
    <s v="03"/>
    <n v="10002000"/>
    <x v="16"/>
    <x v="6"/>
    <n v="380960"/>
    <n v="1039452186"/>
    <n v="380.96"/>
    <n v="1039452.186"/>
    <n v="1039.452186"/>
    <x v="3"/>
  </r>
  <r>
    <n v="202403"/>
    <x v="43"/>
    <s v="2024"/>
    <s v="03"/>
    <n v="10015000"/>
    <x v="17"/>
    <x v="0"/>
    <n v="506136"/>
    <n v="271694601"/>
    <n v="506.13600000000002"/>
    <n v="271694.60100000002"/>
    <n v="271.69460099999998"/>
    <x v="3"/>
  </r>
  <r>
    <n v="202403"/>
    <x v="43"/>
    <s v="2024"/>
    <s v="03"/>
    <n v="10015000"/>
    <x v="17"/>
    <x v="1"/>
    <n v="32555"/>
    <n v="80832376"/>
    <n v="32.555"/>
    <n v="80832.376000000004"/>
    <n v="80.832375999999996"/>
    <x v="3"/>
  </r>
  <r>
    <n v="202403"/>
    <x v="43"/>
    <s v="2024"/>
    <s v="03"/>
    <n v="10015000"/>
    <x v="17"/>
    <x v="2"/>
    <n v="55971"/>
    <n v="179220208"/>
    <n v="55.970999999999997"/>
    <n v="179220.20800000001"/>
    <n v="179.22020800000001"/>
    <x v="3"/>
  </r>
  <r>
    <n v="202403"/>
    <x v="43"/>
    <s v="2024"/>
    <s v="03"/>
    <n v="10015000"/>
    <x v="17"/>
    <x v="3"/>
    <n v="318947"/>
    <n v="317134679"/>
    <n v="318.947"/>
    <n v="317134.679"/>
    <n v="317.13467900000001"/>
    <x v="3"/>
  </r>
  <r>
    <n v="202403"/>
    <x v="43"/>
    <s v="2024"/>
    <s v="03"/>
    <n v="10015000"/>
    <x v="17"/>
    <x v="4"/>
    <n v="227566"/>
    <n v="398684940"/>
    <n v="227.566"/>
    <n v="398684.94"/>
    <n v="398.68493999999998"/>
    <x v="3"/>
  </r>
  <r>
    <n v="202403"/>
    <x v="43"/>
    <s v="2024"/>
    <s v="03"/>
    <n v="10015000"/>
    <x v="17"/>
    <x v="5"/>
    <n v="437335"/>
    <n v="531810733"/>
    <n v="437.33499999999998"/>
    <n v="531810.73300000001"/>
    <n v="531.81073300000003"/>
    <x v="3"/>
  </r>
  <r>
    <n v="202403"/>
    <x v="43"/>
    <s v="2024"/>
    <s v="03"/>
    <n v="10015000"/>
    <x v="17"/>
    <x v="6"/>
    <n v="248413"/>
    <n v="704651310"/>
    <n v="248.41300000000001"/>
    <n v="704651.31"/>
    <n v="704.65130999999997"/>
    <x v="3"/>
  </r>
  <r>
    <n v="202403"/>
    <x v="43"/>
    <s v="2024"/>
    <s v="03"/>
    <n v="10014000"/>
    <x v="18"/>
    <x v="0"/>
    <n v="268013"/>
    <n v="121784681"/>
    <n v="268.01299999999998"/>
    <n v="121784.681"/>
    <n v="121.78468100000001"/>
    <x v="3"/>
  </r>
  <r>
    <n v="202403"/>
    <x v="43"/>
    <s v="2024"/>
    <s v="03"/>
    <n v="10014000"/>
    <x v="18"/>
    <x v="1"/>
    <n v="19465"/>
    <n v="46666791"/>
    <n v="19.465"/>
    <n v="46666.790999999997"/>
    <n v="46.666791000000003"/>
    <x v="3"/>
  </r>
  <r>
    <n v="202403"/>
    <x v="43"/>
    <s v="2024"/>
    <s v="03"/>
    <n v="10014000"/>
    <x v="18"/>
    <x v="2"/>
    <n v="29620"/>
    <n v="95865856"/>
    <n v="29.62"/>
    <n v="95865.856"/>
    <n v="95.865855999999994"/>
    <x v="3"/>
  </r>
  <r>
    <n v="202403"/>
    <x v="43"/>
    <s v="2024"/>
    <s v="03"/>
    <n v="10014000"/>
    <x v="18"/>
    <x v="3"/>
    <n v="182423"/>
    <n v="187583960"/>
    <n v="182.423"/>
    <n v="187583.96"/>
    <n v="187.58395999999999"/>
    <x v="3"/>
  </r>
  <r>
    <n v="202403"/>
    <x v="43"/>
    <s v="2024"/>
    <s v="03"/>
    <n v="10014000"/>
    <x v="18"/>
    <x v="4"/>
    <n v="125634"/>
    <n v="220185734"/>
    <n v="125.634"/>
    <n v="220185.734"/>
    <n v="220.185734"/>
    <x v="3"/>
  </r>
  <r>
    <n v="202403"/>
    <x v="43"/>
    <s v="2024"/>
    <s v="03"/>
    <n v="10014000"/>
    <x v="18"/>
    <x v="5"/>
    <n v="222134"/>
    <n v="255869440"/>
    <n v="222.13399999999999"/>
    <n v="255869.44"/>
    <n v="255.86944"/>
    <x v="3"/>
  </r>
  <r>
    <n v="202403"/>
    <x v="43"/>
    <s v="2024"/>
    <s v="03"/>
    <n v="10014000"/>
    <x v="18"/>
    <x v="6"/>
    <n v="118323"/>
    <n v="352362657"/>
    <n v="118.32299999999999"/>
    <n v="352362.65700000001"/>
    <n v="352.36265700000001"/>
    <x v="3"/>
  </r>
  <r>
    <n v="202403"/>
    <x v="43"/>
    <s v="2024"/>
    <s v="03"/>
    <n v="10016000"/>
    <x v="19"/>
    <x v="0"/>
    <n v="115241"/>
    <n v="50313746"/>
    <n v="115.241"/>
    <n v="50313.745999999999"/>
    <n v="50.313746000000002"/>
    <x v="3"/>
  </r>
  <r>
    <n v="202403"/>
    <x v="43"/>
    <s v="2024"/>
    <s v="03"/>
    <n v="10016000"/>
    <x v="19"/>
    <x v="1"/>
    <n v="8897"/>
    <n v="28076695"/>
    <n v="8.8970000000000002"/>
    <n v="28076.695"/>
    <n v="28.076695000000001"/>
    <x v="3"/>
  </r>
  <r>
    <n v="202403"/>
    <x v="43"/>
    <s v="2024"/>
    <s v="03"/>
    <n v="10016000"/>
    <x v="19"/>
    <x v="2"/>
    <n v="14754"/>
    <n v="48513493"/>
    <n v="14.754"/>
    <n v="48513.493000000002"/>
    <n v="48.513492999999997"/>
    <x v="3"/>
  </r>
  <r>
    <n v="202403"/>
    <x v="43"/>
    <s v="2024"/>
    <s v="03"/>
    <n v="10016000"/>
    <x v="19"/>
    <x v="3"/>
    <n v="79295"/>
    <n v="116168327"/>
    <n v="79.295000000000002"/>
    <n v="116168.327"/>
    <n v="116.16832700000001"/>
    <x v="3"/>
  </r>
  <r>
    <n v="202403"/>
    <x v="43"/>
    <s v="2024"/>
    <s v="03"/>
    <n v="10016000"/>
    <x v="19"/>
    <x v="4"/>
    <n v="61062"/>
    <n v="94758230"/>
    <n v="61.061999999999998"/>
    <n v="94758.23"/>
    <n v="94.758229999999998"/>
    <x v="3"/>
  </r>
  <r>
    <n v="202403"/>
    <x v="43"/>
    <s v="2024"/>
    <s v="03"/>
    <n v="10016000"/>
    <x v="19"/>
    <x v="5"/>
    <n v="110303"/>
    <n v="129392306"/>
    <n v="110.303"/>
    <n v="129392.306"/>
    <n v="129.39230599999999"/>
    <x v="3"/>
  </r>
  <r>
    <n v="202403"/>
    <x v="43"/>
    <s v="2024"/>
    <s v="03"/>
    <n v="10016000"/>
    <x v="19"/>
    <x v="6"/>
    <n v="52229"/>
    <n v="146606533"/>
    <n v="52.228999999999999"/>
    <n v="146606.533"/>
    <n v="146.60653300000001"/>
    <x v="3"/>
  </r>
  <r>
    <n v="202403"/>
    <x v="43"/>
    <s v="2024"/>
    <s v="03"/>
    <s v="9002000"/>
    <x v="20"/>
    <x v="0"/>
    <n v="102680"/>
    <n v="52478040"/>
    <n v="102.68"/>
    <n v="52478.04"/>
    <n v="52.47804"/>
    <x v="3"/>
  </r>
  <r>
    <n v="202403"/>
    <x v="43"/>
    <s v="2024"/>
    <s v="03"/>
    <s v="9002000"/>
    <x v="20"/>
    <x v="1"/>
    <n v="6255"/>
    <n v="19841747"/>
    <n v="6.2549999999999999"/>
    <n v="19841.746999999999"/>
    <n v="19.841747000000002"/>
    <x v="3"/>
  </r>
  <r>
    <n v="202403"/>
    <x v="43"/>
    <s v="2024"/>
    <s v="03"/>
    <s v="9002000"/>
    <x v="20"/>
    <x v="2"/>
    <n v="11123"/>
    <n v="37186501"/>
    <n v="11.122999999999999"/>
    <n v="37186.500999999997"/>
    <n v="37.186501"/>
    <x v="3"/>
  </r>
  <r>
    <n v="202403"/>
    <x v="43"/>
    <s v="2024"/>
    <s v="03"/>
    <s v="9002000"/>
    <x v="20"/>
    <x v="3"/>
    <n v="50665"/>
    <n v="74021413"/>
    <n v="50.664999999999999"/>
    <n v="74021.413"/>
    <n v="74.021412999999995"/>
    <x v="3"/>
  </r>
  <r>
    <n v="202403"/>
    <x v="43"/>
    <s v="2024"/>
    <s v="03"/>
    <s v="9002000"/>
    <x v="20"/>
    <x v="4"/>
    <n v="46899"/>
    <n v="67052465"/>
    <n v="46.899000000000001"/>
    <n v="67052.464999999997"/>
    <n v="67.052464999999998"/>
    <x v="3"/>
  </r>
  <r>
    <n v="202403"/>
    <x v="43"/>
    <s v="2024"/>
    <s v="03"/>
    <s v="9002000"/>
    <x v="20"/>
    <x v="5"/>
    <n v="108937"/>
    <n v="113529358"/>
    <n v="108.937"/>
    <n v="113529.35799999999"/>
    <n v="113.529358"/>
    <x v="3"/>
  </r>
  <r>
    <n v="202403"/>
    <x v="43"/>
    <s v="2024"/>
    <s v="03"/>
    <s v="9002000"/>
    <x v="20"/>
    <x v="6"/>
    <n v="43193"/>
    <n v="112799378"/>
    <n v="43.192999999999998"/>
    <n v="112799.378"/>
    <n v="112.799378"/>
    <x v="3"/>
  </r>
  <r>
    <n v="202403"/>
    <x v="43"/>
    <s v="2024"/>
    <s v="03"/>
    <n v="9007000"/>
    <x v="21"/>
    <x v="0"/>
    <n v="18477"/>
    <n v="7845674"/>
    <n v="18.477"/>
    <n v="7845.674"/>
    <n v="7.8456739999999998"/>
    <x v="3"/>
  </r>
  <r>
    <n v="202403"/>
    <x v="43"/>
    <s v="2024"/>
    <s v="03"/>
    <n v="9007000"/>
    <x v="21"/>
    <x v="1"/>
    <n v="1050"/>
    <n v="3946295"/>
    <n v="1.05"/>
    <n v="3946.2950000000001"/>
    <n v="3.9462950000000001"/>
    <x v="3"/>
  </r>
  <r>
    <n v="202403"/>
    <x v="43"/>
    <s v="2024"/>
    <s v="03"/>
    <n v="9007000"/>
    <x v="21"/>
    <x v="2"/>
    <n v="1933"/>
    <n v="4833048"/>
    <n v="1.9330000000000001"/>
    <n v="4833.0479999999998"/>
    <n v="4.8330479999999998"/>
    <x v="3"/>
  </r>
  <r>
    <n v="202403"/>
    <x v="43"/>
    <s v="2024"/>
    <s v="03"/>
    <n v="9007000"/>
    <x v="21"/>
    <x v="3"/>
    <n v="11078"/>
    <n v="16231238"/>
    <n v="11.077999999999999"/>
    <n v="16231.237999999999"/>
    <n v="16.231238000000001"/>
    <x v="3"/>
  </r>
  <r>
    <n v="202403"/>
    <x v="43"/>
    <s v="2024"/>
    <s v="03"/>
    <n v="9007000"/>
    <x v="21"/>
    <x v="4"/>
    <n v="9928"/>
    <n v="14414793"/>
    <n v="9.9280000000000008"/>
    <n v="14414.793"/>
    <n v="14.414793"/>
    <x v="3"/>
  </r>
  <r>
    <n v="202403"/>
    <x v="43"/>
    <s v="2024"/>
    <s v="03"/>
    <n v="9007000"/>
    <x v="21"/>
    <x v="5"/>
    <n v="13107"/>
    <n v="15077381"/>
    <n v="13.106999999999999"/>
    <n v="15077.380999999999"/>
    <n v="15.077381000000001"/>
    <x v="3"/>
  </r>
  <r>
    <n v="202403"/>
    <x v="43"/>
    <s v="2024"/>
    <s v="03"/>
    <n v="9007000"/>
    <x v="21"/>
    <x v="6"/>
    <n v="7551"/>
    <n v="18999321"/>
    <n v="7.5510000000000002"/>
    <n v="18999.321"/>
    <n v="18.999320999999998"/>
    <x v="3"/>
  </r>
  <r>
    <n v="202404"/>
    <x v="44"/>
    <s v="2024"/>
    <s v="04"/>
    <n v="63000000"/>
    <x v="0"/>
    <x v="0"/>
    <n v="13807906"/>
    <n v="7688820886"/>
    <n v="13807.906000000001"/>
    <n v="7688820.8859999999"/>
    <n v="7688.8208860000004"/>
    <x v="3"/>
  </r>
  <r>
    <n v="202404"/>
    <x v="44"/>
    <s v="2024"/>
    <s v="04"/>
    <n v="63000000"/>
    <x v="0"/>
    <x v="1"/>
    <n v="705475"/>
    <n v="3076243534"/>
    <n v="705.47500000000002"/>
    <n v="3076243.534"/>
    <n v="3076.2435340000002"/>
    <x v="3"/>
  </r>
  <r>
    <n v="202404"/>
    <x v="44"/>
    <s v="2024"/>
    <s v="04"/>
    <n v="63000000"/>
    <x v="0"/>
    <x v="2"/>
    <n v="919116"/>
    <n v="4561231662"/>
    <n v="919.11599999999999"/>
    <n v="4561231.6619999995"/>
    <n v="4561.2316620000001"/>
    <x v="3"/>
  </r>
  <r>
    <n v="202404"/>
    <x v="44"/>
    <s v="2024"/>
    <s v="04"/>
    <n v="63000000"/>
    <x v="0"/>
    <x v="3"/>
    <n v="5254135"/>
    <n v="5898557319"/>
    <n v="5254.1350000000002"/>
    <n v="5898557.3190000001"/>
    <n v="5898.5573189999996"/>
    <x v="3"/>
  </r>
  <r>
    <n v="202404"/>
    <x v="44"/>
    <s v="2024"/>
    <s v="04"/>
    <n v="63000000"/>
    <x v="0"/>
    <x v="4"/>
    <n v="4397559"/>
    <n v="11508226475"/>
    <n v="4397.5590000000002"/>
    <n v="11508226.475"/>
    <n v="11508.226474999999"/>
    <x v="3"/>
  </r>
  <r>
    <n v="202404"/>
    <x v="44"/>
    <s v="2024"/>
    <s v="04"/>
    <n v="63000000"/>
    <x v="0"/>
    <x v="5"/>
    <n v="9473702"/>
    <n v="14174422536"/>
    <n v="9473.7019999999993"/>
    <n v="14174422.536"/>
    <n v="14174.422536"/>
    <x v="3"/>
  </r>
  <r>
    <n v="202404"/>
    <x v="44"/>
    <s v="2024"/>
    <s v="04"/>
    <n v="63000000"/>
    <x v="0"/>
    <x v="6"/>
    <n v="4696811"/>
    <n v="15633322527"/>
    <n v="4696.8109999999997"/>
    <n v="15633322.527000001"/>
    <n v="15633.322527"/>
    <x v="3"/>
  </r>
  <r>
    <n v="202404"/>
    <x v="44"/>
    <s v="2024"/>
    <s v="04"/>
    <n v="65000000"/>
    <x v="1"/>
    <x v="0"/>
    <n v="15804989"/>
    <n v="7405594401"/>
    <n v="15804.989"/>
    <n v="7405594.4009999996"/>
    <n v="7405.5944010000003"/>
    <x v="3"/>
  </r>
  <r>
    <n v="202404"/>
    <x v="44"/>
    <s v="2024"/>
    <s v="04"/>
    <n v="65000000"/>
    <x v="1"/>
    <x v="1"/>
    <n v="902018"/>
    <n v="2742302205"/>
    <n v="902.01800000000003"/>
    <n v="2742302.2050000001"/>
    <n v="2742.302205"/>
    <x v="3"/>
  </r>
  <r>
    <n v="202404"/>
    <x v="44"/>
    <s v="2024"/>
    <s v="04"/>
    <n v="65000000"/>
    <x v="1"/>
    <x v="2"/>
    <n v="1211166"/>
    <n v="4228961300"/>
    <n v="1211.1659999999999"/>
    <n v="4228961.3"/>
    <n v="4228.9612999999999"/>
    <x v="3"/>
  </r>
  <r>
    <n v="202404"/>
    <x v="44"/>
    <s v="2024"/>
    <s v="04"/>
    <n v="65000000"/>
    <x v="1"/>
    <x v="3"/>
    <n v="6623549"/>
    <n v="6667914564"/>
    <n v="6623.549"/>
    <n v="6667914.5640000002"/>
    <n v="6667.9145639999997"/>
    <x v="3"/>
  </r>
  <r>
    <n v="202404"/>
    <x v="44"/>
    <s v="2024"/>
    <s v="04"/>
    <n v="65000000"/>
    <x v="1"/>
    <x v="4"/>
    <n v="5823361"/>
    <n v="11419392908"/>
    <n v="5823.3609999999999"/>
    <n v="11419392.908"/>
    <n v="11419.392908"/>
    <x v="3"/>
  </r>
  <r>
    <n v="202404"/>
    <x v="44"/>
    <s v="2024"/>
    <s v="04"/>
    <n v="65000000"/>
    <x v="1"/>
    <x v="5"/>
    <n v="12345372"/>
    <n v="15437601616"/>
    <n v="12345.371999999999"/>
    <n v="15437601.616"/>
    <n v="15437.601616"/>
    <x v="3"/>
  </r>
  <r>
    <n v="202404"/>
    <x v="44"/>
    <s v="2024"/>
    <s v="04"/>
    <n v="65000000"/>
    <x v="1"/>
    <x v="6"/>
    <n v="6390249"/>
    <n v="18781070301"/>
    <n v="6390.2489999999998"/>
    <n v="18781070.300999999"/>
    <n v="18781.070301"/>
    <x v="3"/>
  </r>
  <r>
    <n v="202404"/>
    <x v="44"/>
    <s v="2024"/>
    <s v="04"/>
    <n v="68000000"/>
    <x v="2"/>
    <x v="0"/>
    <n v="7183283"/>
    <n v="3258620292"/>
    <n v="7183.2830000000004"/>
    <n v="3258620.2919999999"/>
    <n v="3258.6202920000001"/>
    <x v="3"/>
  </r>
  <r>
    <n v="202404"/>
    <x v="44"/>
    <s v="2024"/>
    <s v="04"/>
    <n v="68000000"/>
    <x v="2"/>
    <x v="1"/>
    <n v="401734"/>
    <n v="1243585710"/>
    <n v="401.73399999999998"/>
    <n v="1243585.71"/>
    <n v="1243.5857100000001"/>
    <x v="3"/>
  </r>
  <r>
    <n v="202404"/>
    <x v="44"/>
    <s v="2024"/>
    <s v="04"/>
    <n v="68000000"/>
    <x v="2"/>
    <x v="2"/>
    <n v="587314"/>
    <n v="1991795343"/>
    <n v="587.31399999999996"/>
    <n v="1991795.3430000001"/>
    <n v="1991.795343"/>
    <x v="3"/>
  </r>
  <r>
    <n v="202404"/>
    <x v="44"/>
    <s v="2024"/>
    <s v="04"/>
    <n v="68000000"/>
    <x v="2"/>
    <x v="3"/>
    <n v="3366440"/>
    <n v="3709437180"/>
    <n v="3366.44"/>
    <n v="3709437.18"/>
    <n v="3709.4371799999999"/>
    <x v="3"/>
  </r>
  <r>
    <n v="202404"/>
    <x v="44"/>
    <s v="2024"/>
    <s v="04"/>
    <n v="68000000"/>
    <x v="2"/>
    <x v="4"/>
    <n v="2993610"/>
    <n v="5073629788"/>
    <n v="2993.61"/>
    <n v="5073629.7879999997"/>
    <n v="5073.6297880000002"/>
    <x v="3"/>
  </r>
  <r>
    <n v="202404"/>
    <x v="44"/>
    <s v="2024"/>
    <s v="04"/>
    <n v="68000000"/>
    <x v="2"/>
    <x v="5"/>
    <n v="5436948"/>
    <n v="7502032386"/>
    <n v="5436.9480000000003"/>
    <n v="7502032.3859999999"/>
    <n v="7502.0323859999999"/>
    <x v="3"/>
  </r>
  <r>
    <n v="202404"/>
    <x v="44"/>
    <s v="2024"/>
    <s v="04"/>
    <n v="68000000"/>
    <x v="2"/>
    <x v="6"/>
    <n v="3110600"/>
    <n v="8872026209"/>
    <n v="3110.6"/>
    <n v="8872026.2090000007"/>
    <n v="8872.0262089999997"/>
    <x v="3"/>
  </r>
  <r>
    <n v="202404"/>
    <x v="44"/>
    <s v="2024"/>
    <s v="04"/>
    <n v="10004000"/>
    <x v="3"/>
    <x v="0"/>
    <n v="2100911"/>
    <n v="1010074751"/>
    <n v="2100.9110000000001"/>
    <n v="1010074.751"/>
    <n v="1010.074751"/>
    <x v="3"/>
  </r>
  <r>
    <n v="202404"/>
    <x v="44"/>
    <s v="2024"/>
    <s v="04"/>
    <n v="10004000"/>
    <x v="3"/>
    <x v="1"/>
    <n v="109499"/>
    <n v="378076826"/>
    <n v="109.499"/>
    <n v="378076.826"/>
    <n v="378.07682599999998"/>
    <x v="3"/>
  </r>
  <r>
    <n v="202404"/>
    <x v="44"/>
    <s v="2024"/>
    <s v="04"/>
    <n v="10004000"/>
    <x v="3"/>
    <x v="2"/>
    <n v="164425"/>
    <n v="680693051"/>
    <n v="164.42500000000001"/>
    <n v="680693.05099999998"/>
    <n v="680.69305099999997"/>
    <x v="3"/>
  </r>
  <r>
    <n v="202404"/>
    <x v="44"/>
    <s v="2024"/>
    <s v="04"/>
    <n v="10004000"/>
    <x v="3"/>
    <x v="3"/>
    <n v="927083"/>
    <n v="1107399367"/>
    <n v="927.08299999999997"/>
    <n v="1107399.3670000001"/>
    <n v="1107.399367"/>
    <x v="3"/>
  </r>
  <r>
    <n v="202404"/>
    <x v="44"/>
    <s v="2024"/>
    <s v="04"/>
    <n v="10004000"/>
    <x v="3"/>
    <x v="4"/>
    <n v="1105319"/>
    <n v="1563726498"/>
    <n v="1105.319"/>
    <n v="1563726.4979999999"/>
    <n v="1563.726498"/>
    <x v="3"/>
  </r>
  <r>
    <n v="202404"/>
    <x v="44"/>
    <s v="2024"/>
    <s v="04"/>
    <n v="10004000"/>
    <x v="3"/>
    <x v="5"/>
    <n v="1514751"/>
    <n v="2154157840"/>
    <n v="1514.751"/>
    <n v="2154157.84"/>
    <n v="2154.1578399999999"/>
    <x v="3"/>
  </r>
  <r>
    <n v="202404"/>
    <x v="44"/>
    <s v="2024"/>
    <s v="04"/>
    <n v="10004000"/>
    <x v="3"/>
    <x v="6"/>
    <n v="892920"/>
    <n v="2526158507"/>
    <n v="892.92"/>
    <n v="2526158.5070000002"/>
    <n v="2526.1585070000001"/>
    <x v="3"/>
  </r>
  <r>
    <n v="202404"/>
    <x v="44"/>
    <s v="2024"/>
    <s v="04"/>
    <n v="10018000"/>
    <x v="4"/>
    <x v="0"/>
    <n v="1985894"/>
    <n v="941947370"/>
    <n v="1985.894"/>
    <n v="941947.37"/>
    <n v="941.94736999999998"/>
    <x v="3"/>
  </r>
  <r>
    <n v="202404"/>
    <x v="44"/>
    <s v="2024"/>
    <s v="04"/>
    <n v="10018000"/>
    <x v="4"/>
    <x v="1"/>
    <n v="98997"/>
    <n v="328256416"/>
    <n v="98.997"/>
    <n v="328256.41600000003"/>
    <n v="328.256416"/>
    <x v="3"/>
  </r>
  <r>
    <n v="202404"/>
    <x v="44"/>
    <s v="2024"/>
    <s v="04"/>
    <n v="10018000"/>
    <x v="4"/>
    <x v="2"/>
    <n v="152664"/>
    <n v="613133743"/>
    <n v="152.66399999999999"/>
    <n v="613133.74300000002"/>
    <n v="613.13374299999998"/>
    <x v="3"/>
  </r>
  <r>
    <n v="202404"/>
    <x v="44"/>
    <s v="2024"/>
    <s v="04"/>
    <n v="10018000"/>
    <x v="4"/>
    <x v="3"/>
    <n v="795102"/>
    <n v="938004345"/>
    <n v="795.10199999999998"/>
    <n v="938004.34499999997"/>
    <n v="938.00434499999994"/>
    <x v="3"/>
  </r>
  <r>
    <n v="202404"/>
    <x v="44"/>
    <s v="2024"/>
    <s v="04"/>
    <n v="10018000"/>
    <x v="4"/>
    <x v="4"/>
    <n v="651398"/>
    <n v="1584717393"/>
    <n v="651.39800000000002"/>
    <n v="1584717.3929999999"/>
    <n v="1584.7173929999999"/>
    <x v="3"/>
  </r>
  <r>
    <n v="202404"/>
    <x v="44"/>
    <s v="2024"/>
    <s v="04"/>
    <n v="10018000"/>
    <x v="4"/>
    <x v="5"/>
    <n v="1462392"/>
    <n v="2079519506"/>
    <n v="1462.3920000000001"/>
    <n v="2079519.5060000001"/>
    <n v="2079.5195060000001"/>
    <x v="3"/>
  </r>
  <r>
    <n v="202404"/>
    <x v="44"/>
    <s v="2024"/>
    <s v="04"/>
    <n v="10018000"/>
    <x v="4"/>
    <x v="6"/>
    <n v="804474"/>
    <n v="2273154067"/>
    <n v="804.47400000000005"/>
    <n v="2273154.0669999998"/>
    <n v="2273.1540669999999"/>
    <x v="3"/>
  </r>
  <r>
    <n v="202404"/>
    <x v="44"/>
    <s v="2024"/>
    <s v="04"/>
    <n v="10005000"/>
    <x v="5"/>
    <x v="0"/>
    <n v="1008518"/>
    <n v="444187028"/>
    <n v="1008.518"/>
    <n v="444187.02799999999"/>
    <n v="444.187028"/>
    <x v="3"/>
  </r>
  <r>
    <n v="202404"/>
    <x v="44"/>
    <s v="2024"/>
    <s v="04"/>
    <n v="10005000"/>
    <x v="5"/>
    <x v="1"/>
    <n v="67044"/>
    <n v="183419908"/>
    <n v="67.043999999999997"/>
    <n v="183419.908"/>
    <n v="183.41990799999999"/>
    <x v="3"/>
  </r>
  <r>
    <n v="202404"/>
    <x v="44"/>
    <s v="2024"/>
    <s v="04"/>
    <n v="10005000"/>
    <x v="5"/>
    <x v="2"/>
    <n v="92784"/>
    <n v="322935672"/>
    <n v="92.784000000000006"/>
    <n v="322935.67200000002"/>
    <n v="322.93567200000001"/>
    <x v="3"/>
  </r>
  <r>
    <n v="202404"/>
    <x v="44"/>
    <s v="2024"/>
    <s v="04"/>
    <n v="10005000"/>
    <x v="5"/>
    <x v="3"/>
    <n v="603090"/>
    <n v="637583735"/>
    <n v="603.09"/>
    <n v="637583.73499999999"/>
    <n v="637.58373500000005"/>
    <x v="3"/>
  </r>
  <r>
    <n v="202404"/>
    <x v="44"/>
    <s v="2024"/>
    <s v="04"/>
    <n v="10005000"/>
    <x v="5"/>
    <x v="4"/>
    <n v="402077"/>
    <n v="768678661"/>
    <n v="402.077"/>
    <n v="768678.66099999996"/>
    <n v="768.67866100000003"/>
    <x v="3"/>
  </r>
  <r>
    <n v="202404"/>
    <x v="44"/>
    <s v="2024"/>
    <s v="04"/>
    <n v="10005000"/>
    <x v="5"/>
    <x v="5"/>
    <n v="814529"/>
    <n v="1022540781"/>
    <n v="814.529"/>
    <n v="1022540.781"/>
    <n v="1022.540781"/>
    <x v="3"/>
  </r>
  <r>
    <n v="202404"/>
    <x v="44"/>
    <s v="2024"/>
    <s v="04"/>
    <n v="10005000"/>
    <x v="5"/>
    <x v="6"/>
    <n v="528517"/>
    <n v="1442183987"/>
    <n v="528.51700000000005"/>
    <n v="1442183.987"/>
    <n v="1442.1839869999999"/>
    <x v="3"/>
  </r>
  <r>
    <n v="202404"/>
    <x v="44"/>
    <s v="2024"/>
    <s v="04"/>
    <n v="66000000"/>
    <x v="6"/>
    <x v="0"/>
    <n v="9228085"/>
    <n v="4521626733"/>
    <n v="9228.0849999999991"/>
    <n v="4521626.733"/>
    <n v="4521.6267330000001"/>
    <x v="3"/>
  </r>
  <r>
    <n v="202404"/>
    <x v="44"/>
    <s v="2024"/>
    <s v="04"/>
    <n v="66000000"/>
    <x v="6"/>
    <x v="1"/>
    <n v="548001"/>
    <n v="1704488421"/>
    <n v="548.00099999999998"/>
    <n v="1704488.4210000001"/>
    <n v="1704.488421"/>
    <x v="3"/>
  </r>
  <r>
    <n v="202404"/>
    <x v="44"/>
    <s v="2024"/>
    <s v="04"/>
    <n v="66000000"/>
    <x v="6"/>
    <x v="2"/>
    <n v="759123"/>
    <n v="2727275608"/>
    <n v="759.12300000000005"/>
    <n v="2727275.608"/>
    <n v="2727.2756079999999"/>
    <x v="3"/>
  </r>
  <r>
    <n v="202404"/>
    <x v="44"/>
    <s v="2024"/>
    <s v="04"/>
    <n v="66000000"/>
    <x v="6"/>
    <x v="3"/>
    <n v="4382374"/>
    <n v="4900930038"/>
    <n v="4382.3739999999998"/>
    <n v="4900930.0379999997"/>
    <n v="4900.9300380000004"/>
    <x v="3"/>
  </r>
  <r>
    <n v="202404"/>
    <x v="44"/>
    <s v="2024"/>
    <s v="04"/>
    <n v="66000000"/>
    <x v="6"/>
    <x v="4"/>
    <n v="3124720"/>
    <n v="6788780430"/>
    <n v="3124.72"/>
    <n v="6788780.4299999997"/>
    <n v="6788.7804299999998"/>
    <x v="3"/>
  </r>
  <r>
    <n v="202404"/>
    <x v="44"/>
    <s v="2024"/>
    <s v="04"/>
    <n v="66000000"/>
    <x v="6"/>
    <x v="5"/>
    <n v="7070855"/>
    <n v="9757590884"/>
    <n v="7070.8549999999996"/>
    <n v="9757590.8839999996"/>
    <n v="9757.5908839999993"/>
    <x v="3"/>
  </r>
  <r>
    <n v="202404"/>
    <x v="44"/>
    <s v="2024"/>
    <s v="04"/>
    <n v="66000000"/>
    <x v="6"/>
    <x v="6"/>
    <n v="3799528"/>
    <n v="12030640220"/>
    <n v="3799.5279999999998"/>
    <n v="12030640.220000001"/>
    <n v="12030.640219999999"/>
    <x v="3"/>
  </r>
  <r>
    <n v="202404"/>
    <x v="44"/>
    <s v="2024"/>
    <s v="04"/>
    <n v="10007000"/>
    <x v="7"/>
    <x v="0"/>
    <n v="2020720"/>
    <n v="941194842"/>
    <n v="2020.72"/>
    <n v="941194.84199999995"/>
    <n v="941.19484199999999"/>
    <x v="3"/>
  </r>
  <r>
    <n v="202404"/>
    <x v="44"/>
    <s v="2024"/>
    <s v="04"/>
    <n v="10007000"/>
    <x v="7"/>
    <x v="1"/>
    <n v="152998"/>
    <n v="399890186"/>
    <n v="152.99799999999999"/>
    <n v="399890.18599999999"/>
    <n v="399.89018600000003"/>
    <x v="3"/>
  </r>
  <r>
    <n v="202404"/>
    <x v="44"/>
    <s v="2024"/>
    <s v="04"/>
    <n v="10007000"/>
    <x v="7"/>
    <x v="2"/>
    <n v="196560"/>
    <n v="634498964"/>
    <n v="196.56"/>
    <n v="634498.96400000004"/>
    <n v="634.498964"/>
    <x v="3"/>
  </r>
  <r>
    <n v="202404"/>
    <x v="44"/>
    <s v="2024"/>
    <s v="04"/>
    <n v="10007000"/>
    <x v="7"/>
    <x v="3"/>
    <n v="1228846"/>
    <n v="1372193245"/>
    <n v="1228.846"/>
    <n v="1372193.2450000001"/>
    <n v="1372.1932449999999"/>
    <x v="3"/>
  </r>
  <r>
    <n v="202404"/>
    <x v="44"/>
    <s v="2024"/>
    <s v="04"/>
    <n v="10007000"/>
    <x v="7"/>
    <x v="4"/>
    <n v="777187"/>
    <n v="1507925758"/>
    <n v="777.18700000000001"/>
    <n v="1507925.7579999999"/>
    <n v="1507.9257580000001"/>
    <x v="3"/>
  </r>
  <r>
    <n v="202404"/>
    <x v="44"/>
    <s v="2024"/>
    <s v="04"/>
    <n v="10007000"/>
    <x v="7"/>
    <x v="5"/>
    <n v="1687519"/>
    <n v="2150140025"/>
    <n v="1687.519"/>
    <n v="2150140.0249999999"/>
    <n v="2150.1400250000002"/>
    <x v="3"/>
  </r>
  <r>
    <n v="202404"/>
    <x v="44"/>
    <s v="2024"/>
    <s v="04"/>
    <n v="10007000"/>
    <x v="7"/>
    <x v="6"/>
    <n v="1036201"/>
    <n v="3250567038"/>
    <n v="1036.201"/>
    <n v="3250567.0380000002"/>
    <n v="3250.5670380000001"/>
    <x v="3"/>
  </r>
  <r>
    <n v="202404"/>
    <x v="44"/>
    <s v="2024"/>
    <s v="04"/>
    <n v="10008000"/>
    <x v="8"/>
    <x v="0"/>
    <n v="657242"/>
    <n v="299139365"/>
    <n v="657.24199999999996"/>
    <n v="299139.36499999999"/>
    <n v="299.139365"/>
    <x v="3"/>
  </r>
  <r>
    <n v="202404"/>
    <x v="44"/>
    <s v="2024"/>
    <s v="04"/>
    <n v="10008000"/>
    <x v="8"/>
    <x v="1"/>
    <n v="50203"/>
    <n v="120559566"/>
    <n v="50.203000000000003"/>
    <n v="120559.56600000001"/>
    <n v="120.559566"/>
    <x v="3"/>
  </r>
  <r>
    <n v="202404"/>
    <x v="44"/>
    <s v="2024"/>
    <s v="04"/>
    <n v="10008000"/>
    <x v="8"/>
    <x v="2"/>
    <n v="64237"/>
    <n v="222256181"/>
    <n v="64.236999999999995"/>
    <n v="222256.18100000001"/>
    <n v="222.256181"/>
    <x v="3"/>
  </r>
  <r>
    <n v="202404"/>
    <x v="44"/>
    <s v="2024"/>
    <s v="04"/>
    <n v="10008000"/>
    <x v="8"/>
    <x v="3"/>
    <n v="423949"/>
    <n v="481466854"/>
    <n v="423.94900000000001"/>
    <n v="481466.85399999999"/>
    <n v="481.46685400000001"/>
    <x v="3"/>
  </r>
  <r>
    <n v="202404"/>
    <x v="44"/>
    <s v="2024"/>
    <s v="04"/>
    <n v="10008000"/>
    <x v="8"/>
    <x v="4"/>
    <n v="352395"/>
    <n v="498098854"/>
    <n v="352.39499999999998"/>
    <n v="498098.85399999999"/>
    <n v="498.09885400000002"/>
    <x v="3"/>
  </r>
  <r>
    <n v="202404"/>
    <x v="44"/>
    <s v="2024"/>
    <s v="04"/>
    <n v="10008000"/>
    <x v="8"/>
    <x v="5"/>
    <n v="571076"/>
    <n v="703982345"/>
    <n v="571.07600000000002"/>
    <n v="703982.34499999997"/>
    <n v="703.98234500000001"/>
    <x v="3"/>
  </r>
  <r>
    <n v="202404"/>
    <x v="44"/>
    <s v="2024"/>
    <s v="04"/>
    <n v="10008000"/>
    <x v="8"/>
    <x v="6"/>
    <n v="347966"/>
    <n v="1069218321"/>
    <n v="347.96600000000001"/>
    <n v="1069218.321"/>
    <n v="1069.2183210000001"/>
    <x v="3"/>
  </r>
  <r>
    <n v="202404"/>
    <x v="44"/>
    <s v="2024"/>
    <s v="04"/>
    <n v="10009000"/>
    <x v="9"/>
    <x v="0"/>
    <n v="807171"/>
    <n v="358296776"/>
    <n v="807.17100000000005"/>
    <n v="358296.77600000001"/>
    <n v="358.29677600000002"/>
    <x v="3"/>
  </r>
  <r>
    <n v="202404"/>
    <x v="44"/>
    <s v="2024"/>
    <s v="04"/>
    <n v="10009000"/>
    <x v="9"/>
    <x v="1"/>
    <n v="68559"/>
    <n v="171060849"/>
    <n v="68.558999999999997"/>
    <n v="171060.84899999999"/>
    <n v="171.06084899999999"/>
    <x v="3"/>
  </r>
  <r>
    <n v="202404"/>
    <x v="44"/>
    <s v="2024"/>
    <s v="04"/>
    <n v="10009000"/>
    <x v="9"/>
    <x v="2"/>
    <n v="83565"/>
    <n v="263454209"/>
    <n v="83.564999999999998"/>
    <n v="263454.20899999997"/>
    <n v="263.45420899999999"/>
    <x v="3"/>
  </r>
  <r>
    <n v="202404"/>
    <x v="44"/>
    <s v="2024"/>
    <s v="04"/>
    <n v="10009000"/>
    <x v="9"/>
    <x v="3"/>
    <n v="578793"/>
    <n v="635968611"/>
    <n v="578.79300000000001"/>
    <n v="635968.61100000003"/>
    <n v="635.96861100000001"/>
    <x v="3"/>
  </r>
  <r>
    <n v="202404"/>
    <x v="44"/>
    <s v="2024"/>
    <s v="04"/>
    <n v="10009000"/>
    <x v="9"/>
    <x v="4"/>
    <n v="390150"/>
    <n v="599246623"/>
    <n v="390.15"/>
    <n v="599246.62300000002"/>
    <n v="599.246623"/>
    <x v="3"/>
  </r>
  <r>
    <n v="202404"/>
    <x v="44"/>
    <s v="2024"/>
    <s v="04"/>
    <n v="10009000"/>
    <x v="9"/>
    <x v="5"/>
    <n v="701059"/>
    <n v="882474719"/>
    <n v="701.05899999999997"/>
    <n v="882474.71900000004"/>
    <n v="882.47471900000005"/>
    <x v="3"/>
  </r>
  <r>
    <n v="202404"/>
    <x v="44"/>
    <s v="2024"/>
    <s v="04"/>
    <n v="10009000"/>
    <x v="9"/>
    <x v="6"/>
    <n v="429701"/>
    <n v="1337453525"/>
    <n v="429.70100000000002"/>
    <n v="1337453.5249999999"/>
    <n v="1337.4535249999999"/>
    <x v="3"/>
  </r>
  <r>
    <n v="202404"/>
    <x v="44"/>
    <s v="2024"/>
    <s v="04"/>
    <n v="10010000"/>
    <x v="10"/>
    <x v="0"/>
    <n v="572497"/>
    <n v="249310137"/>
    <n v="572.49699999999996"/>
    <n v="249310.13699999999"/>
    <n v="249.310137"/>
    <x v="3"/>
  </r>
  <r>
    <n v="202404"/>
    <x v="44"/>
    <s v="2024"/>
    <s v="04"/>
    <n v="10010000"/>
    <x v="10"/>
    <x v="1"/>
    <n v="45503"/>
    <n v="110489456"/>
    <n v="45.503"/>
    <n v="110489.45600000001"/>
    <n v="110.489456"/>
    <x v="3"/>
  </r>
  <r>
    <n v="202404"/>
    <x v="44"/>
    <s v="2024"/>
    <s v="04"/>
    <n v="10010000"/>
    <x v="10"/>
    <x v="2"/>
    <n v="58347"/>
    <n v="179336717"/>
    <n v="58.347000000000001"/>
    <n v="179336.717"/>
    <n v="179.33671699999999"/>
    <x v="3"/>
  </r>
  <r>
    <n v="202404"/>
    <x v="44"/>
    <s v="2024"/>
    <s v="04"/>
    <n v="10010000"/>
    <x v="10"/>
    <x v="3"/>
    <n v="427851"/>
    <n v="449980600"/>
    <n v="427.851"/>
    <n v="449980.6"/>
    <n v="449.98059999999998"/>
    <x v="3"/>
  </r>
  <r>
    <n v="202404"/>
    <x v="44"/>
    <s v="2024"/>
    <s v="04"/>
    <n v="10010000"/>
    <x v="10"/>
    <x v="4"/>
    <n v="253004"/>
    <n v="415003984"/>
    <n v="253.00399999999999"/>
    <n v="415003.984"/>
    <n v="415.003984"/>
    <x v="3"/>
  </r>
  <r>
    <n v="202404"/>
    <x v="44"/>
    <s v="2024"/>
    <s v="04"/>
    <n v="10010000"/>
    <x v="10"/>
    <x v="5"/>
    <n v="524220"/>
    <n v="679579409"/>
    <n v="524.22"/>
    <n v="679579.40899999999"/>
    <n v="679.57940900000006"/>
    <x v="3"/>
  </r>
  <r>
    <n v="202404"/>
    <x v="44"/>
    <s v="2024"/>
    <s v="04"/>
    <n v="10010000"/>
    <x v="10"/>
    <x v="6"/>
    <n v="310145"/>
    <n v="968975662"/>
    <n v="310.14499999999998"/>
    <n v="968975.66200000001"/>
    <n v="968.97566200000006"/>
    <x v="3"/>
  </r>
  <r>
    <n v="202404"/>
    <x v="44"/>
    <s v="2024"/>
    <s v="04"/>
    <n v="10020000"/>
    <x v="11"/>
    <x v="0"/>
    <n v="583618"/>
    <n v="263429115"/>
    <n v="583.61800000000005"/>
    <n v="263429.11499999999"/>
    <n v="263.42911500000002"/>
    <x v="3"/>
  </r>
  <r>
    <n v="202404"/>
    <x v="44"/>
    <s v="2024"/>
    <s v="04"/>
    <n v="10020000"/>
    <x v="11"/>
    <x v="1"/>
    <n v="41376"/>
    <n v="114813609"/>
    <n v="41.375999999999998"/>
    <n v="114813.609"/>
    <n v="114.813609"/>
    <x v="3"/>
  </r>
  <r>
    <n v="202404"/>
    <x v="44"/>
    <s v="2024"/>
    <s v="04"/>
    <n v="10020000"/>
    <x v="11"/>
    <x v="2"/>
    <n v="56765"/>
    <n v="198212913"/>
    <n v="56.765000000000001"/>
    <n v="198212.913"/>
    <n v="198.21291299999999"/>
    <x v="3"/>
  </r>
  <r>
    <n v="202404"/>
    <x v="44"/>
    <s v="2024"/>
    <s v="04"/>
    <n v="10020000"/>
    <x v="11"/>
    <x v="3"/>
    <n v="325758"/>
    <n v="365162289"/>
    <n v="325.75799999999998"/>
    <n v="365162.28899999999"/>
    <n v="365.16228899999999"/>
    <x v="3"/>
  </r>
  <r>
    <n v="202404"/>
    <x v="44"/>
    <s v="2024"/>
    <s v="04"/>
    <n v="10020000"/>
    <x v="11"/>
    <x v="4"/>
    <n v="216610"/>
    <n v="436774432"/>
    <n v="216.61"/>
    <n v="436774.43199999997"/>
    <n v="436.77443199999999"/>
    <x v="3"/>
  </r>
  <r>
    <n v="202404"/>
    <x v="44"/>
    <s v="2024"/>
    <s v="04"/>
    <n v="10020000"/>
    <x v="11"/>
    <x v="5"/>
    <n v="518657"/>
    <n v="716836321"/>
    <n v="518.65700000000004"/>
    <n v="716836.321"/>
    <n v="716.836321"/>
    <x v="3"/>
  </r>
  <r>
    <n v="202404"/>
    <x v="44"/>
    <s v="2024"/>
    <s v="04"/>
    <n v="10020000"/>
    <x v="11"/>
    <x v="6"/>
    <n v="282870"/>
    <n v="885483454"/>
    <n v="282.87"/>
    <n v="885483.45400000003"/>
    <n v="885.48345400000005"/>
    <x v="3"/>
  </r>
  <r>
    <n v="202404"/>
    <x v="44"/>
    <s v="2024"/>
    <s v="04"/>
    <n v="67000000"/>
    <x v="12"/>
    <x v="0"/>
    <n v="4299105"/>
    <n v="1914643973"/>
    <n v="4299.1049999999996"/>
    <n v="1914643.973"/>
    <n v="1914.643973"/>
    <x v="3"/>
  </r>
  <r>
    <n v="202404"/>
    <x v="44"/>
    <s v="2024"/>
    <s v="04"/>
    <n v="67000000"/>
    <x v="12"/>
    <x v="1"/>
    <n v="288708"/>
    <n v="775063915"/>
    <n v="288.70800000000003"/>
    <n v="775063.91500000004"/>
    <n v="775.06391499999995"/>
    <x v="3"/>
  </r>
  <r>
    <n v="202404"/>
    <x v="44"/>
    <s v="2024"/>
    <s v="04"/>
    <n v="67000000"/>
    <x v="12"/>
    <x v="2"/>
    <n v="437859"/>
    <n v="1464484495"/>
    <n v="437.85899999999998"/>
    <n v="1464484.4950000001"/>
    <n v="1464.4844949999999"/>
    <x v="3"/>
  </r>
  <r>
    <n v="202404"/>
    <x v="44"/>
    <s v="2024"/>
    <s v="04"/>
    <n v="67000000"/>
    <x v="12"/>
    <x v="3"/>
    <n v="2399396"/>
    <n v="2515760453"/>
    <n v="2399.3960000000002"/>
    <n v="2515760.4530000002"/>
    <n v="2515.7604529999999"/>
    <x v="3"/>
  </r>
  <r>
    <n v="202404"/>
    <x v="44"/>
    <s v="2024"/>
    <s v="04"/>
    <n v="67000000"/>
    <x v="12"/>
    <x v="4"/>
    <n v="1635135"/>
    <n v="3056601322"/>
    <n v="1635.135"/>
    <n v="3056601.3220000002"/>
    <n v="3056.601322"/>
    <x v="3"/>
  </r>
  <r>
    <n v="202404"/>
    <x v="44"/>
    <s v="2024"/>
    <s v="04"/>
    <n v="67000000"/>
    <x v="12"/>
    <x v="5"/>
    <n v="3719050"/>
    <n v="5032418535"/>
    <n v="3719.05"/>
    <n v="5032418.5350000001"/>
    <n v="5032.4185349999998"/>
    <x v="3"/>
  </r>
  <r>
    <n v="202404"/>
    <x v="44"/>
    <s v="2024"/>
    <s v="04"/>
    <n v="67000000"/>
    <x v="12"/>
    <x v="6"/>
    <n v="2134521"/>
    <n v="6409828576"/>
    <n v="2134.5210000000002"/>
    <n v="6409828.5760000004"/>
    <n v="6409.8285759999999"/>
    <x v="3"/>
  </r>
  <r>
    <n v="202404"/>
    <x v="44"/>
    <s v="2024"/>
    <s v="04"/>
    <n v="64000000"/>
    <x v="13"/>
    <x v="0"/>
    <n v="6933798"/>
    <n v="3414829442"/>
    <n v="6933.7979999999998"/>
    <n v="3414829.4419999998"/>
    <n v="3414.8294420000002"/>
    <x v="3"/>
  </r>
  <r>
    <n v="202404"/>
    <x v="44"/>
    <s v="2024"/>
    <s v="04"/>
    <n v="64000000"/>
    <x v="13"/>
    <x v="1"/>
    <n v="424434"/>
    <n v="1218060285"/>
    <n v="424.43400000000003"/>
    <n v="1218060.2849999999"/>
    <n v="1218.060285"/>
    <x v="3"/>
  </r>
  <r>
    <n v="202404"/>
    <x v="44"/>
    <s v="2024"/>
    <s v="04"/>
    <n v="64000000"/>
    <x v="13"/>
    <x v="2"/>
    <n v="663368"/>
    <n v="2369414524"/>
    <n v="663.36800000000005"/>
    <n v="2369414.5240000002"/>
    <n v="2369.4145239999998"/>
    <x v="3"/>
  </r>
  <r>
    <n v="202404"/>
    <x v="44"/>
    <s v="2024"/>
    <s v="04"/>
    <n v="64000000"/>
    <x v="13"/>
    <x v="3"/>
    <n v="3606227"/>
    <n v="3778546968"/>
    <n v="3606.2269999999999"/>
    <n v="3778546.9679999999"/>
    <n v="3778.5469680000001"/>
    <x v="3"/>
  </r>
  <r>
    <n v="202404"/>
    <x v="44"/>
    <s v="2024"/>
    <s v="04"/>
    <n v="64000000"/>
    <x v="13"/>
    <x v="4"/>
    <n v="2726781"/>
    <n v="4887791275"/>
    <n v="2726.7809999999999"/>
    <n v="4887791.2750000004"/>
    <n v="4887.7912749999996"/>
    <x v="3"/>
  </r>
  <r>
    <n v="202404"/>
    <x v="44"/>
    <s v="2024"/>
    <s v="04"/>
    <n v="64000000"/>
    <x v="13"/>
    <x v="5"/>
    <n v="5975428"/>
    <n v="8443680676"/>
    <n v="5975.4279999999999"/>
    <n v="8443680.6760000009"/>
    <n v="8443.6806759999999"/>
    <x v="3"/>
  </r>
  <r>
    <n v="202404"/>
    <x v="44"/>
    <s v="2024"/>
    <s v="04"/>
    <n v="64000000"/>
    <x v="13"/>
    <x v="6"/>
    <n v="3157576"/>
    <n v="9830289001"/>
    <n v="3157.576"/>
    <n v="9830289.0010000002"/>
    <n v="9830.2890009999992"/>
    <x v="3"/>
  </r>
  <r>
    <n v="202404"/>
    <x v="44"/>
    <s v="2024"/>
    <s v="04"/>
    <n v="10013000"/>
    <x v="14"/>
    <x v="0"/>
    <n v="1017858"/>
    <n v="470378406"/>
    <n v="1017.8579999999999"/>
    <n v="470378.40600000002"/>
    <n v="470.37840599999998"/>
    <x v="3"/>
  </r>
  <r>
    <n v="202404"/>
    <x v="44"/>
    <s v="2024"/>
    <s v="04"/>
    <n v="10013000"/>
    <x v="14"/>
    <x v="1"/>
    <n v="74751"/>
    <n v="182499288"/>
    <n v="74.751000000000005"/>
    <n v="182499.288"/>
    <n v="182.49928800000001"/>
    <x v="3"/>
  </r>
  <r>
    <n v="202404"/>
    <x v="44"/>
    <s v="2024"/>
    <s v="04"/>
    <n v="10013000"/>
    <x v="14"/>
    <x v="2"/>
    <n v="111669"/>
    <n v="352543476"/>
    <n v="111.669"/>
    <n v="352543.47600000002"/>
    <n v="352.543476"/>
    <x v="3"/>
  </r>
  <r>
    <n v="202404"/>
    <x v="44"/>
    <s v="2024"/>
    <s v="04"/>
    <n v="10013000"/>
    <x v="14"/>
    <x v="3"/>
    <n v="719880"/>
    <n v="715048139"/>
    <n v="719.88"/>
    <n v="715048.13899999997"/>
    <n v="715.04813899999999"/>
    <x v="3"/>
  </r>
  <r>
    <n v="202404"/>
    <x v="44"/>
    <s v="2024"/>
    <s v="04"/>
    <n v="10013000"/>
    <x v="14"/>
    <x v="4"/>
    <n v="471061"/>
    <n v="753733413"/>
    <n v="471.06099999999998"/>
    <n v="753733.41299999994"/>
    <n v="753.73341300000004"/>
    <x v="3"/>
  </r>
  <r>
    <n v="202404"/>
    <x v="44"/>
    <s v="2024"/>
    <s v="04"/>
    <n v="10013000"/>
    <x v="14"/>
    <x v="5"/>
    <n v="936826"/>
    <n v="1266429025"/>
    <n v="936.82600000000002"/>
    <n v="1266429.0249999999"/>
    <n v="1266.4290249999999"/>
    <x v="3"/>
  </r>
  <r>
    <n v="202404"/>
    <x v="44"/>
    <s v="2024"/>
    <s v="04"/>
    <n v="10013000"/>
    <x v="14"/>
    <x v="6"/>
    <n v="586363"/>
    <n v="1862776681"/>
    <n v="586.36300000000006"/>
    <n v="1862776.6810000001"/>
    <n v="1862.7766810000001"/>
    <x v="3"/>
  </r>
  <r>
    <n v="202404"/>
    <x v="44"/>
    <s v="2024"/>
    <s v="04"/>
    <n v="10017000"/>
    <x v="15"/>
    <x v="0"/>
    <n v="919525"/>
    <n v="424570047"/>
    <n v="919.52499999999998"/>
    <n v="424570.04700000002"/>
    <n v="424.57004699999999"/>
    <x v="3"/>
  </r>
  <r>
    <n v="202404"/>
    <x v="44"/>
    <s v="2024"/>
    <s v="04"/>
    <n v="10017000"/>
    <x v="15"/>
    <x v="1"/>
    <n v="62586"/>
    <n v="168895008"/>
    <n v="62.585999999999999"/>
    <n v="168895.008"/>
    <n v="168.89500799999999"/>
    <x v="3"/>
  </r>
  <r>
    <n v="202404"/>
    <x v="44"/>
    <s v="2024"/>
    <s v="04"/>
    <n v="10017000"/>
    <x v="15"/>
    <x v="2"/>
    <n v="74861"/>
    <n v="275503116"/>
    <n v="74.861000000000004"/>
    <n v="275503.11599999998"/>
    <n v="275.50311599999998"/>
    <x v="3"/>
  </r>
  <r>
    <n v="202404"/>
    <x v="44"/>
    <s v="2024"/>
    <s v="04"/>
    <n v="10017000"/>
    <x v="15"/>
    <x v="3"/>
    <n v="480031"/>
    <n v="458440472"/>
    <n v="480.03100000000001"/>
    <n v="458440.47200000001"/>
    <n v="458.440472"/>
    <x v="3"/>
  </r>
  <r>
    <n v="202404"/>
    <x v="44"/>
    <s v="2024"/>
    <s v="04"/>
    <n v="10017000"/>
    <x v="15"/>
    <x v="4"/>
    <n v="367546"/>
    <n v="666362255"/>
    <n v="367.54599999999999"/>
    <n v="666362.255"/>
    <n v="666.362255"/>
    <x v="3"/>
  </r>
  <r>
    <n v="202404"/>
    <x v="44"/>
    <s v="2024"/>
    <s v="04"/>
    <n v="10017000"/>
    <x v="15"/>
    <x v="5"/>
    <n v="785168"/>
    <n v="908663592"/>
    <n v="785.16800000000001"/>
    <n v="908663.59199999995"/>
    <n v="908.66359199999999"/>
    <x v="3"/>
  </r>
  <r>
    <n v="202404"/>
    <x v="44"/>
    <s v="2024"/>
    <s v="04"/>
    <n v="10017000"/>
    <x v="15"/>
    <x v="6"/>
    <n v="464926"/>
    <n v="1249405017"/>
    <n v="464.92599999999999"/>
    <n v="1249405.017"/>
    <n v="1249.405017"/>
    <x v="3"/>
  </r>
  <r>
    <n v="202404"/>
    <x v="44"/>
    <s v="2024"/>
    <s v="04"/>
    <n v="10002000"/>
    <x v="16"/>
    <x v="0"/>
    <n v="750368"/>
    <n v="328665907"/>
    <n v="750.36800000000005"/>
    <n v="328665.90700000001"/>
    <n v="328.665907"/>
    <x v="3"/>
  </r>
  <r>
    <n v="202404"/>
    <x v="44"/>
    <s v="2024"/>
    <s v="04"/>
    <n v="10002000"/>
    <x v="16"/>
    <x v="1"/>
    <n v="54936"/>
    <n v="156333581"/>
    <n v="54.936"/>
    <n v="156333.58100000001"/>
    <n v="156.33358100000001"/>
    <x v="3"/>
  </r>
  <r>
    <n v="202404"/>
    <x v="44"/>
    <s v="2024"/>
    <s v="04"/>
    <n v="10002000"/>
    <x v="16"/>
    <x v="2"/>
    <n v="77553"/>
    <n v="245969249"/>
    <n v="77.552999999999997"/>
    <n v="245969.24900000001"/>
    <n v="245.96924899999999"/>
    <x v="3"/>
  </r>
  <r>
    <n v="202404"/>
    <x v="44"/>
    <s v="2024"/>
    <s v="04"/>
    <n v="10002000"/>
    <x v="16"/>
    <x v="3"/>
    <n v="426144"/>
    <n v="438521660"/>
    <n v="426.14400000000001"/>
    <n v="438521.66"/>
    <n v="438.52166"/>
    <x v="3"/>
  </r>
  <r>
    <n v="202404"/>
    <x v="44"/>
    <s v="2024"/>
    <s v="04"/>
    <n v="10002000"/>
    <x v="16"/>
    <x v="4"/>
    <n v="329737"/>
    <n v="615692875"/>
    <n v="329.73700000000002"/>
    <n v="615692.875"/>
    <n v="615.69287499999996"/>
    <x v="3"/>
  </r>
  <r>
    <n v="202404"/>
    <x v="44"/>
    <s v="2024"/>
    <s v="04"/>
    <n v="10002000"/>
    <x v="16"/>
    <x v="5"/>
    <n v="694876"/>
    <n v="820212748"/>
    <n v="694.87599999999998"/>
    <n v="820212.74800000002"/>
    <n v="820.21274800000003"/>
    <x v="3"/>
  </r>
  <r>
    <n v="202404"/>
    <x v="44"/>
    <s v="2024"/>
    <s v="04"/>
    <n v="10002000"/>
    <x v="16"/>
    <x v="6"/>
    <n v="393585"/>
    <n v="1187605801"/>
    <n v="393.58499999999998"/>
    <n v="1187605.801"/>
    <n v="1187.6058009999999"/>
    <x v="3"/>
  </r>
  <r>
    <n v="202404"/>
    <x v="44"/>
    <s v="2024"/>
    <s v="04"/>
    <n v="10015000"/>
    <x v="17"/>
    <x v="0"/>
    <n v="508204"/>
    <n v="254814418"/>
    <n v="508.20400000000001"/>
    <n v="254814.41800000001"/>
    <n v="254.81441799999999"/>
    <x v="3"/>
  </r>
  <r>
    <n v="202404"/>
    <x v="44"/>
    <s v="2024"/>
    <s v="04"/>
    <n v="10015000"/>
    <x v="17"/>
    <x v="1"/>
    <n v="32653"/>
    <n v="81668145"/>
    <n v="32.652999999999999"/>
    <n v="81668.145000000004"/>
    <n v="81.668144999999996"/>
    <x v="3"/>
  </r>
  <r>
    <n v="202404"/>
    <x v="44"/>
    <s v="2024"/>
    <s v="04"/>
    <n v="10015000"/>
    <x v="17"/>
    <x v="2"/>
    <n v="53112"/>
    <n v="198933204"/>
    <n v="53.112000000000002"/>
    <n v="198933.204"/>
    <n v="198.93320399999999"/>
    <x v="3"/>
  </r>
  <r>
    <n v="202404"/>
    <x v="44"/>
    <s v="2024"/>
    <s v="04"/>
    <n v="10015000"/>
    <x v="17"/>
    <x v="3"/>
    <n v="291922"/>
    <n v="278271220"/>
    <n v="291.92200000000003"/>
    <n v="278271.21999999997"/>
    <n v="278.27122000000003"/>
    <x v="3"/>
  </r>
  <r>
    <n v="202404"/>
    <x v="44"/>
    <s v="2024"/>
    <s v="04"/>
    <n v="10015000"/>
    <x v="17"/>
    <x v="4"/>
    <n v="213292"/>
    <n v="340872214"/>
    <n v="213.292"/>
    <n v="340872.21399999998"/>
    <n v="340.87221399999999"/>
    <x v="3"/>
  </r>
  <r>
    <n v="202404"/>
    <x v="44"/>
    <s v="2024"/>
    <s v="04"/>
    <n v="10015000"/>
    <x v="17"/>
    <x v="5"/>
    <n v="435123"/>
    <n v="510870430"/>
    <n v="435.12299999999999"/>
    <n v="510870.43"/>
    <n v="510.87043"/>
    <x v="3"/>
  </r>
  <r>
    <n v="202404"/>
    <x v="44"/>
    <s v="2024"/>
    <s v="04"/>
    <n v="10015000"/>
    <x v="17"/>
    <x v="6"/>
    <n v="249105"/>
    <n v="775859595"/>
    <n v="249.10499999999999"/>
    <n v="775859.59499999997"/>
    <n v="775.85959500000001"/>
    <x v="3"/>
  </r>
  <r>
    <n v="202404"/>
    <x v="44"/>
    <s v="2024"/>
    <s v="04"/>
    <n v="10014000"/>
    <x v="18"/>
    <x v="0"/>
    <n v="274016"/>
    <n v="123786246"/>
    <n v="274.01600000000002"/>
    <n v="123786.246"/>
    <n v="123.78624600000001"/>
    <x v="3"/>
  </r>
  <r>
    <n v="202404"/>
    <x v="44"/>
    <s v="2024"/>
    <s v="04"/>
    <n v="10014000"/>
    <x v="18"/>
    <x v="1"/>
    <n v="20696"/>
    <n v="47137762"/>
    <n v="20.696000000000002"/>
    <n v="47137.762000000002"/>
    <n v="47.137762000000002"/>
    <x v="3"/>
  </r>
  <r>
    <n v="202404"/>
    <x v="44"/>
    <s v="2024"/>
    <s v="04"/>
    <n v="10014000"/>
    <x v="18"/>
    <x v="2"/>
    <n v="28114"/>
    <n v="97061141"/>
    <n v="28.114000000000001"/>
    <n v="97061.141000000003"/>
    <n v="97.061141000000006"/>
    <x v="3"/>
  </r>
  <r>
    <n v="202404"/>
    <x v="44"/>
    <s v="2024"/>
    <s v="04"/>
    <n v="10014000"/>
    <x v="18"/>
    <x v="3"/>
    <n v="172376"/>
    <n v="166934736"/>
    <n v="172.376"/>
    <n v="166934.736"/>
    <n v="166.93473599999999"/>
    <x v="3"/>
  </r>
  <r>
    <n v="202404"/>
    <x v="44"/>
    <s v="2024"/>
    <s v="04"/>
    <n v="10014000"/>
    <x v="18"/>
    <x v="4"/>
    <n v="115517"/>
    <n v="184938273"/>
    <n v="115.517"/>
    <n v="184938.27299999999"/>
    <n v="184.93827300000001"/>
    <x v="3"/>
  </r>
  <r>
    <n v="202404"/>
    <x v="44"/>
    <s v="2024"/>
    <s v="04"/>
    <n v="10014000"/>
    <x v="18"/>
    <x v="5"/>
    <n v="228122"/>
    <n v="257100360"/>
    <n v="228.12200000000001"/>
    <n v="257100.36"/>
    <n v="257.10036000000002"/>
    <x v="3"/>
  </r>
  <r>
    <n v="202404"/>
    <x v="44"/>
    <s v="2024"/>
    <s v="04"/>
    <n v="10014000"/>
    <x v="18"/>
    <x v="6"/>
    <n v="121324"/>
    <n v="396230949"/>
    <n v="121.324"/>
    <n v="396230.94900000002"/>
    <n v="396.23094900000001"/>
    <x v="3"/>
  </r>
  <r>
    <n v="202404"/>
    <x v="44"/>
    <s v="2024"/>
    <s v="04"/>
    <n v="10016000"/>
    <x v="19"/>
    <x v="0"/>
    <n v="113012"/>
    <n v="48480102"/>
    <n v="113.012"/>
    <n v="48480.101999999999"/>
    <n v="48.480102000000002"/>
    <x v="3"/>
  </r>
  <r>
    <n v="202404"/>
    <x v="44"/>
    <s v="2024"/>
    <s v="04"/>
    <n v="10016000"/>
    <x v="19"/>
    <x v="1"/>
    <n v="9447"/>
    <n v="25020689"/>
    <n v="9.4469999999999992"/>
    <n v="25020.688999999998"/>
    <n v="25.020689000000001"/>
    <x v="3"/>
  </r>
  <r>
    <n v="202404"/>
    <x v="44"/>
    <s v="2024"/>
    <s v="04"/>
    <n v="10016000"/>
    <x v="19"/>
    <x v="2"/>
    <n v="13658"/>
    <n v="50198687"/>
    <n v="13.657999999999999"/>
    <n v="50198.686999999998"/>
    <n v="50.198687"/>
    <x v="3"/>
  </r>
  <r>
    <n v="202404"/>
    <x v="44"/>
    <s v="2024"/>
    <s v="04"/>
    <n v="10016000"/>
    <x v="19"/>
    <x v="3"/>
    <n v="74991"/>
    <n v="104351032"/>
    <n v="74.991"/>
    <n v="104351.03200000001"/>
    <n v="104.351032"/>
    <x v="3"/>
  </r>
  <r>
    <n v="202404"/>
    <x v="44"/>
    <s v="2024"/>
    <s v="04"/>
    <n v="10016000"/>
    <x v="19"/>
    <x v="4"/>
    <n v="58518"/>
    <n v="80831546"/>
    <n v="58.518000000000001"/>
    <n v="80831.546000000002"/>
    <n v="80.831546000000003"/>
    <x v="3"/>
  </r>
  <r>
    <n v="202404"/>
    <x v="44"/>
    <s v="2024"/>
    <s v="04"/>
    <n v="10016000"/>
    <x v="19"/>
    <x v="5"/>
    <n v="111286"/>
    <n v="124981190"/>
    <n v="111.286"/>
    <n v="124981.19"/>
    <n v="124.98119"/>
    <x v="3"/>
  </r>
  <r>
    <n v="202404"/>
    <x v="44"/>
    <s v="2024"/>
    <s v="04"/>
    <n v="10016000"/>
    <x v="19"/>
    <x v="6"/>
    <n v="51717"/>
    <n v="146016971"/>
    <n v="51.716999999999999"/>
    <n v="146016.97099999999"/>
    <n v="146.01697100000001"/>
    <x v="3"/>
  </r>
  <r>
    <n v="202404"/>
    <x v="44"/>
    <s v="2024"/>
    <s v="04"/>
    <s v="9002000"/>
    <x v="20"/>
    <x v="0"/>
    <n v="104027"/>
    <n v="66812548"/>
    <n v="104.027"/>
    <n v="66812.547999999995"/>
    <n v="66.812548000000007"/>
    <x v="3"/>
  </r>
  <r>
    <n v="202404"/>
    <x v="44"/>
    <s v="2024"/>
    <s v="04"/>
    <s v="9002000"/>
    <x v="20"/>
    <x v="1"/>
    <n v="6734"/>
    <n v="23139051"/>
    <n v="6.734"/>
    <n v="23139.050999999999"/>
    <n v="23.139050999999998"/>
    <x v="3"/>
  </r>
  <r>
    <n v="202404"/>
    <x v="44"/>
    <s v="2024"/>
    <s v="04"/>
    <s v="9002000"/>
    <x v="20"/>
    <x v="2"/>
    <n v="11131"/>
    <n v="38215615"/>
    <n v="11.131"/>
    <n v="38215.614999999998"/>
    <n v="38.215615"/>
    <x v="3"/>
  </r>
  <r>
    <n v="202404"/>
    <x v="44"/>
    <s v="2024"/>
    <s v="04"/>
    <s v="9002000"/>
    <x v="20"/>
    <x v="3"/>
    <n v="49743"/>
    <n v="67544747"/>
    <n v="49.743000000000002"/>
    <n v="67544.747000000003"/>
    <n v="67.544747000000001"/>
    <x v="3"/>
  </r>
  <r>
    <n v="202404"/>
    <x v="44"/>
    <s v="2024"/>
    <s v="04"/>
    <s v="9002000"/>
    <x v="20"/>
    <x v="4"/>
    <n v="45468"/>
    <n v="60978870"/>
    <n v="45.468000000000004"/>
    <n v="60978.87"/>
    <n v="60.978870000000001"/>
    <x v="3"/>
  </r>
  <r>
    <n v="202404"/>
    <x v="44"/>
    <s v="2024"/>
    <s v="04"/>
    <s v="9002000"/>
    <x v="20"/>
    <x v="5"/>
    <n v="109770"/>
    <n v="114394568"/>
    <n v="109.77"/>
    <n v="114394.568"/>
    <n v="114.39456800000001"/>
    <x v="3"/>
  </r>
  <r>
    <n v="202404"/>
    <x v="44"/>
    <s v="2024"/>
    <s v="04"/>
    <s v="9002000"/>
    <x v="20"/>
    <x v="6"/>
    <n v="43754"/>
    <n v="113860623"/>
    <n v="43.753999999999998"/>
    <n v="113860.62300000001"/>
    <n v="113.860623"/>
    <x v="3"/>
  </r>
  <r>
    <n v="202404"/>
    <x v="44"/>
    <s v="2024"/>
    <s v="04"/>
    <n v="9007000"/>
    <x v="21"/>
    <x v="0"/>
    <n v="17838"/>
    <n v="7755342"/>
    <n v="17.838000000000001"/>
    <n v="7755.3419999999996"/>
    <n v="7.7553419999999997"/>
    <x v="3"/>
  </r>
  <r>
    <n v="202404"/>
    <x v="44"/>
    <s v="2024"/>
    <s v="04"/>
    <n v="9007000"/>
    <x v="21"/>
    <x v="1"/>
    <n v="1029"/>
    <n v="2840593"/>
    <n v="1.0289999999999999"/>
    <n v="2840.5929999999998"/>
    <n v="2.8405930000000001"/>
    <x v="3"/>
  </r>
  <r>
    <n v="202404"/>
    <x v="44"/>
    <s v="2024"/>
    <s v="04"/>
    <n v="9007000"/>
    <x v="21"/>
    <x v="2"/>
    <n v="1874"/>
    <n v="4575347"/>
    <n v="1.8740000000000001"/>
    <n v="4575.3469999999998"/>
    <n v="4.5753469999999998"/>
    <x v="3"/>
  </r>
  <r>
    <n v="202404"/>
    <x v="44"/>
    <s v="2024"/>
    <s v="04"/>
    <n v="9007000"/>
    <x v="21"/>
    <x v="3"/>
    <n v="10390"/>
    <n v="14720049"/>
    <n v="10.39"/>
    <n v="14720.049000000001"/>
    <n v="14.720048999999999"/>
    <x v="3"/>
  </r>
  <r>
    <n v="202404"/>
    <x v="44"/>
    <s v="2024"/>
    <s v="04"/>
    <n v="9007000"/>
    <x v="21"/>
    <x v="4"/>
    <n v="9269"/>
    <n v="11761925"/>
    <n v="9.2690000000000001"/>
    <n v="11761.924999999999"/>
    <n v="11.761925"/>
    <x v="3"/>
  </r>
  <r>
    <n v="202404"/>
    <x v="44"/>
    <s v="2024"/>
    <s v="04"/>
    <n v="9007000"/>
    <x v="21"/>
    <x v="5"/>
    <n v="13772"/>
    <n v="14546947"/>
    <n v="13.772"/>
    <n v="14546.947"/>
    <n v="14.546946999999999"/>
    <x v="3"/>
  </r>
  <r>
    <n v="202404"/>
    <x v="44"/>
    <s v="2024"/>
    <s v="04"/>
    <n v="9007000"/>
    <x v="21"/>
    <x v="6"/>
    <n v="7298"/>
    <n v="19494837"/>
    <n v="7.298"/>
    <n v="19494.837"/>
    <n v="19.494837"/>
    <x v="3"/>
  </r>
  <r>
    <n v="202405"/>
    <x v="45"/>
    <s v="2024"/>
    <s v="05"/>
    <n v="63000000"/>
    <x v="0"/>
    <x v="0"/>
    <n v="14552226"/>
    <n v="8395840155"/>
    <n v="14552.226000000001"/>
    <n v="8395840.1549999993"/>
    <n v="8395.8401549999999"/>
    <x v="3"/>
  </r>
  <r>
    <n v="202405"/>
    <x v="45"/>
    <s v="2024"/>
    <s v="05"/>
    <n v="63000000"/>
    <x v="0"/>
    <x v="1"/>
    <n v="719519"/>
    <n v="2913004451"/>
    <n v="719.51900000000001"/>
    <n v="2913004.4509999999"/>
    <n v="2913.0044509999998"/>
    <x v="3"/>
  </r>
  <r>
    <n v="202405"/>
    <x v="45"/>
    <s v="2024"/>
    <s v="05"/>
    <n v="63000000"/>
    <x v="0"/>
    <x v="2"/>
    <n v="922868"/>
    <n v="4342334488"/>
    <n v="922.86800000000005"/>
    <n v="4342334.4879999999"/>
    <n v="4342.3344880000004"/>
    <x v="3"/>
  </r>
  <r>
    <n v="202405"/>
    <x v="45"/>
    <s v="2024"/>
    <s v="05"/>
    <n v="63000000"/>
    <x v="0"/>
    <x v="3"/>
    <n v="5578308"/>
    <n v="6441299311"/>
    <n v="5578.308"/>
    <n v="6441299.3109999998"/>
    <n v="6441.2993109999998"/>
    <x v="3"/>
  </r>
  <r>
    <n v="202405"/>
    <x v="45"/>
    <s v="2024"/>
    <s v="05"/>
    <n v="63000000"/>
    <x v="0"/>
    <x v="4"/>
    <n v="4410266"/>
    <n v="12131078957"/>
    <n v="4410.2659999999996"/>
    <n v="12131078.957"/>
    <n v="12131.078957"/>
    <x v="3"/>
  </r>
  <r>
    <n v="202405"/>
    <x v="45"/>
    <s v="2024"/>
    <s v="05"/>
    <n v="63000000"/>
    <x v="0"/>
    <x v="5"/>
    <n v="9821506"/>
    <n v="13736968210"/>
    <n v="9821.5059999999994"/>
    <n v="13736968.210000001"/>
    <n v="13736.968210000001"/>
    <x v="3"/>
  </r>
  <r>
    <n v="202405"/>
    <x v="45"/>
    <s v="2024"/>
    <s v="05"/>
    <n v="63000000"/>
    <x v="0"/>
    <x v="6"/>
    <n v="5047795"/>
    <n v="92111012867"/>
    <n v="5047.7950000000001"/>
    <n v="92111012.866999999"/>
    <n v="92111.012866999998"/>
    <x v="3"/>
  </r>
  <r>
    <n v="202405"/>
    <x v="45"/>
    <s v="2024"/>
    <s v="05"/>
    <n v="65000000"/>
    <x v="1"/>
    <x v="0"/>
    <n v="16696104"/>
    <n v="8193572002"/>
    <n v="16696.103999999999"/>
    <n v="8193572.0020000003"/>
    <n v="8193.5720020000008"/>
    <x v="3"/>
  </r>
  <r>
    <n v="202405"/>
    <x v="45"/>
    <s v="2024"/>
    <s v="05"/>
    <n v="65000000"/>
    <x v="1"/>
    <x v="1"/>
    <n v="924188"/>
    <n v="2728720638"/>
    <n v="924.18799999999999"/>
    <n v="2728720.6379999998"/>
    <n v="2728.7206379999998"/>
    <x v="3"/>
  </r>
  <r>
    <n v="202405"/>
    <x v="45"/>
    <s v="2024"/>
    <s v="05"/>
    <n v="65000000"/>
    <x v="1"/>
    <x v="2"/>
    <n v="1227121"/>
    <n v="4075959579"/>
    <n v="1227.1210000000001"/>
    <n v="4075959.5789999999"/>
    <n v="4075.9595789999998"/>
    <x v="3"/>
  </r>
  <r>
    <n v="202405"/>
    <x v="45"/>
    <s v="2024"/>
    <s v="05"/>
    <n v="65000000"/>
    <x v="1"/>
    <x v="3"/>
    <n v="6978087"/>
    <n v="7233724638"/>
    <n v="6978.0870000000004"/>
    <n v="7233724.6380000003"/>
    <n v="7233.7246379999997"/>
    <x v="3"/>
  </r>
  <r>
    <n v="202405"/>
    <x v="45"/>
    <s v="2024"/>
    <s v="05"/>
    <n v="65000000"/>
    <x v="1"/>
    <x v="4"/>
    <n v="5629459"/>
    <n v="11841819975"/>
    <n v="5629.4589999999998"/>
    <n v="11841819.975"/>
    <n v="11841.819975"/>
    <x v="3"/>
  </r>
  <r>
    <n v="202405"/>
    <x v="45"/>
    <s v="2024"/>
    <s v="05"/>
    <n v="65000000"/>
    <x v="1"/>
    <x v="5"/>
    <n v="12904007"/>
    <n v="15673442940"/>
    <n v="12904.007"/>
    <n v="15673442.939999999"/>
    <n v="15673.442940000001"/>
    <x v="3"/>
  </r>
  <r>
    <n v="202405"/>
    <x v="45"/>
    <s v="2024"/>
    <s v="05"/>
    <n v="65000000"/>
    <x v="1"/>
    <x v="6"/>
    <n v="6862473"/>
    <n v="56357244120"/>
    <n v="6862.473"/>
    <n v="56357244.119999997"/>
    <n v="56357.244120000003"/>
    <x v="3"/>
  </r>
  <r>
    <n v="202405"/>
    <x v="45"/>
    <s v="2024"/>
    <s v="05"/>
    <n v="68000000"/>
    <x v="2"/>
    <x v="0"/>
    <n v="7582191"/>
    <n v="3578204035"/>
    <n v="7582.1909999999998"/>
    <n v="3578204.0350000001"/>
    <n v="3578.2040350000002"/>
    <x v="3"/>
  </r>
  <r>
    <n v="202405"/>
    <x v="45"/>
    <s v="2024"/>
    <s v="05"/>
    <n v="68000000"/>
    <x v="2"/>
    <x v="1"/>
    <n v="410149"/>
    <n v="1164777879"/>
    <n v="410.149"/>
    <n v="1164777.879"/>
    <n v="1164.777879"/>
    <x v="3"/>
  </r>
  <r>
    <n v="202405"/>
    <x v="45"/>
    <s v="2024"/>
    <s v="05"/>
    <n v="68000000"/>
    <x v="2"/>
    <x v="2"/>
    <n v="595960"/>
    <n v="1905386650"/>
    <n v="595.96"/>
    <n v="1905386.65"/>
    <n v="1905.3866499999999"/>
    <x v="3"/>
  </r>
  <r>
    <n v="202405"/>
    <x v="45"/>
    <s v="2024"/>
    <s v="05"/>
    <n v="68000000"/>
    <x v="2"/>
    <x v="3"/>
    <n v="3528223"/>
    <n v="4066241294"/>
    <n v="3528.223"/>
    <n v="4066241.2940000002"/>
    <n v="4066.2412939999999"/>
    <x v="3"/>
  </r>
  <r>
    <n v="202405"/>
    <x v="45"/>
    <s v="2024"/>
    <s v="05"/>
    <n v="68000000"/>
    <x v="2"/>
    <x v="4"/>
    <n v="2602939"/>
    <n v="5235635941"/>
    <n v="2602.9389999999999"/>
    <n v="5235635.9409999996"/>
    <n v="5235.6359409999995"/>
    <x v="3"/>
  </r>
  <r>
    <n v="202405"/>
    <x v="45"/>
    <s v="2024"/>
    <s v="05"/>
    <n v="68000000"/>
    <x v="2"/>
    <x v="5"/>
    <n v="5710743"/>
    <n v="7664328238"/>
    <n v="5710.7430000000004"/>
    <n v="7664328.2379999999"/>
    <n v="7664.3282380000001"/>
    <x v="3"/>
  </r>
  <r>
    <n v="202405"/>
    <x v="45"/>
    <s v="2024"/>
    <s v="05"/>
    <n v="68000000"/>
    <x v="2"/>
    <x v="6"/>
    <n v="3281106"/>
    <n v="21519284348"/>
    <n v="3281.1060000000002"/>
    <n v="21519284.348000001"/>
    <n v="21519.284348000001"/>
    <x v="3"/>
  </r>
  <r>
    <n v="202405"/>
    <x v="45"/>
    <s v="2024"/>
    <s v="05"/>
    <n v="10004000"/>
    <x v="3"/>
    <x v="0"/>
    <n v="2221797"/>
    <n v="1124852868"/>
    <n v="2221.797"/>
    <n v="1124852.868"/>
    <n v="1124.8528679999999"/>
    <x v="3"/>
  </r>
  <r>
    <n v="202405"/>
    <x v="45"/>
    <s v="2024"/>
    <s v="05"/>
    <n v="10004000"/>
    <x v="3"/>
    <x v="1"/>
    <n v="111404"/>
    <n v="360060036"/>
    <n v="111.404"/>
    <n v="360060.03600000002"/>
    <n v="360.06003600000003"/>
    <x v="3"/>
  </r>
  <r>
    <n v="202405"/>
    <x v="45"/>
    <s v="2024"/>
    <s v="05"/>
    <n v="10004000"/>
    <x v="3"/>
    <x v="2"/>
    <n v="165064"/>
    <n v="638615129"/>
    <n v="165.06399999999999"/>
    <n v="638615.12899999996"/>
    <n v="638.61512900000002"/>
    <x v="3"/>
  </r>
  <r>
    <n v="202405"/>
    <x v="45"/>
    <s v="2024"/>
    <s v="05"/>
    <n v="10004000"/>
    <x v="3"/>
    <x v="3"/>
    <n v="983198"/>
    <n v="1235353734"/>
    <n v="983.19799999999998"/>
    <n v="1235353.7339999999"/>
    <n v="1235.353734"/>
    <x v="3"/>
  </r>
  <r>
    <n v="202405"/>
    <x v="45"/>
    <s v="2024"/>
    <s v="05"/>
    <n v="10004000"/>
    <x v="3"/>
    <x v="4"/>
    <n v="717301"/>
    <n v="1638773846"/>
    <n v="717.30100000000004"/>
    <n v="1638773.8459999999"/>
    <n v="1638.773846"/>
    <x v="3"/>
  </r>
  <r>
    <n v="202405"/>
    <x v="45"/>
    <s v="2024"/>
    <s v="05"/>
    <n v="10004000"/>
    <x v="3"/>
    <x v="5"/>
    <n v="1594804"/>
    <n v="2199828806"/>
    <n v="1594.8040000000001"/>
    <n v="2199828.8059999999"/>
    <n v="2199.828806"/>
    <x v="3"/>
  </r>
  <r>
    <n v="202405"/>
    <x v="45"/>
    <s v="2024"/>
    <s v="05"/>
    <n v="10004000"/>
    <x v="3"/>
    <x v="6"/>
    <n v="961703"/>
    <n v="16660031993"/>
    <n v="961.70299999999997"/>
    <n v="16660031.993000001"/>
    <n v="16660.031993000001"/>
    <x v="3"/>
  </r>
  <r>
    <n v="202405"/>
    <x v="45"/>
    <s v="2024"/>
    <s v="05"/>
    <n v="10018000"/>
    <x v="4"/>
    <x v="0"/>
    <n v="2092657"/>
    <n v="1028482669"/>
    <n v="2092.6570000000002"/>
    <n v="1028482.669"/>
    <n v="1028.482669"/>
    <x v="3"/>
  </r>
  <r>
    <n v="202405"/>
    <x v="45"/>
    <s v="2024"/>
    <s v="05"/>
    <n v="10018000"/>
    <x v="4"/>
    <x v="1"/>
    <n v="100048"/>
    <n v="322169007"/>
    <n v="100.048"/>
    <n v="322169.00699999998"/>
    <n v="322.16900700000002"/>
    <x v="3"/>
  </r>
  <r>
    <n v="202405"/>
    <x v="45"/>
    <s v="2024"/>
    <s v="05"/>
    <n v="10018000"/>
    <x v="4"/>
    <x v="2"/>
    <n v="153398"/>
    <n v="586083993"/>
    <n v="153.398"/>
    <n v="586083.99300000002"/>
    <n v="586.08399299999996"/>
    <x v="3"/>
  </r>
  <r>
    <n v="202405"/>
    <x v="45"/>
    <s v="2024"/>
    <s v="05"/>
    <n v="10018000"/>
    <x v="4"/>
    <x v="3"/>
    <n v="838409"/>
    <n v="1026832285"/>
    <n v="838.40899999999999"/>
    <n v="1026832.285"/>
    <n v="1026.832285"/>
    <x v="3"/>
  </r>
  <r>
    <n v="202405"/>
    <x v="45"/>
    <s v="2024"/>
    <s v="05"/>
    <n v="10018000"/>
    <x v="4"/>
    <x v="4"/>
    <n v="663829"/>
    <n v="1612476235"/>
    <n v="663.82899999999995"/>
    <n v="1612476.2350000001"/>
    <n v="1612.4762350000001"/>
    <x v="3"/>
  </r>
  <r>
    <n v="202405"/>
    <x v="45"/>
    <s v="2024"/>
    <s v="05"/>
    <n v="10018000"/>
    <x v="4"/>
    <x v="5"/>
    <n v="1526786"/>
    <n v="2150230245"/>
    <n v="1526.7860000000001"/>
    <n v="2150230.2450000001"/>
    <n v="2150.2302450000002"/>
    <x v="3"/>
  </r>
  <r>
    <n v="202405"/>
    <x v="45"/>
    <s v="2024"/>
    <s v="05"/>
    <n v="10018000"/>
    <x v="4"/>
    <x v="6"/>
    <n v="860524"/>
    <n v="18417314233"/>
    <n v="860.524"/>
    <n v="18417314.232999999"/>
    <n v="18417.314233000001"/>
    <x v="3"/>
  </r>
  <r>
    <n v="202405"/>
    <x v="45"/>
    <s v="2024"/>
    <s v="05"/>
    <n v="10005000"/>
    <x v="5"/>
    <x v="0"/>
    <n v="1069347"/>
    <n v="496389787"/>
    <n v="1069.347"/>
    <n v="496389.78700000001"/>
    <n v="496.38978700000001"/>
    <x v="3"/>
  </r>
  <r>
    <n v="202405"/>
    <x v="45"/>
    <s v="2024"/>
    <s v="05"/>
    <n v="10005000"/>
    <x v="5"/>
    <x v="1"/>
    <n v="68816"/>
    <n v="187621917"/>
    <n v="68.816000000000003"/>
    <n v="187621.91699999999"/>
    <n v="187.621917"/>
    <x v="3"/>
  </r>
  <r>
    <n v="202405"/>
    <x v="45"/>
    <s v="2024"/>
    <s v="05"/>
    <n v="10005000"/>
    <x v="5"/>
    <x v="2"/>
    <n v="94760"/>
    <n v="293770362"/>
    <n v="94.76"/>
    <n v="293770.36200000002"/>
    <n v="293.77036199999998"/>
    <x v="3"/>
  </r>
  <r>
    <n v="202405"/>
    <x v="45"/>
    <s v="2024"/>
    <s v="05"/>
    <n v="10005000"/>
    <x v="5"/>
    <x v="3"/>
    <n v="638624"/>
    <n v="680862433"/>
    <n v="638.62400000000002"/>
    <n v="680862.43299999996"/>
    <n v="680.86243300000001"/>
    <x v="3"/>
  </r>
  <r>
    <n v="202405"/>
    <x v="45"/>
    <s v="2024"/>
    <s v="05"/>
    <n v="10005000"/>
    <x v="5"/>
    <x v="4"/>
    <n v="409555"/>
    <n v="768283662"/>
    <n v="409.55500000000001"/>
    <n v="768283.66200000001"/>
    <n v="768.28366200000005"/>
    <x v="3"/>
  </r>
  <r>
    <n v="202405"/>
    <x v="45"/>
    <s v="2024"/>
    <s v="05"/>
    <n v="10005000"/>
    <x v="5"/>
    <x v="5"/>
    <n v="850617"/>
    <n v="1048627617"/>
    <n v="850.61699999999996"/>
    <n v="1048627.6170000001"/>
    <n v="1048.6276170000001"/>
    <x v="3"/>
  </r>
  <r>
    <n v="202405"/>
    <x v="45"/>
    <s v="2024"/>
    <s v="05"/>
    <n v="10005000"/>
    <x v="5"/>
    <x v="6"/>
    <n v="560307"/>
    <n v="3169847761"/>
    <n v="560.30700000000002"/>
    <n v="3169847.7609999999"/>
    <n v="3169.847761"/>
    <x v="3"/>
  </r>
  <r>
    <n v="202405"/>
    <x v="45"/>
    <s v="2024"/>
    <s v="05"/>
    <n v="66000000"/>
    <x v="6"/>
    <x v="0"/>
    <n v="9724191"/>
    <n v="5043468795"/>
    <n v="9724.1910000000007"/>
    <n v="5043468.7949999999"/>
    <n v="5043.4687949999998"/>
    <x v="3"/>
  </r>
  <r>
    <n v="202405"/>
    <x v="45"/>
    <s v="2024"/>
    <s v="05"/>
    <n v="66000000"/>
    <x v="6"/>
    <x v="1"/>
    <n v="564189"/>
    <n v="1792623086"/>
    <n v="564.18899999999996"/>
    <n v="1792623.0859999999"/>
    <n v="1792.6230860000001"/>
    <x v="3"/>
  </r>
  <r>
    <n v="202405"/>
    <x v="45"/>
    <s v="2024"/>
    <s v="05"/>
    <n v="66000000"/>
    <x v="6"/>
    <x v="2"/>
    <n v="774115"/>
    <n v="2588341344"/>
    <n v="774.11500000000001"/>
    <n v="2588341.344"/>
    <n v="2588.3413439999999"/>
    <x v="3"/>
  </r>
  <r>
    <n v="202405"/>
    <x v="45"/>
    <s v="2024"/>
    <s v="05"/>
    <n v="66000000"/>
    <x v="6"/>
    <x v="3"/>
    <n v="4612854"/>
    <n v="5178518411"/>
    <n v="4612.8540000000003"/>
    <n v="5178518.4110000003"/>
    <n v="5178.518411"/>
    <x v="3"/>
  </r>
  <r>
    <n v="202405"/>
    <x v="45"/>
    <s v="2024"/>
    <s v="05"/>
    <n v="66000000"/>
    <x v="6"/>
    <x v="4"/>
    <n v="3171594"/>
    <n v="7229912814"/>
    <n v="3171.5940000000001"/>
    <n v="7229912.8140000002"/>
    <n v="7229.9128140000003"/>
    <x v="3"/>
  </r>
  <r>
    <n v="202405"/>
    <x v="45"/>
    <s v="2024"/>
    <s v="05"/>
    <n v="66000000"/>
    <x v="6"/>
    <x v="5"/>
    <n v="7349551"/>
    <n v="9536545572"/>
    <n v="7349.5510000000004"/>
    <n v="9536545.5720000006"/>
    <n v="9536.5455720000009"/>
    <x v="3"/>
  </r>
  <r>
    <n v="202405"/>
    <x v="45"/>
    <s v="2024"/>
    <s v="05"/>
    <n v="66000000"/>
    <x v="6"/>
    <x v="6"/>
    <n v="3976659"/>
    <n v="30570640878"/>
    <n v="3976.6590000000001"/>
    <n v="30570640.877999999"/>
    <n v="30570.640877999998"/>
    <x v="3"/>
  </r>
  <r>
    <n v="202405"/>
    <x v="45"/>
    <s v="2024"/>
    <s v="05"/>
    <n v="10007000"/>
    <x v="7"/>
    <x v="0"/>
    <n v="2142791"/>
    <n v="1039449548"/>
    <n v="2142.7910000000002"/>
    <n v="1039449.548"/>
    <n v="1039.449548"/>
    <x v="3"/>
  </r>
  <r>
    <n v="202405"/>
    <x v="45"/>
    <s v="2024"/>
    <s v="05"/>
    <n v="10007000"/>
    <x v="7"/>
    <x v="1"/>
    <n v="158360"/>
    <n v="409611628"/>
    <n v="158.36000000000001"/>
    <n v="409611.62800000003"/>
    <n v="409.611628"/>
    <x v="3"/>
  </r>
  <r>
    <n v="202405"/>
    <x v="45"/>
    <s v="2024"/>
    <s v="05"/>
    <n v="10007000"/>
    <x v="7"/>
    <x v="2"/>
    <n v="199041"/>
    <n v="593787772"/>
    <n v="199.041"/>
    <n v="593787.772"/>
    <n v="593.78777200000002"/>
    <x v="3"/>
  </r>
  <r>
    <n v="202405"/>
    <x v="45"/>
    <s v="2024"/>
    <s v="05"/>
    <n v="10007000"/>
    <x v="7"/>
    <x v="3"/>
    <n v="1296647"/>
    <n v="1495328909"/>
    <n v="1296.6469999999999"/>
    <n v="1495328.909"/>
    <n v="1495.3289090000001"/>
    <x v="3"/>
  </r>
  <r>
    <n v="202405"/>
    <x v="45"/>
    <s v="2024"/>
    <s v="05"/>
    <n v="10007000"/>
    <x v="7"/>
    <x v="4"/>
    <n v="790187"/>
    <n v="1553477826"/>
    <n v="790.18700000000001"/>
    <n v="1553477.8259999999"/>
    <n v="1553.4778260000001"/>
    <x v="3"/>
  </r>
  <r>
    <n v="202405"/>
    <x v="45"/>
    <s v="2024"/>
    <s v="05"/>
    <n v="10007000"/>
    <x v="7"/>
    <x v="5"/>
    <n v="1761740"/>
    <n v="2121142399"/>
    <n v="1761.74"/>
    <n v="2121142.3990000002"/>
    <n v="2121.1423989999998"/>
    <x v="3"/>
  </r>
  <r>
    <n v="202405"/>
    <x v="45"/>
    <s v="2024"/>
    <s v="05"/>
    <n v="10007000"/>
    <x v="7"/>
    <x v="6"/>
    <n v="1080778"/>
    <n v="7627495465"/>
    <n v="1080.778"/>
    <n v="7627495.4649999999"/>
    <n v="7627.495465"/>
    <x v="3"/>
  </r>
  <r>
    <n v="202405"/>
    <x v="45"/>
    <s v="2024"/>
    <s v="05"/>
    <n v="10008000"/>
    <x v="8"/>
    <x v="0"/>
    <n v="696629"/>
    <n v="327636625"/>
    <n v="696.62900000000002"/>
    <n v="327636.625"/>
    <n v="327.63662499999998"/>
    <x v="3"/>
  </r>
  <r>
    <n v="202405"/>
    <x v="45"/>
    <s v="2024"/>
    <s v="05"/>
    <n v="10008000"/>
    <x v="8"/>
    <x v="1"/>
    <n v="50999"/>
    <n v="124956204"/>
    <n v="50.999000000000002"/>
    <n v="124956.204"/>
    <n v="124.956204"/>
    <x v="3"/>
  </r>
  <r>
    <n v="202405"/>
    <x v="45"/>
    <s v="2024"/>
    <s v="05"/>
    <n v="10008000"/>
    <x v="8"/>
    <x v="2"/>
    <n v="66616"/>
    <n v="192663426"/>
    <n v="66.616"/>
    <n v="192663.42600000001"/>
    <n v="192.66342599999999"/>
    <x v="3"/>
  </r>
  <r>
    <n v="202405"/>
    <x v="45"/>
    <s v="2024"/>
    <s v="05"/>
    <n v="10008000"/>
    <x v="8"/>
    <x v="3"/>
    <n v="446667"/>
    <n v="519280316"/>
    <n v="446.66699999999997"/>
    <n v="519280.31599999999"/>
    <n v="519.28031599999997"/>
    <x v="3"/>
  </r>
  <r>
    <n v="202405"/>
    <x v="45"/>
    <s v="2024"/>
    <s v="05"/>
    <n v="10008000"/>
    <x v="8"/>
    <x v="4"/>
    <n v="280938"/>
    <n v="530182847"/>
    <n v="280.93799999999999"/>
    <n v="530182.84699999995"/>
    <n v="530.18284700000004"/>
    <x v="3"/>
  </r>
  <r>
    <n v="202405"/>
    <x v="45"/>
    <s v="2024"/>
    <s v="05"/>
    <n v="10008000"/>
    <x v="8"/>
    <x v="5"/>
    <n v="596409"/>
    <n v="699497613"/>
    <n v="596.40899999999999"/>
    <n v="699497.61300000001"/>
    <n v="699.497613"/>
    <x v="3"/>
  </r>
  <r>
    <n v="202405"/>
    <x v="45"/>
    <s v="2024"/>
    <s v="05"/>
    <n v="10008000"/>
    <x v="8"/>
    <x v="6"/>
    <n v="362492"/>
    <n v="1881809652"/>
    <n v="362.49200000000002"/>
    <n v="1881809.652"/>
    <n v="1881.8096519999999"/>
    <x v="3"/>
  </r>
  <r>
    <n v="202405"/>
    <x v="45"/>
    <s v="2024"/>
    <s v="05"/>
    <n v="10009000"/>
    <x v="9"/>
    <x v="0"/>
    <n v="860600"/>
    <n v="403214097"/>
    <n v="860.6"/>
    <n v="403214.09700000001"/>
    <n v="403.21409699999998"/>
    <x v="3"/>
  </r>
  <r>
    <n v="202405"/>
    <x v="45"/>
    <s v="2024"/>
    <s v="05"/>
    <n v="10009000"/>
    <x v="9"/>
    <x v="1"/>
    <n v="69724"/>
    <n v="176435038"/>
    <n v="69.724000000000004"/>
    <n v="176435.038"/>
    <n v="176.43503799999999"/>
    <x v="3"/>
  </r>
  <r>
    <n v="202405"/>
    <x v="45"/>
    <s v="2024"/>
    <s v="05"/>
    <n v="10009000"/>
    <x v="9"/>
    <x v="2"/>
    <n v="86671"/>
    <n v="247771543"/>
    <n v="86.671000000000006"/>
    <n v="247771.54300000001"/>
    <n v="247.77154300000001"/>
    <x v="3"/>
  </r>
  <r>
    <n v="202405"/>
    <x v="45"/>
    <s v="2024"/>
    <s v="05"/>
    <n v="10009000"/>
    <x v="9"/>
    <x v="3"/>
    <n v="613803"/>
    <n v="705866699"/>
    <n v="613.803"/>
    <n v="705866.69900000002"/>
    <n v="705.86669900000004"/>
    <x v="3"/>
  </r>
  <r>
    <n v="202405"/>
    <x v="45"/>
    <s v="2024"/>
    <s v="05"/>
    <n v="10009000"/>
    <x v="9"/>
    <x v="4"/>
    <n v="355450"/>
    <n v="630372114"/>
    <n v="355.45"/>
    <n v="630372.11399999994"/>
    <n v="630.37211400000001"/>
    <x v="3"/>
  </r>
  <r>
    <n v="202405"/>
    <x v="45"/>
    <s v="2024"/>
    <s v="05"/>
    <n v="10009000"/>
    <x v="9"/>
    <x v="5"/>
    <n v="737958"/>
    <n v="917261515"/>
    <n v="737.95799999999997"/>
    <n v="917261.51500000001"/>
    <n v="917.26151500000003"/>
    <x v="3"/>
  </r>
  <r>
    <n v="202405"/>
    <x v="45"/>
    <s v="2024"/>
    <s v="05"/>
    <n v="10009000"/>
    <x v="9"/>
    <x v="6"/>
    <n v="446694"/>
    <n v="2774791458"/>
    <n v="446.69400000000002"/>
    <n v="2774791.4580000001"/>
    <n v="2774.7914580000001"/>
    <x v="3"/>
  </r>
  <r>
    <n v="202405"/>
    <x v="45"/>
    <s v="2024"/>
    <s v="05"/>
    <n v="10010000"/>
    <x v="10"/>
    <x v="0"/>
    <n v="614562"/>
    <n v="278754947"/>
    <n v="614.56200000000001"/>
    <n v="278754.94699999999"/>
    <n v="278.75494700000002"/>
    <x v="3"/>
  </r>
  <r>
    <n v="202405"/>
    <x v="45"/>
    <s v="2024"/>
    <s v="05"/>
    <n v="10010000"/>
    <x v="10"/>
    <x v="1"/>
    <n v="47022"/>
    <n v="116836916"/>
    <n v="47.021999999999998"/>
    <n v="116836.916"/>
    <n v="116.836916"/>
    <x v="3"/>
  </r>
  <r>
    <n v="202405"/>
    <x v="45"/>
    <s v="2024"/>
    <s v="05"/>
    <n v="10010000"/>
    <x v="10"/>
    <x v="2"/>
    <n v="61986"/>
    <n v="171314075"/>
    <n v="61.985999999999997"/>
    <n v="171314.07500000001"/>
    <n v="171.314075"/>
    <x v="3"/>
  </r>
  <r>
    <n v="202405"/>
    <x v="45"/>
    <s v="2024"/>
    <s v="05"/>
    <n v="10010000"/>
    <x v="10"/>
    <x v="3"/>
    <n v="451244"/>
    <n v="485748574"/>
    <n v="451.24400000000003"/>
    <n v="485748.57400000002"/>
    <n v="485.74857400000002"/>
    <x v="3"/>
  </r>
  <r>
    <n v="202405"/>
    <x v="45"/>
    <s v="2024"/>
    <s v="05"/>
    <n v="10010000"/>
    <x v="10"/>
    <x v="4"/>
    <n v="263330"/>
    <n v="440335004"/>
    <n v="263.33"/>
    <n v="440335.00400000002"/>
    <n v="440.33500400000003"/>
    <x v="3"/>
  </r>
  <r>
    <n v="202405"/>
    <x v="45"/>
    <s v="2024"/>
    <s v="05"/>
    <n v="10010000"/>
    <x v="10"/>
    <x v="5"/>
    <n v="553619"/>
    <n v="683107697"/>
    <n v="553.61900000000003"/>
    <n v="683107.69700000004"/>
    <n v="683.10769700000003"/>
    <x v="3"/>
  </r>
  <r>
    <n v="202405"/>
    <x v="45"/>
    <s v="2024"/>
    <s v="05"/>
    <n v="10010000"/>
    <x v="10"/>
    <x v="6"/>
    <n v="324472"/>
    <n v="1422014339"/>
    <n v="324.47199999999998"/>
    <n v="1422014.3389999999"/>
    <n v="1422.0143390000001"/>
    <x v="3"/>
  </r>
  <r>
    <n v="202405"/>
    <x v="45"/>
    <s v="2024"/>
    <s v="05"/>
    <n v="10020000"/>
    <x v="11"/>
    <x v="0"/>
    <n v="616658"/>
    <n v="290126100"/>
    <n v="616.65800000000002"/>
    <n v="290126.09999999998"/>
    <n v="290.12610000000001"/>
    <x v="3"/>
  </r>
  <r>
    <n v="202405"/>
    <x v="45"/>
    <s v="2024"/>
    <s v="05"/>
    <n v="10020000"/>
    <x v="11"/>
    <x v="1"/>
    <n v="42178"/>
    <n v="122200479"/>
    <n v="42.177999999999997"/>
    <n v="122200.47900000001"/>
    <n v="122.200479"/>
    <x v="3"/>
  </r>
  <r>
    <n v="202405"/>
    <x v="45"/>
    <s v="2024"/>
    <s v="05"/>
    <n v="10020000"/>
    <x v="11"/>
    <x v="2"/>
    <n v="58733"/>
    <n v="182730354"/>
    <n v="58.732999999999997"/>
    <n v="182730.35399999999"/>
    <n v="182.73035400000001"/>
    <x v="3"/>
  </r>
  <r>
    <n v="202405"/>
    <x v="45"/>
    <s v="2024"/>
    <s v="05"/>
    <n v="10020000"/>
    <x v="11"/>
    <x v="3"/>
    <n v="343847"/>
    <n v="371936297"/>
    <n v="343.84699999999998"/>
    <n v="371936.29700000002"/>
    <n v="371.93629700000002"/>
    <x v="3"/>
  </r>
  <r>
    <n v="202405"/>
    <x v="45"/>
    <s v="2024"/>
    <s v="05"/>
    <n v="10020000"/>
    <x v="11"/>
    <x v="4"/>
    <n v="221613"/>
    <n v="457670944"/>
    <n v="221.613"/>
    <n v="457670.94400000002"/>
    <n v="457.67094400000002"/>
    <x v="3"/>
  </r>
  <r>
    <n v="202405"/>
    <x v="45"/>
    <s v="2024"/>
    <s v="05"/>
    <n v="10020000"/>
    <x v="11"/>
    <x v="5"/>
    <n v="537582"/>
    <n v="713791869"/>
    <n v="537.58199999999999"/>
    <n v="713791.86899999995"/>
    <n v="713.79186900000002"/>
    <x v="3"/>
  </r>
  <r>
    <n v="202405"/>
    <x v="45"/>
    <s v="2024"/>
    <s v="05"/>
    <n v="10020000"/>
    <x v="11"/>
    <x v="6"/>
    <n v="299727"/>
    <n v="1857506623"/>
    <n v="299.72699999999998"/>
    <n v="1857506.6229999999"/>
    <n v="1857.506623"/>
    <x v="3"/>
  </r>
  <r>
    <n v="202405"/>
    <x v="45"/>
    <s v="2024"/>
    <s v="05"/>
    <n v="67000000"/>
    <x v="12"/>
    <x v="0"/>
    <n v="4523101"/>
    <n v="2099444632"/>
    <n v="4523.1009999999997"/>
    <n v="2099444.6320000002"/>
    <n v="2099.4446320000002"/>
    <x v="3"/>
  </r>
  <r>
    <n v="202405"/>
    <x v="45"/>
    <s v="2024"/>
    <s v="05"/>
    <n v="67000000"/>
    <x v="12"/>
    <x v="1"/>
    <n v="284701"/>
    <n v="751166316"/>
    <n v="284.70100000000002"/>
    <n v="751166.31599999999"/>
    <n v="751.16631600000005"/>
    <x v="3"/>
  </r>
  <r>
    <n v="202405"/>
    <x v="45"/>
    <s v="2024"/>
    <s v="05"/>
    <n v="67000000"/>
    <x v="12"/>
    <x v="2"/>
    <n v="448522"/>
    <n v="1399050227"/>
    <n v="448.52199999999999"/>
    <n v="1399050.227"/>
    <n v="1399.0502269999999"/>
    <x v="3"/>
  </r>
  <r>
    <n v="202405"/>
    <x v="45"/>
    <s v="2024"/>
    <s v="05"/>
    <n v="67000000"/>
    <x v="12"/>
    <x v="3"/>
    <n v="2527806"/>
    <n v="2661891845"/>
    <n v="2527.806"/>
    <n v="2661891.8450000002"/>
    <n v="2661.8918450000001"/>
    <x v="3"/>
  </r>
  <r>
    <n v="202405"/>
    <x v="45"/>
    <s v="2024"/>
    <s v="05"/>
    <n v="67000000"/>
    <x v="12"/>
    <x v="4"/>
    <n v="1629799"/>
    <n v="3126563194"/>
    <n v="1629.799"/>
    <n v="3126563.1940000001"/>
    <n v="3126.5631939999998"/>
    <x v="3"/>
  </r>
  <r>
    <n v="202405"/>
    <x v="45"/>
    <s v="2024"/>
    <s v="05"/>
    <n v="67000000"/>
    <x v="12"/>
    <x v="5"/>
    <n v="3839482"/>
    <n v="4808125381"/>
    <n v="3839.482"/>
    <n v="4808125.3810000001"/>
    <n v="4808.1253809999998"/>
    <x v="3"/>
  </r>
  <r>
    <n v="202405"/>
    <x v="45"/>
    <s v="2024"/>
    <s v="05"/>
    <n v="67000000"/>
    <x v="12"/>
    <x v="6"/>
    <n v="2249867"/>
    <n v="18685729511"/>
    <n v="2249.8670000000002"/>
    <n v="18685729.511"/>
    <n v="18685.729511000001"/>
    <x v="3"/>
  </r>
  <r>
    <n v="202405"/>
    <x v="45"/>
    <s v="2024"/>
    <s v="05"/>
    <n v="64000000"/>
    <x v="13"/>
    <x v="0"/>
    <n v="7322013"/>
    <n v="3756609141"/>
    <n v="7322.0129999999999"/>
    <n v="3756609.1409999998"/>
    <n v="3756.6091409999999"/>
    <x v="3"/>
  </r>
  <r>
    <n v="202405"/>
    <x v="45"/>
    <s v="2024"/>
    <s v="05"/>
    <n v="64000000"/>
    <x v="13"/>
    <x v="1"/>
    <n v="429111"/>
    <n v="1184719434"/>
    <n v="429.11099999999999"/>
    <n v="1184719.4339999999"/>
    <n v="1184.7194340000001"/>
    <x v="3"/>
  </r>
  <r>
    <n v="202405"/>
    <x v="45"/>
    <s v="2024"/>
    <s v="05"/>
    <n v="64000000"/>
    <x v="13"/>
    <x v="2"/>
    <n v="681768"/>
    <n v="2142490232"/>
    <n v="681.76800000000003"/>
    <n v="2142490.2319999998"/>
    <n v="2142.4902320000001"/>
    <x v="3"/>
  </r>
  <r>
    <n v="202405"/>
    <x v="45"/>
    <s v="2024"/>
    <s v="05"/>
    <n v="64000000"/>
    <x v="13"/>
    <x v="3"/>
    <n v="3786139"/>
    <n v="4101047836"/>
    <n v="3786.1390000000001"/>
    <n v="4101047.8360000001"/>
    <n v="4101.0478359999997"/>
    <x v="3"/>
  </r>
  <r>
    <n v="202405"/>
    <x v="45"/>
    <s v="2024"/>
    <s v="05"/>
    <n v="64000000"/>
    <x v="13"/>
    <x v="4"/>
    <n v="2596841"/>
    <n v="5114785398"/>
    <n v="2596.8409999999999"/>
    <n v="5114785.398"/>
    <n v="5114.785398"/>
    <x v="3"/>
  </r>
  <r>
    <n v="202405"/>
    <x v="45"/>
    <s v="2024"/>
    <s v="05"/>
    <n v="64000000"/>
    <x v="13"/>
    <x v="5"/>
    <n v="6177668"/>
    <n v="8099354064"/>
    <n v="6177.6679999999997"/>
    <n v="8099354.0640000002"/>
    <n v="8099.3540640000001"/>
    <x v="3"/>
  </r>
  <r>
    <n v="202405"/>
    <x v="45"/>
    <s v="2024"/>
    <s v="05"/>
    <n v="64000000"/>
    <x v="13"/>
    <x v="6"/>
    <n v="3357553"/>
    <n v="21378324597"/>
    <n v="3357.5529999999999"/>
    <n v="21378324.596999999"/>
    <n v="21378.324596999999"/>
    <x v="3"/>
  </r>
  <r>
    <n v="202405"/>
    <x v="45"/>
    <s v="2024"/>
    <s v="05"/>
    <n v="10013000"/>
    <x v="14"/>
    <x v="0"/>
    <n v="1072362"/>
    <n v="509788104"/>
    <n v="1072.3620000000001"/>
    <n v="509788.10399999999"/>
    <n v="509.78810399999998"/>
    <x v="3"/>
  </r>
  <r>
    <n v="202405"/>
    <x v="45"/>
    <s v="2024"/>
    <s v="05"/>
    <n v="10013000"/>
    <x v="14"/>
    <x v="1"/>
    <n v="76470"/>
    <n v="186404485"/>
    <n v="76.47"/>
    <n v="186404.48499999999"/>
    <n v="186.40448499999999"/>
    <x v="3"/>
  </r>
  <r>
    <n v="202405"/>
    <x v="45"/>
    <s v="2024"/>
    <s v="05"/>
    <n v="10013000"/>
    <x v="14"/>
    <x v="2"/>
    <n v="114766"/>
    <n v="327252504"/>
    <n v="114.76600000000001"/>
    <n v="327252.50400000002"/>
    <n v="327.25250399999999"/>
    <x v="3"/>
  </r>
  <r>
    <n v="202405"/>
    <x v="45"/>
    <s v="2024"/>
    <s v="05"/>
    <n v="10013000"/>
    <x v="14"/>
    <x v="3"/>
    <n v="755839"/>
    <n v="788923322"/>
    <n v="755.83900000000006"/>
    <n v="788923.32200000004"/>
    <n v="788.92332199999998"/>
    <x v="3"/>
  </r>
  <r>
    <n v="202405"/>
    <x v="45"/>
    <s v="2024"/>
    <s v="05"/>
    <n v="10013000"/>
    <x v="14"/>
    <x v="4"/>
    <n v="455192"/>
    <n v="750284552"/>
    <n v="455.19200000000001"/>
    <n v="750284.55200000003"/>
    <n v="750.28455199999996"/>
    <x v="3"/>
  </r>
  <r>
    <n v="202405"/>
    <x v="45"/>
    <s v="2024"/>
    <s v="05"/>
    <n v="10013000"/>
    <x v="14"/>
    <x v="5"/>
    <n v="979498"/>
    <n v="1236635415"/>
    <n v="979.49800000000005"/>
    <n v="1236635.415"/>
    <n v="1236.635415"/>
    <x v="3"/>
  </r>
  <r>
    <n v="202405"/>
    <x v="45"/>
    <s v="2024"/>
    <s v="05"/>
    <n v="10013000"/>
    <x v="14"/>
    <x v="6"/>
    <n v="607208"/>
    <n v="2660593859"/>
    <n v="607.20799999999997"/>
    <n v="2660593.8590000002"/>
    <n v="2660.5938590000001"/>
    <x v="3"/>
  </r>
  <r>
    <n v="202405"/>
    <x v="45"/>
    <s v="2024"/>
    <s v="05"/>
    <n v="10017000"/>
    <x v="15"/>
    <x v="0"/>
    <n v="973071"/>
    <n v="462672889"/>
    <n v="973.07100000000003"/>
    <n v="462672.88900000002"/>
    <n v="462.672889"/>
    <x v="3"/>
  </r>
  <r>
    <n v="202405"/>
    <x v="45"/>
    <s v="2024"/>
    <s v="05"/>
    <n v="10017000"/>
    <x v="15"/>
    <x v="1"/>
    <n v="64135"/>
    <n v="170100706"/>
    <n v="64.135000000000005"/>
    <n v="170100.70600000001"/>
    <n v="170.100706"/>
    <x v="3"/>
  </r>
  <r>
    <n v="202405"/>
    <x v="45"/>
    <s v="2024"/>
    <s v="05"/>
    <n v="10017000"/>
    <x v="15"/>
    <x v="2"/>
    <n v="76441"/>
    <n v="245581229"/>
    <n v="76.441000000000003"/>
    <n v="245581.22899999999"/>
    <n v="245.58122900000001"/>
    <x v="3"/>
  </r>
  <r>
    <n v="202405"/>
    <x v="45"/>
    <s v="2024"/>
    <s v="05"/>
    <n v="10017000"/>
    <x v="15"/>
    <x v="3"/>
    <n v="506517"/>
    <n v="497674559"/>
    <n v="506.517"/>
    <n v="497674.55900000001"/>
    <n v="497.67455899999999"/>
    <x v="3"/>
  </r>
  <r>
    <n v="202405"/>
    <x v="45"/>
    <s v="2024"/>
    <s v="05"/>
    <n v="10017000"/>
    <x v="15"/>
    <x v="4"/>
    <n v="373326"/>
    <n v="669904819"/>
    <n v="373.32600000000002"/>
    <n v="669904.81900000002"/>
    <n v="669.90481899999997"/>
    <x v="3"/>
  </r>
  <r>
    <n v="202405"/>
    <x v="45"/>
    <s v="2024"/>
    <s v="05"/>
    <n v="10017000"/>
    <x v="15"/>
    <x v="5"/>
    <n v="820094"/>
    <n v="911980281"/>
    <n v="820.09400000000005"/>
    <n v="911980.28099999996"/>
    <n v="911.98028099999999"/>
    <x v="3"/>
  </r>
  <r>
    <n v="202405"/>
    <x v="45"/>
    <s v="2024"/>
    <s v="05"/>
    <n v="10017000"/>
    <x v="15"/>
    <x v="6"/>
    <n v="494387"/>
    <n v="2909862770"/>
    <n v="494.387"/>
    <n v="2909862.77"/>
    <n v="2909.8627700000002"/>
    <x v="3"/>
  </r>
  <r>
    <n v="202405"/>
    <x v="45"/>
    <s v="2024"/>
    <s v="05"/>
    <n v="10002000"/>
    <x v="16"/>
    <x v="0"/>
    <n v="795283"/>
    <n v="360850504"/>
    <n v="795.28300000000002"/>
    <n v="360850.50400000002"/>
    <n v="360.850504"/>
    <x v="3"/>
  </r>
  <r>
    <n v="202405"/>
    <x v="45"/>
    <s v="2024"/>
    <s v="05"/>
    <n v="10002000"/>
    <x v="16"/>
    <x v="1"/>
    <n v="56265"/>
    <n v="151141999"/>
    <n v="56.265000000000001"/>
    <n v="151141.99900000001"/>
    <n v="151.141999"/>
    <x v="3"/>
  </r>
  <r>
    <n v="202405"/>
    <x v="45"/>
    <s v="2024"/>
    <s v="05"/>
    <n v="10002000"/>
    <x v="16"/>
    <x v="2"/>
    <n v="81377"/>
    <n v="245110924"/>
    <n v="81.376999999999995"/>
    <n v="245110.924"/>
    <n v="245.11092400000001"/>
    <x v="3"/>
  </r>
  <r>
    <n v="202405"/>
    <x v="45"/>
    <s v="2024"/>
    <s v="05"/>
    <n v="10002000"/>
    <x v="16"/>
    <x v="3"/>
    <n v="453713"/>
    <n v="477237855"/>
    <n v="453.71300000000002"/>
    <n v="477237.85499999998"/>
    <n v="477.23785500000002"/>
    <x v="3"/>
  </r>
  <r>
    <n v="202405"/>
    <x v="45"/>
    <s v="2024"/>
    <s v="05"/>
    <n v="10002000"/>
    <x v="16"/>
    <x v="4"/>
    <n v="328643"/>
    <n v="608667507"/>
    <n v="328.64299999999997"/>
    <n v="608667.50699999998"/>
    <n v="608.667507"/>
    <x v="3"/>
  </r>
  <r>
    <n v="202405"/>
    <x v="45"/>
    <s v="2024"/>
    <s v="05"/>
    <n v="10002000"/>
    <x v="16"/>
    <x v="5"/>
    <n v="730732"/>
    <n v="844599149"/>
    <n v="730.73199999999997"/>
    <n v="844599.14899999998"/>
    <n v="844.59914900000001"/>
    <x v="3"/>
  </r>
  <r>
    <n v="202405"/>
    <x v="45"/>
    <s v="2024"/>
    <s v="05"/>
    <n v="10002000"/>
    <x v="16"/>
    <x v="6"/>
    <n v="413102"/>
    <n v="1889252506"/>
    <n v="413.10199999999998"/>
    <n v="1889252.5060000001"/>
    <n v="1889.252506"/>
    <x v="3"/>
  </r>
  <r>
    <n v="202405"/>
    <x v="45"/>
    <s v="2024"/>
    <s v="05"/>
    <n v="10015000"/>
    <x v="17"/>
    <x v="0"/>
    <n v="539097"/>
    <n v="295081084"/>
    <n v="539.09699999999998"/>
    <n v="295081.08399999997"/>
    <n v="295.08108399999998"/>
    <x v="3"/>
  </r>
  <r>
    <n v="202405"/>
    <x v="45"/>
    <s v="2024"/>
    <s v="05"/>
    <n v="10015000"/>
    <x v="17"/>
    <x v="1"/>
    <n v="34629"/>
    <n v="86698800"/>
    <n v="34.628999999999998"/>
    <n v="86698.8"/>
    <n v="86.698800000000006"/>
    <x v="3"/>
  </r>
  <r>
    <n v="202405"/>
    <x v="45"/>
    <s v="2024"/>
    <s v="05"/>
    <n v="10015000"/>
    <x v="17"/>
    <x v="2"/>
    <n v="54387"/>
    <n v="171860634"/>
    <n v="54.387"/>
    <n v="171860.63399999999"/>
    <n v="171.860634"/>
    <x v="3"/>
  </r>
  <r>
    <n v="202405"/>
    <x v="45"/>
    <s v="2024"/>
    <s v="05"/>
    <n v="10015000"/>
    <x v="17"/>
    <x v="3"/>
    <n v="322031"/>
    <n v="318428721"/>
    <n v="322.03100000000001"/>
    <n v="318428.72100000002"/>
    <n v="318.428721"/>
    <x v="3"/>
  </r>
  <r>
    <n v="202405"/>
    <x v="45"/>
    <s v="2024"/>
    <s v="05"/>
    <n v="10015000"/>
    <x v="17"/>
    <x v="4"/>
    <n v="222245"/>
    <n v="365253750"/>
    <n v="222.245"/>
    <n v="365253.75"/>
    <n v="365.25375000000003"/>
    <x v="3"/>
  </r>
  <r>
    <n v="202405"/>
    <x v="45"/>
    <s v="2024"/>
    <s v="05"/>
    <n v="10015000"/>
    <x v="17"/>
    <x v="5"/>
    <n v="469535"/>
    <n v="546196309"/>
    <n v="469.53500000000003"/>
    <n v="546196.30900000001"/>
    <n v="546.19630900000004"/>
    <x v="3"/>
  </r>
  <r>
    <n v="202405"/>
    <x v="45"/>
    <s v="2024"/>
    <s v="05"/>
    <n v="10015000"/>
    <x v="17"/>
    <x v="6"/>
    <n v="261790"/>
    <n v="1122094635"/>
    <n v="261.79000000000002"/>
    <n v="1122094.635"/>
    <n v="1122.0946349999999"/>
    <x v="3"/>
  </r>
  <r>
    <n v="202405"/>
    <x v="45"/>
    <s v="2024"/>
    <s v="05"/>
    <n v="10014000"/>
    <x v="18"/>
    <x v="0"/>
    <n v="287873"/>
    <n v="130261051"/>
    <n v="287.87299999999999"/>
    <n v="130261.05100000001"/>
    <n v="130.26105100000001"/>
    <x v="3"/>
  </r>
  <r>
    <n v="202405"/>
    <x v="45"/>
    <s v="2024"/>
    <s v="05"/>
    <n v="10014000"/>
    <x v="18"/>
    <x v="1"/>
    <n v="20994"/>
    <n v="49877728"/>
    <n v="20.994"/>
    <n v="49877.728000000003"/>
    <n v="49.877727999999998"/>
    <x v="3"/>
  </r>
  <r>
    <n v="202405"/>
    <x v="45"/>
    <s v="2024"/>
    <s v="05"/>
    <n v="10014000"/>
    <x v="18"/>
    <x v="2"/>
    <n v="29433"/>
    <n v="90295327"/>
    <n v="29.433"/>
    <n v="90295.327000000005"/>
    <n v="90.295327"/>
    <x v="3"/>
  </r>
  <r>
    <n v="202405"/>
    <x v="45"/>
    <s v="2024"/>
    <s v="05"/>
    <n v="10014000"/>
    <x v="18"/>
    <x v="3"/>
    <n v="183181"/>
    <n v="185952657"/>
    <n v="183.18100000000001"/>
    <n v="185952.65700000001"/>
    <n v="185.95265699999999"/>
    <x v="3"/>
  </r>
  <r>
    <n v="202405"/>
    <x v="45"/>
    <s v="2024"/>
    <s v="05"/>
    <n v="10014000"/>
    <x v="18"/>
    <x v="4"/>
    <n v="116024"/>
    <n v="191139433"/>
    <n v="116.024"/>
    <n v="191139.43299999999"/>
    <n v="191.139433"/>
    <x v="3"/>
  </r>
  <r>
    <n v="202405"/>
    <x v="45"/>
    <s v="2024"/>
    <s v="05"/>
    <n v="10014000"/>
    <x v="18"/>
    <x v="5"/>
    <n v="236261"/>
    <n v="263028423"/>
    <n v="236.261"/>
    <n v="263028.42300000001"/>
    <n v="263.02842299999998"/>
    <x v="3"/>
  </r>
  <r>
    <n v="202405"/>
    <x v="45"/>
    <s v="2024"/>
    <s v="05"/>
    <n v="10014000"/>
    <x v="18"/>
    <x v="6"/>
    <n v="125975"/>
    <n v="569386475"/>
    <n v="125.97499999999999"/>
    <n v="569386.47499999998"/>
    <n v="569.38647500000002"/>
    <x v="3"/>
  </r>
  <r>
    <n v="202405"/>
    <x v="45"/>
    <s v="2024"/>
    <s v="05"/>
    <n v="10016000"/>
    <x v="19"/>
    <x v="0"/>
    <n v="120223"/>
    <n v="51722473"/>
    <n v="120.223"/>
    <n v="51722.472999999998"/>
    <n v="51.722473000000001"/>
    <x v="3"/>
  </r>
  <r>
    <n v="202405"/>
    <x v="45"/>
    <s v="2024"/>
    <s v="05"/>
    <n v="10016000"/>
    <x v="19"/>
    <x v="1"/>
    <n v="8977"/>
    <n v="23815895"/>
    <n v="8.9770000000000003"/>
    <n v="23815.895"/>
    <n v="23.815895000000001"/>
    <x v="3"/>
  </r>
  <r>
    <n v="202405"/>
    <x v="45"/>
    <s v="2024"/>
    <s v="05"/>
    <n v="10016000"/>
    <x v="19"/>
    <x v="2"/>
    <n v="13909"/>
    <n v="46673280"/>
    <n v="13.909000000000001"/>
    <n v="46673.279999999999"/>
    <n v="46.673279999999998"/>
    <x v="3"/>
  </r>
  <r>
    <n v="202405"/>
    <x v="45"/>
    <s v="2024"/>
    <s v="05"/>
    <n v="10016000"/>
    <x v="19"/>
    <x v="3"/>
    <n v="73428"/>
    <n v="95042946"/>
    <n v="73.427999999999997"/>
    <n v="95042.945999999996"/>
    <n v="95.042946000000001"/>
    <x v="3"/>
  </r>
  <r>
    <n v="202405"/>
    <x v="45"/>
    <s v="2024"/>
    <s v="05"/>
    <n v="10016000"/>
    <x v="19"/>
    <x v="4"/>
    <n v="59654"/>
    <n v="79426926"/>
    <n v="59.654000000000003"/>
    <n v="79426.926000000007"/>
    <n v="79.426925999999995"/>
    <x v="3"/>
  </r>
  <r>
    <n v="202405"/>
    <x v="45"/>
    <s v="2024"/>
    <s v="05"/>
    <n v="10016000"/>
    <x v="19"/>
    <x v="5"/>
    <n v="116907"/>
    <n v="128446609"/>
    <n v="116.907"/>
    <n v="128446.609"/>
    <n v="128.446609"/>
    <x v="3"/>
  </r>
  <r>
    <n v="202405"/>
    <x v="45"/>
    <s v="2024"/>
    <s v="05"/>
    <n v="10016000"/>
    <x v="19"/>
    <x v="6"/>
    <n v="54430"/>
    <n v="233356820"/>
    <n v="54.43"/>
    <n v="233356.82"/>
    <n v="233.35682"/>
    <x v="3"/>
  </r>
  <r>
    <n v="202405"/>
    <x v="45"/>
    <s v="2024"/>
    <s v="05"/>
    <s v="9002000"/>
    <x v="20"/>
    <x v="0"/>
    <n v="109470"/>
    <n v="54092900"/>
    <n v="109.47"/>
    <n v="54092.9"/>
    <n v="54.0929"/>
    <x v="3"/>
  </r>
  <r>
    <n v="202405"/>
    <x v="45"/>
    <s v="2024"/>
    <s v="05"/>
    <s v="9002000"/>
    <x v="20"/>
    <x v="1"/>
    <n v="7147"/>
    <n v="24849071"/>
    <n v="7.1470000000000002"/>
    <n v="24849.071"/>
    <n v="24.849070999999999"/>
    <x v="3"/>
  </r>
  <r>
    <n v="202405"/>
    <x v="45"/>
    <s v="2024"/>
    <s v="05"/>
    <s v="9002000"/>
    <x v="20"/>
    <x v="2"/>
    <n v="11642"/>
    <n v="41204379"/>
    <n v="11.641999999999999"/>
    <n v="41204.379000000001"/>
    <n v="41.204379000000003"/>
    <x v="3"/>
  </r>
  <r>
    <n v="202405"/>
    <x v="45"/>
    <s v="2024"/>
    <s v="05"/>
    <s v="9002000"/>
    <x v="20"/>
    <x v="3"/>
    <n v="52255"/>
    <n v="73936274"/>
    <n v="52.255000000000003"/>
    <n v="73936.274000000005"/>
    <n v="73.936273999999997"/>
    <x v="3"/>
  </r>
  <r>
    <n v="202405"/>
    <x v="45"/>
    <s v="2024"/>
    <s v="05"/>
    <s v="9002000"/>
    <x v="20"/>
    <x v="4"/>
    <n v="46502"/>
    <n v="68382570"/>
    <n v="46.502000000000002"/>
    <n v="68382.570000000007"/>
    <n v="68.382570000000001"/>
    <x v="3"/>
  </r>
  <r>
    <n v="202405"/>
    <x v="45"/>
    <s v="2024"/>
    <s v="05"/>
    <s v="9002000"/>
    <x v="20"/>
    <x v="5"/>
    <n v="118051"/>
    <n v="123392182"/>
    <n v="118.051"/>
    <n v="123392.182"/>
    <n v="123.39218200000001"/>
    <x v="3"/>
  </r>
  <r>
    <n v="202405"/>
    <x v="45"/>
    <s v="2024"/>
    <s v="05"/>
    <s v="9002000"/>
    <x v="20"/>
    <x v="6"/>
    <n v="47581"/>
    <n v="215193327"/>
    <n v="47.581000000000003"/>
    <n v="215193.32699999999"/>
    <n v="215.19332700000001"/>
    <x v="3"/>
  </r>
  <r>
    <n v="202405"/>
    <x v="45"/>
    <s v="2024"/>
    <s v="05"/>
    <n v="9007000"/>
    <x v="21"/>
    <x v="0"/>
    <n v="20128"/>
    <n v="16637856"/>
    <n v="20.128"/>
    <n v="16637.856"/>
    <n v="16.637855999999999"/>
    <x v="3"/>
  </r>
  <r>
    <n v="202405"/>
    <x v="45"/>
    <s v="2024"/>
    <s v="05"/>
    <n v="9007000"/>
    <x v="21"/>
    <x v="1"/>
    <n v="1120"/>
    <n v="2662876"/>
    <n v="1.1200000000000001"/>
    <n v="2662.8760000000002"/>
    <n v="2.6628759999999998"/>
    <x v="3"/>
  </r>
  <r>
    <n v="202405"/>
    <x v="45"/>
    <s v="2024"/>
    <s v="05"/>
    <n v="9007000"/>
    <x v="21"/>
    <x v="2"/>
    <n v="1867"/>
    <n v="4064285"/>
    <n v="1.867"/>
    <n v="4064.2849999999999"/>
    <n v="4.0642849999999999"/>
    <x v="3"/>
  </r>
  <r>
    <n v="202405"/>
    <x v="45"/>
    <s v="2024"/>
    <s v="05"/>
    <n v="9007000"/>
    <x v="21"/>
    <x v="3"/>
    <n v="10567"/>
    <n v="12618298"/>
    <n v="10.567"/>
    <n v="12618.298000000001"/>
    <n v="12.618297999999999"/>
    <x v="3"/>
  </r>
  <r>
    <n v="202405"/>
    <x v="45"/>
    <s v="2024"/>
    <s v="05"/>
    <n v="9007000"/>
    <x v="21"/>
    <x v="4"/>
    <n v="9855"/>
    <n v="12500818"/>
    <n v="9.8550000000000004"/>
    <n v="12500.817999999999"/>
    <n v="12.500818000000001"/>
    <x v="3"/>
  </r>
  <r>
    <n v="202405"/>
    <x v="45"/>
    <s v="2024"/>
    <s v="05"/>
    <n v="9007000"/>
    <x v="21"/>
    <x v="5"/>
    <n v="14251"/>
    <n v="15084538"/>
    <n v="14.250999999999999"/>
    <n v="15084.538"/>
    <n v="15.084538"/>
    <x v="3"/>
  </r>
  <r>
    <n v="202405"/>
    <x v="45"/>
    <s v="2024"/>
    <s v="05"/>
    <n v="9007000"/>
    <x v="21"/>
    <x v="6"/>
    <n v="8307"/>
    <n v="34958686"/>
    <n v="8.3070000000000004"/>
    <n v="34958.686000000002"/>
    <n v="34.958686"/>
    <x v="3"/>
  </r>
  <r>
    <n v="202406"/>
    <x v="46"/>
    <s v="2024"/>
    <s v="06"/>
    <n v="63000000"/>
    <x v="0"/>
    <x v="0"/>
    <n v="14404054"/>
    <n v="8315304486"/>
    <n v="14404.054"/>
    <n v="8315304.4859999996"/>
    <n v="8315.3044860000009"/>
    <x v="3"/>
  </r>
  <r>
    <n v="202406"/>
    <x v="46"/>
    <s v="2024"/>
    <s v="06"/>
    <n v="63000000"/>
    <x v="0"/>
    <x v="1"/>
    <n v="778898"/>
    <n v="3117095606"/>
    <n v="778.89800000000002"/>
    <n v="3117095.6060000001"/>
    <n v="3117.0956059999999"/>
    <x v="3"/>
  </r>
  <r>
    <n v="202406"/>
    <x v="46"/>
    <s v="2024"/>
    <s v="06"/>
    <n v="63000000"/>
    <x v="0"/>
    <x v="2"/>
    <n v="982560"/>
    <n v="4811407896"/>
    <n v="982.56"/>
    <n v="4811407.8959999997"/>
    <n v="4811.4078959999997"/>
    <x v="3"/>
  </r>
  <r>
    <n v="202406"/>
    <x v="46"/>
    <s v="2024"/>
    <s v="06"/>
    <n v="63000000"/>
    <x v="0"/>
    <x v="3"/>
    <n v="5555221"/>
    <n v="6244470111"/>
    <n v="5555.2209999999995"/>
    <n v="6244470.1109999996"/>
    <n v="6244.4701109999996"/>
    <x v="3"/>
  </r>
  <r>
    <n v="202406"/>
    <x v="46"/>
    <s v="2024"/>
    <s v="06"/>
    <n v="63000000"/>
    <x v="0"/>
    <x v="4"/>
    <n v="4509134"/>
    <n v="12143088505"/>
    <n v="4509.134"/>
    <n v="12143088.505000001"/>
    <n v="12143.088505"/>
    <x v="3"/>
  </r>
  <r>
    <n v="202406"/>
    <x v="46"/>
    <s v="2024"/>
    <s v="06"/>
    <n v="63000000"/>
    <x v="0"/>
    <x v="5"/>
    <n v="9901683"/>
    <n v="13708498356"/>
    <n v="9901.6830000000009"/>
    <n v="13708498.356000001"/>
    <n v="13708.498356"/>
    <x v="3"/>
  </r>
  <r>
    <n v="202406"/>
    <x v="46"/>
    <s v="2024"/>
    <s v="06"/>
    <n v="63000000"/>
    <x v="0"/>
    <x v="6"/>
    <n v="4567824"/>
    <n v="16378317701"/>
    <n v="4567.8239999999996"/>
    <n v="16378317.700999999"/>
    <n v="16378.317701"/>
    <x v="3"/>
  </r>
  <r>
    <n v="202406"/>
    <x v="46"/>
    <s v="2024"/>
    <s v="06"/>
    <n v="65000000"/>
    <x v="1"/>
    <x v="0"/>
    <n v="16648030"/>
    <n v="7998341527"/>
    <n v="16648.03"/>
    <n v="7998341.5269999998"/>
    <n v="7998.3415269999996"/>
    <x v="3"/>
  </r>
  <r>
    <n v="202406"/>
    <x v="46"/>
    <s v="2024"/>
    <s v="06"/>
    <n v="65000000"/>
    <x v="1"/>
    <x v="1"/>
    <n v="995798"/>
    <n v="2739699413"/>
    <n v="995.798"/>
    <n v="2739699.4130000002"/>
    <n v="2739.6994129999998"/>
    <x v="3"/>
  </r>
  <r>
    <n v="202406"/>
    <x v="46"/>
    <s v="2024"/>
    <s v="06"/>
    <n v="65000000"/>
    <x v="1"/>
    <x v="2"/>
    <n v="1300725"/>
    <n v="4483459679"/>
    <n v="1300.7249999999999"/>
    <n v="4483459.6789999995"/>
    <n v="4483.4596789999996"/>
    <x v="3"/>
  </r>
  <r>
    <n v="202406"/>
    <x v="46"/>
    <s v="2024"/>
    <s v="06"/>
    <n v="65000000"/>
    <x v="1"/>
    <x v="3"/>
    <n v="6919482"/>
    <n v="6983638703"/>
    <n v="6919.482"/>
    <n v="6983638.7029999997"/>
    <n v="6983.6387029999996"/>
    <x v="3"/>
  </r>
  <r>
    <n v="202406"/>
    <x v="46"/>
    <s v="2024"/>
    <s v="06"/>
    <n v="65000000"/>
    <x v="1"/>
    <x v="4"/>
    <n v="5767137"/>
    <n v="11834536391"/>
    <n v="5767.1369999999997"/>
    <n v="11834536.391000001"/>
    <n v="11834.536391"/>
    <x v="3"/>
  </r>
  <r>
    <n v="202406"/>
    <x v="46"/>
    <s v="2024"/>
    <s v="06"/>
    <n v="65000000"/>
    <x v="1"/>
    <x v="5"/>
    <n v="13096866"/>
    <n v="15691750853"/>
    <n v="13096.866"/>
    <n v="15691750.853"/>
    <n v="15691.750853"/>
    <x v="3"/>
  </r>
  <r>
    <n v="202406"/>
    <x v="46"/>
    <s v="2024"/>
    <s v="06"/>
    <n v="65000000"/>
    <x v="1"/>
    <x v="6"/>
    <n v="6186084"/>
    <n v="17989431488"/>
    <n v="6186.0839999999998"/>
    <n v="17989431.488000002"/>
    <n v="17989.431487999998"/>
    <x v="3"/>
  </r>
  <r>
    <n v="202406"/>
    <x v="46"/>
    <s v="2024"/>
    <s v="06"/>
    <n v="68000000"/>
    <x v="2"/>
    <x v="0"/>
    <n v="7628127"/>
    <n v="3550869925"/>
    <n v="7628.1270000000004"/>
    <n v="3550869.9249999998"/>
    <n v="3550.869925"/>
    <x v="3"/>
  </r>
  <r>
    <n v="202406"/>
    <x v="46"/>
    <s v="2024"/>
    <s v="06"/>
    <n v="68000000"/>
    <x v="2"/>
    <x v="1"/>
    <n v="444916"/>
    <n v="1217528541"/>
    <n v="444.916"/>
    <n v="1217528.541"/>
    <n v="1217.5285409999999"/>
    <x v="3"/>
  </r>
  <r>
    <n v="202406"/>
    <x v="46"/>
    <s v="2024"/>
    <s v="06"/>
    <n v="68000000"/>
    <x v="2"/>
    <x v="2"/>
    <n v="638683"/>
    <n v="2135337386"/>
    <n v="638.68299999999999"/>
    <n v="2135337.3859999999"/>
    <n v="2135.3373860000002"/>
    <x v="3"/>
  </r>
  <r>
    <n v="202406"/>
    <x v="46"/>
    <s v="2024"/>
    <s v="06"/>
    <n v="68000000"/>
    <x v="2"/>
    <x v="3"/>
    <n v="3525868"/>
    <n v="3959221678"/>
    <n v="3525.8679999999999"/>
    <n v="3959221.6779999998"/>
    <n v="3959.2216779999999"/>
    <x v="3"/>
  </r>
  <r>
    <n v="202406"/>
    <x v="46"/>
    <s v="2024"/>
    <s v="06"/>
    <n v="68000000"/>
    <x v="2"/>
    <x v="4"/>
    <n v="2671268"/>
    <n v="5363444772"/>
    <n v="2671.268"/>
    <n v="5363444.7719999999"/>
    <n v="5363.4447719999998"/>
    <x v="3"/>
  </r>
  <r>
    <n v="202406"/>
    <x v="46"/>
    <s v="2024"/>
    <s v="06"/>
    <n v="68000000"/>
    <x v="2"/>
    <x v="5"/>
    <n v="5793905"/>
    <n v="7582131683"/>
    <n v="5793.9049999999997"/>
    <n v="7582131.6830000002"/>
    <n v="7582.1316829999996"/>
    <x v="3"/>
  </r>
  <r>
    <n v="202406"/>
    <x v="46"/>
    <s v="2024"/>
    <s v="06"/>
    <n v="68000000"/>
    <x v="2"/>
    <x v="6"/>
    <n v="2977146"/>
    <n v="8158325654"/>
    <n v="2977.1460000000002"/>
    <n v="8158325.6540000001"/>
    <n v="8158.3256540000002"/>
    <x v="3"/>
  </r>
  <r>
    <n v="202406"/>
    <x v="46"/>
    <s v="2024"/>
    <s v="06"/>
    <n v="10004000"/>
    <x v="3"/>
    <x v="0"/>
    <n v="2235721"/>
    <n v="1109083826"/>
    <n v="2235.721"/>
    <n v="1109083.8259999999"/>
    <n v="1109.083826"/>
    <x v="3"/>
  </r>
  <r>
    <n v="202406"/>
    <x v="46"/>
    <s v="2024"/>
    <s v="06"/>
    <n v="10004000"/>
    <x v="3"/>
    <x v="1"/>
    <n v="121216"/>
    <n v="372225972"/>
    <n v="121.21599999999999"/>
    <n v="372225.97200000001"/>
    <n v="372.22597200000001"/>
    <x v="3"/>
  </r>
  <r>
    <n v="202406"/>
    <x v="46"/>
    <s v="2024"/>
    <s v="06"/>
    <n v="10004000"/>
    <x v="3"/>
    <x v="2"/>
    <n v="179230"/>
    <n v="705479368"/>
    <n v="179.23"/>
    <n v="705479.36800000002"/>
    <n v="705.47936800000002"/>
    <x v="3"/>
  </r>
  <r>
    <n v="202406"/>
    <x v="46"/>
    <s v="2024"/>
    <s v="06"/>
    <n v="10004000"/>
    <x v="3"/>
    <x v="3"/>
    <n v="976214"/>
    <n v="1234314616"/>
    <n v="976.21400000000006"/>
    <n v="1234314.6159999999"/>
    <n v="1234.3146159999999"/>
    <x v="3"/>
  </r>
  <r>
    <n v="202406"/>
    <x v="46"/>
    <s v="2024"/>
    <s v="06"/>
    <n v="10004000"/>
    <x v="3"/>
    <x v="4"/>
    <n v="736919"/>
    <n v="1738701951"/>
    <n v="736.91899999999998"/>
    <n v="1738701.9509999999"/>
    <n v="1738.701951"/>
    <x v="3"/>
  </r>
  <r>
    <n v="202406"/>
    <x v="46"/>
    <s v="2024"/>
    <s v="06"/>
    <n v="10004000"/>
    <x v="3"/>
    <x v="5"/>
    <n v="1626062"/>
    <n v="2211142026"/>
    <n v="1626.0619999999999"/>
    <n v="2211142.0260000001"/>
    <n v="2211.142026"/>
    <x v="3"/>
  </r>
  <r>
    <n v="202406"/>
    <x v="46"/>
    <s v="2024"/>
    <s v="06"/>
    <n v="10004000"/>
    <x v="3"/>
    <x v="6"/>
    <n v="860587"/>
    <n v="2580110598"/>
    <n v="860.58699999999999"/>
    <n v="2580110.5980000002"/>
    <n v="2580.1105980000002"/>
    <x v="3"/>
  </r>
  <r>
    <n v="202406"/>
    <x v="46"/>
    <s v="2024"/>
    <s v="06"/>
    <n v="10018000"/>
    <x v="4"/>
    <x v="0"/>
    <n v="2102664"/>
    <n v="1020461908"/>
    <n v="2102.6640000000002"/>
    <n v="1020461.9080000001"/>
    <n v="1020.461908"/>
    <x v="3"/>
  </r>
  <r>
    <n v="202406"/>
    <x v="46"/>
    <s v="2024"/>
    <s v="06"/>
    <n v="10018000"/>
    <x v="4"/>
    <x v="1"/>
    <n v="109607"/>
    <n v="345946977"/>
    <n v="109.607"/>
    <n v="345946.97700000001"/>
    <n v="345.946977"/>
    <x v="3"/>
  </r>
  <r>
    <n v="202406"/>
    <x v="46"/>
    <s v="2024"/>
    <s v="06"/>
    <n v="10018000"/>
    <x v="4"/>
    <x v="2"/>
    <n v="166450"/>
    <n v="641035264"/>
    <n v="166.45"/>
    <n v="641035.26399999997"/>
    <n v="641.03526399999998"/>
    <x v="3"/>
  </r>
  <r>
    <n v="202406"/>
    <x v="46"/>
    <s v="2024"/>
    <s v="06"/>
    <n v="10018000"/>
    <x v="4"/>
    <x v="3"/>
    <n v="835079"/>
    <n v="1019925571"/>
    <n v="835.07899999999995"/>
    <n v="1019925.571"/>
    <n v="1019.925571"/>
    <x v="3"/>
  </r>
  <r>
    <n v="202406"/>
    <x v="46"/>
    <s v="2024"/>
    <s v="06"/>
    <n v="10018000"/>
    <x v="4"/>
    <x v="4"/>
    <n v="684073"/>
    <n v="1697925035"/>
    <n v="684.07299999999998"/>
    <n v="1697925.0349999999"/>
    <n v="1697.925035"/>
    <x v="3"/>
  </r>
  <r>
    <n v="202406"/>
    <x v="46"/>
    <s v="2024"/>
    <s v="06"/>
    <n v="10018000"/>
    <x v="4"/>
    <x v="5"/>
    <n v="1556646"/>
    <n v="2101170042"/>
    <n v="1556.646"/>
    <n v="2101170.0419999999"/>
    <n v="2101.1700420000002"/>
    <x v="3"/>
  </r>
  <r>
    <n v="202406"/>
    <x v="46"/>
    <s v="2024"/>
    <s v="06"/>
    <n v="10018000"/>
    <x v="4"/>
    <x v="6"/>
    <n v="770640"/>
    <n v="2502714409"/>
    <n v="770.64"/>
    <n v="2502714.409"/>
    <n v="2502.7144090000002"/>
    <x v="3"/>
  </r>
  <r>
    <n v="202406"/>
    <x v="46"/>
    <s v="2024"/>
    <s v="06"/>
    <n v="10005000"/>
    <x v="5"/>
    <x v="0"/>
    <n v="1084904"/>
    <n v="488889162"/>
    <n v="1084.904"/>
    <n v="488889.16200000001"/>
    <n v="488.889162"/>
    <x v="3"/>
  </r>
  <r>
    <n v="202406"/>
    <x v="46"/>
    <s v="2024"/>
    <s v="06"/>
    <n v="10005000"/>
    <x v="5"/>
    <x v="1"/>
    <n v="73255"/>
    <n v="182591824"/>
    <n v="73.254999999999995"/>
    <n v="182591.82399999999"/>
    <n v="182.591824"/>
    <x v="3"/>
  </r>
  <r>
    <n v="202406"/>
    <x v="46"/>
    <s v="2024"/>
    <s v="06"/>
    <n v="10005000"/>
    <x v="5"/>
    <x v="2"/>
    <n v="103797"/>
    <n v="341083589"/>
    <n v="103.797"/>
    <n v="341083.58899999998"/>
    <n v="341.08358900000002"/>
    <x v="3"/>
  </r>
  <r>
    <n v="202406"/>
    <x v="46"/>
    <s v="2024"/>
    <s v="06"/>
    <n v="10005000"/>
    <x v="5"/>
    <x v="3"/>
    <n v="634378"/>
    <n v="705674400"/>
    <n v="634.37800000000004"/>
    <n v="705674.4"/>
    <n v="705.67439999999999"/>
    <x v="3"/>
  </r>
  <r>
    <n v="202406"/>
    <x v="46"/>
    <s v="2024"/>
    <s v="06"/>
    <n v="10005000"/>
    <x v="5"/>
    <x v="4"/>
    <n v="418147"/>
    <n v="779519292"/>
    <n v="418.14699999999999"/>
    <n v="779519.29200000002"/>
    <n v="779.51929199999995"/>
    <x v="3"/>
  </r>
  <r>
    <n v="202406"/>
    <x v="46"/>
    <s v="2024"/>
    <s v="06"/>
    <n v="10005000"/>
    <x v="5"/>
    <x v="5"/>
    <n v="869899"/>
    <n v="1077630412"/>
    <n v="869.899"/>
    <n v="1077630.412"/>
    <n v="1077.630412"/>
    <x v="3"/>
  </r>
  <r>
    <n v="202406"/>
    <x v="46"/>
    <s v="2024"/>
    <s v="06"/>
    <n v="10005000"/>
    <x v="5"/>
    <x v="6"/>
    <n v="505464"/>
    <n v="1289886778"/>
    <n v="505.464"/>
    <n v="1289886.7779999999"/>
    <n v="1289.886778"/>
    <x v="3"/>
  </r>
  <r>
    <n v="202406"/>
    <x v="46"/>
    <s v="2024"/>
    <s v="06"/>
    <n v="66000000"/>
    <x v="6"/>
    <x v="0"/>
    <n v="9808797"/>
    <n v="4984081623"/>
    <n v="9808.7970000000005"/>
    <n v="4984081.6229999997"/>
    <n v="4984.081623"/>
    <x v="3"/>
  </r>
  <r>
    <n v="202406"/>
    <x v="46"/>
    <s v="2024"/>
    <s v="06"/>
    <n v="66000000"/>
    <x v="6"/>
    <x v="1"/>
    <n v="597418"/>
    <n v="1790185635"/>
    <n v="597.41800000000001"/>
    <n v="1790185.635"/>
    <n v="1790.185635"/>
    <x v="3"/>
  </r>
  <r>
    <n v="202406"/>
    <x v="46"/>
    <s v="2024"/>
    <s v="06"/>
    <n v="66000000"/>
    <x v="6"/>
    <x v="2"/>
    <n v="822483"/>
    <n v="2854275078"/>
    <n v="822.48299999999995"/>
    <n v="2854275.0780000002"/>
    <n v="2854.2750780000001"/>
    <x v="3"/>
  </r>
  <r>
    <n v="202406"/>
    <x v="46"/>
    <s v="2024"/>
    <s v="06"/>
    <n v="66000000"/>
    <x v="6"/>
    <x v="3"/>
    <n v="4591567"/>
    <n v="5208800070"/>
    <n v="4591.567"/>
    <n v="5208800.07"/>
    <n v="5208.8000700000002"/>
    <x v="3"/>
  </r>
  <r>
    <n v="202406"/>
    <x v="46"/>
    <s v="2024"/>
    <s v="06"/>
    <n v="66000000"/>
    <x v="6"/>
    <x v="4"/>
    <n v="3232400"/>
    <n v="7297398290"/>
    <n v="3232.4"/>
    <n v="7297398.29"/>
    <n v="7297.3982900000001"/>
    <x v="3"/>
  </r>
  <r>
    <n v="202406"/>
    <x v="46"/>
    <s v="2024"/>
    <s v="06"/>
    <n v="66000000"/>
    <x v="6"/>
    <x v="5"/>
    <n v="7444512"/>
    <n v="9603131149"/>
    <n v="7444.5119999999997"/>
    <n v="9603131.1490000002"/>
    <n v="9603.1311490000007"/>
    <x v="3"/>
  </r>
  <r>
    <n v="202406"/>
    <x v="46"/>
    <s v="2024"/>
    <s v="06"/>
    <n v="66000000"/>
    <x v="6"/>
    <x v="6"/>
    <n v="3651756"/>
    <n v="11493904730"/>
    <n v="3651.7559999999999"/>
    <n v="11493904.73"/>
    <n v="11493.90473"/>
    <x v="3"/>
  </r>
  <r>
    <n v="202406"/>
    <x v="46"/>
    <s v="2024"/>
    <s v="06"/>
    <n v="10007000"/>
    <x v="7"/>
    <x v="0"/>
    <n v="2186160"/>
    <n v="1033178045"/>
    <n v="2186.16"/>
    <n v="1033178.045"/>
    <n v="1033.1780450000001"/>
    <x v="3"/>
  </r>
  <r>
    <n v="202406"/>
    <x v="46"/>
    <s v="2024"/>
    <s v="06"/>
    <n v="10007000"/>
    <x v="7"/>
    <x v="1"/>
    <n v="164839"/>
    <n v="400425374"/>
    <n v="164.839"/>
    <n v="400425.37400000001"/>
    <n v="400.42537399999998"/>
    <x v="3"/>
  </r>
  <r>
    <n v="202406"/>
    <x v="46"/>
    <s v="2024"/>
    <s v="06"/>
    <n v="10007000"/>
    <x v="7"/>
    <x v="2"/>
    <n v="213574"/>
    <n v="663625630"/>
    <n v="213.57400000000001"/>
    <n v="663625.63"/>
    <n v="663.62563"/>
    <x v="3"/>
  </r>
  <r>
    <n v="202406"/>
    <x v="46"/>
    <s v="2024"/>
    <s v="06"/>
    <n v="10007000"/>
    <x v="7"/>
    <x v="3"/>
    <n v="1291118"/>
    <n v="1483525617"/>
    <n v="1291.1179999999999"/>
    <n v="1483525.6170000001"/>
    <n v="1483.525617"/>
    <x v="3"/>
  </r>
  <r>
    <n v="202406"/>
    <x v="46"/>
    <s v="2024"/>
    <s v="06"/>
    <n v="10007000"/>
    <x v="7"/>
    <x v="4"/>
    <n v="809790"/>
    <n v="1585313667"/>
    <n v="809.79"/>
    <n v="1585313.6669999999"/>
    <n v="1585.3136669999999"/>
    <x v="3"/>
  </r>
  <r>
    <n v="202406"/>
    <x v="46"/>
    <s v="2024"/>
    <s v="06"/>
    <n v="10007000"/>
    <x v="7"/>
    <x v="5"/>
    <n v="1804843"/>
    <n v="2152987042"/>
    <n v="1804.8430000000001"/>
    <n v="2152987.0419999999"/>
    <n v="2152.9870420000002"/>
    <x v="3"/>
  </r>
  <r>
    <n v="202406"/>
    <x v="46"/>
    <s v="2024"/>
    <s v="06"/>
    <n v="10007000"/>
    <x v="7"/>
    <x v="6"/>
    <n v="994927"/>
    <n v="3020904402"/>
    <n v="994.92700000000002"/>
    <n v="3020904.4019999998"/>
    <n v="3020.9044020000001"/>
    <x v="3"/>
  </r>
  <r>
    <n v="202406"/>
    <x v="46"/>
    <s v="2024"/>
    <s v="06"/>
    <n v="10008000"/>
    <x v="8"/>
    <x v="0"/>
    <n v="702298"/>
    <n v="322793551"/>
    <n v="702.298"/>
    <n v="322793.55099999998"/>
    <n v="322.79355099999998"/>
    <x v="3"/>
  </r>
  <r>
    <n v="202406"/>
    <x v="46"/>
    <s v="2024"/>
    <s v="06"/>
    <n v="10008000"/>
    <x v="8"/>
    <x v="1"/>
    <n v="52795"/>
    <n v="123036213"/>
    <n v="52.795000000000002"/>
    <n v="123036.213"/>
    <n v="123.036213"/>
    <x v="3"/>
  </r>
  <r>
    <n v="202406"/>
    <x v="46"/>
    <s v="2024"/>
    <s v="06"/>
    <n v="10008000"/>
    <x v="8"/>
    <x v="2"/>
    <n v="71450"/>
    <n v="213896579"/>
    <n v="71.45"/>
    <n v="213896.579"/>
    <n v="213.896579"/>
    <x v="3"/>
  </r>
  <r>
    <n v="202406"/>
    <x v="46"/>
    <s v="2024"/>
    <s v="06"/>
    <n v="10008000"/>
    <x v="8"/>
    <x v="3"/>
    <n v="442817"/>
    <n v="507606168"/>
    <n v="442.81700000000001"/>
    <n v="507606.16800000001"/>
    <n v="507.60616800000003"/>
    <x v="3"/>
  </r>
  <r>
    <n v="202406"/>
    <x v="46"/>
    <s v="2024"/>
    <s v="06"/>
    <n v="10008000"/>
    <x v="8"/>
    <x v="4"/>
    <n v="285712"/>
    <n v="515594361"/>
    <n v="285.71199999999999"/>
    <n v="515594.36099999998"/>
    <n v="515.59436100000005"/>
    <x v="3"/>
  </r>
  <r>
    <n v="202406"/>
    <x v="46"/>
    <s v="2024"/>
    <s v="06"/>
    <n v="10008000"/>
    <x v="8"/>
    <x v="5"/>
    <n v="602002"/>
    <n v="692307537"/>
    <n v="602.00199999999995"/>
    <n v="692307.53700000001"/>
    <n v="692.30753700000002"/>
    <x v="3"/>
  </r>
  <r>
    <n v="202406"/>
    <x v="46"/>
    <s v="2024"/>
    <s v="06"/>
    <n v="10008000"/>
    <x v="8"/>
    <x v="6"/>
    <n v="331939"/>
    <n v="1044261623"/>
    <n v="331.93900000000002"/>
    <n v="1044261.623"/>
    <n v="1044.2616230000001"/>
    <x v="3"/>
  </r>
  <r>
    <n v="202406"/>
    <x v="46"/>
    <s v="2024"/>
    <s v="06"/>
    <n v="10009000"/>
    <x v="9"/>
    <x v="0"/>
    <n v="874931"/>
    <n v="395705762"/>
    <n v="874.93100000000004"/>
    <n v="395705.76199999999"/>
    <n v="395.70576199999999"/>
    <x v="3"/>
  </r>
  <r>
    <n v="202406"/>
    <x v="46"/>
    <s v="2024"/>
    <s v="06"/>
    <n v="10009000"/>
    <x v="9"/>
    <x v="1"/>
    <n v="72119"/>
    <n v="170466561"/>
    <n v="72.119"/>
    <n v="170466.56099999999"/>
    <n v="170.46656100000001"/>
    <x v="3"/>
  </r>
  <r>
    <n v="202406"/>
    <x v="46"/>
    <s v="2024"/>
    <s v="06"/>
    <n v="10009000"/>
    <x v="9"/>
    <x v="2"/>
    <n v="93264"/>
    <n v="281885037"/>
    <n v="93.263999999999996"/>
    <n v="281885.03700000001"/>
    <n v="281.88503700000001"/>
    <x v="3"/>
  </r>
  <r>
    <n v="202406"/>
    <x v="46"/>
    <s v="2024"/>
    <s v="06"/>
    <n v="10009000"/>
    <x v="9"/>
    <x v="3"/>
    <n v="613486"/>
    <n v="699389992"/>
    <n v="613.48599999999999"/>
    <n v="699389.99199999997"/>
    <n v="699.38999200000001"/>
    <x v="3"/>
  </r>
  <r>
    <n v="202406"/>
    <x v="46"/>
    <s v="2024"/>
    <s v="06"/>
    <n v="10009000"/>
    <x v="9"/>
    <x v="4"/>
    <n v="360879"/>
    <n v="630556851"/>
    <n v="360.87900000000002"/>
    <n v="630556.85100000002"/>
    <n v="630.55685100000005"/>
    <x v="3"/>
  </r>
  <r>
    <n v="202406"/>
    <x v="46"/>
    <s v="2024"/>
    <s v="06"/>
    <n v="10009000"/>
    <x v="9"/>
    <x v="5"/>
    <n v="750618"/>
    <n v="891736100"/>
    <n v="750.61800000000005"/>
    <n v="891736.1"/>
    <n v="891.73609999999996"/>
    <x v="3"/>
  </r>
  <r>
    <n v="202406"/>
    <x v="46"/>
    <s v="2024"/>
    <s v="06"/>
    <n v="10009000"/>
    <x v="9"/>
    <x v="6"/>
    <n v="411469"/>
    <n v="1178890766"/>
    <n v="411.46899999999999"/>
    <n v="1178890.7660000001"/>
    <n v="1178.890766"/>
    <x v="3"/>
  </r>
  <r>
    <n v="202406"/>
    <x v="46"/>
    <s v="2024"/>
    <s v="06"/>
    <n v="10010000"/>
    <x v="10"/>
    <x v="0"/>
    <n v="619430"/>
    <n v="275869328"/>
    <n v="619.42999999999995"/>
    <n v="275869.32799999998"/>
    <n v="275.869328"/>
    <x v="3"/>
  </r>
  <r>
    <n v="202406"/>
    <x v="46"/>
    <s v="2024"/>
    <s v="06"/>
    <n v="10010000"/>
    <x v="10"/>
    <x v="1"/>
    <n v="48112"/>
    <n v="112709129"/>
    <n v="48.112000000000002"/>
    <n v="112709.129"/>
    <n v="112.709129"/>
    <x v="3"/>
  </r>
  <r>
    <n v="202406"/>
    <x v="46"/>
    <s v="2024"/>
    <s v="06"/>
    <n v="10010000"/>
    <x v="10"/>
    <x v="2"/>
    <n v="65614"/>
    <n v="192090599"/>
    <n v="65.614000000000004"/>
    <n v="192090.59899999999"/>
    <n v="192.090599"/>
    <x v="3"/>
  </r>
  <r>
    <n v="202406"/>
    <x v="46"/>
    <s v="2024"/>
    <s v="06"/>
    <n v="10010000"/>
    <x v="10"/>
    <x v="3"/>
    <n v="448181"/>
    <n v="472905354"/>
    <n v="448.18099999999998"/>
    <n v="472905.35399999999"/>
    <n v="472.90535399999999"/>
    <x v="3"/>
  </r>
  <r>
    <n v="202406"/>
    <x v="46"/>
    <s v="2024"/>
    <s v="06"/>
    <n v="10010000"/>
    <x v="10"/>
    <x v="4"/>
    <n v="262710"/>
    <n v="437761476"/>
    <n v="262.70999999999998"/>
    <n v="437761.47600000002"/>
    <n v="437.76147600000002"/>
    <x v="3"/>
  </r>
  <r>
    <n v="202406"/>
    <x v="46"/>
    <s v="2024"/>
    <s v="06"/>
    <n v="10010000"/>
    <x v="10"/>
    <x v="5"/>
    <n v="559451"/>
    <n v="680590318"/>
    <n v="559.45100000000002"/>
    <n v="680590.31799999997"/>
    <n v="680.59031800000002"/>
    <x v="3"/>
  </r>
  <r>
    <n v="202406"/>
    <x v="46"/>
    <s v="2024"/>
    <s v="06"/>
    <n v="10010000"/>
    <x v="10"/>
    <x v="6"/>
    <n v="297353"/>
    <n v="869918474"/>
    <n v="297.35300000000001"/>
    <n v="869918.47400000005"/>
    <n v="869.91847399999995"/>
    <x v="3"/>
  </r>
  <r>
    <n v="202406"/>
    <x v="46"/>
    <s v="2024"/>
    <s v="06"/>
    <n v="10020000"/>
    <x v="11"/>
    <x v="0"/>
    <n v="624621"/>
    <n v="291173726"/>
    <n v="624.62099999999998"/>
    <n v="291173.72600000002"/>
    <n v="291.17372599999999"/>
    <x v="3"/>
  </r>
  <r>
    <n v="202406"/>
    <x v="46"/>
    <s v="2024"/>
    <s v="06"/>
    <n v="10020000"/>
    <x v="11"/>
    <x v="1"/>
    <n v="43170"/>
    <n v="117823592"/>
    <n v="43.17"/>
    <n v="117823.592"/>
    <n v="117.823592"/>
    <x v="3"/>
  </r>
  <r>
    <n v="202406"/>
    <x v="46"/>
    <s v="2024"/>
    <s v="06"/>
    <n v="10020000"/>
    <x v="11"/>
    <x v="2"/>
    <n v="62857"/>
    <n v="208231305"/>
    <n v="62.856999999999999"/>
    <n v="208231.30499999999"/>
    <n v="208.23130499999999"/>
    <x v="3"/>
  </r>
  <r>
    <n v="202406"/>
    <x v="46"/>
    <s v="2024"/>
    <s v="06"/>
    <n v="10020000"/>
    <x v="11"/>
    <x v="3"/>
    <n v="340277"/>
    <n v="371817902"/>
    <n v="340.27699999999999"/>
    <n v="371817.902"/>
    <n v="371.817902"/>
    <x v="3"/>
  </r>
  <r>
    <n v="202406"/>
    <x v="46"/>
    <s v="2024"/>
    <s v="06"/>
    <n v="10020000"/>
    <x v="11"/>
    <x v="4"/>
    <n v="225717"/>
    <n v="467637401"/>
    <n v="225.71700000000001"/>
    <n v="467637.40100000001"/>
    <n v="467.63740100000001"/>
    <x v="3"/>
  </r>
  <r>
    <n v="202406"/>
    <x v="46"/>
    <s v="2024"/>
    <s v="06"/>
    <n v="10020000"/>
    <x v="11"/>
    <x v="5"/>
    <n v="543870"/>
    <n v="686632181"/>
    <n v="543.87"/>
    <n v="686632.18099999998"/>
    <n v="686.63218099999995"/>
    <x v="3"/>
  </r>
  <r>
    <n v="202406"/>
    <x v="46"/>
    <s v="2024"/>
    <s v="06"/>
    <n v="10020000"/>
    <x v="11"/>
    <x v="6"/>
    <n v="275616"/>
    <n v="813031696"/>
    <n v="275.61599999999999"/>
    <n v="813031.696"/>
    <n v="813.03169600000001"/>
    <x v="3"/>
  </r>
  <r>
    <n v="202406"/>
    <x v="46"/>
    <s v="2024"/>
    <s v="06"/>
    <n v="67000000"/>
    <x v="12"/>
    <x v="0"/>
    <n v="4570545"/>
    <n v="2083824730"/>
    <n v="4570.5450000000001"/>
    <n v="2083824.73"/>
    <n v="2083.8247299999998"/>
    <x v="3"/>
  </r>
  <r>
    <n v="202406"/>
    <x v="46"/>
    <s v="2024"/>
    <s v="06"/>
    <n v="67000000"/>
    <x v="12"/>
    <x v="1"/>
    <n v="306801"/>
    <n v="783048627"/>
    <n v="306.80099999999999"/>
    <n v="783048.62699999998"/>
    <n v="783.04862700000001"/>
    <x v="3"/>
  </r>
  <r>
    <n v="202406"/>
    <x v="46"/>
    <s v="2024"/>
    <s v="06"/>
    <n v="67000000"/>
    <x v="12"/>
    <x v="2"/>
    <n v="481423"/>
    <n v="1531328251"/>
    <n v="481.423"/>
    <n v="1531328.2509999999"/>
    <n v="1531.3282509999999"/>
    <x v="3"/>
  </r>
  <r>
    <n v="202406"/>
    <x v="46"/>
    <s v="2024"/>
    <s v="06"/>
    <n v="67000000"/>
    <x v="12"/>
    <x v="3"/>
    <n v="2495195"/>
    <n v="2716225240"/>
    <n v="2495.1950000000002"/>
    <n v="2716225.24"/>
    <n v="2716.2252400000002"/>
    <x v="3"/>
  </r>
  <r>
    <n v="202406"/>
    <x v="46"/>
    <s v="2024"/>
    <s v="06"/>
    <n v="67000000"/>
    <x v="12"/>
    <x v="4"/>
    <n v="1662174"/>
    <n v="3189802470"/>
    <n v="1662.174"/>
    <n v="3189802.47"/>
    <n v="3189.8024700000001"/>
    <x v="3"/>
  </r>
  <r>
    <n v="202406"/>
    <x v="46"/>
    <s v="2024"/>
    <s v="06"/>
    <n v="67000000"/>
    <x v="12"/>
    <x v="5"/>
    <n v="3934965"/>
    <n v="4922798238"/>
    <n v="3934.9650000000001"/>
    <n v="4922798.2379999999"/>
    <n v="4922.7982380000003"/>
    <x v="3"/>
  </r>
  <r>
    <n v="202406"/>
    <x v="46"/>
    <s v="2024"/>
    <s v="06"/>
    <n v="67000000"/>
    <x v="12"/>
    <x v="6"/>
    <n v="2059932"/>
    <n v="5955915154"/>
    <n v="2059.9319999999998"/>
    <n v="5955915.1540000001"/>
    <n v="5955.9151540000003"/>
    <x v="3"/>
  </r>
  <r>
    <n v="202406"/>
    <x v="46"/>
    <s v="2024"/>
    <s v="06"/>
    <n v="64000000"/>
    <x v="13"/>
    <x v="0"/>
    <n v="7366721"/>
    <n v="3727792002"/>
    <n v="7366.7209999999995"/>
    <n v="3727792.0019999999"/>
    <n v="3727.7920020000001"/>
    <x v="3"/>
  </r>
  <r>
    <n v="202406"/>
    <x v="46"/>
    <s v="2024"/>
    <s v="06"/>
    <n v="64000000"/>
    <x v="13"/>
    <x v="1"/>
    <n v="448714"/>
    <n v="1197248335"/>
    <n v="448.714"/>
    <n v="1197248.335"/>
    <n v="1197.248335"/>
    <x v="3"/>
  </r>
  <r>
    <n v="202406"/>
    <x v="46"/>
    <s v="2024"/>
    <s v="06"/>
    <n v="64000000"/>
    <x v="13"/>
    <x v="2"/>
    <n v="726116"/>
    <n v="2487609136"/>
    <n v="726.11599999999999"/>
    <n v="2487609.1359999999"/>
    <n v="2487.609136"/>
    <x v="3"/>
  </r>
  <r>
    <n v="202406"/>
    <x v="46"/>
    <s v="2024"/>
    <s v="06"/>
    <n v="64000000"/>
    <x v="13"/>
    <x v="3"/>
    <n v="3752990"/>
    <n v="4052594040"/>
    <n v="3752.99"/>
    <n v="4052594.04"/>
    <n v="4052.5940399999999"/>
    <x v="3"/>
  </r>
  <r>
    <n v="202406"/>
    <x v="46"/>
    <s v="2024"/>
    <s v="06"/>
    <n v="64000000"/>
    <x v="13"/>
    <x v="4"/>
    <n v="2644989"/>
    <n v="5094168121"/>
    <n v="2644.989"/>
    <n v="5094168.1210000003"/>
    <n v="5094.1681209999997"/>
    <x v="3"/>
  </r>
  <r>
    <n v="202406"/>
    <x v="46"/>
    <s v="2024"/>
    <s v="06"/>
    <n v="64000000"/>
    <x v="13"/>
    <x v="5"/>
    <n v="6238730"/>
    <n v="8005646765"/>
    <n v="6238.73"/>
    <n v="8005646.7649999997"/>
    <n v="8005.6467650000004"/>
    <x v="3"/>
  </r>
  <r>
    <n v="202406"/>
    <x v="46"/>
    <s v="2024"/>
    <s v="06"/>
    <n v="64000000"/>
    <x v="13"/>
    <x v="6"/>
    <n v="3053542"/>
    <n v="9573536913"/>
    <n v="3053.5419999999999"/>
    <n v="9573536.9130000006"/>
    <n v="9573.5369129999999"/>
    <x v="3"/>
  </r>
  <r>
    <n v="202406"/>
    <x v="46"/>
    <s v="2024"/>
    <s v="06"/>
    <n v="10013000"/>
    <x v="14"/>
    <x v="0"/>
    <n v="1077663"/>
    <n v="503511340"/>
    <n v="1077.663"/>
    <n v="503511.34"/>
    <n v="503.51134000000002"/>
    <x v="3"/>
  </r>
  <r>
    <n v="202406"/>
    <x v="46"/>
    <s v="2024"/>
    <s v="06"/>
    <n v="10013000"/>
    <x v="14"/>
    <x v="1"/>
    <n v="78573"/>
    <n v="183189177"/>
    <n v="78.572999999999993"/>
    <n v="183189.177"/>
    <n v="183.189177"/>
    <x v="3"/>
  </r>
  <r>
    <n v="202406"/>
    <x v="46"/>
    <s v="2024"/>
    <s v="06"/>
    <n v="10013000"/>
    <x v="14"/>
    <x v="2"/>
    <n v="123212"/>
    <n v="377227183"/>
    <n v="123.212"/>
    <n v="377227.18300000002"/>
    <n v="377.22718300000003"/>
    <x v="3"/>
  </r>
  <r>
    <n v="202406"/>
    <x v="46"/>
    <s v="2024"/>
    <s v="06"/>
    <n v="10013000"/>
    <x v="14"/>
    <x v="3"/>
    <n v="746832"/>
    <n v="785100458"/>
    <n v="746.83199999999999"/>
    <n v="785100.45799999998"/>
    <n v="785.100458"/>
    <x v="3"/>
  </r>
  <r>
    <n v="202406"/>
    <x v="46"/>
    <s v="2024"/>
    <s v="06"/>
    <n v="10013000"/>
    <x v="14"/>
    <x v="4"/>
    <n v="459178"/>
    <n v="774184812"/>
    <n v="459.178"/>
    <n v="774184.81200000003"/>
    <n v="774.18481199999997"/>
    <x v="3"/>
  </r>
  <r>
    <n v="202406"/>
    <x v="46"/>
    <s v="2024"/>
    <s v="06"/>
    <n v="10013000"/>
    <x v="14"/>
    <x v="5"/>
    <n v="987923"/>
    <n v="1225335819"/>
    <n v="987.923"/>
    <n v="1225335.8189999999"/>
    <n v="1225.3358189999999"/>
    <x v="3"/>
  </r>
  <r>
    <n v="202406"/>
    <x v="46"/>
    <s v="2024"/>
    <s v="06"/>
    <n v="10013000"/>
    <x v="14"/>
    <x v="6"/>
    <n v="553640"/>
    <n v="1707086884"/>
    <n v="553.64"/>
    <n v="1707086.8840000001"/>
    <n v="1707.0868840000001"/>
    <x v="3"/>
  </r>
  <r>
    <n v="202406"/>
    <x v="46"/>
    <s v="2024"/>
    <s v="06"/>
    <n v="10017000"/>
    <x v="15"/>
    <x v="0"/>
    <n v="970946"/>
    <n v="451360593"/>
    <n v="970.94600000000003"/>
    <n v="451360.59299999999"/>
    <n v="451.36059299999999"/>
    <x v="3"/>
  </r>
  <r>
    <n v="202406"/>
    <x v="46"/>
    <s v="2024"/>
    <s v="06"/>
    <n v="10017000"/>
    <x v="15"/>
    <x v="1"/>
    <n v="68666"/>
    <n v="167463172"/>
    <n v="68.665999999999997"/>
    <n v="167463.17199999999"/>
    <n v="167.46317199999999"/>
    <x v="3"/>
  </r>
  <r>
    <n v="202406"/>
    <x v="46"/>
    <s v="2024"/>
    <s v="06"/>
    <n v="10017000"/>
    <x v="15"/>
    <x v="2"/>
    <n v="81434"/>
    <n v="275172430"/>
    <n v="81.433999999999997"/>
    <n v="275172.43"/>
    <n v="275.17243000000002"/>
    <x v="3"/>
  </r>
  <r>
    <n v="202406"/>
    <x v="46"/>
    <s v="2024"/>
    <s v="06"/>
    <n v="10017000"/>
    <x v="15"/>
    <x v="3"/>
    <n v="499136"/>
    <n v="474580209"/>
    <n v="499.13600000000002"/>
    <n v="474580.20899999997"/>
    <n v="474.58020900000002"/>
    <x v="3"/>
  </r>
  <r>
    <n v="202406"/>
    <x v="46"/>
    <s v="2024"/>
    <s v="06"/>
    <n v="10017000"/>
    <x v="15"/>
    <x v="4"/>
    <n v="378361"/>
    <n v="658412381"/>
    <n v="378.36099999999999"/>
    <n v="658412.38100000005"/>
    <n v="658.41238099999998"/>
    <x v="3"/>
  </r>
  <r>
    <n v="202406"/>
    <x v="46"/>
    <s v="2024"/>
    <s v="06"/>
    <n v="10017000"/>
    <x v="15"/>
    <x v="5"/>
    <n v="831024"/>
    <n v="915461691"/>
    <n v="831.024"/>
    <n v="915461.69099999999"/>
    <n v="915.46169099999997"/>
    <x v="3"/>
  </r>
  <r>
    <n v="202406"/>
    <x v="46"/>
    <s v="2024"/>
    <s v="06"/>
    <n v="10017000"/>
    <x v="15"/>
    <x v="6"/>
    <n v="448322"/>
    <n v="1159813428"/>
    <n v="448.322"/>
    <n v="1159813.4280000001"/>
    <n v="1159.8134279999999"/>
    <x v="3"/>
  </r>
  <r>
    <n v="202406"/>
    <x v="46"/>
    <s v="2024"/>
    <s v="06"/>
    <n v="10002000"/>
    <x v="16"/>
    <x v="0"/>
    <n v="798816"/>
    <n v="356610674"/>
    <n v="798.81600000000003"/>
    <n v="356610.674"/>
    <n v="356.61067400000002"/>
    <x v="3"/>
  </r>
  <r>
    <n v="202406"/>
    <x v="46"/>
    <s v="2024"/>
    <s v="06"/>
    <n v="10002000"/>
    <x v="16"/>
    <x v="1"/>
    <n v="57535"/>
    <n v="140258889"/>
    <n v="57.534999999999997"/>
    <n v="140258.889"/>
    <n v="140.25888900000001"/>
    <x v="3"/>
  </r>
  <r>
    <n v="202406"/>
    <x v="46"/>
    <s v="2024"/>
    <s v="06"/>
    <n v="10002000"/>
    <x v="16"/>
    <x v="2"/>
    <n v="87994"/>
    <n v="271666767"/>
    <n v="87.994"/>
    <n v="271666.76699999999"/>
    <n v="271.66676699999999"/>
    <x v="3"/>
  </r>
  <r>
    <n v="202406"/>
    <x v="46"/>
    <s v="2024"/>
    <s v="06"/>
    <n v="10002000"/>
    <x v="16"/>
    <x v="3"/>
    <n v="452406"/>
    <n v="478719802"/>
    <n v="452.40600000000001"/>
    <n v="478719.80200000003"/>
    <n v="478.71980200000002"/>
    <x v="3"/>
  </r>
  <r>
    <n v="202406"/>
    <x v="46"/>
    <s v="2024"/>
    <s v="06"/>
    <n v="10002000"/>
    <x v="16"/>
    <x v="4"/>
    <n v="329843"/>
    <n v="583482480"/>
    <n v="329.84300000000002"/>
    <n v="583482.48"/>
    <n v="583.48248000000001"/>
    <x v="3"/>
  </r>
  <r>
    <n v="202406"/>
    <x v="46"/>
    <s v="2024"/>
    <s v="06"/>
    <n v="10002000"/>
    <x v="16"/>
    <x v="5"/>
    <n v="738604"/>
    <n v="821898849"/>
    <n v="738.60400000000004"/>
    <n v="821898.84900000005"/>
    <n v="821.89884900000004"/>
    <x v="3"/>
  </r>
  <r>
    <n v="202406"/>
    <x v="46"/>
    <s v="2024"/>
    <s v="06"/>
    <n v="10002000"/>
    <x v="16"/>
    <x v="6"/>
    <n v="372751"/>
    <n v="1066061282"/>
    <n v="372.75099999999998"/>
    <n v="1066061.2819999999"/>
    <n v="1066.0612819999999"/>
    <x v="3"/>
  </r>
  <r>
    <n v="202406"/>
    <x v="46"/>
    <s v="2024"/>
    <s v="06"/>
    <n v="10015000"/>
    <x v="17"/>
    <x v="0"/>
    <n v="543987"/>
    <n v="289328177"/>
    <n v="543.98699999999997"/>
    <n v="289328.17700000003"/>
    <n v="289.32817699999998"/>
    <x v="3"/>
  </r>
  <r>
    <n v="202406"/>
    <x v="46"/>
    <s v="2024"/>
    <s v="06"/>
    <n v="10015000"/>
    <x v="17"/>
    <x v="1"/>
    <n v="36019"/>
    <n v="86928484"/>
    <n v="36.018999999999998"/>
    <n v="86928.483999999997"/>
    <n v="86.928483999999997"/>
    <x v="3"/>
  </r>
  <r>
    <n v="202406"/>
    <x v="46"/>
    <s v="2024"/>
    <s v="06"/>
    <n v="10015000"/>
    <x v="17"/>
    <x v="2"/>
    <n v="56718"/>
    <n v="199595001"/>
    <n v="56.718000000000004"/>
    <n v="199595.00099999999"/>
    <n v="199.595001"/>
    <x v="3"/>
  </r>
  <r>
    <n v="202406"/>
    <x v="46"/>
    <s v="2024"/>
    <s v="06"/>
    <n v="10015000"/>
    <x v="17"/>
    <x v="3"/>
    <n v="318545"/>
    <n v="309002028"/>
    <n v="318.54500000000002"/>
    <n v="309002.02799999999"/>
    <n v="309.002028"/>
    <x v="3"/>
  </r>
  <r>
    <n v="202406"/>
    <x v="46"/>
    <s v="2024"/>
    <s v="06"/>
    <n v="10015000"/>
    <x v="17"/>
    <x v="4"/>
    <n v="226702"/>
    <n v="372137297"/>
    <n v="226.702"/>
    <n v="372137.29700000002"/>
    <n v="372.13729699999999"/>
    <x v="3"/>
  </r>
  <r>
    <n v="202406"/>
    <x v="46"/>
    <s v="2024"/>
    <s v="06"/>
    <n v="10015000"/>
    <x v="17"/>
    <x v="5"/>
    <n v="473829"/>
    <n v="536212670"/>
    <n v="473.82900000000001"/>
    <n v="536212.67000000004"/>
    <n v="536.21267"/>
    <x v="3"/>
  </r>
  <r>
    <n v="202406"/>
    <x v="46"/>
    <s v="2024"/>
    <s v="06"/>
    <n v="10015000"/>
    <x v="17"/>
    <x v="6"/>
    <n v="234760"/>
    <n v="682564420"/>
    <n v="234.76"/>
    <n v="682564.42"/>
    <n v="682.56442000000004"/>
    <x v="3"/>
  </r>
  <r>
    <n v="202406"/>
    <x v="46"/>
    <s v="2024"/>
    <s v="06"/>
    <n v="10014000"/>
    <x v="18"/>
    <x v="0"/>
    <n v="291990"/>
    <n v="132067868"/>
    <n v="291.99"/>
    <n v="132067.86799999999"/>
    <n v="132.067868"/>
    <x v="3"/>
  </r>
  <r>
    <n v="202406"/>
    <x v="46"/>
    <s v="2024"/>
    <s v="06"/>
    <n v="10014000"/>
    <x v="18"/>
    <x v="1"/>
    <n v="21839"/>
    <n v="47906477"/>
    <n v="21.838999999999999"/>
    <n v="47906.476999999999"/>
    <n v="47.906477000000002"/>
    <x v="3"/>
  </r>
  <r>
    <n v="202406"/>
    <x v="46"/>
    <s v="2024"/>
    <s v="06"/>
    <n v="10014000"/>
    <x v="18"/>
    <x v="2"/>
    <n v="30624"/>
    <n v="104877587"/>
    <n v="30.623999999999999"/>
    <n v="104877.587"/>
    <n v="104.87758700000001"/>
    <x v="3"/>
  </r>
  <r>
    <n v="202406"/>
    <x v="46"/>
    <s v="2024"/>
    <s v="06"/>
    <n v="10014000"/>
    <x v="18"/>
    <x v="3"/>
    <n v="181631"/>
    <n v="175160202"/>
    <n v="181.631"/>
    <n v="175160.20199999999"/>
    <n v="175.160202"/>
    <x v="3"/>
  </r>
  <r>
    <n v="202406"/>
    <x v="46"/>
    <s v="2024"/>
    <s v="06"/>
    <n v="10014000"/>
    <x v="18"/>
    <x v="4"/>
    <n v="117415"/>
    <n v="186722071"/>
    <n v="117.41500000000001"/>
    <n v="186722.071"/>
    <n v="186.722071"/>
    <x v="3"/>
  </r>
  <r>
    <n v="202406"/>
    <x v="46"/>
    <s v="2024"/>
    <s v="06"/>
    <n v="10014000"/>
    <x v="18"/>
    <x v="5"/>
    <n v="237439"/>
    <n v="269307293"/>
    <n v="237.43899999999999"/>
    <n v="269307.29300000001"/>
    <n v="269.30729300000002"/>
    <x v="3"/>
  </r>
  <r>
    <n v="202406"/>
    <x v="46"/>
    <s v="2024"/>
    <s v="06"/>
    <n v="10014000"/>
    <x v="18"/>
    <x v="6"/>
    <n v="113136"/>
    <n v="355961862"/>
    <n v="113.136"/>
    <n v="355961.86200000002"/>
    <n v="355.961862"/>
    <x v="3"/>
  </r>
  <r>
    <n v="202406"/>
    <x v="46"/>
    <s v="2024"/>
    <s v="06"/>
    <n v="10016000"/>
    <x v="19"/>
    <x v="0"/>
    <n v="129551"/>
    <n v="54718664"/>
    <n v="129.55099999999999"/>
    <n v="54718.663999999997"/>
    <n v="54.718663999999997"/>
    <x v="3"/>
  </r>
  <r>
    <n v="202406"/>
    <x v="46"/>
    <s v="2024"/>
    <s v="06"/>
    <n v="10016000"/>
    <x v="19"/>
    <x v="1"/>
    <n v="9250"/>
    <n v="22800423"/>
    <n v="9.25"/>
    <n v="22800.422999999999"/>
    <n v="22.800422999999999"/>
    <x v="3"/>
  </r>
  <r>
    <n v="202406"/>
    <x v="46"/>
    <s v="2024"/>
    <s v="06"/>
    <n v="10016000"/>
    <x v="19"/>
    <x v="2"/>
    <n v="14350"/>
    <n v="47488718"/>
    <n v="14.35"/>
    <n v="47488.718000000001"/>
    <n v="47.488717999999999"/>
    <x v="3"/>
  </r>
  <r>
    <n v="202406"/>
    <x v="46"/>
    <s v="2024"/>
    <s v="06"/>
    <n v="10016000"/>
    <x v="19"/>
    <x v="3"/>
    <n v="74907"/>
    <n v="97290034"/>
    <n v="74.906999999999996"/>
    <n v="97290.034"/>
    <n v="97.290034000000006"/>
    <x v="3"/>
  </r>
  <r>
    <n v="202406"/>
    <x v="46"/>
    <s v="2024"/>
    <s v="06"/>
    <n v="10016000"/>
    <x v="19"/>
    <x v="4"/>
    <n v="59806"/>
    <n v="86701203"/>
    <n v="59.805999999999997"/>
    <n v="86701.202999999994"/>
    <n v="86.701203000000007"/>
    <x v="3"/>
  </r>
  <r>
    <n v="202406"/>
    <x v="46"/>
    <s v="2024"/>
    <s v="06"/>
    <n v="10016000"/>
    <x v="19"/>
    <x v="5"/>
    <n v="120443"/>
    <n v="126955106"/>
    <n v="120.443"/>
    <n v="126955.106"/>
    <n v="126.955106"/>
    <x v="3"/>
  </r>
  <r>
    <n v="202406"/>
    <x v="46"/>
    <s v="2024"/>
    <s v="06"/>
    <n v="10016000"/>
    <x v="19"/>
    <x v="6"/>
    <n v="51837"/>
    <n v="134277935"/>
    <n v="51.837000000000003"/>
    <n v="134277.935"/>
    <n v="134.27793500000001"/>
    <x v="3"/>
  </r>
  <r>
    <n v="202406"/>
    <x v="46"/>
    <s v="2024"/>
    <s v="06"/>
    <s v="9002000"/>
    <x v="20"/>
    <x v="0"/>
    <n v="110877"/>
    <n v="50117752"/>
    <n v="110.877"/>
    <n v="50117.752"/>
    <n v="50.117752000000003"/>
    <x v="3"/>
  </r>
  <r>
    <n v="202406"/>
    <x v="46"/>
    <s v="2024"/>
    <s v="06"/>
    <s v="9002000"/>
    <x v="20"/>
    <x v="1"/>
    <n v="7139"/>
    <n v="18604872"/>
    <n v="7.1390000000000002"/>
    <n v="18604.871999999999"/>
    <n v="18.604872"/>
    <x v="3"/>
  </r>
  <r>
    <n v="202406"/>
    <x v="46"/>
    <s v="2024"/>
    <s v="06"/>
    <s v="9002000"/>
    <x v="20"/>
    <x v="2"/>
    <n v="12021"/>
    <n v="42190214"/>
    <n v="12.021000000000001"/>
    <n v="42190.214"/>
    <n v="42.190213999999997"/>
    <x v="3"/>
  </r>
  <r>
    <n v="202406"/>
    <x v="46"/>
    <s v="2024"/>
    <s v="06"/>
    <s v="9002000"/>
    <x v="20"/>
    <x v="3"/>
    <n v="55699"/>
    <n v="79512930"/>
    <n v="55.698999999999998"/>
    <n v="79512.929999999993"/>
    <n v="79.512929999999997"/>
    <x v="3"/>
  </r>
  <r>
    <n v="202406"/>
    <x v="46"/>
    <s v="2024"/>
    <s v="06"/>
    <s v="9002000"/>
    <x v="20"/>
    <x v="4"/>
    <n v="47968"/>
    <n v="70369013"/>
    <n v="47.968000000000004"/>
    <n v="70369.013000000006"/>
    <n v="70.369012999999995"/>
    <x v="3"/>
  </r>
  <r>
    <n v="202406"/>
    <x v="46"/>
    <s v="2024"/>
    <s v="06"/>
    <s v="9002000"/>
    <x v="20"/>
    <x v="5"/>
    <n v="118960"/>
    <n v="122551588"/>
    <n v="118.96"/>
    <n v="122551.588"/>
    <n v="122.551588"/>
    <x v="3"/>
  </r>
  <r>
    <n v="202406"/>
    <x v="46"/>
    <s v="2024"/>
    <s v="06"/>
    <s v="9002000"/>
    <x v="20"/>
    <x v="6"/>
    <n v="44755"/>
    <n v="114411225"/>
    <n v="44.755000000000003"/>
    <n v="114411.22500000001"/>
    <n v="114.411225"/>
    <x v="3"/>
  </r>
  <r>
    <n v="202406"/>
    <x v="46"/>
    <s v="2024"/>
    <s v="06"/>
    <n v="9007000"/>
    <x v="21"/>
    <x v="0"/>
    <n v="22651"/>
    <n v="9014451"/>
    <n v="22.651"/>
    <n v="9014.4509999999991"/>
    <n v="9.0144509999999993"/>
    <x v="3"/>
  </r>
  <r>
    <n v="202406"/>
    <x v="46"/>
    <s v="2024"/>
    <s v="06"/>
    <n v="9007000"/>
    <x v="21"/>
    <x v="1"/>
    <n v="1193"/>
    <n v="2809779"/>
    <n v="1.1930000000000001"/>
    <n v="2809.779"/>
    <n v="2.8097789999999998"/>
    <x v="3"/>
  </r>
  <r>
    <n v="202406"/>
    <x v="46"/>
    <s v="2024"/>
    <s v="06"/>
    <n v="9007000"/>
    <x v="21"/>
    <x v="2"/>
    <n v="2102"/>
    <n v="4779414"/>
    <n v="2.1019999999999999"/>
    <n v="4779.4139999999998"/>
    <n v="4.7794140000000001"/>
    <x v="3"/>
  </r>
  <r>
    <n v="202406"/>
    <x v="46"/>
    <s v="2024"/>
    <s v="06"/>
    <n v="9007000"/>
    <x v="21"/>
    <x v="3"/>
    <n v="12380"/>
    <n v="15687762"/>
    <n v="12.38"/>
    <n v="15687.762000000001"/>
    <n v="15.687761999999999"/>
    <x v="3"/>
  </r>
  <r>
    <n v="202406"/>
    <x v="46"/>
    <s v="2024"/>
    <s v="06"/>
    <n v="9007000"/>
    <x v="21"/>
    <x v="4"/>
    <n v="9535"/>
    <n v="13485507"/>
    <n v="9.5350000000000001"/>
    <n v="13485.507"/>
    <n v="13.485507"/>
    <x v="3"/>
  </r>
  <r>
    <n v="202406"/>
    <x v="46"/>
    <s v="2024"/>
    <s v="06"/>
    <n v="9007000"/>
    <x v="21"/>
    <x v="5"/>
    <n v="15498"/>
    <n v="16328981"/>
    <n v="15.497999999999999"/>
    <n v="16328.981"/>
    <n v="16.328980999999999"/>
    <x v="3"/>
  </r>
  <r>
    <n v="202406"/>
    <x v="46"/>
    <s v="2024"/>
    <s v="06"/>
    <n v="9007000"/>
    <x v="21"/>
    <x v="6"/>
    <n v="7468"/>
    <n v="19218779"/>
    <n v="7.468"/>
    <n v="19218.778999999999"/>
    <n v="19.218779000000001"/>
    <x v="3"/>
  </r>
  <r>
    <n v="202407"/>
    <x v="47"/>
    <s v="2024"/>
    <s v="07"/>
    <n v="63000000"/>
    <x v="0"/>
    <x v="0"/>
    <n v="14833771"/>
    <n v="8428180861"/>
    <n v="14833.771000000001"/>
    <n v="8428180.8609999996"/>
    <n v="8428.1808610000007"/>
    <x v="3"/>
  </r>
  <r>
    <n v="202407"/>
    <x v="47"/>
    <s v="2024"/>
    <s v="07"/>
    <n v="63000000"/>
    <x v="0"/>
    <x v="1"/>
    <n v="761266"/>
    <n v="2852915917"/>
    <n v="761.26599999999996"/>
    <n v="2852915.9169999999"/>
    <n v="2852.9159169999998"/>
    <x v="3"/>
  </r>
  <r>
    <n v="202407"/>
    <x v="47"/>
    <s v="2024"/>
    <s v="07"/>
    <n v="63000000"/>
    <x v="0"/>
    <x v="2"/>
    <n v="1010934"/>
    <n v="4815969286"/>
    <n v="1010.934"/>
    <n v="4815969.2860000003"/>
    <n v="4815.9692859999996"/>
    <x v="3"/>
  </r>
  <r>
    <n v="202407"/>
    <x v="47"/>
    <s v="2024"/>
    <s v="07"/>
    <n v="63000000"/>
    <x v="0"/>
    <x v="3"/>
    <n v="5590721"/>
    <n v="6162886895"/>
    <n v="5590.7209999999995"/>
    <n v="6162886.8949999996"/>
    <n v="6162.8868949999996"/>
    <x v="3"/>
  </r>
  <r>
    <n v="202407"/>
    <x v="47"/>
    <s v="2024"/>
    <s v="07"/>
    <n v="63000000"/>
    <x v="0"/>
    <x v="4"/>
    <n v="4606726"/>
    <n v="12005275990"/>
    <n v="4606.7259999999997"/>
    <n v="12005275.99"/>
    <n v="12005.27599"/>
    <x v="3"/>
  </r>
  <r>
    <n v="202407"/>
    <x v="47"/>
    <s v="2024"/>
    <s v="07"/>
    <n v="63000000"/>
    <x v="0"/>
    <x v="5"/>
    <n v="10405771"/>
    <n v="13794178543"/>
    <n v="10405.771000000001"/>
    <n v="13794178.543"/>
    <n v="13794.178543"/>
    <x v="3"/>
  </r>
  <r>
    <n v="202407"/>
    <x v="47"/>
    <s v="2024"/>
    <s v="07"/>
    <n v="63000000"/>
    <x v="0"/>
    <x v="6"/>
    <n v="4851004"/>
    <n v="16397448343"/>
    <n v="4851.0039999999999"/>
    <n v="16397448.343"/>
    <n v="16397.448343"/>
    <x v="3"/>
  </r>
  <r>
    <n v="202407"/>
    <x v="47"/>
    <s v="2024"/>
    <s v="07"/>
    <n v="65000000"/>
    <x v="1"/>
    <x v="0"/>
    <n v="17273772"/>
    <n v="8141667029"/>
    <n v="17273.772000000001"/>
    <n v="8141667.0290000001"/>
    <n v="8141.6670290000002"/>
    <x v="3"/>
  </r>
  <r>
    <n v="202407"/>
    <x v="47"/>
    <s v="2024"/>
    <s v="07"/>
    <n v="65000000"/>
    <x v="1"/>
    <x v="1"/>
    <n v="974084"/>
    <n v="2524095239"/>
    <n v="974.08399999999995"/>
    <n v="2524095.2390000001"/>
    <n v="2524.0952390000002"/>
    <x v="3"/>
  </r>
  <r>
    <n v="202407"/>
    <x v="47"/>
    <s v="2024"/>
    <s v="07"/>
    <n v="65000000"/>
    <x v="1"/>
    <x v="2"/>
    <n v="1342000"/>
    <n v="4475952590"/>
    <n v="1342"/>
    <n v="4475952.59"/>
    <n v="4475.9525899999999"/>
    <x v="3"/>
  </r>
  <r>
    <n v="202407"/>
    <x v="47"/>
    <s v="2024"/>
    <s v="07"/>
    <n v="65000000"/>
    <x v="1"/>
    <x v="3"/>
    <n v="6976039"/>
    <n v="7164552034"/>
    <n v="6976.0389999999998"/>
    <n v="7164552.034"/>
    <n v="7164.5520340000003"/>
    <x v="3"/>
  </r>
  <r>
    <n v="202407"/>
    <x v="47"/>
    <s v="2024"/>
    <s v="07"/>
    <n v="65000000"/>
    <x v="1"/>
    <x v="4"/>
    <n v="5932532"/>
    <n v="12338563327"/>
    <n v="5932.5320000000002"/>
    <n v="12338563.327"/>
    <n v="12338.563327"/>
    <x v="3"/>
  </r>
  <r>
    <n v="202407"/>
    <x v="47"/>
    <s v="2024"/>
    <s v="07"/>
    <n v="65000000"/>
    <x v="1"/>
    <x v="5"/>
    <n v="13726051"/>
    <n v="15648124656"/>
    <n v="13726.050999999999"/>
    <n v="15648124.655999999"/>
    <n v="15648.124656"/>
    <x v="3"/>
  </r>
  <r>
    <n v="202407"/>
    <x v="47"/>
    <s v="2024"/>
    <s v="07"/>
    <n v="65000000"/>
    <x v="1"/>
    <x v="6"/>
    <n v="6774084"/>
    <n v="19379677190"/>
    <n v="6774.0839999999998"/>
    <n v="19379677.190000001"/>
    <n v="19379.677189999999"/>
    <x v="3"/>
  </r>
  <r>
    <n v="202407"/>
    <x v="47"/>
    <s v="2024"/>
    <s v="07"/>
    <n v="68000000"/>
    <x v="2"/>
    <x v="0"/>
    <n v="7926189"/>
    <n v="3636820863"/>
    <n v="7926.1890000000003"/>
    <n v="3636820.8629999999"/>
    <n v="3636.8208629999999"/>
    <x v="3"/>
  </r>
  <r>
    <n v="202407"/>
    <x v="47"/>
    <s v="2024"/>
    <s v="07"/>
    <n v="68000000"/>
    <x v="2"/>
    <x v="1"/>
    <n v="442410"/>
    <n v="1133734859"/>
    <n v="442.41"/>
    <n v="1133734.8589999999"/>
    <n v="1133.7348589999999"/>
    <x v="3"/>
  </r>
  <r>
    <n v="202407"/>
    <x v="47"/>
    <s v="2024"/>
    <s v="07"/>
    <n v="68000000"/>
    <x v="2"/>
    <x v="2"/>
    <n v="655313"/>
    <n v="2178536485"/>
    <n v="655.31299999999999"/>
    <n v="2178536.4849999999"/>
    <n v="2178.5364850000001"/>
    <x v="3"/>
  </r>
  <r>
    <n v="202407"/>
    <x v="47"/>
    <s v="2024"/>
    <s v="07"/>
    <n v="68000000"/>
    <x v="2"/>
    <x v="3"/>
    <n v="3556724"/>
    <n v="4103641102"/>
    <n v="3556.7240000000002"/>
    <n v="4103641.102"/>
    <n v="4103.6411019999996"/>
    <x v="3"/>
  </r>
  <r>
    <n v="202407"/>
    <x v="47"/>
    <s v="2024"/>
    <s v="07"/>
    <n v="68000000"/>
    <x v="2"/>
    <x v="4"/>
    <n v="2744658"/>
    <n v="5455279195"/>
    <n v="2744.6579999999999"/>
    <n v="5455279.1950000003"/>
    <n v="5455.2791950000001"/>
    <x v="3"/>
  </r>
  <r>
    <n v="202407"/>
    <x v="47"/>
    <s v="2024"/>
    <s v="07"/>
    <n v="68000000"/>
    <x v="2"/>
    <x v="5"/>
    <n v="6070959"/>
    <n v="7619249509"/>
    <n v="6070.9589999999998"/>
    <n v="7619249.5089999996"/>
    <n v="7619.2495090000002"/>
    <x v="3"/>
  </r>
  <r>
    <n v="202407"/>
    <x v="47"/>
    <s v="2024"/>
    <s v="07"/>
    <n v="68000000"/>
    <x v="2"/>
    <x v="6"/>
    <n v="3261785"/>
    <n v="9058229932"/>
    <n v="3261.7849999999999"/>
    <n v="9058229.932"/>
    <n v="9058.2299320000002"/>
    <x v="3"/>
  </r>
  <r>
    <n v="202407"/>
    <x v="47"/>
    <s v="2024"/>
    <s v="07"/>
    <n v="10004000"/>
    <x v="3"/>
    <x v="0"/>
    <n v="2316606"/>
    <n v="1151311912"/>
    <n v="2316.6060000000002"/>
    <n v="1151311.912"/>
    <n v="1151.3119119999999"/>
    <x v="3"/>
  </r>
  <r>
    <n v="202407"/>
    <x v="47"/>
    <s v="2024"/>
    <s v="07"/>
    <n v="10004000"/>
    <x v="3"/>
    <x v="1"/>
    <n v="123073"/>
    <n v="351706617"/>
    <n v="123.07299999999999"/>
    <n v="351706.61700000003"/>
    <n v="351.70661699999999"/>
    <x v="3"/>
  </r>
  <r>
    <n v="202407"/>
    <x v="47"/>
    <s v="2024"/>
    <s v="07"/>
    <n v="10004000"/>
    <x v="3"/>
    <x v="2"/>
    <n v="185419"/>
    <n v="730948617"/>
    <n v="185.41900000000001"/>
    <n v="730948.61699999997"/>
    <n v="730.94861700000001"/>
    <x v="3"/>
  </r>
  <r>
    <n v="202407"/>
    <x v="47"/>
    <s v="2024"/>
    <s v="07"/>
    <n v="10004000"/>
    <x v="3"/>
    <x v="3"/>
    <n v="972304"/>
    <n v="1245591766"/>
    <n v="972.30399999999997"/>
    <n v="1245591.7660000001"/>
    <n v="1245.591766"/>
    <x v="3"/>
  </r>
  <r>
    <n v="202407"/>
    <x v="47"/>
    <s v="2024"/>
    <s v="07"/>
    <n v="10004000"/>
    <x v="3"/>
    <x v="4"/>
    <n v="771608"/>
    <n v="1807125474"/>
    <n v="771.60799999999995"/>
    <n v="1807125.4739999999"/>
    <n v="1807.1254739999999"/>
    <x v="3"/>
  </r>
  <r>
    <n v="202407"/>
    <x v="47"/>
    <s v="2024"/>
    <s v="07"/>
    <n v="10004000"/>
    <x v="3"/>
    <x v="5"/>
    <n v="1705390"/>
    <n v="2205717487"/>
    <n v="1705.39"/>
    <n v="2205717.4870000002"/>
    <n v="2205.7174869999999"/>
    <x v="3"/>
  </r>
  <r>
    <n v="202407"/>
    <x v="47"/>
    <s v="2024"/>
    <s v="07"/>
    <n v="10004000"/>
    <x v="3"/>
    <x v="6"/>
    <n v="948088"/>
    <n v="2603807499"/>
    <n v="948.08799999999997"/>
    <n v="2603807.4989999998"/>
    <n v="2603.807499"/>
    <x v="3"/>
  </r>
  <r>
    <n v="202407"/>
    <x v="47"/>
    <s v="2024"/>
    <s v="07"/>
    <n v="10018000"/>
    <x v="4"/>
    <x v="0"/>
    <n v="2168168"/>
    <n v="1055878690"/>
    <n v="2168.1680000000001"/>
    <n v="1055878.69"/>
    <n v="1055.87869"/>
    <x v="3"/>
  </r>
  <r>
    <n v="202407"/>
    <x v="47"/>
    <s v="2024"/>
    <s v="07"/>
    <n v="10018000"/>
    <x v="4"/>
    <x v="1"/>
    <n v="108787"/>
    <n v="318590157"/>
    <n v="108.78700000000001"/>
    <n v="318590.15700000001"/>
    <n v="318.59015699999998"/>
    <x v="3"/>
  </r>
  <r>
    <n v="202407"/>
    <x v="47"/>
    <s v="2024"/>
    <s v="07"/>
    <n v="10018000"/>
    <x v="4"/>
    <x v="2"/>
    <n v="172083"/>
    <n v="657789601"/>
    <n v="172.083"/>
    <n v="657789.60100000002"/>
    <n v="657.78960099999995"/>
    <x v="3"/>
  </r>
  <r>
    <n v="202407"/>
    <x v="47"/>
    <s v="2024"/>
    <s v="07"/>
    <n v="10018000"/>
    <x v="4"/>
    <x v="3"/>
    <n v="831799"/>
    <n v="1042058924"/>
    <n v="831.79899999999998"/>
    <n v="1042058.924"/>
    <n v="1042.0589239999999"/>
    <x v="3"/>
  </r>
  <r>
    <n v="202407"/>
    <x v="47"/>
    <s v="2024"/>
    <s v="07"/>
    <n v="10018000"/>
    <x v="4"/>
    <x v="4"/>
    <n v="714592"/>
    <n v="1780167341"/>
    <n v="714.59199999999998"/>
    <n v="1780167.341"/>
    <n v="1780.1673410000001"/>
    <x v="3"/>
  </r>
  <r>
    <n v="202407"/>
    <x v="47"/>
    <s v="2024"/>
    <s v="07"/>
    <n v="10018000"/>
    <x v="4"/>
    <x v="5"/>
    <n v="1630526"/>
    <n v="2122101377"/>
    <n v="1630.5260000000001"/>
    <n v="2122101.3769999999"/>
    <n v="2122.101377"/>
    <x v="3"/>
  </r>
  <r>
    <n v="202407"/>
    <x v="47"/>
    <s v="2024"/>
    <s v="07"/>
    <n v="10018000"/>
    <x v="4"/>
    <x v="6"/>
    <n v="854133"/>
    <n v="2351086414"/>
    <n v="854.13300000000004"/>
    <n v="2351086.4139999999"/>
    <n v="2351.0864139999999"/>
    <x v="3"/>
  </r>
  <r>
    <n v="202407"/>
    <x v="47"/>
    <s v="2024"/>
    <s v="07"/>
    <n v="10005000"/>
    <x v="5"/>
    <x v="0"/>
    <n v="1133120"/>
    <n v="507513239"/>
    <n v="1133.1199999999999"/>
    <n v="507513.239"/>
    <n v="507.513239"/>
    <x v="3"/>
  </r>
  <r>
    <n v="202407"/>
    <x v="47"/>
    <s v="2024"/>
    <s v="07"/>
    <n v="10005000"/>
    <x v="5"/>
    <x v="1"/>
    <n v="73174"/>
    <n v="182396564"/>
    <n v="73.174000000000007"/>
    <n v="182396.56400000001"/>
    <n v="182.39656400000001"/>
    <x v="3"/>
  </r>
  <r>
    <n v="202407"/>
    <x v="47"/>
    <s v="2024"/>
    <s v="07"/>
    <n v="10005000"/>
    <x v="5"/>
    <x v="2"/>
    <n v="105925"/>
    <n v="354600271"/>
    <n v="105.925"/>
    <n v="354600.27100000001"/>
    <n v="354.60027100000002"/>
    <x v="3"/>
  </r>
  <r>
    <n v="202407"/>
    <x v="47"/>
    <s v="2024"/>
    <s v="07"/>
    <n v="10005000"/>
    <x v="5"/>
    <x v="3"/>
    <n v="641748"/>
    <n v="706913128"/>
    <n v="641.74800000000005"/>
    <n v="706913.12800000003"/>
    <n v="706.91312800000003"/>
    <x v="3"/>
  </r>
  <r>
    <n v="202407"/>
    <x v="47"/>
    <s v="2024"/>
    <s v="07"/>
    <n v="10005000"/>
    <x v="5"/>
    <x v="4"/>
    <n v="432946"/>
    <n v="809965062"/>
    <n v="432.94600000000003"/>
    <n v="809965.06200000003"/>
    <n v="809.96506199999999"/>
    <x v="3"/>
  </r>
  <r>
    <n v="202407"/>
    <x v="47"/>
    <s v="2024"/>
    <s v="07"/>
    <n v="10005000"/>
    <x v="5"/>
    <x v="5"/>
    <n v="918807"/>
    <n v="1063694871"/>
    <n v="918.80700000000002"/>
    <n v="1063694.871"/>
    <n v="1063.6948709999999"/>
    <x v="3"/>
  </r>
  <r>
    <n v="202407"/>
    <x v="47"/>
    <s v="2024"/>
    <s v="07"/>
    <n v="10005000"/>
    <x v="5"/>
    <x v="6"/>
    <n v="577872"/>
    <n v="1481047184"/>
    <n v="577.87199999999996"/>
    <n v="1481047.1839999999"/>
    <n v="1481.047184"/>
    <x v="3"/>
  </r>
  <r>
    <n v="202407"/>
    <x v="47"/>
    <s v="2024"/>
    <s v="07"/>
    <n v="66000000"/>
    <x v="6"/>
    <x v="0"/>
    <n v="10087961"/>
    <n v="5165551090"/>
    <n v="10087.960999999999"/>
    <n v="5165551.09"/>
    <n v="5165.5510899999999"/>
    <x v="3"/>
  </r>
  <r>
    <n v="202407"/>
    <x v="47"/>
    <s v="2024"/>
    <s v="07"/>
    <n v="66000000"/>
    <x v="6"/>
    <x v="1"/>
    <n v="598080"/>
    <n v="1690786354"/>
    <n v="598.08000000000004"/>
    <n v="1690786.3540000001"/>
    <n v="1690.7863540000001"/>
    <x v="3"/>
  </r>
  <r>
    <n v="202407"/>
    <x v="47"/>
    <s v="2024"/>
    <s v="07"/>
    <n v="66000000"/>
    <x v="6"/>
    <x v="2"/>
    <n v="852873"/>
    <n v="2961691476"/>
    <n v="852.87300000000005"/>
    <n v="2961691.4759999998"/>
    <n v="2961.691476"/>
    <x v="3"/>
  </r>
  <r>
    <n v="202407"/>
    <x v="47"/>
    <s v="2024"/>
    <s v="07"/>
    <n v="66000000"/>
    <x v="6"/>
    <x v="3"/>
    <n v="4622420"/>
    <n v="5395019147"/>
    <n v="4622.42"/>
    <n v="5395019.1469999999"/>
    <n v="5395.019147"/>
    <x v="3"/>
  </r>
  <r>
    <n v="202407"/>
    <x v="47"/>
    <s v="2024"/>
    <s v="07"/>
    <n v="66000000"/>
    <x v="6"/>
    <x v="4"/>
    <n v="3353513"/>
    <n v="7317297288"/>
    <n v="3353.5129999999999"/>
    <n v="7317297.2879999997"/>
    <n v="7317.2972879999998"/>
    <x v="3"/>
  </r>
  <r>
    <n v="202407"/>
    <x v="47"/>
    <s v="2024"/>
    <s v="07"/>
    <n v="66000000"/>
    <x v="6"/>
    <x v="5"/>
    <n v="7844147"/>
    <n v="10034081316"/>
    <n v="7844.1469999999999"/>
    <n v="10034081.316"/>
    <n v="10034.081316"/>
    <x v="3"/>
  </r>
  <r>
    <n v="202407"/>
    <x v="47"/>
    <s v="2024"/>
    <s v="07"/>
    <n v="66000000"/>
    <x v="6"/>
    <x v="6"/>
    <n v="4037839"/>
    <n v="12297085443"/>
    <n v="4037.8389999999999"/>
    <n v="12297085.443"/>
    <n v="12297.085443"/>
    <x v="3"/>
  </r>
  <r>
    <n v="202407"/>
    <x v="47"/>
    <s v="2024"/>
    <s v="07"/>
    <n v="10007000"/>
    <x v="7"/>
    <x v="0"/>
    <n v="2245343"/>
    <n v="1068042112"/>
    <n v="2245.3429999999998"/>
    <n v="1068042.112"/>
    <n v="1068.0421120000001"/>
    <x v="3"/>
  </r>
  <r>
    <n v="202407"/>
    <x v="47"/>
    <s v="2024"/>
    <s v="07"/>
    <n v="10007000"/>
    <x v="7"/>
    <x v="1"/>
    <n v="160426"/>
    <n v="378838266"/>
    <n v="160.42599999999999"/>
    <n v="378838.266"/>
    <n v="378.83826599999998"/>
    <x v="3"/>
  </r>
  <r>
    <n v="202407"/>
    <x v="47"/>
    <s v="2024"/>
    <s v="07"/>
    <n v="10007000"/>
    <x v="7"/>
    <x v="2"/>
    <n v="220699"/>
    <n v="692007349"/>
    <n v="220.69900000000001"/>
    <n v="692007.34900000005"/>
    <n v="692.00734899999998"/>
    <x v="3"/>
  </r>
  <r>
    <n v="202407"/>
    <x v="47"/>
    <s v="2024"/>
    <s v="07"/>
    <n v="10007000"/>
    <x v="7"/>
    <x v="3"/>
    <n v="1296133"/>
    <n v="1538421038"/>
    <n v="1296.133"/>
    <n v="1538421.0379999999"/>
    <n v="1538.421038"/>
    <x v="3"/>
  </r>
  <r>
    <n v="202407"/>
    <x v="47"/>
    <s v="2024"/>
    <s v="07"/>
    <n v="10007000"/>
    <x v="7"/>
    <x v="4"/>
    <n v="834650"/>
    <n v="1587182072"/>
    <n v="834.65"/>
    <n v="1587182.0719999999"/>
    <n v="1587.1820720000001"/>
    <x v="3"/>
  </r>
  <r>
    <n v="202407"/>
    <x v="47"/>
    <s v="2024"/>
    <s v="07"/>
    <n v="10007000"/>
    <x v="7"/>
    <x v="5"/>
    <n v="1900463"/>
    <n v="2200177021"/>
    <n v="1900.463"/>
    <n v="2200177.0210000002"/>
    <n v="2200.177021"/>
    <x v="3"/>
  </r>
  <r>
    <n v="202407"/>
    <x v="47"/>
    <s v="2024"/>
    <s v="07"/>
    <n v="10007000"/>
    <x v="7"/>
    <x v="6"/>
    <n v="1112480"/>
    <n v="3304206626"/>
    <n v="1112.48"/>
    <n v="3304206.6260000002"/>
    <n v="3304.2066260000001"/>
    <x v="3"/>
  </r>
  <r>
    <n v="202407"/>
    <x v="47"/>
    <s v="2024"/>
    <s v="07"/>
    <n v="10008000"/>
    <x v="8"/>
    <x v="0"/>
    <n v="722598"/>
    <n v="333648963"/>
    <n v="722.59799999999996"/>
    <n v="333648.96299999999"/>
    <n v="333.64896299999998"/>
    <x v="3"/>
  </r>
  <r>
    <n v="202407"/>
    <x v="47"/>
    <s v="2024"/>
    <s v="07"/>
    <n v="10008000"/>
    <x v="8"/>
    <x v="1"/>
    <n v="52125"/>
    <n v="116743751"/>
    <n v="52.125"/>
    <n v="116743.751"/>
    <n v="116.743751"/>
    <x v="3"/>
  </r>
  <r>
    <n v="202407"/>
    <x v="47"/>
    <s v="2024"/>
    <s v="07"/>
    <n v="10008000"/>
    <x v="8"/>
    <x v="2"/>
    <n v="74757"/>
    <n v="235997036"/>
    <n v="74.757000000000005"/>
    <n v="235997.03599999999"/>
    <n v="235.99703600000001"/>
    <x v="3"/>
  </r>
  <r>
    <n v="202407"/>
    <x v="47"/>
    <s v="2024"/>
    <s v="07"/>
    <n v="10008000"/>
    <x v="8"/>
    <x v="3"/>
    <n v="444283"/>
    <n v="511876592"/>
    <n v="444.28300000000002"/>
    <n v="511876.592"/>
    <n v="511.87659200000002"/>
    <x v="3"/>
  </r>
  <r>
    <n v="202407"/>
    <x v="47"/>
    <s v="2024"/>
    <s v="07"/>
    <n v="10008000"/>
    <x v="8"/>
    <x v="4"/>
    <n v="297965"/>
    <n v="534874872"/>
    <n v="297.96499999999997"/>
    <n v="534874.87199999997"/>
    <n v="534.87487199999998"/>
    <x v="3"/>
  </r>
  <r>
    <n v="202407"/>
    <x v="47"/>
    <s v="2024"/>
    <s v="07"/>
    <n v="10008000"/>
    <x v="8"/>
    <x v="5"/>
    <n v="629769"/>
    <n v="715548028"/>
    <n v="629.76900000000001"/>
    <n v="715548.02800000005"/>
    <n v="715.54802800000004"/>
    <x v="3"/>
  </r>
  <r>
    <n v="202407"/>
    <x v="47"/>
    <s v="2024"/>
    <s v="07"/>
    <n v="10008000"/>
    <x v="8"/>
    <x v="6"/>
    <n v="375575"/>
    <n v="1167927380"/>
    <n v="375.57499999999999"/>
    <n v="1167927.3799999999"/>
    <n v="1167.9273800000001"/>
    <x v="3"/>
  </r>
  <r>
    <n v="202407"/>
    <x v="47"/>
    <s v="2024"/>
    <s v="07"/>
    <n v="10009000"/>
    <x v="9"/>
    <x v="0"/>
    <n v="898150"/>
    <n v="415311933"/>
    <n v="898.15"/>
    <n v="415311.93300000002"/>
    <n v="415.31193300000001"/>
    <x v="3"/>
  </r>
  <r>
    <n v="202407"/>
    <x v="47"/>
    <s v="2024"/>
    <s v="07"/>
    <n v="10009000"/>
    <x v="9"/>
    <x v="1"/>
    <n v="69571"/>
    <n v="163849404"/>
    <n v="69.570999999999998"/>
    <n v="163849.40400000001"/>
    <n v="163.84940399999999"/>
    <x v="3"/>
  </r>
  <r>
    <n v="202407"/>
    <x v="47"/>
    <s v="2024"/>
    <s v="07"/>
    <n v="10009000"/>
    <x v="9"/>
    <x v="2"/>
    <n v="97076"/>
    <n v="292706860"/>
    <n v="97.075999999999993"/>
    <n v="292706.86"/>
    <n v="292.70686000000001"/>
    <x v="3"/>
  </r>
  <r>
    <n v="202407"/>
    <x v="47"/>
    <s v="2024"/>
    <s v="07"/>
    <n v="10009000"/>
    <x v="9"/>
    <x v="3"/>
    <n v="612748"/>
    <n v="718762046"/>
    <n v="612.74800000000005"/>
    <n v="718762.04599999997"/>
    <n v="718.76204600000005"/>
    <x v="3"/>
  </r>
  <r>
    <n v="202407"/>
    <x v="47"/>
    <s v="2024"/>
    <s v="07"/>
    <n v="10009000"/>
    <x v="9"/>
    <x v="4"/>
    <n v="374259"/>
    <n v="653211967"/>
    <n v="374.25900000000001"/>
    <n v="653211.96699999995"/>
    <n v="653.21196699999996"/>
    <x v="3"/>
  </r>
  <r>
    <n v="202407"/>
    <x v="47"/>
    <s v="2024"/>
    <s v="07"/>
    <n v="10009000"/>
    <x v="9"/>
    <x v="5"/>
    <n v="790502"/>
    <n v="909716276"/>
    <n v="790.50199999999995"/>
    <n v="909716.27599999995"/>
    <n v="909.71627599999999"/>
    <x v="3"/>
  </r>
  <r>
    <n v="202407"/>
    <x v="47"/>
    <s v="2024"/>
    <s v="07"/>
    <n v="10009000"/>
    <x v="9"/>
    <x v="6"/>
    <n v="462033"/>
    <n v="1379191554"/>
    <n v="462.03300000000002"/>
    <n v="1379191.554"/>
    <n v="1379.191554"/>
    <x v="3"/>
  </r>
  <r>
    <n v="202407"/>
    <x v="47"/>
    <s v="2024"/>
    <s v="07"/>
    <n v="10010000"/>
    <x v="10"/>
    <x v="0"/>
    <n v="637197"/>
    <n v="293130413"/>
    <n v="637.197"/>
    <n v="293130.413"/>
    <n v="293.13041299999998"/>
    <x v="3"/>
  </r>
  <r>
    <n v="202407"/>
    <x v="47"/>
    <s v="2024"/>
    <s v="07"/>
    <n v="10010000"/>
    <x v="10"/>
    <x v="1"/>
    <n v="46268"/>
    <n v="111281309"/>
    <n v="46.268000000000001"/>
    <n v="111281.30899999999"/>
    <n v="111.28130899999999"/>
    <x v="3"/>
  </r>
  <r>
    <n v="202407"/>
    <x v="47"/>
    <s v="2024"/>
    <s v="07"/>
    <n v="10010000"/>
    <x v="10"/>
    <x v="2"/>
    <n v="67860"/>
    <n v="199466045"/>
    <n v="67.86"/>
    <n v="199466.04500000001"/>
    <n v="199.46604500000001"/>
    <x v="3"/>
  </r>
  <r>
    <n v="202407"/>
    <x v="47"/>
    <s v="2024"/>
    <s v="07"/>
    <n v="10010000"/>
    <x v="10"/>
    <x v="3"/>
    <n v="447201"/>
    <n v="496437728"/>
    <n v="447.20100000000002"/>
    <n v="496437.728"/>
    <n v="496.43772799999999"/>
    <x v="3"/>
  </r>
  <r>
    <n v="202407"/>
    <x v="47"/>
    <s v="2024"/>
    <s v="07"/>
    <n v="10010000"/>
    <x v="10"/>
    <x v="4"/>
    <n v="274968"/>
    <n v="440276662"/>
    <n v="274.96800000000002"/>
    <n v="440276.66200000001"/>
    <n v="440.27666199999999"/>
    <x v="3"/>
  </r>
  <r>
    <n v="202407"/>
    <x v="47"/>
    <s v="2024"/>
    <s v="07"/>
    <n v="10010000"/>
    <x v="10"/>
    <x v="5"/>
    <n v="587229"/>
    <n v="702996544"/>
    <n v="587.22900000000004"/>
    <n v="702996.54399999999"/>
    <n v="702.99654399999997"/>
    <x v="3"/>
  </r>
  <r>
    <n v="202407"/>
    <x v="47"/>
    <s v="2024"/>
    <s v="07"/>
    <n v="10010000"/>
    <x v="10"/>
    <x v="6"/>
    <n v="335182"/>
    <n v="969630241"/>
    <n v="335.18200000000002"/>
    <n v="969630.24100000004"/>
    <n v="969.63024099999996"/>
    <x v="3"/>
  </r>
  <r>
    <n v="202407"/>
    <x v="47"/>
    <s v="2024"/>
    <s v="07"/>
    <n v="10020000"/>
    <x v="11"/>
    <x v="0"/>
    <n v="636697"/>
    <n v="303624732"/>
    <n v="636.697"/>
    <n v="303624.73200000002"/>
    <n v="303.62473199999999"/>
    <x v="3"/>
  </r>
  <r>
    <n v="202407"/>
    <x v="47"/>
    <s v="2024"/>
    <s v="07"/>
    <n v="10020000"/>
    <x v="11"/>
    <x v="1"/>
    <n v="42108"/>
    <n v="115256954"/>
    <n v="42.107999999999997"/>
    <n v="115256.954"/>
    <n v="115.25695399999999"/>
    <x v="3"/>
  </r>
  <r>
    <n v="202407"/>
    <x v="47"/>
    <s v="2024"/>
    <s v="07"/>
    <n v="10020000"/>
    <x v="11"/>
    <x v="2"/>
    <n v="64566"/>
    <n v="207353251"/>
    <n v="64.566000000000003"/>
    <n v="207353.25099999999"/>
    <n v="207.353251"/>
    <x v="3"/>
  </r>
  <r>
    <n v="202407"/>
    <x v="47"/>
    <s v="2024"/>
    <s v="07"/>
    <n v="10020000"/>
    <x v="11"/>
    <x v="3"/>
    <n v="336735"/>
    <n v="388936888"/>
    <n v="336.73500000000001"/>
    <n v="388936.88799999998"/>
    <n v="388.93688800000001"/>
    <x v="3"/>
  </r>
  <r>
    <n v="202407"/>
    <x v="47"/>
    <s v="2024"/>
    <s v="07"/>
    <n v="10020000"/>
    <x v="11"/>
    <x v="4"/>
    <n v="234971"/>
    <n v="481512388"/>
    <n v="234.971"/>
    <n v="481512.38799999998"/>
    <n v="481.51238799999999"/>
    <x v="3"/>
  </r>
  <r>
    <n v="202407"/>
    <x v="47"/>
    <s v="2024"/>
    <s v="07"/>
    <n v="10020000"/>
    <x v="11"/>
    <x v="5"/>
    <n v="569153"/>
    <n v="730662609"/>
    <n v="569.15300000000002"/>
    <n v="730662.60900000005"/>
    <n v="730.66260899999997"/>
    <x v="3"/>
  </r>
  <r>
    <n v="202407"/>
    <x v="47"/>
    <s v="2024"/>
    <s v="07"/>
    <n v="10020000"/>
    <x v="11"/>
    <x v="6"/>
    <n v="300280"/>
    <n v="919952683"/>
    <n v="300.27999999999997"/>
    <n v="919952.68299999996"/>
    <n v="919.95268299999998"/>
    <x v="3"/>
  </r>
  <r>
    <n v="202407"/>
    <x v="47"/>
    <s v="2024"/>
    <s v="07"/>
    <n v="67000000"/>
    <x v="12"/>
    <x v="0"/>
    <n v="4687094"/>
    <n v="2200428490"/>
    <n v="4687.0940000000001"/>
    <n v="2200428.4900000002"/>
    <n v="2200.4284899999998"/>
    <x v="3"/>
  </r>
  <r>
    <n v="202407"/>
    <x v="47"/>
    <s v="2024"/>
    <s v="07"/>
    <n v="67000000"/>
    <x v="12"/>
    <x v="1"/>
    <n v="293811"/>
    <n v="741384521"/>
    <n v="293.81099999999998"/>
    <n v="741384.52099999995"/>
    <n v="741.38452099999995"/>
    <x v="3"/>
  </r>
  <r>
    <n v="202407"/>
    <x v="47"/>
    <s v="2024"/>
    <s v="07"/>
    <n v="67000000"/>
    <x v="12"/>
    <x v="2"/>
    <n v="491674"/>
    <n v="1533423728"/>
    <n v="491.67399999999998"/>
    <n v="1533423.7279999999"/>
    <n v="1533.423728"/>
    <x v="3"/>
  </r>
  <r>
    <n v="202407"/>
    <x v="47"/>
    <s v="2024"/>
    <s v="07"/>
    <n v="67000000"/>
    <x v="12"/>
    <x v="3"/>
    <n v="2479587"/>
    <n v="2755314321"/>
    <n v="2479.587"/>
    <n v="2755314.321"/>
    <n v="2755.3143209999998"/>
    <x v="3"/>
  </r>
  <r>
    <n v="202407"/>
    <x v="47"/>
    <s v="2024"/>
    <s v="07"/>
    <n v="67000000"/>
    <x v="12"/>
    <x v="4"/>
    <n v="1720294"/>
    <n v="3214926238"/>
    <n v="1720.2940000000001"/>
    <n v="3214926.2379999999"/>
    <n v="3214.926238"/>
    <x v="3"/>
  </r>
  <r>
    <n v="202407"/>
    <x v="47"/>
    <s v="2024"/>
    <s v="07"/>
    <n v="67000000"/>
    <x v="12"/>
    <x v="5"/>
    <n v="4117602"/>
    <n v="5209018568"/>
    <n v="4117.6019999999999"/>
    <n v="5209018.568"/>
    <n v="5209.0185680000004"/>
    <x v="3"/>
  </r>
  <r>
    <n v="202407"/>
    <x v="47"/>
    <s v="2024"/>
    <s v="07"/>
    <n v="67000000"/>
    <x v="12"/>
    <x v="6"/>
    <n v="2260707"/>
    <n v="6593518700"/>
    <n v="2260.7069999999999"/>
    <n v="6593518.7000000002"/>
    <n v="6593.5186999999996"/>
    <x v="3"/>
  </r>
  <r>
    <n v="202407"/>
    <x v="47"/>
    <s v="2024"/>
    <s v="07"/>
    <n v="64000000"/>
    <x v="13"/>
    <x v="0"/>
    <n v="7457025"/>
    <n v="3753617784"/>
    <n v="7457.0249999999996"/>
    <n v="3753617.784"/>
    <n v="3753.617784"/>
    <x v="3"/>
  </r>
  <r>
    <n v="202407"/>
    <x v="47"/>
    <s v="2024"/>
    <s v="07"/>
    <n v="64000000"/>
    <x v="13"/>
    <x v="1"/>
    <n v="430846"/>
    <n v="1105796448"/>
    <n v="430.846"/>
    <n v="1105796.4480000001"/>
    <n v="1105.7964480000001"/>
    <x v="3"/>
  </r>
  <r>
    <n v="202407"/>
    <x v="47"/>
    <s v="2024"/>
    <s v="07"/>
    <n v="64000000"/>
    <x v="13"/>
    <x v="2"/>
    <n v="740133"/>
    <n v="2433086548"/>
    <n v="740.13300000000004"/>
    <n v="2433086.548"/>
    <n v="2433.0865480000002"/>
    <x v="3"/>
  </r>
  <r>
    <n v="202407"/>
    <x v="47"/>
    <s v="2024"/>
    <s v="07"/>
    <n v="64000000"/>
    <x v="13"/>
    <x v="3"/>
    <n v="3709122"/>
    <n v="4124699688"/>
    <n v="3709.1219999999998"/>
    <n v="4124699.6880000001"/>
    <n v="4124.6996879999997"/>
    <x v="3"/>
  </r>
  <r>
    <n v="202407"/>
    <x v="47"/>
    <s v="2024"/>
    <s v="07"/>
    <n v="64000000"/>
    <x v="13"/>
    <x v="4"/>
    <n v="2724532"/>
    <n v="5179314916"/>
    <n v="2724.5320000000002"/>
    <n v="5179314.9160000002"/>
    <n v="5179.3149160000003"/>
    <x v="3"/>
  </r>
  <r>
    <n v="202407"/>
    <x v="47"/>
    <s v="2024"/>
    <s v="07"/>
    <n v="64000000"/>
    <x v="13"/>
    <x v="5"/>
    <n v="6529421"/>
    <n v="8180722360"/>
    <n v="6529.4210000000003"/>
    <n v="8180722.3600000003"/>
    <n v="8180.7223599999998"/>
    <x v="3"/>
  </r>
  <r>
    <n v="202407"/>
    <x v="47"/>
    <s v="2024"/>
    <s v="07"/>
    <n v="64000000"/>
    <x v="13"/>
    <x v="6"/>
    <n v="3316654"/>
    <n v="10278393301"/>
    <n v="3316.654"/>
    <n v="10278393.301000001"/>
    <n v="10278.393301"/>
    <x v="3"/>
  </r>
  <r>
    <n v="202407"/>
    <x v="47"/>
    <s v="2024"/>
    <s v="07"/>
    <n v="10013000"/>
    <x v="14"/>
    <x v="0"/>
    <n v="1103643"/>
    <n v="528371151"/>
    <n v="1103.643"/>
    <n v="528371.15099999995"/>
    <n v="528.37115100000005"/>
    <x v="3"/>
  </r>
  <r>
    <n v="202407"/>
    <x v="47"/>
    <s v="2024"/>
    <s v="07"/>
    <n v="10013000"/>
    <x v="14"/>
    <x v="1"/>
    <n v="76621"/>
    <n v="172688292"/>
    <n v="76.620999999999995"/>
    <n v="172688.29199999999"/>
    <n v="172.68829199999999"/>
    <x v="3"/>
  </r>
  <r>
    <n v="202407"/>
    <x v="47"/>
    <s v="2024"/>
    <s v="07"/>
    <n v="10013000"/>
    <x v="14"/>
    <x v="2"/>
    <n v="125607"/>
    <n v="385342743"/>
    <n v="125.607"/>
    <n v="385342.74300000002"/>
    <n v="385.34274299999998"/>
    <x v="3"/>
  </r>
  <r>
    <n v="202407"/>
    <x v="47"/>
    <s v="2024"/>
    <s v="07"/>
    <n v="10013000"/>
    <x v="14"/>
    <x v="3"/>
    <n v="737633"/>
    <n v="768146355"/>
    <n v="737.63300000000004"/>
    <n v="768146.35499999998"/>
    <n v="768.14635499999997"/>
    <x v="3"/>
  </r>
  <r>
    <n v="202407"/>
    <x v="47"/>
    <s v="2024"/>
    <s v="07"/>
    <n v="10013000"/>
    <x v="14"/>
    <x v="4"/>
    <n v="483910"/>
    <n v="801677174"/>
    <n v="483.91"/>
    <n v="801677.174"/>
    <n v="801.67717400000004"/>
    <x v="3"/>
  </r>
  <r>
    <n v="202407"/>
    <x v="47"/>
    <s v="2024"/>
    <s v="07"/>
    <n v="10013000"/>
    <x v="14"/>
    <x v="5"/>
    <n v="1034175"/>
    <n v="1232916130"/>
    <n v="1034.175"/>
    <n v="1232916.1299999999"/>
    <n v="1232.9161300000001"/>
    <x v="3"/>
  </r>
  <r>
    <n v="202407"/>
    <x v="47"/>
    <s v="2024"/>
    <s v="07"/>
    <n v="10013000"/>
    <x v="14"/>
    <x v="6"/>
    <n v="629211"/>
    <n v="1976119064"/>
    <n v="629.21100000000001"/>
    <n v="1976119.064"/>
    <n v="1976.119064"/>
    <x v="3"/>
  </r>
  <r>
    <n v="202407"/>
    <x v="47"/>
    <s v="2024"/>
    <s v="07"/>
    <n v="10017000"/>
    <x v="15"/>
    <x v="0"/>
    <n v="1012887"/>
    <n v="460805140"/>
    <n v="1012.8869999999999"/>
    <n v="460805.14"/>
    <n v="460.80513999999999"/>
    <x v="3"/>
  </r>
  <r>
    <n v="202407"/>
    <x v="47"/>
    <s v="2024"/>
    <s v="07"/>
    <n v="10017000"/>
    <x v="15"/>
    <x v="1"/>
    <n v="67333"/>
    <n v="153407886"/>
    <n v="67.332999999999998"/>
    <n v="153407.886"/>
    <n v="153.40788599999999"/>
    <x v="3"/>
  </r>
  <r>
    <n v="202407"/>
    <x v="47"/>
    <s v="2024"/>
    <s v="07"/>
    <n v="10017000"/>
    <x v="15"/>
    <x v="2"/>
    <n v="83679"/>
    <n v="272354600"/>
    <n v="83.679000000000002"/>
    <n v="272354.59999999998"/>
    <n v="272.3546"/>
    <x v="3"/>
  </r>
  <r>
    <n v="202407"/>
    <x v="47"/>
    <s v="2024"/>
    <s v="07"/>
    <n v="10017000"/>
    <x v="15"/>
    <x v="3"/>
    <n v="500499"/>
    <n v="489629261"/>
    <n v="500.49900000000002"/>
    <n v="489629.261"/>
    <n v="489.62926099999999"/>
    <x v="3"/>
  </r>
  <r>
    <n v="202407"/>
    <x v="47"/>
    <s v="2024"/>
    <s v="07"/>
    <n v="10017000"/>
    <x v="15"/>
    <x v="4"/>
    <n v="388976"/>
    <n v="682166406"/>
    <n v="388.976"/>
    <n v="682166.40599999996"/>
    <n v="682.16640600000005"/>
    <x v="3"/>
  </r>
  <r>
    <n v="202407"/>
    <x v="47"/>
    <s v="2024"/>
    <s v="07"/>
    <n v="10017000"/>
    <x v="15"/>
    <x v="5"/>
    <n v="873640"/>
    <n v="932509712"/>
    <n v="873.64"/>
    <n v="932509.71200000006"/>
    <n v="932.50971200000004"/>
    <x v="3"/>
  </r>
  <r>
    <n v="202407"/>
    <x v="47"/>
    <s v="2024"/>
    <s v="07"/>
    <n v="10017000"/>
    <x v="15"/>
    <x v="6"/>
    <n v="494484"/>
    <n v="1298348049"/>
    <n v="494.48399999999998"/>
    <n v="1298348.0490000001"/>
    <n v="1298.3480489999999"/>
    <x v="3"/>
  </r>
  <r>
    <n v="202407"/>
    <x v="47"/>
    <s v="2024"/>
    <s v="07"/>
    <n v="10002000"/>
    <x v="16"/>
    <x v="0"/>
    <n v="843115"/>
    <n v="369770544"/>
    <n v="843.11500000000001"/>
    <n v="369770.54399999999"/>
    <n v="369.77054399999997"/>
    <x v="3"/>
  </r>
  <r>
    <n v="202407"/>
    <x v="47"/>
    <s v="2024"/>
    <s v="07"/>
    <n v="10002000"/>
    <x v="16"/>
    <x v="1"/>
    <n v="59149"/>
    <n v="153766681"/>
    <n v="59.149000000000001"/>
    <n v="153766.68100000001"/>
    <n v="153.76668100000001"/>
    <x v="3"/>
  </r>
  <r>
    <n v="202407"/>
    <x v="47"/>
    <s v="2024"/>
    <s v="07"/>
    <n v="10002000"/>
    <x v="16"/>
    <x v="2"/>
    <n v="90067"/>
    <n v="285906313"/>
    <n v="90.066999999999993"/>
    <n v="285906.31300000002"/>
    <n v="285.90631300000001"/>
    <x v="3"/>
  </r>
  <r>
    <n v="202407"/>
    <x v="47"/>
    <s v="2024"/>
    <s v="07"/>
    <n v="10002000"/>
    <x v="16"/>
    <x v="3"/>
    <n v="456334"/>
    <n v="498662246"/>
    <n v="456.334"/>
    <n v="498662.24599999998"/>
    <n v="498.66224599999998"/>
    <x v="3"/>
  </r>
  <r>
    <n v="202407"/>
    <x v="47"/>
    <s v="2024"/>
    <s v="07"/>
    <n v="10002000"/>
    <x v="16"/>
    <x v="4"/>
    <n v="342176"/>
    <n v="608438858"/>
    <n v="342.17599999999999"/>
    <n v="608438.85800000001"/>
    <n v="608.43885799999998"/>
    <x v="3"/>
  </r>
  <r>
    <n v="202407"/>
    <x v="47"/>
    <s v="2024"/>
    <s v="07"/>
    <n v="10002000"/>
    <x v="16"/>
    <x v="5"/>
    <n v="791032"/>
    <n v="844414731"/>
    <n v="791.03200000000004"/>
    <n v="844414.73100000003"/>
    <n v="844.41473099999996"/>
    <x v="3"/>
  </r>
  <r>
    <n v="202407"/>
    <x v="47"/>
    <s v="2024"/>
    <s v="07"/>
    <n v="10002000"/>
    <x v="16"/>
    <x v="6"/>
    <n v="428492"/>
    <n v="1241127177"/>
    <n v="428.49200000000002"/>
    <n v="1241127.1769999999"/>
    <n v="1241.1271770000001"/>
    <x v="3"/>
  </r>
  <r>
    <n v="202407"/>
    <x v="47"/>
    <s v="2024"/>
    <s v="07"/>
    <n v="10015000"/>
    <x v="17"/>
    <x v="0"/>
    <n v="557637"/>
    <n v="308353802"/>
    <n v="557.63699999999994"/>
    <n v="308353.80200000003"/>
    <n v="308.35380199999997"/>
    <x v="3"/>
  </r>
  <r>
    <n v="202407"/>
    <x v="47"/>
    <s v="2024"/>
    <s v="07"/>
    <n v="10015000"/>
    <x v="17"/>
    <x v="1"/>
    <n v="35240"/>
    <n v="80772197"/>
    <n v="35.24"/>
    <n v="80772.197"/>
    <n v="80.772197000000006"/>
    <x v="3"/>
  </r>
  <r>
    <n v="202407"/>
    <x v="47"/>
    <s v="2024"/>
    <s v="07"/>
    <n v="10015000"/>
    <x v="17"/>
    <x v="2"/>
    <n v="57746"/>
    <n v="208165218"/>
    <n v="57.746000000000002"/>
    <n v="208165.21799999999"/>
    <n v="208.16521800000001"/>
    <x v="3"/>
  </r>
  <r>
    <n v="202407"/>
    <x v="47"/>
    <s v="2024"/>
    <s v="07"/>
    <n v="10015000"/>
    <x v="17"/>
    <x v="3"/>
    <n v="306574"/>
    <n v="322353490"/>
    <n v="306.57400000000001"/>
    <n v="322353.49"/>
    <n v="322.35349000000002"/>
    <x v="3"/>
  </r>
  <r>
    <n v="202407"/>
    <x v="47"/>
    <s v="2024"/>
    <s v="07"/>
    <n v="10015000"/>
    <x v="17"/>
    <x v="4"/>
    <n v="230545"/>
    <n v="363823025"/>
    <n v="230.54499999999999"/>
    <n v="363823.02500000002"/>
    <n v="363.82302499999997"/>
    <x v="3"/>
  </r>
  <r>
    <n v="202407"/>
    <x v="47"/>
    <s v="2024"/>
    <s v="07"/>
    <n v="10015000"/>
    <x v="17"/>
    <x v="5"/>
    <n v="488594"/>
    <n v="546046464"/>
    <n v="488.59399999999999"/>
    <n v="546046.46400000004"/>
    <n v="546.04646400000001"/>
    <x v="3"/>
  </r>
  <r>
    <n v="202407"/>
    <x v="47"/>
    <s v="2024"/>
    <s v="07"/>
    <n v="10015000"/>
    <x v="17"/>
    <x v="6"/>
    <n v="270309"/>
    <n v="766702937"/>
    <n v="270.30900000000003"/>
    <n v="766702.93700000003"/>
    <n v="766.70293700000002"/>
    <x v="3"/>
  </r>
  <r>
    <n v="202407"/>
    <x v="47"/>
    <s v="2024"/>
    <s v="07"/>
    <n v="10014000"/>
    <x v="18"/>
    <x v="0"/>
    <n v="297815"/>
    <n v="135300504"/>
    <n v="297.815"/>
    <n v="135300.50399999999"/>
    <n v="135.30050399999999"/>
    <x v="3"/>
  </r>
  <r>
    <n v="202407"/>
    <x v="47"/>
    <s v="2024"/>
    <s v="07"/>
    <n v="10014000"/>
    <x v="18"/>
    <x v="1"/>
    <n v="21007"/>
    <n v="44493398"/>
    <n v="21.007000000000001"/>
    <n v="44493.398000000001"/>
    <n v="44.493397999999999"/>
    <x v="3"/>
  </r>
  <r>
    <n v="202407"/>
    <x v="47"/>
    <s v="2024"/>
    <s v="07"/>
    <n v="10014000"/>
    <x v="18"/>
    <x v="2"/>
    <n v="30228"/>
    <n v="102661833"/>
    <n v="30.228000000000002"/>
    <n v="102661.833"/>
    <n v="102.661833"/>
    <x v="3"/>
  </r>
  <r>
    <n v="202407"/>
    <x v="47"/>
    <s v="2024"/>
    <s v="07"/>
    <n v="10014000"/>
    <x v="18"/>
    <x v="3"/>
    <n v="178717"/>
    <n v="182515867"/>
    <n v="178.71700000000001"/>
    <n v="182515.867"/>
    <n v="182.51586699999999"/>
    <x v="3"/>
  </r>
  <r>
    <n v="202407"/>
    <x v="47"/>
    <s v="2024"/>
    <s v="07"/>
    <n v="10014000"/>
    <x v="18"/>
    <x v="4"/>
    <n v="120588"/>
    <n v="192577294"/>
    <n v="120.58799999999999"/>
    <n v="192577.29399999999"/>
    <n v="192.57729399999999"/>
    <x v="3"/>
  </r>
  <r>
    <n v="202407"/>
    <x v="47"/>
    <s v="2024"/>
    <s v="07"/>
    <n v="10014000"/>
    <x v="18"/>
    <x v="5"/>
    <n v="249970"/>
    <n v="271499275"/>
    <n v="249.97"/>
    <n v="271499.27500000002"/>
    <n v="271.49927500000001"/>
    <x v="3"/>
  </r>
  <r>
    <n v="202407"/>
    <x v="47"/>
    <s v="2024"/>
    <s v="07"/>
    <n v="10014000"/>
    <x v="18"/>
    <x v="6"/>
    <n v="131139"/>
    <n v="402307570"/>
    <n v="131.13900000000001"/>
    <n v="402307.57"/>
    <n v="402.30757"/>
    <x v="3"/>
  </r>
  <r>
    <n v="202407"/>
    <x v="47"/>
    <s v="2024"/>
    <s v="07"/>
    <n v="10016000"/>
    <x v="19"/>
    <x v="0"/>
    <n v="135543"/>
    <n v="56007018"/>
    <n v="135.54300000000001"/>
    <n v="56007.017999999996"/>
    <n v="56.007018000000002"/>
    <x v="3"/>
  </r>
  <r>
    <n v="202407"/>
    <x v="47"/>
    <s v="2024"/>
    <s v="07"/>
    <n v="10016000"/>
    <x v="19"/>
    <x v="1"/>
    <n v="9462"/>
    <n v="22666014"/>
    <n v="9.4619999999999997"/>
    <n v="22666.013999999999"/>
    <n v="22.666014000000001"/>
    <x v="3"/>
  </r>
  <r>
    <n v="202407"/>
    <x v="47"/>
    <s v="2024"/>
    <s v="07"/>
    <n v="10016000"/>
    <x v="19"/>
    <x v="2"/>
    <n v="14870"/>
    <n v="53689551"/>
    <n v="14.87"/>
    <n v="53689.550999999999"/>
    <n v="53.689551000000002"/>
    <x v="3"/>
  </r>
  <r>
    <n v="202407"/>
    <x v="47"/>
    <s v="2024"/>
    <s v="07"/>
    <n v="10016000"/>
    <x v="19"/>
    <x v="3"/>
    <n v="77368"/>
    <n v="102325782"/>
    <n v="77.367999999999995"/>
    <n v="102325.78200000001"/>
    <n v="102.325782"/>
    <x v="3"/>
  </r>
  <r>
    <n v="202407"/>
    <x v="47"/>
    <s v="2024"/>
    <s v="07"/>
    <n v="10016000"/>
    <x v="19"/>
    <x v="4"/>
    <n v="64356"/>
    <n v="99759812"/>
    <n v="64.355999999999995"/>
    <n v="99759.812000000005"/>
    <n v="99.759811999999997"/>
    <x v="3"/>
  </r>
  <r>
    <n v="202407"/>
    <x v="47"/>
    <s v="2024"/>
    <s v="07"/>
    <n v="10016000"/>
    <x v="19"/>
    <x v="5"/>
    <n v="127508"/>
    <n v="131476445"/>
    <n v="127.508"/>
    <n v="131476.44500000001"/>
    <n v="131.47644500000001"/>
    <x v="3"/>
  </r>
  <r>
    <n v="202407"/>
    <x v="47"/>
    <s v="2024"/>
    <s v="07"/>
    <n v="10016000"/>
    <x v="19"/>
    <x v="6"/>
    <n v="57410"/>
    <n v="162448940"/>
    <n v="57.41"/>
    <n v="162448.94"/>
    <n v="162.44893999999999"/>
    <x v="3"/>
  </r>
  <r>
    <n v="202407"/>
    <x v="47"/>
    <s v="2024"/>
    <s v="07"/>
    <s v="9002000"/>
    <x v="20"/>
    <x v="0"/>
    <n v="115422"/>
    <n v="56893628"/>
    <n v="115.422"/>
    <n v="56893.627999999997"/>
    <n v="56.893628"/>
    <x v="3"/>
  </r>
  <r>
    <n v="202407"/>
    <x v="47"/>
    <s v="2024"/>
    <s v="07"/>
    <s v="9002000"/>
    <x v="20"/>
    <x v="1"/>
    <n v="7481"/>
    <n v="21225242"/>
    <n v="7.4809999999999999"/>
    <n v="21225.241999999998"/>
    <n v="21.225242000000001"/>
    <x v="3"/>
  </r>
  <r>
    <n v="202407"/>
    <x v="47"/>
    <s v="2024"/>
    <s v="07"/>
    <s v="9002000"/>
    <x v="20"/>
    <x v="2"/>
    <n v="12315"/>
    <n v="45179013"/>
    <n v="12.315"/>
    <n v="45179.012999999999"/>
    <n v="45.179012999999998"/>
    <x v="3"/>
  </r>
  <r>
    <n v="202407"/>
    <x v="47"/>
    <s v="2024"/>
    <s v="07"/>
    <s v="9002000"/>
    <x v="20"/>
    <x v="3"/>
    <n v="55149"/>
    <n v="81834499"/>
    <n v="55.149000000000001"/>
    <n v="81834.498999999996"/>
    <n v="81.834498999999994"/>
    <x v="3"/>
  </r>
  <r>
    <n v="202407"/>
    <x v="47"/>
    <s v="2024"/>
    <s v="07"/>
    <s v="9002000"/>
    <x v="20"/>
    <x v="4"/>
    <n v="51216"/>
    <n v="82436090"/>
    <n v="51.216000000000001"/>
    <n v="82436.09"/>
    <n v="82.436089999999993"/>
    <x v="3"/>
  </r>
  <r>
    <n v="202407"/>
    <x v="47"/>
    <s v="2024"/>
    <s v="07"/>
    <s v="9002000"/>
    <x v="20"/>
    <x v="5"/>
    <n v="131270"/>
    <n v="128384932"/>
    <n v="131.27000000000001"/>
    <n v="128384.932"/>
    <n v="128.38493199999999"/>
    <x v="3"/>
  </r>
  <r>
    <n v="202407"/>
    <x v="47"/>
    <s v="2024"/>
    <s v="07"/>
    <s v="9002000"/>
    <x v="20"/>
    <x v="6"/>
    <n v="49518"/>
    <n v="131905645"/>
    <n v="49.518000000000001"/>
    <n v="131905.64499999999"/>
    <n v="131.90564499999999"/>
    <x v="3"/>
  </r>
  <r>
    <n v="202407"/>
    <x v="47"/>
    <s v="2024"/>
    <s v="07"/>
    <n v="9007000"/>
    <x v="21"/>
    <x v="0"/>
    <n v="29107"/>
    <n v="12935382"/>
    <n v="29.106999999999999"/>
    <n v="12935.382"/>
    <n v="12.935382000000001"/>
    <x v="3"/>
  </r>
  <r>
    <n v="202407"/>
    <x v="47"/>
    <s v="2024"/>
    <s v="07"/>
    <n v="9007000"/>
    <x v="21"/>
    <x v="1"/>
    <n v="1537"/>
    <n v="3503468"/>
    <n v="1.5369999999999999"/>
    <n v="3503.4679999999998"/>
    <n v="3.5034679999999998"/>
    <x v="3"/>
  </r>
  <r>
    <n v="202407"/>
    <x v="47"/>
    <s v="2024"/>
    <s v="07"/>
    <n v="9007000"/>
    <x v="21"/>
    <x v="2"/>
    <n v="2514"/>
    <n v="6473452"/>
    <n v="2.5139999999999998"/>
    <n v="6473.4520000000002"/>
    <n v="6.473452"/>
    <x v="3"/>
  </r>
  <r>
    <n v="202407"/>
    <x v="47"/>
    <s v="2024"/>
    <s v="07"/>
    <n v="9007000"/>
    <x v="21"/>
    <x v="3"/>
    <n v="13176"/>
    <n v="14890612"/>
    <n v="13.176"/>
    <n v="14890.611999999999"/>
    <n v="14.890612000000001"/>
    <x v="3"/>
  </r>
  <r>
    <n v="202407"/>
    <x v="47"/>
    <s v="2024"/>
    <s v="07"/>
    <n v="9007000"/>
    <x v="21"/>
    <x v="4"/>
    <n v="10735"/>
    <n v="16416821"/>
    <n v="10.734999999999999"/>
    <n v="16416.821"/>
    <n v="16.416820999999999"/>
    <x v="3"/>
  </r>
  <r>
    <n v="202407"/>
    <x v="47"/>
    <s v="2024"/>
    <s v="07"/>
    <n v="9007000"/>
    <x v="21"/>
    <x v="5"/>
    <n v="18747"/>
    <n v="19391443"/>
    <n v="18.747"/>
    <n v="19391.442999999999"/>
    <n v="19.391442999999999"/>
    <x v="3"/>
  </r>
  <r>
    <n v="202407"/>
    <x v="47"/>
    <s v="2024"/>
    <s v="07"/>
    <n v="9007000"/>
    <x v="21"/>
    <x v="6"/>
    <n v="8410"/>
    <n v="23798226"/>
    <n v="8.41"/>
    <n v="23798.225999999999"/>
    <n v="23.798226"/>
    <x v="3"/>
  </r>
  <r>
    <n v="202408"/>
    <x v="48"/>
    <s v="2024"/>
    <s v="08"/>
    <n v="63000000"/>
    <x v="0"/>
    <x v="0"/>
    <n v="15404353"/>
    <n v="9083949170"/>
    <n v="15404.352999999999"/>
    <n v="9083949.1699999999"/>
    <n v="9083.9491699999999"/>
    <x v="4"/>
  </r>
  <r>
    <n v="202408"/>
    <x v="48"/>
    <s v="2024"/>
    <s v="08"/>
    <n v="63000000"/>
    <x v="0"/>
    <x v="1"/>
    <n v="727193"/>
    <n v="2768302149"/>
    <n v="727.19299999999998"/>
    <n v="2768302.1490000002"/>
    <n v="2768.3021490000001"/>
    <x v="4"/>
  </r>
  <r>
    <n v="202408"/>
    <x v="48"/>
    <s v="2024"/>
    <s v="08"/>
    <n v="63000000"/>
    <x v="0"/>
    <x v="2"/>
    <n v="1015488"/>
    <n v="4615973582"/>
    <n v="1015.4880000000001"/>
    <n v="4615973.5820000004"/>
    <n v="4615.9735819999996"/>
    <x v="4"/>
  </r>
  <r>
    <n v="202408"/>
    <x v="48"/>
    <s v="2024"/>
    <s v="08"/>
    <n v="63000000"/>
    <x v="0"/>
    <x v="3"/>
    <n v="5908352"/>
    <n v="6048930442"/>
    <n v="5908.3519999999999"/>
    <n v="6048930.4419999998"/>
    <n v="6048.9304419999999"/>
    <x v="4"/>
  </r>
  <r>
    <n v="202408"/>
    <x v="48"/>
    <s v="2024"/>
    <s v="08"/>
    <n v="63000000"/>
    <x v="0"/>
    <x v="4"/>
    <n v="4680768"/>
    <n v="13434941925"/>
    <n v="4680.768"/>
    <n v="13434941.925000001"/>
    <n v="13434.941924999999"/>
    <x v="4"/>
  </r>
  <r>
    <n v="202408"/>
    <x v="48"/>
    <s v="2024"/>
    <s v="08"/>
    <n v="63000000"/>
    <x v="0"/>
    <x v="5"/>
    <n v="10404297"/>
    <n v="13976435487"/>
    <n v="10404.297"/>
    <n v="13976435.487"/>
    <n v="13976.435487000001"/>
    <x v="4"/>
  </r>
  <r>
    <n v="202408"/>
    <x v="48"/>
    <s v="2024"/>
    <s v="08"/>
    <n v="63000000"/>
    <x v="0"/>
    <x v="6"/>
    <n v="4656446"/>
    <n v="21269696835"/>
    <n v="4656.4459999999999"/>
    <n v="21269696.835000001"/>
    <n v="21269.696834999999"/>
    <x v="4"/>
  </r>
  <r>
    <n v="202408"/>
    <x v="48"/>
    <s v="2024"/>
    <s v="08"/>
    <n v="65000000"/>
    <x v="1"/>
    <x v="0"/>
    <n v="17910131"/>
    <n v="8838525960"/>
    <n v="17910.131000000001"/>
    <n v="8838525.9600000009"/>
    <n v="8838.5259600000009"/>
    <x v="4"/>
  </r>
  <r>
    <n v="202408"/>
    <x v="48"/>
    <s v="2024"/>
    <s v="08"/>
    <n v="65000000"/>
    <x v="1"/>
    <x v="1"/>
    <n v="948261"/>
    <n v="2420444475"/>
    <n v="948.26099999999997"/>
    <n v="2420444.4750000001"/>
    <n v="2420.4444749999998"/>
    <x v="4"/>
  </r>
  <r>
    <n v="202408"/>
    <x v="48"/>
    <s v="2024"/>
    <s v="08"/>
    <n v="65000000"/>
    <x v="1"/>
    <x v="2"/>
    <n v="1347178"/>
    <n v="4362648691"/>
    <n v="1347.1780000000001"/>
    <n v="4362648.6909999996"/>
    <n v="4362.6486910000003"/>
    <x v="4"/>
  </r>
  <r>
    <n v="202408"/>
    <x v="48"/>
    <s v="2024"/>
    <s v="08"/>
    <n v="65000000"/>
    <x v="1"/>
    <x v="3"/>
    <n v="7322279"/>
    <n v="6832944325"/>
    <n v="7322.2790000000005"/>
    <n v="6832944.3250000002"/>
    <n v="6832.9443250000004"/>
    <x v="4"/>
  </r>
  <r>
    <n v="202408"/>
    <x v="48"/>
    <s v="2024"/>
    <s v="08"/>
    <n v="65000000"/>
    <x v="1"/>
    <x v="4"/>
    <n v="5974081"/>
    <n v="13691977876"/>
    <n v="5974.0810000000001"/>
    <n v="13691977.876"/>
    <n v="13691.977876000001"/>
    <x v="4"/>
  </r>
  <r>
    <n v="202408"/>
    <x v="48"/>
    <s v="2024"/>
    <s v="08"/>
    <n v="65000000"/>
    <x v="1"/>
    <x v="5"/>
    <n v="13798646"/>
    <n v="16008862784"/>
    <n v="13798.646000000001"/>
    <n v="16008862.784"/>
    <n v="16008.862784000001"/>
    <x v="4"/>
  </r>
  <r>
    <n v="202408"/>
    <x v="48"/>
    <s v="2024"/>
    <s v="08"/>
    <n v="65000000"/>
    <x v="1"/>
    <x v="6"/>
    <n v="6394279"/>
    <n v="17491638661"/>
    <n v="6394.2790000000005"/>
    <n v="17491638.660999998"/>
    <n v="17491.638661000001"/>
    <x v="4"/>
  </r>
  <r>
    <n v="202408"/>
    <x v="48"/>
    <s v="2024"/>
    <s v="08"/>
    <n v="68000000"/>
    <x v="2"/>
    <x v="0"/>
    <n v="8194156"/>
    <n v="3916462150"/>
    <n v="8194.1560000000009"/>
    <n v="3916462.15"/>
    <n v="3916.4621499999998"/>
    <x v="4"/>
  </r>
  <r>
    <n v="202408"/>
    <x v="48"/>
    <s v="2024"/>
    <s v="08"/>
    <n v="68000000"/>
    <x v="2"/>
    <x v="1"/>
    <n v="430300"/>
    <n v="1097898217"/>
    <n v="430.3"/>
    <n v="1097898.2169999999"/>
    <n v="1097.8982169999999"/>
    <x v="4"/>
  </r>
  <r>
    <n v="202408"/>
    <x v="48"/>
    <s v="2024"/>
    <s v="08"/>
    <n v="68000000"/>
    <x v="2"/>
    <x v="2"/>
    <n v="659735"/>
    <n v="2092135242"/>
    <n v="659.73500000000001"/>
    <n v="2092135.2420000001"/>
    <n v="2092.1352419999998"/>
    <x v="4"/>
  </r>
  <r>
    <n v="202408"/>
    <x v="48"/>
    <s v="2024"/>
    <s v="08"/>
    <n v="68000000"/>
    <x v="2"/>
    <x v="3"/>
    <n v="3709923"/>
    <n v="3921127977"/>
    <n v="3709.9229999999998"/>
    <n v="3921127.977"/>
    <n v="3921.1279770000001"/>
    <x v="4"/>
  </r>
  <r>
    <n v="202408"/>
    <x v="48"/>
    <s v="2024"/>
    <s v="08"/>
    <n v="68000000"/>
    <x v="2"/>
    <x v="4"/>
    <n v="2775422"/>
    <n v="6131141906"/>
    <n v="2775.422"/>
    <n v="6131141.9060000004"/>
    <n v="6131.1419059999998"/>
    <x v="4"/>
  </r>
  <r>
    <n v="202408"/>
    <x v="48"/>
    <s v="2024"/>
    <s v="08"/>
    <n v="68000000"/>
    <x v="2"/>
    <x v="5"/>
    <n v="6102641"/>
    <n v="7877739522"/>
    <n v="6102.6409999999996"/>
    <n v="7877739.5219999999"/>
    <n v="7877.7395219999999"/>
    <x v="4"/>
  </r>
  <r>
    <n v="202408"/>
    <x v="48"/>
    <s v="2024"/>
    <s v="08"/>
    <n v="68000000"/>
    <x v="2"/>
    <x v="6"/>
    <n v="3053135"/>
    <n v="8239388420"/>
    <n v="3053.1350000000002"/>
    <n v="8239388.4199999999"/>
    <n v="8239.3884199999993"/>
    <x v="4"/>
  </r>
  <r>
    <n v="202408"/>
    <x v="48"/>
    <s v="2024"/>
    <s v="08"/>
    <n v="10004000"/>
    <x v="3"/>
    <x v="0"/>
    <n v="2406541"/>
    <n v="1222587184"/>
    <n v="2406.5410000000002"/>
    <n v="1222587.1839999999"/>
    <n v="1222.587184"/>
    <x v="4"/>
  </r>
  <r>
    <n v="202408"/>
    <x v="48"/>
    <s v="2024"/>
    <s v="08"/>
    <n v="10004000"/>
    <x v="3"/>
    <x v="1"/>
    <n v="117449"/>
    <n v="349625477"/>
    <n v="117.449"/>
    <n v="349625.47700000001"/>
    <n v="349.62547699999999"/>
    <x v="4"/>
  </r>
  <r>
    <n v="202408"/>
    <x v="48"/>
    <s v="2024"/>
    <s v="08"/>
    <n v="10004000"/>
    <x v="3"/>
    <x v="2"/>
    <n v="186070"/>
    <n v="720471124"/>
    <n v="186.07"/>
    <n v="720471.12399999995"/>
    <n v="720.47112400000003"/>
    <x v="4"/>
  </r>
  <r>
    <n v="202408"/>
    <x v="48"/>
    <s v="2024"/>
    <s v="08"/>
    <n v="10004000"/>
    <x v="3"/>
    <x v="3"/>
    <n v="1021035"/>
    <n v="1137279257"/>
    <n v="1021.035"/>
    <n v="1137279.257"/>
    <n v="1137.2792569999999"/>
    <x v="4"/>
  </r>
  <r>
    <n v="202408"/>
    <x v="48"/>
    <s v="2024"/>
    <s v="08"/>
    <n v="10004000"/>
    <x v="3"/>
    <x v="4"/>
    <n v="777598"/>
    <n v="2029648133"/>
    <n v="777.59799999999996"/>
    <n v="2029648.1329999999"/>
    <n v="2029.6481329999999"/>
    <x v="4"/>
  </r>
  <r>
    <n v="202408"/>
    <x v="48"/>
    <s v="2024"/>
    <s v="08"/>
    <n v="10004000"/>
    <x v="3"/>
    <x v="5"/>
    <n v="1711432"/>
    <n v="2337212470"/>
    <n v="1711.432"/>
    <n v="2337212.4700000002"/>
    <n v="2337.2124699999999"/>
    <x v="4"/>
  </r>
  <r>
    <n v="202408"/>
    <x v="48"/>
    <s v="2024"/>
    <s v="08"/>
    <n v="10004000"/>
    <x v="3"/>
    <x v="6"/>
    <n v="885807"/>
    <n v="2306869769"/>
    <n v="885.80700000000002"/>
    <n v="2306869.7689999999"/>
    <n v="2306.8697689999999"/>
    <x v="4"/>
  </r>
  <r>
    <n v="202408"/>
    <x v="48"/>
    <s v="2024"/>
    <s v="08"/>
    <n v="10018000"/>
    <x v="4"/>
    <x v="0"/>
    <n v="2246365"/>
    <n v="1135368871"/>
    <n v="2246.3649999999998"/>
    <n v="1135368.871"/>
    <n v="1135.3688709999999"/>
    <x v="4"/>
  </r>
  <r>
    <n v="202408"/>
    <x v="48"/>
    <s v="2024"/>
    <s v="08"/>
    <n v="10018000"/>
    <x v="4"/>
    <x v="1"/>
    <n v="104831"/>
    <n v="305365012"/>
    <n v="104.831"/>
    <n v="305365.01199999999"/>
    <n v="305.36501199999998"/>
    <x v="4"/>
  </r>
  <r>
    <n v="202408"/>
    <x v="48"/>
    <s v="2024"/>
    <s v="08"/>
    <n v="10018000"/>
    <x v="4"/>
    <x v="2"/>
    <n v="173692"/>
    <n v="694399003"/>
    <n v="173.69200000000001"/>
    <n v="694399.00300000003"/>
    <n v="694.39900299999999"/>
    <x v="4"/>
  </r>
  <r>
    <n v="202408"/>
    <x v="48"/>
    <s v="2024"/>
    <s v="08"/>
    <n v="10018000"/>
    <x v="4"/>
    <x v="3"/>
    <n v="872311"/>
    <n v="962045256"/>
    <n v="872.31100000000004"/>
    <n v="962045.25600000005"/>
    <n v="962.04525599999999"/>
    <x v="4"/>
  </r>
  <r>
    <n v="202408"/>
    <x v="48"/>
    <s v="2024"/>
    <s v="08"/>
    <n v="10018000"/>
    <x v="4"/>
    <x v="4"/>
    <n v="725984"/>
    <n v="1934529872"/>
    <n v="725.98400000000004"/>
    <n v="1934529.872"/>
    <n v="1934.5298720000001"/>
    <x v="4"/>
  </r>
  <r>
    <n v="202408"/>
    <x v="48"/>
    <s v="2024"/>
    <s v="08"/>
    <n v="10018000"/>
    <x v="4"/>
    <x v="5"/>
    <n v="1629192"/>
    <n v="2135058212"/>
    <n v="1629.192"/>
    <n v="2135058.2119999998"/>
    <n v="2135.0582119999999"/>
    <x v="4"/>
  </r>
  <r>
    <n v="202408"/>
    <x v="48"/>
    <s v="2024"/>
    <s v="08"/>
    <n v="10018000"/>
    <x v="4"/>
    <x v="6"/>
    <n v="792001"/>
    <n v="2152516209"/>
    <n v="792.00099999999998"/>
    <n v="2152516.2089999998"/>
    <n v="2152.5162089999999"/>
    <x v="4"/>
  </r>
  <r>
    <n v="202408"/>
    <x v="48"/>
    <s v="2024"/>
    <s v="08"/>
    <n v="10005000"/>
    <x v="5"/>
    <x v="0"/>
    <n v="1169113"/>
    <n v="551047313"/>
    <n v="1169.1130000000001"/>
    <n v="551047.31299999997"/>
    <n v="551.04731300000003"/>
    <x v="4"/>
  </r>
  <r>
    <n v="202408"/>
    <x v="48"/>
    <s v="2024"/>
    <s v="08"/>
    <n v="10005000"/>
    <x v="5"/>
    <x v="1"/>
    <n v="71424"/>
    <n v="172128578"/>
    <n v="71.424000000000007"/>
    <n v="172128.57800000001"/>
    <n v="172.128578"/>
    <x v="4"/>
  </r>
  <r>
    <n v="202408"/>
    <x v="48"/>
    <s v="2024"/>
    <s v="08"/>
    <n v="10005000"/>
    <x v="5"/>
    <x v="2"/>
    <n v="105814"/>
    <n v="322431712"/>
    <n v="105.81399999999999"/>
    <n v="322431.712"/>
    <n v="322.431712"/>
    <x v="4"/>
  </r>
  <r>
    <n v="202408"/>
    <x v="48"/>
    <s v="2024"/>
    <s v="08"/>
    <n v="10005000"/>
    <x v="5"/>
    <x v="3"/>
    <n v="665858"/>
    <n v="677003584"/>
    <n v="665.85799999999995"/>
    <n v="677003.58400000003"/>
    <n v="677.00358400000005"/>
    <x v="4"/>
  </r>
  <r>
    <n v="202408"/>
    <x v="48"/>
    <s v="2024"/>
    <s v="08"/>
    <n v="10005000"/>
    <x v="5"/>
    <x v="4"/>
    <n v="441087"/>
    <n v="904788817"/>
    <n v="441.08699999999999"/>
    <n v="904788.81700000004"/>
    <n v="904.78881699999999"/>
    <x v="4"/>
  </r>
  <r>
    <n v="202408"/>
    <x v="48"/>
    <s v="2024"/>
    <s v="08"/>
    <n v="10005000"/>
    <x v="5"/>
    <x v="5"/>
    <n v="922020"/>
    <n v="1124792000"/>
    <n v="922.02"/>
    <n v="1124792"/>
    <n v="1124.7919999999999"/>
    <x v="4"/>
  </r>
  <r>
    <n v="202408"/>
    <x v="48"/>
    <s v="2024"/>
    <s v="08"/>
    <n v="10005000"/>
    <x v="5"/>
    <x v="6"/>
    <n v="527476"/>
    <n v="1287690093"/>
    <n v="527.476"/>
    <n v="1287690.0930000001"/>
    <n v="1287.6900929999999"/>
    <x v="4"/>
  </r>
  <r>
    <n v="202408"/>
    <x v="48"/>
    <s v="2024"/>
    <s v="08"/>
    <n v="66000000"/>
    <x v="6"/>
    <x v="0"/>
    <n v="10385217"/>
    <n v="5463057995"/>
    <n v="10385.217000000001"/>
    <n v="5463057.9950000001"/>
    <n v="5463.0579950000001"/>
    <x v="4"/>
  </r>
  <r>
    <n v="202408"/>
    <x v="48"/>
    <s v="2024"/>
    <s v="08"/>
    <n v="66000000"/>
    <x v="6"/>
    <x v="1"/>
    <n v="587074"/>
    <n v="1563143047"/>
    <n v="587.07399999999996"/>
    <n v="1563143.047"/>
    <n v="1563.143047"/>
    <x v="4"/>
  </r>
  <r>
    <n v="202408"/>
    <x v="48"/>
    <s v="2024"/>
    <s v="08"/>
    <n v="66000000"/>
    <x v="6"/>
    <x v="2"/>
    <n v="861028"/>
    <n v="2741178913"/>
    <n v="861.02800000000002"/>
    <n v="2741178.9130000002"/>
    <n v="2741.1789130000002"/>
    <x v="4"/>
  </r>
  <r>
    <n v="202408"/>
    <x v="48"/>
    <s v="2024"/>
    <s v="08"/>
    <n v="66000000"/>
    <x v="6"/>
    <x v="3"/>
    <n v="4791979"/>
    <n v="5078643764"/>
    <n v="4791.9790000000003"/>
    <n v="5078643.7640000004"/>
    <n v="5078.6437640000004"/>
    <x v="4"/>
  </r>
  <r>
    <n v="202408"/>
    <x v="48"/>
    <s v="2024"/>
    <s v="08"/>
    <n v="66000000"/>
    <x v="6"/>
    <x v="4"/>
    <n v="3410647"/>
    <n v="8686927840"/>
    <n v="3410.6469999999999"/>
    <n v="8686927.8399999999"/>
    <n v="8686.9278400000003"/>
    <x v="4"/>
  </r>
  <r>
    <n v="202408"/>
    <x v="48"/>
    <s v="2024"/>
    <s v="08"/>
    <n v="66000000"/>
    <x v="6"/>
    <x v="5"/>
    <n v="7828470"/>
    <n v="9922566382"/>
    <n v="7828.47"/>
    <n v="9922566.3819999993"/>
    <n v="9922.5663820000009"/>
    <x v="4"/>
  </r>
  <r>
    <n v="202408"/>
    <x v="48"/>
    <s v="2024"/>
    <s v="08"/>
    <n v="66000000"/>
    <x v="6"/>
    <x v="6"/>
    <n v="3763586"/>
    <n v="11135575185"/>
    <n v="3763.5859999999998"/>
    <n v="11135575.185000001"/>
    <n v="11135.575185"/>
    <x v="4"/>
  </r>
  <r>
    <n v="202408"/>
    <x v="48"/>
    <s v="2024"/>
    <s v="08"/>
    <n v="10007000"/>
    <x v="7"/>
    <x v="0"/>
    <n v="2310334"/>
    <n v="1144235806"/>
    <n v="2310.3339999999998"/>
    <n v="1144235.8060000001"/>
    <n v="1144.2358059999999"/>
    <x v="4"/>
  </r>
  <r>
    <n v="202408"/>
    <x v="48"/>
    <s v="2024"/>
    <s v="08"/>
    <n v="10007000"/>
    <x v="7"/>
    <x v="1"/>
    <n v="163123"/>
    <n v="383185896"/>
    <n v="163.12299999999999"/>
    <n v="383185.89600000001"/>
    <n v="383.18589600000001"/>
    <x v="4"/>
  </r>
  <r>
    <n v="202408"/>
    <x v="48"/>
    <s v="2024"/>
    <s v="08"/>
    <n v="10007000"/>
    <x v="7"/>
    <x v="2"/>
    <n v="225792"/>
    <n v="680154027"/>
    <n v="225.792"/>
    <n v="680154.027"/>
    <n v="680.15402700000004"/>
    <x v="4"/>
  </r>
  <r>
    <n v="202408"/>
    <x v="48"/>
    <s v="2024"/>
    <s v="08"/>
    <n v="10007000"/>
    <x v="7"/>
    <x v="3"/>
    <n v="1348265"/>
    <n v="1450626209"/>
    <n v="1348.2650000000001"/>
    <n v="1450626.209"/>
    <n v="1450.626209"/>
    <x v="4"/>
  </r>
  <r>
    <n v="202408"/>
    <x v="48"/>
    <s v="2024"/>
    <s v="08"/>
    <n v="10007000"/>
    <x v="7"/>
    <x v="4"/>
    <n v="849746"/>
    <n v="1960499884"/>
    <n v="849.74599999999998"/>
    <n v="1960499.8840000001"/>
    <n v="1960.4998840000001"/>
    <x v="4"/>
  </r>
  <r>
    <n v="202408"/>
    <x v="48"/>
    <s v="2024"/>
    <s v="08"/>
    <n v="10007000"/>
    <x v="7"/>
    <x v="5"/>
    <n v="1911265"/>
    <n v="2288489133"/>
    <n v="1911.2650000000001"/>
    <n v="2288489.1329999999"/>
    <n v="2288.489133"/>
    <x v="4"/>
  </r>
  <r>
    <n v="202408"/>
    <x v="48"/>
    <s v="2024"/>
    <s v="08"/>
    <n v="10007000"/>
    <x v="7"/>
    <x v="6"/>
    <n v="1029964"/>
    <n v="2878681142"/>
    <n v="1029.9639999999999"/>
    <n v="2878681.142"/>
    <n v="2878.6811419999999"/>
    <x v="4"/>
  </r>
  <r>
    <n v="202408"/>
    <x v="48"/>
    <s v="2024"/>
    <s v="08"/>
    <n v="10008000"/>
    <x v="8"/>
    <x v="0"/>
    <n v="746735"/>
    <n v="364186674"/>
    <n v="746.73500000000001"/>
    <n v="364186.674"/>
    <n v="364.18667399999998"/>
    <x v="4"/>
  </r>
  <r>
    <n v="202408"/>
    <x v="48"/>
    <s v="2024"/>
    <s v="08"/>
    <n v="10008000"/>
    <x v="8"/>
    <x v="1"/>
    <n v="52138"/>
    <n v="115101267"/>
    <n v="52.137999999999998"/>
    <n v="115101.26700000001"/>
    <n v="115.10126700000001"/>
    <x v="4"/>
  </r>
  <r>
    <n v="202408"/>
    <x v="48"/>
    <s v="2024"/>
    <s v="08"/>
    <n v="10008000"/>
    <x v="8"/>
    <x v="2"/>
    <n v="74961"/>
    <n v="227347853"/>
    <n v="74.960999999999999"/>
    <n v="227347.853"/>
    <n v="227.34785299999999"/>
    <x v="4"/>
  </r>
  <r>
    <n v="202408"/>
    <x v="48"/>
    <s v="2024"/>
    <s v="08"/>
    <n v="10008000"/>
    <x v="8"/>
    <x v="3"/>
    <n v="464063"/>
    <n v="495133287"/>
    <n v="464.06299999999999"/>
    <n v="495133.28700000001"/>
    <n v="495.133287"/>
    <x v="4"/>
  </r>
  <r>
    <n v="202408"/>
    <x v="48"/>
    <s v="2024"/>
    <s v="08"/>
    <n v="10008000"/>
    <x v="8"/>
    <x v="4"/>
    <n v="301918"/>
    <n v="676077928"/>
    <n v="301.91800000000001"/>
    <n v="676077.92799999996"/>
    <n v="676.07792800000004"/>
    <x v="4"/>
  </r>
  <r>
    <n v="202408"/>
    <x v="48"/>
    <s v="2024"/>
    <s v="08"/>
    <n v="10008000"/>
    <x v="8"/>
    <x v="5"/>
    <n v="637552"/>
    <n v="760323286"/>
    <n v="637.55200000000002"/>
    <n v="760323.28599999996"/>
    <n v="760.32328600000005"/>
    <x v="4"/>
  </r>
  <r>
    <n v="202408"/>
    <x v="48"/>
    <s v="2024"/>
    <s v="08"/>
    <n v="10008000"/>
    <x v="8"/>
    <x v="6"/>
    <n v="347894"/>
    <n v="950001306"/>
    <n v="347.89400000000001"/>
    <n v="950001.30599999998"/>
    <n v="950.001306"/>
    <x v="4"/>
  </r>
  <r>
    <n v="202408"/>
    <x v="48"/>
    <s v="2024"/>
    <s v="08"/>
    <n v="10009000"/>
    <x v="9"/>
    <x v="0"/>
    <n v="926711"/>
    <n v="445865102"/>
    <n v="926.71100000000001"/>
    <n v="445865.10200000001"/>
    <n v="445.86510199999998"/>
    <x v="4"/>
  </r>
  <r>
    <n v="202408"/>
    <x v="48"/>
    <s v="2024"/>
    <s v="08"/>
    <n v="10009000"/>
    <x v="9"/>
    <x v="1"/>
    <n v="70575"/>
    <n v="160798907"/>
    <n v="70.575000000000003"/>
    <n v="160798.90700000001"/>
    <n v="160.79890700000001"/>
    <x v="4"/>
  </r>
  <r>
    <n v="202408"/>
    <x v="48"/>
    <s v="2024"/>
    <s v="08"/>
    <n v="10009000"/>
    <x v="9"/>
    <x v="2"/>
    <n v="100184"/>
    <n v="279983444"/>
    <n v="100.184"/>
    <n v="279983.44400000002"/>
    <n v="279.98344400000002"/>
    <x v="4"/>
  </r>
  <r>
    <n v="202408"/>
    <x v="48"/>
    <s v="2024"/>
    <s v="08"/>
    <n v="10009000"/>
    <x v="9"/>
    <x v="3"/>
    <n v="642747"/>
    <n v="685315223"/>
    <n v="642.74699999999996"/>
    <n v="685315.223"/>
    <n v="685.31522299999995"/>
    <x v="4"/>
  </r>
  <r>
    <n v="202408"/>
    <x v="48"/>
    <s v="2024"/>
    <s v="08"/>
    <n v="10009000"/>
    <x v="9"/>
    <x v="4"/>
    <n v="381565"/>
    <n v="781936850"/>
    <n v="381.565"/>
    <n v="781936.85"/>
    <n v="781.93685000000005"/>
    <x v="4"/>
  </r>
  <r>
    <n v="202408"/>
    <x v="48"/>
    <s v="2024"/>
    <s v="08"/>
    <n v="10009000"/>
    <x v="9"/>
    <x v="5"/>
    <n v="800866"/>
    <n v="968493149"/>
    <n v="800.86599999999999"/>
    <n v="968493.14899999998"/>
    <n v="968.49314900000002"/>
    <x v="4"/>
  </r>
  <r>
    <n v="202408"/>
    <x v="48"/>
    <s v="2024"/>
    <s v="08"/>
    <n v="10009000"/>
    <x v="9"/>
    <x v="6"/>
    <n v="429242"/>
    <n v="1209115961"/>
    <n v="429.24200000000002"/>
    <n v="1209115.9609999999"/>
    <n v="1209.115961"/>
    <x v="4"/>
  </r>
  <r>
    <n v="202408"/>
    <x v="48"/>
    <s v="2024"/>
    <s v="08"/>
    <n v="10010000"/>
    <x v="10"/>
    <x v="0"/>
    <n v="655714"/>
    <n v="315133570"/>
    <n v="655.71400000000006"/>
    <n v="315133.57"/>
    <n v="315.13357000000002"/>
    <x v="4"/>
  </r>
  <r>
    <n v="202408"/>
    <x v="48"/>
    <s v="2024"/>
    <s v="08"/>
    <n v="10010000"/>
    <x v="10"/>
    <x v="1"/>
    <n v="47860"/>
    <n v="107633852"/>
    <n v="47.86"/>
    <n v="107633.852"/>
    <n v="107.633852"/>
    <x v="4"/>
  </r>
  <r>
    <n v="202408"/>
    <x v="48"/>
    <s v="2024"/>
    <s v="08"/>
    <n v="10010000"/>
    <x v="10"/>
    <x v="2"/>
    <n v="70241"/>
    <n v="195087447"/>
    <n v="70.241"/>
    <n v="195087.44699999999"/>
    <n v="195.087447"/>
    <x v="4"/>
  </r>
  <r>
    <n v="202408"/>
    <x v="48"/>
    <s v="2024"/>
    <s v="08"/>
    <n v="10010000"/>
    <x v="10"/>
    <x v="3"/>
    <n v="470799"/>
    <n v="480663461"/>
    <n v="470.79899999999998"/>
    <n v="480663.46100000001"/>
    <n v="480.66346099999998"/>
    <x v="4"/>
  </r>
  <r>
    <n v="202408"/>
    <x v="48"/>
    <s v="2024"/>
    <s v="08"/>
    <n v="10010000"/>
    <x v="10"/>
    <x v="4"/>
    <n v="277793"/>
    <n v="511848896"/>
    <n v="277.79300000000001"/>
    <n v="511848.89600000001"/>
    <n v="511.84889600000002"/>
    <x v="4"/>
  </r>
  <r>
    <n v="202408"/>
    <x v="48"/>
    <s v="2024"/>
    <s v="08"/>
    <n v="10010000"/>
    <x v="10"/>
    <x v="5"/>
    <n v="598902"/>
    <n v="746080778"/>
    <n v="598.90200000000004"/>
    <n v="746080.77800000005"/>
    <n v="746.08077800000001"/>
    <x v="4"/>
  </r>
  <r>
    <n v="202408"/>
    <x v="48"/>
    <s v="2024"/>
    <s v="08"/>
    <n v="10010000"/>
    <x v="10"/>
    <x v="6"/>
    <n v="312017"/>
    <n v="851870241"/>
    <n v="312.017"/>
    <n v="851870.24100000004"/>
    <n v="851.87024099999996"/>
    <x v="4"/>
  </r>
  <r>
    <n v="202408"/>
    <x v="48"/>
    <s v="2024"/>
    <s v="08"/>
    <n v="10020000"/>
    <x v="11"/>
    <x v="0"/>
    <n v="659048"/>
    <n v="330635214"/>
    <n v="659.048"/>
    <n v="330635.21399999998"/>
    <n v="330.63521400000002"/>
    <x v="4"/>
  </r>
  <r>
    <n v="202408"/>
    <x v="48"/>
    <s v="2024"/>
    <s v="08"/>
    <n v="10020000"/>
    <x v="11"/>
    <x v="1"/>
    <n v="43446"/>
    <n v="113751132"/>
    <n v="43.445999999999998"/>
    <n v="113751.132"/>
    <n v="113.751132"/>
    <x v="4"/>
  </r>
  <r>
    <n v="202408"/>
    <x v="48"/>
    <s v="2024"/>
    <s v="08"/>
    <n v="10020000"/>
    <x v="11"/>
    <x v="2"/>
    <n v="67788"/>
    <n v="216578127"/>
    <n v="67.787999999999997"/>
    <n v="216578.12700000001"/>
    <n v="216.57812699999999"/>
    <x v="4"/>
  </r>
  <r>
    <n v="202408"/>
    <x v="48"/>
    <s v="2024"/>
    <s v="08"/>
    <n v="10020000"/>
    <x v="11"/>
    <x v="3"/>
    <n v="359351"/>
    <n v="369801922"/>
    <n v="359.351"/>
    <n v="369801.92200000002"/>
    <n v="369.80192199999999"/>
    <x v="4"/>
  </r>
  <r>
    <n v="202408"/>
    <x v="48"/>
    <s v="2024"/>
    <s v="08"/>
    <n v="10020000"/>
    <x v="11"/>
    <x v="4"/>
    <n v="242389"/>
    <n v="557707666"/>
    <n v="242.38900000000001"/>
    <n v="557707.66599999997"/>
    <n v="557.70766600000002"/>
    <x v="4"/>
  </r>
  <r>
    <n v="202408"/>
    <x v="48"/>
    <s v="2024"/>
    <s v="08"/>
    <n v="10020000"/>
    <x v="11"/>
    <x v="5"/>
    <n v="576784"/>
    <n v="753831002"/>
    <n v="576.78399999999999"/>
    <n v="753831.00199999998"/>
    <n v="753.83100200000001"/>
    <x v="4"/>
  </r>
  <r>
    <n v="202408"/>
    <x v="48"/>
    <s v="2024"/>
    <s v="08"/>
    <n v="10020000"/>
    <x v="11"/>
    <x v="6"/>
    <n v="282922"/>
    <n v="820514589"/>
    <n v="282.92200000000003"/>
    <n v="820514.58900000004"/>
    <n v="820.514589"/>
    <x v="4"/>
  </r>
  <r>
    <n v="202408"/>
    <x v="48"/>
    <s v="2024"/>
    <s v="08"/>
    <n v="67000000"/>
    <x v="12"/>
    <x v="0"/>
    <n v="4834873"/>
    <n v="2364192045"/>
    <n v="4834.8729999999996"/>
    <n v="2364192.0449999999"/>
    <n v="2364.1920449999998"/>
    <x v="4"/>
  </r>
  <r>
    <n v="202408"/>
    <x v="48"/>
    <s v="2024"/>
    <s v="08"/>
    <n v="67000000"/>
    <x v="12"/>
    <x v="1"/>
    <n v="293753"/>
    <n v="709513630"/>
    <n v="293.75299999999999"/>
    <n v="709513.63"/>
    <n v="709.51363000000003"/>
    <x v="4"/>
  </r>
  <r>
    <n v="202408"/>
    <x v="48"/>
    <s v="2024"/>
    <s v="08"/>
    <n v="67000000"/>
    <x v="12"/>
    <x v="2"/>
    <n v="505788"/>
    <n v="1474519968"/>
    <n v="505.78800000000001"/>
    <n v="1474519.9680000001"/>
    <n v="1474.5199680000001"/>
    <x v="4"/>
  </r>
  <r>
    <n v="202408"/>
    <x v="48"/>
    <s v="2024"/>
    <s v="08"/>
    <n v="67000000"/>
    <x v="12"/>
    <x v="3"/>
    <n v="2603803"/>
    <n v="2624398154"/>
    <n v="2603.8029999999999"/>
    <n v="2624398.1540000001"/>
    <n v="2624.398154"/>
    <x v="4"/>
  </r>
  <r>
    <n v="202408"/>
    <x v="48"/>
    <s v="2024"/>
    <s v="08"/>
    <n v="67000000"/>
    <x v="12"/>
    <x v="4"/>
    <n v="1760817"/>
    <n v="3802970949"/>
    <n v="1760.817"/>
    <n v="3802970.949"/>
    <n v="3802.970949"/>
    <x v="4"/>
  </r>
  <r>
    <n v="202408"/>
    <x v="48"/>
    <s v="2024"/>
    <s v="08"/>
    <n v="67000000"/>
    <x v="12"/>
    <x v="5"/>
    <n v="4148295"/>
    <n v="5247538787"/>
    <n v="4148.2950000000001"/>
    <n v="5247538.7869999995"/>
    <n v="5247.5387870000004"/>
    <x v="4"/>
  </r>
  <r>
    <n v="202408"/>
    <x v="48"/>
    <s v="2024"/>
    <s v="08"/>
    <n v="67000000"/>
    <x v="12"/>
    <x v="6"/>
    <n v="2096478"/>
    <n v="5903855206"/>
    <n v="2096.4780000000001"/>
    <n v="5903855.2060000002"/>
    <n v="5903.8552060000002"/>
    <x v="4"/>
  </r>
  <r>
    <n v="202408"/>
    <x v="48"/>
    <s v="2024"/>
    <s v="08"/>
    <n v="64000000"/>
    <x v="13"/>
    <x v="0"/>
    <n v="7639258"/>
    <n v="4102930277"/>
    <n v="7639.2579999999998"/>
    <n v="4102930.2769999998"/>
    <n v="4102.9302770000004"/>
    <x v="4"/>
  </r>
  <r>
    <n v="202408"/>
    <x v="48"/>
    <s v="2024"/>
    <s v="08"/>
    <n v="64000000"/>
    <x v="13"/>
    <x v="1"/>
    <n v="426370"/>
    <n v="1050494972"/>
    <n v="426.37"/>
    <n v="1050494.9720000001"/>
    <n v="1050.494972"/>
    <x v="4"/>
  </r>
  <r>
    <n v="202408"/>
    <x v="48"/>
    <s v="2024"/>
    <s v="08"/>
    <n v="64000000"/>
    <x v="13"/>
    <x v="2"/>
    <n v="755527"/>
    <n v="2336776990"/>
    <n v="755.52700000000004"/>
    <n v="2336776.9900000002"/>
    <n v="2336.7769899999998"/>
    <x v="4"/>
  </r>
  <r>
    <n v="202408"/>
    <x v="48"/>
    <s v="2024"/>
    <s v="08"/>
    <n v="64000000"/>
    <x v="13"/>
    <x v="3"/>
    <n v="3906144"/>
    <n v="4002486190"/>
    <n v="3906.1439999999998"/>
    <n v="4002486.19"/>
    <n v="4002.4861900000001"/>
    <x v="4"/>
  </r>
  <r>
    <n v="202408"/>
    <x v="48"/>
    <s v="2024"/>
    <s v="08"/>
    <n v="64000000"/>
    <x v="13"/>
    <x v="4"/>
    <n v="2780071"/>
    <n v="5968093009"/>
    <n v="2780.0709999999999"/>
    <n v="5968093.0089999996"/>
    <n v="5968.0930090000002"/>
    <x v="4"/>
  </r>
  <r>
    <n v="202408"/>
    <x v="48"/>
    <s v="2024"/>
    <s v="08"/>
    <n v="64000000"/>
    <x v="13"/>
    <x v="5"/>
    <n v="6610950"/>
    <n v="8409715061"/>
    <n v="6610.95"/>
    <n v="8409715.0610000007"/>
    <n v="8409.7150610000008"/>
    <x v="4"/>
  </r>
  <r>
    <n v="202408"/>
    <x v="48"/>
    <s v="2024"/>
    <s v="08"/>
    <n v="64000000"/>
    <x v="13"/>
    <x v="6"/>
    <n v="3097130"/>
    <n v="9196556016"/>
    <n v="3097.13"/>
    <n v="9196556.0160000008"/>
    <n v="9196.5560160000005"/>
    <x v="4"/>
  </r>
  <r>
    <n v="202408"/>
    <x v="48"/>
    <s v="2024"/>
    <s v="08"/>
    <n v="10013000"/>
    <x v="14"/>
    <x v="0"/>
    <n v="1130448"/>
    <n v="568485960"/>
    <n v="1130.4480000000001"/>
    <n v="568485.96"/>
    <n v="568.48595999999998"/>
    <x v="4"/>
  </r>
  <r>
    <n v="202408"/>
    <x v="48"/>
    <s v="2024"/>
    <s v="08"/>
    <n v="10013000"/>
    <x v="14"/>
    <x v="1"/>
    <n v="77192"/>
    <n v="173760373"/>
    <n v="77.191999999999993"/>
    <n v="173760.37299999999"/>
    <n v="173.76037299999999"/>
    <x v="4"/>
  </r>
  <r>
    <n v="202408"/>
    <x v="48"/>
    <s v="2024"/>
    <s v="08"/>
    <n v="10013000"/>
    <x v="14"/>
    <x v="2"/>
    <n v="130592"/>
    <n v="368106634"/>
    <n v="130.59200000000001"/>
    <n v="368106.63400000002"/>
    <n v="368.10663399999999"/>
    <x v="4"/>
  </r>
  <r>
    <n v="202408"/>
    <x v="48"/>
    <s v="2024"/>
    <s v="08"/>
    <n v="10013000"/>
    <x v="14"/>
    <x v="3"/>
    <n v="776995"/>
    <n v="782472457"/>
    <n v="776.995"/>
    <n v="782472.45700000005"/>
    <n v="782.47245699999996"/>
    <x v="4"/>
  </r>
  <r>
    <n v="202408"/>
    <x v="48"/>
    <s v="2024"/>
    <s v="08"/>
    <n v="10013000"/>
    <x v="14"/>
    <x v="4"/>
    <n v="492717"/>
    <n v="902715813"/>
    <n v="492.71699999999998"/>
    <n v="902715.81299999997"/>
    <n v="902.71581300000003"/>
    <x v="4"/>
  </r>
  <r>
    <n v="202408"/>
    <x v="48"/>
    <s v="2024"/>
    <s v="08"/>
    <n v="10013000"/>
    <x v="14"/>
    <x v="5"/>
    <n v="1052059"/>
    <n v="1291356848"/>
    <n v="1052.059"/>
    <n v="1291356.848"/>
    <n v="1291.3568479999999"/>
    <x v="4"/>
  </r>
  <r>
    <n v="202408"/>
    <x v="48"/>
    <s v="2024"/>
    <s v="08"/>
    <n v="10013000"/>
    <x v="14"/>
    <x v="6"/>
    <n v="583028"/>
    <n v="1770557314"/>
    <n v="583.02800000000002"/>
    <n v="1770557.314"/>
    <n v="1770.5573139999999"/>
    <x v="4"/>
  </r>
  <r>
    <n v="202408"/>
    <x v="48"/>
    <s v="2024"/>
    <s v="08"/>
    <n v="10017000"/>
    <x v="15"/>
    <x v="0"/>
    <n v="1051711"/>
    <n v="504093079"/>
    <n v="1051.711"/>
    <n v="504093.07900000003"/>
    <n v="504.09307899999999"/>
    <x v="4"/>
  </r>
  <r>
    <n v="202408"/>
    <x v="48"/>
    <s v="2024"/>
    <s v="08"/>
    <n v="10017000"/>
    <x v="15"/>
    <x v="1"/>
    <n v="65954"/>
    <n v="155260498"/>
    <n v="65.953999999999994"/>
    <n v="155260.49799999999"/>
    <n v="155.26049800000001"/>
    <x v="4"/>
  </r>
  <r>
    <n v="202408"/>
    <x v="48"/>
    <s v="2024"/>
    <s v="08"/>
    <n v="10017000"/>
    <x v="15"/>
    <x v="2"/>
    <n v="84496"/>
    <n v="285476363"/>
    <n v="84.495999999999995"/>
    <n v="285476.36300000001"/>
    <n v="285.47636299999999"/>
    <x v="4"/>
  </r>
  <r>
    <n v="202408"/>
    <x v="48"/>
    <s v="2024"/>
    <s v="08"/>
    <n v="10017000"/>
    <x v="15"/>
    <x v="3"/>
    <n v="523864"/>
    <n v="478311644"/>
    <n v="523.86400000000003"/>
    <n v="478311.64399999997"/>
    <n v="478.311644"/>
    <x v="4"/>
  </r>
  <r>
    <n v="202408"/>
    <x v="48"/>
    <s v="2024"/>
    <s v="08"/>
    <n v="10017000"/>
    <x v="15"/>
    <x v="4"/>
    <n v="392310"/>
    <n v="756866556"/>
    <n v="392.31"/>
    <n v="756866.55599999998"/>
    <n v="756.86655599999995"/>
    <x v="4"/>
  </r>
  <r>
    <n v="202408"/>
    <x v="48"/>
    <s v="2024"/>
    <s v="08"/>
    <n v="10017000"/>
    <x v="15"/>
    <x v="5"/>
    <n v="874550"/>
    <n v="945971398"/>
    <n v="874.55"/>
    <n v="945971.39800000004"/>
    <n v="945.97139800000002"/>
    <x v="4"/>
  </r>
  <r>
    <n v="202408"/>
    <x v="48"/>
    <s v="2024"/>
    <s v="08"/>
    <n v="10017000"/>
    <x v="15"/>
    <x v="6"/>
    <n v="463537"/>
    <n v="1140358045"/>
    <n v="463.53699999999998"/>
    <n v="1140358.0449999999"/>
    <n v="1140.3580449999999"/>
    <x v="4"/>
  </r>
  <r>
    <n v="202408"/>
    <x v="48"/>
    <s v="2024"/>
    <s v="08"/>
    <n v="10002000"/>
    <x v="16"/>
    <x v="0"/>
    <n v="871883"/>
    <n v="394343460"/>
    <n v="871.88300000000004"/>
    <n v="394343.46"/>
    <n v="394.34345999999999"/>
    <x v="4"/>
  </r>
  <r>
    <n v="202408"/>
    <x v="48"/>
    <s v="2024"/>
    <s v="08"/>
    <n v="10002000"/>
    <x v="16"/>
    <x v="1"/>
    <n v="58444"/>
    <n v="138340858"/>
    <n v="58.444000000000003"/>
    <n v="138340.85800000001"/>
    <n v="138.340858"/>
    <x v="4"/>
  </r>
  <r>
    <n v="202408"/>
    <x v="48"/>
    <s v="2024"/>
    <s v="08"/>
    <n v="10002000"/>
    <x v="16"/>
    <x v="2"/>
    <n v="91597"/>
    <n v="270903590"/>
    <n v="91.596999999999994"/>
    <n v="270903.59000000003"/>
    <n v="270.90359000000001"/>
    <x v="4"/>
  </r>
  <r>
    <n v="202408"/>
    <x v="48"/>
    <s v="2024"/>
    <s v="08"/>
    <n v="10002000"/>
    <x v="16"/>
    <x v="3"/>
    <n v="481236"/>
    <n v="489134324"/>
    <n v="481.23599999999999"/>
    <n v="489134.32400000002"/>
    <n v="489.13432399999999"/>
    <x v="4"/>
  </r>
  <r>
    <n v="202408"/>
    <x v="48"/>
    <s v="2024"/>
    <s v="08"/>
    <n v="10002000"/>
    <x v="16"/>
    <x v="4"/>
    <n v="349907"/>
    <n v="718821223"/>
    <n v="349.90699999999998"/>
    <n v="718821.223"/>
    <n v="718.82122300000003"/>
    <x v="4"/>
  </r>
  <r>
    <n v="202408"/>
    <x v="48"/>
    <s v="2024"/>
    <s v="08"/>
    <n v="10002000"/>
    <x v="16"/>
    <x v="5"/>
    <n v="803342"/>
    <n v="912226223"/>
    <n v="803.34199999999998"/>
    <n v="912226.223"/>
    <n v="912.226223"/>
    <x v="4"/>
  </r>
  <r>
    <n v="202408"/>
    <x v="48"/>
    <s v="2024"/>
    <s v="08"/>
    <n v="10002000"/>
    <x v="16"/>
    <x v="6"/>
    <n v="387630"/>
    <n v="1079995413"/>
    <n v="387.63"/>
    <n v="1079995.4129999999"/>
    <n v="1079.9954130000001"/>
    <x v="4"/>
  </r>
  <r>
    <n v="202408"/>
    <x v="48"/>
    <s v="2024"/>
    <s v="08"/>
    <n v="10015000"/>
    <x v="17"/>
    <x v="0"/>
    <n v="578738"/>
    <n v="329734132"/>
    <n v="578.73800000000006"/>
    <n v="329734.13199999998"/>
    <n v="329.73413199999999"/>
    <x v="4"/>
  </r>
  <r>
    <n v="202408"/>
    <x v="48"/>
    <s v="2024"/>
    <s v="08"/>
    <n v="10015000"/>
    <x v="17"/>
    <x v="1"/>
    <n v="35648"/>
    <n v="81276806"/>
    <n v="35.648000000000003"/>
    <n v="81276.805999999997"/>
    <n v="81.276805999999993"/>
    <x v="4"/>
  </r>
  <r>
    <n v="202408"/>
    <x v="48"/>
    <s v="2024"/>
    <s v="08"/>
    <n v="10015000"/>
    <x v="17"/>
    <x v="2"/>
    <n v="62863"/>
    <n v="199372206"/>
    <n v="62.863"/>
    <n v="199372.20600000001"/>
    <n v="199.37220600000001"/>
    <x v="4"/>
  </r>
  <r>
    <n v="202408"/>
    <x v="48"/>
    <s v="2024"/>
    <s v="08"/>
    <n v="10015000"/>
    <x v="17"/>
    <x v="3"/>
    <n v="329347"/>
    <n v="313607003"/>
    <n v="329.34699999999998"/>
    <n v="313607.00300000003"/>
    <n v="313.60700300000002"/>
    <x v="4"/>
  </r>
  <r>
    <n v="202408"/>
    <x v="48"/>
    <s v="2024"/>
    <s v="08"/>
    <n v="10015000"/>
    <x v="17"/>
    <x v="4"/>
    <n v="237329"/>
    <n v="421164374"/>
    <n v="237.32900000000001"/>
    <n v="421164.37400000001"/>
    <n v="421.16437400000001"/>
    <x v="4"/>
  </r>
  <r>
    <n v="202408"/>
    <x v="48"/>
    <s v="2024"/>
    <s v="08"/>
    <n v="10015000"/>
    <x v="17"/>
    <x v="5"/>
    <n v="496910"/>
    <n v="584806623"/>
    <n v="496.91"/>
    <n v="584806.62300000002"/>
    <n v="584.80662299999995"/>
    <x v="4"/>
  </r>
  <r>
    <n v="202408"/>
    <x v="48"/>
    <s v="2024"/>
    <s v="08"/>
    <n v="10015000"/>
    <x v="17"/>
    <x v="6"/>
    <n v="245689"/>
    <n v="660977078"/>
    <n v="245.68899999999999"/>
    <n v="660977.07799999998"/>
    <n v="660.97707800000001"/>
    <x v="4"/>
  </r>
  <r>
    <n v="202408"/>
    <x v="48"/>
    <s v="2024"/>
    <s v="08"/>
    <n v="10014000"/>
    <x v="18"/>
    <x v="0"/>
    <n v="310533"/>
    <n v="148237503"/>
    <n v="310.53300000000002"/>
    <n v="148237.503"/>
    <n v="148.237503"/>
    <x v="4"/>
  </r>
  <r>
    <n v="202408"/>
    <x v="48"/>
    <s v="2024"/>
    <s v="08"/>
    <n v="10014000"/>
    <x v="18"/>
    <x v="1"/>
    <n v="21105"/>
    <n v="45677073"/>
    <n v="21.105"/>
    <n v="45677.072999999997"/>
    <n v="45.677073"/>
    <x v="4"/>
  </r>
  <r>
    <n v="202408"/>
    <x v="48"/>
    <s v="2024"/>
    <s v="08"/>
    <n v="10014000"/>
    <x v="18"/>
    <x v="2"/>
    <n v="32320"/>
    <n v="104532212"/>
    <n v="32.32"/>
    <n v="104532.212"/>
    <n v="104.532212"/>
    <x v="4"/>
  </r>
  <r>
    <n v="202408"/>
    <x v="48"/>
    <s v="2024"/>
    <s v="08"/>
    <n v="10014000"/>
    <x v="18"/>
    <x v="3"/>
    <n v="191365"/>
    <n v="180659434"/>
    <n v="191.36500000000001"/>
    <n v="180659.43400000001"/>
    <n v="180.659434"/>
    <x v="4"/>
  </r>
  <r>
    <n v="202408"/>
    <x v="48"/>
    <s v="2024"/>
    <s v="08"/>
    <n v="10014000"/>
    <x v="18"/>
    <x v="4"/>
    <n v="122295"/>
    <n v="210476025"/>
    <n v="122.295"/>
    <n v="210476.02499999999"/>
    <n v="210.47602499999999"/>
    <x v="4"/>
  </r>
  <r>
    <n v="202408"/>
    <x v="48"/>
    <s v="2024"/>
    <s v="08"/>
    <n v="10014000"/>
    <x v="18"/>
    <x v="5"/>
    <n v="254245"/>
    <n v="288377097"/>
    <n v="254.245"/>
    <n v="288377.09700000001"/>
    <n v="288.37709699999999"/>
    <x v="4"/>
  </r>
  <r>
    <n v="202408"/>
    <x v="48"/>
    <s v="2024"/>
    <s v="08"/>
    <n v="10014000"/>
    <x v="18"/>
    <x v="6"/>
    <n v="121308"/>
    <n v="357914427"/>
    <n v="121.30800000000001"/>
    <n v="357914.42700000003"/>
    <n v="357.91442699999999"/>
    <x v="4"/>
  </r>
  <r>
    <n v="202408"/>
    <x v="48"/>
    <s v="2024"/>
    <s v="08"/>
    <n v="10016000"/>
    <x v="19"/>
    <x v="0"/>
    <n v="147606"/>
    <n v="64236151"/>
    <n v="147.60599999999999"/>
    <n v="64236.150999999998"/>
    <n v="64.236151000000007"/>
    <x v="4"/>
  </r>
  <r>
    <n v="202408"/>
    <x v="48"/>
    <s v="2024"/>
    <s v="08"/>
    <n v="10016000"/>
    <x v="19"/>
    <x v="1"/>
    <n v="9804"/>
    <n v="23261751"/>
    <n v="9.8040000000000003"/>
    <n v="23261.751"/>
    <n v="23.261751"/>
    <x v="4"/>
  </r>
  <r>
    <n v="202408"/>
    <x v="48"/>
    <s v="2024"/>
    <s v="08"/>
    <n v="10016000"/>
    <x v="19"/>
    <x v="2"/>
    <n v="16639"/>
    <n v="50463696"/>
    <n v="16.638999999999999"/>
    <n v="50463.696000000004"/>
    <n v="50.463695999999999"/>
    <x v="4"/>
  </r>
  <r>
    <n v="202408"/>
    <x v="48"/>
    <s v="2024"/>
    <s v="08"/>
    <n v="10016000"/>
    <x v="19"/>
    <x v="3"/>
    <n v="82794"/>
    <n v="98560688"/>
    <n v="82.793999999999997"/>
    <n v="98560.687999999995"/>
    <n v="98.560687999999999"/>
    <x v="4"/>
  </r>
  <r>
    <n v="202408"/>
    <x v="48"/>
    <s v="2024"/>
    <s v="08"/>
    <n v="10016000"/>
    <x v="19"/>
    <x v="4"/>
    <n v="66807"/>
    <n v="114679021"/>
    <n v="66.807000000000002"/>
    <n v="114679.02099999999"/>
    <n v="114.67902100000001"/>
    <x v="4"/>
  </r>
  <r>
    <n v="202408"/>
    <x v="48"/>
    <s v="2024"/>
    <s v="08"/>
    <n v="10016000"/>
    <x v="19"/>
    <x v="5"/>
    <n v="134395"/>
    <n v="143158450"/>
    <n v="134.39500000000001"/>
    <n v="143158.45000000001"/>
    <n v="143.15844999999999"/>
    <x v="4"/>
  </r>
  <r>
    <n v="202408"/>
    <x v="48"/>
    <s v="2024"/>
    <s v="08"/>
    <n v="10016000"/>
    <x v="19"/>
    <x v="6"/>
    <n v="56864"/>
    <n v="154264267"/>
    <n v="56.863999999999997"/>
    <n v="154264.26699999999"/>
    <n v="154.26426699999999"/>
    <x v="4"/>
  </r>
  <r>
    <n v="202408"/>
    <x v="48"/>
    <s v="2024"/>
    <s v="08"/>
    <s v="9002000"/>
    <x v="20"/>
    <x v="0"/>
    <n v="116709"/>
    <n v="64913235"/>
    <n v="116.709"/>
    <n v="64913.235000000001"/>
    <n v="64.913235"/>
    <x v="4"/>
  </r>
  <r>
    <n v="202408"/>
    <x v="48"/>
    <s v="2024"/>
    <s v="08"/>
    <s v="9002000"/>
    <x v="20"/>
    <x v="1"/>
    <n v="7205"/>
    <n v="20154606"/>
    <n v="7.2050000000000001"/>
    <n v="20154.606"/>
    <n v="20.154606000000001"/>
    <x v="4"/>
  </r>
  <r>
    <n v="202408"/>
    <x v="48"/>
    <s v="2024"/>
    <s v="08"/>
    <s v="9002000"/>
    <x v="20"/>
    <x v="2"/>
    <n v="12471"/>
    <n v="40318010"/>
    <n v="12.471"/>
    <n v="40318.01"/>
    <n v="40.318010000000001"/>
    <x v="4"/>
  </r>
  <r>
    <n v="202408"/>
    <x v="48"/>
    <s v="2024"/>
    <s v="08"/>
    <s v="9002000"/>
    <x v="20"/>
    <x v="3"/>
    <n v="55913"/>
    <n v="74289866"/>
    <n v="55.912999999999997"/>
    <n v="74289.865999999995"/>
    <n v="74.289866000000004"/>
    <x v="4"/>
  </r>
  <r>
    <n v="202408"/>
    <x v="48"/>
    <s v="2024"/>
    <s v="08"/>
    <s v="9002000"/>
    <x v="20"/>
    <x v="4"/>
    <n v="52000"/>
    <n v="84243852"/>
    <n v="52"/>
    <n v="84243.851999999999"/>
    <n v="84.243852000000004"/>
    <x v="4"/>
  </r>
  <r>
    <n v="202408"/>
    <x v="48"/>
    <s v="2024"/>
    <s v="08"/>
    <s v="9002000"/>
    <x v="20"/>
    <x v="5"/>
    <n v="132849"/>
    <n v="138584263"/>
    <n v="132.84899999999999"/>
    <n v="138584.26300000001"/>
    <n v="138.58426299999999"/>
    <x v="4"/>
  </r>
  <r>
    <n v="202408"/>
    <x v="48"/>
    <s v="2024"/>
    <s v="08"/>
    <s v="9002000"/>
    <x v="20"/>
    <x v="6"/>
    <n v="46187"/>
    <n v="120123029"/>
    <n v="46.186999999999998"/>
    <n v="120123.02899999999"/>
    <n v="120.123029"/>
    <x v="4"/>
  </r>
  <r>
    <n v="202408"/>
    <x v="48"/>
    <s v="2024"/>
    <s v="08"/>
    <n v="9007000"/>
    <x v="21"/>
    <x v="0"/>
    <n v="38384"/>
    <n v="17964826"/>
    <n v="38.384"/>
    <n v="17964.826000000001"/>
    <n v="17.964825999999999"/>
    <x v="4"/>
  </r>
  <r>
    <n v="202408"/>
    <x v="48"/>
    <s v="2024"/>
    <s v="08"/>
    <n v="9007000"/>
    <x v="21"/>
    <x v="1"/>
    <n v="1603"/>
    <n v="3961146"/>
    <n v="1.603"/>
    <n v="3961.1460000000002"/>
    <n v="3.9611459999999998"/>
    <x v="4"/>
  </r>
  <r>
    <n v="202408"/>
    <x v="48"/>
    <s v="2024"/>
    <s v="08"/>
    <n v="9007000"/>
    <x v="21"/>
    <x v="2"/>
    <n v="2754"/>
    <n v="6739657"/>
    <n v="2.754"/>
    <n v="6739.6570000000002"/>
    <n v="6.7396570000000002"/>
    <x v="4"/>
  </r>
  <r>
    <n v="202408"/>
    <x v="48"/>
    <s v="2024"/>
    <s v="08"/>
    <n v="9007000"/>
    <x v="21"/>
    <x v="3"/>
    <n v="15933"/>
    <n v="16063632"/>
    <n v="15.933"/>
    <n v="16063.632"/>
    <n v="16.063631999999998"/>
    <x v="4"/>
  </r>
  <r>
    <n v="202408"/>
    <x v="48"/>
    <s v="2024"/>
    <s v="08"/>
    <n v="9007000"/>
    <x v="21"/>
    <x v="4"/>
    <n v="11523"/>
    <n v="18319415"/>
    <n v="11.523"/>
    <n v="18319.415000000001"/>
    <n v="18.319414999999999"/>
    <x v="4"/>
  </r>
  <r>
    <n v="202408"/>
    <x v="48"/>
    <s v="2024"/>
    <s v="08"/>
    <n v="9007000"/>
    <x v="21"/>
    <x v="5"/>
    <n v="21556"/>
    <n v="23336106"/>
    <n v="21.556000000000001"/>
    <n v="23336.106"/>
    <n v="23.336106000000001"/>
    <x v="4"/>
  </r>
  <r>
    <n v="202408"/>
    <x v="48"/>
    <s v="2024"/>
    <s v="08"/>
    <n v="9007000"/>
    <x v="21"/>
    <x v="6"/>
    <n v="8295"/>
    <n v="22539815"/>
    <n v="8.2949999999999999"/>
    <n v="22539.814999999999"/>
    <n v="22.539815000000001"/>
    <x v="4"/>
  </r>
  <r>
    <n v="202409"/>
    <x v="49"/>
    <s v="2024"/>
    <s v="09"/>
    <n v="63000000"/>
    <x v="0"/>
    <x v="0"/>
    <n v="14750452"/>
    <n v="8506828706"/>
    <n v="14750.451999999999"/>
    <n v="8506828.7060000002"/>
    <n v="8506.8287060000002"/>
    <x v="4"/>
  </r>
  <r>
    <n v="202409"/>
    <x v="49"/>
    <s v="2024"/>
    <s v="09"/>
    <n v="63000000"/>
    <x v="0"/>
    <x v="1"/>
    <n v="681176"/>
    <n v="2805421087"/>
    <n v="681.17600000000004"/>
    <n v="2805421.0869999998"/>
    <n v="2805.4210870000002"/>
    <x v="4"/>
  </r>
  <r>
    <n v="202409"/>
    <x v="49"/>
    <s v="2024"/>
    <s v="09"/>
    <n v="63000000"/>
    <x v="0"/>
    <x v="2"/>
    <n v="964259"/>
    <n v="4423916287"/>
    <n v="964.25900000000001"/>
    <n v="4423916.2869999995"/>
    <n v="4423.916287"/>
    <x v="4"/>
  </r>
  <r>
    <n v="202409"/>
    <x v="49"/>
    <s v="2024"/>
    <s v="09"/>
    <n v="63000000"/>
    <x v="0"/>
    <x v="3"/>
    <n v="5700246"/>
    <n v="5922972911"/>
    <n v="5700.2460000000001"/>
    <n v="5922972.9110000003"/>
    <n v="5922.9729109999998"/>
    <x v="4"/>
  </r>
  <r>
    <n v="202409"/>
    <x v="49"/>
    <s v="2024"/>
    <s v="09"/>
    <n v="63000000"/>
    <x v="0"/>
    <x v="4"/>
    <n v="4515632"/>
    <n v="13779128937"/>
    <n v="4515.6319999999996"/>
    <n v="13779128.937000001"/>
    <n v="13779.128936999999"/>
    <x v="4"/>
  </r>
  <r>
    <n v="202409"/>
    <x v="49"/>
    <s v="2024"/>
    <s v="09"/>
    <n v="63000000"/>
    <x v="0"/>
    <x v="5"/>
    <n v="10083712"/>
    <n v="14597283305"/>
    <n v="10083.712"/>
    <n v="14597283.305"/>
    <n v="14597.283305000001"/>
    <x v="4"/>
  </r>
  <r>
    <n v="202409"/>
    <x v="49"/>
    <s v="2024"/>
    <s v="09"/>
    <n v="63000000"/>
    <x v="0"/>
    <x v="6"/>
    <n v="4420093"/>
    <n v="16847566737"/>
    <n v="4420.0929999999998"/>
    <n v="16847566.737"/>
    <n v="16847.566737000001"/>
    <x v="4"/>
  </r>
  <r>
    <n v="202409"/>
    <x v="49"/>
    <s v="2024"/>
    <s v="09"/>
    <n v="65000000"/>
    <x v="1"/>
    <x v="0"/>
    <n v="17272670"/>
    <n v="8252724260"/>
    <n v="17272.669999999998"/>
    <n v="8252724.2599999998"/>
    <n v="8252.7242600000009"/>
    <x v="4"/>
  </r>
  <r>
    <n v="202409"/>
    <x v="49"/>
    <s v="2024"/>
    <s v="09"/>
    <n v="65000000"/>
    <x v="1"/>
    <x v="1"/>
    <n v="907056"/>
    <n v="2453297771"/>
    <n v="907.05600000000004"/>
    <n v="2453297.7710000002"/>
    <n v="2453.297771"/>
    <x v="4"/>
  </r>
  <r>
    <n v="202409"/>
    <x v="49"/>
    <s v="2024"/>
    <s v="09"/>
    <n v="65000000"/>
    <x v="1"/>
    <x v="2"/>
    <n v="1297832"/>
    <n v="4090622712"/>
    <n v="1297.8320000000001"/>
    <n v="4090622.7119999998"/>
    <n v="4090.6227119999999"/>
    <x v="4"/>
  </r>
  <r>
    <n v="202409"/>
    <x v="49"/>
    <s v="2024"/>
    <s v="09"/>
    <n v="65000000"/>
    <x v="1"/>
    <x v="3"/>
    <n v="7136164"/>
    <n v="6702109042"/>
    <n v="7136.1639999999998"/>
    <n v="6702109.0420000004"/>
    <n v="6702.109042"/>
    <x v="4"/>
  </r>
  <r>
    <n v="202409"/>
    <x v="49"/>
    <s v="2024"/>
    <s v="09"/>
    <n v="65000000"/>
    <x v="1"/>
    <x v="4"/>
    <n v="5859046"/>
    <n v="14550709022"/>
    <n v="5859.0460000000003"/>
    <n v="14550709.022"/>
    <n v="14550.709021999999"/>
    <x v="4"/>
  </r>
  <r>
    <n v="202409"/>
    <x v="49"/>
    <s v="2024"/>
    <s v="09"/>
    <n v="65000000"/>
    <x v="1"/>
    <x v="5"/>
    <n v="13369807"/>
    <n v="16120379550"/>
    <n v="13369.807000000001"/>
    <n v="16120379.550000001"/>
    <n v="16120.37955"/>
    <x v="4"/>
  </r>
  <r>
    <n v="202409"/>
    <x v="49"/>
    <s v="2024"/>
    <s v="09"/>
    <n v="65000000"/>
    <x v="1"/>
    <x v="6"/>
    <n v="6170885"/>
    <n v="21257028955"/>
    <n v="6170.8850000000002"/>
    <n v="21257028.954999998"/>
    <n v="21257.028955000002"/>
    <x v="4"/>
  </r>
  <r>
    <n v="202409"/>
    <x v="49"/>
    <s v="2024"/>
    <s v="09"/>
    <n v="68000000"/>
    <x v="2"/>
    <x v="0"/>
    <n v="7946491"/>
    <n v="3669985315"/>
    <n v="7946.491"/>
    <n v="3669985.3149999999"/>
    <n v="3669.9853149999999"/>
    <x v="4"/>
  </r>
  <r>
    <n v="202409"/>
    <x v="49"/>
    <s v="2024"/>
    <s v="09"/>
    <n v="68000000"/>
    <x v="2"/>
    <x v="1"/>
    <n v="408416"/>
    <n v="1092045390"/>
    <n v="408.416"/>
    <n v="1092045.3899999999"/>
    <n v="1092.04539"/>
    <x v="4"/>
  </r>
  <r>
    <n v="202409"/>
    <x v="49"/>
    <s v="2024"/>
    <s v="09"/>
    <n v="68000000"/>
    <x v="2"/>
    <x v="2"/>
    <n v="626791"/>
    <n v="1902824661"/>
    <n v="626.79100000000005"/>
    <n v="1902824.6610000001"/>
    <n v="1902.8246610000001"/>
    <x v="4"/>
  </r>
  <r>
    <n v="202409"/>
    <x v="49"/>
    <s v="2024"/>
    <s v="09"/>
    <n v="68000000"/>
    <x v="2"/>
    <x v="3"/>
    <n v="3631250"/>
    <n v="3813595307"/>
    <n v="3631.25"/>
    <n v="3813595.307"/>
    <n v="3813.595307"/>
    <x v="4"/>
  </r>
  <r>
    <n v="202409"/>
    <x v="49"/>
    <s v="2024"/>
    <s v="09"/>
    <n v="68000000"/>
    <x v="2"/>
    <x v="4"/>
    <n v="2666109"/>
    <n v="6322032146"/>
    <n v="2666.1089999999999"/>
    <n v="6322032.1459999997"/>
    <n v="6322.0321459999996"/>
    <x v="4"/>
  </r>
  <r>
    <n v="202409"/>
    <x v="49"/>
    <s v="2024"/>
    <s v="09"/>
    <n v="68000000"/>
    <x v="2"/>
    <x v="5"/>
    <n v="5935474"/>
    <n v="7947833790"/>
    <n v="5935.4740000000002"/>
    <n v="7947833.79"/>
    <n v="7947.8337899999997"/>
    <x v="4"/>
  </r>
  <r>
    <n v="202409"/>
    <x v="49"/>
    <s v="2024"/>
    <s v="09"/>
    <n v="68000000"/>
    <x v="2"/>
    <x v="6"/>
    <n v="2921141"/>
    <n v="8868819638"/>
    <n v="2921.1410000000001"/>
    <n v="8868819.6380000003"/>
    <n v="8868.8196380000009"/>
    <x v="4"/>
  </r>
  <r>
    <n v="202409"/>
    <x v="49"/>
    <s v="2024"/>
    <s v="09"/>
    <n v="10004000"/>
    <x v="3"/>
    <x v="0"/>
    <n v="2312576"/>
    <n v="1132954870"/>
    <n v="2312.576"/>
    <n v="1132954.8700000001"/>
    <n v="1132.95487"/>
    <x v="4"/>
  </r>
  <r>
    <n v="202409"/>
    <x v="49"/>
    <s v="2024"/>
    <s v="09"/>
    <n v="10004000"/>
    <x v="3"/>
    <x v="1"/>
    <n v="114532"/>
    <n v="334977594"/>
    <n v="114.532"/>
    <n v="334977.59399999998"/>
    <n v="334.97759400000001"/>
    <x v="4"/>
  </r>
  <r>
    <n v="202409"/>
    <x v="49"/>
    <s v="2024"/>
    <s v="09"/>
    <n v="10004000"/>
    <x v="3"/>
    <x v="2"/>
    <n v="176960"/>
    <n v="633482650"/>
    <n v="176.96"/>
    <n v="633482.65"/>
    <n v="633.48265000000004"/>
    <x v="4"/>
  </r>
  <r>
    <n v="202409"/>
    <x v="49"/>
    <s v="2024"/>
    <s v="09"/>
    <n v="10004000"/>
    <x v="3"/>
    <x v="3"/>
    <n v="1005591"/>
    <n v="1147610600"/>
    <n v="1005.591"/>
    <n v="1147610.6000000001"/>
    <n v="1147.6106"/>
    <x v="4"/>
  </r>
  <r>
    <n v="202409"/>
    <x v="49"/>
    <s v="2024"/>
    <s v="09"/>
    <n v="10004000"/>
    <x v="3"/>
    <x v="4"/>
    <n v="756274"/>
    <n v="2017211036"/>
    <n v="756.274"/>
    <n v="2017211.0360000001"/>
    <n v="2017.2110359999999"/>
    <x v="4"/>
  </r>
  <r>
    <n v="202409"/>
    <x v="49"/>
    <s v="2024"/>
    <s v="09"/>
    <n v="10004000"/>
    <x v="3"/>
    <x v="5"/>
    <n v="1672533"/>
    <n v="2232892747"/>
    <n v="1672.5329999999999"/>
    <n v="2232892.747"/>
    <n v="2232.8927469999999"/>
    <x v="4"/>
  </r>
  <r>
    <n v="202409"/>
    <x v="49"/>
    <s v="2024"/>
    <s v="09"/>
    <n v="10004000"/>
    <x v="3"/>
    <x v="6"/>
    <n v="843979"/>
    <n v="2958317555"/>
    <n v="843.97900000000004"/>
    <n v="2958317.5550000002"/>
    <n v="2958.3175550000001"/>
    <x v="4"/>
  </r>
  <r>
    <n v="202409"/>
    <x v="49"/>
    <s v="2024"/>
    <s v="09"/>
    <n v="10018000"/>
    <x v="4"/>
    <x v="0"/>
    <n v="2163759"/>
    <n v="1061301411"/>
    <n v="2163.759"/>
    <n v="1061301.4110000001"/>
    <n v="1061.3014109999999"/>
    <x v="4"/>
  </r>
  <r>
    <n v="202409"/>
    <x v="49"/>
    <s v="2024"/>
    <s v="09"/>
    <n v="10018000"/>
    <x v="4"/>
    <x v="1"/>
    <n v="99098"/>
    <n v="301860196"/>
    <n v="99.097999999999999"/>
    <n v="301860.196"/>
    <n v="301.86019599999997"/>
    <x v="4"/>
  </r>
  <r>
    <n v="202409"/>
    <x v="49"/>
    <s v="2024"/>
    <s v="09"/>
    <n v="10018000"/>
    <x v="4"/>
    <x v="2"/>
    <n v="163764"/>
    <n v="597026055"/>
    <n v="163.76400000000001"/>
    <n v="597026.05500000005"/>
    <n v="597.02605500000004"/>
    <x v="4"/>
  </r>
  <r>
    <n v="202409"/>
    <x v="49"/>
    <s v="2024"/>
    <s v="09"/>
    <n v="10018000"/>
    <x v="4"/>
    <x v="3"/>
    <n v="853293"/>
    <n v="959923870"/>
    <n v="853.29300000000001"/>
    <n v="959923.87"/>
    <n v="959.92386999999997"/>
    <x v="4"/>
  </r>
  <r>
    <n v="202409"/>
    <x v="49"/>
    <s v="2024"/>
    <s v="09"/>
    <n v="10018000"/>
    <x v="4"/>
    <x v="4"/>
    <n v="698717"/>
    <n v="1943100710"/>
    <n v="698.71699999999998"/>
    <n v="1943100.71"/>
    <n v="1943.1007099999999"/>
    <x v="4"/>
  </r>
  <r>
    <n v="202409"/>
    <x v="49"/>
    <s v="2024"/>
    <s v="09"/>
    <n v="10018000"/>
    <x v="4"/>
    <x v="5"/>
    <n v="1593536"/>
    <n v="2155079484"/>
    <n v="1593.5360000000001"/>
    <n v="2155079.4840000002"/>
    <n v="2155.0794839999999"/>
    <x v="4"/>
  </r>
  <r>
    <n v="202409"/>
    <x v="49"/>
    <s v="2024"/>
    <s v="09"/>
    <n v="10018000"/>
    <x v="4"/>
    <x v="6"/>
    <n v="757846"/>
    <n v="2241148261"/>
    <n v="757.846"/>
    <n v="2241148.2609999999"/>
    <n v="2241.1482609999998"/>
    <x v="4"/>
  </r>
  <r>
    <n v="202409"/>
    <x v="49"/>
    <s v="2024"/>
    <s v="09"/>
    <n v="10005000"/>
    <x v="5"/>
    <x v="0"/>
    <n v="1149966"/>
    <n v="517997834"/>
    <n v="1149.9659999999999"/>
    <n v="517997.83399999997"/>
    <n v="517.99783400000001"/>
    <x v="4"/>
  </r>
  <r>
    <n v="202409"/>
    <x v="49"/>
    <s v="2024"/>
    <s v="09"/>
    <n v="10005000"/>
    <x v="5"/>
    <x v="1"/>
    <n v="69314"/>
    <n v="168342797"/>
    <n v="69.313999999999993"/>
    <n v="168342.79699999999"/>
    <n v="168.34279699999999"/>
    <x v="4"/>
  </r>
  <r>
    <n v="202409"/>
    <x v="49"/>
    <s v="2024"/>
    <s v="09"/>
    <n v="10005000"/>
    <x v="5"/>
    <x v="2"/>
    <n v="100109"/>
    <n v="304463954"/>
    <n v="100.10899999999999"/>
    <n v="304463.95400000003"/>
    <n v="304.463954"/>
    <x v="4"/>
  </r>
  <r>
    <n v="202409"/>
    <x v="49"/>
    <s v="2024"/>
    <s v="09"/>
    <n v="10005000"/>
    <x v="5"/>
    <x v="3"/>
    <n v="649757"/>
    <n v="654943472"/>
    <n v="649.75699999999995"/>
    <n v="654943.47199999995"/>
    <n v="654.94347200000004"/>
    <x v="4"/>
  </r>
  <r>
    <n v="202409"/>
    <x v="49"/>
    <s v="2024"/>
    <s v="09"/>
    <n v="10005000"/>
    <x v="5"/>
    <x v="4"/>
    <n v="426111"/>
    <n v="951696409"/>
    <n v="426.11099999999999"/>
    <n v="951696.40899999999"/>
    <n v="951.69640900000002"/>
    <x v="4"/>
  </r>
  <r>
    <n v="202409"/>
    <x v="49"/>
    <s v="2024"/>
    <s v="09"/>
    <n v="10005000"/>
    <x v="5"/>
    <x v="5"/>
    <n v="888676"/>
    <n v="1092592108"/>
    <n v="888.67600000000004"/>
    <n v="1092592.108"/>
    <n v="1092.5921080000001"/>
    <x v="4"/>
  </r>
  <r>
    <n v="202409"/>
    <x v="49"/>
    <s v="2024"/>
    <s v="09"/>
    <n v="10005000"/>
    <x v="5"/>
    <x v="6"/>
    <n v="502856"/>
    <n v="1336857521"/>
    <n v="502.85599999999999"/>
    <n v="1336857.5209999999"/>
    <n v="1336.8575209999999"/>
    <x v="4"/>
  </r>
  <r>
    <n v="202409"/>
    <x v="49"/>
    <s v="2024"/>
    <s v="09"/>
    <n v="66000000"/>
    <x v="6"/>
    <x v="0"/>
    <n v="10137131"/>
    <n v="5241025127"/>
    <n v="10137.130999999999"/>
    <n v="5241025.1270000003"/>
    <n v="5241.0251269999999"/>
    <x v="4"/>
  </r>
  <r>
    <n v="202409"/>
    <x v="49"/>
    <s v="2024"/>
    <s v="09"/>
    <n v="66000000"/>
    <x v="6"/>
    <x v="1"/>
    <n v="559492"/>
    <n v="1526120323"/>
    <n v="559.49199999999996"/>
    <n v="1526120.3230000001"/>
    <n v="1526.1203230000001"/>
    <x v="4"/>
  </r>
  <r>
    <n v="202409"/>
    <x v="49"/>
    <s v="2024"/>
    <s v="09"/>
    <n v="66000000"/>
    <x v="6"/>
    <x v="2"/>
    <n v="816501"/>
    <n v="2568039006"/>
    <n v="816.50099999999998"/>
    <n v="2568039.0060000001"/>
    <n v="2568.039006"/>
    <x v="4"/>
  </r>
  <r>
    <n v="202409"/>
    <x v="49"/>
    <s v="2024"/>
    <s v="09"/>
    <n v="66000000"/>
    <x v="6"/>
    <x v="3"/>
    <n v="4765565"/>
    <n v="5022032332"/>
    <n v="4765.5649999999996"/>
    <n v="5022032.3320000004"/>
    <n v="5022.0323319999998"/>
    <x v="4"/>
  </r>
  <r>
    <n v="202409"/>
    <x v="49"/>
    <s v="2024"/>
    <s v="09"/>
    <n v="66000000"/>
    <x v="6"/>
    <x v="4"/>
    <n v="3279598"/>
    <n v="8565040510"/>
    <n v="3279.598"/>
    <n v="8565040.5099999998"/>
    <n v="8565.0405100000007"/>
    <x v="4"/>
  </r>
  <r>
    <n v="202409"/>
    <x v="49"/>
    <s v="2024"/>
    <s v="09"/>
    <n v="66000000"/>
    <x v="6"/>
    <x v="5"/>
    <n v="7608993"/>
    <n v="11463518580"/>
    <n v="7608.9930000000004"/>
    <n v="11463518.58"/>
    <n v="11463.51858"/>
    <x v="4"/>
  </r>
  <r>
    <n v="202409"/>
    <x v="49"/>
    <s v="2024"/>
    <s v="09"/>
    <n v="66000000"/>
    <x v="6"/>
    <x v="6"/>
    <n v="3585866"/>
    <n v="11528778541"/>
    <n v="3585.866"/>
    <n v="11528778.540999999"/>
    <n v="11528.778541"/>
    <x v="4"/>
  </r>
  <r>
    <n v="202409"/>
    <x v="49"/>
    <s v="2024"/>
    <s v="09"/>
    <n v="10007000"/>
    <x v="7"/>
    <x v="0"/>
    <n v="2277884"/>
    <n v="1082094016"/>
    <n v="2277.884"/>
    <n v="1082094.0160000001"/>
    <n v="1082.094016"/>
    <x v="4"/>
  </r>
  <r>
    <n v="202409"/>
    <x v="49"/>
    <s v="2024"/>
    <s v="09"/>
    <n v="10007000"/>
    <x v="7"/>
    <x v="1"/>
    <n v="158497"/>
    <n v="355071548"/>
    <n v="158.49700000000001"/>
    <n v="355071.54800000001"/>
    <n v="355.07154800000001"/>
    <x v="4"/>
  </r>
  <r>
    <n v="202409"/>
    <x v="49"/>
    <s v="2024"/>
    <s v="09"/>
    <n v="10007000"/>
    <x v="7"/>
    <x v="2"/>
    <n v="210531"/>
    <n v="597469813"/>
    <n v="210.53100000000001"/>
    <n v="597469.81299999997"/>
    <n v="597.46981300000004"/>
    <x v="4"/>
  </r>
  <r>
    <n v="202409"/>
    <x v="49"/>
    <s v="2024"/>
    <s v="09"/>
    <n v="10007000"/>
    <x v="7"/>
    <x v="3"/>
    <n v="1327781"/>
    <n v="1427386495"/>
    <n v="1327.7809999999999"/>
    <n v="1427386.4950000001"/>
    <n v="1427.386495"/>
    <x v="4"/>
  </r>
  <r>
    <n v="202409"/>
    <x v="49"/>
    <s v="2024"/>
    <s v="09"/>
    <n v="10007000"/>
    <x v="7"/>
    <x v="4"/>
    <n v="824245"/>
    <n v="1925346783"/>
    <n v="824.245"/>
    <n v="1925346.7830000001"/>
    <n v="1925.346783"/>
    <x v="4"/>
  </r>
  <r>
    <n v="202409"/>
    <x v="49"/>
    <s v="2024"/>
    <s v="09"/>
    <n v="10007000"/>
    <x v="7"/>
    <x v="5"/>
    <n v="1852211"/>
    <n v="2482643617"/>
    <n v="1852.211"/>
    <n v="2482643.6170000001"/>
    <n v="2482.6436170000002"/>
    <x v="4"/>
  </r>
  <r>
    <n v="202409"/>
    <x v="49"/>
    <s v="2024"/>
    <s v="09"/>
    <n v="10007000"/>
    <x v="7"/>
    <x v="6"/>
    <n v="976153"/>
    <n v="3236689619"/>
    <n v="976.15300000000002"/>
    <n v="3236689.6189999999"/>
    <n v="3236.6896190000002"/>
    <x v="4"/>
  </r>
  <r>
    <n v="202409"/>
    <x v="49"/>
    <s v="2024"/>
    <s v="09"/>
    <n v="10008000"/>
    <x v="8"/>
    <x v="0"/>
    <n v="743321"/>
    <n v="351754409"/>
    <n v="743.32100000000003"/>
    <n v="351754.40899999999"/>
    <n v="351.75440900000001"/>
    <x v="4"/>
  </r>
  <r>
    <n v="202409"/>
    <x v="49"/>
    <s v="2024"/>
    <s v="09"/>
    <n v="10008000"/>
    <x v="8"/>
    <x v="1"/>
    <n v="49465"/>
    <n v="118446404"/>
    <n v="49.465000000000003"/>
    <n v="118446.40399999999"/>
    <n v="118.446404"/>
    <x v="4"/>
  </r>
  <r>
    <n v="202409"/>
    <x v="49"/>
    <s v="2024"/>
    <s v="09"/>
    <n v="10008000"/>
    <x v="8"/>
    <x v="2"/>
    <n v="70281"/>
    <n v="192681452"/>
    <n v="70.281000000000006"/>
    <n v="192681.45199999999"/>
    <n v="192.68145200000001"/>
    <x v="4"/>
  </r>
  <r>
    <n v="202409"/>
    <x v="49"/>
    <s v="2024"/>
    <s v="09"/>
    <n v="10008000"/>
    <x v="8"/>
    <x v="3"/>
    <n v="458467"/>
    <n v="500404610"/>
    <n v="458.46699999999998"/>
    <n v="500404.61"/>
    <n v="500.40460999999999"/>
    <x v="4"/>
  </r>
  <r>
    <n v="202409"/>
    <x v="49"/>
    <s v="2024"/>
    <s v="09"/>
    <n v="10008000"/>
    <x v="8"/>
    <x v="4"/>
    <n v="289497"/>
    <n v="627894564"/>
    <n v="289.49700000000001"/>
    <n v="627894.56400000001"/>
    <n v="627.89456399999995"/>
    <x v="4"/>
  </r>
  <r>
    <n v="202409"/>
    <x v="49"/>
    <s v="2024"/>
    <s v="09"/>
    <n v="10008000"/>
    <x v="8"/>
    <x v="5"/>
    <n v="617992"/>
    <n v="802363660"/>
    <n v="617.99199999999996"/>
    <n v="802363.66"/>
    <n v="802.36365999999998"/>
    <x v="4"/>
  </r>
  <r>
    <n v="202409"/>
    <x v="49"/>
    <s v="2024"/>
    <s v="09"/>
    <n v="10008000"/>
    <x v="8"/>
    <x v="6"/>
    <n v="328148"/>
    <n v="992789950"/>
    <n v="328.14800000000002"/>
    <n v="992789.95"/>
    <n v="992.78994999999998"/>
    <x v="4"/>
  </r>
  <r>
    <n v="202409"/>
    <x v="49"/>
    <s v="2024"/>
    <s v="09"/>
    <n v="10009000"/>
    <x v="9"/>
    <x v="0"/>
    <n v="917153"/>
    <n v="420890952"/>
    <n v="917.15300000000002"/>
    <n v="420890.95199999999"/>
    <n v="420.89095200000003"/>
    <x v="4"/>
  </r>
  <r>
    <n v="202409"/>
    <x v="49"/>
    <s v="2024"/>
    <s v="09"/>
    <n v="10009000"/>
    <x v="9"/>
    <x v="1"/>
    <n v="69448"/>
    <n v="164318136"/>
    <n v="69.447999999999993"/>
    <n v="164318.136"/>
    <n v="164.31813600000001"/>
    <x v="4"/>
  </r>
  <r>
    <n v="202409"/>
    <x v="49"/>
    <s v="2024"/>
    <s v="09"/>
    <n v="10009000"/>
    <x v="9"/>
    <x v="2"/>
    <n v="93042"/>
    <n v="260237675"/>
    <n v="93.042000000000002"/>
    <n v="260237.67499999999"/>
    <n v="260.23767500000002"/>
    <x v="4"/>
  </r>
  <r>
    <n v="202409"/>
    <x v="49"/>
    <s v="2024"/>
    <s v="09"/>
    <n v="10009000"/>
    <x v="9"/>
    <x v="3"/>
    <n v="626744"/>
    <n v="669000124"/>
    <n v="626.74400000000003"/>
    <n v="669000.12399999995"/>
    <n v="669.00012400000003"/>
    <x v="4"/>
  </r>
  <r>
    <n v="202409"/>
    <x v="49"/>
    <s v="2024"/>
    <s v="09"/>
    <n v="10009000"/>
    <x v="9"/>
    <x v="4"/>
    <n v="365147"/>
    <n v="781295354"/>
    <n v="365.14699999999999"/>
    <n v="781295.35400000005"/>
    <n v="781.29535399999997"/>
    <x v="4"/>
  </r>
  <r>
    <n v="202409"/>
    <x v="49"/>
    <s v="2024"/>
    <s v="09"/>
    <n v="10009000"/>
    <x v="9"/>
    <x v="5"/>
    <n v="774246"/>
    <n v="992935199"/>
    <n v="774.24599999999998"/>
    <n v="992935.19900000002"/>
    <n v="992.93519900000001"/>
    <x v="4"/>
  </r>
  <r>
    <n v="202409"/>
    <x v="49"/>
    <s v="2024"/>
    <s v="09"/>
    <n v="10009000"/>
    <x v="9"/>
    <x v="6"/>
    <n v="405704"/>
    <n v="1252475995"/>
    <n v="405.70400000000001"/>
    <n v="1252475.9950000001"/>
    <n v="1252.475995"/>
    <x v="4"/>
  </r>
  <r>
    <n v="202409"/>
    <x v="49"/>
    <s v="2024"/>
    <s v="09"/>
    <n v="10010000"/>
    <x v="10"/>
    <x v="0"/>
    <n v="650143"/>
    <n v="296057306"/>
    <n v="650.14300000000003"/>
    <n v="296057.30599999998"/>
    <n v="296.05730599999998"/>
    <x v="4"/>
  </r>
  <r>
    <n v="202409"/>
    <x v="49"/>
    <s v="2024"/>
    <s v="09"/>
    <n v="10010000"/>
    <x v="10"/>
    <x v="1"/>
    <n v="47840"/>
    <n v="104907551"/>
    <n v="47.84"/>
    <n v="104907.55100000001"/>
    <n v="104.907551"/>
    <x v="4"/>
  </r>
  <r>
    <n v="202409"/>
    <x v="49"/>
    <s v="2024"/>
    <s v="09"/>
    <n v="10010000"/>
    <x v="10"/>
    <x v="2"/>
    <n v="65869"/>
    <n v="168882713"/>
    <n v="65.869"/>
    <n v="168882.71299999999"/>
    <n v="168.882713"/>
    <x v="4"/>
  </r>
  <r>
    <n v="202409"/>
    <x v="49"/>
    <s v="2024"/>
    <s v="09"/>
    <n v="10010000"/>
    <x v="10"/>
    <x v="3"/>
    <n v="458717"/>
    <n v="456991654"/>
    <n v="458.71699999999998"/>
    <n v="456991.65399999998"/>
    <n v="456.99165399999998"/>
    <x v="4"/>
  </r>
  <r>
    <n v="202409"/>
    <x v="49"/>
    <s v="2024"/>
    <s v="09"/>
    <n v="10010000"/>
    <x v="10"/>
    <x v="4"/>
    <n v="267949"/>
    <n v="520105337"/>
    <n v="267.94900000000001"/>
    <n v="520105.337"/>
    <n v="520.10533699999996"/>
    <x v="4"/>
  </r>
  <r>
    <n v="202409"/>
    <x v="49"/>
    <s v="2024"/>
    <s v="09"/>
    <n v="10010000"/>
    <x v="10"/>
    <x v="5"/>
    <n v="583232"/>
    <n v="753140569"/>
    <n v="583.23199999999997"/>
    <n v="753140.56900000002"/>
    <n v="753.14056900000003"/>
    <x v="4"/>
  </r>
  <r>
    <n v="202409"/>
    <x v="49"/>
    <s v="2024"/>
    <s v="09"/>
    <n v="10010000"/>
    <x v="10"/>
    <x v="6"/>
    <n v="298089"/>
    <n v="899975851"/>
    <n v="298.089"/>
    <n v="899975.85100000002"/>
    <n v="899.97585100000003"/>
    <x v="4"/>
  </r>
  <r>
    <n v="202409"/>
    <x v="49"/>
    <s v="2024"/>
    <s v="09"/>
    <n v="10020000"/>
    <x v="11"/>
    <x v="0"/>
    <n v="650376"/>
    <n v="306449837"/>
    <n v="650.37599999999998"/>
    <n v="306449.837"/>
    <n v="306.449837"/>
    <x v="4"/>
  </r>
  <r>
    <n v="202409"/>
    <x v="49"/>
    <s v="2024"/>
    <s v="09"/>
    <n v="10020000"/>
    <x v="11"/>
    <x v="1"/>
    <n v="41415"/>
    <n v="110065011"/>
    <n v="41.414999999999999"/>
    <n v="110065.011"/>
    <n v="110.065011"/>
    <x v="4"/>
  </r>
  <r>
    <n v="202409"/>
    <x v="49"/>
    <s v="2024"/>
    <s v="09"/>
    <n v="10020000"/>
    <x v="11"/>
    <x v="2"/>
    <n v="61678"/>
    <n v="172024400"/>
    <n v="61.677999999999997"/>
    <n v="172024.4"/>
    <n v="172.02440000000001"/>
    <x v="4"/>
  </r>
  <r>
    <n v="202409"/>
    <x v="49"/>
    <s v="2024"/>
    <s v="09"/>
    <n v="10020000"/>
    <x v="11"/>
    <x v="3"/>
    <n v="345501"/>
    <n v="366915050"/>
    <n v="345.50099999999998"/>
    <n v="366915.05"/>
    <n v="366.91505000000001"/>
    <x v="4"/>
  </r>
  <r>
    <n v="202409"/>
    <x v="49"/>
    <s v="2024"/>
    <s v="09"/>
    <n v="10020000"/>
    <x v="11"/>
    <x v="4"/>
    <n v="231156"/>
    <n v="558027062"/>
    <n v="231.15600000000001"/>
    <n v="558027.06200000003"/>
    <n v="558.027062"/>
    <x v="4"/>
  </r>
  <r>
    <n v="202409"/>
    <x v="49"/>
    <s v="2024"/>
    <s v="09"/>
    <n v="10020000"/>
    <x v="11"/>
    <x v="5"/>
    <n v="561412"/>
    <n v="780111910"/>
    <n v="561.41200000000003"/>
    <n v="780111.91"/>
    <n v="780.11190999999997"/>
    <x v="4"/>
  </r>
  <r>
    <n v="202409"/>
    <x v="49"/>
    <s v="2024"/>
    <s v="09"/>
    <n v="10020000"/>
    <x v="11"/>
    <x v="6"/>
    <n v="260100"/>
    <n v="892766820"/>
    <n v="260.10000000000002"/>
    <n v="892766.82"/>
    <n v="892.76682000000005"/>
    <x v="4"/>
  </r>
  <r>
    <n v="202409"/>
    <x v="49"/>
    <s v="2024"/>
    <s v="09"/>
    <n v="67000000"/>
    <x v="12"/>
    <x v="0"/>
    <n v="4776472"/>
    <n v="2234296706"/>
    <n v="4776.4719999999998"/>
    <n v="2234296.7059999998"/>
    <n v="2234.2967060000001"/>
    <x v="4"/>
  </r>
  <r>
    <n v="202409"/>
    <x v="49"/>
    <s v="2024"/>
    <s v="09"/>
    <n v="67000000"/>
    <x v="12"/>
    <x v="1"/>
    <n v="294358"/>
    <n v="697137798"/>
    <n v="294.358"/>
    <n v="697137.79799999995"/>
    <n v="697.13779799999998"/>
    <x v="4"/>
  </r>
  <r>
    <n v="202409"/>
    <x v="49"/>
    <s v="2024"/>
    <s v="09"/>
    <n v="67000000"/>
    <x v="12"/>
    <x v="2"/>
    <n v="476696"/>
    <n v="1372571955"/>
    <n v="476.69600000000003"/>
    <n v="1372571.9550000001"/>
    <n v="1372.5719549999999"/>
    <x v="4"/>
  </r>
  <r>
    <n v="202409"/>
    <x v="49"/>
    <s v="2024"/>
    <s v="09"/>
    <n v="67000000"/>
    <x v="12"/>
    <x v="3"/>
    <n v="2549029"/>
    <n v="2620207702"/>
    <n v="2549.029"/>
    <n v="2620207.702"/>
    <n v="2620.2077020000002"/>
    <x v="4"/>
  </r>
  <r>
    <n v="202409"/>
    <x v="49"/>
    <s v="2024"/>
    <s v="09"/>
    <n v="67000000"/>
    <x v="12"/>
    <x v="4"/>
    <n v="1685202"/>
    <n v="3836505878"/>
    <n v="1685.202"/>
    <n v="3836505.878"/>
    <n v="3836.5058779999999"/>
    <x v="4"/>
  </r>
  <r>
    <n v="202409"/>
    <x v="49"/>
    <s v="2024"/>
    <s v="09"/>
    <n v="67000000"/>
    <x v="12"/>
    <x v="5"/>
    <n v="4040615"/>
    <n v="5079828654"/>
    <n v="4040.6149999999998"/>
    <n v="5079828.6540000001"/>
    <n v="5079.8286539999999"/>
    <x v="4"/>
  </r>
  <r>
    <n v="202409"/>
    <x v="49"/>
    <s v="2024"/>
    <s v="09"/>
    <n v="67000000"/>
    <x v="12"/>
    <x v="6"/>
    <n v="2014085"/>
    <n v="6480471801"/>
    <n v="2014.085"/>
    <n v="6480471.801"/>
    <n v="6480.4718009999997"/>
    <x v="4"/>
  </r>
  <r>
    <n v="202409"/>
    <x v="49"/>
    <s v="2024"/>
    <s v="09"/>
    <n v="64000000"/>
    <x v="13"/>
    <x v="0"/>
    <n v="7539517"/>
    <n v="3932226328"/>
    <n v="7539.5169999999998"/>
    <n v="3932226.3280000002"/>
    <n v="3932.2263280000002"/>
    <x v="4"/>
  </r>
  <r>
    <n v="202409"/>
    <x v="49"/>
    <s v="2024"/>
    <s v="09"/>
    <n v="64000000"/>
    <x v="13"/>
    <x v="1"/>
    <n v="429446"/>
    <n v="1074598267"/>
    <n v="429.44600000000003"/>
    <n v="1074598.267"/>
    <n v="1074.5982670000001"/>
    <x v="4"/>
  </r>
  <r>
    <n v="202409"/>
    <x v="49"/>
    <s v="2024"/>
    <s v="09"/>
    <n v="64000000"/>
    <x v="13"/>
    <x v="2"/>
    <n v="717342"/>
    <n v="2155708956"/>
    <n v="717.34199999999998"/>
    <n v="2155708.9559999998"/>
    <n v="2155.7089559999999"/>
    <x v="4"/>
  </r>
  <r>
    <n v="202409"/>
    <x v="49"/>
    <s v="2024"/>
    <s v="09"/>
    <n v="64000000"/>
    <x v="13"/>
    <x v="3"/>
    <n v="3838328"/>
    <n v="3859522492"/>
    <n v="3838.328"/>
    <n v="3859522.4920000001"/>
    <n v="3859.5224920000001"/>
    <x v="4"/>
  </r>
  <r>
    <n v="202409"/>
    <x v="49"/>
    <s v="2024"/>
    <s v="09"/>
    <n v="64000000"/>
    <x v="13"/>
    <x v="4"/>
    <n v="2763419"/>
    <n v="6767492989"/>
    <n v="2763.4189999999999"/>
    <n v="6767492.9890000001"/>
    <n v="6767.4929890000003"/>
    <x v="4"/>
  </r>
  <r>
    <n v="202409"/>
    <x v="49"/>
    <s v="2024"/>
    <s v="09"/>
    <n v="64000000"/>
    <x v="13"/>
    <x v="5"/>
    <n v="6442789"/>
    <n v="8430850507"/>
    <n v="6442.7889999999998"/>
    <n v="8430850.5069999993"/>
    <n v="8430.8505069999992"/>
    <x v="4"/>
  </r>
  <r>
    <n v="202409"/>
    <x v="49"/>
    <s v="2024"/>
    <s v="09"/>
    <n v="64000000"/>
    <x v="13"/>
    <x v="6"/>
    <n v="2999034"/>
    <n v="9626443916"/>
    <n v="2999.0340000000001"/>
    <n v="9626443.9159999993"/>
    <n v="9626.4439160000002"/>
    <x v="4"/>
  </r>
  <r>
    <n v="202409"/>
    <x v="49"/>
    <s v="2024"/>
    <s v="09"/>
    <n v="10013000"/>
    <x v="14"/>
    <x v="0"/>
    <n v="1120751"/>
    <n v="532701932"/>
    <n v="1120.751"/>
    <n v="532701.93200000003"/>
    <n v="532.70193200000006"/>
    <x v="4"/>
  </r>
  <r>
    <n v="202409"/>
    <x v="49"/>
    <s v="2024"/>
    <s v="09"/>
    <n v="10013000"/>
    <x v="14"/>
    <x v="1"/>
    <n v="76916"/>
    <n v="167329034"/>
    <n v="76.915999999999997"/>
    <n v="167329.03400000001"/>
    <n v="167.32903400000001"/>
    <x v="4"/>
  </r>
  <r>
    <n v="202409"/>
    <x v="49"/>
    <s v="2024"/>
    <s v="09"/>
    <n v="10013000"/>
    <x v="14"/>
    <x v="2"/>
    <n v="121891"/>
    <n v="326263093"/>
    <n v="121.89100000000001"/>
    <n v="326263.09299999999"/>
    <n v="326.26309300000003"/>
    <x v="4"/>
  </r>
  <r>
    <n v="202409"/>
    <x v="49"/>
    <s v="2024"/>
    <s v="09"/>
    <n v="10013000"/>
    <x v="14"/>
    <x v="3"/>
    <n v="759314"/>
    <n v="756633213"/>
    <n v="759.31399999999996"/>
    <n v="756633.21299999999"/>
    <n v="756.63321299999996"/>
    <x v="4"/>
  </r>
  <r>
    <n v="202409"/>
    <x v="49"/>
    <s v="2024"/>
    <s v="09"/>
    <n v="10013000"/>
    <x v="14"/>
    <x v="4"/>
    <n v="479188"/>
    <n v="960602922"/>
    <n v="479.18799999999999"/>
    <n v="960602.92200000002"/>
    <n v="960.60292200000004"/>
    <x v="4"/>
  </r>
  <r>
    <n v="202409"/>
    <x v="49"/>
    <s v="2024"/>
    <s v="09"/>
    <n v="10013000"/>
    <x v="14"/>
    <x v="5"/>
    <n v="1019319"/>
    <n v="1241417092"/>
    <n v="1019.319"/>
    <n v="1241417.0919999999"/>
    <n v="1241.4170919999999"/>
    <x v="4"/>
  </r>
  <r>
    <n v="202409"/>
    <x v="49"/>
    <s v="2024"/>
    <s v="09"/>
    <n v="10013000"/>
    <x v="14"/>
    <x v="6"/>
    <n v="552830"/>
    <n v="1804434652"/>
    <n v="552.83000000000004"/>
    <n v="1804434.652"/>
    <n v="1804.4346519999999"/>
    <x v="4"/>
  </r>
  <r>
    <n v="202409"/>
    <x v="49"/>
    <s v="2024"/>
    <s v="09"/>
    <n v="10017000"/>
    <x v="15"/>
    <x v="0"/>
    <n v="1011870"/>
    <n v="475121263"/>
    <n v="1011.87"/>
    <n v="475121.26299999998"/>
    <n v="475.121263"/>
    <x v="4"/>
  </r>
  <r>
    <n v="202409"/>
    <x v="49"/>
    <s v="2024"/>
    <s v="09"/>
    <n v="10017000"/>
    <x v="15"/>
    <x v="1"/>
    <n v="61913"/>
    <n v="144379421"/>
    <n v="61.912999999999997"/>
    <n v="144379.421"/>
    <n v="144.37942100000001"/>
    <x v="4"/>
  </r>
  <r>
    <n v="202409"/>
    <x v="49"/>
    <s v="2024"/>
    <s v="09"/>
    <n v="10017000"/>
    <x v="15"/>
    <x v="2"/>
    <n v="81073"/>
    <n v="253553409"/>
    <n v="81.072999999999993"/>
    <n v="253553.40900000001"/>
    <n v="253.55340899999999"/>
    <x v="4"/>
  </r>
  <r>
    <n v="202409"/>
    <x v="49"/>
    <s v="2024"/>
    <s v="09"/>
    <n v="10017000"/>
    <x v="15"/>
    <x v="3"/>
    <n v="512506"/>
    <n v="471837721"/>
    <n v="512.50599999999997"/>
    <n v="471837.72100000002"/>
    <n v="471.83772099999999"/>
    <x v="4"/>
  </r>
  <r>
    <n v="202409"/>
    <x v="49"/>
    <s v="2024"/>
    <s v="09"/>
    <n v="10017000"/>
    <x v="15"/>
    <x v="4"/>
    <n v="385816"/>
    <n v="822834050"/>
    <n v="385.81599999999997"/>
    <n v="822834.05"/>
    <n v="822.83405000000005"/>
    <x v="4"/>
  </r>
  <r>
    <n v="202409"/>
    <x v="49"/>
    <s v="2024"/>
    <s v="09"/>
    <n v="10017000"/>
    <x v="15"/>
    <x v="5"/>
    <n v="856434"/>
    <n v="953050884"/>
    <n v="856.43399999999997"/>
    <n v="953050.88399999996"/>
    <n v="953.050884"/>
    <x v="4"/>
  </r>
  <r>
    <n v="202409"/>
    <x v="49"/>
    <s v="2024"/>
    <s v="09"/>
    <n v="10017000"/>
    <x v="15"/>
    <x v="6"/>
    <n v="445494"/>
    <n v="1599716913"/>
    <n v="445.49400000000003"/>
    <n v="1599716.9129999999"/>
    <n v="1599.716913"/>
    <x v="4"/>
  </r>
  <r>
    <n v="202409"/>
    <x v="49"/>
    <s v="2024"/>
    <s v="09"/>
    <n v="10002000"/>
    <x v="16"/>
    <x v="0"/>
    <n v="861201"/>
    <n v="384188377"/>
    <n v="861.20100000000002"/>
    <n v="384188.37699999998"/>
    <n v="384.188377"/>
    <x v="4"/>
  </r>
  <r>
    <n v="202409"/>
    <x v="49"/>
    <s v="2024"/>
    <s v="09"/>
    <n v="10002000"/>
    <x v="16"/>
    <x v="1"/>
    <n v="55285"/>
    <n v="139030095"/>
    <n v="55.284999999999997"/>
    <n v="139030.095"/>
    <n v="139.03009499999999"/>
    <x v="4"/>
  </r>
  <r>
    <n v="202409"/>
    <x v="49"/>
    <s v="2024"/>
    <s v="09"/>
    <n v="10002000"/>
    <x v="16"/>
    <x v="2"/>
    <n v="86919"/>
    <n v="243012094"/>
    <n v="86.918999999999997"/>
    <n v="243012.09400000001"/>
    <n v="243.01209399999999"/>
    <x v="4"/>
  </r>
  <r>
    <n v="202409"/>
    <x v="49"/>
    <s v="2024"/>
    <s v="09"/>
    <n v="10002000"/>
    <x v="16"/>
    <x v="3"/>
    <n v="470065"/>
    <n v="471919121"/>
    <n v="470.065"/>
    <n v="471919.12099999998"/>
    <n v="471.91912100000002"/>
    <x v="4"/>
  </r>
  <r>
    <n v="202409"/>
    <x v="49"/>
    <s v="2024"/>
    <s v="09"/>
    <n v="10002000"/>
    <x v="16"/>
    <x v="4"/>
    <n v="336613"/>
    <n v="733933029"/>
    <n v="336.613"/>
    <n v="733933.02899999998"/>
    <n v="733.93302900000003"/>
    <x v="4"/>
  </r>
  <r>
    <n v="202409"/>
    <x v="49"/>
    <s v="2024"/>
    <s v="09"/>
    <n v="10002000"/>
    <x v="16"/>
    <x v="5"/>
    <n v="765412"/>
    <n v="903326191"/>
    <n v="765.41200000000003"/>
    <n v="903326.19099999999"/>
    <n v="903.32619099999999"/>
    <x v="4"/>
  </r>
  <r>
    <n v="202409"/>
    <x v="49"/>
    <s v="2024"/>
    <s v="09"/>
    <n v="10002000"/>
    <x v="16"/>
    <x v="6"/>
    <n v="363087"/>
    <n v="1098019691"/>
    <n v="363.08699999999999"/>
    <n v="1098019.6910000001"/>
    <n v="1098.019691"/>
    <x v="4"/>
  </r>
  <r>
    <n v="202409"/>
    <x v="49"/>
    <s v="2024"/>
    <s v="09"/>
    <n v="10015000"/>
    <x v="17"/>
    <x v="0"/>
    <n v="571167"/>
    <n v="306418518"/>
    <n v="571.16700000000003"/>
    <n v="306418.51799999998"/>
    <n v="306.41851800000001"/>
    <x v="4"/>
  </r>
  <r>
    <n v="202409"/>
    <x v="49"/>
    <s v="2024"/>
    <s v="09"/>
    <n v="10015000"/>
    <x v="17"/>
    <x v="1"/>
    <n v="32679"/>
    <n v="73753027"/>
    <n v="32.679000000000002"/>
    <n v="73753.027000000002"/>
    <n v="73.753027000000003"/>
    <x v="4"/>
  </r>
  <r>
    <n v="202409"/>
    <x v="49"/>
    <s v="2024"/>
    <s v="09"/>
    <n v="10015000"/>
    <x v="17"/>
    <x v="2"/>
    <n v="56548"/>
    <n v="176944031"/>
    <n v="56.548000000000002"/>
    <n v="176944.03099999999"/>
    <n v="176.944031"/>
    <x v="4"/>
  </r>
  <r>
    <n v="202409"/>
    <x v="49"/>
    <s v="2024"/>
    <s v="09"/>
    <n v="10015000"/>
    <x v="17"/>
    <x v="3"/>
    <n v="318062"/>
    <n v="296517157"/>
    <n v="318.06200000000001"/>
    <n v="296517.15700000001"/>
    <n v="296.517157"/>
    <x v="4"/>
  </r>
  <r>
    <n v="202409"/>
    <x v="49"/>
    <s v="2024"/>
    <s v="09"/>
    <n v="10015000"/>
    <x v="17"/>
    <x v="4"/>
    <n v="225564"/>
    <n v="429844641"/>
    <n v="225.56399999999999"/>
    <n v="429844.641"/>
    <n v="429.84464100000002"/>
    <x v="4"/>
  </r>
  <r>
    <n v="202409"/>
    <x v="49"/>
    <s v="2024"/>
    <s v="09"/>
    <n v="10015000"/>
    <x v="17"/>
    <x v="5"/>
    <n v="485124"/>
    <n v="544131049"/>
    <n v="485.12400000000002"/>
    <n v="544131.049"/>
    <n v="544.13104899999996"/>
    <x v="4"/>
  </r>
  <r>
    <n v="202409"/>
    <x v="49"/>
    <s v="2024"/>
    <s v="09"/>
    <n v="10015000"/>
    <x v="17"/>
    <x v="6"/>
    <n v="230236"/>
    <n v="700113187"/>
    <n v="230.23599999999999"/>
    <n v="700113.18700000003"/>
    <n v="700.11318700000004"/>
    <x v="4"/>
  </r>
  <r>
    <n v="202409"/>
    <x v="49"/>
    <s v="2024"/>
    <s v="09"/>
    <n v="10014000"/>
    <x v="18"/>
    <x v="0"/>
    <n v="304943"/>
    <n v="135570722"/>
    <n v="304.94299999999998"/>
    <n v="135570.72200000001"/>
    <n v="135.57072199999999"/>
    <x v="4"/>
  </r>
  <r>
    <n v="202409"/>
    <x v="49"/>
    <s v="2024"/>
    <s v="09"/>
    <n v="10014000"/>
    <x v="18"/>
    <x v="1"/>
    <n v="19221"/>
    <n v="41678991"/>
    <n v="19.221"/>
    <n v="41678.991000000002"/>
    <n v="41.678991000000003"/>
    <x v="4"/>
  </r>
  <r>
    <n v="202409"/>
    <x v="49"/>
    <s v="2024"/>
    <s v="09"/>
    <n v="10014000"/>
    <x v="18"/>
    <x v="2"/>
    <n v="30384"/>
    <n v="91644527"/>
    <n v="30.384"/>
    <n v="91644.527000000002"/>
    <n v="91.644526999999997"/>
    <x v="4"/>
  </r>
  <r>
    <n v="202409"/>
    <x v="49"/>
    <s v="2024"/>
    <s v="09"/>
    <n v="10014000"/>
    <x v="18"/>
    <x v="3"/>
    <n v="182733"/>
    <n v="170223046"/>
    <n v="182.733"/>
    <n v="170223.046"/>
    <n v="170.22304600000001"/>
    <x v="4"/>
  </r>
  <r>
    <n v="202409"/>
    <x v="49"/>
    <s v="2024"/>
    <s v="09"/>
    <n v="10014000"/>
    <x v="18"/>
    <x v="4"/>
    <n v="119458"/>
    <n v="232248714"/>
    <n v="119.458"/>
    <n v="232248.71400000001"/>
    <n v="232.24871400000001"/>
    <x v="4"/>
  </r>
  <r>
    <n v="202409"/>
    <x v="49"/>
    <s v="2024"/>
    <s v="09"/>
    <n v="10014000"/>
    <x v="18"/>
    <x v="5"/>
    <n v="247870"/>
    <n v="277739019"/>
    <n v="247.87"/>
    <n v="277739.01899999997"/>
    <n v="277.73901899999998"/>
    <x v="4"/>
  </r>
  <r>
    <n v="202409"/>
    <x v="49"/>
    <s v="2024"/>
    <s v="09"/>
    <n v="10014000"/>
    <x v="18"/>
    <x v="6"/>
    <n v="115466"/>
    <n v="366184370"/>
    <n v="115.46599999999999"/>
    <n v="366184.37"/>
    <n v="366.18437"/>
    <x v="4"/>
  </r>
  <r>
    <n v="202409"/>
    <x v="49"/>
    <s v="2024"/>
    <s v="09"/>
    <n v="10016000"/>
    <x v="19"/>
    <x v="0"/>
    <n v="157670"/>
    <n v="65113779"/>
    <n v="157.66999999999999"/>
    <n v="65113.779000000002"/>
    <n v="65.113778999999994"/>
    <x v="4"/>
  </r>
  <r>
    <n v="202409"/>
    <x v="49"/>
    <s v="2024"/>
    <s v="09"/>
    <n v="10016000"/>
    <x v="19"/>
    <x v="1"/>
    <n v="9352"/>
    <n v="21764392"/>
    <n v="9.3520000000000003"/>
    <n v="21764.392"/>
    <n v="21.764392000000001"/>
    <x v="4"/>
  </r>
  <r>
    <n v="202409"/>
    <x v="49"/>
    <s v="2024"/>
    <s v="09"/>
    <n v="10016000"/>
    <x v="19"/>
    <x v="2"/>
    <n v="15437"/>
    <n v="47673638"/>
    <n v="15.436999999999999"/>
    <n v="47673.637999999999"/>
    <n v="47.673637999999997"/>
    <x v="4"/>
  </r>
  <r>
    <n v="202409"/>
    <x v="49"/>
    <s v="2024"/>
    <s v="09"/>
    <n v="10016000"/>
    <x v="19"/>
    <x v="3"/>
    <n v="80866"/>
    <n v="90708375"/>
    <n v="80.866"/>
    <n v="90708.375"/>
    <n v="90.708375000000004"/>
    <x v="4"/>
  </r>
  <r>
    <n v="202409"/>
    <x v="49"/>
    <s v="2024"/>
    <s v="09"/>
    <n v="10016000"/>
    <x v="19"/>
    <x v="4"/>
    <n v="63874"/>
    <n v="111550617"/>
    <n v="63.874000000000002"/>
    <n v="111550.617"/>
    <n v="111.550617"/>
    <x v="4"/>
  </r>
  <r>
    <n v="202409"/>
    <x v="49"/>
    <s v="2024"/>
    <s v="09"/>
    <n v="10016000"/>
    <x v="19"/>
    <x v="5"/>
    <n v="130718"/>
    <n v="136130348"/>
    <n v="130.71799999999999"/>
    <n v="136130.348"/>
    <n v="136.130348"/>
    <x v="4"/>
  </r>
  <r>
    <n v="202409"/>
    <x v="49"/>
    <s v="2024"/>
    <s v="09"/>
    <n v="10016000"/>
    <x v="19"/>
    <x v="6"/>
    <n v="51192"/>
    <n v="148179460"/>
    <n v="51.192"/>
    <n v="148179.46"/>
    <n v="148.17946000000001"/>
    <x v="4"/>
  </r>
  <r>
    <n v="202409"/>
    <x v="49"/>
    <s v="2024"/>
    <s v="09"/>
    <s v="9002000"/>
    <x v="20"/>
    <x v="0"/>
    <n v="112137"/>
    <n v="53482906"/>
    <n v="112.137"/>
    <n v="53482.906000000003"/>
    <n v="53.482906"/>
    <x v="4"/>
  </r>
  <r>
    <n v="202409"/>
    <x v="49"/>
    <s v="2024"/>
    <s v="09"/>
    <s v="9002000"/>
    <x v="20"/>
    <x v="1"/>
    <n v="6693"/>
    <n v="17379303"/>
    <n v="6.6929999999999996"/>
    <n v="17379.303"/>
    <n v="17.379303"/>
    <x v="4"/>
  </r>
  <r>
    <n v="202409"/>
    <x v="49"/>
    <s v="2024"/>
    <s v="09"/>
    <s v="9002000"/>
    <x v="20"/>
    <x v="2"/>
    <n v="11802"/>
    <n v="39513630"/>
    <n v="11.802"/>
    <n v="39513.629999999997"/>
    <n v="39.513629999999999"/>
    <x v="4"/>
  </r>
  <r>
    <n v="202409"/>
    <x v="49"/>
    <s v="2024"/>
    <s v="09"/>
    <s v="9002000"/>
    <x v="20"/>
    <x v="3"/>
    <n v="51130"/>
    <n v="66015777"/>
    <n v="51.13"/>
    <n v="66015.777000000002"/>
    <n v="66.015777"/>
    <x v="4"/>
  </r>
  <r>
    <n v="202409"/>
    <x v="49"/>
    <s v="2024"/>
    <s v="09"/>
    <s v="9002000"/>
    <x v="20"/>
    <x v="4"/>
    <n v="48362"/>
    <n v="77593516"/>
    <n v="48.362000000000002"/>
    <n v="77593.516000000003"/>
    <n v="77.593515999999994"/>
    <x v="4"/>
  </r>
  <r>
    <n v="202409"/>
    <x v="49"/>
    <s v="2024"/>
    <s v="09"/>
    <s v="9002000"/>
    <x v="20"/>
    <x v="5"/>
    <n v="124735"/>
    <n v="128202830"/>
    <n v="124.735"/>
    <n v="128202.83"/>
    <n v="128.20283000000001"/>
    <x v="4"/>
  </r>
  <r>
    <n v="202409"/>
    <x v="49"/>
    <s v="2024"/>
    <s v="09"/>
    <s v="9002000"/>
    <x v="20"/>
    <x v="6"/>
    <n v="42223"/>
    <n v="125653896"/>
    <n v="42.222999999999999"/>
    <n v="125653.89599999999"/>
    <n v="125.653896"/>
    <x v="4"/>
  </r>
  <r>
    <n v="202409"/>
    <x v="49"/>
    <s v="2024"/>
    <s v="09"/>
    <n v="9007000"/>
    <x v="21"/>
    <x v="0"/>
    <n v="40702"/>
    <n v="19325879"/>
    <n v="40.701999999999998"/>
    <n v="19325.879000000001"/>
    <n v="19.325879"/>
    <x v="4"/>
  </r>
  <r>
    <n v="202409"/>
    <x v="49"/>
    <s v="2024"/>
    <s v="09"/>
    <n v="9007000"/>
    <x v="21"/>
    <x v="1"/>
    <n v="1477"/>
    <n v="2920124"/>
    <n v="1.4770000000000001"/>
    <n v="2920.1239999999998"/>
    <n v="2.9201239999999999"/>
    <x v="4"/>
  </r>
  <r>
    <n v="202409"/>
    <x v="49"/>
    <s v="2024"/>
    <s v="09"/>
    <n v="9007000"/>
    <x v="21"/>
    <x v="2"/>
    <n v="2683"/>
    <n v="6520401"/>
    <n v="2.6829999999999998"/>
    <n v="6520.4009999999998"/>
    <n v="6.5204009999999997"/>
    <x v="4"/>
  </r>
  <r>
    <n v="202409"/>
    <x v="49"/>
    <s v="2024"/>
    <s v="09"/>
    <n v="9007000"/>
    <x v="21"/>
    <x v="3"/>
    <n v="16087"/>
    <n v="15168150"/>
    <n v="16.087"/>
    <n v="15168.15"/>
    <n v="15.168150000000001"/>
    <x v="4"/>
  </r>
  <r>
    <n v="202409"/>
    <x v="49"/>
    <s v="2024"/>
    <s v="09"/>
    <n v="9007000"/>
    <x v="21"/>
    <x v="4"/>
    <n v="10739"/>
    <n v="18406625"/>
    <n v="10.739000000000001"/>
    <n v="18406.625"/>
    <n v="18.406624999999998"/>
    <x v="4"/>
  </r>
  <r>
    <n v="202409"/>
    <x v="49"/>
    <s v="2024"/>
    <s v="09"/>
    <n v="9007000"/>
    <x v="21"/>
    <x v="5"/>
    <n v="21055"/>
    <n v="21480813"/>
    <n v="21.055"/>
    <n v="21480.812999999998"/>
    <n v="21.480813000000001"/>
    <x v="4"/>
  </r>
  <r>
    <n v="202409"/>
    <x v="49"/>
    <s v="2024"/>
    <s v="09"/>
    <n v="9007000"/>
    <x v="21"/>
    <x v="6"/>
    <n v="8040"/>
    <n v="21821333"/>
    <n v="8.0399999999999991"/>
    <n v="21821.332999999999"/>
    <n v="21.821332999999999"/>
    <x v="4"/>
  </r>
  <r>
    <n v="202410"/>
    <x v="50"/>
    <s v="2024"/>
    <s v="10"/>
    <n v="63000000"/>
    <x v="0"/>
    <x v="0"/>
    <n v="14658847"/>
    <n v="8147076281"/>
    <n v="14658.847"/>
    <n v="8147076.2810000004"/>
    <n v="8147.0762809999997"/>
    <x v="4"/>
  </r>
  <r>
    <n v="202410"/>
    <x v="50"/>
    <s v="2024"/>
    <s v="10"/>
    <n v="63000000"/>
    <x v="0"/>
    <x v="1"/>
    <n v="719671"/>
    <n v="3081553523"/>
    <n v="719.67100000000005"/>
    <n v="3081553.523"/>
    <n v="3081.553523"/>
    <x v="4"/>
  </r>
  <r>
    <n v="202410"/>
    <x v="50"/>
    <s v="2024"/>
    <s v="10"/>
    <n v="63000000"/>
    <x v="0"/>
    <x v="2"/>
    <n v="980809"/>
    <n v="4513130033"/>
    <n v="980.80899999999997"/>
    <n v="4513130.0329999998"/>
    <n v="4513.1300330000004"/>
    <x v="4"/>
  </r>
  <r>
    <n v="202410"/>
    <x v="50"/>
    <s v="2024"/>
    <s v="10"/>
    <n v="63000000"/>
    <x v="0"/>
    <x v="3"/>
    <n v="5513131"/>
    <n v="6060447856"/>
    <n v="5513.1310000000003"/>
    <n v="6060447.8559999997"/>
    <n v="6060.4478559999998"/>
    <x v="4"/>
  </r>
  <r>
    <n v="202410"/>
    <x v="50"/>
    <s v="2024"/>
    <s v="10"/>
    <n v="63000000"/>
    <x v="0"/>
    <x v="4"/>
    <n v="4540586"/>
    <n v="12744271789"/>
    <n v="4540.5860000000002"/>
    <n v="12744271.789000001"/>
    <n v="12744.271789"/>
    <x v="4"/>
  </r>
  <r>
    <n v="202410"/>
    <x v="50"/>
    <s v="2024"/>
    <s v="10"/>
    <n v="63000000"/>
    <x v="0"/>
    <x v="5"/>
    <n v="10343850"/>
    <n v="16351177459"/>
    <n v="10343.85"/>
    <n v="16351177.459000001"/>
    <n v="16351.177459"/>
    <x v="4"/>
  </r>
  <r>
    <n v="202410"/>
    <x v="50"/>
    <s v="2024"/>
    <s v="10"/>
    <n v="63000000"/>
    <x v="0"/>
    <x v="6"/>
    <n v="4475010"/>
    <n v="15255913331"/>
    <n v="4475.01"/>
    <n v="15255913.331"/>
    <n v="15255.913331"/>
    <x v="4"/>
  </r>
  <r>
    <n v="202410"/>
    <x v="50"/>
    <s v="2024"/>
    <s v="10"/>
    <n v="65000000"/>
    <x v="1"/>
    <x v="0"/>
    <n v="17209047"/>
    <n v="7975135945"/>
    <n v="17209.046999999999"/>
    <n v="7975135.9450000003"/>
    <n v="7975.135945"/>
    <x v="4"/>
  </r>
  <r>
    <n v="202410"/>
    <x v="50"/>
    <s v="2024"/>
    <s v="10"/>
    <n v="65000000"/>
    <x v="1"/>
    <x v="1"/>
    <n v="967381"/>
    <n v="2733641088"/>
    <n v="967.38099999999997"/>
    <n v="2733641.088"/>
    <n v="2733.6410879999999"/>
    <x v="4"/>
  </r>
  <r>
    <n v="202410"/>
    <x v="50"/>
    <s v="2024"/>
    <s v="10"/>
    <n v="65000000"/>
    <x v="1"/>
    <x v="2"/>
    <n v="1310554"/>
    <n v="4091330254"/>
    <n v="1310.5540000000001"/>
    <n v="4091330.2540000002"/>
    <n v="4091.330254"/>
    <x v="4"/>
  </r>
  <r>
    <n v="202410"/>
    <x v="50"/>
    <s v="2024"/>
    <s v="10"/>
    <n v="65000000"/>
    <x v="1"/>
    <x v="3"/>
    <n v="6929182"/>
    <n v="6755702242"/>
    <n v="6929.1819999999998"/>
    <n v="6755702.2419999996"/>
    <n v="6755.7022420000003"/>
    <x v="4"/>
  </r>
  <r>
    <n v="202410"/>
    <x v="50"/>
    <s v="2024"/>
    <s v="10"/>
    <n v="65000000"/>
    <x v="1"/>
    <x v="4"/>
    <n v="5917243"/>
    <n v="13121338936"/>
    <n v="5917.2430000000004"/>
    <n v="13121338.936000001"/>
    <n v="13121.338936"/>
    <x v="4"/>
  </r>
  <r>
    <n v="202410"/>
    <x v="50"/>
    <s v="2024"/>
    <s v="10"/>
    <n v="65000000"/>
    <x v="1"/>
    <x v="5"/>
    <n v="13703393"/>
    <n v="18424566987"/>
    <n v="13703.393"/>
    <n v="18424566.987"/>
    <n v="18424.566986999998"/>
    <x v="4"/>
  </r>
  <r>
    <n v="202410"/>
    <x v="50"/>
    <s v="2024"/>
    <s v="10"/>
    <n v="65000000"/>
    <x v="1"/>
    <x v="6"/>
    <n v="6181081"/>
    <n v="17519559621"/>
    <n v="6181.0810000000001"/>
    <n v="17519559.620999999"/>
    <n v="17519.559621"/>
    <x v="4"/>
  </r>
  <r>
    <n v="202410"/>
    <x v="50"/>
    <s v="2024"/>
    <s v="10"/>
    <n v="68000000"/>
    <x v="2"/>
    <x v="0"/>
    <n v="7949522"/>
    <n v="3559783388"/>
    <n v="7949.5219999999999"/>
    <n v="3559783.3879999998"/>
    <n v="3559.7833879999998"/>
    <x v="4"/>
  </r>
  <r>
    <n v="202410"/>
    <x v="50"/>
    <s v="2024"/>
    <s v="10"/>
    <n v="68000000"/>
    <x v="2"/>
    <x v="1"/>
    <n v="443033"/>
    <n v="1206581285"/>
    <n v="443.03300000000002"/>
    <n v="1206581.2849999999"/>
    <n v="1206.581285"/>
    <x v="4"/>
  </r>
  <r>
    <n v="202410"/>
    <x v="50"/>
    <s v="2024"/>
    <s v="10"/>
    <n v="68000000"/>
    <x v="2"/>
    <x v="2"/>
    <n v="634289"/>
    <n v="1973161350"/>
    <n v="634.28899999999999"/>
    <n v="1973161.35"/>
    <n v="1973.1613500000001"/>
    <x v="4"/>
  </r>
  <r>
    <n v="202410"/>
    <x v="50"/>
    <s v="2024"/>
    <s v="10"/>
    <n v="68000000"/>
    <x v="2"/>
    <x v="3"/>
    <n v="3519755"/>
    <n v="3879544273"/>
    <n v="3519.7550000000001"/>
    <n v="3879544.273"/>
    <n v="3879.544273"/>
    <x v="4"/>
  </r>
  <r>
    <n v="202410"/>
    <x v="50"/>
    <s v="2024"/>
    <s v="10"/>
    <n v="68000000"/>
    <x v="2"/>
    <x v="4"/>
    <n v="2740564"/>
    <n v="5853304429"/>
    <n v="2740.5639999999999"/>
    <n v="5853304.4289999995"/>
    <n v="5853.3044289999998"/>
    <x v="4"/>
  </r>
  <r>
    <n v="202410"/>
    <x v="50"/>
    <s v="2024"/>
    <s v="10"/>
    <n v="68000000"/>
    <x v="2"/>
    <x v="5"/>
    <n v="6066137"/>
    <n v="8786267925"/>
    <n v="6066.1369999999997"/>
    <n v="8786267.9250000007"/>
    <n v="8786.2679250000001"/>
    <x v="4"/>
  </r>
  <r>
    <n v="202410"/>
    <x v="50"/>
    <s v="2024"/>
    <s v="10"/>
    <n v="68000000"/>
    <x v="2"/>
    <x v="6"/>
    <n v="2960086"/>
    <n v="8480974539"/>
    <n v="2960.0859999999998"/>
    <n v="8480974.5390000008"/>
    <n v="8480.9745390000007"/>
    <x v="4"/>
  </r>
  <r>
    <n v="202410"/>
    <x v="50"/>
    <s v="2024"/>
    <s v="10"/>
    <n v="10004000"/>
    <x v="3"/>
    <x v="0"/>
    <n v="2326846"/>
    <n v="1096830607"/>
    <n v="2326.846"/>
    <n v="1096830.6070000001"/>
    <n v="1096.8306070000001"/>
    <x v="4"/>
  </r>
  <r>
    <n v="202410"/>
    <x v="50"/>
    <s v="2024"/>
    <s v="10"/>
    <n v="10004000"/>
    <x v="3"/>
    <x v="1"/>
    <n v="122511"/>
    <n v="386260191"/>
    <n v="122.511"/>
    <n v="386260.19099999999"/>
    <n v="386.26019100000002"/>
    <x v="4"/>
  </r>
  <r>
    <n v="202410"/>
    <x v="50"/>
    <s v="2024"/>
    <s v="10"/>
    <n v="10004000"/>
    <x v="3"/>
    <x v="2"/>
    <n v="177356"/>
    <n v="612154900"/>
    <n v="177.35599999999999"/>
    <n v="612154.9"/>
    <n v="612.1549"/>
    <x v="4"/>
  </r>
  <r>
    <n v="202410"/>
    <x v="50"/>
    <s v="2024"/>
    <s v="10"/>
    <n v="10004000"/>
    <x v="3"/>
    <x v="3"/>
    <n v="971836"/>
    <n v="1248818403"/>
    <n v="971.83600000000001"/>
    <n v="1248818.4029999999"/>
    <n v="1248.818403"/>
    <x v="4"/>
  </r>
  <r>
    <n v="202410"/>
    <x v="50"/>
    <s v="2024"/>
    <s v="10"/>
    <n v="10004000"/>
    <x v="3"/>
    <x v="4"/>
    <n v="761584"/>
    <n v="1829836462"/>
    <n v="761.58399999999995"/>
    <n v="1829836.4620000001"/>
    <n v="1829.836462"/>
    <x v="4"/>
  </r>
  <r>
    <n v="202410"/>
    <x v="50"/>
    <s v="2024"/>
    <s v="10"/>
    <n v="10004000"/>
    <x v="3"/>
    <x v="5"/>
    <n v="1695167"/>
    <n v="2316459899"/>
    <n v="1695.1669999999999"/>
    <n v="2316459.8990000002"/>
    <n v="2316.459899"/>
    <x v="4"/>
  </r>
  <r>
    <n v="202410"/>
    <x v="50"/>
    <s v="2024"/>
    <s v="10"/>
    <n v="10004000"/>
    <x v="3"/>
    <x v="6"/>
    <n v="851592"/>
    <n v="2350042985"/>
    <n v="851.59199999999998"/>
    <n v="2350042.9849999999"/>
    <n v="2350.042985"/>
    <x v="4"/>
  </r>
  <r>
    <n v="202410"/>
    <x v="50"/>
    <s v="2024"/>
    <s v="10"/>
    <n v="10018000"/>
    <x v="4"/>
    <x v="0"/>
    <n v="2173612"/>
    <n v="1010355623"/>
    <n v="2173.6120000000001"/>
    <n v="1010355.623"/>
    <n v="1010.355623"/>
    <x v="4"/>
  </r>
  <r>
    <n v="202410"/>
    <x v="50"/>
    <s v="2024"/>
    <s v="10"/>
    <n v="10018000"/>
    <x v="4"/>
    <x v="1"/>
    <n v="106733"/>
    <n v="349549543"/>
    <n v="106.733"/>
    <n v="349549.54300000001"/>
    <n v="349.54954300000003"/>
    <x v="4"/>
  </r>
  <r>
    <n v="202410"/>
    <x v="50"/>
    <s v="2024"/>
    <s v="10"/>
    <n v="10018000"/>
    <x v="4"/>
    <x v="2"/>
    <n v="164977"/>
    <n v="573702045"/>
    <n v="164.977"/>
    <n v="573702.04500000004"/>
    <n v="573.702045"/>
    <x v="4"/>
  </r>
  <r>
    <n v="202410"/>
    <x v="50"/>
    <s v="2024"/>
    <s v="10"/>
    <n v="10018000"/>
    <x v="4"/>
    <x v="3"/>
    <n v="825444"/>
    <n v="961529864"/>
    <n v="825.44399999999996"/>
    <n v="961529.86399999994"/>
    <n v="961.52986399999998"/>
    <x v="4"/>
  </r>
  <r>
    <n v="202410"/>
    <x v="50"/>
    <s v="2024"/>
    <s v="10"/>
    <n v="10018000"/>
    <x v="4"/>
    <x v="4"/>
    <n v="700309"/>
    <n v="1758540295"/>
    <n v="700.30899999999997"/>
    <n v="1758540.2949999999"/>
    <n v="1758.540295"/>
    <x v="4"/>
  </r>
  <r>
    <n v="202410"/>
    <x v="50"/>
    <s v="2024"/>
    <s v="10"/>
    <n v="10018000"/>
    <x v="4"/>
    <x v="5"/>
    <n v="1605754"/>
    <n v="2340099005"/>
    <n v="1605.7539999999999"/>
    <n v="2340099.0049999999"/>
    <n v="2340.099005"/>
    <x v="4"/>
  </r>
  <r>
    <n v="202410"/>
    <x v="50"/>
    <s v="2024"/>
    <s v="10"/>
    <n v="10018000"/>
    <x v="4"/>
    <x v="6"/>
    <n v="764120"/>
    <n v="2184600039"/>
    <n v="764.12"/>
    <n v="2184600.0389999999"/>
    <n v="2184.6000389999999"/>
    <x v="4"/>
  </r>
  <r>
    <n v="202410"/>
    <x v="50"/>
    <s v="2024"/>
    <s v="10"/>
    <n v="10005000"/>
    <x v="5"/>
    <x v="0"/>
    <n v="1162916"/>
    <n v="496992760"/>
    <n v="1162.9159999999999"/>
    <n v="496992.76"/>
    <n v="496.99275999999998"/>
    <x v="4"/>
  </r>
  <r>
    <n v="202410"/>
    <x v="50"/>
    <s v="2024"/>
    <s v="10"/>
    <n v="10005000"/>
    <x v="5"/>
    <x v="1"/>
    <n v="75214"/>
    <n v="191571471"/>
    <n v="75.213999999999999"/>
    <n v="191571.47099999999"/>
    <n v="191.571471"/>
    <x v="4"/>
  </r>
  <r>
    <n v="202410"/>
    <x v="50"/>
    <s v="2024"/>
    <s v="10"/>
    <n v="10005000"/>
    <x v="5"/>
    <x v="2"/>
    <n v="101261"/>
    <n v="292929913"/>
    <n v="101.261"/>
    <n v="292929.913"/>
    <n v="292.929913"/>
    <x v="4"/>
  </r>
  <r>
    <n v="202410"/>
    <x v="50"/>
    <s v="2024"/>
    <s v="10"/>
    <n v="10005000"/>
    <x v="5"/>
    <x v="3"/>
    <n v="635911"/>
    <n v="670913149"/>
    <n v="635.91099999999994"/>
    <n v="670913.14899999998"/>
    <n v="670.91314899999998"/>
    <x v="4"/>
  </r>
  <r>
    <n v="202410"/>
    <x v="50"/>
    <s v="2024"/>
    <s v="10"/>
    <n v="10005000"/>
    <x v="5"/>
    <x v="4"/>
    <n v="439900"/>
    <n v="837951517"/>
    <n v="439.9"/>
    <n v="837951.51699999999"/>
    <n v="837.95151699999997"/>
    <x v="4"/>
  </r>
  <r>
    <n v="202410"/>
    <x v="50"/>
    <s v="2024"/>
    <s v="10"/>
    <n v="10005000"/>
    <x v="5"/>
    <x v="5"/>
    <n v="914827"/>
    <n v="1173414389"/>
    <n v="914.827"/>
    <n v="1173414.389"/>
    <n v="1173.414389"/>
    <x v="4"/>
  </r>
  <r>
    <n v="202410"/>
    <x v="50"/>
    <s v="2024"/>
    <s v="10"/>
    <n v="10005000"/>
    <x v="5"/>
    <x v="6"/>
    <n v="502675"/>
    <n v="1274804246"/>
    <n v="502.67500000000001"/>
    <n v="1274804.246"/>
    <n v="1274.8042459999999"/>
    <x v="4"/>
  </r>
  <r>
    <n v="202410"/>
    <x v="50"/>
    <s v="2024"/>
    <s v="10"/>
    <n v="66000000"/>
    <x v="6"/>
    <x v="0"/>
    <n v="10258731"/>
    <n v="4994944307"/>
    <n v="10258.731"/>
    <n v="4994944.307"/>
    <n v="4994.9443069999998"/>
    <x v="4"/>
  </r>
  <r>
    <n v="202410"/>
    <x v="50"/>
    <s v="2024"/>
    <s v="10"/>
    <n v="66000000"/>
    <x v="6"/>
    <x v="1"/>
    <n v="603014"/>
    <n v="1764045081"/>
    <n v="603.01400000000001"/>
    <n v="1764045.081"/>
    <n v="1764.045081"/>
    <x v="4"/>
  </r>
  <r>
    <n v="202410"/>
    <x v="50"/>
    <s v="2024"/>
    <s v="10"/>
    <n v="66000000"/>
    <x v="6"/>
    <x v="2"/>
    <n v="835643"/>
    <n v="2700061129"/>
    <n v="835.64300000000003"/>
    <n v="2700061.1290000002"/>
    <n v="2700.0611290000002"/>
    <x v="4"/>
  </r>
  <r>
    <n v="202410"/>
    <x v="50"/>
    <s v="2024"/>
    <s v="10"/>
    <n v="66000000"/>
    <x v="6"/>
    <x v="3"/>
    <n v="4654690"/>
    <n v="4954400571"/>
    <n v="4654.6899999999996"/>
    <n v="4954400.5710000005"/>
    <n v="4954.4005710000001"/>
    <x v="4"/>
  </r>
  <r>
    <n v="202410"/>
    <x v="50"/>
    <s v="2024"/>
    <s v="10"/>
    <n v="66000000"/>
    <x v="6"/>
    <x v="4"/>
    <n v="3360083"/>
    <n v="7940392275"/>
    <n v="3360.0830000000001"/>
    <n v="7940392.2750000004"/>
    <n v="7940.3922750000002"/>
    <x v="4"/>
  </r>
  <r>
    <n v="202410"/>
    <x v="50"/>
    <s v="2024"/>
    <s v="10"/>
    <n v="66000000"/>
    <x v="6"/>
    <x v="5"/>
    <n v="7924433"/>
    <n v="11187747651"/>
    <n v="7924.433"/>
    <n v="11187747.651000001"/>
    <n v="11187.747651"/>
    <x v="4"/>
  </r>
  <r>
    <n v="202410"/>
    <x v="50"/>
    <s v="2024"/>
    <s v="10"/>
    <n v="66000000"/>
    <x v="6"/>
    <x v="6"/>
    <n v="3654888"/>
    <n v="11435161287"/>
    <n v="3654.8879999999999"/>
    <n v="11435161.287"/>
    <n v="11435.161287000001"/>
    <x v="4"/>
  </r>
  <r>
    <n v="202410"/>
    <x v="50"/>
    <s v="2024"/>
    <s v="10"/>
    <n v="10007000"/>
    <x v="7"/>
    <x v="0"/>
    <n v="2308796"/>
    <n v="1036038407"/>
    <n v="2308.7959999999998"/>
    <n v="1036038.407"/>
    <n v="1036.038407"/>
    <x v="4"/>
  </r>
  <r>
    <n v="202410"/>
    <x v="50"/>
    <s v="2024"/>
    <s v="10"/>
    <n v="10007000"/>
    <x v="7"/>
    <x v="1"/>
    <n v="172218"/>
    <n v="404629991"/>
    <n v="172.21799999999999"/>
    <n v="404629.99099999998"/>
    <n v="404.62999100000002"/>
    <x v="4"/>
  </r>
  <r>
    <n v="202410"/>
    <x v="50"/>
    <s v="2024"/>
    <s v="10"/>
    <n v="10007000"/>
    <x v="7"/>
    <x v="2"/>
    <n v="213967"/>
    <n v="574114544"/>
    <n v="213.96700000000001"/>
    <n v="574114.54399999999"/>
    <n v="574.11454400000002"/>
    <x v="4"/>
  </r>
  <r>
    <n v="202410"/>
    <x v="50"/>
    <s v="2024"/>
    <s v="10"/>
    <n v="10007000"/>
    <x v="7"/>
    <x v="3"/>
    <n v="1303895"/>
    <n v="1425066088"/>
    <n v="1303.895"/>
    <n v="1425066.088"/>
    <n v="1425.066088"/>
    <x v="4"/>
  </r>
  <r>
    <n v="202410"/>
    <x v="50"/>
    <s v="2024"/>
    <s v="10"/>
    <n v="10007000"/>
    <x v="7"/>
    <x v="4"/>
    <n v="847255"/>
    <n v="1749482025"/>
    <n v="847.255"/>
    <n v="1749482.0249999999"/>
    <n v="1749.482025"/>
    <x v="4"/>
  </r>
  <r>
    <n v="202410"/>
    <x v="50"/>
    <s v="2024"/>
    <s v="10"/>
    <n v="10007000"/>
    <x v="7"/>
    <x v="5"/>
    <n v="1927026"/>
    <n v="2447620276"/>
    <n v="1927.0260000000001"/>
    <n v="2447620.2760000001"/>
    <n v="2447.6202760000001"/>
    <x v="4"/>
  </r>
  <r>
    <n v="202410"/>
    <x v="50"/>
    <s v="2024"/>
    <s v="10"/>
    <n v="10007000"/>
    <x v="7"/>
    <x v="6"/>
    <n v="982825"/>
    <n v="2938358654"/>
    <n v="982.82500000000005"/>
    <n v="2938358.6540000001"/>
    <n v="2938.3586540000001"/>
    <x v="4"/>
  </r>
  <r>
    <n v="202410"/>
    <x v="50"/>
    <s v="2024"/>
    <s v="10"/>
    <n v="10008000"/>
    <x v="8"/>
    <x v="0"/>
    <n v="753538"/>
    <n v="331122893"/>
    <n v="753.53800000000001"/>
    <n v="331122.89299999998"/>
    <n v="331.12289299999998"/>
    <x v="4"/>
  </r>
  <r>
    <n v="202410"/>
    <x v="50"/>
    <s v="2024"/>
    <s v="10"/>
    <n v="10008000"/>
    <x v="8"/>
    <x v="1"/>
    <n v="53029"/>
    <n v="120316077"/>
    <n v="53.029000000000003"/>
    <n v="120316.077"/>
    <n v="120.31607700000001"/>
    <x v="4"/>
  </r>
  <r>
    <n v="202410"/>
    <x v="50"/>
    <s v="2024"/>
    <s v="10"/>
    <n v="10008000"/>
    <x v="8"/>
    <x v="2"/>
    <n v="70787"/>
    <n v="197036531"/>
    <n v="70.787000000000006"/>
    <n v="197036.53099999999"/>
    <n v="197.036531"/>
    <x v="4"/>
  </r>
  <r>
    <n v="202410"/>
    <x v="50"/>
    <s v="2024"/>
    <s v="10"/>
    <n v="10008000"/>
    <x v="8"/>
    <x v="3"/>
    <n v="451999"/>
    <n v="498170596"/>
    <n v="451.99900000000002"/>
    <n v="498170.59600000002"/>
    <n v="498.17059599999999"/>
    <x v="4"/>
  </r>
  <r>
    <n v="202410"/>
    <x v="50"/>
    <s v="2024"/>
    <s v="10"/>
    <n v="10008000"/>
    <x v="8"/>
    <x v="4"/>
    <n v="299019"/>
    <n v="595628461"/>
    <n v="299.01900000000001"/>
    <n v="595628.46100000001"/>
    <n v="595.62846100000002"/>
    <x v="4"/>
  </r>
  <r>
    <n v="202410"/>
    <x v="50"/>
    <s v="2024"/>
    <s v="10"/>
    <n v="10008000"/>
    <x v="8"/>
    <x v="5"/>
    <n v="639200"/>
    <n v="783577368"/>
    <n v="639.20000000000005"/>
    <n v="783577.36800000002"/>
    <n v="783.57736799999998"/>
    <x v="4"/>
  </r>
  <r>
    <n v="202410"/>
    <x v="50"/>
    <s v="2024"/>
    <s v="10"/>
    <n v="10008000"/>
    <x v="8"/>
    <x v="6"/>
    <n v="329682"/>
    <n v="941449865"/>
    <n v="329.68200000000002"/>
    <n v="941449.86499999999"/>
    <n v="941.44986500000005"/>
    <x v="4"/>
  </r>
  <r>
    <n v="202410"/>
    <x v="50"/>
    <s v="2024"/>
    <s v="10"/>
    <n v="10009000"/>
    <x v="9"/>
    <x v="0"/>
    <n v="937296"/>
    <n v="401046373"/>
    <n v="937.29600000000005"/>
    <n v="401046.37300000002"/>
    <n v="401.04637300000002"/>
    <x v="4"/>
  </r>
  <r>
    <n v="202410"/>
    <x v="50"/>
    <s v="2024"/>
    <s v="10"/>
    <n v="10009000"/>
    <x v="9"/>
    <x v="1"/>
    <n v="74538"/>
    <n v="178357387"/>
    <n v="74.537999999999997"/>
    <n v="178357.38699999999"/>
    <n v="178.35738699999999"/>
    <x v="4"/>
  </r>
  <r>
    <n v="202410"/>
    <x v="50"/>
    <s v="2024"/>
    <s v="10"/>
    <n v="10009000"/>
    <x v="9"/>
    <x v="2"/>
    <n v="92016"/>
    <n v="245806694"/>
    <n v="92.016000000000005"/>
    <n v="245806.69399999999"/>
    <n v="245.80669399999999"/>
    <x v="4"/>
  </r>
  <r>
    <n v="202410"/>
    <x v="50"/>
    <s v="2024"/>
    <s v="10"/>
    <n v="10009000"/>
    <x v="9"/>
    <x v="3"/>
    <n v="615407"/>
    <n v="650941710"/>
    <n v="615.40700000000004"/>
    <n v="650941.71"/>
    <n v="650.94170999999994"/>
    <x v="4"/>
  </r>
  <r>
    <n v="202410"/>
    <x v="50"/>
    <s v="2024"/>
    <s v="10"/>
    <n v="10009000"/>
    <x v="9"/>
    <x v="4"/>
    <n v="376769"/>
    <n v="708035047"/>
    <n v="376.76900000000001"/>
    <n v="708035.04700000002"/>
    <n v="708.03504699999996"/>
    <x v="4"/>
  </r>
  <r>
    <n v="202410"/>
    <x v="50"/>
    <s v="2024"/>
    <s v="10"/>
    <n v="10009000"/>
    <x v="9"/>
    <x v="5"/>
    <n v="797048"/>
    <n v="1016557620"/>
    <n v="797.048"/>
    <n v="1016557.62"/>
    <n v="1016.55762"/>
    <x v="4"/>
  </r>
  <r>
    <n v="202410"/>
    <x v="50"/>
    <s v="2024"/>
    <s v="10"/>
    <n v="10009000"/>
    <x v="9"/>
    <x v="6"/>
    <n v="405378"/>
    <n v="1265006792"/>
    <n v="405.37799999999999"/>
    <n v="1265006.7919999999"/>
    <n v="1265.0067919999999"/>
    <x v="4"/>
  </r>
  <r>
    <n v="202410"/>
    <x v="50"/>
    <s v="2024"/>
    <s v="10"/>
    <n v="10010000"/>
    <x v="10"/>
    <x v="0"/>
    <n v="667187"/>
    <n v="287350733"/>
    <n v="667.18700000000001"/>
    <n v="287350.73300000001"/>
    <n v="287.35073299999999"/>
    <x v="4"/>
  </r>
  <r>
    <n v="202410"/>
    <x v="50"/>
    <s v="2024"/>
    <s v="10"/>
    <n v="10010000"/>
    <x v="10"/>
    <x v="1"/>
    <n v="51304"/>
    <n v="119633748"/>
    <n v="51.304000000000002"/>
    <n v="119633.74800000001"/>
    <n v="119.633748"/>
    <x v="4"/>
  </r>
  <r>
    <n v="202410"/>
    <x v="50"/>
    <s v="2024"/>
    <s v="10"/>
    <n v="10010000"/>
    <x v="10"/>
    <x v="2"/>
    <n v="65436"/>
    <n v="163880397"/>
    <n v="65.436000000000007"/>
    <n v="163880.397"/>
    <n v="163.88039699999999"/>
    <x v="4"/>
  </r>
  <r>
    <n v="202410"/>
    <x v="50"/>
    <s v="2024"/>
    <s v="10"/>
    <n v="10010000"/>
    <x v="10"/>
    <x v="3"/>
    <n v="449763"/>
    <n v="467523928"/>
    <n v="449.76299999999998"/>
    <n v="467523.92800000001"/>
    <n v="467.52392800000001"/>
    <x v="4"/>
  </r>
  <r>
    <n v="202410"/>
    <x v="50"/>
    <s v="2024"/>
    <s v="10"/>
    <n v="10010000"/>
    <x v="10"/>
    <x v="4"/>
    <n v="274871"/>
    <n v="480813214"/>
    <n v="274.87099999999998"/>
    <n v="480813.21399999998"/>
    <n v="480.81321400000002"/>
    <x v="4"/>
  </r>
  <r>
    <n v="202410"/>
    <x v="50"/>
    <s v="2024"/>
    <s v="10"/>
    <n v="10010000"/>
    <x v="10"/>
    <x v="5"/>
    <n v="607831"/>
    <n v="791085298"/>
    <n v="607.83100000000002"/>
    <n v="791085.29799999995"/>
    <n v="791.08529799999997"/>
    <x v="4"/>
  </r>
  <r>
    <n v="202410"/>
    <x v="50"/>
    <s v="2024"/>
    <s v="10"/>
    <n v="10010000"/>
    <x v="10"/>
    <x v="6"/>
    <n v="295787"/>
    <n v="874736003"/>
    <n v="295.78699999999998"/>
    <n v="874736.00300000003"/>
    <n v="874.73600299999998"/>
    <x v="4"/>
  </r>
  <r>
    <n v="202410"/>
    <x v="50"/>
    <s v="2024"/>
    <s v="10"/>
    <n v="10020000"/>
    <x v="11"/>
    <x v="0"/>
    <n v="660302"/>
    <n v="295331049"/>
    <n v="660.30200000000002"/>
    <n v="295331.049"/>
    <n v="295.33104900000001"/>
    <x v="4"/>
  </r>
  <r>
    <n v="202410"/>
    <x v="50"/>
    <s v="2024"/>
    <s v="10"/>
    <n v="10020000"/>
    <x v="11"/>
    <x v="1"/>
    <n v="45160"/>
    <n v="123018548"/>
    <n v="45.16"/>
    <n v="123018.548"/>
    <n v="123.018548"/>
    <x v="4"/>
  </r>
  <r>
    <n v="202410"/>
    <x v="50"/>
    <s v="2024"/>
    <s v="10"/>
    <n v="10020000"/>
    <x v="11"/>
    <x v="2"/>
    <n v="62928"/>
    <n v="185531805"/>
    <n v="62.927999999999997"/>
    <n v="185531.80499999999"/>
    <n v="185.53180499999999"/>
    <x v="4"/>
  </r>
  <r>
    <n v="202410"/>
    <x v="50"/>
    <s v="2024"/>
    <s v="10"/>
    <n v="10020000"/>
    <x v="11"/>
    <x v="3"/>
    <n v="338869"/>
    <n v="347935904"/>
    <n v="338.86900000000003"/>
    <n v="347935.90399999998"/>
    <n v="347.93590399999999"/>
    <x v="4"/>
  </r>
  <r>
    <n v="202410"/>
    <x v="50"/>
    <s v="2024"/>
    <s v="10"/>
    <n v="10020000"/>
    <x v="11"/>
    <x v="4"/>
    <n v="233585"/>
    <n v="496868645"/>
    <n v="233.58500000000001"/>
    <n v="496868.64500000002"/>
    <n v="496.86864500000001"/>
    <x v="4"/>
  </r>
  <r>
    <n v="202410"/>
    <x v="50"/>
    <s v="2024"/>
    <s v="10"/>
    <n v="10020000"/>
    <x v="11"/>
    <x v="5"/>
    <n v="586698"/>
    <n v="839733548"/>
    <n v="586.69799999999998"/>
    <n v="839733.54799999995"/>
    <n v="839.73354800000004"/>
    <x v="4"/>
  </r>
  <r>
    <n v="202410"/>
    <x v="50"/>
    <s v="2024"/>
    <s v="10"/>
    <n v="10020000"/>
    <x v="11"/>
    <x v="6"/>
    <n v="261529"/>
    <n v="832484184"/>
    <n v="261.529"/>
    <n v="832484.18400000001"/>
    <n v="832.48418400000003"/>
    <x v="4"/>
  </r>
  <r>
    <n v="202410"/>
    <x v="50"/>
    <s v="2024"/>
    <s v="10"/>
    <n v="67000000"/>
    <x v="12"/>
    <x v="0"/>
    <n v="4784828"/>
    <n v="2124015681"/>
    <n v="4784.8280000000004"/>
    <n v="2124015.6809999999"/>
    <n v="2124.0156809999999"/>
    <x v="4"/>
  </r>
  <r>
    <n v="202410"/>
    <x v="50"/>
    <s v="2024"/>
    <s v="10"/>
    <n v="67000000"/>
    <x v="12"/>
    <x v="1"/>
    <n v="313006"/>
    <n v="807726519"/>
    <n v="313.00599999999997"/>
    <n v="807726.51899999997"/>
    <n v="807.72651900000005"/>
    <x v="4"/>
  </r>
  <r>
    <n v="202410"/>
    <x v="50"/>
    <s v="2024"/>
    <s v="10"/>
    <n v="67000000"/>
    <x v="12"/>
    <x v="2"/>
    <n v="477669"/>
    <n v="1367344712"/>
    <n v="477.66899999999998"/>
    <n v="1367344.7120000001"/>
    <n v="1367.3447120000001"/>
    <x v="4"/>
  </r>
  <r>
    <n v="202410"/>
    <x v="50"/>
    <s v="2024"/>
    <s v="10"/>
    <n v="67000000"/>
    <x v="12"/>
    <x v="3"/>
    <n v="2477606"/>
    <n v="2594043186"/>
    <n v="2477.6060000000002"/>
    <n v="2594043.1860000002"/>
    <n v="2594.0431859999999"/>
    <x v="4"/>
  </r>
  <r>
    <n v="202410"/>
    <x v="50"/>
    <s v="2024"/>
    <s v="10"/>
    <n v="67000000"/>
    <x v="12"/>
    <x v="4"/>
    <n v="1728577"/>
    <n v="3564235886"/>
    <n v="1728.577"/>
    <n v="3564235.8859999999"/>
    <n v="3564.2358859999999"/>
    <x v="4"/>
  </r>
  <r>
    <n v="202410"/>
    <x v="50"/>
    <s v="2024"/>
    <s v="10"/>
    <n v="67000000"/>
    <x v="12"/>
    <x v="5"/>
    <n v="4171105"/>
    <n v="5512184161"/>
    <n v="4171.1049999999996"/>
    <n v="5512184.1610000003"/>
    <n v="5512.1841610000001"/>
    <x v="4"/>
  </r>
  <r>
    <n v="202410"/>
    <x v="50"/>
    <s v="2024"/>
    <s v="10"/>
    <n v="67000000"/>
    <x v="12"/>
    <x v="6"/>
    <n v="2013451"/>
    <n v="5931625395"/>
    <n v="2013.451"/>
    <n v="5931625.3949999996"/>
    <n v="5931.625395"/>
    <x v="4"/>
  </r>
  <r>
    <n v="202410"/>
    <x v="50"/>
    <s v="2024"/>
    <s v="10"/>
    <n v="64000000"/>
    <x v="13"/>
    <x v="0"/>
    <n v="7448314"/>
    <n v="3661352163"/>
    <n v="7448.3140000000003"/>
    <n v="3661352.1630000002"/>
    <n v="3661.352163"/>
    <x v="4"/>
  </r>
  <r>
    <n v="202410"/>
    <x v="50"/>
    <s v="2024"/>
    <s v="10"/>
    <n v="64000000"/>
    <x v="13"/>
    <x v="1"/>
    <n v="450921"/>
    <n v="1156840509"/>
    <n v="450.92099999999999"/>
    <n v="1156840.5090000001"/>
    <n v="1156.8405090000001"/>
    <x v="4"/>
  </r>
  <r>
    <n v="202410"/>
    <x v="50"/>
    <s v="2024"/>
    <s v="10"/>
    <n v="64000000"/>
    <x v="13"/>
    <x v="2"/>
    <n v="734000"/>
    <n v="2164826838"/>
    <n v="734"/>
    <n v="2164826.838"/>
    <n v="2164.826838"/>
    <x v="4"/>
  </r>
  <r>
    <n v="202410"/>
    <x v="50"/>
    <s v="2024"/>
    <s v="10"/>
    <n v="64000000"/>
    <x v="13"/>
    <x v="3"/>
    <n v="3685213"/>
    <n v="3828417557"/>
    <n v="3685.2130000000002"/>
    <n v="3828417.557"/>
    <n v="3828.4175570000002"/>
    <x v="4"/>
  </r>
  <r>
    <n v="202410"/>
    <x v="50"/>
    <s v="2024"/>
    <s v="10"/>
    <n v="64000000"/>
    <x v="13"/>
    <x v="4"/>
    <n v="2759077"/>
    <n v="5565969901"/>
    <n v="2759.0770000000002"/>
    <n v="5565969.9009999996"/>
    <n v="5565.9699010000004"/>
    <x v="4"/>
  </r>
  <r>
    <n v="202410"/>
    <x v="50"/>
    <s v="2024"/>
    <s v="10"/>
    <n v="64000000"/>
    <x v="13"/>
    <x v="5"/>
    <n v="6713738"/>
    <n v="9330365091"/>
    <n v="6713.7380000000003"/>
    <n v="9330365.091"/>
    <n v="9330.3650909999997"/>
    <x v="4"/>
  </r>
  <r>
    <n v="202410"/>
    <x v="50"/>
    <s v="2024"/>
    <s v="10"/>
    <n v="64000000"/>
    <x v="13"/>
    <x v="6"/>
    <n v="2960882"/>
    <n v="9211900205"/>
    <n v="2960.8820000000001"/>
    <n v="9211900.2050000001"/>
    <n v="9211.9002049999999"/>
    <x v="4"/>
  </r>
  <r>
    <n v="202410"/>
    <x v="50"/>
    <s v="2024"/>
    <s v="10"/>
    <n v="10013000"/>
    <x v="14"/>
    <x v="0"/>
    <n v="1117868"/>
    <n v="504151187"/>
    <n v="1117.8679999999999"/>
    <n v="504151.18699999998"/>
    <n v="504.15118699999999"/>
    <x v="4"/>
  </r>
  <r>
    <n v="202410"/>
    <x v="50"/>
    <s v="2024"/>
    <s v="10"/>
    <n v="10013000"/>
    <x v="14"/>
    <x v="1"/>
    <n v="81715"/>
    <n v="182358078"/>
    <n v="81.715000000000003"/>
    <n v="182358.07800000001"/>
    <n v="182.35807800000001"/>
    <x v="4"/>
  </r>
  <r>
    <n v="202410"/>
    <x v="50"/>
    <s v="2024"/>
    <s v="10"/>
    <n v="10013000"/>
    <x v="14"/>
    <x v="2"/>
    <n v="124895"/>
    <n v="319462113"/>
    <n v="124.895"/>
    <n v="319462.11300000001"/>
    <n v="319.46211299999999"/>
    <x v="4"/>
  </r>
  <r>
    <n v="202410"/>
    <x v="50"/>
    <s v="2024"/>
    <s v="10"/>
    <n v="10013000"/>
    <x v="14"/>
    <x v="3"/>
    <n v="722341"/>
    <n v="748882784"/>
    <n v="722.34100000000001"/>
    <n v="748882.78399999999"/>
    <n v="748.88278400000002"/>
    <x v="4"/>
  </r>
  <r>
    <n v="202410"/>
    <x v="50"/>
    <s v="2024"/>
    <s v="10"/>
    <n v="10013000"/>
    <x v="14"/>
    <x v="4"/>
    <n v="484463"/>
    <n v="839179395"/>
    <n v="484.46300000000002"/>
    <n v="839179.39500000002"/>
    <n v="839.179395"/>
    <x v="4"/>
  </r>
  <r>
    <n v="202410"/>
    <x v="50"/>
    <s v="2024"/>
    <s v="10"/>
    <n v="10013000"/>
    <x v="14"/>
    <x v="5"/>
    <n v="1058259"/>
    <n v="1483815717"/>
    <n v="1058.259"/>
    <n v="1483815.7169999999"/>
    <n v="1483.8157169999999"/>
    <x v="4"/>
  </r>
  <r>
    <n v="202410"/>
    <x v="50"/>
    <s v="2024"/>
    <s v="10"/>
    <n v="10013000"/>
    <x v="14"/>
    <x v="6"/>
    <n v="549353"/>
    <n v="1721475017"/>
    <n v="549.35299999999995"/>
    <n v="1721475.017"/>
    <n v="1721.475017"/>
    <x v="4"/>
  </r>
  <r>
    <n v="202410"/>
    <x v="50"/>
    <s v="2024"/>
    <s v="10"/>
    <n v="10017000"/>
    <x v="15"/>
    <x v="0"/>
    <n v="1001373"/>
    <n v="452638599"/>
    <n v="1001.373"/>
    <n v="452638.59899999999"/>
    <n v="452.638599"/>
    <x v="4"/>
  </r>
  <r>
    <n v="202410"/>
    <x v="50"/>
    <s v="2024"/>
    <s v="10"/>
    <n v="10017000"/>
    <x v="15"/>
    <x v="1"/>
    <n v="65892"/>
    <n v="162070170"/>
    <n v="65.891999999999996"/>
    <n v="162070.17000000001"/>
    <n v="162.07016999999999"/>
    <x v="4"/>
  </r>
  <r>
    <n v="202410"/>
    <x v="50"/>
    <s v="2024"/>
    <s v="10"/>
    <n v="10017000"/>
    <x v="15"/>
    <x v="2"/>
    <n v="82553"/>
    <n v="254887565"/>
    <n v="82.552999999999997"/>
    <n v="254887.565"/>
    <n v="254.887565"/>
    <x v="4"/>
  </r>
  <r>
    <n v="202410"/>
    <x v="50"/>
    <s v="2024"/>
    <s v="10"/>
    <n v="10017000"/>
    <x v="15"/>
    <x v="3"/>
    <n v="497689"/>
    <n v="479961318"/>
    <n v="497.68900000000002"/>
    <n v="479961.31800000003"/>
    <n v="479.96131800000001"/>
    <x v="4"/>
  </r>
  <r>
    <n v="202410"/>
    <x v="50"/>
    <s v="2024"/>
    <s v="10"/>
    <n v="10017000"/>
    <x v="15"/>
    <x v="4"/>
    <n v="391994"/>
    <n v="734424105"/>
    <n v="391.99400000000003"/>
    <n v="734424.10499999998"/>
    <n v="734.42410500000005"/>
    <x v="4"/>
  </r>
  <r>
    <n v="202410"/>
    <x v="50"/>
    <s v="2024"/>
    <s v="10"/>
    <n v="10017000"/>
    <x v="15"/>
    <x v="5"/>
    <n v="870292"/>
    <n v="1067651758"/>
    <n v="870.29200000000003"/>
    <n v="1067651.7579999999"/>
    <n v="1067.651758"/>
    <x v="4"/>
  </r>
  <r>
    <n v="202410"/>
    <x v="50"/>
    <s v="2024"/>
    <s v="10"/>
    <n v="10017000"/>
    <x v="15"/>
    <x v="6"/>
    <n v="447323"/>
    <n v="1140054741"/>
    <n v="447.32299999999998"/>
    <n v="1140054.7409999999"/>
    <n v="1140.0547409999999"/>
    <x v="4"/>
  </r>
  <r>
    <n v="202410"/>
    <x v="50"/>
    <s v="2024"/>
    <s v="10"/>
    <n v="10002000"/>
    <x v="16"/>
    <x v="0"/>
    <n v="861317"/>
    <n v="370542248"/>
    <n v="861.31700000000001"/>
    <n v="370542.24800000002"/>
    <n v="370.54224799999997"/>
    <x v="4"/>
  </r>
  <r>
    <n v="202410"/>
    <x v="50"/>
    <s v="2024"/>
    <s v="10"/>
    <n v="10002000"/>
    <x v="16"/>
    <x v="1"/>
    <n v="60886"/>
    <n v="154878057"/>
    <n v="60.886000000000003"/>
    <n v="154878.057"/>
    <n v="154.87805700000001"/>
    <x v="4"/>
  </r>
  <r>
    <n v="202410"/>
    <x v="50"/>
    <s v="2024"/>
    <s v="10"/>
    <n v="10002000"/>
    <x v="16"/>
    <x v="2"/>
    <n v="88381"/>
    <n v="252221235"/>
    <n v="88.381"/>
    <n v="252221.23499999999"/>
    <n v="252.22123500000001"/>
    <x v="4"/>
  </r>
  <r>
    <n v="202410"/>
    <x v="50"/>
    <s v="2024"/>
    <s v="10"/>
    <n v="10002000"/>
    <x v="16"/>
    <x v="3"/>
    <n v="455644"/>
    <n v="485080730"/>
    <n v="455.64400000000001"/>
    <n v="485080.73"/>
    <n v="485.08073000000002"/>
    <x v="4"/>
  </r>
  <r>
    <n v="202410"/>
    <x v="50"/>
    <s v="2024"/>
    <s v="10"/>
    <n v="10002000"/>
    <x v="16"/>
    <x v="4"/>
    <n v="345433"/>
    <n v="669566448"/>
    <n v="345.43299999999999"/>
    <n v="669566.44799999997"/>
    <n v="669.56644800000004"/>
    <x v="4"/>
  </r>
  <r>
    <n v="202410"/>
    <x v="50"/>
    <s v="2024"/>
    <s v="10"/>
    <n v="10002000"/>
    <x v="16"/>
    <x v="5"/>
    <n v="783749"/>
    <n v="966578635"/>
    <n v="783.74900000000002"/>
    <n v="966578.63500000001"/>
    <n v="966.57863499999996"/>
    <x v="4"/>
  </r>
  <r>
    <n v="202410"/>
    <x v="50"/>
    <s v="2024"/>
    <s v="10"/>
    <n v="10002000"/>
    <x v="16"/>
    <x v="6"/>
    <n v="364773"/>
    <n v="1060791754"/>
    <n v="364.77300000000002"/>
    <n v="1060791.754"/>
    <n v="1060.7917540000001"/>
    <x v="4"/>
  </r>
  <r>
    <n v="202410"/>
    <x v="50"/>
    <s v="2024"/>
    <s v="10"/>
    <n v="10015000"/>
    <x v="17"/>
    <x v="0"/>
    <n v="546918"/>
    <n v="284464026"/>
    <n v="546.91800000000001"/>
    <n v="284464.02600000001"/>
    <n v="284.46402599999999"/>
    <x v="4"/>
  </r>
  <r>
    <n v="202410"/>
    <x v="50"/>
    <s v="2024"/>
    <s v="10"/>
    <n v="10015000"/>
    <x v="17"/>
    <x v="1"/>
    <n v="32928"/>
    <n v="77388916"/>
    <n v="32.927999999999997"/>
    <n v="77388.915999999997"/>
    <n v="77.388915999999995"/>
    <x v="4"/>
  </r>
  <r>
    <n v="202410"/>
    <x v="50"/>
    <s v="2024"/>
    <s v="10"/>
    <n v="10015000"/>
    <x v="17"/>
    <x v="2"/>
    <n v="55069"/>
    <n v="172536657"/>
    <n v="55.069000000000003"/>
    <n v="172536.65700000001"/>
    <n v="172.53665699999999"/>
    <x v="4"/>
  </r>
  <r>
    <n v="202410"/>
    <x v="50"/>
    <s v="2024"/>
    <s v="10"/>
    <n v="10015000"/>
    <x v="17"/>
    <x v="3"/>
    <n v="301057"/>
    <n v="285145864"/>
    <n v="301.05700000000002"/>
    <n v="285145.864"/>
    <n v="285.14586400000002"/>
    <x v="4"/>
  </r>
  <r>
    <n v="202410"/>
    <x v="50"/>
    <s v="2024"/>
    <s v="10"/>
    <n v="10015000"/>
    <x v="17"/>
    <x v="4"/>
    <n v="231650"/>
    <n v="384025345"/>
    <n v="231.65"/>
    <n v="384025.34499999997"/>
    <n v="384.02534500000002"/>
    <x v="4"/>
  </r>
  <r>
    <n v="202410"/>
    <x v="50"/>
    <s v="2024"/>
    <s v="10"/>
    <n v="10015000"/>
    <x v="17"/>
    <x v="5"/>
    <n v="480148"/>
    <n v="660408286"/>
    <n v="480.14800000000002"/>
    <n v="660408.28599999996"/>
    <n v="660.40828599999998"/>
    <x v="4"/>
  </r>
  <r>
    <n v="202410"/>
    <x v="50"/>
    <s v="2024"/>
    <s v="10"/>
    <n v="10015000"/>
    <x v="17"/>
    <x v="6"/>
    <n v="228598"/>
    <n v="682131154"/>
    <n v="228.59800000000001"/>
    <n v="682131.15399999998"/>
    <n v="682.13115400000004"/>
    <x v="4"/>
  </r>
  <r>
    <n v="202410"/>
    <x v="50"/>
    <s v="2024"/>
    <s v="10"/>
    <n v="10014000"/>
    <x v="18"/>
    <x v="0"/>
    <n v="307049"/>
    <n v="133433100"/>
    <n v="307.04899999999998"/>
    <n v="133433.1"/>
    <n v="133.4331"/>
    <x v="4"/>
  </r>
  <r>
    <n v="202410"/>
    <x v="50"/>
    <s v="2024"/>
    <s v="10"/>
    <n v="10014000"/>
    <x v="18"/>
    <x v="1"/>
    <n v="20308"/>
    <n v="46074826"/>
    <n v="20.308"/>
    <n v="46074.826000000001"/>
    <n v="46.074826000000002"/>
    <x v="4"/>
  </r>
  <r>
    <n v="202410"/>
    <x v="50"/>
    <s v="2024"/>
    <s v="10"/>
    <n v="10014000"/>
    <x v="18"/>
    <x v="2"/>
    <n v="29532"/>
    <n v="86366602"/>
    <n v="29.532"/>
    <n v="86366.601999999999"/>
    <n v="86.366602"/>
    <x v="4"/>
  </r>
  <r>
    <n v="202410"/>
    <x v="50"/>
    <s v="2024"/>
    <s v="10"/>
    <n v="10014000"/>
    <x v="18"/>
    <x v="3"/>
    <n v="175446"/>
    <n v="163879556"/>
    <n v="175.446"/>
    <n v="163879.55600000001"/>
    <n v="163.87955600000001"/>
    <x v="4"/>
  </r>
  <r>
    <n v="202410"/>
    <x v="50"/>
    <s v="2024"/>
    <s v="10"/>
    <n v="10014000"/>
    <x v="18"/>
    <x v="4"/>
    <n v="120771"/>
    <n v="220653946"/>
    <n v="120.771"/>
    <n v="220653.946"/>
    <n v="220.65394599999999"/>
    <x v="4"/>
  </r>
  <r>
    <n v="202410"/>
    <x v="50"/>
    <s v="2024"/>
    <s v="10"/>
    <n v="10014000"/>
    <x v="18"/>
    <x v="5"/>
    <n v="252773"/>
    <n v="284080430"/>
    <n v="252.773"/>
    <n v="284080.43"/>
    <n v="284.08042999999998"/>
    <x v="4"/>
  </r>
  <r>
    <n v="202410"/>
    <x v="50"/>
    <s v="2024"/>
    <s v="10"/>
    <n v="10014000"/>
    <x v="18"/>
    <x v="6"/>
    <n v="114443"/>
    <n v="348016944"/>
    <n v="114.443"/>
    <n v="348016.94400000002"/>
    <n v="348.01694400000002"/>
    <x v="4"/>
  </r>
  <r>
    <n v="202410"/>
    <x v="50"/>
    <s v="2024"/>
    <s v="10"/>
    <n v="10016000"/>
    <x v="19"/>
    <x v="0"/>
    <n v="171279"/>
    <n v="67968077"/>
    <n v="171.279"/>
    <n v="67968.077000000005"/>
    <n v="67.968076999999994"/>
    <x v="4"/>
  </r>
  <r>
    <n v="202410"/>
    <x v="50"/>
    <s v="2024"/>
    <s v="10"/>
    <n v="10016000"/>
    <x v="19"/>
    <x v="1"/>
    <n v="10484"/>
    <n v="27172966"/>
    <n v="10.484"/>
    <n v="27172.966"/>
    <n v="27.172965999999999"/>
    <x v="4"/>
  </r>
  <r>
    <n v="202410"/>
    <x v="50"/>
    <s v="2024"/>
    <s v="10"/>
    <n v="10016000"/>
    <x v="19"/>
    <x v="2"/>
    <n v="15959"/>
    <n v="47711332"/>
    <n v="15.959"/>
    <n v="47711.332000000002"/>
    <n v="47.711331999999999"/>
    <x v="4"/>
  </r>
  <r>
    <n v="202410"/>
    <x v="50"/>
    <s v="2024"/>
    <s v="10"/>
    <n v="10016000"/>
    <x v="19"/>
    <x v="3"/>
    <n v="84218"/>
    <n v="97805448"/>
    <n v="84.218000000000004"/>
    <n v="97805.448000000004"/>
    <n v="97.805447999999998"/>
    <x v="4"/>
  </r>
  <r>
    <n v="202410"/>
    <x v="50"/>
    <s v="2024"/>
    <s v="10"/>
    <n v="10016000"/>
    <x v="19"/>
    <x v="4"/>
    <n v="67571"/>
    <n v="108671422"/>
    <n v="67.570999999999998"/>
    <n v="108671.42200000001"/>
    <n v="108.67142200000001"/>
    <x v="4"/>
  </r>
  <r>
    <n v="202410"/>
    <x v="50"/>
    <s v="2024"/>
    <s v="10"/>
    <n v="10016000"/>
    <x v="19"/>
    <x v="5"/>
    <n v="137825"/>
    <n v="149564534"/>
    <n v="137.82499999999999"/>
    <n v="149564.53400000001"/>
    <n v="149.56453400000001"/>
    <x v="4"/>
  </r>
  <r>
    <n v="202410"/>
    <x v="50"/>
    <s v="2024"/>
    <s v="10"/>
    <n v="10016000"/>
    <x v="19"/>
    <x v="6"/>
    <n v="53120"/>
    <n v="154107055"/>
    <n v="53.12"/>
    <n v="154107.05499999999"/>
    <n v="154.107055"/>
    <x v="4"/>
  </r>
  <r>
    <n v="202410"/>
    <x v="50"/>
    <s v="2024"/>
    <s v="10"/>
    <s v="9002000"/>
    <x v="20"/>
    <x v="0"/>
    <n v="114972"/>
    <n v="75745307"/>
    <n v="114.97199999999999"/>
    <n v="75745.307000000001"/>
    <n v="75.745306999999997"/>
    <x v="4"/>
  </r>
  <r>
    <n v="202410"/>
    <x v="50"/>
    <s v="2024"/>
    <s v="10"/>
    <s v="9002000"/>
    <x v="20"/>
    <x v="1"/>
    <n v="6990"/>
    <n v="17532058"/>
    <n v="6.99"/>
    <n v="17532.058000000001"/>
    <n v="17.532057999999999"/>
    <x v="4"/>
  </r>
  <r>
    <n v="202410"/>
    <x v="50"/>
    <s v="2024"/>
    <s v="10"/>
    <s v="9002000"/>
    <x v="20"/>
    <x v="2"/>
    <n v="11231"/>
    <n v="40774224"/>
    <n v="11.231"/>
    <n v="40774.224000000002"/>
    <n v="40.774223999999997"/>
    <x v="4"/>
  </r>
  <r>
    <n v="202410"/>
    <x v="50"/>
    <s v="2024"/>
    <s v="10"/>
    <s v="9002000"/>
    <x v="20"/>
    <x v="3"/>
    <n v="50409"/>
    <n v="67446609"/>
    <n v="50.408999999999999"/>
    <n v="67446.608999999997"/>
    <n v="67.446608999999995"/>
    <x v="4"/>
  </r>
  <r>
    <n v="202410"/>
    <x v="50"/>
    <s v="2024"/>
    <s v="10"/>
    <s v="9002000"/>
    <x v="20"/>
    <x v="4"/>
    <n v="48685"/>
    <n v="71167751"/>
    <n v="48.685000000000002"/>
    <n v="71167.751000000004"/>
    <n v="71.167750999999996"/>
    <x v="4"/>
  </r>
  <r>
    <n v="202410"/>
    <x v="50"/>
    <s v="2024"/>
    <s v="10"/>
    <s v="9002000"/>
    <x v="20"/>
    <x v="5"/>
    <n v="126652"/>
    <n v="136625632"/>
    <n v="126.652"/>
    <n v="136625.63200000001"/>
    <n v="136.625632"/>
    <x v="4"/>
  </r>
  <r>
    <n v="202410"/>
    <x v="50"/>
    <s v="2024"/>
    <s v="10"/>
    <s v="9002000"/>
    <x v="20"/>
    <x v="6"/>
    <n v="42963"/>
    <n v="117777770"/>
    <n v="42.963000000000001"/>
    <n v="117777.77"/>
    <n v="117.77777"/>
    <x v="4"/>
  </r>
  <r>
    <n v="202410"/>
    <x v="50"/>
    <s v="2024"/>
    <s v="10"/>
    <n v="9007000"/>
    <x v="21"/>
    <x v="0"/>
    <n v="37868"/>
    <n v="14536737"/>
    <n v="37.868000000000002"/>
    <n v="14536.736999999999"/>
    <n v="14.536737"/>
    <x v="4"/>
  </r>
  <r>
    <n v="202410"/>
    <x v="50"/>
    <s v="2024"/>
    <s v="10"/>
    <n v="9007000"/>
    <x v="21"/>
    <x v="1"/>
    <n v="1490"/>
    <n v="3188429"/>
    <n v="1.49"/>
    <n v="3188.4290000000001"/>
    <n v="3.1884290000000002"/>
    <x v="4"/>
  </r>
  <r>
    <n v="202410"/>
    <x v="50"/>
    <s v="2024"/>
    <s v="10"/>
    <n v="9007000"/>
    <x v="21"/>
    <x v="2"/>
    <n v="2433"/>
    <n v="6547298"/>
    <n v="2.4329999999999998"/>
    <n v="6547.2979999999998"/>
    <n v="6.5472979999999996"/>
    <x v="4"/>
  </r>
  <r>
    <n v="202410"/>
    <x v="50"/>
    <s v="2024"/>
    <s v="10"/>
    <n v="9007000"/>
    <x v="21"/>
    <x v="3"/>
    <n v="15255"/>
    <n v="14638559"/>
    <n v="15.255000000000001"/>
    <n v="14638.558999999999"/>
    <n v="14.638559000000001"/>
    <x v="4"/>
  </r>
  <r>
    <n v="202410"/>
    <x v="50"/>
    <s v="2024"/>
    <s v="10"/>
    <n v="9007000"/>
    <x v="21"/>
    <x v="4"/>
    <n v="10639"/>
    <n v="16272859"/>
    <n v="10.638999999999999"/>
    <n v="16272.859"/>
    <n v="16.272859"/>
    <x v="4"/>
  </r>
  <r>
    <n v="202410"/>
    <x v="50"/>
    <s v="2024"/>
    <s v="10"/>
    <n v="9007000"/>
    <x v="21"/>
    <x v="5"/>
    <n v="20169"/>
    <n v="21980641"/>
    <n v="20.169"/>
    <n v="21980.641"/>
    <n v="21.980640999999999"/>
    <x v="4"/>
  </r>
  <r>
    <n v="202410"/>
    <x v="50"/>
    <s v="2024"/>
    <s v="10"/>
    <n v="9007000"/>
    <x v="21"/>
    <x v="6"/>
    <n v="7879"/>
    <n v="20547768"/>
    <n v="7.8789999999999996"/>
    <n v="20547.768"/>
    <n v="20.547768000000001"/>
    <x v="4"/>
  </r>
  <r>
    <n v="202411"/>
    <x v="51"/>
    <s v="2024"/>
    <s v="11"/>
    <n v="63000000"/>
    <x v="0"/>
    <x v="0"/>
    <n v="15131704"/>
    <n v="8691524102"/>
    <n v="15131.704"/>
    <n v="8691524.102"/>
    <n v="8691.5241019999994"/>
    <x v="4"/>
  </r>
  <r>
    <n v="202411"/>
    <x v="51"/>
    <s v="2024"/>
    <s v="11"/>
    <n v="63000000"/>
    <x v="0"/>
    <x v="1"/>
    <n v="806637"/>
    <n v="3176361652"/>
    <n v="806.63699999999994"/>
    <n v="3176361.6519999998"/>
    <n v="3176.361652"/>
    <x v="4"/>
  </r>
  <r>
    <n v="202411"/>
    <x v="51"/>
    <s v="2024"/>
    <s v="11"/>
    <n v="63000000"/>
    <x v="0"/>
    <x v="2"/>
    <n v="1056492"/>
    <n v="5050676046"/>
    <n v="1056.492"/>
    <n v="5050676.0460000001"/>
    <n v="5050.6760459999996"/>
    <x v="4"/>
  </r>
  <r>
    <n v="202411"/>
    <x v="51"/>
    <s v="2024"/>
    <s v="11"/>
    <n v="63000000"/>
    <x v="0"/>
    <x v="3"/>
    <n v="5658449"/>
    <n v="6096769655"/>
    <n v="5658.4489999999996"/>
    <n v="6096769.6550000003"/>
    <n v="6096.7696550000001"/>
    <x v="4"/>
  </r>
  <r>
    <n v="202411"/>
    <x v="51"/>
    <s v="2024"/>
    <s v="11"/>
    <n v="63000000"/>
    <x v="0"/>
    <x v="4"/>
    <n v="4526613"/>
    <n v="12323397364"/>
    <n v="4526.6130000000003"/>
    <n v="12323397.364"/>
    <n v="12323.397364"/>
    <x v="4"/>
  </r>
  <r>
    <n v="202411"/>
    <x v="51"/>
    <s v="2024"/>
    <s v="11"/>
    <n v="63000000"/>
    <x v="0"/>
    <x v="5"/>
    <n v="10607658"/>
    <n v="17889219938"/>
    <n v="10607.657999999999"/>
    <n v="17889219.938000001"/>
    <n v="17889.219937999998"/>
    <x v="4"/>
  </r>
  <r>
    <n v="202411"/>
    <x v="51"/>
    <s v="2024"/>
    <s v="11"/>
    <n v="63000000"/>
    <x v="0"/>
    <x v="6"/>
    <n v="4639434"/>
    <n v="17594724626"/>
    <n v="4639.4340000000002"/>
    <n v="17594724.625999998"/>
    <n v="17594.724625999999"/>
    <x v="4"/>
  </r>
  <r>
    <n v="202411"/>
    <x v="51"/>
    <s v="2024"/>
    <s v="11"/>
    <n v="65000000"/>
    <x v="1"/>
    <x v="0"/>
    <n v="17741464"/>
    <n v="8486712265"/>
    <n v="17741.464"/>
    <n v="8486712.2650000006"/>
    <n v="8486.7122650000001"/>
    <x v="4"/>
  </r>
  <r>
    <n v="202411"/>
    <x v="51"/>
    <s v="2024"/>
    <s v="11"/>
    <n v="65000000"/>
    <x v="1"/>
    <x v="1"/>
    <n v="1083492"/>
    <n v="3083813028"/>
    <n v="1083.492"/>
    <n v="3083813.0279999999"/>
    <n v="3083.813028"/>
    <x v="4"/>
  </r>
  <r>
    <n v="202411"/>
    <x v="51"/>
    <s v="2024"/>
    <s v="11"/>
    <n v="65000000"/>
    <x v="1"/>
    <x v="2"/>
    <n v="1409362"/>
    <n v="4744587996"/>
    <n v="1409.3620000000001"/>
    <n v="4744587.9960000003"/>
    <n v="4744.5879960000002"/>
    <x v="4"/>
  </r>
  <r>
    <n v="202411"/>
    <x v="51"/>
    <s v="2024"/>
    <s v="11"/>
    <n v="65000000"/>
    <x v="1"/>
    <x v="3"/>
    <n v="7123308"/>
    <n v="6871380621"/>
    <n v="7123.308"/>
    <n v="6871380.6210000003"/>
    <n v="6871.3806210000002"/>
    <x v="4"/>
  </r>
  <r>
    <n v="202411"/>
    <x v="51"/>
    <s v="2024"/>
    <s v="11"/>
    <n v="65000000"/>
    <x v="1"/>
    <x v="4"/>
    <n v="5898253"/>
    <n v="12241175900"/>
    <n v="5898.2529999999997"/>
    <n v="12241175.9"/>
    <n v="12241.1759"/>
    <x v="4"/>
  </r>
  <r>
    <n v="202411"/>
    <x v="51"/>
    <s v="2024"/>
    <s v="11"/>
    <n v="65000000"/>
    <x v="1"/>
    <x v="5"/>
    <n v="14094691"/>
    <n v="19998577316"/>
    <n v="14094.691000000001"/>
    <n v="19998577.316"/>
    <n v="19998.577315999999"/>
    <x v="4"/>
  </r>
  <r>
    <n v="202411"/>
    <x v="51"/>
    <s v="2024"/>
    <s v="11"/>
    <n v="65000000"/>
    <x v="1"/>
    <x v="6"/>
    <n v="6422548"/>
    <n v="19554580228"/>
    <n v="6422.5479999999998"/>
    <n v="19554580.228"/>
    <n v="19554.580227999999"/>
    <x v="4"/>
  </r>
  <r>
    <n v="202411"/>
    <x v="51"/>
    <s v="2024"/>
    <s v="11"/>
    <n v="68000000"/>
    <x v="2"/>
    <x v="0"/>
    <n v="8147752"/>
    <n v="3753077138"/>
    <n v="8147.7520000000004"/>
    <n v="3753077.1379999998"/>
    <n v="3753.0771380000001"/>
    <x v="4"/>
  </r>
  <r>
    <n v="202411"/>
    <x v="51"/>
    <s v="2024"/>
    <s v="11"/>
    <n v="68000000"/>
    <x v="2"/>
    <x v="1"/>
    <n v="505621"/>
    <n v="1416387569"/>
    <n v="505.62099999999998"/>
    <n v="1416387.5689999999"/>
    <n v="1416.387569"/>
    <x v="4"/>
  </r>
  <r>
    <n v="202411"/>
    <x v="51"/>
    <s v="2024"/>
    <s v="11"/>
    <n v="68000000"/>
    <x v="2"/>
    <x v="2"/>
    <n v="679775"/>
    <n v="2161289715"/>
    <n v="679.77499999999998"/>
    <n v="2161289.7149999999"/>
    <n v="2161.2897149999999"/>
    <x v="4"/>
  </r>
  <r>
    <n v="202411"/>
    <x v="51"/>
    <s v="2024"/>
    <s v="11"/>
    <n v="68000000"/>
    <x v="2"/>
    <x v="3"/>
    <n v="3609010"/>
    <n v="3987667676"/>
    <n v="3609.01"/>
    <n v="3987667.676"/>
    <n v="3987.667676"/>
    <x v="4"/>
  </r>
  <r>
    <n v="202411"/>
    <x v="51"/>
    <s v="2024"/>
    <s v="11"/>
    <n v="68000000"/>
    <x v="2"/>
    <x v="4"/>
    <n v="2747801"/>
    <n v="5468694883"/>
    <n v="2747.8009999999999"/>
    <n v="5468694.8830000004"/>
    <n v="5468.6948830000001"/>
    <x v="4"/>
  </r>
  <r>
    <n v="202411"/>
    <x v="51"/>
    <s v="2024"/>
    <s v="11"/>
    <n v="68000000"/>
    <x v="2"/>
    <x v="5"/>
    <n v="6322048"/>
    <n v="9877189104"/>
    <n v="6322.0479999999998"/>
    <n v="9877189.1040000003"/>
    <n v="9877.1891039999991"/>
    <x v="4"/>
  </r>
  <r>
    <n v="202411"/>
    <x v="51"/>
    <s v="2024"/>
    <s v="11"/>
    <n v="68000000"/>
    <x v="2"/>
    <x v="6"/>
    <n v="3020051"/>
    <n v="9013044808"/>
    <n v="3020.0509999999999"/>
    <n v="9013044.8080000002"/>
    <n v="9013.0448080000006"/>
    <x v="4"/>
  </r>
  <r>
    <n v="202411"/>
    <x v="51"/>
    <s v="2024"/>
    <s v="11"/>
    <n v="10004000"/>
    <x v="3"/>
    <x v="0"/>
    <n v="2379187"/>
    <n v="1158322286"/>
    <n v="2379.1869999999999"/>
    <n v="1158322.2860000001"/>
    <n v="1158.3222860000001"/>
    <x v="4"/>
  </r>
  <r>
    <n v="202411"/>
    <x v="51"/>
    <s v="2024"/>
    <s v="11"/>
    <n v="10004000"/>
    <x v="3"/>
    <x v="1"/>
    <n v="135451"/>
    <n v="414424240"/>
    <n v="135.45099999999999"/>
    <n v="414424.24"/>
    <n v="414.42424"/>
    <x v="4"/>
  </r>
  <r>
    <n v="202411"/>
    <x v="51"/>
    <s v="2024"/>
    <s v="11"/>
    <n v="10004000"/>
    <x v="3"/>
    <x v="2"/>
    <n v="187900"/>
    <n v="704646923"/>
    <n v="187.9"/>
    <n v="704646.92299999995"/>
    <n v="704.64692300000002"/>
    <x v="4"/>
  </r>
  <r>
    <n v="202411"/>
    <x v="51"/>
    <s v="2024"/>
    <s v="11"/>
    <n v="10004000"/>
    <x v="3"/>
    <x v="3"/>
    <n v="1007236"/>
    <n v="1228035107"/>
    <n v="1007.236"/>
    <n v="1228035.1070000001"/>
    <n v="1228.0351069999999"/>
    <x v="4"/>
  </r>
  <r>
    <n v="202411"/>
    <x v="51"/>
    <s v="2024"/>
    <s v="11"/>
    <n v="10004000"/>
    <x v="3"/>
    <x v="4"/>
    <n v="767559"/>
    <n v="1673414680"/>
    <n v="767.55899999999997"/>
    <n v="1673414.68"/>
    <n v="1673.4146800000001"/>
    <x v="4"/>
  </r>
  <r>
    <n v="202411"/>
    <x v="51"/>
    <s v="2024"/>
    <s v="11"/>
    <n v="10004000"/>
    <x v="3"/>
    <x v="5"/>
    <n v="1777762"/>
    <n v="3090089946"/>
    <n v="1777.7619999999999"/>
    <n v="3090089.946"/>
    <n v="3090.0899460000001"/>
    <x v="4"/>
  </r>
  <r>
    <n v="202411"/>
    <x v="51"/>
    <s v="2024"/>
    <s v="11"/>
    <n v="10004000"/>
    <x v="3"/>
    <x v="6"/>
    <n v="873309"/>
    <n v="2451502643"/>
    <n v="873.30899999999997"/>
    <n v="2451502.6430000002"/>
    <n v="2451.5026429999998"/>
    <x v="4"/>
  </r>
  <r>
    <n v="202411"/>
    <x v="51"/>
    <s v="2024"/>
    <s v="11"/>
    <n v="10018000"/>
    <x v="4"/>
    <x v="0"/>
    <n v="2206030"/>
    <n v="1055102416"/>
    <n v="2206.0300000000002"/>
    <n v="1055102.416"/>
    <n v="1055.1024159999999"/>
    <x v="4"/>
  </r>
  <r>
    <n v="202411"/>
    <x v="51"/>
    <s v="2024"/>
    <s v="11"/>
    <n v="10018000"/>
    <x v="4"/>
    <x v="1"/>
    <n v="118171"/>
    <n v="364180596"/>
    <n v="118.17100000000001"/>
    <n v="364180.59600000002"/>
    <n v="364.18059599999998"/>
    <x v="4"/>
  </r>
  <r>
    <n v="202411"/>
    <x v="51"/>
    <s v="2024"/>
    <s v="11"/>
    <n v="10018000"/>
    <x v="4"/>
    <x v="2"/>
    <n v="173669"/>
    <n v="642733898"/>
    <n v="173.66900000000001"/>
    <n v="642733.89800000004"/>
    <n v="642.73389799999995"/>
    <x v="4"/>
  </r>
  <r>
    <n v="202411"/>
    <x v="51"/>
    <s v="2024"/>
    <s v="11"/>
    <n v="10018000"/>
    <x v="4"/>
    <x v="3"/>
    <n v="849980"/>
    <n v="1001575197"/>
    <n v="849.98"/>
    <n v="1001575.197"/>
    <n v="1001.575197"/>
    <x v="4"/>
  </r>
  <r>
    <n v="202411"/>
    <x v="51"/>
    <s v="2024"/>
    <s v="11"/>
    <n v="10018000"/>
    <x v="4"/>
    <x v="4"/>
    <n v="705234"/>
    <n v="1607253424"/>
    <n v="705.23400000000004"/>
    <n v="1607253.4240000001"/>
    <n v="1607.253424"/>
    <x v="4"/>
  </r>
  <r>
    <n v="202411"/>
    <x v="51"/>
    <s v="2024"/>
    <s v="11"/>
    <n v="10018000"/>
    <x v="4"/>
    <x v="5"/>
    <n v="1666671"/>
    <n v="2944788233"/>
    <n v="1666.671"/>
    <n v="2944788.233"/>
    <n v="2944.7882330000002"/>
    <x v="4"/>
  </r>
  <r>
    <n v="202411"/>
    <x v="51"/>
    <s v="2024"/>
    <s v="11"/>
    <n v="10018000"/>
    <x v="4"/>
    <x v="6"/>
    <n v="777920"/>
    <n v="2247479489"/>
    <n v="777.92"/>
    <n v="2247479.4890000001"/>
    <n v="2247.4794889999998"/>
    <x v="4"/>
  </r>
  <r>
    <n v="202411"/>
    <x v="51"/>
    <s v="2024"/>
    <s v="11"/>
    <n v="10005000"/>
    <x v="5"/>
    <x v="0"/>
    <n v="1186294"/>
    <n v="528085722"/>
    <n v="1186.2940000000001"/>
    <n v="528085.72199999995"/>
    <n v="528.08572200000003"/>
    <x v="4"/>
  </r>
  <r>
    <n v="202411"/>
    <x v="51"/>
    <s v="2024"/>
    <s v="11"/>
    <n v="10005000"/>
    <x v="5"/>
    <x v="1"/>
    <n v="83143"/>
    <n v="214430790"/>
    <n v="83.143000000000001"/>
    <n v="214430.79"/>
    <n v="214.43079"/>
    <x v="4"/>
  </r>
  <r>
    <n v="202411"/>
    <x v="51"/>
    <s v="2024"/>
    <s v="11"/>
    <n v="10005000"/>
    <x v="5"/>
    <x v="2"/>
    <n v="106763"/>
    <n v="336723205"/>
    <n v="106.76300000000001"/>
    <n v="336723.20500000002"/>
    <n v="336.72320500000001"/>
    <x v="4"/>
  </r>
  <r>
    <n v="202411"/>
    <x v="51"/>
    <s v="2024"/>
    <s v="11"/>
    <n v="10005000"/>
    <x v="5"/>
    <x v="3"/>
    <n v="650969"/>
    <n v="693944344"/>
    <n v="650.96900000000005"/>
    <n v="693944.34400000004"/>
    <n v="693.944344"/>
    <x v="4"/>
  </r>
  <r>
    <n v="202411"/>
    <x v="51"/>
    <s v="2024"/>
    <s v="11"/>
    <n v="10005000"/>
    <x v="5"/>
    <x v="4"/>
    <n v="438105"/>
    <n v="781880493"/>
    <n v="438.10500000000002"/>
    <n v="781880.49300000002"/>
    <n v="781.880493"/>
    <x v="4"/>
  </r>
  <r>
    <n v="202411"/>
    <x v="51"/>
    <s v="2024"/>
    <s v="11"/>
    <n v="10005000"/>
    <x v="5"/>
    <x v="5"/>
    <n v="940752"/>
    <n v="1347602253"/>
    <n v="940.75199999999995"/>
    <n v="1347602.253"/>
    <n v="1347.602253"/>
    <x v="4"/>
  </r>
  <r>
    <n v="202411"/>
    <x v="51"/>
    <s v="2024"/>
    <s v="11"/>
    <n v="10005000"/>
    <x v="5"/>
    <x v="6"/>
    <n v="515567"/>
    <n v="1404613712"/>
    <n v="515.56700000000001"/>
    <n v="1404613.7120000001"/>
    <n v="1404.6137120000001"/>
    <x v="4"/>
  </r>
  <r>
    <n v="202411"/>
    <x v="51"/>
    <s v="2024"/>
    <s v="11"/>
    <n v="66000000"/>
    <x v="6"/>
    <x v="0"/>
    <n v="10441106"/>
    <n v="5214265650"/>
    <n v="10441.106"/>
    <n v="5214265.6500000004"/>
    <n v="5214.2656500000003"/>
    <x v="4"/>
  </r>
  <r>
    <n v="202411"/>
    <x v="51"/>
    <s v="2024"/>
    <s v="11"/>
    <n v="66000000"/>
    <x v="6"/>
    <x v="1"/>
    <n v="673721"/>
    <n v="2025478982"/>
    <n v="673.721"/>
    <n v="2025478.9820000001"/>
    <n v="2025.4789820000001"/>
    <x v="4"/>
  </r>
  <r>
    <n v="202411"/>
    <x v="51"/>
    <s v="2024"/>
    <s v="11"/>
    <n v="66000000"/>
    <x v="6"/>
    <x v="2"/>
    <n v="885588"/>
    <n v="2902641483"/>
    <n v="885.58799999999997"/>
    <n v="2902641.483"/>
    <n v="2902.6414829999999"/>
    <x v="4"/>
  </r>
  <r>
    <n v="202411"/>
    <x v="51"/>
    <s v="2024"/>
    <s v="11"/>
    <n v="66000000"/>
    <x v="6"/>
    <x v="3"/>
    <n v="4766972"/>
    <n v="5180248641"/>
    <n v="4766.9719999999998"/>
    <n v="5180248.6409999998"/>
    <n v="5180.2486410000001"/>
    <x v="4"/>
  </r>
  <r>
    <n v="202411"/>
    <x v="51"/>
    <s v="2024"/>
    <s v="11"/>
    <n v="66000000"/>
    <x v="6"/>
    <x v="4"/>
    <n v="3378200"/>
    <n v="7359391685"/>
    <n v="3378.2"/>
    <n v="7359391.6849999996"/>
    <n v="7359.3916849999996"/>
    <x v="4"/>
  </r>
  <r>
    <n v="202411"/>
    <x v="51"/>
    <s v="2024"/>
    <s v="11"/>
    <n v="66000000"/>
    <x v="6"/>
    <x v="5"/>
    <n v="7929817"/>
    <n v="11024949373"/>
    <n v="7929.817"/>
    <n v="11024949.373"/>
    <n v="11024.949372999999"/>
    <x v="4"/>
  </r>
  <r>
    <n v="202411"/>
    <x v="51"/>
    <s v="2024"/>
    <s v="11"/>
    <n v="66000000"/>
    <x v="6"/>
    <x v="6"/>
    <n v="3730298"/>
    <n v="12015486868"/>
    <n v="3730.2979999999998"/>
    <n v="12015486.868000001"/>
    <n v="12015.486868"/>
    <x v="4"/>
  </r>
  <r>
    <n v="202411"/>
    <x v="51"/>
    <s v="2024"/>
    <s v="11"/>
    <n v="10007000"/>
    <x v="7"/>
    <x v="0"/>
    <n v="2363113"/>
    <n v="1090913730"/>
    <n v="2363.1129999999998"/>
    <n v="1090913.73"/>
    <n v="1090.91373"/>
    <x v="4"/>
  </r>
  <r>
    <n v="202411"/>
    <x v="51"/>
    <s v="2024"/>
    <s v="11"/>
    <n v="10007000"/>
    <x v="7"/>
    <x v="1"/>
    <n v="194878"/>
    <n v="499129132"/>
    <n v="194.87799999999999"/>
    <n v="499129.13199999998"/>
    <n v="499.12913200000003"/>
    <x v="4"/>
  </r>
  <r>
    <n v="202411"/>
    <x v="51"/>
    <s v="2024"/>
    <s v="11"/>
    <n v="10007000"/>
    <x v="7"/>
    <x v="2"/>
    <n v="228900"/>
    <n v="648960262"/>
    <n v="228.9"/>
    <n v="648960.26199999999"/>
    <n v="648.96026199999994"/>
    <x v="4"/>
  </r>
  <r>
    <n v="202411"/>
    <x v="51"/>
    <s v="2024"/>
    <s v="11"/>
    <n v="10007000"/>
    <x v="7"/>
    <x v="3"/>
    <n v="1339121"/>
    <n v="1474424185"/>
    <n v="1339.1210000000001"/>
    <n v="1474424.1850000001"/>
    <n v="1474.4241850000001"/>
    <x v="4"/>
  </r>
  <r>
    <n v="202411"/>
    <x v="51"/>
    <s v="2024"/>
    <s v="11"/>
    <n v="10007000"/>
    <x v="7"/>
    <x v="4"/>
    <n v="853129"/>
    <n v="1629200511"/>
    <n v="853.12900000000002"/>
    <n v="1629200.5109999999"/>
    <n v="1629.200511"/>
    <x v="4"/>
  </r>
  <r>
    <n v="202411"/>
    <x v="51"/>
    <s v="2024"/>
    <s v="11"/>
    <n v="10007000"/>
    <x v="7"/>
    <x v="5"/>
    <n v="1947845"/>
    <n v="2568560423"/>
    <n v="1947.845"/>
    <n v="2568560.423"/>
    <n v="2568.5604229999999"/>
    <x v="4"/>
  </r>
  <r>
    <n v="202411"/>
    <x v="51"/>
    <s v="2024"/>
    <s v="11"/>
    <n v="10007000"/>
    <x v="7"/>
    <x v="6"/>
    <n v="1012468"/>
    <n v="3189701239"/>
    <n v="1012.468"/>
    <n v="3189701.2390000001"/>
    <n v="3189.701239"/>
    <x v="4"/>
  </r>
  <r>
    <n v="202411"/>
    <x v="51"/>
    <s v="2024"/>
    <s v="11"/>
    <n v="10008000"/>
    <x v="8"/>
    <x v="0"/>
    <n v="772576"/>
    <n v="344639531"/>
    <n v="772.57600000000002"/>
    <n v="344639.53100000002"/>
    <n v="344.63953099999998"/>
    <x v="4"/>
  </r>
  <r>
    <n v="202411"/>
    <x v="51"/>
    <s v="2024"/>
    <s v="11"/>
    <n v="10008000"/>
    <x v="8"/>
    <x v="1"/>
    <n v="62110"/>
    <n v="151783768"/>
    <n v="62.11"/>
    <n v="151783.76800000001"/>
    <n v="151.78376800000001"/>
    <x v="4"/>
  </r>
  <r>
    <n v="202411"/>
    <x v="51"/>
    <s v="2024"/>
    <s v="11"/>
    <n v="10008000"/>
    <x v="8"/>
    <x v="2"/>
    <n v="76185"/>
    <n v="217429608"/>
    <n v="76.185000000000002"/>
    <n v="217429.60800000001"/>
    <n v="217.429608"/>
    <x v="4"/>
  </r>
  <r>
    <n v="202411"/>
    <x v="51"/>
    <s v="2024"/>
    <s v="11"/>
    <n v="10008000"/>
    <x v="8"/>
    <x v="3"/>
    <n v="463926"/>
    <n v="501828681"/>
    <n v="463.92599999999999"/>
    <n v="501828.68099999998"/>
    <n v="501.82868100000002"/>
    <x v="4"/>
  </r>
  <r>
    <n v="202411"/>
    <x v="51"/>
    <s v="2024"/>
    <s v="11"/>
    <n v="10008000"/>
    <x v="8"/>
    <x v="4"/>
    <n v="301650"/>
    <n v="528975916"/>
    <n v="301.64999999999998"/>
    <n v="528975.91599999997"/>
    <n v="528.97591599999998"/>
    <x v="4"/>
  </r>
  <r>
    <n v="202411"/>
    <x v="51"/>
    <s v="2024"/>
    <s v="11"/>
    <n v="10008000"/>
    <x v="8"/>
    <x v="5"/>
    <n v="648467"/>
    <n v="827223595"/>
    <n v="648.46699999999998"/>
    <n v="827223.59499999997"/>
    <n v="827.22359500000005"/>
    <x v="4"/>
  </r>
  <r>
    <n v="202411"/>
    <x v="51"/>
    <s v="2024"/>
    <s v="11"/>
    <n v="10008000"/>
    <x v="8"/>
    <x v="6"/>
    <n v="341769"/>
    <n v="1025209825"/>
    <n v="341.76900000000001"/>
    <n v="1025209.825"/>
    <n v="1025.2098249999999"/>
    <x v="4"/>
  </r>
  <r>
    <n v="202411"/>
    <x v="51"/>
    <s v="2024"/>
    <s v="11"/>
    <n v="10009000"/>
    <x v="9"/>
    <x v="0"/>
    <n v="966425"/>
    <n v="436301941"/>
    <n v="966.42499999999995"/>
    <n v="436301.94099999999"/>
    <n v="436.301941"/>
    <x v="4"/>
  </r>
  <r>
    <n v="202411"/>
    <x v="51"/>
    <s v="2024"/>
    <s v="11"/>
    <n v="10009000"/>
    <x v="9"/>
    <x v="1"/>
    <n v="82895"/>
    <n v="210148168"/>
    <n v="82.894999999999996"/>
    <n v="210148.16800000001"/>
    <n v="210.148168"/>
    <x v="4"/>
  </r>
  <r>
    <n v="202411"/>
    <x v="51"/>
    <s v="2024"/>
    <s v="11"/>
    <n v="10009000"/>
    <x v="9"/>
    <x v="2"/>
    <n v="100660"/>
    <n v="282279824"/>
    <n v="100.66"/>
    <n v="282279.82400000002"/>
    <n v="282.27982400000002"/>
    <x v="4"/>
  </r>
  <r>
    <n v="202411"/>
    <x v="51"/>
    <s v="2024"/>
    <s v="11"/>
    <n v="10009000"/>
    <x v="9"/>
    <x v="3"/>
    <n v="630191"/>
    <n v="693645940"/>
    <n v="630.19100000000003"/>
    <n v="693645.94"/>
    <n v="693.64594"/>
    <x v="4"/>
  </r>
  <r>
    <n v="202411"/>
    <x v="51"/>
    <s v="2024"/>
    <s v="11"/>
    <n v="10009000"/>
    <x v="9"/>
    <x v="4"/>
    <n v="379849"/>
    <n v="631573796"/>
    <n v="379.84899999999999"/>
    <n v="631573.79599999997"/>
    <n v="631.57379600000002"/>
    <x v="4"/>
  </r>
  <r>
    <n v="202411"/>
    <x v="51"/>
    <s v="2024"/>
    <s v="11"/>
    <n v="10009000"/>
    <x v="9"/>
    <x v="5"/>
    <n v="818021"/>
    <n v="1102639335"/>
    <n v="818.02099999999996"/>
    <n v="1102639.335"/>
    <n v="1102.6393350000001"/>
    <x v="4"/>
  </r>
  <r>
    <n v="202411"/>
    <x v="51"/>
    <s v="2024"/>
    <s v="11"/>
    <n v="10009000"/>
    <x v="9"/>
    <x v="6"/>
    <n v="419543"/>
    <n v="1369380650"/>
    <n v="419.54300000000001"/>
    <n v="1369380.65"/>
    <n v="1369.3806500000001"/>
    <x v="4"/>
  </r>
  <r>
    <n v="202411"/>
    <x v="51"/>
    <s v="2024"/>
    <s v="11"/>
    <n v="10010000"/>
    <x v="10"/>
    <x v="0"/>
    <n v="680229"/>
    <n v="295963397"/>
    <n v="680.22900000000004"/>
    <n v="295963.397"/>
    <n v="295.96339699999999"/>
    <x v="4"/>
  </r>
  <r>
    <n v="202411"/>
    <x v="51"/>
    <s v="2024"/>
    <s v="11"/>
    <n v="10010000"/>
    <x v="10"/>
    <x v="1"/>
    <n v="56100"/>
    <n v="129705745"/>
    <n v="56.1"/>
    <n v="129705.745"/>
    <n v="129.70574500000001"/>
    <x v="4"/>
  </r>
  <r>
    <n v="202411"/>
    <x v="51"/>
    <s v="2024"/>
    <s v="11"/>
    <n v="10010000"/>
    <x v="10"/>
    <x v="2"/>
    <n v="70772"/>
    <n v="182630099"/>
    <n v="70.772000000000006"/>
    <n v="182630.09899999999"/>
    <n v="182.630099"/>
    <x v="4"/>
  </r>
  <r>
    <n v="202411"/>
    <x v="51"/>
    <s v="2024"/>
    <s v="11"/>
    <n v="10010000"/>
    <x v="10"/>
    <x v="3"/>
    <n v="462588"/>
    <n v="480985837"/>
    <n v="462.58800000000002"/>
    <n v="480985.837"/>
    <n v="480.985837"/>
    <x v="4"/>
  </r>
  <r>
    <n v="202411"/>
    <x v="51"/>
    <s v="2024"/>
    <s v="11"/>
    <n v="10010000"/>
    <x v="10"/>
    <x v="4"/>
    <n v="275876"/>
    <n v="448533434"/>
    <n v="275.87599999999998"/>
    <n v="448533.43400000001"/>
    <n v="448.533434"/>
    <x v="4"/>
  </r>
  <r>
    <n v="202411"/>
    <x v="51"/>
    <s v="2024"/>
    <s v="11"/>
    <n v="10010000"/>
    <x v="10"/>
    <x v="5"/>
    <n v="615305"/>
    <n v="855387608"/>
    <n v="615.30499999999995"/>
    <n v="855387.60800000001"/>
    <n v="855.387608"/>
    <x v="4"/>
  </r>
  <r>
    <n v="202411"/>
    <x v="51"/>
    <s v="2024"/>
    <s v="11"/>
    <n v="10010000"/>
    <x v="10"/>
    <x v="6"/>
    <n v="307898"/>
    <n v="945553966"/>
    <n v="307.89800000000002"/>
    <n v="945553.96600000001"/>
    <n v="945.55396599999995"/>
    <x v="4"/>
  </r>
  <r>
    <n v="202411"/>
    <x v="51"/>
    <s v="2024"/>
    <s v="11"/>
    <n v="10020000"/>
    <x v="11"/>
    <x v="0"/>
    <n v="672326"/>
    <n v="315810623"/>
    <n v="672.32600000000002"/>
    <n v="315810.62300000002"/>
    <n v="315.81062300000002"/>
    <x v="4"/>
  </r>
  <r>
    <n v="202411"/>
    <x v="51"/>
    <s v="2024"/>
    <s v="11"/>
    <n v="10020000"/>
    <x v="11"/>
    <x v="1"/>
    <n v="49001"/>
    <n v="133310946"/>
    <n v="49.000999999999998"/>
    <n v="133310.946"/>
    <n v="133.310946"/>
    <x v="4"/>
  </r>
  <r>
    <n v="202411"/>
    <x v="51"/>
    <s v="2024"/>
    <s v="11"/>
    <n v="10020000"/>
    <x v="11"/>
    <x v="2"/>
    <n v="66371"/>
    <n v="204393761"/>
    <n v="66.370999999999995"/>
    <n v="204393.761"/>
    <n v="204.39376100000001"/>
    <x v="4"/>
  </r>
  <r>
    <n v="202411"/>
    <x v="51"/>
    <s v="2024"/>
    <s v="11"/>
    <n v="10020000"/>
    <x v="11"/>
    <x v="3"/>
    <n v="350970"/>
    <n v="371521676"/>
    <n v="350.97"/>
    <n v="371521.67599999998"/>
    <n v="371.52167600000001"/>
    <x v="4"/>
  </r>
  <r>
    <n v="202411"/>
    <x v="51"/>
    <s v="2024"/>
    <s v="11"/>
    <n v="10020000"/>
    <x v="11"/>
    <x v="4"/>
    <n v="235926"/>
    <n v="481736448"/>
    <n v="235.92599999999999"/>
    <n v="481736.44799999997"/>
    <n v="481.736448"/>
    <x v="4"/>
  </r>
  <r>
    <n v="202411"/>
    <x v="51"/>
    <s v="2024"/>
    <s v="11"/>
    <n v="10020000"/>
    <x v="11"/>
    <x v="5"/>
    <n v="593414"/>
    <n v="884497615"/>
    <n v="593.41399999999999"/>
    <n v="884497.61499999999"/>
    <n v="884.497615"/>
    <x v="4"/>
  </r>
  <r>
    <n v="202411"/>
    <x v="51"/>
    <s v="2024"/>
    <s v="11"/>
    <n v="10020000"/>
    <x v="11"/>
    <x v="6"/>
    <n v="273079"/>
    <n v="907490539"/>
    <n v="273.07900000000001"/>
    <n v="907490.53899999999"/>
    <n v="907.49053900000001"/>
    <x v="4"/>
  </r>
  <r>
    <n v="202411"/>
    <x v="51"/>
    <s v="2024"/>
    <s v="11"/>
    <n v="67000000"/>
    <x v="12"/>
    <x v="0"/>
    <n v="4913163"/>
    <n v="2255821905"/>
    <n v="4913.1629999999996"/>
    <n v="2255821.9049999998"/>
    <n v="2255.8219049999998"/>
    <x v="4"/>
  </r>
  <r>
    <n v="202411"/>
    <x v="51"/>
    <s v="2024"/>
    <s v="11"/>
    <n v="67000000"/>
    <x v="12"/>
    <x v="1"/>
    <n v="351461"/>
    <n v="900775998"/>
    <n v="351.46100000000001"/>
    <n v="900775.99800000002"/>
    <n v="900.77599799999996"/>
    <x v="4"/>
  </r>
  <r>
    <n v="202411"/>
    <x v="51"/>
    <s v="2024"/>
    <s v="11"/>
    <n v="67000000"/>
    <x v="12"/>
    <x v="2"/>
    <n v="508193"/>
    <n v="1540346672"/>
    <n v="508.19299999999998"/>
    <n v="1540346.672"/>
    <n v="1540.3466719999999"/>
    <x v="4"/>
  </r>
  <r>
    <n v="202411"/>
    <x v="51"/>
    <s v="2024"/>
    <s v="11"/>
    <n v="67000000"/>
    <x v="12"/>
    <x v="3"/>
    <n v="2582097"/>
    <n v="2798210322"/>
    <n v="2582.0970000000002"/>
    <n v="2798210.3220000002"/>
    <n v="2798.2103219999999"/>
    <x v="4"/>
  </r>
  <r>
    <n v="202411"/>
    <x v="51"/>
    <s v="2024"/>
    <s v="11"/>
    <n v="67000000"/>
    <x v="12"/>
    <x v="4"/>
    <n v="1741670"/>
    <n v="3345117347"/>
    <n v="1741.67"/>
    <n v="3345117.3470000001"/>
    <n v="3345.1173469999999"/>
    <x v="4"/>
  </r>
  <r>
    <n v="202411"/>
    <x v="51"/>
    <s v="2024"/>
    <s v="11"/>
    <n v="67000000"/>
    <x v="12"/>
    <x v="5"/>
    <n v="4330548"/>
    <n v="7258336542"/>
    <n v="4330.5479999999998"/>
    <n v="7258336.5420000004"/>
    <n v="7258.336542"/>
    <x v="4"/>
  </r>
  <r>
    <n v="202411"/>
    <x v="51"/>
    <s v="2024"/>
    <s v="11"/>
    <n v="67000000"/>
    <x v="12"/>
    <x v="6"/>
    <n v="2093985"/>
    <n v="6400933640"/>
    <n v="2093.9850000000001"/>
    <n v="6400933.6399999997"/>
    <n v="6400.9336400000002"/>
    <x v="4"/>
  </r>
  <r>
    <n v="202411"/>
    <x v="51"/>
    <s v="2024"/>
    <s v="11"/>
    <n v="64000000"/>
    <x v="13"/>
    <x v="0"/>
    <n v="7731428"/>
    <n v="3940638409"/>
    <n v="7731.4279999999999"/>
    <n v="3940638.409"/>
    <n v="3940.6384090000001"/>
    <x v="4"/>
  </r>
  <r>
    <n v="202411"/>
    <x v="51"/>
    <s v="2024"/>
    <s v="11"/>
    <n v="64000000"/>
    <x v="13"/>
    <x v="1"/>
    <n v="498016"/>
    <n v="1309586516"/>
    <n v="498.01600000000002"/>
    <n v="1309586.5160000001"/>
    <n v="1309.5865160000001"/>
    <x v="4"/>
  </r>
  <r>
    <n v="202411"/>
    <x v="51"/>
    <s v="2024"/>
    <s v="11"/>
    <n v="64000000"/>
    <x v="13"/>
    <x v="2"/>
    <n v="770455"/>
    <n v="2371011054"/>
    <n v="770.45500000000004"/>
    <n v="2371011.054"/>
    <n v="2371.0110540000001"/>
    <x v="4"/>
  </r>
  <r>
    <n v="202411"/>
    <x v="51"/>
    <s v="2024"/>
    <s v="11"/>
    <n v="64000000"/>
    <x v="13"/>
    <x v="3"/>
    <n v="3911013"/>
    <n v="4186775774"/>
    <n v="3911.0129999999999"/>
    <n v="4186775.7740000002"/>
    <n v="4186.7757739999997"/>
    <x v="4"/>
  </r>
  <r>
    <n v="202411"/>
    <x v="51"/>
    <s v="2024"/>
    <s v="11"/>
    <n v="64000000"/>
    <x v="13"/>
    <x v="4"/>
    <n v="2794165"/>
    <n v="5539629365"/>
    <n v="2794.165"/>
    <n v="5539629.3650000002"/>
    <n v="5539.6293649999998"/>
    <x v="4"/>
  </r>
  <r>
    <n v="202411"/>
    <x v="51"/>
    <s v="2024"/>
    <s v="11"/>
    <n v="64000000"/>
    <x v="13"/>
    <x v="5"/>
    <n v="6805127"/>
    <n v="10156180819"/>
    <n v="6805.1270000000004"/>
    <n v="10156180.819"/>
    <n v="10156.180818999999"/>
    <x v="4"/>
  </r>
  <r>
    <n v="202411"/>
    <x v="51"/>
    <s v="2024"/>
    <s v="11"/>
    <n v="64000000"/>
    <x v="13"/>
    <x v="6"/>
    <n v="3150957"/>
    <n v="10491134031"/>
    <n v="3150.9569999999999"/>
    <n v="10491134.030999999"/>
    <n v="10491.134031"/>
    <x v="4"/>
  </r>
  <r>
    <n v="202411"/>
    <x v="51"/>
    <s v="2024"/>
    <s v="11"/>
    <n v="10013000"/>
    <x v="14"/>
    <x v="0"/>
    <n v="1163875"/>
    <n v="546679625"/>
    <n v="1163.875"/>
    <n v="546679.625"/>
    <n v="546.67962499999999"/>
    <x v="4"/>
  </r>
  <r>
    <n v="202411"/>
    <x v="51"/>
    <s v="2024"/>
    <s v="11"/>
    <n v="10013000"/>
    <x v="14"/>
    <x v="1"/>
    <n v="91540"/>
    <n v="210550991"/>
    <n v="91.54"/>
    <n v="210550.99100000001"/>
    <n v="210.55099100000001"/>
    <x v="4"/>
  </r>
  <r>
    <n v="202411"/>
    <x v="51"/>
    <s v="2024"/>
    <s v="11"/>
    <n v="10013000"/>
    <x v="14"/>
    <x v="2"/>
    <n v="132230"/>
    <n v="361220076"/>
    <n v="132.22999999999999"/>
    <n v="361220.076"/>
    <n v="361.22007600000001"/>
    <x v="4"/>
  </r>
  <r>
    <n v="202411"/>
    <x v="51"/>
    <s v="2024"/>
    <s v="11"/>
    <n v="10013000"/>
    <x v="14"/>
    <x v="3"/>
    <n v="767736"/>
    <n v="793734530"/>
    <n v="767.73599999999999"/>
    <n v="793734.53"/>
    <n v="793.73452999999995"/>
    <x v="4"/>
  </r>
  <r>
    <n v="202411"/>
    <x v="51"/>
    <s v="2024"/>
    <s v="11"/>
    <n v="10013000"/>
    <x v="14"/>
    <x v="4"/>
    <n v="491685"/>
    <n v="831339538"/>
    <n v="491.685"/>
    <n v="831339.53799999994"/>
    <n v="831.33953799999995"/>
    <x v="4"/>
  </r>
  <r>
    <n v="202411"/>
    <x v="51"/>
    <s v="2024"/>
    <s v="11"/>
    <n v="10013000"/>
    <x v="14"/>
    <x v="5"/>
    <n v="1077040"/>
    <n v="1477053160"/>
    <n v="1077.04"/>
    <n v="1477053.16"/>
    <n v="1477.0531599999999"/>
    <x v="4"/>
  </r>
  <r>
    <n v="202411"/>
    <x v="51"/>
    <s v="2024"/>
    <s v="11"/>
    <n v="10013000"/>
    <x v="14"/>
    <x v="6"/>
    <n v="575382"/>
    <n v="1877274517"/>
    <n v="575.38199999999995"/>
    <n v="1877274.517"/>
    <n v="1877.2745170000001"/>
    <x v="4"/>
  </r>
  <r>
    <n v="202411"/>
    <x v="51"/>
    <s v="2024"/>
    <s v="11"/>
    <n v="10017000"/>
    <x v="15"/>
    <x v="0"/>
    <n v="1050059"/>
    <n v="490816036"/>
    <n v="1050.059"/>
    <n v="490816.03600000002"/>
    <n v="490.816036"/>
    <x v="4"/>
  </r>
  <r>
    <n v="202411"/>
    <x v="51"/>
    <s v="2024"/>
    <s v="11"/>
    <n v="10017000"/>
    <x v="15"/>
    <x v="1"/>
    <n v="73910"/>
    <n v="192155270"/>
    <n v="73.91"/>
    <n v="192155.27"/>
    <n v="192.15527"/>
    <x v="4"/>
  </r>
  <r>
    <n v="202411"/>
    <x v="51"/>
    <s v="2024"/>
    <s v="11"/>
    <n v="10017000"/>
    <x v="15"/>
    <x v="2"/>
    <n v="90907"/>
    <n v="327370686"/>
    <n v="90.906999999999996"/>
    <n v="327370.68599999999"/>
    <n v="327.37068599999998"/>
    <x v="4"/>
  </r>
  <r>
    <n v="202411"/>
    <x v="51"/>
    <s v="2024"/>
    <s v="11"/>
    <n v="10017000"/>
    <x v="15"/>
    <x v="3"/>
    <n v="519714"/>
    <n v="489632495"/>
    <n v="519.71400000000006"/>
    <n v="489632.495"/>
    <n v="489.63249500000001"/>
    <x v="4"/>
  </r>
  <r>
    <n v="202411"/>
    <x v="51"/>
    <s v="2024"/>
    <s v="11"/>
    <n v="10017000"/>
    <x v="15"/>
    <x v="4"/>
    <n v="394033"/>
    <n v="693905018"/>
    <n v="394.03300000000002"/>
    <n v="693905.01800000004"/>
    <n v="693.90501800000004"/>
    <x v="4"/>
  </r>
  <r>
    <n v="202411"/>
    <x v="51"/>
    <s v="2024"/>
    <s v="11"/>
    <n v="10017000"/>
    <x v="15"/>
    <x v="5"/>
    <n v="902032"/>
    <n v="1181602077"/>
    <n v="902.03200000000004"/>
    <n v="1181602.077"/>
    <n v="1181.602077"/>
    <x v="4"/>
  </r>
  <r>
    <n v="202411"/>
    <x v="51"/>
    <s v="2024"/>
    <s v="11"/>
    <n v="10017000"/>
    <x v="15"/>
    <x v="6"/>
    <n v="457760"/>
    <n v="1227542425"/>
    <n v="457.76"/>
    <n v="1227542.425"/>
    <n v="1227.5424250000001"/>
    <x v="4"/>
  </r>
  <r>
    <n v="202411"/>
    <x v="51"/>
    <s v="2024"/>
    <s v="11"/>
    <n v="10002000"/>
    <x v="16"/>
    <x v="0"/>
    <n v="895851"/>
    <n v="401555940"/>
    <n v="895.851"/>
    <n v="401555.94"/>
    <n v="401.55594000000002"/>
    <x v="4"/>
  </r>
  <r>
    <n v="202411"/>
    <x v="51"/>
    <s v="2024"/>
    <s v="11"/>
    <n v="10002000"/>
    <x v="16"/>
    <x v="1"/>
    <n v="68052"/>
    <n v="167912035"/>
    <n v="68.052000000000007"/>
    <n v="167912.035"/>
    <n v="167.912035"/>
    <x v="4"/>
  </r>
  <r>
    <n v="202411"/>
    <x v="51"/>
    <s v="2024"/>
    <s v="11"/>
    <n v="10002000"/>
    <x v="16"/>
    <x v="2"/>
    <n v="98560"/>
    <n v="300208312"/>
    <n v="98.56"/>
    <n v="300208.31199999998"/>
    <n v="300.20831199999998"/>
    <x v="4"/>
  </r>
  <r>
    <n v="202411"/>
    <x v="51"/>
    <s v="2024"/>
    <s v="11"/>
    <n v="10002000"/>
    <x v="16"/>
    <x v="3"/>
    <n v="473407"/>
    <n v="496376747"/>
    <n v="473.40699999999998"/>
    <n v="496376.74699999997"/>
    <n v="496.37674700000002"/>
    <x v="4"/>
  </r>
  <r>
    <n v="202411"/>
    <x v="51"/>
    <s v="2024"/>
    <s v="11"/>
    <n v="10002000"/>
    <x v="16"/>
    <x v="4"/>
    <n v="345575"/>
    <n v="627067857"/>
    <n v="345.57499999999999"/>
    <n v="627067.85699999996"/>
    <n v="627.067857"/>
    <x v="4"/>
  </r>
  <r>
    <n v="202411"/>
    <x v="51"/>
    <s v="2024"/>
    <s v="11"/>
    <n v="10002000"/>
    <x v="16"/>
    <x v="5"/>
    <n v="812424"/>
    <n v="1086149154"/>
    <n v="812.42399999999998"/>
    <n v="1086149.1540000001"/>
    <n v="1086.149154"/>
    <x v="4"/>
  </r>
  <r>
    <n v="202411"/>
    <x v="51"/>
    <s v="2024"/>
    <s v="11"/>
    <n v="10002000"/>
    <x v="16"/>
    <x v="6"/>
    <n v="378852"/>
    <n v="1163664376"/>
    <n v="378.85199999999998"/>
    <n v="1163664.3759999999"/>
    <n v="1163.6643759999999"/>
    <x v="4"/>
  </r>
  <r>
    <n v="202411"/>
    <x v="51"/>
    <s v="2024"/>
    <s v="11"/>
    <n v="10015000"/>
    <x v="17"/>
    <x v="0"/>
    <n v="564712"/>
    <n v="305218280"/>
    <n v="564.71199999999999"/>
    <n v="305218.28000000003"/>
    <n v="305.21827999999999"/>
    <x v="4"/>
  </r>
  <r>
    <n v="202411"/>
    <x v="51"/>
    <s v="2024"/>
    <s v="11"/>
    <n v="10015000"/>
    <x v="17"/>
    <x v="1"/>
    <n v="38246"/>
    <n v="91087997"/>
    <n v="38.246000000000002"/>
    <n v="91087.997000000003"/>
    <n v="91.087997000000001"/>
    <x v="4"/>
  </r>
  <r>
    <n v="202411"/>
    <x v="51"/>
    <s v="2024"/>
    <s v="11"/>
    <n v="10015000"/>
    <x v="17"/>
    <x v="2"/>
    <n v="58550"/>
    <n v="192550396"/>
    <n v="58.55"/>
    <n v="192550.39600000001"/>
    <n v="192.55039600000001"/>
    <x v="4"/>
  </r>
  <r>
    <n v="202411"/>
    <x v="51"/>
    <s v="2024"/>
    <s v="11"/>
    <n v="10015000"/>
    <x v="17"/>
    <x v="3"/>
    <n v="317111"/>
    <n v="300424695"/>
    <n v="317.11099999999999"/>
    <n v="300424.69500000001"/>
    <n v="300.42469499999999"/>
    <x v="4"/>
  </r>
  <r>
    <n v="202411"/>
    <x v="51"/>
    <s v="2024"/>
    <s v="11"/>
    <n v="10015000"/>
    <x v="17"/>
    <x v="4"/>
    <n v="234448"/>
    <n v="380542044"/>
    <n v="234.44800000000001"/>
    <n v="380542.04399999999"/>
    <n v="380.54204399999998"/>
    <x v="4"/>
  </r>
  <r>
    <n v="202411"/>
    <x v="51"/>
    <s v="2024"/>
    <s v="11"/>
    <n v="10015000"/>
    <x v="17"/>
    <x v="5"/>
    <n v="491690"/>
    <n v="632513949"/>
    <n v="491.69"/>
    <n v="632513.94900000002"/>
    <n v="632.51394900000003"/>
    <x v="4"/>
  </r>
  <r>
    <n v="202411"/>
    <x v="51"/>
    <s v="2024"/>
    <s v="11"/>
    <n v="10015000"/>
    <x v="17"/>
    <x v="6"/>
    <n v="233553"/>
    <n v="728679463"/>
    <n v="233.553"/>
    <n v="728679.46299999999"/>
    <n v="728.67946300000006"/>
    <x v="4"/>
  </r>
  <r>
    <n v="202411"/>
    <x v="51"/>
    <s v="2024"/>
    <s v="11"/>
    <n v="10014000"/>
    <x v="18"/>
    <x v="0"/>
    <n v="318429"/>
    <n v="141028519"/>
    <n v="318.42899999999997"/>
    <n v="141028.519"/>
    <n v="141.02851899999999"/>
    <x v="4"/>
  </r>
  <r>
    <n v="202411"/>
    <x v="51"/>
    <s v="2024"/>
    <s v="11"/>
    <n v="10014000"/>
    <x v="18"/>
    <x v="1"/>
    <n v="24345"/>
    <n v="60419263"/>
    <n v="24.344999999999999"/>
    <n v="60419.262999999999"/>
    <n v="60.419263000000001"/>
    <x v="4"/>
  </r>
  <r>
    <n v="202411"/>
    <x v="51"/>
    <s v="2024"/>
    <s v="11"/>
    <n v="10014000"/>
    <x v="18"/>
    <x v="2"/>
    <n v="33297"/>
    <n v="102652647"/>
    <n v="33.296999999999997"/>
    <n v="102652.647"/>
    <n v="102.652647"/>
    <x v="4"/>
  </r>
  <r>
    <n v="202411"/>
    <x v="51"/>
    <s v="2024"/>
    <s v="11"/>
    <n v="10014000"/>
    <x v="18"/>
    <x v="3"/>
    <n v="186512"/>
    <n v="191387268"/>
    <n v="186.512"/>
    <n v="191387.26800000001"/>
    <n v="191.38726800000001"/>
    <x v="4"/>
  </r>
  <r>
    <n v="202411"/>
    <x v="51"/>
    <s v="2024"/>
    <s v="11"/>
    <n v="10014000"/>
    <x v="18"/>
    <x v="4"/>
    <n v="122168"/>
    <n v="194592752"/>
    <n v="122.16800000000001"/>
    <n v="194592.75200000001"/>
    <n v="194.59275199999999"/>
    <x v="4"/>
  </r>
  <r>
    <n v="202411"/>
    <x v="51"/>
    <s v="2024"/>
    <s v="11"/>
    <n v="10014000"/>
    <x v="18"/>
    <x v="5"/>
    <n v="257958"/>
    <n v="324325281"/>
    <n v="257.95800000000003"/>
    <n v="324325.28100000002"/>
    <n v="324.32528100000002"/>
    <x v="4"/>
  </r>
  <r>
    <n v="202411"/>
    <x v="51"/>
    <s v="2024"/>
    <s v="11"/>
    <n v="10014000"/>
    <x v="18"/>
    <x v="6"/>
    <n v="119072"/>
    <n v="389594362"/>
    <n v="119.072"/>
    <n v="389594.36200000002"/>
    <n v="389.59436199999999"/>
    <x v="4"/>
  </r>
  <r>
    <n v="202411"/>
    <x v="51"/>
    <s v="2024"/>
    <s v="11"/>
    <n v="10016000"/>
    <x v="19"/>
    <x v="0"/>
    <n v="183736"/>
    <n v="74467177"/>
    <n v="183.73599999999999"/>
    <n v="74467.176999999996"/>
    <n v="74.467177000000007"/>
    <x v="4"/>
  </r>
  <r>
    <n v="202411"/>
    <x v="51"/>
    <s v="2024"/>
    <s v="11"/>
    <n v="10016000"/>
    <x v="19"/>
    <x v="1"/>
    <n v="12785"/>
    <n v="36167786"/>
    <n v="12.785"/>
    <n v="36167.786"/>
    <n v="36.167786"/>
    <x v="4"/>
  </r>
  <r>
    <n v="202411"/>
    <x v="51"/>
    <s v="2024"/>
    <s v="11"/>
    <n v="10016000"/>
    <x v="19"/>
    <x v="2"/>
    <n v="18270"/>
    <n v="52344243"/>
    <n v="18.27"/>
    <n v="52344.243000000002"/>
    <n v="52.344242999999999"/>
    <x v="4"/>
  </r>
  <r>
    <n v="202411"/>
    <x v="51"/>
    <s v="2024"/>
    <s v="11"/>
    <n v="10016000"/>
    <x v="19"/>
    <x v="3"/>
    <n v="96054"/>
    <n v="117786204"/>
    <n v="96.054000000000002"/>
    <n v="117786.204"/>
    <n v="117.786204"/>
    <x v="4"/>
  </r>
  <r>
    <n v="202411"/>
    <x v="51"/>
    <s v="2024"/>
    <s v="11"/>
    <n v="10016000"/>
    <x v="19"/>
    <x v="4"/>
    <n v="69821"/>
    <n v="107442173"/>
    <n v="69.820999999999998"/>
    <n v="107442.173"/>
    <n v="107.442173"/>
    <x v="4"/>
  </r>
  <r>
    <n v="202411"/>
    <x v="51"/>
    <s v="2024"/>
    <s v="11"/>
    <n v="10016000"/>
    <x v="19"/>
    <x v="5"/>
    <n v="141307"/>
    <n v="162037925"/>
    <n v="141.30699999999999"/>
    <n v="162037.92499999999"/>
    <n v="162.037925"/>
    <x v="4"/>
  </r>
  <r>
    <n v="202411"/>
    <x v="51"/>
    <s v="2024"/>
    <s v="11"/>
    <n v="10016000"/>
    <x v="19"/>
    <x v="6"/>
    <n v="54172"/>
    <n v="169198533"/>
    <n v="54.171999999999997"/>
    <n v="169198.533"/>
    <n v="169.198533"/>
    <x v="4"/>
  </r>
  <r>
    <n v="202411"/>
    <x v="51"/>
    <s v="2024"/>
    <s v="11"/>
    <s v="9002000"/>
    <x v="20"/>
    <x v="0"/>
    <n v="114394"/>
    <n v="52592817"/>
    <n v="114.39400000000001"/>
    <n v="52592.817000000003"/>
    <n v="52.592816999999997"/>
    <x v="4"/>
  </r>
  <r>
    <n v="202411"/>
    <x v="51"/>
    <s v="2024"/>
    <s v="11"/>
    <s v="9002000"/>
    <x v="20"/>
    <x v="1"/>
    <n v="8116"/>
    <n v="25953359"/>
    <n v="8.1159999999999997"/>
    <n v="25953.359"/>
    <n v="25.953358999999999"/>
    <x v="4"/>
  </r>
  <r>
    <n v="202411"/>
    <x v="51"/>
    <s v="2024"/>
    <s v="11"/>
    <s v="9002000"/>
    <x v="20"/>
    <x v="2"/>
    <n v="12615"/>
    <n v="40641591"/>
    <n v="12.615"/>
    <n v="40641.591"/>
    <n v="40.641590999999998"/>
    <x v="4"/>
  </r>
  <r>
    <n v="202411"/>
    <x v="51"/>
    <s v="2024"/>
    <s v="11"/>
    <s v="9002000"/>
    <x v="20"/>
    <x v="3"/>
    <n v="55726"/>
    <n v="82616122"/>
    <n v="55.725999999999999"/>
    <n v="82616.122000000003"/>
    <n v="82.616122000000004"/>
    <x v="4"/>
  </r>
  <r>
    <n v="202411"/>
    <x v="51"/>
    <s v="2024"/>
    <s v="11"/>
    <s v="9002000"/>
    <x v="20"/>
    <x v="4"/>
    <n v="50600"/>
    <n v="70962614"/>
    <n v="50.6"/>
    <n v="70962.614000000001"/>
    <n v="70.962614000000002"/>
    <x v="4"/>
  </r>
  <r>
    <n v="202411"/>
    <x v="51"/>
    <s v="2024"/>
    <s v="11"/>
    <s v="9002000"/>
    <x v="20"/>
    <x v="5"/>
    <n v="126509"/>
    <n v="137652677"/>
    <n v="126.509"/>
    <n v="137652.677"/>
    <n v="137.65267700000001"/>
    <x v="4"/>
  </r>
  <r>
    <n v="202411"/>
    <x v="51"/>
    <s v="2024"/>
    <s v="11"/>
    <s v="9002000"/>
    <x v="20"/>
    <x v="6"/>
    <n v="42964"/>
    <n v="122444417"/>
    <n v="42.963999999999999"/>
    <n v="122444.417"/>
    <n v="122.444417"/>
    <x v="4"/>
  </r>
  <r>
    <n v="202411"/>
    <x v="51"/>
    <s v="2024"/>
    <s v="11"/>
    <n v="9007000"/>
    <x v="21"/>
    <x v="0"/>
    <n v="37017"/>
    <n v="14284327"/>
    <n v="37.017000000000003"/>
    <n v="14284.326999999999"/>
    <n v="14.284326999999999"/>
    <x v="4"/>
  </r>
  <r>
    <n v="202411"/>
    <x v="51"/>
    <s v="2024"/>
    <s v="11"/>
    <n v="9007000"/>
    <x v="21"/>
    <x v="1"/>
    <n v="1578"/>
    <n v="3921299"/>
    <n v="1.5780000000000001"/>
    <n v="3921.299"/>
    <n v="3.9212989999999999"/>
    <x v="4"/>
  </r>
  <r>
    <n v="202411"/>
    <x v="51"/>
    <s v="2024"/>
    <s v="11"/>
    <n v="9007000"/>
    <x v="21"/>
    <x v="2"/>
    <n v="2654"/>
    <n v="5922656"/>
    <n v="2.6539999999999999"/>
    <n v="5922.6559999999999"/>
    <n v="5.9226559999999999"/>
    <x v="4"/>
  </r>
  <r>
    <n v="202411"/>
    <x v="51"/>
    <s v="2024"/>
    <s v="11"/>
    <n v="9007000"/>
    <x v="21"/>
    <x v="3"/>
    <n v="16331"/>
    <n v="17617063"/>
    <n v="16.331"/>
    <n v="17617.062999999998"/>
    <n v="17.617063000000002"/>
    <x v="4"/>
  </r>
  <r>
    <n v="202411"/>
    <x v="51"/>
    <s v="2024"/>
    <s v="11"/>
    <n v="9007000"/>
    <x v="21"/>
    <x v="4"/>
    <n v="10159"/>
    <n v="14523886"/>
    <n v="10.159000000000001"/>
    <n v="14523.886"/>
    <n v="14.523885999999999"/>
    <x v="4"/>
  </r>
  <r>
    <n v="202411"/>
    <x v="51"/>
    <s v="2024"/>
    <s v="11"/>
    <n v="9007000"/>
    <x v="21"/>
    <x v="5"/>
    <n v="20472"/>
    <n v="26255709"/>
    <n v="20.472000000000001"/>
    <n v="26255.708999999999"/>
    <n v="26.255709"/>
    <x v="4"/>
  </r>
  <r>
    <n v="202411"/>
    <x v="51"/>
    <s v="2024"/>
    <s v="11"/>
    <n v="9007000"/>
    <x v="21"/>
    <x v="6"/>
    <n v="8069"/>
    <n v="20371292"/>
    <n v="8.0690000000000008"/>
    <n v="20371.292000000001"/>
    <n v="20.371292"/>
    <x v="4"/>
  </r>
  <r>
    <n v="202412"/>
    <x v="52"/>
    <s v="2024"/>
    <s v="12"/>
    <n v="63000000"/>
    <x v="0"/>
    <x v="0"/>
    <n v="15678934"/>
    <n v="9716535979"/>
    <n v="15678.933999999999"/>
    <n v="9716535.9790000003"/>
    <n v="9716.5359790000002"/>
    <x v="4"/>
  </r>
  <r>
    <n v="202412"/>
    <x v="52"/>
    <s v="2024"/>
    <s v="12"/>
    <n v="63000000"/>
    <x v="0"/>
    <x v="1"/>
    <n v="906275"/>
    <n v="3784933132"/>
    <n v="906.27499999999998"/>
    <n v="3784933.1320000002"/>
    <n v="3784.9331320000001"/>
    <x v="4"/>
  </r>
  <r>
    <n v="202412"/>
    <x v="52"/>
    <s v="2024"/>
    <s v="12"/>
    <n v="63000000"/>
    <x v="0"/>
    <x v="2"/>
    <n v="1064882"/>
    <n v="5040245138"/>
    <n v="1064.8820000000001"/>
    <n v="5040245.1380000003"/>
    <n v="5040.2451380000002"/>
    <x v="4"/>
  </r>
  <r>
    <n v="202412"/>
    <x v="52"/>
    <s v="2024"/>
    <s v="12"/>
    <n v="63000000"/>
    <x v="0"/>
    <x v="3"/>
    <n v="6043911"/>
    <n v="6267885582"/>
    <n v="6043.9110000000001"/>
    <n v="6267885.5820000004"/>
    <n v="6267.8855819999999"/>
    <x v="4"/>
  </r>
  <r>
    <n v="202412"/>
    <x v="52"/>
    <s v="2024"/>
    <s v="12"/>
    <n v="63000000"/>
    <x v="0"/>
    <x v="4"/>
    <n v="4810456"/>
    <n v="12362248631"/>
    <n v="4810.4560000000001"/>
    <n v="12362248.630999999"/>
    <n v="12362.248631"/>
    <x v="4"/>
  </r>
  <r>
    <n v="202412"/>
    <x v="52"/>
    <s v="2024"/>
    <s v="12"/>
    <n v="63000000"/>
    <x v="0"/>
    <x v="5"/>
    <n v="10783466"/>
    <n v="15782383436"/>
    <n v="10783.466"/>
    <n v="15782383.436000001"/>
    <n v="15782.383436"/>
    <x v="4"/>
  </r>
  <r>
    <n v="202412"/>
    <x v="52"/>
    <s v="2024"/>
    <s v="12"/>
    <n v="63000000"/>
    <x v="0"/>
    <x v="6"/>
    <n v="4895087"/>
    <n v="19377072966"/>
    <n v="4895.0870000000004"/>
    <n v="19377072.965999998"/>
    <n v="19377.072966"/>
    <x v="4"/>
  </r>
  <r>
    <n v="202412"/>
    <x v="52"/>
    <s v="2024"/>
    <s v="12"/>
    <n v="65000000"/>
    <x v="1"/>
    <x v="0"/>
    <n v="18320389"/>
    <n v="9330614788"/>
    <n v="18320.388999999999"/>
    <n v="9330614.7880000006"/>
    <n v="9330.6147880000008"/>
    <x v="4"/>
  </r>
  <r>
    <n v="202412"/>
    <x v="52"/>
    <s v="2024"/>
    <s v="12"/>
    <n v="65000000"/>
    <x v="1"/>
    <x v="1"/>
    <n v="1223606"/>
    <n v="3402401389"/>
    <n v="1223.606"/>
    <n v="3402401.389"/>
    <n v="3402.4013890000001"/>
    <x v="4"/>
  </r>
  <r>
    <n v="202412"/>
    <x v="52"/>
    <s v="2024"/>
    <s v="12"/>
    <n v="65000000"/>
    <x v="1"/>
    <x v="2"/>
    <n v="1424978"/>
    <n v="4389134696"/>
    <n v="1424.9780000000001"/>
    <n v="4389134.6960000005"/>
    <n v="4389.1346960000001"/>
    <x v="4"/>
  </r>
  <r>
    <n v="202412"/>
    <x v="52"/>
    <s v="2024"/>
    <s v="12"/>
    <n v="65000000"/>
    <x v="1"/>
    <x v="3"/>
    <n v="7560568"/>
    <n v="7205363126"/>
    <n v="7560.5680000000002"/>
    <n v="7205363.1260000002"/>
    <n v="7205.3631260000002"/>
    <x v="4"/>
  </r>
  <r>
    <n v="202412"/>
    <x v="52"/>
    <s v="2024"/>
    <s v="12"/>
    <n v="65000000"/>
    <x v="1"/>
    <x v="4"/>
    <n v="6219688"/>
    <n v="12284235579"/>
    <n v="6219.6880000000001"/>
    <n v="12284235.579"/>
    <n v="12284.235579"/>
    <x v="4"/>
  </r>
  <r>
    <n v="202412"/>
    <x v="52"/>
    <s v="2024"/>
    <s v="12"/>
    <n v="65000000"/>
    <x v="1"/>
    <x v="5"/>
    <n v="14278802"/>
    <n v="17993578574"/>
    <n v="14278.802"/>
    <n v="17993578.574000001"/>
    <n v="17993.578573999999"/>
    <x v="4"/>
  </r>
  <r>
    <n v="202412"/>
    <x v="52"/>
    <s v="2024"/>
    <s v="12"/>
    <n v="65000000"/>
    <x v="1"/>
    <x v="6"/>
    <n v="6757140"/>
    <n v="22336074827"/>
    <n v="6757.14"/>
    <n v="22336074.827"/>
    <n v="22336.074827"/>
    <x v="4"/>
  </r>
  <r>
    <n v="202412"/>
    <x v="52"/>
    <s v="2024"/>
    <s v="12"/>
    <n v="68000000"/>
    <x v="2"/>
    <x v="0"/>
    <n v="8394344"/>
    <n v="4114615547"/>
    <n v="8394.3439999999991"/>
    <n v="4114615.5469999998"/>
    <n v="4114.6155470000003"/>
    <x v="4"/>
  </r>
  <r>
    <n v="202412"/>
    <x v="52"/>
    <s v="2024"/>
    <s v="12"/>
    <n v="68000000"/>
    <x v="2"/>
    <x v="1"/>
    <n v="573842"/>
    <n v="1619310766"/>
    <n v="573.84199999999998"/>
    <n v="1619310.7660000001"/>
    <n v="1619.3107660000001"/>
    <x v="4"/>
  </r>
  <r>
    <n v="202412"/>
    <x v="52"/>
    <s v="2024"/>
    <s v="12"/>
    <n v="68000000"/>
    <x v="2"/>
    <x v="2"/>
    <n v="689316"/>
    <n v="2086571756"/>
    <n v="689.31600000000003"/>
    <n v="2086571.7560000001"/>
    <n v="2086.5717559999998"/>
    <x v="4"/>
  </r>
  <r>
    <n v="202412"/>
    <x v="52"/>
    <s v="2024"/>
    <s v="12"/>
    <n v="68000000"/>
    <x v="2"/>
    <x v="3"/>
    <n v="3829140"/>
    <n v="4124207526"/>
    <n v="3829.14"/>
    <n v="4124207.5260000001"/>
    <n v="4124.2075260000001"/>
    <x v="4"/>
  </r>
  <r>
    <n v="202412"/>
    <x v="52"/>
    <s v="2024"/>
    <s v="12"/>
    <n v="68000000"/>
    <x v="2"/>
    <x v="4"/>
    <n v="2881783"/>
    <n v="5512941459"/>
    <n v="2881.7829999999999"/>
    <n v="5512941.4589999998"/>
    <n v="5512.9414589999997"/>
    <x v="4"/>
  </r>
  <r>
    <n v="202412"/>
    <x v="52"/>
    <s v="2024"/>
    <s v="12"/>
    <n v="68000000"/>
    <x v="2"/>
    <x v="5"/>
    <n v="6444840"/>
    <n v="8870343289"/>
    <n v="6444.84"/>
    <n v="8870343.2890000008"/>
    <n v="8870.3432890000004"/>
    <x v="4"/>
  </r>
  <r>
    <n v="202412"/>
    <x v="52"/>
    <s v="2024"/>
    <s v="12"/>
    <n v="68000000"/>
    <x v="2"/>
    <x v="6"/>
    <n v="3220890"/>
    <n v="10186083158"/>
    <n v="3220.89"/>
    <n v="10186083.158"/>
    <n v="10186.083157999999"/>
    <x v="4"/>
  </r>
  <r>
    <n v="202412"/>
    <x v="52"/>
    <s v="2024"/>
    <s v="12"/>
    <n v="10004000"/>
    <x v="3"/>
    <x v="0"/>
    <n v="2460018"/>
    <n v="1273617001"/>
    <n v="2460.018"/>
    <n v="1273617.0009999999"/>
    <n v="1273.6170010000001"/>
    <x v="4"/>
  </r>
  <r>
    <n v="202412"/>
    <x v="52"/>
    <s v="2024"/>
    <s v="12"/>
    <n v="10004000"/>
    <x v="3"/>
    <x v="1"/>
    <n v="153387"/>
    <n v="466166835"/>
    <n v="153.387"/>
    <n v="466166.83500000002"/>
    <n v="466.16683499999999"/>
    <x v="4"/>
  </r>
  <r>
    <n v="202412"/>
    <x v="52"/>
    <s v="2024"/>
    <s v="12"/>
    <n v="10004000"/>
    <x v="3"/>
    <x v="2"/>
    <n v="193697"/>
    <n v="668508872"/>
    <n v="193.697"/>
    <n v="668508.87199999997"/>
    <n v="668.508872"/>
    <x v="4"/>
  </r>
  <r>
    <n v="202412"/>
    <x v="52"/>
    <s v="2024"/>
    <s v="12"/>
    <n v="10004000"/>
    <x v="3"/>
    <x v="3"/>
    <n v="1071713"/>
    <n v="1268814934"/>
    <n v="1071.713"/>
    <n v="1268814.9339999999"/>
    <n v="1268.814934"/>
    <x v="4"/>
  </r>
  <r>
    <n v="202412"/>
    <x v="52"/>
    <s v="2024"/>
    <s v="12"/>
    <n v="10004000"/>
    <x v="3"/>
    <x v="4"/>
    <n v="810800"/>
    <n v="1743481586"/>
    <n v="810.8"/>
    <n v="1743481.5859999999"/>
    <n v="1743.4815860000001"/>
    <x v="4"/>
  </r>
  <r>
    <n v="202412"/>
    <x v="52"/>
    <s v="2024"/>
    <s v="12"/>
    <n v="10004000"/>
    <x v="3"/>
    <x v="5"/>
    <n v="1843154"/>
    <n v="2730574897"/>
    <n v="1843.154"/>
    <n v="2730574.8969999999"/>
    <n v="2730.574897"/>
    <x v="4"/>
  </r>
  <r>
    <n v="202412"/>
    <x v="52"/>
    <s v="2024"/>
    <s v="12"/>
    <n v="10004000"/>
    <x v="3"/>
    <x v="6"/>
    <n v="926788"/>
    <n v="2839257450"/>
    <n v="926.78800000000001"/>
    <n v="2839257.45"/>
    <n v="2839.2574500000001"/>
    <x v="4"/>
  </r>
  <r>
    <n v="202412"/>
    <x v="52"/>
    <s v="2024"/>
    <s v="12"/>
    <n v="10018000"/>
    <x v="4"/>
    <x v="0"/>
    <n v="2287612"/>
    <n v="1174989382"/>
    <n v="2287.6120000000001"/>
    <n v="1174989.382"/>
    <n v="1174.989382"/>
    <x v="4"/>
  </r>
  <r>
    <n v="202412"/>
    <x v="52"/>
    <s v="2024"/>
    <s v="12"/>
    <n v="10018000"/>
    <x v="4"/>
    <x v="1"/>
    <n v="131593"/>
    <n v="415346684"/>
    <n v="131.59299999999999"/>
    <n v="415346.68400000001"/>
    <n v="415.34668399999998"/>
    <x v="4"/>
  </r>
  <r>
    <n v="202412"/>
    <x v="52"/>
    <s v="2024"/>
    <s v="12"/>
    <n v="10018000"/>
    <x v="4"/>
    <x v="2"/>
    <n v="177522"/>
    <n v="621598872"/>
    <n v="177.52199999999999"/>
    <n v="621598.87199999997"/>
    <n v="621.59887200000003"/>
    <x v="4"/>
  </r>
  <r>
    <n v="202412"/>
    <x v="52"/>
    <s v="2024"/>
    <s v="12"/>
    <n v="10018000"/>
    <x v="4"/>
    <x v="3"/>
    <n v="908481"/>
    <n v="1043210257"/>
    <n v="908.48099999999999"/>
    <n v="1043210.257"/>
    <n v="1043.210257"/>
    <x v="4"/>
  </r>
  <r>
    <n v="202412"/>
    <x v="52"/>
    <s v="2024"/>
    <s v="12"/>
    <n v="10018000"/>
    <x v="4"/>
    <x v="4"/>
    <n v="744796"/>
    <n v="1692223958"/>
    <n v="744.79600000000005"/>
    <n v="1692223.9580000001"/>
    <n v="1692.223958"/>
    <x v="4"/>
  </r>
  <r>
    <n v="202412"/>
    <x v="52"/>
    <s v="2024"/>
    <s v="12"/>
    <n v="10018000"/>
    <x v="4"/>
    <x v="5"/>
    <n v="1745013"/>
    <n v="2711223651"/>
    <n v="1745.0129999999999"/>
    <n v="2711223.6510000001"/>
    <n v="2711.2236509999998"/>
    <x v="4"/>
  </r>
  <r>
    <n v="202412"/>
    <x v="52"/>
    <s v="2024"/>
    <s v="12"/>
    <n v="10018000"/>
    <x v="4"/>
    <x v="6"/>
    <n v="830983"/>
    <n v="2631128815"/>
    <n v="830.98299999999995"/>
    <n v="2631128.8149999999"/>
    <n v="2631.128815"/>
    <x v="4"/>
  </r>
  <r>
    <n v="202412"/>
    <x v="52"/>
    <s v="2024"/>
    <s v="12"/>
    <n v="10005000"/>
    <x v="5"/>
    <x v="0"/>
    <n v="1218247"/>
    <n v="566382959"/>
    <n v="1218.2470000000001"/>
    <n v="566382.95900000003"/>
    <n v="566.38295900000003"/>
    <x v="4"/>
  </r>
  <r>
    <n v="202412"/>
    <x v="52"/>
    <s v="2024"/>
    <s v="12"/>
    <n v="10005000"/>
    <x v="5"/>
    <x v="1"/>
    <n v="95758"/>
    <n v="244322181"/>
    <n v="95.757999999999996"/>
    <n v="244322.18100000001"/>
    <n v="244.322181"/>
    <x v="4"/>
  </r>
  <r>
    <n v="202412"/>
    <x v="52"/>
    <s v="2024"/>
    <s v="12"/>
    <n v="10005000"/>
    <x v="5"/>
    <x v="2"/>
    <n v="110144"/>
    <n v="320380512"/>
    <n v="110.14400000000001"/>
    <n v="320380.51199999999"/>
    <n v="320.38051200000001"/>
    <x v="4"/>
  </r>
  <r>
    <n v="202412"/>
    <x v="52"/>
    <s v="2024"/>
    <s v="12"/>
    <n v="10005000"/>
    <x v="5"/>
    <x v="3"/>
    <n v="683889"/>
    <n v="720828142"/>
    <n v="683.88900000000001"/>
    <n v="720828.14199999999"/>
    <n v="720.82814199999996"/>
    <x v="4"/>
  </r>
  <r>
    <n v="202412"/>
    <x v="52"/>
    <s v="2024"/>
    <s v="12"/>
    <n v="10005000"/>
    <x v="5"/>
    <x v="4"/>
    <n v="456843"/>
    <n v="793911038"/>
    <n v="456.84300000000002"/>
    <n v="793911.03799999994"/>
    <n v="793.91103799999996"/>
    <x v="4"/>
  </r>
  <r>
    <n v="202412"/>
    <x v="52"/>
    <s v="2024"/>
    <s v="12"/>
    <n v="10005000"/>
    <x v="5"/>
    <x v="5"/>
    <n v="972316"/>
    <n v="1306386610"/>
    <n v="972.31600000000003"/>
    <n v="1306386.6100000001"/>
    <n v="1306.38661"/>
    <x v="4"/>
  </r>
  <r>
    <n v="202412"/>
    <x v="52"/>
    <s v="2024"/>
    <s v="12"/>
    <n v="10005000"/>
    <x v="5"/>
    <x v="6"/>
    <n v="546674"/>
    <n v="1608676617"/>
    <n v="546.67399999999998"/>
    <n v="1608676.6170000001"/>
    <n v="1608.6766170000001"/>
    <x v="4"/>
  </r>
  <r>
    <n v="202412"/>
    <x v="52"/>
    <s v="2024"/>
    <s v="12"/>
    <n v="66000000"/>
    <x v="6"/>
    <x v="0"/>
    <n v="10776183"/>
    <n v="5707164378"/>
    <n v="10776.183000000001"/>
    <n v="5707164.3779999996"/>
    <n v="5707.1643780000004"/>
    <x v="4"/>
  </r>
  <r>
    <n v="202412"/>
    <x v="52"/>
    <s v="2024"/>
    <s v="12"/>
    <n v="66000000"/>
    <x v="6"/>
    <x v="1"/>
    <n v="779283"/>
    <n v="2259865937"/>
    <n v="779.28300000000002"/>
    <n v="2259865.9369999999"/>
    <n v="2259.865937"/>
    <x v="4"/>
  </r>
  <r>
    <n v="202412"/>
    <x v="52"/>
    <s v="2024"/>
    <s v="12"/>
    <n v="66000000"/>
    <x v="6"/>
    <x v="2"/>
    <n v="916185"/>
    <n v="2851194060"/>
    <n v="916.18499999999995"/>
    <n v="2851194.06"/>
    <n v="2851.1940599999998"/>
    <x v="4"/>
  </r>
  <r>
    <n v="202412"/>
    <x v="52"/>
    <s v="2024"/>
    <s v="12"/>
    <n v="66000000"/>
    <x v="6"/>
    <x v="3"/>
    <n v="5062620"/>
    <n v="5485526046"/>
    <n v="5062.62"/>
    <n v="5485526.0460000001"/>
    <n v="5485.526046"/>
    <x v="4"/>
  </r>
  <r>
    <n v="202412"/>
    <x v="52"/>
    <s v="2024"/>
    <s v="12"/>
    <n v="66000000"/>
    <x v="6"/>
    <x v="4"/>
    <n v="3534366"/>
    <n v="7595083143"/>
    <n v="3534.366"/>
    <n v="7595083.1430000002"/>
    <n v="7595.0831429999998"/>
    <x v="4"/>
  </r>
  <r>
    <n v="202412"/>
    <x v="52"/>
    <s v="2024"/>
    <s v="12"/>
    <n v="66000000"/>
    <x v="6"/>
    <x v="5"/>
    <n v="8225162"/>
    <n v="11066813677"/>
    <n v="8225.1620000000003"/>
    <n v="11066813.676999999"/>
    <n v="11066.813677"/>
    <x v="4"/>
  </r>
  <r>
    <n v="202412"/>
    <x v="52"/>
    <s v="2024"/>
    <s v="12"/>
    <n v="66000000"/>
    <x v="6"/>
    <x v="6"/>
    <n v="3978086"/>
    <n v="14135756846"/>
    <n v="3978.0859999999998"/>
    <n v="14135756.846000001"/>
    <n v="14135.756846"/>
    <x v="4"/>
  </r>
  <r>
    <n v="202412"/>
    <x v="52"/>
    <s v="2024"/>
    <s v="12"/>
    <n v="10007000"/>
    <x v="7"/>
    <x v="0"/>
    <n v="2420485"/>
    <n v="1182558128"/>
    <n v="2420.4850000000001"/>
    <n v="1182558.128"/>
    <n v="1182.5581279999999"/>
    <x v="4"/>
  </r>
  <r>
    <n v="202412"/>
    <x v="52"/>
    <s v="2024"/>
    <s v="12"/>
    <n v="10007000"/>
    <x v="7"/>
    <x v="1"/>
    <n v="218058"/>
    <n v="538831143"/>
    <n v="218.05799999999999"/>
    <n v="538831.14300000004"/>
    <n v="538.831143"/>
    <x v="4"/>
  </r>
  <r>
    <n v="202412"/>
    <x v="52"/>
    <s v="2024"/>
    <s v="12"/>
    <n v="10007000"/>
    <x v="7"/>
    <x v="2"/>
    <n v="237386"/>
    <n v="649697679"/>
    <n v="237.386"/>
    <n v="649697.679"/>
    <n v="649.69767899999999"/>
    <x v="4"/>
  </r>
  <r>
    <n v="202412"/>
    <x v="52"/>
    <s v="2024"/>
    <s v="12"/>
    <n v="10007000"/>
    <x v="7"/>
    <x v="3"/>
    <n v="1399121"/>
    <n v="1548166881"/>
    <n v="1399.1210000000001"/>
    <n v="1548166.8810000001"/>
    <n v="1548.1668810000001"/>
    <x v="4"/>
  </r>
  <r>
    <n v="202412"/>
    <x v="52"/>
    <s v="2024"/>
    <s v="12"/>
    <n v="10007000"/>
    <x v="7"/>
    <x v="4"/>
    <n v="885028"/>
    <n v="1615284134"/>
    <n v="885.02800000000002"/>
    <n v="1615284.1340000001"/>
    <n v="1615.284134"/>
    <x v="4"/>
  </r>
  <r>
    <n v="202412"/>
    <x v="52"/>
    <s v="2024"/>
    <s v="12"/>
    <n v="10007000"/>
    <x v="7"/>
    <x v="5"/>
    <n v="1971660"/>
    <n v="2448412874"/>
    <n v="1971.66"/>
    <n v="2448412.8739999998"/>
    <n v="2448.4128740000001"/>
    <x v="4"/>
  </r>
  <r>
    <n v="202412"/>
    <x v="52"/>
    <s v="2024"/>
    <s v="12"/>
    <n v="10007000"/>
    <x v="7"/>
    <x v="6"/>
    <n v="1070749"/>
    <n v="3765053609"/>
    <n v="1070.749"/>
    <n v="3765053.6090000002"/>
    <n v="3765.0536090000001"/>
    <x v="4"/>
  </r>
  <r>
    <n v="202412"/>
    <x v="52"/>
    <s v="2024"/>
    <s v="12"/>
    <n v="10008000"/>
    <x v="8"/>
    <x v="0"/>
    <n v="793682"/>
    <n v="381639194"/>
    <n v="793.68200000000002"/>
    <n v="381639.19400000002"/>
    <n v="381.63919399999997"/>
    <x v="4"/>
  </r>
  <r>
    <n v="202412"/>
    <x v="52"/>
    <s v="2024"/>
    <s v="12"/>
    <n v="10008000"/>
    <x v="8"/>
    <x v="1"/>
    <n v="71390"/>
    <n v="168395642"/>
    <n v="71.39"/>
    <n v="168395.64199999999"/>
    <n v="168.39564200000001"/>
    <x v="4"/>
  </r>
  <r>
    <n v="202412"/>
    <x v="52"/>
    <s v="2024"/>
    <s v="12"/>
    <n v="10008000"/>
    <x v="8"/>
    <x v="2"/>
    <n v="78994"/>
    <n v="224639126"/>
    <n v="78.994"/>
    <n v="224639.12599999999"/>
    <n v="224.639126"/>
    <x v="4"/>
  </r>
  <r>
    <n v="202412"/>
    <x v="52"/>
    <s v="2024"/>
    <s v="12"/>
    <n v="10008000"/>
    <x v="8"/>
    <x v="3"/>
    <n v="486396"/>
    <n v="538925957"/>
    <n v="486.39600000000002"/>
    <n v="538925.95700000005"/>
    <n v="538.92595700000004"/>
    <x v="4"/>
  </r>
  <r>
    <n v="202412"/>
    <x v="52"/>
    <s v="2024"/>
    <s v="12"/>
    <n v="10008000"/>
    <x v="8"/>
    <x v="4"/>
    <n v="313577"/>
    <n v="533447748"/>
    <n v="313.577"/>
    <n v="533447.74800000002"/>
    <n v="533.44774800000005"/>
    <x v="4"/>
  </r>
  <r>
    <n v="202412"/>
    <x v="52"/>
    <s v="2024"/>
    <s v="12"/>
    <n v="10008000"/>
    <x v="8"/>
    <x v="5"/>
    <n v="665547"/>
    <n v="807099999"/>
    <n v="665.54700000000003"/>
    <n v="807099.99899999995"/>
    <n v="807.09999900000003"/>
    <x v="4"/>
  </r>
  <r>
    <n v="202412"/>
    <x v="52"/>
    <s v="2024"/>
    <s v="12"/>
    <n v="10008000"/>
    <x v="8"/>
    <x v="6"/>
    <n v="363094"/>
    <n v="1236778452"/>
    <n v="363.09399999999999"/>
    <n v="1236778.452"/>
    <n v="1236.778452"/>
    <x v="4"/>
  </r>
  <r>
    <n v="202412"/>
    <x v="52"/>
    <s v="2024"/>
    <s v="12"/>
    <n v="10009000"/>
    <x v="9"/>
    <x v="0"/>
    <n v="989742"/>
    <n v="466413558"/>
    <n v="989.74199999999996"/>
    <n v="466413.55800000002"/>
    <n v="466.41355800000002"/>
    <x v="4"/>
  </r>
  <r>
    <n v="202412"/>
    <x v="52"/>
    <s v="2024"/>
    <s v="12"/>
    <n v="10009000"/>
    <x v="9"/>
    <x v="1"/>
    <n v="95451"/>
    <n v="228519705"/>
    <n v="95.450999999999993"/>
    <n v="228519.70499999999"/>
    <n v="228.51970499999999"/>
    <x v="4"/>
  </r>
  <r>
    <n v="202412"/>
    <x v="52"/>
    <s v="2024"/>
    <s v="12"/>
    <n v="10009000"/>
    <x v="9"/>
    <x v="2"/>
    <n v="101634"/>
    <n v="271000634"/>
    <n v="101.634"/>
    <n v="271000.63400000002"/>
    <n v="271.00063399999999"/>
    <x v="4"/>
  </r>
  <r>
    <n v="202412"/>
    <x v="52"/>
    <s v="2024"/>
    <s v="12"/>
    <n v="10009000"/>
    <x v="9"/>
    <x v="3"/>
    <n v="662290"/>
    <n v="731543479"/>
    <n v="662.29"/>
    <n v="731543.47900000005"/>
    <n v="731.54347900000005"/>
    <x v="4"/>
  </r>
  <r>
    <n v="202412"/>
    <x v="52"/>
    <s v="2024"/>
    <s v="12"/>
    <n v="10009000"/>
    <x v="9"/>
    <x v="4"/>
    <n v="396824"/>
    <n v="646473629"/>
    <n v="396.82400000000001"/>
    <n v="646473.62899999996"/>
    <n v="646.47362899999996"/>
    <x v="4"/>
  </r>
  <r>
    <n v="202412"/>
    <x v="52"/>
    <s v="2024"/>
    <s v="12"/>
    <n v="10009000"/>
    <x v="9"/>
    <x v="5"/>
    <n v="827775"/>
    <n v="1013055086"/>
    <n v="827.77499999999998"/>
    <n v="1013055.086"/>
    <n v="1013.055086"/>
    <x v="4"/>
  </r>
  <r>
    <n v="202412"/>
    <x v="52"/>
    <s v="2024"/>
    <s v="12"/>
    <n v="10009000"/>
    <x v="9"/>
    <x v="6"/>
    <n v="444316"/>
    <n v="1538703309"/>
    <n v="444.31599999999997"/>
    <n v="1538703.3089999999"/>
    <n v="1538.703309"/>
    <x v="4"/>
  </r>
  <r>
    <n v="202412"/>
    <x v="52"/>
    <s v="2024"/>
    <s v="12"/>
    <n v="10010000"/>
    <x v="10"/>
    <x v="0"/>
    <n v="702810"/>
    <n v="319902306"/>
    <n v="702.81"/>
    <n v="319902.30599999998"/>
    <n v="319.90230600000001"/>
    <x v="4"/>
  </r>
  <r>
    <n v="202412"/>
    <x v="52"/>
    <s v="2024"/>
    <s v="12"/>
    <n v="10010000"/>
    <x v="10"/>
    <x v="1"/>
    <n v="66104"/>
    <n v="152896376"/>
    <n v="66.103999999999999"/>
    <n v="152896.37599999999"/>
    <n v="152.896376"/>
    <x v="4"/>
  </r>
  <r>
    <n v="202412"/>
    <x v="52"/>
    <s v="2024"/>
    <s v="12"/>
    <n v="10010000"/>
    <x v="10"/>
    <x v="2"/>
    <n v="72611"/>
    <n v="191448790"/>
    <n v="72.611000000000004"/>
    <n v="191448.79"/>
    <n v="191.44879"/>
    <x v="4"/>
  </r>
  <r>
    <n v="202412"/>
    <x v="52"/>
    <s v="2024"/>
    <s v="12"/>
    <n v="10010000"/>
    <x v="10"/>
    <x v="3"/>
    <n v="485048"/>
    <n v="522753653"/>
    <n v="485.048"/>
    <n v="522753.65299999999"/>
    <n v="522.75365299999999"/>
    <x v="4"/>
  </r>
  <r>
    <n v="202412"/>
    <x v="52"/>
    <s v="2024"/>
    <s v="12"/>
    <n v="10010000"/>
    <x v="10"/>
    <x v="4"/>
    <n v="287732"/>
    <n v="448989735"/>
    <n v="287.73200000000003"/>
    <n v="448989.73499999999"/>
    <n v="448.989735"/>
    <x v="4"/>
  </r>
  <r>
    <n v="202412"/>
    <x v="52"/>
    <s v="2024"/>
    <s v="12"/>
    <n v="10010000"/>
    <x v="10"/>
    <x v="5"/>
    <n v="625607"/>
    <n v="764984992"/>
    <n v="625.60699999999997"/>
    <n v="764984.99199999997"/>
    <n v="764.98499200000003"/>
    <x v="4"/>
  </r>
  <r>
    <n v="202412"/>
    <x v="52"/>
    <s v="2024"/>
    <s v="12"/>
    <n v="10010000"/>
    <x v="10"/>
    <x v="6"/>
    <n v="326496"/>
    <n v="1141484258"/>
    <n v="326.49599999999998"/>
    <n v="1141484.2579999999"/>
    <n v="1141.484258"/>
    <x v="4"/>
  </r>
  <r>
    <n v="202412"/>
    <x v="52"/>
    <s v="2024"/>
    <s v="12"/>
    <n v="10020000"/>
    <x v="11"/>
    <x v="0"/>
    <n v="692308"/>
    <n v="331927893"/>
    <n v="692.30799999999999"/>
    <n v="331927.89299999998"/>
    <n v="331.92789299999998"/>
    <x v="4"/>
  </r>
  <r>
    <n v="202412"/>
    <x v="52"/>
    <s v="2024"/>
    <s v="12"/>
    <n v="10020000"/>
    <x v="11"/>
    <x v="1"/>
    <n v="55906"/>
    <n v="156199198"/>
    <n v="55.905999999999999"/>
    <n v="156199.198"/>
    <n v="156.199198"/>
    <x v="4"/>
  </r>
  <r>
    <n v="202412"/>
    <x v="52"/>
    <s v="2024"/>
    <s v="12"/>
    <n v="10020000"/>
    <x v="11"/>
    <x v="2"/>
    <n v="68472"/>
    <n v="198764165"/>
    <n v="68.471999999999994"/>
    <n v="198764.16500000001"/>
    <n v="198.76416499999999"/>
    <x v="4"/>
  </r>
  <r>
    <n v="202412"/>
    <x v="52"/>
    <s v="2024"/>
    <s v="12"/>
    <n v="10020000"/>
    <x v="11"/>
    <x v="3"/>
    <n v="369615"/>
    <n v="384112270"/>
    <n v="369.61500000000001"/>
    <n v="384112.27"/>
    <n v="384.11227000000002"/>
    <x v="4"/>
  </r>
  <r>
    <n v="202412"/>
    <x v="52"/>
    <s v="2024"/>
    <s v="12"/>
    <n v="10020000"/>
    <x v="11"/>
    <x v="4"/>
    <n v="246772"/>
    <n v="470863829"/>
    <n v="246.77199999999999"/>
    <n v="470863.82900000003"/>
    <n v="470.86382900000001"/>
    <x v="4"/>
  </r>
  <r>
    <n v="202412"/>
    <x v="52"/>
    <s v="2024"/>
    <s v="12"/>
    <n v="10020000"/>
    <x v="11"/>
    <x v="5"/>
    <n v="601028"/>
    <n v="795058866"/>
    <n v="601.02800000000002"/>
    <n v="795058.86600000004"/>
    <n v="795.05886599999997"/>
    <x v="4"/>
  </r>
  <r>
    <n v="202412"/>
    <x v="52"/>
    <s v="2024"/>
    <s v="12"/>
    <n v="10020000"/>
    <x v="11"/>
    <x v="6"/>
    <n v="287340"/>
    <n v="1050497801"/>
    <n v="287.33999999999997"/>
    <n v="1050497.801"/>
    <n v="1050.497801"/>
    <x v="4"/>
  </r>
  <r>
    <n v="202412"/>
    <x v="52"/>
    <s v="2024"/>
    <s v="12"/>
    <n v="67000000"/>
    <x v="12"/>
    <x v="0"/>
    <n v="5070527"/>
    <n v="2453826445"/>
    <n v="5070.527"/>
    <n v="2453826.4449999998"/>
    <n v="2453.8264450000001"/>
    <x v="4"/>
  </r>
  <r>
    <n v="202412"/>
    <x v="52"/>
    <s v="2024"/>
    <s v="12"/>
    <n v="67000000"/>
    <x v="12"/>
    <x v="1"/>
    <n v="403901"/>
    <n v="1021334346"/>
    <n v="403.90100000000001"/>
    <n v="1021334.346"/>
    <n v="1021.334346"/>
    <x v="4"/>
  </r>
  <r>
    <n v="202412"/>
    <x v="52"/>
    <s v="2024"/>
    <s v="12"/>
    <n v="67000000"/>
    <x v="12"/>
    <x v="2"/>
    <n v="520250"/>
    <n v="1493474996"/>
    <n v="520.25"/>
    <n v="1493474.996"/>
    <n v="1493.4749959999999"/>
    <x v="4"/>
  </r>
  <r>
    <n v="202412"/>
    <x v="52"/>
    <s v="2024"/>
    <s v="12"/>
    <n v="67000000"/>
    <x v="12"/>
    <x v="3"/>
    <n v="2741918"/>
    <n v="2917788173"/>
    <n v="2741.9180000000001"/>
    <n v="2917788.173"/>
    <n v="2917.7881729999999"/>
    <x v="4"/>
  </r>
  <r>
    <n v="202412"/>
    <x v="52"/>
    <s v="2024"/>
    <s v="12"/>
    <n v="67000000"/>
    <x v="12"/>
    <x v="4"/>
    <n v="1822434"/>
    <n v="3501462724"/>
    <n v="1822.434"/>
    <n v="3501462.7239999999"/>
    <n v="3501.462724"/>
    <x v="4"/>
  </r>
  <r>
    <n v="202412"/>
    <x v="52"/>
    <s v="2024"/>
    <s v="12"/>
    <n v="67000000"/>
    <x v="12"/>
    <x v="5"/>
    <n v="4344555"/>
    <n v="5583588096"/>
    <n v="4344.5550000000003"/>
    <n v="5583588.0959999999"/>
    <n v="5583.5880960000004"/>
    <x v="4"/>
  </r>
  <r>
    <n v="202412"/>
    <x v="52"/>
    <s v="2024"/>
    <s v="12"/>
    <n v="67000000"/>
    <x v="12"/>
    <x v="6"/>
    <n v="2218816"/>
    <n v="7437473737"/>
    <n v="2218.8159999999998"/>
    <n v="7437473.7369999997"/>
    <n v="7437.4737370000003"/>
    <x v="4"/>
  </r>
  <r>
    <n v="202412"/>
    <x v="52"/>
    <s v="2024"/>
    <s v="12"/>
    <n v="64000000"/>
    <x v="13"/>
    <x v="0"/>
    <n v="7995145"/>
    <n v="4223031725"/>
    <n v="7995.1450000000004"/>
    <n v="4223031.7249999996"/>
    <n v="4223.0317249999998"/>
    <x v="4"/>
  </r>
  <r>
    <n v="202412"/>
    <x v="52"/>
    <s v="2024"/>
    <s v="12"/>
    <n v="64000000"/>
    <x v="13"/>
    <x v="1"/>
    <n v="575624"/>
    <n v="1483820843"/>
    <n v="575.62400000000002"/>
    <n v="1483820.8430000001"/>
    <n v="1483.820843"/>
    <x v="4"/>
  </r>
  <r>
    <n v="202412"/>
    <x v="52"/>
    <s v="2024"/>
    <s v="12"/>
    <n v="64000000"/>
    <x v="13"/>
    <x v="2"/>
    <n v="781320"/>
    <n v="2327246705"/>
    <n v="781.32"/>
    <n v="2327246.7050000001"/>
    <n v="2327.246705"/>
    <x v="4"/>
  </r>
  <r>
    <n v="202412"/>
    <x v="52"/>
    <s v="2024"/>
    <s v="12"/>
    <n v="64000000"/>
    <x v="13"/>
    <x v="3"/>
    <n v="4192560"/>
    <n v="4308090796"/>
    <n v="4192.5600000000004"/>
    <n v="4308090.7960000001"/>
    <n v="4308.0907960000004"/>
    <x v="4"/>
  </r>
  <r>
    <n v="202412"/>
    <x v="52"/>
    <s v="2024"/>
    <s v="12"/>
    <n v="64000000"/>
    <x v="13"/>
    <x v="4"/>
    <n v="2899585"/>
    <n v="5449247975"/>
    <n v="2899.585"/>
    <n v="5449247.9749999996"/>
    <n v="5449.2479750000002"/>
    <x v="4"/>
  </r>
  <r>
    <n v="202412"/>
    <x v="52"/>
    <s v="2024"/>
    <s v="12"/>
    <n v="64000000"/>
    <x v="13"/>
    <x v="5"/>
    <n v="6929225"/>
    <n v="9093110636"/>
    <n v="6929.2250000000004"/>
    <n v="9093110.6359999999"/>
    <n v="9093.1106359999994"/>
    <x v="4"/>
  </r>
  <r>
    <n v="202412"/>
    <x v="52"/>
    <s v="2024"/>
    <s v="12"/>
    <n v="64000000"/>
    <x v="13"/>
    <x v="6"/>
    <n v="3327748"/>
    <n v="11907908940"/>
    <n v="3327.748"/>
    <n v="11907908.939999999"/>
    <n v="11907.908939999999"/>
    <x v="4"/>
  </r>
  <r>
    <n v="202412"/>
    <x v="52"/>
    <s v="2024"/>
    <s v="12"/>
    <n v="10013000"/>
    <x v="14"/>
    <x v="0"/>
    <n v="1194958"/>
    <n v="581942000"/>
    <n v="1194.9580000000001"/>
    <n v="581942"/>
    <n v="581.94200000000001"/>
    <x v="4"/>
  </r>
  <r>
    <n v="202412"/>
    <x v="52"/>
    <s v="2024"/>
    <s v="12"/>
    <n v="10013000"/>
    <x v="14"/>
    <x v="1"/>
    <n v="103537"/>
    <n v="240839917"/>
    <n v="103.53700000000001"/>
    <n v="240839.91699999999"/>
    <n v="240.83991700000001"/>
    <x v="4"/>
  </r>
  <r>
    <n v="202412"/>
    <x v="52"/>
    <s v="2024"/>
    <s v="12"/>
    <n v="10013000"/>
    <x v="14"/>
    <x v="2"/>
    <n v="134571"/>
    <n v="353392742"/>
    <n v="134.571"/>
    <n v="353392.74200000003"/>
    <n v="353.392742"/>
    <x v="4"/>
  </r>
  <r>
    <n v="202412"/>
    <x v="52"/>
    <s v="2024"/>
    <s v="12"/>
    <n v="10013000"/>
    <x v="14"/>
    <x v="3"/>
    <n v="815379"/>
    <n v="842694435"/>
    <n v="815.37900000000002"/>
    <n v="842694.43500000006"/>
    <n v="842.694435"/>
    <x v="4"/>
  </r>
  <r>
    <n v="202412"/>
    <x v="52"/>
    <s v="2024"/>
    <s v="12"/>
    <n v="10013000"/>
    <x v="14"/>
    <x v="4"/>
    <n v="513234"/>
    <n v="810424407"/>
    <n v="513.23400000000004"/>
    <n v="810424.40700000001"/>
    <n v="810.42440699999997"/>
    <x v="4"/>
  </r>
  <r>
    <n v="202412"/>
    <x v="52"/>
    <s v="2024"/>
    <s v="12"/>
    <n v="10013000"/>
    <x v="14"/>
    <x v="5"/>
    <n v="1088764"/>
    <n v="1350019582"/>
    <n v="1088.7639999999999"/>
    <n v="1350019.5819999999"/>
    <n v="1350.0195819999999"/>
    <x v="4"/>
  </r>
  <r>
    <n v="202412"/>
    <x v="52"/>
    <s v="2024"/>
    <s v="12"/>
    <n v="10013000"/>
    <x v="14"/>
    <x v="6"/>
    <n v="611699"/>
    <n v="2275243373"/>
    <n v="611.69899999999996"/>
    <n v="2275243.3730000001"/>
    <n v="2275.2433729999998"/>
    <x v="4"/>
  </r>
  <r>
    <n v="202412"/>
    <x v="52"/>
    <s v="2024"/>
    <s v="12"/>
    <n v="10017000"/>
    <x v="15"/>
    <x v="0"/>
    <n v="1085352"/>
    <n v="529837071"/>
    <n v="1085.3520000000001"/>
    <n v="529837.071"/>
    <n v="529.83707100000004"/>
    <x v="4"/>
  </r>
  <r>
    <n v="202412"/>
    <x v="52"/>
    <s v="2024"/>
    <s v="12"/>
    <n v="10017000"/>
    <x v="15"/>
    <x v="1"/>
    <n v="83259"/>
    <n v="214843866"/>
    <n v="83.259"/>
    <n v="214843.86600000001"/>
    <n v="214.84386599999999"/>
    <x v="4"/>
  </r>
  <r>
    <n v="202412"/>
    <x v="52"/>
    <s v="2024"/>
    <s v="12"/>
    <n v="10017000"/>
    <x v="15"/>
    <x v="2"/>
    <n v="90735"/>
    <n v="302912212"/>
    <n v="90.734999999999999"/>
    <n v="302912.212"/>
    <n v="302.91221200000001"/>
    <x v="4"/>
  </r>
  <r>
    <n v="202412"/>
    <x v="52"/>
    <s v="2024"/>
    <s v="12"/>
    <n v="10017000"/>
    <x v="15"/>
    <x v="3"/>
    <n v="546771"/>
    <n v="522659199"/>
    <n v="546.77099999999996"/>
    <n v="522659.19900000002"/>
    <n v="522.65919899999994"/>
    <x v="4"/>
  </r>
  <r>
    <n v="202412"/>
    <x v="52"/>
    <s v="2024"/>
    <s v="12"/>
    <n v="10017000"/>
    <x v="15"/>
    <x v="4"/>
    <n v="414095"/>
    <n v="697981200"/>
    <n v="414.09500000000003"/>
    <n v="697981.2"/>
    <n v="697.98119999999994"/>
    <x v="4"/>
  </r>
  <r>
    <n v="202412"/>
    <x v="52"/>
    <s v="2024"/>
    <s v="12"/>
    <n v="10017000"/>
    <x v="15"/>
    <x v="5"/>
    <n v="911406"/>
    <n v="1062343460"/>
    <n v="911.40599999999995"/>
    <n v="1062343.46"/>
    <n v="1062.3434600000001"/>
    <x v="4"/>
  </r>
  <r>
    <n v="202412"/>
    <x v="52"/>
    <s v="2024"/>
    <s v="12"/>
    <n v="10017000"/>
    <x v="15"/>
    <x v="6"/>
    <n v="493512"/>
    <n v="1452159263"/>
    <n v="493.512"/>
    <n v="1452159.263"/>
    <n v="1452.159263"/>
    <x v="4"/>
  </r>
  <r>
    <n v="202412"/>
    <x v="52"/>
    <s v="2024"/>
    <s v="12"/>
    <n v="10002000"/>
    <x v="16"/>
    <x v="0"/>
    <n v="925372"/>
    <n v="424516031"/>
    <n v="925.37199999999996"/>
    <n v="424516.03100000002"/>
    <n v="424.516031"/>
    <x v="4"/>
  </r>
  <r>
    <n v="202412"/>
    <x v="52"/>
    <s v="2024"/>
    <s v="12"/>
    <n v="10002000"/>
    <x v="16"/>
    <x v="1"/>
    <n v="75895"/>
    <n v="188604662"/>
    <n v="75.894999999999996"/>
    <n v="188604.66200000001"/>
    <n v="188.60466199999999"/>
    <x v="4"/>
  </r>
  <r>
    <n v="202412"/>
    <x v="52"/>
    <s v="2024"/>
    <s v="12"/>
    <n v="10002000"/>
    <x v="16"/>
    <x v="2"/>
    <n v="97426"/>
    <n v="276493082"/>
    <n v="97.426000000000002"/>
    <n v="276493.08199999999"/>
    <n v="276.49308200000002"/>
    <x v="4"/>
  </r>
  <r>
    <n v="202412"/>
    <x v="52"/>
    <s v="2024"/>
    <s v="12"/>
    <n v="10002000"/>
    <x v="16"/>
    <x v="3"/>
    <n v="496374"/>
    <n v="513178252"/>
    <n v="496.37400000000002"/>
    <n v="513178.25199999998"/>
    <n v="513.17825200000004"/>
    <x v="4"/>
  </r>
  <r>
    <n v="202412"/>
    <x v="52"/>
    <s v="2024"/>
    <s v="12"/>
    <n v="10002000"/>
    <x v="16"/>
    <x v="4"/>
    <n v="360738"/>
    <n v="630994157"/>
    <n v="360.738"/>
    <n v="630994.15700000001"/>
    <n v="630.99415699999997"/>
    <x v="4"/>
  </r>
  <r>
    <n v="202412"/>
    <x v="52"/>
    <s v="2024"/>
    <s v="12"/>
    <n v="10002000"/>
    <x v="16"/>
    <x v="5"/>
    <n v="820251"/>
    <n v="971912544"/>
    <n v="820.25099999999998"/>
    <n v="971912.54399999999"/>
    <n v="971.91254400000003"/>
    <x v="4"/>
  </r>
  <r>
    <n v="202412"/>
    <x v="52"/>
    <s v="2024"/>
    <s v="12"/>
    <n v="10002000"/>
    <x v="16"/>
    <x v="6"/>
    <n v="402607"/>
    <n v="1381502988"/>
    <n v="402.60700000000003"/>
    <n v="1381502.9879999999"/>
    <n v="1381.502988"/>
    <x v="4"/>
  </r>
  <r>
    <n v="202412"/>
    <x v="52"/>
    <s v="2024"/>
    <s v="12"/>
    <n v="10015000"/>
    <x v="17"/>
    <x v="0"/>
    <n v="592251"/>
    <n v="334910334"/>
    <n v="592.25099999999998"/>
    <n v="334910.33399999997"/>
    <n v="334.91033399999998"/>
    <x v="4"/>
  </r>
  <r>
    <n v="202412"/>
    <x v="52"/>
    <s v="2024"/>
    <s v="12"/>
    <n v="10015000"/>
    <x v="17"/>
    <x v="1"/>
    <n v="44118"/>
    <n v="109909039"/>
    <n v="44.118000000000002"/>
    <n v="109909.039"/>
    <n v="109.90903900000001"/>
    <x v="4"/>
  </r>
  <r>
    <n v="202412"/>
    <x v="52"/>
    <s v="2024"/>
    <s v="12"/>
    <n v="10015000"/>
    <x v="17"/>
    <x v="2"/>
    <n v="58929"/>
    <n v="182663926"/>
    <n v="58.929000000000002"/>
    <n v="182663.92600000001"/>
    <n v="182.663926"/>
    <x v="4"/>
  </r>
  <r>
    <n v="202412"/>
    <x v="52"/>
    <s v="2024"/>
    <s v="12"/>
    <n v="10015000"/>
    <x v="17"/>
    <x v="3"/>
    <n v="342916"/>
    <n v="321919896"/>
    <n v="342.916"/>
    <n v="321919.89600000001"/>
    <n v="321.91989599999999"/>
    <x v="4"/>
  </r>
  <r>
    <n v="202412"/>
    <x v="52"/>
    <s v="2024"/>
    <s v="12"/>
    <n v="10015000"/>
    <x v="17"/>
    <x v="4"/>
    <n v="247476"/>
    <n v="382595368"/>
    <n v="247.476"/>
    <n v="382595.36800000002"/>
    <n v="382.59536800000001"/>
    <x v="4"/>
  </r>
  <r>
    <n v="202412"/>
    <x v="52"/>
    <s v="2024"/>
    <s v="12"/>
    <n v="10015000"/>
    <x v="17"/>
    <x v="5"/>
    <n v="509885"/>
    <n v="599531691"/>
    <n v="509.88499999999999"/>
    <n v="599531.69099999999"/>
    <n v="599.53169100000002"/>
    <x v="4"/>
  </r>
  <r>
    <n v="202412"/>
    <x v="52"/>
    <s v="2024"/>
    <s v="12"/>
    <n v="10015000"/>
    <x v="17"/>
    <x v="6"/>
    <n v="252344"/>
    <n v="825896648"/>
    <n v="252.34399999999999"/>
    <n v="825896.64800000004"/>
    <n v="825.89664800000003"/>
    <x v="4"/>
  </r>
  <r>
    <n v="202412"/>
    <x v="52"/>
    <s v="2024"/>
    <s v="12"/>
    <n v="10014000"/>
    <x v="18"/>
    <x v="0"/>
    <n v="327100"/>
    <n v="156173027"/>
    <n v="327.10000000000002"/>
    <n v="156173.027"/>
    <n v="156.17302699999999"/>
    <x v="4"/>
  </r>
  <r>
    <n v="202412"/>
    <x v="52"/>
    <s v="2024"/>
    <s v="12"/>
    <n v="10014000"/>
    <x v="18"/>
    <x v="1"/>
    <n v="28377"/>
    <n v="67159696"/>
    <n v="28.376999999999999"/>
    <n v="67159.695999999996"/>
    <n v="67.159695999999997"/>
    <x v="4"/>
  </r>
  <r>
    <n v="202412"/>
    <x v="52"/>
    <s v="2024"/>
    <s v="12"/>
    <n v="10014000"/>
    <x v="18"/>
    <x v="2"/>
    <n v="34484"/>
    <n v="102445837"/>
    <n v="34.484000000000002"/>
    <n v="102445.837"/>
    <n v="102.445837"/>
    <x v="4"/>
  </r>
  <r>
    <n v="202412"/>
    <x v="52"/>
    <s v="2024"/>
    <s v="12"/>
    <n v="10014000"/>
    <x v="18"/>
    <x v="3"/>
    <n v="198564"/>
    <n v="188397055"/>
    <n v="198.56399999999999"/>
    <n v="188397.05499999999"/>
    <n v="188.39705499999999"/>
    <x v="4"/>
  </r>
  <r>
    <n v="202412"/>
    <x v="52"/>
    <s v="2024"/>
    <s v="12"/>
    <n v="10014000"/>
    <x v="18"/>
    <x v="4"/>
    <n v="127457"/>
    <n v="190154364"/>
    <n v="127.45699999999999"/>
    <n v="190154.364"/>
    <n v="190.15436399999999"/>
    <x v="4"/>
  </r>
  <r>
    <n v="202412"/>
    <x v="52"/>
    <s v="2024"/>
    <s v="12"/>
    <n v="10014000"/>
    <x v="18"/>
    <x v="5"/>
    <n v="265109"/>
    <n v="307979969"/>
    <n v="265.10899999999998"/>
    <n v="307979.96899999998"/>
    <n v="307.97996899999998"/>
    <x v="4"/>
  </r>
  <r>
    <n v="202412"/>
    <x v="52"/>
    <s v="2024"/>
    <s v="12"/>
    <n v="10014000"/>
    <x v="18"/>
    <x v="6"/>
    <n v="126179"/>
    <n v="448060519"/>
    <n v="126.179"/>
    <n v="448060.51899999997"/>
    <n v="448.060519"/>
    <x v="4"/>
  </r>
  <r>
    <n v="202412"/>
    <x v="52"/>
    <s v="2024"/>
    <s v="12"/>
    <n v="10016000"/>
    <x v="19"/>
    <x v="0"/>
    <n v="184585"/>
    <n v="76967457"/>
    <n v="184.58500000000001"/>
    <n v="76967.456999999995"/>
    <n v="76.967456999999996"/>
    <x v="4"/>
  </r>
  <r>
    <n v="202412"/>
    <x v="52"/>
    <s v="2024"/>
    <s v="12"/>
    <n v="10016000"/>
    <x v="19"/>
    <x v="1"/>
    <n v="14122"/>
    <n v="38972029"/>
    <n v="14.122"/>
    <n v="38972.029000000002"/>
    <n v="38.972028999999999"/>
    <x v="4"/>
  </r>
  <r>
    <n v="202412"/>
    <x v="52"/>
    <s v="2024"/>
    <s v="12"/>
    <n v="10016000"/>
    <x v="19"/>
    <x v="2"/>
    <n v="18155"/>
    <n v="49555281"/>
    <n v="18.155000000000001"/>
    <n v="49555.281000000003"/>
    <n v="49.555281000000001"/>
    <x v="4"/>
  </r>
  <r>
    <n v="202412"/>
    <x v="52"/>
    <s v="2024"/>
    <s v="12"/>
    <n v="10016000"/>
    <x v="19"/>
    <x v="3"/>
    <n v="91674"/>
    <n v="98737311"/>
    <n v="91.674000000000007"/>
    <n v="98737.311000000002"/>
    <n v="98.737311000000005"/>
    <x v="4"/>
  </r>
  <r>
    <n v="202412"/>
    <x v="52"/>
    <s v="2024"/>
    <s v="12"/>
    <n v="10016000"/>
    <x v="19"/>
    <x v="4"/>
    <n v="72053"/>
    <n v="104318655"/>
    <n v="72.052999999999997"/>
    <n v="104318.655"/>
    <n v="104.31865500000001"/>
    <x v="4"/>
  </r>
  <r>
    <n v="202412"/>
    <x v="52"/>
    <s v="2024"/>
    <s v="12"/>
    <n v="10016000"/>
    <x v="19"/>
    <x v="5"/>
    <n v="144131"/>
    <n v="159018970"/>
    <n v="144.131"/>
    <n v="159018.97"/>
    <n v="159.01897"/>
    <x v="4"/>
  </r>
  <r>
    <n v="202412"/>
    <x v="52"/>
    <s v="2024"/>
    <s v="12"/>
    <n v="10016000"/>
    <x v="19"/>
    <x v="6"/>
    <n v="57651"/>
    <n v="191816790"/>
    <n v="57.651000000000003"/>
    <n v="191816.79"/>
    <n v="191.81679"/>
    <x v="4"/>
  </r>
  <r>
    <n v="202412"/>
    <x v="52"/>
    <s v="2024"/>
    <s v="12"/>
    <s v="9002000"/>
    <x v="20"/>
    <x v="0"/>
    <n v="116527"/>
    <n v="65718056"/>
    <n v="116.527"/>
    <n v="65718.055999999997"/>
    <n v="65.718056000000004"/>
    <x v="4"/>
  </r>
  <r>
    <n v="202412"/>
    <x v="52"/>
    <s v="2024"/>
    <s v="12"/>
    <s v="9002000"/>
    <x v="20"/>
    <x v="1"/>
    <n v="9336"/>
    <n v="27664643"/>
    <n v="9.3360000000000003"/>
    <n v="27664.643"/>
    <n v="27.664643000000002"/>
    <x v="4"/>
  </r>
  <r>
    <n v="202412"/>
    <x v="52"/>
    <s v="2024"/>
    <s v="12"/>
    <s v="9002000"/>
    <x v="20"/>
    <x v="2"/>
    <n v="12287"/>
    <n v="39550007"/>
    <n v="12.287000000000001"/>
    <n v="39550.006999999998"/>
    <n v="39.550007000000001"/>
    <x v="4"/>
  </r>
  <r>
    <n v="202412"/>
    <x v="52"/>
    <s v="2024"/>
    <s v="12"/>
    <s v="9002000"/>
    <x v="20"/>
    <x v="3"/>
    <n v="52460"/>
    <n v="68216027"/>
    <n v="52.46"/>
    <n v="68216.027000000002"/>
    <n v="68.216026999999997"/>
    <x v="4"/>
  </r>
  <r>
    <n v="202412"/>
    <x v="52"/>
    <s v="2024"/>
    <s v="12"/>
    <s v="9002000"/>
    <x v="20"/>
    <x v="4"/>
    <n v="51638"/>
    <n v="69447268"/>
    <n v="51.637999999999998"/>
    <n v="69447.267999999996"/>
    <n v="69.447267999999994"/>
    <x v="4"/>
  </r>
  <r>
    <n v="202412"/>
    <x v="52"/>
    <s v="2024"/>
    <s v="12"/>
    <s v="9002000"/>
    <x v="20"/>
    <x v="5"/>
    <n v="127404"/>
    <n v="136617931"/>
    <n v="127.404"/>
    <n v="136617.93100000001"/>
    <n v="136.617931"/>
    <x v="4"/>
  </r>
  <r>
    <n v="202412"/>
    <x v="52"/>
    <s v="2024"/>
    <s v="12"/>
    <s v="9002000"/>
    <x v="20"/>
    <x v="6"/>
    <n v="45800"/>
    <n v="144519603"/>
    <n v="45.8"/>
    <n v="144519.603"/>
    <n v="144.51960299999999"/>
    <x v="4"/>
  </r>
  <r>
    <n v="202412"/>
    <x v="52"/>
    <s v="2024"/>
    <s v="12"/>
    <n v="9007000"/>
    <x v="21"/>
    <x v="0"/>
    <n v="35995"/>
    <n v="29621768"/>
    <n v="35.994999999999997"/>
    <n v="29621.768"/>
    <n v="29.621767999999999"/>
    <x v="4"/>
  </r>
  <r>
    <n v="202412"/>
    <x v="52"/>
    <s v="2024"/>
    <s v="12"/>
    <n v="9007000"/>
    <x v="21"/>
    <x v="1"/>
    <n v="1876"/>
    <n v="4247935"/>
    <n v="1.8759999999999999"/>
    <n v="4247.9350000000004"/>
    <n v="4.247935"/>
    <x v="4"/>
  </r>
  <r>
    <n v="202412"/>
    <x v="52"/>
    <s v="2024"/>
    <s v="12"/>
    <n v="9007000"/>
    <x v="21"/>
    <x v="2"/>
    <n v="2678"/>
    <n v="5160641"/>
    <n v="2.6779999999999999"/>
    <n v="5160.6409999999996"/>
    <n v="5.160641"/>
    <x v="4"/>
  </r>
  <r>
    <n v="202412"/>
    <x v="52"/>
    <s v="2024"/>
    <s v="12"/>
    <n v="9007000"/>
    <x v="21"/>
    <x v="3"/>
    <n v="15367"/>
    <n v="15485973"/>
    <n v="15.367000000000001"/>
    <n v="15485.973"/>
    <n v="15.485973"/>
    <x v="4"/>
  </r>
  <r>
    <n v="202412"/>
    <x v="52"/>
    <s v="2024"/>
    <s v="12"/>
    <n v="9007000"/>
    <x v="21"/>
    <x v="4"/>
    <n v="10979"/>
    <n v="14830260"/>
    <n v="10.978999999999999"/>
    <n v="14830.26"/>
    <n v="14.830260000000001"/>
    <x v="4"/>
  </r>
  <r>
    <n v="202412"/>
    <x v="52"/>
    <s v="2024"/>
    <s v="12"/>
    <n v="9007000"/>
    <x v="21"/>
    <x v="5"/>
    <n v="20597"/>
    <n v="24376742"/>
    <n v="20.597000000000001"/>
    <n v="24376.741999999998"/>
    <n v="24.376742"/>
    <x v="4"/>
  </r>
  <r>
    <n v="202412"/>
    <x v="52"/>
    <s v="2024"/>
    <s v="12"/>
    <n v="9007000"/>
    <x v="21"/>
    <x v="6"/>
    <n v="8806"/>
    <n v="25962287"/>
    <n v="8.8059999999999992"/>
    <n v="25962.287"/>
    <n v="25.962287"/>
    <x v="4"/>
  </r>
  <r>
    <n v="202501"/>
    <x v="53"/>
    <s v="2025"/>
    <s v="01"/>
    <n v="63000000"/>
    <x v="0"/>
    <x v="0"/>
    <n v="14864399"/>
    <n v="10139258001"/>
    <n v="14864.398999999999"/>
    <n v="10139258.001"/>
    <n v="10139.258001"/>
    <x v="4"/>
  </r>
  <r>
    <n v="202501"/>
    <x v="53"/>
    <s v="2025"/>
    <s v="01"/>
    <n v="63000000"/>
    <x v="0"/>
    <x v="1"/>
    <n v="818362"/>
    <n v="3336223825"/>
    <n v="818.36199999999997"/>
    <n v="3336223.8250000002"/>
    <n v="3336.223825"/>
    <x v="4"/>
  </r>
  <r>
    <n v="202501"/>
    <x v="53"/>
    <s v="2025"/>
    <s v="01"/>
    <n v="63000000"/>
    <x v="0"/>
    <x v="2"/>
    <n v="1019492"/>
    <n v="4945985197"/>
    <n v="1019.492"/>
    <n v="4945985.1969999997"/>
    <n v="4945.985197"/>
    <x v="4"/>
  </r>
  <r>
    <n v="202501"/>
    <x v="53"/>
    <s v="2025"/>
    <s v="01"/>
    <n v="63000000"/>
    <x v="0"/>
    <x v="3"/>
    <n v="5699877"/>
    <n v="5921717137"/>
    <n v="5699.8770000000004"/>
    <n v="5921717.1370000001"/>
    <n v="5921.7171369999996"/>
    <x v="4"/>
  </r>
  <r>
    <n v="202501"/>
    <x v="53"/>
    <s v="2025"/>
    <s v="01"/>
    <n v="63000000"/>
    <x v="0"/>
    <x v="4"/>
    <n v="4785176"/>
    <n v="12962195765"/>
    <n v="4785.1760000000004"/>
    <n v="12962195.765000001"/>
    <n v="12962.195765"/>
    <x v="4"/>
  </r>
  <r>
    <n v="202501"/>
    <x v="53"/>
    <s v="2025"/>
    <s v="01"/>
    <n v="63000000"/>
    <x v="0"/>
    <x v="5"/>
    <n v="10465838"/>
    <n v="16413651154"/>
    <n v="10465.838"/>
    <n v="16413651.153999999"/>
    <n v="16413.651153999999"/>
    <x v="4"/>
  </r>
  <r>
    <n v="202501"/>
    <x v="53"/>
    <s v="2025"/>
    <s v="01"/>
    <n v="63000000"/>
    <x v="0"/>
    <x v="6"/>
    <n v="4204811"/>
    <n v="14180927238"/>
    <n v="4204.8109999999997"/>
    <n v="14180927.238"/>
    <n v="14180.927238"/>
    <x v="4"/>
  </r>
  <r>
    <n v="202501"/>
    <x v="53"/>
    <s v="2025"/>
    <s v="01"/>
    <n v="65000000"/>
    <x v="1"/>
    <x v="0"/>
    <n v="17601606"/>
    <n v="10026276604"/>
    <n v="17601.606"/>
    <n v="10026276.604"/>
    <n v="10026.276604000001"/>
    <x v="4"/>
  </r>
  <r>
    <n v="202501"/>
    <x v="53"/>
    <s v="2025"/>
    <s v="01"/>
    <n v="65000000"/>
    <x v="1"/>
    <x v="1"/>
    <n v="1102213"/>
    <n v="3178616343"/>
    <n v="1102.213"/>
    <n v="3178616.3429999999"/>
    <n v="3178.6163430000001"/>
    <x v="4"/>
  </r>
  <r>
    <n v="202501"/>
    <x v="53"/>
    <s v="2025"/>
    <s v="01"/>
    <n v="65000000"/>
    <x v="1"/>
    <x v="2"/>
    <n v="1348948"/>
    <n v="4662663726"/>
    <n v="1348.9480000000001"/>
    <n v="4662663.7259999998"/>
    <n v="4662.6637259999998"/>
    <x v="4"/>
  </r>
  <r>
    <n v="202501"/>
    <x v="53"/>
    <s v="2025"/>
    <s v="01"/>
    <n v="65000000"/>
    <x v="1"/>
    <x v="3"/>
    <n v="7288366"/>
    <n v="6853608116"/>
    <n v="7288.366"/>
    <n v="6853608.1160000004"/>
    <n v="6853.6081160000003"/>
    <x v="4"/>
  </r>
  <r>
    <n v="202501"/>
    <x v="53"/>
    <s v="2025"/>
    <s v="01"/>
    <n v="65000000"/>
    <x v="1"/>
    <x v="4"/>
    <n v="6255144"/>
    <n v="13105382189"/>
    <n v="6255.1440000000002"/>
    <n v="13105382.188999999"/>
    <n v="13105.382189"/>
    <x v="4"/>
  </r>
  <r>
    <n v="202501"/>
    <x v="53"/>
    <s v="2025"/>
    <s v="01"/>
    <n v="65000000"/>
    <x v="1"/>
    <x v="5"/>
    <n v="13989096"/>
    <n v="19124946869"/>
    <n v="13989.096"/>
    <n v="19124946.868999999"/>
    <n v="19124.946868999999"/>
    <x v="4"/>
  </r>
  <r>
    <n v="202501"/>
    <x v="53"/>
    <s v="2025"/>
    <s v="01"/>
    <n v="65000000"/>
    <x v="1"/>
    <x v="6"/>
    <n v="5811585"/>
    <n v="16229319145"/>
    <n v="5811.585"/>
    <n v="16229319.145"/>
    <n v="16229.319144999999"/>
    <x v="4"/>
  </r>
  <r>
    <n v="202501"/>
    <x v="53"/>
    <s v="2025"/>
    <s v="01"/>
    <n v="68000000"/>
    <x v="2"/>
    <x v="0"/>
    <n v="8139201"/>
    <n v="4400417068"/>
    <n v="8139.201"/>
    <n v="4400417.068"/>
    <n v="4400.4170679999997"/>
    <x v="4"/>
  </r>
  <r>
    <n v="202501"/>
    <x v="53"/>
    <s v="2025"/>
    <s v="01"/>
    <n v="68000000"/>
    <x v="2"/>
    <x v="1"/>
    <n v="514791"/>
    <n v="1492428820"/>
    <n v="514.79100000000005"/>
    <n v="1492428.82"/>
    <n v="1492.4288200000001"/>
    <x v="4"/>
  </r>
  <r>
    <n v="202501"/>
    <x v="53"/>
    <s v="2025"/>
    <s v="01"/>
    <n v="68000000"/>
    <x v="2"/>
    <x v="2"/>
    <n v="650089"/>
    <n v="2141416289"/>
    <n v="650.08900000000006"/>
    <n v="2141416.2889999999"/>
    <n v="2141.4162889999998"/>
    <x v="4"/>
  </r>
  <r>
    <n v="202501"/>
    <x v="53"/>
    <s v="2025"/>
    <s v="01"/>
    <n v="68000000"/>
    <x v="2"/>
    <x v="3"/>
    <n v="3715909"/>
    <n v="3926709176"/>
    <n v="3715.9090000000001"/>
    <n v="3926709.176"/>
    <n v="3926.7091759999998"/>
    <x v="4"/>
  </r>
  <r>
    <n v="202501"/>
    <x v="53"/>
    <s v="2025"/>
    <s v="01"/>
    <n v="68000000"/>
    <x v="2"/>
    <x v="4"/>
    <n v="2932467"/>
    <n v="5762057471"/>
    <n v="2932.4670000000001"/>
    <n v="5762057.4709999999"/>
    <n v="5762.0574710000001"/>
    <x v="4"/>
  </r>
  <r>
    <n v="202501"/>
    <x v="53"/>
    <s v="2025"/>
    <s v="01"/>
    <n v="68000000"/>
    <x v="2"/>
    <x v="5"/>
    <n v="6315512"/>
    <n v="9543120068"/>
    <n v="6315.5119999999997"/>
    <n v="9543120.068"/>
    <n v="9543.1200680000002"/>
    <x v="4"/>
  </r>
  <r>
    <n v="202501"/>
    <x v="53"/>
    <s v="2025"/>
    <s v="01"/>
    <n v="68000000"/>
    <x v="2"/>
    <x v="6"/>
    <n v="2763729"/>
    <n v="7442971026"/>
    <n v="2763.7289999999998"/>
    <n v="7442971.0259999996"/>
    <n v="7442.9710260000002"/>
    <x v="4"/>
  </r>
  <r>
    <n v="202501"/>
    <x v="53"/>
    <s v="2025"/>
    <s v="01"/>
    <n v="10004000"/>
    <x v="3"/>
    <x v="0"/>
    <n v="2382550"/>
    <n v="1383061223"/>
    <n v="2382.5500000000002"/>
    <n v="1383061.223"/>
    <n v="1383.0612229999999"/>
    <x v="4"/>
  </r>
  <r>
    <n v="202501"/>
    <x v="53"/>
    <s v="2025"/>
    <s v="01"/>
    <n v="10004000"/>
    <x v="3"/>
    <x v="1"/>
    <n v="136329"/>
    <n v="437423040"/>
    <n v="136.32900000000001"/>
    <n v="437423.04"/>
    <n v="437.42304000000001"/>
    <x v="4"/>
  </r>
  <r>
    <n v="202501"/>
    <x v="53"/>
    <s v="2025"/>
    <s v="01"/>
    <n v="10004000"/>
    <x v="3"/>
    <x v="2"/>
    <n v="184987"/>
    <n v="708595359"/>
    <n v="184.98699999999999"/>
    <n v="708595.35900000005"/>
    <n v="708.59535900000003"/>
    <x v="4"/>
  </r>
  <r>
    <n v="202501"/>
    <x v="53"/>
    <s v="2025"/>
    <s v="01"/>
    <n v="10004000"/>
    <x v="3"/>
    <x v="3"/>
    <n v="1030843"/>
    <n v="1198858779"/>
    <n v="1030.8430000000001"/>
    <n v="1198858.7790000001"/>
    <n v="1198.8587789999999"/>
    <x v="4"/>
  </r>
  <r>
    <n v="202501"/>
    <x v="53"/>
    <s v="2025"/>
    <s v="01"/>
    <n v="10004000"/>
    <x v="3"/>
    <x v="4"/>
    <n v="828210"/>
    <n v="2006433779"/>
    <n v="828.21"/>
    <n v="2006433.7790000001"/>
    <n v="2006.433779"/>
    <x v="4"/>
  </r>
  <r>
    <n v="202501"/>
    <x v="53"/>
    <s v="2025"/>
    <s v="01"/>
    <n v="10004000"/>
    <x v="3"/>
    <x v="5"/>
    <n v="1778719"/>
    <n v="2703983821"/>
    <n v="1778.7190000000001"/>
    <n v="2703983.821"/>
    <n v="2703.9838209999998"/>
    <x v="4"/>
  </r>
  <r>
    <n v="202501"/>
    <x v="53"/>
    <s v="2025"/>
    <s v="01"/>
    <n v="10004000"/>
    <x v="3"/>
    <x v="6"/>
    <n v="803830"/>
    <n v="2204002491"/>
    <n v="803.83"/>
    <n v="2204002.4909999999"/>
    <n v="2204.0024910000002"/>
    <x v="4"/>
  </r>
  <r>
    <n v="202501"/>
    <x v="53"/>
    <s v="2025"/>
    <s v="01"/>
    <n v="10018000"/>
    <x v="4"/>
    <x v="0"/>
    <n v="2218697"/>
    <n v="1266705114"/>
    <n v="2218.6970000000001"/>
    <n v="1266705.1140000001"/>
    <n v="1266.7051140000001"/>
    <x v="4"/>
  </r>
  <r>
    <n v="202501"/>
    <x v="53"/>
    <s v="2025"/>
    <s v="01"/>
    <n v="10018000"/>
    <x v="4"/>
    <x v="1"/>
    <n v="116683"/>
    <n v="367726639"/>
    <n v="116.68300000000001"/>
    <n v="367726.63900000002"/>
    <n v="367.72663899999998"/>
    <x v="4"/>
  </r>
  <r>
    <n v="202501"/>
    <x v="53"/>
    <s v="2025"/>
    <s v="01"/>
    <n v="10018000"/>
    <x v="4"/>
    <x v="2"/>
    <n v="171262"/>
    <n v="675171119"/>
    <n v="171.262"/>
    <n v="675171.11899999995"/>
    <n v="675.17111899999998"/>
    <x v="4"/>
  </r>
  <r>
    <n v="202501"/>
    <x v="53"/>
    <s v="2025"/>
    <s v="01"/>
    <n v="10018000"/>
    <x v="4"/>
    <x v="3"/>
    <n v="874083"/>
    <n v="992949921"/>
    <n v="874.08299999999997"/>
    <n v="992949.92099999997"/>
    <n v="992.94992100000002"/>
    <x v="4"/>
  </r>
  <r>
    <n v="202501"/>
    <x v="53"/>
    <s v="2025"/>
    <s v="01"/>
    <n v="10018000"/>
    <x v="4"/>
    <x v="4"/>
    <n v="754203"/>
    <n v="1783463500"/>
    <n v="754.20299999999997"/>
    <n v="1783463.5"/>
    <n v="1783.4635000000001"/>
    <x v="4"/>
  </r>
  <r>
    <n v="202501"/>
    <x v="53"/>
    <s v="2025"/>
    <s v="01"/>
    <n v="10018000"/>
    <x v="4"/>
    <x v="5"/>
    <n v="1661689"/>
    <n v="2515313731"/>
    <n v="1661.6890000000001"/>
    <n v="2515313.7310000001"/>
    <n v="2515.3137310000002"/>
    <x v="4"/>
  </r>
  <r>
    <n v="202501"/>
    <x v="53"/>
    <s v="2025"/>
    <s v="01"/>
    <n v="10018000"/>
    <x v="4"/>
    <x v="6"/>
    <n v="715491"/>
    <n v="1972191687"/>
    <n v="715.49099999999999"/>
    <n v="1972191.6869999999"/>
    <n v="1972.191687"/>
    <x v="4"/>
  </r>
  <r>
    <n v="202501"/>
    <x v="53"/>
    <s v="2025"/>
    <s v="01"/>
    <n v="10005000"/>
    <x v="5"/>
    <x v="0"/>
    <n v="1182434"/>
    <n v="634429562"/>
    <n v="1182.434"/>
    <n v="634429.56200000003"/>
    <n v="634.42956200000003"/>
    <x v="4"/>
  </r>
  <r>
    <n v="202501"/>
    <x v="53"/>
    <s v="2025"/>
    <s v="01"/>
    <n v="10005000"/>
    <x v="5"/>
    <x v="1"/>
    <n v="84809"/>
    <n v="218388763"/>
    <n v="84.808999999999997"/>
    <n v="218388.76300000001"/>
    <n v="218.38876300000001"/>
    <x v="4"/>
  </r>
  <r>
    <n v="202501"/>
    <x v="53"/>
    <s v="2025"/>
    <s v="01"/>
    <n v="10005000"/>
    <x v="5"/>
    <x v="2"/>
    <n v="101127"/>
    <n v="323070707"/>
    <n v="101.127"/>
    <n v="323070.70699999999"/>
    <n v="323.07070700000003"/>
    <x v="4"/>
  </r>
  <r>
    <n v="202501"/>
    <x v="53"/>
    <s v="2025"/>
    <s v="01"/>
    <n v="10005000"/>
    <x v="5"/>
    <x v="3"/>
    <n v="653152"/>
    <n v="689716980"/>
    <n v="653.15200000000004"/>
    <n v="689716.98"/>
    <n v="689.71698000000004"/>
    <x v="4"/>
  </r>
  <r>
    <n v="202501"/>
    <x v="53"/>
    <s v="2025"/>
    <s v="01"/>
    <n v="10005000"/>
    <x v="5"/>
    <x v="4"/>
    <n v="468378"/>
    <n v="834532699"/>
    <n v="468.37799999999999"/>
    <n v="834532.69900000002"/>
    <n v="834.53269899999998"/>
    <x v="4"/>
  </r>
  <r>
    <n v="202501"/>
    <x v="53"/>
    <s v="2025"/>
    <s v="01"/>
    <n v="10005000"/>
    <x v="5"/>
    <x v="5"/>
    <n v="943835"/>
    <n v="1346800863"/>
    <n v="943.83500000000004"/>
    <n v="1346800.8629999999"/>
    <n v="1346.8008629999999"/>
    <x v="4"/>
  </r>
  <r>
    <n v="202501"/>
    <x v="53"/>
    <s v="2025"/>
    <s v="01"/>
    <n v="10005000"/>
    <x v="5"/>
    <x v="6"/>
    <n v="467664"/>
    <n v="1123861959"/>
    <n v="467.66399999999999"/>
    <n v="1123861.959"/>
    <n v="1123.8619590000001"/>
    <x v="4"/>
  </r>
  <r>
    <n v="202501"/>
    <x v="53"/>
    <s v="2025"/>
    <s v="01"/>
    <n v="66000000"/>
    <x v="6"/>
    <x v="0"/>
    <n v="10441671"/>
    <n v="6271896711"/>
    <n v="10441.671"/>
    <n v="6271896.7110000001"/>
    <n v="6271.8967110000003"/>
    <x v="4"/>
  </r>
  <r>
    <n v="202501"/>
    <x v="53"/>
    <s v="2025"/>
    <s v="01"/>
    <n v="66000000"/>
    <x v="6"/>
    <x v="1"/>
    <n v="717646"/>
    <n v="2077693701"/>
    <n v="717.64599999999996"/>
    <n v="2077693.7009999999"/>
    <n v="2077.6937010000001"/>
    <x v="4"/>
  </r>
  <r>
    <n v="202501"/>
    <x v="53"/>
    <s v="2025"/>
    <s v="01"/>
    <n v="66000000"/>
    <x v="6"/>
    <x v="2"/>
    <n v="858727"/>
    <n v="2863305359"/>
    <n v="858.72699999999998"/>
    <n v="2863305.3590000002"/>
    <n v="2863.305359"/>
    <x v="4"/>
  </r>
  <r>
    <n v="202501"/>
    <x v="53"/>
    <s v="2025"/>
    <s v="01"/>
    <n v="66000000"/>
    <x v="6"/>
    <x v="3"/>
    <n v="4820287"/>
    <n v="5201701509"/>
    <n v="4820.2870000000003"/>
    <n v="5201701.5089999996"/>
    <n v="5201.7015090000004"/>
    <x v="4"/>
  </r>
  <r>
    <n v="202501"/>
    <x v="53"/>
    <s v="2025"/>
    <s v="01"/>
    <n v="66000000"/>
    <x v="6"/>
    <x v="4"/>
    <n v="3604914"/>
    <n v="7830830898"/>
    <n v="3604.9140000000002"/>
    <n v="7830830.898"/>
    <n v="7830.8308980000002"/>
    <x v="4"/>
  </r>
  <r>
    <n v="202501"/>
    <x v="53"/>
    <s v="2025"/>
    <s v="01"/>
    <n v="66000000"/>
    <x v="6"/>
    <x v="5"/>
    <n v="8096869"/>
    <n v="12065549618"/>
    <n v="8096.8689999999997"/>
    <n v="12065549.618000001"/>
    <n v="12065.549617999999"/>
    <x v="4"/>
  </r>
  <r>
    <n v="202501"/>
    <x v="53"/>
    <s v="2025"/>
    <s v="01"/>
    <n v="66000000"/>
    <x v="6"/>
    <x v="6"/>
    <n v="3375005"/>
    <n v="10377799331"/>
    <n v="3375.0050000000001"/>
    <n v="10377799.331"/>
    <n v="10377.799331"/>
    <x v="4"/>
  </r>
  <r>
    <n v="202501"/>
    <x v="53"/>
    <s v="2025"/>
    <s v="01"/>
    <n v="10007000"/>
    <x v="7"/>
    <x v="0"/>
    <n v="2342106"/>
    <n v="1290134410"/>
    <n v="2342.1060000000002"/>
    <n v="1290134.4099999999"/>
    <n v="1290.1344099999999"/>
    <x v="4"/>
  </r>
  <r>
    <n v="202501"/>
    <x v="53"/>
    <s v="2025"/>
    <s v="01"/>
    <n v="10007000"/>
    <x v="7"/>
    <x v="1"/>
    <n v="203694"/>
    <n v="527604327"/>
    <n v="203.69399999999999"/>
    <n v="527604.32700000005"/>
    <n v="527.60432700000001"/>
    <x v="4"/>
  </r>
  <r>
    <n v="202501"/>
    <x v="53"/>
    <s v="2025"/>
    <s v="01"/>
    <n v="10007000"/>
    <x v="7"/>
    <x v="2"/>
    <n v="219596"/>
    <n v="648806966"/>
    <n v="219.596"/>
    <n v="648806.96600000001"/>
    <n v="648.80696599999999"/>
    <x v="4"/>
  </r>
  <r>
    <n v="202501"/>
    <x v="53"/>
    <s v="2025"/>
    <s v="01"/>
    <n v="10007000"/>
    <x v="7"/>
    <x v="3"/>
    <n v="1328605"/>
    <n v="1507736133"/>
    <n v="1328.605"/>
    <n v="1507736.1329999999"/>
    <n v="1507.7361330000001"/>
    <x v="4"/>
  </r>
  <r>
    <n v="202501"/>
    <x v="53"/>
    <s v="2025"/>
    <s v="01"/>
    <n v="10007000"/>
    <x v="7"/>
    <x v="4"/>
    <n v="885976"/>
    <n v="1711729160"/>
    <n v="885.976"/>
    <n v="1711729.16"/>
    <n v="1711.7291600000001"/>
    <x v="4"/>
  </r>
  <r>
    <n v="202501"/>
    <x v="53"/>
    <s v="2025"/>
    <s v="01"/>
    <n v="10007000"/>
    <x v="7"/>
    <x v="5"/>
    <n v="1920642"/>
    <n v="2637132062"/>
    <n v="1920.6420000000001"/>
    <n v="2637132.0619999999"/>
    <n v="2637.1320620000001"/>
    <x v="4"/>
  </r>
  <r>
    <n v="202501"/>
    <x v="53"/>
    <s v="2025"/>
    <s v="01"/>
    <n v="10007000"/>
    <x v="7"/>
    <x v="6"/>
    <n v="897345"/>
    <n v="2602924334"/>
    <n v="897.34500000000003"/>
    <n v="2602924.3339999998"/>
    <n v="2602.9243339999998"/>
    <x v="4"/>
  </r>
  <r>
    <n v="202501"/>
    <x v="53"/>
    <s v="2025"/>
    <s v="01"/>
    <n v="10008000"/>
    <x v="8"/>
    <x v="0"/>
    <n v="759584"/>
    <n v="408554090"/>
    <n v="759.58399999999995"/>
    <n v="408554.09"/>
    <n v="408.55408999999997"/>
    <x v="4"/>
  </r>
  <r>
    <n v="202501"/>
    <x v="53"/>
    <s v="2025"/>
    <s v="01"/>
    <n v="10008000"/>
    <x v="8"/>
    <x v="1"/>
    <n v="65470"/>
    <n v="161605817"/>
    <n v="65.47"/>
    <n v="161605.81700000001"/>
    <n v="161.605817"/>
    <x v="4"/>
  </r>
  <r>
    <n v="202501"/>
    <x v="53"/>
    <s v="2025"/>
    <s v="01"/>
    <n v="10008000"/>
    <x v="8"/>
    <x v="2"/>
    <n v="72057"/>
    <n v="215688765"/>
    <n v="72.057000000000002"/>
    <n v="215688.76500000001"/>
    <n v="215.68876499999999"/>
    <x v="4"/>
  </r>
  <r>
    <n v="202501"/>
    <x v="53"/>
    <s v="2025"/>
    <s v="01"/>
    <n v="10008000"/>
    <x v="8"/>
    <x v="3"/>
    <n v="461174"/>
    <n v="513681580"/>
    <n v="461.17399999999998"/>
    <n v="513681.58"/>
    <n v="513.68158000000005"/>
    <x v="4"/>
  </r>
  <r>
    <n v="202501"/>
    <x v="53"/>
    <s v="2025"/>
    <s v="01"/>
    <n v="10008000"/>
    <x v="8"/>
    <x v="4"/>
    <n v="322030"/>
    <n v="565491837"/>
    <n v="322.02999999999997"/>
    <n v="565491.83700000006"/>
    <n v="565.49183700000003"/>
    <x v="4"/>
  </r>
  <r>
    <n v="202501"/>
    <x v="53"/>
    <s v="2025"/>
    <s v="01"/>
    <n v="10008000"/>
    <x v="8"/>
    <x v="5"/>
    <n v="647072"/>
    <n v="866538495"/>
    <n v="647.072"/>
    <n v="866538.495"/>
    <n v="866.53849500000001"/>
    <x v="4"/>
  </r>
  <r>
    <n v="202501"/>
    <x v="53"/>
    <s v="2025"/>
    <s v="01"/>
    <n v="10008000"/>
    <x v="8"/>
    <x v="6"/>
    <n v="304745"/>
    <n v="837734053"/>
    <n v="304.745"/>
    <n v="837734.05299999996"/>
    <n v="837.73405300000002"/>
    <x v="4"/>
  </r>
  <r>
    <n v="202501"/>
    <x v="53"/>
    <s v="2025"/>
    <s v="01"/>
    <n v="10009000"/>
    <x v="9"/>
    <x v="0"/>
    <n v="947173"/>
    <n v="500804022"/>
    <n v="947.173"/>
    <n v="500804.022"/>
    <n v="500.80402199999997"/>
    <x v="4"/>
  </r>
  <r>
    <n v="202501"/>
    <x v="53"/>
    <s v="2025"/>
    <s v="01"/>
    <n v="10009000"/>
    <x v="9"/>
    <x v="1"/>
    <n v="87627"/>
    <n v="220897878"/>
    <n v="87.626999999999995"/>
    <n v="220897.878"/>
    <n v="220.89787799999999"/>
    <x v="4"/>
  </r>
  <r>
    <n v="202501"/>
    <x v="53"/>
    <s v="2025"/>
    <s v="01"/>
    <n v="10009000"/>
    <x v="9"/>
    <x v="2"/>
    <n v="93342"/>
    <n v="273089275"/>
    <n v="93.341999999999999"/>
    <n v="273089.27500000002"/>
    <n v="273.08927499999999"/>
    <x v="4"/>
  </r>
  <r>
    <n v="202501"/>
    <x v="53"/>
    <s v="2025"/>
    <s v="01"/>
    <n v="10009000"/>
    <x v="9"/>
    <x v="3"/>
    <n v="622304"/>
    <n v="699295049"/>
    <n v="622.30399999999997"/>
    <n v="699295.049"/>
    <n v="699.29504899999995"/>
    <x v="4"/>
  </r>
  <r>
    <n v="202501"/>
    <x v="53"/>
    <s v="2025"/>
    <s v="01"/>
    <n v="10009000"/>
    <x v="9"/>
    <x v="4"/>
    <n v="399382"/>
    <n v="704090260"/>
    <n v="399.38200000000001"/>
    <n v="704090.26"/>
    <n v="704.09025999999994"/>
    <x v="4"/>
  </r>
  <r>
    <n v="202501"/>
    <x v="53"/>
    <s v="2025"/>
    <s v="01"/>
    <n v="10009000"/>
    <x v="9"/>
    <x v="5"/>
    <n v="797615"/>
    <n v="1087134444"/>
    <n v="797.61500000000001"/>
    <n v="1087134.4439999999"/>
    <n v="1087.134444"/>
    <x v="4"/>
  </r>
  <r>
    <n v="202501"/>
    <x v="53"/>
    <s v="2025"/>
    <s v="01"/>
    <n v="10009000"/>
    <x v="9"/>
    <x v="6"/>
    <n v="369314"/>
    <n v="1079664281"/>
    <n v="369.31400000000002"/>
    <n v="1079664.281"/>
    <n v="1079.6642810000001"/>
    <x v="4"/>
  </r>
  <r>
    <n v="202501"/>
    <x v="53"/>
    <s v="2025"/>
    <s v="01"/>
    <n v="10010000"/>
    <x v="10"/>
    <x v="0"/>
    <n v="666179"/>
    <n v="347703506"/>
    <n v="666.17899999999997"/>
    <n v="347703.50599999999"/>
    <n v="347.703506"/>
    <x v="4"/>
  </r>
  <r>
    <n v="202501"/>
    <x v="53"/>
    <s v="2025"/>
    <s v="01"/>
    <n v="10010000"/>
    <x v="10"/>
    <x v="1"/>
    <n v="60872"/>
    <n v="147357727"/>
    <n v="60.872"/>
    <n v="147357.72700000001"/>
    <n v="147.35772700000001"/>
    <x v="4"/>
  </r>
  <r>
    <n v="202501"/>
    <x v="53"/>
    <s v="2025"/>
    <s v="01"/>
    <n v="10010000"/>
    <x v="10"/>
    <x v="2"/>
    <n v="66755"/>
    <n v="192709170"/>
    <n v="66.754999999999995"/>
    <n v="192709.17"/>
    <n v="192.70917"/>
    <x v="4"/>
  </r>
  <r>
    <n v="202501"/>
    <x v="53"/>
    <s v="2025"/>
    <s v="01"/>
    <n v="10010000"/>
    <x v="10"/>
    <x v="3"/>
    <n v="459086"/>
    <n v="475472176"/>
    <n v="459.08600000000001"/>
    <n v="475472.17599999998"/>
    <n v="475.47217599999999"/>
    <x v="4"/>
  </r>
  <r>
    <n v="202501"/>
    <x v="53"/>
    <s v="2025"/>
    <s v="01"/>
    <n v="10010000"/>
    <x v="10"/>
    <x v="4"/>
    <n v="291858"/>
    <n v="465008757"/>
    <n v="291.858"/>
    <n v="465008.75699999998"/>
    <n v="465.008757"/>
    <x v="4"/>
  </r>
  <r>
    <n v="202501"/>
    <x v="53"/>
    <s v="2025"/>
    <s v="01"/>
    <n v="10010000"/>
    <x v="10"/>
    <x v="5"/>
    <n v="612256"/>
    <n v="833576487"/>
    <n v="612.25599999999997"/>
    <n v="833576.48699999996"/>
    <n v="833.57648700000004"/>
    <x v="4"/>
  </r>
  <r>
    <n v="202501"/>
    <x v="53"/>
    <s v="2025"/>
    <s v="01"/>
    <n v="10010000"/>
    <x v="10"/>
    <x v="6"/>
    <n v="274742"/>
    <n v="748113691"/>
    <n v="274.74200000000002"/>
    <n v="748113.69099999999"/>
    <n v="748.11369100000002"/>
    <x v="4"/>
  </r>
  <r>
    <n v="202501"/>
    <x v="53"/>
    <s v="2025"/>
    <s v="01"/>
    <n v="10020000"/>
    <x v="11"/>
    <x v="0"/>
    <n v="663508"/>
    <n v="363256752"/>
    <n v="663.50800000000004"/>
    <n v="363256.75199999998"/>
    <n v="363.25675200000001"/>
    <x v="4"/>
  </r>
  <r>
    <n v="202501"/>
    <x v="53"/>
    <s v="2025"/>
    <s v="01"/>
    <n v="10020000"/>
    <x v="11"/>
    <x v="1"/>
    <n v="51893"/>
    <n v="141844998"/>
    <n v="51.893000000000001"/>
    <n v="141844.99799999999"/>
    <n v="141.844998"/>
    <x v="4"/>
  </r>
  <r>
    <n v="202501"/>
    <x v="53"/>
    <s v="2025"/>
    <s v="01"/>
    <n v="10020000"/>
    <x v="11"/>
    <x v="2"/>
    <n v="64372"/>
    <n v="205373046"/>
    <n v="64.372"/>
    <n v="205373.046"/>
    <n v="205.37304599999999"/>
    <x v="4"/>
  </r>
  <r>
    <n v="202501"/>
    <x v="53"/>
    <s v="2025"/>
    <s v="01"/>
    <n v="10020000"/>
    <x v="11"/>
    <x v="3"/>
    <n v="344480"/>
    <n v="356934673"/>
    <n v="344.48"/>
    <n v="356934.67300000001"/>
    <n v="356.93467299999998"/>
    <x v="4"/>
  </r>
  <r>
    <n v="202501"/>
    <x v="53"/>
    <s v="2025"/>
    <s v="01"/>
    <n v="10020000"/>
    <x v="11"/>
    <x v="4"/>
    <n v="245460"/>
    <n v="477547425"/>
    <n v="245.46"/>
    <n v="477547.42499999999"/>
    <n v="477.54742499999998"/>
    <x v="4"/>
  </r>
  <r>
    <n v="202501"/>
    <x v="53"/>
    <s v="2025"/>
    <s v="01"/>
    <n v="10020000"/>
    <x v="11"/>
    <x v="5"/>
    <n v="591936"/>
    <n v="843305837"/>
    <n v="591.93600000000004"/>
    <n v="843305.83700000006"/>
    <n v="843.305837"/>
    <x v="4"/>
  </r>
  <r>
    <n v="202501"/>
    <x v="53"/>
    <s v="2025"/>
    <s v="01"/>
    <n v="10020000"/>
    <x v="11"/>
    <x v="6"/>
    <n v="238099"/>
    <n v="732509856"/>
    <n v="238.09899999999999"/>
    <n v="732509.85600000003"/>
    <n v="732.50985600000001"/>
    <x v="4"/>
  </r>
  <r>
    <n v="202501"/>
    <x v="53"/>
    <s v="2025"/>
    <s v="01"/>
    <n v="67000000"/>
    <x v="12"/>
    <x v="0"/>
    <n v="4908360"/>
    <n v="2591504960"/>
    <n v="4908.3599999999997"/>
    <n v="2591504.96"/>
    <n v="2591.5049600000002"/>
    <x v="4"/>
  </r>
  <r>
    <n v="202501"/>
    <x v="53"/>
    <s v="2025"/>
    <s v="01"/>
    <n v="67000000"/>
    <x v="12"/>
    <x v="1"/>
    <n v="368886"/>
    <n v="940336363"/>
    <n v="368.88600000000002"/>
    <n v="940336.36300000001"/>
    <n v="940.33636300000001"/>
    <x v="4"/>
  </r>
  <r>
    <n v="202501"/>
    <x v="53"/>
    <s v="2025"/>
    <s v="01"/>
    <n v="67000000"/>
    <x v="12"/>
    <x v="2"/>
    <n v="492175"/>
    <n v="1529577987"/>
    <n v="492.17500000000001"/>
    <n v="1529577.987"/>
    <n v="1529.5779869999999"/>
    <x v="4"/>
  </r>
  <r>
    <n v="202501"/>
    <x v="53"/>
    <s v="2025"/>
    <s v="01"/>
    <n v="67000000"/>
    <x v="12"/>
    <x v="3"/>
    <n v="2615506"/>
    <n v="2661163600"/>
    <n v="2615.5059999999999"/>
    <n v="2661163.6"/>
    <n v="2661.1635999999999"/>
    <x v="4"/>
  </r>
  <r>
    <n v="202501"/>
    <x v="53"/>
    <s v="2025"/>
    <s v="01"/>
    <n v="67000000"/>
    <x v="12"/>
    <x v="4"/>
    <n v="1823972"/>
    <n v="3501290173"/>
    <n v="1823.972"/>
    <n v="3501290.173"/>
    <n v="3501.2901729999999"/>
    <x v="4"/>
  </r>
  <r>
    <n v="202501"/>
    <x v="53"/>
    <s v="2025"/>
    <s v="01"/>
    <n v="67000000"/>
    <x v="12"/>
    <x v="5"/>
    <n v="4302675"/>
    <n v="6286817736"/>
    <n v="4302.6750000000002"/>
    <n v="6286817.7359999996"/>
    <n v="6286.817736"/>
    <x v="4"/>
  </r>
  <r>
    <n v="202501"/>
    <x v="53"/>
    <s v="2025"/>
    <s v="01"/>
    <n v="67000000"/>
    <x v="12"/>
    <x v="6"/>
    <n v="1850577"/>
    <n v="5327841955"/>
    <n v="1850.577"/>
    <n v="5327841.9550000001"/>
    <n v="5327.8419549999999"/>
    <x v="4"/>
  </r>
  <r>
    <n v="202501"/>
    <x v="53"/>
    <s v="2025"/>
    <s v="01"/>
    <n v="64000000"/>
    <x v="13"/>
    <x v="0"/>
    <n v="7750386"/>
    <n v="4688775720"/>
    <n v="7750.3860000000004"/>
    <n v="4688775.72"/>
    <n v="4688.7757199999996"/>
    <x v="4"/>
  </r>
  <r>
    <n v="202501"/>
    <x v="53"/>
    <s v="2025"/>
    <s v="01"/>
    <n v="64000000"/>
    <x v="13"/>
    <x v="1"/>
    <n v="530266"/>
    <n v="1371697140"/>
    <n v="530.26599999999996"/>
    <n v="1371697.14"/>
    <n v="1371.69714"/>
    <x v="4"/>
  </r>
  <r>
    <n v="202501"/>
    <x v="53"/>
    <s v="2025"/>
    <s v="01"/>
    <n v="64000000"/>
    <x v="13"/>
    <x v="2"/>
    <n v="745170"/>
    <n v="2404321512"/>
    <n v="745.17"/>
    <n v="2404321.5120000001"/>
    <n v="2404.321512"/>
    <x v="4"/>
  </r>
  <r>
    <n v="202501"/>
    <x v="53"/>
    <s v="2025"/>
    <s v="01"/>
    <n v="64000000"/>
    <x v="13"/>
    <x v="3"/>
    <n v="3996126"/>
    <n v="4116211279"/>
    <n v="3996.1260000000002"/>
    <n v="4116211.2790000001"/>
    <n v="4116.2112790000001"/>
    <x v="4"/>
  </r>
  <r>
    <n v="202501"/>
    <x v="53"/>
    <s v="2025"/>
    <s v="01"/>
    <n v="64000000"/>
    <x v="13"/>
    <x v="4"/>
    <n v="2915038"/>
    <n v="5638449060"/>
    <n v="2915.038"/>
    <n v="5638449.0599999996"/>
    <n v="5638.4490599999999"/>
    <x v="4"/>
  </r>
  <r>
    <n v="202501"/>
    <x v="53"/>
    <s v="2025"/>
    <s v="01"/>
    <n v="64000000"/>
    <x v="13"/>
    <x v="5"/>
    <n v="6867656"/>
    <n v="9821938233"/>
    <n v="6867.6559999999999"/>
    <n v="9821938.2329999991"/>
    <n v="9821.9382330000008"/>
    <x v="4"/>
  </r>
  <r>
    <n v="202501"/>
    <x v="53"/>
    <s v="2025"/>
    <s v="01"/>
    <n v="64000000"/>
    <x v="13"/>
    <x v="6"/>
    <n v="2824676"/>
    <n v="8411676963"/>
    <n v="2824.6759999999999"/>
    <n v="8411676.9629999995"/>
    <n v="8411.6769629999999"/>
    <x v="4"/>
  </r>
  <r>
    <n v="202501"/>
    <x v="53"/>
    <s v="2025"/>
    <s v="01"/>
    <n v="10013000"/>
    <x v="14"/>
    <x v="0"/>
    <n v="1152242"/>
    <n v="626459713"/>
    <n v="1152.242"/>
    <n v="626459.71299999999"/>
    <n v="626.45971299999997"/>
    <x v="4"/>
  </r>
  <r>
    <n v="202501"/>
    <x v="53"/>
    <s v="2025"/>
    <s v="01"/>
    <n v="10013000"/>
    <x v="14"/>
    <x v="1"/>
    <n v="95927"/>
    <n v="227938973"/>
    <n v="95.927000000000007"/>
    <n v="227938.973"/>
    <n v="227.938973"/>
    <x v="4"/>
  </r>
  <r>
    <n v="202501"/>
    <x v="53"/>
    <s v="2025"/>
    <s v="01"/>
    <n v="10013000"/>
    <x v="14"/>
    <x v="2"/>
    <n v="125518"/>
    <n v="363845690"/>
    <n v="125.518"/>
    <n v="363845.69"/>
    <n v="363.84568999999999"/>
    <x v="4"/>
  </r>
  <r>
    <n v="202501"/>
    <x v="53"/>
    <s v="2025"/>
    <s v="01"/>
    <n v="10013000"/>
    <x v="14"/>
    <x v="3"/>
    <n v="772671"/>
    <n v="800312318"/>
    <n v="772.67100000000005"/>
    <n v="800312.31799999997"/>
    <n v="800.312318"/>
    <x v="4"/>
  </r>
  <r>
    <n v="202501"/>
    <x v="53"/>
    <s v="2025"/>
    <s v="01"/>
    <n v="10013000"/>
    <x v="14"/>
    <x v="4"/>
    <n v="522141"/>
    <n v="860600189"/>
    <n v="522.14099999999996"/>
    <n v="860600.18900000001"/>
    <n v="860.600189"/>
    <x v="4"/>
  </r>
  <r>
    <n v="202501"/>
    <x v="53"/>
    <s v="2025"/>
    <s v="01"/>
    <n v="10013000"/>
    <x v="14"/>
    <x v="5"/>
    <n v="1069901"/>
    <n v="1464201697"/>
    <n v="1069.9010000000001"/>
    <n v="1464201.6969999999"/>
    <n v="1464.201697"/>
    <x v="4"/>
  </r>
  <r>
    <n v="202501"/>
    <x v="53"/>
    <s v="2025"/>
    <s v="01"/>
    <n v="10013000"/>
    <x v="14"/>
    <x v="6"/>
    <n v="512158"/>
    <n v="1548847816"/>
    <n v="512.15800000000002"/>
    <n v="1548847.8160000001"/>
    <n v="1548.847816"/>
    <x v="4"/>
  </r>
  <r>
    <n v="202501"/>
    <x v="53"/>
    <s v="2025"/>
    <s v="01"/>
    <n v="10017000"/>
    <x v="15"/>
    <x v="0"/>
    <n v="1051232"/>
    <n v="577988843"/>
    <n v="1051.232"/>
    <n v="577988.84299999999"/>
    <n v="577.98884299999997"/>
    <x v="4"/>
  </r>
  <r>
    <n v="202501"/>
    <x v="53"/>
    <s v="2025"/>
    <s v="01"/>
    <n v="10017000"/>
    <x v="15"/>
    <x v="1"/>
    <n v="77421"/>
    <n v="212607816"/>
    <n v="77.421000000000006"/>
    <n v="212607.81599999999"/>
    <n v="212.60781600000001"/>
    <x v="4"/>
  </r>
  <r>
    <n v="202501"/>
    <x v="53"/>
    <s v="2025"/>
    <s v="01"/>
    <n v="10017000"/>
    <x v="15"/>
    <x v="2"/>
    <n v="83722"/>
    <n v="312733150"/>
    <n v="83.721999999999994"/>
    <n v="312733.15000000002"/>
    <n v="312.73315000000002"/>
    <x v="4"/>
  </r>
  <r>
    <n v="202501"/>
    <x v="53"/>
    <s v="2025"/>
    <s v="01"/>
    <n v="10017000"/>
    <x v="15"/>
    <x v="3"/>
    <n v="529171"/>
    <n v="488547518"/>
    <n v="529.17100000000005"/>
    <n v="488547.51799999998"/>
    <n v="488.54751800000003"/>
    <x v="4"/>
  </r>
  <r>
    <n v="202501"/>
    <x v="53"/>
    <s v="2025"/>
    <s v="01"/>
    <n v="10017000"/>
    <x v="15"/>
    <x v="4"/>
    <n v="418369"/>
    <n v="721992263"/>
    <n v="418.36900000000003"/>
    <n v="721992.26300000004"/>
    <n v="721.99226299999998"/>
    <x v="4"/>
  </r>
  <r>
    <n v="202501"/>
    <x v="53"/>
    <s v="2025"/>
    <s v="01"/>
    <n v="10017000"/>
    <x v="15"/>
    <x v="5"/>
    <n v="890761"/>
    <n v="1128812307"/>
    <n v="890.76099999999997"/>
    <n v="1128812.307"/>
    <n v="1128.8123069999999"/>
    <x v="4"/>
  </r>
  <r>
    <n v="202501"/>
    <x v="53"/>
    <s v="2025"/>
    <s v="01"/>
    <n v="10017000"/>
    <x v="15"/>
    <x v="6"/>
    <n v="413879"/>
    <n v="1011016377"/>
    <n v="413.87900000000002"/>
    <n v="1011016.377"/>
    <n v="1011.016377"/>
    <x v="4"/>
  </r>
  <r>
    <n v="202501"/>
    <x v="53"/>
    <s v="2025"/>
    <s v="01"/>
    <n v="10002000"/>
    <x v="16"/>
    <x v="0"/>
    <n v="900291"/>
    <n v="463098111"/>
    <n v="900.29100000000005"/>
    <n v="463098.11099999998"/>
    <n v="463.09811100000002"/>
    <x v="4"/>
  </r>
  <r>
    <n v="202501"/>
    <x v="53"/>
    <s v="2025"/>
    <s v="01"/>
    <n v="10002000"/>
    <x v="16"/>
    <x v="1"/>
    <n v="68196"/>
    <n v="176899692"/>
    <n v="68.195999999999998"/>
    <n v="176899.69200000001"/>
    <n v="176.89969199999999"/>
    <x v="4"/>
  </r>
  <r>
    <n v="202501"/>
    <x v="53"/>
    <s v="2025"/>
    <s v="01"/>
    <n v="10002000"/>
    <x v="16"/>
    <x v="2"/>
    <n v="91420"/>
    <n v="288103070"/>
    <n v="91.42"/>
    <n v="288103.07"/>
    <n v="288.10307"/>
    <x v="4"/>
  </r>
  <r>
    <n v="202501"/>
    <x v="53"/>
    <s v="2025"/>
    <s v="01"/>
    <n v="10002000"/>
    <x v="16"/>
    <x v="3"/>
    <n v="477755"/>
    <n v="521942182"/>
    <n v="477.755"/>
    <n v="521942.18199999997"/>
    <n v="521.942182"/>
    <x v="4"/>
  </r>
  <r>
    <n v="202501"/>
    <x v="53"/>
    <s v="2025"/>
    <s v="01"/>
    <n v="10002000"/>
    <x v="16"/>
    <x v="4"/>
    <n v="365281"/>
    <n v="649284720"/>
    <n v="365.28100000000001"/>
    <n v="649284.72"/>
    <n v="649.28471999999999"/>
    <x v="4"/>
  </r>
  <r>
    <n v="202501"/>
    <x v="53"/>
    <s v="2025"/>
    <s v="01"/>
    <n v="10002000"/>
    <x v="16"/>
    <x v="5"/>
    <n v="797602"/>
    <n v="1006493557"/>
    <n v="797.60199999999998"/>
    <n v="1006493.557"/>
    <n v="1006.493557"/>
    <x v="4"/>
  </r>
  <r>
    <n v="202501"/>
    <x v="53"/>
    <s v="2025"/>
    <s v="01"/>
    <n v="10002000"/>
    <x v="16"/>
    <x v="6"/>
    <n v="333689"/>
    <n v="924560479"/>
    <n v="333.68900000000002"/>
    <n v="924560.47900000005"/>
    <n v="924.56047899999999"/>
    <x v="4"/>
  </r>
  <r>
    <n v="202501"/>
    <x v="53"/>
    <s v="2025"/>
    <s v="01"/>
    <n v="10015000"/>
    <x v="17"/>
    <x v="0"/>
    <n v="571168"/>
    <n v="351698377"/>
    <n v="571.16800000000001"/>
    <n v="351698.37699999998"/>
    <n v="351.69837699999999"/>
    <x v="4"/>
  </r>
  <r>
    <n v="202501"/>
    <x v="53"/>
    <s v="2025"/>
    <s v="01"/>
    <n v="10015000"/>
    <x v="17"/>
    <x v="1"/>
    <n v="43209"/>
    <n v="108095941"/>
    <n v="43.209000000000003"/>
    <n v="108095.94100000001"/>
    <n v="108.095941"/>
    <x v="4"/>
  </r>
  <r>
    <n v="202501"/>
    <x v="53"/>
    <s v="2025"/>
    <s v="01"/>
    <n v="10015000"/>
    <x v="17"/>
    <x v="2"/>
    <n v="55284"/>
    <n v="185244232"/>
    <n v="55.283999999999999"/>
    <n v="185244.23199999999"/>
    <n v="185.24423200000001"/>
    <x v="4"/>
  </r>
  <r>
    <n v="202501"/>
    <x v="53"/>
    <s v="2025"/>
    <s v="01"/>
    <n v="10015000"/>
    <x v="17"/>
    <x v="3"/>
    <n v="317589"/>
    <n v="309695770"/>
    <n v="317.589"/>
    <n v="309695.77"/>
    <n v="309.69576999999998"/>
    <x v="4"/>
  </r>
  <r>
    <n v="202501"/>
    <x v="53"/>
    <s v="2025"/>
    <s v="01"/>
    <n v="10015000"/>
    <x v="17"/>
    <x v="4"/>
    <n v="255028"/>
    <n v="402202534"/>
    <n v="255.02799999999999"/>
    <n v="402202.53399999999"/>
    <n v="402.20253400000001"/>
    <x v="4"/>
  </r>
  <r>
    <n v="202501"/>
    <x v="53"/>
    <s v="2025"/>
    <s v="01"/>
    <n v="10015000"/>
    <x v="17"/>
    <x v="5"/>
    <n v="503386"/>
    <n v="642246370"/>
    <n v="503.38600000000002"/>
    <n v="642246.37"/>
    <n v="642.24636999999996"/>
    <x v="4"/>
  </r>
  <r>
    <n v="202501"/>
    <x v="53"/>
    <s v="2025"/>
    <s v="01"/>
    <n v="10015000"/>
    <x v="17"/>
    <x v="6"/>
    <n v="207151"/>
    <n v="577012893"/>
    <n v="207.15100000000001"/>
    <n v="577012.89300000004"/>
    <n v="577.01289299999996"/>
    <x v="4"/>
  </r>
  <r>
    <n v="202501"/>
    <x v="53"/>
    <s v="2025"/>
    <s v="01"/>
    <n v="10014000"/>
    <x v="18"/>
    <x v="0"/>
    <n v="309700"/>
    <n v="160286477"/>
    <n v="309.7"/>
    <n v="160286.47700000001"/>
    <n v="160.28647699999999"/>
    <x v="4"/>
  </r>
  <r>
    <n v="202501"/>
    <x v="53"/>
    <s v="2025"/>
    <s v="01"/>
    <n v="10014000"/>
    <x v="18"/>
    <x v="1"/>
    <n v="28305"/>
    <n v="70600346"/>
    <n v="28.305"/>
    <n v="70600.346000000005"/>
    <n v="70.600346000000002"/>
    <x v="4"/>
  </r>
  <r>
    <n v="202501"/>
    <x v="53"/>
    <s v="2025"/>
    <s v="01"/>
    <n v="10014000"/>
    <x v="18"/>
    <x v="2"/>
    <n v="31412"/>
    <n v="102994118"/>
    <n v="31.411999999999999"/>
    <n v="102994.118"/>
    <n v="102.994118"/>
    <x v="4"/>
  </r>
  <r>
    <n v="202501"/>
    <x v="53"/>
    <s v="2025"/>
    <s v="01"/>
    <n v="10014000"/>
    <x v="18"/>
    <x v="3"/>
    <n v="184699"/>
    <n v="172242292"/>
    <n v="184.69900000000001"/>
    <n v="172242.29199999999"/>
    <n v="172.24229199999999"/>
    <x v="4"/>
  </r>
  <r>
    <n v="202501"/>
    <x v="53"/>
    <s v="2025"/>
    <s v="01"/>
    <n v="10014000"/>
    <x v="18"/>
    <x v="4"/>
    <n v="130134"/>
    <n v="214584077"/>
    <n v="130.13399999999999"/>
    <n v="214584.07699999999"/>
    <n v="214.58407700000001"/>
    <x v="4"/>
  </r>
  <r>
    <n v="202501"/>
    <x v="53"/>
    <s v="2025"/>
    <s v="01"/>
    <n v="10014000"/>
    <x v="18"/>
    <x v="5"/>
    <n v="258096"/>
    <n v="330995102"/>
    <n v="258.096"/>
    <n v="330995.10200000001"/>
    <n v="330.99510199999997"/>
    <x v="4"/>
  </r>
  <r>
    <n v="202501"/>
    <x v="53"/>
    <s v="2025"/>
    <s v="01"/>
    <n v="10014000"/>
    <x v="18"/>
    <x v="6"/>
    <n v="103805"/>
    <n v="312163377"/>
    <n v="103.80500000000001"/>
    <n v="312163.37699999998"/>
    <n v="312.16337700000003"/>
    <x v="4"/>
  </r>
  <r>
    <n v="202501"/>
    <x v="53"/>
    <s v="2025"/>
    <s v="01"/>
    <n v="10016000"/>
    <x v="19"/>
    <x v="0"/>
    <n v="173708"/>
    <n v="86121847"/>
    <n v="173.708"/>
    <n v="86121.846999999994"/>
    <n v="86.121847000000002"/>
    <x v="4"/>
  </r>
  <r>
    <n v="202501"/>
    <x v="53"/>
    <s v="2025"/>
    <s v="01"/>
    <n v="10016000"/>
    <x v="19"/>
    <x v="1"/>
    <n v="13601"/>
    <n v="39113367"/>
    <n v="13.601000000000001"/>
    <n v="39113.366999999998"/>
    <n v="39.113366999999997"/>
    <x v="4"/>
  </r>
  <r>
    <n v="202501"/>
    <x v="53"/>
    <s v="2025"/>
    <s v="01"/>
    <n v="10016000"/>
    <x v="19"/>
    <x v="2"/>
    <n v="16624"/>
    <n v="57179550"/>
    <n v="16.623999999999999"/>
    <n v="57179.55"/>
    <n v="57.179549999999999"/>
    <x v="4"/>
  </r>
  <r>
    <n v="202501"/>
    <x v="53"/>
    <s v="2025"/>
    <s v="01"/>
    <n v="10016000"/>
    <x v="19"/>
    <x v="3"/>
    <n v="83506"/>
    <n v="91868079"/>
    <n v="83.506"/>
    <n v="91868.078999999998"/>
    <n v="91.868078999999994"/>
    <x v="4"/>
  </r>
  <r>
    <n v="202501"/>
    <x v="53"/>
    <s v="2025"/>
    <s v="01"/>
    <n v="10016000"/>
    <x v="19"/>
    <x v="4"/>
    <n v="72979"/>
    <n v="117226860"/>
    <n v="72.978999999999999"/>
    <n v="117226.86"/>
    <n v="117.22686"/>
    <x v="4"/>
  </r>
  <r>
    <n v="202501"/>
    <x v="53"/>
    <s v="2025"/>
    <s v="01"/>
    <n v="10016000"/>
    <x v="19"/>
    <x v="5"/>
    <n v="137368"/>
    <n v="161103008"/>
    <n v="137.36799999999999"/>
    <n v="161103.008"/>
    <n v="161.10300799999999"/>
    <x v="4"/>
  </r>
  <r>
    <n v="202501"/>
    <x v="53"/>
    <s v="2025"/>
    <s v="01"/>
    <n v="10016000"/>
    <x v="19"/>
    <x v="6"/>
    <n v="48345"/>
    <n v="135153644"/>
    <n v="48.344999999999999"/>
    <n v="135153.644"/>
    <n v="135.15364400000001"/>
    <x v="4"/>
  </r>
  <r>
    <n v="202501"/>
    <x v="53"/>
    <s v="2025"/>
    <s v="01"/>
    <s v="9002000"/>
    <x v="20"/>
    <x v="0"/>
    <n v="110136"/>
    <n v="57711900"/>
    <n v="110.136"/>
    <n v="57711.9"/>
    <n v="57.7119"/>
    <x v="4"/>
  </r>
  <r>
    <n v="202501"/>
    <x v="53"/>
    <s v="2025"/>
    <s v="01"/>
    <s v="9002000"/>
    <x v="20"/>
    <x v="1"/>
    <n v="8357"/>
    <n v="27523049"/>
    <n v="8.3569999999999993"/>
    <n v="27523.048999999999"/>
    <n v="27.523049"/>
    <x v="4"/>
  </r>
  <r>
    <n v="202501"/>
    <x v="53"/>
    <s v="2025"/>
    <s v="01"/>
    <s v="9002000"/>
    <x v="20"/>
    <x v="2"/>
    <n v="10271"/>
    <n v="37570594"/>
    <n v="10.271000000000001"/>
    <n v="37570.593999999997"/>
    <n v="37.570594"/>
    <x v="4"/>
  </r>
  <r>
    <n v="202501"/>
    <x v="53"/>
    <s v="2025"/>
    <s v="01"/>
    <s v="9002000"/>
    <x v="20"/>
    <x v="3"/>
    <n v="47423"/>
    <n v="57633574"/>
    <n v="47.423000000000002"/>
    <n v="57633.574000000001"/>
    <n v="57.633574000000003"/>
    <x v="4"/>
  </r>
  <r>
    <n v="202501"/>
    <x v="53"/>
    <s v="2025"/>
    <s v="01"/>
    <s v="9002000"/>
    <x v="20"/>
    <x v="4"/>
    <n v="51104"/>
    <n v="73932885"/>
    <n v="51.103999999999999"/>
    <n v="73932.884999999995"/>
    <n v="73.932884999999999"/>
    <x v="4"/>
  </r>
  <r>
    <n v="202501"/>
    <x v="53"/>
    <s v="2025"/>
    <s v="01"/>
    <s v="9002000"/>
    <x v="20"/>
    <x v="5"/>
    <n v="123466"/>
    <n v="150618250"/>
    <n v="123.46599999999999"/>
    <n v="150618.25"/>
    <n v="150.61824999999999"/>
    <x v="4"/>
  </r>
  <r>
    <n v="202501"/>
    <x v="53"/>
    <s v="2025"/>
    <s v="01"/>
    <s v="9002000"/>
    <x v="20"/>
    <x v="6"/>
    <n v="38484"/>
    <n v="103920937"/>
    <n v="38.484000000000002"/>
    <n v="103920.93700000001"/>
    <n v="103.920937"/>
    <x v="4"/>
  </r>
  <r>
    <n v="202501"/>
    <x v="53"/>
    <s v="2025"/>
    <s v="01"/>
    <n v="9007000"/>
    <x v="21"/>
    <x v="0"/>
    <n v="33643"/>
    <n v="15159496"/>
    <n v="33.643000000000001"/>
    <n v="15159.495999999999"/>
    <n v="15.159496000000001"/>
    <x v="4"/>
  </r>
  <r>
    <n v="202501"/>
    <x v="53"/>
    <s v="2025"/>
    <s v="01"/>
    <n v="9007000"/>
    <x v="21"/>
    <x v="1"/>
    <n v="1579"/>
    <n v="3857877"/>
    <n v="1.579"/>
    <n v="3857.877"/>
    <n v="3.8578769999999998"/>
    <x v="4"/>
  </r>
  <r>
    <n v="202501"/>
    <x v="53"/>
    <s v="2025"/>
    <s v="01"/>
    <n v="9007000"/>
    <x v="21"/>
    <x v="2"/>
    <n v="2406"/>
    <n v="5987576"/>
    <n v="2.4060000000000001"/>
    <n v="5987.576"/>
    <n v="5.9875759999999998"/>
    <x v="4"/>
  </r>
  <r>
    <n v="202501"/>
    <x v="53"/>
    <s v="2025"/>
    <s v="01"/>
    <n v="9007000"/>
    <x v="21"/>
    <x v="3"/>
    <n v="15206"/>
    <n v="16511390"/>
    <n v="15.206"/>
    <n v="16511.39"/>
    <n v="16.511389999999999"/>
    <x v="4"/>
  </r>
  <r>
    <n v="202501"/>
    <x v="53"/>
    <s v="2025"/>
    <s v="01"/>
    <n v="9007000"/>
    <x v="21"/>
    <x v="4"/>
    <n v="11635"/>
    <n v="18343535"/>
    <n v="11.635"/>
    <n v="18343.535"/>
    <n v="18.343534999999999"/>
    <x v="4"/>
  </r>
  <r>
    <n v="202501"/>
    <x v="53"/>
    <s v="2025"/>
    <s v="01"/>
    <n v="9007000"/>
    <x v="21"/>
    <x v="5"/>
    <n v="20611"/>
    <n v="25954389"/>
    <n v="20.611000000000001"/>
    <n v="25954.388999999999"/>
    <n v="25.954388999999999"/>
    <x v="4"/>
  </r>
  <r>
    <n v="202501"/>
    <x v="53"/>
    <s v="2025"/>
    <s v="01"/>
    <n v="9007000"/>
    <x v="21"/>
    <x v="6"/>
    <n v="7988"/>
    <n v="18231284"/>
    <n v="7.9880000000000004"/>
    <n v="18231.284"/>
    <n v="18.231283999999999"/>
    <x v="4"/>
  </r>
  <r>
    <n v="202502"/>
    <x v="54"/>
    <s v="2025"/>
    <s v="02"/>
    <n v="63000000"/>
    <x v="0"/>
    <x v="0"/>
    <n v="13545979"/>
    <n v="8091842037"/>
    <n v="13545.978999999999"/>
    <n v="8091842.0369999995"/>
    <n v="8091.8420370000003"/>
    <x v="4"/>
  </r>
  <r>
    <n v="202502"/>
    <x v="54"/>
    <s v="2025"/>
    <s v="02"/>
    <n v="63000000"/>
    <x v="0"/>
    <x v="1"/>
    <n v="624994"/>
    <n v="2568444661"/>
    <n v="624.99400000000003"/>
    <n v="2568444.6609999998"/>
    <n v="2568.444661"/>
    <x v="4"/>
  </r>
  <r>
    <n v="202502"/>
    <x v="54"/>
    <s v="2025"/>
    <s v="02"/>
    <n v="63000000"/>
    <x v="0"/>
    <x v="2"/>
    <n v="903017"/>
    <n v="3962697774"/>
    <n v="903.01700000000005"/>
    <n v="3962697.7740000002"/>
    <n v="3962.6977740000002"/>
    <x v="4"/>
  </r>
  <r>
    <n v="202502"/>
    <x v="54"/>
    <s v="2025"/>
    <s v="02"/>
    <n v="63000000"/>
    <x v="0"/>
    <x v="3"/>
    <n v="5196222"/>
    <n v="5859362197"/>
    <n v="5196.2219999999998"/>
    <n v="5859362.1969999997"/>
    <n v="5859.3621970000004"/>
    <x v="4"/>
  </r>
  <r>
    <n v="202502"/>
    <x v="54"/>
    <s v="2025"/>
    <s v="02"/>
    <n v="63000000"/>
    <x v="0"/>
    <x v="4"/>
    <n v="4476553"/>
    <n v="12856390510"/>
    <n v="4476.5529999999999"/>
    <n v="12856390.51"/>
    <n v="12856.390509999999"/>
    <x v="4"/>
  </r>
  <r>
    <n v="202502"/>
    <x v="54"/>
    <s v="2025"/>
    <s v="02"/>
    <n v="63000000"/>
    <x v="0"/>
    <x v="5"/>
    <n v="9090315"/>
    <n v="12619512273"/>
    <n v="9090.3150000000005"/>
    <n v="12619512.273"/>
    <n v="12619.512273"/>
    <x v="4"/>
  </r>
  <r>
    <n v="202502"/>
    <x v="54"/>
    <s v="2025"/>
    <s v="02"/>
    <n v="63000000"/>
    <x v="0"/>
    <x v="6"/>
    <n v="4561818"/>
    <n v="14237126152"/>
    <n v="4561.8180000000002"/>
    <n v="14237126.152000001"/>
    <n v="14237.126152000001"/>
    <x v="4"/>
  </r>
  <r>
    <n v="202502"/>
    <x v="54"/>
    <s v="2025"/>
    <s v="02"/>
    <n v="65000000"/>
    <x v="1"/>
    <x v="0"/>
    <n v="16004184"/>
    <n v="7912842167"/>
    <n v="16004.183999999999"/>
    <n v="7912842.1670000004"/>
    <n v="7912.8421669999998"/>
    <x v="4"/>
  </r>
  <r>
    <n v="202502"/>
    <x v="54"/>
    <s v="2025"/>
    <s v="02"/>
    <n v="65000000"/>
    <x v="1"/>
    <x v="1"/>
    <n v="837050"/>
    <n v="2399135554"/>
    <n v="837.05"/>
    <n v="2399135.554"/>
    <n v="2399.135554"/>
    <x v="4"/>
  </r>
  <r>
    <n v="202502"/>
    <x v="54"/>
    <s v="2025"/>
    <s v="02"/>
    <n v="65000000"/>
    <x v="1"/>
    <x v="2"/>
    <n v="1220391"/>
    <n v="3644719049"/>
    <n v="1220.3910000000001"/>
    <n v="3644719.0490000001"/>
    <n v="3644.7190489999998"/>
    <x v="4"/>
  </r>
  <r>
    <n v="202502"/>
    <x v="54"/>
    <s v="2025"/>
    <s v="02"/>
    <n v="65000000"/>
    <x v="1"/>
    <x v="3"/>
    <n v="6611832"/>
    <n v="6502765282"/>
    <n v="6611.8320000000003"/>
    <n v="6502765.2819999997"/>
    <n v="6502.7652820000003"/>
    <x v="4"/>
  </r>
  <r>
    <n v="202502"/>
    <x v="54"/>
    <s v="2025"/>
    <s v="02"/>
    <n v="65000000"/>
    <x v="1"/>
    <x v="4"/>
    <n v="5889082"/>
    <n v="13976178011"/>
    <n v="5889.0820000000003"/>
    <n v="13976178.011"/>
    <n v="13976.178011"/>
    <x v="4"/>
  </r>
  <r>
    <n v="202502"/>
    <x v="54"/>
    <s v="2025"/>
    <s v="02"/>
    <n v="65000000"/>
    <x v="1"/>
    <x v="5"/>
    <n v="12119571"/>
    <n v="14470196534"/>
    <n v="12119.571"/>
    <n v="14470196.534"/>
    <n v="14470.196534000001"/>
    <x v="4"/>
  </r>
  <r>
    <n v="202502"/>
    <x v="54"/>
    <s v="2025"/>
    <s v="02"/>
    <n v="65000000"/>
    <x v="1"/>
    <x v="6"/>
    <n v="6292721"/>
    <n v="16918100264"/>
    <n v="6292.7209999999995"/>
    <n v="16918100.263999999"/>
    <n v="16918.100264000001"/>
    <x v="4"/>
  </r>
  <r>
    <n v="202502"/>
    <x v="54"/>
    <s v="2025"/>
    <s v="02"/>
    <n v="68000000"/>
    <x v="2"/>
    <x v="0"/>
    <n v="7314461"/>
    <n v="3470045944"/>
    <n v="7314.4610000000002"/>
    <n v="3470045.9440000001"/>
    <n v="3470.045944"/>
    <x v="4"/>
  </r>
  <r>
    <n v="202502"/>
    <x v="54"/>
    <s v="2025"/>
    <s v="02"/>
    <n v="68000000"/>
    <x v="2"/>
    <x v="1"/>
    <n v="383996"/>
    <n v="1057161506"/>
    <n v="383.99599999999998"/>
    <n v="1057161.5060000001"/>
    <n v="1057.1615059999999"/>
    <x v="4"/>
  </r>
  <r>
    <n v="202502"/>
    <x v="54"/>
    <s v="2025"/>
    <s v="02"/>
    <n v="68000000"/>
    <x v="2"/>
    <x v="2"/>
    <n v="589787"/>
    <n v="1753605328"/>
    <n v="589.78700000000003"/>
    <n v="1753605.328"/>
    <n v="1753.6053280000001"/>
    <x v="4"/>
  </r>
  <r>
    <n v="202502"/>
    <x v="54"/>
    <s v="2025"/>
    <s v="02"/>
    <n v="68000000"/>
    <x v="2"/>
    <x v="3"/>
    <n v="3373914"/>
    <n v="3720684327"/>
    <n v="3373.9140000000002"/>
    <n v="3720684.327"/>
    <n v="3720.6843269999999"/>
    <x v="4"/>
  </r>
  <r>
    <n v="202502"/>
    <x v="54"/>
    <s v="2025"/>
    <s v="02"/>
    <n v="68000000"/>
    <x v="2"/>
    <x v="4"/>
    <n v="2732123"/>
    <n v="6109937594"/>
    <n v="2732.123"/>
    <n v="6109937.5939999996"/>
    <n v="6109.937594"/>
    <x v="4"/>
  </r>
  <r>
    <n v="202502"/>
    <x v="54"/>
    <s v="2025"/>
    <s v="02"/>
    <n v="68000000"/>
    <x v="2"/>
    <x v="5"/>
    <n v="5415299"/>
    <n v="7076270379"/>
    <n v="5415.299"/>
    <n v="7076270.3789999997"/>
    <n v="7076.2703789999996"/>
    <x v="4"/>
  </r>
  <r>
    <n v="202502"/>
    <x v="54"/>
    <s v="2025"/>
    <s v="02"/>
    <n v="68000000"/>
    <x v="2"/>
    <x v="6"/>
    <n v="3004883"/>
    <n v="7968432420"/>
    <n v="3004.8829999999998"/>
    <n v="7968432.4199999999"/>
    <n v="7968.4324200000001"/>
    <x v="4"/>
  </r>
  <r>
    <n v="202502"/>
    <x v="54"/>
    <s v="2025"/>
    <s v="02"/>
    <n v="10004000"/>
    <x v="3"/>
    <x v="0"/>
    <n v="2152062"/>
    <n v="1079855262"/>
    <n v="2152.0619999999999"/>
    <n v="1079855.2620000001"/>
    <n v="1079.855262"/>
    <x v="4"/>
  </r>
  <r>
    <n v="202502"/>
    <x v="54"/>
    <s v="2025"/>
    <s v="02"/>
    <n v="10004000"/>
    <x v="3"/>
    <x v="1"/>
    <n v="103382"/>
    <n v="335864036"/>
    <n v="103.38200000000001"/>
    <n v="335864.03600000002"/>
    <n v="335.864036"/>
    <x v="4"/>
  </r>
  <r>
    <n v="202502"/>
    <x v="54"/>
    <s v="2025"/>
    <s v="02"/>
    <n v="10004000"/>
    <x v="3"/>
    <x v="2"/>
    <n v="167889"/>
    <n v="566596373"/>
    <n v="167.88900000000001"/>
    <n v="566596.37300000002"/>
    <n v="566.59637299999997"/>
    <x v="4"/>
  </r>
  <r>
    <n v="202502"/>
    <x v="54"/>
    <s v="2025"/>
    <s v="02"/>
    <n v="10004000"/>
    <x v="3"/>
    <x v="3"/>
    <n v="943946"/>
    <n v="1155046997"/>
    <n v="943.94600000000003"/>
    <n v="1155046.997"/>
    <n v="1155.0469969999999"/>
    <x v="4"/>
  </r>
  <r>
    <n v="202502"/>
    <x v="54"/>
    <s v="2025"/>
    <s v="02"/>
    <n v="10004000"/>
    <x v="3"/>
    <x v="4"/>
    <n v="780848"/>
    <n v="2031909906"/>
    <n v="780.84799999999996"/>
    <n v="2031909.906"/>
    <n v="2031.9099060000001"/>
    <x v="4"/>
  </r>
  <r>
    <n v="202502"/>
    <x v="54"/>
    <s v="2025"/>
    <s v="02"/>
    <n v="10004000"/>
    <x v="3"/>
    <x v="5"/>
    <n v="1534553"/>
    <n v="2029290041"/>
    <n v="1534.5530000000001"/>
    <n v="2029290.041"/>
    <n v="2029.290041"/>
    <x v="4"/>
  </r>
  <r>
    <n v="202502"/>
    <x v="54"/>
    <s v="2025"/>
    <s v="02"/>
    <n v="10004000"/>
    <x v="3"/>
    <x v="6"/>
    <n v="870106"/>
    <n v="2222280600"/>
    <n v="870.10599999999999"/>
    <n v="2222280.6"/>
    <n v="2222.2806"/>
    <x v="4"/>
  </r>
  <r>
    <n v="202502"/>
    <x v="54"/>
    <s v="2025"/>
    <s v="02"/>
    <n v="10018000"/>
    <x v="4"/>
    <x v="0"/>
    <n v="2002991"/>
    <n v="990140659"/>
    <n v="2002.991"/>
    <n v="990140.65899999999"/>
    <n v="990.14065900000003"/>
    <x v="4"/>
  </r>
  <r>
    <n v="202502"/>
    <x v="54"/>
    <s v="2025"/>
    <s v="02"/>
    <n v="10018000"/>
    <x v="4"/>
    <x v="1"/>
    <n v="89749"/>
    <n v="302453264"/>
    <n v="89.748999999999995"/>
    <n v="302453.26400000002"/>
    <n v="302.45326399999999"/>
    <x v="4"/>
  </r>
  <r>
    <n v="202502"/>
    <x v="54"/>
    <s v="2025"/>
    <s v="02"/>
    <n v="10018000"/>
    <x v="4"/>
    <x v="2"/>
    <n v="153216"/>
    <n v="519922862"/>
    <n v="153.21600000000001"/>
    <n v="519922.86200000002"/>
    <n v="519.92286200000001"/>
    <x v="4"/>
  </r>
  <r>
    <n v="202502"/>
    <x v="54"/>
    <s v="2025"/>
    <s v="02"/>
    <n v="10018000"/>
    <x v="4"/>
    <x v="3"/>
    <n v="797208"/>
    <n v="941076084"/>
    <n v="797.20799999999997"/>
    <n v="941076.08400000003"/>
    <n v="941.07608400000004"/>
    <x v="4"/>
  </r>
  <r>
    <n v="202502"/>
    <x v="54"/>
    <s v="2025"/>
    <s v="02"/>
    <n v="10018000"/>
    <x v="4"/>
    <x v="4"/>
    <n v="715304"/>
    <n v="1926114970"/>
    <n v="715.30399999999997"/>
    <n v="1926114.97"/>
    <n v="1926.1149700000001"/>
    <x v="4"/>
  </r>
  <r>
    <n v="202502"/>
    <x v="54"/>
    <s v="2025"/>
    <s v="02"/>
    <n v="10018000"/>
    <x v="4"/>
    <x v="5"/>
    <n v="1435579"/>
    <n v="1910636930"/>
    <n v="1435.579"/>
    <n v="1910636.93"/>
    <n v="1910.6369299999999"/>
    <x v="4"/>
  </r>
  <r>
    <n v="202502"/>
    <x v="54"/>
    <s v="2025"/>
    <s v="02"/>
    <n v="10018000"/>
    <x v="4"/>
    <x v="6"/>
    <n v="783107"/>
    <n v="2065736627"/>
    <n v="783.10699999999997"/>
    <n v="2065736.6270000001"/>
    <n v="2065.7366270000002"/>
    <x v="4"/>
  </r>
  <r>
    <n v="202502"/>
    <x v="54"/>
    <s v="2025"/>
    <s v="02"/>
    <n v="10005000"/>
    <x v="5"/>
    <x v="0"/>
    <n v="1068513"/>
    <n v="492981807"/>
    <n v="1068.5129999999999"/>
    <n v="492981.80699999997"/>
    <n v="492.981807"/>
    <x v="4"/>
  </r>
  <r>
    <n v="202502"/>
    <x v="54"/>
    <s v="2025"/>
    <s v="02"/>
    <n v="10005000"/>
    <x v="5"/>
    <x v="1"/>
    <n v="64037"/>
    <n v="169248752"/>
    <n v="64.037000000000006"/>
    <n v="169248.75200000001"/>
    <n v="169.248752"/>
    <x v="4"/>
  </r>
  <r>
    <n v="202502"/>
    <x v="54"/>
    <s v="2025"/>
    <s v="02"/>
    <n v="10005000"/>
    <x v="5"/>
    <x v="2"/>
    <n v="94002"/>
    <n v="267460252"/>
    <n v="94.001999999999995"/>
    <n v="267460.25199999998"/>
    <n v="267.46025200000003"/>
    <x v="4"/>
  </r>
  <r>
    <n v="202502"/>
    <x v="54"/>
    <s v="2025"/>
    <s v="02"/>
    <n v="10005000"/>
    <x v="5"/>
    <x v="3"/>
    <n v="599511"/>
    <n v="624153581"/>
    <n v="599.51099999999997"/>
    <n v="624153.58100000001"/>
    <n v="624.15358100000003"/>
    <x v="4"/>
  </r>
  <r>
    <n v="202502"/>
    <x v="54"/>
    <s v="2025"/>
    <s v="02"/>
    <n v="10005000"/>
    <x v="5"/>
    <x v="4"/>
    <n v="441150"/>
    <n v="927115572"/>
    <n v="441.15"/>
    <n v="927115.57200000004"/>
    <n v="927.11557200000004"/>
    <x v="4"/>
  </r>
  <r>
    <n v="202502"/>
    <x v="54"/>
    <s v="2025"/>
    <s v="02"/>
    <n v="10005000"/>
    <x v="5"/>
    <x v="5"/>
    <n v="812899"/>
    <n v="984818278"/>
    <n v="812.899"/>
    <n v="984818.27800000005"/>
    <n v="984.81827799999996"/>
    <x v="4"/>
  </r>
  <r>
    <n v="202502"/>
    <x v="54"/>
    <s v="2025"/>
    <s v="02"/>
    <n v="10005000"/>
    <x v="5"/>
    <x v="6"/>
    <n v="512260"/>
    <n v="1298633349"/>
    <n v="512.26"/>
    <n v="1298633.3489999999"/>
    <n v="1298.633349"/>
    <x v="4"/>
  </r>
  <r>
    <n v="202502"/>
    <x v="54"/>
    <s v="2025"/>
    <s v="02"/>
    <n v="66000000"/>
    <x v="6"/>
    <x v="0"/>
    <n v="9412361"/>
    <n v="4945134304"/>
    <n v="9412.3610000000008"/>
    <n v="4945134.3039999995"/>
    <n v="4945.1343040000002"/>
    <x v="4"/>
  </r>
  <r>
    <n v="202502"/>
    <x v="54"/>
    <s v="2025"/>
    <s v="02"/>
    <n v="66000000"/>
    <x v="6"/>
    <x v="1"/>
    <n v="521986"/>
    <n v="1553088127"/>
    <n v="521.98599999999999"/>
    <n v="1553088.1270000001"/>
    <n v="1553.088127"/>
    <x v="4"/>
  </r>
  <r>
    <n v="202502"/>
    <x v="54"/>
    <s v="2025"/>
    <s v="02"/>
    <n v="66000000"/>
    <x v="6"/>
    <x v="2"/>
    <n v="783613"/>
    <n v="2331602889"/>
    <n v="783.61300000000006"/>
    <n v="2331602.889"/>
    <n v="2331.6028889999998"/>
    <x v="4"/>
  </r>
  <r>
    <n v="202502"/>
    <x v="54"/>
    <s v="2025"/>
    <s v="02"/>
    <n v="66000000"/>
    <x v="6"/>
    <x v="3"/>
    <n v="4436373"/>
    <n v="4886552125"/>
    <n v="4436.3729999999996"/>
    <n v="4886552.125"/>
    <n v="4886.5521250000002"/>
    <x v="4"/>
  </r>
  <r>
    <n v="202502"/>
    <x v="54"/>
    <s v="2025"/>
    <s v="02"/>
    <n v="66000000"/>
    <x v="6"/>
    <x v="4"/>
    <n v="3500630"/>
    <n v="8646090634"/>
    <n v="3500.63"/>
    <n v="8646090.6339999996"/>
    <n v="8646.0906340000001"/>
    <x v="4"/>
  </r>
  <r>
    <n v="202502"/>
    <x v="54"/>
    <s v="2025"/>
    <s v="02"/>
    <n v="66000000"/>
    <x v="6"/>
    <x v="5"/>
    <n v="6904143"/>
    <n v="8834491674"/>
    <n v="6904.143"/>
    <n v="8834491.6740000006"/>
    <n v="8834.4916740000008"/>
    <x v="4"/>
  </r>
  <r>
    <n v="202502"/>
    <x v="54"/>
    <s v="2025"/>
    <s v="02"/>
    <n v="66000000"/>
    <x v="6"/>
    <x v="6"/>
    <n v="3715092"/>
    <n v="10690783827"/>
    <n v="3715.0920000000001"/>
    <n v="10690783.827"/>
    <n v="10690.783826999999"/>
    <x v="4"/>
  </r>
  <r>
    <n v="202502"/>
    <x v="54"/>
    <s v="2025"/>
    <s v="02"/>
    <n v="10007000"/>
    <x v="7"/>
    <x v="0"/>
    <n v="2133666"/>
    <n v="1036086990"/>
    <n v="2133.6660000000002"/>
    <n v="1036086.99"/>
    <n v="1036.08699"/>
    <x v="4"/>
  </r>
  <r>
    <n v="202502"/>
    <x v="54"/>
    <s v="2025"/>
    <s v="02"/>
    <n v="10007000"/>
    <x v="7"/>
    <x v="1"/>
    <n v="147473"/>
    <n v="375319705"/>
    <n v="147.47300000000001"/>
    <n v="375319.70500000002"/>
    <n v="375.319705"/>
    <x v="4"/>
  </r>
  <r>
    <n v="202502"/>
    <x v="54"/>
    <s v="2025"/>
    <s v="02"/>
    <n v="10007000"/>
    <x v="7"/>
    <x v="2"/>
    <n v="201702"/>
    <n v="549696791"/>
    <n v="201.702"/>
    <n v="549696.79099999997"/>
    <n v="549.69679099999996"/>
    <x v="4"/>
  </r>
  <r>
    <n v="202502"/>
    <x v="54"/>
    <s v="2025"/>
    <s v="02"/>
    <n v="10007000"/>
    <x v="7"/>
    <x v="3"/>
    <n v="1232788"/>
    <n v="1402426585"/>
    <n v="1232.788"/>
    <n v="1402426.585"/>
    <n v="1402.4265849999999"/>
    <x v="4"/>
  </r>
  <r>
    <n v="202502"/>
    <x v="54"/>
    <s v="2025"/>
    <s v="02"/>
    <n v="10007000"/>
    <x v="7"/>
    <x v="4"/>
    <n v="848454"/>
    <n v="1919197008"/>
    <n v="848.45399999999995"/>
    <n v="1919197.0079999999"/>
    <n v="1919.1970080000001"/>
    <x v="4"/>
  </r>
  <r>
    <n v="202502"/>
    <x v="54"/>
    <s v="2025"/>
    <s v="02"/>
    <n v="10007000"/>
    <x v="7"/>
    <x v="5"/>
    <n v="1671454"/>
    <n v="2015159927"/>
    <n v="1671.454"/>
    <n v="2015159.9269999999"/>
    <n v="2015.1599269999999"/>
    <x v="4"/>
  </r>
  <r>
    <n v="202502"/>
    <x v="54"/>
    <s v="2025"/>
    <s v="02"/>
    <n v="10007000"/>
    <x v="7"/>
    <x v="6"/>
    <n v="1008159"/>
    <n v="2873690713"/>
    <n v="1008.159"/>
    <n v="2873690.713"/>
    <n v="2873.690713"/>
    <x v="4"/>
  </r>
  <r>
    <n v="202502"/>
    <x v="54"/>
    <s v="2025"/>
    <s v="02"/>
    <n v="10008000"/>
    <x v="8"/>
    <x v="0"/>
    <n v="697513"/>
    <n v="326228865"/>
    <n v="697.51300000000003"/>
    <n v="326228.86499999999"/>
    <n v="326.22886499999998"/>
    <x v="4"/>
  </r>
  <r>
    <n v="202502"/>
    <x v="54"/>
    <s v="2025"/>
    <s v="02"/>
    <n v="10008000"/>
    <x v="8"/>
    <x v="1"/>
    <n v="47533"/>
    <n v="115770681"/>
    <n v="47.533000000000001"/>
    <n v="115770.681"/>
    <n v="115.770681"/>
    <x v="4"/>
  </r>
  <r>
    <n v="202502"/>
    <x v="54"/>
    <s v="2025"/>
    <s v="02"/>
    <n v="10008000"/>
    <x v="8"/>
    <x v="2"/>
    <n v="67835"/>
    <n v="189504921"/>
    <n v="67.834999999999994"/>
    <n v="189504.921"/>
    <n v="189.504921"/>
    <x v="4"/>
  </r>
  <r>
    <n v="202502"/>
    <x v="54"/>
    <s v="2025"/>
    <s v="02"/>
    <n v="10008000"/>
    <x v="8"/>
    <x v="3"/>
    <n v="427243"/>
    <n v="481171261"/>
    <n v="427.24299999999999"/>
    <n v="481171.261"/>
    <n v="481.17126100000002"/>
    <x v="4"/>
  </r>
  <r>
    <n v="202502"/>
    <x v="54"/>
    <s v="2025"/>
    <s v="02"/>
    <n v="10008000"/>
    <x v="8"/>
    <x v="4"/>
    <n v="302299"/>
    <n v="640128988"/>
    <n v="302.29899999999998"/>
    <n v="640128.98800000001"/>
    <n v="640.12898800000005"/>
    <x v="4"/>
  </r>
  <r>
    <n v="202502"/>
    <x v="54"/>
    <s v="2025"/>
    <s v="02"/>
    <n v="10008000"/>
    <x v="8"/>
    <x v="5"/>
    <n v="567435"/>
    <n v="664534492"/>
    <n v="567.43499999999995"/>
    <n v="664534.49199999997"/>
    <n v="664.534492"/>
    <x v="4"/>
  </r>
  <r>
    <n v="202502"/>
    <x v="54"/>
    <s v="2025"/>
    <s v="02"/>
    <n v="10008000"/>
    <x v="8"/>
    <x v="6"/>
    <n v="339942"/>
    <n v="930433574"/>
    <n v="339.94200000000001"/>
    <n v="930433.57400000002"/>
    <n v="930.43357400000002"/>
    <x v="4"/>
  </r>
  <r>
    <n v="202502"/>
    <x v="54"/>
    <s v="2025"/>
    <s v="02"/>
    <n v="10009000"/>
    <x v="9"/>
    <x v="0"/>
    <n v="875279"/>
    <n v="404707440"/>
    <n v="875.279"/>
    <n v="404707.44"/>
    <n v="404.70744000000002"/>
    <x v="4"/>
  </r>
  <r>
    <n v="202502"/>
    <x v="54"/>
    <s v="2025"/>
    <s v="02"/>
    <n v="10009000"/>
    <x v="9"/>
    <x v="1"/>
    <n v="65632"/>
    <n v="156530307"/>
    <n v="65.632000000000005"/>
    <n v="156530.307"/>
    <n v="156.53030699999999"/>
    <x v="4"/>
  </r>
  <r>
    <n v="202502"/>
    <x v="54"/>
    <s v="2025"/>
    <s v="02"/>
    <n v="10009000"/>
    <x v="9"/>
    <x v="2"/>
    <n v="88279"/>
    <n v="233182069"/>
    <n v="88.278999999999996"/>
    <n v="233182.06899999999"/>
    <n v="233.18206900000001"/>
    <x v="4"/>
  </r>
  <r>
    <n v="202502"/>
    <x v="54"/>
    <s v="2025"/>
    <s v="02"/>
    <n v="10009000"/>
    <x v="9"/>
    <x v="3"/>
    <n v="578559"/>
    <n v="635961302"/>
    <n v="578.55899999999997"/>
    <n v="635961.30200000003"/>
    <n v="635.96130200000005"/>
    <x v="4"/>
  </r>
  <r>
    <n v="202502"/>
    <x v="54"/>
    <s v="2025"/>
    <s v="02"/>
    <n v="10009000"/>
    <x v="9"/>
    <x v="4"/>
    <n v="380667"/>
    <n v="780986928"/>
    <n v="380.66699999999997"/>
    <n v="780986.92799999996"/>
    <n v="780.98692800000003"/>
    <x v="4"/>
  </r>
  <r>
    <n v="202502"/>
    <x v="54"/>
    <s v="2025"/>
    <s v="02"/>
    <n v="10009000"/>
    <x v="9"/>
    <x v="5"/>
    <n v="712294"/>
    <n v="856535156"/>
    <n v="712.29399999999998"/>
    <n v="856535.15599999996"/>
    <n v="856.53515600000003"/>
    <x v="4"/>
  </r>
  <r>
    <n v="202502"/>
    <x v="54"/>
    <s v="2025"/>
    <s v="02"/>
    <n v="10009000"/>
    <x v="9"/>
    <x v="6"/>
    <n v="423543"/>
    <n v="1199452479"/>
    <n v="423.54300000000001"/>
    <n v="1199452.4790000001"/>
    <n v="1199.452479"/>
    <x v="4"/>
  </r>
  <r>
    <n v="202502"/>
    <x v="54"/>
    <s v="2025"/>
    <s v="02"/>
    <n v="10010000"/>
    <x v="10"/>
    <x v="0"/>
    <n v="613726"/>
    <n v="282631759"/>
    <n v="613.726"/>
    <n v="282631.75900000002"/>
    <n v="282.63175899999999"/>
    <x v="4"/>
  </r>
  <r>
    <n v="202502"/>
    <x v="54"/>
    <s v="2025"/>
    <s v="02"/>
    <n v="10010000"/>
    <x v="10"/>
    <x v="1"/>
    <n v="45454"/>
    <n v="103822142"/>
    <n v="45.454000000000001"/>
    <n v="103822.14200000001"/>
    <n v="103.822142"/>
    <x v="4"/>
  </r>
  <r>
    <n v="202502"/>
    <x v="54"/>
    <s v="2025"/>
    <s v="02"/>
    <n v="10010000"/>
    <x v="10"/>
    <x v="2"/>
    <n v="63164"/>
    <n v="160729057"/>
    <n v="63.164000000000001"/>
    <n v="160729.057"/>
    <n v="160.72905700000001"/>
    <x v="4"/>
  </r>
  <r>
    <n v="202502"/>
    <x v="54"/>
    <s v="2025"/>
    <s v="02"/>
    <n v="10010000"/>
    <x v="10"/>
    <x v="3"/>
    <n v="425067"/>
    <n v="455751561"/>
    <n v="425.06700000000001"/>
    <n v="455751.56099999999"/>
    <n v="455.75156099999998"/>
    <x v="4"/>
  </r>
  <r>
    <n v="202502"/>
    <x v="54"/>
    <s v="2025"/>
    <s v="02"/>
    <n v="10010000"/>
    <x v="10"/>
    <x v="4"/>
    <n v="278615"/>
    <n v="526773390"/>
    <n v="278.61500000000001"/>
    <n v="526773.39"/>
    <n v="526.77338999999995"/>
    <x v="4"/>
  </r>
  <r>
    <n v="202502"/>
    <x v="54"/>
    <s v="2025"/>
    <s v="02"/>
    <n v="10010000"/>
    <x v="10"/>
    <x v="5"/>
    <n v="535846"/>
    <n v="648057720"/>
    <n v="535.846"/>
    <n v="648057.72"/>
    <n v="648.05772000000002"/>
    <x v="4"/>
  </r>
  <r>
    <n v="202502"/>
    <x v="54"/>
    <s v="2025"/>
    <s v="02"/>
    <n v="10010000"/>
    <x v="10"/>
    <x v="6"/>
    <n v="310577"/>
    <n v="885479467"/>
    <n v="310.577"/>
    <n v="885479.46699999995"/>
    <n v="885.479467"/>
    <x v="4"/>
  </r>
  <r>
    <n v="202502"/>
    <x v="54"/>
    <s v="2025"/>
    <s v="02"/>
    <n v="10020000"/>
    <x v="11"/>
    <x v="0"/>
    <n v="610404"/>
    <n v="294520813"/>
    <n v="610.404"/>
    <n v="294520.81300000002"/>
    <n v="294.52081299999998"/>
    <x v="4"/>
  </r>
  <r>
    <n v="202502"/>
    <x v="54"/>
    <s v="2025"/>
    <s v="02"/>
    <n v="10020000"/>
    <x v="11"/>
    <x v="1"/>
    <n v="39800"/>
    <n v="113972887"/>
    <n v="39.799999999999997"/>
    <n v="113972.887"/>
    <n v="113.972887"/>
    <x v="4"/>
  </r>
  <r>
    <n v="202502"/>
    <x v="54"/>
    <s v="2025"/>
    <s v="02"/>
    <n v="10020000"/>
    <x v="11"/>
    <x v="2"/>
    <n v="58690"/>
    <n v="166800204"/>
    <n v="58.69"/>
    <n v="166800.204"/>
    <n v="166.80020400000001"/>
    <x v="4"/>
  </r>
  <r>
    <n v="202502"/>
    <x v="54"/>
    <s v="2025"/>
    <s v="02"/>
    <n v="10020000"/>
    <x v="11"/>
    <x v="3"/>
    <n v="322442"/>
    <n v="347338164"/>
    <n v="322.44200000000001"/>
    <n v="347338.16399999999"/>
    <n v="347.33816400000001"/>
    <x v="4"/>
  </r>
  <r>
    <n v="202502"/>
    <x v="54"/>
    <s v="2025"/>
    <s v="02"/>
    <n v="10020000"/>
    <x v="11"/>
    <x v="4"/>
    <n v="236925"/>
    <n v="544892472"/>
    <n v="236.92500000000001"/>
    <n v="544892.47199999995"/>
    <n v="544.892472"/>
    <x v="4"/>
  </r>
  <r>
    <n v="202502"/>
    <x v="54"/>
    <s v="2025"/>
    <s v="02"/>
    <n v="10020000"/>
    <x v="11"/>
    <x v="5"/>
    <n v="513502"/>
    <n v="654481420"/>
    <n v="513.50199999999995"/>
    <n v="654481.42000000004"/>
    <n v="654.48141999999996"/>
    <x v="4"/>
  </r>
  <r>
    <n v="202502"/>
    <x v="54"/>
    <s v="2025"/>
    <s v="02"/>
    <n v="10020000"/>
    <x v="11"/>
    <x v="6"/>
    <n v="271840"/>
    <n v="813960217"/>
    <n v="271.83999999999997"/>
    <n v="813960.21699999995"/>
    <n v="813.96021699999994"/>
    <x v="4"/>
  </r>
  <r>
    <n v="202502"/>
    <x v="54"/>
    <s v="2025"/>
    <s v="02"/>
    <n v="67000000"/>
    <x v="12"/>
    <x v="0"/>
    <n v="4421740"/>
    <n v="2057024258"/>
    <n v="4421.74"/>
    <n v="2057024.2579999999"/>
    <n v="2057.0242579999999"/>
    <x v="4"/>
  </r>
  <r>
    <n v="202502"/>
    <x v="54"/>
    <s v="2025"/>
    <s v="02"/>
    <n v="67000000"/>
    <x v="12"/>
    <x v="1"/>
    <n v="277055"/>
    <n v="682112122"/>
    <n v="277.05500000000001"/>
    <n v="682112.12199999997"/>
    <n v="682.112122"/>
    <x v="4"/>
  </r>
  <r>
    <n v="202502"/>
    <x v="54"/>
    <s v="2025"/>
    <s v="02"/>
    <n v="67000000"/>
    <x v="12"/>
    <x v="2"/>
    <n v="443648"/>
    <n v="1242153766"/>
    <n v="443.64800000000002"/>
    <n v="1242153.7660000001"/>
    <n v="1242.1537659999999"/>
    <x v="4"/>
  </r>
  <r>
    <n v="202502"/>
    <x v="54"/>
    <s v="2025"/>
    <s v="02"/>
    <n v="67000000"/>
    <x v="12"/>
    <x v="3"/>
    <n v="2386899"/>
    <n v="2613187946"/>
    <n v="2386.8989999999999"/>
    <n v="2613187.946"/>
    <n v="2613.187946"/>
    <x v="4"/>
  </r>
  <r>
    <n v="202502"/>
    <x v="54"/>
    <s v="2025"/>
    <s v="02"/>
    <n v="67000000"/>
    <x v="12"/>
    <x v="4"/>
    <n v="1723936"/>
    <n v="3846479419"/>
    <n v="1723.9359999999999"/>
    <n v="3846479.4190000002"/>
    <n v="3846.4794189999998"/>
    <x v="4"/>
  </r>
  <r>
    <n v="202502"/>
    <x v="54"/>
    <s v="2025"/>
    <s v="02"/>
    <n v="67000000"/>
    <x v="12"/>
    <x v="5"/>
    <n v="3692275"/>
    <n v="4785577083"/>
    <n v="3692.2750000000001"/>
    <n v="4785577.0829999996"/>
    <n v="4785.5770830000001"/>
    <x v="4"/>
  </r>
  <r>
    <n v="202502"/>
    <x v="54"/>
    <s v="2025"/>
    <s v="02"/>
    <n v="67000000"/>
    <x v="12"/>
    <x v="6"/>
    <n v="2095635"/>
    <n v="5709124403"/>
    <n v="2095.6350000000002"/>
    <n v="5709124.4029999999"/>
    <n v="5709.1244029999998"/>
    <x v="4"/>
  </r>
  <r>
    <n v="202502"/>
    <x v="54"/>
    <s v="2025"/>
    <s v="02"/>
    <n v="64000000"/>
    <x v="13"/>
    <x v="0"/>
    <n v="7035803"/>
    <n v="3664761227"/>
    <n v="7035.8029999999999"/>
    <n v="3664761.227"/>
    <n v="3664.761227"/>
    <x v="4"/>
  </r>
  <r>
    <n v="202502"/>
    <x v="54"/>
    <s v="2025"/>
    <s v="02"/>
    <n v="64000000"/>
    <x v="13"/>
    <x v="1"/>
    <n v="405991"/>
    <n v="1079008409"/>
    <n v="405.99099999999999"/>
    <n v="1079008.409"/>
    <n v="1079.008409"/>
    <x v="4"/>
  </r>
  <r>
    <n v="202502"/>
    <x v="54"/>
    <s v="2025"/>
    <s v="02"/>
    <n v="64000000"/>
    <x v="13"/>
    <x v="2"/>
    <n v="681204"/>
    <n v="2025691604"/>
    <n v="681.20399999999995"/>
    <n v="2025691.6040000001"/>
    <n v="2025.6916040000001"/>
    <x v="4"/>
  </r>
  <r>
    <n v="202502"/>
    <x v="54"/>
    <s v="2025"/>
    <s v="02"/>
    <n v="64000000"/>
    <x v="13"/>
    <x v="3"/>
    <n v="3694715"/>
    <n v="3772279715"/>
    <n v="3694.7150000000001"/>
    <n v="3772279.7149999999"/>
    <n v="3772.2797150000001"/>
    <x v="4"/>
  </r>
  <r>
    <n v="202502"/>
    <x v="54"/>
    <s v="2025"/>
    <s v="02"/>
    <n v="64000000"/>
    <x v="13"/>
    <x v="4"/>
    <n v="2766514"/>
    <n v="6254508431"/>
    <n v="2766.5140000000001"/>
    <n v="6254508.4309999999"/>
    <n v="6254.5084310000002"/>
    <x v="4"/>
  </r>
  <r>
    <n v="202502"/>
    <x v="54"/>
    <s v="2025"/>
    <s v="02"/>
    <n v="64000000"/>
    <x v="13"/>
    <x v="5"/>
    <n v="5912174"/>
    <n v="7511958625"/>
    <n v="5912.174"/>
    <n v="7511958.625"/>
    <n v="7511.9586250000002"/>
    <x v="4"/>
  </r>
  <r>
    <n v="202502"/>
    <x v="54"/>
    <s v="2025"/>
    <s v="02"/>
    <n v="64000000"/>
    <x v="13"/>
    <x v="6"/>
    <n v="3140817"/>
    <n v="9152165828"/>
    <n v="3140.817"/>
    <n v="9152165.8279999997"/>
    <n v="9152.1658279999992"/>
    <x v="4"/>
  </r>
  <r>
    <n v="202502"/>
    <x v="54"/>
    <s v="2025"/>
    <s v="02"/>
    <n v="10013000"/>
    <x v="14"/>
    <x v="0"/>
    <n v="1061757"/>
    <n v="505603782"/>
    <n v="1061.7570000000001"/>
    <n v="505603.78200000001"/>
    <n v="505.60378200000002"/>
    <x v="4"/>
  </r>
  <r>
    <n v="202502"/>
    <x v="54"/>
    <s v="2025"/>
    <s v="02"/>
    <n v="10013000"/>
    <x v="14"/>
    <x v="1"/>
    <n v="74978"/>
    <n v="172731768"/>
    <n v="74.977999999999994"/>
    <n v="172731.76800000001"/>
    <n v="172.73176799999999"/>
    <x v="4"/>
  </r>
  <r>
    <n v="202502"/>
    <x v="54"/>
    <s v="2025"/>
    <s v="02"/>
    <n v="10013000"/>
    <x v="14"/>
    <x v="2"/>
    <n v="117908"/>
    <n v="316693619"/>
    <n v="117.908"/>
    <n v="316693.61900000001"/>
    <n v="316.69361900000001"/>
    <x v="4"/>
  </r>
  <r>
    <n v="202502"/>
    <x v="54"/>
    <s v="2025"/>
    <s v="02"/>
    <n v="10013000"/>
    <x v="14"/>
    <x v="3"/>
    <n v="719261"/>
    <n v="742711703"/>
    <n v="719.26099999999997"/>
    <n v="742711.70299999998"/>
    <n v="742.71170299999994"/>
    <x v="4"/>
  </r>
  <r>
    <n v="202502"/>
    <x v="54"/>
    <s v="2025"/>
    <s v="02"/>
    <n v="10013000"/>
    <x v="14"/>
    <x v="4"/>
    <n v="494092"/>
    <n v="925409670"/>
    <n v="494.09199999999998"/>
    <n v="925409.67"/>
    <n v="925.40967000000001"/>
    <x v="4"/>
  </r>
  <r>
    <n v="202502"/>
    <x v="54"/>
    <s v="2025"/>
    <s v="02"/>
    <n v="10013000"/>
    <x v="14"/>
    <x v="5"/>
    <n v="944768"/>
    <n v="1152438001"/>
    <n v="944.76800000000003"/>
    <n v="1152438.0009999999"/>
    <n v="1152.438001"/>
    <x v="4"/>
  </r>
  <r>
    <n v="202502"/>
    <x v="54"/>
    <s v="2025"/>
    <s v="02"/>
    <n v="10013000"/>
    <x v="14"/>
    <x v="6"/>
    <n v="583250"/>
    <n v="1766867736"/>
    <n v="583.25"/>
    <n v="1766867.736"/>
    <n v="1766.8677359999999"/>
    <x v="4"/>
  </r>
  <r>
    <n v="202502"/>
    <x v="54"/>
    <s v="2025"/>
    <s v="02"/>
    <n v="10017000"/>
    <x v="15"/>
    <x v="0"/>
    <n v="954121"/>
    <n v="456456191"/>
    <n v="954.12099999999998"/>
    <n v="456456.19099999999"/>
    <n v="456.45619099999999"/>
    <x v="4"/>
  </r>
  <r>
    <n v="202502"/>
    <x v="54"/>
    <s v="2025"/>
    <s v="02"/>
    <n v="10017000"/>
    <x v="15"/>
    <x v="1"/>
    <n v="56995"/>
    <n v="148813967"/>
    <n v="56.994999999999997"/>
    <n v="148813.967"/>
    <n v="148.81396699999999"/>
    <x v="4"/>
  </r>
  <r>
    <n v="202502"/>
    <x v="54"/>
    <s v="2025"/>
    <s v="02"/>
    <n v="10017000"/>
    <x v="15"/>
    <x v="2"/>
    <n v="77541"/>
    <n v="257715798"/>
    <n v="77.540999999999997"/>
    <n v="257715.79800000001"/>
    <n v="257.71579800000001"/>
    <x v="4"/>
  </r>
  <r>
    <n v="202502"/>
    <x v="54"/>
    <s v="2025"/>
    <s v="02"/>
    <n v="10017000"/>
    <x v="15"/>
    <x v="3"/>
    <n v="482440"/>
    <n v="455869013"/>
    <n v="482.44"/>
    <n v="455869.01299999998"/>
    <n v="455.869013"/>
    <x v="4"/>
  </r>
  <r>
    <n v="202502"/>
    <x v="54"/>
    <s v="2025"/>
    <s v="02"/>
    <n v="10017000"/>
    <x v="15"/>
    <x v="4"/>
    <n v="393587"/>
    <n v="792465460"/>
    <n v="393.58699999999999"/>
    <n v="792465.46"/>
    <n v="792.46546000000001"/>
    <x v="4"/>
  </r>
  <r>
    <n v="202502"/>
    <x v="54"/>
    <s v="2025"/>
    <s v="02"/>
    <n v="10017000"/>
    <x v="15"/>
    <x v="5"/>
    <n v="773439"/>
    <n v="860061309"/>
    <n v="773.43899999999996"/>
    <n v="860061.30900000001"/>
    <n v="860.06130900000005"/>
    <x v="4"/>
  </r>
  <r>
    <n v="202502"/>
    <x v="54"/>
    <s v="2025"/>
    <s v="02"/>
    <n v="10017000"/>
    <x v="15"/>
    <x v="6"/>
    <n v="459917"/>
    <n v="1115182996"/>
    <n v="459.91699999999997"/>
    <n v="1115182.996"/>
    <n v="1115.182996"/>
    <x v="4"/>
  </r>
  <r>
    <n v="202502"/>
    <x v="54"/>
    <s v="2025"/>
    <s v="02"/>
    <n v="10002000"/>
    <x v="16"/>
    <x v="0"/>
    <n v="823263"/>
    <n v="369521922"/>
    <n v="823.26300000000003"/>
    <n v="369521.92200000002"/>
    <n v="369.52192200000002"/>
    <x v="4"/>
  </r>
  <r>
    <n v="202502"/>
    <x v="54"/>
    <s v="2025"/>
    <s v="02"/>
    <n v="10002000"/>
    <x v="16"/>
    <x v="1"/>
    <n v="53177"/>
    <n v="130006624"/>
    <n v="53.177"/>
    <n v="130006.624"/>
    <n v="130.00662399999999"/>
    <x v="4"/>
  </r>
  <r>
    <n v="202502"/>
    <x v="54"/>
    <s v="2025"/>
    <s v="02"/>
    <n v="10002000"/>
    <x v="16"/>
    <x v="2"/>
    <n v="83091"/>
    <n v="231832894"/>
    <n v="83.090999999999994"/>
    <n v="231832.894"/>
    <n v="231.83289400000001"/>
    <x v="4"/>
  </r>
  <r>
    <n v="202502"/>
    <x v="54"/>
    <s v="2025"/>
    <s v="02"/>
    <n v="10002000"/>
    <x v="16"/>
    <x v="3"/>
    <n v="442368"/>
    <n v="450017404"/>
    <n v="442.36799999999999"/>
    <n v="450017.40399999998"/>
    <n v="450.017404"/>
    <x v="4"/>
  </r>
  <r>
    <n v="202502"/>
    <x v="54"/>
    <s v="2025"/>
    <s v="02"/>
    <n v="10002000"/>
    <x v="16"/>
    <x v="4"/>
    <n v="348517"/>
    <n v="745262976"/>
    <n v="348.517"/>
    <n v="745262.97600000002"/>
    <n v="745.26297599999998"/>
    <x v="4"/>
  </r>
  <r>
    <n v="202502"/>
    <x v="54"/>
    <s v="2025"/>
    <s v="02"/>
    <n v="10002000"/>
    <x v="16"/>
    <x v="5"/>
    <n v="700182"/>
    <n v="799999182"/>
    <n v="700.18200000000002"/>
    <n v="799999.18200000003"/>
    <n v="799.99918200000002"/>
    <x v="4"/>
  </r>
  <r>
    <n v="202502"/>
    <x v="54"/>
    <s v="2025"/>
    <s v="02"/>
    <n v="10002000"/>
    <x v="16"/>
    <x v="6"/>
    <n v="380051"/>
    <n v="1047914160"/>
    <n v="380.05099999999999"/>
    <n v="1047914.16"/>
    <n v="1047.91416"/>
    <x v="4"/>
  </r>
  <r>
    <n v="202502"/>
    <x v="54"/>
    <s v="2025"/>
    <s v="02"/>
    <n v="10015000"/>
    <x v="17"/>
    <x v="0"/>
    <n v="517446"/>
    <n v="292149499"/>
    <n v="517.44600000000003"/>
    <n v="292149.49900000001"/>
    <n v="292.14949899999999"/>
    <x v="4"/>
  </r>
  <r>
    <n v="202502"/>
    <x v="54"/>
    <s v="2025"/>
    <s v="02"/>
    <n v="10015000"/>
    <x v="17"/>
    <x v="1"/>
    <n v="31365"/>
    <n v="78947766"/>
    <n v="31.364999999999998"/>
    <n v="78947.766000000003"/>
    <n v="78.947766000000001"/>
    <x v="4"/>
  </r>
  <r>
    <n v="202502"/>
    <x v="54"/>
    <s v="2025"/>
    <s v="02"/>
    <n v="10015000"/>
    <x v="17"/>
    <x v="2"/>
    <n v="51812"/>
    <n v="154582853"/>
    <n v="51.811999999999998"/>
    <n v="154582.853"/>
    <n v="154.582853"/>
    <x v="4"/>
  </r>
  <r>
    <n v="202502"/>
    <x v="54"/>
    <s v="2025"/>
    <s v="02"/>
    <n v="10015000"/>
    <x v="17"/>
    <x v="3"/>
    <n v="294914"/>
    <n v="278793793"/>
    <n v="294.91399999999999"/>
    <n v="278793.79300000001"/>
    <n v="278.79379299999999"/>
    <x v="4"/>
  </r>
  <r>
    <n v="202502"/>
    <x v="54"/>
    <s v="2025"/>
    <s v="02"/>
    <n v="10015000"/>
    <x v="17"/>
    <x v="4"/>
    <n v="239027"/>
    <n v="437223967"/>
    <n v="239.02699999999999"/>
    <n v="437223.967"/>
    <n v="437.22396700000002"/>
    <x v="4"/>
  </r>
  <r>
    <n v="202502"/>
    <x v="54"/>
    <s v="2025"/>
    <s v="02"/>
    <n v="10015000"/>
    <x v="17"/>
    <x v="5"/>
    <n v="441302"/>
    <n v="516071066"/>
    <n v="441.30200000000002"/>
    <n v="516071.06599999999"/>
    <n v="516.07106599999997"/>
    <x v="4"/>
  </r>
  <r>
    <n v="202502"/>
    <x v="54"/>
    <s v="2025"/>
    <s v="02"/>
    <n v="10015000"/>
    <x v="17"/>
    <x v="6"/>
    <n v="242530"/>
    <n v="670003490"/>
    <n v="242.53"/>
    <n v="670003.49"/>
    <n v="670.00349000000006"/>
    <x v="4"/>
  </r>
  <r>
    <n v="202502"/>
    <x v="54"/>
    <s v="2025"/>
    <s v="02"/>
    <n v="10014000"/>
    <x v="18"/>
    <x v="0"/>
    <n v="282878"/>
    <n v="132672229"/>
    <n v="282.87799999999999"/>
    <n v="132672.22899999999"/>
    <n v="132.67222899999999"/>
    <x v="4"/>
  </r>
  <r>
    <n v="202502"/>
    <x v="54"/>
    <s v="2025"/>
    <s v="02"/>
    <n v="10014000"/>
    <x v="18"/>
    <x v="1"/>
    <n v="19728"/>
    <n v="45925616"/>
    <n v="19.728000000000002"/>
    <n v="45925.616000000002"/>
    <n v="45.925615999999998"/>
    <x v="4"/>
  </r>
  <r>
    <n v="202502"/>
    <x v="54"/>
    <s v="2025"/>
    <s v="02"/>
    <n v="10014000"/>
    <x v="18"/>
    <x v="2"/>
    <n v="29807"/>
    <n v="82091755"/>
    <n v="29.806999999999999"/>
    <n v="82091.755000000005"/>
    <n v="82.091755000000006"/>
    <x v="4"/>
  </r>
  <r>
    <n v="202502"/>
    <x v="54"/>
    <s v="2025"/>
    <s v="02"/>
    <n v="10014000"/>
    <x v="18"/>
    <x v="3"/>
    <n v="172829"/>
    <n v="163200041"/>
    <n v="172.82900000000001"/>
    <n v="163200.041"/>
    <n v="163.200041"/>
    <x v="4"/>
  </r>
  <r>
    <n v="202502"/>
    <x v="54"/>
    <s v="2025"/>
    <s v="02"/>
    <n v="10014000"/>
    <x v="18"/>
    <x v="4"/>
    <n v="123228"/>
    <n v="213056058"/>
    <n v="123.22799999999999"/>
    <n v="213056.05799999999"/>
    <n v="213.05605800000001"/>
    <x v="4"/>
  </r>
  <r>
    <n v="202502"/>
    <x v="54"/>
    <s v="2025"/>
    <s v="02"/>
    <n v="10014000"/>
    <x v="18"/>
    <x v="5"/>
    <n v="226847"/>
    <n v="251985613"/>
    <n v="226.84700000000001"/>
    <n v="251985.61300000001"/>
    <n v="251.985613"/>
    <x v="4"/>
  </r>
  <r>
    <n v="202502"/>
    <x v="54"/>
    <s v="2025"/>
    <s v="02"/>
    <n v="10014000"/>
    <x v="18"/>
    <x v="6"/>
    <n v="121953"/>
    <n v="348519294"/>
    <n v="121.953"/>
    <n v="348519.29399999999"/>
    <n v="348.519294"/>
    <x v="4"/>
  </r>
  <r>
    <n v="202502"/>
    <x v="54"/>
    <s v="2025"/>
    <s v="02"/>
    <n v="10016000"/>
    <x v="19"/>
    <x v="0"/>
    <n v="155637"/>
    <n v="66263660"/>
    <n v="155.637"/>
    <n v="66263.66"/>
    <n v="66.263660000000002"/>
    <x v="4"/>
  </r>
  <r>
    <n v="202502"/>
    <x v="54"/>
    <s v="2025"/>
    <s v="02"/>
    <n v="10016000"/>
    <x v="19"/>
    <x v="1"/>
    <n v="8903"/>
    <n v="25068787"/>
    <n v="8.9030000000000005"/>
    <n v="25068.787"/>
    <n v="25.068787"/>
    <x v="4"/>
  </r>
  <r>
    <n v="202502"/>
    <x v="54"/>
    <s v="2025"/>
    <s v="02"/>
    <n v="10016000"/>
    <x v="19"/>
    <x v="2"/>
    <n v="15048"/>
    <n v="45225503"/>
    <n v="15.048"/>
    <n v="45225.502999999997"/>
    <n v="45.225503000000003"/>
    <x v="4"/>
  </r>
  <r>
    <n v="202502"/>
    <x v="54"/>
    <s v="2025"/>
    <s v="02"/>
    <n v="10016000"/>
    <x v="19"/>
    <x v="3"/>
    <n v="87423"/>
    <n v="112721483"/>
    <n v="87.423000000000002"/>
    <n v="112721.48299999999"/>
    <n v="112.72148300000001"/>
    <x v="4"/>
  </r>
  <r>
    <n v="202502"/>
    <x v="54"/>
    <s v="2025"/>
    <s v="02"/>
    <n v="10016000"/>
    <x v="19"/>
    <x v="4"/>
    <n v="68443"/>
    <n v="115397641"/>
    <n v="68.442999999999998"/>
    <n v="115397.641"/>
    <n v="115.39764099999999"/>
    <x v="4"/>
  </r>
  <r>
    <n v="202502"/>
    <x v="54"/>
    <s v="2025"/>
    <s v="02"/>
    <n v="10016000"/>
    <x v="19"/>
    <x v="5"/>
    <n v="120621"/>
    <n v="130812248"/>
    <n v="120.621"/>
    <n v="130812.24800000001"/>
    <n v="130.81224800000001"/>
    <x v="4"/>
  </r>
  <r>
    <n v="202502"/>
    <x v="54"/>
    <s v="2025"/>
    <s v="02"/>
    <n v="10016000"/>
    <x v="19"/>
    <x v="6"/>
    <n v="57969"/>
    <n v="157716234"/>
    <n v="57.969000000000001"/>
    <n v="157716.234"/>
    <n v="157.71623399999999"/>
    <x v="4"/>
  </r>
  <r>
    <n v="202502"/>
    <x v="54"/>
    <s v="2025"/>
    <s v="02"/>
    <s v="9002000"/>
    <x v="20"/>
    <x v="0"/>
    <n v="101906"/>
    <n v="53905788"/>
    <n v="101.90600000000001"/>
    <n v="53905.788"/>
    <n v="53.905788000000001"/>
    <x v="4"/>
  </r>
  <r>
    <n v="202502"/>
    <x v="54"/>
    <s v="2025"/>
    <s v="02"/>
    <s v="9002000"/>
    <x v="20"/>
    <x v="1"/>
    <n v="6221"/>
    <n v="25393671"/>
    <n v="6.2210000000000001"/>
    <n v="25393.670999999998"/>
    <n v="25.393671000000001"/>
    <x v="4"/>
  </r>
  <r>
    <n v="202502"/>
    <x v="54"/>
    <s v="2025"/>
    <s v="02"/>
    <s v="9002000"/>
    <x v="20"/>
    <x v="2"/>
    <n v="9999"/>
    <n v="34569059"/>
    <n v="9.9990000000000006"/>
    <n v="34569.059000000001"/>
    <n v="34.569059000000003"/>
    <x v="4"/>
  </r>
  <r>
    <n v="202502"/>
    <x v="54"/>
    <s v="2025"/>
    <s v="02"/>
    <s v="9002000"/>
    <x v="20"/>
    <x v="3"/>
    <n v="49625"/>
    <n v="68562164"/>
    <n v="49.625"/>
    <n v="68562.164000000004"/>
    <n v="68.562163999999996"/>
    <x v="4"/>
  </r>
  <r>
    <n v="202502"/>
    <x v="54"/>
    <s v="2025"/>
    <s v="02"/>
    <s v="9002000"/>
    <x v="20"/>
    <x v="4"/>
    <n v="49428"/>
    <n v="83722225"/>
    <n v="49.427999999999997"/>
    <n v="83722.225000000006"/>
    <n v="83.722224999999995"/>
    <x v="4"/>
  </r>
  <r>
    <n v="202502"/>
    <x v="54"/>
    <s v="2025"/>
    <s v="02"/>
    <s v="9002000"/>
    <x v="20"/>
    <x v="5"/>
    <n v="107000"/>
    <n v="115293080"/>
    <n v="107"/>
    <n v="115293.08"/>
    <n v="115.29308"/>
    <x v="4"/>
  </r>
  <r>
    <n v="202502"/>
    <x v="54"/>
    <s v="2025"/>
    <s v="02"/>
    <s v="9002000"/>
    <x v="20"/>
    <x v="6"/>
    <n v="45692"/>
    <n v="122470620"/>
    <n v="45.692"/>
    <n v="122470.62"/>
    <n v="122.47062"/>
    <x v="4"/>
  </r>
  <r>
    <n v="202502"/>
    <x v="54"/>
    <s v="2025"/>
    <s v="02"/>
    <n v="9007000"/>
    <x v="21"/>
    <x v="0"/>
    <n v="29320"/>
    <n v="11835091"/>
    <n v="29.32"/>
    <n v="11835.091"/>
    <n v="11.835091"/>
    <x v="4"/>
  </r>
  <r>
    <n v="202502"/>
    <x v="54"/>
    <s v="2025"/>
    <s v="02"/>
    <n v="9007000"/>
    <x v="21"/>
    <x v="1"/>
    <n v="1285"/>
    <n v="2872597"/>
    <n v="1.2849999999999999"/>
    <n v="2872.5970000000002"/>
    <n v="2.8725969999999998"/>
    <x v="4"/>
  </r>
  <r>
    <n v="202502"/>
    <x v="54"/>
    <s v="2025"/>
    <s v="02"/>
    <n v="9007000"/>
    <x v="21"/>
    <x v="2"/>
    <n v="2116"/>
    <n v="5039306"/>
    <n v="2.1160000000000001"/>
    <n v="5039.3059999999996"/>
    <n v="5.0393059999999998"/>
    <x v="4"/>
  </r>
  <r>
    <n v="202502"/>
    <x v="54"/>
    <s v="2025"/>
    <s v="02"/>
    <n v="9007000"/>
    <x v="21"/>
    <x v="3"/>
    <n v="15403"/>
    <n v="17711717"/>
    <n v="15.403"/>
    <n v="17711.717000000001"/>
    <n v="17.711717"/>
    <x v="4"/>
  </r>
  <r>
    <n v="202502"/>
    <x v="54"/>
    <s v="2025"/>
    <s v="02"/>
    <n v="9007000"/>
    <x v="21"/>
    <x v="4"/>
    <n v="10283"/>
    <n v="18474726"/>
    <n v="10.282999999999999"/>
    <n v="18474.725999999999"/>
    <n v="18.474726"/>
    <x v="4"/>
  </r>
  <r>
    <n v="202502"/>
    <x v="54"/>
    <s v="2025"/>
    <s v="02"/>
    <n v="9007000"/>
    <x v="21"/>
    <x v="5"/>
    <n v="17197"/>
    <n v="19024549"/>
    <n v="17.196999999999999"/>
    <n v="19024.548999999999"/>
    <n v="19.024549"/>
    <x v="4"/>
  </r>
  <r>
    <n v="202502"/>
    <x v="54"/>
    <s v="2025"/>
    <s v="02"/>
    <n v="9007000"/>
    <x v="21"/>
    <x v="6"/>
    <n v="8539"/>
    <n v="20241518"/>
    <n v="8.5389999999999997"/>
    <n v="20241.518"/>
    <n v="20.241517999999999"/>
    <x v="4"/>
  </r>
  <r>
    <n v="202503"/>
    <x v="55"/>
    <s v="2025"/>
    <s v="03"/>
    <n v="63000000"/>
    <x v="0"/>
    <x v="0"/>
    <n v="15743147"/>
    <n v="8913975838"/>
    <n v="15743.147000000001"/>
    <n v="8913975.8379999995"/>
    <n v="8913.9758380000003"/>
    <x v="4"/>
  </r>
  <r>
    <n v="202503"/>
    <x v="55"/>
    <s v="2025"/>
    <s v="03"/>
    <n v="63000000"/>
    <x v="0"/>
    <x v="1"/>
    <n v="688760"/>
    <n v="2858541743"/>
    <n v="688.76"/>
    <n v="2858541.7429999998"/>
    <n v="2858.5417430000002"/>
    <x v="4"/>
  </r>
  <r>
    <n v="202503"/>
    <x v="55"/>
    <s v="2025"/>
    <s v="03"/>
    <n v="63000000"/>
    <x v="0"/>
    <x v="2"/>
    <n v="976980"/>
    <n v="4457013398"/>
    <n v="976.98"/>
    <n v="4457013.398"/>
    <n v="4457.0133980000001"/>
    <x v="4"/>
  </r>
  <r>
    <n v="202503"/>
    <x v="55"/>
    <s v="2025"/>
    <s v="03"/>
    <n v="63000000"/>
    <x v="0"/>
    <x v="3"/>
    <n v="5910777"/>
    <n v="6610729925"/>
    <n v="5910.777"/>
    <n v="6610729.9249999998"/>
    <n v="6610.7299249999996"/>
    <x v="4"/>
  </r>
  <r>
    <n v="202503"/>
    <x v="55"/>
    <s v="2025"/>
    <s v="03"/>
    <n v="63000000"/>
    <x v="0"/>
    <x v="4"/>
    <n v="4752682"/>
    <n v="12989629897"/>
    <n v="4752.6819999999998"/>
    <n v="12989629.897"/>
    <n v="12989.629897000001"/>
    <x v="4"/>
  </r>
  <r>
    <n v="202503"/>
    <x v="55"/>
    <s v="2025"/>
    <s v="03"/>
    <n v="63000000"/>
    <x v="0"/>
    <x v="5"/>
    <n v="10290401"/>
    <n v="13985543643"/>
    <n v="10290.401"/>
    <n v="13985543.642999999"/>
    <n v="13985.543643000001"/>
    <x v="4"/>
  </r>
  <r>
    <n v="202503"/>
    <x v="55"/>
    <s v="2025"/>
    <s v="03"/>
    <n v="63000000"/>
    <x v="0"/>
    <x v="6"/>
    <n v="4863036"/>
    <n v="16001884836"/>
    <n v="4863.0360000000001"/>
    <n v="16001884.835999999"/>
    <n v="16001.884835999999"/>
    <x v="4"/>
  </r>
  <r>
    <n v="202503"/>
    <x v="55"/>
    <s v="2025"/>
    <s v="03"/>
    <n v="65000000"/>
    <x v="1"/>
    <x v="0"/>
    <n v="18569026"/>
    <n v="8630440575"/>
    <n v="18569.026000000002"/>
    <n v="8630440.5749999993"/>
    <n v="8630.4405750000005"/>
    <x v="4"/>
  </r>
  <r>
    <n v="202503"/>
    <x v="55"/>
    <s v="2025"/>
    <s v="03"/>
    <n v="65000000"/>
    <x v="1"/>
    <x v="1"/>
    <n v="931600"/>
    <n v="2524893244"/>
    <n v="931.6"/>
    <n v="2524893.2439999999"/>
    <n v="2524.8932439999999"/>
    <x v="4"/>
  </r>
  <r>
    <n v="202503"/>
    <x v="55"/>
    <s v="2025"/>
    <s v="03"/>
    <n v="65000000"/>
    <x v="1"/>
    <x v="2"/>
    <n v="1315592"/>
    <n v="4040844293"/>
    <n v="1315.5920000000001"/>
    <n v="4040844.2930000001"/>
    <n v="4040.8442930000001"/>
    <x v="4"/>
  </r>
  <r>
    <n v="202503"/>
    <x v="55"/>
    <s v="2025"/>
    <s v="03"/>
    <n v="65000000"/>
    <x v="1"/>
    <x v="3"/>
    <n v="7461813"/>
    <n v="7452557360"/>
    <n v="7461.8130000000001"/>
    <n v="7452557.3600000003"/>
    <n v="7452.5573599999998"/>
    <x v="4"/>
  </r>
  <r>
    <n v="202503"/>
    <x v="55"/>
    <s v="2025"/>
    <s v="03"/>
    <n v="65000000"/>
    <x v="1"/>
    <x v="4"/>
    <n v="6215977"/>
    <n v="13277376653"/>
    <n v="6215.9769999999999"/>
    <n v="13277376.653000001"/>
    <n v="13277.376652999999"/>
    <x v="4"/>
  </r>
  <r>
    <n v="202503"/>
    <x v="55"/>
    <s v="2025"/>
    <s v="03"/>
    <n v="65000000"/>
    <x v="1"/>
    <x v="5"/>
    <n v="13723403"/>
    <n v="16085409492"/>
    <n v="13723.403"/>
    <n v="16085409.492000001"/>
    <n v="16085.409492000001"/>
    <x v="4"/>
  </r>
  <r>
    <n v="202503"/>
    <x v="55"/>
    <s v="2025"/>
    <s v="03"/>
    <n v="65000000"/>
    <x v="1"/>
    <x v="6"/>
    <n v="6762017"/>
    <n v="19515588450"/>
    <n v="6762.0169999999998"/>
    <n v="19515588.449999999"/>
    <n v="19515.588449999999"/>
    <x v="4"/>
  </r>
  <r>
    <n v="202503"/>
    <x v="55"/>
    <s v="2025"/>
    <s v="03"/>
    <n v="68000000"/>
    <x v="2"/>
    <x v="0"/>
    <n v="8517751"/>
    <n v="3799623748"/>
    <n v="8517.7510000000002"/>
    <n v="3799623.7480000001"/>
    <n v="3799.623748"/>
    <x v="4"/>
  </r>
  <r>
    <n v="202503"/>
    <x v="55"/>
    <s v="2025"/>
    <s v="03"/>
    <n v="68000000"/>
    <x v="2"/>
    <x v="1"/>
    <n v="431154"/>
    <n v="1135228224"/>
    <n v="431.154"/>
    <n v="1135228.2239999999"/>
    <n v="1135.228224"/>
    <x v="4"/>
  </r>
  <r>
    <n v="202503"/>
    <x v="55"/>
    <s v="2025"/>
    <s v="03"/>
    <n v="68000000"/>
    <x v="2"/>
    <x v="2"/>
    <n v="645170"/>
    <n v="1983977639"/>
    <n v="645.16999999999996"/>
    <n v="1983977.639"/>
    <n v="1983.977639"/>
    <x v="4"/>
  </r>
  <r>
    <n v="202503"/>
    <x v="55"/>
    <s v="2025"/>
    <s v="03"/>
    <n v="68000000"/>
    <x v="2"/>
    <x v="3"/>
    <n v="3816201"/>
    <n v="4235477777"/>
    <n v="3816.201"/>
    <n v="4235477.7769999998"/>
    <n v="4235.4777770000001"/>
    <x v="4"/>
  </r>
  <r>
    <n v="202503"/>
    <x v="55"/>
    <s v="2025"/>
    <s v="03"/>
    <n v="68000000"/>
    <x v="2"/>
    <x v="4"/>
    <n v="2876952"/>
    <n v="5940997657"/>
    <n v="2876.9520000000002"/>
    <n v="5940997.6569999997"/>
    <n v="5940.9976569999999"/>
    <x v="4"/>
  </r>
  <r>
    <n v="202503"/>
    <x v="55"/>
    <s v="2025"/>
    <s v="03"/>
    <n v="68000000"/>
    <x v="2"/>
    <x v="5"/>
    <n v="6110215"/>
    <n v="7790281985"/>
    <n v="6110.2150000000001"/>
    <n v="7790281.9850000003"/>
    <n v="7790.2819849999996"/>
    <x v="4"/>
  </r>
  <r>
    <n v="202503"/>
    <x v="55"/>
    <s v="2025"/>
    <s v="03"/>
    <n v="68000000"/>
    <x v="2"/>
    <x v="6"/>
    <n v="3234103"/>
    <n v="8958591444"/>
    <n v="3234.1030000000001"/>
    <n v="8958591.4440000001"/>
    <n v="8958.5914439999997"/>
    <x v="4"/>
  </r>
  <r>
    <n v="202503"/>
    <x v="55"/>
    <s v="2025"/>
    <s v="03"/>
    <n v="10004000"/>
    <x v="3"/>
    <x v="0"/>
    <n v="2496714"/>
    <n v="1185686767"/>
    <n v="2496.7139999999999"/>
    <n v="1185686.767"/>
    <n v="1185.6867669999999"/>
    <x v="4"/>
  </r>
  <r>
    <n v="202503"/>
    <x v="55"/>
    <s v="2025"/>
    <s v="03"/>
    <n v="10004000"/>
    <x v="3"/>
    <x v="1"/>
    <n v="115414"/>
    <n v="334922572"/>
    <n v="115.414"/>
    <n v="334922.57199999999"/>
    <n v="334.922572"/>
    <x v="4"/>
  </r>
  <r>
    <n v="202503"/>
    <x v="55"/>
    <s v="2025"/>
    <s v="03"/>
    <n v="10004000"/>
    <x v="3"/>
    <x v="2"/>
    <n v="177882"/>
    <n v="598044288"/>
    <n v="177.88200000000001"/>
    <n v="598044.28799999994"/>
    <n v="598.04428800000005"/>
    <x v="4"/>
  </r>
  <r>
    <n v="202503"/>
    <x v="55"/>
    <s v="2025"/>
    <s v="03"/>
    <n v="10004000"/>
    <x v="3"/>
    <x v="3"/>
    <n v="1063920"/>
    <n v="1316349079"/>
    <n v="1063.92"/>
    <n v="1316349.0789999999"/>
    <n v="1316.3490790000001"/>
    <x v="4"/>
  </r>
  <r>
    <n v="202503"/>
    <x v="55"/>
    <s v="2025"/>
    <s v="03"/>
    <n v="10004000"/>
    <x v="3"/>
    <x v="4"/>
    <n v="807003"/>
    <n v="1868528504"/>
    <n v="807.00300000000004"/>
    <n v="1868528.504"/>
    <n v="1868.5285040000001"/>
    <x v="4"/>
  </r>
  <r>
    <n v="202503"/>
    <x v="55"/>
    <s v="2025"/>
    <s v="03"/>
    <n v="10004000"/>
    <x v="3"/>
    <x v="5"/>
    <n v="1717353"/>
    <n v="2226323530"/>
    <n v="1717.3530000000001"/>
    <n v="2226323.5299999998"/>
    <n v="2226.3235300000001"/>
    <x v="4"/>
  </r>
  <r>
    <n v="202503"/>
    <x v="55"/>
    <s v="2025"/>
    <s v="03"/>
    <n v="10004000"/>
    <x v="3"/>
    <x v="6"/>
    <n v="930769"/>
    <n v="2541892511"/>
    <n v="930.76900000000001"/>
    <n v="2541892.5109999999"/>
    <n v="2541.892511"/>
    <x v="4"/>
  </r>
  <r>
    <n v="202503"/>
    <x v="55"/>
    <s v="2025"/>
    <s v="03"/>
    <n v="10018000"/>
    <x v="4"/>
    <x v="0"/>
    <n v="2327388"/>
    <n v="1087602744"/>
    <n v="2327.3879999999999"/>
    <n v="1087602.7439999999"/>
    <n v="1087.602744"/>
    <x v="4"/>
  </r>
  <r>
    <n v="202503"/>
    <x v="55"/>
    <s v="2025"/>
    <s v="03"/>
    <n v="10018000"/>
    <x v="4"/>
    <x v="1"/>
    <n v="101586"/>
    <n v="303528563"/>
    <n v="101.586"/>
    <n v="303528.56300000002"/>
    <n v="303.52856300000002"/>
    <x v="4"/>
  </r>
  <r>
    <n v="202503"/>
    <x v="55"/>
    <s v="2025"/>
    <s v="03"/>
    <n v="10018000"/>
    <x v="4"/>
    <x v="2"/>
    <n v="163087"/>
    <n v="567377999"/>
    <n v="163.08699999999999"/>
    <n v="567377.99899999995"/>
    <n v="567.37799900000005"/>
    <x v="4"/>
  </r>
  <r>
    <n v="202503"/>
    <x v="55"/>
    <s v="2025"/>
    <s v="03"/>
    <n v="10018000"/>
    <x v="4"/>
    <x v="3"/>
    <n v="898685"/>
    <n v="1090570314"/>
    <n v="898.68499999999995"/>
    <n v="1090570.314"/>
    <n v="1090.5703140000001"/>
    <x v="4"/>
  </r>
  <r>
    <n v="202503"/>
    <x v="55"/>
    <s v="2025"/>
    <s v="03"/>
    <n v="10018000"/>
    <x v="4"/>
    <x v="4"/>
    <n v="732255"/>
    <n v="1797515448"/>
    <n v="732.255"/>
    <n v="1797515.4480000001"/>
    <n v="1797.5154480000001"/>
    <x v="4"/>
  </r>
  <r>
    <n v="202503"/>
    <x v="55"/>
    <s v="2025"/>
    <s v="03"/>
    <n v="10018000"/>
    <x v="4"/>
    <x v="5"/>
    <n v="1611910"/>
    <n v="2080316701"/>
    <n v="1611.91"/>
    <n v="2080316.7009999999"/>
    <n v="2080.3167010000002"/>
    <x v="4"/>
  </r>
  <r>
    <n v="202503"/>
    <x v="55"/>
    <s v="2025"/>
    <s v="03"/>
    <n v="10018000"/>
    <x v="4"/>
    <x v="6"/>
    <n v="830740"/>
    <n v="2203725091"/>
    <n v="830.74"/>
    <n v="2203725.091"/>
    <n v="2203.7250909999998"/>
    <x v="4"/>
  </r>
  <r>
    <n v="202503"/>
    <x v="55"/>
    <s v="2025"/>
    <s v="03"/>
    <n v="10005000"/>
    <x v="5"/>
    <x v="0"/>
    <n v="1245732"/>
    <n v="545753060"/>
    <n v="1245.732"/>
    <n v="545753.06000000006"/>
    <n v="545.75306"/>
    <x v="4"/>
  </r>
  <r>
    <n v="202503"/>
    <x v="55"/>
    <s v="2025"/>
    <s v="03"/>
    <n v="10005000"/>
    <x v="5"/>
    <x v="1"/>
    <n v="70228"/>
    <n v="175574265"/>
    <n v="70.227999999999994"/>
    <n v="175574.26500000001"/>
    <n v="175.574265"/>
    <x v="4"/>
  </r>
  <r>
    <n v="202503"/>
    <x v="55"/>
    <s v="2025"/>
    <s v="03"/>
    <n v="10005000"/>
    <x v="5"/>
    <x v="2"/>
    <n v="101390"/>
    <n v="301202567"/>
    <n v="101.39"/>
    <n v="301202.56699999998"/>
    <n v="301.20256699999999"/>
    <x v="4"/>
  </r>
  <r>
    <n v="202503"/>
    <x v="55"/>
    <s v="2025"/>
    <s v="03"/>
    <n v="10005000"/>
    <x v="5"/>
    <x v="3"/>
    <n v="679907"/>
    <n v="720863986"/>
    <n v="679.90700000000004"/>
    <n v="720863.98600000003"/>
    <n v="720.86398599999995"/>
    <x v="4"/>
  </r>
  <r>
    <n v="202503"/>
    <x v="55"/>
    <s v="2025"/>
    <s v="03"/>
    <n v="10005000"/>
    <x v="5"/>
    <x v="4"/>
    <n v="460798"/>
    <n v="932090074"/>
    <n v="460.798"/>
    <n v="932090.07400000002"/>
    <n v="932.09007399999996"/>
    <x v="4"/>
  </r>
  <r>
    <n v="202503"/>
    <x v="55"/>
    <s v="2025"/>
    <s v="03"/>
    <n v="10005000"/>
    <x v="5"/>
    <x v="5"/>
    <n v="916804"/>
    <n v="1080522175"/>
    <n v="916.80399999999997"/>
    <n v="1080522.175"/>
    <n v="1080.5221750000001"/>
    <x v="4"/>
  </r>
  <r>
    <n v="202503"/>
    <x v="55"/>
    <s v="2025"/>
    <s v="03"/>
    <n v="10005000"/>
    <x v="5"/>
    <x v="6"/>
    <n v="553869"/>
    <n v="1418227409"/>
    <n v="553.86900000000003"/>
    <n v="1418227.409"/>
    <n v="1418.2274090000001"/>
    <x v="4"/>
  </r>
  <r>
    <n v="202503"/>
    <x v="55"/>
    <s v="2025"/>
    <s v="03"/>
    <n v="66000000"/>
    <x v="6"/>
    <x v="0"/>
    <n v="10963333"/>
    <n v="5387409999"/>
    <n v="10963.333000000001"/>
    <n v="5387409.9989999998"/>
    <n v="5387.4099990000004"/>
    <x v="4"/>
  </r>
  <r>
    <n v="202503"/>
    <x v="55"/>
    <s v="2025"/>
    <s v="03"/>
    <n v="66000000"/>
    <x v="6"/>
    <x v="1"/>
    <n v="591865"/>
    <n v="1708578376"/>
    <n v="591.86500000000001"/>
    <n v="1708578.3759999999"/>
    <n v="1708.5783759999999"/>
    <x v="4"/>
  </r>
  <r>
    <n v="202503"/>
    <x v="55"/>
    <s v="2025"/>
    <s v="03"/>
    <n v="66000000"/>
    <x v="6"/>
    <x v="2"/>
    <n v="843158"/>
    <n v="2568393787"/>
    <n v="843.15800000000002"/>
    <n v="2568393.787"/>
    <n v="2568.393787"/>
    <x v="4"/>
  </r>
  <r>
    <n v="202503"/>
    <x v="55"/>
    <s v="2025"/>
    <s v="03"/>
    <n v="66000000"/>
    <x v="6"/>
    <x v="3"/>
    <n v="5048695"/>
    <n v="5554733840"/>
    <n v="5048.6949999999997"/>
    <n v="5554733.8399999999"/>
    <n v="5554.7338399999999"/>
    <x v="4"/>
  </r>
  <r>
    <n v="202503"/>
    <x v="55"/>
    <s v="2025"/>
    <s v="03"/>
    <n v="66000000"/>
    <x v="6"/>
    <x v="4"/>
    <n v="3562292"/>
    <n v="8058454325"/>
    <n v="3562.2919999999999"/>
    <n v="8058454.3250000002"/>
    <n v="8058.4543249999997"/>
    <x v="4"/>
  </r>
  <r>
    <n v="202503"/>
    <x v="55"/>
    <s v="2025"/>
    <s v="03"/>
    <n v="66000000"/>
    <x v="6"/>
    <x v="5"/>
    <n v="7816996"/>
    <n v="10151822695"/>
    <n v="7816.9960000000001"/>
    <n v="10151822.695"/>
    <n v="10151.822695000001"/>
    <x v="4"/>
  </r>
  <r>
    <n v="202503"/>
    <x v="55"/>
    <s v="2025"/>
    <s v="03"/>
    <n v="66000000"/>
    <x v="6"/>
    <x v="6"/>
    <n v="3982860"/>
    <n v="12345147774"/>
    <n v="3982.86"/>
    <n v="12345147.774"/>
    <n v="12345.147773999999"/>
    <x v="4"/>
  </r>
  <r>
    <n v="202503"/>
    <x v="55"/>
    <s v="2025"/>
    <s v="03"/>
    <n v="10007000"/>
    <x v="7"/>
    <x v="0"/>
    <n v="2492454"/>
    <n v="1127181081"/>
    <n v="2492.4540000000002"/>
    <n v="1127181.081"/>
    <n v="1127.1810809999999"/>
    <x v="4"/>
  </r>
  <r>
    <n v="202503"/>
    <x v="55"/>
    <s v="2025"/>
    <s v="03"/>
    <n v="10007000"/>
    <x v="7"/>
    <x v="1"/>
    <n v="165738"/>
    <n v="391725728"/>
    <n v="165.738"/>
    <n v="391725.728"/>
    <n v="391.725728"/>
    <x v="4"/>
  </r>
  <r>
    <n v="202503"/>
    <x v="55"/>
    <s v="2025"/>
    <s v="03"/>
    <n v="10007000"/>
    <x v="7"/>
    <x v="2"/>
    <n v="216907"/>
    <n v="592712111"/>
    <n v="216.90700000000001"/>
    <n v="592712.11100000003"/>
    <n v="592.71211100000005"/>
    <x v="4"/>
  </r>
  <r>
    <n v="202503"/>
    <x v="55"/>
    <s v="2025"/>
    <s v="03"/>
    <n v="10007000"/>
    <x v="7"/>
    <x v="3"/>
    <n v="1396104"/>
    <n v="1556769184"/>
    <n v="1396.104"/>
    <n v="1556769.1839999999"/>
    <n v="1556.769184"/>
    <x v="4"/>
  </r>
  <r>
    <n v="202503"/>
    <x v="55"/>
    <s v="2025"/>
    <s v="03"/>
    <n v="10007000"/>
    <x v="7"/>
    <x v="4"/>
    <n v="886883"/>
    <n v="1745608410"/>
    <n v="886.88300000000004"/>
    <n v="1745608.41"/>
    <n v="1745.60841"/>
    <x v="4"/>
  </r>
  <r>
    <n v="202503"/>
    <x v="55"/>
    <s v="2025"/>
    <s v="03"/>
    <n v="10007000"/>
    <x v="7"/>
    <x v="5"/>
    <n v="1895217"/>
    <n v="2254435558"/>
    <n v="1895.2170000000001"/>
    <n v="2254435.5580000002"/>
    <n v="2254.4355580000001"/>
    <x v="4"/>
  </r>
  <r>
    <n v="202503"/>
    <x v="55"/>
    <s v="2025"/>
    <s v="03"/>
    <n v="10007000"/>
    <x v="7"/>
    <x v="6"/>
    <n v="1060662"/>
    <n v="3178890588"/>
    <n v="1060.662"/>
    <n v="3178890.588"/>
    <n v="3178.8905880000002"/>
    <x v="4"/>
  </r>
  <r>
    <n v="202503"/>
    <x v="55"/>
    <s v="2025"/>
    <s v="03"/>
    <n v="10008000"/>
    <x v="8"/>
    <x v="0"/>
    <n v="816987"/>
    <n v="361778405"/>
    <n v="816.98699999999997"/>
    <n v="361778.40500000003"/>
    <n v="361.77840500000002"/>
    <x v="4"/>
  </r>
  <r>
    <n v="202503"/>
    <x v="55"/>
    <s v="2025"/>
    <s v="03"/>
    <n v="10008000"/>
    <x v="8"/>
    <x v="1"/>
    <n v="52146"/>
    <n v="121958326"/>
    <n v="52.146000000000001"/>
    <n v="121958.326"/>
    <n v="121.958326"/>
    <x v="4"/>
  </r>
  <r>
    <n v="202503"/>
    <x v="55"/>
    <s v="2025"/>
    <s v="03"/>
    <n v="10008000"/>
    <x v="8"/>
    <x v="2"/>
    <n v="71779"/>
    <n v="196658840"/>
    <n v="71.778999999999996"/>
    <n v="196658.84"/>
    <n v="196.65884"/>
    <x v="4"/>
  </r>
  <r>
    <n v="202503"/>
    <x v="55"/>
    <s v="2025"/>
    <s v="03"/>
    <n v="10008000"/>
    <x v="8"/>
    <x v="3"/>
    <n v="483837"/>
    <n v="536448884"/>
    <n v="483.83699999999999"/>
    <n v="536448.88399999996"/>
    <n v="536.44888400000002"/>
    <x v="4"/>
  </r>
  <r>
    <n v="202503"/>
    <x v="55"/>
    <s v="2025"/>
    <s v="03"/>
    <n v="10008000"/>
    <x v="8"/>
    <x v="4"/>
    <n v="314661"/>
    <n v="616650533"/>
    <n v="314.661"/>
    <n v="616650.53300000005"/>
    <n v="616.650533"/>
    <x v="4"/>
  </r>
  <r>
    <n v="202503"/>
    <x v="55"/>
    <s v="2025"/>
    <s v="03"/>
    <n v="10008000"/>
    <x v="8"/>
    <x v="5"/>
    <n v="644110"/>
    <n v="742171409"/>
    <n v="644.11"/>
    <n v="742171.40899999999"/>
    <n v="742.17140900000004"/>
    <x v="4"/>
  </r>
  <r>
    <n v="202503"/>
    <x v="55"/>
    <s v="2025"/>
    <s v="03"/>
    <n v="10008000"/>
    <x v="8"/>
    <x v="6"/>
    <n v="361765"/>
    <n v="1043876797"/>
    <n v="361.76499999999999"/>
    <n v="1043876.797"/>
    <n v="1043.8767969999999"/>
    <x v="4"/>
  </r>
  <r>
    <n v="202503"/>
    <x v="55"/>
    <s v="2025"/>
    <s v="03"/>
    <n v="10009000"/>
    <x v="9"/>
    <x v="0"/>
    <n v="1034120"/>
    <n v="444959290"/>
    <n v="1034.1199999999999"/>
    <n v="444959.29"/>
    <n v="444.95929000000001"/>
    <x v="4"/>
  </r>
  <r>
    <n v="202503"/>
    <x v="55"/>
    <s v="2025"/>
    <s v="03"/>
    <n v="10009000"/>
    <x v="9"/>
    <x v="1"/>
    <n v="74346"/>
    <n v="166949706"/>
    <n v="74.346000000000004"/>
    <n v="166949.70600000001"/>
    <n v="166.94970599999999"/>
    <x v="4"/>
  </r>
  <r>
    <n v="202503"/>
    <x v="55"/>
    <s v="2025"/>
    <s v="03"/>
    <n v="10009000"/>
    <x v="9"/>
    <x v="2"/>
    <n v="94401"/>
    <n v="249542855"/>
    <n v="94.400999999999996"/>
    <n v="249542.85500000001"/>
    <n v="249.542855"/>
    <x v="4"/>
  </r>
  <r>
    <n v="202503"/>
    <x v="55"/>
    <s v="2025"/>
    <s v="03"/>
    <n v="10009000"/>
    <x v="9"/>
    <x v="3"/>
    <n v="655853"/>
    <n v="727202322"/>
    <n v="655.85299999999995"/>
    <n v="727202.32200000004"/>
    <n v="727.20232199999998"/>
    <x v="4"/>
  </r>
  <r>
    <n v="202503"/>
    <x v="55"/>
    <s v="2025"/>
    <s v="03"/>
    <n v="10009000"/>
    <x v="9"/>
    <x v="4"/>
    <n v="398705"/>
    <n v="725538455"/>
    <n v="398.70499999999998"/>
    <n v="725538.45499999996"/>
    <n v="725.538455"/>
    <x v="4"/>
  </r>
  <r>
    <n v="202503"/>
    <x v="55"/>
    <s v="2025"/>
    <s v="03"/>
    <n v="10009000"/>
    <x v="9"/>
    <x v="5"/>
    <n v="802584"/>
    <n v="952772149"/>
    <n v="802.58399999999995"/>
    <n v="952772.14899999998"/>
    <n v="952.77214900000001"/>
    <x v="4"/>
  </r>
  <r>
    <n v="202503"/>
    <x v="55"/>
    <s v="2025"/>
    <s v="03"/>
    <n v="10009000"/>
    <x v="9"/>
    <x v="6"/>
    <n v="445216"/>
    <n v="1343118629"/>
    <n v="445.21600000000001"/>
    <n v="1343118.629"/>
    <n v="1343.1186290000001"/>
    <x v="4"/>
  </r>
  <r>
    <n v="202503"/>
    <x v="55"/>
    <s v="2025"/>
    <s v="03"/>
    <n v="10010000"/>
    <x v="10"/>
    <x v="0"/>
    <n v="725085"/>
    <n v="307856852"/>
    <n v="725.08500000000004"/>
    <n v="307856.85200000001"/>
    <n v="307.856852"/>
    <x v="4"/>
  </r>
  <r>
    <n v="202503"/>
    <x v="55"/>
    <s v="2025"/>
    <s v="03"/>
    <n v="10010000"/>
    <x v="10"/>
    <x v="1"/>
    <n v="51007"/>
    <n v="114814978"/>
    <n v="51.006999999999998"/>
    <n v="114814.978"/>
    <n v="114.814978"/>
    <x v="4"/>
  </r>
  <r>
    <n v="202503"/>
    <x v="55"/>
    <s v="2025"/>
    <s v="03"/>
    <n v="10010000"/>
    <x v="10"/>
    <x v="2"/>
    <n v="66481"/>
    <n v="174971010"/>
    <n v="66.480999999999995"/>
    <n v="174971.01"/>
    <n v="174.97101000000001"/>
    <x v="4"/>
  </r>
  <r>
    <n v="202503"/>
    <x v="55"/>
    <s v="2025"/>
    <s v="03"/>
    <n v="10010000"/>
    <x v="10"/>
    <x v="3"/>
    <n v="480691"/>
    <n v="501659156"/>
    <n v="480.69099999999997"/>
    <n v="501659.15600000002"/>
    <n v="501.659156"/>
    <x v="4"/>
  </r>
  <r>
    <n v="202503"/>
    <x v="55"/>
    <s v="2025"/>
    <s v="03"/>
    <n v="10010000"/>
    <x v="10"/>
    <x v="4"/>
    <n v="290552"/>
    <n v="481274399"/>
    <n v="290.55200000000002"/>
    <n v="481274.39899999998"/>
    <n v="481.27439900000002"/>
    <x v="4"/>
  </r>
  <r>
    <n v="202503"/>
    <x v="55"/>
    <s v="2025"/>
    <s v="03"/>
    <n v="10010000"/>
    <x v="10"/>
    <x v="5"/>
    <n v="603789"/>
    <n v="725783484"/>
    <n v="603.78899999999999"/>
    <n v="725783.48400000005"/>
    <n v="725.78348400000004"/>
    <x v="4"/>
  </r>
  <r>
    <n v="202503"/>
    <x v="55"/>
    <s v="2025"/>
    <s v="03"/>
    <n v="10010000"/>
    <x v="10"/>
    <x v="6"/>
    <n v="328637"/>
    <n v="947051703"/>
    <n v="328.637"/>
    <n v="947051.70299999998"/>
    <n v="947.05170299999997"/>
    <x v="4"/>
  </r>
  <r>
    <n v="202503"/>
    <x v="55"/>
    <s v="2025"/>
    <s v="03"/>
    <n v="10020000"/>
    <x v="11"/>
    <x v="0"/>
    <n v="708838"/>
    <n v="311922763"/>
    <n v="708.83799999999997"/>
    <n v="311922.76299999998"/>
    <n v="311.92276299999997"/>
    <x v="4"/>
  </r>
  <r>
    <n v="202503"/>
    <x v="55"/>
    <s v="2025"/>
    <s v="03"/>
    <n v="10020000"/>
    <x v="11"/>
    <x v="1"/>
    <n v="43309"/>
    <n v="109782482"/>
    <n v="43.308999999999997"/>
    <n v="109782.482"/>
    <n v="109.782482"/>
    <x v="4"/>
  </r>
  <r>
    <n v="202503"/>
    <x v="55"/>
    <s v="2025"/>
    <s v="03"/>
    <n v="10020000"/>
    <x v="11"/>
    <x v="2"/>
    <n v="61660"/>
    <n v="177329653"/>
    <n v="61.66"/>
    <n v="177329.65299999999"/>
    <n v="177.32965300000001"/>
    <x v="4"/>
  </r>
  <r>
    <n v="202503"/>
    <x v="55"/>
    <s v="2025"/>
    <s v="03"/>
    <n v="10020000"/>
    <x v="11"/>
    <x v="3"/>
    <n v="366228"/>
    <n v="383941868"/>
    <n v="366.22800000000001"/>
    <n v="383941.86800000002"/>
    <n v="383.941868"/>
    <x v="4"/>
  </r>
  <r>
    <n v="202503"/>
    <x v="55"/>
    <s v="2025"/>
    <s v="03"/>
    <n v="10020000"/>
    <x v="11"/>
    <x v="4"/>
    <n v="245777"/>
    <n v="500108712"/>
    <n v="245.77699999999999"/>
    <n v="500108.712"/>
    <n v="500.10871200000003"/>
    <x v="4"/>
  </r>
  <r>
    <n v="202503"/>
    <x v="55"/>
    <s v="2025"/>
    <s v="03"/>
    <n v="10020000"/>
    <x v="11"/>
    <x v="5"/>
    <n v="575015"/>
    <n v="732252363"/>
    <n v="575.01499999999999"/>
    <n v="732252.36300000001"/>
    <n v="732.25236299999995"/>
    <x v="4"/>
  </r>
  <r>
    <n v="202503"/>
    <x v="55"/>
    <s v="2025"/>
    <s v="03"/>
    <n v="10020000"/>
    <x v="11"/>
    <x v="6"/>
    <n v="283747"/>
    <n v="834693415"/>
    <n v="283.74700000000001"/>
    <n v="834693.41500000004"/>
    <n v="834.69341499999996"/>
    <x v="4"/>
  </r>
  <r>
    <n v="202503"/>
    <x v="55"/>
    <s v="2025"/>
    <s v="03"/>
    <n v="67000000"/>
    <x v="12"/>
    <x v="0"/>
    <n v="5227048"/>
    <n v="2299085734"/>
    <n v="5227.0479999999998"/>
    <n v="2299085.7340000002"/>
    <n v="2299.0857339999998"/>
    <x v="4"/>
  </r>
  <r>
    <n v="202503"/>
    <x v="55"/>
    <s v="2025"/>
    <s v="03"/>
    <n v="67000000"/>
    <x v="12"/>
    <x v="1"/>
    <n v="319016"/>
    <n v="763202279"/>
    <n v="319.01600000000002"/>
    <n v="763202.27899999998"/>
    <n v="763.20227899999998"/>
    <x v="4"/>
  </r>
  <r>
    <n v="202503"/>
    <x v="55"/>
    <s v="2025"/>
    <s v="03"/>
    <n v="67000000"/>
    <x v="12"/>
    <x v="2"/>
    <n v="484558"/>
    <n v="1374032432"/>
    <n v="484.55799999999999"/>
    <n v="1374032.432"/>
    <n v="1374.032432"/>
    <x v="4"/>
  </r>
  <r>
    <n v="202503"/>
    <x v="55"/>
    <s v="2025"/>
    <s v="03"/>
    <n v="67000000"/>
    <x v="12"/>
    <x v="3"/>
    <n v="2729388"/>
    <n v="2915904921"/>
    <n v="2729.3879999999999"/>
    <n v="2915904.9210000001"/>
    <n v="2915.9049209999998"/>
    <x v="4"/>
  </r>
  <r>
    <n v="202503"/>
    <x v="55"/>
    <s v="2025"/>
    <s v="03"/>
    <n v="67000000"/>
    <x v="12"/>
    <x v="4"/>
    <n v="1824269"/>
    <n v="3678404759"/>
    <n v="1824.269"/>
    <n v="3678404.7590000001"/>
    <n v="3678.404759"/>
    <x v="4"/>
  </r>
  <r>
    <n v="202503"/>
    <x v="55"/>
    <s v="2025"/>
    <s v="03"/>
    <n v="67000000"/>
    <x v="12"/>
    <x v="5"/>
    <n v="4165984"/>
    <n v="5198740784"/>
    <n v="4165.9840000000004"/>
    <n v="5198740.784"/>
    <n v="5198.7407839999996"/>
    <x v="4"/>
  </r>
  <r>
    <n v="202503"/>
    <x v="55"/>
    <s v="2025"/>
    <s v="03"/>
    <n v="67000000"/>
    <x v="12"/>
    <x v="6"/>
    <n v="2221559"/>
    <n v="6369769591"/>
    <n v="2221.5590000000002"/>
    <n v="6369769.591"/>
    <n v="6369.7695910000002"/>
    <x v="4"/>
  </r>
  <r>
    <n v="202503"/>
    <x v="55"/>
    <s v="2025"/>
    <s v="03"/>
    <n v="64000000"/>
    <x v="13"/>
    <x v="0"/>
    <n v="8214790"/>
    <n v="3923299623"/>
    <n v="8214.7900000000009"/>
    <n v="3923299.6230000001"/>
    <n v="3923.2996229999999"/>
    <x v="4"/>
  </r>
  <r>
    <n v="202503"/>
    <x v="55"/>
    <s v="2025"/>
    <s v="03"/>
    <n v="64000000"/>
    <x v="13"/>
    <x v="1"/>
    <n v="467051"/>
    <n v="1174699378"/>
    <n v="467.05099999999999"/>
    <n v="1174699.378"/>
    <n v="1174.699378"/>
    <x v="4"/>
  </r>
  <r>
    <n v="202503"/>
    <x v="55"/>
    <s v="2025"/>
    <s v="03"/>
    <n v="64000000"/>
    <x v="13"/>
    <x v="2"/>
    <n v="735266"/>
    <n v="2176197554"/>
    <n v="735.26599999999996"/>
    <n v="2176197.554"/>
    <n v="2176.1975539999999"/>
    <x v="4"/>
  </r>
  <r>
    <n v="202503"/>
    <x v="55"/>
    <s v="2025"/>
    <s v="03"/>
    <n v="64000000"/>
    <x v="13"/>
    <x v="3"/>
    <n v="4171254"/>
    <n v="4328103213"/>
    <n v="4171.2539999999999"/>
    <n v="4328103.2130000005"/>
    <n v="4328.1032130000003"/>
    <x v="4"/>
  </r>
  <r>
    <n v="202503"/>
    <x v="55"/>
    <s v="2025"/>
    <s v="03"/>
    <n v="64000000"/>
    <x v="13"/>
    <x v="4"/>
    <n v="2907479"/>
    <n v="6009888644"/>
    <n v="2907.4789999999998"/>
    <n v="6009888.6440000003"/>
    <n v="6009.8886439999997"/>
    <x v="4"/>
  </r>
  <r>
    <n v="202503"/>
    <x v="55"/>
    <s v="2025"/>
    <s v="03"/>
    <n v="64000000"/>
    <x v="13"/>
    <x v="5"/>
    <n v="6655761"/>
    <n v="8240237854"/>
    <n v="6655.7610000000004"/>
    <n v="8240237.8540000003"/>
    <n v="8240.2378540000009"/>
    <x v="4"/>
  </r>
  <r>
    <n v="202503"/>
    <x v="55"/>
    <s v="2025"/>
    <s v="03"/>
    <n v="64000000"/>
    <x v="13"/>
    <x v="6"/>
    <n v="3337486"/>
    <n v="10104982064"/>
    <n v="3337.4859999999999"/>
    <n v="10104982.063999999"/>
    <n v="10104.982064"/>
    <x v="4"/>
  </r>
  <r>
    <n v="202503"/>
    <x v="55"/>
    <s v="2025"/>
    <s v="03"/>
    <n v="10013000"/>
    <x v="14"/>
    <x v="0"/>
    <n v="1244291"/>
    <n v="550866040"/>
    <n v="1244.2909999999999"/>
    <n v="550866.04"/>
    <n v="550.86604"/>
    <x v="4"/>
  </r>
  <r>
    <n v="202503"/>
    <x v="55"/>
    <s v="2025"/>
    <s v="03"/>
    <n v="10013000"/>
    <x v="14"/>
    <x v="1"/>
    <n v="85130"/>
    <n v="191966492"/>
    <n v="85.13"/>
    <n v="191966.492"/>
    <n v="191.96649199999999"/>
    <x v="4"/>
  </r>
  <r>
    <n v="202503"/>
    <x v="55"/>
    <s v="2025"/>
    <s v="03"/>
    <n v="10013000"/>
    <x v="14"/>
    <x v="2"/>
    <n v="126232"/>
    <n v="340407700"/>
    <n v="126.232"/>
    <n v="340407.7"/>
    <n v="340.40769999999998"/>
    <x v="4"/>
  </r>
  <r>
    <n v="202503"/>
    <x v="55"/>
    <s v="2025"/>
    <s v="03"/>
    <n v="10013000"/>
    <x v="14"/>
    <x v="3"/>
    <n v="810174"/>
    <n v="835674793"/>
    <n v="810.17399999999998"/>
    <n v="835674.79299999995"/>
    <n v="835.67479300000002"/>
    <x v="4"/>
  </r>
  <r>
    <n v="202503"/>
    <x v="55"/>
    <s v="2025"/>
    <s v="03"/>
    <n v="10013000"/>
    <x v="14"/>
    <x v="4"/>
    <n v="515809"/>
    <n v="901881924"/>
    <n v="515.80899999999997"/>
    <n v="901881.924"/>
    <n v="901.88192400000003"/>
    <x v="4"/>
  </r>
  <r>
    <n v="202503"/>
    <x v="55"/>
    <s v="2025"/>
    <s v="03"/>
    <n v="10013000"/>
    <x v="14"/>
    <x v="5"/>
    <n v="1061988"/>
    <n v="1243799686"/>
    <n v="1061.9880000000001"/>
    <n v="1243799.686"/>
    <n v="1243.7996860000001"/>
    <x v="4"/>
  </r>
  <r>
    <n v="202503"/>
    <x v="55"/>
    <s v="2025"/>
    <s v="03"/>
    <n v="10013000"/>
    <x v="14"/>
    <x v="6"/>
    <n v="607906"/>
    <n v="1918145342"/>
    <n v="607.90599999999995"/>
    <n v="1918145.3419999999"/>
    <n v="1918.145342"/>
    <x v="4"/>
  </r>
  <r>
    <n v="202503"/>
    <x v="55"/>
    <s v="2025"/>
    <s v="03"/>
    <n v="10017000"/>
    <x v="15"/>
    <x v="0"/>
    <n v="1108340"/>
    <n v="494014558"/>
    <n v="1108.3399999999999"/>
    <n v="494014.55800000002"/>
    <n v="494.01455800000002"/>
    <x v="4"/>
  </r>
  <r>
    <n v="202503"/>
    <x v="55"/>
    <s v="2025"/>
    <s v="03"/>
    <n v="10017000"/>
    <x v="15"/>
    <x v="1"/>
    <n v="62379"/>
    <n v="161795210"/>
    <n v="62.378999999999998"/>
    <n v="161795.21"/>
    <n v="161.79521"/>
    <x v="4"/>
  </r>
  <r>
    <n v="202503"/>
    <x v="55"/>
    <s v="2025"/>
    <s v="03"/>
    <n v="10017000"/>
    <x v="15"/>
    <x v="2"/>
    <n v="82713"/>
    <n v="270750185"/>
    <n v="82.712999999999994"/>
    <n v="270750.185"/>
    <n v="270.75018499999999"/>
    <x v="4"/>
  </r>
  <r>
    <n v="202503"/>
    <x v="55"/>
    <s v="2025"/>
    <s v="03"/>
    <n v="10017000"/>
    <x v="15"/>
    <x v="3"/>
    <n v="543003"/>
    <n v="527837408"/>
    <n v="543.00300000000004"/>
    <n v="527837.40800000005"/>
    <n v="527.83740799999998"/>
    <x v="4"/>
  </r>
  <r>
    <n v="202503"/>
    <x v="55"/>
    <s v="2025"/>
    <s v="03"/>
    <n v="10017000"/>
    <x v="15"/>
    <x v="4"/>
    <n v="415016"/>
    <n v="772430645"/>
    <n v="415.01600000000002"/>
    <n v="772430.64500000002"/>
    <n v="772.43064500000003"/>
    <x v="4"/>
  </r>
  <r>
    <n v="202503"/>
    <x v="55"/>
    <s v="2025"/>
    <s v="03"/>
    <n v="10017000"/>
    <x v="15"/>
    <x v="5"/>
    <n v="881136"/>
    <n v="954073289"/>
    <n v="881.13599999999997"/>
    <n v="954073.28899999999"/>
    <n v="954.07328900000005"/>
    <x v="4"/>
  </r>
  <r>
    <n v="202503"/>
    <x v="55"/>
    <s v="2025"/>
    <s v="03"/>
    <n v="10017000"/>
    <x v="15"/>
    <x v="6"/>
    <n v="492366"/>
    <n v="1272630621"/>
    <n v="492.36599999999999"/>
    <n v="1272630.621"/>
    <n v="1272.630621"/>
    <x v="4"/>
  </r>
  <r>
    <n v="202503"/>
    <x v="55"/>
    <s v="2025"/>
    <s v="03"/>
    <n v="10002000"/>
    <x v="16"/>
    <x v="0"/>
    <n v="963241"/>
    <n v="409793485"/>
    <n v="963.24099999999999"/>
    <n v="409793.48499999999"/>
    <n v="409.79348499999998"/>
    <x v="4"/>
  </r>
  <r>
    <n v="202503"/>
    <x v="55"/>
    <s v="2025"/>
    <s v="03"/>
    <n v="10002000"/>
    <x v="16"/>
    <x v="1"/>
    <n v="58746"/>
    <n v="147138304"/>
    <n v="58.746000000000002"/>
    <n v="147138.304"/>
    <n v="147.13830400000001"/>
    <x v="4"/>
  </r>
  <r>
    <n v="202503"/>
    <x v="55"/>
    <s v="2025"/>
    <s v="03"/>
    <n v="10002000"/>
    <x v="16"/>
    <x v="2"/>
    <n v="87897"/>
    <n v="243995407"/>
    <n v="87.897000000000006"/>
    <n v="243995.40700000001"/>
    <n v="243.995407"/>
    <x v="4"/>
  </r>
  <r>
    <n v="202503"/>
    <x v="55"/>
    <s v="2025"/>
    <s v="03"/>
    <n v="10002000"/>
    <x v="16"/>
    <x v="3"/>
    <n v="500040"/>
    <n v="524586161"/>
    <n v="500.04"/>
    <n v="524586.16099999996"/>
    <n v="524.58616099999995"/>
    <x v="4"/>
  </r>
  <r>
    <n v="202503"/>
    <x v="55"/>
    <s v="2025"/>
    <s v="03"/>
    <n v="10002000"/>
    <x v="16"/>
    <x v="4"/>
    <n v="364246"/>
    <n v="692137993"/>
    <n v="364.24599999999998"/>
    <n v="692137.99300000002"/>
    <n v="692.13799300000005"/>
    <x v="4"/>
  </r>
  <r>
    <n v="202503"/>
    <x v="55"/>
    <s v="2025"/>
    <s v="03"/>
    <n v="10002000"/>
    <x v="16"/>
    <x v="5"/>
    <n v="794330"/>
    <n v="881643174"/>
    <n v="794.33"/>
    <n v="881643.174"/>
    <n v="881.64317400000004"/>
    <x v="4"/>
  </r>
  <r>
    <n v="202503"/>
    <x v="55"/>
    <s v="2025"/>
    <s v="03"/>
    <n v="10002000"/>
    <x v="16"/>
    <x v="6"/>
    <n v="407688"/>
    <n v="1164633195"/>
    <n v="407.68799999999999"/>
    <n v="1164633.1950000001"/>
    <n v="1164.6331949999999"/>
    <x v="4"/>
  </r>
  <r>
    <n v="202503"/>
    <x v="55"/>
    <s v="2025"/>
    <s v="03"/>
    <n v="10015000"/>
    <x v="17"/>
    <x v="0"/>
    <n v="599044"/>
    <n v="318696483"/>
    <n v="599.04399999999998"/>
    <n v="318696.48300000001"/>
    <n v="318.696483"/>
    <x v="4"/>
  </r>
  <r>
    <n v="202503"/>
    <x v="55"/>
    <s v="2025"/>
    <s v="03"/>
    <n v="10015000"/>
    <x v="17"/>
    <x v="1"/>
    <n v="33780"/>
    <n v="81593337"/>
    <n v="33.78"/>
    <n v="81593.337"/>
    <n v="81.593337000000005"/>
    <x v="4"/>
  </r>
  <r>
    <n v="202503"/>
    <x v="55"/>
    <s v="2025"/>
    <s v="03"/>
    <n v="10015000"/>
    <x v="17"/>
    <x v="2"/>
    <n v="53458"/>
    <n v="165997660"/>
    <n v="53.457999999999998"/>
    <n v="165997.66"/>
    <n v="165.99766"/>
    <x v="4"/>
  </r>
  <r>
    <n v="202503"/>
    <x v="55"/>
    <s v="2025"/>
    <s v="03"/>
    <n v="10015000"/>
    <x v="17"/>
    <x v="3"/>
    <n v="336425"/>
    <n v="330132863"/>
    <n v="336.42500000000001"/>
    <n v="330132.86300000001"/>
    <n v="330.13286299999999"/>
    <x v="4"/>
  </r>
  <r>
    <n v="202503"/>
    <x v="55"/>
    <s v="2025"/>
    <s v="03"/>
    <n v="10015000"/>
    <x v="17"/>
    <x v="4"/>
    <n v="252436"/>
    <n v="417649418"/>
    <n v="252.43600000000001"/>
    <n v="417649.41800000001"/>
    <n v="417.64941800000003"/>
    <x v="4"/>
  </r>
  <r>
    <n v="202503"/>
    <x v="55"/>
    <s v="2025"/>
    <s v="03"/>
    <n v="10015000"/>
    <x v="17"/>
    <x v="5"/>
    <n v="491859"/>
    <n v="561800181"/>
    <n v="491.85899999999998"/>
    <n v="561800.18099999998"/>
    <n v="561.80018099999995"/>
    <x v="4"/>
  </r>
  <r>
    <n v="202503"/>
    <x v="55"/>
    <s v="2025"/>
    <s v="03"/>
    <n v="10015000"/>
    <x v="17"/>
    <x v="6"/>
    <n v="255050"/>
    <n v="723154027"/>
    <n v="255.05"/>
    <n v="723154.027"/>
    <n v="723.15402700000004"/>
    <x v="4"/>
  </r>
  <r>
    <n v="202503"/>
    <x v="55"/>
    <s v="2025"/>
    <s v="03"/>
    <n v="10014000"/>
    <x v="18"/>
    <x v="0"/>
    <n v="331431"/>
    <n v="147109005"/>
    <n v="331.43099999999998"/>
    <n v="147109.005"/>
    <n v="147.109005"/>
    <x v="4"/>
  </r>
  <r>
    <n v="202503"/>
    <x v="55"/>
    <s v="2025"/>
    <s v="03"/>
    <n v="10014000"/>
    <x v="18"/>
    <x v="1"/>
    <n v="20894"/>
    <n v="46982664"/>
    <n v="20.893999999999998"/>
    <n v="46982.663999999997"/>
    <n v="46.982664"/>
    <x v="4"/>
  </r>
  <r>
    <n v="202503"/>
    <x v="55"/>
    <s v="2025"/>
    <s v="03"/>
    <n v="10014000"/>
    <x v="18"/>
    <x v="2"/>
    <n v="32063"/>
    <n v="94706929"/>
    <n v="32.063000000000002"/>
    <n v="94706.929000000004"/>
    <n v="94.706929000000002"/>
    <x v="4"/>
  </r>
  <r>
    <n v="202503"/>
    <x v="55"/>
    <s v="2025"/>
    <s v="03"/>
    <n v="10014000"/>
    <x v="18"/>
    <x v="3"/>
    <n v="199247"/>
    <n v="179763896"/>
    <n v="199.24700000000001"/>
    <n v="179763.89600000001"/>
    <n v="179.76389599999999"/>
    <x v="4"/>
  </r>
  <r>
    <n v="202503"/>
    <x v="55"/>
    <s v="2025"/>
    <s v="03"/>
    <n v="10014000"/>
    <x v="18"/>
    <x v="4"/>
    <n v="129220"/>
    <n v="216613972"/>
    <n v="129.22"/>
    <n v="216613.97200000001"/>
    <n v="216.61397199999999"/>
    <x v="4"/>
  </r>
  <r>
    <n v="202503"/>
    <x v="55"/>
    <s v="2025"/>
    <s v="03"/>
    <n v="10014000"/>
    <x v="18"/>
    <x v="5"/>
    <n v="254754"/>
    <n v="278003223"/>
    <n v="254.75399999999999"/>
    <n v="278003.223"/>
    <n v="278.00322299999999"/>
    <x v="4"/>
  </r>
  <r>
    <n v="202503"/>
    <x v="55"/>
    <s v="2025"/>
    <s v="03"/>
    <n v="10014000"/>
    <x v="18"/>
    <x v="6"/>
    <n v="126308"/>
    <n v="392580757"/>
    <n v="126.30800000000001"/>
    <n v="392580.75699999998"/>
    <n v="392.58075700000001"/>
    <x v="4"/>
  </r>
  <r>
    <n v="202503"/>
    <x v="55"/>
    <s v="2025"/>
    <s v="03"/>
    <n v="10016000"/>
    <x v="19"/>
    <x v="0"/>
    <n v="183423"/>
    <n v="71967547"/>
    <n v="183.423"/>
    <n v="71967.547000000006"/>
    <n v="71.967546999999996"/>
    <x v="4"/>
  </r>
  <r>
    <n v="202503"/>
    <x v="55"/>
    <s v="2025"/>
    <s v="03"/>
    <n v="10016000"/>
    <x v="19"/>
    <x v="1"/>
    <n v="10033"/>
    <n v="26950754"/>
    <n v="10.032999999999999"/>
    <n v="26950.754000000001"/>
    <n v="26.950754"/>
    <x v="4"/>
  </r>
  <r>
    <n v="202503"/>
    <x v="55"/>
    <s v="2025"/>
    <s v="03"/>
    <n v="10016000"/>
    <x v="19"/>
    <x v="2"/>
    <n v="16548"/>
    <n v="50980307"/>
    <n v="16.547999999999998"/>
    <n v="50980.307000000001"/>
    <n v="50.980307000000003"/>
    <x v="4"/>
  </r>
  <r>
    <n v="202503"/>
    <x v="55"/>
    <s v="2025"/>
    <s v="03"/>
    <n v="10016000"/>
    <x v="19"/>
    <x v="3"/>
    <n v="97074"/>
    <n v="120690050"/>
    <n v="97.073999999999998"/>
    <n v="120690.05"/>
    <n v="120.69005"/>
    <x v="4"/>
  </r>
  <r>
    <n v="202503"/>
    <x v="55"/>
    <s v="2025"/>
    <s v="03"/>
    <n v="10016000"/>
    <x v="19"/>
    <x v="4"/>
    <n v="72060"/>
    <n v="107175610"/>
    <n v="72.06"/>
    <n v="107175.61"/>
    <n v="107.17561000000001"/>
    <x v="4"/>
  </r>
  <r>
    <n v="202503"/>
    <x v="55"/>
    <s v="2025"/>
    <s v="03"/>
    <n v="10016000"/>
    <x v="19"/>
    <x v="5"/>
    <n v="136979"/>
    <n v="141518910"/>
    <n v="136.97900000000001"/>
    <n v="141518.91"/>
    <n v="141.51891000000001"/>
    <x v="4"/>
  </r>
  <r>
    <n v="202503"/>
    <x v="55"/>
    <s v="2025"/>
    <s v="03"/>
    <n v="10016000"/>
    <x v="19"/>
    <x v="6"/>
    <n v="57915"/>
    <n v="168950109"/>
    <n v="57.914999999999999"/>
    <n v="168950.109"/>
    <n v="168.950109"/>
    <x v="4"/>
  </r>
  <r>
    <n v="202503"/>
    <x v="55"/>
    <s v="2025"/>
    <s v="03"/>
    <s v="9002000"/>
    <x v="20"/>
    <x v="0"/>
    <n v="122672"/>
    <n v="54586478"/>
    <n v="122.672"/>
    <n v="54586.478000000003"/>
    <n v="54.586478"/>
    <x v="4"/>
  </r>
  <r>
    <n v="202503"/>
    <x v="55"/>
    <s v="2025"/>
    <s v="03"/>
    <s v="9002000"/>
    <x v="20"/>
    <x v="1"/>
    <n v="6340"/>
    <n v="19898533"/>
    <n v="6.34"/>
    <n v="19898.532999999999"/>
    <n v="19.898533"/>
    <x v="4"/>
  </r>
  <r>
    <n v="202503"/>
    <x v="55"/>
    <s v="2025"/>
    <s v="03"/>
    <s v="9002000"/>
    <x v="20"/>
    <x v="2"/>
    <n v="10795"/>
    <n v="34605920"/>
    <n v="10.795"/>
    <n v="34605.919999999998"/>
    <n v="34.605919999999998"/>
    <x v="4"/>
  </r>
  <r>
    <n v="202503"/>
    <x v="55"/>
    <s v="2025"/>
    <s v="03"/>
    <s v="9002000"/>
    <x v="20"/>
    <x v="3"/>
    <n v="53121"/>
    <n v="70626311"/>
    <n v="53.121000000000002"/>
    <n v="70626.311000000002"/>
    <n v="70.626311000000001"/>
    <x v="4"/>
  </r>
  <r>
    <n v="202503"/>
    <x v="55"/>
    <s v="2025"/>
    <s v="03"/>
    <s v="9002000"/>
    <x v="20"/>
    <x v="4"/>
    <n v="50536"/>
    <n v="67685307"/>
    <n v="50.536000000000001"/>
    <n v="67685.307000000001"/>
    <n v="67.685306999999995"/>
    <x v="4"/>
  </r>
  <r>
    <n v="202503"/>
    <x v="55"/>
    <s v="2025"/>
    <s v="03"/>
    <s v="9002000"/>
    <x v="20"/>
    <x v="5"/>
    <n v="119870"/>
    <n v="119949852"/>
    <n v="119.87"/>
    <n v="119949.852"/>
    <n v="119.94985200000001"/>
    <x v="4"/>
  </r>
  <r>
    <n v="202503"/>
    <x v="55"/>
    <s v="2025"/>
    <s v="03"/>
    <s v="9002000"/>
    <x v="20"/>
    <x v="6"/>
    <n v="47121"/>
    <n v="126137981"/>
    <n v="47.121000000000002"/>
    <n v="126137.981"/>
    <n v="126.137981"/>
    <x v="4"/>
  </r>
  <r>
    <n v="202503"/>
    <x v="55"/>
    <s v="2025"/>
    <s v="03"/>
    <n v="9007000"/>
    <x v="21"/>
    <x v="0"/>
    <n v="33043"/>
    <n v="13062585"/>
    <n v="33.042999999999999"/>
    <n v="13062.584999999999"/>
    <n v="13.062585"/>
    <x v="4"/>
  </r>
  <r>
    <n v="202503"/>
    <x v="55"/>
    <s v="2025"/>
    <s v="03"/>
    <n v="9007000"/>
    <x v="21"/>
    <x v="1"/>
    <n v="1309"/>
    <n v="3019843"/>
    <n v="1.3089999999999999"/>
    <n v="3019.8429999999998"/>
    <n v="3.0198429999999998"/>
    <x v="4"/>
  </r>
  <r>
    <n v="202503"/>
    <x v="55"/>
    <s v="2025"/>
    <s v="03"/>
    <n v="9007000"/>
    <x v="21"/>
    <x v="2"/>
    <n v="2454"/>
    <n v="6070920"/>
    <n v="2.4540000000000002"/>
    <n v="6070.92"/>
    <n v="6.0709200000000001"/>
    <x v="4"/>
  </r>
  <r>
    <n v="202503"/>
    <x v="55"/>
    <s v="2025"/>
    <s v="03"/>
    <n v="9007000"/>
    <x v="21"/>
    <x v="3"/>
    <n v="16353"/>
    <n v="18957967"/>
    <n v="16.353000000000002"/>
    <n v="18957.967000000001"/>
    <n v="18.957967"/>
    <x v="4"/>
  </r>
  <r>
    <n v="202503"/>
    <x v="55"/>
    <s v="2025"/>
    <s v="03"/>
    <n v="9007000"/>
    <x v="21"/>
    <x v="4"/>
    <n v="10864"/>
    <n v="15881730"/>
    <n v="10.864000000000001"/>
    <n v="15881.73"/>
    <n v="15.881729999999999"/>
    <x v="4"/>
  </r>
  <r>
    <n v="202503"/>
    <x v="55"/>
    <s v="2025"/>
    <s v="03"/>
    <n v="9007000"/>
    <x v="21"/>
    <x v="5"/>
    <n v="18396"/>
    <n v="19130848"/>
    <n v="18.396000000000001"/>
    <n v="19130.848000000002"/>
    <n v="19.130848"/>
    <x v="4"/>
  </r>
  <r>
    <n v="202503"/>
    <x v="55"/>
    <s v="2025"/>
    <s v="03"/>
    <n v="9007000"/>
    <x v="21"/>
    <x v="6"/>
    <n v="9072"/>
    <n v="25350082"/>
    <n v="9.0719999999999992"/>
    <n v="25350.081999999999"/>
    <n v="25.350082"/>
    <x v="4"/>
  </r>
  <r>
    <n v="202504"/>
    <x v="56"/>
    <s v="2025"/>
    <s v="04"/>
    <n v="63000000"/>
    <x v="0"/>
    <x v="0"/>
    <n v="15614628"/>
    <n v="8709594444"/>
    <n v="15614.628000000001"/>
    <n v="8709594.4440000001"/>
    <n v="8709.5944440000003"/>
    <x v="4"/>
  </r>
  <r>
    <n v="202504"/>
    <x v="56"/>
    <s v="2025"/>
    <s v="04"/>
    <n v="63000000"/>
    <x v="0"/>
    <x v="1"/>
    <n v="712090"/>
    <n v="2839720849"/>
    <n v="712.09"/>
    <n v="2839720.8489999999"/>
    <n v="2839.7208489999998"/>
    <x v="4"/>
  </r>
  <r>
    <n v="202504"/>
    <x v="56"/>
    <s v="2025"/>
    <s v="04"/>
    <n v="63000000"/>
    <x v="0"/>
    <x v="2"/>
    <n v="943112"/>
    <n v="4594803582"/>
    <n v="943.11199999999997"/>
    <n v="4594803.5820000004"/>
    <n v="4594.8035819999996"/>
    <x v="4"/>
  </r>
  <r>
    <n v="202504"/>
    <x v="56"/>
    <s v="2025"/>
    <s v="04"/>
    <n v="63000000"/>
    <x v="0"/>
    <x v="3"/>
    <n v="5708303"/>
    <n v="5987628910"/>
    <n v="5708.3029999999999"/>
    <n v="5987628.9100000001"/>
    <n v="5987.6289100000004"/>
    <x v="4"/>
  </r>
  <r>
    <n v="202504"/>
    <x v="56"/>
    <s v="2025"/>
    <s v="04"/>
    <n v="63000000"/>
    <x v="0"/>
    <x v="4"/>
    <n v="4581144"/>
    <n v="12099112584"/>
    <n v="4581.1440000000002"/>
    <n v="12099112.584000001"/>
    <n v="12099.112584"/>
    <x v="4"/>
  </r>
  <r>
    <n v="202504"/>
    <x v="56"/>
    <s v="2025"/>
    <s v="04"/>
    <n v="63000000"/>
    <x v="0"/>
    <x v="5"/>
    <n v="10213024"/>
    <n v="14434483270"/>
    <n v="10213.023999999999"/>
    <n v="14434483.27"/>
    <n v="14434.483270000001"/>
    <x v="4"/>
  </r>
  <r>
    <n v="202504"/>
    <x v="56"/>
    <s v="2025"/>
    <s v="04"/>
    <n v="63000000"/>
    <x v="0"/>
    <x v="6"/>
    <n v="4853543"/>
    <n v="15965097140"/>
    <n v="4853.5429999999997"/>
    <n v="15965097.140000001"/>
    <n v="15965.09714"/>
    <x v="4"/>
  </r>
  <r>
    <n v="202504"/>
    <x v="56"/>
    <s v="2025"/>
    <s v="04"/>
    <n v="65000000"/>
    <x v="1"/>
    <x v="0"/>
    <n v="18438506"/>
    <n v="8585795572"/>
    <n v="18438.506000000001"/>
    <n v="8585795.5720000006"/>
    <n v="8585.7955720000009"/>
    <x v="4"/>
  </r>
  <r>
    <n v="202504"/>
    <x v="56"/>
    <s v="2025"/>
    <s v="04"/>
    <n v="65000000"/>
    <x v="1"/>
    <x v="1"/>
    <n v="958421"/>
    <n v="2519649463"/>
    <n v="958.42100000000005"/>
    <n v="2519649.463"/>
    <n v="2519.6494630000002"/>
    <x v="4"/>
  </r>
  <r>
    <n v="202504"/>
    <x v="56"/>
    <s v="2025"/>
    <s v="04"/>
    <n v="65000000"/>
    <x v="1"/>
    <x v="2"/>
    <n v="1269222"/>
    <n v="4067827611"/>
    <n v="1269.222"/>
    <n v="4067827.611"/>
    <n v="4067.8276110000002"/>
    <x v="4"/>
  </r>
  <r>
    <n v="202504"/>
    <x v="56"/>
    <s v="2025"/>
    <s v="04"/>
    <n v="65000000"/>
    <x v="1"/>
    <x v="3"/>
    <n v="7184412"/>
    <n v="6679535274"/>
    <n v="7184.4120000000003"/>
    <n v="6679535.2740000002"/>
    <n v="6679.5352739999998"/>
    <x v="4"/>
  </r>
  <r>
    <n v="202504"/>
    <x v="56"/>
    <s v="2025"/>
    <s v="04"/>
    <n v="65000000"/>
    <x v="1"/>
    <x v="4"/>
    <n v="6008977"/>
    <n v="11909796484"/>
    <n v="6008.9769999999999"/>
    <n v="11909796.483999999"/>
    <n v="11909.796484"/>
    <x v="4"/>
  </r>
  <r>
    <n v="202504"/>
    <x v="56"/>
    <s v="2025"/>
    <s v="04"/>
    <n v="65000000"/>
    <x v="1"/>
    <x v="5"/>
    <n v="13595546"/>
    <n v="16073008103"/>
    <n v="13595.546"/>
    <n v="16073008.103"/>
    <n v="16073.008103"/>
    <x v="4"/>
  </r>
  <r>
    <n v="202504"/>
    <x v="56"/>
    <s v="2025"/>
    <s v="04"/>
    <n v="65000000"/>
    <x v="1"/>
    <x v="6"/>
    <n v="6713481"/>
    <n v="18952558655"/>
    <n v="6713.4809999999998"/>
    <n v="18952558.655000001"/>
    <n v="18952.558655000001"/>
    <x v="4"/>
  </r>
  <r>
    <n v="202504"/>
    <x v="56"/>
    <s v="2025"/>
    <s v="04"/>
    <n v="68000000"/>
    <x v="2"/>
    <x v="0"/>
    <n v="8510274"/>
    <n v="3834312221"/>
    <n v="8510.2739999999994"/>
    <n v="3834312.2209999999"/>
    <n v="3834.3122210000001"/>
    <x v="4"/>
  </r>
  <r>
    <n v="202504"/>
    <x v="56"/>
    <s v="2025"/>
    <s v="04"/>
    <n v="68000000"/>
    <x v="2"/>
    <x v="1"/>
    <n v="441975"/>
    <n v="1156197729"/>
    <n v="441.97500000000002"/>
    <n v="1156197.7290000001"/>
    <n v="1156.197729"/>
    <x v="4"/>
  </r>
  <r>
    <n v="202504"/>
    <x v="56"/>
    <s v="2025"/>
    <s v="04"/>
    <n v="68000000"/>
    <x v="2"/>
    <x v="2"/>
    <n v="618460"/>
    <n v="1946986043"/>
    <n v="618.46"/>
    <n v="1946986.0430000001"/>
    <n v="1946.9860430000001"/>
    <x v="4"/>
  </r>
  <r>
    <n v="202504"/>
    <x v="56"/>
    <s v="2025"/>
    <s v="04"/>
    <n v="68000000"/>
    <x v="2"/>
    <x v="3"/>
    <n v="3683746"/>
    <n v="3852666945"/>
    <n v="3683.7460000000001"/>
    <n v="3852666.9449999998"/>
    <n v="3852.6669449999999"/>
    <x v="4"/>
  </r>
  <r>
    <n v="202504"/>
    <x v="56"/>
    <s v="2025"/>
    <s v="04"/>
    <n v="68000000"/>
    <x v="2"/>
    <x v="4"/>
    <n v="2805255"/>
    <n v="5520487943"/>
    <n v="2805.2550000000001"/>
    <n v="5520487.943"/>
    <n v="5520.4879430000001"/>
    <x v="4"/>
  </r>
  <r>
    <n v="202504"/>
    <x v="56"/>
    <s v="2025"/>
    <s v="04"/>
    <n v="68000000"/>
    <x v="2"/>
    <x v="5"/>
    <n v="6035303"/>
    <n v="7800817619"/>
    <n v="6035.3029999999999"/>
    <n v="7800817.6189999999"/>
    <n v="7800.8176190000004"/>
    <x v="4"/>
  </r>
  <r>
    <n v="202504"/>
    <x v="56"/>
    <s v="2025"/>
    <s v="04"/>
    <n v="68000000"/>
    <x v="2"/>
    <x v="6"/>
    <n v="3250291"/>
    <n v="9258828179"/>
    <n v="3250.2910000000002"/>
    <n v="9258828.1789999995"/>
    <n v="9258.8281790000001"/>
    <x v="4"/>
  </r>
  <r>
    <n v="202504"/>
    <x v="56"/>
    <s v="2025"/>
    <s v="04"/>
    <n v="10004000"/>
    <x v="3"/>
    <x v="0"/>
    <n v="2492181"/>
    <n v="1171845556"/>
    <n v="2492.181"/>
    <n v="1171845.5560000001"/>
    <n v="1171.845556"/>
    <x v="4"/>
  </r>
  <r>
    <n v="202504"/>
    <x v="56"/>
    <s v="2025"/>
    <s v="04"/>
    <n v="10004000"/>
    <x v="3"/>
    <x v="1"/>
    <n v="119421"/>
    <n v="347401867"/>
    <n v="119.42100000000001"/>
    <n v="347401.86700000003"/>
    <n v="347.40186699999998"/>
    <x v="4"/>
  </r>
  <r>
    <n v="202504"/>
    <x v="56"/>
    <s v="2025"/>
    <s v="04"/>
    <n v="10004000"/>
    <x v="3"/>
    <x v="2"/>
    <n v="173133"/>
    <n v="611638446"/>
    <n v="173.13300000000001"/>
    <n v="611638.446"/>
    <n v="611.63844600000004"/>
    <x v="4"/>
  </r>
  <r>
    <n v="202504"/>
    <x v="56"/>
    <s v="2025"/>
    <s v="04"/>
    <n v="10004000"/>
    <x v="3"/>
    <x v="3"/>
    <n v="1024931"/>
    <n v="1177540994"/>
    <n v="1024.931"/>
    <n v="1177540.9939999999"/>
    <n v="1177.540994"/>
    <x v="4"/>
  </r>
  <r>
    <n v="202504"/>
    <x v="56"/>
    <s v="2025"/>
    <s v="04"/>
    <n v="10004000"/>
    <x v="3"/>
    <x v="4"/>
    <n v="781102"/>
    <n v="1685104977"/>
    <n v="781.10199999999998"/>
    <n v="1685104.977"/>
    <n v="1685.104977"/>
    <x v="4"/>
  </r>
  <r>
    <n v="202504"/>
    <x v="56"/>
    <s v="2025"/>
    <s v="04"/>
    <n v="10004000"/>
    <x v="3"/>
    <x v="5"/>
    <n v="1697245"/>
    <n v="2229807151"/>
    <n v="1697.2449999999999"/>
    <n v="2229807.1510000001"/>
    <n v="2229.807151"/>
    <x v="4"/>
  </r>
  <r>
    <n v="202504"/>
    <x v="56"/>
    <s v="2025"/>
    <s v="04"/>
    <n v="10004000"/>
    <x v="3"/>
    <x v="6"/>
    <n v="939857"/>
    <n v="2609850105"/>
    <n v="939.85699999999997"/>
    <n v="2609850.105"/>
    <n v="2609.850105"/>
    <x v="4"/>
  </r>
  <r>
    <n v="202504"/>
    <x v="56"/>
    <s v="2025"/>
    <s v="04"/>
    <n v="10018000"/>
    <x v="4"/>
    <x v="0"/>
    <n v="2322792"/>
    <n v="1089516704"/>
    <n v="2322.7919999999999"/>
    <n v="1089516.7039999999"/>
    <n v="1089.5167039999999"/>
    <x v="4"/>
  </r>
  <r>
    <n v="202504"/>
    <x v="56"/>
    <s v="2025"/>
    <s v="04"/>
    <n v="10018000"/>
    <x v="4"/>
    <x v="1"/>
    <n v="104108"/>
    <n v="325684554"/>
    <n v="104.108"/>
    <n v="325684.554"/>
    <n v="325.68455399999999"/>
    <x v="4"/>
  </r>
  <r>
    <n v="202504"/>
    <x v="56"/>
    <s v="2025"/>
    <s v="04"/>
    <n v="10018000"/>
    <x v="4"/>
    <x v="2"/>
    <n v="160241"/>
    <n v="557540866"/>
    <n v="160.24100000000001"/>
    <n v="557540.86600000004"/>
    <n v="557.54086600000005"/>
    <x v="4"/>
  </r>
  <r>
    <n v="202504"/>
    <x v="56"/>
    <s v="2025"/>
    <s v="04"/>
    <n v="10018000"/>
    <x v="4"/>
    <x v="3"/>
    <n v="867104"/>
    <n v="985696592"/>
    <n v="867.10400000000004"/>
    <n v="985696.59199999995"/>
    <n v="985.69659200000001"/>
    <x v="4"/>
  </r>
  <r>
    <n v="202504"/>
    <x v="56"/>
    <s v="2025"/>
    <s v="04"/>
    <n v="10018000"/>
    <x v="4"/>
    <x v="4"/>
    <n v="713979"/>
    <n v="1634150204"/>
    <n v="713.97900000000004"/>
    <n v="1634150.2039999999"/>
    <n v="1634.150204"/>
    <x v="4"/>
  </r>
  <r>
    <n v="202504"/>
    <x v="56"/>
    <s v="2025"/>
    <s v="04"/>
    <n v="10018000"/>
    <x v="4"/>
    <x v="5"/>
    <n v="1581423"/>
    <n v="2103984362"/>
    <n v="1581.423"/>
    <n v="2103984.3620000002"/>
    <n v="2103.9843620000001"/>
    <x v="4"/>
  </r>
  <r>
    <n v="202504"/>
    <x v="56"/>
    <s v="2025"/>
    <s v="04"/>
    <n v="10018000"/>
    <x v="4"/>
    <x v="6"/>
    <n v="839497"/>
    <n v="2454063102"/>
    <n v="839.49699999999996"/>
    <n v="2454063.102"/>
    <n v="2454.0631020000001"/>
    <x v="4"/>
  </r>
  <r>
    <n v="202504"/>
    <x v="56"/>
    <s v="2025"/>
    <s v="04"/>
    <n v="10005000"/>
    <x v="5"/>
    <x v="0"/>
    <n v="1248476"/>
    <n v="546057521"/>
    <n v="1248.4760000000001"/>
    <n v="546057.52099999995"/>
    <n v="546.05752099999995"/>
    <x v="4"/>
  </r>
  <r>
    <n v="202504"/>
    <x v="56"/>
    <s v="2025"/>
    <s v="04"/>
    <n v="10005000"/>
    <x v="5"/>
    <x v="1"/>
    <n v="72397"/>
    <n v="177260192"/>
    <n v="72.397000000000006"/>
    <n v="177260.19200000001"/>
    <n v="177.26019199999999"/>
    <x v="4"/>
  </r>
  <r>
    <n v="202504"/>
    <x v="56"/>
    <s v="2025"/>
    <s v="04"/>
    <n v="10005000"/>
    <x v="5"/>
    <x v="2"/>
    <n v="98012"/>
    <n v="307470476"/>
    <n v="98.012"/>
    <n v="307470.47600000002"/>
    <n v="307.47047600000002"/>
    <x v="4"/>
  </r>
  <r>
    <n v="202504"/>
    <x v="56"/>
    <s v="2025"/>
    <s v="04"/>
    <n v="10005000"/>
    <x v="5"/>
    <x v="3"/>
    <n v="656706"/>
    <n v="647472073"/>
    <n v="656.70600000000002"/>
    <n v="647472.07299999997"/>
    <n v="647.47207300000002"/>
    <x v="4"/>
  </r>
  <r>
    <n v="202504"/>
    <x v="56"/>
    <s v="2025"/>
    <s v="04"/>
    <n v="10005000"/>
    <x v="5"/>
    <x v="4"/>
    <n v="447173"/>
    <n v="792264351"/>
    <n v="447.173"/>
    <n v="792264.35100000002"/>
    <n v="792.26435100000003"/>
    <x v="4"/>
  </r>
  <r>
    <n v="202504"/>
    <x v="56"/>
    <s v="2025"/>
    <s v="04"/>
    <n v="10005000"/>
    <x v="5"/>
    <x v="5"/>
    <n v="904493"/>
    <n v="1077815852"/>
    <n v="904.49300000000005"/>
    <n v="1077815.852"/>
    <n v="1077.8158519999999"/>
    <x v="4"/>
  </r>
  <r>
    <n v="202504"/>
    <x v="56"/>
    <s v="2025"/>
    <s v="04"/>
    <n v="10005000"/>
    <x v="5"/>
    <x v="6"/>
    <n v="551094"/>
    <n v="1520669727"/>
    <n v="551.09400000000005"/>
    <n v="1520669.727"/>
    <n v="1520.669727"/>
    <x v="4"/>
  </r>
  <r>
    <n v="202504"/>
    <x v="56"/>
    <s v="2025"/>
    <s v="04"/>
    <n v="66000000"/>
    <x v="6"/>
    <x v="0"/>
    <n v="10902469"/>
    <n v="5304142906"/>
    <n v="10902.468999999999"/>
    <n v="5304142.9060000004"/>
    <n v="5304.142906"/>
    <x v="4"/>
  </r>
  <r>
    <n v="202504"/>
    <x v="56"/>
    <s v="2025"/>
    <s v="04"/>
    <n v="66000000"/>
    <x v="6"/>
    <x v="1"/>
    <n v="600663"/>
    <n v="1637021639"/>
    <n v="600.66300000000001"/>
    <n v="1637021.639"/>
    <n v="1637.0216390000001"/>
    <x v="4"/>
  </r>
  <r>
    <n v="202504"/>
    <x v="56"/>
    <s v="2025"/>
    <s v="04"/>
    <n v="66000000"/>
    <x v="6"/>
    <x v="2"/>
    <n v="815639"/>
    <n v="2622757687"/>
    <n v="815.63900000000001"/>
    <n v="2622757.6869999999"/>
    <n v="2622.7576869999998"/>
    <x v="4"/>
  </r>
  <r>
    <n v="202504"/>
    <x v="56"/>
    <s v="2025"/>
    <s v="04"/>
    <n v="66000000"/>
    <x v="6"/>
    <x v="3"/>
    <n v="4816911"/>
    <n v="4994373333"/>
    <n v="4816.9110000000001"/>
    <n v="4994373.3329999996"/>
    <n v="4994.3733329999995"/>
    <x v="4"/>
  </r>
  <r>
    <n v="202504"/>
    <x v="56"/>
    <s v="2025"/>
    <s v="04"/>
    <n v="66000000"/>
    <x v="6"/>
    <x v="4"/>
    <n v="3438806"/>
    <n v="7344089348"/>
    <n v="3438.806"/>
    <n v="7344089.3480000002"/>
    <n v="7344.0893480000004"/>
    <x v="4"/>
  </r>
  <r>
    <n v="202504"/>
    <x v="56"/>
    <s v="2025"/>
    <s v="04"/>
    <n v="66000000"/>
    <x v="6"/>
    <x v="5"/>
    <n v="7632664"/>
    <n v="9506998175"/>
    <n v="7632.6639999999998"/>
    <n v="9506998.1750000007"/>
    <n v="9506.9981750000006"/>
    <x v="4"/>
  </r>
  <r>
    <n v="202504"/>
    <x v="56"/>
    <s v="2025"/>
    <s v="04"/>
    <n v="66000000"/>
    <x v="6"/>
    <x v="6"/>
    <n v="4114788"/>
    <n v="12639699105"/>
    <n v="4114.7879999999996"/>
    <n v="12639699.105"/>
    <n v="12639.699105"/>
    <x v="4"/>
  </r>
  <r>
    <n v="202504"/>
    <x v="56"/>
    <s v="2025"/>
    <s v="04"/>
    <n v="10007000"/>
    <x v="7"/>
    <x v="0"/>
    <n v="2463230"/>
    <n v="1138437112"/>
    <n v="2463.23"/>
    <n v="1138437.112"/>
    <n v="1138.4371120000001"/>
    <x v="4"/>
  </r>
  <r>
    <n v="202504"/>
    <x v="56"/>
    <s v="2025"/>
    <s v="04"/>
    <n v="10007000"/>
    <x v="7"/>
    <x v="1"/>
    <n v="167977"/>
    <n v="393424692"/>
    <n v="167.977"/>
    <n v="393424.69199999998"/>
    <n v="393.42469199999999"/>
    <x v="4"/>
  </r>
  <r>
    <n v="202504"/>
    <x v="56"/>
    <s v="2025"/>
    <s v="04"/>
    <n v="10007000"/>
    <x v="7"/>
    <x v="2"/>
    <n v="207248"/>
    <n v="605532499"/>
    <n v="207.24799999999999"/>
    <n v="605532.49899999995"/>
    <n v="605.53249900000003"/>
    <x v="4"/>
  </r>
  <r>
    <n v="202504"/>
    <x v="56"/>
    <s v="2025"/>
    <s v="04"/>
    <n v="10007000"/>
    <x v="7"/>
    <x v="3"/>
    <n v="1336346"/>
    <n v="1415225093"/>
    <n v="1336.346"/>
    <n v="1415225.0930000001"/>
    <n v="1415.225093"/>
    <x v="4"/>
  </r>
  <r>
    <n v="202504"/>
    <x v="56"/>
    <s v="2025"/>
    <s v="04"/>
    <n v="10007000"/>
    <x v="7"/>
    <x v="4"/>
    <n v="862965"/>
    <n v="1612698450"/>
    <n v="862.96500000000003"/>
    <n v="1612698.45"/>
    <n v="1612.6984500000001"/>
    <x v="4"/>
  </r>
  <r>
    <n v="202504"/>
    <x v="56"/>
    <s v="2025"/>
    <s v="04"/>
    <n v="10007000"/>
    <x v="7"/>
    <x v="5"/>
    <n v="1842284"/>
    <n v="2133177099"/>
    <n v="1842.2840000000001"/>
    <n v="2133177.0989999999"/>
    <n v="2133.177099"/>
    <x v="4"/>
  </r>
  <r>
    <n v="202504"/>
    <x v="56"/>
    <s v="2025"/>
    <s v="04"/>
    <n v="10007000"/>
    <x v="7"/>
    <x v="6"/>
    <n v="1080785"/>
    <n v="3354526285"/>
    <n v="1080.7850000000001"/>
    <n v="3354526.2850000001"/>
    <n v="3354.5262849999999"/>
    <x v="4"/>
  </r>
  <r>
    <n v="202504"/>
    <x v="56"/>
    <s v="2025"/>
    <s v="04"/>
    <n v="10008000"/>
    <x v="8"/>
    <x v="0"/>
    <n v="806149"/>
    <n v="360590633"/>
    <n v="806.149"/>
    <n v="360590.63299999997"/>
    <n v="360.59063300000003"/>
    <x v="4"/>
  </r>
  <r>
    <n v="202504"/>
    <x v="56"/>
    <s v="2025"/>
    <s v="04"/>
    <n v="10008000"/>
    <x v="8"/>
    <x v="1"/>
    <n v="52314"/>
    <n v="122876139"/>
    <n v="52.314"/>
    <n v="122876.139"/>
    <n v="122.87613899999999"/>
    <x v="4"/>
  </r>
  <r>
    <n v="202504"/>
    <x v="56"/>
    <s v="2025"/>
    <s v="04"/>
    <n v="10008000"/>
    <x v="8"/>
    <x v="2"/>
    <n v="69428"/>
    <n v="204031571"/>
    <n v="69.427999999999997"/>
    <n v="204031.571"/>
    <n v="204.03157100000001"/>
    <x v="4"/>
  </r>
  <r>
    <n v="202504"/>
    <x v="56"/>
    <s v="2025"/>
    <s v="04"/>
    <n v="10008000"/>
    <x v="8"/>
    <x v="3"/>
    <n v="465379"/>
    <n v="480548758"/>
    <n v="465.37900000000002"/>
    <n v="480548.75799999997"/>
    <n v="480.54875800000002"/>
    <x v="4"/>
  </r>
  <r>
    <n v="202504"/>
    <x v="56"/>
    <s v="2025"/>
    <s v="04"/>
    <n v="10008000"/>
    <x v="8"/>
    <x v="4"/>
    <n v="306472"/>
    <n v="544188278"/>
    <n v="306.47199999999998"/>
    <n v="544188.27800000005"/>
    <n v="544.18827799999997"/>
    <x v="4"/>
  </r>
  <r>
    <n v="202504"/>
    <x v="56"/>
    <s v="2025"/>
    <s v="04"/>
    <n v="10008000"/>
    <x v="8"/>
    <x v="5"/>
    <n v="629271"/>
    <n v="717163363"/>
    <n v="629.27099999999996"/>
    <n v="717163.36300000001"/>
    <n v="717.163363"/>
    <x v="4"/>
  </r>
  <r>
    <n v="202504"/>
    <x v="56"/>
    <s v="2025"/>
    <s v="04"/>
    <n v="10008000"/>
    <x v="8"/>
    <x v="6"/>
    <n v="368838"/>
    <n v="1133576169"/>
    <n v="368.83800000000002"/>
    <n v="1133576.169"/>
    <n v="1133.5761689999999"/>
    <x v="4"/>
  </r>
  <r>
    <n v="202504"/>
    <x v="56"/>
    <s v="2025"/>
    <s v="04"/>
    <n v="10009000"/>
    <x v="9"/>
    <x v="0"/>
    <n v="1020005"/>
    <n v="443729468"/>
    <n v="1020.005"/>
    <n v="443729.46799999999"/>
    <n v="443.729468"/>
    <x v="4"/>
  </r>
  <r>
    <n v="202504"/>
    <x v="56"/>
    <s v="2025"/>
    <s v="04"/>
    <n v="10009000"/>
    <x v="9"/>
    <x v="1"/>
    <n v="73511"/>
    <n v="167440264"/>
    <n v="73.510999999999996"/>
    <n v="167440.264"/>
    <n v="167.44026400000001"/>
    <x v="4"/>
  </r>
  <r>
    <n v="202504"/>
    <x v="56"/>
    <s v="2025"/>
    <s v="04"/>
    <n v="10009000"/>
    <x v="9"/>
    <x v="2"/>
    <n v="89672"/>
    <n v="246030586"/>
    <n v="89.671999999999997"/>
    <n v="246030.58600000001"/>
    <n v="246.030586"/>
    <x v="4"/>
  </r>
  <r>
    <n v="202504"/>
    <x v="56"/>
    <s v="2025"/>
    <s v="04"/>
    <n v="10009000"/>
    <x v="9"/>
    <x v="3"/>
    <n v="631535"/>
    <n v="663006425"/>
    <n v="631.53499999999997"/>
    <n v="663006.42500000005"/>
    <n v="663.00642500000004"/>
    <x v="4"/>
  </r>
  <r>
    <n v="202504"/>
    <x v="56"/>
    <s v="2025"/>
    <s v="04"/>
    <n v="10009000"/>
    <x v="9"/>
    <x v="4"/>
    <n v="387182"/>
    <n v="651662007"/>
    <n v="387.18200000000002"/>
    <n v="651662.00699999998"/>
    <n v="651.66200700000002"/>
    <x v="4"/>
  </r>
  <r>
    <n v="202504"/>
    <x v="56"/>
    <s v="2025"/>
    <s v="04"/>
    <n v="10009000"/>
    <x v="9"/>
    <x v="5"/>
    <n v="778683"/>
    <n v="912641614"/>
    <n v="778.68299999999999"/>
    <n v="912641.61399999994"/>
    <n v="912.641614"/>
    <x v="4"/>
  </r>
  <r>
    <n v="202504"/>
    <x v="56"/>
    <s v="2025"/>
    <s v="04"/>
    <n v="10009000"/>
    <x v="9"/>
    <x v="6"/>
    <n v="449904"/>
    <n v="1416175916"/>
    <n v="449.904"/>
    <n v="1416175.916"/>
    <n v="1416.1759159999999"/>
    <x v="4"/>
  </r>
  <r>
    <n v="202504"/>
    <x v="56"/>
    <s v="2025"/>
    <s v="04"/>
    <n v="10010000"/>
    <x v="10"/>
    <x v="0"/>
    <n v="717832"/>
    <n v="309589711"/>
    <n v="717.83199999999999"/>
    <n v="309589.71100000001"/>
    <n v="309.58971100000002"/>
    <x v="4"/>
  </r>
  <r>
    <n v="202504"/>
    <x v="56"/>
    <s v="2025"/>
    <s v="04"/>
    <n v="10010000"/>
    <x v="10"/>
    <x v="1"/>
    <n v="50706"/>
    <n v="109900019"/>
    <n v="50.706000000000003"/>
    <n v="109900.019"/>
    <n v="109.900019"/>
    <x v="4"/>
  </r>
  <r>
    <n v="202504"/>
    <x v="56"/>
    <s v="2025"/>
    <s v="04"/>
    <n v="10010000"/>
    <x v="10"/>
    <x v="2"/>
    <n v="62775"/>
    <n v="169259174"/>
    <n v="62.774999999999999"/>
    <n v="169259.174"/>
    <n v="169.259174"/>
    <x v="4"/>
  </r>
  <r>
    <n v="202504"/>
    <x v="56"/>
    <s v="2025"/>
    <s v="04"/>
    <n v="10010000"/>
    <x v="10"/>
    <x v="3"/>
    <n v="460857"/>
    <n v="459589419"/>
    <n v="460.85700000000003"/>
    <n v="459589.41899999999"/>
    <n v="459.58941900000002"/>
    <x v="4"/>
  </r>
  <r>
    <n v="202504"/>
    <x v="56"/>
    <s v="2025"/>
    <s v="04"/>
    <n v="10010000"/>
    <x v="10"/>
    <x v="4"/>
    <n v="282120"/>
    <n v="444837748"/>
    <n v="282.12"/>
    <n v="444837.74800000002"/>
    <n v="444.83774799999998"/>
    <x v="4"/>
  </r>
  <r>
    <n v="202504"/>
    <x v="56"/>
    <s v="2025"/>
    <s v="04"/>
    <n v="10010000"/>
    <x v="10"/>
    <x v="5"/>
    <n v="585782"/>
    <n v="683535300"/>
    <n v="585.78200000000004"/>
    <n v="683535.3"/>
    <n v="683.53530000000001"/>
    <x v="4"/>
  </r>
  <r>
    <n v="202504"/>
    <x v="56"/>
    <s v="2025"/>
    <s v="04"/>
    <n v="10010000"/>
    <x v="10"/>
    <x v="6"/>
    <n v="328901"/>
    <n v="995106632"/>
    <n v="328.90100000000001"/>
    <n v="995106.63199999998"/>
    <n v="995.10663199999999"/>
    <x v="4"/>
  </r>
  <r>
    <n v="202504"/>
    <x v="56"/>
    <s v="2025"/>
    <s v="04"/>
    <n v="10020000"/>
    <x v="11"/>
    <x v="0"/>
    <n v="699607"/>
    <n v="311706249"/>
    <n v="699.60699999999997"/>
    <n v="311706.24900000001"/>
    <n v="311.70624900000001"/>
    <x v="4"/>
  </r>
  <r>
    <n v="202504"/>
    <x v="56"/>
    <s v="2025"/>
    <s v="04"/>
    <n v="10020000"/>
    <x v="11"/>
    <x v="1"/>
    <n v="44202"/>
    <n v="119083645"/>
    <n v="44.201999999999998"/>
    <n v="119083.645"/>
    <n v="119.083645"/>
    <x v="4"/>
  </r>
  <r>
    <n v="202504"/>
    <x v="56"/>
    <s v="2025"/>
    <s v="04"/>
    <n v="10020000"/>
    <x v="11"/>
    <x v="2"/>
    <n v="58983"/>
    <n v="193967667"/>
    <n v="58.982999999999997"/>
    <n v="193967.66699999999"/>
    <n v="193.96766700000001"/>
    <x v="4"/>
  </r>
  <r>
    <n v="202504"/>
    <x v="56"/>
    <s v="2025"/>
    <s v="04"/>
    <n v="10020000"/>
    <x v="11"/>
    <x v="3"/>
    <n v="349504"/>
    <n v="348296772"/>
    <n v="349.50400000000002"/>
    <n v="348296.772"/>
    <n v="348.29677199999998"/>
    <x v="4"/>
  </r>
  <r>
    <n v="202504"/>
    <x v="56"/>
    <s v="2025"/>
    <s v="04"/>
    <n v="10020000"/>
    <x v="11"/>
    <x v="4"/>
    <n v="237199"/>
    <n v="443047042"/>
    <n v="237.19900000000001"/>
    <n v="443047.04200000002"/>
    <n v="443.04704199999998"/>
    <x v="4"/>
  </r>
  <r>
    <n v="202504"/>
    <x v="56"/>
    <s v="2025"/>
    <s v="04"/>
    <n v="10020000"/>
    <x v="11"/>
    <x v="5"/>
    <n v="560381"/>
    <n v="713494966"/>
    <n v="560.38099999999997"/>
    <n v="713494.96600000001"/>
    <n v="713.49496599999998"/>
    <x v="4"/>
  </r>
  <r>
    <n v="202504"/>
    <x v="56"/>
    <s v="2025"/>
    <s v="04"/>
    <n v="10020000"/>
    <x v="11"/>
    <x v="6"/>
    <n v="286646"/>
    <n v="917341607"/>
    <n v="286.64600000000002"/>
    <n v="917341.60699999996"/>
    <n v="917.34160699999995"/>
    <x v="4"/>
  </r>
  <r>
    <n v="202504"/>
    <x v="56"/>
    <s v="2025"/>
    <s v="04"/>
    <n v="67000000"/>
    <x v="12"/>
    <x v="0"/>
    <n v="5218477"/>
    <n v="2345261344"/>
    <n v="5218.4769999999999"/>
    <n v="2345261.344"/>
    <n v="2345.261344"/>
    <x v="4"/>
  </r>
  <r>
    <n v="202504"/>
    <x v="56"/>
    <s v="2025"/>
    <s v="04"/>
    <n v="67000000"/>
    <x v="12"/>
    <x v="1"/>
    <n v="328321"/>
    <n v="790899532"/>
    <n v="328.32100000000003"/>
    <n v="790899.53200000001"/>
    <n v="790.89953200000002"/>
    <x v="4"/>
  </r>
  <r>
    <n v="202504"/>
    <x v="56"/>
    <s v="2025"/>
    <s v="04"/>
    <n v="67000000"/>
    <x v="12"/>
    <x v="2"/>
    <n v="480448"/>
    <n v="1501688227"/>
    <n v="480.44799999999998"/>
    <n v="1501688.227"/>
    <n v="1501.6882270000001"/>
    <x v="4"/>
  </r>
  <r>
    <n v="202504"/>
    <x v="56"/>
    <s v="2025"/>
    <s v="04"/>
    <n v="67000000"/>
    <x v="12"/>
    <x v="3"/>
    <n v="2639452"/>
    <n v="2619754498"/>
    <n v="2639.4520000000002"/>
    <n v="2619754.4980000001"/>
    <n v="2619.7544979999998"/>
    <x v="4"/>
  </r>
  <r>
    <n v="202504"/>
    <x v="56"/>
    <s v="2025"/>
    <s v="04"/>
    <n v="67000000"/>
    <x v="12"/>
    <x v="4"/>
    <n v="1822376"/>
    <n v="3611005529"/>
    <n v="1822.376"/>
    <n v="3611005.5290000001"/>
    <n v="3611.005529"/>
    <x v="4"/>
  </r>
  <r>
    <n v="202504"/>
    <x v="56"/>
    <s v="2025"/>
    <s v="04"/>
    <n v="67000000"/>
    <x v="12"/>
    <x v="5"/>
    <n v="4108777"/>
    <n v="5312803532"/>
    <n v="4108.777"/>
    <n v="5312803.5319999997"/>
    <n v="5312.8035319999999"/>
    <x v="4"/>
  </r>
  <r>
    <n v="202504"/>
    <x v="56"/>
    <s v="2025"/>
    <s v="04"/>
    <n v="67000000"/>
    <x v="12"/>
    <x v="6"/>
    <n v="2270589"/>
    <n v="6571054449"/>
    <n v="2270.5889999999999"/>
    <n v="6571054.449"/>
    <n v="6571.0544490000002"/>
    <x v="4"/>
  </r>
  <r>
    <n v="202504"/>
    <x v="56"/>
    <s v="2025"/>
    <s v="04"/>
    <n v="64000000"/>
    <x v="13"/>
    <x v="0"/>
    <n v="8114429"/>
    <n v="3894267712"/>
    <n v="8114.4290000000001"/>
    <n v="3894267.7119999998"/>
    <n v="3894.2677119999998"/>
    <x v="4"/>
  </r>
  <r>
    <n v="202504"/>
    <x v="56"/>
    <s v="2025"/>
    <s v="04"/>
    <n v="64000000"/>
    <x v="13"/>
    <x v="1"/>
    <n v="455328"/>
    <n v="1108691834"/>
    <n v="455.32799999999997"/>
    <n v="1108691.834"/>
    <n v="1108.691834"/>
    <x v="4"/>
  </r>
  <r>
    <n v="202504"/>
    <x v="56"/>
    <s v="2025"/>
    <s v="04"/>
    <n v="64000000"/>
    <x v="13"/>
    <x v="2"/>
    <n v="701915"/>
    <n v="2177926269"/>
    <n v="701.91499999999996"/>
    <n v="2177926.2689999999"/>
    <n v="2177.926269"/>
    <x v="4"/>
  </r>
  <r>
    <n v="202504"/>
    <x v="56"/>
    <s v="2025"/>
    <s v="04"/>
    <n v="64000000"/>
    <x v="13"/>
    <x v="3"/>
    <n v="3993457"/>
    <n v="3885635348"/>
    <n v="3993.4569999999999"/>
    <n v="3885635.3480000002"/>
    <n v="3885.6353479999998"/>
    <x v="4"/>
  </r>
  <r>
    <n v="202504"/>
    <x v="56"/>
    <s v="2025"/>
    <s v="04"/>
    <n v="64000000"/>
    <x v="13"/>
    <x v="4"/>
    <n v="2824482"/>
    <n v="5443779750"/>
    <n v="2824.482"/>
    <n v="5443779.75"/>
    <n v="5443.7797499999997"/>
    <x v="4"/>
  </r>
  <r>
    <n v="202504"/>
    <x v="56"/>
    <s v="2025"/>
    <s v="04"/>
    <n v="64000000"/>
    <x v="13"/>
    <x v="5"/>
    <n v="6528767"/>
    <n v="8322545029"/>
    <n v="6528.7669999999998"/>
    <n v="8322545.0290000001"/>
    <n v="8322.5450290000008"/>
    <x v="4"/>
  </r>
  <r>
    <n v="202504"/>
    <x v="56"/>
    <s v="2025"/>
    <s v="04"/>
    <n v="64000000"/>
    <x v="13"/>
    <x v="6"/>
    <n v="3329792"/>
    <n v="10090052851"/>
    <n v="3329.7919999999999"/>
    <n v="10090052.851"/>
    <n v="10090.052851"/>
    <x v="4"/>
  </r>
  <r>
    <n v="202504"/>
    <x v="56"/>
    <s v="2025"/>
    <s v="04"/>
    <n v="10013000"/>
    <x v="14"/>
    <x v="0"/>
    <n v="1225230"/>
    <n v="558217966"/>
    <n v="1225.23"/>
    <n v="558217.96600000001"/>
    <n v="558.21796600000005"/>
    <x v="4"/>
  </r>
  <r>
    <n v="202504"/>
    <x v="56"/>
    <s v="2025"/>
    <s v="04"/>
    <n v="10013000"/>
    <x v="14"/>
    <x v="1"/>
    <n v="81636"/>
    <n v="174672801"/>
    <n v="81.635999999999996"/>
    <n v="174672.80100000001"/>
    <n v="174.67280099999999"/>
    <x v="4"/>
  </r>
  <r>
    <n v="202504"/>
    <x v="56"/>
    <s v="2025"/>
    <s v="04"/>
    <n v="10013000"/>
    <x v="14"/>
    <x v="2"/>
    <n v="119160"/>
    <n v="336907911"/>
    <n v="119.16"/>
    <n v="336907.91100000002"/>
    <n v="336.90791100000001"/>
    <x v="4"/>
  </r>
  <r>
    <n v="202504"/>
    <x v="56"/>
    <s v="2025"/>
    <s v="04"/>
    <n v="10013000"/>
    <x v="14"/>
    <x v="3"/>
    <n v="772344"/>
    <n v="767671219"/>
    <n v="772.34400000000005"/>
    <n v="767671.21900000004"/>
    <n v="767.67121899999995"/>
    <x v="4"/>
  </r>
  <r>
    <n v="202504"/>
    <x v="56"/>
    <s v="2025"/>
    <s v="04"/>
    <n v="10013000"/>
    <x v="14"/>
    <x v="4"/>
    <n v="500631"/>
    <n v="826522140"/>
    <n v="500.63099999999997"/>
    <n v="826522.14"/>
    <n v="826.52214000000004"/>
    <x v="4"/>
  </r>
  <r>
    <n v="202504"/>
    <x v="56"/>
    <s v="2025"/>
    <s v="04"/>
    <n v="10013000"/>
    <x v="14"/>
    <x v="5"/>
    <n v="1042256"/>
    <n v="1281502645"/>
    <n v="1042.2560000000001"/>
    <n v="1281502.645"/>
    <n v="1281.502645"/>
    <x v="4"/>
  </r>
  <r>
    <n v="202504"/>
    <x v="56"/>
    <s v="2025"/>
    <s v="04"/>
    <n v="10013000"/>
    <x v="14"/>
    <x v="6"/>
    <n v="612587"/>
    <n v="1965920593"/>
    <n v="612.58699999999999"/>
    <n v="1965920.5930000001"/>
    <n v="1965.9205930000001"/>
    <x v="4"/>
  </r>
  <r>
    <n v="202504"/>
    <x v="56"/>
    <s v="2025"/>
    <s v="04"/>
    <n v="10017000"/>
    <x v="15"/>
    <x v="0"/>
    <n v="1106858"/>
    <n v="496382367"/>
    <n v="1106.8579999999999"/>
    <n v="496382.36700000003"/>
    <n v="496.38236699999999"/>
    <x v="4"/>
  </r>
  <r>
    <n v="202504"/>
    <x v="56"/>
    <s v="2025"/>
    <s v="04"/>
    <n v="10017000"/>
    <x v="15"/>
    <x v="1"/>
    <n v="64351"/>
    <n v="167149583"/>
    <n v="64.350999999999999"/>
    <n v="167149.58300000001"/>
    <n v="167.14958300000001"/>
    <x v="4"/>
  </r>
  <r>
    <n v="202504"/>
    <x v="56"/>
    <s v="2025"/>
    <s v="04"/>
    <n v="10017000"/>
    <x v="15"/>
    <x v="2"/>
    <n v="79038"/>
    <n v="284486922"/>
    <n v="79.037999999999997"/>
    <n v="284486.92200000002"/>
    <n v="284.48692199999999"/>
    <x v="4"/>
  </r>
  <r>
    <n v="202504"/>
    <x v="56"/>
    <s v="2025"/>
    <s v="04"/>
    <n v="10017000"/>
    <x v="15"/>
    <x v="3"/>
    <n v="523069"/>
    <n v="471043815"/>
    <n v="523.06899999999996"/>
    <n v="471043.815"/>
    <n v="471.043815"/>
    <x v="4"/>
  </r>
  <r>
    <n v="202504"/>
    <x v="56"/>
    <s v="2025"/>
    <s v="04"/>
    <n v="10017000"/>
    <x v="15"/>
    <x v="4"/>
    <n v="404933"/>
    <n v="716371783"/>
    <n v="404.93299999999999"/>
    <n v="716371.78300000005"/>
    <n v="716.37178300000005"/>
    <x v="4"/>
  </r>
  <r>
    <n v="202504"/>
    <x v="56"/>
    <s v="2025"/>
    <s v="04"/>
    <n v="10017000"/>
    <x v="15"/>
    <x v="5"/>
    <n v="876835"/>
    <n v="965053945"/>
    <n v="876.83500000000004"/>
    <n v="965053.94499999995"/>
    <n v="965.053945"/>
    <x v="4"/>
  </r>
  <r>
    <n v="202504"/>
    <x v="56"/>
    <s v="2025"/>
    <s v="04"/>
    <n v="10017000"/>
    <x v="15"/>
    <x v="6"/>
    <n v="486931"/>
    <n v="1246796516"/>
    <n v="486.93099999999998"/>
    <n v="1246796.5160000001"/>
    <n v="1246.7965160000001"/>
    <x v="4"/>
  </r>
  <r>
    <n v="202504"/>
    <x v="56"/>
    <s v="2025"/>
    <s v="04"/>
    <n v="10002000"/>
    <x v="16"/>
    <x v="0"/>
    <n v="958061"/>
    <n v="415497671"/>
    <n v="958.06100000000004"/>
    <n v="415497.67099999997"/>
    <n v="415.49767100000003"/>
    <x v="4"/>
  </r>
  <r>
    <n v="202504"/>
    <x v="56"/>
    <s v="2025"/>
    <s v="04"/>
    <n v="10002000"/>
    <x v="16"/>
    <x v="1"/>
    <n v="60350"/>
    <n v="144777056"/>
    <n v="60.35"/>
    <n v="144777.05600000001"/>
    <n v="144.77705599999999"/>
    <x v="4"/>
  </r>
  <r>
    <n v="202504"/>
    <x v="56"/>
    <s v="2025"/>
    <s v="04"/>
    <n v="10002000"/>
    <x v="16"/>
    <x v="2"/>
    <n v="85130"/>
    <n v="253134928"/>
    <n v="85.13"/>
    <n v="253134.92800000001"/>
    <n v="253.134928"/>
    <x v="4"/>
  </r>
  <r>
    <n v="202504"/>
    <x v="56"/>
    <s v="2025"/>
    <s v="04"/>
    <n v="10002000"/>
    <x v="16"/>
    <x v="3"/>
    <n v="480282"/>
    <n v="460018340"/>
    <n v="480.28199999999998"/>
    <n v="460018.34"/>
    <n v="460.01834000000002"/>
    <x v="4"/>
  </r>
  <r>
    <n v="202504"/>
    <x v="56"/>
    <s v="2025"/>
    <s v="04"/>
    <n v="10002000"/>
    <x v="16"/>
    <x v="4"/>
    <n v="353830"/>
    <n v="627192751"/>
    <n v="353.83"/>
    <n v="627192.75100000005"/>
    <n v="627.19275100000004"/>
    <x v="4"/>
  </r>
  <r>
    <n v="202504"/>
    <x v="56"/>
    <s v="2025"/>
    <s v="04"/>
    <n v="10002000"/>
    <x v="16"/>
    <x v="5"/>
    <n v="782299"/>
    <n v="854883329"/>
    <n v="782.29899999999998"/>
    <n v="854883.32900000003"/>
    <n v="854.883329"/>
    <x v="4"/>
  </r>
  <r>
    <n v="202504"/>
    <x v="56"/>
    <s v="2025"/>
    <s v="04"/>
    <n v="10002000"/>
    <x v="16"/>
    <x v="6"/>
    <n v="408542"/>
    <n v="1223386604"/>
    <n v="408.54199999999997"/>
    <n v="1223386.6040000001"/>
    <n v="1223.386604"/>
    <x v="4"/>
  </r>
  <r>
    <n v="202504"/>
    <x v="56"/>
    <s v="2025"/>
    <s v="04"/>
    <n v="10015000"/>
    <x v="17"/>
    <x v="0"/>
    <n v="596601"/>
    <n v="326648966"/>
    <n v="596.601"/>
    <n v="326648.96600000001"/>
    <n v="326.64896599999997"/>
    <x v="4"/>
  </r>
  <r>
    <n v="202504"/>
    <x v="56"/>
    <s v="2025"/>
    <s v="04"/>
    <n v="10015000"/>
    <x v="17"/>
    <x v="1"/>
    <n v="34707"/>
    <n v="79910844"/>
    <n v="34.707000000000001"/>
    <n v="79910.843999999997"/>
    <n v="79.910843999999997"/>
    <x v="4"/>
  </r>
  <r>
    <n v="202504"/>
    <x v="56"/>
    <s v="2025"/>
    <s v="04"/>
    <n v="10015000"/>
    <x v="17"/>
    <x v="2"/>
    <n v="51328"/>
    <n v="181509702"/>
    <n v="51.328000000000003"/>
    <n v="181509.70199999999"/>
    <n v="181.509702"/>
    <x v="4"/>
  </r>
  <r>
    <n v="202504"/>
    <x v="56"/>
    <s v="2025"/>
    <s v="04"/>
    <n v="10015000"/>
    <x v="17"/>
    <x v="3"/>
    <n v="321576"/>
    <n v="297147226"/>
    <n v="321.57600000000002"/>
    <n v="297147.22600000002"/>
    <n v="297.14722599999999"/>
    <x v="4"/>
  </r>
  <r>
    <n v="202504"/>
    <x v="56"/>
    <s v="2025"/>
    <s v="04"/>
    <n v="10015000"/>
    <x v="17"/>
    <x v="4"/>
    <n v="244919"/>
    <n v="382344192"/>
    <n v="244.91900000000001"/>
    <n v="382344.19199999998"/>
    <n v="382.34419200000002"/>
    <x v="4"/>
  </r>
  <r>
    <n v="202504"/>
    <x v="56"/>
    <s v="2025"/>
    <s v="04"/>
    <n v="10015000"/>
    <x v="17"/>
    <x v="5"/>
    <n v="490388"/>
    <n v="549181326"/>
    <n v="490.38799999999998"/>
    <n v="549181.326"/>
    <n v="549.18132600000001"/>
    <x v="4"/>
  </r>
  <r>
    <n v="202504"/>
    <x v="56"/>
    <s v="2025"/>
    <s v="04"/>
    <n v="10015000"/>
    <x v="17"/>
    <x v="6"/>
    <n v="255924"/>
    <n v="753509713"/>
    <n v="255.92400000000001"/>
    <n v="753509.71299999999"/>
    <n v="753.50971300000003"/>
    <x v="4"/>
  </r>
  <r>
    <n v="202504"/>
    <x v="56"/>
    <s v="2025"/>
    <s v="04"/>
    <n v="10014000"/>
    <x v="18"/>
    <x v="0"/>
    <n v="323007"/>
    <n v="139798443"/>
    <n v="323.00700000000001"/>
    <n v="139798.443"/>
    <n v="139.79844299999999"/>
    <x v="4"/>
  </r>
  <r>
    <n v="202504"/>
    <x v="56"/>
    <s v="2025"/>
    <s v="04"/>
    <n v="10014000"/>
    <x v="18"/>
    <x v="1"/>
    <n v="20703"/>
    <n v="45316637"/>
    <n v="20.702999999999999"/>
    <n v="45316.637000000002"/>
    <n v="45.316637"/>
    <x v="4"/>
  </r>
  <r>
    <n v="202504"/>
    <x v="56"/>
    <s v="2025"/>
    <s v="04"/>
    <n v="10014000"/>
    <x v="18"/>
    <x v="2"/>
    <n v="29747"/>
    <n v="93011784"/>
    <n v="29.747"/>
    <n v="93011.784"/>
    <n v="93.011784000000006"/>
    <x v="4"/>
  </r>
  <r>
    <n v="202504"/>
    <x v="56"/>
    <s v="2025"/>
    <s v="04"/>
    <n v="10014000"/>
    <x v="18"/>
    <x v="3"/>
    <n v="188364"/>
    <n v="157974281"/>
    <n v="188.364"/>
    <n v="157974.28099999999"/>
    <n v="157.97428099999999"/>
    <x v="4"/>
  </r>
  <r>
    <n v="202504"/>
    <x v="56"/>
    <s v="2025"/>
    <s v="04"/>
    <n v="10014000"/>
    <x v="18"/>
    <x v="4"/>
    <n v="127025"/>
    <n v="189900575"/>
    <n v="127.02500000000001"/>
    <n v="189900.57500000001"/>
    <n v="189.900575"/>
    <x v="4"/>
  </r>
  <r>
    <n v="202504"/>
    <x v="56"/>
    <s v="2025"/>
    <s v="04"/>
    <n v="10014000"/>
    <x v="18"/>
    <x v="5"/>
    <n v="248938"/>
    <n v="270362848"/>
    <n v="248.93799999999999"/>
    <n v="270362.848"/>
    <n v="270.36284799999999"/>
    <x v="4"/>
  </r>
  <r>
    <n v="202504"/>
    <x v="56"/>
    <s v="2025"/>
    <s v="04"/>
    <n v="10014000"/>
    <x v="18"/>
    <x v="6"/>
    <n v="127028"/>
    <n v="393241634"/>
    <n v="127.02800000000001"/>
    <n v="393241.63400000002"/>
    <n v="393.24163399999998"/>
    <x v="4"/>
  </r>
  <r>
    <n v="202504"/>
    <x v="56"/>
    <s v="2025"/>
    <s v="04"/>
    <n v="10016000"/>
    <x v="19"/>
    <x v="0"/>
    <n v="179713"/>
    <n v="71669566"/>
    <n v="179.71299999999999"/>
    <n v="71669.566000000006"/>
    <n v="71.669566000000003"/>
    <x v="4"/>
  </r>
  <r>
    <n v="202504"/>
    <x v="56"/>
    <s v="2025"/>
    <s v="04"/>
    <n v="10016000"/>
    <x v="19"/>
    <x v="1"/>
    <n v="10447"/>
    <n v="26938162"/>
    <n v="10.446999999999999"/>
    <n v="26938.162"/>
    <n v="26.938161999999998"/>
    <x v="4"/>
  </r>
  <r>
    <n v="202504"/>
    <x v="56"/>
    <s v="2025"/>
    <s v="04"/>
    <n v="10016000"/>
    <x v="19"/>
    <x v="2"/>
    <n v="15167"/>
    <n v="52565680"/>
    <n v="15.167"/>
    <n v="52565.68"/>
    <n v="52.56568"/>
    <x v="4"/>
  </r>
  <r>
    <n v="202504"/>
    <x v="56"/>
    <s v="2025"/>
    <s v="04"/>
    <n v="10016000"/>
    <x v="19"/>
    <x v="3"/>
    <n v="88980"/>
    <n v="106772029"/>
    <n v="88.98"/>
    <n v="106772.02899999999"/>
    <n v="106.772029"/>
    <x v="4"/>
  </r>
  <r>
    <n v="202504"/>
    <x v="56"/>
    <s v="2025"/>
    <s v="04"/>
    <n v="10016000"/>
    <x v="19"/>
    <x v="4"/>
    <n v="68222"/>
    <n v="92216455"/>
    <n v="68.221999999999994"/>
    <n v="92216.455000000002"/>
    <n v="92.216454999999996"/>
    <x v="4"/>
  </r>
  <r>
    <n v="202504"/>
    <x v="56"/>
    <s v="2025"/>
    <s v="04"/>
    <n v="10016000"/>
    <x v="19"/>
    <x v="5"/>
    <n v="134757"/>
    <n v="137502156"/>
    <n v="134.75700000000001"/>
    <n v="137502.15599999999"/>
    <n v="137.50215600000001"/>
    <x v="4"/>
  </r>
  <r>
    <n v="202504"/>
    <x v="56"/>
    <s v="2025"/>
    <s v="04"/>
    <n v="10016000"/>
    <x v="19"/>
    <x v="6"/>
    <n v="56897"/>
    <n v="159759798"/>
    <n v="56.896999999999998"/>
    <n v="159759.79800000001"/>
    <n v="159.75979799999999"/>
    <x v="4"/>
  </r>
  <r>
    <n v="202504"/>
    <x v="56"/>
    <s v="2025"/>
    <s v="04"/>
    <s v="9002000"/>
    <x v="20"/>
    <x v="0"/>
    <n v="120599"/>
    <n v="81315064"/>
    <n v="120.599"/>
    <n v="81315.063999999998"/>
    <n v="81.315064000000007"/>
    <x v="4"/>
  </r>
  <r>
    <n v="202504"/>
    <x v="56"/>
    <s v="2025"/>
    <s v="04"/>
    <s v="9002000"/>
    <x v="20"/>
    <x v="1"/>
    <n v="6377"/>
    <n v="15912151"/>
    <n v="6.3769999999999998"/>
    <n v="15912.151"/>
    <n v="15.912151"/>
    <x v="4"/>
  </r>
  <r>
    <n v="202504"/>
    <x v="56"/>
    <s v="2025"/>
    <s v="04"/>
    <s v="9002000"/>
    <x v="20"/>
    <x v="2"/>
    <n v="10085"/>
    <n v="38878932"/>
    <n v="10.085000000000001"/>
    <n v="38878.932000000001"/>
    <n v="38.878931999999999"/>
    <x v="4"/>
  </r>
  <r>
    <n v="202504"/>
    <x v="56"/>
    <s v="2025"/>
    <s v="04"/>
    <s v="9002000"/>
    <x v="20"/>
    <x v="3"/>
    <n v="51260"/>
    <n v="64958790"/>
    <n v="51.26"/>
    <n v="64958.79"/>
    <n v="64.958789999999993"/>
    <x v="4"/>
  </r>
  <r>
    <n v="202504"/>
    <x v="56"/>
    <s v="2025"/>
    <s v="04"/>
    <s v="9002000"/>
    <x v="20"/>
    <x v="4"/>
    <n v="49433"/>
    <n v="63483792"/>
    <n v="49.433"/>
    <n v="63483.792000000001"/>
    <n v="63.483792000000001"/>
    <x v="4"/>
  </r>
  <r>
    <n v="202504"/>
    <x v="56"/>
    <s v="2025"/>
    <s v="04"/>
    <s v="9002000"/>
    <x v="20"/>
    <x v="5"/>
    <n v="118122"/>
    <n v="119030115"/>
    <n v="118.122"/>
    <n v="119030.11500000001"/>
    <n v="119.030115"/>
    <x v="4"/>
  </r>
  <r>
    <n v="202504"/>
    <x v="56"/>
    <s v="2025"/>
    <s v="04"/>
    <s v="9002000"/>
    <x v="20"/>
    <x v="6"/>
    <n v="45241"/>
    <n v="122875031"/>
    <n v="45.241"/>
    <n v="122875.031"/>
    <n v="122.87503100000001"/>
    <x v="4"/>
  </r>
  <r>
    <n v="202504"/>
    <x v="56"/>
    <s v="2025"/>
    <s v="04"/>
    <n v="9007000"/>
    <x v="21"/>
    <x v="0"/>
    <n v="33191"/>
    <n v="18038266"/>
    <n v="33.191000000000003"/>
    <n v="18038.266"/>
    <n v="18.038266"/>
    <x v="4"/>
  </r>
  <r>
    <n v="202504"/>
    <x v="56"/>
    <s v="2025"/>
    <s v="04"/>
    <n v="9007000"/>
    <x v="21"/>
    <x v="1"/>
    <n v="1346"/>
    <n v="3028298"/>
    <n v="1.3460000000000001"/>
    <n v="3028.2979999999998"/>
    <n v="3.0282979999999999"/>
    <x v="4"/>
  </r>
  <r>
    <n v="202504"/>
    <x v="56"/>
    <s v="2025"/>
    <s v="04"/>
    <n v="9007000"/>
    <x v="21"/>
    <x v="2"/>
    <n v="2271"/>
    <n v="4911054"/>
    <n v="2.2709999999999999"/>
    <n v="4911.0540000000001"/>
    <n v="4.911054"/>
    <x v="4"/>
  </r>
  <r>
    <n v="202504"/>
    <x v="56"/>
    <s v="2025"/>
    <s v="04"/>
    <n v="9007000"/>
    <x v="21"/>
    <x v="3"/>
    <n v="15461"/>
    <n v="16067016"/>
    <n v="15.461"/>
    <n v="16067.016"/>
    <n v="16.067015999999999"/>
    <x v="4"/>
  </r>
  <r>
    <n v="202504"/>
    <x v="56"/>
    <s v="2025"/>
    <s v="04"/>
    <n v="9007000"/>
    <x v="21"/>
    <x v="4"/>
    <n v="11092"/>
    <n v="15086786"/>
    <n v="11.092000000000001"/>
    <n v="15086.786"/>
    <n v="15.086786"/>
    <x v="4"/>
  </r>
  <r>
    <n v="202504"/>
    <x v="56"/>
    <s v="2025"/>
    <s v="04"/>
    <n v="9007000"/>
    <x v="21"/>
    <x v="5"/>
    <n v="18255"/>
    <n v="18705393"/>
    <n v="18.254999999999999"/>
    <n v="18705.393"/>
    <n v="18.705393000000001"/>
    <x v="4"/>
  </r>
  <r>
    <n v="202504"/>
    <x v="56"/>
    <s v="2025"/>
    <s v="04"/>
    <n v="9007000"/>
    <x v="21"/>
    <x v="6"/>
    <n v="9094"/>
    <n v="26510537"/>
    <n v="9.0939999999999994"/>
    <n v="26510.537"/>
    <n v="26.510536999999999"/>
    <x v="4"/>
  </r>
  <r>
    <n v="202505"/>
    <x v="57"/>
    <s v="2025"/>
    <s v="05"/>
    <n v="63000000"/>
    <x v="0"/>
    <x v="0"/>
    <n v="16434543"/>
    <n v="9404133879"/>
    <n v="16434.543000000001"/>
    <n v="9404133.8790000007"/>
    <n v="9404.1338790000009"/>
    <x v="4"/>
  </r>
  <r>
    <n v="202505"/>
    <x v="57"/>
    <s v="2025"/>
    <s v="05"/>
    <n v="63000000"/>
    <x v="0"/>
    <x v="1"/>
    <n v="798458"/>
    <n v="2972781842"/>
    <n v="798.45799999999997"/>
    <n v="2972781.8420000002"/>
    <n v="2972.7818419999999"/>
    <x v="4"/>
  </r>
  <r>
    <n v="202505"/>
    <x v="57"/>
    <s v="2025"/>
    <s v="05"/>
    <n v="63000000"/>
    <x v="0"/>
    <x v="2"/>
    <n v="983680"/>
    <n v="4436854591"/>
    <n v="983.68"/>
    <n v="4436854.591"/>
    <n v="4436.8545910000003"/>
    <x v="4"/>
  </r>
  <r>
    <n v="202505"/>
    <x v="57"/>
    <s v="2025"/>
    <s v="05"/>
    <n v="63000000"/>
    <x v="0"/>
    <x v="3"/>
    <n v="6048319"/>
    <n v="6234326408"/>
    <n v="6048.3190000000004"/>
    <n v="6234326.4079999998"/>
    <n v="6234.3264079999999"/>
    <x v="4"/>
  </r>
  <r>
    <n v="202505"/>
    <x v="57"/>
    <s v="2025"/>
    <s v="05"/>
    <n v="63000000"/>
    <x v="0"/>
    <x v="4"/>
    <n v="4803789"/>
    <n v="12765936325"/>
    <n v="4803.7889999999998"/>
    <n v="12765936.324999999"/>
    <n v="12765.936325000001"/>
    <x v="4"/>
  </r>
  <r>
    <n v="202505"/>
    <x v="57"/>
    <s v="2025"/>
    <s v="05"/>
    <n v="63000000"/>
    <x v="0"/>
    <x v="5"/>
    <n v="10959416"/>
    <n v="14634938234"/>
    <n v="10959.415999999999"/>
    <n v="14634938.233999999"/>
    <n v="14634.938233999999"/>
    <x v="4"/>
  </r>
  <r>
    <n v="202505"/>
    <x v="57"/>
    <s v="2025"/>
    <s v="05"/>
    <n v="63000000"/>
    <x v="0"/>
    <x v="6"/>
    <n v="5139492"/>
    <n v="27319179609"/>
    <n v="5139.4920000000002"/>
    <n v="27319179.609000001"/>
    <n v="27319.179608999999"/>
    <x v="4"/>
  </r>
  <r>
    <n v="202505"/>
    <x v="57"/>
    <s v="2025"/>
    <s v="05"/>
    <n v="65000000"/>
    <x v="1"/>
    <x v="0"/>
    <n v="19496302"/>
    <n v="9284571070"/>
    <n v="19496.302"/>
    <n v="9284571.0700000003"/>
    <n v="9284.57107"/>
    <x v="4"/>
  </r>
  <r>
    <n v="202505"/>
    <x v="57"/>
    <s v="2025"/>
    <s v="05"/>
    <n v="65000000"/>
    <x v="1"/>
    <x v="1"/>
    <n v="1070114"/>
    <n v="2735805010"/>
    <n v="1070.114"/>
    <n v="2735805.01"/>
    <n v="2735.80501"/>
    <x v="4"/>
  </r>
  <r>
    <n v="202505"/>
    <x v="57"/>
    <s v="2025"/>
    <s v="05"/>
    <n v="65000000"/>
    <x v="1"/>
    <x v="2"/>
    <n v="1325362"/>
    <n v="4154313112"/>
    <n v="1325.3620000000001"/>
    <n v="4154313.1120000002"/>
    <n v="4154.3131119999998"/>
    <x v="4"/>
  </r>
  <r>
    <n v="202505"/>
    <x v="57"/>
    <s v="2025"/>
    <s v="05"/>
    <n v="65000000"/>
    <x v="1"/>
    <x v="3"/>
    <n v="7532872"/>
    <n v="6842380232"/>
    <n v="7532.8720000000003"/>
    <n v="6842380.2319999998"/>
    <n v="6842.3802320000004"/>
    <x v="4"/>
  </r>
  <r>
    <n v="202505"/>
    <x v="57"/>
    <s v="2025"/>
    <s v="05"/>
    <n v="65000000"/>
    <x v="1"/>
    <x v="4"/>
    <n v="6295879"/>
    <n v="12864935456"/>
    <n v="6295.8789999999999"/>
    <n v="12864935.456"/>
    <n v="12864.935455999999"/>
    <x v="4"/>
  </r>
  <r>
    <n v="202505"/>
    <x v="57"/>
    <s v="2025"/>
    <s v="05"/>
    <n v="65000000"/>
    <x v="1"/>
    <x v="5"/>
    <n v="14742199"/>
    <n v="16854119774"/>
    <n v="14742.199000000001"/>
    <n v="16854119.774"/>
    <n v="16854.119773999999"/>
    <x v="4"/>
  </r>
  <r>
    <n v="202505"/>
    <x v="57"/>
    <s v="2025"/>
    <s v="05"/>
    <n v="65000000"/>
    <x v="1"/>
    <x v="6"/>
    <n v="7162057"/>
    <n v="29110113753"/>
    <n v="7162.0569999999998"/>
    <n v="29110113.752999999"/>
    <n v="29110.113753000001"/>
    <x v="4"/>
  </r>
  <r>
    <n v="202505"/>
    <x v="57"/>
    <s v="2025"/>
    <s v="05"/>
    <n v="68000000"/>
    <x v="2"/>
    <x v="0"/>
    <n v="9021890"/>
    <n v="4132539962"/>
    <n v="9021.89"/>
    <n v="4132539.9619999998"/>
    <n v="4132.5399619999998"/>
    <x v="4"/>
  </r>
  <r>
    <n v="202505"/>
    <x v="57"/>
    <s v="2025"/>
    <s v="05"/>
    <n v="68000000"/>
    <x v="2"/>
    <x v="1"/>
    <n v="496285"/>
    <n v="1277128278"/>
    <n v="496.28500000000003"/>
    <n v="1277128.2779999999"/>
    <n v="1277.1282779999999"/>
    <x v="4"/>
  </r>
  <r>
    <n v="202505"/>
    <x v="57"/>
    <s v="2025"/>
    <s v="05"/>
    <n v="68000000"/>
    <x v="2"/>
    <x v="2"/>
    <n v="647931"/>
    <n v="1983190589"/>
    <n v="647.93100000000004"/>
    <n v="1983190.5889999999"/>
    <n v="1983.190589"/>
    <x v="4"/>
  </r>
  <r>
    <n v="202505"/>
    <x v="57"/>
    <s v="2025"/>
    <s v="05"/>
    <n v="68000000"/>
    <x v="2"/>
    <x v="3"/>
    <n v="3858957"/>
    <n v="3935978692"/>
    <n v="3858.9569999999999"/>
    <n v="3935978.6919999998"/>
    <n v="3935.9786920000001"/>
    <x v="4"/>
  </r>
  <r>
    <n v="202505"/>
    <x v="57"/>
    <s v="2025"/>
    <s v="05"/>
    <n v="68000000"/>
    <x v="2"/>
    <x v="4"/>
    <n v="2929034"/>
    <n v="5923593755"/>
    <n v="2929.0340000000001"/>
    <n v="5923593.7549999999"/>
    <n v="5923.5937549999999"/>
    <x v="4"/>
  </r>
  <r>
    <n v="202505"/>
    <x v="57"/>
    <s v="2025"/>
    <s v="05"/>
    <n v="68000000"/>
    <x v="2"/>
    <x v="5"/>
    <n v="6607041"/>
    <n v="8265670407"/>
    <n v="6607.0410000000002"/>
    <n v="8265670.4069999997"/>
    <n v="8265.6704069999996"/>
    <x v="4"/>
  </r>
  <r>
    <n v="202505"/>
    <x v="57"/>
    <s v="2025"/>
    <s v="05"/>
    <n v="68000000"/>
    <x v="2"/>
    <x v="6"/>
    <n v="3432470"/>
    <n v="12477367698"/>
    <n v="3432.47"/>
    <n v="12477367.698000001"/>
    <n v="12477.367698"/>
    <x v="4"/>
  </r>
  <r>
    <n v="202505"/>
    <x v="57"/>
    <s v="2025"/>
    <s v="05"/>
    <n v="10004000"/>
    <x v="3"/>
    <x v="0"/>
    <n v="2651072"/>
    <n v="1278695212"/>
    <n v="2651.0720000000001"/>
    <n v="1278695.2120000001"/>
    <n v="1278.6952120000001"/>
    <x v="4"/>
  </r>
  <r>
    <n v="202505"/>
    <x v="57"/>
    <s v="2025"/>
    <s v="05"/>
    <n v="10004000"/>
    <x v="3"/>
    <x v="1"/>
    <n v="133308"/>
    <n v="383922861"/>
    <n v="133.30799999999999"/>
    <n v="383922.86099999998"/>
    <n v="383.92286100000001"/>
    <x v="4"/>
  </r>
  <r>
    <n v="202505"/>
    <x v="57"/>
    <s v="2025"/>
    <s v="05"/>
    <n v="10004000"/>
    <x v="3"/>
    <x v="2"/>
    <n v="181355"/>
    <n v="625464874"/>
    <n v="181.35499999999999"/>
    <n v="625464.87399999995"/>
    <n v="625.46487400000001"/>
    <x v="4"/>
  </r>
  <r>
    <n v="202505"/>
    <x v="57"/>
    <s v="2025"/>
    <s v="05"/>
    <n v="10004000"/>
    <x v="3"/>
    <x v="3"/>
    <n v="1084227"/>
    <n v="1217413922"/>
    <n v="1084.2270000000001"/>
    <n v="1217413.922"/>
    <n v="1217.413922"/>
    <x v="4"/>
  </r>
  <r>
    <n v="202505"/>
    <x v="57"/>
    <s v="2025"/>
    <s v="05"/>
    <n v="10004000"/>
    <x v="3"/>
    <x v="4"/>
    <n v="820933"/>
    <n v="1847459688"/>
    <n v="820.93299999999999"/>
    <n v="1847459.6880000001"/>
    <n v="1847.4596879999999"/>
    <x v="4"/>
  </r>
  <r>
    <n v="202505"/>
    <x v="57"/>
    <s v="2025"/>
    <s v="05"/>
    <n v="10004000"/>
    <x v="3"/>
    <x v="5"/>
    <n v="1862372"/>
    <n v="2420325603"/>
    <n v="1862.3720000000001"/>
    <n v="2420325.6030000001"/>
    <n v="2420.3256029999998"/>
    <x v="4"/>
  </r>
  <r>
    <n v="202505"/>
    <x v="57"/>
    <s v="2025"/>
    <s v="05"/>
    <n v="10004000"/>
    <x v="3"/>
    <x v="6"/>
    <n v="998913"/>
    <n v="5425892713"/>
    <n v="998.91300000000001"/>
    <n v="5425892.7130000005"/>
    <n v="5425.8927130000002"/>
    <x v="4"/>
  </r>
  <r>
    <n v="202505"/>
    <x v="57"/>
    <s v="2025"/>
    <s v="05"/>
    <n v="10018000"/>
    <x v="4"/>
    <x v="0"/>
    <n v="2457557"/>
    <n v="1163540734"/>
    <n v="2457.5569999999998"/>
    <n v="1163540.7339999999"/>
    <n v="1163.5407339999999"/>
    <x v="4"/>
  </r>
  <r>
    <n v="202505"/>
    <x v="57"/>
    <s v="2025"/>
    <s v="05"/>
    <n v="10018000"/>
    <x v="4"/>
    <x v="1"/>
    <n v="117382"/>
    <n v="333908152"/>
    <n v="117.38200000000001"/>
    <n v="333908.152"/>
    <n v="333.90815199999997"/>
    <x v="4"/>
  </r>
  <r>
    <n v="202505"/>
    <x v="57"/>
    <s v="2025"/>
    <s v="05"/>
    <n v="10018000"/>
    <x v="4"/>
    <x v="2"/>
    <n v="166129"/>
    <n v="569122746"/>
    <n v="166.12899999999999"/>
    <n v="569122.74600000004"/>
    <n v="569.12274600000001"/>
    <x v="4"/>
  </r>
  <r>
    <n v="202505"/>
    <x v="57"/>
    <s v="2025"/>
    <s v="05"/>
    <n v="10018000"/>
    <x v="4"/>
    <x v="3"/>
    <n v="910861"/>
    <n v="998385536"/>
    <n v="910.86099999999999"/>
    <n v="998385.53599999996"/>
    <n v="998.385536"/>
    <x v="4"/>
  </r>
  <r>
    <n v="202505"/>
    <x v="57"/>
    <s v="2025"/>
    <s v="05"/>
    <n v="10018000"/>
    <x v="4"/>
    <x v="4"/>
    <n v="748331"/>
    <n v="1775094770"/>
    <n v="748.33100000000002"/>
    <n v="1775094.77"/>
    <n v="1775.0947699999999"/>
    <x v="4"/>
  </r>
  <r>
    <n v="202505"/>
    <x v="57"/>
    <s v="2025"/>
    <s v="05"/>
    <n v="10018000"/>
    <x v="4"/>
    <x v="5"/>
    <n v="1730228"/>
    <n v="2279113830"/>
    <n v="1730.2280000000001"/>
    <n v="2279113.83"/>
    <n v="2279.1138299999998"/>
    <x v="4"/>
  </r>
  <r>
    <n v="202505"/>
    <x v="57"/>
    <s v="2025"/>
    <s v="05"/>
    <n v="10018000"/>
    <x v="4"/>
    <x v="6"/>
    <n v="886655"/>
    <n v="5360720590"/>
    <n v="886.65499999999997"/>
    <n v="5360720.59"/>
    <n v="5360.7205899999999"/>
    <x v="4"/>
  </r>
  <r>
    <n v="202505"/>
    <x v="57"/>
    <s v="2025"/>
    <s v="05"/>
    <n v="10005000"/>
    <x v="5"/>
    <x v="0"/>
    <n v="1330248"/>
    <n v="589385796"/>
    <n v="1330.248"/>
    <n v="589385.79599999997"/>
    <n v="589.38579600000003"/>
    <x v="4"/>
  </r>
  <r>
    <n v="202505"/>
    <x v="57"/>
    <s v="2025"/>
    <s v="05"/>
    <n v="10005000"/>
    <x v="5"/>
    <x v="1"/>
    <n v="79889"/>
    <n v="195925813"/>
    <n v="79.888999999999996"/>
    <n v="195925.81299999999"/>
    <n v="195.92581300000001"/>
    <x v="4"/>
  </r>
  <r>
    <n v="202505"/>
    <x v="57"/>
    <s v="2025"/>
    <s v="05"/>
    <n v="10005000"/>
    <x v="5"/>
    <x v="2"/>
    <n v="102681"/>
    <n v="308808841"/>
    <n v="102.681"/>
    <n v="308808.84100000001"/>
    <n v="308.80884099999997"/>
    <x v="4"/>
  </r>
  <r>
    <n v="202505"/>
    <x v="57"/>
    <s v="2025"/>
    <s v="05"/>
    <n v="10005000"/>
    <x v="5"/>
    <x v="3"/>
    <n v="686669"/>
    <n v="685133685"/>
    <n v="686.66899999999998"/>
    <n v="685133.68500000006"/>
    <n v="685.13368500000001"/>
    <x v="4"/>
  </r>
  <r>
    <n v="202505"/>
    <x v="57"/>
    <s v="2025"/>
    <s v="05"/>
    <n v="10005000"/>
    <x v="5"/>
    <x v="4"/>
    <n v="467901"/>
    <n v="847110147"/>
    <n v="467.90100000000001"/>
    <n v="847110.147"/>
    <n v="847.11014699999998"/>
    <x v="4"/>
  </r>
  <r>
    <n v="202505"/>
    <x v="57"/>
    <s v="2025"/>
    <s v="05"/>
    <n v="10005000"/>
    <x v="5"/>
    <x v="5"/>
    <n v="996897"/>
    <n v="1165119351"/>
    <n v="996.89700000000005"/>
    <n v="1165119.351"/>
    <n v="1165.1193510000001"/>
    <x v="4"/>
  </r>
  <r>
    <n v="202505"/>
    <x v="57"/>
    <s v="2025"/>
    <s v="05"/>
    <n v="10005000"/>
    <x v="5"/>
    <x v="6"/>
    <n v="584012"/>
    <n v="2026633489"/>
    <n v="584.01199999999994"/>
    <n v="2026633.4890000001"/>
    <n v="2026.6334890000001"/>
    <x v="4"/>
  </r>
  <r>
    <n v="202505"/>
    <x v="57"/>
    <s v="2025"/>
    <s v="05"/>
    <n v="66000000"/>
    <x v="6"/>
    <x v="0"/>
    <n v="11601881"/>
    <n v="5788045790"/>
    <n v="11601.880999999999"/>
    <n v="5788045.79"/>
    <n v="5788.0457900000001"/>
    <x v="4"/>
  </r>
  <r>
    <n v="202505"/>
    <x v="57"/>
    <s v="2025"/>
    <s v="05"/>
    <n v="66000000"/>
    <x v="6"/>
    <x v="1"/>
    <n v="666122"/>
    <n v="1834038241"/>
    <n v="666.12199999999996"/>
    <n v="1834038.2409999999"/>
    <n v="1834.038241"/>
    <x v="4"/>
  </r>
  <r>
    <n v="202505"/>
    <x v="57"/>
    <s v="2025"/>
    <s v="05"/>
    <n v="66000000"/>
    <x v="6"/>
    <x v="2"/>
    <n v="847611"/>
    <n v="2605298534"/>
    <n v="847.61099999999999"/>
    <n v="2605298.534"/>
    <n v="2605.298534"/>
    <x v="4"/>
  </r>
  <r>
    <n v="202505"/>
    <x v="57"/>
    <s v="2025"/>
    <s v="05"/>
    <n v="66000000"/>
    <x v="6"/>
    <x v="3"/>
    <n v="5050358"/>
    <n v="5107448047"/>
    <n v="5050.3580000000002"/>
    <n v="5107448.0470000003"/>
    <n v="5107.4480469999999"/>
    <x v="4"/>
  </r>
  <r>
    <n v="202505"/>
    <x v="57"/>
    <s v="2025"/>
    <s v="05"/>
    <n v="66000000"/>
    <x v="6"/>
    <x v="4"/>
    <n v="3607297"/>
    <n v="7924262500"/>
    <n v="3607.297"/>
    <n v="7924262.5"/>
    <n v="7924.2624999999998"/>
    <x v="4"/>
  </r>
  <r>
    <n v="202505"/>
    <x v="57"/>
    <s v="2025"/>
    <s v="05"/>
    <n v="66000000"/>
    <x v="6"/>
    <x v="5"/>
    <n v="8350235"/>
    <n v="10187484562"/>
    <n v="8350.2350000000006"/>
    <n v="10187484.562000001"/>
    <n v="10187.484562"/>
    <x v="4"/>
  </r>
  <r>
    <n v="202505"/>
    <x v="57"/>
    <s v="2025"/>
    <s v="05"/>
    <n v="66000000"/>
    <x v="6"/>
    <x v="6"/>
    <n v="4530349"/>
    <n v="16469826358"/>
    <n v="4530.3490000000002"/>
    <n v="16469826.357999999"/>
    <n v="16469.826357999998"/>
    <x v="4"/>
  </r>
  <r>
    <n v="202505"/>
    <x v="57"/>
    <s v="2025"/>
    <s v="05"/>
    <n v="10007000"/>
    <x v="7"/>
    <x v="0"/>
    <n v="2643786"/>
    <n v="1221798378"/>
    <n v="2643.7860000000001"/>
    <n v="1221798.378"/>
    <n v="1221.798378"/>
    <x v="4"/>
  </r>
  <r>
    <n v="202505"/>
    <x v="57"/>
    <s v="2025"/>
    <s v="05"/>
    <n v="10007000"/>
    <x v="7"/>
    <x v="1"/>
    <n v="184702"/>
    <n v="432951145"/>
    <n v="184.702"/>
    <n v="432951.14500000002"/>
    <n v="432.951145"/>
    <x v="4"/>
  </r>
  <r>
    <n v="202505"/>
    <x v="57"/>
    <s v="2025"/>
    <s v="05"/>
    <n v="10007000"/>
    <x v="7"/>
    <x v="2"/>
    <n v="217013"/>
    <n v="601596724"/>
    <n v="217.01300000000001"/>
    <n v="601596.72400000005"/>
    <n v="601.59672399999999"/>
    <x v="4"/>
  </r>
  <r>
    <n v="202505"/>
    <x v="57"/>
    <s v="2025"/>
    <s v="05"/>
    <n v="10007000"/>
    <x v="7"/>
    <x v="3"/>
    <n v="1391531"/>
    <n v="1477651781"/>
    <n v="1391.5309999999999"/>
    <n v="1477651.781"/>
    <n v="1477.651781"/>
    <x v="4"/>
  </r>
  <r>
    <n v="202505"/>
    <x v="57"/>
    <s v="2025"/>
    <s v="05"/>
    <n v="10007000"/>
    <x v="7"/>
    <x v="4"/>
    <n v="902976"/>
    <n v="1730061939"/>
    <n v="902.976"/>
    <n v="1730061.939"/>
    <n v="1730.0619389999999"/>
    <x v="4"/>
  </r>
  <r>
    <n v="202505"/>
    <x v="57"/>
    <s v="2025"/>
    <s v="05"/>
    <n v="10007000"/>
    <x v="7"/>
    <x v="5"/>
    <n v="2041621"/>
    <n v="2296751774"/>
    <n v="2041.6210000000001"/>
    <n v="2296751.7740000002"/>
    <n v="2296.7517739999998"/>
    <x v="4"/>
  </r>
  <r>
    <n v="202505"/>
    <x v="57"/>
    <s v="2025"/>
    <s v="05"/>
    <n v="10007000"/>
    <x v="7"/>
    <x v="6"/>
    <n v="1127941"/>
    <n v="3928996212"/>
    <n v="1127.941"/>
    <n v="3928996.2119999998"/>
    <n v="3928.996212"/>
    <x v="4"/>
  </r>
  <r>
    <n v="202505"/>
    <x v="57"/>
    <s v="2025"/>
    <s v="05"/>
    <n v="10008000"/>
    <x v="8"/>
    <x v="0"/>
    <n v="864186"/>
    <n v="391380693"/>
    <n v="864.18600000000004"/>
    <n v="391380.69300000003"/>
    <n v="391.38069300000001"/>
    <x v="4"/>
  </r>
  <r>
    <n v="202505"/>
    <x v="57"/>
    <s v="2025"/>
    <s v="05"/>
    <n v="10008000"/>
    <x v="8"/>
    <x v="1"/>
    <n v="57567"/>
    <n v="133083305"/>
    <n v="57.567"/>
    <n v="133083.30499999999"/>
    <n v="133.083305"/>
    <x v="4"/>
  </r>
  <r>
    <n v="202505"/>
    <x v="57"/>
    <s v="2025"/>
    <s v="05"/>
    <n v="10008000"/>
    <x v="8"/>
    <x v="2"/>
    <n v="71845"/>
    <n v="199821573"/>
    <n v="71.844999999999999"/>
    <n v="199821.573"/>
    <n v="199.821573"/>
    <x v="4"/>
  </r>
  <r>
    <n v="202505"/>
    <x v="57"/>
    <s v="2025"/>
    <s v="05"/>
    <n v="10008000"/>
    <x v="8"/>
    <x v="3"/>
    <n v="485517"/>
    <n v="492028501"/>
    <n v="485.517"/>
    <n v="492028.50099999999"/>
    <n v="492.02850100000001"/>
    <x v="4"/>
  </r>
  <r>
    <n v="202505"/>
    <x v="57"/>
    <s v="2025"/>
    <s v="05"/>
    <n v="10008000"/>
    <x v="8"/>
    <x v="4"/>
    <n v="318542"/>
    <n v="555410848"/>
    <n v="318.54199999999997"/>
    <n v="555410.848"/>
    <n v="555.41084799999999"/>
    <x v="4"/>
  </r>
  <r>
    <n v="202505"/>
    <x v="57"/>
    <s v="2025"/>
    <s v="05"/>
    <n v="10008000"/>
    <x v="8"/>
    <x v="5"/>
    <n v="693445"/>
    <n v="762938797"/>
    <n v="693.44500000000005"/>
    <n v="762938.79700000002"/>
    <n v="762.93879700000002"/>
    <x v="4"/>
  </r>
  <r>
    <n v="202505"/>
    <x v="57"/>
    <s v="2025"/>
    <s v="05"/>
    <n v="10008000"/>
    <x v="8"/>
    <x v="6"/>
    <n v="385784"/>
    <n v="1203196804"/>
    <n v="385.78399999999999"/>
    <n v="1203196.804"/>
    <n v="1203.1968039999999"/>
    <x v="4"/>
  </r>
  <r>
    <n v="202505"/>
    <x v="57"/>
    <s v="2025"/>
    <s v="05"/>
    <n v="10009000"/>
    <x v="9"/>
    <x v="0"/>
    <n v="1101020"/>
    <n v="484461548"/>
    <n v="1101.02"/>
    <n v="484461.54800000001"/>
    <n v="484.46154799999999"/>
    <x v="4"/>
  </r>
  <r>
    <n v="202505"/>
    <x v="57"/>
    <s v="2025"/>
    <s v="05"/>
    <n v="10009000"/>
    <x v="9"/>
    <x v="1"/>
    <n v="81272"/>
    <n v="185477592"/>
    <n v="81.272000000000006"/>
    <n v="185477.592"/>
    <n v="185.47759199999999"/>
    <x v="4"/>
  </r>
  <r>
    <n v="202505"/>
    <x v="57"/>
    <s v="2025"/>
    <s v="05"/>
    <n v="10009000"/>
    <x v="9"/>
    <x v="2"/>
    <n v="94077"/>
    <n v="253073477"/>
    <n v="94.076999999999998"/>
    <n v="253073.47700000001"/>
    <n v="253.073477"/>
    <x v="4"/>
  </r>
  <r>
    <n v="202505"/>
    <x v="57"/>
    <s v="2025"/>
    <s v="05"/>
    <n v="10009000"/>
    <x v="9"/>
    <x v="3"/>
    <n v="659499"/>
    <n v="658760773"/>
    <n v="659.49900000000002"/>
    <n v="658760.77300000004"/>
    <n v="658.76077299999997"/>
    <x v="4"/>
  </r>
  <r>
    <n v="202505"/>
    <x v="57"/>
    <s v="2025"/>
    <s v="05"/>
    <n v="10009000"/>
    <x v="9"/>
    <x v="4"/>
    <n v="406600"/>
    <n v="720513003"/>
    <n v="406.6"/>
    <n v="720513.00300000003"/>
    <n v="720.51300300000003"/>
    <x v="4"/>
  </r>
  <r>
    <n v="202505"/>
    <x v="57"/>
    <s v="2025"/>
    <s v="05"/>
    <n v="10009000"/>
    <x v="9"/>
    <x v="5"/>
    <n v="862767"/>
    <n v="967537884"/>
    <n v="862.76700000000005"/>
    <n v="967537.88399999996"/>
    <n v="967.53788399999996"/>
    <x v="4"/>
  </r>
  <r>
    <n v="202505"/>
    <x v="57"/>
    <s v="2025"/>
    <s v="05"/>
    <n v="10009000"/>
    <x v="9"/>
    <x v="6"/>
    <n v="472504"/>
    <n v="1702378193"/>
    <n v="472.50400000000002"/>
    <n v="1702378.193"/>
    <n v="1702.378193"/>
    <x v="4"/>
  </r>
  <r>
    <n v="202505"/>
    <x v="57"/>
    <s v="2025"/>
    <s v="05"/>
    <n v="10010000"/>
    <x v="10"/>
    <x v="0"/>
    <n v="775586"/>
    <n v="328606880"/>
    <n v="775.58600000000001"/>
    <n v="328606.88"/>
    <n v="328.60687999999999"/>
    <x v="4"/>
  </r>
  <r>
    <n v="202505"/>
    <x v="57"/>
    <s v="2025"/>
    <s v="05"/>
    <n v="10010000"/>
    <x v="10"/>
    <x v="1"/>
    <n v="55197"/>
    <n v="122681852"/>
    <n v="55.197000000000003"/>
    <n v="122681.852"/>
    <n v="122.68185200000001"/>
    <x v="4"/>
  </r>
  <r>
    <n v="202505"/>
    <x v="57"/>
    <s v="2025"/>
    <s v="05"/>
    <n v="10010000"/>
    <x v="10"/>
    <x v="2"/>
    <n v="66485"/>
    <n v="182825545"/>
    <n v="66.484999999999999"/>
    <n v="182825.54500000001"/>
    <n v="182.82554500000001"/>
    <x v="4"/>
  </r>
  <r>
    <n v="202505"/>
    <x v="57"/>
    <s v="2025"/>
    <s v="05"/>
    <n v="10010000"/>
    <x v="10"/>
    <x v="3"/>
    <n v="480868"/>
    <n v="468782839"/>
    <n v="480.86799999999999"/>
    <n v="468782.83899999998"/>
    <n v="468.78283900000002"/>
    <x v="4"/>
  </r>
  <r>
    <n v="202505"/>
    <x v="57"/>
    <s v="2025"/>
    <s v="05"/>
    <n v="10010000"/>
    <x v="10"/>
    <x v="4"/>
    <n v="296797"/>
    <n v="476777604"/>
    <n v="296.79700000000003"/>
    <n v="476777.60399999999"/>
    <n v="476.777604"/>
    <x v="4"/>
  </r>
  <r>
    <n v="202505"/>
    <x v="57"/>
    <s v="2025"/>
    <s v="05"/>
    <n v="10010000"/>
    <x v="10"/>
    <x v="5"/>
    <n v="651494"/>
    <n v="748294787"/>
    <n v="651.49400000000003"/>
    <n v="748294.78700000001"/>
    <n v="748.29478700000004"/>
    <x v="4"/>
  </r>
  <r>
    <n v="202505"/>
    <x v="57"/>
    <s v="2025"/>
    <s v="05"/>
    <n v="10010000"/>
    <x v="10"/>
    <x v="6"/>
    <n v="345905"/>
    <n v="1133940284"/>
    <n v="345.90499999999997"/>
    <n v="1133940.284"/>
    <n v="1133.940284"/>
    <x v="4"/>
  </r>
  <r>
    <n v="202505"/>
    <x v="57"/>
    <s v="2025"/>
    <s v="05"/>
    <n v="10020000"/>
    <x v="11"/>
    <x v="0"/>
    <n v="747251"/>
    <n v="335488389"/>
    <n v="747.25099999999998"/>
    <n v="335488.38900000002"/>
    <n v="335.48838899999998"/>
    <x v="4"/>
  </r>
  <r>
    <n v="202505"/>
    <x v="57"/>
    <s v="2025"/>
    <s v="05"/>
    <n v="10020000"/>
    <x v="11"/>
    <x v="1"/>
    <n v="47469"/>
    <n v="127319172"/>
    <n v="47.469000000000001"/>
    <n v="127319.17200000001"/>
    <n v="127.31917199999999"/>
    <x v="4"/>
  </r>
  <r>
    <n v="202505"/>
    <x v="57"/>
    <s v="2025"/>
    <s v="05"/>
    <n v="10020000"/>
    <x v="11"/>
    <x v="2"/>
    <n v="62300"/>
    <n v="191465086"/>
    <n v="62.3"/>
    <n v="191465.08600000001"/>
    <n v="191.46508600000001"/>
    <x v="4"/>
  </r>
  <r>
    <n v="202505"/>
    <x v="57"/>
    <s v="2025"/>
    <s v="05"/>
    <n v="10020000"/>
    <x v="11"/>
    <x v="3"/>
    <n v="363699"/>
    <n v="377218088"/>
    <n v="363.69900000000001"/>
    <n v="377218.08799999999"/>
    <n v="377.21808800000002"/>
    <x v="4"/>
  </r>
  <r>
    <n v="202505"/>
    <x v="57"/>
    <s v="2025"/>
    <s v="05"/>
    <n v="10020000"/>
    <x v="11"/>
    <x v="4"/>
    <n v="252903"/>
    <n v="488928359"/>
    <n v="252.90299999999999"/>
    <n v="488928.359"/>
    <n v="488.928359"/>
    <x v="4"/>
  </r>
  <r>
    <n v="202505"/>
    <x v="57"/>
    <s v="2025"/>
    <s v="05"/>
    <n v="10020000"/>
    <x v="11"/>
    <x v="5"/>
    <n v="613010"/>
    <n v="735763238"/>
    <n v="613.01"/>
    <n v="735763.23800000001"/>
    <n v="735.763238"/>
    <x v="4"/>
  </r>
  <r>
    <n v="202505"/>
    <x v="57"/>
    <s v="2025"/>
    <s v="05"/>
    <n v="10020000"/>
    <x v="11"/>
    <x v="6"/>
    <n v="301378"/>
    <n v="1188380976"/>
    <n v="301.37799999999999"/>
    <n v="1188380.976"/>
    <n v="1188.3809759999999"/>
    <x v="4"/>
  </r>
  <r>
    <n v="202505"/>
    <x v="57"/>
    <s v="2025"/>
    <s v="05"/>
    <n v="67000000"/>
    <x v="12"/>
    <x v="0"/>
    <n v="5568682"/>
    <n v="2448410259"/>
    <n v="5568.6819999999998"/>
    <n v="2448410.2590000001"/>
    <n v="2448.4102590000002"/>
    <x v="4"/>
  </r>
  <r>
    <n v="202505"/>
    <x v="57"/>
    <s v="2025"/>
    <s v="05"/>
    <n v="67000000"/>
    <x v="12"/>
    <x v="1"/>
    <n v="349056"/>
    <n v="829813104"/>
    <n v="349.05599999999998"/>
    <n v="829813.10400000005"/>
    <n v="829.81310399999995"/>
    <x v="4"/>
  </r>
  <r>
    <n v="202505"/>
    <x v="57"/>
    <s v="2025"/>
    <s v="05"/>
    <n v="67000000"/>
    <x v="12"/>
    <x v="2"/>
    <n v="487122"/>
    <n v="1395431002"/>
    <n v="487.12200000000001"/>
    <n v="1395431.0020000001"/>
    <n v="1395.431002"/>
    <x v="4"/>
  </r>
  <r>
    <n v="202505"/>
    <x v="57"/>
    <s v="2025"/>
    <s v="05"/>
    <n v="67000000"/>
    <x v="12"/>
    <x v="3"/>
    <n v="2714269"/>
    <n v="2656204400"/>
    <n v="2714.2689999999998"/>
    <n v="2656204.4"/>
    <n v="2656.2044000000001"/>
    <x v="4"/>
  </r>
  <r>
    <n v="202505"/>
    <x v="57"/>
    <s v="2025"/>
    <s v="05"/>
    <n v="67000000"/>
    <x v="12"/>
    <x v="4"/>
    <n v="1862887"/>
    <n v="3519106675"/>
    <n v="1862.8869999999999"/>
    <n v="3519106.6749999998"/>
    <n v="3519.106675"/>
    <x v="4"/>
  </r>
  <r>
    <n v="202505"/>
    <x v="57"/>
    <s v="2025"/>
    <s v="05"/>
    <n v="67000000"/>
    <x v="12"/>
    <x v="5"/>
    <n v="4473976"/>
    <n v="5392871231"/>
    <n v="4473.9759999999997"/>
    <n v="5392871.2309999997"/>
    <n v="5392.8712310000001"/>
    <x v="4"/>
  </r>
  <r>
    <n v="202505"/>
    <x v="57"/>
    <s v="2025"/>
    <s v="05"/>
    <n v="67000000"/>
    <x v="12"/>
    <x v="6"/>
    <n v="2323830"/>
    <n v="8612435808"/>
    <n v="2323.83"/>
    <n v="8612435.8080000002"/>
    <n v="8612.4358080000002"/>
    <x v="4"/>
  </r>
  <r>
    <n v="202505"/>
    <x v="57"/>
    <s v="2025"/>
    <s v="05"/>
    <n v="64000000"/>
    <x v="13"/>
    <x v="0"/>
    <n v="8725111"/>
    <n v="4249614956"/>
    <n v="8725.1110000000008"/>
    <n v="4249614.9560000002"/>
    <n v="4249.6149560000003"/>
    <x v="4"/>
  </r>
  <r>
    <n v="202505"/>
    <x v="57"/>
    <s v="2025"/>
    <s v="05"/>
    <n v="64000000"/>
    <x v="13"/>
    <x v="1"/>
    <n v="507379"/>
    <n v="1235838252"/>
    <n v="507.37900000000002"/>
    <n v="1235838.2520000001"/>
    <n v="1235.838252"/>
    <x v="4"/>
  </r>
  <r>
    <n v="202505"/>
    <x v="57"/>
    <s v="2025"/>
    <s v="05"/>
    <n v="64000000"/>
    <x v="13"/>
    <x v="2"/>
    <n v="739375"/>
    <n v="2220752069"/>
    <n v="739.375"/>
    <n v="2220752.0690000001"/>
    <n v="2220.7520690000001"/>
    <x v="4"/>
  </r>
  <r>
    <n v="202505"/>
    <x v="57"/>
    <s v="2025"/>
    <s v="05"/>
    <n v="64000000"/>
    <x v="13"/>
    <x v="3"/>
    <n v="4181353"/>
    <n v="3937891335"/>
    <n v="4181.3530000000001"/>
    <n v="3937891.335"/>
    <n v="3937.8913349999998"/>
    <x v="4"/>
  </r>
  <r>
    <n v="202505"/>
    <x v="57"/>
    <s v="2025"/>
    <s v="05"/>
    <n v="64000000"/>
    <x v="13"/>
    <x v="4"/>
    <n v="2965938"/>
    <n v="5738449773"/>
    <n v="2965.9380000000001"/>
    <n v="5738449.773"/>
    <n v="5738.4497730000003"/>
    <x v="4"/>
  </r>
  <r>
    <n v="202505"/>
    <x v="57"/>
    <s v="2025"/>
    <s v="05"/>
    <n v="64000000"/>
    <x v="13"/>
    <x v="5"/>
    <n v="7166167"/>
    <n v="8684174436"/>
    <n v="7166.1670000000004"/>
    <n v="8684174.4360000007"/>
    <n v="8684.1744359999993"/>
    <x v="4"/>
  </r>
  <r>
    <n v="202505"/>
    <x v="57"/>
    <s v="2025"/>
    <s v="05"/>
    <n v="64000000"/>
    <x v="13"/>
    <x v="6"/>
    <n v="3530784"/>
    <n v="13167664719"/>
    <n v="3530.7840000000001"/>
    <n v="13167664.719000001"/>
    <n v="13167.664719"/>
    <x v="4"/>
  </r>
  <r>
    <n v="202505"/>
    <x v="57"/>
    <s v="2025"/>
    <s v="05"/>
    <n v="10013000"/>
    <x v="14"/>
    <x v="0"/>
    <n v="1316859"/>
    <n v="595762784"/>
    <n v="1316.8589999999999"/>
    <n v="595762.78399999999"/>
    <n v="595.76278400000001"/>
    <x v="4"/>
  </r>
  <r>
    <n v="202505"/>
    <x v="57"/>
    <s v="2025"/>
    <s v="05"/>
    <n v="10013000"/>
    <x v="14"/>
    <x v="1"/>
    <n v="90317"/>
    <n v="195386221"/>
    <n v="90.316999999999993"/>
    <n v="195386.22099999999"/>
    <n v="195.38622100000001"/>
    <x v="4"/>
  </r>
  <r>
    <n v="202505"/>
    <x v="57"/>
    <s v="2025"/>
    <s v="05"/>
    <n v="10013000"/>
    <x v="14"/>
    <x v="2"/>
    <n v="124668"/>
    <n v="345848817"/>
    <n v="124.66800000000001"/>
    <n v="345848.81699999998"/>
    <n v="345.848817"/>
    <x v="4"/>
  </r>
  <r>
    <n v="202505"/>
    <x v="57"/>
    <s v="2025"/>
    <s v="05"/>
    <n v="10013000"/>
    <x v="14"/>
    <x v="3"/>
    <n v="804739"/>
    <n v="768027962"/>
    <n v="804.73900000000003"/>
    <n v="768027.96200000006"/>
    <n v="768.027962"/>
    <x v="4"/>
  </r>
  <r>
    <n v="202505"/>
    <x v="57"/>
    <s v="2025"/>
    <s v="05"/>
    <n v="10013000"/>
    <x v="14"/>
    <x v="4"/>
    <n v="515475"/>
    <n v="847988143"/>
    <n v="515.47500000000002"/>
    <n v="847988.14300000004"/>
    <n v="847.98814300000004"/>
    <x v="4"/>
  </r>
  <r>
    <n v="202505"/>
    <x v="57"/>
    <s v="2025"/>
    <s v="05"/>
    <n v="10013000"/>
    <x v="14"/>
    <x v="5"/>
    <n v="1145501"/>
    <n v="1323522854"/>
    <n v="1145.501"/>
    <n v="1323522.8540000001"/>
    <n v="1323.5228540000001"/>
    <x v="4"/>
  </r>
  <r>
    <n v="202505"/>
    <x v="57"/>
    <s v="2025"/>
    <s v="05"/>
    <n v="10013000"/>
    <x v="14"/>
    <x v="6"/>
    <n v="636903"/>
    <n v="2142768783"/>
    <n v="636.90300000000002"/>
    <n v="2142768.7829999998"/>
    <n v="2142.768783"/>
    <x v="4"/>
  </r>
  <r>
    <n v="202505"/>
    <x v="57"/>
    <s v="2025"/>
    <s v="05"/>
    <n v="10017000"/>
    <x v="15"/>
    <x v="0"/>
    <n v="1170867"/>
    <n v="534956187"/>
    <n v="1170.867"/>
    <n v="534956.18700000003"/>
    <n v="534.956187"/>
    <x v="4"/>
  </r>
  <r>
    <n v="202505"/>
    <x v="57"/>
    <s v="2025"/>
    <s v="05"/>
    <n v="10017000"/>
    <x v="15"/>
    <x v="1"/>
    <n v="71299"/>
    <n v="166413331"/>
    <n v="71.299000000000007"/>
    <n v="166413.33100000001"/>
    <n v="166.413331"/>
    <x v="4"/>
  </r>
  <r>
    <n v="202505"/>
    <x v="57"/>
    <s v="2025"/>
    <s v="05"/>
    <n v="10017000"/>
    <x v="15"/>
    <x v="2"/>
    <n v="82469"/>
    <n v="285023732"/>
    <n v="82.468999999999994"/>
    <n v="285023.73200000002"/>
    <n v="285.023732"/>
    <x v="4"/>
  </r>
  <r>
    <n v="202505"/>
    <x v="57"/>
    <s v="2025"/>
    <s v="05"/>
    <n v="10017000"/>
    <x v="15"/>
    <x v="3"/>
    <n v="543416"/>
    <n v="485163790"/>
    <n v="543.41600000000005"/>
    <n v="485163.79"/>
    <n v="485.16379000000001"/>
    <x v="4"/>
  </r>
  <r>
    <n v="202505"/>
    <x v="57"/>
    <s v="2025"/>
    <s v="05"/>
    <n v="10017000"/>
    <x v="15"/>
    <x v="4"/>
    <n v="419448"/>
    <n v="750065735"/>
    <n v="419.44799999999998"/>
    <n v="750065.73499999999"/>
    <n v="750.06573500000002"/>
    <x v="4"/>
  </r>
  <r>
    <n v="202505"/>
    <x v="57"/>
    <s v="2025"/>
    <s v="05"/>
    <n v="10017000"/>
    <x v="15"/>
    <x v="5"/>
    <n v="951895"/>
    <n v="988911674"/>
    <n v="951.89499999999998"/>
    <n v="988911.674"/>
    <n v="988.91167399999995"/>
    <x v="4"/>
  </r>
  <r>
    <n v="202505"/>
    <x v="57"/>
    <s v="2025"/>
    <s v="05"/>
    <n v="10017000"/>
    <x v="15"/>
    <x v="6"/>
    <n v="511941"/>
    <n v="1537193363"/>
    <n v="511.94099999999997"/>
    <n v="1537193.3629999999"/>
    <n v="1537.1933630000001"/>
    <x v="4"/>
  </r>
  <r>
    <n v="202505"/>
    <x v="57"/>
    <s v="2025"/>
    <s v="05"/>
    <n v="10002000"/>
    <x v="16"/>
    <x v="0"/>
    <n v="1007073"/>
    <n v="432449727"/>
    <n v="1007.073"/>
    <n v="432449.72700000001"/>
    <n v="432.449727"/>
    <x v="4"/>
  </r>
  <r>
    <n v="202505"/>
    <x v="57"/>
    <s v="2025"/>
    <s v="05"/>
    <n v="10002000"/>
    <x v="16"/>
    <x v="1"/>
    <n v="64857"/>
    <n v="151665389"/>
    <n v="64.856999999999999"/>
    <n v="151665.389"/>
    <n v="151.665389"/>
    <x v="4"/>
  </r>
  <r>
    <n v="202505"/>
    <x v="57"/>
    <s v="2025"/>
    <s v="05"/>
    <n v="10002000"/>
    <x v="16"/>
    <x v="2"/>
    <n v="91071"/>
    <n v="274444279"/>
    <n v="91.070999999999998"/>
    <n v="274444.27899999998"/>
    <n v="274.44427899999999"/>
    <x v="4"/>
  </r>
  <r>
    <n v="202505"/>
    <x v="57"/>
    <s v="2025"/>
    <s v="05"/>
    <n v="10002000"/>
    <x v="16"/>
    <x v="3"/>
    <n v="502866"/>
    <n v="478294568"/>
    <n v="502.86599999999999"/>
    <n v="478294.56800000003"/>
    <n v="478.29456800000003"/>
    <x v="4"/>
  </r>
  <r>
    <n v="202505"/>
    <x v="57"/>
    <s v="2025"/>
    <s v="05"/>
    <n v="10002000"/>
    <x v="16"/>
    <x v="4"/>
    <n v="369220"/>
    <n v="656833630"/>
    <n v="369.22"/>
    <n v="656833.63"/>
    <n v="656.83362999999997"/>
    <x v="4"/>
  </r>
  <r>
    <n v="202505"/>
    <x v="57"/>
    <s v="2025"/>
    <s v="05"/>
    <n v="10002000"/>
    <x v="16"/>
    <x v="5"/>
    <n v="855206"/>
    <n v="924301085"/>
    <n v="855.20600000000002"/>
    <n v="924301.08499999996"/>
    <n v="924.30108499999994"/>
    <x v="4"/>
  </r>
  <r>
    <n v="202505"/>
    <x v="57"/>
    <s v="2025"/>
    <s v="05"/>
    <n v="10002000"/>
    <x v="16"/>
    <x v="6"/>
    <n v="427298"/>
    <n v="1429725770"/>
    <n v="427.298"/>
    <n v="1429725.77"/>
    <n v="1429.72577"/>
    <x v="4"/>
  </r>
  <r>
    <n v="202505"/>
    <x v="57"/>
    <s v="2025"/>
    <s v="05"/>
    <n v="10015000"/>
    <x v="17"/>
    <x v="0"/>
    <n v="628074"/>
    <n v="339204309"/>
    <n v="628.07399999999996"/>
    <n v="339204.30900000001"/>
    <n v="339.20430900000002"/>
    <x v="4"/>
  </r>
  <r>
    <n v="202505"/>
    <x v="57"/>
    <s v="2025"/>
    <s v="05"/>
    <n v="10015000"/>
    <x v="17"/>
    <x v="1"/>
    <n v="37347"/>
    <n v="83918225"/>
    <n v="37.347000000000001"/>
    <n v="83918.225000000006"/>
    <n v="83.918225000000007"/>
    <x v="4"/>
  </r>
  <r>
    <n v="202505"/>
    <x v="57"/>
    <s v="2025"/>
    <s v="05"/>
    <n v="10015000"/>
    <x v="17"/>
    <x v="2"/>
    <n v="53848"/>
    <n v="175702611"/>
    <n v="53.847999999999999"/>
    <n v="175702.611"/>
    <n v="175.70261099999999"/>
    <x v="4"/>
  </r>
  <r>
    <n v="202505"/>
    <x v="57"/>
    <s v="2025"/>
    <s v="05"/>
    <n v="10015000"/>
    <x v="17"/>
    <x v="3"/>
    <n v="324797"/>
    <n v="298159479"/>
    <n v="324.79700000000003"/>
    <n v="298159.47899999999"/>
    <n v="298.15947899999998"/>
    <x v="4"/>
  </r>
  <r>
    <n v="202505"/>
    <x v="57"/>
    <s v="2025"/>
    <s v="05"/>
    <n v="10015000"/>
    <x v="17"/>
    <x v="4"/>
    <n v="253736"/>
    <n v="404123678"/>
    <n v="253.73599999999999"/>
    <n v="404123.67800000001"/>
    <n v="404.12367799999998"/>
    <x v="4"/>
  </r>
  <r>
    <n v="202505"/>
    <x v="57"/>
    <s v="2025"/>
    <s v="05"/>
    <n v="10015000"/>
    <x v="17"/>
    <x v="5"/>
    <n v="533081"/>
    <n v="572246637"/>
    <n v="533.08100000000002"/>
    <n v="572246.63699999999"/>
    <n v="572.24663699999996"/>
    <x v="4"/>
  </r>
  <r>
    <n v="202505"/>
    <x v="57"/>
    <s v="2025"/>
    <s v="05"/>
    <n v="10015000"/>
    <x v="17"/>
    <x v="6"/>
    <n v="263213"/>
    <n v="833953998"/>
    <n v="263.21300000000002"/>
    <n v="833953.99800000002"/>
    <n v="833.95399799999996"/>
    <x v="4"/>
  </r>
  <r>
    <n v="202505"/>
    <x v="57"/>
    <s v="2025"/>
    <s v="05"/>
    <n v="10014000"/>
    <x v="18"/>
    <x v="0"/>
    <n v="343036"/>
    <n v="149267347"/>
    <n v="343.036"/>
    <n v="149267.34700000001"/>
    <n v="149.267347"/>
    <x v="4"/>
  </r>
  <r>
    <n v="202505"/>
    <x v="57"/>
    <s v="2025"/>
    <s v="05"/>
    <n v="10014000"/>
    <x v="18"/>
    <x v="1"/>
    <n v="23439"/>
    <n v="52720086"/>
    <n v="23.439"/>
    <n v="52720.086000000003"/>
    <n v="52.720086000000002"/>
    <x v="4"/>
  </r>
  <r>
    <n v="202505"/>
    <x v="57"/>
    <s v="2025"/>
    <s v="05"/>
    <n v="10014000"/>
    <x v="18"/>
    <x v="2"/>
    <n v="31572"/>
    <n v="96273990"/>
    <n v="31.571999999999999"/>
    <n v="96273.99"/>
    <n v="96.273989999999998"/>
    <x v="4"/>
  </r>
  <r>
    <n v="202505"/>
    <x v="57"/>
    <s v="2025"/>
    <s v="05"/>
    <n v="10014000"/>
    <x v="18"/>
    <x v="3"/>
    <n v="196811"/>
    <n v="168451110"/>
    <n v="196.81100000000001"/>
    <n v="168451.11"/>
    <n v="168.45111"/>
    <x v="4"/>
  </r>
  <r>
    <n v="202505"/>
    <x v="57"/>
    <s v="2025"/>
    <s v="05"/>
    <n v="10014000"/>
    <x v="18"/>
    <x v="4"/>
    <n v="131434"/>
    <n v="202603496"/>
    <n v="131.434"/>
    <n v="202603.49600000001"/>
    <n v="202.60349600000001"/>
    <x v="4"/>
  </r>
  <r>
    <n v="202505"/>
    <x v="57"/>
    <s v="2025"/>
    <s v="05"/>
    <n v="10014000"/>
    <x v="18"/>
    <x v="5"/>
    <n v="271319"/>
    <n v="288080189"/>
    <n v="271.31900000000002"/>
    <n v="288080.18900000001"/>
    <n v="288.08018900000002"/>
    <x v="4"/>
  </r>
  <r>
    <n v="202505"/>
    <x v="57"/>
    <s v="2025"/>
    <s v="05"/>
    <n v="10014000"/>
    <x v="18"/>
    <x v="6"/>
    <n v="133115"/>
    <n v="435606377"/>
    <n v="133.11500000000001"/>
    <n v="435606.37699999998"/>
    <n v="435.60637700000001"/>
    <x v="4"/>
  </r>
  <r>
    <n v="202505"/>
    <x v="57"/>
    <s v="2025"/>
    <s v="05"/>
    <n v="10016000"/>
    <x v="19"/>
    <x v="0"/>
    <n v="195382"/>
    <n v="76471147"/>
    <n v="195.38200000000001"/>
    <n v="76471.146999999997"/>
    <n v="76.471147000000002"/>
    <x v="4"/>
  </r>
  <r>
    <n v="202505"/>
    <x v="57"/>
    <s v="2025"/>
    <s v="05"/>
    <n v="10016000"/>
    <x v="19"/>
    <x v="1"/>
    <n v="10510"/>
    <n v="27413517"/>
    <n v="10.51"/>
    <n v="27413.517"/>
    <n v="27.413516999999999"/>
    <x v="4"/>
  </r>
  <r>
    <n v="202505"/>
    <x v="57"/>
    <s v="2025"/>
    <s v="05"/>
    <n v="10016000"/>
    <x v="19"/>
    <x v="2"/>
    <n v="15203"/>
    <n v="48086917"/>
    <n v="15.202999999999999"/>
    <n v="48086.917000000001"/>
    <n v="48.086917"/>
    <x v="4"/>
  </r>
  <r>
    <n v="202505"/>
    <x v="57"/>
    <s v="2025"/>
    <s v="05"/>
    <n v="10016000"/>
    <x v="19"/>
    <x v="3"/>
    <n v="89135"/>
    <n v="95409606"/>
    <n v="89.135000000000005"/>
    <n v="95409.606"/>
    <n v="95.409605999999997"/>
    <x v="4"/>
  </r>
  <r>
    <n v="202505"/>
    <x v="57"/>
    <s v="2025"/>
    <s v="05"/>
    <n v="10016000"/>
    <x v="19"/>
    <x v="4"/>
    <n v="71332"/>
    <n v="96670709"/>
    <n v="71.331999999999994"/>
    <n v="96670.709000000003"/>
    <n v="96.670709000000002"/>
    <x v="4"/>
  </r>
  <r>
    <n v="202505"/>
    <x v="57"/>
    <s v="2025"/>
    <s v="05"/>
    <n v="10016000"/>
    <x v="19"/>
    <x v="5"/>
    <n v="144819"/>
    <n v="142988765"/>
    <n v="144.81899999999999"/>
    <n v="142988.76500000001"/>
    <n v="142.988765"/>
    <x v="4"/>
  </r>
  <r>
    <n v="202505"/>
    <x v="57"/>
    <s v="2025"/>
    <s v="05"/>
    <n v="10016000"/>
    <x v="19"/>
    <x v="6"/>
    <n v="58951"/>
    <n v="194015310"/>
    <n v="58.951000000000001"/>
    <n v="194015.31"/>
    <n v="194.01531"/>
    <x v="4"/>
  </r>
  <r>
    <n v="202505"/>
    <x v="57"/>
    <s v="2025"/>
    <s v="05"/>
    <s v="9002000"/>
    <x v="20"/>
    <x v="0"/>
    <n v="130797"/>
    <n v="54600323"/>
    <n v="130.797"/>
    <n v="54600.322999999997"/>
    <n v="54.600323000000003"/>
    <x v="4"/>
  </r>
  <r>
    <n v="202505"/>
    <x v="57"/>
    <s v="2025"/>
    <s v="05"/>
    <s v="9002000"/>
    <x v="20"/>
    <x v="1"/>
    <n v="7138"/>
    <n v="18343839"/>
    <n v="7.1379999999999999"/>
    <n v="18343.839"/>
    <n v="18.343838999999999"/>
    <x v="4"/>
  </r>
  <r>
    <n v="202505"/>
    <x v="57"/>
    <s v="2025"/>
    <s v="05"/>
    <s v="9002000"/>
    <x v="20"/>
    <x v="2"/>
    <n v="10837"/>
    <n v="37840705"/>
    <n v="10.837"/>
    <n v="37840.705000000002"/>
    <n v="37.840705"/>
    <x v="4"/>
  </r>
  <r>
    <n v="202505"/>
    <x v="57"/>
    <s v="2025"/>
    <s v="05"/>
    <s v="9002000"/>
    <x v="20"/>
    <x v="3"/>
    <n v="54693"/>
    <n v="69807582"/>
    <n v="54.692999999999998"/>
    <n v="69807.581999999995"/>
    <n v="69.807581999999996"/>
    <x v="4"/>
  </r>
  <r>
    <n v="202505"/>
    <x v="57"/>
    <s v="2025"/>
    <s v="05"/>
    <s v="9002000"/>
    <x v="20"/>
    <x v="4"/>
    <n v="53030"/>
    <n v="71956221"/>
    <n v="53.03"/>
    <n v="71956.221000000005"/>
    <n v="71.956220999999999"/>
    <x v="4"/>
  </r>
  <r>
    <n v="202505"/>
    <x v="57"/>
    <s v="2025"/>
    <s v="05"/>
    <s v="9002000"/>
    <x v="20"/>
    <x v="5"/>
    <n v="128686"/>
    <n v="124284624"/>
    <n v="128.68600000000001"/>
    <n v="124284.624"/>
    <n v="124.28462399999999"/>
    <x v="4"/>
  </r>
  <r>
    <n v="202505"/>
    <x v="57"/>
    <s v="2025"/>
    <s v="05"/>
    <s v="9002000"/>
    <x v="20"/>
    <x v="6"/>
    <n v="48245"/>
    <n v="157276545"/>
    <n v="48.244999999999997"/>
    <n v="157276.54500000001"/>
    <n v="157.276545"/>
    <x v="4"/>
  </r>
  <r>
    <n v="202505"/>
    <x v="57"/>
    <s v="2025"/>
    <s v="05"/>
    <n v="9007000"/>
    <x v="21"/>
    <x v="0"/>
    <n v="35549"/>
    <n v="14505665"/>
    <n v="35.548999999999999"/>
    <n v="14505.665000000001"/>
    <n v="14.505665"/>
    <x v="4"/>
  </r>
  <r>
    <n v="202505"/>
    <x v="57"/>
    <s v="2025"/>
    <s v="05"/>
    <n v="9007000"/>
    <x v="21"/>
    <x v="1"/>
    <n v="1465"/>
    <n v="3310296"/>
    <n v="1.4650000000000001"/>
    <n v="3310.2959999999998"/>
    <n v="3.3102960000000001"/>
    <x v="4"/>
  </r>
  <r>
    <n v="202505"/>
    <x v="57"/>
    <s v="2025"/>
    <s v="05"/>
    <n v="9007000"/>
    <x v="21"/>
    <x v="2"/>
    <n v="2358"/>
    <n v="5551043"/>
    <n v="2.3580000000000001"/>
    <n v="5551.0429999999997"/>
    <n v="5.5510429999999999"/>
    <x v="4"/>
  </r>
  <r>
    <n v="202505"/>
    <x v="57"/>
    <s v="2025"/>
    <s v="05"/>
    <n v="9007000"/>
    <x v="21"/>
    <x v="3"/>
    <n v="15779"/>
    <n v="15749516"/>
    <n v="15.779"/>
    <n v="15749.516"/>
    <n v="15.749516"/>
    <x v="4"/>
  </r>
  <r>
    <n v="202505"/>
    <x v="57"/>
    <s v="2025"/>
    <s v="05"/>
    <n v="9007000"/>
    <x v="21"/>
    <x v="4"/>
    <n v="11216"/>
    <n v="16163931"/>
    <n v="11.215999999999999"/>
    <n v="16163.931"/>
    <n v="16.163931000000002"/>
    <x v="4"/>
  </r>
  <r>
    <n v="202505"/>
    <x v="57"/>
    <s v="2025"/>
    <s v="05"/>
    <n v="9007000"/>
    <x v="21"/>
    <x v="5"/>
    <n v="20192"/>
    <n v="22127962"/>
    <n v="20.192"/>
    <n v="22127.962"/>
    <n v="22.127962"/>
    <x v="4"/>
  </r>
  <r>
    <n v="202505"/>
    <x v="57"/>
    <s v="2025"/>
    <s v="05"/>
    <n v="9007000"/>
    <x v="21"/>
    <x v="6"/>
    <n v="9489"/>
    <n v="27227754"/>
    <n v="9.4890000000000008"/>
    <n v="27227.754000000001"/>
    <n v="27.227754000000001"/>
    <x v="4"/>
  </r>
  <r>
    <n v="202506"/>
    <x v="58"/>
    <s v="2025"/>
    <s v="06"/>
    <n v="63000000"/>
    <x v="0"/>
    <x v="0"/>
    <n v="16112793"/>
    <n v="8885675958"/>
    <n v="16112.793"/>
    <n v="8885675.9580000006"/>
    <n v="8885.6759579999998"/>
    <x v="4"/>
  </r>
  <r>
    <n v="202506"/>
    <x v="58"/>
    <s v="2025"/>
    <s v="06"/>
    <n v="63000000"/>
    <x v="0"/>
    <x v="1"/>
    <n v="830615"/>
    <n v="3199451947"/>
    <n v="830.61500000000001"/>
    <n v="3199451.9470000002"/>
    <n v="3199.451947"/>
    <x v="4"/>
  </r>
  <r>
    <n v="202506"/>
    <x v="58"/>
    <s v="2025"/>
    <s v="06"/>
    <n v="63000000"/>
    <x v="0"/>
    <x v="2"/>
    <n v="1004419"/>
    <n v="4584681917"/>
    <n v="1004.419"/>
    <n v="4584681.9170000004"/>
    <n v="4584.6819169999999"/>
    <x v="4"/>
  </r>
  <r>
    <n v="202506"/>
    <x v="58"/>
    <s v="2025"/>
    <s v="06"/>
    <n v="63000000"/>
    <x v="0"/>
    <x v="3"/>
    <n v="5972771"/>
    <n v="6036022274"/>
    <n v="5972.7709999999997"/>
    <n v="6036022.2740000002"/>
    <n v="6036.0222739999999"/>
    <x v="4"/>
  </r>
  <r>
    <n v="202506"/>
    <x v="58"/>
    <s v="2025"/>
    <s v="06"/>
    <n v="63000000"/>
    <x v="0"/>
    <x v="4"/>
    <n v="4895820"/>
    <n v="13299706334"/>
    <n v="4895.82"/>
    <n v="13299706.334000001"/>
    <n v="13299.706334"/>
    <x v="4"/>
  </r>
  <r>
    <n v="202506"/>
    <x v="58"/>
    <s v="2025"/>
    <s v="06"/>
    <n v="63000000"/>
    <x v="0"/>
    <x v="5"/>
    <n v="10917791"/>
    <n v="14273274098"/>
    <n v="10917.790999999999"/>
    <n v="14273274.097999999"/>
    <n v="14273.274098"/>
    <x v="4"/>
  </r>
  <r>
    <n v="202506"/>
    <x v="58"/>
    <s v="2025"/>
    <s v="06"/>
    <n v="63000000"/>
    <x v="0"/>
    <x v="6"/>
    <n v="5217680"/>
    <n v="95915835758"/>
    <n v="5217.68"/>
    <n v="95915835.758000001"/>
    <n v="95915.835758000001"/>
    <x v="4"/>
  </r>
  <r>
    <n v="202506"/>
    <x v="58"/>
    <s v="2025"/>
    <s v="06"/>
    <n v="65000000"/>
    <x v="1"/>
    <x v="0"/>
    <n v="19195393"/>
    <n v="8676164461"/>
    <n v="19195.393"/>
    <n v="8676164.4609999992"/>
    <n v="8676.1644610000003"/>
    <x v="4"/>
  </r>
  <r>
    <n v="202506"/>
    <x v="58"/>
    <s v="2025"/>
    <s v="06"/>
    <n v="65000000"/>
    <x v="1"/>
    <x v="1"/>
    <n v="1101222"/>
    <n v="2828441503"/>
    <n v="1101.222"/>
    <n v="2828441.503"/>
    <n v="2828.441503"/>
    <x v="4"/>
  </r>
  <r>
    <n v="202506"/>
    <x v="58"/>
    <s v="2025"/>
    <s v="06"/>
    <n v="65000000"/>
    <x v="1"/>
    <x v="2"/>
    <n v="1360640"/>
    <n v="4191568971"/>
    <n v="1360.64"/>
    <n v="4191568.9709999999"/>
    <n v="4191.5689709999997"/>
    <x v="4"/>
  </r>
  <r>
    <n v="202506"/>
    <x v="58"/>
    <s v="2025"/>
    <s v="06"/>
    <n v="65000000"/>
    <x v="1"/>
    <x v="3"/>
    <n v="7405139"/>
    <n v="6707459914"/>
    <n v="7405.1390000000001"/>
    <n v="6707459.9139999999"/>
    <n v="6707.459914"/>
    <x v="4"/>
  </r>
  <r>
    <n v="202506"/>
    <x v="58"/>
    <s v="2025"/>
    <s v="06"/>
    <n v="65000000"/>
    <x v="1"/>
    <x v="4"/>
    <n v="6334755"/>
    <n v="13168573893"/>
    <n v="6334.7550000000001"/>
    <n v="13168573.892999999"/>
    <n v="13168.573893000001"/>
    <x v="4"/>
  </r>
  <r>
    <n v="202506"/>
    <x v="58"/>
    <s v="2025"/>
    <s v="06"/>
    <n v="65000000"/>
    <x v="1"/>
    <x v="5"/>
    <n v="14741955"/>
    <n v="16398459076"/>
    <n v="14741.955"/>
    <n v="16398459.075999999"/>
    <n v="16398.459075999999"/>
    <x v="4"/>
  </r>
  <r>
    <n v="202506"/>
    <x v="58"/>
    <s v="2025"/>
    <s v="06"/>
    <n v="65000000"/>
    <x v="1"/>
    <x v="6"/>
    <n v="7132915"/>
    <n v="48589002968"/>
    <n v="7132.915"/>
    <n v="48589002.968000002"/>
    <n v="48589.002968000001"/>
    <x v="4"/>
  </r>
  <r>
    <n v="202506"/>
    <x v="58"/>
    <s v="2025"/>
    <s v="06"/>
    <n v="68000000"/>
    <x v="2"/>
    <x v="0"/>
    <n v="8903856"/>
    <n v="3874229055"/>
    <n v="8903.8559999999998"/>
    <n v="3874229.0550000002"/>
    <n v="3874.2290549999998"/>
    <x v="4"/>
  </r>
  <r>
    <n v="202506"/>
    <x v="58"/>
    <s v="2025"/>
    <s v="06"/>
    <n v="68000000"/>
    <x v="2"/>
    <x v="1"/>
    <n v="510580"/>
    <n v="1329258579"/>
    <n v="510.58"/>
    <n v="1329258.5789999999"/>
    <n v="1329.2585790000001"/>
    <x v="4"/>
  </r>
  <r>
    <n v="202506"/>
    <x v="58"/>
    <s v="2025"/>
    <s v="06"/>
    <n v="68000000"/>
    <x v="2"/>
    <x v="2"/>
    <n v="667731"/>
    <n v="2049750445"/>
    <n v="667.73099999999999"/>
    <n v="2049750.4450000001"/>
    <n v="2049.7504450000001"/>
    <x v="4"/>
  </r>
  <r>
    <n v="202506"/>
    <x v="58"/>
    <s v="2025"/>
    <s v="06"/>
    <n v="68000000"/>
    <x v="2"/>
    <x v="3"/>
    <n v="3781406"/>
    <n v="3792669337"/>
    <n v="3781.4059999999999"/>
    <n v="3792669.3369999998"/>
    <n v="3792.6693369999998"/>
    <x v="4"/>
  </r>
  <r>
    <n v="202506"/>
    <x v="58"/>
    <s v="2025"/>
    <s v="06"/>
    <n v="68000000"/>
    <x v="2"/>
    <x v="4"/>
    <n v="2952696"/>
    <n v="6028831803"/>
    <n v="2952.6959999999999"/>
    <n v="6028831.8030000003"/>
    <n v="6028.831803"/>
    <x v="4"/>
  </r>
  <r>
    <n v="202506"/>
    <x v="58"/>
    <s v="2025"/>
    <s v="06"/>
    <n v="68000000"/>
    <x v="2"/>
    <x v="5"/>
    <n v="6572344"/>
    <n v="7940196766"/>
    <n v="6572.3440000000001"/>
    <n v="7940196.7659999998"/>
    <n v="7940.196766"/>
    <x v="4"/>
  </r>
  <r>
    <n v="202506"/>
    <x v="58"/>
    <s v="2025"/>
    <s v="06"/>
    <n v="68000000"/>
    <x v="2"/>
    <x v="6"/>
    <n v="3424200"/>
    <n v="21574102942"/>
    <n v="3424.2"/>
    <n v="21574102.942000002"/>
    <n v="21574.102942000001"/>
    <x v="4"/>
  </r>
  <r>
    <n v="202506"/>
    <x v="58"/>
    <s v="2025"/>
    <s v="06"/>
    <n v="10004000"/>
    <x v="3"/>
    <x v="0"/>
    <n v="2609205"/>
    <n v="1210157822"/>
    <n v="2609.2049999999999"/>
    <n v="1210157.8219999999"/>
    <n v="1210.1578219999999"/>
    <x v="4"/>
  </r>
  <r>
    <n v="202506"/>
    <x v="58"/>
    <s v="2025"/>
    <s v="06"/>
    <n v="10004000"/>
    <x v="3"/>
    <x v="1"/>
    <n v="135071"/>
    <n v="381262791"/>
    <n v="135.071"/>
    <n v="381262.79100000003"/>
    <n v="381.26279099999999"/>
    <x v="4"/>
  </r>
  <r>
    <n v="202506"/>
    <x v="58"/>
    <s v="2025"/>
    <s v="06"/>
    <n v="10004000"/>
    <x v="3"/>
    <x v="2"/>
    <n v="186704"/>
    <n v="657178175"/>
    <n v="186.70400000000001"/>
    <n v="657178.17500000005"/>
    <n v="657.17817500000001"/>
    <x v="4"/>
  </r>
  <r>
    <n v="202506"/>
    <x v="58"/>
    <s v="2025"/>
    <s v="06"/>
    <n v="10004000"/>
    <x v="3"/>
    <x v="3"/>
    <n v="1065658"/>
    <n v="1166717698"/>
    <n v="1065.6579999999999"/>
    <n v="1166717.6980000001"/>
    <n v="1166.7176979999999"/>
    <x v="4"/>
  </r>
  <r>
    <n v="202506"/>
    <x v="58"/>
    <s v="2025"/>
    <s v="06"/>
    <n v="10004000"/>
    <x v="3"/>
    <x v="4"/>
    <n v="830808"/>
    <n v="2030647841"/>
    <n v="830.80799999999999"/>
    <n v="2030647.841"/>
    <n v="2030.647841"/>
    <x v="4"/>
  </r>
  <r>
    <n v="202506"/>
    <x v="58"/>
    <s v="2025"/>
    <s v="06"/>
    <n v="10004000"/>
    <x v="3"/>
    <x v="5"/>
    <n v="1850990"/>
    <n v="2295926420"/>
    <n v="1850.99"/>
    <n v="2295926.42"/>
    <n v="2295.9264199999998"/>
    <x v="4"/>
  </r>
  <r>
    <n v="202506"/>
    <x v="58"/>
    <s v="2025"/>
    <s v="06"/>
    <n v="10004000"/>
    <x v="3"/>
    <x v="6"/>
    <n v="994668"/>
    <n v="14703548242"/>
    <n v="994.66800000000001"/>
    <n v="14703548.242000001"/>
    <n v="14703.548242000001"/>
    <x v="4"/>
  </r>
  <r>
    <n v="202506"/>
    <x v="58"/>
    <s v="2025"/>
    <s v="06"/>
    <n v="10018000"/>
    <x v="4"/>
    <x v="0"/>
    <n v="2407806"/>
    <n v="1100777066"/>
    <n v="2407.806"/>
    <n v="1100777.0660000001"/>
    <n v="1100.7770660000001"/>
    <x v="4"/>
  </r>
  <r>
    <n v="202506"/>
    <x v="58"/>
    <s v="2025"/>
    <s v="06"/>
    <n v="10018000"/>
    <x v="4"/>
    <x v="1"/>
    <n v="119483"/>
    <n v="344007048"/>
    <n v="119.483"/>
    <n v="344007.04800000001"/>
    <n v="344.007048"/>
    <x v="4"/>
  </r>
  <r>
    <n v="202506"/>
    <x v="58"/>
    <s v="2025"/>
    <s v="06"/>
    <n v="10018000"/>
    <x v="4"/>
    <x v="2"/>
    <n v="171201"/>
    <n v="579163257"/>
    <n v="171.20099999999999"/>
    <n v="579163.25699999998"/>
    <n v="579.16325700000004"/>
    <x v="4"/>
  </r>
  <r>
    <n v="202506"/>
    <x v="58"/>
    <s v="2025"/>
    <s v="06"/>
    <n v="10018000"/>
    <x v="4"/>
    <x v="3"/>
    <n v="895926"/>
    <n v="969180137"/>
    <n v="895.92600000000004"/>
    <n v="969180.13699999999"/>
    <n v="969.18013699999995"/>
    <x v="4"/>
  </r>
  <r>
    <n v="202506"/>
    <x v="58"/>
    <s v="2025"/>
    <s v="06"/>
    <n v="10018000"/>
    <x v="4"/>
    <x v="4"/>
    <n v="759798"/>
    <n v="1904832424"/>
    <n v="759.798"/>
    <n v="1904832.4240000001"/>
    <n v="1904.8324239999999"/>
    <x v="4"/>
  </r>
  <r>
    <n v="202506"/>
    <x v="58"/>
    <s v="2025"/>
    <s v="06"/>
    <n v="10018000"/>
    <x v="4"/>
    <x v="5"/>
    <n v="1717498"/>
    <n v="2161774348"/>
    <n v="1717.498"/>
    <n v="2161774.3480000002"/>
    <n v="2161.7743479999999"/>
    <x v="4"/>
  </r>
  <r>
    <n v="202506"/>
    <x v="58"/>
    <s v="2025"/>
    <s v="06"/>
    <n v="10018000"/>
    <x v="4"/>
    <x v="6"/>
    <n v="890697"/>
    <n v="16372430441"/>
    <n v="890.697"/>
    <n v="16372430.441"/>
    <n v="16372.430441"/>
    <x v="4"/>
  </r>
  <r>
    <n v="202506"/>
    <x v="58"/>
    <s v="2025"/>
    <s v="06"/>
    <n v="10005000"/>
    <x v="5"/>
    <x v="0"/>
    <n v="1310338"/>
    <n v="550087406"/>
    <n v="1310.338"/>
    <n v="550087.40599999996"/>
    <n v="550.08740599999999"/>
    <x v="4"/>
  </r>
  <r>
    <n v="202506"/>
    <x v="58"/>
    <s v="2025"/>
    <s v="06"/>
    <n v="10005000"/>
    <x v="5"/>
    <x v="1"/>
    <n v="79763"/>
    <n v="185311344"/>
    <n v="79.763000000000005"/>
    <n v="185311.34400000001"/>
    <n v="185.31134399999999"/>
    <x v="4"/>
  </r>
  <r>
    <n v="202506"/>
    <x v="58"/>
    <s v="2025"/>
    <s v="06"/>
    <n v="10005000"/>
    <x v="5"/>
    <x v="2"/>
    <n v="105859"/>
    <n v="311276318"/>
    <n v="105.85899999999999"/>
    <n v="311276.31800000003"/>
    <n v="311.276318"/>
    <x v="4"/>
  </r>
  <r>
    <n v="202506"/>
    <x v="58"/>
    <s v="2025"/>
    <s v="06"/>
    <n v="10005000"/>
    <x v="5"/>
    <x v="3"/>
    <n v="676924"/>
    <n v="645592977"/>
    <n v="676.92399999999998"/>
    <n v="645592.97699999996"/>
    <n v="645.59297700000002"/>
    <x v="4"/>
  </r>
  <r>
    <n v="202506"/>
    <x v="58"/>
    <s v="2025"/>
    <s v="06"/>
    <n v="10005000"/>
    <x v="5"/>
    <x v="4"/>
    <n v="470969"/>
    <n v="877420206"/>
    <n v="470.96899999999999"/>
    <n v="877420.20600000001"/>
    <n v="877.42020600000001"/>
    <x v="4"/>
  </r>
  <r>
    <n v="202506"/>
    <x v="58"/>
    <s v="2025"/>
    <s v="06"/>
    <n v="10005000"/>
    <x v="5"/>
    <x v="5"/>
    <n v="1000405"/>
    <n v="1133118790"/>
    <n v="1000.405"/>
    <n v="1133118.79"/>
    <n v="1133.11879"/>
    <x v="4"/>
  </r>
  <r>
    <n v="202506"/>
    <x v="58"/>
    <s v="2025"/>
    <s v="06"/>
    <n v="10005000"/>
    <x v="5"/>
    <x v="6"/>
    <n v="579087"/>
    <n v="2753048908"/>
    <n v="579.08699999999999"/>
    <n v="2753048.9079999998"/>
    <n v="2753.0489080000002"/>
    <x v="4"/>
  </r>
  <r>
    <n v="202506"/>
    <x v="58"/>
    <s v="2025"/>
    <s v="06"/>
    <n v="66000000"/>
    <x v="6"/>
    <x v="0"/>
    <n v="11342105"/>
    <n v="5430448319"/>
    <n v="11342.105"/>
    <n v="5430448.3190000001"/>
    <n v="5430.4483190000001"/>
    <x v="4"/>
  </r>
  <r>
    <n v="202506"/>
    <x v="58"/>
    <s v="2025"/>
    <s v="06"/>
    <n v="66000000"/>
    <x v="6"/>
    <x v="1"/>
    <n v="662915"/>
    <n v="1764864138"/>
    <n v="662.91499999999996"/>
    <n v="1764864.138"/>
    <n v="1764.8641379999999"/>
    <x v="4"/>
  </r>
  <r>
    <n v="202506"/>
    <x v="58"/>
    <s v="2025"/>
    <s v="06"/>
    <n v="66000000"/>
    <x v="6"/>
    <x v="2"/>
    <n v="875930"/>
    <n v="2683591365"/>
    <n v="875.93"/>
    <n v="2683591.3650000002"/>
    <n v="2683.5913650000002"/>
    <x v="4"/>
  </r>
  <r>
    <n v="202506"/>
    <x v="58"/>
    <s v="2025"/>
    <s v="06"/>
    <n v="66000000"/>
    <x v="6"/>
    <x v="3"/>
    <n v="4989222"/>
    <n v="4981398969"/>
    <n v="4989.2219999999998"/>
    <n v="4981398.9689999996"/>
    <n v="4981.3989689999999"/>
    <x v="4"/>
  </r>
  <r>
    <n v="202506"/>
    <x v="58"/>
    <s v="2025"/>
    <s v="06"/>
    <n v="66000000"/>
    <x v="6"/>
    <x v="4"/>
    <n v="3633669"/>
    <n v="8147425667"/>
    <n v="3633.6689999999999"/>
    <n v="8147425.6670000004"/>
    <n v="8147.4256670000004"/>
    <x v="4"/>
  </r>
  <r>
    <n v="202506"/>
    <x v="58"/>
    <s v="2025"/>
    <s v="06"/>
    <n v="66000000"/>
    <x v="6"/>
    <x v="5"/>
    <n v="8285605"/>
    <n v="9936034563"/>
    <n v="8285.6049999999996"/>
    <n v="9936034.5629999992"/>
    <n v="9936.0345629999993"/>
    <x v="4"/>
  </r>
  <r>
    <n v="202506"/>
    <x v="58"/>
    <s v="2025"/>
    <s v="06"/>
    <n v="66000000"/>
    <x v="6"/>
    <x v="6"/>
    <n v="4565517"/>
    <n v="28737017842"/>
    <n v="4565.5169999999998"/>
    <n v="28737017.842"/>
    <n v="28737.017842000001"/>
    <x v="4"/>
  </r>
  <r>
    <n v="202506"/>
    <x v="58"/>
    <s v="2025"/>
    <s v="06"/>
    <n v="10007000"/>
    <x v="7"/>
    <x v="0"/>
    <n v="2588504"/>
    <n v="1133169175"/>
    <n v="2588.5039999999999"/>
    <n v="1133169.175"/>
    <n v="1133.169175"/>
    <x v="4"/>
  </r>
  <r>
    <n v="202506"/>
    <x v="58"/>
    <s v="2025"/>
    <s v="06"/>
    <n v="10007000"/>
    <x v="7"/>
    <x v="1"/>
    <n v="183054"/>
    <n v="413197353"/>
    <n v="183.054"/>
    <n v="413197.353"/>
    <n v="413.19735300000002"/>
    <x v="4"/>
  </r>
  <r>
    <n v="202506"/>
    <x v="58"/>
    <s v="2025"/>
    <s v="06"/>
    <n v="10007000"/>
    <x v="7"/>
    <x v="2"/>
    <n v="225518"/>
    <n v="620817759"/>
    <n v="225.518"/>
    <n v="620817.75899999996"/>
    <n v="620.81775900000002"/>
    <x v="4"/>
  </r>
  <r>
    <n v="202506"/>
    <x v="58"/>
    <s v="2025"/>
    <s v="06"/>
    <n v="10007000"/>
    <x v="7"/>
    <x v="3"/>
    <n v="1373475"/>
    <n v="1382435325"/>
    <n v="1373.4749999999999"/>
    <n v="1382435.325"/>
    <n v="1382.4353249999999"/>
    <x v="4"/>
  </r>
  <r>
    <n v="202506"/>
    <x v="58"/>
    <s v="2025"/>
    <s v="06"/>
    <n v="10007000"/>
    <x v="7"/>
    <x v="4"/>
    <n v="909031"/>
    <n v="1759972850"/>
    <n v="909.03099999999995"/>
    <n v="1759972.85"/>
    <n v="1759.9728500000001"/>
    <x v="4"/>
  </r>
  <r>
    <n v="202506"/>
    <x v="58"/>
    <s v="2025"/>
    <s v="06"/>
    <n v="10007000"/>
    <x v="7"/>
    <x v="5"/>
    <n v="2044973"/>
    <n v="2282647973"/>
    <n v="2044.973"/>
    <n v="2282647.9730000002"/>
    <n v="2282.6479730000001"/>
    <x v="4"/>
  </r>
  <r>
    <n v="202506"/>
    <x v="58"/>
    <s v="2025"/>
    <s v="06"/>
    <n v="10007000"/>
    <x v="7"/>
    <x v="6"/>
    <n v="1121659"/>
    <n v="6915446119"/>
    <n v="1121.6590000000001"/>
    <n v="6915446.1189999999"/>
    <n v="6915.4461190000002"/>
    <x v="4"/>
  </r>
  <r>
    <n v="202506"/>
    <x v="58"/>
    <s v="2025"/>
    <s v="06"/>
    <n v="10008000"/>
    <x v="8"/>
    <x v="0"/>
    <n v="848036"/>
    <n v="365667858"/>
    <n v="848.03599999999994"/>
    <n v="365667.85800000001"/>
    <n v="365.66785800000002"/>
    <x v="4"/>
  </r>
  <r>
    <n v="202506"/>
    <x v="58"/>
    <s v="2025"/>
    <s v="06"/>
    <n v="10008000"/>
    <x v="8"/>
    <x v="1"/>
    <n v="56501"/>
    <n v="124287931"/>
    <n v="56.500999999999998"/>
    <n v="124287.931"/>
    <n v="124.287931"/>
    <x v="4"/>
  </r>
  <r>
    <n v="202506"/>
    <x v="58"/>
    <s v="2025"/>
    <s v="06"/>
    <n v="10008000"/>
    <x v="8"/>
    <x v="2"/>
    <n v="75337"/>
    <n v="211446344"/>
    <n v="75.337000000000003"/>
    <n v="211446.34400000001"/>
    <n v="211.44634400000001"/>
    <x v="4"/>
  </r>
  <r>
    <n v="202506"/>
    <x v="58"/>
    <s v="2025"/>
    <s v="06"/>
    <n v="10008000"/>
    <x v="8"/>
    <x v="3"/>
    <n v="477927"/>
    <n v="498942407"/>
    <n v="477.92700000000002"/>
    <n v="498942.40700000001"/>
    <n v="498.942407"/>
    <x v="4"/>
  </r>
  <r>
    <n v="202506"/>
    <x v="58"/>
    <s v="2025"/>
    <s v="06"/>
    <n v="10008000"/>
    <x v="8"/>
    <x v="4"/>
    <n v="321262"/>
    <n v="572338101"/>
    <n v="321.262"/>
    <n v="572338.10100000002"/>
    <n v="572.33810100000005"/>
    <x v="4"/>
  </r>
  <r>
    <n v="202506"/>
    <x v="58"/>
    <s v="2025"/>
    <s v="06"/>
    <n v="10008000"/>
    <x v="8"/>
    <x v="5"/>
    <n v="690135"/>
    <n v="750783630"/>
    <n v="690.13499999999999"/>
    <n v="750783.63"/>
    <n v="750.78363000000002"/>
    <x v="4"/>
  </r>
  <r>
    <n v="202506"/>
    <x v="58"/>
    <s v="2025"/>
    <s v="06"/>
    <n v="10008000"/>
    <x v="8"/>
    <x v="6"/>
    <n v="381186"/>
    <n v="1690085534"/>
    <n v="381.18599999999998"/>
    <n v="1690085.534"/>
    <n v="1690.0855340000001"/>
    <x v="4"/>
  </r>
  <r>
    <n v="202506"/>
    <x v="58"/>
    <s v="2025"/>
    <s v="06"/>
    <n v="10009000"/>
    <x v="9"/>
    <x v="0"/>
    <n v="1074238"/>
    <n v="451948855"/>
    <n v="1074.2380000000001"/>
    <n v="451948.85499999998"/>
    <n v="451.94885499999998"/>
    <x v="4"/>
  </r>
  <r>
    <n v="202506"/>
    <x v="58"/>
    <s v="2025"/>
    <s v="06"/>
    <n v="10009000"/>
    <x v="9"/>
    <x v="1"/>
    <n v="79758"/>
    <n v="173296073"/>
    <n v="79.757999999999996"/>
    <n v="173296.073"/>
    <n v="173.29607300000001"/>
    <x v="4"/>
  </r>
  <r>
    <n v="202506"/>
    <x v="58"/>
    <s v="2025"/>
    <s v="06"/>
    <n v="10009000"/>
    <x v="9"/>
    <x v="2"/>
    <n v="97766"/>
    <n v="260933978"/>
    <n v="97.766000000000005"/>
    <n v="260933.978"/>
    <n v="260.93397800000002"/>
    <x v="4"/>
  </r>
  <r>
    <n v="202506"/>
    <x v="58"/>
    <s v="2025"/>
    <s v="06"/>
    <n v="10009000"/>
    <x v="9"/>
    <x v="3"/>
    <n v="646187"/>
    <n v="665634745"/>
    <n v="646.18700000000001"/>
    <n v="665634.745"/>
    <n v="665.63474499999995"/>
    <x v="4"/>
  </r>
  <r>
    <n v="202506"/>
    <x v="58"/>
    <s v="2025"/>
    <s v="06"/>
    <n v="10009000"/>
    <x v="9"/>
    <x v="4"/>
    <n v="410861"/>
    <n v="726483925"/>
    <n v="410.86099999999999"/>
    <n v="726483.92500000005"/>
    <n v="726.483925"/>
    <x v="4"/>
  </r>
  <r>
    <n v="202506"/>
    <x v="58"/>
    <s v="2025"/>
    <s v="06"/>
    <n v="10009000"/>
    <x v="9"/>
    <x v="5"/>
    <n v="866266"/>
    <n v="961184331"/>
    <n v="866.26599999999996"/>
    <n v="961184.33100000001"/>
    <n v="961.18433100000004"/>
    <x v="4"/>
  </r>
  <r>
    <n v="202506"/>
    <x v="58"/>
    <s v="2025"/>
    <s v="06"/>
    <n v="10009000"/>
    <x v="9"/>
    <x v="6"/>
    <n v="470568"/>
    <n v="2251914054"/>
    <n v="470.56799999999998"/>
    <n v="2251914.054"/>
    <n v="2251.9140539999999"/>
    <x v="4"/>
  </r>
  <r>
    <n v="202506"/>
    <x v="58"/>
    <s v="2025"/>
    <s v="06"/>
    <n v="10010000"/>
    <x v="10"/>
    <x v="0"/>
    <n v="750826"/>
    <n v="316757977"/>
    <n v="750.82600000000002"/>
    <n v="316757.97700000001"/>
    <n v="316.75797699999998"/>
    <x v="4"/>
  </r>
  <r>
    <n v="202506"/>
    <x v="58"/>
    <s v="2025"/>
    <s v="06"/>
    <n v="10010000"/>
    <x v="10"/>
    <x v="1"/>
    <n v="53077"/>
    <n v="114109445"/>
    <n v="53.076999999999998"/>
    <n v="114109.44500000001"/>
    <n v="114.10944499999999"/>
    <x v="4"/>
  </r>
  <r>
    <n v="202506"/>
    <x v="58"/>
    <s v="2025"/>
    <s v="06"/>
    <n v="10010000"/>
    <x v="10"/>
    <x v="2"/>
    <n v="67664"/>
    <n v="183172826"/>
    <n v="67.664000000000001"/>
    <n v="183172.826"/>
    <n v="183.17282599999999"/>
    <x v="4"/>
  </r>
  <r>
    <n v="202506"/>
    <x v="58"/>
    <s v="2025"/>
    <s v="06"/>
    <n v="10010000"/>
    <x v="10"/>
    <x v="3"/>
    <n v="468329"/>
    <n v="444942353"/>
    <n v="468.32900000000001"/>
    <n v="444942.353"/>
    <n v="444.94235300000003"/>
    <x v="4"/>
  </r>
  <r>
    <n v="202506"/>
    <x v="58"/>
    <s v="2025"/>
    <s v="06"/>
    <n v="10010000"/>
    <x v="10"/>
    <x v="4"/>
    <n v="298991"/>
    <n v="483411971"/>
    <n v="298.99099999999999"/>
    <n v="483411.97100000002"/>
    <n v="483.41197099999999"/>
    <x v="4"/>
  </r>
  <r>
    <n v="202506"/>
    <x v="58"/>
    <s v="2025"/>
    <s v="06"/>
    <n v="10010000"/>
    <x v="10"/>
    <x v="5"/>
    <n v="639164"/>
    <n v="715884954"/>
    <n v="639.16399999999999"/>
    <n v="715884.95400000003"/>
    <n v="715.88495399999999"/>
    <x v="4"/>
  </r>
  <r>
    <n v="202506"/>
    <x v="58"/>
    <s v="2025"/>
    <s v="06"/>
    <n v="10010000"/>
    <x v="10"/>
    <x v="6"/>
    <n v="341806"/>
    <n v="1399503954"/>
    <n v="341.80599999999998"/>
    <n v="1399503.9539999999"/>
    <n v="1399.503954"/>
    <x v="4"/>
  </r>
  <r>
    <n v="202506"/>
    <x v="58"/>
    <s v="2025"/>
    <s v="06"/>
    <n v="10020000"/>
    <x v="11"/>
    <x v="0"/>
    <n v="721900"/>
    <n v="319326551"/>
    <n v="721.9"/>
    <n v="319326.55099999998"/>
    <n v="319.32655099999999"/>
    <x v="4"/>
  </r>
  <r>
    <n v="202506"/>
    <x v="58"/>
    <s v="2025"/>
    <s v="06"/>
    <n v="10020000"/>
    <x v="11"/>
    <x v="1"/>
    <n v="45928"/>
    <n v="114609244"/>
    <n v="45.927999999999997"/>
    <n v="114609.24400000001"/>
    <n v="114.609244"/>
    <x v="4"/>
  </r>
  <r>
    <n v="202506"/>
    <x v="58"/>
    <s v="2025"/>
    <s v="06"/>
    <n v="10020000"/>
    <x v="11"/>
    <x v="2"/>
    <n v="64031"/>
    <n v="193536766"/>
    <n v="64.031000000000006"/>
    <n v="193536.766"/>
    <n v="193.536766"/>
    <x v="4"/>
  </r>
  <r>
    <n v="202506"/>
    <x v="58"/>
    <s v="2025"/>
    <s v="06"/>
    <n v="10020000"/>
    <x v="11"/>
    <x v="3"/>
    <n v="355718"/>
    <n v="356413047"/>
    <n v="355.71800000000002"/>
    <n v="356413.04700000002"/>
    <n v="356.41304700000001"/>
    <x v="4"/>
  </r>
  <r>
    <n v="202506"/>
    <x v="58"/>
    <s v="2025"/>
    <s v="06"/>
    <n v="10020000"/>
    <x v="11"/>
    <x v="4"/>
    <n v="255998"/>
    <n v="513511063"/>
    <n v="255.99799999999999"/>
    <n v="513511.06300000002"/>
    <n v="513.51106300000004"/>
    <x v="4"/>
  </r>
  <r>
    <n v="202506"/>
    <x v="58"/>
    <s v="2025"/>
    <s v="06"/>
    <n v="10020000"/>
    <x v="11"/>
    <x v="5"/>
    <n v="602443"/>
    <n v="710641901"/>
    <n v="602.44299999999998"/>
    <n v="710641.90099999995"/>
    <n v="710.64190099999996"/>
    <x v="4"/>
  </r>
  <r>
    <n v="202506"/>
    <x v="58"/>
    <s v="2025"/>
    <s v="06"/>
    <n v="10020000"/>
    <x v="11"/>
    <x v="6"/>
    <n v="300187"/>
    <n v="1634023461"/>
    <n v="300.18700000000001"/>
    <n v="1634023.4609999999"/>
    <n v="1634.023461"/>
    <x v="4"/>
  </r>
  <r>
    <n v="202506"/>
    <x v="58"/>
    <s v="2025"/>
    <s v="06"/>
    <n v="67000000"/>
    <x v="12"/>
    <x v="0"/>
    <n v="5365419"/>
    <n v="2326636778"/>
    <n v="5365.4189999999999"/>
    <n v="2326636.7779999999"/>
    <n v="2326.636778"/>
    <x v="4"/>
  </r>
  <r>
    <n v="202506"/>
    <x v="58"/>
    <s v="2025"/>
    <s v="06"/>
    <n v="67000000"/>
    <x v="12"/>
    <x v="1"/>
    <n v="339798"/>
    <n v="780818423"/>
    <n v="339.798"/>
    <n v="780818.42299999995"/>
    <n v="780.81842300000005"/>
    <x v="4"/>
  </r>
  <r>
    <n v="202506"/>
    <x v="58"/>
    <s v="2025"/>
    <s v="06"/>
    <n v="67000000"/>
    <x v="12"/>
    <x v="2"/>
    <n v="491948"/>
    <n v="1346840649"/>
    <n v="491.94799999999998"/>
    <n v="1346840.649"/>
    <n v="1346.840649"/>
    <x v="4"/>
  </r>
  <r>
    <n v="202506"/>
    <x v="58"/>
    <s v="2025"/>
    <s v="06"/>
    <n v="67000000"/>
    <x v="12"/>
    <x v="3"/>
    <n v="2647404"/>
    <n v="2549019403"/>
    <n v="2647.404"/>
    <n v="2549019.4029999999"/>
    <n v="2549.0194029999998"/>
    <x v="4"/>
  </r>
  <r>
    <n v="202506"/>
    <x v="58"/>
    <s v="2025"/>
    <s v="06"/>
    <n v="67000000"/>
    <x v="12"/>
    <x v="4"/>
    <n v="1895783"/>
    <n v="3704185528"/>
    <n v="1895.7829999999999"/>
    <n v="3704185.5279999999"/>
    <n v="3704.185528"/>
    <x v="4"/>
  </r>
  <r>
    <n v="202506"/>
    <x v="58"/>
    <s v="2025"/>
    <s v="06"/>
    <n v="67000000"/>
    <x v="12"/>
    <x v="5"/>
    <n v="4397521"/>
    <n v="5157529484"/>
    <n v="4397.5209999999997"/>
    <n v="5157529.4840000002"/>
    <n v="5157.5294839999997"/>
    <x v="4"/>
  </r>
  <r>
    <n v="202506"/>
    <x v="58"/>
    <s v="2025"/>
    <s v="06"/>
    <n v="67000000"/>
    <x v="12"/>
    <x v="6"/>
    <n v="2303060"/>
    <n v="14879243174"/>
    <n v="2303.06"/>
    <n v="14879243.174000001"/>
    <n v="14879.243173999999"/>
    <x v="4"/>
  </r>
  <r>
    <n v="202506"/>
    <x v="58"/>
    <s v="2025"/>
    <s v="06"/>
    <n v="64000000"/>
    <x v="13"/>
    <x v="0"/>
    <n v="8372077"/>
    <n v="3938447078"/>
    <n v="8372.0769999999993"/>
    <n v="3938447.0780000002"/>
    <n v="3938.4470780000001"/>
    <x v="4"/>
  </r>
  <r>
    <n v="202506"/>
    <x v="58"/>
    <s v="2025"/>
    <s v="06"/>
    <n v="64000000"/>
    <x v="13"/>
    <x v="1"/>
    <n v="497126"/>
    <n v="1249018752"/>
    <n v="497.12599999999998"/>
    <n v="1249018.7520000001"/>
    <n v="1249.0187519999999"/>
    <x v="4"/>
  </r>
  <r>
    <n v="202506"/>
    <x v="58"/>
    <s v="2025"/>
    <s v="06"/>
    <n v="64000000"/>
    <x v="13"/>
    <x v="2"/>
    <n v="743066"/>
    <n v="2147127410"/>
    <n v="743.06600000000003"/>
    <n v="2147127.41"/>
    <n v="2147.1274100000001"/>
    <x v="4"/>
  </r>
  <r>
    <n v="202506"/>
    <x v="58"/>
    <s v="2025"/>
    <s v="06"/>
    <n v="64000000"/>
    <x v="13"/>
    <x v="3"/>
    <n v="4074445"/>
    <n v="3853532246"/>
    <n v="4074.4450000000002"/>
    <n v="3853532.2459999998"/>
    <n v="3853.5322460000002"/>
    <x v="4"/>
  </r>
  <r>
    <n v="202506"/>
    <x v="58"/>
    <s v="2025"/>
    <s v="06"/>
    <n v="64000000"/>
    <x v="13"/>
    <x v="4"/>
    <n v="2974743"/>
    <n v="5670503666"/>
    <n v="2974.7429999999999"/>
    <n v="5670503.6660000002"/>
    <n v="5670.5036659999996"/>
    <x v="4"/>
  </r>
  <r>
    <n v="202506"/>
    <x v="58"/>
    <s v="2025"/>
    <s v="06"/>
    <n v="64000000"/>
    <x v="13"/>
    <x v="5"/>
    <n v="7009299"/>
    <n v="8173742974"/>
    <n v="7009.299"/>
    <n v="8173742.9740000004"/>
    <n v="8173.7429739999998"/>
    <x v="4"/>
  </r>
  <r>
    <n v="202506"/>
    <x v="58"/>
    <s v="2025"/>
    <s v="06"/>
    <n v="64000000"/>
    <x v="13"/>
    <x v="6"/>
    <n v="3471921"/>
    <n v="20381401107"/>
    <n v="3471.9209999999998"/>
    <n v="20381401.107000001"/>
    <n v="20381.401107000002"/>
    <x v="4"/>
  </r>
  <r>
    <n v="202506"/>
    <x v="58"/>
    <s v="2025"/>
    <s v="06"/>
    <n v="10013000"/>
    <x v="14"/>
    <x v="0"/>
    <n v="1273916"/>
    <n v="555794801"/>
    <n v="1273.9159999999999"/>
    <n v="555794.80099999998"/>
    <n v="555.79480100000001"/>
    <x v="4"/>
  </r>
  <r>
    <n v="202506"/>
    <x v="58"/>
    <s v="2025"/>
    <s v="06"/>
    <n v="10013000"/>
    <x v="14"/>
    <x v="1"/>
    <n v="86910"/>
    <n v="193031748"/>
    <n v="86.91"/>
    <n v="193031.74799999999"/>
    <n v="193.03174799999999"/>
    <x v="4"/>
  </r>
  <r>
    <n v="202506"/>
    <x v="58"/>
    <s v="2025"/>
    <s v="06"/>
    <n v="10013000"/>
    <x v="14"/>
    <x v="2"/>
    <n v="125433"/>
    <n v="339604075"/>
    <n v="125.43300000000001"/>
    <n v="339604.07500000001"/>
    <n v="339.60407500000002"/>
    <x v="4"/>
  </r>
  <r>
    <n v="202506"/>
    <x v="58"/>
    <s v="2025"/>
    <s v="06"/>
    <n v="10013000"/>
    <x v="14"/>
    <x v="3"/>
    <n v="780522"/>
    <n v="752234210"/>
    <n v="780.52200000000005"/>
    <n v="752234.21"/>
    <n v="752.23420999999996"/>
    <x v="4"/>
  </r>
  <r>
    <n v="202506"/>
    <x v="58"/>
    <s v="2025"/>
    <s v="06"/>
    <n v="10013000"/>
    <x v="14"/>
    <x v="4"/>
    <n v="525440"/>
    <n v="851849551"/>
    <n v="525.44000000000005"/>
    <n v="851849.55099999998"/>
    <n v="851.84955100000002"/>
    <x v="4"/>
  </r>
  <r>
    <n v="202506"/>
    <x v="58"/>
    <s v="2025"/>
    <s v="06"/>
    <n v="10013000"/>
    <x v="14"/>
    <x v="5"/>
    <n v="1127436"/>
    <n v="1267866217"/>
    <n v="1127.4359999999999"/>
    <n v="1267866.2169999999"/>
    <n v="1267.866217"/>
    <x v="4"/>
  </r>
  <r>
    <n v="202506"/>
    <x v="58"/>
    <s v="2025"/>
    <s v="06"/>
    <n v="10013000"/>
    <x v="14"/>
    <x v="6"/>
    <n v="629021"/>
    <n v="2703166750"/>
    <n v="629.02099999999996"/>
    <n v="2703166.75"/>
    <n v="2703.1667499999999"/>
    <x v="4"/>
  </r>
  <r>
    <n v="202506"/>
    <x v="58"/>
    <s v="2025"/>
    <s v="06"/>
    <n v="10017000"/>
    <x v="15"/>
    <x v="0"/>
    <n v="1152831"/>
    <n v="494472437"/>
    <n v="1152.8309999999999"/>
    <n v="494472.43699999998"/>
    <n v="494.47243700000001"/>
    <x v="4"/>
  </r>
  <r>
    <n v="202506"/>
    <x v="58"/>
    <s v="2025"/>
    <s v="06"/>
    <n v="10017000"/>
    <x v="15"/>
    <x v="1"/>
    <n v="72525"/>
    <n v="173387488"/>
    <n v="72.525000000000006"/>
    <n v="173387.48800000001"/>
    <n v="173.38748799999999"/>
    <x v="4"/>
  </r>
  <r>
    <n v="202506"/>
    <x v="58"/>
    <s v="2025"/>
    <s v="06"/>
    <n v="10017000"/>
    <x v="15"/>
    <x v="2"/>
    <n v="84764"/>
    <n v="282174314"/>
    <n v="84.763999999999996"/>
    <n v="282174.31400000001"/>
    <n v="282.17431399999998"/>
    <x v="4"/>
  </r>
  <r>
    <n v="202506"/>
    <x v="58"/>
    <s v="2025"/>
    <s v="06"/>
    <n v="10017000"/>
    <x v="15"/>
    <x v="3"/>
    <n v="534964"/>
    <n v="474527138"/>
    <n v="534.96400000000006"/>
    <n v="474527.13799999998"/>
    <n v="474.52713799999998"/>
    <x v="4"/>
  </r>
  <r>
    <n v="202506"/>
    <x v="58"/>
    <s v="2025"/>
    <s v="06"/>
    <n v="10017000"/>
    <x v="15"/>
    <x v="4"/>
    <n v="418293"/>
    <n v="751955594"/>
    <n v="418.29300000000001"/>
    <n v="751955.59400000004"/>
    <n v="751.95559400000002"/>
    <x v="4"/>
  </r>
  <r>
    <n v="202506"/>
    <x v="58"/>
    <s v="2025"/>
    <s v="06"/>
    <n v="10017000"/>
    <x v="15"/>
    <x v="5"/>
    <n v="953938"/>
    <n v="973605348"/>
    <n v="953.93799999999999"/>
    <n v="973605.348"/>
    <n v="973.60534800000005"/>
    <x v="4"/>
  </r>
  <r>
    <n v="202506"/>
    <x v="58"/>
    <s v="2025"/>
    <s v="06"/>
    <n v="10017000"/>
    <x v="15"/>
    <x v="6"/>
    <n v="514725"/>
    <n v="5213253863"/>
    <n v="514.72500000000002"/>
    <n v="5213253.8629999999"/>
    <n v="5213.2538629999999"/>
    <x v="4"/>
  </r>
  <r>
    <n v="202506"/>
    <x v="58"/>
    <s v="2025"/>
    <s v="06"/>
    <n v="10002000"/>
    <x v="16"/>
    <x v="0"/>
    <n v="996055"/>
    <n v="409915616"/>
    <n v="996.05499999999995"/>
    <n v="409915.61599999998"/>
    <n v="409.915616"/>
    <x v="4"/>
  </r>
  <r>
    <n v="202506"/>
    <x v="58"/>
    <s v="2025"/>
    <s v="06"/>
    <n v="10002000"/>
    <x v="16"/>
    <x v="1"/>
    <n v="65765"/>
    <n v="150638712"/>
    <n v="65.765000000000001"/>
    <n v="150638.712"/>
    <n v="150.638712"/>
    <x v="4"/>
  </r>
  <r>
    <n v="202506"/>
    <x v="58"/>
    <s v="2025"/>
    <s v="06"/>
    <n v="10002000"/>
    <x v="16"/>
    <x v="2"/>
    <n v="91933"/>
    <n v="268623536"/>
    <n v="91.933000000000007"/>
    <n v="268623.53600000002"/>
    <n v="268.623536"/>
    <x v="4"/>
  </r>
  <r>
    <n v="202506"/>
    <x v="58"/>
    <s v="2025"/>
    <s v="06"/>
    <n v="10002000"/>
    <x v="16"/>
    <x v="3"/>
    <n v="494610"/>
    <n v="451039140"/>
    <n v="494.61"/>
    <n v="451039.14"/>
    <n v="451.03913999999997"/>
    <x v="4"/>
  </r>
  <r>
    <n v="202506"/>
    <x v="58"/>
    <s v="2025"/>
    <s v="06"/>
    <n v="10002000"/>
    <x v="16"/>
    <x v="4"/>
    <n v="373111"/>
    <n v="649921596"/>
    <n v="373.11099999999999"/>
    <n v="649921.59600000002"/>
    <n v="649.92159600000002"/>
    <x v="4"/>
  </r>
  <r>
    <n v="202506"/>
    <x v="58"/>
    <s v="2025"/>
    <s v="06"/>
    <n v="10002000"/>
    <x v="16"/>
    <x v="5"/>
    <n v="858585"/>
    <n v="884574548"/>
    <n v="858.58500000000004"/>
    <n v="884574.54799999995"/>
    <n v="884.57454800000005"/>
    <x v="4"/>
  </r>
  <r>
    <n v="202506"/>
    <x v="58"/>
    <s v="2025"/>
    <s v="06"/>
    <n v="10002000"/>
    <x v="16"/>
    <x v="6"/>
    <n v="429208"/>
    <n v="1781744941"/>
    <n v="429.20800000000003"/>
    <n v="1781744.9410000001"/>
    <n v="1781.7449409999999"/>
    <x v="4"/>
  </r>
  <r>
    <n v="202506"/>
    <x v="58"/>
    <s v="2025"/>
    <s v="06"/>
    <n v="10015000"/>
    <x v="17"/>
    <x v="0"/>
    <n v="620669"/>
    <n v="320909789"/>
    <n v="620.66899999999998"/>
    <n v="320909.78899999999"/>
    <n v="320.90978899999999"/>
    <x v="4"/>
  </r>
  <r>
    <n v="202506"/>
    <x v="58"/>
    <s v="2025"/>
    <s v="06"/>
    <n v="10015000"/>
    <x v="17"/>
    <x v="1"/>
    <n v="37658"/>
    <n v="85652224"/>
    <n v="37.658000000000001"/>
    <n v="85652.224000000002"/>
    <n v="85.652224000000004"/>
    <x v="4"/>
  </r>
  <r>
    <n v="202506"/>
    <x v="58"/>
    <s v="2025"/>
    <s v="06"/>
    <n v="10015000"/>
    <x v="17"/>
    <x v="2"/>
    <n v="55560"/>
    <n v="180736709"/>
    <n v="55.56"/>
    <n v="180736.709"/>
    <n v="180.73670899999999"/>
    <x v="4"/>
  </r>
  <r>
    <n v="202506"/>
    <x v="58"/>
    <s v="2025"/>
    <s v="06"/>
    <n v="10015000"/>
    <x v="17"/>
    <x v="3"/>
    <n v="325392"/>
    <n v="305608392"/>
    <n v="325.392"/>
    <n v="305608.39199999999"/>
    <n v="305.60839199999998"/>
    <x v="4"/>
  </r>
  <r>
    <n v="202506"/>
    <x v="58"/>
    <s v="2025"/>
    <s v="06"/>
    <n v="10015000"/>
    <x v="17"/>
    <x v="4"/>
    <n v="255920"/>
    <n v="434631097"/>
    <n v="255.92"/>
    <n v="434631.09700000001"/>
    <n v="434.63109700000001"/>
    <x v="4"/>
  </r>
  <r>
    <n v="202506"/>
    <x v="58"/>
    <s v="2025"/>
    <s v="06"/>
    <n v="10015000"/>
    <x v="17"/>
    <x v="5"/>
    <n v="535060"/>
    <n v="564023251"/>
    <n v="535.05999999999995"/>
    <n v="564023.25100000005"/>
    <n v="564.02325099999996"/>
    <x v="4"/>
  </r>
  <r>
    <n v="202506"/>
    <x v="58"/>
    <s v="2025"/>
    <s v="06"/>
    <n v="10015000"/>
    <x v="17"/>
    <x v="6"/>
    <n v="264572"/>
    <n v="1033073929"/>
    <n v="264.572"/>
    <n v="1033073.929"/>
    <n v="1033.0739289999999"/>
    <x v="4"/>
  </r>
  <r>
    <n v="202506"/>
    <x v="58"/>
    <s v="2025"/>
    <s v="06"/>
    <n v="10014000"/>
    <x v="18"/>
    <x v="0"/>
    <n v="336554"/>
    <n v="141900563"/>
    <n v="336.55399999999997"/>
    <n v="141900.56299999999"/>
    <n v="141.90056300000001"/>
    <x v="4"/>
  </r>
  <r>
    <n v="202506"/>
    <x v="58"/>
    <s v="2025"/>
    <s v="06"/>
    <n v="10014000"/>
    <x v="18"/>
    <x v="1"/>
    <n v="22460"/>
    <n v="46737440"/>
    <n v="22.46"/>
    <n v="46737.440000000002"/>
    <n v="46.737439999999999"/>
    <x v="4"/>
  </r>
  <r>
    <n v="202506"/>
    <x v="58"/>
    <s v="2025"/>
    <s v="06"/>
    <n v="10014000"/>
    <x v="18"/>
    <x v="2"/>
    <n v="32066"/>
    <n v="95191892"/>
    <n v="32.066000000000003"/>
    <n v="95191.892000000007"/>
    <n v="95.191891999999996"/>
    <x v="4"/>
  </r>
  <r>
    <n v="202506"/>
    <x v="58"/>
    <s v="2025"/>
    <s v="06"/>
    <n v="10014000"/>
    <x v="18"/>
    <x v="3"/>
    <n v="192955"/>
    <n v="177974603"/>
    <n v="192.95500000000001"/>
    <n v="177974.603"/>
    <n v="177.974603"/>
    <x v="4"/>
  </r>
  <r>
    <n v="202506"/>
    <x v="58"/>
    <s v="2025"/>
    <s v="06"/>
    <n v="10014000"/>
    <x v="18"/>
    <x v="4"/>
    <n v="131331"/>
    <n v="203666454"/>
    <n v="131.33099999999999"/>
    <n v="203666.454"/>
    <n v="203.66645399999999"/>
    <x v="4"/>
  </r>
  <r>
    <n v="202506"/>
    <x v="58"/>
    <s v="2025"/>
    <s v="06"/>
    <n v="10014000"/>
    <x v="18"/>
    <x v="5"/>
    <n v="267137"/>
    <n v="284475706"/>
    <n v="267.137"/>
    <n v="284475.70600000001"/>
    <n v="284.475706"/>
    <x v="4"/>
  </r>
  <r>
    <n v="202506"/>
    <x v="58"/>
    <s v="2025"/>
    <s v="06"/>
    <n v="10014000"/>
    <x v="18"/>
    <x v="6"/>
    <n v="131875"/>
    <n v="528217004"/>
    <n v="131.875"/>
    <n v="528217.00399999996"/>
    <n v="528.21700399999997"/>
    <x v="4"/>
  </r>
  <r>
    <n v="202506"/>
    <x v="58"/>
    <s v="2025"/>
    <s v="06"/>
    <n v="10016000"/>
    <x v="19"/>
    <x v="0"/>
    <n v="191335"/>
    <n v="73054094"/>
    <n v="191.33500000000001"/>
    <n v="73054.093999999997"/>
    <n v="73.054094000000006"/>
    <x v="4"/>
  </r>
  <r>
    <n v="202506"/>
    <x v="58"/>
    <s v="2025"/>
    <s v="06"/>
    <n v="10016000"/>
    <x v="19"/>
    <x v="1"/>
    <n v="10647"/>
    <n v="25331856"/>
    <n v="10.647"/>
    <n v="25331.856"/>
    <n v="25.331855999999998"/>
    <x v="4"/>
  </r>
  <r>
    <n v="202506"/>
    <x v="58"/>
    <s v="2025"/>
    <s v="06"/>
    <n v="10016000"/>
    <x v="19"/>
    <x v="2"/>
    <n v="16705"/>
    <n v="50334617"/>
    <n v="16.704999999999998"/>
    <n v="50334.616999999998"/>
    <n v="50.334617000000001"/>
    <x v="4"/>
  </r>
  <r>
    <n v="202506"/>
    <x v="58"/>
    <s v="2025"/>
    <s v="06"/>
    <n v="10016000"/>
    <x v="19"/>
    <x v="3"/>
    <n v="88972"/>
    <n v="95286457"/>
    <n v="88.971999999999994"/>
    <n v="95286.456999999995"/>
    <n v="95.286456999999999"/>
    <x v="4"/>
  </r>
  <r>
    <n v="202506"/>
    <x v="58"/>
    <s v="2025"/>
    <s v="06"/>
    <n v="10016000"/>
    <x v="19"/>
    <x v="4"/>
    <n v="72343"/>
    <n v="105433855"/>
    <n v="72.343000000000004"/>
    <n v="105433.855"/>
    <n v="105.43385499999999"/>
    <x v="4"/>
  </r>
  <r>
    <n v="202506"/>
    <x v="58"/>
    <s v="2025"/>
    <s v="06"/>
    <n v="10016000"/>
    <x v="19"/>
    <x v="5"/>
    <n v="143715"/>
    <n v="136957119"/>
    <n v="143.715"/>
    <n v="136957.11900000001"/>
    <n v="136.95711900000001"/>
    <x v="4"/>
  </r>
  <r>
    <n v="202506"/>
    <x v="58"/>
    <s v="2025"/>
    <s v="06"/>
    <n v="10016000"/>
    <x v="19"/>
    <x v="6"/>
    <n v="61376"/>
    <n v="234546553"/>
    <n v="61.375999999999998"/>
    <n v="234546.55300000001"/>
    <n v="234.54655299999999"/>
    <x v="4"/>
  </r>
  <r>
    <n v="202506"/>
    <x v="58"/>
    <s v="2025"/>
    <s v="06"/>
    <s v="9002000"/>
    <x v="20"/>
    <x v="0"/>
    <n v="129459"/>
    <n v="50599858"/>
    <n v="129.459"/>
    <n v="50599.858"/>
    <n v="50.599857999999998"/>
    <x v="4"/>
  </r>
  <r>
    <n v="202506"/>
    <x v="58"/>
    <s v="2025"/>
    <s v="06"/>
    <s v="9002000"/>
    <x v="20"/>
    <x v="1"/>
    <n v="7393"/>
    <n v="20615405"/>
    <n v="7.3929999999999998"/>
    <n v="20615.404999999999"/>
    <n v="20.615404999999999"/>
    <x v="4"/>
  </r>
  <r>
    <n v="202506"/>
    <x v="58"/>
    <s v="2025"/>
    <s v="06"/>
    <s v="9002000"/>
    <x v="20"/>
    <x v="2"/>
    <n v="11226"/>
    <n v="36834127"/>
    <n v="11.226000000000001"/>
    <n v="36834.127"/>
    <n v="36.834127000000002"/>
    <x v="4"/>
  </r>
  <r>
    <n v="202506"/>
    <x v="58"/>
    <s v="2025"/>
    <s v="06"/>
    <s v="9002000"/>
    <x v="20"/>
    <x v="3"/>
    <n v="56598"/>
    <n v="76885361"/>
    <n v="56.597999999999999"/>
    <n v="76885.361000000004"/>
    <n v="76.885361000000003"/>
    <x v="4"/>
  </r>
  <r>
    <n v="202506"/>
    <x v="58"/>
    <s v="2025"/>
    <s v="06"/>
    <s v="9002000"/>
    <x v="20"/>
    <x v="4"/>
    <n v="53550"/>
    <n v="77314644"/>
    <n v="53.55"/>
    <n v="77314.644"/>
    <n v="77.314644000000001"/>
    <x v="4"/>
  </r>
  <r>
    <n v="202506"/>
    <x v="58"/>
    <s v="2025"/>
    <s v="06"/>
    <s v="9002000"/>
    <x v="20"/>
    <x v="5"/>
    <n v="128945"/>
    <n v="122229850"/>
    <n v="128.94499999999999"/>
    <n v="122229.85"/>
    <n v="122.22985"/>
    <x v="4"/>
  </r>
  <r>
    <n v="202506"/>
    <x v="58"/>
    <s v="2025"/>
    <s v="06"/>
    <s v="9002000"/>
    <x v="20"/>
    <x v="6"/>
    <n v="49814"/>
    <n v="211378576"/>
    <n v="49.814"/>
    <n v="211378.576"/>
    <n v="211.37857600000001"/>
    <x v="4"/>
  </r>
  <r>
    <n v="202506"/>
    <x v="58"/>
    <s v="2025"/>
    <s v="06"/>
    <n v="9007000"/>
    <x v="21"/>
    <x v="0"/>
    <n v="33548"/>
    <n v="12118553"/>
    <n v="33.548000000000002"/>
    <n v="12118.553"/>
    <n v="12.118553"/>
    <x v="4"/>
  </r>
  <r>
    <n v="202506"/>
    <x v="58"/>
    <s v="2025"/>
    <s v="06"/>
    <n v="9007000"/>
    <x v="21"/>
    <x v="1"/>
    <n v="1388"/>
    <n v="2708912"/>
    <n v="1.3879999999999999"/>
    <n v="2708.9119999999998"/>
    <n v="2.7089120000000002"/>
    <x v="4"/>
  </r>
  <r>
    <n v="202506"/>
    <x v="58"/>
    <s v="2025"/>
    <s v="06"/>
    <n v="9007000"/>
    <x v="21"/>
    <x v="2"/>
    <n v="2413"/>
    <n v="5391705"/>
    <n v="2.4129999999999998"/>
    <n v="5391.7049999999999"/>
    <n v="5.391705"/>
    <x v="4"/>
  </r>
  <r>
    <n v="202506"/>
    <x v="58"/>
    <s v="2025"/>
    <s v="06"/>
    <n v="9007000"/>
    <x v="21"/>
    <x v="3"/>
    <n v="15520"/>
    <n v="16076448"/>
    <n v="15.52"/>
    <n v="16076.448"/>
    <n v="16.076447999999999"/>
    <x v="4"/>
  </r>
  <r>
    <n v="202506"/>
    <x v="58"/>
    <s v="2025"/>
    <s v="06"/>
    <n v="9007000"/>
    <x v="21"/>
    <x v="4"/>
    <n v="11743"/>
    <n v="16009175"/>
    <n v="11.743"/>
    <n v="16009.174999999999"/>
    <n v="16.009174999999999"/>
    <x v="4"/>
  </r>
  <r>
    <n v="202506"/>
    <x v="58"/>
    <s v="2025"/>
    <s v="06"/>
    <n v="9007000"/>
    <x v="21"/>
    <x v="5"/>
    <n v="19905"/>
    <n v="20859413"/>
    <n v="19.905000000000001"/>
    <n v="20859.413"/>
    <n v="20.859413"/>
    <x v="4"/>
  </r>
  <r>
    <n v="202506"/>
    <x v="58"/>
    <s v="2025"/>
    <s v="06"/>
    <n v="9007000"/>
    <x v="21"/>
    <x v="6"/>
    <n v="9477"/>
    <n v="32653303"/>
    <n v="9.4770000000000003"/>
    <n v="32653.303"/>
    <n v="32.653303000000001"/>
    <x v="4"/>
  </r>
  <r>
    <n v="202507"/>
    <x v="59"/>
    <s v="2025"/>
    <s v="07"/>
    <n v="63000000"/>
    <x v="0"/>
    <x v="0"/>
    <n v="16838101"/>
    <n v="9275908521"/>
    <n v="16838.100999999999"/>
    <n v="9275908.5209999997"/>
    <n v="9275.9085209999994"/>
    <x v="4"/>
  </r>
  <r>
    <n v="202507"/>
    <x v="59"/>
    <s v="2025"/>
    <s v="07"/>
    <n v="63000000"/>
    <x v="0"/>
    <x v="1"/>
    <n v="818747"/>
    <n v="2988151223"/>
    <n v="818.74699999999996"/>
    <n v="2988151.2230000002"/>
    <n v="2988.1512229999998"/>
    <x v="4"/>
  </r>
  <r>
    <n v="202507"/>
    <x v="59"/>
    <s v="2025"/>
    <s v="07"/>
    <n v="63000000"/>
    <x v="0"/>
    <x v="2"/>
    <n v="1020769"/>
    <n v="4636818550"/>
    <n v="1020.769"/>
    <n v="4636818.55"/>
    <n v="4636.81855"/>
    <x v="4"/>
  </r>
  <r>
    <n v="202507"/>
    <x v="59"/>
    <s v="2025"/>
    <s v="07"/>
    <n v="63000000"/>
    <x v="0"/>
    <x v="3"/>
    <n v="6117639"/>
    <n v="6259873550"/>
    <n v="6117.6390000000001"/>
    <n v="6259873.5499999998"/>
    <n v="6259.8735500000003"/>
    <x v="4"/>
  </r>
  <r>
    <n v="202507"/>
    <x v="59"/>
    <s v="2025"/>
    <s v="07"/>
    <n v="63000000"/>
    <x v="0"/>
    <x v="4"/>
    <n v="5113853"/>
    <n v="13111759254"/>
    <n v="5113.8530000000001"/>
    <n v="13111759.254000001"/>
    <n v="13111.759254000001"/>
    <x v="4"/>
  </r>
  <r>
    <n v="202507"/>
    <x v="59"/>
    <s v="2025"/>
    <s v="07"/>
    <n v="63000000"/>
    <x v="0"/>
    <x v="5"/>
    <n v="11312006"/>
    <n v="14127433299"/>
    <n v="11312.005999999999"/>
    <n v="14127433.299000001"/>
    <n v="14127.433299"/>
    <x v="4"/>
  </r>
  <r>
    <n v="202507"/>
    <x v="59"/>
    <s v="2025"/>
    <s v="07"/>
    <n v="63000000"/>
    <x v="0"/>
    <x v="6"/>
    <n v="5273285"/>
    <n v="16995328522"/>
    <n v="5273.2849999999999"/>
    <n v="16995328.522"/>
    <n v="16995.328522"/>
    <x v="4"/>
  </r>
  <r>
    <n v="202507"/>
    <x v="59"/>
    <s v="2025"/>
    <s v="07"/>
    <n v="65000000"/>
    <x v="1"/>
    <x v="0"/>
    <n v="20320589"/>
    <n v="9167768953"/>
    <n v="20320.589"/>
    <n v="9167768.9529999997"/>
    <n v="9167.7689530000007"/>
    <x v="4"/>
  </r>
  <r>
    <n v="202507"/>
    <x v="59"/>
    <s v="2025"/>
    <s v="07"/>
    <n v="65000000"/>
    <x v="1"/>
    <x v="1"/>
    <n v="1076895"/>
    <n v="2627625763"/>
    <n v="1076.895"/>
    <n v="2627625.7629999998"/>
    <n v="2627.625763"/>
    <x v="4"/>
  </r>
  <r>
    <n v="202507"/>
    <x v="59"/>
    <s v="2025"/>
    <s v="07"/>
    <n v="65000000"/>
    <x v="1"/>
    <x v="2"/>
    <n v="1373309"/>
    <n v="4250761473"/>
    <n v="1373.309"/>
    <n v="4250761.4730000002"/>
    <n v="4250.7614729999996"/>
    <x v="4"/>
  </r>
  <r>
    <n v="202507"/>
    <x v="59"/>
    <s v="2025"/>
    <s v="07"/>
    <n v="65000000"/>
    <x v="1"/>
    <x v="3"/>
    <n v="7606727"/>
    <n v="7012567953"/>
    <n v="7606.7269999999999"/>
    <n v="7012567.9529999997"/>
    <n v="7012.5679529999998"/>
    <x v="4"/>
  </r>
  <r>
    <n v="202507"/>
    <x v="59"/>
    <s v="2025"/>
    <s v="07"/>
    <n v="65000000"/>
    <x v="1"/>
    <x v="4"/>
    <n v="6640517"/>
    <n v="13659700735"/>
    <n v="6640.5169999999998"/>
    <n v="13659700.734999999"/>
    <n v="13659.700735"/>
    <x v="4"/>
  </r>
  <r>
    <n v="202507"/>
    <x v="59"/>
    <s v="2025"/>
    <s v="07"/>
    <n v="65000000"/>
    <x v="1"/>
    <x v="5"/>
    <n v="15334455"/>
    <n v="16389909447"/>
    <n v="15334.455"/>
    <n v="16389909.447000001"/>
    <n v="16389.909446999998"/>
    <x v="4"/>
  </r>
  <r>
    <n v="202507"/>
    <x v="59"/>
    <s v="2025"/>
    <s v="07"/>
    <n v="65000000"/>
    <x v="1"/>
    <x v="6"/>
    <n v="7417107"/>
    <n v="19892483425"/>
    <n v="7417.107"/>
    <n v="19892483.425000001"/>
    <n v="19892.483424999999"/>
    <x v="4"/>
  </r>
  <r>
    <n v="202507"/>
    <x v="59"/>
    <s v="2025"/>
    <s v="07"/>
    <n v="68000000"/>
    <x v="2"/>
    <x v="0"/>
    <n v="9359278"/>
    <n v="4109017544"/>
    <n v="9359.2780000000002"/>
    <n v="4109017.5440000002"/>
    <n v="4109.0175440000003"/>
    <x v="4"/>
  </r>
  <r>
    <n v="202507"/>
    <x v="59"/>
    <s v="2025"/>
    <s v="07"/>
    <n v="68000000"/>
    <x v="2"/>
    <x v="1"/>
    <n v="493583"/>
    <n v="1184009208"/>
    <n v="493.58300000000003"/>
    <n v="1184009.2080000001"/>
    <n v="1184.0092079999999"/>
    <x v="4"/>
  </r>
  <r>
    <n v="202507"/>
    <x v="59"/>
    <s v="2025"/>
    <s v="07"/>
    <n v="68000000"/>
    <x v="2"/>
    <x v="2"/>
    <n v="672694"/>
    <n v="2021536431"/>
    <n v="672.69399999999996"/>
    <n v="2021536.4310000001"/>
    <n v="2021.536431"/>
    <x v="4"/>
  </r>
  <r>
    <n v="202507"/>
    <x v="59"/>
    <s v="2025"/>
    <s v="07"/>
    <n v="68000000"/>
    <x v="2"/>
    <x v="3"/>
    <n v="3872450"/>
    <n v="3988747424"/>
    <n v="3872.45"/>
    <n v="3988747.4240000001"/>
    <n v="3988.7474240000001"/>
    <x v="4"/>
  </r>
  <r>
    <n v="202507"/>
    <x v="59"/>
    <s v="2025"/>
    <s v="07"/>
    <n v="68000000"/>
    <x v="2"/>
    <x v="4"/>
    <n v="3101555"/>
    <n v="6205572505"/>
    <n v="3101.5549999999998"/>
    <n v="6205572.5049999999"/>
    <n v="6205.5725050000001"/>
    <x v="4"/>
  </r>
  <r>
    <n v="202507"/>
    <x v="59"/>
    <s v="2025"/>
    <s v="07"/>
    <n v="68000000"/>
    <x v="2"/>
    <x v="5"/>
    <n v="6833168"/>
    <n v="7973021849"/>
    <n v="6833.1679999999997"/>
    <n v="7973021.8490000004"/>
    <n v="7973.0218489999997"/>
    <x v="4"/>
  </r>
  <r>
    <n v="202507"/>
    <x v="59"/>
    <s v="2025"/>
    <s v="07"/>
    <n v="68000000"/>
    <x v="2"/>
    <x v="6"/>
    <n v="3558363"/>
    <n v="9301019328"/>
    <n v="3558.3629999999998"/>
    <n v="9301019.3279999997"/>
    <n v="9301.0193280000003"/>
    <x v="4"/>
  </r>
  <r>
    <n v="202507"/>
    <x v="59"/>
    <s v="2025"/>
    <s v="07"/>
    <n v="10004000"/>
    <x v="3"/>
    <x v="0"/>
    <n v="2711980"/>
    <n v="1267082595"/>
    <n v="2711.98"/>
    <n v="1267082.595"/>
    <n v="1267.0825950000001"/>
    <x v="4"/>
  </r>
  <r>
    <n v="202507"/>
    <x v="59"/>
    <s v="2025"/>
    <s v="07"/>
    <n v="10004000"/>
    <x v="3"/>
    <x v="1"/>
    <n v="135295"/>
    <n v="374050286"/>
    <n v="135.29499999999999"/>
    <n v="374050.28600000002"/>
    <n v="374.05028600000003"/>
    <x v="4"/>
  </r>
  <r>
    <n v="202507"/>
    <x v="59"/>
    <s v="2025"/>
    <s v="07"/>
    <n v="10004000"/>
    <x v="3"/>
    <x v="2"/>
    <n v="194841"/>
    <n v="682127003"/>
    <n v="194.84100000000001"/>
    <n v="682127.00300000003"/>
    <n v="682.12700299999995"/>
    <x v="4"/>
  </r>
  <r>
    <n v="202507"/>
    <x v="59"/>
    <s v="2025"/>
    <s v="07"/>
    <n v="10004000"/>
    <x v="3"/>
    <x v="3"/>
    <n v="1085387"/>
    <n v="1217371163"/>
    <n v="1085.3869999999999"/>
    <n v="1217371.1629999999"/>
    <n v="1217.371163"/>
    <x v="4"/>
  </r>
  <r>
    <n v="202507"/>
    <x v="59"/>
    <s v="2025"/>
    <s v="07"/>
    <n v="10004000"/>
    <x v="3"/>
    <x v="4"/>
    <n v="893315"/>
    <n v="2056701583"/>
    <n v="893.31500000000005"/>
    <n v="2056701.5830000001"/>
    <n v="2056.701583"/>
    <x v="4"/>
  </r>
  <r>
    <n v="202507"/>
    <x v="59"/>
    <s v="2025"/>
    <s v="07"/>
    <n v="10004000"/>
    <x v="3"/>
    <x v="5"/>
    <n v="1932580"/>
    <n v="2332201759"/>
    <n v="1932.58"/>
    <n v="2332201.7590000001"/>
    <n v="2332.201759"/>
    <x v="4"/>
  </r>
  <r>
    <n v="202507"/>
    <x v="59"/>
    <s v="2025"/>
    <s v="07"/>
    <n v="10004000"/>
    <x v="3"/>
    <x v="6"/>
    <n v="1041647"/>
    <n v="2596011922"/>
    <n v="1041.6469999999999"/>
    <n v="2596011.9219999998"/>
    <n v="2596.0119220000001"/>
    <x v="4"/>
  </r>
  <r>
    <n v="202507"/>
    <x v="59"/>
    <s v="2025"/>
    <s v="07"/>
    <n v="10018000"/>
    <x v="4"/>
    <x v="0"/>
    <n v="2502097"/>
    <n v="1163520196"/>
    <n v="2502.0970000000002"/>
    <n v="1163520.196"/>
    <n v="1163.5201959999999"/>
    <x v="4"/>
  </r>
  <r>
    <n v="202507"/>
    <x v="59"/>
    <s v="2025"/>
    <s v="07"/>
    <n v="10018000"/>
    <x v="4"/>
    <x v="1"/>
    <n v="120174"/>
    <n v="340220612"/>
    <n v="120.17400000000001"/>
    <n v="340220.61200000002"/>
    <n v="340.22061200000002"/>
    <x v="4"/>
  </r>
  <r>
    <n v="202507"/>
    <x v="59"/>
    <s v="2025"/>
    <s v="07"/>
    <n v="10018000"/>
    <x v="4"/>
    <x v="2"/>
    <n v="177217"/>
    <n v="626212468"/>
    <n v="177.21700000000001"/>
    <n v="626212.46799999999"/>
    <n v="626.21246799999994"/>
    <x v="4"/>
  </r>
  <r>
    <n v="202507"/>
    <x v="59"/>
    <s v="2025"/>
    <s v="07"/>
    <n v="10018000"/>
    <x v="4"/>
    <x v="3"/>
    <n v="911367"/>
    <n v="1026578205"/>
    <n v="911.36699999999996"/>
    <n v="1026578.205"/>
    <n v="1026.578205"/>
    <x v="4"/>
  </r>
  <r>
    <n v="202507"/>
    <x v="59"/>
    <s v="2025"/>
    <s v="07"/>
    <n v="10018000"/>
    <x v="4"/>
    <x v="4"/>
    <n v="808632"/>
    <n v="1990195023"/>
    <n v="808.63199999999995"/>
    <n v="1990195.023"/>
    <n v="1990.195023"/>
    <x v="4"/>
  </r>
  <r>
    <n v="202507"/>
    <x v="59"/>
    <s v="2025"/>
    <s v="07"/>
    <n v="10018000"/>
    <x v="4"/>
    <x v="5"/>
    <n v="1793455"/>
    <n v="2213349982"/>
    <n v="1793.4549999999999"/>
    <n v="2213349.9819999998"/>
    <n v="2213.3499820000002"/>
    <x v="4"/>
  </r>
  <r>
    <n v="202507"/>
    <x v="59"/>
    <s v="2025"/>
    <s v="07"/>
    <n v="10018000"/>
    <x v="4"/>
    <x v="6"/>
    <n v="919466"/>
    <n v="2433197687"/>
    <n v="919.46600000000001"/>
    <n v="2433197.6869999999"/>
    <n v="2433.1976869999999"/>
    <x v="4"/>
  </r>
  <r>
    <n v="202507"/>
    <x v="59"/>
    <s v="2025"/>
    <s v="07"/>
    <n v="10005000"/>
    <x v="5"/>
    <x v="0"/>
    <n v="1367305"/>
    <n v="588880540"/>
    <n v="1367.3050000000001"/>
    <n v="588880.54"/>
    <n v="588.88054"/>
    <x v="4"/>
  </r>
  <r>
    <n v="202507"/>
    <x v="59"/>
    <s v="2025"/>
    <s v="07"/>
    <n v="10005000"/>
    <x v="5"/>
    <x v="1"/>
    <n v="79810"/>
    <n v="183493302"/>
    <n v="79.81"/>
    <n v="183493.302"/>
    <n v="183.493302"/>
    <x v="4"/>
  </r>
  <r>
    <n v="202507"/>
    <x v="59"/>
    <s v="2025"/>
    <s v="07"/>
    <n v="10005000"/>
    <x v="5"/>
    <x v="2"/>
    <n v="109603"/>
    <n v="332697638"/>
    <n v="109.60299999999999"/>
    <n v="332697.63799999998"/>
    <n v="332.69763799999998"/>
    <x v="4"/>
  </r>
  <r>
    <n v="202507"/>
    <x v="59"/>
    <s v="2025"/>
    <s v="07"/>
    <n v="10005000"/>
    <x v="5"/>
    <x v="3"/>
    <n v="685749"/>
    <n v="680286549"/>
    <n v="685.74900000000002"/>
    <n v="680286.549"/>
    <n v="680.28654900000004"/>
    <x v="4"/>
  </r>
  <r>
    <n v="202507"/>
    <x v="59"/>
    <s v="2025"/>
    <s v="07"/>
    <n v="10005000"/>
    <x v="5"/>
    <x v="4"/>
    <n v="502634"/>
    <n v="948659256"/>
    <n v="502.63400000000001"/>
    <n v="948659.25600000005"/>
    <n v="948.65925600000003"/>
    <x v="4"/>
  </r>
  <r>
    <n v="202507"/>
    <x v="59"/>
    <s v="2025"/>
    <s v="07"/>
    <n v="10005000"/>
    <x v="5"/>
    <x v="5"/>
    <n v="1066080"/>
    <n v="1151306614"/>
    <n v="1066.08"/>
    <n v="1151306.6140000001"/>
    <n v="1151.3066140000001"/>
    <x v="4"/>
  </r>
  <r>
    <n v="202507"/>
    <x v="59"/>
    <s v="2025"/>
    <s v="07"/>
    <n v="10005000"/>
    <x v="5"/>
    <x v="6"/>
    <n v="616463"/>
    <n v="1511651661"/>
    <n v="616.46299999999997"/>
    <n v="1511651.6610000001"/>
    <n v="1511.6516610000001"/>
    <x v="4"/>
  </r>
  <r>
    <n v="202507"/>
    <x v="59"/>
    <s v="2025"/>
    <s v="07"/>
    <n v="66000000"/>
    <x v="6"/>
    <x v="0"/>
    <n v="11657272"/>
    <n v="5703450860"/>
    <n v="11657.272000000001"/>
    <n v="5703450.8600000003"/>
    <n v="5703.4508599999999"/>
    <x v="4"/>
  </r>
  <r>
    <n v="202507"/>
    <x v="59"/>
    <s v="2025"/>
    <s v="07"/>
    <n v="66000000"/>
    <x v="6"/>
    <x v="1"/>
    <n v="661118"/>
    <n v="1718796292"/>
    <n v="661.11800000000005"/>
    <n v="1718796.2919999999"/>
    <n v="1718.796292"/>
    <x v="4"/>
  </r>
  <r>
    <n v="202507"/>
    <x v="59"/>
    <s v="2025"/>
    <s v="07"/>
    <n v="66000000"/>
    <x v="6"/>
    <x v="2"/>
    <n v="898382"/>
    <n v="2712017656"/>
    <n v="898.38199999999995"/>
    <n v="2712017.656"/>
    <n v="2712.017656"/>
    <x v="4"/>
  </r>
  <r>
    <n v="202507"/>
    <x v="59"/>
    <s v="2025"/>
    <s v="07"/>
    <n v="66000000"/>
    <x v="6"/>
    <x v="3"/>
    <n v="5086984"/>
    <n v="5210671578"/>
    <n v="5086.9840000000004"/>
    <n v="5210671.5779999997"/>
    <n v="5210.6715780000004"/>
    <x v="4"/>
  </r>
  <r>
    <n v="202507"/>
    <x v="59"/>
    <s v="2025"/>
    <s v="07"/>
    <n v="66000000"/>
    <x v="6"/>
    <x v="4"/>
    <n v="3830538"/>
    <n v="8218942062"/>
    <n v="3830.538"/>
    <n v="8218942.0619999999"/>
    <n v="8218.9420620000001"/>
    <x v="4"/>
  </r>
  <r>
    <n v="202507"/>
    <x v="59"/>
    <s v="2025"/>
    <s v="07"/>
    <n v="66000000"/>
    <x v="6"/>
    <x v="5"/>
    <n v="8653377"/>
    <n v="9911380987"/>
    <n v="8653.3770000000004"/>
    <n v="9911380.9869999997"/>
    <n v="9911.3809870000005"/>
    <x v="4"/>
  </r>
  <r>
    <n v="202507"/>
    <x v="59"/>
    <s v="2025"/>
    <s v="07"/>
    <n v="66000000"/>
    <x v="6"/>
    <x v="6"/>
    <n v="4866332"/>
    <n v="12704373258"/>
    <n v="4866.3320000000003"/>
    <n v="12704373.257999999"/>
    <n v="12704.373258"/>
    <x v="4"/>
  </r>
  <r>
    <n v="202507"/>
    <x v="59"/>
    <s v="2025"/>
    <s v="07"/>
    <n v="10007000"/>
    <x v="7"/>
    <x v="0"/>
    <n v="2655277"/>
    <n v="1214922408"/>
    <n v="2655.277"/>
    <n v="1214922.4080000001"/>
    <n v="1214.9224079999999"/>
    <x v="4"/>
  </r>
  <r>
    <n v="202507"/>
    <x v="59"/>
    <s v="2025"/>
    <s v="07"/>
    <n v="10007000"/>
    <x v="7"/>
    <x v="1"/>
    <n v="177340"/>
    <n v="385347702"/>
    <n v="177.34"/>
    <n v="385347.70199999999"/>
    <n v="385.34770200000003"/>
    <x v="4"/>
  </r>
  <r>
    <n v="202507"/>
    <x v="59"/>
    <s v="2025"/>
    <s v="07"/>
    <n v="10007000"/>
    <x v="7"/>
    <x v="2"/>
    <n v="232447"/>
    <n v="654496698"/>
    <n v="232.447"/>
    <n v="654496.69799999997"/>
    <n v="654.49669800000004"/>
    <x v="4"/>
  </r>
  <r>
    <n v="202507"/>
    <x v="59"/>
    <s v="2025"/>
    <s v="07"/>
    <n v="10007000"/>
    <x v="7"/>
    <x v="3"/>
    <n v="1377871"/>
    <n v="1497825763"/>
    <n v="1377.8710000000001"/>
    <n v="1497825.763"/>
    <n v="1497.8257630000001"/>
    <x v="4"/>
  </r>
  <r>
    <n v="202507"/>
    <x v="59"/>
    <s v="2025"/>
    <s v="07"/>
    <n v="10007000"/>
    <x v="7"/>
    <x v="4"/>
    <n v="956868"/>
    <n v="1802644065"/>
    <n v="956.86800000000005"/>
    <n v="1802644.0649999999"/>
    <n v="1802.644065"/>
    <x v="4"/>
  </r>
  <r>
    <n v="202507"/>
    <x v="59"/>
    <s v="2025"/>
    <s v="07"/>
    <n v="10007000"/>
    <x v="7"/>
    <x v="5"/>
    <n v="2132775"/>
    <n v="2273063406"/>
    <n v="2132.7750000000001"/>
    <n v="2273063.406"/>
    <n v="2273.0634060000002"/>
    <x v="4"/>
  </r>
  <r>
    <n v="202507"/>
    <x v="59"/>
    <s v="2025"/>
    <s v="07"/>
    <n v="10007000"/>
    <x v="7"/>
    <x v="6"/>
    <n v="1177504"/>
    <n v="3378777078"/>
    <n v="1177.5039999999999"/>
    <n v="3378777.0780000002"/>
    <n v="3378.7770780000001"/>
    <x v="4"/>
  </r>
  <r>
    <n v="202507"/>
    <x v="59"/>
    <s v="2025"/>
    <s v="07"/>
    <n v="10008000"/>
    <x v="8"/>
    <x v="0"/>
    <n v="870569"/>
    <n v="389023859"/>
    <n v="870.56899999999996"/>
    <n v="389023.859"/>
    <n v="389.02385900000002"/>
    <x v="4"/>
  </r>
  <r>
    <n v="202507"/>
    <x v="59"/>
    <s v="2025"/>
    <s v="07"/>
    <n v="10008000"/>
    <x v="8"/>
    <x v="1"/>
    <n v="56376"/>
    <n v="124801630"/>
    <n v="56.375999999999998"/>
    <n v="124801.63"/>
    <n v="124.80163"/>
    <x v="4"/>
  </r>
  <r>
    <n v="202507"/>
    <x v="59"/>
    <s v="2025"/>
    <s v="07"/>
    <n v="10008000"/>
    <x v="8"/>
    <x v="2"/>
    <n v="77563"/>
    <n v="217448105"/>
    <n v="77.563000000000002"/>
    <n v="217448.10500000001"/>
    <n v="217.448105"/>
    <x v="4"/>
  </r>
  <r>
    <n v="202507"/>
    <x v="59"/>
    <s v="2025"/>
    <s v="07"/>
    <n v="10008000"/>
    <x v="8"/>
    <x v="3"/>
    <n v="480279"/>
    <n v="509083625"/>
    <n v="480.279"/>
    <n v="509083.625"/>
    <n v="509.08362499999998"/>
    <x v="4"/>
  </r>
  <r>
    <n v="202507"/>
    <x v="59"/>
    <s v="2025"/>
    <s v="07"/>
    <n v="10008000"/>
    <x v="8"/>
    <x v="4"/>
    <n v="337288"/>
    <n v="590586708"/>
    <n v="337.28800000000001"/>
    <n v="590586.70799999998"/>
    <n v="590.58670800000004"/>
    <x v="4"/>
  </r>
  <r>
    <n v="202507"/>
    <x v="59"/>
    <s v="2025"/>
    <s v="07"/>
    <n v="10008000"/>
    <x v="8"/>
    <x v="5"/>
    <n v="721889"/>
    <n v="755587991"/>
    <n v="721.88900000000001"/>
    <n v="755587.99100000004"/>
    <n v="755.58799099999999"/>
    <x v="4"/>
  </r>
  <r>
    <n v="202507"/>
    <x v="59"/>
    <s v="2025"/>
    <s v="07"/>
    <n v="10008000"/>
    <x v="8"/>
    <x v="6"/>
    <n v="401190"/>
    <n v="1073100872"/>
    <n v="401.19"/>
    <n v="1073100.872"/>
    <n v="1073.100872"/>
    <x v="4"/>
  </r>
  <r>
    <n v="202507"/>
    <x v="59"/>
    <s v="2025"/>
    <s v="07"/>
    <n v="10009000"/>
    <x v="9"/>
    <x v="0"/>
    <n v="1109776"/>
    <n v="483307948"/>
    <n v="1109.7760000000001"/>
    <n v="483307.94799999997"/>
    <n v="483.30794800000001"/>
    <x v="4"/>
  </r>
  <r>
    <n v="202507"/>
    <x v="59"/>
    <s v="2025"/>
    <s v="07"/>
    <n v="10009000"/>
    <x v="9"/>
    <x v="1"/>
    <n v="78880"/>
    <n v="164789668"/>
    <n v="78.88"/>
    <n v="164789.66800000001"/>
    <n v="164.78966800000001"/>
    <x v="4"/>
  </r>
  <r>
    <n v="202507"/>
    <x v="59"/>
    <s v="2025"/>
    <s v="07"/>
    <n v="10009000"/>
    <x v="9"/>
    <x v="2"/>
    <n v="101271"/>
    <n v="271797858"/>
    <n v="101.271"/>
    <n v="271797.85800000001"/>
    <n v="271.79785800000002"/>
    <x v="4"/>
  </r>
  <r>
    <n v="202507"/>
    <x v="59"/>
    <s v="2025"/>
    <s v="07"/>
    <n v="10009000"/>
    <x v="9"/>
    <x v="3"/>
    <n v="650260"/>
    <n v="673895031"/>
    <n v="650.26"/>
    <n v="673895.03099999996"/>
    <n v="673.89503100000002"/>
    <x v="4"/>
  </r>
  <r>
    <n v="202507"/>
    <x v="59"/>
    <s v="2025"/>
    <s v="07"/>
    <n v="10009000"/>
    <x v="9"/>
    <x v="4"/>
    <n v="435788"/>
    <n v="752128789"/>
    <n v="435.78800000000001"/>
    <n v="752128.78899999999"/>
    <n v="752.12878899999998"/>
    <x v="4"/>
  </r>
  <r>
    <n v="202507"/>
    <x v="59"/>
    <s v="2025"/>
    <s v="07"/>
    <n v="10009000"/>
    <x v="9"/>
    <x v="5"/>
    <n v="911214"/>
    <n v="980122718"/>
    <n v="911.21400000000006"/>
    <n v="980122.71799999999"/>
    <n v="980.12271799999996"/>
    <x v="4"/>
  </r>
  <r>
    <n v="202507"/>
    <x v="59"/>
    <s v="2025"/>
    <s v="07"/>
    <n v="10009000"/>
    <x v="9"/>
    <x v="6"/>
    <n v="492720"/>
    <n v="1368233469"/>
    <n v="492.72"/>
    <n v="1368233.469"/>
    <n v="1368.233469"/>
    <x v="4"/>
  </r>
  <r>
    <n v="202507"/>
    <x v="59"/>
    <s v="2025"/>
    <s v="07"/>
    <n v="10010000"/>
    <x v="10"/>
    <x v="0"/>
    <n v="770192"/>
    <n v="332993745"/>
    <n v="770.19200000000001"/>
    <n v="332993.745"/>
    <n v="332.99374499999999"/>
    <x v="4"/>
  </r>
  <r>
    <n v="202507"/>
    <x v="59"/>
    <s v="2025"/>
    <s v="07"/>
    <n v="10010000"/>
    <x v="10"/>
    <x v="1"/>
    <n v="52174"/>
    <n v="109842137"/>
    <n v="52.173999999999999"/>
    <n v="109842.137"/>
    <n v="109.84213699999999"/>
    <x v="4"/>
  </r>
  <r>
    <n v="202507"/>
    <x v="59"/>
    <s v="2025"/>
    <s v="07"/>
    <n v="10010000"/>
    <x v="10"/>
    <x v="2"/>
    <n v="71725"/>
    <n v="214607256"/>
    <n v="71.724999999999994"/>
    <n v="214607.25599999999"/>
    <n v="214.60725600000001"/>
    <x v="4"/>
  </r>
  <r>
    <n v="202507"/>
    <x v="59"/>
    <s v="2025"/>
    <s v="07"/>
    <n v="10010000"/>
    <x v="10"/>
    <x v="3"/>
    <n v="464726"/>
    <n v="482001349"/>
    <n v="464.726"/>
    <n v="482001.34899999999"/>
    <n v="482.001349"/>
    <x v="4"/>
  </r>
  <r>
    <n v="202507"/>
    <x v="59"/>
    <s v="2025"/>
    <s v="07"/>
    <n v="10010000"/>
    <x v="10"/>
    <x v="4"/>
    <n v="311356"/>
    <n v="509286839"/>
    <n v="311.35599999999999"/>
    <n v="509286.83899999998"/>
    <n v="509.28683899999999"/>
    <x v="4"/>
  </r>
  <r>
    <n v="202507"/>
    <x v="59"/>
    <s v="2025"/>
    <s v="07"/>
    <n v="10010000"/>
    <x v="10"/>
    <x v="5"/>
    <n v="673510"/>
    <n v="756097545"/>
    <n v="673.51"/>
    <n v="756097.54500000004"/>
    <n v="756.09754499999997"/>
    <x v="4"/>
  </r>
  <r>
    <n v="202507"/>
    <x v="59"/>
    <s v="2025"/>
    <s v="07"/>
    <n v="10010000"/>
    <x v="10"/>
    <x v="6"/>
    <n v="356889"/>
    <n v="953575520"/>
    <n v="356.88900000000001"/>
    <n v="953575.52"/>
    <n v="953.57551999999998"/>
    <x v="4"/>
  </r>
  <r>
    <n v="202507"/>
    <x v="59"/>
    <s v="2025"/>
    <s v="07"/>
    <n v="10020000"/>
    <x v="11"/>
    <x v="0"/>
    <n v="741889"/>
    <n v="337603110"/>
    <n v="741.88900000000001"/>
    <n v="337603.11"/>
    <n v="337.60311000000002"/>
    <x v="4"/>
  </r>
  <r>
    <n v="202507"/>
    <x v="59"/>
    <s v="2025"/>
    <s v="07"/>
    <n v="10020000"/>
    <x v="11"/>
    <x v="1"/>
    <n v="46539"/>
    <n v="108720067"/>
    <n v="46.539000000000001"/>
    <n v="108720.067"/>
    <n v="108.720067"/>
    <x v="4"/>
  </r>
  <r>
    <n v="202507"/>
    <x v="59"/>
    <s v="2025"/>
    <s v="07"/>
    <n v="10020000"/>
    <x v="11"/>
    <x v="2"/>
    <n v="67933"/>
    <n v="195197284"/>
    <n v="67.933000000000007"/>
    <n v="195197.28400000001"/>
    <n v="195.197284"/>
    <x v="4"/>
  </r>
  <r>
    <n v="202507"/>
    <x v="59"/>
    <s v="2025"/>
    <s v="07"/>
    <n v="10020000"/>
    <x v="11"/>
    <x v="3"/>
    <n v="355756"/>
    <n v="377378601"/>
    <n v="355.75599999999997"/>
    <n v="377378.60100000002"/>
    <n v="377.378601"/>
    <x v="4"/>
  </r>
  <r>
    <n v="202507"/>
    <x v="59"/>
    <s v="2025"/>
    <s v="07"/>
    <n v="10020000"/>
    <x v="11"/>
    <x v="4"/>
    <n v="267407"/>
    <n v="522925389"/>
    <n v="267.40699999999998"/>
    <n v="522925.38900000002"/>
    <n v="522.925389"/>
    <x v="4"/>
  </r>
  <r>
    <n v="202507"/>
    <x v="59"/>
    <s v="2025"/>
    <s v="07"/>
    <n v="10020000"/>
    <x v="11"/>
    <x v="5"/>
    <n v="635269"/>
    <n v="739210890"/>
    <n v="635.26900000000001"/>
    <n v="739210.89"/>
    <n v="739.21088999999995"/>
    <x v="4"/>
  </r>
  <r>
    <n v="202507"/>
    <x v="59"/>
    <s v="2025"/>
    <s v="07"/>
    <n v="10020000"/>
    <x v="11"/>
    <x v="6"/>
    <n v="310700"/>
    <n v="888450147"/>
    <n v="310.7"/>
    <n v="888450.147"/>
    <n v="888.45014700000002"/>
    <x v="4"/>
  </r>
  <r>
    <n v="202507"/>
    <x v="59"/>
    <s v="2025"/>
    <s v="07"/>
    <n v="67000000"/>
    <x v="12"/>
    <x v="0"/>
    <n v="5509594"/>
    <n v="2458591744"/>
    <n v="5509.5940000000001"/>
    <n v="2458591.7439999999"/>
    <n v="2458.5917439999998"/>
    <x v="4"/>
  </r>
  <r>
    <n v="202507"/>
    <x v="59"/>
    <s v="2025"/>
    <s v="07"/>
    <n v="67000000"/>
    <x v="12"/>
    <x v="1"/>
    <n v="331748"/>
    <n v="732243527"/>
    <n v="331.74799999999999"/>
    <n v="732243.527"/>
    <n v="732.24352699999997"/>
    <x v="4"/>
  </r>
  <r>
    <n v="202507"/>
    <x v="59"/>
    <s v="2025"/>
    <s v="07"/>
    <n v="67000000"/>
    <x v="12"/>
    <x v="2"/>
    <n v="516844"/>
    <n v="1433921273"/>
    <n v="516.84400000000005"/>
    <n v="1433921.273"/>
    <n v="1433.9212729999999"/>
    <x v="4"/>
  </r>
  <r>
    <n v="202507"/>
    <x v="59"/>
    <s v="2025"/>
    <s v="07"/>
    <n v="67000000"/>
    <x v="12"/>
    <x v="3"/>
    <n v="2636577"/>
    <n v="2661947130"/>
    <n v="2636.5770000000002"/>
    <n v="2661947.13"/>
    <n v="2661.94713"/>
    <x v="4"/>
  </r>
  <r>
    <n v="202507"/>
    <x v="59"/>
    <s v="2025"/>
    <s v="07"/>
    <n v="67000000"/>
    <x v="12"/>
    <x v="4"/>
    <n v="1983601"/>
    <n v="3756729143"/>
    <n v="1983.6010000000001"/>
    <n v="3756729.1430000002"/>
    <n v="3756.729143"/>
    <x v="4"/>
  </r>
  <r>
    <n v="202507"/>
    <x v="59"/>
    <s v="2025"/>
    <s v="07"/>
    <n v="67000000"/>
    <x v="12"/>
    <x v="5"/>
    <n v="4651488"/>
    <n v="5453610017"/>
    <n v="4651.4880000000003"/>
    <n v="5453610.017"/>
    <n v="5453.610017"/>
    <x v="4"/>
  </r>
  <r>
    <n v="202507"/>
    <x v="59"/>
    <s v="2025"/>
    <s v="07"/>
    <n v="67000000"/>
    <x v="12"/>
    <x v="6"/>
    <n v="2369590"/>
    <n v="6346216193"/>
    <n v="2369.59"/>
    <n v="6346216.193"/>
    <n v="6346.2161930000002"/>
    <x v="4"/>
  </r>
  <r>
    <n v="202507"/>
    <x v="59"/>
    <s v="2025"/>
    <s v="07"/>
    <n v="64000000"/>
    <x v="13"/>
    <x v="0"/>
    <n v="8493192"/>
    <n v="4123612212"/>
    <n v="8493.1919999999991"/>
    <n v="4123612.2119999998"/>
    <n v="4123.612212"/>
    <x v="4"/>
  </r>
  <r>
    <n v="202507"/>
    <x v="59"/>
    <s v="2025"/>
    <s v="07"/>
    <n v="64000000"/>
    <x v="13"/>
    <x v="1"/>
    <n v="486907"/>
    <n v="1159824297"/>
    <n v="486.90699999999998"/>
    <n v="1159824.297"/>
    <n v="1159.8242969999999"/>
    <x v="4"/>
  </r>
  <r>
    <n v="202507"/>
    <x v="59"/>
    <s v="2025"/>
    <s v="07"/>
    <n v="64000000"/>
    <x v="13"/>
    <x v="2"/>
    <n v="759754"/>
    <n v="2198291158"/>
    <n v="759.75400000000002"/>
    <n v="2198291.1579999998"/>
    <n v="2198.291158"/>
    <x v="4"/>
  </r>
  <r>
    <n v="202507"/>
    <x v="59"/>
    <s v="2025"/>
    <s v="07"/>
    <n v="64000000"/>
    <x v="13"/>
    <x v="3"/>
    <n v="4077409"/>
    <n v="3992341174"/>
    <n v="4077.4090000000001"/>
    <n v="3992341.1740000001"/>
    <n v="3992.3411740000001"/>
    <x v="4"/>
  </r>
  <r>
    <n v="202507"/>
    <x v="59"/>
    <s v="2025"/>
    <s v="07"/>
    <n v="64000000"/>
    <x v="13"/>
    <x v="4"/>
    <n v="3118873"/>
    <n v="5997617801"/>
    <n v="3118.873"/>
    <n v="5997617.801"/>
    <n v="5997.6178010000003"/>
    <x v="4"/>
  </r>
  <r>
    <n v="202507"/>
    <x v="59"/>
    <s v="2025"/>
    <s v="07"/>
    <n v="64000000"/>
    <x v="13"/>
    <x v="5"/>
    <n v="7335186"/>
    <n v="8523175436"/>
    <n v="7335.1859999999997"/>
    <n v="8523175.4360000007"/>
    <n v="8523.1754359999995"/>
    <x v="4"/>
  </r>
  <r>
    <n v="202507"/>
    <x v="59"/>
    <s v="2025"/>
    <s v="07"/>
    <n v="64000000"/>
    <x v="13"/>
    <x v="6"/>
    <n v="3598183"/>
    <n v="10316065228"/>
    <n v="3598.183"/>
    <n v="10316065.228"/>
    <n v="10316.065227999999"/>
    <x v="4"/>
  </r>
  <r>
    <n v="202507"/>
    <x v="59"/>
    <s v="2025"/>
    <s v="07"/>
    <n v="10013000"/>
    <x v="14"/>
    <x v="0"/>
    <n v="1284613"/>
    <n v="587113160"/>
    <n v="1284.6130000000001"/>
    <n v="587113.16"/>
    <n v="587.11315999999999"/>
    <x v="4"/>
  </r>
  <r>
    <n v="202507"/>
    <x v="59"/>
    <s v="2025"/>
    <s v="07"/>
    <n v="10013000"/>
    <x v="14"/>
    <x v="1"/>
    <n v="85902"/>
    <n v="179459311"/>
    <n v="85.902000000000001"/>
    <n v="179459.31099999999"/>
    <n v="179.45931100000001"/>
    <x v="4"/>
  </r>
  <r>
    <n v="202507"/>
    <x v="59"/>
    <s v="2025"/>
    <s v="07"/>
    <n v="10013000"/>
    <x v="14"/>
    <x v="2"/>
    <n v="129614"/>
    <n v="353832312"/>
    <n v="129.614"/>
    <n v="353832.31199999998"/>
    <n v="353.832312"/>
    <x v="4"/>
  </r>
  <r>
    <n v="202507"/>
    <x v="59"/>
    <s v="2025"/>
    <s v="07"/>
    <n v="10013000"/>
    <x v="14"/>
    <x v="3"/>
    <n v="766607"/>
    <n v="786869366"/>
    <n v="766.60699999999997"/>
    <n v="786869.36600000004"/>
    <n v="786.86936600000001"/>
    <x v="4"/>
  </r>
  <r>
    <n v="202507"/>
    <x v="59"/>
    <s v="2025"/>
    <s v="07"/>
    <n v="10013000"/>
    <x v="14"/>
    <x v="4"/>
    <n v="560073"/>
    <n v="918176851"/>
    <n v="560.07299999999998"/>
    <n v="918176.85100000002"/>
    <n v="918.17685100000006"/>
    <x v="4"/>
  </r>
  <r>
    <n v="202507"/>
    <x v="59"/>
    <s v="2025"/>
    <s v="07"/>
    <n v="10013000"/>
    <x v="14"/>
    <x v="5"/>
    <n v="1183524"/>
    <n v="1290550089"/>
    <n v="1183.5239999999999"/>
    <n v="1290550.0889999999"/>
    <n v="1290.5500890000001"/>
    <x v="4"/>
  </r>
  <r>
    <n v="202507"/>
    <x v="59"/>
    <s v="2025"/>
    <s v="07"/>
    <n v="10013000"/>
    <x v="14"/>
    <x v="6"/>
    <n v="654541"/>
    <n v="1928949992"/>
    <n v="654.54100000000005"/>
    <n v="1928949.9920000001"/>
    <n v="1928.9499920000001"/>
    <x v="4"/>
  </r>
  <r>
    <n v="202507"/>
    <x v="59"/>
    <s v="2025"/>
    <s v="07"/>
    <n v="10017000"/>
    <x v="15"/>
    <x v="0"/>
    <n v="1212275"/>
    <n v="523474897"/>
    <n v="1212.2750000000001"/>
    <n v="523474.897"/>
    <n v="523.47489700000006"/>
    <x v="4"/>
  </r>
  <r>
    <n v="202507"/>
    <x v="59"/>
    <s v="2025"/>
    <s v="07"/>
    <n v="10017000"/>
    <x v="15"/>
    <x v="1"/>
    <n v="69585"/>
    <n v="154311397"/>
    <n v="69.584999999999994"/>
    <n v="154311.397"/>
    <n v="154.311397"/>
    <x v="4"/>
  </r>
  <r>
    <n v="202507"/>
    <x v="59"/>
    <s v="2025"/>
    <s v="07"/>
    <n v="10017000"/>
    <x v="15"/>
    <x v="2"/>
    <n v="85498"/>
    <n v="285661638"/>
    <n v="85.498000000000005"/>
    <n v="285661.63799999998"/>
    <n v="285.66163799999998"/>
    <x v="4"/>
  </r>
  <r>
    <n v="202507"/>
    <x v="59"/>
    <s v="2025"/>
    <s v="07"/>
    <n v="10017000"/>
    <x v="15"/>
    <x v="3"/>
    <n v="543928"/>
    <n v="489771062"/>
    <n v="543.928"/>
    <n v="489771.06199999998"/>
    <n v="489.77106199999997"/>
    <x v="4"/>
  </r>
  <r>
    <n v="202507"/>
    <x v="59"/>
    <s v="2025"/>
    <s v="07"/>
    <n v="10017000"/>
    <x v="15"/>
    <x v="4"/>
    <n v="440518"/>
    <n v="770245157"/>
    <n v="440.51799999999997"/>
    <n v="770245.15700000001"/>
    <n v="770.24515699999995"/>
    <x v="4"/>
  </r>
  <r>
    <n v="202507"/>
    <x v="59"/>
    <s v="2025"/>
    <s v="07"/>
    <n v="10017000"/>
    <x v="15"/>
    <x v="5"/>
    <n v="995115"/>
    <n v="979783462"/>
    <n v="995.11500000000001"/>
    <n v="979783.46200000006"/>
    <n v="979.78346199999999"/>
    <x v="4"/>
  </r>
  <r>
    <n v="202507"/>
    <x v="59"/>
    <s v="2025"/>
    <s v="07"/>
    <n v="10017000"/>
    <x v="15"/>
    <x v="6"/>
    <n v="530379"/>
    <n v="1253090226"/>
    <n v="530.37900000000002"/>
    <n v="1253090.226"/>
    <n v="1253.090226"/>
    <x v="4"/>
  </r>
  <r>
    <n v="202507"/>
    <x v="59"/>
    <s v="2025"/>
    <s v="07"/>
    <n v="10002000"/>
    <x v="16"/>
    <x v="0"/>
    <n v="1045024"/>
    <n v="432116930"/>
    <n v="1045.0239999999999"/>
    <n v="432116.93"/>
    <n v="432.11693000000002"/>
    <x v="4"/>
  </r>
  <r>
    <n v="202507"/>
    <x v="59"/>
    <s v="2025"/>
    <s v="07"/>
    <n v="10002000"/>
    <x v="16"/>
    <x v="1"/>
    <n v="64395"/>
    <n v="150871626"/>
    <n v="64.394999999999996"/>
    <n v="150871.62599999999"/>
    <n v="150.87162599999999"/>
    <x v="4"/>
  </r>
  <r>
    <n v="202507"/>
    <x v="59"/>
    <s v="2025"/>
    <s v="07"/>
    <n v="10002000"/>
    <x v="16"/>
    <x v="2"/>
    <n v="93951"/>
    <n v="277718408"/>
    <n v="93.950999999999993"/>
    <n v="277718.408"/>
    <n v="277.71840800000001"/>
    <x v="4"/>
  </r>
  <r>
    <n v="202507"/>
    <x v="59"/>
    <s v="2025"/>
    <s v="07"/>
    <n v="10002000"/>
    <x v="16"/>
    <x v="3"/>
    <n v="507170"/>
    <n v="483415044"/>
    <n v="507.17"/>
    <n v="483415.04399999999"/>
    <n v="483.41504400000002"/>
    <x v="4"/>
  </r>
  <r>
    <n v="202507"/>
    <x v="59"/>
    <s v="2025"/>
    <s v="07"/>
    <n v="10002000"/>
    <x v="16"/>
    <x v="4"/>
    <n v="390938"/>
    <n v="700594985"/>
    <n v="390.93799999999999"/>
    <n v="700594.98499999999"/>
    <n v="700.59498499999995"/>
    <x v="4"/>
  </r>
  <r>
    <n v="202507"/>
    <x v="59"/>
    <s v="2025"/>
    <s v="07"/>
    <n v="10002000"/>
    <x v="16"/>
    <x v="5"/>
    <n v="903012"/>
    <n v="902480571"/>
    <n v="903.01199999999994"/>
    <n v="902480.571"/>
    <n v="902.48057100000005"/>
    <x v="4"/>
  </r>
  <r>
    <n v="202507"/>
    <x v="59"/>
    <s v="2025"/>
    <s v="07"/>
    <n v="10002000"/>
    <x v="16"/>
    <x v="6"/>
    <n v="457378"/>
    <n v="1217973223"/>
    <n v="457.37799999999999"/>
    <n v="1217973.223"/>
    <n v="1217.973223"/>
    <x v="4"/>
  </r>
  <r>
    <n v="202507"/>
    <x v="59"/>
    <s v="2025"/>
    <s v="07"/>
    <n v="10015000"/>
    <x v="17"/>
    <x v="0"/>
    <n v="644713"/>
    <n v="345950020"/>
    <n v="644.71299999999997"/>
    <n v="345950.02"/>
    <n v="345.95001999999999"/>
    <x v="4"/>
  </r>
  <r>
    <n v="202507"/>
    <x v="59"/>
    <s v="2025"/>
    <s v="07"/>
    <n v="10015000"/>
    <x v="17"/>
    <x v="1"/>
    <n v="36070"/>
    <n v="82704477"/>
    <n v="36.07"/>
    <n v="82704.476999999999"/>
    <n v="82.704476999999997"/>
    <x v="4"/>
  </r>
  <r>
    <n v="202507"/>
    <x v="59"/>
    <s v="2025"/>
    <s v="07"/>
    <n v="10015000"/>
    <x v="17"/>
    <x v="2"/>
    <n v="55970"/>
    <n v="177109343"/>
    <n v="55.97"/>
    <n v="177109.34299999999"/>
    <n v="177.109343"/>
    <x v="4"/>
  </r>
  <r>
    <n v="202507"/>
    <x v="59"/>
    <s v="2025"/>
    <s v="07"/>
    <n v="10015000"/>
    <x v="17"/>
    <x v="3"/>
    <n v="322566"/>
    <n v="301897302"/>
    <n v="322.56599999999997"/>
    <n v="301897.30200000003"/>
    <n v="301.89730200000002"/>
    <x v="4"/>
  </r>
  <r>
    <n v="202507"/>
    <x v="59"/>
    <s v="2025"/>
    <s v="07"/>
    <n v="10015000"/>
    <x v="17"/>
    <x v="4"/>
    <n v="268038"/>
    <n v="436489303"/>
    <n v="268.03800000000001"/>
    <n v="436489.30300000001"/>
    <n v="436.48930300000001"/>
    <x v="4"/>
  </r>
  <r>
    <n v="202507"/>
    <x v="59"/>
    <s v="2025"/>
    <s v="07"/>
    <n v="10015000"/>
    <x v="17"/>
    <x v="5"/>
    <n v="555857"/>
    <n v="561187098"/>
    <n v="555.85699999999997"/>
    <n v="561187.098"/>
    <n v="561.18709799999999"/>
    <x v="4"/>
  </r>
  <r>
    <n v="202507"/>
    <x v="59"/>
    <s v="2025"/>
    <s v="07"/>
    <n v="10015000"/>
    <x v="17"/>
    <x v="6"/>
    <n v="273875"/>
    <n v="720850453"/>
    <n v="273.875"/>
    <n v="720850.45299999998"/>
    <n v="720.85045300000002"/>
    <x v="4"/>
  </r>
  <r>
    <n v="202507"/>
    <x v="59"/>
    <s v="2025"/>
    <s v="07"/>
    <n v="10014000"/>
    <x v="18"/>
    <x v="0"/>
    <n v="340094"/>
    <n v="149167309"/>
    <n v="340.09399999999999"/>
    <n v="149167.30900000001"/>
    <n v="149.16730899999999"/>
    <x v="4"/>
  </r>
  <r>
    <n v="202507"/>
    <x v="59"/>
    <s v="2025"/>
    <s v="07"/>
    <n v="10014000"/>
    <x v="18"/>
    <x v="1"/>
    <n v="21040"/>
    <n v="44955704"/>
    <n v="21.04"/>
    <n v="44955.703999999998"/>
    <n v="44.955703999999997"/>
    <x v="4"/>
  </r>
  <r>
    <n v="202507"/>
    <x v="59"/>
    <s v="2025"/>
    <s v="07"/>
    <n v="10014000"/>
    <x v="18"/>
    <x v="2"/>
    <n v="32434"/>
    <n v="98563344"/>
    <n v="32.433999999999997"/>
    <n v="98563.343999999997"/>
    <n v="98.563344000000001"/>
    <x v="4"/>
  </r>
  <r>
    <n v="202507"/>
    <x v="59"/>
    <s v="2025"/>
    <s v="07"/>
    <n v="10014000"/>
    <x v="18"/>
    <x v="3"/>
    <n v="184984"/>
    <n v="175031245"/>
    <n v="184.98400000000001"/>
    <n v="175031.245"/>
    <n v="175.03124500000001"/>
    <x v="4"/>
  </r>
  <r>
    <n v="202507"/>
    <x v="59"/>
    <s v="2025"/>
    <s v="07"/>
    <n v="10014000"/>
    <x v="18"/>
    <x v="4"/>
    <n v="139252"/>
    <n v="210564283"/>
    <n v="139.25200000000001"/>
    <n v="210564.283"/>
    <n v="210.56428299999999"/>
    <x v="4"/>
  </r>
  <r>
    <n v="202507"/>
    <x v="59"/>
    <s v="2025"/>
    <s v="07"/>
    <n v="10014000"/>
    <x v="18"/>
    <x v="5"/>
    <n v="277777"/>
    <n v="290601986"/>
    <n v="277.77699999999999"/>
    <n v="290601.98599999998"/>
    <n v="290.60198600000001"/>
    <x v="4"/>
  </r>
  <r>
    <n v="202507"/>
    <x v="59"/>
    <s v="2025"/>
    <s v="07"/>
    <n v="10014000"/>
    <x v="18"/>
    <x v="6"/>
    <n v="136376"/>
    <n v="388437913"/>
    <n v="136.376"/>
    <n v="388437.913"/>
    <n v="388.43791299999998"/>
    <x v="4"/>
  </r>
  <r>
    <n v="202507"/>
    <x v="59"/>
    <s v="2025"/>
    <s v="07"/>
    <n v="10016000"/>
    <x v="19"/>
    <x v="0"/>
    <n v="193397"/>
    <n v="78570525"/>
    <n v="193.39699999999999"/>
    <n v="78570.524999999994"/>
    <n v="78.570525000000004"/>
    <x v="4"/>
  </r>
  <r>
    <n v="202507"/>
    <x v="59"/>
    <s v="2025"/>
    <s v="07"/>
    <n v="10016000"/>
    <x v="19"/>
    <x v="1"/>
    <n v="10883"/>
    <n v="25316869"/>
    <n v="10.882999999999999"/>
    <n v="25316.868999999999"/>
    <n v="25.316869000000001"/>
    <x v="4"/>
  </r>
  <r>
    <n v="202507"/>
    <x v="59"/>
    <s v="2025"/>
    <s v="07"/>
    <n v="10016000"/>
    <x v="19"/>
    <x v="2"/>
    <n v="17829"/>
    <n v="53444749"/>
    <n v="17.829000000000001"/>
    <n v="53444.749000000003"/>
    <n v="53.444749000000002"/>
    <x v="4"/>
  </r>
  <r>
    <n v="202507"/>
    <x v="59"/>
    <s v="2025"/>
    <s v="07"/>
    <n v="10016000"/>
    <x v="19"/>
    <x v="3"/>
    <n v="90645"/>
    <n v="99232057"/>
    <n v="90.644999999999996"/>
    <n v="99232.057000000001"/>
    <n v="99.232056999999998"/>
    <x v="4"/>
  </r>
  <r>
    <n v="202507"/>
    <x v="59"/>
    <s v="2025"/>
    <s v="07"/>
    <n v="10016000"/>
    <x v="19"/>
    <x v="4"/>
    <n v="78684"/>
    <n v="119932315"/>
    <n v="78.683999999999997"/>
    <n v="119932.315"/>
    <n v="119.932315"/>
    <x v="4"/>
  </r>
  <r>
    <n v="202507"/>
    <x v="59"/>
    <s v="2025"/>
    <s v="07"/>
    <n v="10016000"/>
    <x v="19"/>
    <x v="5"/>
    <n v="151930"/>
    <n v="150789777"/>
    <n v="151.93"/>
    <n v="150789.777"/>
    <n v="150.78977699999999"/>
    <x v="4"/>
  </r>
  <r>
    <n v="202507"/>
    <x v="59"/>
    <s v="2025"/>
    <s v="07"/>
    <n v="10016000"/>
    <x v="19"/>
    <x v="6"/>
    <n v="64132"/>
    <n v="161366526"/>
    <n v="64.132000000000005"/>
    <n v="161366.52600000001"/>
    <n v="161.36652599999999"/>
    <x v="4"/>
  </r>
  <r>
    <n v="202507"/>
    <x v="59"/>
    <s v="2025"/>
    <s v="07"/>
    <s v="9002000"/>
    <x v="20"/>
    <x v="0"/>
    <n v="135575"/>
    <n v="53959019"/>
    <n v="135.57499999999999"/>
    <n v="53959.019"/>
    <n v="53.959018999999998"/>
    <x v="4"/>
  </r>
  <r>
    <n v="202507"/>
    <x v="59"/>
    <s v="2025"/>
    <s v="07"/>
    <s v="9002000"/>
    <x v="20"/>
    <x v="1"/>
    <n v="7603"/>
    <n v="21449920"/>
    <n v="7.6029999999999998"/>
    <n v="21449.919999999998"/>
    <n v="21.449919999999999"/>
    <x v="4"/>
  </r>
  <r>
    <n v="202507"/>
    <x v="59"/>
    <s v="2025"/>
    <s v="07"/>
    <s v="9002000"/>
    <x v="20"/>
    <x v="2"/>
    <n v="11618"/>
    <n v="41900364"/>
    <n v="11.618"/>
    <n v="41900.364000000001"/>
    <n v="41.900364000000003"/>
    <x v="4"/>
  </r>
  <r>
    <n v="202507"/>
    <x v="59"/>
    <s v="2025"/>
    <s v="07"/>
    <s v="9002000"/>
    <x v="20"/>
    <x v="3"/>
    <n v="57349"/>
    <n v="76289683"/>
    <n v="57.348999999999997"/>
    <n v="76289.683000000005"/>
    <n v="76.289682999999997"/>
    <x v="4"/>
  </r>
  <r>
    <n v="202507"/>
    <x v="59"/>
    <s v="2025"/>
    <s v="07"/>
    <s v="9002000"/>
    <x v="20"/>
    <x v="4"/>
    <n v="58943"/>
    <n v="90597658"/>
    <n v="58.942999999999998"/>
    <n v="90597.657999999996"/>
    <n v="90.597657999999996"/>
    <x v="4"/>
  </r>
  <r>
    <n v="202507"/>
    <x v="59"/>
    <s v="2025"/>
    <s v="07"/>
    <s v="9002000"/>
    <x v="20"/>
    <x v="5"/>
    <n v="136234"/>
    <n v="124132111"/>
    <n v="136.23400000000001"/>
    <n v="124132.111"/>
    <n v="124.13211099999999"/>
    <x v="4"/>
  </r>
  <r>
    <n v="202507"/>
    <x v="59"/>
    <s v="2025"/>
    <s v="07"/>
    <s v="9002000"/>
    <x v="20"/>
    <x v="6"/>
    <n v="53739"/>
    <n v="127094683"/>
    <n v="53.738999999999997"/>
    <n v="127094.683"/>
    <n v="127.094683"/>
    <x v="4"/>
  </r>
  <r>
    <n v="202507"/>
    <x v="59"/>
    <s v="2025"/>
    <s v="07"/>
    <n v="9007000"/>
    <x v="21"/>
    <x v="0"/>
    <n v="35589"/>
    <n v="14136740"/>
    <n v="35.588999999999999"/>
    <n v="14136.74"/>
    <n v="14.13674"/>
    <x v="4"/>
  </r>
  <r>
    <n v="202507"/>
    <x v="59"/>
    <s v="2025"/>
    <s v="07"/>
    <n v="9007000"/>
    <x v="21"/>
    <x v="1"/>
    <n v="1578"/>
    <n v="3548889"/>
    <n v="1.5780000000000001"/>
    <n v="3548.8890000000001"/>
    <n v="3.548889"/>
    <x v="4"/>
  </r>
  <r>
    <n v="202507"/>
    <x v="59"/>
    <s v="2025"/>
    <s v="07"/>
    <n v="9007000"/>
    <x v="21"/>
    <x v="2"/>
    <n v="2595"/>
    <n v="6597983"/>
    <n v="2.5950000000000002"/>
    <n v="6597.9830000000002"/>
    <n v="6.5979830000000002"/>
    <x v="4"/>
  </r>
  <r>
    <n v="202507"/>
    <x v="59"/>
    <s v="2025"/>
    <s v="07"/>
    <n v="9007000"/>
    <x v="21"/>
    <x v="3"/>
    <n v="16082"/>
    <n v="16808210"/>
    <n v="16.082000000000001"/>
    <n v="16808.21"/>
    <n v="16.808209999999999"/>
    <x v="4"/>
  </r>
  <r>
    <n v="202507"/>
    <x v="59"/>
    <s v="2025"/>
    <s v="07"/>
    <n v="9007000"/>
    <x v="21"/>
    <x v="4"/>
    <n v="12397"/>
    <n v="18727121"/>
    <n v="12.397"/>
    <n v="18727.120999999999"/>
    <n v="18.727121"/>
    <x v="4"/>
  </r>
  <r>
    <n v="202507"/>
    <x v="59"/>
    <s v="2025"/>
    <s v="07"/>
    <n v="9007000"/>
    <x v="21"/>
    <x v="5"/>
    <n v="21543"/>
    <n v="22010845"/>
    <n v="21.542999999999999"/>
    <n v="22010.845000000001"/>
    <n v="22.010845"/>
    <x v="4"/>
  </r>
  <r>
    <n v="202507"/>
    <x v="59"/>
    <s v="2025"/>
    <s v="07"/>
    <n v="9007000"/>
    <x v="21"/>
    <x v="6"/>
    <n v="10836"/>
    <n v="26553624"/>
    <n v="10.836"/>
    <n v="26553.624"/>
    <n v="26.55362399999999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502559-3EFD-4A3A-9A19-0176D8E3BB29}" name="2021-2025消費金額" cacheId="58" applyNumberFormats="0" applyBorderFormats="0" applyFontFormats="0" applyPatternFormats="0" applyAlignmentFormats="0" applyWidthHeightFormats="1" dataCaption="值" updatedVersion="8" minRefreshableVersion="3" itemPrintTitles="1" createdVersion="8" indent="0" multipleFieldFilters="0" chartFormat="93" rowHeaderCaption="時間">
  <location ref="A3:D29"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x="4"/>
        <item x="5"/>
        <item x="3"/>
        <item x="1"/>
        <item x="2"/>
        <item x="6"/>
        <item x="0"/>
        <item t="default"/>
      </items>
    </pivotField>
    <pivotField showAll="0"/>
    <pivotField showAll="0"/>
    <pivotField dataField="1" numFmtId="178" showAll="0"/>
    <pivotField numFmtId="178" showAll="0"/>
    <pivotField dataField="1" numFmtId="178" showAll="0"/>
    <pivotField axis="axisRow" showAll="0">
      <items count="6">
        <item x="0"/>
        <item x="1"/>
        <item x="2"/>
        <item x="3"/>
        <item x="4"/>
        <item t="default"/>
      </items>
    </pivotField>
    <pivotField dataField="1" dragToRow="0" dragToCol="0" dragToPage="0" showAll="0" defaultSubtota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s>
  <rowFields count="2">
    <field x="12"/>
    <field x="15"/>
  </rowFields>
  <rowItems count="26">
    <i>
      <x/>
    </i>
    <i r="1">
      <x v="1"/>
    </i>
    <i r="1">
      <x v="2"/>
    </i>
    <i r="1">
      <x v="3"/>
    </i>
    <i r="1">
      <x v="4"/>
    </i>
    <i>
      <x v="1"/>
    </i>
    <i r="1">
      <x v="1"/>
    </i>
    <i r="1">
      <x v="2"/>
    </i>
    <i r="1">
      <x v="3"/>
    </i>
    <i r="1">
      <x v="4"/>
    </i>
    <i>
      <x v="2"/>
    </i>
    <i r="1">
      <x v="1"/>
    </i>
    <i r="1">
      <x v="2"/>
    </i>
    <i r="1">
      <x v="3"/>
    </i>
    <i r="1">
      <x v="4"/>
    </i>
    <i>
      <x v="3"/>
    </i>
    <i r="1">
      <x v="1"/>
    </i>
    <i r="1">
      <x v="2"/>
    </i>
    <i r="1">
      <x v="3"/>
    </i>
    <i r="1">
      <x v="4"/>
    </i>
    <i>
      <x v="4"/>
    </i>
    <i r="1">
      <x v="1"/>
    </i>
    <i r="1">
      <x v="2"/>
    </i>
    <i r="1">
      <x v="3"/>
    </i>
    <i r="1">
      <x v="4"/>
    </i>
    <i t="grand">
      <x/>
    </i>
  </rowItems>
  <colFields count="1">
    <field x="-2"/>
  </colFields>
  <colItems count="3">
    <i>
      <x/>
    </i>
    <i i="1">
      <x v="1"/>
    </i>
    <i i="2">
      <x v="2"/>
    </i>
  </colItems>
  <dataFields count="3">
    <dataField name="每筆平均消費" fld="13" baseField="0" baseItem="0"/>
    <dataField name="加總 - 信用卡交易金額[新臺幣]（百萬）" fld="11" baseField="0" baseItem="0" numFmtId="178"/>
    <dataField name="加總 - 信用卡次數（千位數）" fld="9" baseField="0" baseItem="0" numFmtId="178"/>
  </dataFields>
  <formats count="4">
    <format dxfId="36">
      <pivotArea type="all" dataOnly="0" outline="0" fieldPosition="0"/>
    </format>
    <format dxfId="35">
      <pivotArea outline="0" collapsedLevelsAreSubtotals="1" fieldPosition="0"/>
    </format>
    <format dxfId="34">
      <pivotArea dataOnly="0" labelOnly="1" grandRow="1" outline="0" fieldPosition="0"/>
    </format>
    <format dxfId="33">
      <pivotArea dataOnly="0" labelOnly="1" outline="0" axis="axisValues" fieldPosition="0"/>
    </format>
  </formats>
  <chartFormats count="4">
    <chartFormat chart="76" format="9" series="1">
      <pivotArea type="data" outline="0" fieldPosition="0">
        <references count="1">
          <reference field="4294967294" count="1" selected="0">
            <x v="0"/>
          </reference>
        </references>
      </pivotArea>
    </chartFormat>
    <chartFormat chart="81" format="12" series="1">
      <pivotArea type="data" outline="0" fieldPosition="0">
        <references count="1">
          <reference field="4294967294" count="1" selected="0">
            <x v="0"/>
          </reference>
        </references>
      </pivotArea>
    </chartFormat>
    <chartFormat chart="81" format="30" series="1">
      <pivotArea type="data" outline="0" fieldPosition="0">
        <references count="1">
          <reference field="4294967294" count="1" selected="0">
            <x v="1"/>
          </reference>
        </references>
      </pivotArea>
    </chartFormat>
    <chartFormat chart="81"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34C3E6-1690-4D88-81E0-5E905A572E2E}" name="台灣年度趨勢"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2:D38"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x="4"/>
        <item x="5"/>
        <item x="3"/>
        <item x="1"/>
        <item x="2"/>
        <item x="6"/>
        <item x="0"/>
        <item t="default"/>
      </items>
    </pivotField>
    <pivotField showAll="0"/>
    <pivotField showAll="0"/>
    <pivotField dataField="1" numFmtId="178" showAll="0"/>
    <pivotField numFmtId="178" showAll="0"/>
    <pivotField dataField="1" numFmtId="178" showAll="0"/>
    <pivotField axis="axisRow" showAll="0">
      <items count="6">
        <item x="0"/>
        <item x="1"/>
        <item x="2"/>
        <item x="3"/>
        <item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12"/>
  </rowFields>
  <rowItems count="6">
    <i>
      <x/>
    </i>
    <i>
      <x v="1"/>
    </i>
    <i>
      <x v="2"/>
    </i>
    <i>
      <x v="3"/>
    </i>
    <i>
      <x v="4"/>
    </i>
    <i t="grand">
      <x/>
    </i>
  </rowItems>
  <colFields count="1">
    <field x="-2"/>
  </colFields>
  <colItems count="3">
    <i>
      <x/>
    </i>
    <i i="1">
      <x v="1"/>
    </i>
    <i i="2">
      <x v="2"/>
    </i>
  </colItems>
  <dataFields count="3">
    <dataField name="每筆平均消費" fld="13" showDataAs="percentDiff" baseField="12" baseItem="1048828" numFmtId="10"/>
    <dataField name="加總 - 信用卡交易金額[新臺幣]（百萬）" fld="11" showDataAs="percentDiff" baseField="12" baseItem="1048828" numFmtId="10"/>
    <dataField name="加總 - 信用卡次數（千位數）" fld="9" showDataAs="percentDiff" baseField="12" baseItem="1048828" numFmtId="10"/>
  </dataFields>
  <formats count="6">
    <format dxfId="32">
      <pivotArea type="all" dataOnly="0" outline="0" fieldPosition="0"/>
    </format>
    <format dxfId="31">
      <pivotArea outline="0" collapsedLevelsAreSubtotals="1" fieldPosition="0"/>
    </format>
    <format dxfId="30">
      <pivotArea dataOnly="0" labelOnly="1" grandRow="1" outline="0" fieldPosition="0"/>
    </format>
    <format dxfId="29">
      <pivotArea dataOnly="0" labelOnly="1" outline="0" axis="axisValues" fieldPosition="0"/>
    </format>
    <format dxfId="28">
      <pivotArea outline="0" collapsedLevelsAreSubtotals="1" fieldPosition="0">
        <references count="1">
          <reference field="4294967294" count="1" selected="0">
            <x v="0"/>
          </reference>
        </references>
      </pivotArea>
    </format>
    <format dxfId="27">
      <pivotArea outline="0" fieldPosition="0">
        <references count="1">
          <reference field="4294967294" count="1">
            <x v="0"/>
          </reference>
        </references>
      </pivotArea>
    </format>
  </formats>
  <chartFormats count="3">
    <chartFormat chart="57" format="6" series="1">
      <pivotArea type="data" outline="0" fieldPosition="0">
        <references count="1">
          <reference field="4294967294" count="1" selected="0">
            <x v="0"/>
          </reference>
        </references>
      </pivotArea>
    </chartFormat>
    <chartFormat chart="76" format="9" series="1">
      <pivotArea type="data" outline="0" fieldPosition="0">
        <references count="1">
          <reference field="4294967294" count="1" selected="0">
            <x v="0"/>
          </reference>
        </references>
      </pivotArea>
    </chartFormat>
    <chartFormat chart="81"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6A5827-4E81-43F9-B6D9-0820B4C339D6}" name="台灣整體"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D9"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x="4"/>
        <item x="5"/>
        <item x="3"/>
        <item x="1"/>
        <item x="2"/>
        <item x="6"/>
        <item x="0"/>
        <item t="default"/>
      </items>
    </pivotField>
    <pivotField showAll="0"/>
    <pivotField showAll="0"/>
    <pivotField dataField="1" numFmtId="178" showAll="0"/>
    <pivotField numFmtId="178" showAll="0"/>
    <pivotField dataField="1" numFmtId="178" showAll="0"/>
    <pivotField axis="axisRow" showAll="0">
      <items count="6">
        <item x="0"/>
        <item x="1"/>
        <item x="2"/>
        <item x="3"/>
        <item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12"/>
  </rowFields>
  <rowItems count="6">
    <i>
      <x/>
    </i>
    <i>
      <x v="1"/>
    </i>
    <i>
      <x v="2"/>
    </i>
    <i>
      <x v="3"/>
    </i>
    <i>
      <x v="4"/>
    </i>
    <i t="grand">
      <x/>
    </i>
  </rowItems>
  <colFields count="1">
    <field x="-2"/>
  </colFields>
  <colItems count="3">
    <i>
      <x/>
    </i>
    <i i="1">
      <x v="1"/>
    </i>
    <i i="2">
      <x v="2"/>
    </i>
  </colItems>
  <dataFields count="3">
    <dataField name="加總 - 每筆平均" fld="13" baseField="0" baseItem="0"/>
    <dataField name="加總 - 信用卡交易金額[新臺幣]（百萬）" fld="11" baseField="0" baseItem="0" numFmtId="178"/>
    <dataField name="加總 - 信用卡次數（千位數）" fld="9" baseField="0" baseItem="0" numFmtId="178"/>
  </dataFields>
  <formats count="4">
    <format dxfId="26">
      <pivotArea type="all" dataOnly="0" outline="0" fieldPosition="0"/>
    </format>
    <format dxfId="25">
      <pivotArea outline="0" collapsedLevelsAreSubtotals="1" fieldPosition="0"/>
    </format>
    <format dxfId="24">
      <pivotArea dataOnly="0" labelOnly="1" grandRow="1" outline="0" fieldPosition="0"/>
    </format>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3774B8-3300-4F6A-9136-D0AB60404739}" name="縣市資料整理"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E26"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sortType="descending">
      <items count="24">
        <item m="1" x="22"/>
        <item x="19"/>
        <item x="12"/>
        <item x="18"/>
        <item x="0"/>
        <item x="6"/>
        <item x="7"/>
        <item x="10"/>
        <item x="11"/>
        <item x="3"/>
        <item x="4"/>
        <item x="1"/>
        <item x="9"/>
        <item x="21"/>
        <item x="15"/>
        <item x="13"/>
        <item x="2"/>
        <item x="5"/>
        <item x="14"/>
        <item x="8"/>
        <item x="20"/>
        <item x="17"/>
        <item x="16"/>
        <item t="default"/>
      </items>
      <autoSortScope>
        <pivotArea dataOnly="0" outline="0" fieldPosition="0">
          <references count="1">
            <reference field="4294967294" count="1" selected="0">
              <x v="0"/>
            </reference>
          </references>
        </pivotArea>
      </autoSortScope>
    </pivotField>
    <pivotField showAll="0">
      <items count="8">
        <item x="4"/>
        <item x="5"/>
        <item x="3"/>
        <item x="1"/>
        <item x="2"/>
        <item x="6"/>
        <item x="0"/>
        <item t="default"/>
      </items>
    </pivotField>
    <pivotField showAll="0"/>
    <pivotField showAll="0"/>
    <pivotField dataField="1" numFmtId="178" showAll="0"/>
    <pivotField numFmtId="178" showAll="0"/>
    <pivotField dataField="1" numFmtId="178" showAll="0"/>
    <pivotField showAll="0">
      <items count="6">
        <item x="0"/>
        <item x="1"/>
        <item x="2"/>
        <item x="3"/>
        <item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4"/>
    </i>
    <i>
      <x v="11"/>
    </i>
    <i>
      <x v="5"/>
    </i>
    <i>
      <x v="15"/>
    </i>
    <i>
      <x v="16"/>
    </i>
    <i>
      <x v="2"/>
    </i>
    <i>
      <x v="6"/>
    </i>
    <i>
      <x v="9"/>
    </i>
    <i>
      <x v="10"/>
    </i>
    <i>
      <x v="18"/>
    </i>
    <i>
      <x v="17"/>
    </i>
    <i>
      <x v="14"/>
    </i>
    <i>
      <x v="12"/>
    </i>
    <i>
      <x v="22"/>
    </i>
    <i>
      <x v="19"/>
    </i>
    <i>
      <x v="7"/>
    </i>
    <i>
      <x v="8"/>
    </i>
    <i>
      <x v="21"/>
    </i>
    <i>
      <x v="3"/>
    </i>
    <i>
      <x v="1"/>
    </i>
    <i>
      <x v="20"/>
    </i>
    <i>
      <x v="13"/>
    </i>
    <i t="grand">
      <x/>
    </i>
  </rowItems>
  <colFields count="1">
    <field x="-2"/>
  </colFields>
  <colItems count="4">
    <i>
      <x/>
    </i>
    <i i="1">
      <x v="1"/>
    </i>
    <i i="2">
      <x v="2"/>
    </i>
    <i i="3">
      <x v="3"/>
    </i>
  </colItems>
  <dataFields count="4">
    <dataField name="加總 - 信用卡交易金額[新臺幣]（百萬）" fld="11" baseField="0" baseItem="0" numFmtId="178"/>
    <dataField name="加總 - 信用卡交易金額[新臺幣]（百萬）2" fld="11" showDataAs="percentOfCol" baseField="0" baseItem="0" numFmtId="10"/>
    <dataField name="加總 - 信用卡次數（千位數）" fld="9" baseField="0" baseItem="0" numFmtId="178"/>
    <dataField name="加總 - 信用卡次數（千位數）2" fld="9" showDataAs="percentOfCol" baseField="0" baseItem="0" numFmtId="10"/>
  </dataFields>
  <formats count="4">
    <format dxfId="22">
      <pivotArea type="all" dataOnly="0" outline="0" fieldPosition="0"/>
    </format>
    <format dxfId="21">
      <pivotArea outline="0" collapsedLevelsAreSubtotals="1" fieldPosition="0"/>
    </format>
    <format dxfId="20">
      <pivotArea dataOnly="0" labelOnly="1" grandRow="1" outline="0" fieldPosition="0"/>
    </format>
    <format dxfId="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44C0C8-9F51-4826-A7F5-48D13E12DD20}" name="縣市資料整理"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B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sortType="descending">
      <items count="24">
        <item m="1" x="22"/>
        <item n="澎湖縣" x="19"/>
        <item x="12"/>
        <item x="18"/>
        <item x="0"/>
        <item x="6"/>
        <item x="7"/>
        <item x="10"/>
        <item x="11"/>
        <item x="3"/>
        <item x="4"/>
        <item x="1"/>
        <item x="9"/>
        <item x="21"/>
        <item x="15"/>
        <item x="13"/>
        <item x="2"/>
        <item x="5"/>
        <item x="14"/>
        <item x="8"/>
        <item x="20"/>
        <item x="17"/>
        <item x="16"/>
        <item t="default"/>
      </items>
      <autoSortScope>
        <pivotArea dataOnly="0" outline="0" fieldPosition="0">
          <references count="1">
            <reference field="4294967294" count="1" selected="0">
              <x v="0"/>
            </reference>
          </references>
        </pivotArea>
      </autoSortScope>
    </pivotField>
    <pivotField showAll="0">
      <items count="8">
        <item x="4"/>
        <item x="5"/>
        <item x="3"/>
        <item x="1"/>
        <item x="2"/>
        <item x="6"/>
        <item x="0"/>
        <item t="default"/>
      </items>
    </pivotField>
    <pivotField showAll="0"/>
    <pivotField showAll="0"/>
    <pivotField numFmtId="178" showAll="0"/>
    <pivotField numFmtId="178" showAll="0"/>
    <pivotField numFmtId="178" showAll="0"/>
    <pivotField showAll="0">
      <items count="6">
        <item x="0"/>
        <item x="1"/>
        <item x="2"/>
        <item x="3"/>
        <item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4"/>
    </i>
    <i>
      <x v="10"/>
    </i>
    <i>
      <x v="9"/>
    </i>
    <i>
      <x v="5"/>
    </i>
    <i>
      <x v="8"/>
    </i>
    <i>
      <x v="15"/>
    </i>
    <i>
      <x v="6"/>
    </i>
    <i>
      <x v="2"/>
    </i>
    <i>
      <x v="18"/>
    </i>
    <i>
      <x v="12"/>
    </i>
    <i>
      <x v="16"/>
    </i>
    <i>
      <x v="19"/>
    </i>
    <i>
      <x v="7"/>
    </i>
    <i>
      <x v="11"/>
    </i>
    <i>
      <x v="20"/>
    </i>
    <i>
      <x v="21"/>
    </i>
    <i>
      <x v="17"/>
    </i>
    <i>
      <x v="22"/>
    </i>
    <i>
      <x v="3"/>
    </i>
    <i>
      <x v="1"/>
    </i>
    <i>
      <x v="14"/>
    </i>
    <i>
      <x v="13"/>
    </i>
    <i t="grand">
      <x/>
    </i>
  </rowItems>
  <colItems count="1">
    <i/>
  </colItems>
  <dataFields count="1">
    <dataField name="加總 - 每筆平均" fld="13" baseField="0" baseItem="0"/>
  </dataFields>
  <formats count="4">
    <format dxfId="18">
      <pivotArea type="all" dataOnly="0" outline="0" fieldPosition="0"/>
    </format>
    <format dxfId="17">
      <pivotArea outline="0" collapsedLevelsAreSubtotals="1" fieldPosition="0"/>
    </format>
    <format dxfId="16">
      <pivotArea dataOnly="0" labelOnly="1" grandRow="1" outline="0"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3F315A-4E8A-4617-874C-2DDA22C2E300}" name="縣市佔比不受產業"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D3:E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items count="24">
        <item m="1" x="22"/>
        <item x="19"/>
        <item x="12"/>
        <item x="18"/>
        <item x="0"/>
        <item x="6"/>
        <item x="7"/>
        <item x="10"/>
        <item x="11"/>
        <item x="3"/>
        <item x="4"/>
        <item x="1"/>
        <item x="9"/>
        <item x="21"/>
        <item x="15"/>
        <item x="13"/>
        <item x="2"/>
        <item x="5"/>
        <item x="14"/>
        <item x="8"/>
        <item x="20"/>
        <item x="17"/>
        <item x="16"/>
        <item t="default"/>
      </items>
    </pivotField>
    <pivotField showAll="0"/>
    <pivotField showAll="0"/>
    <pivotField showAll="0"/>
    <pivotField numFmtId="178" showAll="0"/>
    <pivotField numFmtId="178" showAll="0"/>
    <pivotField dataField="1" numFmtId="178" showAll="0"/>
    <pivotField showAll="0">
      <items count="6">
        <item x="0"/>
        <item x="1"/>
        <item x="2"/>
        <item x="3"/>
        <item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加總 - 信用卡交易金額[新臺幣]（百萬）" fld="11" baseField="0" baseItem="0" numFmtId="178"/>
  </dataFields>
  <formats count="4">
    <format dxfId="14">
      <pivotArea type="all" dataOnly="0" outline="0" fieldPosition="0"/>
    </format>
    <format dxfId="13">
      <pivotArea outline="0" collapsedLevelsAreSubtotals="1" fieldPosition="0"/>
    </format>
    <format dxfId="12">
      <pivotArea dataOnly="0" labelOnly="1" grandRow="1" outline="0"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6D0BC8-9BB9-45EC-98AF-CD06920A5393}" name="縣市佔比" cacheId="58"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B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items count="24">
        <item m="1" x="22"/>
        <item x="19"/>
        <item x="12"/>
        <item x="18"/>
        <item x="0"/>
        <item x="6"/>
        <item x="7"/>
        <item x="10"/>
        <item x="11"/>
        <item x="3"/>
        <item x="4"/>
        <item x="1"/>
        <item x="9"/>
        <item x="21"/>
        <item x="15"/>
        <item x="13"/>
        <item x="2"/>
        <item x="5"/>
        <item x="14"/>
        <item x="8"/>
        <item x="20"/>
        <item x="17"/>
        <item x="16"/>
        <item t="default"/>
      </items>
    </pivotField>
    <pivotField showAll="0">
      <items count="8">
        <item x="4"/>
        <item x="5"/>
        <item x="3"/>
        <item x="1"/>
        <item x="2"/>
        <item x="6"/>
        <item x="0"/>
        <item t="default"/>
      </items>
    </pivotField>
    <pivotField showAll="0"/>
    <pivotField showAll="0"/>
    <pivotField numFmtId="178" showAll="0"/>
    <pivotField numFmtId="178" showAll="0"/>
    <pivotField dataField="1" numFmtId="178" showAll="0"/>
    <pivotField showAll="0">
      <items count="6">
        <item x="0"/>
        <item x="1"/>
        <item x="2"/>
        <item x="3"/>
        <item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加總 - 信用卡交易金額[新臺幣]（百萬）" fld="11" baseField="0" baseItem="0" numFmtId="178"/>
  </dataFields>
  <formats count="4">
    <format dxfId="10">
      <pivotArea type="all" dataOnly="0" outline="0" fieldPosition="0"/>
    </format>
    <format dxfId="9">
      <pivotArea outline="0" collapsedLevelsAreSubtotals="1" fieldPosition="0"/>
    </format>
    <format dxfId="8">
      <pivotArea dataOnly="0" labelOnly="1" grandRow="1" outline="0" fieldPosition="0"/>
    </format>
    <format dxfId="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13" Type="http://schemas.openxmlformats.org/officeDocument/2006/relationships/hyperlink" Target="https://www.bing.com/th?id=OSK.ee1ccc07972a15f76453d0ace3a13287&amp;qlt=95" TargetMode="External"/><Relationship Id="rId18" Type="http://schemas.openxmlformats.org/officeDocument/2006/relationships/hyperlink" Target="https://www.bing.com/images/search?form=xlimg&amp;q=Changhua%20County" TargetMode="External"/><Relationship Id="rId26" Type="http://schemas.openxmlformats.org/officeDocument/2006/relationships/hyperlink" Target="https://www.bing.com/images/search?form=xlimg&amp;q=Yunlin%20County" TargetMode="External"/><Relationship Id="rId39" Type="http://schemas.openxmlformats.org/officeDocument/2006/relationships/hyperlink" Target="https://www.bing.com/th?id=OSK.61eecdc56fffa67d702c91e1857da714&amp;qlt=95" TargetMode="External"/><Relationship Id="rId21" Type="http://schemas.openxmlformats.org/officeDocument/2006/relationships/hyperlink" Target="https://www.bing.com/th?id=OSK.442fad354104e7c1ef14a0fefc9205f6&amp;qlt=95" TargetMode="External"/><Relationship Id="rId34" Type="http://schemas.openxmlformats.org/officeDocument/2006/relationships/hyperlink" Target="https://www.bing.com/images/search?form=xlimg&amp;q=Hualien%20County" TargetMode="External"/><Relationship Id="rId42" Type="http://schemas.openxmlformats.org/officeDocument/2006/relationships/hyperlink" Target="https://www.bing.com/images/search?form=xlimg&amp;q=Penghu" TargetMode="External"/><Relationship Id="rId7" Type="http://schemas.openxmlformats.org/officeDocument/2006/relationships/hyperlink" Target="https://www.bing.com/th?id=OSK.2097a9376f14fcc52cf77af1eecaea72&amp;qlt=95" TargetMode="External"/><Relationship Id="rId2" Type="http://schemas.openxmlformats.org/officeDocument/2006/relationships/hyperlink" Target="https://www.bing.com/images/search?form=xlimg&amp;q=Taipei" TargetMode="External"/><Relationship Id="rId16" Type="http://schemas.openxmlformats.org/officeDocument/2006/relationships/hyperlink" Target="https://www.bing.com/images/search?form=xlimg&amp;q=Hsinchu" TargetMode="External"/><Relationship Id="rId20" Type="http://schemas.openxmlformats.org/officeDocument/2006/relationships/hyperlink" Target="https://www.bing.com/images/search?form=xlimg&amp;q=Pingtung%20County" TargetMode="External"/><Relationship Id="rId29" Type="http://schemas.openxmlformats.org/officeDocument/2006/relationships/hyperlink" Target="https://www.bing.com/th?id=OSK.827b1af219593e3ae623b459eeaa749d&amp;qlt=95" TargetMode="External"/><Relationship Id="rId41" Type="http://schemas.openxmlformats.org/officeDocument/2006/relationships/hyperlink" Target="https://www.bing.com/th?id=OSK.ca588d14e20d9016c0f94be6e3afd29b&amp;qlt=95" TargetMode="External"/><Relationship Id="rId1" Type="http://schemas.openxmlformats.org/officeDocument/2006/relationships/hyperlink" Target="https://www.bing.com/th?id=OSK.532226774d9b62d3ab2e1ab603e663df&amp;qlt=95" TargetMode="External"/><Relationship Id="rId6" Type="http://schemas.openxmlformats.org/officeDocument/2006/relationships/hyperlink" Target="https://www.bing.com/images/search?form=xlimg&amp;q=Taichung" TargetMode="External"/><Relationship Id="rId11" Type="http://schemas.openxmlformats.org/officeDocument/2006/relationships/hyperlink" Target="https://www.bing.com/th?id=OSK.64lGPZg3BMT-mDV971SNYqT35MsQ1eWAJLm4NXQSNr4&amp;qlt=95" TargetMode="External"/><Relationship Id="rId24" Type="http://schemas.openxmlformats.org/officeDocument/2006/relationships/hyperlink" Target="https://www.bing.com/images/search?form=xlimg&amp;q=Keelung" TargetMode="External"/><Relationship Id="rId32" Type="http://schemas.openxmlformats.org/officeDocument/2006/relationships/hyperlink" Target="https://www.bing.com/images/search?form=xlimg&amp;q=Chiayi" TargetMode="External"/><Relationship Id="rId37" Type="http://schemas.openxmlformats.org/officeDocument/2006/relationships/hyperlink" Target="https://www.bing.com/th?id=OSK.201608ba77c575562fd1cf032068404d&amp;qlt=95" TargetMode="External"/><Relationship Id="rId40" Type="http://schemas.openxmlformats.org/officeDocument/2006/relationships/hyperlink" Target="https://www.bing.com/images/search?form=xlimg&amp;q=Kinmen" TargetMode="External"/><Relationship Id="rId5" Type="http://schemas.openxmlformats.org/officeDocument/2006/relationships/hyperlink" Target="https://www.bing.com/th?id=OSK.95147027dcb3d8f8a40a6d6aa1106714&amp;qlt=95" TargetMode="External"/><Relationship Id="rId15" Type="http://schemas.openxmlformats.org/officeDocument/2006/relationships/hyperlink" Target="https://www.bing.com/th?id=OSK.8TkZYwMFfSPsz1Qp5PIJbjneYbzorr8U6mH3DdENf_E&amp;qlt=95" TargetMode="External"/><Relationship Id="rId23" Type="http://schemas.openxmlformats.org/officeDocument/2006/relationships/hyperlink" Target="https://www.bing.com/th?id=OSK.97de4945b1dc2d61cf78781051edfc47&amp;qlt=95" TargetMode="External"/><Relationship Id="rId28" Type="http://schemas.openxmlformats.org/officeDocument/2006/relationships/hyperlink" Target="https://www.bing.com/images/search?form=xlimg&amp;q=Yilan%20County,%20Taiwan" TargetMode="External"/><Relationship Id="rId36" Type="http://schemas.openxmlformats.org/officeDocument/2006/relationships/hyperlink" Target="https://www.bing.com/images/search?form=xlimg&amp;q=Chiayi%20County" TargetMode="External"/><Relationship Id="rId10" Type="http://schemas.openxmlformats.org/officeDocument/2006/relationships/hyperlink" Target="https://www.bing.com/images/search?form=xlimg&amp;q=Taoyuan,%20Taiwan" TargetMode="External"/><Relationship Id="rId19" Type="http://schemas.openxmlformats.org/officeDocument/2006/relationships/hyperlink" Target="https://www.bing.com/th?id=OSK.0d17e213b2ea658fb0d025e25cc283a1&amp;qlt=95" TargetMode="External"/><Relationship Id="rId31" Type="http://schemas.openxmlformats.org/officeDocument/2006/relationships/hyperlink" Target="https://www.bing.com/th?id=OSK.cee530a77bfd57b48e05980e06816895&amp;qlt=95" TargetMode="External"/><Relationship Id="rId44" Type="http://schemas.openxmlformats.org/officeDocument/2006/relationships/hyperlink" Target="https://www.bing.com/images/search?form=xlimg&amp;q=Matsu%20Islands" TargetMode="External"/><Relationship Id="rId4" Type="http://schemas.openxmlformats.org/officeDocument/2006/relationships/hyperlink" Target="https://www.bing.com/images/search?form=xlimg&amp;q=New%20Taipei%20City" TargetMode="External"/><Relationship Id="rId9" Type="http://schemas.openxmlformats.org/officeDocument/2006/relationships/hyperlink" Target="https://www.bing.com/th?id=OSK.703a8caf94997b20c67ccbe9ace35c13&amp;qlt=95" TargetMode="External"/><Relationship Id="rId14" Type="http://schemas.openxmlformats.org/officeDocument/2006/relationships/hyperlink" Target="https://www.bing.com/images/search?form=xlimg&amp;q=Hsinchu%20County" TargetMode="External"/><Relationship Id="rId22" Type="http://schemas.openxmlformats.org/officeDocument/2006/relationships/hyperlink" Target="https://www.bing.com/images/search?form=xlimg&amp;q=Miaoli%20County" TargetMode="External"/><Relationship Id="rId27" Type="http://schemas.openxmlformats.org/officeDocument/2006/relationships/hyperlink" Target="https://www.bing.com/th?id=OSK.43bc1c071c93eee02253a879456b76b9&amp;qlt=95" TargetMode="External"/><Relationship Id="rId30" Type="http://schemas.openxmlformats.org/officeDocument/2006/relationships/hyperlink" Target="https://www.bing.com/images/search?form=xlimg&amp;q=Nantou%20County" TargetMode="External"/><Relationship Id="rId35" Type="http://schemas.openxmlformats.org/officeDocument/2006/relationships/hyperlink" Target="https://www.bing.com/th?id=OSK.7f4930ad223d43e85b0a197603c44312&amp;qlt=95" TargetMode="External"/><Relationship Id="rId43" Type="http://schemas.openxmlformats.org/officeDocument/2006/relationships/hyperlink" Target="https://www.bing.com/th?id=OSK.e51e89dfdb09279de16629ae8ec1fc5b&amp;qlt=95" TargetMode="External"/><Relationship Id="rId8" Type="http://schemas.openxmlformats.org/officeDocument/2006/relationships/hyperlink" Target="https://www.bing.com/images/search?form=xlimg&amp;q=Kaohsiung" TargetMode="External"/><Relationship Id="rId3" Type="http://schemas.openxmlformats.org/officeDocument/2006/relationships/hyperlink" Target="https://www.bing.com/th?id=OSK.QzGRN5kQ3d5cH4PT8LnsU-DOtmfpyqLFd8Oa301zicQ&amp;qlt=95" TargetMode="External"/><Relationship Id="rId12" Type="http://schemas.openxmlformats.org/officeDocument/2006/relationships/hyperlink" Target="https://www.bing.com/images/search?form=xlimg&amp;q=Tainan" TargetMode="External"/><Relationship Id="rId17" Type="http://schemas.openxmlformats.org/officeDocument/2006/relationships/hyperlink" Target="https://www.bing.com/th?id=OSK.24b9d742575f834b039b4bd5a8635462&amp;qlt=95" TargetMode="External"/><Relationship Id="rId25" Type="http://schemas.openxmlformats.org/officeDocument/2006/relationships/hyperlink" Target="https://www.bing.com/th?id=OSK.b083d32c94d16cb668fb30acc435f69d&amp;qlt=95" TargetMode="External"/><Relationship Id="rId33" Type="http://schemas.openxmlformats.org/officeDocument/2006/relationships/hyperlink" Target="https://www.bing.com/th?id=OSK.26b29d1bc35e6669593ac1e3e97580a0&amp;qlt=95" TargetMode="External"/><Relationship Id="rId38" Type="http://schemas.openxmlformats.org/officeDocument/2006/relationships/hyperlink" Target="https://www.bing.com/images/search?form=xlimg&amp;q=Taitung%20Count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Srd>
</file>

<file path=xl/richData/rdarray.xml><?xml version="1.0" encoding="utf-8"?>
<arrayData xmlns="http://schemas.microsoft.com/office/spreadsheetml/2017/richdata2" count="13">
  <a r="1">
    <v t="r">5</v>
  </a>
  <a r="1">
    <v t="r">14</v>
  </a>
  <a r="1">
    <v t="s">UTC+08:00</v>
  </a>
  <a r="1">
    <v t="r">24</v>
  </a>
  <a r="1">
    <v t="s">Time in Taiwan</v>
  </a>
  <a r="1">
    <v t="r">33</v>
  </a>
  <a r="1">
    <v t="r">42</v>
  </a>
  <a r="1">
    <v t="s">Taiwan time</v>
  </a>
  <a r="1">
    <v t="r">52</v>
  </a>
  <a r="1">
    <v t="r">68</v>
  </a>
  <a r="1">
    <v t="r">99</v>
  </a>
  <a r="1">
    <v t="s">Taiwan Time Zone</v>
  </a>
  <a r="1">
    <v t="r">129</v>
  </a>
</arrayData>
</file>

<file path=xl/richData/rdrichvalue.xml><?xml version="1.0" encoding="utf-8"?>
<rvData xmlns="http://schemas.microsoft.com/office/spreadsheetml/2017/richdata" count="177">
  <rv s="0">
    <v>536870912</v>
    <v>Taipei</v>
    <v>d819360f-4eab-60ff-7738-dbd6ecd94455</v>
    <v>en-US</v>
    <v>Map</v>
  </rv>
  <rv s="1">
    <fb>271.79969999999997</fb>
    <v>9</v>
  </rv>
  <rv s="0">
    <v>536870912</v>
    <v>Xinni District</v>
    <v>9121e4d5-0b66-4bee-9016-e3515996aca3</v>
    <v>en-US</v>
    <v>Map</v>
  </rv>
  <rv s="0">
    <v>536870912</v>
    <v>Taiwan</v>
    <v>a2062e34-9038-4cf6-913e-70f770fdfe0b</v>
    <v>en-US</v>
    <v>Map</v>
  </rv>
  <rv s="2">
    <v>0</v>
    <v>7</v>
    <v>0</v>
    <v>7</v>
    <v>0</v>
    <v>Image of Taipei</v>
  </rv>
  <rv s="0">
    <v>805306368</v>
    <v>Chiang Wan-an (Mayor)</v>
    <v>6f68094e-b869-4ae4-a476-4a4273cd0699</v>
    <v>en-US</v>
    <v>Generic</v>
  </rv>
  <rv s="3">
    <v>0</v>
  </rv>
  <rv s="4">
    <v>https://www.bing.com/search?q=taipei&amp;form=skydnc</v>
    <v>Learn more on Bing</v>
  </rv>
  <rv s="1">
    <fb>2603150</fb>
    <v>9</v>
  </rv>
  <rv s="5">
    <v>#VALUE!</v>
    <v>en-US</v>
    <v>d819360f-4eab-60ff-7738-dbd6ecd94455</v>
    <v>536870912</v>
    <v>1</v>
    <v>2</v>
    <v>3</v>
    <v>Taipei</v>
    <v>5</v>
    <v>6</v>
    <v>Map</v>
    <v>7</v>
    <v>8</v>
    <v>TW-TPE</v>
    <v>1</v>
    <v>2</v>
    <v>3</v>
    <v>Taipei, officially Taipei City, and previously known as Taihoku from 1895 to 1945 is the capital and a special municipality of the Republic of China, commonly known as Taiwan. Located in Northern Taiwan, Taipei City is an enclave of the ...</v>
    <v>4</v>
    <v>6</v>
    <v>7</v>
    <v>Taipei</v>
    <v>8</v>
    <v>Taipei</v>
    <v>mdp/vdpid/7844720196622221315</v>
  </rv>
  <rv s="0">
    <v>536870912</v>
    <v>New Taipei City</v>
    <v>fc01c8f0-6b7a-4cdb-8b43-467f4b482b40</v>
    <v>en-US</v>
    <v>Map</v>
  </rv>
  <rv s="1">
    <fb>2052.5700000000002</fb>
    <v>9</v>
  </rv>
  <rv s="0">
    <v>536870912</v>
    <v>Banqiao District</v>
    <v>34968ffd-d70e-5013-4b3d-aebc4fe1944d</v>
    <v>en-US</v>
    <v>Map</v>
  </rv>
  <rv s="2">
    <v>1</v>
    <v>7</v>
    <v>10</v>
    <v>7</v>
    <v>0</v>
    <v>Image of New Taipei City</v>
  </rv>
  <rv s="0">
    <v>805306368</v>
    <v>Hou Yu-ih (Mayor)</v>
    <v>64ef2371-0e6b-7319-3118-9f0cb0e4d8c0</v>
    <v>en-US</v>
    <v>Generic</v>
  </rv>
  <rv s="3">
    <v>1</v>
  </rv>
  <rv s="4">
    <v>https://www.bing.com/search?q=new+taipei+city&amp;form=skydnc</v>
    <v>Learn more on Bing</v>
  </rv>
  <rv s="1">
    <fb>4043491</fb>
    <v>9</v>
  </rv>
  <rv s="3">
    <v>2</v>
  </rv>
  <rv s="6">
    <v>#VALUE!</v>
    <v>en-US</v>
    <v>fc01c8f0-6b7a-4cdb-8b43-467f4b482b40</v>
    <v>536870912</v>
    <v>1</v>
    <v>12</v>
    <v>13</v>
    <v>New Taipei City</v>
    <v>5</v>
    <v>6</v>
    <v>Map</v>
    <v>7</v>
    <v>14</v>
    <v>TW-NWT</v>
    <v>11</v>
    <v>12</v>
    <v>3</v>
    <v>New Taipei City is a special municipality located in northern Taiwan. The city is home to an estimated population of 4,004,367 as of January 2023, making it the most populous city in Taiwan, and also the second largest special municipality by ...</v>
    <v>13</v>
    <v>15</v>
    <v>16</v>
    <v>New Taipei City</v>
    <v>17</v>
    <v>18</v>
    <v>New Taipei City</v>
    <v>mdp/vdpid/-7996876928</v>
  </rv>
  <rv s="0">
    <v>536870912</v>
    <v>Taichung</v>
    <v>30fd58f0-de7d-4032-3273-97dbdc65b618</v>
    <v>en-US</v>
    <v>Map</v>
  </rv>
  <rv s="1">
    <fb>163</fb>
    <v>9</v>
  </rv>
  <rv s="0">
    <v>536870912</v>
    <v>Xitun District</v>
    <v>acc1a283-d11e-b26d-804e-b2eccfe095c8</v>
    <v>en-US</v>
    <v>Map</v>
  </rv>
  <rv s="2">
    <v>2</v>
    <v>7</v>
    <v>15</v>
    <v>7</v>
    <v>0</v>
    <v>Image of Taichung</v>
  </rv>
  <rv s="0">
    <v>805306368</v>
    <v>Lu Shiow-yen (Mayor)</v>
    <v>e1ad2fdf-ac60-885c-6116-387546e1fe8b</v>
    <v>en-US</v>
    <v>Generic</v>
  </rv>
  <rv s="3">
    <v>3</v>
  </rv>
  <rv s="4">
    <v>https://www.bing.com/search?q=taichung&amp;form=skydnc</v>
    <v>Learn more on Bing</v>
  </rv>
  <rv s="1">
    <fb>2852286</fb>
    <v>9</v>
  </rv>
  <rv s="3">
    <v>4</v>
  </rv>
  <rv s="6">
    <v>#VALUE!</v>
    <v>en-US</v>
    <v>30fd58f0-de7d-4032-3273-97dbdc65b618</v>
    <v>536870912</v>
    <v>1</v>
    <v>17</v>
    <v>13</v>
    <v>Taichung</v>
    <v>5</v>
    <v>6</v>
    <v>Map</v>
    <v>7</v>
    <v>14</v>
    <v>TW-TXG</v>
    <v>21</v>
    <v>22</v>
    <v>3</v>
    <v>Taichung, officially Taichung City, is a special municipality in central Taiwan. Taichung is Taiwan's second-largest city, with more than 2.85 million residents, making it the largest city in Central Taiwan. It serves as the core of the ...</v>
    <v>23</v>
    <v>25</v>
    <v>26</v>
    <v>Taichung</v>
    <v>27</v>
    <v>28</v>
    <v>Taichung</v>
    <v>mdp/vdpid/-7996876917</v>
  </rv>
  <rv s="0">
    <v>536870912</v>
    <v>Kaohsiung</v>
    <v>27178566-2214-5933-0f72-1564869c7d0b</v>
    <v>en-US</v>
    <v>Map</v>
  </rv>
  <rv s="1">
    <fb>2951.8524000000002</fb>
    <v>9</v>
  </rv>
  <rv s="2">
    <v>3</v>
    <v>7</v>
    <v>18</v>
    <v>7</v>
    <v>0</v>
    <v>Image of Kaohsiung</v>
  </rv>
  <rv s="0">
    <v>805306368</v>
    <v>Chen Chi-mai (Mayor)</v>
    <v>e850330b-3703-1aa8-4187-1da5925ab058</v>
    <v>en-US</v>
    <v>Generic</v>
  </rv>
  <rv s="3">
    <v>5</v>
  </rv>
  <rv s="4">
    <v>https://www.bing.com/search?q=kaohsiung&amp;form=skydnc</v>
    <v>Learn more on Bing</v>
  </rv>
  <rv s="1">
    <fb>2734858</fb>
    <v>9</v>
  </rv>
  <rv s="7">
    <v>#VALUE!</v>
    <v>en-US</v>
    <v>27178566-2214-5933-0f72-1564869c7d0b</v>
    <v>536870912</v>
    <v>1</v>
    <v>20</v>
    <v>21</v>
    <v>Kaohsiung</v>
    <v>5</v>
    <v>6</v>
    <v>Map</v>
    <v>7</v>
    <v>14</v>
    <v>TW-KHH</v>
    <v>31</v>
    <v>3</v>
    <v>Kaohsiung, officially Kaohsiung City, is a special municipality located in southern Taiwan. It ranges from the coastal urban center to the rural Yushan Range with an area of 2,952 km². Kaohsiung City has a population of approximately 2.73 ...</v>
    <v>32</v>
    <v>34</v>
    <v>35</v>
    <v>Kaohsiung</v>
    <v>36</v>
    <v>18</v>
    <v>Kaohsiung</v>
    <v>mdp/vdpid/-7996876918</v>
  </rv>
  <rv s="0">
    <v>536870912</v>
    <v>Taoyuan, Taiwan</v>
    <v>c848e570-7452-421d-a11b-2dc78b8e2cdc</v>
    <v>en-US</v>
    <v>Map</v>
  </rv>
  <rv s="1">
    <fb>1221</fb>
    <v>9</v>
  </rv>
  <rv s="0">
    <v>536870912</v>
    <v>Taoyuan District</v>
    <v>207fea08-3891-2159-01c4-348a0f49b2aa</v>
    <v>en-US</v>
    <v>Map</v>
  </rv>
  <rv s="2">
    <v>4</v>
    <v>7</v>
    <v>22</v>
    <v>7</v>
    <v>0</v>
    <v>Image of Taoyuan, Taiwan</v>
  </rv>
  <rv s="0">
    <v>805306368</v>
    <v>Chang San-cheng (Mayor)</v>
    <v>0a372cb5-0f58-20db-ef87-10f29ace665f</v>
    <v>en-US</v>
    <v>Generic</v>
  </rv>
  <rv s="3">
    <v>6</v>
  </rv>
  <rv s="4">
    <v>https://www.bing.com/search?q=taoyuan+taiwan&amp;form=skydnc</v>
    <v>Learn more on Bing</v>
  </rv>
  <rv s="1">
    <fb>2293509</fb>
    <v>9</v>
  </rv>
  <rv s="3">
    <v>7</v>
  </rv>
  <rv s="6">
    <v>#VALUE!</v>
    <v>en-US</v>
    <v>c848e570-7452-421d-a11b-2dc78b8e2cdc</v>
    <v>536870912</v>
    <v>1</v>
    <v>24</v>
    <v>13</v>
    <v>Taoyuan, Taiwan</v>
    <v>5</v>
    <v>6</v>
    <v>Map</v>
    <v>7</v>
    <v>25</v>
    <v>TW-TAO</v>
    <v>39</v>
    <v>40</v>
    <v>3</v>
    <v>Taoyuan is a special municipality located in northwestern Taiwan, neighboring New Taipei City to the north-east, Yilan County to the south-east, and Hsinchu County to the south-west. Taoyuan District is the seat of the municipal government and ...</v>
    <v>41</v>
    <v>43</v>
    <v>44</v>
    <v>Taoyuan, Taiwan</v>
    <v>45</v>
    <v>46</v>
    <v>Taoyuan, Taiwan</v>
    <v>mdp/vdpid/7844722189990363138</v>
  </rv>
  <rv s="0">
    <v>536870912</v>
    <v>Tainan</v>
    <v>19a30e91-876e-6e56-f0bf-8df71cf73584</v>
    <v>en-US</v>
    <v>Map</v>
  </rv>
  <rv s="1">
    <fb>2191.65</fb>
    <v>9</v>
  </rv>
  <rv s="0">
    <v>536870912</v>
    <v>Anping District</v>
    <v>37c86216-941e-8b63-4cb5-e90ec70e931c</v>
    <v>en-US</v>
    <v>Map</v>
  </rv>
  <rv s="2">
    <v>5</v>
    <v>7</v>
    <v>26</v>
    <v>7</v>
    <v>0</v>
    <v>Image of Tainan</v>
  </rv>
  <rv s="0">
    <v>805306368</v>
    <v>Huang Wei-che (Mayor)</v>
    <v>92038a2b-3462-527a-7c05-8d78dd2027b8</v>
    <v>en-US</v>
    <v>Generic</v>
  </rv>
  <rv s="3">
    <v>8</v>
  </rv>
  <rv s="4">
    <v>https://www.bing.com/search?q=tainan&amp;form=skydnc</v>
    <v>Learn more on Bing</v>
  </rv>
  <rv s="1">
    <fb>1859706</fb>
    <v>9</v>
  </rv>
  <rv s="6">
    <v>#VALUE!</v>
    <v>en-US</v>
    <v>19a30e91-876e-6e56-f0bf-8df71cf73584</v>
    <v>536870912</v>
    <v>1</v>
    <v>28</v>
    <v>13</v>
    <v>Tainan</v>
    <v>5</v>
    <v>6</v>
    <v>Map</v>
    <v>7</v>
    <v>14</v>
    <v>TW-TNN</v>
    <v>49</v>
    <v>50</v>
    <v>3</v>
    <v>Tainan, officially Tainan City, is a special municipality in southern Taiwan, facing the Taiwan Strait on its western coast. Tainan is the oldest city on the island and commonly called the "prefectural capital" for its over 260 years of history ...</v>
    <v>51</v>
    <v>53</v>
    <v>54</v>
    <v>Tainan</v>
    <v>55</v>
    <v>18</v>
    <v>Tainan</v>
    <v>mdp/vdpid/-7996876921</v>
  </rv>
  <rv s="0">
    <v>536870912</v>
    <v>Hsinchu County</v>
    <v>b6fb9b97-b414-432d-8c08-5dc2e6db1780</v>
    <v>en-US</v>
    <v>Map</v>
  </rv>
  <rv s="1">
    <fb>1428</fb>
    <v>9</v>
  </rv>
  <rv s="0">
    <v>536870912</v>
    <v>Zhubei</v>
    <v>d0ee1f66-e71a-28df-333c-e049920d1585</v>
    <v>en-US</v>
    <v>Map</v>
  </rv>
  <rv s="2">
    <v>6</v>
    <v>7</v>
    <v>29</v>
    <v>7</v>
    <v>0</v>
    <v>Image of Hsinchu County</v>
  </rv>
  <rv s="4">
    <v>https://www.bing.com/search?q=hsinchu+county&amp;form=skydnc</v>
    <v>Learn more on Bing</v>
  </rv>
  <rv s="1">
    <fb>632975</fb>
    <v>9</v>
  </rv>
  <rv s="8">
    <v>#VALUE!</v>
    <v>en-US</v>
    <v>b6fb9b97-b414-432d-8c08-5dc2e6db1780</v>
    <v>536870912</v>
    <v>1</v>
    <v>31</v>
    <v>32</v>
    <v>Hsinchu County</v>
    <v>5</v>
    <v>6</v>
    <v>Map</v>
    <v>7</v>
    <v>8</v>
    <v>TW-HSQ</v>
    <v>58</v>
    <v>59</v>
    <v>3</v>
    <v>Hsinchu County is a county in north-western Taiwan. The population of the county is mainly Hakka; with a Taiwanese aboriginal minority in the southeastern part of the county. Zhubei is the county seat, where the government office and county ...</v>
    <v>60</v>
    <v>61</v>
    <v>Hsinchu County</v>
    <v>62</v>
    <v>Hsinchu County</v>
    <v>mdp/vdpid/-7996876926</v>
  </rv>
  <rv s="0">
    <v>536870912</v>
    <v>Hsinchu</v>
    <v>ae7b55cc-8e95-4edb-36c4-32b504d875c9</v>
    <v>en-US</v>
    <v>Map</v>
  </rv>
  <rv s="1">
    <fb>104</fb>
    <v>9</v>
  </rv>
  <rv s="0">
    <v>536870912</v>
    <v>North District, Hsinchu</v>
    <v>095b1bce-6fa2-4887-a21f-9b39231684ff</v>
    <v>en-US</v>
    <v>Map</v>
  </rv>
  <rv s="2">
    <v>7</v>
    <v>7</v>
    <v>33</v>
    <v>7</v>
    <v>0</v>
    <v>Image of Hsinchu</v>
  </rv>
  <rv s="0">
    <v>805306368</v>
    <v>Andy Chiu (Mayor)</v>
    <v>82bfd194-64ce-fd5d-d087-dead70bfd3f3</v>
    <v>en-US</v>
    <v>Generic</v>
  </rv>
  <rv s="3">
    <v>9</v>
  </rv>
  <rv s="4">
    <v>https://www.bing.com/search?q=hsinchu&amp;form=skydnc</v>
    <v>Learn more on Bing</v>
  </rv>
  <rv s="1">
    <fb>453536</fb>
    <v>9</v>
  </rv>
  <rv s="9">
    <v>#VALUE!</v>
    <v>en-US</v>
    <v>ae7b55cc-8e95-4edb-36c4-32b504d875c9</v>
    <v>536870912</v>
    <v>1</v>
    <v>35</v>
    <v>36</v>
    <v>Hsinchu</v>
    <v>5</v>
    <v>6</v>
    <v>Map</v>
    <v>7</v>
    <v>25</v>
    <v>TW-HSZ</v>
    <v>65</v>
    <v>66</v>
    <v>3</v>
    <v>Hsinchu, officially Hsinchu City, is a city located in northwestern Taiwan. It is the most populous city in Taiwan that is not a special municipality, with estimated 450,655 inhabitants. Hsinchu is a coastal city bordering the Taiwan Strait to ...</v>
    <v>67</v>
    <v>66</v>
    <v>69</v>
    <v>70</v>
    <v>Hsinchu</v>
    <v>71</v>
    <v>18</v>
    <v>Hsinchu</v>
    <v>mdp/vdpid/-7996876925</v>
  </rv>
  <rv s="0">
    <v>536870912</v>
    <v>Changhua County</v>
    <v>b5e4157c-d225-5da6-bed2-dbfef1bfd086</v>
    <v>en-US</v>
    <v>Map</v>
  </rv>
  <rv s="1">
    <fb>1074</fb>
    <v>9</v>
  </rv>
  <rv s="0">
    <v>536870912</v>
    <v>Changhua City</v>
    <v>d3d8a6dc-6670-b342-961a-3f0158158c11</v>
    <v>en-US</v>
    <v>Map</v>
  </rv>
  <rv s="2">
    <v>8</v>
    <v>7</v>
    <v>37</v>
    <v>7</v>
    <v>0</v>
    <v>Image of Changhua County</v>
  </rv>
  <rv s="4">
    <v>https://www.bing.com/search?q=changhua+county+taiwan&amp;form=skydnc</v>
    <v>Learn more on Bing</v>
  </rv>
  <rv s="1">
    <fb>1186437</fb>
    <v>9</v>
  </rv>
  <rv s="10">
    <v>#VALUE!</v>
    <v>en-US</v>
    <v>b5e4157c-d225-5da6-bed2-dbfef1bfd086</v>
    <v>536870912</v>
    <v>1</v>
    <v>39</v>
    <v>40</v>
    <v>Changhua County</v>
    <v>5</v>
    <v>6</v>
    <v>Map</v>
    <v>7</v>
    <v>8</v>
    <v>TW-CHA</v>
    <v>74</v>
    <v>75</v>
    <v>3</v>
    <v>Changhua County is the smallest county on the main island of Taiwan by area, and the fourth smallest in the country. With a total population of 1.24 million, Changhua County is the most populous county in the Republic of China. Its capital is ...</v>
    <v>76</v>
    <v>75</v>
    <v>77</v>
    <v>Changhua County</v>
    <v>78</v>
    <v>Changhua County</v>
    <v>mdp/vdpid/-7996876912</v>
  </rv>
  <rv s="0">
    <v>536870912</v>
    <v>Pingtung County</v>
    <v>b7ee9acb-0cba-4764-aaac-3a921a465cf1</v>
    <v>en-US</v>
    <v>Map</v>
  </rv>
  <rv s="1">
    <fb>2776</fb>
    <v>9</v>
  </rv>
  <rv s="0">
    <v>536870912</v>
    <v>Pingtung City</v>
    <v>0cdf05d6-237a-a4ba-34b5-58ab8e368b80</v>
    <v>en-US</v>
    <v>Map</v>
  </rv>
  <rv s="2">
    <v>9</v>
    <v>7</v>
    <v>41</v>
    <v>7</v>
    <v>0</v>
    <v>Image of Pingtung County</v>
  </rv>
  <rv s="4">
    <v>https://www.bing.com/search?q=pingtung+county&amp;form=skydnc</v>
    <v>Learn more on Bing</v>
  </rv>
  <rv s="1">
    <fb>754946</fb>
    <v>9</v>
  </rv>
  <rv s="10">
    <v>#VALUE!</v>
    <v>en-US</v>
    <v>b7ee9acb-0cba-4764-aaac-3a921a465cf1</v>
    <v>536870912</v>
    <v>1</v>
    <v>43</v>
    <v>40</v>
    <v>Pingtung County</v>
    <v>5</v>
    <v>6</v>
    <v>Map</v>
    <v>7</v>
    <v>8</v>
    <v>TW-PIF</v>
    <v>81</v>
    <v>82</v>
    <v>3</v>
    <v>Pingtung County is a county located in southern Taiwan. It has a warm tropical monsoon climate and is known for its agriculture and tourism. Kenting National Park, Taiwan's oldest national park, is located in the county. The county seat is ...</v>
    <v>83</v>
    <v>82</v>
    <v>84</v>
    <v>Pingtung County</v>
    <v>85</v>
    <v>Pingtung County</v>
    <v>mdp/vdpid/-7996876922</v>
  </rv>
  <rv s="0">
    <v>536870912</v>
    <v>Miaoli County</v>
    <v>80fd7a53-cdaf-48d9-adc0-193487d62399</v>
    <v>en-US</v>
    <v>Map</v>
  </rv>
  <rv s="1">
    <fb>1820</fb>
    <v>9</v>
  </rv>
  <rv s="0">
    <v>536870912</v>
    <v>Miaoli</v>
    <v>1c96653d-25d0-cbaf-2d77-3cecbf94ee5a</v>
    <v>en-US</v>
    <v>Map</v>
  </rv>
  <rv s="2">
    <v>10</v>
    <v>7</v>
    <v>44</v>
    <v>7</v>
    <v>0</v>
    <v>Image of Miaoli County</v>
  </rv>
  <rv s="0">
    <v>536870912</v>
    <v>Toufen</v>
    <v>9401e59a-87b6-ef16-5a29-aef5cac6f80c</v>
    <v>en-US</v>
    <v>Map</v>
  </rv>
  <rv s="4">
    <v>https://www.bing.com/search?q=miaoli+county+taiwan&amp;form=skydnc</v>
    <v>Learn more on Bing</v>
  </rv>
  <rv s="1">
    <fb>535011</fb>
    <v>9</v>
  </rv>
  <rv s="11">
    <v>#VALUE!</v>
    <v>en-US</v>
    <v>80fd7a53-cdaf-48d9-adc0-193487d62399</v>
    <v>536870912</v>
    <v>1</v>
    <v>46</v>
    <v>47</v>
    <v>Miaoli County</v>
    <v>5</v>
    <v>6</v>
    <v>Map</v>
    <v>7</v>
    <v>25</v>
    <v>TW-MIA</v>
    <v>88</v>
    <v>89</v>
    <v>3</v>
    <v>Miaoli County is a county in western Taiwan. Miaoli is bordered by Hsinchu County and Hsinchu City to the north, Taichung to the south, and the Taiwan Strait to the west. Miaoli is classified as "central Taiwan" by the National Development ...</v>
    <v>90</v>
    <v>91</v>
    <v>92</v>
    <v>Miaoli County</v>
    <v>93</v>
    <v>28</v>
    <v>Miaoli County</v>
    <v>mdp/vdpid/-7996876915</v>
  </rv>
  <rv s="0">
    <v>536870912</v>
    <v>Keelung</v>
    <v>64d09876-f3b7-63c6-b442-4c1f0e7bfac3</v>
    <v>en-US</v>
    <v>Map</v>
  </rv>
  <rv s="1">
    <fb>132.76</fb>
    <v>9</v>
  </rv>
  <rv s="0">
    <v>536870912</v>
    <v>Zhongzheng District, Keelung</v>
    <v>fa5e2e6e-0d07-6542-5199-ab611dd5e3b9</v>
    <v>en-US</v>
    <v>Map</v>
  </rv>
  <rv s="2">
    <v>11</v>
    <v>7</v>
    <v>48</v>
    <v>7</v>
    <v>0</v>
    <v>Image of Keelung</v>
  </rv>
  <rv s="0">
    <v>805306368</v>
    <v>George Hsieh (Mayor)</v>
    <v>5aa70237-6dfd-4200-b0d1-e21fae41c5c7</v>
    <v>en-US</v>
    <v>Generic</v>
  </rv>
  <rv s="3">
    <v>10</v>
  </rv>
  <rv s="4">
    <v>https://www.bing.com/search?q=keelung&amp;form=skydnc</v>
    <v>Learn more on Bing</v>
  </rv>
  <rv s="1">
    <fb>362487</fb>
    <v>9</v>
  </rv>
  <rv s="6">
    <v>#VALUE!</v>
    <v>en-US</v>
    <v>64d09876-f3b7-63c6-b442-4c1f0e7bfac3</v>
    <v>536870912</v>
    <v>1</v>
    <v>50</v>
    <v>13</v>
    <v>Keelung</v>
    <v>5</v>
    <v>6</v>
    <v>Map</v>
    <v>7</v>
    <v>25</v>
    <v>TW-KEE</v>
    <v>96</v>
    <v>97</v>
    <v>3</v>
    <v>Keelung, Chilung or Jilong, officially known as Keelung City, is a major port city in northeastern Taiwan. The city is part of the Taipei–Keelung metropolitan area with neighboring New Taipei City and Taipei. Nicknamed the Rainy Port for its ...</v>
    <v>98</v>
    <v>100</v>
    <v>101</v>
    <v>Keelung</v>
    <v>102</v>
    <v>18</v>
    <v>Keelung</v>
    <v>mdp/vdpid/-7996876929</v>
  </rv>
  <rv s="0">
    <v>536870912</v>
    <v>Yunlin County</v>
    <v>566d83b7-8729-40c2-9642-9430a686c0c3</v>
    <v>en-US</v>
    <v>Map</v>
  </rv>
  <rv s="1">
    <fb>1291</fb>
    <v>9</v>
  </rv>
  <rv s="0">
    <v>536870912</v>
    <v>Douliu</v>
    <v>6ecf818b-2e67-3a1d-b8b2-45a426e68f09</v>
    <v>en-US</v>
    <v>Map</v>
  </rv>
  <rv s="2">
    <v>12</v>
    <v>7</v>
    <v>51</v>
    <v>7</v>
    <v>0</v>
    <v>Image of Yunlin County</v>
  </rv>
  <rv s="4">
    <v>https://www.bing.com/search?q=yunlin+county+taiwan&amp;form=skydnc</v>
    <v>Learn more on Bing</v>
  </rv>
  <rv s="1">
    <fb>590965</fb>
    <v>9</v>
  </rv>
  <rv s="10">
    <v>#VALUE!</v>
    <v>en-US</v>
    <v>566d83b7-8729-40c2-9642-9430a686c0c3</v>
    <v>536870912</v>
    <v>1</v>
    <v>53</v>
    <v>40</v>
    <v>Yunlin County</v>
    <v>5</v>
    <v>6</v>
    <v>Map</v>
    <v>7</v>
    <v>8</v>
    <v>TW-YUN</v>
    <v>105</v>
    <v>106</v>
    <v>3</v>
    <v>Yunlin County is a county in western Taiwan. Yunlin County borders the Taiwan Strait to the west, Nantou County to the east, Changhua County to the north at the Zhuoshui River, and Chiayi County to the south at the Beigang River. It has a ...</v>
    <v>107</v>
    <v>106</v>
    <v>108</v>
    <v>Yunlin County</v>
    <v>109</v>
    <v>Yunlin County</v>
    <v>mdp/vdpid/-7996876911</v>
  </rv>
  <rv s="0">
    <v>536870912</v>
    <v>Yilan County, Taiwan</v>
    <v>120991be-dca0-41a2-a997-0b9806481e5c</v>
    <v>en-US</v>
    <v>Map</v>
  </rv>
  <rv s="1">
    <fb>2144</fb>
    <v>9</v>
  </rv>
  <rv s="0">
    <v>536870912</v>
    <v>Yilan City</v>
    <v>0f6e767e-d7a6-f2ad-2c6d-a430d355e727</v>
    <v>en-US</v>
    <v>Map</v>
  </rv>
  <rv s="2">
    <v>13</v>
    <v>7</v>
    <v>54</v>
    <v>7</v>
    <v>0</v>
    <v>Image of Yilan County, Taiwan</v>
  </rv>
  <rv s="4">
    <v>https://www.bing.com/search?q=yilan+county+taiwan&amp;form=skydnc</v>
    <v>Learn more on Bing</v>
  </rv>
  <rv s="1">
    <fb>433191</fb>
    <v>9</v>
  </rv>
  <rv s="10">
    <v>#VALUE!</v>
    <v>en-US</v>
    <v>120991be-dca0-41a2-a997-0b9806481e5c</v>
    <v>536870912</v>
    <v>1</v>
    <v>56</v>
    <v>40</v>
    <v>Yilan County, Taiwan</v>
    <v>5</v>
    <v>6</v>
    <v>Map</v>
    <v>7</v>
    <v>8</v>
    <v>TW-ILA</v>
    <v>112</v>
    <v>113</v>
    <v>3</v>
    <v>Yilan County, alternately spelled I-lan, is a county in northeastern Taiwan. Yilan is the northernmost county on the island of Taiwan, with a population 450,031. Its seat is located in Yilan City. Before the Han Chinese Wu Sha led his company ...</v>
    <v>114</v>
    <v>113</v>
    <v>115</v>
    <v>Yilan County, Taiwan</v>
    <v>116</v>
    <v>Yilan County, Taiwan</v>
    <v>mdp/vdpid/-7996876919</v>
  </rv>
  <rv s="0">
    <v>536870912</v>
    <v>Nantou County</v>
    <v>0e7f5a69-21d5-4cc2-b722-2645e4c88e0e</v>
    <v>en-US</v>
    <v>Map</v>
  </rv>
  <rv s="1">
    <fb>4106</fb>
    <v>9</v>
  </rv>
  <rv s="0">
    <v>536870912</v>
    <v>Nantou City</v>
    <v>7be56bfa-18ea-7d26-afd0-062233f827a9</v>
    <v>en-US</v>
    <v>Map</v>
  </rv>
  <rv s="2">
    <v>14</v>
    <v>7</v>
    <v>57</v>
    <v>7</v>
    <v>0</v>
    <v>Image of Nantou County</v>
  </rv>
  <rv s="4">
    <v>https://www.bing.com/search?q=nantou+county+taiwan&amp;form=skydnc</v>
    <v>Learn more on Bing</v>
  </rv>
  <rv s="1">
    <fb>479666</fb>
    <v>9</v>
  </rv>
  <rv s="3">
    <v>11</v>
  </rv>
  <rv s="11">
    <v>#VALUE!</v>
    <v>en-US</v>
    <v>0e7f5a69-21d5-4cc2-b722-2645e4c88e0e</v>
    <v>536870912</v>
    <v>1</v>
    <v>59</v>
    <v>47</v>
    <v>Nantou County</v>
    <v>5</v>
    <v>6</v>
    <v>Map</v>
    <v>7</v>
    <v>25</v>
    <v>TW-NAN</v>
    <v>119</v>
    <v>120</v>
    <v>3</v>
    <v>Nantou County is the second largest county of Taiwan by area, located in the central part of the country. It is also the only non-coastal county in Taiwan. Its name derives from the Hoanya Taiwanese aboriginal word Ramtau.</v>
    <v>121</v>
    <v>120</v>
    <v>122</v>
    <v>Nantou County</v>
    <v>123</v>
    <v>124</v>
    <v>Nantou County</v>
    <v>mdp/vdpid/-7996876916</v>
  </rv>
  <rv s="0">
    <v>536870912</v>
    <v>Chiayi</v>
    <v>e13d7a7e-3b55-509d-231a-f460685c168e</v>
    <v>en-US</v>
    <v>Map</v>
  </rv>
  <rv s="1">
    <fb>60</fb>
    <v>9</v>
  </rv>
  <rv s="2">
    <v>15</v>
    <v>7</v>
    <v>60</v>
    <v>7</v>
    <v>0</v>
    <v>Image of Chiayi</v>
  </rv>
  <rv s="0">
    <v>805306368</v>
    <v>Huang Min-hui (Mayor)</v>
    <v>a6864205-82ee-fe43-595e-9be174041e7b</v>
    <v>en-US</v>
    <v>Generic</v>
  </rv>
  <rv s="3">
    <v>12</v>
  </rv>
  <rv s="4">
    <v>https://www.bing.com/search?q=chiayi+taiwan&amp;form=skydnc</v>
    <v>Learn more on Bing</v>
  </rv>
  <rv s="1">
    <fb>263188</fb>
    <v>9</v>
  </rv>
  <rv s="12">
    <v>#VALUE!</v>
    <v>en-US</v>
    <v>e13d7a7e-3b55-509d-231a-f460685c168e</v>
    <v>536870912</v>
    <v>1</v>
    <v>62</v>
    <v>63</v>
    <v>Chiayi</v>
    <v>5</v>
    <v>6</v>
    <v>Map</v>
    <v>7</v>
    <v>25</v>
    <v>TW-CYI</v>
    <v>127</v>
    <v>3</v>
    <v>Chiayi, officially known as Chiayi City, is a city located in Chianan Plain in southwestern Taiwan, surrounded by Chiayi County with a population of 263,188 inhabitants as of January 2023. Hoanya people inhabited present-day Chiayi under its ...</v>
    <v>128</v>
    <v>130</v>
    <v>131</v>
    <v>Chiayi</v>
    <v>132</v>
    <v>Chiayi</v>
    <v>mdp/vdpid/7844622251319099402</v>
  </rv>
  <rv s="0">
    <v>536870912</v>
    <v>Hualien County</v>
    <v>5d55d232-67ac-4aa7-837b-d35fe103b107</v>
    <v>en-US</v>
    <v>Map</v>
  </rv>
  <rv s="1">
    <fb>4628.5713999999998</fb>
    <v>9</v>
  </rv>
  <rv s="0">
    <v>536870912</v>
    <v>Hualien City</v>
    <v>df104fe0-9803-32af-0281-5d5235fca936</v>
    <v>en-US</v>
    <v>Map</v>
  </rv>
  <rv s="2">
    <v>16</v>
    <v>7</v>
    <v>64</v>
    <v>7</v>
    <v>0</v>
    <v>Image of Hualien County</v>
  </rv>
  <rv s="4">
    <v>https://www.bing.com/search?q=hualien+county+taiwan&amp;form=skydnc</v>
    <v>Learn more on Bing</v>
  </rv>
  <rv s="1">
    <fb>325271</fb>
    <v>9</v>
  </rv>
  <rv s="11">
    <v>#VALUE!</v>
    <v>en-US</v>
    <v>5d55d232-67ac-4aa7-837b-d35fe103b107</v>
    <v>536870912</v>
    <v>1</v>
    <v>66</v>
    <v>47</v>
    <v>Hualien County</v>
    <v>5</v>
    <v>6</v>
    <v>Map</v>
    <v>7</v>
    <v>8</v>
    <v>TW-HUA</v>
    <v>135</v>
    <v>136</v>
    <v>3</v>
    <v>Hualien County is a county on the east coast of Taiwan. It is Taiwan's largest county by area, yet due to its mountainous terrain, has one of the lowest populations in the country. The county seat and largest city is Hualien City.</v>
    <v>137</v>
    <v>136</v>
    <v>138</v>
    <v>Hualien County</v>
    <v>139</v>
    <v>46</v>
    <v>Hualien County</v>
    <v>mdp/vdpid/-7996876913</v>
  </rv>
  <rv s="0">
    <v>536870912</v>
    <v>Chiayi County</v>
    <v>74e939c4-eed7-217a-87ea-bd7b3d2657ee</v>
    <v>en-US</v>
    <v>Map</v>
  </rv>
  <rv s="1">
    <fb>1902</fb>
    <v>9</v>
  </rv>
  <rv s="0">
    <v>536870912</v>
    <v>Taibao</v>
    <v>8efff0a8-9a13-4ba9-b94f-ac412437f69e</v>
    <v>en-US</v>
    <v>Map</v>
  </rv>
  <rv s="2">
    <v>17</v>
    <v>7</v>
    <v>67</v>
    <v>7</v>
    <v>0</v>
    <v>Image of Chiayi County</v>
  </rv>
  <rv s="0">
    <v>536870912</v>
    <v>Minxiong</v>
    <v>6c293db1-a085-cbc8-82b8-a421fbcad91a</v>
    <v>en-US</v>
    <v>Map</v>
  </rv>
  <rv s="4">
    <v>https://www.bing.com/search?q=chiayi+county+taiwan&amp;form=skydnc</v>
    <v>Learn more on Bing</v>
  </rv>
  <rv s="1">
    <fb>488012</fb>
    <v>9</v>
  </rv>
  <rv s="11">
    <v>#VALUE!</v>
    <v>en-US</v>
    <v>74e939c4-eed7-217a-87ea-bd7b3d2657ee</v>
    <v>536870912</v>
    <v>1</v>
    <v>69</v>
    <v>47</v>
    <v>Chiayi County</v>
    <v>5</v>
    <v>6</v>
    <v>Map</v>
    <v>7</v>
    <v>25</v>
    <v>TW-CYQ</v>
    <v>142</v>
    <v>143</v>
    <v>3</v>
    <v>Chiayi County is a county in Taiwan. Located in southwestern Taiwan surrounding but not including Chiayi City, it is the sixth largest county in the island of Taiwan. Its major tourist destination is Alishan National Scenic Area.</v>
    <v>144</v>
    <v>145</v>
    <v>146</v>
    <v>Chiayi County</v>
    <v>147</v>
    <v>18</v>
    <v>Chiayi County</v>
    <v>mdp/vdpid/-7996876914</v>
  </rv>
  <rv s="0">
    <v>536870912</v>
    <v>Taitung County</v>
    <v>121289a3-ad2b-4a43-8bcb-b23209d6b48d</v>
    <v>en-US</v>
    <v>Map</v>
  </rv>
  <rv s="1">
    <fb>3515</fb>
    <v>9</v>
  </rv>
  <rv s="0">
    <v>536870912</v>
    <v>Taitung City</v>
    <v>c60b0236-ac09-c483-6160-9fa4e389e8ca</v>
    <v>en-US</v>
    <v>Map</v>
  </rv>
  <rv s="2">
    <v>18</v>
    <v>7</v>
    <v>70</v>
    <v>7</v>
    <v>0</v>
    <v>Image of Taitung County</v>
  </rv>
  <rv s="4">
    <v>https://www.bing.com/search?q=taitung+county+taiwan&amp;form=skydnc</v>
    <v>Learn more on Bing</v>
  </rv>
  <rv s="1">
    <fb>211681</fb>
    <v>9</v>
  </rv>
  <rv s="11">
    <v>#VALUE!</v>
    <v>en-US</v>
    <v>121289a3-ad2b-4a43-8bcb-b23209d6b48d</v>
    <v>536870912</v>
    <v>1</v>
    <v>72</v>
    <v>47</v>
    <v>Taitung County</v>
    <v>5</v>
    <v>6</v>
    <v>Map</v>
    <v>7</v>
    <v>25</v>
    <v>TW-TTT</v>
    <v>150</v>
    <v>151</v>
    <v>3</v>
    <v>Taitung County is the third largest county in Taiwan, located primarily on the island's southeastern coast and also including Green Island, Orchid Island and Lesser Orchid Island. The seat is located in Taitung City.</v>
    <v>152</v>
    <v>151</v>
    <v>153</v>
    <v>Taitung County</v>
    <v>154</v>
    <v>124</v>
    <v>Taitung County</v>
    <v>mdp/vdpid/-7996876920</v>
  </rv>
  <rv s="0">
    <v>536870912</v>
    <v>Kinmen</v>
    <v>fc07abdf-8ce6-ec08-0251-42ff3049bddf</v>
    <v>en-US</v>
    <v>Map</v>
  </rv>
  <rv s="1">
    <fb>153</fb>
    <v>9</v>
  </rv>
  <rv s="0">
    <v>536870912</v>
    <v>Jincheng Township</v>
    <v>dc3b295f-c621-4135-a670-e50326a591c8</v>
    <v>en-US</v>
    <v>Map</v>
  </rv>
  <rv s="2">
    <v>19</v>
    <v>7</v>
    <v>73</v>
    <v>7</v>
    <v>0</v>
    <v>Image of Kinmen</v>
  </rv>
  <rv s="4">
    <v>https://www.bing.com/search?q=kinmen&amp;form=skydnc</v>
    <v>Learn more on Bing</v>
  </rv>
  <rv s="1">
    <fb>139273</fb>
    <v>9</v>
  </rv>
  <rv s="11">
    <v>#VALUE!</v>
    <v>en-US</v>
    <v>fc07abdf-8ce6-ec08-0251-42ff3049bddf</v>
    <v>536870912</v>
    <v>1</v>
    <v>75</v>
    <v>47</v>
    <v>Kinmen</v>
    <v>5</v>
    <v>6</v>
    <v>Map</v>
    <v>7</v>
    <v>76</v>
    <v>TW-KIN</v>
    <v>157</v>
    <v>158</v>
    <v>3</v>
    <v>Kinmen, alternatively known as Quemoy, is a group of islands governed as a county by the Republic of China, only 10 km east from the city of Xiamen in Fujian, located at the southeastern coast of the People's Republic of China, from which they ...</v>
    <v>159</v>
    <v>158</v>
    <v>160</v>
    <v>Kinmen</v>
    <v>161</v>
    <v>46</v>
    <v>Kinmen</v>
    <v>mdp/vdpid/7844218724511907841</v>
  </rv>
  <rv s="0">
    <v>536870912</v>
    <v>Penghu</v>
    <v>54905772-518d-4241-af16-aa99f721b7c6</v>
    <v>en-US</v>
    <v>Map</v>
  </rv>
  <rv s="1">
    <fb>127</fb>
    <v>9</v>
  </rv>
  <rv s="2">
    <v>20</v>
    <v>7</v>
    <v>77</v>
    <v>7</v>
    <v>0</v>
    <v>Image of Penghu</v>
  </rv>
  <rv s="0">
    <v>536870912</v>
    <v>Magong</v>
    <v>2bd96dc2-f64a-5d6a-e059-4ddd44a39430</v>
    <v>en-US</v>
    <v>Map</v>
  </rv>
  <rv s="4">
    <v>https://www.bing.com/search?q=penghu&amp;form=skydnc</v>
    <v>Learn more on Bing</v>
  </rv>
  <rv s="1">
    <fb>101758</fb>
    <v>9</v>
  </rv>
  <rv s="13">
    <v>#VALUE!</v>
    <v>en-US</v>
    <v>54905772-518d-4241-af16-aa99f721b7c6</v>
    <v>536870912</v>
    <v>1</v>
    <v>79</v>
    <v>80</v>
    <v>Penghu</v>
    <v>5</v>
    <v>6</v>
    <v>Map</v>
    <v>7</v>
    <v>81</v>
    <v>TW-PEN</v>
    <v>164</v>
    <v>3</v>
    <v>The Penghu or Pescadores Islands are an archipelago of 90 islands and islets in the Taiwan Strait, about 50 km west of the main island of Taiwan across the Penghu Channel, covering an area of 141 square kilometers. The archipelago collectively ...</v>
    <v>165</v>
    <v>166</v>
    <v>167</v>
    <v>Penghu</v>
    <v>168</v>
    <v>18</v>
    <v>Penghu</v>
    <v>mdp/vdpid/-7996876923</v>
  </rv>
  <rv s="0">
    <v>536870912</v>
    <v>Matsu Islands</v>
    <v>795b09fe-4c9a-0578-18eb-02cf9fdeb9d4</v>
    <v>en-US</v>
    <v>Map</v>
  </rv>
  <rv s="1">
    <fb>29.605499999999999</fb>
    <v>9</v>
  </rv>
  <rv s="2">
    <v>21</v>
    <v>7</v>
    <v>82</v>
    <v>7</v>
    <v>0</v>
    <v>Image of Matsu Islands</v>
  </rv>
  <rv s="0">
    <v>536870912</v>
    <v>Beigan</v>
    <v>a5726676-510c-143a-ea1b-c4e2ece858f9</v>
    <v>en-US</v>
    <v>Map</v>
  </rv>
  <rv s="4">
    <v>https://www.bing.com/search?q=matsu+islands&amp;form=skydnc</v>
    <v>Learn more on Bing</v>
  </rv>
  <rv s="1">
    <fb>12716</fb>
    <v>9</v>
  </rv>
  <rv s="14">
    <v>#VALUE!</v>
    <v>en-US</v>
    <v>795b09fe-4c9a-0578-18eb-02cf9fdeb9d4</v>
    <v>536870912</v>
    <v>1</v>
    <v>84</v>
    <v>47</v>
    <v>Matsu Islands</v>
    <v>5</v>
    <v>6</v>
    <v>Map</v>
    <v>7</v>
    <v>85</v>
    <v>TW-LIE</v>
    <v>171</v>
    <v>Nangan, Lienchiang</v>
    <v>3</v>
    <v>The Matsu Islands, officially Lienchiang County, are an archipelago of 36 islands and islets in the East China Sea governed by the Republic of China, situated alongside the southeastern coast of mainland China. The archipelago forms the smallest ...</v>
    <v>172</v>
    <v>173</v>
    <v>174</v>
    <v>Matsu Islands</v>
    <v>175</v>
    <v>28</v>
    <v>Matsu Islands</v>
    <v>mdp/vdpid/7843471973614092290</v>
  </rv>
</rvData>
</file>

<file path=xl/richData/rdrichvaluestructure.xml><?xml version="1.0" encoding="utf-8"?>
<rvStructures xmlns="http://schemas.microsoft.com/office/spreadsheetml/2017/richdata" count="15">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s"/>
    <k n="Country/region" t="r"/>
    <k n="Description" t="s"/>
    <k n="Image" t="r"/>
    <k n="Largest city" t="r"/>
    <k n="LearnMoreOnLink" t="r"/>
    <k n="Name" t="s"/>
    <k n="Population" t="r"/>
    <k n="Time zone(s)" t="r"/>
    <k n="UniqueName" t="s"/>
    <k n="VDPID/VSID" t="s"/>
  </s>
</rvStructures>
</file>

<file path=xl/richData/rdsupportingpropertybag.xml><?xml version="1.0" encoding="utf-8"?>
<supportingPropertyBags xmlns="http://schemas.microsoft.com/office/spreadsheetml/2017/richdata2">
  <spbArrays count="9">
    <a count="24">
      <v t="s">%EntityServiceId</v>
      <v t="s">%IsRefreshable</v>
      <v t="s">%EntityCulture</v>
      <v t="s">%EntityId</v>
      <v t="s">_Icon</v>
      <v t="s">_Provider</v>
      <v t="s">_Attribution</v>
      <v t="s">_Display</v>
      <v t="s">Name</v>
      <v t="s">_Format</v>
      <v t="s">Capital/Major City</v>
      <v t="s">Leader(s)</v>
      <v t="s">Country/region</v>
      <v t="s">_SubLabel</v>
      <v t="s">Population</v>
      <v t="s">Area</v>
      <v t="s">Abbreviation</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Leader(s)</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Capital/Major City</v>
      <v t="s">Country/region</v>
      <v t="s">_SubLabel</v>
      <v t="s">Population</v>
      <v t="s">Area</v>
      <v t="s">Abbreviation</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Leader(s)</v>
      <v t="s">Country/region</v>
      <v t="s">_SubLabel</v>
      <v t="s">Population</v>
      <v t="s">Area</v>
      <v t="s">Abbreviation</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spbArrays>
  <spbData count="86">
    <spb s="0">
      <v xml:space="preserve">Wikipedia	</v>
      <v xml:space="preserve">CC BY-SA 3.0	</v>
      <v xml:space="preserve">https://en.wikipedia.org/wiki/Taipei	</v>
      <v xml:space="preserve">https://creativecommons.org/licenses/by-sa/3.0	</v>
    </spb>
    <spb s="0">
      <v xml:space="preserve">Wikipedia	</v>
      <v xml:space="preserve">CC-BY-SA	</v>
      <v xml:space="preserve">http://en.wikipedia.org/wiki/Taipei	</v>
      <v xml:space="preserve">http://creativecommons.org/licenses/by-sa/3.0/	</v>
    </spb>
    <spb s="1">
      <v>0</v>
      <v>0</v>
      <v>0</v>
      <v>0</v>
      <v>0</v>
      <v>1</v>
      <v>0</v>
      <v>0</v>
    </spb>
    <spb s="2">
      <v>0</v>
      <v>Name</v>
      <v>LearnMoreOnLink</v>
    </spb>
    <spb s="3">
      <v>0</v>
      <v>0</v>
      <v>0</v>
    </spb>
    <spb s="4">
      <v>4</v>
      <v>4</v>
      <v>4</v>
    </spb>
    <spb s="5">
      <v>1</v>
      <v>2</v>
    </spb>
    <spb s="6">
      <v>https://www.bing.com</v>
      <v>https://www.bing.com/th?id=Ga%5Cbing_yt.png&amp;w=100&amp;h=40&amp;c=0&amp;pid=0.1</v>
      <v>Powered by Bing</v>
    </spb>
    <spb s="7">
      <v>square km</v>
      <v>2020</v>
    </spb>
    <spb s="8">
      <v>3</v>
    </spb>
    <spb s="0">
      <v xml:space="preserve">Wikipedia	</v>
      <v xml:space="preserve">CC BY-SA 3.0	</v>
      <v xml:space="preserve">https://en.wikipedia.org/wiki/New_Taipei_City	</v>
      <v xml:space="preserve">https://creativecommons.org/licenses/by-sa/3.0	</v>
    </spb>
    <spb s="0">
      <v xml:space="preserve">Wikipedia	</v>
      <v xml:space="preserve">CC-BY-SA	</v>
      <v xml:space="preserve">http://en.wikipedia.org/wiki/New_Taipei_City	</v>
      <v xml:space="preserve">http://creativecommons.org/licenses/by-sa/3.0/	</v>
    </spb>
    <spb s="1">
      <v>10</v>
      <v>10</v>
      <v>10</v>
      <v>10</v>
      <v>10</v>
      <v>11</v>
      <v>10</v>
      <v>10</v>
    </spb>
    <spb s="2">
      <v>1</v>
      <v>Name</v>
      <v>LearnMoreOnLink</v>
    </spb>
    <spb s="7">
      <v>square km</v>
      <v>2024</v>
    </spb>
    <spb s="0">
      <v xml:space="preserve">Wikipedia	</v>
      <v xml:space="preserve">CC BY-SA 3.0	</v>
      <v xml:space="preserve">https://en.wikipedia.org/wiki/Taichung	</v>
      <v xml:space="preserve">https://creativecommons.org/licenses/by-sa/3.0	</v>
    </spb>
    <spb s="0">
      <v xml:space="preserve">Wikipedia	</v>
      <v xml:space="preserve">CC-BY-SA	</v>
      <v xml:space="preserve">http://en.wikipedia.org/wiki/Taichung	</v>
      <v xml:space="preserve">http://creativecommons.org/licenses/by-sa/3.0/	</v>
    </spb>
    <spb s="1">
      <v>15</v>
      <v>15</v>
      <v>15</v>
      <v>15</v>
      <v>15</v>
      <v>16</v>
      <v>15</v>
      <v>15</v>
    </spb>
    <spb s="0">
      <v xml:space="preserve">Wikipedia	</v>
      <v xml:space="preserve">CC BY-SA 3.0	</v>
      <v xml:space="preserve">https://en.wikipedia.org/wiki/Kaohsiung	</v>
      <v xml:space="preserve">https://creativecommons.org/licenses/by-sa/3.0	</v>
    </spb>
    <spb s="0">
      <v xml:space="preserve">Wikipedia	</v>
      <v xml:space="preserve">CC-BY-SA	</v>
      <v xml:space="preserve">http://en.wikipedia.org/wiki/Kaohsiung	</v>
      <v xml:space="preserve">http://creativecommons.org/licenses/by-sa/3.0/	</v>
    </spb>
    <spb s="9">
      <v>18</v>
      <v>18</v>
      <v>18</v>
      <v>18</v>
      <v>18</v>
      <v>19</v>
      <v>18</v>
    </spb>
    <spb s="2">
      <v>2</v>
      <v>Name</v>
      <v>LearnMoreOnLink</v>
    </spb>
    <spb s="0">
      <v xml:space="preserve">Wikipedia	</v>
      <v xml:space="preserve">CC BY-SA 3.0	</v>
      <v xml:space="preserve">https://en.wikipedia.org/wiki/Taoyuan,_Taiwan	</v>
      <v xml:space="preserve">https://creativecommons.org/licenses/by-sa/3.0	</v>
    </spb>
    <spb s="0">
      <v xml:space="preserve">Wikipedia	</v>
      <v xml:space="preserve">CC-BY-SA	</v>
      <v xml:space="preserve">http://en.wikipedia.org/wiki/Taoyuan,_Taiwan	</v>
      <v xml:space="preserve">http://creativecommons.org/licenses/by-sa/3.0/	</v>
    </spb>
    <spb s="1">
      <v>22</v>
      <v>22</v>
      <v>22</v>
      <v>22</v>
      <v>22</v>
      <v>23</v>
      <v>22</v>
      <v>22</v>
    </spb>
    <spb s="7">
      <v>square km</v>
      <v>2023</v>
    </spb>
    <spb s="0">
      <v xml:space="preserve">Wikipedia	</v>
      <v xml:space="preserve">CC BY-SA 3.0	</v>
      <v xml:space="preserve">https://en.wikipedia.org/wiki/Tainan	</v>
      <v xml:space="preserve">https://creativecommons.org/licenses/by-sa/3.0	</v>
    </spb>
    <spb s="0">
      <v xml:space="preserve">Wikipedia	</v>
      <v xml:space="preserve">CC-BY-SA	</v>
      <v xml:space="preserve">http://en.wikipedia.org/wiki/Tainan	</v>
      <v xml:space="preserve">http://creativecommons.org/licenses/by-sa/3.0/	</v>
    </spb>
    <spb s="1">
      <v>26</v>
      <v>26</v>
      <v>26</v>
      <v>26</v>
      <v>26</v>
      <v>27</v>
      <v>26</v>
      <v>26</v>
    </spb>
    <spb s="0">
      <v xml:space="preserve">Wikipedia	</v>
      <v xml:space="preserve">CC BY-SA 3.0	</v>
      <v xml:space="preserve">https://en.wikipedia.org/wiki/Hsinchu_County	</v>
      <v xml:space="preserve">https://creativecommons.org/licenses/by-sa/3.0	</v>
    </spb>
    <spb s="0">
      <v xml:space="preserve">Wikipedia	</v>
      <v xml:space="preserve">CC-BY-SA	</v>
      <v xml:space="preserve">http://en.wikipedia.org/wiki/Hsinchu_County	</v>
      <v xml:space="preserve">http://creativecommons.org/licenses/by-sa/3.0/	</v>
    </spb>
    <spb s="1">
      <v>29</v>
      <v>29</v>
      <v>29</v>
      <v>29</v>
      <v>29</v>
      <v>30</v>
      <v>29</v>
      <v>29</v>
    </spb>
    <spb s="2">
      <v>3</v>
      <v>Name</v>
      <v>LearnMoreOnLink</v>
    </spb>
    <spb s="0">
      <v xml:space="preserve">Wikipedia	</v>
      <v xml:space="preserve">CC BY-SA 3.0	</v>
      <v xml:space="preserve">https://en.wikipedia.org/wiki/Hsinchu	</v>
      <v xml:space="preserve">https://creativecommons.org/licenses/by-sa/3.0	</v>
    </spb>
    <spb s="0">
      <v xml:space="preserve">Wikipedia	</v>
      <v xml:space="preserve">CC-BY-SA	</v>
      <v xml:space="preserve">http://en.wikipedia.org/wiki/Hsinchu	</v>
      <v xml:space="preserve">http://creativecommons.org/licenses/by-sa/3.0/	</v>
    </spb>
    <spb s="10">
      <v>33</v>
      <v>33</v>
      <v>33</v>
      <v>33</v>
      <v>33</v>
      <v>34</v>
      <v>33</v>
      <v>33</v>
      <v>33</v>
    </spb>
    <spb s="2">
      <v>4</v>
      <v>Name</v>
      <v>LearnMoreOnLink</v>
    </spb>
    <spb s="0">
      <v xml:space="preserve">Wikipedia	</v>
      <v xml:space="preserve">CC BY-SA 3.0	</v>
      <v xml:space="preserve">https://en.wikipedia.org/wiki/Changhua_County	</v>
      <v xml:space="preserve">https://creativecommons.org/licenses/by-sa/3.0	</v>
    </spb>
    <spb s="0">
      <v xml:space="preserve">Wikipedia	</v>
      <v xml:space="preserve">CC-BY-SA	</v>
      <v xml:space="preserve">http://en.wikipedia.org/wiki/Changhua_County	</v>
      <v xml:space="preserve">http://creativecommons.org/licenses/by-sa/3.0/	</v>
    </spb>
    <spb s="10">
      <v>37</v>
      <v>37</v>
      <v>37</v>
      <v>37</v>
      <v>37</v>
      <v>38</v>
      <v>37</v>
      <v>37</v>
      <v>37</v>
    </spb>
    <spb s="2">
      <v>5</v>
      <v>Name</v>
      <v>LearnMoreOnLink</v>
    </spb>
    <spb s="0">
      <v xml:space="preserve">Wikipedia	</v>
      <v xml:space="preserve">CC BY-SA 3.0	</v>
      <v xml:space="preserve">https://en.wikipedia.org/wiki/Pingtung_County	</v>
      <v xml:space="preserve">https://creativecommons.org/licenses/by-sa/3.0	</v>
    </spb>
    <spb s="0">
      <v xml:space="preserve">Wikipedia	</v>
      <v xml:space="preserve">CC-BY-SA	</v>
      <v xml:space="preserve">http://en.wikipedia.org/wiki/Pingtung_County	</v>
      <v xml:space="preserve">http://creativecommons.org/licenses/by-sa/3.0/	</v>
    </spb>
    <spb s="10">
      <v>41</v>
      <v>41</v>
      <v>41</v>
      <v>41</v>
      <v>41</v>
      <v>42</v>
      <v>41</v>
      <v>41</v>
      <v>41</v>
    </spb>
    <spb s="0">
      <v xml:space="preserve">Wikipedia	</v>
      <v xml:space="preserve">CC BY-SA 3.0	</v>
      <v xml:space="preserve">https://en.wikipedia.org/wiki/Miaoli_County	</v>
      <v xml:space="preserve">https://creativecommons.org/licenses/by-sa/3.0	</v>
    </spb>
    <spb s="0">
      <v xml:space="preserve">Wikipedia	</v>
      <v xml:space="preserve">CC-BY-SA	</v>
      <v xml:space="preserve">http://en.wikipedia.org/wiki/Miaoli_County	</v>
      <v xml:space="preserve">http://creativecommons.org/licenses/by-sa/3.0/	</v>
    </spb>
    <spb s="10">
      <v>44</v>
      <v>44</v>
      <v>44</v>
      <v>44</v>
      <v>44</v>
      <v>45</v>
      <v>44</v>
      <v>44</v>
      <v>44</v>
    </spb>
    <spb s="2">
      <v>6</v>
      <v>Name</v>
      <v>LearnMoreOnLink</v>
    </spb>
    <spb s="0">
      <v xml:space="preserve">Wikipedia	</v>
      <v xml:space="preserve">CC BY-SA 3.0	</v>
      <v xml:space="preserve">https://en.wikipedia.org/wiki/Keelung	</v>
      <v xml:space="preserve">https://creativecommons.org/licenses/by-sa/3.0	</v>
    </spb>
    <spb s="0">
      <v xml:space="preserve">Wikipedia	</v>
      <v xml:space="preserve">CC-BY-SA	</v>
      <v xml:space="preserve">http://en.wikipedia.org/wiki/Keelung	</v>
      <v xml:space="preserve">http://creativecommons.org/licenses/by-sa/3.0/	</v>
    </spb>
    <spb s="1">
      <v>48</v>
      <v>48</v>
      <v>48</v>
      <v>48</v>
      <v>48</v>
      <v>49</v>
      <v>48</v>
      <v>48</v>
    </spb>
    <spb s="0">
      <v xml:space="preserve">Wikipedia	</v>
      <v xml:space="preserve">CC BY-SA 3.0	</v>
      <v xml:space="preserve">https://en.wikipedia.org/wiki/Yunlin_County	</v>
      <v xml:space="preserve">https://creativecommons.org/licenses/by-sa/3.0	</v>
    </spb>
    <spb s="0">
      <v xml:space="preserve">Wikipedia	</v>
      <v xml:space="preserve">CC-BY-SA	</v>
      <v xml:space="preserve">http://en.wikipedia.org/wiki/Yunlin_County	</v>
      <v xml:space="preserve">http://creativecommons.org/licenses/by-sa/3.0/	</v>
    </spb>
    <spb s="10">
      <v>51</v>
      <v>51</v>
      <v>51</v>
      <v>51</v>
      <v>51</v>
      <v>52</v>
      <v>51</v>
      <v>51</v>
      <v>51</v>
    </spb>
    <spb s="0">
      <v xml:space="preserve">Wikipedia	</v>
      <v xml:space="preserve">CC BY-SA 3.0	</v>
      <v xml:space="preserve">https://en.wikipedia.org/wiki/Yilan_County,_Taiwan	</v>
      <v xml:space="preserve">https://creativecommons.org/licenses/by-sa/3.0	</v>
    </spb>
    <spb s="0">
      <v xml:space="preserve">Wikipedia	</v>
      <v xml:space="preserve">CC-BY-SA	</v>
      <v xml:space="preserve">http://en.wikipedia.org/wiki/Yilan_County,_Taiwan	</v>
      <v xml:space="preserve">http://creativecommons.org/licenses/by-sa/3.0/	</v>
    </spb>
    <spb s="10">
      <v>54</v>
      <v>54</v>
      <v>54</v>
      <v>54</v>
      <v>54</v>
      <v>55</v>
      <v>54</v>
      <v>54</v>
      <v>54</v>
    </spb>
    <spb s="0">
      <v xml:space="preserve">Wikipedia	</v>
      <v xml:space="preserve">CC BY-SA 3.0	</v>
      <v xml:space="preserve">https://en.wikipedia.org/wiki/Nantou_County	</v>
      <v xml:space="preserve">https://creativecommons.org/licenses/by-sa/3.0	</v>
    </spb>
    <spb s="0">
      <v xml:space="preserve">Wikipedia	</v>
      <v xml:space="preserve">CC-BY-SA	</v>
      <v xml:space="preserve">http://en.wikipedia.org/wiki/Nantou_County	</v>
      <v xml:space="preserve">http://creativecommons.org/licenses/by-sa/3.0/	</v>
    </spb>
    <spb s="10">
      <v>57</v>
      <v>57</v>
      <v>57</v>
      <v>57</v>
      <v>57</v>
      <v>58</v>
      <v>57</v>
      <v>57</v>
      <v>57</v>
    </spb>
    <spb s="0">
      <v xml:space="preserve">Wikipedia	</v>
      <v xml:space="preserve">CC BY-SA 3.0	</v>
      <v xml:space="preserve">https://en.wikipedia.org/wiki/Chiayi	</v>
      <v xml:space="preserve">https://creativecommons.org/licenses/by-sa/3.0	</v>
    </spb>
    <spb s="0">
      <v xml:space="preserve">Wikipedia	</v>
      <v xml:space="preserve">CC-BY-SA	</v>
      <v xml:space="preserve">http://en.wikipedia.org/wiki/Chiayi	</v>
      <v xml:space="preserve">http://creativecommons.org/licenses/by-sa/3.0/	</v>
    </spb>
    <spb s="9">
      <v>60</v>
      <v>60</v>
      <v>60</v>
      <v>60</v>
      <v>60</v>
      <v>61</v>
      <v>60</v>
    </spb>
    <spb s="2">
      <v>7</v>
      <v>Name</v>
      <v>LearnMoreOnLink</v>
    </spb>
    <spb s="0">
      <v xml:space="preserve">Wikipedia	</v>
      <v xml:space="preserve">CC BY-SA 3.0	</v>
      <v xml:space="preserve">https://en.wikipedia.org/wiki/Hualien_County	</v>
      <v xml:space="preserve">https://creativecommons.org/licenses/by-sa/3.0	</v>
    </spb>
    <spb s="0">
      <v xml:space="preserve">Wikipedia	</v>
      <v xml:space="preserve">CC-BY-SA	</v>
      <v xml:space="preserve">http://en.wikipedia.org/wiki/Hualien_County	</v>
      <v xml:space="preserve">http://creativecommons.org/licenses/by-sa/3.0/	</v>
    </spb>
    <spb s="10">
      <v>64</v>
      <v>64</v>
      <v>64</v>
      <v>64</v>
      <v>64</v>
      <v>65</v>
      <v>64</v>
      <v>64</v>
      <v>64</v>
    </spb>
    <spb s="0">
      <v xml:space="preserve">Wikipedia	</v>
      <v xml:space="preserve">CC BY-SA 3.0	</v>
      <v xml:space="preserve">https://en.wikipedia.org/wiki/Chiayi_County	</v>
      <v xml:space="preserve">https://creativecommons.org/licenses/by-sa/3.0	</v>
    </spb>
    <spb s="0">
      <v xml:space="preserve">Wikipedia	</v>
      <v xml:space="preserve">CC-BY-SA	</v>
      <v xml:space="preserve">http://en.wikipedia.org/wiki/Chiayi_County	</v>
      <v xml:space="preserve">http://creativecommons.org/licenses/by-sa/3.0/	</v>
    </spb>
    <spb s="10">
      <v>67</v>
      <v>67</v>
      <v>67</v>
      <v>67</v>
      <v>67</v>
      <v>68</v>
      <v>67</v>
      <v>67</v>
      <v>67</v>
    </spb>
    <spb s="0">
      <v xml:space="preserve">Wikipedia	</v>
      <v xml:space="preserve">CC BY-SA 3.0	</v>
      <v xml:space="preserve">https://en.wikipedia.org/wiki/Taitung_County	</v>
      <v xml:space="preserve">https://creativecommons.org/licenses/by-sa/3.0	</v>
    </spb>
    <spb s="0">
      <v xml:space="preserve">Wikipedia	</v>
      <v xml:space="preserve">CC-BY-SA	</v>
      <v xml:space="preserve">http://en.wikipedia.org/wiki/Taitung_County	</v>
      <v xml:space="preserve">http://creativecommons.org/licenses/by-sa/3.0/	</v>
    </spb>
    <spb s="10">
      <v>70</v>
      <v>70</v>
      <v>70</v>
      <v>70</v>
      <v>70</v>
      <v>71</v>
      <v>70</v>
      <v>70</v>
      <v>70</v>
    </spb>
    <spb s="0">
      <v xml:space="preserve">Wikipedia	</v>
      <v xml:space="preserve">CC BY-SA 3.0	</v>
      <v xml:space="preserve">https://en.wikipedia.org/wiki/Kinmen	</v>
      <v xml:space="preserve">https://creativecommons.org/licenses/by-sa/3.0	</v>
    </spb>
    <spb s="0">
      <v xml:space="preserve">Wikipedia	</v>
      <v xml:space="preserve">CC-BY-SA	</v>
      <v xml:space="preserve">http://en.wikipedia.org/wiki/Kinmen	</v>
      <v xml:space="preserve">http://creativecommons.org/licenses/by-sa/3.0/	</v>
    </spb>
    <spb s="10">
      <v>73</v>
      <v>73</v>
      <v>73</v>
      <v>73</v>
      <v>73</v>
      <v>74</v>
      <v>73</v>
      <v>73</v>
      <v>73</v>
    </spb>
    <spb s="7">
      <v>square km</v>
      <v>2018</v>
    </spb>
    <spb s="0">
      <v xml:space="preserve">Wikipedia	</v>
      <v xml:space="preserve">CC BY-SA 3.0	</v>
      <v xml:space="preserve">https://en.wikipedia.org/wiki/Penghu	</v>
      <v xml:space="preserve">https://creativecommons.org/licenses/by-sa/3.0	</v>
    </spb>
    <spb s="0">
      <v xml:space="preserve">Wikipedia	</v>
      <v xml:space="preserve">CC-BY-SA	</v>
      <v xml:space="preserve">http://en.wikipedia.org/wiki/Penghu	</v>
      <v xml:space="preserve">http://creativecommons.org/licenses/by-sa/3.0/	</v>
    </spb>
    <spb s="11">
      <v>77</v>
      <v>77</v>
      <v>77</v>
      <v>77</v>
      <v>77</v>
      <v>78</v>
      <v>77</v>
      <v>77</v>
    </spb>
    <spb s="2">
      <v>8</v>
      <v>Name</v>
      <v>LearnMoreOnLink</v>
    </spb>
    <spb s="7">
      <v>square km</v>
      <v>2014</v>
    </spb>
    <spb s="0">
      <v xml:space="preserve">Wikipedia	</v>
      <v xml:space="preserve">CC BY-SA 3.0	</v>
      <v xml:space="preserve">https://en.wikipedia.org/wiki/Matsu_Islands	</v>
      <v xml:space="preserve">https://creativecommons.org/licenses/by-sa/3.0	</v>
    </spb>
    <spb s="0">
      <v xml:space="preserve">Wikipedia	</v>
      <v xml:space="preserve">CC-BY-SA	</v>
      <v xml:space="preserve">http://en.wikipedia.org/wiki/Matsu_Islands	</v>
      <v xml:space="preserve">http://creativecommons.org/licenses/by-sa/3.0/	</v>
    </spb>
    <spb s="1">
      <v>82</v>
      <v>82</v>
      <v>82</v>
      <v>82</v>
      <v>82</v>
      <v>83</v>
      <v>82</v>
      <v>83</v>
    </spb>
    <spb s="7">
      <v>square km</v>
      <v>2016</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Area" t="spb"/>
    <k n="Name" t="spb"/>
    <k n="Population" t="spb"/>
    <k n="UniqueName" t="spb"/>
    <k n="Description" t="spb"/>
    <k n="Abbreviation" t="spb"/>
    <k n="Country/region" t="spb"/>
    <k n="Capital/Major City"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Population" t="s"/>
  </s>
  <s>
    <k n="_Self" t="i"/>
  </s>
  <s>
    <k n="Area" t="spb"/>
    <k n="Name" t="spb"/>
    <k n="Population" t="spb"/>
    <k n="UniqueName" t="spb"/>
    <k n="Description" t="spb"/>
    <k n="Abbreviation"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Abbreviation" t="spb"/>
    <k n="Largest city"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6" formatCode="#,##0_);[Red]\(#,##0\)"/>
    </x:dxf>
  </dxfs>
  <richProperties>
    <rPr n="IsTitleField" t="b"/>
    <rPr n="IsHeroField" t="b"/>
    <rPr n="NumberFormat" t="s"/>
  </richProperties>
  <richStyles>
    <rSty>
      <rpv i="0">1</rpv>
    </rSty>
    <rSty>
      <rpv i="1">1</rpv>
    </rSty>
    <rSty dxfid="0">
      <rpv i="2">#,##0_);[Red](#,##0)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信用卡產業別" xr10:uid="{51FC66E6-D7CE-4589-98A4-2A629C478EEC}" sourceName="信用卡產業別">
  <pivotTables>
    <pivotTable tabId="17" name="台灣整體"/>
    <pivotTable tabId="12" name="2021-2025消費金額"/>
    <pivotTable tabId="12" name="台灣年度趨勢"/>
    <pivotTable tabId="14" name="縣市資料整理"/>
    <pivotTable tabId="15" name="縣市資料整理"/>
    <pivotTable tabId="16" name="縣市佔比"/>
  </pivotTables>
  <data>
    <tabular pivotCacheId="554673267">
      <items count="7">
        <i x="4" s="1"/>
        <i x="5" s="1"/>
        <i x="3" s="1"/>
        <i x="1" s="1"/>
        <i x="2" s="1"/>
        <i x="6"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年度" xr10:uid="{53EFF56E-34CB-44B6-B49E-4299AE0E905D}" sourceName="年度">
  <pivotTables>
    <pivotTable tabId="17" name="台灣整體"/>
    <pivotTable tabId="14" name="縣市資料整理"/>
    <pivotTable tabId="15" name="縣市資料整理"/>
    <pivotTable tabId="16" name="縣市佔比"/>
    <pivotTable tabId="16" name="縣市佔比不受產業"/>
  </pivotTables>
  <data>
    <tabular pivotCacheId="554673267">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信用卡產業別" xr10:uid="{928A52E8-AC90-4336-90CF-34CA65D4DEE8}" cache="Slicer_信用卡產業別" caption="信用卡產業別" rowHeight="209550"/>
  <slicer name="年度" xr10:uid="{97AA2A19-451A-4240-A1D5-1129A3A88629}" cache="Slicer_年度" caption="年度"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EA7B2-0CC3-4108-8B3B-9DC10FD803EA}" name="表格1" displayName="表格1" ref="A1:M9241" totalsRowShown="0" headerRowDxfId="44" dataDxfId="43">
  <autoFilter ref="A1:M9241" xr:uid="{4E4EA7B2-0CC3-4108-8B3B-9DC10FD803EA}"/>
  <tableColumns count="13">
    <tableColumn id="1" xr3:uid="{E0B490AA-8EA5-4A08-AD55-5FCADD63F4BC}" name="年月" dataDxfId="42"/>
    <tableColumn id="16" xr3:uid="{E6F8DF2B-EFC3-48B6-B5C3-07177557419A}" name="年月（格式化）" dataDxfId="4">
      <calculatedColumnFormula>DATE(表格1[[#This Row],[年]],表格1[[#This Row],[月]],1)</calculatedColumnFormula>
    </tableColumn>
    <tableColumn id="14" xr3:uid="{F5F7A0A6-180F-48D1-8E8F-48F5229B4F34}" name="年" dataDxfId="6">
      <calculatedColumnFormula>LEFT(表格1[[#This Row],[年月]],4)</calculatedColumnFormula>
    </tableColumn>
    <tableColumn id="15" xr3:uid="{36AE76D6-5237-4CEB-9489-DF0F67CFF3BD}" name="月" dataDxfId="5">
      <calculatedColumnFormula>RIGHT(表格1[[#This Row],[年月]],2)</calculatedColumnFormula>
    </tableColumn>
    <tableColumn id="2" xr3:uid="{9C387267-F256-405C-AC87-A10BD4DDAF3A}" name="地區" dataDxfId="41"/>
    <tableColumn id="9" xr3:uid="{32248BBD-7F03-43A1-9F36-F0A7B2A4229B}" name="縣市" dataDxfId="40">
      <calculatedColumnFormula>VLOOKUP(TEXT(表格1[[#This Row],[地區]],"00000000"),縣市代碼,2,0)</calculatedColumnFormula>
    </tableColumn>
    <tableColumn id="3" xr3:uid="{0BFB7305-199A-4EAB-805E-58C5C07C37A2}" name="信用卡產業別" dataDxfId="39"/>
    <tableColumn id="4" xr3:uid="{200772D0-2111-483D-9BCF-315CC1F7DB26}" name="信用卡交易筆數" dataDxfId="38"/>
    <tableColumn id="5" xr3:uid="{62B77B43-6C3E-41A0-A908-2D32A9DC56C0}" name="信用卡交易金額[新臺幣]" dataDxfId="37"/>
    <tableColumn id="17" xr3:uid="{7DD075C3-E8FB-4ED1-94C7-496532375069}" name="信用卡次數（千位數）" dataDxfId="3">
      <calculatedColumnFormula>表格1[[#This Row],[信用卡交易筆數]]/1000</calculatedColumnFormula>
    </tableColumn>
    <tableColumn id="18" xr3:uid="{E03A2AAB-4BDB-45B7-B870-7B6721665568}" name="信用卡交易金額[新臺幣](千位數）" dataDxfId="2">
      <calculatedColumnFormula>表格1[[#This Row],[信用卡交易金額'[新臺幣']]]/1000</calculatedColumnFormula>
    </tableColumn>
    <tableColumn id="19" xr3:uid="{6175163F-6D8F-4423-9443-3A8CD65EF9A8}" name="信用卡交易金額[新臺幣]（百萬）" dataDxfId="1">
      <calculatedColumnFormula>表格1[[#This Row],[信用卡交易金額'[新臺幣']]]/1000000</calculatedColumnFormula>
    </tableColumn>
    <tableColumn id="20" xr3:uid="{097E9EB3-D285-4B7A-9D09-04657B21263E}" name="年度" dataDxfId="0">
      <calculatedColumnFormula array="1">_xlfn.TEXTJOIN("", TRUE, _xlfn.XLOOKUP(TRUE, VALUE(表格1[[#This Row],[年月]]) &lt;= VALUE($R$8:$R$12), $Q$8:$Q$12)) &amp; "年度"</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DA610DC-9B10-4310-B948-59A7C9A3D3FA}">
  <we:reference id="wa104379220" version="8.0.0.0" store="en-US" storeType="OMEX"/>
  <we:alternateReferences>
    <we:reference id="WA104379220" version="8.0.0.0" store="" storeType="OMEX"/>
  </we:alternateReferences>
  <we:properties>
    <we:property name="lastCryptoCompare" value="0"/>
    <we:property name="lastIexCall" value="0"/>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webextension>
</file>

<file path=xl/webextensions/webextension2.xml><?xml version="1.0" encoding="utf-8"?>
<we:webextension xmlns:we="http://schemas.microsoft.com/office/webextensions/webextension/2010/11" id="{80EA2894-6EDA-4B95-A75B-CE8AD86060B1}">
  <we:reference id="wa200007447" version="1.0.0.0" store="en-US" storeType="OMEX"/>
  <we:alternateReferences>
    <we:reference id="WA200007447"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E2781-7FC9-4DCF-AD2D-A91F2F6BD194}">
  <sheetPr codeName="工作表8"/>
  <dimension ref="E12:V46"/>
  <sheetViews>
    <sheetView showGridLines="0" showRowColHeaders="0" tabSelected="1" zoomScaleNormal="100" workbookViewId="0">
      <selection activeCell="Q18" sqref="Q18"/>
    </sheetView>
  </sheetViews>
  <sheetFormatPr defaultRowHeight="14.5" x14ac:dyDescent="0.3"/>
  <cols>
    <col min="1" max="1" width="2.8984375" customWidth="1"/>
    <col min="2" max="2" width="4.59765625" customWidth="1"/>
    <col min="3" max="3" width="13.59765625" customWidth="1"/>
    <col min="4" max="4" width="23" customWidth="1"/>
    <col min="5" max="5" width="10.09765625" bestFit="1" customWidth="1"/>
    <col min="6" max="6" width="15" customWidth="1"/>
    <col min="7" max="7" width="14.09765625" bestFit="1" customWidth="1"/>
    <col min="8" max="8" width="11.59765625" customWidth="1"/>
    <col min="9" max="9" width="12.796875" customWidth="1"/>
    <col min="20" max="20" width="9.796875" bestFit="1" customWidth="1"/>
    <col min="21" max="21" width="10.19921875" bestFit="1" customWidth="1"/>
    <col min="22" max="22" width="9.796875" bestFit="1" customWidth="1"/>
  </cols>
  <sheetData>
    <row r="12" spans="18:18" x14ac:dyDescent="0.3">
      <c r="R12">
        <v>0</v>
      </c>
    </row>
    <row r="23" spans="5:9" ht="16.5" x14ac:dyDescent="0.3">
      <c r="E23" s="7" t="s">
        <v>12</v>
      </c>
      <c r="F23" s="7" t="s">
        <v>65</v>
      </c>
      <c r="G23" s="7" t="s">
        <v>66</v>
      </c>
      <c r="H23" s="7" t="s">
        <v>67</v>
      </c>
      <c r="I23" s="7" t="s">
        <v>66</v>
      </c>
    </row>
    <row r="24" spans="5:9" x14ac:dyDescent="0.3">
      <c r="E24" s="8" t="str">
        <f>縣市分析!A4</f>
        <v>臺北市</v>
      </c>
      <c r="F24" s="8">
        <f>縣市分析!B4</f>
        <v>3668588.1144069992</v>
      </c>
      <c r="G24" s="17">
        <f>縣市分析!C4</f>
        <v>0.20469584177628264</v>
      </c>
      <c r="H24" s="8">
        <f>縣市分析!D4</f>
        <v>2097849.239000001</v>
      </c>
      <c r="I24" s="17">
        <f>縣市分析!E4</f>
        <v>0.17943744107241849</v>
      </c>
    </row>
    <row r="25" spans="5:9" x14ac:dyDescent="0.3">
      <c r="E25" s="8" t="str">
        <f>縣市分析!A5</f>
        <v>新北市</v>
      </c>
      <c r="F25" s="8">
        <f>縣市分析!B5</f>
        <v>3662975.2594520007</v>
      </c>
      <c r="G25" s="17">
        <f>縣市分析!C5</f>
        <v>0.20438266187329227</v>
      </c>
      <c r="H25" s="8">
        <f>縣市分析!D5</f>
        <v>2558890.1600000015</v>
      </c>
      <c r="I25" s="17">
        <f>縣市分析!E5</f>
        <v>0.2188721161462793</v>
      </c>
    </row>
    <row r="26" spans="5:9" x14ac:dyDescent="0.3">
      <c r="E26" s="8" t="str">
        <f>縣市分析!A6</f>
        <v>臺中市</v>
      </c>
      <c r="F26" s="8">
        <f>縣市分析!B6</f>
        <v>2289963.6123159998</v>
      </c>
      <c r="G26" s="17">
        <f>縣市分析!C6</f>
        <v>0.12777286919162631</v>
      </c>
      <c r="H26" s="8">
        <f>縣市分析!D6</f>
        <v>1483913.9079999998</v>
      </c>
      <c r="I26" s="17">
        <f>縣市分析!E6</f>
        <v>0.12692509522286605</v>
      </c>
    </row>
    <row r="27" spans="5:9" x14ac:dyDescent="0.3">
      <c r="E27" s="8" t="str">
        <f>縣市分析!A7</f>
        <v>高雄市</v>
      </c>
      <c r="F27" s="8">
        <f>縣市分析!B7</f>
        <v>1833007.4608839995</v>
      </c>
      <c r="G27" s="17">
        <f>縣市分析!C7</f>
        <v>0.10227613280279804</v>
      </c>
      <c r="H27" s="8">
        <f>縣市分析!D7</f>
        <v>1212698.2410000002</v>
      </c>
      <c r="I27" s="17">
        <f>縣市分析!E7</f>
        <v>0.10372693381045338</v>
      </c>
    </row>
    <row r="28" spans="5:9" x14ac:dyDescent="0.3">
      <c r="E28" s="8" t="str">
        <f>縣市分析!A8</f>
        <v>桃園市</v>
      </c>
      <c r="F28" s="8">
        <f>縣市分析!B8</f>
        <v>1702224.4837719994</v>
      </c>
      <c r="G28" s="17">
        <f>縣市分析!C8</f>
        <v>9.4978848192182538E-2</v>
      </c>
      <c r="H28" s="8">
        <f>縣市分析!D8</f>
        <v>1173175.6089999997</v>
      </c>
      <c r="I28" s="17">
        <f>縣市分析!E8</f>
        <v>0.10034640492463721</v>
      </c>
    </row>
    <row r="29" spans="5:9" x14ac:dyDescent="0.3">
      <c r="E29" s="8" t="str">
        <f>縣市分析!A9</f>
        <v>臺南市</v>
      </c>
      <c r="F29" s="8">
        <f>縣市分析!B9</f>
        <v>1156171.147889999</v>
      </c>
      <c r="G29" s="17">
        <f>縣市分析!C9</f>
        <v>6.4510765170226594E-2</v>
      </c>
      <c r="H29" s="8">
        <f>縣市分析!D9</f>
        <v>768353.64799999993</v>
      </c>
      <c r="I29" s="17">
        <f>縣市分析!E9</f>
        <v>6.5720362489679232E-2</v>
      </c>
    </row>
    <row r="30" spans="5:9" x14ac:dyDescent="0.3">
      <c r="E30" s="8" t="str">
        <f>縣市分析!A10</f>
        <v>彰化縣</v>
      </c>
      <c r="F30" s="8">
        <f>縣市分析!B10</f>
        <v>557513.16183500004</v>
      </c>
      <c r="G30" s="17">
        <f>縣市分析!C10</f>
        <v>3.1107505777224324E-2</v>
      </c>
      <c r="H30" s="8">
        <f>縣市分析!D10</f>
        <v>369264.43300000008</v>
      </c>
      <c r="I30" s="17">
        <f>縣市分析!E10</f>
        <v>3.1584664762736803E-2</v>
      </c>
    </row>
    <row r="31" spans="5:9" x14ac:dyDescent="0.3">
      <c r="E31" s="8" t="str">
        <f>縣市分析!A11</f>
        <v>新竹縣</v>
      </c>
      <c r="F31" s="8">
        <f>縣市分析!B11</f>
        <v>539503.11233899987</v>
      </c>
      <c r="G31" s="17">
        <f>縣市分析!C11</f>
        <v>3.010260085820695E-2</v>
      </c>
      <c r="H31" s="8">
        <f>縣市分析!D11</f>
        <v>334988.79099999985</v>
      </c>
      <c r="I31" s="17">
        <f>縣市分析!E11</f>
        <v>2.8652931930244947E-2</v>
      </c>
    </row>
    <row r="32" spans="5:9" x14ac:dyDescent="0.3">
      <c r="E32" s="8" t="str">
        <f>縣市分析!A12</f>
        <v>新竹市</v>
      </c>
      <c r="F32" s="8">
        <f>縣市分析!B12</f>
        <v>524273.16525200009</v>
      </c>
      <c r="G32" s="17">
        <f>縣市分析!C12</f>
        <v>2.9252817033487345E-2</v>
      </c>
      <c r="H32" s="8">
        <f>縣市分析!D12</f>
        <v>310750.62599999999</v>
      </c>
      <c r="I32" s="17">
        <f>縣市分析!E12</f>
        <v>2.6579744675871885E-2</v>
      </c>
    </row>
    <row r="33" spans="5:22" x14ac:dyDescent="0.3">
      <c r="E33" s="8" t="str">
        <f>縣市分析!A13</f>
        <v>屏東縣</v>
      </c>
      <c r="F33" s="8">
        <f>縣市分析!B13</f>
        <v>300832.46887899982</v>
      </c>
      <c r="G33" s="17">
        <f>縣市分析!C13</f>
        <v>1.67855189872625E-2</v>
      </c>
      <c r="H33" s="8">
        <f>縣市分析!D13</f>
        <v>200269.88600000003</v>
      </c>
      <c r="I33" s="17">
        <f>縣市分析!E13</f>
        <v>1.712988483616432E-2</v>
      </c>
    </row>
    <row r="34" spans="5:22" x14ac:dyDescent="0.3">
      <c r="E34" s="8"/>
      <c r="F34" s="8"/>
      <c r="G34" s="8"/>
      <c r="H34" s="8"/>
      <c r="I34" s="8"/>
    </row>
    <row r="39" spans="5:22" ht="16.5" x14ac:dyDescent="0.3">
      <c r="F39" s="7"/>
    </row>
    <row r="41" spans="5:22" x14ac:dyDescent="0.3">
      <c r="T41" s="12" t="s">
        <v>65</v>
      </c>
      <c r="U41" s="12" t="s">
        <v>67</v>
      </c>
      <c r="V41" s="12" t="s">
        <v>69</v>
      </c>
    </row>
    <row r="42" spans="5:22" x14ac:dyDescent="0.3">
      <c r="S42" s="8" t="str">
        <f>'2021-2025消費成長'!A33</f>
        <v>2021年度</v>
      </c>
      <c r="T42" s="8"/>
      <c r="U42" s="8"/>
      <c r="V42" s="8"/>
    </row>
    <row r="43" spans="5:22" x14ac:dyDescent="0.3">
      <c r="S43" s="8" t="str">
        <f>'2021-2025消費成長'!A34</f>
        <v>2022年度</v>
      </c>
      <c r="T43" s="11">
        <f>'2021-2025消費成長'!B34</f>
        <v>-8.9361392829266695E-2</v>
      </c>
      <c r="U43" s="11">
        <f>'2021-2025消費成長'!C34</f>
        <v>0.12261002755445879</v>
      </c>
      <c r="V43" s="11">
        <f>'2021-2025消費成長'!D34</f>
        <v>0.23277227509856749</v>
      </c>
    </row>
    <row r="44" spans="5:22" x14ac:dyDescent="0.3">
      <c r="S44" s="8" t="str">
        <f>'2021-2025消費成長'!A35</f>
        <v>2023年度</v>
      </c>
      <c r="T44" s="11">
        <f>'2021-2025消費成長'!B35</f>
        <v>3.0179028103223416E-2</v>
      </c>
      <c r="U44" s="11">
        <f>'2021-2025消費成長'!C35</f>
        <v>0.20470318646637764</v>
      </c>
      <c r="V44" s="11">
        <f>'2021-2025消費成長'!D35</f>
        <v>0.16941148441401782</v>
      </c>
    </row>
    <row r="45" spans="5:22" x14ac:dyDescent="0.3">
      <c r="S45" s="8" t="str">
        <f>'2021-2025消費成長'!A36</f>
        <v>2024年度</v>
      </c>
      <c r="T45" s="11">
        <f>'2021-2025消費成長'!B36</f>
        <v>-1.6642787550430426E-2</v>
      </c>
      <c r="U45" s="11">
        <f>'2021-2025消費成長'!C36</f>
        <v>0.12595167880102345</v>
      </c>
      <c r="V45" s="11">
        <f>'2021-2025消費成長'!D36</f>
        <v>0.14500780036610103</v>
      </c>
    </row>
    <row r="46" spans="5:22" x14ac:dyDescent="0.3">
      <c r="S46" s="8" t="str">
        <f>'2021-2025消費成長'!A37</f>
        <v>2025年度</v>
      </c>
      <c r="T46" s="11">
        <f>'2021-2025消費成長'!B37</f>
        <v>-3.8335862809239986E-2</v>
      </c>
      <c r="U46" s="11">
        <f>'2021-2025消費成長'!C37</f>
        <v>6.9698100722749345E-2</v>
      </c>
      <c r="V46" s="11">
        <f>'2021-2025消費成長'!D37</f>
        <v>0.11234063885088287</v>
      </c>
    </row>
  </sheetData>
  <phoneticPr fontId="18" type="noConversion"/>
  <conditionalFormatting sqref="G24:G33 I24:I33">
    <cfRule type="dataBar" priority="1">
      <dataBar>
        <cfvo type="min"/>
        <cfvo type="max"/>
        <color rgb="FF638EC6"/>
      </dataBar>
      <extLst>
        <ext xmlns:x14="http://schemas.microsoft.com/office/spreadsheetml/2009/9/main" uri="{B025F937-C7B1-47D3-B67F-A62EFF666E3E}">
          <x14:id>{EE5EC087-F69D-4BB7-8F85-E94685D06A19}</x14:id>
        </ext>
      </extLst>
    </cfRule>
  </conditionalFormatting>
  <conditionalFormatting sqref="T43:T46">
    <cfRule type="iconSet" priority="7">
      <iconSet iconSet="3Arrows">
        <cfvo type="percent" val="0"/>
        <cfvo type="percent" val="33"/>
        <cfvo type="percent" val="67"/>
      </iconSet>
    </cfRule>
  </conditionalFormatting>
  <conditionalFormatting sqref="T43:V46">
    <cfRule type="iconSet" priority="2">
      <iconSet iconSet="3Arrows">
        <cfvo type="percent" val="0"/>
        <cfvo type="num" val="0"/>
        <cfvo type="num" val="0"/>
      </iconSet>
    </cfRule>
  </conditionalFormatting>
  <conditionalFormatting sqref="U43:V46">
    <cfRule type="iconSet" priority="4">
      <iconSet iconSet="3Arrows">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更新">
                <anchor moveWithCells="1" sizeWithCells="1">
                  <from>
                    <xdr:col>2</xdr:col>
                    <xdr:colOff>12700</xdr:colOff>
                    <xdr:row>44</xdr:row>
                    <xdr:rowOff>152400</xdr:rowOff>
                  </from>
                  <to>
                    <xdr:col>3</xdr:col>
                    <xdr:colOff>1028700</xdr:colOff>
                    <xdr:row>47</xdr:row>
                    <xdr:rowOff>44450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E5EC087-F69D-4BB7-8F85-E94685D06A19}">
            <x14:dataBar minLength="0" maxLength="100" border="1" negativeBarBorderColorSameAsPositive="0">
              <x14:cfvo type="autoMin"/>
              <x14:cfvo type="autoMax"/>
              <x14:borderColor rgb="FF638EC6"/>
              <x14:negativeFillColor rgb="FFFF0000"/>
              <x14:negativeBorderColor rgb="FFFF0000"/>
              <x14:axisColor rgb="FF000000"/>
            </x14:dataBar>
          </x14:cfRule>
          <xm:sqref>G24:G33 I24:I33</xm:sqref>
        </x14:conditionalFormatting>
        <x14:conditionalFormatting xmlns:xm="http://schemas.microsoft.com/office/excel/2006/main">
          <x14:cfRule type="iconSet" priority="5" id="{76B890B0-5347-40A7-96FD-02CA4C99A203}">
            <x14:iconSet iconSet="3Arrows" custom="1">
              <x14:cfvo type="percent">
                <xm:f>0</xm:f>
              </x14:cfvo>
              <x14:cfvo type="percent">
                <xm:f>0</xm:f>
              </x14:cfvo>
              <x14:cfvo type="percent">
                <xm:f>0</xm:f>
              </x14:cfvo>
              <x14:cfIcon iconSet="NoIcons" iconId="0"/>
              <x14:cfIcon iconSet="3Arrows" iconId="0"/>
              <x14:cfIcon iconSet="3Arrows" iconId="2"/>
            </x14:iconSet>
          </x14:cfRule>
          <xm:sqref>T43:T46</xm:sqref>
        </x14:conditionalFormatting>
        <x14:conditionalFormatting xmlns:xm="http://schemas.microsoft.com/office/excel/2006/main">
          <x14:cfRule type="iconSet" priority="3" id="{AF37CEC8-5674-40C8-9B02-D314E1978ED3}">
            <x14:iconSet iconSet="3Arrows" custom="1">
              <x14:cfvo type="percent">
                <xm:f>0</xm:f>
              </x14:cfvo>
              <x14:cfvo type="percent">
                <xm:f>0</xm:f>
              </x14:cfvo>
              <x14:cfvo type="percent">
                <xm:f>0</xm:f>
              </x14:cfvo>
              <x14:cfIcon iconSet="NoIcons" iconId="0"/>
              <x14:cfIcon iconSet="3Arrows" iconId="0"/>
              <x14:cfIcon iconSet="3Arrows" iconId="2"/>
            </x14:iconSet>
          </x14:cfRule>
          <xm:sqref>U43:V46</xm:sqref>
        </x14:conditionalFormatting>
      </x14:conditionalFormattings>
    </ex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DAECF-6FE7-4F2E-B50B-874A6ED5DCB7}">
  <sheetPr codeName="工作表1"/>
  <dimension ref="A1:S9241"/>
  <sheetViews>
    <sheetView workbookViewId="0">
      <selection activeCell="M1" sqref="M1"/>
    </sheetView>
  </sheetViews>
  <sheetFormatPr defaultRowHeight="14.5" x14ac:dyDescent="0.3"/>
  <cols>
    <col min="1" max="1" width="9" style="2" bestFit="1" customWidth="1"/>
    <col min="2" max="4" width="9" style="2" customWidth="1"/>
    <col min="5" max="6" width="9.3984375" style="2" bestFit="1" customWidth="1"/>
    <col min="7" max="7" width="8.796875" style="2"/>
    <col min="8" max="8" width="11.09765625" style="2" bestFit="1" customWidth="1"/>
    <col min="9" max="13" width="17.3984375" style="2" customWidth="1"/>
    <col min="14" max="16" width="8.796875" style="2"/>
    <col min="17" max="17" width="0" style="2" hidden="1" customWidth="1"/>
    <col min="18" max="18" width="12.796875" style="2" hidden="1" customWidth="1"/>
    <col min="19" max="19" width="0" style="2" hidden="1" customWidth="1"/>
    <col min="20" max="16384" width="8.796875" style="2"/>
  </cols>
  <sheetData>
    <row r="1" spans="1:19" x14ac:dyDescent="0.3">
      <c r="A1" s="2" t="s">
        <v>0</v>
      </c>
      <c r="B1" s="2" t="s">
        <v>78</v>
      </c>
      <c r="C1" s="2" t="s">
        <v>76</v>
      </c>
      <c r="D1" s="2" t="s">
        <v>77</v>
      </c>
      <c r="E1" s="2" t="s">
        <v>1</v>
      </c>
      <c r="F1" s="2" t="s">
        <v>12</v>
      </c>
      <c r="G1" s="2" t="s">
        <v>95</v>
      </c>
      <c r="H1" s="2" t="s">
        <v>2</v>
      </c>
      <c r="I1" s="2" t="s">
        <v>3</v>
      </c>
      <c r="J1" s="2" t="s">
        <v>79</v>
      </c>
      <c r="K1" s="2" t="s">
        <v>80</v>
      </c>
      <c r="L1" s="2" t="s">
        <v>81</v>
      </c>
      <c r="M1" s="2" t="s">
        <v>56</v>
      </c>
    </row>
    <row r="2" spans="1:19" x14ac:dyDescent="0.3">
      <c r="A2" s="2">
        <v>202008</v>
      </c>
      <c r="B2" s="19">
        <f>DATE(表格1[[#This Row],[年]],表格1[[#This Row],[月]],1)</f>
        <v>44044</v>
      </c>
      <c r="C2" s="2" t="str">
        <f>LEFT(表格1[[#This Row],[年月]],4)</f>
        <v>2020</v>
      </c>
      <c r="D2" s="2" t="str">
        <f>RIGHT(表格1[[#This Row],[年月]],2)</f>
        <v>08</v>
      </c>
      <c r="E2" s="5">
        <v>63000000</v>
      </c>
      <c r="F2" s="2" t="str">
        <f>VLOOKUP(TEXT(表格1[[#This Row],[地區]],"00000000"),縣市代碼,2,0)</f>
        <v>臺北市</v>
      </c>
      <c r="G2" s="2" t="s">
        <v>4</v>
      </c>
      <c r="H2" s="13">
        <v>8733141</v>
      </c>
      <c r="I2" s="14">
        <v>7276230790</v>
      </c>
      <c r="J2" s="14">
        <f>表格1[[#This Row],[信用卡交易筆數]]/1000</f>
        <v>8733.1409999999996</v>
      </c>
      <c r="K2" s="14">
        <f>表格1[[#This Row],[信用卡交易金額'[新臺幣']]]/1000</f>
        <v>7276230.79</v>
      </c>
      <c r="L2" s="14">
        <f>表格1[[#This Row],[信用卡交易金額'[新臺幣']]]/1000000</f>
        <v>7276.2307899999996</v>
      </c>
      <c r="M2" s="14" t="str" cm="1">
        <f t="array" ref="M2">_xlfn.TEXTJOIN("", TRUE, _xlfn.XLOOKUP(TRUE, VALUE(表格1[[#This Row],[年月]]) &lt;= VALUE($R$8:$R$12), $Q$8:$Q$12)) &amp; "年度"</f>
        <v>2021年度</v>
      </c>
      <c r="Q2" s="2" t="s">
        <v>59</v>
      </c>
      <c r="R2" s="2" cm="1">
        <f t="array" ref="R2">MIN(VALUE(表格1[年]))</f>
        <v>2020</v>
      </c>
      <c r="S2" s="2" cm="1">
        <f t="array" ref="S2">MAX(VALUE(表格1[年]))</f>
        <v>2025</v>
      </c>
    </row>
    <row r="3" spans="1:19" x14ac:dyDescent="0.3">
      <c r="A3" s="2">
        <v>202008</v>
      </c>
      <c r="B3" s="19">
        <f>DATE(表格1[[#This Row],[年]],表格1[[#This Row],[月]],1)</f>
        <v>44044</v>
      </c>
      <c r="C3" s="2" t="str">
        <f>LEFT(表格1[[#This Row],[年月]],4)</f>
        <v>2020</v>
      </c>
      <c r="D3" s="2" t="str">
        <f>RIGHT(表格1[[#This Row],[年月]],2)</f>
        <v>08</v>
      </c>
      <c r="E3" s="5">
        <v>63000000</v>
      </c>
      <c r="F3" s="2" t="str">
        <f>VLOOKUP(TEXT(表格1[[#This Row],[地區]],"00000000"),縣市代碼,2,0)</f>
        <v>臺北市</v>
      </c>
      <c r="G3" s="2" t="s">
        <v>5</v>
      </c>
      <c r="H3" s="13">
        <v>482869</v>
      </c>
      <c r="I3" s="14">
        <v>1298815817</v>
      </c>
      <c r="J3" s="14">
        <f>表格1[[#This Row],[信用卡交易筆數]]/1000</f>
        <v>482.86900000000003</v>
      </c>
      <c r="K3" s="14">
        <f>表格1[[#This Row],[信用卡交易金額'[新臺幣']]]/1000</f>
        <v>1298815.817</v>
      </c>
      <c r="L3" s="14">
        <f>表格1[[#This Row],[信用卡交易金額'[新臺幣']]]/1000000</f>
        <v>1298.8158169999999</v>
      </c>
      <c r="M3" s="14" t="str" cm="1">
        <f t="array" ref="M3">_xlfn.TEXTJOIN("", TRUE, _xlfn.XLOOKUP(TRUE, VALUE(表格1[[#This Row],[年月]]) &lt;= VALUE($R$8:$R$12), $Q$8:$Q$12)) &amp; "年度"</f>
        <v>2021年度</v>
      </c>
    </row>
    <row r="4" spans="1:19" x14ac:dyDescent="0.3">
      <c r="A4" s="2">
        <v>202008</v>
      </c>
      <c r="B4" s="19">
        <f>DATE(表格1[[#This Row],[年]],表格1[[#This Row],[月]],1)</f>
        <v>44044</v>
      </c>
      <c r="C4" s="2" t="str">
        <f>LEFT(表格1[[#This Row],[年月]],4)</f>
        <v>2020</v>
      </c>
      <c r="D4" s="2" t="str">
        <f>RIGHT(表格1[[#This Row],[年月]],2)</f>
        <v>08</v>
      </c>
      <c r="E4" s="5">
        <v>63000000</v>
      </c>
      <c r="F4" s="2" t="str">
        <f>VLOOKUP(TEXT(表格1[[#This Row],[地區]],"00000000"),縣市代碼,2,0)</f>
        <v>臺北市</v>
      </c>
      <c r="G4" s="2" t="s">
        <v>6</v>
      </c>
      <c r="H4" s="13">
        <v>688128</v>
      </c>
      <c r="I4" s="14">
        <v>3022547454</v>
      </c>
      <c r="J4" s="14">
        <f>表格1[[#This Row],[信用卡交易筆數]]/1000</f>
        <v>688.12800000000004</v>
      </c>
      <c r="K4" s="14">
        <f>表格1[[#This Row],[信用卡交易金額'[新臺幣']]]/1000</f>
        <v>3022547.4539999999</v>
      </c>
      <c r="L4" s="14">
        <f>表格1[[#This Row],[信用卡交易金額'[新臺幣']]]/1000000</f>
        <v>3022.547454</v>
      </c>
      <c r="M4" s="14" t="str" cm="1">
        <f t="array" ref="M4">_xlfn.TEXTJOIN("", TRUE, _xlfn.XLOOKUP(TRUE, VALUE(表格1[[#This Row],[年月]]) &lt;= VALUE($R$8:$R$12), $Q$8:$Q$12)) &amp; "年度"</f>
        <v>2021年度</v>
      </c>
      <c r="Q4" s="2" t="s">
        <v>57</v>
      </c>
      <c r="R4" s="2">
        <f>S2-R2</f>
        <v>5</v>
      </c>
    </row>
    <row r="5" spans="1:19" x14ac:dyDescent="0.3">
      <c r="A5" s="2">
        <v>202008</v>
      </c>
      <c r="B5" s="19">
        <f>DATE(表格1[[#This Row],[年]],表格1[[#This Row],[月]],1)</f>
        <v>44044</v>
      </c>
      <c r="C5" s="2" t="str">
        <f>LEFT(表格1[[#This Row],[年月]],4)</f>
        <v>2020</v>
      </c>
      <c r="D5" s="2" t="str">
        <f>RIGHT(表格1[[#This Row],[年月]],2)</f>
        <v>08</v>
      </c>
      <c r="E5" s="5">
        <v>63000000</v>
      </c>
      <c r="F5" s="2" t="str">
        <f>VLOOKUP(TEXT(表格1[[#This Row],[地區]],"00000000"),縣市代碼,2,0)</f>
        <v>臺北市</v>
      </c>
      <c r="G5" s="2" t="s">
        <v>7</v>
      </c>
      <c r="H5" s="13">
        <v>3188326</v>
      </c>
      <c r="I5" s="14">
        <v>2139570548</v>
      </c>
      <c r="J5" s="14">
        <f>表格1[[#This Row],[信用卡交易筆數]]/1000</f>
        <v>3188.326</v>
      </c>
      <c r="K5" s="14">
        <f>表格1[[#This Row],[信用卡交易金額'[新臺幣']]]/1000</f>
        <v>2139570.548</v>
      </c>
      <c r="L5" s="14">
        <f>表格1[[#This Row],[信用卡交易金額'[新臺幣']]]/1000000</f>
        <v>2139.5705480000001</v>
      </c>
      <c r="M5" s="14" t="str" cm="1">
        <f t="array" ref="M5">_xlfn.TEXTJOIN("", TRUE, _xlfn.XLOOKUP(TRUE, VALUE(表格1[[#This Row],[年月]]) &lt;= VALUE($R$8:$R$12), $Q$8:$Q$12)) &amp; "年度"</f>
        <v>2021年度</v>
      </c>
      <c r="Q5" s="2" t="s">
        <v>58</v>
      </c>
      <c r="R5" s="2" cm="1">
        <f t="array" ref="R5">RIGHT(MIN(VALUE(表格1[年月])),2)-1</f>
        <v>7</v>
      </c>
    </row>
    <row r="6" spans="1:19" x14ac:dyDescent="0.3">
      <c r="A6" s="2">
        <v>202008</v>
      </c>
      <c r="B6" s="19">
        <f>DATE(表格1[[#This Row],[年]],表格1[[#This Row],[月]],1)</f>
        <v>44044</v>
      </c>
      <c r="C6" s="2" t="str">
        <f>LEFT(表格1[[#This Row],[年月]],4)</f>
        <v>2020</v>
      </c>
      <c r="D6" s="2" t="str">
        <f>RIGHT(表格1[[#This Row],[年月]],2)</f>
        <v>08</v>
      </c>
      <c r="E6" s="5">
        <v>63000000</v>
      </c>
      <c r="F6" s="2" t="str">
        <f>VLOOKUP(TEXT(表格1[[#This Row],[地區]],"00000000"),縣市代碼,2,0)</f>
        <v>臺北市</v>
      </c>
      <c r="G6" s="2" t="s">
        <v>8</v>
      </c>
      <c r="H6" s="13">
        <v>2676356</v>
      </c>
      <c r="I6" s="14">
        <v>5420826211</v>
      </c>
      <c r="J6" s="14">
        <f>表格1[[#This Row],[信用卡交易筆數]]/1000</f>
        <v>2676.3560000000002</v>
      </c>
      <c r="K6" s="14">
        <f>表格1[[#This Row],[信用卡交易金額'[新臺幣']]]/1000</f>
        <v>5420826.2110000001</v>
      </c>
      <c r="L6" s="14">
        <f>表格1[[#This Row],[信用卡交易金額'[新臺幣']]]/1000000</f>
        <v>5420.8262109999996</v>
      </c>
      <c r="M6" s="14" t="str" cm="1">
        <f t="array" ref="M6">_xlfn.TEXTJOIN("", TRUE, _xlfn.XLOOKUP(TRUE, VALUE(表格1[[#This Row],[年月]]) &lt;= VALUE($R$8:$R$12), $Q$8:$Q$12)) &amp; "年度"</f>
        <v>2021年度</v>
      </c>
    </row>
    <row r="7" spans="1:19" x14ac:dyDescent="0.3">
      <c r="A7" s="2">
        <v>202008</v>
      </c>
      <c r="B7" s="19">
        <f>DATE(表格1[[#This Row],[年]],表格1[[#This Row],[月]],1)</f>
        <v>44044</v>
      </c>
      <c r="C7" s="2" t="str">
        <f>LEFT(表格1[[#This Row],[年月]],4)</f>
        <v>2020</v>
      </c>
      <c r="D7" s="2" t="str">
        <f>RIGHT(表格1[[#This Row],[年月]],2)</f>
        <v>08</v>
      </c>
      <c r="E7" s="5">
        <v>63000000</v>
      </c>
      <c r="F7" s="2" t="str">
        <f>VLOOKUP(TEXT(表格1[[#This Row],[地區]],"00000000"),縣市代碼,2,0)</f>
        <v>臺北市</v>
      </c>
      <c r="G7" s="2" t="s">
        <v>9</v>
      </c>
      <c r="H7" s="13">
        <v>1975428</v>
      </c>
      <c r="I7" s="14">
        <v>4976515635</v>
      </c>
      <c r="J7" s="14">
        <f>表格1[[#This Row],[信用卡交易筆數]]/1000</f>
        <v>1975.4280000000001</v>
      </c>
      <c r="K7" s="14">
        <f>表格1[[#This Row],[信用卡交易金額'[新臺幣']]]/1000</f>
        <v>4976515.6349999998</v>
      </c>
      <c r="L7" s="14">
        <f>表格1[[#This Row],[信用卡交易金額'[新臺幣']]]/1000000</f>
        <v>4976.5156349999997</v>
      </c>
      <c r="M7" s="14" t="str" cm="1">
        <f t="array" ref="M7">_xlfn.TEXTJOIN("", TRUE, _xlfn.XLOOKUP(TRUE, VALUE(表格1[[#This Row],[年月]]) &lt;= VALUE($R$8:$R$12), $Q$8:$Q$12)) &amp; "年度"</f>
        <v>2021年度</v>
      </c>
      <c r="Q7" s="3" t="s">
        <v>56</v>
      </c>
    </row>
    <row r="8" spans="1:19" x14ac:dyDescent="0.3">
      <c r="A8" s="2">
        <v>202008</v>
      </c>
      <c r="B8" s="19">
        <f>DATE(表格1[[#This Row],[年]],表格1[[#This Row],[月]],1)</f>
        <v>44044</v>
      </c>
      <c r="C8" s="2" t="str">
        <f>LEFT(表格1[[#This Row],[年月]],4)</f>
        <v>2020</v>
      </c>
      <c r="D8" s="2" t="str">
        <f>RIGHT(表格1[[#This Row],[年月]],2)</f>
        <v>08</v>
      </c>
      <c r="E8" s="5">
        <v>63000000</v>
      </c>
      <c r="F8" s="2" t="str">
        <f>VLOOKUP(TEXT(表格1[[#This Row],[地區]],"00000000"),縣市代碼,2,0)</f>
        <v>臺北市</v>
      </c>
      <c r="G8" s="2" t="s">
        <v>10</v>
      </c>
      <c r="H8" s="13">
        <v>7185064</v>
      </c>
      <c r="I8" s="14">
        <v>19782327714</v>
      </c>
      <c r="J8" s="14">
        <f>表格1[[#This Row],[信用卡交易筆數]]/1000</f>
        <v>7185.0640000000003</v>
      </c>
      <c r="K8" s="14">
        <f>表格1[[#This Row],[信用卡交易金額'[新臺幣']]]/1000</f>
        <v>19782327.714000002</v>
      </c>
      <c r="L8" s="14">
        <f>表格1[[#This Row],[信用卡交易金額'[新臺幣']]]/1000000</f>
        <v>19782.327713999999</v>
      </c>
      <c r="M8" s="14" t="str" cm="1">
        <f t="array" ref="M8">_xlfn.TEXTJOIN("", TRUE, _xlfn.XLOOKUP(TRUE, VALUE(表格1[[#This Row],[年月]]) &lt;= VALUE($R$8:$R$12), $Q$8:$Q$12)) &amp; "年度"</f>
        <v>2021年度</v>
      </c>
      <c r="Q8" s="2" cm="1">
        <f t="array" ref="Q8:Q12">_xlfn.SEQUENCE(R4,,R2+1)</f>
        <v>2021</v>
      </c>
      <c r="R8" s="2" t="str">
        <f>_xlfn.TEXTJOIN(,,Q8,TEXT($R$5,"00"))</f>
        <v>202107</v>
      </c>
    </row>
    <row r="9" spans="1:19" x14ac:dyDescent="0.3">
      <c r="A9" s="2">
        <v>202008</v>
      </c>
      <c r="B9" s="19">
        <f>DATE(表格1[[#This Row],[年]],表格1[[#This Row],[月]],1)</f>
        <v>44044</v>
      </c>
      <c r="C9" s="2" t="str">
        <f>LEFT(表格1[[#This Row],[年月]],4)</f>
        <v>2020</v>
      </c>
      <c r="D9" s="2" t="str">
        <f>RIGHT(表格1[[#This Row],[年月]],2)</f>
        <v>08</v>
      </c>
      <c r="E9" s="5">
        <v>65000000</v>
      </c>
      <c r="F9" s="2" t="str">
        <f>VLOOKUP(TEXT(表格1[[#This Row],[地區]],"00000000"),縣市代碼,2,0)</f>
        <v>新北市</v>
      </c>
      <c r="G9" s="2" t="s">
        <v>4</v>
      </c>
      <c r="H9" s="13">
        <v>9202190</v>
      </c>
      <c r="I9" s="14">
        <v>7188449631</v>
      </c>
      <c r="J9" s="14">
        <f>表格1[[#This Row],[信用卡交易筆數]]/1000</f>
        <v>9202.19</v>
      </c>
      <c r="K9" s="14">
        <f>表格1[[#This Row],[信用卡交易金額'[新臺幣']]]/1000</f>
        <v>7188449.6310000001</v>
      </c>
      <c r="L9" s="14">
        <f>表格1[[#This Row],[信用卡交易金額'[新臺幣']]]/1000000</f>
        <v>7188.4496310000004</v>
      </c>
      <c r="M9" s="14" t="str" cm="1">
        <f t="array" ref="M9">_xlfn.TEXTJOIN("", TRUE, _xlfn.XLOOKUP(TRUE, VALUE(表格1[[#This Row],[年月]]) &lt;= VALUE($R$8:$R$12), $Q$8:$Q$12)) &amp; "年度"</f>
        <v>2021年度</v>
      </c>
      <c r="Q9" s="2">
        <v>2022</v>
      </c>
      <c r="R9" s="2" t="str">
        <f t="shared" ref="R9:R12" si="0">_xlfn.TEXTJOIN(,,Q9,TEXT($R$5,"00"))</f>
        <v>202207</v>
      </c>
    </row>
    <row r="10" spans="1:19" x14ac:dyDescent="0.3">
      <c r="A10" s="2">
        <v>202008</v>
      </c>
      <c r="B10" s="19">
        <f>DATE(表格1[[#This Row],[年]],表格1[[#This Row],[月]],1)</f>
        <v>44044</v>
      </c>
      <c r="C10" s="2" t="str">
        <f>LEFT(表格1[[#This Row],[年月]],4)</f>
        <v>2020</v>
      </c>
      <c r="D10" s="2" t="str">
        <f>RIGHT(表格1[[#This Row],[年月]],2)</f>
        <v>08</v>
      </c>
      <c r="E10" s="5">
        <v>65000000</v>
      </c>
      <c r="F10" s="2" t="str">
        <f>VLOOKUP(TEXT(表格1[[#This Row],[地區]],"00000000"),縣市代碼,2,0)</f>
        <v>新北市</v>
      </c>
      <c r="G10" s="2" t="s">
        <v>5</v>
      </c>
      <c r="H10" s="13">
        <v>568037</v>
      </c>
      <c r="I10" s="14">
        <v>1236472313</v>
      </c>
      <c r="J10" s="14">
        <f>表格1[[#This Row],[信用卡交易筆數]]/1000</f>
        <v>568.03700000000003</v>
      </c>
      <c r="K10" s="14">
        <f>表格1[[#This Row],[信用卡交易金額'[新臺幣']]]/1000</f>
        <v>1236472.3130000001</v>
      </c>
      <c r="L10" s="14">
        <f>表格1[[#This Row],[信用卡交易金額'[新臺幣']]]/1000000</f>
        <v>1236.472313</v>
      </c>
      <c r="M10" s="14" t="str" cm="1">
        <f t="array" ref="M10">_xlfn.TEXTJOIN("", TRUE, _xlfn.XLOOKUP(TRUE, VALUE(表格1[[#This Row],[年月]]) &lt;= VALUE($R$8:$R$12), $Q$8:$Q$12)) &amp; "年度"</f>
        <v>2021年度</v>
      </c>
      <c r="Q10" s="2">
        <v>2023</v>
      </c>
      <c r="R10" s="2" t="str">
        <f t="shared" si="0"/>
        <v>202307</v>
      </c>
    </row>
    <row r="11" spans="1:19" x14ac:dyDescent="0.3">
      <c r="A11" s="2">
        <v>202008</v>
      </c>
      <c r="B11" s="19">
        <f>DATE(表格1[[#This Row],[年]],表格1[[#This Row],[月]],1)</f>
        <v>44044</v>
      </c>
      <c r="C11" s="2" t="str">
        <f>LEFT(表格1[[#This Row],[年月]],4)</f>
        <v>2020</v>
      </c>
      <c r="D11" s="2" t="str">
        <f>RIGHT(表格1[[#This Row],[年月]],2)</f>
        <v>08</v>
      </c>
      <c r="E11" s="5">
        <v>65000000</v>
      </c>
      <c r="F11" s="2" t="str">
        <f>VLOOKUP(TEXT(表格1[[#This Row],[地區]],"00000000"),縣市代碼,2,0)</f>
        <v>新北市</v>
      </c>
      <c r="G11" s="2" t="s">
        <v>6</v>
      </c>
      <c r="H11" s="13">
        <v>791825</v>
      </c>
      <c r="I11" s="14">
        <v>2737813009</v>
      </c>
      <c r="J11" s="14">
        <f>表格1[[#This Row],[信用卡交易筆數]]/1000</f>
        <v>791.82500000000005</v>
      </c>
      <c r="K11" s="14">
        <f>表格1[[#This Row],[信用卡交易金額'[新臺幣']]]/1000</f>
        <v>2737813.0090000001</v>
      </c>
      <c r="L11" s="14">
        <f>表格1[[#This Row],[信用卡交易金額'[新臺幣']]]/1000000</f>
        <v>2737.813009</v>
      </c>
      <c r="M11" s="14" t="str" cm="1">
        <f t="array" ref="M11">_xlfn.TEXTJOIN("", TRUE, _xlfn.XLOOKUP(TRUE, VALUE(表格1[[#This Row],[年月]]) &lt;= VALUE($R$8:$R$12), $Q$8:$Q$12)) &amp; "年度"</f>
        <v>2021年度</v>
      </c>
      <c r="Q11" s="2">
        <v>2024</v>
      </c>
      <c r="R11" s="2" t="str">
        <f t="shared" si="0"/>
        <v>202407</v>
      </c>
    </row>
    <row r="12" spans="1:19" x14ac:dyDescent="0.3">
      <c r="A12" s="2">
        <v>202008</v>
      </c>
      <c r="B12" s="19">
        <f>DATE(表格1[[#This Row],[年]],表格1[[#This Row],[月]],1)</f>
        <v>44044</v>
      </c>
      <c r="C12" s="2" t="str">
        <f>LEFT(表格1[[#This Row],[年月]],4)</f>
        <v>2020</v>
      </c>
      <c r="D12" s="2" t="str">
        <f>RIGHT(表格1[[#This Row],[年月]],2)</f>
        <v>08</v>
      </c>
      <c r="E12" s="5">
        <v>65000000</v>
      </c>
      <c r="F12" s="2" t="str">
        <f>VLOOKUP(TEXT(表格1[[#This Row],[地區]],"00000000"),縣市代碼,2,0)</f>
        <v>新北市</v>
      </c>
      <c r="G12" s="2" t="s">
        <v>7</v>
      </c>
      <c r="H12" s="13">
        <v>3819093</v>
      </c>
      <c r="I12" s="14">
        <v>2647123976</v>
      </c>
      <c r="J12" s="14">
        <f>表格1[[#This Row],[信用卡交易筆數]]/1000</f>
        <v>3819.0929999999998</v>
      </c>
      <c r="K12" s="14">
        <f>表格1[[#This Row],[信用卡交易金額'[新臺幣']]]/1000</f>
        <v>2647123.9759999998</v>
      </c>
      <c r="L12" s="14">
        <f>表格1[[#This Row],[信用卡交易金額'[新臺幣']]]/1000000</f>
        <v>2647.1239759999999</v>
      </c>
      <c r="M12" s="14" t="str" cm="1">
        <f t="array" ref="M12">_xlfn.TEXTJOIN("", TRUE, _xlfn.XLOOKUP(TRUE, VALUE(表格1[[#This Row],[年月]]) &lt;= VALUE($R$8:$R$12), $Q$8:$Q$12)) &amp; "年度"</f>
        <v>2021年度</v>
      </c>
      <c r="Q12" s="2">
        <v>2025</v>
      </c>
      <c r="R12" s="2" t="str">
        <f t="shared" si="0"/>
        <v>202507</v>
      </c>
    </row>
    <row r="13" spans="1:19" x14ac:dyDescent="0.3">
      <c r="A13" s="2">
        <v>202008</v>
      </c>
      <c r="B13" s="19">
        <f>DATE(表格1[[#This Row],[年]],表格1[[#This Row],[月]],1)</f>
        <v>44044</v>
      </c>
      <c r="C13" s="2" t="str">
        <f>LEFT(表格1[[#This Row],[年月]],4)</f>
        <v>2020</v>
      </c>
      <c r="D13" s="2" t="str">
        <f>RIGHT(表格1[[#This Row],[年月]],2)</f>
        <v>08</v>
      </c>
      <c r="E13" s="5">
        <v>65000000</v>
      </c>
      <c r="F13" s="2" t="str">
        <f>VLOOKUP(TEXT(表格1[[#This Row],[地區]],"00000000"),縣市代碼,2,0)</f>
        <v>新北市</v>
      </c>
      <c r="G13" s="2" t="s">
        <v>8</v>
      </c>
      <c r="H13" s="13">
        <v>3089001</v>
      </c>
      <c r="I13" s="14">
        <v>5371475260</v>
      </c>
      <c r="J13" s="14">
        <f>表格1[[#This Row],[信用卡交易筆數]]/1000</f>
        <v>3089.0010000000002</v>
      </c>
      <c r="K13" s="14">
        <f>表格1[[#This Row],[信用卡交易金額'[新臺幣']]]/1000</f>
        <v>5371475.2599999998</v>
      </c>
      <c r="L13" s="14">
        <f>表格1[[#This Row],[信用卡交易金額'[新臺幣']]]/1000000</f>
        <v>5371.4752600000002</v>
      </c>
      <c r="M13" s="14" t="str" cm="1">
        <f t="array" ref="M13">_xlfn.TEXTJOIN("", TRUE, _xlfn.XLOOKUP(TRUE, VALUE(表格1[[#This Row],[年月]]) &lt;= VALUE($R$8:$R$12), $Q$8:$Q$12)) &amp; "年度"</f>
        <v>2021年度</v>
      </c>
    </row>
    <row r="14" spans="1:19" x14ac:dyDescent="0.3">
      <c r="A14" s="2">
        <v>202008</v>
      </c>
      <c r="B14" s="19">
        <f>DATE(表格1[[#This Row],[年]],表格1[[#This Row],[月]],1)</f>
        <v>44044</v>
      </c>
      <c r="C14" s="2" t="str">
        <f>LEFT(表格1[[#This Row],[年月]],4)</f>
        <v>2020</v>
      </c>
      <c r="D14" s="2" t="str">
        <f>RIGHT(表格1[[#This Row],[年月]],2)</f>
        <v>08</v>
      </c>
      <c r="E14" s="5">
        <v>65000000</v>
      </c>
      <c r="F14" s="2" t="str">
        <f>VLOOKUP(TEXT(表格1[[#This Row],[地區]],"00000000"),縣市代碼,2,0)</f>
        <v>新北市</v>
      </c>
      <c r="G14" s="2" t="s">
        <v>9</v>
      </c>
      <c r="H14" s="13">
        <v>2108138</v>
      </c>
      <c r="I14" s="14">
        <v>4710320250</v>
      </c>
      <c r="J14" s="14">
        <f>表格1[[#This Row],[信用卡交易筆數]]/1000</f>
        <v>2108.1379999999999</v>
      </c>
      <c r="K14" s="14">
        <f>表格1[[#This Row],[信用卡交易金額'[新臺幣']]]/1000</f>
        <v>4710320.25</v>
      </c>
      <c r="L14" s="14">
        <f>表格1[[#This Row],[信用卡交易金額'[新臺幣']]]/1000000</f>
        <v>4710.3202499999998</v>
      </c>
      <c r="M14" s="14" t="str" cm="1">
        <f t="array" ref="M14">_xlfn.TEXTJOIN("", TRUE, _xlfn.XLOOKUP(TRUE, VALUE(表格1[[#This Row],[年月]]) &lt;= VALUE($R$8:$R$12), $Q$8:$Q$12)) &amp; "年度"</f>
        <v>2021年度</v>
      </c>
    </row>
    <row r="15" spans="1:19" x14ac:dyDescent="0.3">
      <c r="A15" s="2">
        <v>202008</v>
      </c>
      <c r="B15" s="19">
        <f>DATE(表格1[[#This Row],[年]],表格1[[#This Row],[月]],1)</f>
        <v>44044</v>
      </c>
      <c r="C15" s="2" t="str">
        <f>LEFT(表格1[[#This Row],[年月]],4)</f>
        <v>2020</v>
      </c>
      <c r="D15" s="2" t="str">
        <f>RIGHT(表格1[[#This Row],[年月]],2)</f>
        <v>08</v>
      </c>
      <c r="E15" s="5">
        <v>65000000</v>
      </c>
      <c r="F15" s="2" t="str">
        <f>VLOOKUP(TEXT(表格1[[#This Row],[地區]],"00000000"),縣市代碼,2,0)</f>
        <v>新北市</v>
      </c>
      <c r="G15" s="2" t="s">
        <v>10</v>
      </c>
      <c r="H15" s="13">
        <v>9015405</v>
      </c>
      <c r="I15" s="14">
        <v>20539520866</v>
      </c>
      <c r="J15" s="14">
        <f>表格1[[#This Row],[信用卡交易筆數]]/1000</f>
        <v>9015.4050000000007</v>
      </c>
      <c r="K15" s="14">
        <f>表格1[[#This Row],[信用卡交易金額'[新臺幣']]]/1000</f>
        <v>20539520.866</v>
      </c>
      <c r="L15" s="14">
        <f>表格1[[#This Row],[信用卡交易金額'[新臺幣']]]/1000000</f>
        <v>20539.520865999999</v>
      </c>
      <c r="M15" s="14" t="str" cm="1">
        <f t="array" ref="M15">_xlfn.TEXTJOIN("", TRUE, _xlfn.XLOOKUP(TRUE, VALUE(表格1[[#This Row],[年月]]) &lt;= VALUE($R$8:$R$12), $Q$8:$Q$12)) &amp; "年度"</f>
        <v>2021年度</v>
      </c>
    </row>
    <row r="16" spans="1:19" x14ac:dyDescent="0.3">
      <c r="A16" s="2">
        <v>202008</v>
      </c>
      <c r="B16" s="19">
        <f>DATE(表格1[[#This Row],[年]],表格1[[#This Row],[月]],1)</f>
        <v>44044</v>
      </c>
      <c r="C16" s="2" t="str">
        <f>LEFT(表格1[[#This Row],[年月]],4)</f>
        <v>2020</v>
      </c>
      <c r="D16" s="2" t="str">
        <f>RIGHT(表格1[[#This Row],[年月]],2)</f>
        <v>08</v>
      </c>
      <c r="E16" s="5">
        <v>68000000</v>
      </c>
      <c r="F16" s="2" t="str">
        <f>VLOOKUP(TEXT(表格1[[#This Row],[地區]],"00000000"),縣市代碼,2,0)</f>
        <v>桃園市</v>
      </c>
      <c r="G16" s="2" t="s">
        <v>4</v>
      </c>
      <c r="H16" s="13">
        <v>3854790</v>
      </c>
      <c r="I16" s="14">
        <v>3351850924</v>
      </c>
      <c r="J16" s="14">
        <f>表格1[[#This Row],[信用卡交易筆數]]/1000</f>
        <v>3854.79</v>
      </c>
      <c r="K16" s="14">
        <f>表格1[[#This Row],[信用卡交易金額'[新臺幣']]]/1000</f>
        <v>3351850.9240000001</v>
      </c>
      <c r="L16" s="14">
        <f>表格1[[#This Row],[信用卡交易金額'[新臺幣']]]/1000000</f>
        <v>3351.8509239999998</v>
      </c>
      <c r="M16" s="14" t="str" cm="1">
        <f t="array" ref="M16">_xlfn.TEXTJOIN("", TRUE, _xlfn.XLOOKUP(TRUE, VALUE(表格1[[#This Row],[年月]]) &lt;= VALUE($R$8:$R$12), $Q$8:$Q$12)) &amp; "年度"</f>
        <v>2021年度</v>
      </c>
    </row>
    <row r="17" spans="1:13" x14ac:dyDescent="0.3">
      <c r="A17" s="2">
        <v>202008</v>
      </c>
      <c r="B17" s="19">
        <f>DATE(表格1[[#This Row],[年]],表格1[[#This Row],[月]],1)</f>
        <v>44044</v>
      </c>
      <c r="C17" s="2" t="str">
        <f>LEFT(表格1[[#This Row],[年月]],4)</f>
        <v>2020</v>
      </c>
      <c r="D17" s="2" t="str">
        <f>RIGHT(表格1[[#This Row],[年月]],2)</f>
        <v>08</v>
      </c>
      <c r="E17" s="5">
        <v>68000000</v>
      </c>
      <c r="F17" s="2" t="str">
        <f>VLOOKUP(TEXT(表格1[[#This Row],[地區]],"00000000"),縣市代碼,2,0)</f>
        <v>桃園市</v>
      </c>
      <c r="G17" s="2" t="s">
        <v>5</v>
      </c>
      <c r="H17" s="13">
        <v>225231</v>
      </c>
      <c r="I17" s="14">
        <v>518001715</v>
      </c>
      <c r="J17" s="14">
        <f>表格1[[#This Row],[信用卡交易筆數]]/1000</f>
        <v>225.23099999999999</v>
      </c>
      <c r="K17" s="14">
        <f>表格1[[#This Row],[信用卡交易金額'[新臺幣']]]/1000</f>
        <v>518001.71500000003</v>
      </c>
      <c r="L17" s="14">
        <f>表格1[[#This Row],[信用卡交易金額'[新臺幣']]]/1000000</f>
        <v>518.00171499999999</v>
      </c>
      <c r="M17" s="14" t="str" cm="1">
        <f t="array" ref="M17">_xlfn.TEXTJOIN("", TRUE, _xlfn.XLOOKUP(TRUE, VALUE(表格1[[#This Row],[年月]]) &lt;= VALUE($R$8:$R$12), $Q$8:$Q$12)) &amp; "年度"</f>
        <v>2021年度</v>
      </c>
    </row>
    <row r="18" spans="1:13" x14ac:dyDescent="0.3">
      <c r="A18" s="2">
        <v>202008</v>
      </c>
      <c r="B18" s="19">
        <f>DATE(表格1[[#This Row],[年]],表格1[[#This Row],[月]],1)</f>
        <v>44044</v>
      </c>
      <c r="C18" s="2" t="str">
        <f>LEFT(表格1[[#This Row],[年月]],4)</f>
        <v>2020</v>
      </c>
      <c r="D18" s="2" t="str">
        <f>RIGHT(表格1[[#This Row],[年月]],2)</f>
        <v>08</v>
      </c>
      <c r="E18" s="5">
        <v>68000000</v>
      </c>
      <c r="F18" s="2" t="str">
        <f>VLOOKUP(TEXT(表格1[[#This Row],[地區]],"00000000"),縣市代碼,2,0)</f>
        <v>桃園市</v>
      </c>
      <c r="G18" s="2" t="s">
        <v>6</v>
      </c>
      <c r="H18" s="13">
        <v>377450</v>
      </c>
      <c r="I18" s="14">
        <v>1275882457</v>
      </c>
      <c r="J18" s="14">
        <f>表格1[[#This Row],[信用卡交易筆數]]/1000</f>
        <v>377.45</v>
      </c>
      <c r="K18" s="14">
        <f>表格1[[#This Row],[信用卡交易金額'[新臺幣']]]/1000</f>
        <v>1275882.4569999999</v>
      </c>
      <c r="L18" s="14">
        <f>表格1[[#This Row],[信用卡交易金額'[新臺幣']]]/1000000</f>
        <v>1275.8824569999999</v>
      </c>
      <c r="M18" s="14" t="str" cm="1">
        <f t="array" ref="M18">_xlfn.TEXTJOIN("", TRUE, _xlfn.XLOOKUP(TRUE, VALUE(表格1[[#This Row],[年月]]) &lt;= VALUE($R$8:$R$12), $Q$8:$Q$12)) &amp; "年度"</f>
        <v>2021年度</v>
      </c>
    </row>
    <row r="19" spans="1:13" x14ac:dyDescent="0.3">
      <c r="A19" s="2">
        <v>202008</v>
      </c>
      <c r="B19" s="19">
        <f>DATE(表格1[[#This Row],[年]],表格1[[#This Row],[月]],1)</f>
        <v>44044</v>
      </c>
      <c r="C19" s="2" t="str">
        <f>LEFT(表格1[[#This Row],[年月]],4)</f>
        <v>2020</v>
      </c>
      <c r="D19" s="2" t="str">
        <f>RIGHT(表格1[[#This Row],[年月]],2)</f>
        <v>08</v>
      </c>
      <c r="E19" s="5">
        <v>68000000</v>
      </c>
      <c r="F19" s="2" t="str">
        <f>VLOOKUP(TEXT(表格1[[#This Row],[地區]],"00000000"),縣市代碼,2,0)</f>
        <v>桃園市</v>
      </c>
      <c r="G19" s="2" t="s">
        <v>7</v>
      </c>
      <c r="H19" s="13">
        <v>1915549</v>
      </c>
      <c r="I19" s="14">
        <v>1472709327</v>
      </c>
      <c r="J19" s="14">
        <f>表格1[[#This Row],[信用卡交易筆數]]/1000</f>
        <v>1915.549</v>
      </c>
      <c r="K19" s="14">
        <f>表格1[[#This Row],[信用卡交易金額'[新臺幣']]]/1000</f>
        <v>1472709.327</v>
      </c>
      <c r="L19" s="14">
        <f>表格1[[#This Row],[信用卡交易金額'[新臺幣']]]/1000000</f>
        <v>1472.709327</v>
      </c>
      <c r="M19" s="14" t="str" cm="1">
        <f t="array" ref="M19">_xlfn.TEXTJOIN("", TRUE, _xlfn.XLOOKUP(TRUE, VALUE(表格1[[#This Row],[年月]]) &lt;= VALUE($R$8:$R$12), $Q$8:$Q$12)) &amp; "年度"</f>
        <v>2021年度</v>
      </c>
    </row>
    <row r="20" spans="1:13" x14ac:dyDescent="0.3">
      <c r="A20" s="2">
        <v>202008</v>
      </c>
      <c r="B20" s="19">
        <f>DATE(表格1[[#This Row],[年]],表格1[[#This Row],[月]],1)</f>
        <v>44044</v>
      </c>
      <c r="C20" s="2" t="str">
        <f>LEFT(表格1[[#This Row],[年月]],4)</f>
        <v>2020</v>
      </c>
      <c r="D20" s="2" t="str">
        <f>RIGHT(表格1[[#This Row],[年月]],2)</f>
        <v>08</v>
      </c>
      <c r="E20" s="5">
        <v>68000000</v>
      </c>
      <c r="F20" s="2" t="str">
        <f>VLOOKUP(TEXT(表格1[[#This Row],[地區]],"00000000"),縣市代碼,2,0)</f>
        <v>桃園市</v>
      </c>
      <c r="G20" s="2" t="s">
        <v>8</v>
      </c>
      <c r="H20" s="13">
        <v>1341062</v>
      </c>
      <c r="I20" s="14">
        <v>2189367313</v>
      </c>
      <c r="J20" s="14">
        <f>表格1[[#This Row],[信用卡交易筆數]]/1000</f>
        <v>1341.0619999999999</v>
      </c>
      <c r="K20" s="14">
        <f>表格1[[#This Row],[信用卡交易金額'[新臺幣']]]/1000</f>
        <v>2189367.3130000001</v>
      </c>
      <c r="L20" s="14">
        <f>表格1[[#This Row],[信用卡交易金額'[新臺幣']]]/1000000</f>
        <v>2189.3673130000002</v>
      </c>
      <c r="M20" s="14" t="str" cm="1">
        <f t="array" ref="M20">_xlfn.TEXTJOIN("", TRUE, _xlfn.XLOOKUP(TRUE, VALUE(表格1[[#This Row],[年月]]) &lt;= VALUE($R$8:$R$12), $Q$8:$Q$12)) &amp; "年度"</f>
        <v>2021年度</v>
      </c>
    </row>
    <row r="21" spans="1:13" x14ac:dyDescent="0.3">
      <c r="A21" s="2">
        <v>202008</v>
      </c>
      <c r="B21" s="19">
        <f>DATE(表格1[[#This Row],[年]],表格1[[#This Row],[月]],1)</f>
        <v>44044</v>
      </c>
      <c r="C21" s="2" t="str">
        <f>LEFT(表格1[[#This Row],[年月]],4)</f>
        <v>2020</v>
      </c>
      <c r="D21" s="2" t="str">
        <f>RIGHT(表格1[[#This Row],[年月]],2)</f>
        <v>08</v>
      </c>
      <c r="E21" s="5">
        <v>68000000</v>
      </c>
      <c r="F21" s="2" t="str">
        <f>VLOOKUP(TEXT(表格1[[#This Row],[地區]],"00000000"),縣市代碼,2,0)</f>
        <v>桃園市</v>
      </c>
      <c r="G21" s="2" t="s">
        <v>9</v>
      </c>
      <c r="H21" s="13">
        <v>977831</v>
      </c>
      <c r="I21" s="14">
        <v>2217167178</v>
      </c>
      <c r="J21" s="14">
        <f>表格1[[#This Row],[信用卡交易筆數]]/1000</f>
        <v>977.83100000000002</v>
      </c>
      <c r="K21" s="14">
        <f>表格1[[#This Row],[信用卡交易金額'[新臺幣']]]/1000</f>
        <v>2217167.1779999998</v>
      </c>
      <c r="L21" s="14">
        <f>表格1[[#This Row],[信用卡交易金額'[新臺幣']]]/1000000</f>
        <v>2217.1671780000001</v>
      </c>
      <c r="M21" s="14" t="str" cm="1">
        <f t="array" ref="M21">_xlfn.TEXTJOIN("", TRUE, _xlfn.XLOOKUP(TRUE, VALUE(表格1[[#This Row],[年月]]) &lt;= VALUE($R$8:$R$12), $Q$8:$Q$12)) &amp; "年度"</f>
        <v>2021年度</v>
      </c>
    </row>
    <row r="22" spans="1:13" x14ac:dyDescent="0.3">
      <c r="A22" s="2">
        <v>202008</v>
      </c>
      <c r="B22" s="19">
        <f>DATE(表格1[[#This Row],[年]],表格1[[#This Row],[月]],1)</f>
        <v>44044</v>
      </c>
      <c r="C22" s="2" t="str">
        <f>LEFT(表格1[[#This Row],[年月]],4)</f>
        <v>2020</v>
      </c>
      <c r="D22" s="2" t="str">
        <f>RIGHT(表格1[[#This Row],[年月]],2)</f>
        <v>08</v>
      </c>
      <c r="E22" s="5">
        <v>68000000</v>
      </c>
      <c r="F22" s="2" t="str">
        <f>VLOOKUP(TEXT(表格1[[#This Row],[地區]],"00000000"),縣市代碼,2,0)</f>
        <v>桃園市</v>
      </c>
      <c r="G22" s="2" t="s">
        <v>10</v>
      </c>
      <c r="H22" s="13">
        <v>3864537</v>
      </c>
      <c r="I22" s="14">
        <v>9002243249</v>
      </c>
      <c r="J22" s="14">
        <f>表格1[[#This Row],[信用卡交易筆數]]/1000</f>
        <v>3864.5369999999998</v>
      </c>
      <c r="K22" s="14">
        <f>表格1[[#This Row],[信用卡交易金額'[新臺幣']]]/1000</f>
        <v>9002243.2489999998</v>
      </c>
      <c r="L22" s="14">
        <f>表格1[[#This Row],[信用卡交易金額'[新臺幣']]]/1000000</f>
        <v>9002.2432489999992</v>
      </c>
      <c r="M22" s="14" t="str" cm="1">
        <f t="array" ref="M22">_xlfn.TEXTJOIN("", TRUE, _xlfn.XLOOKUP(TRUE, VALUE(表格1[[#This Row],[年月]]) &lt;= VALUE($R$8:$R$12), $Q$8:$Q$12)) &amp; "年度"</f>
        <v>2021年度</v>
      </c>
    </row>
    <row r="23" spans="1:13" x14ac:dyDescent="0.3">
      <c r="A23" s="2">
        <v>202008</v>
      </c>
      <c r="B23" s="19">
        <f>DATE(表格1[[#This Row],[年]],表格1[[#This Row],[月]],1)</f>
        <v>44044</v>
      </c>
      <c r="C23" s="2" t="str">
        <f>LEFT(表格1[[#This Row],[年月]],4)</f>
        <v>2020</v>
      </c>
      <c r="D23" s="2" t="str">
        <f>RIGHT(表格1[[#This Row],[年月]],2)</f>
        <v>08</v>
      </c>
      <c r="E23" s="5">
        <v>10004000</v>
      </c>
      <c r="F23" s="2" t="str">
        <f>VLOOKUP(TEXT(表格1[[#This Row],[地區]],"00000000"),縣市代碼,2,0)</f>
        <v>新竹縣</v>
      </c>
      <c r="G23" s="2" t="s">
        <v>4</v>
      </c>
      <c r="H23" s="13">
        <v>1109520</v>
      </c>
      <c r="I23" s="14">
        <v>941977010</v>
      </c>
      <c r="J23" s="14">
        <f>表格1[[#This Row],[信用卡交易筆數]]/1000</f>
        <v>1109.52</v>
      </c>
      <c r="K23" s="14">
        <f>表格1[[#This Row],[信用卡交易金額'[新臺幣']]]/1000</f>
        <v>941977.01</v>
      </c>
      <c r="L23" s="14">
        <f>表格1[[#This Row],[信用卡交易金額'[新臺幣']]]/1000000</f>
        <v>941.97700999999995</v>
      </c>
      <c r="M23" s="14" t="str" cm="1">
        <f t="array" ref="M23">_xlfn.TEXTJOIN("", TRUE, _xlfn.XLOOKUP(TRUE, VALUE(表格1[[#This Row],[年月]]) &lt;= VALUE($R$8:$R$12), $Q$8:$Q$12)) &amp; "年度"</f>
        <v>2021年度</v>
      </c>
    </row>
    <row r="24" spans="1:13" x14ac:dyDescent="0.3">
      <c r="A24" s="2">
        <v>202008</v>
      </c>
      <c r="B24" s="19">
        <f>DATE(表格1[[#This Row],[年]],表格1[[#This Row],[月]],1)</f>
        <v>44044</v>
      </c>
      <c r="C24" s="2" t="str">
        <f>LEFT(表格1[[#This Row],[年月]],4)</f>
        <v>2020</v>
      </c>
      <c r="D24" s="2" t="str">
        <f>RIGHT(表格1[[#This Row],[年月]],2)</f>
        <v>08</v>
      </c>
      <c r="E24" s="5">
        <v>10004000</v>
      </c>
      <c r="F24" s="2" t="str">
        <f>VLOOKUP(TEXT(表格1[[#This Row],[地區]],"00000000"),縣市代碼,2,0)</f>
        <v>新竹縣</v>
      </c>
      <c r="G24" s="2" t="s">
        <v>5</v>
      </c>
      <c r="H24" s="13">
        <v>59924</v>
      </c>
      <c r="I24" s="14">
        <v>136565597</v>
      </c>
      <c r="J24" s="14">
        <f>表格1[[#This Row],[信用卡交易筆數]]/1000</f>
        <v>59.923999999999999</v>
      </c>
      <c r="K24" s="14">
        <f>表格1[[#This Row],[信用卡交易金額'[新臺幣']]]/1000</f>
        <v>136565.59700000001</v>
      </c>
      <c r="L24" s="14">
        <f>表格1[[#This Row],[信用卡交易金額'[新臺幣']]]/1000000</f>
        <v>136.565597</v>
      </c>
      <c r="M24" s="14" t="str" cm="1">
        <f t="array" ref="M24">_xlfn.TEXTJOIN("", TRUE, _xlfn.XLOOKUP(TRUE, VALUE(表格1[[#This Row],[年月]]) &lt;= VALUE($R$8:$R$12), $Q$8:$Q$12)) &amp; "年度"</f>
        <v>2021年度</v>
      </c>
    </row>
    <row r="25" spans="1:13" x14ac:dyDescent="0.3">
      <c r="A25" s="2">
        <v>202008</v>
      </c>
      <c r="B25" s="19">
        <f>DATE(表格1[[#This Row],[年]],表格1[[#This Row],[月]],1)</f>
        <v>44044</v>
      </c>
      <c r="C25" s="2" t="str">
        <f>LEFT(表格1[[#This Row],[年月]],4)</f>
        <v>2020</v>
      </c>
      <c r="D25" s="2" t="str">
        <f>RIGHT(表格1[[#This Row],[年月]],2)</f>
        <v>08</v>
      </c>
      <c r="E25" s="5">
        <v>10004000</v>
      </c>
      <c r="F25" s="2" t="str">
        <f>VLOOKUP(TEXT(表格1[[#This Row],[地區]],"00000000"),縣市代碼,2,0)</f>
        <v>新竹縣</v>
      </c>
      <c r="G25" s="2" t="s">
        <v>6</v>
      </c>
      <c r="H25" s="13">
        <v>111338</v>
      </c>
      <c r="I25" s="14">
        <v>408142507</v>
      </c>
      <c r="J25" s="14">
        <f>表格1[[#This Row],[信用卡交易筆數]]/1000</f>
        <v>111.33799999999999</v>
      </c>
      <c r="K25" s="14">
        <f>表格1[[#This Row],[信用卡交易金額'[新臺幣']]]/1000</f>
        <v>408142.50699999998</v>
      </c>
      <c r="L25" s="14">
        <f>表格1[[#This Row],[信用卡交易金額'[新臺幣']]]/1000000</f>
        <v>408.14250700000002</v>
      </c>
      <c r="M25" s="14" t="str" cm="1">
        <f t="array" ref="M25">_xlfn.TEXTJOIN("", TRUE, _xlfn.XLOOKUP(TRUE, VALUE(表格1[[#This Row],[年月]]) &lt;= VALUE($R$8:$R$12), $Q$8:$Q$12)) &amp; "年度"</f>
        <v>2021年度</v>
      </c>
    </row>
    <row r="26" spans="1:13" x14ac:dyDescent="0.3">
      <c r="A26" s="2">
        <v>202008</v>
      </c>
      <c r="B26" s="19">
        <f>DATE(表格1[[#This Row],[年]],表格1[[#This Row],[月]],1)</f>
        <v>44044</v>
      </c>
      <c r="C26" s="2" t="str">
        <f>LEFT(表格1[[#This Row],[年月]],4)</f>
        <v>2020</v>
      </c>
      <c r="D26" s="2" t="str">
        <f>RIGHT(表格1[[#This Row],[年月]],2)</f>
        <v>08</v>
      </c>
      <c r="E26" s="5">
        <v>10004000</v>
      </c>
      <c r="F26" s="2" t="str">
        <f>VLOOKUP(TEXT(表格1[[#This Row],[地區]],"00000000"),縣市代碼,2,0)</f>
        <v>新竹縣</v>
      </c>
      <c r="G26" s="2" t="s">
        <v>7</v>
      </c>
      <c r="H26" s="13">
        <v>539836</v>
      </c>
      <c r="I26" s="14">
        <v>412355441</v>
      </c>
      <c r="J26" s="14">
        <f>表格1[[#This Row],[信用卡交易筆數]]/1000</f>
        <v>539.83600000000001</v>
      </c>
      <c r="K26" s="14">
        <f>表格1[[#This Row],[信用卡交易金額'[新臺幣']]]/1000</f>
        <v>412355.44099999999</v>
      </c>
      <c r="L26" s="14">
        <f>表格1[[#This Row],[信用卡交易金額'[新臺幣']]]/1000000</f>
        <v>412.35544099999998</v>
      </c>
      <c r="M26" s="14" t="str" cm="1">
        <f t="array" ref="M26">_xlfn.TEXTJOIN("", TRUE, _xlfn.XLOOKUP(TRUE, VALUE(表格1[[#This Row],[年月]]) &lt;= VALUE($R$8:$R$12), $Q$8:$Q$12)) &amp; "年度"</f>
        <v>2021年度</v>
      </c>
    </row>
    <row r="27" spans="1:13" x14ac:dyDescent="0.3">
      <c r="A27" s="2">
        <v>202008</v>
      </c>
      <c r="B27" s="19">
        <f>DATE(表格1[[#This Row],[年]],表格1[[#This Row],[月]],1)</f>
        <v>44044</v>
      </c>
      <c r="C27" s="2" t="str">
        <f>LEFT(表格1[[#This Row],[年月]],4)</f>
        <v>2020</v>
      </c>
      <c r="D27" s="2" t="str">
        <f>RIGHT(表格1[[#This Row],[年月]],2)</f>
        <v>08</v>
      </c>
      <c r="E27" s="5">
        <v>10004000</v>
      </c>
      <c r="F27" s="2" t="str">
        <f>VLOOKUP(TEXT(表格1[[#This Row],[地區]],"00000000"),縣市代碼,2,0)</f>
        <v>新竹縣</v>
      </c>
      <c r="G27" s="2" t="s">
        <v>8</v>
      </c>
      <c r="H27" s="13">
        <v>347445</v>
      </c>
      <c r="I27" s="14">
        <v>601398438</v>
      </c>
      <c r="J27" s="14">
        <f>表格1[[#This Row],[信用卡交易筆數]]/1000</f>
        <v>347.44499999999999</v>
      </c>
      <c r="K27" s="14">
        <f>表格1[[#This Row],[信用卡交易金額'[新臺幣']]]/1000</f>
        <v>601398.43799999997</v>
      </c>
      <c r="L27" s="14">
        <f>表格1[[#This Row],[信用卡交易金額'[新臺幣']]]/1000000</f>
        <v>601.39843800000006</v>
      </c>
      <c r="M27" s="14" t="str" cm="1">
        <f t="array" ref="M27">_xlfn.TEXTJOIN("", TRUE, _xlfn.XLOOKUP(TRUE, VALUE(表格1[[#This Row],[年月]]) &lt;= VALUE($R$8:$R$12), $Q$8:$Q$12)) &amp; "年度"</f>
        <v>2021年度</v>
      </c>
    </row>
    <row r="28" spans="1:13" x14ac:dyDescent="0.3">
      <c r="A28" s="2">
        <v>202008</v>
      </c>
      <c r="B28" s="19">
        <f>DATE(表格1[[#This Row],[年]],表格1[[#This Row],[月]],1)</f>
        <v>44044</v>
      </c>
      <c r="C28" s="2" t="str">
        <f>LEFT(表格1[[#This Row],[年月]],4)</f>
        <v>2020</v>
      </c>
      <c r="D28" s="2" t="str">
        <f>RIGHT(表格1[[#This Row],[年月]],2)</f>
        <v>08</v>
      </c>
      <c r="E28" s="5">
        <v>10004000</v>
      </c>
      <c r="F28" s="2" t="str">
        <f>VLOOKUP(TEXT(表格1[[#This Row],[地區]],"00000000"),縣市代碼,2,0)</f>
        <v>新竹縣</v>
      </c>
      <c r="G28" s="2" t="s">
        <v>9</v>
      </c>
      <c r="H28" s="13">
        <v>255227</v>
      </c>
      <c r="I28" s="14">
        <v>585155570</v>
      </c>
      <c r="J28" s="14">
        <f>表格1[[#This Row],[信用卡交易筆數]]/1000</f>
        <v>255.227</v>
      </c>
      <c r="K28" s="14">
        <f>表格1[[#This Row],[信用卡交易金額'[新臺幣']]]/1000</f>
        <v>585155.56999999995</v>
      </c>
      <c r="L28" s="14">
        <f>表格1[[#This Row],[信用卡交易金額'[新臺幣']]]/1000000</f>
        <v>585.15557000000001</v>
      </c>
      <c r="M28" s="14" t="str" cm="1">
        <f t="array" ref="M28">_xlfn.TEXTJOIN("", TRUE, _xlfn.XLOOKUP(TRUE, VALUE(表格1[[#This Row],[年月]]) &lt;= VALUE($R$8:$R$12), $Q$8:$Q$12)) &amp; "年度"</f>
        <v>2021年度</v>
      </c>
    </row>
    <row r="29" spans="1:13" x14ac:dyDescent="0.3">
      <c r="A29" s="2">
        <v>202008</v>
      </c>
      <c r="B29" s="19">
        <f>DATE(表格1[[#This Row],[年]],表格1[[#This Row],[月]],1)</f>
        <v>44044</v>
      </c>
      <c r="C29" s="2" t="str">
        <f>LEFT(表格1[[#This Row],[年月]],4)</f>
        <v>2020</v>
      </c>
      <c r="D29" s="2" t="str">
        <f>RIGHT(表格1[[#This Row],[年月]],2)</f>
        <v>08</v>
      </c>
      <c r="E29" s="5">
        <v>10004000</v>
      </c>
      <c r="F29" s="2" t="str">
        <f>VLOOKUP(TEXT(表格1[[#This Row],[地區]],"00000000"),縣市代碼,2,0)</f>
        <v>新竹縣</v>
      </c>
      <c r="G29" s="2" t="s">
        <v>10</v>
      </c>
      <c r="H29" s="13">
        <v>1069023</v>
      </c>
      <c r="I29" s="14">
        <v>2433367130</v>
      </c>
      <c r="J29" s="14">
        <f>表格1[[#This Row],[信用卡交易筆數]]/1000</f>
        <v>1069.0229999999999</v>
      </c>
      <c r="K29" s="14">
        <f>表格1[[#This Row],[信用卡交易金額'[新臺幣']]]/1000</f>
        <v>2433367.13</v>
      </c>
      <c r="L29" s="14">
        <f>表格1[[#This Row],[信用卡交易金額'[新臺幣']]]/1000000</f>
        <v>2433.3671300000001</v>
      </c>
      <c r="M29" s="14" t="str" cm="1">
        <f t="array" ref="M29">_xlfn.TEXTJOIN("", TRUE, _xlfn.XLOOKUP(TRUE, VALUE(表格1[[#This Row],[年月]]) &lt;= VALUE($R$8:$R$12), $Q$8:$Q$12)) &amp; "年度"</f>
        <v>2021年度</v>
      </c>
    </row>
    <row r="30" spans="1:13" x14ac:dyDescent="0.3">
      <c r="A30" s="2">
        <v>202008</v>
      </c>
      <c r="B30" s="19">
        <f>DATE(表格1[[#This Row],[年]],表格1[[#This Row],[月]],1)</f>
        <v>44044</v>
      </c>
      <c r="C30" s="2" t="str">
        <f>LEFT(表格1[[#This Row],[年月]],4)</f>
        <v>2020</v>
      </c>
      <c r="D30" s="2" t="str">
        <f>RIGHT(表格1[[#This Row],[年月]],2)</f>
        <v>08</v>
      </c>
      <c r="E30" s="5">
        <v>10018000</v>
      </c>
      <c r="F30" s="2" t="str">
        <f>VLOOKUP(TEXT(表格1[[#This Row],[地區]],"00000000"),縣市代碼,2,0)</f>
        <v>新竹市</v>
      </c>
      <c r="G30" s="2" t="s">
        <v>4</v>
      </c>
      <c r="H30" s="13">
        <v>1194855</v>
      </c>
      <c r="I30" s="14">
        <v>962978943</v>
      </c>
      <c r="J30" s="14">
        <f>表格1[[#This Row],[信用卡交易筆數]]/1000</f>
        <v>1194.855</v>
      </c>
      <c r="K30" s="14">
        <f>表格1[[#This Row],[信用卡交易金額'[新臺幣']]]/1000</f>
        <v>962978.94299999997</v>
      </c>
      <c r="L30" s="14">
        <f>表格1[[#This Row],[信用卡交易金額'[新臺幣']]]/1000000</f>
        <v>962.97894299999996</v>
      </c>
      <c r="M30" s="14" t="str" cm="1">
        <f t="array" ref="M30">_xlfn.TEXTJOIN("", TRUE, _xlfn.XLOOKUP(TRUE, VALUE(表格1[[#This Row],[年月]]) &lt;= VALUE($R$8:$R$12), $Q$8:$Q$12)) &amp; "年度"</f>
        <v>2021年度</v>
      </c>
    </row>
    <row r="31" spans="1:13" x14ac:dyDescent="0.3">
      <c r="A31" s="2">
        <v>202008</v>
      </c>
      <c r="B31" s="19">
        <f>DATE(表格1[[#This Row],[年]],表格1[[#This Row],[月]],1)</f>
        <v>44044</v>
      </c>
      <c r="C31" s="2" t="str">
        <f>LEFT(表格1[[#This Row],[年月]],4)</f>
        <v>2020</v>
      </c>
      <c r="D31" s="2" t="str">
        <f>RIGHT(表格1[[#This Row],[年月]],2)</f>
        <v>08</v>
      </c>
      <c r="E31" s="5">
        <v>10018000</v>
      </c>
      <c r="F31" s="2" t="str">
        <f>VLOOKUP(TEXT(表格1[[#This Row],[地區]],"00000000"),縣市代碼,2,0)</f>
        <v>新竹市</v>
      </c>
      <c r="G31" s="2" t="s">
        <v>5</v>
      </c>
      <c r="H31" s="13">
        <v>55612</v>
      </c>
      <c r="I31" s="14">
        <v>132597535</v>
      </c>
      <c r="J31" s="14">
        <f>表格1[[#This Row],[信用卡交易筆數]]/1000</f>
        <v>55.612000000000002</v>
      </c>
      <c r="K31" s="14">
        <f>表格1[[#This Row],[信用卡交易金額'[新臺幣']]]/1000</f>
        <v>132597.535</v>
      </c>
      <c r="L31" s="14">
        <f>表格1[[#This Row],[信用卡交易金額'[新臺幣']]]/1000000</f>
        <v>132.59753499999999</v>
      </c>
      <c r="M31" s="14" t="str" cm="1">
        <f t="array" ref="M31">_xlfn.TEXTJOIN("", TRUE, _xlfn.XLOOKUP(TRUE, VALUE(表格1[[#This Row],[年月]]) &lt;= VALUE($R$8:$R$12), $Q$8:$Q$12)) &amp; "年度"</f>
        <v>2021年度</v>
      </c>
    </row>
    <row r="32" spans="1:13" x14ac:dyDescent="0.3">
      <c r="A32" s="2">
        <v>202008</v>
      </c>
      <c r="B32" s="19">
        <f>DATE(表格1[[#This Row],[年]],表格1[[#This Row],[月]],1)</f>
        <v>44044</v>
      </c>
      <c r="C32" s="2" t="str">
        <f>LEFT(表格1[[#This Row],[年月]],4)</f>
        <v>2020</v>
      </c>
      <c r="D32" s="2" t="str">
        <f>RIGHT(表格1[[#This Row],[年月]],2)</f>
        <v>08</v>
      </c>
      <c r="E32" s="5">
        <v>10018000</v>
      </c>
      <c r="F32" s="2" t="str">
        <f>VLOOKUP(TEXT(表格1[[#This Row],[地區]],"00000000"),縣市代碼,2,0)</f>
        <v>新竹市</v>
      </c>
      <c r="G32" s="2" t="s">
        <v>6</v>
      </c>
      <c r="H32" s="13">
        <v>109359</v>
      </c>
      <c r="I32" s="14">
        <v>397865055</v>
      </c>
      <c r="J32" s="14">
        <f>表格1[[#This Row],[信用卡交易筆數]]/1000</f>
        <v>109.35899999999999</v>
      </c>
      <c r="K32" s="14">
        <f>表格1[[#This Row],[信用卡交易金額'[新臺幣']]]/1000</f>
        <v>397865.05499999999</v>
      </c>
      <c r="L32" s="14">
        <f>表格1[[#This Row],[信用卡交易金額'[新臺幣']]]/1000000</f>
        <v>397.86505499999998</v>
      </c>
      <c r="M32" s="14" t="str" cm="1">
        <f t="array" ref="M32">_xlfn.TEXTJOIN("", TRUE, _xlfn.XLOOKUP(TRUE, VALUE(表格1[[#This Row],[年月]]) &lt;= VALUE($R$8:$R$12), $Q$8:$Q$12)) &amp; "年度"</f>
        <v>2021年度</v>
      </c>
    </row>
    <row r="33" spans="1:13" x14ac:dyDescent="0.3">
      <c r="A33" s="2">
        <v>202008</v>
      </c>
      <c r="B33" s="19">
        <f>DATE(表格1[[#This Row],[年]],表格1[[#This Row],[月]],1)</f>
        <v>44044</v>
      </c>
      <c r="C33" s="2" t="str">
        <f>LEFT(表格1[[#This Row],[年月]],4)</f>
        <v>2020</v>
      </c>
      <c r="D33" s="2" t="str">
        <f>RIGHT(表格1[[#This Row],[年月]],2)</f>
        <v>08</v>
      </c>
      <c r="E33" s="5">
        <v>10018000</v>
      </c>
      <c r="F33" s="2" t="str">
        <f>VLOOKUP(TEXT(表格1[[#This Row],[地區]],"00000000"),縣市代碼,2,0)</f>
        <v>新竹市</v>
      </c>
      <c r="G33" s="2" t="s">
        <v>7</v>
      </c>
      <c r="H33" s="13">
        <v>498168</v>
      </c>
      <c r="I33" s="14">
        <v>346059391</v>
      </c>
      <c r="J33" s="14">
        <f>表格1[[#This Row],[信用卡交易筆數]]/1000</f>
        <v>498.16800000000001</v>
      </c>
      <c r="K33" s="14">
        <f>表格1[[#This Row],[信用卡交易金額'[新臺幣']]]/1000</f>
        <v>346059.391</v>
      </c>
      <c r="L33" s="14">
        <f>表格1[[#This Row],[信用卡交易金額'[新臺幣']]]/1000000</f>
        <v>346.05939100000001</v>
      </c>
      <c r="M33" s="14" t="str" cm="1">
        <f t="array" ref="M33">_xlfn.TEXTJOIN("", TRUE, _xlfn.XLOOKUP(TRUE, VALUE(表格1[[#This Row],[年月]]) &lt;= VALUE($R$8:$R$12), $Q$8:$Q$12)) &amp; "年度"</f>
        <v>2021年度</v>
      </c>
    </row>
    <row r="34" spans="1:13" x14ac:dyDescent="0.3">
      <c r="A34" s="2">
        <v>202008</v>
      </c>
      <c r="B34" s="19">
        <f>DATE(表格1[[#This Row],[年]],表格1[[#This Row],[月]],1)</f>
        <v>44044</v>
      </c>
      <c r="C34" s="2" t="str">
        <f>LEFT(表格1[[#This Row],[年月]],4)</f>
        <v>2020</v>
      </c>
      <c r="D34" s="2" t="str">
        <f>RIGHT(表格1[[#This Row],[年月]],2)</f>
        <v>08</v>
      </c>
      <c r="E34" s="5">
        <v>10018000</v>
      </c>
      <c r="F34" s="2" t="str">
        <f>VLOOKUP(TEXT(表格1[[#This Row],[地區]],"00000000"),縣市代碼,2,0)</f>
        <v>新竹市</v>
      </c>
      <c r="G34" s="2" t="s">
        <v>8</v>
      </c>
      <c r="H34" s="13">
        <v>345556</v>
      </c>
      <c r="I34" s="14">
        <v>612223446</v>
      </c>
      <c r="J34" s="14">
        <f>表格1[[#This Row],[信用卡交易筆數]]/1000</f>
        <v>345.55599999999998</v>
      </c>
      <c r="K34" s="14">
        <f>表格1[[#This Row],[信用卡交易金額'[新臺幣']]]/1000</f>
        <v>612223.446</v>
      </c>
      <c r="L34" s="14">
        <f>表格1[[#This Row],[信用卡交易金額'[新臺幣']]]/1000000</f>
        <v>612.22344599999997</v>
      </c>
      <c r="M34" s="14" t="str" cm="1">
        <f t="array" ref="M34">_xlfn.TEXTJOIN("", TRUE, _xlfn.XLOOKUP(TRUE, VALUE(表格1[[#This Row],[年月]]) &lt;= VALUE($R$8:$R$12), $Q$8:$Q$12)) &amp; "年度"</f>
        <v>2021年度</v>
      </c>
    </row>
    <row r="35" spans="1:13" x14ac:dyDescent="0.3">
      <c r="A35" s="2">
        <v>202008</v>
      </c>
      <c r="B35" s="19">
        <f>DATE(表格1[[#This Row],[年]],表格1[[#This Row],[月]],1)</f>
        <v>44044</v>
      </c>
      <c r="C35" s="2" t="str">
        <f>LEFT(表格1[[#This Row],[年月]],4)</f>
        <v>2020</v>
      </c>
      <c r="D35" s="2" t="str">
        <f>RIGHT(表格1[[#This Row],[年月]],2)</f>
        <v>08</v>
      </c>
      <c r="E35" s="5">
        <v>10018000</v>
      </c>
      <c r="F35" s="2" t="str">
        <f>VLOOKUP(TEXT(表格1[[#This Row],[地區]],"00000000"),縣市代碼,2,0)</f>
        <v>新竹市</v>
      </c>
      <c r="G35" s="2" t="s">
        <v>9</v>
      </c>
      <c r="H35" s="13">
        <v>277626</v>
      </c>
      <c r="I35" s="14">
        <v>645191545</v>
      </c>
      <c r="J35" s="14">
        <f>表格1[[#This Row],[信用卡交易筆數]]/1000</f>
        <v>277.62599999999998</v>
      </c>
      <c r="K35" s="14">
        <f>表格1[[#This Row],[信用卡交易金額'[新臺幣']]]/1000</f>
        <v>645191.54500000004</v>
      </c>
      <c r="L35" s="14">
        <f>表格1[[#This Row],[信用卡交易金額'[新臺幣']]]/1000000</f>
        <v>645.19154500000002</v>
      </c>
      <c r="M35" s="14" t="str" cm="1">
        <f t="array" ref="M35">_xlfn.TEXTJOIN("", TRUE, _xlfn.XLOOKUP(TRUE, VALUE(表格1[[#This Row],[年月]]) &lt;= VALUE($R$8:$R$12), $Q$8:$Q$12)) &amp; "年度"</f>
        <v>2021年度</v>
      </c>
    </row>
    <row r="36" spans="1:13" x14ac:dyDescent="0.3">
      <c r="A36" s="2">
        <v>202008</v>
      </c>
      <c r="B36" s="19">
        <f>DATE(表格1[[#This Row],[年]],表格1[[#This Row],[月]],1)</f>
        <v>44044</v>
      </c>
      <c r="C36" s="2" t="str">
        <f>LEFT(表格1[[#This Row],[年月]],4)</f>
        <v>2020</v>
      </c>
      <c r="D36" s="2" t="str">
        <f>RIGHT(表格1[[#This Row],[年月]],2)</f>
        <v>08</v>
      </c>
      <c r="E36" s="5">
        <v>10018000</v>
      </c>
      <c r="F36" s="2" t="str">
        <f>VLOOKUP(TEXT(表格1[[#This Row],[地區]],"00000000"),縣市代碼,2,0)</f>
        <v>新竹市</v>
      </c>
      <c r="G36" s="2" t="s">
        <v>10</v>
      </c>
      <c r="H36" s="13">
        <v>1012478</v>
      </c>
      <c r="I36" s="14">
        <v>2478987498</v>
      </c>
      <c r="J36" s="14">
        <f>表格1[[#This Row],[信用卡交易筆數]]/1000</f>
        <v>1012.478</v>
      </c>
      <c r="K36" s="14">
        <f>表格1[[#This Row],[信用卡交易金額'[新臺幣']]]/1000</f>
        <v>2478987.4980000001</v>
      </c>
      <c r="L36" s="14">
        <f>表格1[[#This Row],[信用卡交易金額'[新臺幣']]]/1000000</f>
        <v>2478.987498</v>
      </c>
      <c r="M36" s="14" t="str" cm="1">
        <f t="array" ref="M36">_xlfn.TEXTJOIN("", TRUE, _xlfn.XLOOKUP(TRUE, VALUE(表格1[[#This Row],[年月]]) &lt;= VALUE($R$8:$R$12), $Q$8:$Q$12)) &amp; "年度"</f>
        <v>2021年度</v>
      </c>
    </row>
    <row r="37" spans="1:13" x14ac:dyDescent="0.3">
      <c r="A37" s="2">
        <v>202008</v>
      </c>
      <c r="B37" s="19">
        <f>DATE(表格1[[#This Row],[年]],表格1[[#This Row],[月]],1)</f>
        <v>44044</v>
      </c>
      <c r="C37" s="2" t="str">
        <f>LEFT(表格1[[#This Row],[年月]],4)</f>
        <v>2020</v>
      </c>
      <c r="D37" s="2" t="str">
        <f>RIGHT(表格1[[#This Row],[年月]],2)</f>
        <v>08</v>
      </c>
      <c r="E37" s="5">
        <v>10005000</v>
      </c>
      <c r="F37" s="2" t="str">
        <f>VLOOKUP(TEXT(表格1[[#This Row],[地區]],"00000000"),縣市代碼,2,0)</f>
        <v>苗栗縣</v>
      </c>
      <c r="G37" s="2" t="s">
        <v>4</v>
      </c>
      <c r="H37" s="13">
        <v>524376</v>
      </c>
      <c r="I37" s="14">
        <v>469727450</v>
      </c>
      <c r="J37" s="14">
        <f>表格1[[#This Row],[信用卡交易筆數]]/1000</f>
        <v>524.37599999999998</v>
      </c>
      <c r="K37" s="14">
        <f>表格1[[#This Row],[信用卡交易金額'[新臺幣']]]/1000</f>
        <v>469727.45</v>
      </c>
      <c r="L37" s="14">
        <f>表格1[[#This Row],[信用卡交易金額'[新臺幣']]]/1000000</f>
        <v>469.72744999999998</v>
      </c>
      <c r="M37" s="14" t="str" cm="1">
        <f t="array" ref="M37">_xlfn.TEXTJOIN("", TRUE, _xlfn.XLOOKUP(TRUE, VALUE(表格1[[#This Row],[年月]]) &lt;= VALUE($R$8:$R$12), $Q$8:$Q$12)) &amp; "年度"</f>
        <v>2021年度</v>
      </c>
    </row>
    <row r="38" spans="1:13" x14ac:dyDescent="0.3">
      <c r="A38" s="2">
        <v>202008</v>
      </c>
      <c r="B38" s="19">
        <f>DATE(表格1[[#This Row],[年]],表格1[[#This Row],[月]],1)</f>
        <v>44044</v>
      </c>
      <c r="C38" s="2" t="str">
        <f>LEFT(表格1[[#This Row],[年月]],4)</f>
        <v>2020</v>
      </c>
      <c r="D38" s="2" t="str">
        <f>RIGHT(表格1[[#This Row],[年月]],2)</f>
        <v>08</v>
      </c>
      <c r="E38" s="5">
        <v>10005000</v>
      </c>
      <c r="F38" s="2" t="str">
        <f>VLOOKUP(TEXT(表格1[[#This Row],[地區]],"00000000"),縣市代碼,2,0)</f>
        <v>苗栗縣</v>
      </c>
      <c r="G38" s="2" t="s">
        <v>5</v>
      </c>
      <c r="H38" s="13">
        <v>39322</v>
      </c>
      <c r="I38" s="14">
        <v>90197879</v>
      </c>
      <c r="J38" s="14">
        <f>表格1[[#This Row],[信用卡交易筆數]]/1000</f>
        <v>39.322000000000003</v>
      </c>
      <c r="K38" s="14">
        <f>表格1[[#This Row],[信用卡交易金額'[新臺幣']]]/1000</f>
        <v>90197.879000000001</v>
      </c>
      <c r="L38" s="14">
        <f>表格1[[#This Row],[信用卡交易金額'[新臺幣']]]/1000000</f>
        <v>90.197879</v>
      </c>
      <c r="M38" s="14" t="str" cm="1">
        <f t="array" ref="M38">_xlfn.TEXTJOIN("", TRUE, _xlfn.XLOOKUP(TRUE, VALUE(表格1[[#This Row],[年月]]) &lt;= VALUE($R$8:$R$12), $Q$8:$Q$12)) &amp; "年度"</f>
        <v>2021年度</v>
      </c>
    </row>
    <row r="39" spans="1:13" x14ac:dyDescent="0.3">
      <c r="A39" s="2">
        <v>202008</v>
      </c>
      <c r="B39" s="19">
        <f>DATE(表格1[[#This Row],[年]],表格1[[#This Row],[月]],1)</f>
        <v>44044</v>
      </c>
      <c r="C39" s="2" t="str">
        <f>LEFT(表格1[[#This Row],[年月]],4)</f>
        <v>2020</v>
      </c>
      <c r="D39" s="2" t="str">
        <f>RIGHT(表格1[[#This Row],[年月]],2)</f>
        <v>08</v>
      </c>
      <c r="E39" s="5">
        <v>10005000</v>
      </c>
      <c r="F39" s="2" t="str">
        <f>VLOOKUP(TEXT(表格1[[#This Row],[地區]],"00000000"),縣市代碼,2,0)</f>
        <v>苗栗縣</v>
      </c>
      <c r="G39" s="2" t="s">
        <v>6</v>
      </c>
      <c r="H39" s="13">
        <v>61232</v>
      </c>
      <c r="I39" s="14">
        <v>210263050</v>
      </c>
      <c r="J39" s="14">
        <f>表格1[[#This Row],[信用卡交易筆數]]/1000</f>
        <v>61.231999999999999</v>
      </c>
      <c r="K39" s="14">
        <f>表格1[[#This Row],[信用卡交易金額'[新臺幣']]]/1000</f>
        <v>210263.05</v>
      </c>
      <c r="L39" s="14">
        <f>表格1[[#This Row],[信用卡交易金額'[新臺幣']]]/1000000</f>
        <v>210.26304999999999</v>
      </c>
      <c r="M39" s="14" t="str" cm="1">
        <f t="array" ref="M39">_xlfn.TEXTJOIN("", TRUE, _xlfn.XLOOKUP(TRUE, VALUE(表格1[[#This Row],[年月]]) &lt;= VALUE($R$8:$R$12), $Q$8:$Q$12)) &amp; "年度"</f>
        <v>2021年度</v>
      </c>
    </row>
    <row r="40" spans="1:13" x14ac:dyDescent="0.3">
      <c r="A40" s="2">
        <v>202008</v>
      </c>
      <c r="B40" s="19">
        <f>DATE(表格1[[#This Row],[年]],表格1[[#This Row],[月]],1)</f>
        <v>44044</v>
      </c>
      <c r="C40" s="2" t="str">
        <f>LEFT(表格1[[#This Row],[年月]],4)</f>
        <v>2020</v>
      </c>
      <c r="D40" s="2" t="str">
        <f>RIGHT(表格1[[#This Row],[年月]],2)</f>
        <v>08</v>
      </c>
      <c r="E40" s="5">
        <v>10005000</v>
      </c>
      <c r="F40" s="2" t="str">
        <f>VLOOKUP(TEXT(表格1[[#This Row],[地區]],"00000000"),縣市代碼,2,0)</f>
        <v>苗栗縣</v>
      </c>
      <c r="G40" s="2" t="s">
        <v>7</v>
      </c>
      <c r="H40" s="13">
        <v>396664</v>
      </c>
      <c r="I40" s="14">
        <v>293234764</v>
      </c>
      <c r="J40" s="14">
        <f>表格1[[#This Row],[信用卡交易筆數]]/1000</f>
        <v>396.66399999999999</v>
      </c>
      <c r="K40" s="14">
        <f>表格1[[#This Row],[信用卡交易金額'[新臺幣']]]/1000</f>
        <v>293234.76400000002</v>
      </c>
      <c r="L40" s="14">
        <f>表格1[[#This Row],[信用卡交易金額'[新臺幣']]]/1000000</f>
        <v>293.23476399999998</v>
      </c>
      <c r="M40" s="14" t="str" cm="1">
        <f t="array" ref="M40">_xlfn.TEXTJOIN("", TRUE, _xlfn.XLOOKUP(TRUE, VALUE(表格1[[#This Row],[年月]]) &lt;= VALUE($R$8:$R$12), $Q$8:$Q$12)) &amp; "年度"</f>
        <v>2021年度</v>
      </c>
    </row>
    <row r="41" spans="1:13" x14ac:dyDescent="0.3">
      <c r="A41" s="2">
        <v>202008</v>
      </c>
      <c r="B41" s="19">
        <f>DATE(表格1[[#This Row],[年]],表格1[[#This Row],[月]],1)</f>
        <v>44044</v>
      </c>
      <c r="C41" s="2" t="str">
        <f>LEFT(表格1[[#This Row],[年月]],4)</f>
        <v>2020</v>
      </c>
      <c r="D41" s="2" t="str">
        <f>RIGHT(表格1[[#This Row],[年月]],2)</f>
        <v>08</v>
      </c>
      <c r="E41" s="5">
        <v>10005000</v>
      </c>
      <c r="F41" s="2" t="str">
        <f>VLOOKUP(TEXT(表格1[[#This Row],[地區]],"00000000"),縣市代碼,2,0)</f>
        <v>苗栗縣</v>
      </c>
      <c r="G41" s="2" t="s">
        <v>8</v>
      </c>
      <c r="H41" s="13">
        <v>208653</v>
      </c>
      <c r="I41" s="14">
        <v>324526026</v>
      </c>
      <c r="J41" s="14">
        <f>表格1[[#This Row],[信用卡交易筆數]]/1000</f>
        <v>208.65299999999999</v>
      </c>
      <c r="K41" s="14">
        <f>表格1[[#This Row],[信用卡交易金額'[新臺幣']]]/1000</f>
        <v>324526.02600000001</v>
      </c>
      <c r="L41" s="14">
        <f>表格1[[#This Row],[信用卡交易金額'[新臺幣']]]/1000000</f>
        <v>324.526026</v>
      </c>
      <c r="M41" s="14" t="str" cm="1">
        <f t="array" ref="M41">_xlfn.TEXTJOIN("", TRUE, _xlfn.XLOOKUP(TRUE, VALUE(表格1[[#This Row],[年月]]) &lt;= VALUE($R$8:$R$12), $Q$8:$Q$12)) &amp; "年度"</f>
        <v>2021年度</v>
      </c>
    </row>
    <row r="42" spans="1:13" x14ac:dyDescent="0.3">
      <c r="A42" s="2">
        <v>202008</v>
      </c>
      <c r="B42" s="19">
        <f>DATE(表格1[[#This Row],[年]],表格1[[#This Row],[月]],1)</f>
        <v>44044</v>
      </c>
      <c r="C42" s="2" t="str">
        <f>LEFT(表格1[[#This Row],[年月]],4)</f>
        <v>2020</v>
      </c>
      <c r="D42" s="2" t="str">
        <f>RIGHT(表格1[[#This Row],[年月]],2)</f>
        <v>08</v>
      </c>
      <c r="E42" s="5">
        <v>10005000</v>
      </c>
      <c r="F42" s="2" t="str">
        <f>VLOOKUP(TEXT(表格1[[#This Row],[地區]],"00000000"),縣市代碼,2,0)</f>
        <v>苗栗縣</v>
      </c>
      <c r="G42" s="2" t="s">
        <v>9</v>
      </c>
      <c r="H42" s="13">
        <v>136414</v>
      </c>
      <c r="I42" s="14">
        <v>330790124</v>
      </c>
      <c r="J42" s="14">
        <f>表格1[[#This Row],[信用卡交易筆數]]/1000</f>
        <v>136.41399999999999</v>
      </c>
      <c r="K42" s="14">
        <f>表格1[[#This Row],[信用卡交易金額'[新臺幣']]]/1000</f>
        <v>330790.12400000001</v>
      </c>
      <c r="L42" s="14">
        <f>表格1[[#This Row],[信用卡交易金額'[新臺幣']]]/1000000</f>
        <v>330.79012399999999</v>
      </c>
      <c r="M42" s="14" t="str" cm="1">
        <f t="array" ref="M42">_xlfn.TEXTJOIN("", TRUE, _xlfn.XLOOKUP(TRUE, VALUE(表格1[[#This Row],[年月]]) &lt;= VALUE($R$8:$R$12), $Q$8:$Q$12)) &amp; "年度"</f>
        <v>2021年度</v>
      </c>
    </row>
    <row r="43" spans="1:13" x14ac:dyDescent="0.3">
      <c r="A43" s="2">
        <v>202008</v>
      </c>
      <c r="B43" s="19">
        <f>DATE(表格1[[#This Row],[年]],表格1[[#This Row],[月]],1)</f>
        <v>44044</v>
      </c>
      <c r="C43" s="2" t="str">
        <f>LEFT(表格1[[#This Row],[年月]],4)</f>
        <v>2020</v>
      </c>
      <c r="D43" s="2" t="str">
        <f>RIGHT(表格1[[#This Row],[年月]],2)</f>
        <v>08</v>
      </c>
      <c r="E43" s="5">
        <v>10005000</v>
      </c>
      <c r="F43" s="2" t="str">
        <f>VLOOKUP(TEXT(表格1[[#This Row],[地區]],"00000000"),縣市代碼,2,0)</f>
        <v>苗栗縣</v>
      </c>
      <c r="G43" s="2" t="s">
        <v>10</v>
      </c>
      <c r="H43" s="13">
        <v>644216</v>
      </c>
      <c r="I43" s="14">
        <v>1435202483</v>
      </c>
      <c r="J43" s="14">
        <f>表格1[[#This Row],[信用卡交易筆數]]/1000</f>
        <v>644.21600000000001</v>
      </c>
      <c r="K43" s="14">
        <f>表格1[[#This Row],[信用卡交易金額'[新臺幣']]]/1000</f>
        <v>1435202.483</v>
      </c>
      <c r="L43" s="14">
        <f>表格1[[#This Row],[信用卡交易金額'[新臺幣']]]/1000000</f>
        <v>1435.202483</v>
      </c>
      <c r="M43" s="14" t="str" cm="1">
        <f t="array" ref="M43">_xlfn.TEXTJOIN("", TRUE, _xlfn.XLOOKUP(TRUE, VALUE(表格1[[#This Row],[年月]]) &lt;= VALUE($R$8:$R$12), $Q$8:$Q$12)) &amp; "年度"</f>
        <v>2021年度</v>
      </c>
    </row>
    <row r="44" spans="1:13" x14ac:dyDescent="0.3">
      <c r="A44" s="2">
        <v>202008</v>
      </c>
      <c r="B44" s="19">
        <f>DATE(表格1[[#This Row],[年]],表格1[[#This Row],[月]],1)</f>
        <v>44044</v>
      </c>
      <c r="C44" s="2" t="str">
        <f>LEFT(表格1[[#This Row],[年月]],4)</f>
        <v>2020</v>
      </c>
      <c r="D44" s="2" t="str">
        <f>RIGHT(表格1[[#This Row],[年月]],2)</f>
        <v>08</v>
      </c>
      <c r="E44" s="5">
        <v>66000000</v>
      </c>
      <c r="F44" s="2" t="str">
        <f>VLOOKUP(TEXT(表格1[[#This Row],[地區]],"00000000"),縣市代碼,2,0)</f>
        <v>臺中市</v>
      </c>
      <c r="G44" s="2" t="s">
        <v>4</v>
      </c>
      <c r="H44" s="13">
        <v>4880449</v>
      </c>
      <c r="I44" s="14">
        <v>4293166080</v>
      </c>
      <c r="J44" s="14">
        <f>表格1[[#This Row],[信用卡交易筆數]]/1000</f>
        <v>4880.4489999999996</v>
      </c>
      <c r="K44" s="14">
        <f>表格1[[#This Row],[信用卡交易金額'[新臺幣']]]/1000</f>
        <v>4293166.08</v>
      </c>
      <c r="L44" s="14">
        <f>表格1[[#This Row],[信用卡交易金額'[新臺幣']]]/1000000</f>
        <v>4293.16608</v>
      </c>
      <c r="M44" s="14" t="str" cm="1">
        <f t="array" ref="M44">_xlfn.TEXTJOIN("", TRUE, _xlfn.XLOOKUP(TRUE, VALUE(表格1[[#This Row],[年月]]) &lt;= VALUE($R$8:$R$12), $Q$8:$Q$12)) &amp; "年度"</f>
        <v>2021年度</v>
      </c>
    </row>
    <row r="45" spans="1:13" x14ac:dyDescent="0.3">
      <c r="A45" s="2">
        <v>202008</v>
      </c>
      <c r="B45" s="19">
        <f>DATE(表格1[[#This Row],[年]],表格1[[#This Row],[月]],1)</f>
        <v>44044</v>
      </c>
      <c r="C45" s="2" t="str">
        <f>LEFT(表格1[[#This Row],[年月]],4)</f>
        <v>2020</v>
      </c>
      <c r="D45" s="2" t="str">
        <f>RIGHT(表格1[[#This Row],[年月]],2)</f>
        <v>08</v>
      </c>
      <c r="E45" s="5">
        <v>66000000</v>
      </c>
      <c r="F45" s="2" t="str">
        <f>VLOOKUP(TEXT(表格1[[#This Row],[地區]],"00000000"),縣市代碼,2,0)</f>
        <v>臺中市</v>
      </c>
      <c r="G45" s="2" t="s">
        <v>5</v>
      </c>
      <c r="H45" s="13">
        <v>319629</v>
      </c>
      <c r="I45" s="14">
        <v>741484192</v>
      </c>
      <c r="J45" s="14">
        <f>表格1[[#This Row],[信用卡交易筆數]]/1000</f>
        <v>319.62900000000002</v>
      </c>
      <c r="K45" s="14">
        <f>表格1[[#This Row],[信用卡交易金額'[新臺幣']]]/1000</f>
        <v>741484.19200000004</v>
      </c>
      <c r="L45" s="14">
        <f>表格1[[#This Row],[信用卡交易金額'[新臺幣']]]/1000000</f>
        <v>741.48419200000001</v>
      </c>
      <c r="M45" s="14" t="str" cm="1">
        <f t="array" ref="M45">_xlfn.TEXTJOIN("", TRUE, _xlfn.XLOOKUP(TRUE, VALUE(表格1[[#This Row],[年月]]) &lt;= VALUE($R$8:$R$12), $Q$8:$Q$12)) &amp; "年度"</f>
        <v>2021年度</v>
      </c>
    </row>
    <row r="46" spans="1:13" x14ac:dyDescent="0.3">
      <c r="A46" s="2">
        <v>202008</v>
      </c>
      <c r="B46" s="19">
        <f>DATE(表格1[[#This Row],[年]],表格1[[#This Row],[月]],1)</f>
        <v>44044</v>
      </c>
      <c r="C46" s="2" t="str">
        <f>LEFT(表格1[[#This Row],[年月]],4)</f>
        <v>2020</v>
      </c>
      <c r="D46" s="2" t="str">
        <f>RIGHT(表格1[[#This Row],[年月]],2)</f>
        <v>08</v>
      </c>
      <c r="E46" s="5">
        <v>66000000</v>
      </c>
      <c r="F46" s="2" t="str">
        <f>VLOOKUP(TEXT(表格1[[#This Row],[地區]],"00000000"),縣市代碼,2,0)</f>
        <v>臺中市</v>
      </c>
      <c r="G46" s="2" t="s">
        <v>6</v>
      </c>
      <c r="H46" s="13">
        <v>503026</v>
      </c>
      <c r="I46" s="14">
        <v>1744270598</v>
      </c>
      <c r="J46" s="14">
        <f>表格1[[#This Row],[信用卡交易筆數]]/1000</f>
        <v>503.02600000000001</v>
      </c>
      <c r="K46" s="14">
        <f>表格1[[#This Row],[信用卡交易金額'[新臺幣']]]/1000</f>
        <v>1744270.598</v>
      </c>
      <c r="L46" s="14">
        <f>表格1[[#This Row],[信用卡交易金額'[新臺幣']]]/1000000</f>
        <v>1744.2705980000001</v>
      </c>
      <c r="M46" s="14" t="str" cm="1">
        <f t="array" ref="M46">_xlfn.TEXTJOIN("", TRUE, _xlfn.XLOOKUP(TRUE, VALUE(表格1[[#This Row],[年月]]) &lt;= VALUE($R$8:$R$12), $Q$8:$Q$12)) &amp; "年度"</f>
        <v>2021年度</v>
      </c>
    </row>
    <row r="47" spans="1:13" x14ac:dyDescent="0.3">
      <c r="A47" s="2">
        <v>202008</v>
      </c>
      <c r="B47" s="19">
        <f>DATE(表格1[[#This Row],[年]],表格1[[#This Row],[月]],1)</f>
        <v>44044</v>
      </c>
      <c r="C47" s="2" t="str">
        <f>LEFT(表格1[[#This Row],[年月]],4)</f>
        <v>2020</v>
      </c>
      <c r="D47" s="2" t="str">
        <f>RIGHT(表格1[[#This Row],[年月]],2)</f>
        <v>08</v>
      </c>
      <c r="E47" s="5">
        <v>66000000</v>
      </c>
      <c r="F47" s="2" t="str">
        <f>VLOOKUP(TEXT(表格1[[#This Row],[地區]],"00000000"),縣市代碼,2,0)</f>
        <v>臺中市</v>
      </c>
      <c r="G47" s="2" t="s">
        <v>7</v>
      </c>
      <c r="H47" s="13">
        <v>2552348</v>
      </c>
      <c r="I47" s="14">
        <v>1961734913</v>
      </c>
      <c r="J47" s="14">
        <f>表格1[[#This Row],[信用卡交易筆數]]/1000</f>
        <v>2552.348</v>
      </c>
      <c r="K47" s="14">
        <f>表格1[[#This Row],[信用卡交易金額'[新臺幣']]]/1000</f>
        <v>1961734.9129999999</v>
      </c>
      <c r="L47" s="14">
        <f>表格1[[#This Row],[信用卡交易金額'[新臺幣']]]/1000000</f>
        <v>1961.734913</v>
      </c>
      <c r="M47" s="14" t="str" cm="1">
        <f t="array" ref="M47">_xlfn.TEXTJOIN("", TRUE, _xlfn.XLOOKUP(TRUE, VALUE(表格1[[#This Row],[年月]]) &lt;= VALUE($R$8:$R$12), $Q$8:$Q$12)) &amp; "年度"</f>
        <v>2021年度</v>
      </c>
    </row>
    <row r="48" spans="1:13" x14ac:dyDescent="0.3">
      <c r="A48" s="2">
        <v>202008</v>
      </c>
      <c r="B48" s="19">
        <f>DATE(表格1[[#This Row],[年]],表格1[[#This Row],[月]],1)</f>
        <v>44044</v>
      </c>
      <c r="C48" s="2" t="str">
        <f>LEFT(表格1[[#This Row],[年月]],4)</f>
        <v>2020</v>
      </c>
      <c r="D48" s="2" t="str">
        <f>RIGHT(表格1[[#This Row],[年月]],2)</f>
        <v>08</v>
      </c>
      <c r="E48" s="5">
        <v>66000000</v>
      </c>
      <c r="F48" s="2" t="str">
        <f>VLOOKUP(TEXT(表格1[[#This Row],[地區]],"00000000"),縣市代碼,2,0)</f>
        <v>臺中市</v>
      </c>
      <c r="G48" s="2" t="s">
        <v>8</v>
      </c>
      <c r="H48" s="13">
        <v>1635165</v>
      </c>
      <c r="I48" s="14">
        <v>3344242753</v>
      </c>
      <c r="J48" s="14">
        <f>表格1[[#This Row],[信用卡交易筆數]]/1000</f>
        <v>1635.165</v>
      </c>
      <c r="K48" s="14">
        <f>表格1[[#This Row],[信用卡交易金額'[新臺幣']]]/1000</f>
        <v>3344242.753</v>
      </c>
      <c r="L48" s="14">
        <f>表格1[[#This Row],[信用卡交易金額'[新臺幣']]]/1000000</f>
        <v>3344.242753</v>
      </c>
      <c r="M48" s="14" t="str" cm="1">
        <f t="array" ref="M48">_xlfn.TEXTJOIN("", TRUE, _xlfn.XLOOKUP(TRUE, VALUE(表格1[[#This Row],[年月]]) &lt;= VALUE($R$8:$R$12), $Q$8:$Q$12)) &amp; "年度"</f>
        <v>2021年度</v>
      </c>
    </row>
    <row r="49" spans="1:13" x14ac:dyDescent="0.3">
      <c r="A49" s="2">
        <v>202008</v>
      </c>
      <c r="B49" s="19">
        <f>DATE(表格1[[#This Row],[年]],表格1[[#This Row],[月]],1)</f>
        <v>44044</v>
      </c>
      <c r="C49" s="2" t="str">
        <f>LEFT(表格1[[#This Row],[年月]],4)</f>
        <v>2020</v>
      </c>
      <c r="D49" s="2" t="str">
        <f>RIGHT(表格1[[#This Row],[年月]],2)</f>
        <v>08</v>
      </c>
      <c r="E49" s="5">
        <v>66000000</v>
      </c>
      <c r="F49" s="2" t="str">
        <f>VLOOKUP(TEXT(表格1[[#This Row],[地區]],"00000000"),縣市代碼,2,0)</f>
        <v>臺中市</v>
      </c>
      <c r="G49" s="2" t="s">
        <v>9</v>
      </c>
      <c r="H49" s="13">
        <v>1149046</v>
      </c>
      <c r="I49" s="14">
        <v>2815618583</v>
      </c>
      <c r="J49" s="14">
        <f>表格1[[#This Row],[信用卡交易筆數]]/1000</f>
        <v>1149.046</v>
      </c>
      <c r="K49" s="14">
        <f>表格1[[#This Row],[信用卡交易金額'[新臺幣']]]/1000</f>
        <v>2815618.5830000001</v>
      </c>
      <c r="L49" s="14">
        <f>表格1[[#This Row],[信用卡交易金額'[新臺幣']]]/1000000</f>
        <v>2815.6185829999999</v>
      </c>
      <c r="M49" s="14" t="str" cm="1">
        <f t="array" ref="M49">_xlfn.TEXTJOIN("", TRUE, _xlfn.XLOOKUP(TRUE, VALUE(表格1[[#This Row],[年月]]) &lt;= VALUE($R$8:$R$12), $Q$8:$Q$12)) &amp; "年度"</f>
        <v>2021年度</v>
      </c>
    </row>
    <row r="50" spans="1:13" x14ac:dyDescent="0.3">
      <c r="A50" s="2">
        <v>202008</v>
      </c>
      <c r="B50" s="19">
        <f>DATE(表格1[[#This Row],[年]],表格1[[#This Row],[月]],1)</f>
        <v>44044</v>
      </c>
      <c r="C50" s="2" t="str">
        <f>LEFT(表格1[[#This Row],[年月]],4)</f>
        <v>2020</v>
      </c>
      <c r="D50" s="2" t="str">
        <f>RIGHT(表格1[[#This Row],[年月]],2)</f>
        <v>08</v>
      </c>
      <c r="E50" s="5">
        <v>66000000</v>
      </c>
      <c r="F50" s="2" t="str">
        <f>VLOOKUP(TEXT(表格1[[#This Row],[地區]],"00000000"),縣市代碼,2,0)</f>
        <v>臺中市</v>
      </c>
      <c r="G50" s="2" t="s">
        <v>10</v>
      </c>
      <c r="H50" s="13">
        <v>4327109</v>
      </c>
      <c r="I50" s="14">
        <v>11902888307</v>
      </c>
      <c r="J50" s="14">
        <f>表格1[[#This Row],[信用卡交易筆數]]/1000</f>
        <v>4327.1090000000004</v>
      </c>
      <c r="K50" s="14">
        <f>表格1[[#This Row],[信用卡交易金額'[新臺幣']]]/1000</f>
        <v>11902888.307</v>
      </c>
      <c r="L50" s="14">
        <f>表格1[[#This Row],[信用卡交易金額'[新臺幣']]]/1000000</f>
        <v>11902.888306999999</v>
      </c>
      <c r="M50" s="14" t="str" cm="1">
        <f t="array" ref="M50">_xlfn.TEXTJOIN("", TRUE, _xlfn.XLOOKUP(TRUE, VALUE(表格1[[#This Row],[年月]]) &lt;= VALUE($R$8:$R$12), $Q$8:$Q$12)) &amp; "年度"</f>
        <v>2021年度</v>
      </c>
    </row>
    <row r="51" spans="1:13" x14ac:dyDescent="0.3">
      <c r="A51" s="2">
        <v>202008</v>
      </c>
      <c r="B51" s="19">
        <f>DATE(表格1[[#This Row],[年]],表格1[[#This Row],[月]],1)</f>
        <v>44044</v>
      </c>
      <c r="C51" s="2" t="str">
        <f>LEFT(表格1[[#This Row],[年月]],4)</f>
        <v>2020</v>
      </c>
      <c r="D51" s="2" t="str">
        <f>RIGHT(表格1[[#This Row],[年月]],2)</f>
        <v>08</v>
      </c>
      <c r="E51" s="5">
        <v>10007000</v>
      </c>
      <c r="F51" s="2" t="str">
        <f>VLOOKUP(TEXT(表格1[[#This Row],[地區]],"00000000"),縣市代碼,2,0)</f>
        <v>彰化縣</v>
      </c>
      <c r="G51" s="2" t="s">
        <v>4</v>
      </c>
      <c r="H51" s="13">
        <v>1048977</v>
      </c>
      <c r="I51" s="14">
        <v>950856589</v>
      </c>
      <c r="J51" s="14">
        <f>表格1[[#This Row],[信用卡交易筆數]]/1000</f>
        <v>1048.9770000000001</v>
      </c>
      <c r="K51" s="14">
        <f>表格1[[#This Row],[信用卡交易金額'[新臺幣']]]/1000</f>
        <v>950856.58900000004</v>
      </c>
      <c r="L51" s="14">
        <f>表格1[[#This Row],[信用卡交易金額'[新臺幣']]]/1000000</f>
        <v>950.85658899999999</v>
      </c>
      <c r="M51" s="14" t="str" cm="1">
        <f t="array" ref="M51">_xlfn.TEXTJOIN("", TRUE, _xlfn.XLOOKUP(TRUE, VALUE(表格1[[#This Row],[年月]]) &lt;= VALUE($R$8:$R$12), $Q$8:$Q$12)) &amp; "年度"</f>
        <v>2021年度</v>
      </c>
    </row>
    <row r="52" spans="1:13" x14ac:dyDescent="0.3">
      <c r="A52" s="2">
        <v>202008</v>
      </c>
      <c r="B52" s="19">
        <f>DATE(表格1[[#This Row],[年]],表格1[[#This Row],[月]],1)</f>
        <v>44044</v>
      </c>
      <c r="C52" s="2" t="str">
        <f>LEFT(表格1[[#This Row],[年月]],4)</f>
        <v>2020</v>
      </c>
      <c r="D52" s="2" t="str">
        <f>RIGHT(表格1[[#This Row],[年月]],2)</f>
        <v>08</v>
      </c>
      <c r="E52" s="5">
        <v>10007000</v>
      </c>
      <c r="F52" s="2" t="str">
        <f>VLOOKUP(TEXT(表格1[[#This Row],[地區]],"00000000"),縣市代碼,2,0)</f>
        <v>彰化縣</v>
      </c>
      <c r="G52" s="2" t="s">
        <v>5</v>
      </c>
      <c r="H52" s="13">
        <v>99907</v>
      </c>
      <c r="I52" s="14">
        <v>234507071</v>
      </c>
      <c r="J52" s="14">
        <f>表格1[[#This Row],[信用卡交易筆數]]/1000</f>
        <v>99.906999999999996</v>
      </c>
      <c r="K52" s="14">
        <f>表格1[[#This Row],[信用卡交易金額'[新臺幣']]]/1000</f>
        <v>234507.071</v>
      </c>
      <c r="L52" s="14">
        <f>表格1[[#This Row],[信用卡交易金額'[新臺幣']]]/1000000</f>
        <v>234.507071</v>
      </c>
      <c r="M52" s="14" t="str" cm="1">
        <f t="array" ref="M52">_xlfn.TEXTJOIN("", TRUE, _xlfn.XLOOKUP(TRUE, VALUE(表格1[[#This Row],[年月]]) &lt;= VALUE($R$8:$R$12), $Q$8:$Q$12)) &amp; "年度"</f>
        <v>2021年度</v>
      </c>
    </row>
    <row r="53" spans="1:13" x14ac:dyDescent="0.3">
      <c r="A53" s="2">
        <v>202008</v>
      </c>
      <c r="B53" s="19">
        <f>DATE(表格1[[#This Row],[年]],表格1[[#This Row],[月]],1)</f>
        <v>44044</v>
      </c>
      <c r="C53" s="2" t="str">
        <f>LEFT(表格1[[#This Row],[年月]],4)</f>
        <v>2020</v>
      </c>
      <c r="D53" s="2" t="str">
        <f>RIGHT(表格1[[#This Row],[年月]],2)</f>
        <v>08</v>
      </c>
      <c r="E53" s="5">
        <v>10007000</v>
      </c>
      <c r="F53" s="2" t="str">
        <f>VLOOKUP(TEXT(表格1[[#This Row],[地區]],"00000000"),縣市代碼,2,0)</f>
        <v>彰化縣</v>
      </c>
      <c r="G53" s="2" t="s">
        <v>6</v>
      </c>
      <c r="H53" s="13">
        <v>126764</v>
      </c>
      <c r="I53" s="14">
        <v>437869478</v>
      </c>
      <c r="J53" s="14">
        <f>表格1[[#This Row],[信用卡交易筆數]]/1000</f>
        <v>126.764</v>
      </c>
      <c r="K53" s="14">
        <f>表格1[[#This Row],[信用卡交易金額'[新臺幣']]]/1000</f>
        <v>437869.478</v>
      </c>
      <c r="L53" s="14">
        <f>表格1[[#This Row],[信用卡交易金額'[新臺幣']]]/1000000</f>
        <v>437.86947800000002</v>
      </c>
      <c r="M53" s="14" t="str" cm="1">
        <f t="array" ref="M53">_xlfn.TEXTJOIN("", TRUE, _xlfn.XLOOKUP(TRUE, VALUE(表格1[[#This Row],[年月]]) &lt;= VALUE($R$8:$R$12), $Q$8:$Q$12)) &amp; "年度"</f>
        <v>2021年度</v>
      </c>
    </row>
    <row r="54" spans="1:13" x14ac:dyDescent="0.3">
      <c r="A54" s="2">
        <v>202008</v>
      </c>
      <c r="B54" s="19">
        <f>DATE(表格1[[#This Row],[年]],表格1[[#This Row],[月]],1)</f>
        <v>44044</v>
      </c>
      <c r="C54" s="2" t="str">
        <f>LEFT(表格1[[#This Row],[年月]],4)</f>
        <v>2020</v>
      </c>
      <c r="D54" s="2" t="str">
        <f>RIGHT(表格1[[#This Row],[年月]],2)</f>
        <v>08</v>
      </c>
      <c r="E54" s="5">
        <v>10007000</v>
      </c>
      <c r="F54" s="2" t="str">
        <f>VLOOKUP(TEXT(表格1[[#This Row],[地區]],"00000000"),縣市代碼,2,0)</f>
        <v>彰化縣</v>
      </c>
      <c r="G54" s="2" t="s">
        <v>7</v>
      </c>
      <c r="H54" s="13">
        <v>813037</v>
      </c>
      <c r="I54" s="14">
        <v>644791718</v>
      </c>
      <c r="J54" s="14">
        <f>表格1[[#This Row],[信用卡交易筆數]]/1000</f>
        <v>813.03700000000003</v>
      </c>
      <c r="K54" s="14">
        <f>表格1[[#This Row],[信用卡交易金額'[新臺幣']]]/1000</f>
        <v>644791.71799999999</v>
      </c>
      <c r="L54" s="14">
        <f>表格1[[#This Row],[信用卡交易金額'[新臺幣']]]/1000000</f>
        <v>644.79171799999995</v>
      </c>
      <c r="M54" s="14" t="str" cm="1">
        <f t="array" ref="M54">_xlfn.TEXTJOIN("", TRUE, _xlfn.XLOOKUP(TRUE, VALUE(表格1[[#This Row],[年月]]) &lt;= VALUE($R$8:$R$12), $Q$8:$Q$12)) &amp; "年度"</f>
        <v>2021年度</v>
      </c>
    </row>
    <row r="55" spans="1:13" x14ac:dyDescent="0.3">
      <c r="A55" s="2">
        <v>202008</v>
      </c>
      <c r="B55" s="19">
        <f>DATE(表格1[[#This Row],[年]],表格1[[#This Row],[月]],1)</f>
        <v>44044</v>
      </c>
      <c r="C55" s="2" t="str">
        <f>LEFT(表格1[[#This Row],[年月]],4)</f>
        <v>2020</v>
      </c>
      <c r="D55" s="2" t="str">
        <f>RIGHT(表格1[[#This Row],[年月]],2)</f>
        <v>08</v>
      </c>
      <c r="E55" s="5">
        <v>10007000</v>
      </c>
      <c r="F55" s="2" t="str">
        <f>VLOOKUP(TEXT(表格1[[#This Row],[地區]],"00000000"),縣市代碼,2,0)</f>
        <v>彰化縣</v>
      </c>
      <c r="G55" s="2" t="s">
        <v>8</v>
      </c>
      <c r="H55" s="13">
        <v>412289</v>
      </c>
      <c r="I55" s="14">
        <v>759883833</v>
      </c>
      <c r="J55" s="14">
        <f>表格1[[#This Row],[信用卡交易筆數]]/1000</f>
        <v>412.28899999999999</v>
      </c>
      <c r="K55" s="14">
        <f>表格1[[#This Row],[信用卡交易金額'[新臺幣']]]/1000</f>
        <v>759883.83299999998</v>
      </c>
      <c r="L55" s="14">
        <f>表格1[[#This Row],[信用卡交易金額'[新臺幣']]]/1000000</f>
        <v>759.88383299999998</v>
      </c>
      <c r="M55" s="14" t="str" cm="1">
        <f t="array" ref="M55">_xlfn.TEXTJOIN("", TRUE, _xlfn.XLOOKUP(TRUE, VALUE(表格1[[#This Row],[年月]]) &lt;= VALUE($R$8:$R$12), $Q$8:$Q$12)) &amp; "年度"</f>
        <v>2021年度</v>
      </c>
    </row>
    <row r="56" spans="1:13" x14ac:dyDescent="0.3">
      <c r="A56" s="2">
        <v>202008</v>
      </c>
      <c r="B56" s="19">
        <f>DATE(表格1[[#This Row],[年]],表格1[[#This Row],[月]],1)</f>
        <v>44044</v>
      </c>
      <c r="C56" s="2" t="str">
        <f>LEFT(表格1[[#This Row],[年月]],4)</f>
        <v>2020</v>
      </c>
      <c r="D56" s="2" t="str">
        <f>RIGHT(表格1[[#This Row],[年月]],2)</f>
        <v>08</v>
      </c>
      <c r="E56" s="5">
        <v>10007000</v>
      </c>
      <c r="F56" s="2" t="str">
        <f>VLOOKUP(TEXT(表格1[[#This Row],[地區]],"00000000"),縣市代碼,2,0)</f>
        <v>彰化縣</v>
      </c>
      <c r="G56" s="2" t="s">
        <v>9</v>
      </c>
      <c r="H56" s="13">
        <v>254416</v>
      </c>
      <c r="I56" s="14">
        <v>603530625</v>
      </c>
      <c r="J56" s="14">
        <f>表格1[[#This Row],[信用卡交易筆數]]/1000</f>
        <v>254.416</v>
      </c>
      <c r="K56" s="14">
        <f>表格1[[#This Row],[信用卡交易金額'[新臺幣']]]/1000</f>
        <v>603530.625</v>
      </c>
      <c r="L56" s="14">
        <f>表格1[[#This Row],[信用卡交易金額'[新臺幣']]]/1000000</f>
        <v>603.53062499999999</v>
      </c>
      <c r="M56" s="14" t="str" cm="1">
        <f t="array" ref="M56">_xlfn.TEXTJOIN("", TRUE, _xlfn.XLOOKUP(TRUE, VALUE(表格1[[#This Row],[年月]]) &lt;= VALUE($R$8:$R$12), $Q$8:$Q$12)) &amp; "年度"</f>
        <v>2021年度</v>
      </c>
    </row>
    <row r="57" spans="1:13" x14ac:dyDescent="0.3">
      <c r="A57" s="2">
        <v>202008</v>
      </c>
      <c r="B57" s="19">
        <f>DATE(表格1[[#This Row],[年]],表格1[[#This Row],[月]],1)</f>
        <v>44044</v>
      </c>
      <c r="C57" s="2" t="str">
        <f>LEFT(表格1[[#This Row],[年月]],4)</f>
        <v>2020</v>
      </c>
      <c r="D57" s="2" t="str">
        <f>RIGHT(表格1[[#This Row],[年月]],2)</f>
        <v>08</v>
      </c>
      <c r="E57" s="5">
        <v>10007000</v>
      </c>
      <c r="F57" s="2" t="str">
        <f>VLOOKUP(TEXT(表格1[[#This Row],[地區]],"00000000"),縣市代碼,2,0)</f>
        <v>彰化縣</v>
      </c>
      <c r="G57" s="2" t="s">
        <v>10</v>
      </c>
      <c r="H57" s="13">
        <v>1182752</v>
      </c>
      <c r="I57" s="14">
        <v>3188905239</v>
      </c>
      <c r="J57" s="14">
        <f>表格1[[#This Row],[信用卡交易筆數]]/1000</f>
        <v>1182.752</v>
      </c>
      <c r="K57" s="14">
        <f>表格1[[#This Row],[信用卡交易金額'[新臺幣']]]/1000</f>
        <v>3188905.2390000001</v>
      </c>
      <c r="L57" s="14">
        <f>表格1[[#This Row],[信用卡交易金額'[新臺幣']]]/1000000</f>
        <v>3188.9052390000002</v>
      </c>
      <c r="M57" s="14" t="str" cm="1">
        <f t="array" ref="M57">_xlfn.TEXTJOIN("", TRUE, _xlfn.XLOOKUP(TRUE, VALUE(表格1[[#This Row],[年月]]) &lt;= VALUE($R$8:$R$12), $Q$8:$Q$12)) &amp; "年度"</f>
        <v>2021年度</v>
      </c>
    </row>
    <row r="58" spans="1:13" x14ac:dyDescent="0.3">
      <c r="A58" s="2">
        <v>202008</v>
      </c>
      <c r="B58" s="19">
        <f>DATE(表格1[[#This Row],[年]],表格1[[#This Row],[月]],1)</f>
        <v>44044</v>
      </c>
      <c r="C58" s="2" t="str">
        <f>LEFT(表格1[[#This Row],[年月]],4)</f>
        <v>2020</v>
      </c>
      <c r="D58" s="2" t="str">
        <f>RIGHT(表格1[[#This Row],[年月]],2)</f>
        <v>08</v>
      </c>
      <c r="E58" s="5">
        <v>10008000</v>
      </c>
      <c r="F58" s="2" t="str">
        <f>VLOOKUP(TEXT(表格1[[#This Row],[地區]],"00000000"),縣市代碼,2,0)</f>
        <v>南投縣</v>
      </c>
      <c r="G58" s="2" t="s">
        <v>4</v>
      </c>
      <c r="H58" s="13">
        <v>346781</v>
      </c>
      <c r="I58" s="14">
        <v>308179905</v>
      </c>
      <c r="J58" s="14">
        <f>表格1[[#This Row],[信用卡交易筆數]]/1000</f>
        <v>346.78100000000001</v>
      </c>
      <c r="K58" s="14">
        <f>表格1[[#This Row],[信用卡交易金額'[新臺幣']]]/1000</f>
        <v>308179.90500000003</v>
      </c>
      <c r="L58" s="14">
        <f>表格1[[#This Row],[信用卡交易金額'[新臺幣']]]/1000000</f>
        <v>308.17990500000002</v>
      </c>
      <c r="M58" s="14" t="str" cm="1">
        <f t="array" ref="M58">_xlfn.TEXTJOIN("", TRUE, _xlfn.XLOOKUP(TRUE, VALUE(表格1[[#This Row],[年月]]) &lt;= VALUE($R$8:$R$12), $Q$8:$Q$12)) &amp; "年度"</f>
        <v>2021年度</v>
      </c>
    </row>
    <row r="59" spans="1:13" x14ac:dyDescent="0.3">
      <c r="A59" s="2">
        <v>202008</v>
      </c>
      <c r="B59" s="19">
        <f>DATE(表格1[[#This Row],[年]],表格1[[#This Row],[月]],1)</f>
        <v>44044</v>
      </c>
      <c r="C59" s="2" t="str">
        <f>LEFT(表格1[[#This Row],[年月]],4)</f>
        <v>2020</v>
      </c>
      <c r="D59" s="2" t="str">
        <f>RIGHT(表格1[[#This Row],[年月]],2)</f>
        <v>08</v>
      </c>
      <c r="E59" s="5">
        <v>10008000</v>
      </c>
      <c r="F59" s="2" t="str">
        <f>VLOOKUP(TEXT(表格1[[#This Row],[地區]],"00000000"),縣市代碼,2,0)</f>
        <v>南投縣</v>
      </c>
      <c r="G59" s="2" t="s">
        <v>5</v>
      </c>
      <c r="H59" s="13">
        <v>31690</v>
      </c>
      <c r="I59" s="14">
        <v>67006633</v>
      </c>
      <c r="J59" s="14">
        <f>表格1[[#This Row],[信用卡交易筆數]]/1000</f>
        <v>31.69</v>
      </c>
      <c r="K59" s="14">
        <f>表格1[[#This Row],[信用卡交易金額'[新臺幣']]]/1000</f>
        <v>67006.633000000002</v>
      </c>
      <c r="L59" s="14">
        <f>表格1[[#This Row],[信用卡交易金額'[新臺幣']]]/1000000</f>
        <v>67.006632999999994</v>
      </c>
      <c r="M59" s="14" t="str" cm="1">
        <f t="array" ref="M59">_xlfn.TEXTJOIN("", TRUE, _xlfn.XLOOKUP(TRUE, VALUE(表格1[[#This Row],[年月]]) &lt;= VALUE($R$8:$R$12), $Q$8:$Q$12)) &amp; "年度"</f>
        <v>2021年度</v>
      </c>
    </row>
    <row r="60" spans="1:13" x14ac:dyDescent="0.3">
      <c r="A60" s="2">
        <v>202008</v>
      </c>
      <c r="B60" s="19">
        <f>DATE(表格1[[#This Row],[年]],表格1[[#This Row],[月]],1)</f>
        <v>44044</v>
      </c>
      <c r="C60" s="2" t="str">
        <f>LEFT(表格1[[#This Row],[年月]],4)</f>
        <v>2020</v>
      </c>
      <c r="D60" s="2" t="str">
        <f>RIGHT(表格1[[#This Row],[年月]],2)</f>
        <v>08</v>
      </c>
      <c r="E60" s="5">
        <v>10008000</v>
      </c>
      <c r="F60" s="2" t="str">
        <f>VLOOKUP(TEXT(表格1[[#This Row],[地區]],"00000000"),縣市代碼,2,0)</f>
        <v>南投縣</v>
      </c>
      <c r="G60" s="2" t="s">
        <v>6</v>
      </c>
      <c r="H60" s="13">
        <v>42812</v>
      </c>
      <c r="I60" s="14">
        <v>145113211</v>
      </c>
      <c r="J60" s="14">
        <f>表格1[[#This Row],[信用卡交易筆數]]/1000</f>
        <v>42.811999999999998</v>
      </c>
      <c r="K60" s="14">
        <f>表格1[[#This Row],[信用卡交易金額'[新臺幣']]]/1000</f>
        <v>145113.21100000001</v>
      </c>
      <c r="L60" s="14">
        <f>表格1[[#This Row],[信用卡交易金額'[新臺幣']]]/1000000</f>
        <v>145.11321100000001</v>
      </c>
      <c r="M60" s="14" t="str" cm="1">
        <f t="array" ref="M60">_xlfn.TEXTJOIN("", TRUE, _xlfn.XLOOKUP(TRUE, VALUE(表格1[[#This Row],[年月]]) &lt;= VALUE($R$8:$R$12), $Q$8:$Q$12)) &amp; "年度"</f>
        <v>2021年度</v>
      </c>
    </row>
    <row r="61" spans="1:13" x14ac:dyDescent="0.3">
      <c r="A61" s="2">
        <v>202008</v>
      </c>
      <c r="B61" s="19">
        <f>DATE(表格1[[#This Row],[年]],表格1[[#This Row],[月]],1)</f>
        <v>44044</v>
      </c>
      <c r="C61" s="2" t="str">
        <f>LEFT(表格1[[#This Row],[年月]],4)</f>
        <v>2020</v>
      </c>
      <c r="D61" s="2" t="str">
        <f>RIGHT(表格1[[#This Row],[年月]],2)</f>
        <v>08</v>
      </c>
      <c r="E61" s="5">
        <v>10008000</v>
      </c>
      <c r="F61" s="2" t="str">
        <f>VLOOKUP(TEXT(表格1[[#This Row],[地區]],"00000000"),縣市代碼,2,0)</f>
        <v>南投縣</v>
      </c>
      <c r="G61" s="2" t="s">
        <v>7</v>
      </c>
      <c r="H61" s="13">
        <v>274800</v>
      </c>
      <c r="I61" s="14">
        <v>213362874</v>
      </c>
      <c r="J61" s="14">
        <f>表格1[[#This Row],[信用卡交易筆數]]/1000</f>
        <v>274.8</v>
      </c>
      <c r="K61" s="14">
        <f>表格1[[#This Row],[信用卡交易金額'[新臺幣']]]/1000</f>
        <v>213362.87400000001</v>
      </c>
      <c r="L61" s="14">
        <f>表格1[[#This Row],[信用卡交易金額'[新臺幣']]]/1000000</f>
        <v>213.36287400000001</v>
      </c>
      <c r="M61" s="14" t="str" cm="1">
        <f t="array" ref="M61">_xlfn.TEXTJOIN("", TRUE, _xlfn.XLOOKUP(TRUE, VALUE(表格1[[#This Row],[年月]]) &lt;= VALUE($R$8:$R$12), $Q$8:$Q$12)) &amp; "年度"</f>
        <v>2021年度</v>
      </c>
    </row>
    <row r="62" spans="1:13" x14ac:dyDescent="0.3">
      <c r="A62" s="2">
        <v>202008</v>
      </c>
      <c r="B62" s="19">
        <f>DATE(表格1[[#This Row],[年]],表格1[[#This Row],[月]],1)</f>
        <v>44044</v>
      </c>
      <c r="C62" s="2" t="str">
        <f>LEFT(表格1[[#This Row],[年月]],4)</f>
        <v>2020</v>
      </c>
      <c r="D62" s="2" t="str">
        <f>RIGHT(表格1[[#This Row],[年月]],2)</f>
        <v>08</v>
      </c>
      <c r="E62" s="5">
        <v>10008000</v>
      </c>
      <c r="F62" s="2" t="str">
        <f>VLOOKUP(TEXT(表格1[[#This Row],[地區]],"00000000"),縣市代碼,2,0)</f>
        <v>南投縣</v>
      </c>
      <c r="G62" s="2" t="s">
        <v>8</v>
      </c>
      <c r="H62" s="13">
        <v>143778</v>
      </c>
      <c r="I62" s="14">
        <v>241354151</v>
      </c>
      <c r="J62" s="14">
        <f>表格1[[#This Row],[信用卡交易筆數]]/1000</f>
        <v>143.77799999999999</v>
      </c>
      <c r="K62" s="14">
        <f>表格1[[#This Row],[信用卡交易金額'[新臺幣']]]/1000</f>
        <v>241354.15100000001</v>
      </c>
      <c r="L62" s="14">
        <f>表格1[[#This Row],[信用卡交易金額'[新臺幣']]]/1000000</f>
        <v>241.354151</v>
      </c>
      <c r="M62" s="14" t="str" cm="1">
        <f t="array" ref="M62">_xlfn.TEXTJOIN("", TRUE, _xlfn.XLOOKUP(TRUE, VALUE(表格1[[#This Row],[年月]]) &lt;= VALUE($R$8:$R$12), $Q$8:$Q$12)) &amp; "年度"</f>
        <v>2021年度</v>
      </c>
    </row>
    <row r="63" spans="1:13" x14ac:dyDescent="0.3">
      <c r="A63" s="2">
        <v>202008</v>
      </c>
      <c r="B63" s="19">
        <f>DATE(表格1[[#This Row],[年]],表格1[[#This Row],[月]],1)</f>
        <v>44044</v>
      </c>
      <c r="C63" s="2" t="str">
        <f>LEFT(表格1[[#This Row],[年月]],4)</f>
        <v>2020</v>
      </c>
      <c r="D63" s="2" t="str">
        <f>RIGHT(表格1[[#This Row],[年月]],2)</f>
        <v>08</v>
      </c>
      <c r="E63" s="5">
        <v>10008000</v>
      </c>
      <c r="F63" s="2" t="str">
        <f>VLOOKUP(TEXT(表格1[[#This Row],[地區]],"00000000"),縣市代碼,2,0)</f>
        <v>南投縣</v>
      </c>
      <c r="G63" s="2" t="s">
        <v>9</v>
      </c>
      <c r="H63" s="13">
        <v>86034</v>
      </c>
      <c r="I63" s="14">
        <v>196340984</v>
      </c>
      <c r="J63" s="14">
        <f>表格1[[#This Row],[信用卡交易筆數]]/1000</f>
        <v>86.034000000000006</v>
      </c>
      <c r="K63" s="14">
        <f>表格1[[#This Row],[信用卡交易金額'[新臺幣']]]/1000</f>
        <v>196340.984</v>
      </c>
      <c r="L63" s="14">
        <f>表格1[[#This Row],[信用卡交易金額'[新臺幣']]]/1000000</f>
        <v>196.34098399999999</v>
      </c>
      <c r="M63" s="14" t="str" cm="1">
        <f t="array" ref="M63">_xlfn.TEXTJOIN("", TRUE, _xlfn.XLOOKUP(TRUE, VALUE(表格1[[#This Row],[年月]]) &lt;= VALUE($R$8:$R$12), $Q$8:$Q$12)) &amp; "年度"</f>
        <v>2021年度</v>
      </c>
    </row>
    <row r="64" spans="1:13" x14ac:dyDescent="0.3">
      <c r="A64" s="2">
        <v>202008</v>
      </c>
      <c r="B64" s="19">
        <f>DATE(表格1[[#This Row],[年]],表格1[[#This Row],[月]],1)</f>
        <v>44044</v>
      </c>
      <c r="C64" s="2" t="str">
        <f>LEFT(表格1[[#This Row],[年月]],4)</f>
        <v>2020</v>
      </c>
      <c r="D64" s="2" t="str">
        <f>RIGHT(表格1[[#This Row],[年月]],2)</f>
        <v>08</v>
      </c>
      <c r="E64" s="5">
        <v>10008000</v>
      </c>
      <c r="F64" s="2" t="str">
        <f>VLOOKUP(TEXT(表格1[[#This Row],[地區]],"00000000"),縣市代碼,2,0)</f>
        <v>南投縣</v>
      </c>
      <c r="G64" s="2" t="s">
        <v>10</v>
      </c>
      <c r="H64" s="13">
        <v>406829</v>
      </c>
      <c r="I64" s="14">
        <v>1010484639</v>
      </c>
      <c r="J64" s="14">
        <f>表格1[[#This Row],[信用卡交易筆數]]/1000</f>
        <v>406.82900000000001</v>
      </c>
      <c r="K64" s="14">
        <f>表格1[[#This Row],[信用卡交易金額'[新臺幣']]]/1000</f>
        <v>1010484.639</v>
      </c>
      <c r="L64" s="14">
        <f>表格1[[#This Row],[信用卡交易金額'[新臺幣']]]/1000000</f>
        <v>1010.484639</v>
      </c>
      <c r="M64" s="14" t="str" cm="1">
        <f t="array" ref="M64">_xlfn.TEXTJOIN("", TRUE, _xlfn.XLOOKUP(TRUE, VALUE(表格1[[#This Row],[年月]]) &lt;= VALUE($R$8:$R$12), $Q$8:$Q$12)) &amp; "年度"</f>
        <v>2021年度</v>
      </c>
    </row>
    <row r="65" spans="1:13" x14ac:dyDescent="0.3">
      <c r="A65" s="2">
        <v>202008</v>
      </c>
      <c r="B65" s="19">
        <f>DATE(表格1[[#This Row],[年]],表格1[[#This Row],[月]],1)</f>
        <v>44044</v>
      </c>
      <c r="C65" s="2" t="str">
        <f>LEFT(表格1[[#This Row],[年月]],4)</f>
        <v>2020</v>
      </c>
      <c r="D65" s="2" t="str">
        <f>RIGHT(表格1[[#This Row],[年月]],2)</f>
        <v>08</v>
      </c>
      <c r="E65" s="5">
        <v>10009000</v>
      </c>
      <c r="F65" s="2" t="str">
        <f>VLOOKUP(TEXT(表格1[[#This Row],[地區]],"00000000"),縣市代碼,2,0)</f>
        <v>雲林縣</v>
      </c>
      <c r="G65" s="2" t="s">
        <v>4</v>
      </c>
      <c r="H65" s="13">
        <v>415606</v>
      </c>
      <c r="I65" s="14">
        <v>395095244</v>
      </c>
      <c r="J65" s="14">
        <f>表格1[[#This Row],[信用卡交易筆數]]/1000</f>
        <v>415.60599999999999</v>
      </c>
      <c r="K65" s="14">
        <f>表格1[[#This Row],[信用卡交易金額'[新臺幣']]]/1000</f>
        <v>395095.24400000001</v>
      </c>
      <c r="L65" s="14">
        <f>表格1[[#This Row],[信用卡交易金額'[新臺幣']]]/1000000</f>
        <v>395.09524399999998</v>
      </c>
      <c r="M65" s="14" t="str" cm="1">
        <f t="array" ref="M65">_xlfn.TEXTJOIN("", TRUE, _xlfn.XLOOKUP(TRUE, VALUE(表格1[[#This Row],[年月]]) &lt;= VALUE($R$8:$R$12), $Q$8:$Q$12)) &amp; "年度"</f>
        <v>2021年度</v>
      </c>
    </row>
    <row r="66" spans="1:13" x14ac:dyDescent="0.3">
      <c r="A66" s="2">
        <v>202008</v>
      </c>
      <c r="B66" s="19">
        <f>DATE(表格1[[#This Row],[年]],表格1[[#This Row],[月]],1)</f>
        <v>44044</v>
      </c>
      <c r="C66" s="2" t="str">
        <f>LEFT(表格1[[#This Row],[年月]],4)</f>
        <v>2020</v>
      </c>
      <c r="D66" s="2" t="str">
        <f>RIGHT(表格1[[#This Row],[年月]],2)</f>
        <v>08</v>
      </c>
      <c r="E66" s="5">
        <v>10009000</v>
      </c>
      <c r="F66" s="2" t="str">
        <f>VLOOKUP(TEXT(表格1[[#This Row],[地區]],"00000000"),縣市代碼,2,0)</f>
        <v>雲林縣</v>
      </c>
      <c r="G66" s="2" t="s">
        <v>5</v>
      </c>
      <c r="H66" s="13">
        <v>40197</v>
      </c>
      <c r="I66" s="14">
        <v>87801004</v>
      </c>
      <c r="J66" s="14">
        <f>表格1[[#This Row],[信用卡交易筆數]]/1000</f>
        <v>40.197000000000003</v>
      </c>
      <c r="K66" s="14">
        <f>表格1[[#This Row],[信用卡交易金額'[新臺幣']]]/1000</f>
        <v>87801.004000000001</v>
      </c>
      <c r="L66" s="14">
        <f>表格1[[#This Row],[信用卡交易金額'[新臺幣']]]/1000000</f>
        <v>87.801004000000006</v>
      </c>
      <c r="M66" s="14" t="str" cm="1">
        <f t="array" ref="M66">_xlfn.TEXTJOIN("", TRUE, _xlfn.XLOOKUP(TRUE, VALUE(表格1[[#This Row],[年月]]) &lt;= VALUE($R$8:$R$12), $Q$8:$Q$12)) &amp; "年度"</f>
        <v>2021年度</v>
      </c>
    </row>
    <row r="67" spans="1:13" x14ac:dyDescent="0.3">
      <c r="A67" s="2">
        <v>202008</v>
      </c>
      <c r="B67" s="19">
        <f>DATE(表格1[[#This Row],[年]],表格1[[#This Row],[月]],1)</f>
        <v>44044</v>
      </c>
      <c r="C67" s="2" t="str">
        <f>LEFT(表格1[[#This Row],[年月]],4)</f>
        <v>2020</v>
      </c>
      <c r="D67" s="2" t="str">
        <f>RIGHT(表格1[[#This Row],[年月]],2)</f>
        <v>08</v>
      </c>
      <c r="E67" s="5">
        <v>10009000</v>
      </c>
      <c r="F67" s="2" t="str">
        <f>VLOOKUP(TEXT(表格1[[#This Row],[地區]],"00000000"),縣市代碼,2,0)</f>
        <v>雲林縣</v>
      </c>
      <c r="G67" s="2" t="s">
        <v>6</v>
      </c>
      <c r="H67" s="13">
        <v>51642</v>
      </c>
      <c r="I67" s="14">
        <v>178181343</v>
      </c>
      <c r="J67" s="14">
        <f>表格1[[#This Row],[信用卡交易筆數]]/1000</f>
        <v>51.642000000000003</v>
      </c>
      <c r="K67" s="14">
        <f>表格1[[#This Row],[信用卡交易金額'[新臺幣']]]/1000</f>
        <v>178181.34299999999</v>
      </c>
      <c r="L67" s="14">
        <f>表格1[[#This Row],[信用卡交易金額'[新臺幣']]]/1000000</f>
        <v>178.181343</v>
      </c>
      <c r="M67" s="14" t="str" cm="1">
        <f t="array" ref="M67">_xlfn.TEXTJOIN("", TRUE, _xlfn.XLOOKUP(TRUE, VALUE(表格1[[#This Row],[年月]]) &lt;= VALUE($R$8:$R$12), $Q$8:$Q$12)) &amp; "年度"</f>
        <v>2021年度</v>
      </c>
    </row>
    <row r="68" spans="1:13" x14ac:dyDescent="0.3">
      <c r="A68" s="2">
        <v>202008</v>
      </c>
      <c r="B68" s="19">
        <f>DATE(表格1[[#This Row],[年]],表格1[[#This Row],[月]],1)</f>
        <v>44044</v>
      </c>
      <c r="C68" s="2" t="str">
        <f>LEFT(表格1[[#This Row],[年月]],4)</f>
        <v>2020</v>
      </c>
      <c r="D68" s="2" t="str">
        <f>RIGHT(表格1[[#This Row],[年月]],2)</f>
        <v>08</v>
      </c>
      <c r="E68" s="5">
        <v>10009000</v>
      </c>
      <c r="F68" s="2" t="str">
        <f>VLOOKUP(TEXT(表格1[[#This Row],[地區]],"00000000"),縣市代碼,2,0)</f>
        <v>雲林縣</v>
      </c>
      <c r="G68" s="2" t="s">
        <v>7</v>
      </c>
      <c r="H68" s="13">
        <v>375455</v>
      </c>
      <c r="I68" s="14">
        <v>292003287</v>
      </c>
      <c r="J68" s="14">
        <f>表格1[[#This Row],[信用卡交易筆數]]/1000</f>
        <v>375.45499999999998</v>
      </c>
      <c r="K68" s="14">
        <f>表格1[[#This Row],[信用卡交易金額'[新臺幣']]]/1000</f>
        <v>292003.28700000001</v>
      </c>
      <c r="L68" s="14">
        <f>表格1[[#This Row],[信用卡交易金額'[新臺幣']]]/1000000</f>
        <v>292.003287</v>
      </c>
      <c r="M68" s="14" t="str" cm="1">
        <f t="array" ref="M68">_xlfn.TEXTJOIN("", TRUE, _xlfn.XLOOKUP(TRUE, VALUE(表格1[[#This Row],[年月]]) &lt;= VALUE($R$8:$R$12), $Q$8:$Q$12)) &amp; "年度"</f>
        <v>2021年度</v>
      </c>
    </row>
    <row r="69" spans="1:13" x14ac:dyDescent="0.3">
      <c r="A69" s="2">
        <v>202008</v>
      </c>
      <c r="B69" s="19">
        <f>DATE(表格1[[#This Row],[年]],表格1[[#This Row],[月]],1)</f>
        <v>44044</v>
      </c>
      <c r="C69" s="2" t="str">
        <f>LEFT(表格1[[#This Row],[年月]],4)</f>
        <v>2020</v>
      </c>
      <c r="D69" s="2" t="str">
        <f>RIGHT(表格1[[#This Row],[年月]],2)</f>
        <v>08</v>
      </c>
      <c r="E69" s="5">
        <v>10009000</v>
      </c>
      <c r="F69" s="2" t="str">
        <f>VLOOKUP(TEXT(表格1[[#This Row],[地區]],"00000000"),縣市代碼,2,0)</f>
        <v>雲林縣</v>
      </c>
      <c r="G69" s="2" t="s">
        <v>8</v>
      </c>
      <c r="H69" s="13">
        <v>178394</v>
      </c>
      <c r="I69" s="14">
        <v>309244725</v>
      </c>
      <c r="J69" s="14">
        <f>表格1[[#This Row],[信用卡交易筆數]]/1000</f>
        <v>178.39400000000001</v>
      </c>
      <c r="K69" s="14">
        <f>表格1[[#This Row],[信用卡交易金額'[新臺幣']]]/1000</f>
        <v>309244.72499999998</v>
      </c>
      <c r="L69" s="14">
        <f>表格1[[#This Row],[信用卡交易金額'[新臺幣']]]/1000000</f>
        <v>309.24472500000002</v>
      </c>
      <c r="M69" s="14" t="str" cm="1">
        <f t="array" ref="M69">_xlfn.TEXTJOIN("", TRUE, _xlfn.XLOOKUP(TRUE, VALUE(表格1[[#This Row],[年月]]) &lt;= VALUE($R$8:$R$12), $Q$8:$Q$12)) &amp; "年度"</f>
        <v>2021年度</v>
      </c>
    </row>
    <row r="70" spans="1:13" x14ac:dyDescent="0.3">
      <c r="A70" s="2">
        <v>202008</v>
      </c>
      <c r="B70" s="19">
        <f>DATE(表格1[[#This Row],[年]],表格1[[#This Row],[月]],1)</f>
        <v>44044</v>
      </c>
      <c r="C70" s="2" t="str">
        <f>LEFT(表格1[[#This Row],[年月]],4)</f>
        <v>2020</v>
      </c>
      <c r="D70" s="2" t="str">
        <f>RIGHT(表格1[[#This Row],[年月]],2)</f>
        <v>08</v>
      </c>
      <c r="E70" s="5">
        <v>10009000</v>
      </c>
      <c r="F70" s="2" t="str">
        <f>VLOOKUP(TEXT(表格1[[#This Row],[地區]],"00000000"),縣市代碼,2,0)</f>
        <v>雲林縣</v>
      </c>
      <c r="G70" s="2" t="s">
        <v>9</v>
      </c>
      <c r="H70" s="13">
        <v>99010</v>
      </c>
      <c r="I70" s="14">
        <v>234032766</v>
      </c>
      <c r="J70" s="14">
        <f>表格1[[#This Row],[信用卡交易筆數]]/1000</f>
        <v>99.01</v>
      </c>
      <c r="K70" s="14">
        <f>表格1[[#This Row],[信用卡交易金額'[新臺幣']]]/1000</f>
        <v>234032.766</v>
      </c>
      <c r="L70" s="14">
        <f>表格1[[#This Row],[信用卡交易金額'[新臺幣']]]/1000000</f>
        <v>234.03276600000001</v>
      </c>
      <c r="M70" s="14" t="str" cm="1">
        <f t="array" ref="M70">_xlfn.TEXTJOIN("", TRUE, _xlfn.XLOOKUP(TRUE, VALUE(表格1[[#This Row],[年月]]) &lt;= VALUE($R$8:$R$12), $Q$8:$Q$12)) &amp; "年度"</f>
        <v>2021年度</v>
      </c>
    </row>
    <row r="71" spans="1:13" x14ac:dyDescent="0.3">
      <c r="A71" s="2">
        <v>202008</v>
      </c>
      <c r="B71" s="19">
        <f>DATE(表格1[[#This Row],[年]],表格1[[#This Row],[月]],1)</f>
        <v>44044</v>
      </c>
      <c r="C71" s="2" t="str">
        <f>LEFT(表格1[[#This Row],[年月]],4)</f>
        <v>2020</v>
      </c>
      <c r="D71" s="2" t="str">
        <f>RIGHT(表格1[[#This Row],[年月]],2)</f>
        <v>08</v>
      </c>
      <c r="E71" s="5">
        <v>10009000</v>
      </c>
      <c r="F71" s="2" t="str">
        <f>VLOOKUP(TEXT(表格1[[#This Row],[地區]],"00000000"),縣市代碼,2,0)</f>
        <v>雲林縣</v>
      </c>
      <c r="G71" s="2" t="s">
        <v>10</v>
      </c>
      <c r="H71" s="13">
        <v>474333</v>
      </c>
      <c r="I71" s="14">
        <v>1272689956</v>
      </c>
      <c r="J71" s="14">
        <f>表格1[[#This Row],[信用卡交易筆數]]/1000</f>
        <v>474.33300000000003</v>
      </c>
      <c r="K71" s="14">
        <f>表格1[[#This Row],[信用卡交易金額'[新臺幣']]]/1000</f>
        <v>1272689.956</v>
      </c>
      <c r="L71" s="14">
        <f>表格1[[#This Row],[信用卡交易金額'[新臺幣']]]/1000000</f>
        <v>1272.6899559999999</v>
      </c>
      <c r="M71" s="14" t="str" cm="1">
        <f t="array" ref="M71">_xlfn.TEXTJOIN("", TRUE, _xlfn.XLOOKUP(TRUE, VALUE(表格1[[#This Row],[年月]]) &lt;= VALUE($R$8:$R$12), $Q$8:$Q$12)) &amp; "年度"</f>
        <v>2021年度</v>
      </c>
    </row>
    <row r="72" spans="1:13" x14ac:dyDescent="0.3">
      <c r="A72" s="2">
        <v>202008</v>
      </c>
      <c r="B72" s="19">
        <f>DATE(表格1[[#This Row],[年]],表格1[[#This Row],[月]],1)</f>
        <v>44044</v>
      </c>
      <c r="C72" s="2" t="str">
        <f>LEFT(表格1[[#This Row],[年月]],4)</f>
        <v>2020</v>
      </c>
      <c r="D72" s="2" t="str">
        <f>RIGHT(表格1[[#This Row],[年月]],2)</f>
        <v>08</v>
      </c>
      <c r="E72" s="5">
        <v>10010000</v>
      </c>
      <c r="F72" s="2" t="str">
        <f>VLOOKUP(TEXT(表格1[[#This Row],[地區]],"00000000"),縣市代碼,2,0)</f>
        <v>嘉義縣</v>
      </c>
      <c r="G72" s="2" t="s">
        <v>4</v>
      </c>
      <c r="H72" s="13">
        <v>316021</v>
      </c>
      <c r="I72" s="14">
        <v>299541710</v>
      </c>
      <c r="J72" s="14">
        <f>表格1[[#This Row],[信用卡交易筆數]]/1000</f>
        <v>316.02100000000002</v>
      </c>
      <c r="K72" s="14">
        <f>表格1[[#This Row],[信用卡交易金額'[新臺幣']]]/1000</f>
        <v>299541.71000000002</v>
      </c>
      <c r="L72" s="14">
        <f>表格1[[#This Row],[信用卡交易金額'[新臺幣']]]/1000000</f>
        <v>299.54171000000002</v>
      </c>
      <c r="M72" s="14" t="str" cm="1">
        <f t="array" ref="M72">_xlfn.TEXTJOIN("", TRUE, _xlfn.XLOOKUP(TRUE, VALUE(表格1[[#This Row],[年月]]) &lt;= VALUE($R$8:$R$12), $Q$8:$Q$12)) &amp; "年度"</f>
        <v>2021年度</v>
      </c>
    </row>
    <row r="73" spans="1:13" x14ac:dyDescent="0.3">
      <c r="A73" s="2">
        <v>202008</v>
      </c>
      <c r="B73" s="19">
        <f>DATE(表格1[[#This Row],[年]],表格1[[#This Row],[月]],1)</f>
        <v>44044</v>
      </c>
      <c r="C73" s="2" t="str">
        <f>LEFT(表格1[[#This Row],[年月]],4)</f>
        <v>2020</v>
      </c>
      <c r="D73" s="2" t="str">
        <f>RIGHT(表格1[[#This Row],[年月]],2)</f>
        <v>08</v>
      </c>
      <c r="E73" s="5">
        <v>10010000</v>
      </c>
      <c r="F73" s="2" t="str">
        <f>VLOOKUP(TEXT(表格1[[#This Row],[地區]],"00000000"),縣市代碼,2,0)</f>
        <v>嘉義縣</v>
      </c>
      <c r="G73" s="2" t="s">
        <v>5</v>
      </c>
      <c r="H73" s="13">
        <v>26301</v>
      </c>
      <c r="I73" s="14">
        <v>60079910</v>
      </c>
      <c r="J73" s="14">
        <f>表格1[[#This Row],[信用卡交易筆數]]/1000</f>
        <v>26.300999999999998</v>
      </c>
      <c r="K73" s="14">
        <f>表格1[[#This Row],[信用卡交易金額'[新臺幣']]]/1000</f>
        <v>60079.91</v>
      </c>
      <c r="L73" s="14">
        <f>表格1[[#This Row],[信用卡交易金額'[新臺幣']]]/1000000</f>
        <v>60.079909999999998</v>
      </c>
      <c r="M73" s="14" t="str" cm="1">
        <f t="array" ref="M73">_xlfn.TEXTJOIN("", TRUE, _xlfn.XLOOKUP(TRUE, VALUE(表格1[[#This Row],[年月]]) &lt;= VALUE($R$8:$R$12), $Q$8:$Q$12)) &amp; "年度"</f>
        <v>2021年度</v>
      </c>
    </row>
    <row r="74" spans="1:13" x14ac:dyDescent="0.3">
      <c r="A74" s="2">
        <v>202008</v>
      </c>
      <c r="B74" s="19">
        <f>DATE(表格1[[#This Row],[年]],表格1[[#This Row],[月]],1)</f>
        <v>44044</v>
      </c>
      <c r="C74" s="2" t="str">
        <f>LEFT(表格1[[#This Row],[年月]],4)</f>
        <v>2020</v>
      </c>
      <c r="D74" s="2" t="str">
        <f>RIGHT(表格1[[#This Row],[年月]],2)</f>
        <v>08</v>
      </c>
      <c r="E74" s="5">
        <v>10010000</v>
      </c>
      <c r="F74" s="2" t="str">
        <f>VLOOKUP(TEXT(表格1[[#This Row],[地區]],"00000000"),縣市代碼,2,0)</f>
        <v>嘉義縣</v>
      </c>
      <c r="G74" s="2" t="s">
        <v>6</v>
      </c>
      <c r="H74" s="13">
        <v>35959</v>
      </c>
      <c r="I74" s="14">
        <v>121109058</v>
      </c>
      <c r="J74" s="14">
        <f>表格1[[#This Row],[信用卡交易筆數]]/1000</f>
        <v>35.959000000000003</v>
      </c>
      <c r="K74" s="14">
        <f>表格1[[#This Row],[信用卡交易金額'[新臺幣']]]/1000</f>
        <v>121109.058</v>
      </c>
      <c r="L74" s="14">
        <f>表格1[[#This Row],[信用卡交易金額'[新臺幣']]]/1000000</f>
        <v>121.109058</v>
      </c>
      <c r="M74" s="14" t="str" cm="1">
        <f t="array" ref="M74">_xlfn.TEXTJOIN("", TRUE, _xlfn.XLOOKUP(TRUE, VALUE(表格1[[#This Row],[年月]]) &lt;= VALUE($R$8:$R$12), $Q$8:$Q$12)) &amp; "年度"</f>
        <v>2021年度</v>
      </c>
    </row>
    <row r="75" spans="1:13" x14ac:dyDescent="0.3">
      <c r="A75" s="2">
        <v>202008</v>
      </c>
      <c r="B75" s="19">
        <f>DATE(表格1[[#This Row],[年]],表格1[[#This Row],[月]],1)</f>
        <v>44044</v>
      </c>
      <c r="C75" s="2" t="str">
        <f>LEFT(表格1[[#This Row],[年月]],4)</f>
        <v>2020</v>
      </c>
      <c r="D75" s="2" t="str">
        <f>RIGHT(表格1[[#This Row],[年月]],2)</f>
        <v>08</v>
      </c>
      <c r="E75" s="5">
        <v>10010000</v>
      </c>
      <c r="F75" s="2" t="str">
        <f>VLOOKUP(TEXT(表格1[[#This Row],[地區]],"00000000"),縣市代碼,2,0)</f>
        <v>嘉義縣</v>
      </c>
      <c r="G75" s="2" t="s">
        <v>7</v>
      </c>
      <c r="H75" s="13">
        <v>273600</v>
      </c>
      <c r="I75" s="14">
        <v>206485806</v>
      </c>
      <c r="J75" s="14">
        <f>表格1[[#This Row],[信用卡交易筆數]]/1000</f>
        <v>273.60000000000002</v>
      </c>
      <c r="K75" s="14">
        <f>表格1[[#This Row],[信用卡交易金額'[新臺幣']]]/1000</f>
        <v>206485.80600000001</v>
      </c>
      <c r="L75" s="14">
        <f>表格1[[#This Row],[信用卡交易金額'[新臺幣']]]/1000000</f>
        <v>206.485806</v>
      </c>
      <c r="M75" s="14" t="str" cm="1">
        <f t="array" ref="M75">_xlfn.TEXTJOIN("", TRUE, _xlfn.XLOOKUP(TRUE, VALUE(表格1[[#This Row],[年月]]) &lt;= VALUE($R$8:$R$12), $Q$8:$Q$12)) &amp; "年度"</f>
        <v>2021年度</v>
      </c>
    </row>
    <row r="76" spans="1:13" x14ac:dyDescent="0.3">
      <c r="A76" s="2">
        <v>202008</v>
      </c>
      <c r="B76" s="19">
        <f>DATE(表格1[[#This Row],[年]],表格1[[#This Row],[月]],1)</f>
        <v>44044</v>
      </c>
      <c r="C76" s="2" t="str">
        <f>LEFT(表格1[[#This Row],[年月]],4)</f>
        <v>2020</v>
      </c>
      <c r="D76" s="2" t="str">
        <f>RIGHT(表格1[[#This Row],[年月]],2)</f>
        <v>08</v>
      </c>
      <c r="E76" s="5">
        <v>10010000</v>
      </c>
      <c r="F76" s="2" t="str">
        <f>VLOOKUP(TEXT(表格1[[#This Row],[地區]],"00000000"),縣市代碼,2,0)</f>
        <v>嘉義縣</v>
      </c>
      <c r="G76" s="2" t="s">
        <v>8</v>
      </c>
      <c r="H76" s="13">
        <v>127790</v>
      </c>
      <c r="I76" s="14">
        <v>193178987</v>
      </c>
      <c r="J76" s="14">
        <f>表格1[[#This Row],[信用卡交易筆數]]/1000</f>
        <v>127.79</v>
      </c>
      <c r="K76" s="14">
        <f>表格1[[#This Row],[信用卡交易金額'[新臺幣']]]/1000</f>
        <v>193178.98699999999</v>
      </c>
      <c r="L76" s="14">
        <f>表格1[[#This Row],[信用卡交易金額'[新臺幣']]]/1000000</f>
        <v>193.17898700000001</v>
      </c>
      <c r="M76" s="14" t="str" cm="1">
        <f t="array" ref="M76">_xlfn.TEXTJOIN("", TRUE, _xlfn.XLOOKUP(TRUE, VALUE(表格1[[#This Row],[年月]]) &lt;= VALUE($R$8:$R$12), $Q$8:$Q$12)) &amp; "年度"</f>
        <v>2021年度</v>
      </c>
    </row>
    <row r="77" spans="1:13" x14ac:dyDescent="0.3">
      <c r="A77" s="2">
        <v>202008</v>
      </c>
      <c r="B77" s="19">
        <f>DATE(表格1[[#This Row],[年]],表格1[[#This Row],[月]],1)</f>
        <v>44044</v>
      </c>
      <c r="C77" s="2" t="str">
        <f>LEFT(表格1[[#This Row],[年月]],4)</f>
        <v>2020</v>
      </c>
      <c r="D77" s="2" t="str">
        <f>RIGHT(表格1[[#This Row],[年月]],2)</f>
        <v>08</v>
      </c>
      <c r="E77" s="5">
        <v>10010000</v>
      </c>
      <c r="F77" s="2" t="str">
        <f>VLOOKUP(TEXT(表格1[[#This Row],[地區]],"00000000"),縣市代碼,2,0)</f>
        <v>嘉義縣</v>
      </c>
      <c r="G77" s="2" t="s">
        <v>9</v>
      </c>
      <c r="H77" s="13">
        <v>76180</v>
      </c>
      <c r="I77" s="14">
        <v>177390276</v>
      </c>
      <c r="J77" s="14">
        <f>表格1[[#This Row],[信用卡交易筆數]]/1000</f>
        <v>76.180000000000007</v>
      </c>
      <c r="K77" s="14">
        <f>表格1[[#This Row],[信用卡交易金額'[新臺幣']]]/1000</f>
        <v>177390.27600000001</v>
      </c>
      <c r="L77" s="14">
        <f>表格1[[#This Row],[信用卡交易金額'[新臺幣']]]/1000000</f>
        <v>177.390276</v>
      </c>
      <c r="M77" s="14" t="str" cm="1">
        <f t="array" ref="M77">_xlfn.TEXTJOIN("", TRUE, _xlfn.XLOOKUP(TRUE, VALUE(表格1[[#This Row],[年月]]) &lt;= VALUE($R$8:$R$12), $Q$8:$Q$12)) &amp; "年度"</f>
        <v>2021年度</v>
      </c>
    </row>
    <row r="78" spans="1:13" x14ac:dyDescent="0.3">
      <c r="A78" s="2">
        <v>202008</v>
      </c>
      <c r="B78" s="19">
        <f>DATE(表格1[[#This Row],[年]],表格1[[#This Row],[月]],1)</f>
        <v>44044</v>
      </c>
      <c r="C78" s="2" t="str">
        <f>LEFT(表格1[[#This Row],[年月]],4)</f>
        <v>2020</v>
      </c>
      <c r="D78" s="2" t="str">
        <f>RIGHT(表格1[[#This Row],[年月]],2)</f>
        <v>08</v>
      </c>
      <c r="E78" s="5">
        <v>10010000</v>
      </c>
      <c r="F78" s="2" t="str">
        <f>VLOOKUP(TEXT(表格1[[#This Row],[地區]],"00000000"),縣市代碼,2,0)</f>
        <v>嘉義縣</v>
      </c>
      <c r="G78" s="2" t="s">
        <v>10</v>
      </c>
      <c r="H78" s="13">
        <v>348233</v>
      </c>
      <c r="I78" s="14">
        <v>915409922</v>
      </c>
      <c r="J78" s="14">
        <f>表格1[[#This Row],[信用卡交易筆數]]/1000</f>
        <v>348.233</v>
      </c>
      <c r="K78" s="14">
        <f>表格1[[#This Row],[信用卡交易金額'[新臺幣']]]/1000</f>
        <v>915409.92200000002</v>
      </c>
      <c r="L78" s="14">
        <f>表格1[[#This Row],[信用卡交易金額'[新臺幣']]]/1000000</f>
        <v>915.40992200000005</v>
      </c>
      <c r="M78" s="14" t="str" cm="1">
        <f t="array" ref="M78">_xlfn.TEXTJOIN("", TRUE, _xlfn.XLOOKUP(TRUE, VALUE(表格1[[#This Row],[年月]]) &lt;= VALUE($R$8:$R$12), $Q$8:$Q$12)) &amp; "年度"</f>
        <v>2021年度</v>
      </c>
    </row>
    <row r="79" spans="1:13" x14ac:dyDescent="0.3">
      <c r="A79" s="2">
        <v>202008</v>
      </c>
      <c r="B79" s="19">
        <f>DATE(表格1[[#This Row],[年]],表格1[[#This Row],[月]],1)</f>
        <v>44044</v>
      </c>
      <c r="C79" s="2" t="str">
        <f>LEFT(表格1[[#This Row],[年月]],4)</f>
        <v>2020</v>
      </c>
      <c r="D79" s="2" t="str">
        <f>RIGHT(表格1[[#This Row],[年月]],2)</f>
        <v>08</v>
      </c>
      <c r="E79" s="5">
        <v>10020000</v>
      </c>
      <c r="F79" s="2" t="str">
        <f>VLOOKUP(TEXT(表格1[[#This Row],[地區]],"00000000"),縣市代碼,2,0)</f>
        <v>嘉義市</v>
      </c>
      <c r="G79" s="2" t="s">
        <v>4</v>
      </c>
      <c r="H79" s="13">
        <v>340910</v>
      </c>
      <c r="I79" s="14">
        <v>326957283</v>
      </c>
      <c r="J79" s="14">
        <f>表格1[[#This Row],[信用卡交易筆數]]/1000</f>
        <v>340.91</v>
      </c>
      <c r="K79" s="14">
        <f>表格1[[#This Row],[信用卡交易金額'[新臺幣']]]/1000</f>
        <v>326957.283</v>
      </c>
      <c r="L79" s="14">
        <f>表格1[[#This Row],[信用卡交易金額'[新臺幣']]]/1000000</f>
        <v>326.95728300000002</v>
      </c>
      <c r="M79" s="14" t="str" cm="1">
        <f t="array" ref="M79">_xlfn.TEXTJOIN("", TRUE, _xlfn.XLOOKUP(TRUE, VALUE(表格1[[#This Row],[年月]]) &lt;= VALUE($R$8:$R$12), $Q$8:$Q$12)) &amp; "年度"</f>
        <v>2021年度</v>
      </c>
    </row>
    <row r="80" spans="1:13" x14ac:dyDescent="0.3">
      <c r="A80" s="2">
        <v>202008</v>
      </c>
      <c r="B80" s="19">
        <f>DATE(表格1[[#This Row],[年]],表格1[[#This Row],[月]],1)</f>
        <v>44044</v>
      </c>
      <c r="C80" s="2" t="str">
        <f>LEFT(表格1[[#This Row],[年月]],4)</f>
        <v>2020</v>
      </c>
      <c r="D80" s="2" t="str">
        <f>RIGHT(表格1[[#This Row],[年月]],2)</f>
        <v>08</v>
      </c>
      <c r="E80" s="5">
        <v>10020000</v>
      </c>
      <c r="F80" s="2" t="str">
        <f>VLOOKUP(TEXT(表格1[[#This Row],[地區]],"00000000"),縣市代碼,2,0)</f>
        <v>嘉義市</v>
      </c>
      <c r="G80" s="2" t="s">
        <v>5</v>
      </c>
      <c r="H80" s="13">
        <v>25189</v>
      </c>
      <c r="I80" s="14">
        <v>59089021</v>
      </c>
      <c r="J80" s="14">
        <f>表格1[[#This Row],[信用卡交易筆數]]/1000</f>
        <v>25.189</v>
      </c>
      <c r="K80" s="14">
        <f>表格1[[#This Row],[信用卡交易金額'[新臺幣']]]/1000</f>
        <v>59089.021000000001</v>
      </c>
      <c r="L80" s="14">
        <f>表格1[[#This Row],[信用卡交易金額'[新臺幣']]]/1000000</f>
        <v>59.089021000000002</v>
      </c>
      <c r="M80" s="14" t="str" cm="1">
        <f t="array" ref="M80">_xlfn.TEXTJOIN("", TRUE, _xlfn.XLOOKUP(TRUE, VALUE(表格1[[#This Row],[年月]]) &lt;= VALUE($R$8:$R$12), $Q$8:$Q$12)) &amp; "年度"</f>
        <v>2021年度</v>
      </c>
    </row>
    <row r="81" spans="1:13" x14ac:dyDescent="0.3">
      <c r="A81" s="2">
        <v>202008</v>
      </c>
      <c r="B81" s="19">
        <f>DATE(表格1[[#This Row],[年]],表格1[[#This Row],[月]],1)</f>
        <v>44044</v>
      </c>
      <c r="C81" s="2" t="str">
        <f>LEFT(表格1[[#This Row],[年月]],4)</f>
        <v>2020</v>
      </c>
      <c r="D81" s="2" t="str">
        <f>RIGHT(表格1[[#This Row],[年月]],2)</f>
        <v>08</v>
      </c>
      <c r="E81" s="5">
        <v>10020000</v>
      </c>
      <c r="F81" s="2" t="str">
        <f>VLOOKUP(TEXT(表格1[[#This Row],[地區]],"00000000"),縣市代碼,2,0)</f>
        <v>嘉義市</v>
      </c>
      <c r="G81" s="2" t="s">
        <v>6</v>
      </c>
      <c r="H81" s="13">
        <v>40166</v>
      </c>
      <c r="I81" s="14">
        <v>149588553</v>
      </c>
      <c r="J81" s="14">
        <f>表格1[[#This Row],[信用卡交易筆數]]/1000</f>
        <v>40.165999999999997</v>
      </c>
      <c r="K81" s="14">
        <f>表格1[[#This Row],[信用卡交易金額'[新臺幣']]]/1000</f>
        <v>149588.55300000001</v>
      </c>
      <c r="L81" s="14">
        <f>表格1[[#This Row],[信用卡交易金額'[新臺幣']]]/1000000</f>
        <v>149.58855299999999</v>
      </c>
      <c r="M81" s="14" t="str" cm="1">
        <f t="array" ref="M81">_xlfn.TEXTJOIN("", TRUE, _xlfn.XLOOKUP(TRUE, VALUE(表格1[[#This Row],[年月]]) &lt;= VALUE($R$8:$R$12), $Q$8:$Q$12)) &amp; "年度"</f>
        <v>2021年度</v>
      </c>
    </row>
    <row r="82" spans="1:13" x14ac:dyDescent="0.3">
      <c r="A82" s="2">
        <v>202008</v>
      </c>
      <c r="B82" s="19">
        <f>DATE(表格1[[#This Row],[年]],表格1[[#This Row],[月]],1)</f>
        <v>44044</v>
      </c>
      <c r="C82" s="2" t="str">
        <f>LEFT(表格1[[#This Row],[年月]],4)</f>
        <v>2020</v>
      </c>
      <c r="D82" s="2" t="str">
        <f>RIGHT(表格1[[#This Row],[年月]],2)</f>
        <v>08</v>
      </c>
      <c r="E82" s="5">
        <v>10020000</v>
      </c>
      <c r="F82" s="2" t="str">
        <f>VLOOKUP(TEXT(表格1[[#This Row],[地區]],"00000000"),縣市代碼,2,0)</f>
        <v>嘉義市</v>
      </c>
      <c r="G82" s="2" t="s">
        <v>7</v>
      </c>
      <c r="H82" s="13">
        <v>202610</v>
      </c>
      <c r="I82" s="14">
        <v>153971199</v>
      </c>
      <c r="J82" s="14">
        <f>表格1[[#This Row],[信用卡交易筆數]]/1000</f>
        <v>202.61</v>
      </c>
      <c r="K82" s="14">
        <f>表格1[[#This Row],[信用卡交易金額'[新臺幣']]]/1000</f>
        <v>153971.19899999999</v>
      </c>
      <c r="L82" s="14">
        <f>表格1[[#This Row],[信用卡交易金額'[新臺幣']]]/1000000</f>
        <v>153.97119900000001</v>
      </c>
      <c r="M82" s="14" t="str" cm="1">
        <f t="array" ref="M82">_xlfn.TEXTJOIN("", TRUE, _xlfn.XLOOKUP(TRUE, VALUE(表格1[[#This Row],[年月]]) &lt;= VALUE($R$8:$R$12), $Q$8:$Q$12)) &amp; "年度"</f>
        <v>2021年度</v>
      </c>
    </row>
    <row r="83" spans="1:13" x14ac:dyDescent="0.3">
      <c r="A83" s="2">
        <v>202008</v>
      </c>
      <c r="B83" s="19">
        <f>DATE(表格1[[#This Row],[年]],表格1[[#This Row],[月]],1)</f>
        <v>44044</v>
      </c>
      <c r="C83" s="2" t="str">
        <f>LEFT(表格1[[#This Row],[年月]],4)</f>
        <v>2020</v>
      </c>
      <c r="D83" s="2" t="str">
        <f>RIGHT(表格1[[#This Row],[年月]],2)</f>
        <v>08</v>
      </c>
      <c r="E83" s="5">
        <v>10020000</v>
      </c>
      <c r="F83" s="2" t="str">
        <f>VLOOKUP(TEXT(表格1[[#This Row],[地區]],"00000000"),縣市代碼,2,0)</f>
        <v>嘉義市</v>
      </c>
      <c r="G83" s="2" t="s">
        <v>8</v>
      </c>
      <c r="H83" s="13">
        <v>119502</v>
      </c>
      <c r="I83" s="14">
        <v>214233682</v>
      </c>
      <c r="J83" s="14">
        <f>表格1[[#This Row],[信用卡交易筆數]]/1000</f>
        <v>119.502</v>
      </c>
      <c r="K83" s="14">
        <f>表格1[[#This Row],[信用卡交易金額'[新臺幣']]]/1000</f>
        <v>214233.682</v>
      </c>
      <c r="L83" s="14">
        <f>表格1[[#This Row],[信用卡交易金額'[新臺幣']]]/1000000</f>
        <v>214.23368199999999</v>
      </c>
      <c r="M83" s="14" t="str" cm="1">
        <f t="array" ref="M83">_xlfn.TEXTJOIN("", TRUE, _xlfn.XLOOKUP(TRUE, VALUE(表格1[[#This Row],[年月]]) &lt;= VALUE($R$8:$R$12), $Q$8:$Q$12)) &amp; "年度"</f>
        <v>2021年度</v>
      </c>
    </row>
    <row r="84" spans="1:13" x14ac:dyDescent="0.3">
      <c r="A84" s="2">
        <v>202008</v>
      </c>
      <c r="B84" s="19">
        <f>DATE(表格1[[#This Row],[年]],表格1[[#This Row],[月]],1)</f>
        <v>44044</v>
      </c>
      <c r="C84" s="2" t="str">
        <f>LEFT(表格1[[#This Row],[年月]],4)</f>
        <v>2020</v>
      </c>
      <c r="D84" s="2" t="str">
        <f>RIGHT(表格1[[#This Row],[年月]],2)</f>
        <v>08</v>
      </c>
      <c r="E84" s="5">
        <v>10020000</v>
      </c>
      <c r="F84" s="2" t="str">
        <f>VLOOKUP(TEXT(表格1[[#This Row],[地區]],"00000000"),縣市代碼,2,0)</f>
        <v>嘉義市</v>
      </c>
      <c r="G84" s="2" t="s">
        <v>9</v>
      </c>
      <c r="H84" s="13">
        <v>83414</v>
      </c>
      <c r="I84" s="14">
        <v>204254504</v>
      </c>
      <c r="J84" s="14">
        <f>表格1[[#This Row],[信用卡交易筆數]]/1000</f>
        <v>83.414000000000001</v>
      </c>
      <c r="K84" s="14">
        <f>表格1[[#This Row],[信用卡交易金額'[新臺幣']]]/1000</f>
        <v>204254.50399999999</v>
      </c>
      <c r="L84" s="14">
        <f>表格1[[#This Row],[信用卡交易金額'[新臺幣']]]/1000000</f>
        <v>204.254504</v>
      </c>
      <c r="M84" s="14" t="str" cm="1">
        <f t="array" ref="M84">_xlfn.TEXTJOIN("", TRUE, _xlfn.XLOOKUP(TRUE, VALUE(表格1[[#This Row],[年月]]) &lt;= VALUE($R$8:$R$12), $Q$8:$Q$12)) &amp; "年度"</f>
        <v>2021年度</v>
      </c>
    </row>
    <row r="85" spans="1:13" x14ac:dyDescent="0.3">
      <c r="A85" s="2">
        <v>202008</v>
      </c>
      <c r="B85" s="19">
        <f>DATE(表格1[[#This Row],[年]],表格1[[#This Row],[月]],1)</f>
        <v>44044</v>
      </c>
      <c r="C85" s="2" t="str">
        <f>LEFT(表格1[[#This Row],[年月]],4)</f>
        <v>2020</v>
      </c>
      <c r="D85" s="2" t="str">
        <f>RIGHT(表格1[[#This Row],[年月]],2)</f>
        <v>08</v>
      </c>
      <c r="E85" s="5">
        <v>10020000</v>
      </c>
      <c r="F85" s="2" t="str">
        <f>VLOOKUP(TEXT(表格1[[#This Row],[地區]],"00000000"),縣市代碼,2,0)</f>
        <v>嘉義市</v>
      </c>
      <c r="G85" s="2" t="s">
        <v>10</v>
      </c>
      <c r="H85" s="13">
        <v>364347</v>
      </c>
      <c r="I85" s="14">
        <v>1002022393</v>
      </c>
      <c r="J85" s="14">
        <f>表格1[[#This Row],[信用卡交易筆數]]/1000</f>
        <v>364.34699999999998</v>
      </c>
      <c r="K85" s="14">
        <f>表格1[[#This Row],[信用卡交易金額'[新臺幣']]]/1000</f>
        <v>1002022.393</v>
      </c>
      <c r="L85" s="14">
        <f>表格1[[#This Row],[信用卡交易金額'[新臺幣']]]/1000000</f>
        <v>1002.022393</v>
      </c>
      <c r="M85" s="14" t="str" cm="1">
        <f t="array" ref="M85">_xlfn.TEXTJOIN("", TRUE, _xlfn.XLOOKUP(TRUE, VALUE(表格1[[#This Row],[年月]]) &lt;= VALUE($R$8:$R$12), $Q$8:$Q$12)) &amp; "年度"</f>
        <v>2021年度</v>
      </c>
    </row>
    <row r="86" spans="1:13" x14ac:dyDescent="0.3">
      <c r="A86" s="2">
        <v>202008</v>
      </c>
      <c r="B86" s="19">
        <f>DATE(表格1[[#This Row],[年]],表格1[[#This Row],[月]],1)</f>
        <v>44044</v>
      </c>
      <c r="C86" s="2" t="str">
        <f>LEFT(表格1[[#This Row],[年月]],4)</f>
        <v>2020</v>
      </c>
      <c r="D86" s="2" t="str">
        <f>RIGHT(表格1[[#This Row],[年月]],2)</f>
        <v>08</v>
      </c>
      <c r="E86" s="5">
        <v>67000000</v>
      </c>
      <c r="F86" s="2" t="str">
        <f>VLOOKUP(TEXT(表格1[[#This Row],[地區]],"00000000"),縣市代碼,2,0)</f>
        <v>臺南市</v>
      </c>
      <c r="G86" s="2" t="s">
        <v>4</v>
      </c>
      <c r="H86" s="13">
        <v>2357817</v>
      </c>
      <c r="I86" s="14">
        <v>2065101790</v>
      </c>
      <c r="J86" s="14">
        <f>表格1[[#This Row],[信用卡交易筆數]]/1000</f>
        <v>2357.817</v>
      </c>
      <c r="K86" s="14">
        <f>表格1[[#This Row],[信用卡交易金額'[新臺幣']]]/1000</f>
        <v>2065101.79</v>
      </c>
      <c r="L86" s="14">
        <f>表格1[[#This Row],[信用卡交易金額'[新臺幣']]]/1000000</f>
        <v>2065.1017900000002</v>
      </c>
      <c r="M86" s="14" t="str" cm="1">
        <f t="array" ref="M86">_xlfn.TEXTJOIN("", TRUE, _xlfn.XLOOKUP(TRUE, VALUE(表格1[[#This Row],[年月]]) &lt;= VALUE($R$8:$R$12), $Q$8:$Q$12)) &amp; "年度"</f>
        <v>2021年度</v>
      </c>
    </row>
    <row r="87" spans="1:13" x14ac:dyDescent="0.3">
      <c r="A87" s="2">
        <v>202008</v>
      </c>
      <c r="B87" s="19">
        <f>DATE(表格1[[#This Row],[年]],表格1[[#This Row],[月]],1)</f>
        <v>44044</v>
      </c>
      <c r="C87" s="2" t="str">
        <f>LEFT(表格1[[#This Row],[年月]],4)</f>
        <v>2020</v>
      </c>
      <c r="D87" s="2" t="str">
        <f>RIGHT(表格1[[#This Row],[年月]],2)</f>
        <v>08</v>
      </c>
      <c r="E87" s="5">
        <v>67000000</v>
      </c>
      <c r="F87" s="2" t="str">
        <f>VLOOKUP(TEXT(表格1[[#This Row],[地區]],"00000000"),縣市代碼,2,0)</f>
        <v>臺南市</v>
      </c>
      <c r="G87" s="2" t="s">
        <v>5</v>
      </c>
      <c r="H87" s="13">
        <v>168274</v>
      </c>
      <c r="I87" s="14">
        <v>355217919</v>
      </c>
      <c r="J87" s="14">
        <f>表格1[[#This Row],[信用卡交易筆數]]/1000</f>
        <v>168.274</v>
      </c>
      <c r="K87" s="14">
        <f>表格1[[#This Row],[信用卡交易金額'[新臺幣']]]/1000</f>
        <v>355217.91899999999</v>
      </c>
      <c r="L87" s="14">
        <f>表格1[[#This Row],[信用卡交易金額'[新臺幣']]]/1000000</f>
        <v>355.21791899999999</v>
      </c>
      <c r="M87" s="14" t="str" cm="1">
        <f t="array" ref="M87">_xlfn.TEXTJOIN("", TRUE, _xlfn.XLOOKUP(TRUE, VALUE(表格1[[#This Row],[年月]]) &lt;= VALUE($R$8:$R$12), $Q$8:$Q$12)) &amp; "年度"</f>
        <v>2021年度</v>
      </c>
    </row>
    <row r="88" spans="1:13" x14ac:dyDescent="0.3">
      <c r="A88" s="2">
        <v>202008</v>
      </c>
      <c r="B88" s="19">
        <f>DATE(表格1[[#This Row],[年]],表格1[[#This Row],[月]],1)</f>
        <v>44044</v>
      </c>
      <c r="C88" s="2" t="str">
        <f>LEFT(表格1[[#This Row],[年月]],4)</f>
        <v>2020</v>
      </c>
      <c r="D88" s="2" t="str">
        <f>RIGHT(表格1[[#This Row],[年月]],2)</f>
        <v>08</v>
      </c>
      <c r="E88" s="5">
        <v>67000000</v>
      </c>
      <c r="F88" s="2" t="str">
        <f>VLOOKUP(TEXT(表格1[[#This Row],[地區]],"00000000"),縣市代碼,2,0)</f>
        <v>臺南市</v>
      </c>
      <c r="G88" s="2" t="s">
        <v>6</v>
      </c>
      <c r="H88" s="13">
        <v>283722</v>
      </c>
      <c r="I88" s="14">
        <v>946006180</v>
      </c>
      <c r="J88" s="14">
        <f>表格1[[#This Row],[信用卡交易筆數]]/1000</f>
        <v>283.72199999999998</v>
      </c>
      <c r="K88" s="14">
        <f>表格1[[#This Row],[信用卡交易金額'[新臺幣']]]/1000</f>
        <v>946006.18</v>
      </c>
      <c r="L88" s="14">
        <f>表格1[[#This Row],[信用卡交易金額'[新臺幣']]]/1000000</f>
        <v>946.00617999999997</v>
      </c>
      <c r="M88" s="14" t="str" cm="1">
        <f t="array" ref="M88">_xlfn.TEXTJOIN("", TRUE, _xlfn.XLOOKUP(TRUE, VALUE(表格1[[#This Row],[年月]]) &lt;= VALUE($R$8:$R$12), $Q$8:$Q$12)) &amp; "年度"</f>
        <v>2021年度</v>
      </c>
    </row>
    <row r="89" spans="1:13" x14ac:dyDescent="0.3">
      <c r="A89" s="2">
        <v>202008</v>
      </c>
      <c r="B89" s="19">
        <f>DATE(表格1[[#This Row],[年]],表格1[[#This Row],[月]],1)</f>
        <v>44044</v>
      </c>
      <c r="C89" s="2" t="str">
        <f>LEFT(表格1[[#This Row],[年月]],4)</f>
        <v>2020</v>
      </c>
      <c r="D89" s="2" t="str">
        <f>RIGHT(表格1[[#This Row],[年月]],2)</f>
        <v>08</v>
      </c>
      <c r="E89" s="5">
        <v>67000000</v>
      </c>
      <c r="F89" s="2" t="str">
        <f>VLOOKUP(TEXT(表格1[[#This Row],[地區]],"00000000"),縣市代碼,2,0)</f>
        <v>臺南市</v>
      </c>
      <c r="G89" s="2" t="s">
        <v>7</v>
      </c>
      <c r="H89" s="13">
        <v>1437381</v>
      </c>
      <c r="I89" s="14">
        <v>1088798431</v>
      </c>
      <c r="J89" s="14">
        <f>表格1[[#This Row],[信用卡交易筆數]]/1000</f>
        <v>1437.3810000000001</v>
      </c>
      <c r="K89" s="14">
        <f>表格1[[#This Row],[信用卡交易金額'[新臺幣']]]/1000</f>
        <v>1088798.4310000001</v>
      </c>
      <c r="L89" s="14">
        <f>表格1[[#This Row],[信用卡交易金額'[新臺幣']]]/1000000</f>
        <v>1088.7984309999999</v>
      </c>
      <c r="M89" s="14" t="str" cm="1">
        <f t="array" ref="M89">_xlfn.TEXTJOIN("", TRUE, _xlfn.XLOOKUP(TRUE, VALUE(表格1[[#This Row],[年月]]) &lt;= VALUE($R$8:$R$12), $Q$8:$Q$12)) &amp; "年度"</f>
        <v>2021年度</v>
      </c>
    </row>
    <row r="90" spans="1:13" x14ac:dyDescent="0.3">
      <c r="A90" s="2">
        <v>202008</v>
      </c>
      <c r="B90" s="19">
        <f>DATE(表格1[[#This Row],[年]],表格1[[#This Row],[月]],1)</f>
        <v>44044</v>
      </c>
      <c r="C90" s="2" t="str">
        <f>LEFT(表格1[[#This Row],[年月]],4)</f>
        <v>2020</v>
      </c>
      <c r="D90" s="2" t="str">
        <f>RIGHT(表格1[[#This Row],[年月]],2)</f>
        <v>08</v>
      </c>
      <c r="E90" s="5">
        <v>67000000</v>
      </c>
      <c r="F90" s="2" t="str">
        <f>VLOOKUP(TEXT(表格1[[#This Row],[地區]],"00000000"),縣市代碼,2,0)</f>
        <v>臺南市</v>
      </c>
      <c r="G90" s="2" t="s">
        <v>8</v>
      </c>
      <c r="H90" s="13">
        <v>836468</v>
      </c>
      <c r="I90" s="14">
        <v>1317017388</v>
      </c>
      <c r="J90" s="14">
        <f>表格1[[#This Row],[信用卡交易筆數]]/1000</f>
        <v>836.46799999999996</v>
      </c>
      <c r="K90" s="14">
        <f>表格1[[#This Row],[信用卡交易金額'[新臺幣']]]/1000</f>
        <v>1317017.388</v>
      </c>
      <c r="L90" s="14">
        <f>表格1[[#This Row],[信用卡交易金額'[新臺幣']]]/1000000</f>
        <v>1317.017388</v>
      </c>
      <c r="M90" s="14" t="str" cm="1">
        <f t="array" ref="M90">_xlfn.TEXTJOIN("", TRUE, _xlfn.XLOOKUP(TRUE, VALUE(表格1[[#This Row],[年月]]) &lt;= VALUE($R$8:$R$12), $Q$8:$Q$12)) &amp; "年度"</f>
        <v>2021年度</v>
      </c>
    </row>
    <row r="91" spans="1:13" x14ac:dyDescent="0.3">
      <c r="A91" s="2">
        <v>202008</v>
      </c>
      <c r="B91" s="19">
        <f>DATE(表格1[[#This Row],[年]],表格1[[#This Row],[月]],1)</f>
        <v>44044</v>
      </c>
      <c r="C91" s="2" t="str">
        <f>LEFT(表格1[[#This Row],[年月]],4)</f>
        <v>2020</v>
      </c>
      <c r="D91" s="2" t="str">
        <f>RIGHT(表格1[[#This Row],[年月]],2)</f>
        <v>08</v>
      </c>
      <c r="E91" s="5">
        <v>67000000</v>
      </c>
      <c r="F91" s="2" t="str">
        <f>VLOOKUP(TEXT(表格1[[#This Row],[地區]],"00000000"),縣市代碼,2,0)</f>
        <v>臺南市</v>
      </c>
      <c r="G91" s="2" t="s">
        <v>9</v>
      </c>
      <c r="H91" s="13">
        <v>681076</v>
      </c>
      <c r="I91" s="14">
        <v>1526592828</v>
      </c>
      <c r="J91" s="14">
        <f>表格1[[#This Row],[信用卡交易筆數]]/1000</f>
        <v>681.07600000000002</v>
      </c>
      <c r="K91" s="14">
        <f>表格1[[#This Row],[信用卡交易金額'[新臺幣']]]/1000</f>
        <v>1526592.828</v>
      </c>
      <c r="L91" s="14">
        <f>表格1[[#This Row],[信用卡交易金額'[新臺幣']]]/1000000</f>
        <v>1526.5928280000001</v>
      </c>
      <c r="M91" s="14" t="str" cm="1">
        <f t="array" ref="M91">_xlfn.TEXTJOIN("", TRUE, _xlfn.XLOOKUP(TRUE, VALUE(表格1[[#This Row],[年月]]) &lt;= VALUE($R$8:$R$12), $Q$8:$Q$12)) &amp; "年度"</f>
        <v>2021年度</v>
      </c>
    </row>
    <row r="92" spans="1:13" x14ac:dyDescent="0.3">
      <c r="A92" s="2">
        <v>202008</v>
      </c>
      <c r="B92" s="19">
        <f>DATE(表格1[[#This Row],[年]],表格1[[#This Row],[月]],1)</f>
        <v>44044</v>
      </c>
      <c r="C92" s="2" t="str">
        <f>LEFT(表格1[[#This Row],[年月]],4)</f>
        <v>2020</v>
      </c>
      <c r="D92" s="2" t="str">
        <f>RIGHT(表格1[[#This Row],[年月]],2)</f>
        <v>08</v>
      </c>
      <c r="E92" s="5">
        <v>67000000</v>
      </c>
      <c r="F92" s="2" t="str">
        <f>VLOOKUP(TEXT(表格1[[#This Row],[地區]],"00000000"),縣市代碼,2,0)</f>
        <v>臺南市</v>
      </c>
      <c r="G92" s="2" t="s">
        <v>10</v>
      </c>
      <c r="H92" s="13">
        <v>2369713</v>
      </c>
      <c r="I92" s="14">
        <v>6383638515</v>
      </c>
      <c r="J92" s="14">
        <f>表格1[[#This Row],[信用卡交易筆數]]/1000</f>
        <v>2369.7130000000002</v>
      </c>
      <c r="K92" s="14">
        <f>表格1[[#This Row],[信用卡交易金額'[新臺幣']]]/1000</f>
        <v>6383638.5149999997</v>
      </c>
      <c r="L92" s="14">
        <f>表格1[[#This Row],[信用卡交易金額'[新臺幣']]]/1000000</f>
        <v>6383.6385149999996</v>
      </c>
      <c r="M92" s="14" t="str" cm="1">
        <f t="array" ref="M92">_xlfn.TEXTJOIN("", TRUE, _xlfn.XLOOKUP(TRUE, VALUE(表格1[[#This Row],[年月]]) &lt;= VALUE($R$8:$R$12), $Q$8:$Q$12)) &amp; "年度"</f>
        <v>2021年度</v>
      </c>
    </row>
    <row r="93" spans="1:13" x14ac:dyDescent="0.3">
      <c r="A93" s="2">
        <v>202008</v>
      </c>
      <c r="B93" s="19">
        <f>DATE(表格1[[#This Row],[年]],表格1[[#This Row],[月]],1)</f>
        <v>44044</v>
      </c>
      <c r="C93" s="2" t="str">
        <f>LEFT(表格1[[#This Row],[年月]],4)</f>
        <v>2020</v>
      </c>
      <c r="D93" s="2" t="str">
        <f>RIGHT(表格1[[#This Row],[年月]],2)</f>
        <v>08</v>
      </c>
      <c r="E93" s="5">
        <v>64000000</v>
      </c>
      <c r="F93" s="2" t="str">
        <f>VLOOKUP(TEXT(表格1[[#This Row],[地區]],"00000000"),縣市代碼,2,0)</f>
        <v>高雄市</v>
      </c>
      <c r="G93" s="2" t="s">
        <v>4</v>
      </c>
      <c r="H93" s="13">
        <v>3955491</v>
      </c>
      <c r="I93" s="14">
        <v>3806669742</v>
      </c>
      <c r="J93" s="14">
        <f>表格1[[#This Row],[信用卡交易筆數]]/1000</f>
        <v>3955.491</v>
      </c>
      <c r="K93" s="14">
        <f>表格1[[#This Row],[信用卡交易金額'[新臺幣']]]/1000</f>
        <v>3806669.7420000001</v>
      </c>
      <c r="L93" s="14">
        <f>表格1[[#This Row],[信用卡交易金額'[新臺幣']]]/1000000</f>
        <v>3806.669742</v>
      </c>
      <c r="M93" s="14" t="str" cm="1">
        <f t="array" ref="M93">_xlfn.TEXTJOIN("", TRUE, _xlfn.XLOOKUP(TRUE, VALUE(表格1[[#This Row],[年月]]) &lt;= VALUE($R$8:$R$12), $Q$8:$Q$12)) &amp; "年度"</f>
        <v>2021年度</v>
      </c>
    </row>
    <row r="94" spans="1:13" x14ac:dyDescent="0.3">
      <c r="A94" s="2">
        <v>202008</v>
      </c>
      <c r="B94" s="19">
        <f>DATE(表格1[[#This Row],[年]],表格1[[#This Row],[月]],1)</f>
        <v>44044</v>
      </c>
      <c r="C94" s="2" t="str">
        <f>LEFT(表格1[[#This Row],[年月]],4)</f>
        <v>2020</v>
      </c>
      <c r="D94" s="2" t="str">
        <f>RIGHT(表格1[[#This Row],[年月]],2)</f>
        <v>08</v>
      </c>
      <c r="E94" s="5">
        <v>64000000</v>
      </c>
      <c r="F94" s="2" t="str">
        <f>VLOOKUP(TEXT(表格1[[#This Row],[地區]],"00000000"),縣市代碼,2,0)</f>
        <v>高雄市</v>
      </c>
      <c r="G94" s="2" t="s">
        <v>5</v>
      </c>
      <c r="H94" s="13">
        <v>263587</v>
      </c>
      <c r="I94" s="14">
        <v>551333664</v>
      </c>
      <c r="J94" s="14">
        <f>表格1[[#This Row],[信用卡交易筆數]]/1000</f>
        <v>263.58699999999999</v>
      </c>
      <c r="K94" s="14">
        <f>表格1[[#This Row],[信用卡交易金額'[新臺幣']]]/1000</f>
        <v>551333.66399999999</v>
      </c>
      <c r="L94" s="14">
        <f>表格1[[#This Row],[信用卡交易金額'[新臺幣']]]/1000000</f>
        <v>551.333664</v>
      </c>
      <c r="M94" s="14" t="str" cm="1">
        <f t="array" ref="M94">_xlfn.TEXTJOIN("", TRUE, _xlfn.XLOOKUP(TRUE, VALUE(表格1[[#This Row],[年月]]) &lt;= VALUE($R$8:$R$12), $Q$8:$Q$12)) &amp; "年度"</f>
        <v>2021年度</v>
      </c>
    </row>
    <row r="95" spans="1:13" x14ac:dyDescent="0.3">
      <c r="A95" s="2">
        <v>202008</v>
      </c>
      <c r="B95" s="19">
        <f>DATE(表格1[[#This Row],[年]],表格1[[#This Row],[月]],1)</f>
        <v>44044</v>
      </c>
      <c r="C95" s="2" t="str">
        <f>LEFT(表格1[[#This Row],[年月]],4)</f>
        <v>2020</v>
      </c>
      <c r="D95" s="2" t="str">
        <f>RIGHT(表格1[[#This Row],[年月]],2)</f>
        <v>08</v>
      </c>
      <c r="E95" s="5">
        <v>64000000</v>
      </c>
      <c r="F95" s="2" t="str">
        <f>VLOOKUP(TEXT(表格1[[#This Row],[地區]],"00000000"),縣市代碼,2,0)</f>
        <v>高雄市</v>
      </c>
      <c r="G95" s="2" t="s">
        <v>6</v>
      </c>
      <c r="H95" s="13">
        <v>457938</v>
      </c>
      <c r="I95" s="14">
        <v>1495504405</v>
      </c>
      <c r="J95" s="14">
        <f>表格1[[#This Row],[信用卡交易筆數]]/1000</f>
        <v>457.93799999999999</v>
      </c>
      <c r="K95" s="14">
        <f>表格1[[#This Row],[信用卡交易金額'[新臺幣']]]/1000</f>
        <v>1495504.405</v>
      </c>
      <c r="L95" s="14">
        <f>表格1[[#This Row],[信用卡交易金額'[新臺幣']]]/1000000</f>
        <v>1495.5044049999999</v>
      </c>
      <c r="M95" s="14" t="str" cm="1">
        <f t="array" ref="M95">_xlfn.TEXTJOIN("", TRUE, _xlfn.XLOOKUP(TRUE, VALUE(表格1[[#This Row],[年月]]) &lt;= VALUE($R$8:$R$12), $Q$8:$Q$12)) &amp; "年度"</f>
        <v>2021年度</v>
      </c>
    </row>
    <row r="96" spans="1:13" x14ac:dyDescent="0.3">
      <c r="A96" s="2">
        <v>202008</v>
      </c>
      <c r="B96" s="19">
        <f>DATE(表格1[[#This Row],[年]],表格1[[#This Row],[月]],1)</f>
        <v>44044</v>
      </c>
      <c r="C96" s="2" t="str">
        <f>LEFT(表格1[[#This Row],[年月]],4)</f>
        <v>2020</v>
      </c>
      <c r="D96" s="2" t="str">
        <f>RIGHT(表格1[[#This Row],[年月]],2)</f>
        <v>08</v>
      </c>
      <c r="E96" s="5">
        <v>64000000</v>
      </c>
      <c r="F96" s="2" t="str">
        <f>VLOOKUP(TEXT(表格1[[#This Row],[地區]],"00000000"),縣市代碼,2,0)</f>
        <v>高雄市</v>
      </c>
      <c r="G96" s="2" t="s">
        <v>7</v>
      </c>
      <c r="H96" s="13">
        <v>2135970</v>
      </c>
      <c r="I96" s="14">
        <v>1667207291</v>
      </c>
      <c r="J96" s="14">
        <f>表格1[[#This Row],[信用卡交易筆數]]/1000</f>
        <v>2135.9699999999998</v>
      </c>
      <c r="K96" s="14">
        <f>表格1[[#This Row],[信用卡交易金額'[新臺幣']]]/1000</f>
        <v>1667207.291</v>
      </c>
      <c r="L96" s="14">
        <f>表格1[[#This Row],[信用卡交易金額'[新臺幣']]]/1000000</f>
        <v>1667.2072909999999</v>
      </c>
      <c r="M96" s="14" t="str" cm="1">
        <f t="array" ref="M96">_xlfn.TEXTJOIN("", TRUE, _xlfn.XLOOKUP(TRUE, VALUE(表格1[[#This Row],[年月]]) &lt;= VALUE($R$8:$R$12), $Q$8:$Q$12)) &amp; "年度"</f>
        <v>2021年度</v>
      </c>
    </row>
    <row r="97" spans="1:13" x14ac:dyDescent="0.3">
      <c r="A97" s="2">
        <v>202008</v>
      </c>
      <c r="B97" s="19">
        <f>DATE(表格1[[#This Row],[年]],表格1[[#This Row],[月]],1)</f>
        <v>44044</v>
      </c>
      <c r="C97" s="2" t="str">
        <f>LEFT(表格1[[#This Row],[年月]],4)</f>
        <v>2020</v>
      </c>
      <c r="D97" s="2" t="str">
        <f>RIGHT(表格1[[#This Row],[年月]],2)</f>
        <v>08</v>
      </c>
      <c r="E97" s="5">
        <v>64000000</v>
      </c>
      <c r="F97" s="2" t="str">
        <f>VLOOKUP(TEXT(表格1[[#This Row],[地區]],"00000000"),縣市代碼,2,0)</f>
        <v>高雄市</v>
      </c>
      <c r="G97" s="2" t="s">
        <v>8</v>
      </c>
      <c r="H97" s="13">
        <v>1395089</v>
      </c>
      <c r="I97" s="14">
        <v>2175286763</v>
      </c>
      <c r="J97" s="14">
        <f>表格1[[#This Row],[信用卡交易筆數]]/1000</f>
        <v>1395.0889999999999</v>
      </c>
      <c r="K97" s="14">
        <f>表格1[[#This Row],[信用卡交易金額'[新臺幣']]]/1000</f>
        <v>2175286.7629999998</v>
      </c>
      <c r="L97" s="14">
        <f>表格1[[#This Row],[信用卡交易金額'[新臺幣']]]/1000000</f>
        <v>2175.2867630000001</v>
      </c>
      <c r="M97" s="14" t="str" cm="1">
        <f t="array" ref="M97">_xlfn.TEXTJOIN("", TRUE, _xlfn.XLOOKUP(TRUE, VALUE(表格1[[#This Row],[年月]]) &lt;= VALUE($R$8:$R$12), $Q$8:$Q$12)) &amp; "年度"</f>
        <v>2021年度</v>
      </c>
    </row>
    <row r="98" spans="1:13" x14ac:dyDescent="0.3">
      <c r="A98" s="2">
        <v>202008</v>
      </c>
      <c r="B98" s="19">
        <f>DATE(表格1[[#This Row],[年]],表格1[[#This Row],[月]],1)</f>
        <v>44044</v>
      </c>
      <c r="C98" s="2" t="str">
        <f>LEFT(表格1[[#This Row],[年月]],4)</f>
        <v>2020</v>
      </c>
      <c r="D98" s="2" t="str">
        <f>RIGHT(表格1[[#This Row],[年月]],2)</f>
        <v>08</v>
      </c>
      <c r="E98" s="5">
        <v>64000000</v>
      </c>
      <c r="F98" s="2" t="str">
        <f>VLOOKUP(TEXT(表格1[[#This Row],[地區]],"00000000"),縣市代碼,2,0)</f>
        <v>高雄市</v>
      </c>
      <c r="G98" s="2" t="s">
        <v>9</v>
      </c>
      <c r="H98" s="13">
        <v>1177839</v>
      </c>
      <c r="I98" s="14">
        <v>2500057535</v>
      </c>
      <c r="J98" s="14">
        <f>表格1[[#This Row],[信用卡交易筆數]]/1000</f>
        <v>1177.8389999999999</v>
      </c>
      <c r="K98" s="14">
        <f>表格1[[#This Row],[信用卡交易金額'[新臺幣']]]/1000</f>
        <v>2500057.5350000001</v>
      </c>
      <c r="L98" s="14">
        <f>表格1[[#This Row],[信用卡交易金額'[新臺幣']]]/1000000</f>
        <v>2500.0575349999999</v>
      </c>
      <c r="M98" s="14" t="str" cm="1">
        <f t="array" ref="M98">_xlfn.TEXTJOIN("", TRUE, _xlfn.XLOOKUP(TRUE, VALUE(表格1[[#This Row],[年月]]) &lt;= VALUE($R$8:$R$12), $Q$8:$Q$12)) &amp; "年度"</f>
        <v>2021年度</v>
      </c>
    </row>
    <row r="99" spans="1:13" x14ac:dyDescent="0.3">
      <c r="A99" s="2">
        <v>202008</v>
      </c>
      <c r="B99" s="19">
        <f>DATE(表格1[[#This Row],[年]],表格1[[#This Row],[月]],1)</f>
        <v>44044</v>
      </c>
      <c r="C99" s="2" t="str">
        <f>LEFT(表格1[[#This Row],[年月]],4)</f>
        <v>2020</v>
      </c>
      <c r="D99" s="2" t="str">
        <f>RIGHT(表格1[[#This Row],[年月]],2)</f>
        <v>08</v>
      </c>
      <c r="E99" s="5">
        <v>64000000</v>
      </c>
      <c r="F99" s="2" t="str">
        <f>VLOOKUP(TEXT(表格1[[#This Row],[地區]],"00000000"),縣市代碼,2,0)</f>
        <v>高雄市</v>
      </c>
      <c r="G99" s="2" t="s">
        <v>10</v>
      </c>
      <c r="H99" s="13">
        <v>3780701</v>
      </c>
      <c r="I99" s="14">
        <v>10365130037</v>
      </c>
      <c r="J99" s="14">
        <f>表格1[[#This Row],[信用卡交易筆數]]/1000</f>
        <v>3780.701</v>
      </c>
      <c r="K99" s="14">
        <f>表格1[[#This Row],[信用卡交易金額'[新臺幣']]]/1000</f>
        <v>10365130.037</v>
      </c>
      <c r="L99" s="14">
        <f>表格1[[#This Row],[信用卡交易金額'[新臺幣']]]/1000000</f>
        <v>10365.130037000001</v>
      </c>
      <c r="M99" s="14" t="str" cm="1">
        <f t="array" ref="M99">_xlfn.TEXTJOIN("", TRUE, _xlfn.XLOOKUP(TRUE, VALUE(表格1[[#This Row],[年月]]) &lt;= VALUE($R$8:$R$12), $Q$8:$Q$12)) &amp; "年度"</f>
        <v>2021年度</v>
      </c>
    </row>
    <row r="100" spans="1:13" x14ac:dyDescent="0.3">
      <c r="A100" s="2">
        <v>202008</v>
      </c>
      <c r="B100" s="19">
        <f>DATE(表格1[[#This Row],[年]],表格1[[#This Row],[月]],1)</f>
        <v>44044</v>
      </c>
      <c r="C100" s="2" t="str">
        <f>LEFT(表格1[[#This Row],[年月]],4)</f>
        <v>2020</v>
      </c>
      <c r="D100" s="2" t="str">
        <f>RIGHT(表格1[[#This Row],[年月]],2)</f>
        <v>08</v>
      </c>
      <c r="E100" s="5">
        <v>10013000</v>
      </c>
      <c r="F100" s="2" t="str">
        <f>VLOOKUP(TEXT(表格1[[#This Row],[地區]],"00000000"),縣市代碼,2,0)</f>
        <v>屏東縣</v>
      </c>
      <c r="G100" s="2" t="s">
        <v>4</v>
      </c>
      <c r="H100" s="13">
        <v>532605</v>
      </c>
      <c r="I100" s="14">
        <v>517145836</v>
      </c>
      <c r="J100" s="14">
        <f>表格1[[#This Row],[信用卡交易筆數]]/1000</f>
        <v>532.60500000000002</v>
      </c>
      <c r="K100" s="14">
        <f>表格1[[#This Row],[信用卡交易金額'[新臺幣']]]/1000</f>
        <v>517145.83600000001</v>
      </c>
      <c r="L100" s="14">
        <f>表格1[[#This Row],[信用卡交易金額'[新臺幣']]]/1000000</f>
        <v>517.14583600000003</v>
      </c>
      <c r="M100" s="14" t="str" cm="1">
        <f t="array" ref="M100">_xlfn.TEXTJOIN("", TRUE, _xlfn.XLOOKUP(TRUE, VALUE(表格1[[#This Row],[年月]]) &lt;= VALUE($R$8:$R$12), $Q$8:$Q$12)) &amp; "年度"</f>
        <v>2021年度</v>
      </c>
    </row>
    <row r="101" spans="1:13" x14ac:dyDescent="0.3">
      <c r="A101" s="2">
        <v>202008</v>
      </c>
      <c r="B101" s="19">
        <f>DATE(表格1[[#This Row],[年]],表格1[[#This Row],[月]],1)</f>
        <v>44044</v>
      </c>
      <c r="C101" s="2" t="str">
        <f>LEFT(表格1[[#This Row],[年月]],4)</f>
        <v>2020</v>
      </c>
      <c r="D101" s="2" t="str">
        <f>RIGHT(表格1[[#This Row],[年月]],2)</f>
        <v>08</v>
      </c>
      <c r="E101" s="5">
        <v>10013000</v>
      </c>
      <c r="F101" s="2" t="str">
        <f>VLOOKUP(TEXT(表格1[[#This Row],[地區]],"00000000"),縣市代碼,2,0)</f>
        <v>屏東縣</v>
      </c>
      <c r="G101" s="2" t="s">
        <v>5</v>
      </c>
      <c r="H101" s="13">
        <v>44200</v>
      </c>
      <c r="I101" s="14">
        <v>93808040</v>
      </c>
      <c r="J101" s="14">
        <f>表格1[[#This Row],[信用卡交易筆數]]/1000</f>
        <v>44.2</v>
      </c>
      <c r="K101" s="14">
        <f>表格1[[#This Row],[信用卡交易金額'[新臺幣']]]/1000</f>
        <v>93808.04</v>
      </c>
      <c r="L101" s="14">
        <f>表格1[[#This Row],[信用卡交易金額'[新臺幣']]]/1000000</f>
        <v>93.808040000000005</v>
      </c>
      <c r="M101" s="14" t="str" cm="1">
        <f t="array" ref="M101">_xlfn.TEXTJOIN("", TRUE, _xlfn.XLOOKUP(TRUE, VALUE(表格1[[#This Row],[年月]]) &lt;= VALUE($R$8:$R$12), $Q$8:$Q$12)) &amp; "年度"</f>
        <v>2021年度</v>
      </c>
    </row>
    <row r="102" spans="1:13" x14ac:dyDescent="0.3">
      <c r="A102" s="2">
        <v>202008</v>
      </c>
      <c r="B102" s="19">
        <f>DATE(表格1[[#This Row],[年]],表格1[[#This Row],[月]],1)</f>
        <v>44044</v>
      </c>
      <c r="C102" s="2" t="str">
        <f>LEFT(表格1[[#This Row],[年月]],4)</f>
        <v>2020</v>
      </c>
      <c r="D102" s="2" t="str">
        <f>RIGHT(表格1[[#This Row],[年月]],2)</f>
        <v>08</v>
      </c>
      <c r="E102" s="5">
        <v>10013000</v>
      </c>
      <c r="F102" s="2" t="str">
        <f>VLOOKUP(TEXT(表格1[[#This Row],[地區]],"00000000"),縣市代碼,2,0)</f>
        <v>屏東縣</v>
      </c>
      <c r="G102" s="2" t="s">
        <v>6</v>
      </c>
      <c r="H102" s="13">
        <v>71218</v>
      </c>
      <c r="I102" s="14">
        <v>247797820</v>
      </c>
      <c r="J102" s="14">
        <f>表格1[[#This Row],[信用卡交易筆數]]/1000</f>
        <v>71.218000000000004</v>
      </c>
      <c r="K102" s="14">
        <f>表格1[[#This Row],[信用卡交易金額'[新臺幣']]]/1000</f>
        <v>247797.82</v>
      </c>
      <c r="L102" s="14">
        <f>表格1[[#This Row],[信用卡交易金額'[新臺幣']]]/1000000</f>
        <v>247.79782</v>
      </c>
      <c r="M102" s="14" t="str" cm="1">
        <f t="array" ref="M102">_xlfn.TEXTJOIN("", TRUE, _xlfn.XLOOKUP(TRUE, VALUE(表格1[[#This Row],[年月]]) &lt;= VALUE($R$8:$R$12), $Q$8:$Q$12)) &amp; "年度"</f>
        <v>2021年度</v>
      </c>
    </row>
    <row r="103" spans="1:13" x14ac:dyDescent="0.3">
      <c r="A103" s="2">
        <v>202008</v>
      </c>
      <c r="B103" s="19">
        <f>DATE(表格1[[#This Row],[年]],表格1[[#This Row],[月]],1)</f>
        <v>44044</v>
      </c>
      <c r="C103" s="2" t="str">
        <f>LEFT(表格1[[#This Row],[年月]],4)</f>
        <v>2020</v>
      </c>
      <c r="D103" s="2" t="str">
        <f>RIGHT(表格1[[#This Row],[年月]],2)</f>
        <v>08</v>
      </c>
      <c r="E103" s="5">
        <v>10013000</v>
      </c>
      <c r="F103" s="2" t="str">
        <f>VLOOKUP(TEXT(表格1[[#This Row],[地區]],"00000000"),縣市代碼,2,0)</f>
        <v>屏東縣</v>
      </c>
      <c r="G103" s="2" t="s">
        <v>7</v>
      </c>
      <c r="H103" s="13">
        <v>434646</v>
      </c>
      <c r="I103" s="14">
        <v>332313190</v>
      </c>
      <c r="J103" s="14">
        <f>表格1[[#This Row],[信用卡交易筆數]]/1000</f>
        <v>434.64600000000002</v>
      </c>
      <c r="K103" s="14">
        <f>表格1[[#This Row],[信用卡交易金額'[新臺幣']]]/1000</f>
        <v>332313.19</v>
      </c>
      <c r="L103" s="14">
        <f>表格1[[#This Row],[信用卡交易金額'[新臺幣']]]/1000000</f>
        <v>332.31319000000002</v>
      </c>
      <c r="M103" s="14" t="str" cm="1">
        <f t="array" ref="M103">_xlfn.TEXTJOIN("", TRUE, _xlfn.XLOOKUP(TRUE, VALUE(表格1[[#This Row],[年月]]) &lt;= VALUE($R$8:$R$12), $Q$8:$Q$12)) &amp; "年度"</f>
        <v>2021年度</v>
      </c>
    </row>
    <row r="104" spans="1:13" x14ac:dyDescent="0.3">
      <c r="A104" s="2">
        <v>202008</v>
      </c>
      <c r="B104" s="19">
        <f>DATE(表格1[[#This Row],[年]],表格1[[#This Row],[月]],1)</f>
        <v>44044</v>
      </c>
      <c r="C104" s="2" t="str">
        <f>LEFT(表格1[[#This Row],[年月]],4)</f>
        <v>2020</v>
      </c>
      <c r="D104" s="2" t="str">
        <f>RIGHT(表格1[[#This Row],[年月]],2)</f>
        <v>08</v>
      </c>
      <c r="E104" s="5">
        <v>10013000</v>
      </c>
      <c r="F104" s="2" t="str">
        <f>VLOOKUP(TEXT(表格1[[#This Row],[地區]],"00000000"),縣市代碼,2,0)</f>
        <v>屏東縣</v>
      </c>
      <c r="G104" s="2" t="s">
        <v>8</v>
      </c>
      <c r="H104" s="13">
        <v>242094</v>
      </c>
      <c r="I104" s="14">
        <v>346916077</v>
      </c>
      <c r="J104" s="14">
        <f>表格1[[#This Row],[信用卡交易筆數]]/1000</f>
        <v>242.09399999999999</v>
      </c>
      <c r="K104" s="14">
        <f>表格1[[#This Row],[信用卡交易金額'[新臺幣']]]/1000</f>
        <v>346916.07699999999</v>
      </c>
      <c r="L104" s="14">
        <f>表格1[[#This Row],[信用卡交易金額'[新臺幣']]]/1000000</f>
        <v>346.91607699999997</v>
      </c>
      <c r="M104" s="14" t="str" cm="1">
        <f t="array" ref="M104">_xlfn.TEXTJOIN("", TRUE, _xlfn.XLOOKUP(TRUE, VALUE(表格1[[#This Row],[年月]]) &lt;= VALUE($R$8:$R$12), $Q$8:$Q$12)) &amp; "年度"</f>
        <v>2021年度</v>
      </c>
    </row>
    <row r="105" spans="1:13" x14ac:dyDescent="0.3">
      <c r="A105" s="2">
        <v>202008</v>
      </c>
      <c r="B105" s="19">
        <f>DATE(表格1[[#This Row],[年]],表格1[[#This Row],[月]],1)</f>
        <v>44044</v>
      </c>
      <c r="C105" s="2" t="str">
        <f>LEFT(表格1[[#This Row],[年月]],4)</f>
        <v>2020</v>
      </c>
      <c r="D105" s="2" t="str">
        <f>RIGHT(表格1[[#This Row],[年月]],2)</f>
        <v>08</v>
      </c>
      <c r="E105" s="5">
        <v>10013000</v>
      </c>
      <c r="F105" s="2" t="str">
        <f>VLOOKUP(TEXT(表格1[[#This Row],[地區]],"00000000"),縣市代碼,2,0)</f>
        <v>屏東縣</v>
      </c>
      <c r="G105" s="2" t="s">
        <v>9</v>
      </c>
      <c r="H105" s="13">
        <v>172050</v>
      </c>
      <c r="I105" s="14">
        <v>394545134</v>
      </c>
      <c r="J105" s="14">
        <f>表格1[[#This Row],[信用卡交易筆數]]/1000</f>
        <v>172.05</v>
      </c>
      <c r="K105" s="14">
        <f>表格1[[#This Row],[信用卡交易金額'[新臺幣']]]/1000</f>
        <v>394545.13400000002</v>
      </c>
      <c r="L105" s="14">
        <f>表格1[[#This Row],[信用卡交易金額'[新臺幣']]]/1000000</f>
        <v>394.54513400000002</v>
      </c>
      <c r="M105" s="14" t="str" cm="1">
        <f t="array" ref="M105">_xlfn.TEXTJOIN("", TRUE, _xlfn.XLOOKUP(TRUE, VALUE(表格1[[#This Row],[年月]]) &lt;= VALUE($R$8:$R$12), $Q$8:$Q$12)) &amp; "年度"</f>
        <v>2021年度</v>
      </c>
    </row>
    <row r="106" spans="1:13" x14ac:dyDescent="0.3">
      <c r="A106" s="2">
        <v>202008</v>
      </c>
      <c r="B106" s="19">
        <f>DATE(表格1[[#This Row],[年]],表格1[[#This Row],[月]],1)</f>
        <v>44044</v>
      </c>
      <c r="C106" s="2" t="str">
        <f>LEFT(表格1[[#This Row],[年月]],4)</f>
        <v>2020</v>
      </c>
      <c r="D106" s="2" t="str">
        <f>RIGHT(表格1[[#This Row],[年月]],2)</f>
        <v>08</v>
      </c>
      <c r="E106" s="5">
        <v>10013000</v>
      </c>
      <c r="F106" s="2" t="str">
        <f>VLOOKUP(TEXT(表格1[[#This Row],[地區]],"00000000"),縣市代碼,2,0)</f>
        <v>屏東縣</v>
      </c>
      <c r="G106" s="2" t="s">
        <v>10</v>
      </c>
      <c r="H106" s="13">
        <v>638772</v>
      </c>
      <c r="I106" s="14">
        <v>1894921643</v>
      </c>
      <c r="J106" s="14">
        <f>表格1[[#This Row],[信用卡交易筆數]]/1000</f>
        <v>638.77200000000005</v>
      </c>
      <c r="K106" s="14">
        <f>表格1[[#This Row],[信用卡交易金額'[新臺幣']]]/1000</f>
        <v>1894921.6429999999</v>
      </c>
      <c r="L106" s="14">
        <f>表格1[[#This Row],[信用卡交易金額'[新臺幣']]]/1000000</f>
        <v>1894.9216429999999</v>
      </c>
      <c r="M106" s="14" t="str" cm="1">
        <f t="array" ref="M106">_xlfn.TEXTJOIN("", TRUE, _xlfn.XLOOKUP(TRUE, VALUE(表格1[[#This Row],[年月]]) &lt;= VALUE($R$8:$R$12), $Q$8:$Q$12)) &amp; "年度"</f>
        <v>2021年度</v>
      </c>
    </row>
    <row r="107" spans="1:13" x14ac:dyDescent="0.3">
      <c r="A107" s="2">
        <v>202008</v>
      </c>
      <c r="B107" s="19">
        <f>DATE(表格1[[#This Row],[年]],表格1[[#This Row],[月]],1)</f>
        <v>44044</v>
      </c>
      <c r="C107" s="2" t="str">
        <f>LEFT(表格1[[#This Row],[年月]],4)</f>
        <v>2020</v>
      </c>
      <c r="D107" s="2" t="str">
        <f>RIGHT(表格1[[#This Row],[年月]],2)</f>
        <v>08</v>
      </c>
      <c r="E107" s="5">
        <v>10017000</v>
      </c>
      <c r="F107" s="2" t="str">
        <f>VLOOKUP(TEXT(表格1[[#This Row],[地區]],"00000000"),縣市代碼,2,0)</f>
        <v>基隆市</v>
      </c>
      <c r="G107" s="2" t="s">
        <v>4</v>
      </c>
      <c r="H107" s="13">
        <v>541709</v>
      </c>
      <c r="I107" s="14">
        <v>447462756</v>
      </c>
      <c r="J107" s="14">
        <f>表格1[[#This Row],[信用卡交易筆數]]/1000</f>
        <v>541.70899999999995</v>
      </c>
      <c r="K107" s="14">
        <f>表格1[[#This Row],[信用卡交易金額'[新臺幣']]]/1000</f>
        <v>447462.75599999999</v>
      </c>
      <c r="L107" s="14">
        <f>表格1[[#This Row],[信用卡交易金額'[新臺幣']]]/1000000</f>
        <v>447.46275600000001</v>
      </c>
      <c r="M107" s="14" t="str" cm="1">
        <f t="array" ref="M107">_xlfn.TEXTJOIN("", TRUE, _xlfn.XLOOKUP(TRUE, VALUE(表格1[[#This Row],[年月]]) &lt;= VALUE($R$8:$R$12), $Q$8:$Q$12)) &amp; "年度"</f>
        <v>2021年度</v>
      </c>
    </row>
    <row r="108" spans="1:13" x14ac:dyDescent="0.3">
      <c r="A108" s="2">
        <v>202008</v>
      </c>
      <c r="B108" s="19">
        <f>DATE(表格1[[#This Row],[年]],表格1[[#This Row],[月]],1)</f>
        <v>44044</v>
      </c>
      <c r="C108" s="2" t="str">
        <f>LEFT(表格1[[#This Row],[年月]],4)</f>
        <v>2020</v>
      </c>
      <c r="D108" s="2" t="str">
        <f>RIGHT(表格1[[#This Row],[年月]],2)</f>
        <v>08</v>
      </c>
      <c r="E108" s="5">
        <v>10017000</v>
      </c>
      <c r="F108" s="2" t="str">
        <f>VLOOKUP(TEXT(表格1[[#This Row],[地區]],"00000000"),縣市代碼,2,0)</f>
        <v>基隆市</v>
      </c>
      <c r="G108" s="2" t="s">
        <v>5</v>
      </c>
      <c r="H108" s="13">
        <v>41328</v>
      </c>
      <c r="I108" s="14">
        <v>89179582</v>
      </c>
      <c r="J108" s="14">
        <f>表格1[[#This Row],[信用卡交易筆數]]/1000</f>
        <v>41.328000000000003</v>
      </c>
      <c r="K108" s="14">
        <f>表格1[[#This Row],[信用卡交易金額'[新臺幣']]]/1000</f>
        <v>89179.581999999995</v>
      </c>
      <c r="L108" s="14">
        <f>表格1[[#This Row],[信用卡交易金額'[新臺幣']]]/1000000</f>
        <v>89.179581999999996</v>
      </c>
      <c r="M108" s="14" t="str" cm="1">
        <f t="array" ref="M108">_xlfn.TEXTJOIN("", TRUE, _xlfn.XLOOKUP(TRUE, VALUE(表格1[[#This Row],[年月]]) &lt;= VALUE($R$8:$R$12), $Q$8:$Q$12)) &amp; "年度"</f>
        <v>2021年度</v>
      </c>
    </row>
    <row r="109" spans="1:13" x14ac:dyDescent="0.3">
      <c r="A109" s="2">
        <v>202008</v>
      </c>
      <c r="B109" s="19">
        <f>DATE(表格1[[#This Row],[年]],表格1[[#This Row],[月]],1)</f>
        <v>44044</v>
      </c>
      <c r="C109" s="2" t="str">
        <f>LEFT(表格1[[#This Row],[年月]],4)</f>
        <v>2020</v>
      </c>
      <c r="D109" s="2" t="str">
        <f>RIGHT(表格1[[#This Row],[年月]],2)</f>
        <v>08</v>
      </c>
      <c r="E109" s="5">
        <v>10017000</v>
      </c>
      <c r="F109" s="2" t="str">
        <f>VLOOKUP(TEXT(表格1[[#This Row],[地區]],"00000000"),縣市代碼,2,0)</f>
        <v>基隆市</v>
      </c>
      <c r="G109" s="2" t="s">
        <v>6</v>
      </c>
      <c r="H109" s="13">
        <v>48878</v>
      </c>
      <c r="I109" s="14">
        <v>193048991</v>
      </c>
      <c r="J109" s="14">
        <f>表格1[[#This Row],[信用卡交易筆數]]/1000</f>
        <v>48.878</v>
      </c>
      <c r="K109" s="14">
        <f>表格1[[#This Row],[信用卡交易金額'[新臺幣']]]/1000</f>
        <v>193048.99100000001</v>
      </c>
      <c r="L109" s="14">
        <f>表格1[[#This Row],[信用卡交易金額'[新臺幣']]]/1000000</f>
        <v>193.048991</v>
      </c>
      <c r="M109" s="14" t="str" cm="1">
        <f t="array" ref="M109">_xlfn.TEXTJOIN("", TRUE, _xlfn.XLOOKUP(TRUE, VALUE(表格1[[#This Row],[年月]]) &lt;= VALUE($R$8:$R$12), $Q$8:$Q$12)) &amp; "年度"</f>
        <v>2021年度</v>
      </c>
    </row>
    <row r="110" spans="1:13" x14ac:dyDescent="0.3">
      <c r="A110" s="2">
        <v>202008</v>
      </c>
      <c r="B110" s="19">
        <f>DATE(表格1[[#This Row],[年]],表格1[[#This Row],[月]],1)</f>
        <v>44044</v>
      </c>
      <c r="C110" s="2" t="str">
        <f>LEFT(表格1[[#This Row],[年月]],4)</f>
        <v>2020</v>
      </c>
      <c r="D110" s="2" t="str">
        <f>RIGHT(表格1[[#This Row],[年月]],2)</f>
        <v>08</v>
      </c>
      <c r="E110" s="5">
        <v>10017000</v>
      </c>
      <c r="F110" s="2" t="str">
        <f>VLOOKUP(TEXT(表格1[[#This Row],[地區]],"00000000"),縣市代碼,2,0)</f>
        <v>基隆市</v>
      </c>
      <c r="G110" s="2" t="s">
        <v>7</v>
      </c>
      <c r="H110" s="13">
        <v>281487</v>
      </c>
      <c r="I110" s="14">
        <v>207021031</v>
      </c>
      <c r="J110" s="14">
        <f>表格1[[#This Row],[信用卡交易筆數]]/1000</f>
        <v>281.48700000000002</v>
      </c>
      <c r="K110" s="14">
        <f>表格1[[#This Row],[信用卡交易金額'[新臺幣']]]/1000</f>
        <v>207021.03099999999</v>
      </c>
      <c r="L110" s="14">
        <f>表格1[[#This Row],[信用卡交易金額'[新臺幣']]]/1000000</f>
        <v>207.02103099999999</v>
      </c>
      <c r="M110" s="14" t="str" cm="1">
        <f t="array" ref="M110">_xlfn.TEXTJOIN("", TRUE, _xlfn.XLOOKUP(TRUE, VALUE(表格1[[#This Row],[年月]]) &lt;= VALUE($R$8:$R$12), $Q$8:$Q$12)) &amp; "年度"</f>
        <v>2021年度</v>
      </c>
    </row>
    <row r="111" spans="1:13" x14ac:dyDescent="0.3">
      <c r="A111" s="2">
        <v>202008</v>
      </c>
      <c r="B111" s="19">
        <f>DATE(表格1[[#This Row],[年]],表格1[[#This Row],[月]],1)</f>
        <v>44044</v>
      </c>
      <c r="C111" s="2" t="str">
        <f>LEFT(表格1[[#This Row],[年月]],4)</f>
        <v>2020</v>
      </c>
      <c r="D111" s="2" t="str">
        <f>RIGHT(表格1[[#This Row],[年月]],2)</f>
        <v>08</v>
      </c>
      <c r="E111" s="5">
        <v>10017000</v>
      </c>
      <c r="F111" s="2" t="str">
        <f>VLOOKUP(TEXT(表格1[[#This Row],[地區]],"00000000"),縣市代碼,2,0)</f>
        <v>基隆市</v>
      </c>
      <c r="G111" s="2" t="s">
        <v>8</v>
      </c>
      <c r="H111" s="13">
        <v>204090</v>
      </c>
      <c r="I111" s="14">
        <v>314291271</v>
      </c>
      <c r="J111" s="14">
        <f>表格1[[#This Row],[信用卡交易筆數]]/1000</f>
        <v>204.09</v>
      </c>
      <c r="K111" s="14">
        <f>表格1[[#This Row],[信用卡交易金額'[新臺幣']]]/1000</f>
        <v>314291.27100000001</v>
      </c>
      <c r="L111" s="14">
        <f>表格1[[#This Row],[信用卡交易金額'[新臺幣']]]/1000000</f>
        <v>314.29127099999999</v>
      </c>
      <c r="M111" s="14" t="str" cm="1">
        <f t="array" ref="M111">_xlfn.TEXTJOIN("", TRUE, _xlfn.XLOOKUP(TRUE, VALUE(表格1[[#This Row],[年月]]) &lt;= VALUE($R$8:$R$12), $Q$8:$Q$12)) &amp; "年度"</f>
        <v>2021年度</v>
      </c>
    </row>
    <row r="112" spans="1:13" x14ac:dyDescent="0.3">
      <c r="A112" s="2">
        <v>202008</v>
      </c>
      <c r="B112" s="19">
        <f>DATE(表格1[[#This Row],[年]],表格1[[#This Row],[月]],1)</f>
        <v>44044</v>
      </c>
      <c r="C112" s="2" t="str">
        <f>LEFT(表格1[[#This Row],[年月]],4)</f>
        <v>2020</v>
      </c>
      <c r="D112" s="2" t="str">
        <f>RIGHT(表格1[[#This Row],[年月]],2)</f>
        <v>08</v>
      </c>
      <c r="E112" s="5">
        <v>10017000</v>
      </c>
      <c r="F112" s="2" t="str">
        <f>VLOOKUP(TEXT(表格1[[#This Row],[地區]],"00000000"),縣市代碼,2,0)</f>
        <v>基隆市</v>
      </c>
      <c r="G112" s="2" t="s">
        <v>9</v>
      </c>
      <c r="H112" s="13">
        <v>123487</v>
      </c>
      <c r="I112" s="14">
        <v>262433499</v>
      </c>
      <c r="J112" s="14">
        <f>表格1[[#This Row],[信用卡交易筆數]]/1000</f>
        <v>123.48699999999999</v>
      </c>
      <c r="K112" s="14">
        <f>表格1[[#This Row],[信用卡交易金額'[新臺幣']]]/1000</f>
        <v>262433.49900000001</v>
      </c>
      <c r="L112" s="14">
        <f>表格1[[#This Row],[信用卡交易金額'[新臺幣']]]/1000000</f>
        <v>262.43349899999998</v>
      </c>
      <c r="M112" s="14" t="str" cm="1">
        <f t="array" ref="M112">_xlfn.TEXTJOIN("", TRUE, _xlfn.XLOOKUP(TRUE, VALUE(表格1[[#This Row],[年月]]) &lt;= VALUE($R$8:$R$12), $Q$8:$Q$12)) &amp; "年度"</f>
        <v>2021年度</v>
      </c>
    </row>
    <row r="113" spans="1:13" x14ac:dyDescent="0.3">
      <c r="A113" s="2">
        <v>202008</v>
      </c>
      <c r="B113" s="19">
        <f>DATE(表格1[[#This Row],[年]],表格1[[#This Row],[月]],1)</f>
        <v>44044</v>
      </c>
      <c r="C113" s="2" t="str">
        <f>LEFT(表格1[[#This Row],[年月]],4)</f>
        <v>2020</v>
      </c>
      <c r="D113" s="2" t="str">
        <f>RIGHT(表格1[[#This Row],[年月]],2)</f>
        <v>08</v>
      </c>
      <c r="E113" s="5">
        <v>10017000</v>
      </c>
      <c r="F113" s="2" t="str">
        <f>VLOOKUP(TEXT(表格1[[#This Row],[地區]],"00000000"),縣市代碼,2,0)</f>
        <v>基隆市</v>
      </c>
      <c r="G113" s="2" t="s">
        <v>10</v>
      </c>
      <c r="H113" s="13">
        <v>638201</v>
      </c>
      <c r="I113" s="14">
        <v>1328970513</v>
      </c>
      <c r="J113" s="14">
        <f>表格1[[#This Row],[信用卡交易筆數]]/1000</f>
        <v>638.20100000000002</v>
      </c>
      <c r="K113" s="14">
        <f>表格1[[#This Row],[信用卡交易金額'[新臺幣']]]/1000</f>
        <v>1328970.513</v>
      </c>
      <c r="L113" s="14">
        <f>表格1[[#This Row],[信用卡交易金額'[新臺幣']]]/1000000</f>
        <v>1328.970513</v>
      </c>
      <c r="M113" s="14" t="str" cm="1">
        <f t="array" ref="M113">_xlfn.TEXTJOIN("", TRUE, _xlfn.XLOOKUP(TRUE, VALUE(表格1[[#This Row],[年月]]) &lt;= VALUE($R$8:$R$12), $Q$8:$Q$12)) &amp; "年度"</f>
        <v>2021年度</v>
      </c>
    </row>
    <row r="114" spans="1:13" x14ac:dyDescent="0.3">
      <c r="A114" s="2">
        <v>202008</v>
      </c>
      <c r="B114" s="19">
        <f>DATE(表格1[[#This Row],[年]],表格1[[#This Row],[月]],1)</f>
        <v>44044</v>
      </c>
      <c r="C114" s="2" t="str">
        <f>LEFT(表格1[[#This Row],[年月]],4)</f>
        <v>2020</v>
      </c>
      <c r="D114" s="2" t="str">
        <f>RIGHT(表格1[[#This Row],[年月]],2)</f>
        <v>08</v>
      </c>
      <c r="E114" s="5">
        <v>10002000</v>
      </c>
      <c r="F114" s="2" t="str">
        <f>VLOOKUP(TEXT(表格1[[#This Row],[地區]],"00000000"),縣市代碼,2,0)</f>
        <v>宜蘭縣</v>
      </c>
      <c r="G114" s="2" t="s">
        <v>4</v>
      </c>
      <c r="H114" s="13">
        <v>422815</v>
      </c>
      <c r="I114" s="14">
        <v>342952250</v>
      </c>
      <c r="J114" s="14">
        <f>表格1[[#This Row],[信用卡交易筆數]]/1000</f>
        <v>422.815</v>
      </c>
      <c r="K114" s="14">
        <f>表格1[[#This Row],[信用卡交易金額'[新臺幣']]]/1000</f>
        <v>342952.25</v>
      </c>
      <c r="L114" s="14">
        <f>表格1[[#This Row],[信用卡交易金額'[新臺幣']]]/1000000</f>
        <v>342.95224999999999</v>
      </c>
      <c r="M114" s="14" t="str" cm="1">
        <f t="array" ref="M114">_xlfn.TEXTJOIN("", TRUE, _xlfn.XLOOKUP(TRUE, VALUE(表格1[[#This Row],[年月]]) &lt;= VALUE($R$8:$R$12), $Q$8:$Q$12)) &amp; "年度"</f>
        <v>2021年度</v>
      </c>
    </row>
    <row r="115" spans="1:13" x14ac:dyDescent="0.3">
      <c r="A115" s="2">
        <v>202008</v>
      </c>
      <c r="B115" s="19">
        <f>DATE(表格1[[#This Row],[年]],表格1[[#This Row],[月]],1)</f>
        <v>44044</v>
      </c>
      <c r="C115" s="2" t="str">
        <f>LEFT(表格1[[#This Row],[年月]],4)</f>
        <v>2020</v>
      </c>
      <c r="D115" s="2" t="str">
        <f>RIGHT(表格1[[#This Row],[年月]],2)</f>
        <v>08</v>
      </c>
      <c r="E115" s="5">
        <v>10002000</v>
      </c>
      <c r="F115" s="2" t="str">
        <f>VLOOKUP(TEXT(表格1[[#This Row],[地區]],"00000000"),縣市代碼,2,0)</f>
        <v>宜蘭縣</v>
      </c>
      <c r="G115" s="2" t="s">
        <v>5</v>
      </c>
      <c r="H115" s="13">
        <v>31269</v>
      </c>
      <c r="I115" s="14">
        <v>75606646</v>
      </c>
      <c r="J115" s="14">
        <f>表格1[[#This Row],[信用卡交易筆數]]/1000</f>
        <v>31.268999999999998</v>
      </c>
      <c r="K115" s="14">
        <f>表格1[[#This Row],[信用卡交易金額'[新臺幣']]]/1000</f>
        <v>75606.645999999993</v>
      </c>
      <c r="L115" s="14">
        <f>表格1[[#This Row],[信用卡交易金額'[新臺幣']]]/1000000</f>
        <v>75.606645999999998</v>
      </c>
      <c r="M115" s="14" t="str" cm="1">
        <f t="array" ref="M115">_xlfn.TEXTJOIN("", TRUE, _xlfn.XLOOKUP(TRUE, VALUE(表格1[[#This Row],[年月]]) &lt;= VALUE($R$8:$R$12), $Q$8:$Q$12)) &amp; "年度"</f>
        <v>2021年度</v>
      </c>
    </row>
    <row r="116" spans="1:13" x14ac:dyDescent="0.3">
      <c r="A116" s="2">
        <v>202008</v>
      </c>
      <c r="B116" s="19">
        <f>DATE(表格1[[#This Row],[年]],表格1[[#This Row],[月]],1)</f>
        <v>44044</v>
      </c>
      <c r="C116" s="2" t="str">
        <f>LEFT(表格1[[#This Row],[年月]],4)</f>
        <v>2020</v>
      </c>
      <c r="D116" s="2" t="str">
        <f>RIGHT(表格1[[#This Row],[年月]],2)</f>
        <v>08</v>
      </c>
      <c r="E116" s="5">
        <v>10002000</v>
      </c>
      <c r="F116" s="2" t="str">
        <f>VLOOKUP(TEXT(表格1[[#This Row],[地區]],"00000000"),縣市代碼,2,0)</f>
        <v>宜蘭縣</v>
      </c>
      <c r="G116" s="2" t="s">
        <v>6</v>
      </c>
      <c r="H116" s="13">
        <v>50525</v>
      </c>
      <c r="I116" s="14">
        <v>188611605</v>
      </c>
      <c r="J116" s="14">
        <f>表格1[[#This Row],[信用卡交易筆數]]/1000</f>
        <v>50.524999999999999</v>
      </c>
      <c r="K116" s="14">
        <f>表格1[[#This Row],[信用卡交易金額'[新臺幣']]]/1000</f>
        <v>188611.60500000001</v>
      </c>
      <c r="L116" s="14">
        <f>表格1[[#This Row],[信用卡交易金額'[新臺幣']]]/1000000</f>
        <v>188.611605</v>
      </c>
      <c r="M116" s="14" t="str" cm="1">
        <f t="array" ref="M116">_xlfn.TEXTJOIN("", TRUE, _xlfn.XLOOKUP(TRUE, VALUE(表格1[[#This Row],[年月]]) &lt;= VALUE($R$8:$R$12), $Q$8:$Q$12)) &amp; "年度"</f>
        <v>2021年度</v>
      </c>
    </row>
    <row r="117" spans="1:13" x14ac:dyDescent="0.3">
      <c r="A117" s="2">
        <v>202008</v>
      </c>
      <c r="B117" s="19">
        <f>DATE(表格1[[#This Row],[年]],表格1[[#This Row],[月]],1)</f>
        <v>44044</v>
      </c>
      <c r="C117" s="2" t="str">
        <f>LEFT(表格1[[#This Row],[年月]],4)</f>
        <v>2020</v>
      </c>
      <c r="D117" s="2" t="str">
        <f>RIGHT(表格1[[#This Row],[年月]],2)</f>
        <v>08</v>
      </c>
      <c r="E117" s="5">
        <v>10002000</v>
      </c>
      <c r="F117" s="2" t="str">
        <f>VLOOKUP(TEXT(表格1[[#This Row],[地區]],"00000000"),縣市代碼,2,0)</f>
        <v>宜蘭縣</v>
      </c>
      <c r="G117" s="2" t="s">
        <v>7</v>
      </c>
      <c r="H117" s="13">
        <v>260503</v>
      </c>
      <c r="I117" s="14">
        <v>203688624</v>
      </c>
      <c r="J117" s="14">
        <f>表格1[[#This Row],[信用卡交易筆數]]/1000</f>
        <v>260.50299999999999</v>
      </c>
      <c r="K117" s="14">
        <f>表格1[[#This Row],[信用卡交易金額'[新臺幣']]]/1000</f>
        <v>203688.62400000001</v>
      </c>
      <c r="L117" s="14">
        <f>表格1[[#This Row],[信用卡交易金額'[新臺幣']]]/1000000</f>
        <v>203.688624</v>
      </c>
      <c r="M117" s="14" t="str" cm="1">
        <f t="array" ref="M117">_xlfn.TEXTJOIN("", TRUE, _xlfn.XLOOKUP(TRUE, VALUE(表格1[[#This Row],[年月]]) &lt;= VALUE($R$8:$R$12), $Q$8:$Q$12)) &amp; "年度"</f>
        <v>2021年度</v>
      </c>
    </row>
    <row r="118" spans="1:13" x14ac:dyDescent="0.3">
      <c r="A118" s="2">
        <v>202008</v>
      </c>
      <c r="B118" s="19">
        <f>DATE(表格1[[#This Row],[年]],表格1[[#This Row],[月]],1)</f>
        <v>44044</v>
      </c>
      <c r="C118" s="2" t="str">
        <f>LEFT(表格1[[#This Row],[年月]],4)</f>
        <v>2020</v>
      </c>
      <c r="D118" s="2" t="str">
        <f>RIGHT(表格1[[#This Row],[年月]],2)</f>
        <v>08</v>
      </c>
      <c r="E118" s="5">
        <v>10002000</v>
      </c>
      <c r="F118" s="2" t="str">
        <f>VLOOKUP(TEXT(表格1[[#This Row],[地區]],"00000000"),縣市代碼,2,0)</f>
        <v>宜蘭縣</v>
      </c>
      <c r="G118" s="2" t="s">
        <v>8</v>
      </c>
      <c r="H118" s="13">
        <v>172243</v>
      </c>
      <c r="I118" s="14">
        <v>271079181</v>
      </c>
      <c r="J118" s="14">
        <f>表格1[[#This Row],[信用卡交易筆數]]/1000</f>
        <v>172.24299999999999</v>
      </c>
      <c r="K118" s="14">
        <f>表格1[[#This Row],[信用卡交易金額'[新臺幣']]]/1000</f>
        <v>271079.18099999998</v>
      </c>
      <c r="L118" s="14">
        <f>表格1[[#This Row],[信用卡交易金額'[新臺幣']]]/1000000</f>
        <v>271.07918100000001</v>
      </c>
      <c r="M118" s="14" t="str" cm="1">
        <f t="array" ref="M118">_xlfn.TEXTJOIN("", TRUE, _xlfn.XLOOKUP(TRUE, VALUE(表格1[[#This Row],[年月]]) &lt;= VALUE($R$8:$R$12), $Q$8:$Q$12)) &amp; "年度"</f>
        <v>2021年度</v>
      </c>
    </row>
    <row r="119" spans="1:13" x14ac:dyDescent="0.3">
      <c r="A119" s="2">
        <v>202008</v>
      </c>
      <c r="B119" s="19">
        <f>DATE(表格1[[#This Row],[年]],表格1[[#This Row],[月]],1)</f>
        <v>44044</v>
      </c>
      <c r="C119" s="2" t="str">
        <f>LEFT(表格1[[#This Row],[年月]],4)</f>
        <v>2020</v>
      </c>
      <c r="D119" s="2" t="str">
        <f>RIGHT(表格1[[#This Row],[年月]],2)</f>
        <v>08</v>
      </c>
      <c r="E119" s="5">
        <v>10002000</v>
      </c>
      <c r="F119" s="2" t="str">
        <f>VLOOKUP(TEXT(表格1[[#This Row],[地區]],"00000000"),縣市代碼,2,0)</f>
        <v>宜蘭縣</v>
      </c>
      <c r="G119" s="2" t="s">
        <v>9</v>
      </c>
      <c r="H119" s="13">
        <v>108391</v>
      </c>
      <c r="I119" s="14">
        <v>237023414</v>
      </c>
      <c r="J119" s="14">
        <f>表格1[[#This Row],[信用卡交易筆數]]/1000</f>
        <v>108.39100000000001</v>
      </c>
      <c r="K119" s="14">
        <f>表格1[[#This Row],[信用卡交易金額'[新臺幣']]]/1000</f>
        <v>237023.41399999999</v>
      </c>
      <c r="L119" s="14">
        <f>表格1[[#This Row],[信用卡交易金額'[新臺幣']]]/1000000</f>
        <v>237.023414</v>
      </c>
      <c r="M119" s="14" t="str" cm="1">
        <f t="array" ref="M119">_xlfn.TEXTJOIN("", TRUE, _xlfn.XLOOKUP(TRUE, VALUE(表格1[[#This Row],[年月]]) &lt;= VALUE($R$8:$R$12), $Q$8:$Q$12)) &amp; "年度"</f>
        <v>2021年度</v>
      </c>
    </row>
    <row r="120" spans="1:13" x14ac:dyDescent="0.3">
      <c r="A120" s="2">
        <v>202008</v>
      </c>
      <c r="B120" s="19">
        <f>DATE(表格1[[#This Row],[年]],表格1[[#This Row],[月]],1)</f>
        <v>44044</v>
      </c>
      <c r="C120" s="2" t="str">
        <f>LEFT(表格1[[#This Row],[年月]],4)</f>
        <v>2020</v>
      </c>
      <c r="D120" s="2" t="str">
        <f>RIGHT(表格1[[#This Row],[年月]],2)</f>
        <v>08</v>
      </c>
      <c r="E120" s="5">
        <v>10002000</v>
      </c>
      <c r="F120" s="2" t="str">
        <f>VLOOKUP(TEXT(表格1[[#This Row],[地區]],"00000000"),縣市代碼,2,0)</f>
        <v>宜蘭縣</v>
      </c>
      <c r="G120" s="2" t="s">
        <v>10</v>
      </c>
      <c r="H120" s="13">
        <v>475635</v>
      </c>
      <c r="I120" s="14">
        <v>1122724801</v>
      </c>
      <c r="J120" s="14">
        <f>表格1[[#This Row],[信用卡交易筆數]]/1000</f>
        <v>475.63499999999999</v>
      </c>
      <c r="K120" s="14">
        <f>表格1[[#This Row],[信用卡交易金額'[新臺幣']]]/1000</f>
        <v>1122724.801</v>
      </c>
      <c r="L120" s="14">
        <f>表格1[[#This Row],[信用卡交易金額'[新臺幣']]]/1000000</f>
        <v>1122.7248010000001</v>
      </c>
      <c r="M120" s="14" t="str" cm="1">
        <f t="array" ref="M120">_xlfn.TEXTJOIN("", TRUE, _xlfn.XLOOKUP(TRUE, VALUE(表格1[[#This Row],[年月]]) &lt;= VALUE($R$8:$R$12), $Q$8:$Q$12)) &amp; "年度"</f>
        <v>2021年度</v>
      </c>
    </row>
    <row r="121" spans="1:13" x14ac:dyDescent="0.3">
      <c r="A121" s="2">
        <v>202008</v>
      </c>
      <c r="B121" s="19">
        <f>DATE(表格1[[#This Row],[年]],表格1[[#This Row],[月]],1)</f>
        <v>44044</v>
      </c>
      <c r="C121" s="2" t="str">
        <f>LEFT(表格1[[#This Row],[年月]],4)</f>
        <v>2020</v>
      </c>
      <c r="D121" s="2" t="str">
        <f>RIGHT(表格1[[#This Row],[年月]],2)</f>
        <v>08</v>
      </c>
      <c r="E121" s="5">
        <v>10015000</v>
      </c>
      <c r="F121" s="2" t="str">
        <f>VLOOKUP(TEXT(表格1[[#This Row],[地區]],"00000000"),縣市代碼,2,0)</f>
        <v>花蓮縣</v>
      </c>
      <c r="G121" s="2" t="s">
        <v>4</v>
      </c>
      <c r="H121" s="13">
        <v>272309</v>
      </c>
      <c r="I121" s="14">
        <v>237595023</v>
      </c>
      <c r="J121" s="14">
        <f>表格1[[#This Row],[信用卡交易筆數]]/1000</f>
        <v>272.30900000000003</v>
      </c>
      <c r="K121" s="14">
        <f>表格1[[#This Row],[信用卡交易金額'[新臺幣']]]/1000</f>
        <v>237595.02299999999</v>
      </c>
      <c r="L121" s="14">
        <f>表格1[[#This Row],[信用卡交易金額'[新臺幣']]]/1000000</f>
        <v>237.595023</v>
      </c>
      <c r="M121" s="14" t="str" cm="1">
        <f t="array" ref="M121">_xlfn.TEXTJOIN("", TRUE, _xlfn.XLOOKUP(TRUE, VALUE(表格1[[#This Row],[年月]]) &lt;= VALUE($R$8:$R$12), $Q$8:$Q$12)) &amp; "年度"</f>
        <v>2021年度</v>
      </c>
    </row>
    <row r="122" spans="1:13" x14ac:dyDescent="0.3">
      <c r="A122" s="2">
        <v>202008</v>
      </c>
      <c r="B122" s="19">
        <f>DATE(表格1[[#This Row],[年]],表格1[[#This Row],[月]],1)</f>
        <v>44044</v>
      </c>
      <c r="C122" s="2" t="str">
        <f>LEFT(表格1[[#This Row],[年月]],4)</f>
        <v>2020</v>
      </c>
      <c r="D122" s="2" t="str">
        <f>RIGHT(表格1[[#This Row],[年月]],2)</f>
        <v>08</v>
      </c>
      <c r="E122" s="5">
        <v>10015000</v>
      </c>
      <c r="F122" s="2" t="str">
        <f>VLOOKUP(TEXT(表格1[[#This Row],[地區]],"00000000"),縣市代碼,2,0)</f>
        <v>花蓮縣</v>
      </c>
      <c r="G122" s="2" t="s">
        <v>5</v>
      </c>
      <c r="H122" s="13">
        <v>22012</v>
      </c>
      <c r="I122" s="14">
        <v>47594614</v>
      </c>
      <c r="J122" s="14">
        <f>表格1[[#This Row],[信用卡交易筆數]]/1000</f>
        <v>22.012</v>
      </c>
      <c r="K122" s="14">
        <f>表格1[[#This Row],[信用卡交易金額'[新臺幣']]]/1000</f>
        <v>47594.614000000001</v>
      </c>
      <c r="L122" s="14">
        <f>表格1[[#This Row],[信用卡交易金額'[新臺幣']]]/1000000</f>
        <v>47.594614</v>
      </c>
      <c r="M122" s="14" t="str" cm="1">
        <f t="array" ref="M122">_xlfn.TEXTJOIN("", TRUE, _xlfn.XLOOKUP(TRUE, VALUE(表格1[[#This Row],[年月]]) &lt;= VALUE($R$8:$R$12), $Q$8:$Q$12)) &amp; "年度"</f>
        <v>2021年度</v>
      </c>
    </row>
    <row r="123" spans="1:13" x14ac:dyDescent="0.3">
      <c r="A123" s="2">
        <v>202008</v>
      </c>
      <c r="B123" s="19">
        <f>DATE(表格1[[#This Row],[年]],表格1[[#This Row],[月]],1)</f>
        <v>44044</v>
      </c>
      <c r="C123" s="2" t="str">
        <f>LEFT(表格1[[#This Row],[年月]],4)</f>
        <v>2020</v>
      </c>
      <c r="D123" s="2" t="str">
        <f>RIGHT(表格1[[#This Row],[年月]],2)</f>
        <v>08</v>
      </c>
      <c r="E123" s="5">
        <v>10015000</v>
      </c>
      <c r="F123" s="2" t="str">
        <f>VLOOKUP(TEXT(表格1[[#This Row],[地區]],"00000000"),縣市代碼,2,0)</f>
        <v>花蓮縣</v>
      </c>
      <c r="G123" s="2" t="s">
        <v>6</v>
      </c>
      <c r="H123" s="13">
        <v>35648</v>
      </c>
      <c r="I123" s="14">
        <v>140332498</v>
      </c>
      <c r="J123" s="14">
        <f>表格1[[#This Row],[信用卡交易筆數]]/1000</f>
        <v>35.648000000000003</v>
      </c>
      <c r="K123" s="14">
        <f>表格1[[#This Row],[信用卡交易金額'[新臺幣']]]/1000</f>
        <v>140332.49799999999</v>
      </c>
      <c r="L123" s="14">
        <f>表格1[[#This Row],[信用卡交易金額'[新臺幣']]]/1000000</f>
        <v>140.33249799999999</v>
      </c>
      <c r="M123" s="14" t="str" cm="1">
        <f t="array" ref="M123">_xlfn.TEXTJOIN("", TRUE, _xlfn.XLOOKUP(TRUE, VALUE(表格1[[#This Row],[年月]]) &lt;= VALUE($R$8:$R$12), $Q$8:$Q$12)) &amp; "年度"</f>
        <v>2021年度</v>
      </c>
    </row>
    <row r="124" spans="1:13" x14ac:dyDescent="0.3">
      <c r="A124" s="2">
        <v>202008</v>
      </c>
      <c r="B124" s="19">
        <f>DATE(表格1[[#This Row],[年]],表格1[[#This Row],[月]],1)</f>
        <v>44044</v>
      </c>
      <c r="C124" s="2" t="str">
        <f>LEFT(表格1[[#This Row],[年月]],4)</f>
        <v>2020</v>
      </c>
      <c r="D124" s="2" t="str">
        <f>RIGHT(表格1[[#This Row],[年月]],2)</f>
        <v>08</v>
      </c>
      <c r="E124" s="5">
        <v>10015000</v>
      </c>
      <c r="F124" s="2" t="str">
        <f>VLOOKUP(TEXT(表格1[[#This Row],[地區]],"00000000"),縣市代碼,2,0)</f>
        <v>花蓮縣</v>
      </c>
      <c r="G124" s="2" t="s">
        <v>7</v>
      </c>
      <c r="H124" s="13">
        <v>200870</v>
      </c>
      <c r="I124" s="14">
        <v>151085782</v>
      </c>
      <c r="J124" s="14">
        <f>表格1[[#This Row],[信用卡交易筆數]]/1000</f>
        <v>200.87</v>
      </c>
      <c r="K124" s="14">
        <f>表格1[[#This Row],[信用卡交易金額'[新臺幣']]]/1000</f>
        <v>151085.78200000001</v>
      </c>
      <c r="L124" s="14">
        <f>表格1[[#This Row],[信用卡交易金額'[新臺幣']]]/1000000</f>
        <v>151.08578199999999</v>
      </c>
      <c r="M124" s="14" t="str" cm="1">
        <f t="array" ref="M124">_xlfn.TEXTJOIN("", TRUE, _xlfn.XLOOKUP(TRUE, VALUE(表格1[[#This Row],[年月]]) &lt;= VALUE($R$8:$R$12), $Q$8:$Q$12)) &amp; "年度"</f>
        <v>2021年度</v>
      </c>
    </row>
    <row r="125" spans="1:13" x14ac:dyDescent="0.3">
      <c r="A125" s="2">
        <v>202008</v>
      </c>
      <c r="B125" s="19">
        <f>DATE(表格1[[#This Row],[年]],表格1[[#This Row],[月]],1)</f>
        <v>44044</v>
      </c>
      <c r="C125" s="2" t="str">
        <f>LEFT(表格1[[#This Row],[年月]],4)</f>
        <v>2020</v>
      </c>
      <c r="D125" s="2" t="str">
        <f>RIGHT(表格1[[#This Row],[年月]],2)</f>
        <v>08</v>
      </c>
      <c r="E125" s="5">
        <v>10015000</v>
      </c>
      <c r="F125" s="2" t="str">
        <f>VLOOKUP(TEXT(表格1[[#This Row],[地區]],"00000000"),縣市代碼,2,0)</f>
        <v>花蓮縣</v>
      </c>
      <c r="G125" s="2" t="s">
        <v>8</v>
      </c>
      <c r="H125" s="13">
        <v>113120</v>
      </c>
      <c r="I125" s="14">
        <v>174820217</v>
      </c>
      <c r="J125" s="14">
        <f>表格1[[#This Row],[信用卡交易筆數]]/1000</f>
        <v>113.12</v>
      </c>
      <c r="K125" s="14">
        <f>表格1[[#This Row],[信用卡交易金額'[新臺幣']]]/1000</f>
        <v>174820.217</v>
      </c>
      <c r="L125" s="14">
        <f>表格1[[#This Row],[信用卡交易金額'[新臺幣']]]/1000000</f>
        <v>174.82021700000001</v>
      </c>
      <c r="M125" s="14" t="str" cm="1">
        <f t="array" ref="M125">_xlfn.TEXTJOIN("", TRUE, _xlfn.XLOOKUP(TRUE, VALUE(表格1[[#This Row],[年月]]) &lt;= VALUE($R$8:$R$12), $Q$8:$Q$12)) &amp; "年度"</f>
        <v>2021年度</v>
      </c>
    </row>
    <row r="126" spans="1:13" x14ac:dyDescent="0.3">
      <c r="A126" s="2">
        <v>202008</v>
      </c>
      <c r="B126" s="19">
        <f>DATE(表格1[[#This Row],[年]],表格1[[#This Row],[月]],1)</f>
        <v>44044</v>
      </c>
      <c r="C126" s="2" t="str">
        <f>LEFT(表格1[[#This Row],[年月]],4)</f>
        <v>2020</v>
      </c>
      <c r="D126" s="2" t="str">
        <f>RIGHT(表格1[[#This Row],[年月]],2)</f>
        <v>08</v>
      </c>
      <c r="E126" s="5">
        <v>10015000</v>
      </c>
      <c r="F126" s="2" t="str">
        <f>VLOOKUP(TEXT(表格1[[#This Row],[地區]],"00000000"),縣市代碼,2,0)</f>
        <v>花蓮縣</v>
      </c>
      <c r="G126" s="2" t="s">
        <v>9</v>
      </c>
      <c r="H126" s="13">
        <v>66706</v>
      </c>
      <c r="I126" s="14">
        <v>153855544</v>
      </c>
      <c r="J126" s="14">
        <f>表格1[[#This Row],[信用卡交易筆數]]/1000</f>
        <v>66.706000000000003</v>
      </c>
      <c r="K126" s="14">
        <f>表格1[[#This Row],[信用卡交易金額'[新臺幣']]]/1000</f>
        <v>153855.54399999999</v>
      </c>
      <c r="L126" s="14">
        <f>表格1[[#This Row],[信用卡交易金額'[新臺幣']]]/1000000</f>
        <v>153.85554400000001</v>
      </c>
      <c r="M126" s="14" t="str" cm="1">
        <f t="array" ref="M126">_xlfn.TEXTJOIN("", TRUE, _xlfn.XLOOKUP(TRUE, VALUE(表格1[[#This Row],[年月]]) &lt;= VALUE($R$8:$R$12), $Q$8:$Q$12)) &amp; "年度"</f>
        <v>2021年度</v>
      </c>
    </row>
    <row r="127" spans="1:13" x14ac:dyDescent="0.3">
      <c r="A127" s="2">
        <v>202008</v>
      </c>
      <c r="B127" s="19">
        <f>DATE(表格1[[#This Row],[年]],表格1[[#This Row],[月]],1)</f>
        <v>44044</v>
      </c>
      <c r="C127" s="2" t="str">
        <f>LEFT(表格1[[#This Row],[年月]],4)</f>
        <v>2020</v>
      </c>
      <c r="D127" s="2" t="str">
        <f>RIGHT(表格1[[#This Row],[年月]],2)</f>
        <v>08</v>
      </c>
      <c r="E127" s="5">
        <v>10015000</v>
      </c>
      <c r="F127" s="2" t="str">
        <f>VLOOKUP(TEXT(表格1[[#This Row],[地區]],"00000000"),縣市代碼,2,0)</f>
        <v>花蓮縣</v>
      </c>
      <c r="G127" s="2" t="s">
        <v>10</v>
      </c>
      <c r="H127" s="13">
        <v>323065</v>
      </c>
      <c r="I127" s="14">
        <v>754048540</v>
      </c>
      <c r="J127" s="14">
        <f>表格1[[#This Row],[信用卡交易筆數]]/1000</f>
        <v>323.065</v>
      </c>
      <c r="K127" s="14">
        <f>表格1[[#This Row],[信用卡交易金額'[新臺幣']]]/1000</f>
        <v>754048.54</v>
      </c>
      <c r="L127" s="14">
        <f>表格1[[#This Row],[信用卡交易金額'[新臺幣']]]/1000000</f>
        <v>754.04854</v>
      </c>
      <c r="M127" s="14" t="str" cm="1">
        <f t="array" ref="M127">_xlfn.TEXTJOIN("", TRUE, _xlfn.XLOOKUP(TRUE, VALUE(表格1[[#This Row],[年月]]) &lt;= VALUE($R$8:$R$12), $Q$8:$Q$12)) &amp; "年度"</f>
        <v>2021年度</v>
      </c>
    </row>
    <row r="128" spans="1:13" x14ac:dyDescent="0.3">
      <c r="A128" s="2">
        <v>202008</v>
      </c>
      <c r="B128" s="19">
        <f>DATE(表格1[[#This Row],[年]],表格1[[#This Row],[月]],1)</f>
        <v>44044</v>
      </c>
      <c r="C128" s="2" t="str">
        <f>LEFT(表格1[[#This Row],[年月]],4)</f>
        <v>2020</v>
      </c>
      <c r="D128" s="2" t="str">
        <f>RIGHT(表格1[[#This Row],[年月]],2)</f>
        <v>08</v>
      </c>
      <c r="E128" s="5">
        <v>10014000</v>
      </c>
      <c r="F128" s="2" t="str">
        <f>VLOOKUP(TEXT(表格1[[#This Row],[地區]],"00000000"),縣市代碼,2,0)</f>
        <v>臺東縣</v>
      </c>
      <c r="G128" s="2" t="s">
        <v>4</v>
      </c>
      <c r="H128" s="13">
        <v>148452</v>
      </c>
      <c r="I128" s="14">
        <v>137371044</v>
      </c>
      <c r="J128" s="14">
        <f>表格1[[#This Row],[信用卡交易筆數]]/1000</f>
        <v>148.452</v>
      </c>
      <c r="K128" s="14">
        <f>表格1[[#This Row],[信用卡交易金額'[新臺幣']]]/1000</f>
        <v>137371.04399999999</v>
      </c>
      <c r="L128" s="14">
        <f>表格1[[#This Row],[信用卡交易金額'[新臺幣']]]/1000000</f>
        <v>137.37104400000001</v>
      </c>
      <c r="M128" s="14" t="str" cm="1">
        <f t="array" ref="M128">_xlfn.TEXTJOIN("", TRUE, _xlfn.XLOOKUP(TRUE, VALUE(表格1[[#This Row],[年月]]) &lt;= VALUE($R$8:$R$12), $Q$8:$Q$12)) &amp; "年度"</f>
        <v>2021年度</v>
      </c>
    </row>
    <row r="129" spans="1:13" x14ac:dyDescent="0.3">
      <c r="A129" s="2">
        <v>202008</v>
      </c>
      <c r="B129" s="19">
        <f>DATE(表格1[[#This Row],[年]],表格1[[#This Row],[月]],1)</f>
        <v>44044</v>
      </c>
      <c r="C129" s="2" t="str">
        <f>LEFT(表格1[[#This Row],[年月]],4)</f>
        <v>2020</v>
      </c>
      <c r="D129" s="2" t="str">
        <f>RIGHT(表格1[[#This Row],[年月]],2)</f>
        <v>08</v>
      </c>
      <c r="E129" s="5">
        <v>10014000</v>
      </c>
      <c r="F129" s="2" t="str">
        <f>VLOOKUP(TEXT(表格1[[#This Row],[地區]],"00000000"),縣市代碼,2,0)</f>
        <v>臺東縣</v>
      </c>
      <c r="G129" s="2" t="s">
        <v>5</v>
      </c>
      <c r="H129" s="13">
        <v>13032</v>
      </c>
      <c r="I129" s="14">
        <v>27504338</v>
      </c>
      <c r="J129" s="14">
        <f>表格1[[#This Row],[信用卡交易筆數]]/1000</f>
        <v>13.032</v>
      </c>
      <c r="K129" s="14">
        <f>表格1[[#This Row],[信用卡交易金額'[新臺幣']]]/1000</f>
        <v>27504.338</v>
      </c>
      <c r="L129" s="14">
        <f>表格1[[#This Row],[信用卡交易金額'[新臺幣']]]/1000000</f>
        <v>27.504338000000001</v>
      </c>
      <c r="M129" s="14" t="str" cm="1">
        <f t="array" ref="M129">_xlfn.TEXTJOIN("", TRUE, _xlfn.XLOOKUP(TRUE, VALUE(表格1[[#This Row],[年月]]) &lt;= VALUE($R$8:$R$12), $Q$8:$Q$12)) &amp; "年度"</f>
        <v>2021年度</v>
      </c>
    </row>
    <row r="130" spans="1:13" x14ac:dyDescent="0.3">
      <c r="A130" s="2">
        <v>202008</v>
      </c>
      <c r="B130" s="19">
        <f>DATE(表格1[[#This Row],[年]],表格1[[#This Row],[月]],1)</f>
        <v>44044</v>
      </c>
      <c r="C130" s="2" t="str">
        <f>LEFT(表格1[[#This Row],[年月]],4)</f>
        <v>2020</v>
      </c>
      <c r="D130" s="2" t="str">
        <f>RIGHT(表格1[[#This Row],[年月]],2)</f>
        <v>08</v>
      </c>
      <c r="E130" s="5">
        <v>10014000</v>
      </c>
      <c r="F130" s="2" t="str">
        <f>VLOOKUP(TEXT(表格1[[#This Row],[地區]],"00000000"),縣市代碼,2,0)</f>
        <v>臺東縣</v>
      </c>
      <c r="G130" s="2" t="s">
        <v>6</v>
      </c>
      <c r="H130" s="13">
        <v>18199</v>
      </c>
      <c r="I130" s="14">
        <v>66038051</v>
      </c>
      <c r="J130" s="14">
        <f>表格1[[#This Row],[信用卡交易筆數]]/1000</f>
        <v>18.199000000000002</v>
      </c>
      <c r="K130" s="14">
        <f>表格1[[#This Row],[信用卡交易金額'[新臺幣']]]/1000</f>
        <v>66038.051000000007</v>
      </c>
      <c r="L130" s="14">
        <f>表格1[[#This Row],[信用卡交易金額'[新臺幣']]]/1000000</f>
        <v>66.038050999999996</v>
      </c>
      <c r="M130" s="14" t="str" cm="1">
        <f t="array" ref="M130">_xlfn.TEXTJOIN("", TRUE, _xlfn.XLOOKUP(TRUE, VALUE(表格1[[#This Row],[年月]]) &lt;= VALUE($R$8:$R$12), $Q$8:$Q$12)) &amp; "年度"</f>
        <v>2021年度</v>
      </c>
    </row>
    <row r="131" spans="1:13" x14ac:dyDescent="0.3">
      <c r="A131" s="2">
        <v>202008</v>
      </c>
      <c r="B131" s="19">
        <f>DATE(表格1[[#This Row],[年]],表格1[[#This Row],[月]],1)</f>
        <v>44044</v>
      </c>
      <c r="C131" s="2" t="str">
        <f>LEFT(表格1[[#This Row],[年月]],4)</f>
        <v>2020</v>
      </c>
      <c r="D131" s="2" t="str">
        <f>RIGHT(表格1[[#This Row],[年月]],2)</f>
        <v>08</v>
      </c>
      <c r="E131" s="5">
        <v>10014000</v>
      </c>
      <c r="F131" s="2" t="str">
        <f>VLOOKUP(TEXT(表格1[[#This Row],[地區]],"00000000"),縣市代碼,2,0)</f>
        <v>臺東縣</v>
      </c>
      <c r="G131" s="2" t="s">
        <v>7</v>
      </c>
      <c r="H131" s="13">
        <v>107750</v>
      </c>
      <c r="I131" s="14">
        <v>80897387</v>
      </c>
      <c r="J131" s="14">
        <f>表格1[[#This Row],[信用卡交易筆數]]/1000</f>
        <v>107.75</v>
      </c>
      <c r="K131" s="14">
        <f>表格1[[#This Row],[信用卡交易金額'[新臺幣']]]/1000</f>
        <v>80897.387000000002</v>
      </c>
      <c r="L131" s="14">
        <f>表格1[[#This Row],[信用卡交易金額'[新臺幣']]]/1000000</f>
        <v>80.897386999999995</v>
      </c>
      <c r="M131" s="14" t="str" cm="1">
        <f t="array" ref="M131">_xlfn.TEXTJOIN("", TRUE, _xlfn.XLOOKUP(TRUE, VALUE(表格1[[#This Row],[年月]]) &lt;= VALUE($R$8:$R$12), $Q$8:$Q$12)) &amp; "年度"</f>
        <v>2021年度</v>
      </c>
    </row>
    <row r="132" spans="1:13" x14ac:dyDescent="0.3">
      <c r="A132" s="2">
        <v>202008</v>
      </c>
      <c r="B132" s="19">
        <f>DATE(表格1[[#This Row],[年]],表格1[[#This Row],[月]],1)</f>
        <v>44044</v>
      </c>
      <c r="C132" s="2" t="str">
        <f>LEFT(表格1[[#This Row],[年月]],4)</f>
        <v>2020</v>
      </c>
      <c r="D132" s="2" t="str">
        <f>RIGHT(表格1[[#This Row],[年月]],2)</f>
        <v>08</v>
      </c>
      <c r="E132" s="5">
        <v>10014000</v>
      </c>
      <c r="F132" s="2" t="str">
        <f>VLOOKUP(TEXT(表格1[[#This Row],[地區]],"00000000"),縣市代碼,2,0)</f>
        <v>臺東縣</v>
      </c>
      <c r="G132" s="2" t="s">
        <v>8</v>
      </c>
      <c r="H132" s="13">
        <v>59013</v>
      </c>
      <c r="I132" s="14">
        <v>86580681</v>
      </c>
      <c r="J132" s="14">
        <f>表格1[[#This Row],[信用卡交易筆數]]/1000</f>
        <v>59.012999999999998</v>
      </c>
      <c r="K132" s="14">
        <f>表格1[[#This Row],[信用卡交易金額'[新臺幣']]]/1000</f>
        <v>86580.680999999997</v>
      </c>
      <c r="L132" s="14">
        <f>表格1[[#This Row],[信用卡交易金額'[新臺幣']]]/1000000</f>
        <v>86.580680999999998</v>
      </c>
      <c r="M132" s="14" t="str" cm="1">
        <f t="array" ref="M132">_xlfn.TEXTJOIN("", TRUE, _xlfn.XLOOKUP(TRUE, VALUE(表格1[[#This Row],[年月]]) &lt;= VALUE($R$8:$R$12), $Q$8:$Q$12)) &amp; "年度"</f>
        <v>2021年度</v>
      </c>
    </row>
    <row r="133" spans="1:13" x14ac:dyDescent="0.3">
      <c r="A133" s="2">
        <v>202008</v>
      </c>
      <c r="B133" s="19">
        <f>DATE(表格1[[#This Row],[年]],表格1[[#This Row],[月]],1)</f>
        <v>44044</v>
      </c>
      <c r="C133" s="2" t="str">
        <f>LEFT(表格1[[#This Row],[年月]],4)</f>
        <v>2020</v>
      </c>
      <c r="D133" s="2" t="str">
        <f>RIGHT(表格1[[#This Row],[年月]],2)</f>
        <v>08</v>
      </c>
      <c r="E133" s="5">
        <v>10014000</v>
      </c>
      <c r="F133" s="2" t="str">
        <f>VLOOKUP(TEXT(表格1[[#This Row],[地區]],"00000000"),縣市代碼,2,0)</f>
        <v>臺東縣</v>
      </c>
      <c r="G133" s="2" t="s">
        <v>9</v>
      </c>
      <c r="H133" s="13">
        <v>31659</v>
      </c>
      <c r="I133" s="14">
        <v>69468701</v>
      </c>
      <c r="J133" s="14">
        <f>表格1[[#This Row],[信用卡交易筆數]]/1000</f>
        <v>31.658999999999999</v>
      </c>
      <c r="K133" s="14">
        <f>表格1[[#This Row],[信用卡交易金額'[新臺幣']]]/1000</f>
        <v>69468.701000000001</v>
      </c>
      <c r="L133" s="14">
        <f>表格1[[#This Row],[信用卡交易金額'[新臺幣']]]/1000000</f>
        <v>69.468700999999996</v>
      </c>
      <c r="M133" s="14" t="str" cm="1">
        <f t="array" ref="M133">_xlfn.TEXTJOIN("", TRUE, _xlfn.XLOOKUP(TRUE, VALUE(表格1[[#This Row],[年月]]) &lt;= VALUE($R$8:$R$12), $Q$8:$Q$12)) &amp; "年度"</f>
        <v>2021年度</v>
      </c>
    </row>
    <row r="134" spans="1:13" x14ac:dyDescent="0.3">
      <c r="A134" s="2">
        <v>202008</v>
      </c>
      <c r="B134" s="19">
        <f>DATE(表格1[[#This Row],[年]],表格1[[#This Row],[月]],1)</f>
        <v>44044</v>
      </c>
      <c r="C134" s="2" t="str">
        <f>LEFT(表格1[[#This Row],[年月]],4)</f>
        <v>2020</v>
      </c>
      <c r="D134" s="2" t="str">
        <f>RIGHT(表格1[[#This Row],[年月]],2)</f>
        <v>08</v>
      </c>
      <c r="E134" s="5">
        <v>10014000</v>
      </c>
      <c r="F134" s="2" t="str">
        <f>VLOOKUP(TEXT(表格1[[#This Row],[地區]],"00000000"),縣市代碼,2,0)</f>
        <v>臺東縣</v>
      </c>
      <c r="G134" s="2" t="s">
        <v>10</v>
      </c>
      <c r="H134" s="13">
        <v>144551</v>
      </c>
      <c r="I134" s="14">
        <v>376149386</v>
      </c>
      <c r="J134" s="14">
        <f>表格1[[#This Row],[信用卡交易筆數]]/1000</f>
        <v>144.55099999999999</v>
      </c>
      <c r="K134" s="14">
        <f>表格1[[#This Row],[信用卡交易金額'[新臺幣']]]/1000</f>
        <v>376149.386</v>
      </c>
      <c r="L134" s="14">
        <f>表格1[[#This Row],[信用卡交易金額'[新臺幣']]]/1000000</f>
        <v>376.14938599999999</v>
      </c>
      <c r="M134" s="14" t="str" cm="1">
        <f t="array" ref="M134">_xlfn.TEXTJOIN("", TRUE, _xlfn.XLOOKUP(TRUE, VALUE(表格1[[#This Row],[年月]]) &lt;= VALUE($R$8:$R$12), $Q$8:$Q$12)) &amp; "年度"</f>
        <v>2021年度</v>
      </c>
    </row>
    <row r="135" spans="1:13" x14ac:dyDescent="0.3">
      <c r="A135" s="2">
        <v>202008</v>
      </c>
      <c r="B135" s="19">
        <f>DATE(表格1[[#This Row],[年]],表格1[[#This Row],[月]],1)</f>
        <v>44044</v>
      </c>
      <c r="C135" s="2" t="str">
        <f>LEFT(表格1[[#This Row],[年月]],4)</f>
        <v>2020</v>
      </c>
      <c r="D135" s="2" t="str">
        <f>RIGHT(表格1[[#This Row],[年月]],2)</f>
        <v>08</v>
      </c>
      <c r="E135" s="5">
        <v>10016000</v>
      </c>
      <c r="F135" s="2" t="str">
        <f>VLOOKUP(TEXT(表格1[[#This Row],[地區]],"00000000"),縣市代碼,2,0)</f>
        <v>澎湖縣</v>
      </c>
      <c r="G135" s="2" t="s">
        <v>4</v>
      </c>
      <c r="H135" s="13">
        <v>60355</v>
      </c>
      <c r="I135" s="14">
        <v>44496329</v>
      </c>
      <c r="J135" s="14">
        <f>表格1[[#This Row],[信用卡交易筆數]]/1000</f>
        <v>60.354999999999997</v>
      </c>
      <c r="K135" s="14">
        <f>表格1[[#This Row],[信用卡交易金額'[新臺幣']]]/1000</f>
        <v>44496.328999999998</v>
      </c>
      <c r="L135" s="14">
        <f>表格1[[#This Row],[信用卡交易金額'[新臺幣']]]/1000000</f>
        <v>44.496329000000003</v>
      </c>
      <c r="M135" s="14" t="str" cm="1">
        <f t="array" ref="M135">_xlfn.TEXTJOIN("", TRUE, _xlfn.XLOOKUP(TRUE, VALUE(表格1[[#This Row],[年月]]) &lt;= VALUE($R$8:$R$12), $Q$8:$Q$12)) &amp; "年度"</f>
        <v>2021年度</v>
      </c>
    </row>
    <row r="136" spans="1:13" x14ac:dyDescent="0.3">
      <c r="A136" s="2">
        <v>202008</v>
      </c>
      <c r="B136" s="19">
        <f>DATE(表格1[[#This Row],[年]],表格1[[#This Row],[月]],1)</f>
        <v>44044</v>
      </c>
      <c r="C136" s="2" t="str">
        <f>LEFT(表格1[[#This Row],[年月]],4)</f>
        <v>2020</v>
      </c>
      <c r="D136" s="2" t="str">
        <f>RIGHT(表格1[[#This Row],[年月]],2)</f>
        <v>08</v>
      </c>
      <c r="E136" s="5">
        <v>10016000</v>
      </c>
      <c r="F136" s="2" t="str">
        <f>VLOOKUP(TEXT(表格1[[#This Row],[地區]],"00000000"),縣市代碼,2,0)</f>
        <v>澎湖縣</v>
      </c>
      <c r="G136" s="2" t="s">
        <v>5</v>
      </c>
      <c r="H136" s="13">
        <v>6327</v>
      </c>
      <c r="I136" s="14">
        <v>15293152</v>
      </c>
      <c r="J136" s="14">
        <f>表格1[[#This Row],[信用卡交易筆數]]/1000</f>
        <v>6.327</v>
      </c>
      <c r="K136" s="14">
        <f>表格1[[#This Row],[信用卡交易金額'[新臺幣']]]/1000</f>
        <v>15293.152</v>
      </c>
      <c r="L136" s="14">
        <f>表格1[[#This Row],[信用卡交易金額'[新臺幣']]]/1000000</f>
        <v>15.293151999999999</v>
      </c>
      <c r="M136" s="14" t="str" cm="1">
        <f t="array" ref="M136">_xlfn.TEXTJOIN("", TRUE, _xlfn.XLOOKUP(TRUE, VALUE(表格1[[#This Row],[年月]]) &lt;= VALUE($R$8:$R$12), $Q$8:$Q$12)) &amp; "年度"</f>
        <v>2021年度</v>
      </c>
    </row>
    <row r="137" spans="1:13" x14ac:dyDescent="0.3">
      <c r="A137" s="2">
        <v>202008</v>
      </c>
      <c r="B137" s="19">
        <f>DATE(表格1[[#This Row],[年]],表格1[[#This Row],[月]],1)</f>
        <v>44044</v>
      </c>
      <c r="C137" s="2" t="str">
        <f>LEFT(表格1[[#This Row],[年月]],4)</f>
        <v>2020</v>
      </c>
      <c r="D137" s="2" t="str">
        <f>RIGHT(表格1[[#This Row],[年月]],2)</f>
        <v>08</v>
      </c>
      <c r="E137" s="5">
        <v>10016000</v>
      </c>
      <c r="F137" s="2" t="str">
        <f>VLOOKUP(TEXT(表格1[[#This Row],[地區]],"00000000"),縣市代碼,2,0)</f>
        <v>澎湖縣</v>
      </c>
      <c r="G137" s="2" t="s">
        <v>6</v>
      </c>
      <c r="H137" s="13">
        <v>8663</v>
      </c>
      <c r="I137" s="14">
        <v>32774970</v>
      </c>
      <c r="J137" s="14">
        <f>表格1[[#This Row],[信用卡交易筆數]]/1000</f>
        <v>8.6630000000000003</v>
      </c>
      <c r="K137" s="14">
        <f>表格1[[#This Row],[信用卡交易金額'[新臺幣']]]/1000</f>
        <v>32774.97</v>
      </c>
      <c r="L137" s="14">
        <f>表格1[[#This Row],[信用卡交易金額'[新臺幣']]]/1000000</f>
        <v>32.774970000000003</v>
      </c>
      <c r="M137" s="14" t="str" cm="1">
        <f t="array" ref="M137">_xlfn.TEXTJOIN("", TRUE, _xlfn.XLOOKUP(TRUE, VALUE(表格1[[#This Row],[年月]]) &lt;= VALUE($R$8:$R$12), $Q$8:$Q$12)) &amp; "年度"</f>
        <v>2021年度</v>
      </c>
    </row>
    <row r="138" spans="1:13" x14ac:dyDescent="0.3">
      <c r="A138" s="2">
        <v>202008</v>
      </c>
      <c r="B138" s="19">
        <f>DATE(表格1[[#This Row],[年]],表格1[[#This Row],[月]],1)</f>
        <v>44044</v>
      </c>
      <c r="C138" s="2" t="str">
        <f>LEFT(表格1[[#This Row],[年月]],4)</f>
        <v>2020</v>
      </c>
      <c r="D138" s="2" t="str">
        <f>RIGHT(表格1[[#This Row],[年月]],2)</f>
        <v>08</v>
      </c>
      <c r="E138" s="5">
        <v>10016000</v>
      </c>
      <c r="F138" s="2" t="str">
        <f>VLOOKUP(TEXT(表格1[[#This Row],[地區]],"00000000"),縣市代碼,2,0)</f>
        <v>澎湖縣</v>
      </c>
      <c r="G138" s="2" t="s">
        <v>7</v>
      </c>
      <c r="H138" s="13">
        <v>46638</v>
      </c>
      <c r="I138" s="14">
        <v>59006467</v>
      </c>
      <c r="J138" s="14">
        <f>表格1[[#This Row],[信用卡交易筆數]]/1000</f>
        <v>46.637999999999998</v>
      </c>
      <c r="K138" s="14">
        <f>表格1[[#This Row],[信用卡交易金額'[新臺幣']]]/1000</f>
        <v>59006.466999999997</v>
      </c>
      <c r="L138" s="14">
        <f>表格1[[#This Row],[信用卡交易金額'[新臺幣']]]/1000000</f>
        <v>59.006467000000001</v>
      </c>
      <c r="M138" s="14" t="str" cm="1">
        <f t="array" ref="M138">_xlfn.TEXTJOIN("", TRUE, _xlfn.XLOOKUP(TRUE, VALUE(表格1[[#This Row],[年月]]) &lt;= VALUE($R$8:$R$12), $Q$8:$Q$12)) &amp; "年度"</f>
        <v>2021年度</v>
      </c>
    </row>
    <row r="139" spans="1:13" x14ac:dyDescent="0.3">
      <c r="A139" s="2">
        <v>202008</v>
      </c>
      <c r="B139" s="19">
        <f>DATE(表格1[[#This Row],[年]],表格1[[#This Row],[月]],1)</f>
        <v>44044</v>
      </c>
      <c r="C139" s="2" t="str">
        <f>LEFT(表格1[[#This Row],[年月]],4)</f>
        <v>2020</v>
      </c>
      <c r="D139" s="2" t="str">
        <f>RIGHT(表格1[[#This Row],[年月]],2)</f>
        <v>08</v>
      </c>
      <c r="E139" s="5">
        <v>10016000</v>
      </c>
      <c r="F139" s="2" t="str">
        <f>VLOOKUP(TEXT(表格1[[#This Row],[地區]],"00000000"),縣市代碼,2,0)</f>
        <v>澎湖縣</v>
      </c>
      <c r="G139" s="2" t="s">
        <v>8</v>
      </c>
      <c r="H139" s="13">
        <v>31302</v>
      </c>
      <c r="I139" s="14">
        <v>46515407</v>
      </c>
      <c r="J139" s="14">
        <f>表格1[[#This Row],[信用卡交易筆數]]/1000</f>
        <v>31.302</v>
      </c>
      <c r="K139" s="14">
        <f>表格1[[#This Row],[信用卡交易金額'[新臺幣']]]/1000</f>
        <v>46515.406999999999</v>
      </c>
      <c r="L139" s="14">
        <f>表格1[[#This Row],[信用卡交易金額'[新臺幣']]]/1000000</f>
        <v>46.515407000000003</v>
      </c>
      <c r="M139" s="14" t="str" cm="1">
        <f t="array" ref="M139">_xlfn.TEXTJOIN("", TRUE, _xlfn.XLOOKUP(TRUE, VALUE(表格1[[#This Row],[年月]]) &lt;= VALUE($R$8:$R$12), $Q$8:$Q$12)) &amp; "年度"</f>
        <v>2021年度</v>
      </c>
    </row>
    <row r="140" spans="1:13" x14ac:dyDescent="0.3">
      <c r="A140" s="2">
        <v>202008</v>
      </c>
      <c r="B140" s="19">
        <f>DATE(表格1[[#This Row],[年]],表格1[[#This Row],[月]],1)</f>
        <v>44044</v>
      </c>
      <c r="C140" s="2" t="str">
        <f>LEFT(表格1[[#This Row],[年月]],4)</f>
        <v>2020</v>
      </c>
      <c r="D140" s="2" t="str">
        <f>RIGHT(表格1[[#This Row],[年月]],2)</f>
        <v>08</v>
      </c>
      <c r="E140" s="5">
        <v>10016000</v>
      </c>
      <c r="F140" s="2" t="str">
        <f>VLOOKUP(TEXT(表格1[[#This Row],[地區]],"00000000"),縣市代碼,2,0)</f>
        <v>澎湖縣</v>
      </c>
      <c r="G140" s="2" t="s">
        <v>9</v>
      </c>
      <c r="H140" s="13">
        <v>21853</v>
      </c>
      <c r="I140" s="14">
        <v>46992270</v>
      </c>
      <c r="J140" s="14">
        <f>表格1[[#This Row],[信用卡交易筆數]]/1000</f>
        <v>21.853000000000002</v>
      </c>
      <c r="K140" s="14">
        <f>表格1[[#This Row],[信用卡交易金額'[新臺幣']]]/1000</f>
        <v>46992.27</v>
      </c>
      <c r="L140" s="14">
        <f>表格1[[#This Row],[信用卡交易金額'[新臺幣']]]/1000000</f>
        <v>46.992269999999998</v>
      </c>
      <c r="M140" s="14" t="str" cm="1">
        <f t="array" ref="M140">_xlfn.TEXTJOIN("", TRUE, _xlfn.XLOOKUP(TRUE, VALUE(表格1[[#This Row],[年月]]) &lt;= VALUE($R$8:$R$12), $Q$8:$Q$12)) &amp; "年度"</f>
        <v>2021年度</v>
      </c>
    </row>
    <row r="141" spans="1:13" x14ac:dyDescent="0.3">
      <c r="A141" s="2">
        <v>202008</v>
      </c>
      <c r="B141" s="19">
        <f>DATE(表格1[[#This Row],[年]],表格1[[#This Row],[月]],1)</f>
        <v>44044</v>
      </c>
      <c r="C141" s="2" t="str">
        <f>LEFT(表格1[[#This Row],[年月]],4)</f>
        <v>2020</v>
      </c>
      <c r="D141" s="2" t="str">
        <f>RIGHT(表格1[[#This Row],[年月]],2)</f>
        <v>08</v>
      </c>
      <c r="E141" s="5">
        <v>10016000</v>
      </c>
      <c r="F141" s="2" t="str">
        <f>VLOOKUP(TEXT(表格1[[#This Row],[地區]],"00000000"),縣市代碼,2,0)</f>
        <v>澎湖縣</v>
      </c>
      <c r="G141" s="2" t="s">
        <v>10</v>
      </c>
      <c r="H141" s="13">
        <v>63315</v>
      </c>
      <c r="I141" s="14">
        <v>156206377</v>
      </c>
      <c r="J141" s="14">
        <f>表格1[[#This Row],[信用卡交易筆數]]/1000</f>
        <v>63.314999999999998</v>
      </c>
      <c r="K141" s="14">
        <f>表格1[[#This Row],[信用卡交易金額'[新臺幣']]]/1000</f>
        <v>156206.37700000001</v>
      </c>
      <c r="L141" s="14">
        <f>表格1[[#This Row],[信用卡交易金額'[新臺幣']]]/1000000</f>
        <v>156.206377</v>
      </c>
      <c r="M141" s="14" t="str" cm="1">
        <f t="array" ref="M141">_xlfn.TEXTJOIN("", TRUE, _xlfn.XLOOKUP(TRUE, VALUE(表格1[[#This Row],[年月]]) &lt;= VALUE($R$8:$R$12), $Q$8:$Q$12)) &amp; "年度"</f>
        <v>2021年度</v>
      </c>
    </row>
    <row r="142" spans="1:13" x14ac:dyDescent="0.3">
      <c r="A142" s="2">
        <v>202008</v>
      </c>
      <c r="B142" s="19">
        <f>DATE(表格1[[#This Row],[年]],表格1[[#This Row],[月]],1)</f>
        <v>44044</v>
      </c>
      <c r="C142" s="2" t="str">
        <f>LEFT(表格1[[#This Row],[年月]],4)</f>
        <v>2020</v>
      </c>
      <c r="D142" s="2" t="str">
        <f>RIGHT(表格1[[#This Row],[年月]],2)</f>
        <v>08</v>
      </c>
      <c r="E142" s="5" t="s">
        <v>62</v>
      </c>
      <c r="F142" s="2" t="str">
        <f>VLOOKUP(TEXT(表格1[[#This Row],[地區]],"00000000"),縣市代碼,2,0)</f>
        <v>金門縣</v>
      </c>
      <c r="G142" s="2" t="s">
        <v>4</v>
      </c>
      <c r="H142" s="13">
        <v>75365</v>
      </c>
      <c r="I142" s="14">
        <v>56568812</v>
      </c>
      <c r="J142" s="14">
        <f>表格1[[#This Row],[信用卡交易筆數]]/1000</f>
        <v>75.364999999999995</v>
      </c>
      <c r="K142" s="14">
        <f>表格1[[#This Row],[信用卡交易金額'[新臺幣']]]/1000</f>
        <v>56568.811999999998</v>
      </c>
      <c r="L142" s="14">
        <f>表格1[[#This Row],[信用卡交易金額'[新臺幣']]]/1000000</f>
        <v>56.568812000000001</v>
      </c>
      <c r="M142" s="14" t="str" cm="1">
        <f t="array" ref="M142">_xlfn.TEXTJOIN("", TRUE, _xlfn.XLOOKUP(TRUE, VALUE(表格1[[#This Row],[年月]]) &lt;= VALUE($R$8:$R$12), $Q$8:$Q$12)) &amp; "年度"</f>
        <v>2021年度</v>
      </c>
    </row>
    <row r="143" spans="1:13" x14ac:dyDescent="0.3">
      <c r="A143" s="2">
        <v>202008</v>
      </c>
      <c r="B143" s="19">
        <f>DATE(表格1[[#This Row],[年]],表格1[[#This Row],[月]],1)</f>
        <v>44044</v>
      </c>
      <c r="C143" s="2" t="str">
        <f>LEFT(表格1[[#This Row],[年月]],4)</f>
        <v>2020</v>
      </c>
      <c r="D143" s="2" t="str">
        <f>RIGHT(表格1[[#This Row],[年月]],2)</f>
        <v>08</v>
      </c>
      <c r="E143" s="5" t="s">
        <v>62</v>
      </c>
      <c r="F143" s="2" t="str">
        <f>VLOOKUP(TEXT(表格1[[#This Row],[地區]],"00000000"),縣市代碼,2,0)</f>
        <v>金門縣</v>
      </c>
      <c r="G143" s="2" t="s">
        <v>5</v>
      </c>
      <c r="H143" s="13">
        <v>5102</v>
      </c>
      <c r="I143" s="14">
        <v>9766560</v>
      </c>
      <c r="J143" s="14">
        <f>表格1[[#This Row],[信用卡交易筆數]]/1000</f>
        <v>5.1020000000000003</v>
      </c>
      <c r="K143" s="14">
        <f>表格1[[#This Row],[信用卡交易金額'[新臺幣']]]/1000</f>
        <v>9766.56</v>
      </c>
      <c r="L143" s="14">
        <f>表格1[[#This Row],[信用卡交易金額'[新臺幣']]]/1000000</f>
        <v>9.7665600000000001</v>
      </c>
      <c r="M143" s="14" t="str" cm="1">
        <f t="array" ref="M143">_xlfn.TEXTJOIN("", TRUE, _xlfn.XLOOKUP(TRUE, VALUE(表格1[[#This Row],[年月]]) &lt;= VALUE($R$8:$R$12), $Q$8:$Q$12)) &amp; "年度"</f>
        <v>2021年度</v>
      </c>
    </row>
    <row r="144" spans="1:13" x14ac:dyDescent="0.3">
      <c r="A144" s="2">
        <v>202008</v>
      </c>
      <c r="B144" s="19">
        <f>DATE(表格1[[#This Row],[年]],表格1[[#This Row],[月]],1)</f>
        <v>44044</v>
      </c>
      <c r="C144" s="2" t="str">
        <f>LEFT(表格1[[#This Row],[年月]],4)</f>
        <v>2020</v>
      </c>
      <c r="D144" s="2" t="str">
        <f>RIGHT(表格1[[#This Row],[年月]],2)</f>
        <v>08</v>
      </c>
      <c r="E144" s="5" t="s">
        <v>62</v>
      </c>
      <c r="F144" s="2" t="str">
        <f>VLOOKUP(TEXT(表格1[[#This Row],[地區]],"00000000"),縣市代碼,2,0)</f>
        <v>金門縣</v>
      </c>
      <c r="G144" s="2" t="s">
        <v>6</v>
      </c>
      <c r="H144" s="13">
        <v>8639</v>
      </c>
      <c r="I144" s="14">
        <v>32442434</v>
      </c>
      <c r="J144" s="14">
        <f>表格1[[#This Row],[信用卡交易筆數]]/1000</f>
        <v>8.6389999999999993</v>
      </c>
      <c r="K144" s="14">
        <f>表格1[[#This Row],[信用卡交易金額'[新臺幣']]]/1000</f>
        <v>32442.434000000001</v>
      </c>
      <c r="L144" s="14">
        <f>表格1[[#This Row],[信用卡交易金額'[新臺幣']]]/1000000</f>
        <v>32.442433999999999</v>
      </c>
      <c r="M144" s="14" t="str" cm="1">
        <f t="array" ref="M144">_xlfn.TEXTJOIN("", TRUE, _xlfn.XLOOKUP(TRUE, VALUE(表格1[[#This Row],[年月]]) &lt;= VALUE($R$8:$R$12), $Q$8:$Q$12)) &amp; "年度"</f>
        <v>2021年度</v>
      </c>
    </row>
    <row r="145" spans="1:13" x14ac:dyDescent="0.3">
      <c r="A145" s="2">
        <v>202008</v>
      </c>
      <c r="B145" s="19">
        <f>DATE(表格1[[#This Row],[年]],表格1[[#This Row],[月]],1)</f>
        <v>44044</v>
      </c>
      <c r="C145" s="2" t="str">
        <f>LEFT(表格1[[#This Row],[年月]],4)</f>
        <v>2020</v>
      </c>
      <c r="D145" s="2" t="str">
        <f>RIGHT(表格1[[#This Row],[年月]],2)</f>
        <v>08</v>
      </c>
      <c r="E145" s="5" t="s">
        <v>62</v>
      </c>
      <c r="F145" s="2" t="str">
        <f>VLOOKUP(TEXT(表格1[[#This Row],[地區]],"00000000"),縣市代碼,2,0)</f>
        <v>金門縣</v>
      </c>
      <c r="G145" s="2" t="s">
        <v>7</v>
      </c>
      <c r="H145" s="13">
        <v>35071</v>
      </c>
      <c r="I145" s="14">
        <v>48143508</v>
      </c>
      <c r="J145" s="14">
        <f>表格1[[#This Row],[信用卡交易筆數]]/1000</f>
        <v>35.070999999999998</v>
      </c>
      <c r="K145" s="14">
        <f>表格1[[#This Row],[信用卡交易金額'[新臺幣']]]/1000</f>
        <v>48143.508000000002</v>
      </c>
      <c r="L145" s="14">
        <f>表格1[[#This Row],[信用卡交易金額'[新臺幣']]]/1000000</f>
        <v>48.143507999999997</v>
      </c>
      <c r="M145" s="14" t="str" cm="1">
        <f t="array" ref="M145">_xlfn.TEXTJOIN("", TRUE, _xlfn.XLOOKUP(TRUE, VALUE(表格1[[#This Row],[年月]]) &lt;= VALUE($R$8:$R$12), $Q$8:$Q$12)) &amp; "年度"</f>
        <v>2021年度</v>
      </c>
    </row>
    <row r="146" spans="1:13" x14ac:dyDescent="0.3">
      <c r="A146" s="2">
        <v>202008</v>
      </c>
      <c r="B146" s="19">
        <f>DATE(表格1[[#This Row],[年]],表格1[[#This Row],[月]],1)</f>
        <v>44044</v>
      </c>
      <c r="C146" s="2" t="str">
        <f>LEFT(表格1[[#This Row],[年月]],4)</f>
        <v>2020</v>
      </c>
      <c r="D146" s="2" t="str">
        <f>RIGHT(表格1[[#This Row],[年月]],2)</f>
        <v>08</v>
      </c>
      <c r="E146" s="5" t="s">
        <v>62</v>
      </c>
      <c r="F146" s="2" t="str">
        <f>VLOOKUP(TEXT(表格1[[#This Row],[地區]],"00000000"),縣市代碼,2,0)</f>
        <v>金門縣</v>
      </c>
      <c r="G146" s="2" t="s">
        <v>8</v>
      </c>
      <c r="H146" s="13">
        <v>25751</v>
      </c>
      <c r="I146" s="14">
        <v>35742973</v>
      </c>
      <c r="J146" s="14">
        <f>表格1[[#This Row],[信用卡交易筆數]]/1000</f>
        <v>25.751000000000001</v>
      </c>
      <c r="K146" s="14">
        <f>表格1[[#This Row],[信用卡交易金額'[新臺幣']]]/1000</f>
        <v>35742.972999999998</v>
      </c>
      <c r="L146" s="14">
        <f>表格1[[#This Row],[信用卡交易金額'[新臺幣']]]/1000000</f>
        <v>35.742972999999999</v>
      </c>
      <c r="M146" s="14" t="str" cm="1">
        <f t="array" ref="M146">_xlfn.TEXTJOIN("", TRUE, _xlfn.XLOOKUP(TRUE, VALUE(表格1[[#This Row],[年月]]) &lt;= VALUE($R$8:$R$12), $Q$8:$Q$12)) &amp; "年度"</f>
        <v>2021年度</v>
      </c>
    </row>
    <row r="147" spans="1:13" x14ac:dyDescent="0.3">
      <c r="A147" s="2">
        <v>202008</v>
      </c>
      <c r="B147" s="19">
        <f>DATE(表格1[[#This Row],[年]],表格1[[#This Row],[月]],1)</f>
        <v>44044</v>
      </c>
      <c r="C147" s="2" t="str">
        <f>LEFT(表格1[[#This Row],[年月]],4)</f>
        <v>2020</v>
      </c>
      <c r="D147" s="2" t="str">
        <f>RIGHT(表格1[[#This Row],[年月]],2)</f>
        <v>08</v>
      </c>
      <c r="E147" s="5" t="s">
        <v>62</v>
      </c>
      <c r="F147" s="2" t="str">
        <f>VLOOKUP(TEXT(表格1[[#This Row],[地區]],"00000000"),縣市代碼,2,0)</f>
        <v>金門縣</v>
      </c>
      <c r="G147" s="2" t="s">
        <v>9</v>
      </c>
      <c r="H147" s="13">
        <v>20053</v>
      </c>
      <c r="I147" s="14">
        <v>44031955</v>
      </c>
      <c r="J147" s="14">
        <f>表格1[[#This Row],[信用卡交易筆數]]/1000</f>
        <v>20.053000000000001</v>
      </c>
      <c r="K147" s="14">
        <f>表格1[[#This Row],[信用卡交易金額'[新臺幣']]]/1000</f>
        <v>44031.955000000002</v>
      </c>
      <c r="L147" s="14">
        <f>表格1[[#This Row],[信用卡交易金額'[新臺幣']]]/1000000</f>
        <v>44.031955000000004</v>
      </c>
      <c r="M147" s="14" t="str" cm="1">
        <f t="array" ref="M147">_xlfn.TEXTJOIN("", TRUE, _xlfn.XLOOKUP(TRUE, VALUE(表格1[[#This Row],[年月]]) &lt;= VALUE($R$8:$R$12), $Q$8:$Q$12)) &amp; "年度"</f>
        <v>2021年度</v>
      </c>
    </row>
    <row r="148" spans="1:13" x14ac:dyDescent="0.3">
      <c r="A148" s="2">
        <v>202008</v>
      </c>
      <c r="B148" s="19">
        <f>DATE(表格1[[#This Row],[年]],表格1[[#This Row],[月]],1)</f>
        <v>44044</v>
      </c>
      <c r="C148" s="2" t="str">
        <f>LEFT(表格1[[#This Row],[年月]],4)</f>
        <v>2020</v>
      </c>
      <c r="D148" s="2" t="str">
        <f>RIGHT(表格1[[#This Row],[年月]],2)</f>
        <v>08</v>
      </c>
      <c r="E148" s="5" t="s">
        <v>62</v>
      </c>
      <c r="F148" s="2" t="str">
        <f>VLOOKUP(TEXT(表格1[[#This Row],[地區]],"00000000"),縣市代碼,2,0)</f>
        <v>金門縣</v>
      </c>
      <c r="G148" s="2" t="s">
        <v>10</v>
      </c>
      <c r="H148" s="13">
        <v>63013</v>
      </c>
      <c r="I148" s="14">
        <v>123800693</v>
      </c>
      <c r="J148" s="14">
        <f>表格1[[#This Row],[信用卡交易筆數]]/1000</f>
        <v>63.012999999999998</v>
      </c>
      <c r="K148" s="14">
        <f>表格1[[#This Row],[信用卡交易金額'[新臺幣']]]/1000</f>
        <v>123800.693</v>
      </c>
      <c r="L148" s="14">
        <f>表格1[[#This Row],[信用卡交易金額'[新臺幣']]]/1000000</f>
        <v>123.800693</v>
      </c>
      <c r="M148" s="14" t="str" cm="1">
        <f t="array" ref="M148">_xlfn.TEXTJOIN("", TRUE, _xlfn.XLOOKUP(TRUE, VALUE(表格1[[#This Row],[年月]]) &lt;= VALUE($R$8:$R$12), $Q$8:$Q$12)) &amp; "年度"</f>
        <v>2021年度</v>
      </c>
    </row>
    <row r="149" spans="1:13" x14ac:dyDescent="0.3">
      <c r="A149" s="2">
        <v>202008</v>
      </c>
      <c r="B149" s="19">
        <f>DATE(表格1[[#This Row],[年]],表格1[[#This Row],[月]],1)</f>
        <v>44044</v>
      </c>
      <c r="C149" s="2" t="str">
        <f>LEFT(表格1[[#This Row],[年月]],4)</f>
        <v>2020</v>
      </c>
      <c r="D149" s="2" t="str">
        <f>RIGHT(表格1[[#This Row],[年月]],2)</f>
        <v>08</v>
      </c>
      <c r="E149" s="5">
        <v>9007000</v>
      </c>
      <c r="F149" s="2" t="str">
        <f>VLOOKUP(TEXT(表格1[[#This Row],[地區]],"00000000"),縣市代碼,2,0)</f>
        <v>連江縣</v>
      </c>
      <c r="G149" s="2" t="s">
        <v>4</v>
      </c>
      <c r="H149" s="13">
        <v>9796</v>
      </c>
      <c r="I149" s="14">
        <v>5893854</v>
      </c>
      <c r="J149" s="14">
        <f>表格1[[#This Row],[信用卡交易筆數]]/1000</f>
        <v>9.7959999999999994</v>
      </c>
      <c r="K149" s="14">
        <f>表格1[[#This Row],[信用卡交易金額'[新臺幣']]]/1000</f>
        <v>5893.8540000000003</v>
      </c>
      <c r="L149" s="14">
        <f>表格1[[#This Row],[信用卡交易金額'[新臺幣']]]/1000000</f>
        <v>5.8938540000000001</v>
      </c>
      <c r="M149" s="14" t="str" cm="1">
        <f t="array" ref="M149">_xlfn.TEXTJOIN("", TRUE, _xlfn.XLOOKUP(TRUE, VALUE(表格1[[#This Row],[年月]]) &lt;= VALUE($R$8:$R$12), $Q$8:$Q$12)) &amp; "年度"</f>
        <v>2021年度</v>
      </c>
    </row>
    <row r="150" spans="1:13" x14ac:dyDescent="0.3">
      <c r="A150" s="2">
        <v>202008</v>
      </c>
      <c r="B150" s="19">
        <f>DATE(表格1[[#This Row],[年]],表格1[[#This Row],[月]],1)</f>
        <v>44044</v>
      </c>
      <c r="C150" s="2" t="str">
        <f>LEFT(表格1[[#This Row],[年月]],4)</f>
        <v>2020</v>
      </c>
      <c r="D150" s="2" t="str">
        <f>RIGHT(表格1[[#This Row],[年月]],2)</f>
        <v>08</v>
      </c>
      <c r="E150" s="5">
        <v>9007000</v>
      </c>
      <c r="F150" s="2" t="str">
        <f>VLOOKUP(TEXT(表格1[[#This Row],[地區]],"00000000"),縣市代碼,2,0)</f>
        <v>連江縣</v>
      </c>
      <c r="G150" s="2" t="s">
        <v>5</v>
      </c>
      <c r="H150" s="13">
        <v>833</v>
      </c>
      <c r="I150" s="14">
        <v>1843881</v>
      </c>
      <c r="J150" s="14">
        <f>表格1[[#This Row],[信用卡交易筆數]]/1000</f>
        <v>0.83299999999999996</v>
      </c>
      <c r="K150" s="14">
        <f>表格1[[#This Row],[信用卡交易金額'[新臺幣']]]/1000</f>
        <v>1843.8810000000001</v>
      </c>
      <c r="L150" s="14">
        <f>表格1[[#This Row],[信用卡交易金額'[新臺幣']]]/1000000</f>
        <v>1.8438810000000001</v>
      </c>
      <c r="M150" s="14" t="str" cm="1">
        <f t="array" ref="M150">_xlfn.TEXTJOIN("", TRUE, _xlfn.XLOOKUP(TRUE, VALUE(表格1[[#This Row],[年月]]) &lt;= VALUE($R$8:$R$12), $Q$8:$Q$12)) &amp; "年度"</f>
        <v>2021年度</v>
      </c>
    </row>
    <row r="151" spans="1:13" x14ac:dyDescent="0.3">
      <c r="A151" s="2">
        <v>202008</v>
      </c>
      <c r="B151" s="19">
        <f>DATE(表格1[[#This Row],[年]],表格1[[#This Row],[月]],1)</f>
        <v>44044</v>
      </c>
      <c r="C151" s="2" t="str">
        <f>LEFT(表格1[[#This Row],[年月]],4)</f>
        <v>2020</v>
      </c>
      <c r="D151" s="2" t="str">
        <f>RIGHT(表格1[[#This Row],[年月]],2)</f>
        <v>08</v>
      </c>
      <c r="E151" s="5">
        <v>9007000</v>
      </c>
      <c r="F151" s="2" t="str">
        <f>VLOOKUP(TEXT(表格1[[#This Row],[地區]],"00000000"),縣市代碼,2,0)</f>
        <v>連江縣</v>
      </c>
      <c r="G151" s="2" t="s">
        <v>6</v>
      </c>
      <c r="H151" s="13">
        <v>1328</v>
      </c>
      <c r="I151" s="14">
        <v>4074708</v>
      </c>
      <c r="J151" s="14">
        <f>表格1[[#This Row],[信用卡交易筆數]]/1000</f>
        <v>1.3280000000000001</v>
      </c>
      <c r="K151" s="14">
        <f>表格1[[#This Row],[信用卡交易金額'[新臺幣']]]/1000</f>
        <v>4074.7080000000001</v>
      </c>
      <c r="L151" s="14">
        <f>表格1[[#This Row],[信用卡交易金額'[新臺幣']]]/1000000</f>
        <v>4.0747080000000002</v>
      </c>
      <c r="M151" s="14" t="str" cm="1">
        <f t="array" ref="M151">_xlfn.TEXTJOIN("", TRUE, _xlfn.XLOOKUP(TRUE, VALUE(表格1[[#This Row],[年月]]) &lt;= VALUE($R$8:$R$12), $Q$8:$Q$12)) &amp; "年度"</f>
        <v>2021年度</v>
      </c>
    </row>
    <row r="152" spans="1:13" x14ac:dyDescent="0.3">
      <c r="A152" s="2">
        <v>202008</v>
      </c>
      <c r="B152" s="19">
        <f>DATE(表格1[[#This Row],[年]],表格1[[#This Row],[月]],1)</f>
        <v>44044</v>
      </c>
      <c r="C152" s="2" t="str">
        <f>LEFT(表格1[[#This Row],[年月]],4)</f>
        <v>2020</v>
      </c>
      <c r="D152" s="2" t="str">
        <f>RIGHT(表格1[[#This Row],[年月]],2)</f>
        <v>08</v>
      </c>
      <c r="E152" s="5">
        <v>9007000</v>
      </c>
      <c r="F152" s="2" t="str">
        <f>VLOOKUP(TEXT(表格1[[#This Row],[地區]],"00000000"),縣市代碼,2,0)</f>
        <v>連江縣</v>
      </c>
      <c r="G152" s="2" t="s">
        <v>7</v>
      </c>
      <c r="H152" s="13">
        <v>6842</v>
      </c>
      <c r="I152" s="14">
        <v>12543042</v>
      </c>
      <c r="J152" s="14">
        <f>表格1[[#This Row],[信用卡交易筆數]]/1000</f>
        <v>6.8419999999999996</v>
      </c>
      <c r="K152" s="14">
        <f>表格1[[#This Row],[信用卡交易金額'[新臺幣']]]/1000</f>
        <v>12543.041999999999</v>
      </c>
      <c r="L152" s="14">
        <f>表格1[[#This Row],[信用卡交易金額'[新臺幣']]]/1000000</f>
        <v>12.543042</v>
      </c>
      <c r="M152" s="14" t="str" cm="1">
        <f t="array" ref="M152">_xlfn.TEXTJOIN("", TRUE, _xlfn.XLOOKUP(TRUE, VALUE(表格1[[#This Row],[年月]]) &lt;= VALUE($R$8:$R$12), $Q$8:$Q$12)) &amp; "年度"</f>
        <v>2021年度</v>
      </c>
    </row>
    <row r="153" spans="1:13" x14ac:dyDescent="0.3">
      <c r="A153" s="2">
        <v>202008</v>
      </c>
      <c r="B153" s="19">
        <f>DATE(表格1[[#This Row],[年]],表格1[[#This Row],[月]],1)</f>
        <v>44044</v>
      </c>
      <c r="C153" s="2" t="str">
        <f>LEFT(表格1[[#This Row],[年月]],4)</f>
        <v>2020</v>
      </c>
      <c r="D153" s="2" t="str">
        <f>RIGHT(表格1[[#This Row],[年月]],2)</f>
        <v>08</v>
      </c>
      <c r="E153" s="5">
        <v>9007000</v>
      </c>
      <c r="F153" s="2" t="str">
        <f>VLOOKUP(TEXT(表格1[[#This Row],[地區]],"00000000"),縣市代碼,2,0)</f>
        <v>連江縣</v>
      </c>
      <c r="G153" s="2" t="s">
        <v>8</v>
      </c>
      <c r="H153" s="13">
        <v>4506</v>
      </c>
      <c r="I153" s="14">
        <v>8109584</v>
      </c>
      <c r="J153" s="14">
        <f>表格1[[#This Row],[信用卡交易筆數]]/1000</f>
        <v>4.5060000000000002</v>
      </c>
      <c r="K153" s="14">
        <f>表格1[[#This Row],[信用卡交易金額'[新臺幣']]]/1000</f>
        <v>8109.5839999999998</v>
      </c>
      <c r="L153" s="14">
        <f>表格1[[#This Row],[信用卡交易金額'[新臺幣']]]/1000000</f>
        <v>8.1095839999999999</v>
      </c>
      <c r="M153" s="14" t="str" cm="1">
        <f t="array" ref="M153">_xlfn.TEXTJOIN("", TRUE, _xlfn.XLOOKUP(TRUE, VALUE(表格1[[#This Row],[年月]]) &lt;= VALUE($R$8:$R$12), $Q$8:$Q$12)) &amp; "年度"</f>
        <v>2021年度</v>
      </c>
    </row>
    <row r="154" spans="1:13" x14ac:dyDescent="0.3">
      <c r="A154" s="2">
        <v>202008</v>
      </c>
      <c r="B154" s="19">
        <f>DATE(表格1[[#This Row],[年]],表格1[[#This Row],[月]],1)</f>
        <v>44044</v>
      </c>
      <c r="C154" s="2" t="str">
        <f>LEFT(表格1[[#This Row],[年月]],4)</f>
        <v>2020</v>
      </c>
      <c r="D154" s="2" t="str">
        <f>RIGHT(表格1[[#This Row],[年月]],2)</f>
        <v>08</v>
      </c>
      <c r="E154" s="5">
        <v>9007000</v>
      </c>
      <c r="F154" s="2" t="str">
        <f>VLOOKUP(TEXT(表格1[[#This Row],[地區]],"00000000"),縣市代碼,2,0)</f>
        <v>連江縣</v>
      </c>
      <c r="G154" s="2" t="s">
        <v>9</v>
      </c>
      <c r="H154" s="13">
        <v>3559</v>
      </c>
      <c r="I154" s="14">
        <v>8831671</v>
      </c>
      <c r="J154" s="14">
        <f>表格1[[#This Row],[信用卡交易筆數]]/1000</f>
        <v>3.5590000000000002</v>
      </c>
      <c r="K154" s="14">
        <f>表格1[[#This Row],[信用卡交易金額'[新臺幣']]]/1000</f>
        <v>8831.6710000000003</v>
      </c>
      <c r="L154" s="14">
        <f>表格1[[#This Row],[信用卡交易金額'[新臺幣']]]/1000000</f>
        <v>8.831671</v>
      </c>
      <c r="M154" s="14" t="str" cm="1">
        <f t="array" ref="M154">_xlfn.TEXTJOIN("", TRUE, _xlfn.XLOOKUP(TRUE, VALUE(表格1[[#This Row],[年月]]) &lt;= VALUE($R$8:$R$12), $Q$8:$Q$12)) &amp; "年度"</f>
        <v>2021年度</v>
      </c>
    </row>
    <row r="155" spans="1:13" x14ac:dyDescent="0.3">
      <c r="A155" s="2">
        <v>202008</v>
      </c>
      <c r="B155" s="19">
        <f>DATE(表格1[[#This Row],[年]],表格1[[#This Row],[月]],1)</f>
        <v>44044</v>
      </c>
      <c r="C155" s="2" t="str">
        <f>LEFT(表格1[[#This Row],[年月]],4)</f>
        <v>2020</v>
      </c>
      <c r="D155" s="2" t="str">
        <f>RIGHT(表格1[[#This Row],[年月]],2)</f>
        <v>08</v>
      </c>
      <c r="E155" s="5">
        <v>9007000</v>
      </c>
      <c r="F155" s="2" t="str">
        <f>VLOOKUP(TEXT(表格1[[#This Row],[地區]],"00000000"),縣市代碼,2,0)</f>
        <v>連江縣</v>
      </c>
      <c r="G155" s="2" t="s">
        <v>10</v>
      </c>
      <c r="H155" s="13">
        <v>10907</v>
      </c>
      <c r="I155" s="14">
        <v>21503664</v>
      </c>
      <c r="J155" s="14">
        <f>表格1[[#This Row],[信用卡交易筆數]]/1000</f>
        <v>10.907</v>
      </c>
      <c r="K155" s="14">
        <f>表格1[[#This Row],[信用卡交易金額'[新臺幣']]]/1000</f>
        <v>21503.664000000001</v>
      </c>
      <c r="L155" s="14">
        <f>表格1[[#This Row],[信用卡交易金額'[新臺幣']]]/1000000</f>
        <v>21.503664000000001</v>
      </c>
      <c r="M155" s="14" t="str" cm="1">
        <f t="array" ref="M155">_xlfn.TEXTJOIN("", TRUE, _xlfn.XLOOKUP(TRUE, VALUE(表格1[[#This Row],[年月]]) &lt;= VALUE($R$8:$R$12), $Q$8:$Q$12)) &amp; "年度"</f>
        <v>2021年度</v>
      </c>
    </row>
    <row r="156" spans="1:13" x14ac:dyDescent="0.3">
      <c r="A156" s="2">
        <v>202009</v>
      </c>
      <c r="B156" s="19">
        <f>DATE(表格1[[#This Row],[年]],表格1[[#This Row],[月]],1)</f>
        <v>44075</v>
      </c>
      <c r="C156" s="2" t="str">
        <f>LEFT(表格1[[#This Row],[年月]],4)</f>
        <v>2020</v>
      </c>
      <c r="D156" s="2" t="str">
        <f>RIGHT(表格1[[#This Row],[年月]],2)</f>
        <v>09</v>
      </c>
      <c r="E156" s="5">
        <v>63000000</v>
      </c>
      <c r="F156" s="2" t="str">
        <f>VLOOKUP(TEXT(表格1[[#This Row],[地區]],"00000000"),縣市代碼,2,0)</f>
        <v>臺北市</v>
      </c>
      <c r="G156" s="2" t="s">
        <v>4</v>
      </c>
      <c r="H156" s="13">
        <v>7833224</v>
      </c>
      <c r="I156" s="14">
        <v>6793875581</v>
      </c>
      <c r="J156" s="14">
        <f>表格1[[#This Row],[信用卡交易筆數]]/1000</f>
        <v>7833.2240000000002</v>
      </c>
      <c r="K156" s="14">
        <f>表格1[[#This Row],[信用卡交易金額'[新臺幣']]]/1000</f>
        <v>6793875.5810000002</v>
      </c>
      <c r="L156" s="14">
        <f>表格1[[#This Row],[信用卡交易金額'[新臺幣']]]/1000000</f>
        <v>6793.8755810000002</v>
      </c>
      <c r="M156" s="14" t="str" cm="1">
        <f t="array" ref="M156">_xlfn.TEXTJOIN("", TRUE, _xlfn.XLOOKUP(TRUE, VALUE(表格1[[#This Row],[年月]]) &lt;= VALUE($R$8:$R$12), $Q$8:$Q$12)) &amp; "年度"</f>
        <v>2021年度</v>
      </c>
    </row>
    <row r="157" spans="1:13" x14ac:dyDescent="0.3">
      <c r="A157" s="2">
        <v>202009</v>
      </c>
      <c r="B157" s="19">
        <f>DATE(表格1[[#This Row],[年]],表格1[[#This Row],[月]],1)</f>
        <v>44075</v>
      </c>
      <c r="C157" s="2" t="str">
        <f>LEFT(表格1[[#This Row],[年月]],4)</f>
        <v>2020</v>
      </c>
      <c r="D157" s="2" t="str">
        <f>RIGHT(表格1[[#This Row],[年月]],2)</f>
        <v>09</v>
      </c>
      <c r="E157" s="5">
        <v>63000000</v>
      </c>
      <c r="F157" s="2" t="str">
        <f>VLOOKUP(TEXT(表格1[[#This Row],[地區]],"00000000"),縣市代碼,2,0)</f>
        <v>臺北市</v>
      </c>
      <c r="G157" s="2" t="s">
        <v>5</v>
      </c>
      <c r="H157" s="13">
        <v>454087</v>
      </c>
      <c r="I157" s="14">
        <v>1557775593</v>
      </c>
      <c r="J157" s="14">
        <f>表格1[[#This Row],[信用卡交易筆數]]/1000</f>
        <v>454.08699999999999</v>
      </c>
      <c r="K157" s="14">
        <f>表格1[[#This Row],[信用卡交易金額'[新臺幣']]]/1000</f>
        <v>1557775.5930000001</v>
      </c>
      <c r="L157" s="14">
        <f>表格1[[#This Row],[信用卡交易金額'[新臺幣']]]/1000000</f>
        <v>1557.7755930000001</v>
      </c>
      <c r="M157" s="14" t="str" cm="1">
        <f t="array" ref="M157">_xlfn.TEXTJOIN("", TRUE, _xlfn.XLOOKUP(TRUE, VALUE(表格1[[#This Row],[年月]]) &lt;= VALUE($R$8:$R$12), $Q$8:$Q$12)) &amp; "年度"</f>
        <v>2021年度</v>
      </c>
    </row>
    <row r="158" spans="1:13" x14ac:dyDescent="0.3">
      <c r="A158" s="2">
        <v>202009</v>
      </c>
      <c r="B158" s="19">
        <f>DATE(表格1[[#This Row],[年]],表格1[[#This Row],[月]],1)</f>
        <v>44075</v>
      </c>
      <c r="C158" s="2" t="str">
        <f>LEFT(表格1[[#This Row],[年月]],4)</f>
        <v>2020</v>
      </c>
      <c r="D158" s="2" t="str">
        <f>RIGHT(表格1[[#This Row],[年月]],2)</f>
        <v>09</v>
      </c>
      <c r="E158" s="5">
        <v>63000000</v>
      </c>
      <c r="F158" s="2" t="str">
        <f>VLOOKUP(TEXT(表格1[[#This Row],[地區]],"00000000"),縣市代碼,2,0)</f>
        <v>臺北市</v>
      </c>
      <c r="G158" s="2" t="s">
        <v>6</v>
      </c>
      <c r="H158" s="13">
        <v>622040</v>
      </c>
      <c r="I158" s="14">
        <v>2840197279</v>
      </c>
      <c r="J158" s="14">
        <f>表格1[[#This Row],[信用卡交易筆數]]/1000</f>
        <v>622.04</v>
      </c>
      <c r="K158" s="14">
        <f>表格1[[#This Row],[信用卡交易金額'[新臺幣']]]/1000</f>
        <v>2840197.2790000001</v>
      </c>
      <c r="L158" s="14">
        <f>表格1[[#This Row],[信用卡交易金額'[新臺幣']]]/1000000</f>
        <v>2840.197279</v>
      </c>
      <c r="M158" s="14" t="str" cm="1">
        <f t="array" ref="M158">_xlfn.TEXTJOIN("", TRUE, _xlfn.XLOOKUP(TRUE, VALUE(表格1[[#This Row],[年月]]) &lt;= VALUE($R$8:$R$12), $Q$8:$Q$12)) &amp; "年度"</f>
        <v>2021年度</v>
      </c>
    </row>
    <row r="159" spans="1:13" x14ac:dyDescent="0.3">
      <c r="A159" s="2">
        <v>202009</v>
      </c>
      <c r="B159" s="19">
        <f>DATE(表格1[[#This Row],[年]],表格1[[#This Row],[月]],1)</f>
        <v>44075</v>
      </c>
      <c r="C159" s="2" t="str">
        <f>LEFT(表格1[[#This Row],[年月]],4)</f>
        <v>2020</v>
      </c>
      <c r="D159" s="2" t="str">
        <f>RIGHT(表格1[[#This Row],[年月]],2)</f>
        <v>09</v>
      </c>
      <c r="E159" s="5">
        <v>63000000</v>
      </c>
      <c r="F159" s="2" t="str">
        <f>VLOOKUP(TEXT(表格1[[#This Row],[地區]],"00000000"),縣市代碼,2,0)</f>
        <v>臺北市</v>
      </c>
      <c r="G159" s="2" t="s">
        <v>7</v>
      </c>
      <c r="H159" s="13">
        <v>3058916</v>
      </c>
      <c r="I159" s="14">
        <v>2117497373</v>
      </c>
      <c r="J159" s="14">
        <f>表格1[[#This Row],[信用卡交易筆數]]/1000</f>
        <v>3058.9160000000002</v>
      </c>
      <c r="K159" s="14">
        <f>表格1[[#This Row],[信用卡交易金額'[新臺幣']]]/1000</f>
        <v>2117497.3730000001</v>
      </c>
      <c r="L159" s="14">
        <f>表格1[[#This Row],[信用卡交易金額'[新臺幣']]]/1000000</f>
        <v>2117.4973730000002</v>
      </c>
      <c r="M159" s="14" t="str" cm="1">
        <f t="array" ref="M159">_xlfn.TEXTJOIN("", TRUE, _xlfn.XLOOKUP(TRUE, VALUE(表格1[[#This Row],[年月]]) &lt;= VALUE($R$8:$R$12), $Q$8:$Q$12)) &amp; "年度"</f>
        <v>2021年度</v>
      </c>
    </row>
    <row r="160" spans="1:13" x14ac:dyDescent="0.3">
      <c r="A160" s="2">
        <v>202009</v>
      </c>
      <c r="B160" s="19">
        <f>DATE(表格1[[#This Row],[年]],表格1[[#This Row],[月]],1)</f>
        <v>44075</v>
      </c>
      <c r="C160" s="2" t="str">
        <f>LEFT(表格1[[#This Row],[年月]],4)</f>
        <v>2020</v>
      </c>
      <c r="D160" s="2" t="str">
        <f>RIGHT(表格1[[#This Row],[年月]],2)</f>
        <v>09</v>
      </c>
      <c r="E160" s="5">
        <v>63000000</v>
      </c>
      <c r="F160" s="2" t="str">
        <f>VLOOKUP(TEXT(表格1[[#This Row],[地區]],"00000000"),縣市代碼,2,0)</f>
        <v>臺北市</v>
      </c>
      <c r="G160" s="2" t="s">
        <v>8</v>
      </c>
      <c r="H160" s="13">
        <v>2447842</v>
      </c>
      <c r="I160" s="14">
        <v>5115134133</v>
      </c>
      <c r="J160" s="14">
        <f>表格1[[#This Row],[信用卡交易筆數]]/1000</f>
        <v>2447.8420000000001</v>
      </c>
      <c r="K160" s="14">
        <f>表格1[[#This Row],[信用卡交易金額'[新臺幣']]]/1000</f>
        <v>5115134.1330000004</v>
      </c>
      <c r="L160" s="14">
        <f>表格1[[#This Row],[信用卡交易金額'[新臺幣']]]/1000000</f>
        <v>5115.1341329999996</v>
      </c>
      <c r="M160" s="14" t="str" cm="1">
        <f t="array" ref="M160">_xlfn.TEXTJOIN("", TRUE, _xlfn.XLOOKUP(TRUE, VALUE(表格1[[#This Row],[年月]]) &lt;= VALUE($R$8:$R$12), $Q$8:$Q$12)) &amp; "年度"</f>
        <v>2021年度</v>
      </c>
    </row>
    <row r="161" spans="1:13" x14ac:dyDescent="0.3">
      <c r="A161" s="2">
        <v>202009</v>
      </c>
      <c r="B161" s="19">
        <f>DATE(表格1[[#This Row],[年]],表格1[[#This Row],[月]],1)</f>
        <v>44075</v>
      </c>
      <c r="C161" s="2" t="str">
        <f>LEFT(表格1[[#This Row],[年月]],4)</f>
        <v>2020</v>
      </c>
      <c r="D161" s="2" t="str">
        <f>RIGHT(表格1[[#This Row],[年月]],2)</f>
        <v>09</v>
      </c>
      <c r="E161" s="5">
        <v>63000000</v>
      </c>
      <c r="F161" s="2" t="str">
        <f>VLOOKUP(TEXT(表格1[[#This Row],[地區]],"00000000"),縣市代碼,2,0)</f>
        <v>臺北市</v>
      </c>
      <c r="G161" s="2" t="s">
        <v>9</v>
      </c>
      <c r="H161" s="13">
        <v>1737523</v>
      </c>
      <c r="I161" s="14">
        <v>5400957905</v>
      </c>
      <c r="J161" s="14">
        <f>表格1[[#This Row],[信用卡交易筆數]]/1000</f>
        <v>1737.5229999999999</v>
      </c>
      <c r="K161" s="14">
        <f>表格1[[#This Row],[信用卡交易金額'[新臺幣']]]/1000</f>
        <v>5400957.9050000003</v>
      </c>
      <c r="L161" s="14">
        <f>表格1[[#This Row],[信用卡交易金額'[新臺幣']]]/1000000</f>
        <v>5400.9579050000002</v>
      </c>
      <c r="M161" s="14" t="str" cm="1">
        <f t="array" ref="M161">_xlfn.TEXTJOIN("", TRUE, _xlfn.XLOOKUP(TRUE, VALUE(表格1[[#This Row],[年月]]) &lt;= VALUE($R$8:$R$12), $Q$8:$Q$12)) &amp; "年度"</f>
        <v>2021年度</v>
      </c>
    </row>
    <row r="162" spans="1:13" x14ac:dyDescent="0.3">
      <c r="A162" s="2">
        <v>202009</v>
      </c>
      <c r="B162" s="19">
        <f>DATE(表格1[[#This Row],[年]],表格1[[#This Row],[月]],1)</f>
        <v>44075</v>
      </c>
      <c r="C162" s="2" t="str">
        <f>LEFT(表格1[[#This Row],[年月]],4)</f>
        <v>2020</v>
      </c>
      <c r="D162" s="2" t="str">
        <f>RIGHT(表格1[[#This Row],[年月]],2)</f>
        <v>09</v>
      </c>
      <c r="E162" s="5">
        <v>63000000</v>
      </c>
      <c r="F162" s="2" t="str">
        <f>VLOOKUP(TEXT(表格1[[#This Row],[地區]],"00000000"),縣市代碼,2,0)</f>
        <v>臺北市</v>
      </c>
      <c r="G162" s="2" t="s">
        <v>10</v>
      </c>
      <c r="H162" s="13">
        <v>6790320</v>
      </c>
      <c r="I162" s="14">
        <v>17377749593</v>
      </c>
      <c r="J162" s="14">
        <f>表格1[[#This Row],[信用卡交易筆數]]/1000</f>
        <v>6790.32</v>
      </c>
      <c r="K162" s="14">
        <f>表格1[[#This Row],[信用卡交易金額'[新臺幣']]]/1000</f>
        <v>17377749.592999998</v>
      </c>
      <c r="L162" s="14">
        <f>表格1[[#This Row],[信用卡交易金額'[新臺幣']]]/1000000</f>
        <v>17377.749593</v>
      </c>
      <c r="M162" s="14" t="str" cm="1">
        <f t="array" ref="M162">_xlfn.TEXTJOIN("", TRUE, _xlfn.XLOOKUP(TRUE, VALUE(表格1[[#This Row],[年月]]) &lt;= VALUE($R$8:$R$12), $Q$8:$Q$12)) &amp; "年度"</f>
        <v>2021年度</v>
      </c>
    </row>
    <row r="163" spans="1:13" x14ac:dyDescent="0.3">
      <c r="A163" s="2">
        <v>202009</v>
      </c>
      <c r="B163" s="19">
        <f>DATE(表格1[[#This Row],[年]],表格1[[#This Row],[月]],1)</f>
        <v>44075</v>
      </c>
      <c r="C163" s="2" t="str">
        <f>LEFT(表格1[[#This Row],[年月]],4)</f>
        <v>2020</v>
      </c>
      <c r="D163" s="2" t="str">
        <f>RIGHT(表格1[[#This Row],[年月]],2)</f>
        <v>09</v>
      </c>
      <c r="E163" s="5">
        <v>65000000</v>
      </c>
      <c r="F163" s="2" t="str">
        <f>VLOOKUP(TEXT(表格1[[#This Row],[地區]],"00000000"),縣市代碼,2,0)</f>
        <v>新北市</v>
      </c>
      <c r="G163" s="2" t="s">
        <v>4</v>
      </c>
      <c r="H163" s="13">
        <v>8148585</v>
      </c>
      <c r="I163" s="14">
        <v>6499853341</v>
      </c>
      <c r="J163" s="14">
        <f>表格1[[#This Row],[信用卡交易筆數]]/1000</f>
        <v>8148.585</v>
      </c>
      <c r="K163" s="14">
        <f>表格1[[#This Row],[信用卡交易金額'[新臺幣']]]/1000</f>
        <v>6499853.341</v>
      </c>
      <c r="L163" s="14">
        <f>表格1[[#This Row],[信用卡交易金額'[新臺幣']]]/1000000</f>
        <v>6499.853341</v>
      </c>
      <c r="M163" s="14" t="str" cm="1">
        <f t="array" ref="M163">_xlfn.TEXTJOIN("", TRUE, _xlfn.XLOOKUP(TRUE, VALUE(表格1[[#This Row],[年月]]) &lt;= VALUE($R$8:$R$12), $Q$8:$Q$12)) &amp; "年度"</f>
        <v>2021年度</v>
      </c>
    </row>
    <row r="164" spans="1:13" x14ac:dyDescent="0.3">
      <c r="A164" s="2">
        <v>202009</v>
      </c>
      <c r="B164" s="19">
        <f>DATE(表格1[[#This Row],[年]],表格1[[#This Row],[月]],1)</f>
        <v>44075</v>
      </c>
      <c r="C164" s="2" t="str">
        <f>LEFT(表格1[[#This Row],[年月]],4)</f>
        <v>2020</v>
      </c>
      <c r="D164" s="2" t="str">
        <f>RIGHT(表格1[[#This Row],[年月]],2)</f>
        <v>09</v>
      </c>
      <c r="E164" s="5">
        <v>65000000</v>
      </c>
      <c r="F164" s="2" t="str">
        <f>VLOOKUP(TEXT(表格1[[#This Row],[地區]],"00000000"),縣市代碼,2,0)</f>
        <v>新北市</v>
      </c>
      <c r="G164" s="2" t="s">
        <v>5</v>
      </c>
      <c r="H164" s="13">
        <v>529358</v>
      </c>
      <c r="I164" s="14">
        <v>1275619677</v>
      </c>
      <c r="J164" s="14">
        <f>表格1[[#This Row],[信用卡交易筆數]]/1000</f>
        <v>529.35799999999995</v>
      </c>
      <c r="K164" s="14">
        <f>表格1[[#This Row],[信用卡交易金額'[新臺幣']]]/1000</f>
        <v>1275619.6769999999</v>
      </c>
      <c r="L164" s="14">
        <f>表格1[[#This Row],[信用卡交易金額'[新臺幣']]]/1000000</f>
        <v>1275.6196769999999</v>
      </c>
      <c r="M164" s="14" t="str" cm="1">
        <f t="array" ref="M164">_xlfn.TEXTJOIN("", TRUE, _xlfn.XLOOKUP(TRUE, VALUE(表格1[[#This Row],[年月]]) &lt;= VALUE($R$8:$R$12), $Q$8:$Q$12)) &amp; "年度"</f>
        <v>2021年度</v>
      </c>
    </row>
    <row r="165" spans="1:13" x14ac:dyDescent="0.3">
      <c r="A165" s="2">
        <v>202009</v>
      </c>
      <c r="B165" s="19">
        <f>DATE(表格1[[#This Row],[年]],表格1[[#This Row],[月]],1)</f>
        <v>44075</v>
      </c>
      <c r="C165" s="2" t="str">
        <f>LEFT(表格1[[#This Row],[年月]],4)</f>
        <v>2020</v>
      </c>
      <c r="D165" s="2" t="str">
        <f>RIGHT(表格1[[#This Row],[年月]],2)</f>
        <v>09</v>
      </c>
      <c r="E165" s="5">
        <v>65000000</v>
      </c>
      <c r="F165" s="2" t="str">
        <f>VLOOKUP(TEXT(表格1[[#This Row],[地區]],"00000000"),縣市代碼,2,0)</f>
        <v>新北市</v>
      </c>
      <c r="G165" s="2" t="s">
        <v>6</v>
      </c>
      <c r="H165" s="13">
        <v>700502</v>
      </c>
      <c r="I165" s="14">
        <v>2542549053</v>
      </c>
      <c r="J165" s="14">
        <f>表格1[[#This Row],[信用卡交易筆數]]/1000</f>
        <v>700.50199999999995</v>
      </c>
      <c r="K165" s="14">
        <f>表格1[[#This Row],[信用卡交易金額'[新臺幣']]]/1000</f>
        <v>2542549.0529999998</v>
      </c>
      <c r="L165" s="14">
        <f>表格1[[#This Row],[信用卡交易金額'[新臺幣']]]/1000000</f>
        <v>2542.5490530000002</v>
      </c>
      <c r="M165" s="14" t="str" cm="1">
        <f t="array" ref="M165">_xlfn.TEXTJOIN("", TRUE, _xlfn.XLOOKUP(TRUE, VALUE(表格1[[#This Row],[年月]]) &lt;= VALUE($R$8:$R$12), $Q$8:$Q$12)) &amp; "年度"</f>
        <v>2021年度</v>
      </c>
    </row>
    <row r="166" spans="1:13" x14ac:dyDescent="0.3">
      <c r="A166" s="2">
        <v>202009</v>
      </c>
      <c r="B166" s="19">
        <f>DATE(表格1[[#This Row],[年]],表格1[[#This Row],[月]],1)</f>
        <v>44075</v>
      </c>
      <c r="C166" s="2" t="str">
        <f>LEFT(表格1[[#This Row],[年月]],4)</f>
        <v>2020</v>
      </c>
      <c r="D166" s="2" t="str">
        <f>RIGHT(表格1[[#This Row],[年月]],2)</f>
        <v>09</v>
      </c>
      <c r="E166" s="5">
        <v>65000000</v>
      </c>
      <c r="F166" s="2" t="str">
        <f>VLOOKUP(TEXT(表格1[[#This Row],[地區]],"00000000"),縣市代碼,2,0)</f>
        <v>新北市</v>
      </c>
      <c r="G166" s="2" t="s">
        <v>7</v>
      </c>
      <c r="H166" s="13">
        <v>3615828</v>
      </c>
      <c r="I166" s="14">
        <v>2529981423</v>
      </c>
      <c r="J166" s="14">
        <f>表格1[[#This Row],[信用卡交易筆數]]/1000</f>
        <v>3615.828</v>
      </c>
      <c r="K166" s="14">
        <f>表格1[[#This Row],[信用卡交易金額'[新臺幣']]]/1000</f>
        <v>2529981.423</v>
      </c>
      <c r="L166" s="14">
        <f>表格1[[#This Row],[信用卡交易金額'[新臺幣']]]/1000000</f>
        <v>2529.9814230000002</v>
      </c>
      <c r="M166" s="14" t="str" cm="1">
        <f t="array" ref="M166">_xlfn.TEXTJOIN("", TRUE, _xlfn.XLOOKUP(TRUE, VALUE(表格1[[#This Row],[年月]]) &lt;= VALUE($R$8:$R$12), $Q$8:$Q$12)) &amp; "年度"</f>
        <v>2021年度</v>
      </c>
    </row>
    <row r="167" spans="1:13" x14ac:dyDescent="0.3">
      <c r="A167" s="2">
        <v>202009</v>
      </c>
      <c r="B167" s="19">
        <f>DATE(表格1[[#This Row],[年]],表格1[[#This Row],[月]],1)</f>
        <v>44075</v>
      </c>
      <c r="C167" s="2" t="str">
        <f>LEFT(表格1[[#This Row],[年月]],4)</f>
        <v>2020</v>
      </c>
      <c r="D167" s="2" t="str">
        <f>RIGHT(表格1[[#This Row],[年月]],2)</f>
        <v>09</v>
      </c>
      <c r="E167" s="5">
        <v>65000000</v>
      </c>
      <c r="F167" s="2" t="str">
        <f>VLOOKUP(TEXT(表格1[[#This Row],[地區]],"00000000"),縣市代碼,2,0)</f>
        <v>新北市</v>
      </c>
      <c r="G167" s="2" t="s">
        <v>8</v>
      </c>
      <c r="H167" s="13">
        <v>2836285</v>
      </c>
      <c r="I167" s="14">
        <v>5040656337</v>
      </c>
      <c r="J167" s="14">
        <f>表格1[[#This Row],[信用卡交易筆數]]/1000</f>
        <v>2836.2849999999999</v>
      </c>
      <c r="K167" s="14">
        <f>表格1[[#This Row],[信用卡交易金額'[新臺幣']]]/1000</f>
        <v>5040656.3370000003</v>
      </c>
      <c r="L167" s="14">
        <f>表格1[[#This Row],[信用卡交易金額'[新臺幣']]]/1000000</f>
        <v>5040.6563370000003</v>
      </c>
      <c r="M167" s="14" t="str" cm="1">
        <f t="array" ref="M167">_xlfn.TEXTJOIN("", TRUE, _xlfn.XLOOKUP(TRUE, VALUE(表格1[[#This Row],[年月]]) &lt;= VALUE($R$8:$R$12), $Q$8:$Q$12)) &amp; "年度"</f>
        <v>2021年度</v>
      </c>
    </row>
    <row r="168" spans="1:13" x14ac:dyDescent="0.3">
      <c r="A168" s="2">
        <v>202009</v>
      </c>
      <c r="B168" s="19">
        <f>DATE(表格1[[#This Row],[年]],表格1[[#This Row],[月]],1)</f>
        <v>44075</v>
      </c>
      <c r="C168" s="2" t="str">
        <f>LEFT(表格1[[#This Row],[年月]],4)</f>
        <v>2020</v>
      </c>
      <c r="D168" s="2" t="str">
        <f>RIGHT(表格1[[#This Row],[年月]],2)</f>
        <v>09</v>
      </c>
      <c r="E168" s="5">
        <v>65000000</v>
      </c>
      <c r="F168" s="2" t="str">
        <f>VLOOKUP(TEXT(表格1[[#This Row],[地區]],"00000000"),縣市代碼,2,0)</f>
        <v>新北市</v>
      </c>
      <c r="G168" s="2" t="s">
        <v>9</v>
      </c>
      <c r="H168" s="13">
        <v>1797892</v>
      </c>
      <c r="I168" s="14">
        <v>4488257882</v>
      </c>
      <c r="J168" s="14">
        <f>表格1[[#This Row],[信用卡交易筆數]]/1000</f>
        <v>1797.8920000000001</v>
      </c>
      <c r="K168" s="14">
        <f>表格1[[#This Row],[信用卡交易金額'[新臺幣']]]/1000</f>
        <v>4488257.8820000002</v>
      </c>
      <c r="L168" s="14">
        <f>表格1[[#This Row],[信用卡交易金額'[新臺幣']]]/1000000</f>
        <v>4488.2578819999999</v>
      </c>
      <c r="M168" s="14" t="str" cm="1">
        <f t="array" ref="M168">_xlfn.TEXTJOIN("", TRUE, _xlfn.XLOOKUP(TRUE, VALUE(表格1[[#This Row],[年月]]) &lt;= VALUE($R$8:$R$12), $Q$8:$Q$12)) &amp; "年度"</f>
        <v>2021年度</v>
      </c>
    </row>
    <row r="169" spans="1:13" x14ac:dyDescent="0.3">
      <c r="A169" s="2">
        <v>202009</v>
      </c>
      <c r="B169" s="19">
        <f>DATE(表格1[[#This Row],[年]],表格1[[#This Row],[月]],1)</f>
        <v>44075</v>
      </c>
      <c r="C169" s="2" t="str">
        <f>LEFT(表格1[[#This Row],[年月]],4)</f>
        <v>2020</v>
      </c>
      <c r="D169" s="2" t="str">
        <f>RIGHT(表格1[[#This Row],[年月]],2)</f>
        <v>09</v>
      </c>
      <c r="E169" s="5">
        <v>65000000</v>
      </c>
      <c r="F169" s="2" t="str">
        <f>VLOOKUP(TEXT(表格1[[#This Row],[地區]],"00000000"),縣市代碼,2,0)</f>
        <v>新北市</v>
      </c>
      <c r="G169" s="2" t="s">
        <v>10</v>
      </c>
      <c r="H169" s="13">
        <v>8526734</v>
      </c>
      <c r="I169" s="14">
        <v>18574124084</v>
      </c>
      <c r="J169" s="14">
        <f>表格1[[#This Row],[信用卡交易筆數]]/1000</f>
        <v>8526.7340000000004</v>
      </c>
      <c r="K169" s="14">
        <f>表格1[[#This Row],[信用卡交易金額'[新臺幣']]]/1000</f>
        <v>18574124.083999999</v>
      </c>
      <c r="L169" s="14">
        <f>表格1[[#This Row],[信用卡交易金額'[新臺幣']]]/1000000</f>
        <v>18574.124083999999</v>
      </c>
      <c r="M169" s="14" t="str" cm="1">
        <f t="array" ref="M169">_xlfn.TEXTJOIN("", TRUE, _xlfn.XLOOKUP(TRUE, VALUE(表格1[[#This Row],[年月]]) &lt;= VALUE($R$8:$R$12), $Q$8:$Q$12)) &amp; "年度"</f>
        <v>2021年度</v>
      </c>
    </row>
    <row r="170" spans="1:13" x14ac:dyDescent="0.3">
      <c r="A170" s="2">
        <v>202009</v>
      </c>
      <c r="B170" s="19">
        <f>DATE(表格1[[#This Row],[年]],表格1[[#This Row],[月]],1)</f>
        <v>44075</v>
      </c>
      <c r="C170" s="2" t="str">
        <f>LEFT(表格1[[#This Row],[年月]],4)</f>
        <v>2020</v>
      </c>
      <c r="D170" s="2" t="str">
        <f>RIGHT(表格1[[#This Row],[年月]],2)</f>
        <v>09</v>
      </c>
      <c r="E170" s="5">
        <v>68000000</v>
      </c>
      <c r="F170" s="2" t="str">
        <f>VLOOKUP(TEXT(表格1[[#This Row],[地區]],"00000000"),縣市代碼,2,0)</f>
        <v>桃園市</v>
      </c>
      <c r="G170" s="2" t="s">
        <v>4</v>
      </c>
      <c r="H170" s="13">
        <v>3350287</v>
      </c>
      <c r="I170" s="14">
        <v>2932695809</v>
      </c>
      <c r="J170" s="14">
        <f>表格1[[#This Row],[信用卡交易筆數]]/1000</f>
        <v>3350.2869999999998</v>
      </c>
      <c r="K170" s="14">
        <f>表格1[[#This Row],[信用卡交易金額'[新臺幣']]]/1000</f>
        <v>2932695.8089999999</v>
      </c>
      <c r="L170" s="14">
        <f>表格1[[#This Row],[信用卡交易金額'[新臺幣']]]/1000000</f>
        <v>2932.6958089999998</v>
      </c>
      <c r="M170" s="14" t="str" cm="1">
        <f t="array" ref="M170">_xlfn.TEXTJOIN("", TRUE, _xlfn.XLOOKUP(TRUE, VALUE(表格1[[#This Row],[年月]]) &lt;= VALUE($R$8:$R$12), $Q$8:$Q$12)) &amp; "年度"</f>
        <v>2021年度</v>
      </c>
    </row>
    <row r="171" spans="1:13" x14ac:dyDescent="0.3">
      <c r="A171" s="2">
        <v>202009</v>
      </c>
      <c r="B171" s="19">
        <f>DATE(表格1[[#This Row],[年]],表格1[[#This Row],[月]],1)</f>
        <v>44075</v>
      </c>
      <c r="C171" s="2" t="str">
        <f>LEFT(表格1[[#This Row],[年月]],4)</f>
        <v>2020</v>
      </c>
      <c r="D171" s="2" t="str">
        <f>RIGHT(表格1[[#This Row],[年月]],2)</f>
        <v>09</v>
      </c>
      <c r="E171" s="5">
        <v>68000000</v>
      </c>
      <c r="F171" s="2" t="str">
        <f>VLOOKUP(TEXT(表格1[[#This Row],[地區]],"00000000"),縣市代碼,2,0)</f>
        <v>桃園市</v>
      </c>
      <c r="G171" s="2" t="s">
        <v>5</v>
      </c>
      <c r="H171" s="13">
        <v>209023</v>
      </c>
      <c r="I171" s="14">
        <v>512535407</v>
      </c>
      <c r="J171" s="14">
        <f>表格1[[#This Row],[信用卡交易筆數]]/1000</f>
        <v>209.023</v>
      </c>
      <c r="K171" s="14">
        <f>表格1[[#This Row],[信用卡交易金額'[新臺幣']]]/1000</f>
        <v>512535.40700000001</v>
      </c>
      <c r="L171" s="14">
        <f>表格1[[#This Row],[信用卡交易金額'[新臺幣']]]/1000000</f>
        <v>512.53540699999996</v>
      </c>
      <c r="M171" s="14" t="str" cm="1">
        <f t="array" ref="M171">_xlfn.TEXTJOIN("", TRUE, _xlfn.XLOOKUP(TRUE, VALUE(表格1[[#This Row],[年月]]) &lt;= VALUE($R$8:$R$12), $Q$8:$Q$12)) &amp; "年度"</f>
        <v>2021年度</v>
      </c>
    </row>
    <row r="172" spans="1:13" x14ac:dyDescent="0.3">
      <c r="A172" s="2">
        <v>202009</v>
      </c>
      <c r="B172" s="19">
        <f>DATE(表格1[[#This Row],[年]],表格1[[#This Row],[月]],1)</f>
        <v>44075</v>
      </c>
      <c r="C172" s="2" t="str">
        <f>LEFT(表格1[[#This Row],[年月]],4)</f>
        <v>2020</v>
      </c>
      <c r="D172" s="2" t="str">
        <f>RIGHT(表格1[[#This Row],[年月]],2)</f>
        <v>09</v>
      </c>
      <c r="E172" s="5">
        <v>68000000</v>
      </c>
      <c r="F172" s="2" t="str">
        <f>VLOOKUP(TEXT(表格1[[#This Row],[地區]],"00000000"),縣市代碼,2,0)</f>
        <v>桃園市</v>
      </c>
      <c r="G172" s="2" t="s">
        <v>6</v>
      </c>
      <c r="H172" s="13">
        <v>331135</v>
      </c>
      <c r="I172" s="14">
        <v>1121770685</v>
      </c>
      <c r="J172" s="14">
        <f>表格1[[#This Row],[信用卡交易筆數]]/1000</f>
        <v>331.13499999999999</v>
      </c>
      <c r="K172" s="14">
        <f>表格1[[#This Row],[信用卡交易金額'[新臺幣']]]/1000</f>
        <v>1121770.6850000001</v>
      </c>
      <c r="L172" s="14">
        <f>表格1[[#This Row],[信用卡交易金額'[新臺幣']]]/1000000</f>
        <v>1121.770685</v>
      </c>
      <c r="M172" s="14" t="str" cm="1">
        <f t="array" ref="M172">_xlfn.TEXTJOIN("", TRUE, _xlfn.XLOOKUP(TRUE, VALUE(表格1[[#This Row],[年月]]) &lt;= VALUE($R$8:$R$12), $Q$8:$Q$12)) &amp; "年度"</f>
        <v>2021年度</v>
      </c>
    </row>
    <row r="173" spans="1:13" x14ac:dyDescent="0.3">
      <c r="A173" s="2">
        <v>202009</v>
      </c>
      <c r="B173" s="19">
        <f>DATE(表格1[[#This Row],[年]],表格1[[#This Row],[月]],1)</f>
        <v>44075</v>
      </c>
      <c r="C173" s="2" t="str">
        <f>LEFT(表格1[[#This Row],[年月]],4)</f>
        <v>2020</v>
      </c>
      <c r="D173" s="2" t="str">
        <f>RIGHT(表格1[[#This Row],[年月]],2)</f>
        <v>09</v>
      </c>
      <c r="E173" s="5">
        <v>68000000</v>
      </c>
      <c r="F173" s="2" t="str">
        <f>VLOOKUP(TEXT(表格1[[#This Row],[地區]],"00000000"),縣市代碼,2,0)</f>
        <v>桃園市</v>
      </c>
      <c r="G173" s="2" t="s">
        <v>7</v>
      </c>
      <c r="H173" s="13">
        <v>1755911</v>
      </c>
      <c r="I173" s="14">
        <v>1358408520</v>
      </c>
      <c r="J173" s="14">
        <f>表格1[[#This Row],[信用卡交易筆數]]/1000</f>
        <v>1755.9110000000001</v>
      </c>
      <c r="K173" s="14">
        <f>表格1[[#This Row],[信用卡交易金額'[新臺幣']]]/1000</f>
        <v>1358408.52</v>
      </c>
      <c r="L173" s="14">
        <f>表格1[[#This Row],[信用卡交易金額'[新臺幣']]]/1000000</f>
        <v>1358.40852</v>
      </c>
      <c r="M173" s="14" t="str" cm="1">
        <f t="array" ref="M173">_xlfn.TEXTJOIN("", TRUE, _xlfn.XLOOKUP(TRUE, VALUE(表格1[[#This Row],[年月]]) &lt;= VALUE($R$8:$R$12), $Q$8:$Q$12)) &amp; "年度"</f>
        <v>2021年度</v>
      </c>
    </row>
    <row r="174" spans="1:13" x14ac:dyDescent="0.3">
      <c r="A174" s="2">
        <v>202009</v>
      </c>
      <c r="B174" s="19">
        <f>DATE(表格1[[#This Row],[年]],表格1[[#This Row],[月]],1)</f>
        <v>44075</v>
      </c>
      <c r="C174" s="2" t="str">
        <f>LEFT(表格1[[#This Row],[年月]],4)</f>
        <v>2020</v>
      </c>
      <c r="D174" s="2" t="str">
        <f>RIGHT(表格1[[#This Row],[年月]],2)</f>
        <v>09</v>
      </c>
      <c r="E174" s="5">
        <v>68000000</v>
      </c>
      <c r="F174" s="2" t="str">
        <f>VLOOKUP(TEXT(表格1[[#This Row],[地區]],"00000000"),縣市代碼,2,0)</f>
        <v>桃園市</v>
      </c>
      <c r="G174" s="2" t="s">
        <v>8</v>
      </c>
      <c r="H174" s="13">
        <v>1199391</v>
      </c>
      <c r="I174" s="14">
        <v>2047001421</v>
      </c>
      <c r="J174" s="14">
        <f>表格1[[#This Row],[信用卡交易筆數]]/1000</f>
        <v>1199.3910000000001</v>
      </c>
      <c r="K174" s="14">
        <f>表格1[[#This Row],[信用卡交易金額'[新臺幣']]]/1000</f>
        <v>2047001.4210000001</v>
      </c>
      <c r="L174" s="14">
        <f>表格1[[#This Row],[信用卡交易金額'[新臺幣']]]/1000000</f>
        <v>2047.0014209999999</v>
      </c>
      <c r="M174" s="14" t="str" cm="1">
        <f t="array" ref="M174">_xlfn.TEXTJOIN("", TRUE, _xlfn.XLOOKUP(TRUE, VALUE(表格1[[#This Row],[年月]]) &lt;= VALUE($R$8:$R$12), $Q$8:$Q$12)) &amp; "年度"</f>
        <v>2021年度</v>
      </c>
    </row>
    <row r="175" spans="1:13" x14ac:dyDescent="0.3">
      <c r="A175" s="2">
        <v>202009</v>
      </c>
      <c r="B175" s="19">
        <f>DATE(表格1[[#This Row],[年]],表格1[[#This Row],[月]],1)</f>
        <v>44075</v>
      </c>
      <c r="C175" s="2" t="str">
        <f>LEFT(表格1[[#This Row],[年月]],4)</f>
        <v>2020</v>
      </c>
      <c r="D175" s="2" t="str">
        <f>RIGHT(表格1[[#This Row],[年月]],2)</f>
        <v>09</v>
      </c>
      <c r="E175" s="5">
        <v>68000000</v>
      </c>
      <c r="F175" s="2" t="str">
        <f>VLOOKUP(TEXT(表格1[[#This Row],[地區]],"00000000"),縣市代碼,2,0)</f>
        <v>桃園市</v>
      </c>
      <c r="G175" s="2" t="s">
        <v>9</v>
      </c>
      <c r="H175" s="13">
        <v>826328</v>
      </c>
      <c r="I175" s="14">
        <v>2058747928</v>
      </c>
      <c r="J175" s="14">
        <f>表格1[[#This Row],[信用卡交易筆數]]/1000</f>
        <v>826.32799999999997</v>
      </c>
      <c r="K175" s="14">
        <f>表格1[[#This Row],[信用卡交易金額'[新臺幣']]]/1000</f>
        <v>2058747.9280000001</v>
      </c>
      <c r="L175" s="14">
        <f>表格1[[#This Row],[信用卡交易金額'[新臺幣']]]/1000000</f>
        <v>2058.7479279999998</v>
      </c>
      <c r="M175" s="14" t="str" cm="1">
        <f t="array" ref="M175">_xlfn.TEXTJOIN("", TRUE, _xlfn.XLOOKUP(TRUE, VALUE(表格1[[#This Row],[年月]]) &lt;= VALUE($R$8:$R$12), $Q$8:$Q$12)) &amp; "年度"</f>
        <v>2021年度</v>
      </c>
    </row>
    <row r="176" spans="1:13" x14ac:dyDescent="0.3">
      <c r="A176" s="2">
        <v>202009</v>
      </c>
      <c r="B176" s="19">
        <f>DATE(表格1[[#This Row],[年]],表格1[[#This Row],[月]],1)</f>
        <v>44075</v>
      </c>
      <c r="C176" s="2" t="str">
        <f>LEFT(表格1[[#This Row],[年月]],4)</f>
        <v>2020</v>
      </c>
      <c r="D176" s="2" t="str">
        <f>RIGHT(表格1[[#This Row],[年月]],2)</f>
        <v>09</v>
      </c>
      <c r="E176" s="5">
        <v>68000000</v>
      </c>
      <c r="F176" s="2" t="str">
        <f>VLOOKUP(TEXT(表格1[[#This Row],[地區]],"00000000"),縣市代碼,2,0)</f>
        <v>桃園市</v>
      </c>
      <c r="G176" s="2" t="s">
        <v>10</v>
      </c>
      <c r="H176" s="13">
        <v>3621511</v>
      </c>
      <c r="I176" s="14">
        <v>8250437148</v>
      </c>
      <c r="J176" s="14">
        <f>表格1[[#This Row],[信用卡交易筆數]]/1000</f>
        <v>3621.511</v>
      </c>
      <c r="K176" s="14">
        <f>表格1[[#This Row],[信用卡交易金額'[新臺幣']]]/1000</f>
        <v>8250437.148</v>
      </c>
      <c r="L176" s="14">
        <f>表格1[[#This Row],[信用卡交易金額'[新臺幣']]]/1000000</f>
        <v>8250.4371480000009</v>
      </c>
      <c r="M176" s="14" t="str" cm="1">
        <f t="array" ref="M176">_xlfn.TEXTJOIN("", TRUE, _xlfn.XLOOKUP(TRUE, VALUE(表格1[[#This Row],[年月]]) &lt;= VALUE($R$8:$R$12), $Q$8:$Q$12)) &amp; "年度"</f>
        <v>2021年度</v>
      </c>
    </row>
    <row r="177" spans="1:13" x14ac:dyDescent="0.3">
      <c r="A177" s="2">
        <v>202009</v>
      </c>
      <c r="B177" s="19">
        <f>DATE(表格1[[#This Row],[年]],表格1[[#This Row],[月]],1)</f>
        <v>44075</v>
      </c>
      <c r="C177" s="2" t="str">
        <f>LEFT(表格1[[#This Row],[年月]],4)</f>
        <v>2020</v>
      </c>
      <c r="D177" s="2" t="str">
        <f>RIGHT(表格1[[#This Row],[年月]],2)</f>
        <v>09</v>
      </c>
      <c r="E177" s="5">
        <v>10004000</v>
      </c>
      <c r="F177" s="2" t="str">
        <f>VLOOKUP(TEXT(表格1[[#This Row],[地區]],"00000000"),縣市代碼,2,0)</f>
        <v>新竹縣</v>
      </c>
      <c r="G177" s="2" t="s">
        <v>4</v>
      </c>
      <c r="H177" s="13">
        <v>969683</v>
      </c>
      <c r="I177" s="14">
        <v>844816098</v>
      </c>
      <c r="J177" s="14">
        <f>表格1[[#This Row],[信用卡交易筆數]]/1000</f>
        <v>969.68299999999999</v>
      </c>
      <c r="K177" s="14">
        <f>表格1[[#This Row],[信用卡交易金額'[新臺幣']]]/1000</f>
        <v>844816.098</v>
      </c>
      <c r="L177" s="14">
        <f>表格1[[#This Row],[信用卡交易金額'[新臺幣']]]/1000000</f>
        <v>844.81609800000001</v>
      </c>
      <c r="M177" s="14" t="str" cm="1">
        <f t="array" ref="M177">_xlfn.TEXTJOIN("", TRUE, _xlfn.XLOOKUP(TRUE, VALUE(表格1[[#This Row],[年月]]) &lt;= VALUE($R$8:$R$12), $Q$8:$Q$12)) &amp; "年度"</f>
        <v>2021年度</v>
      </c>
    </row>
    <row r="178" spans="1:13" x14ac:dyDescent="0.3">
      <c r="A178" s="2">
        <v>202009</v>
      </c>
      <c r="B178" s="19">
        <f>DATE(表格1[[#This Row],[年]],表格1[[#This Row],[月]],1)</f>
        <v>44075</v>
      </c>
      <c r="C178" s="2" t="str">
        <f>LEFT(表格1[[#This Row],[年月]],4)</f>
        <v>2020</v>
      </c>
      <c r="D178" s="2" t="str">
        <f>RIGHT(表格1[[#This Row],[年月]],2)</f>
        <v>09</v>
      </c>
      <c r="E178" s="5">
        <v>10004000</v>
      </c>
      <c r="F178" s="2" t="str">
        <f>VLOOKUP(TEXT(表格1[[#This Row],[地區]],"00000000"),縣市代碼,2,0)</f>
        <v>新竹縣</v>
      </c>
      <c r="G178" s="2" t="s">
        <v>5</v>
      </c>
      <c r="H178" s="13">
        <v>56117</v>
      </c>
      <c r="I178" s="14">
        <v>143014843</v>
      </c>
      <c r="J178" s="14">
        <f>表格1[[#This Row],[信用卡交易筆數]]/1000</f>
        <v>56.116999999999997</v>
      </c>
      <c r="K178" s="14">
        <f>表格1[[#This Row],[信用卡交易金額'[新臺幣']]]/1000</f>
        <v>143014.84299999999</v>
      </c>
      <c r="L178" s="14">
        <f>表格1[[#This Row],[信用卡交易金額'[新臺幣']]]/1000000</f>
        <v>143.01484300000001</v>
      </c>
      <c r="M178" s="14" t="str" cm="1">
        <f t="array" ref="M178">_xlfn.TEXTJOIN("", TRUE, _xlfn.XLOOKUP(TRUE, VALUE(表格1[[#This Row],[年月]]) &lt;= VALUE($R$8:$R$12), $Q$8:$Q$12)) &amp; "年度"</f>
        <v>2021年度</v>
      </c>
    </row>
    <row r="179" spans="1:13" x14ac:dyDescent="0.3">
      <c r="A179" s="2">
        <v>202009</v>
      </c>
      <c r="B179" s="19">
        <f>DATE(表格1[[#This Row],[年]],表格1[[#This Row],[月]],1)</f>
        <v>44075</v>
      </c>
      <c r="C179" s="2" t="str">
        <f>LEFT(表格1[[#This Row],[年月]],4)</f>
        <v>2020</v>
      </c>
      <c r="D179" s="2" t="str">
        <f>RIGHT(表格1[[#This Row],[年月]],2)</f>
        <v>09</v>
      </c>
      <c r="E179" s="5">
        <v>10004000</v>
      </c>
      <c r="F179" s="2" t="str">
        <f>VLOOKUP(TEXT(表格1[[#This Row],[地區]],"00000000"),縣市代碼,2,0)</f>
        <v>新竹縣</v>
      </c>
      <c r="G179" s="2" t="s">
        <v>6</v>
      </c>
      <c r="H179" s="13">
        <v>95250</v>
      </c>
      <c r="I179" s="14">
        <v>349851021</v>
      </c>
      <c r="J179" s="14">
        <f>表格1[[#This Row],[信用卡交易筆數]]/1000</f>
        <v>95.25</v>
      </c>
      <c r="K179" s="14">
        <f>表格1[[#This Row],[信用卡交易金額'[新臺幣']]]/1000</f>
        <v>349851.02100000001</v>
      </c>
      <c r="L179" s="14">
        <f>表格1[[#This Row],[信用卡交易金額'[新臺幣']]]/1000000</f>
        <v>349.851021</v>
      </c>
      <c r="M179" s="14" t="str" cm="1">
        <f t="array" ref="M179">_xlfn.TEXTJOIN("", TRUE, _xlfn.XLOOKUP(TRUE, VALUE(表格1[[#This Row],[年月]]) &lt;= VALUE($R$8:$R$12), $Q$8:$Q$12)) &amp; "年度"</f>
        <v>2021年度</v>
      </c>
    </row>
    <row r="180" spans="1:13" x14ac:dyDescent="0.3">
      <c r="A180" s="2">
        <v>202009</v>
      </c>
      <c r="B180" s="19">
        <f>DATE(表格1[[#This Row],[年]],表格1[[#This Row],[月]],1)</f>
        <v>44075</v>
      </c>
      <c r="C180" s="2" t="str">
        <f>LEFT(表格1[[#This Row],[年月]],4)</f>
        <v>2020</v>
      </c>
      <c r="D180" s="2" t="str">
        <f>RIGHT(表格1[[#This Row],[年月]],2)</f>
        <v>09</v>
      </c>
      <c r="E180" s="5">
        <v>10004000</v>
      </c>
      <c r="F180" s="2" t="str">
        <f>VLOOKUP(TEXT(表格1[[#This Row],[地區]],"00000000"),縣市代碼,2,0)</f>
        <v>新竹縣</v>
      </c>
      <c r="G180" s="2" t="s">
        <v>7</v>
      </c>
      <c r="H180" s="13">
        <v>486416</v>
      </c>
      <c r="I180" s="14">
        <v>372046087</v>
      </c>
      <c r="J180" s="14">
        <f>表格1[[#This Row],[信用卡交易筆數]]/1000</f>
        <v>486.416</v>
      </c>
      <c r="K180" s="14">
        <f>表格1[[#This Row],[信用卡交易金額'[新臺幣']]]/1000</f>
        <v>372046.087</v>
      </c>
      <c r="L180" s="14">
        <f>表格1[[#This Row],[信用卡交易金額'[新臺幣']]]/1000000</f>
        <v>372.046087</v>
      </c>
      <c r="M180" s="14" t="str" cm="1">
        <f t="array" ref="M180">_xlfn.TEXTJOIN("", TRUE, _xlfn.XLOOKUP(TRUE, VALUE(表格1[[#This Row],[年月]]) &lt;= VALUE($R$8:$R$12), $Q$8:$Q$12)) &amp; "年度"</f>
        <v>2021年度</v>
      </c>
    </row>
    <row r="181" spans="1:13" x14ac:dyDescent="0.3">
      <c r="A181" s="2">
        <v>202009</v>
      </c>
      <c r="B181" s="19">
        <f>DATE(表格1[[#This Row],[年]],表格1[[#This Row],[月]],1)</f>
        <v>44075</v>
      </c>
      <c r="C181" s="2" t="str">
        <f>LEFT(表格1[[#This Row],[年月]],4)</f>
        <v>2020</v>
      </c>
      <c r="D181" s="2" t="str">
        <f>RIGHT(表格1[[#This Row],[年月]],2)</f>
        <v>09</v>
      </c>
      <c r="E181" s="5">
        <v>10004000</v>
      </c>
      <c r="F181" s="2" t="str">
        <f>VLOOKUP(TEXT(表格1[[#This Row],[地區]],"00000000"),縣市代碼,2,0)</f>
        <v>新竹縣</v>
      </c>
      <c r="G181" s="2" t="s">
        <v>8</v>
      </c>
      <c r="H181" s="13">
        <v>318016</v>
      </c>
      <c r="I181" s="14">
        <v>564946577</v>
      </c>
      <c r="J181" s="14">
        <f>表格1[[#This Row],[信用卡交易筆數]]/1000</f>
        <v>318.01600000000002</v>
      </c>
      <c r="K181" s="14">
        <f>表格1[[#This Row],[信用卡交易金額'[新臺幣']]]/1000</f>
        <v>564946.57700000005</v>
      </c>
      <c r="L181" s="14">
        <f>表格1[[#This Row],[信用卡交易金額'[新臺幣']]]/1000000</f>
        <v>564.94657700000005</v>
      </c>
      <c r="M181" s="14" t="str" cm="1">
        <f t="array" ref="M181">_xlfn.TEXTJOIN("", TRUE, _xlfn.XLOOKUP(TRUE, VALUE(表格1[[#This Row],[年月]]) &lt;= VALUE($R$8:$R$12), $Q$8:$Q$12)) &amp; "年度"</f>
        <v>2021年度</v>
      </c>
    </row>
    <row r="182" spans="1:13" x14ac:dyDescent="0.3">
      <c r="A182" s="2">
        <v>202009</v>
      </c>
      <c r="B182" s="19">
        <f>DATE(表格1[[#This Row],[年]],表格1[[#This Row],[月]],1)</f>
        <v>44075</v>
      </c>
      <c r="C182" s="2" t="str">
        <f>LEFT(表格1[[#This Row],[年月]],4)</f>
        <v>2020</v>
      </c>
      <c r="D182" s="2" t="str">
        <f>RIGHT(表格1[[#This Row],[年月]],2)</f>
        <v>09</v>
      </c>
      <c r="E182" s="5">
        <v>10004000</v>
      </c>
      <c r="F182" s="2" t="str">
        <f>VLOOKUP(TEXT(表格1[[#This Row],[地區]],"00000000"),縣市代碼,2,0)</f>
        <v>新竹縣</v>
      </c>
      <c r="G182" s="2" t="s">
        <v>9</v>
      </c>
      <c r="H182" s="13">
        <v>213532</v>
      </c>
      <c r="I182" s="14">
        <v>564584343</v>
      </c>
      <c r="J182" s="14">
        <f>表格1[[#This Row],[信用卡交易筆數]]/1000</f>
        <v>213.53200000000001</v>
      </c>
      <c r="K182" s="14">
        <f>表格1[[#This Row],[信用卡交易金額'[新臺幣']]]/1000</f>
        <v>564584.34299999999</v>
      </c>
      <c r="L182" s="14">
        <f>表格1[[#This Row],[信用卡交易金額'[新臺幣']]]/1000000</f>
        <v>564.58434299999999</v>
      </c>
      <c r="M182" s="14" t="str" cm="1">
        <f t="array" ref="M182">_xlfn.TEXTJOIN("", TRUE, _xlfn.XLOOKUP(TRUE, VALUE(表格1[[#This Row],[年月]]) &lt;= VALUE($R$8:$R$12), $Q$8:$Q$12)) &amp; "年度"</f>
        <v>2021年度</v>
      </c>
    </row>
    <row r="183" spans="1:13" x14ac:dyDescent="0.3">
      <c r="A183" s="2">
        <v>202009</v>
      </c>
      <c r="B183" s="19">
        <f>DATE(表格1[[#This Row],[年]],表格1[[#This Row],[月]],1)</f>
        <v>44075</v>
      </c>
      <c r="C183" s="2" t="str">
        <f>LEFT(表格1[[#This Row],[年月]],4)</f>
        <v>2020</v>
      </c>
      <c r="D183" s="2" t="str">
        <f>RIGHT(表格1[[#This Row],[年月]],2)</f>
        <v>09</v>
      </c>
      <c r="E183" s="5">
        <v>10004000</v>
      </c>
      <c r="F183" s="2" t="str">
        <f>VLOOKUP(TEXT(表格1[[#This Row],[地區]],"00000000"),縣市代碼,2,0)</f>
        <v>新竹縣</v>
      </c>
      <c r="G183" s="2" t="s">
        <v>10</v>
      </c>
      <c r="H183" s="13">
        <v>986456</v>
      </c>
      <c r="I183" s="14">
        <v>2278996793</v>
      </c>
      <c r="J183" s="14">
        <f>表格1[[#This Row],[信用卡交易筆數]]/1000</f>
        <v>986.45600000000002</v>
      </c>
      <c r="K183" s="14">
        <f>表格1[[#This Row],[信用卡交易金額'[新臺幣']]]/1000</f>
        <v>2278996.7930000001</v>
      </c>
      <c r="L183" s="14">
        <f>表格1[[#This Row],[信用卡交易金額'[新臺幣']]]/1000000</f>
        <v>2278.9967929999998</v>
      </c>
      <c r="M183" s="14" t="str" cm="1">
        <f t="array" ref="M183">_xlfn.TEXTJOIN("", TRUE, _xlfn.XLOOKUP(TRUE, VALUE(表格1[[#This Row],[年月]]) &lt;= VALUE($R$8:$R$12), $Q$8:$Q$12)) &amp; "年度"</f>
        <v>2021年度</v>
      </c>
    </row>
    <row r="184" spans="1:13" x14ac:dyDescent="0.3">
      <c r="A184" s="2">
        <v>202009</v>
      </c>
      <c r="B184" s="19">
        <f>DATE(表格1[[#This Row],[年]],表格1[[#This Row],[月]],1)</f>
        <v>44075</v>
      </c>
      <c r="C184" s="2" t="str">
        <f>LEFT(表格1[[#This Row],[年月]],4)</f>
        <v>2020</v>
      </c>
      <c r="D184" s="2" t="str">
        <f>RIGHT(表格1[[#This Row],[年月]],2)</f>
        <v>09</v>
      </c>
      <c r="E184" s="5">
        <v>10018000</v>
      </c>
      <c r="F184" s="2" t="str">
        <f>VLOOKUP(TEXT(表格1[[#This Row],[地區]],"00000000"),縣市代碼,2,0)</f>
        <v>新竹市</v>
      </c>
      <c r="G184" s="2" t="s">
        <v>4</v>
      </c>
      <c r="H184" s="13">
        <v>1043118</v>
      </c>
      <c r="I184" s="14">
        <v>871676750</v>
      </c>
      <c r="J184" s="14">
        <f>表格1[[#This Row],[信用卡交易筆數]]/1000</f>
        <v>1043.1179999999999</v>
      </c>
      <c r="K184" s="14">
        <f>表格1[[#This Row],[信用卡交易金額'[新臺幣']]]/1000</f>
        <v>871676.75</v>
      </c>
      <c r="L184" s="14">
        <f>表格1[[#This Row],[信用卡交易金額'[新臺幣']]]/1000000</f>
        <v>871.67674999999997</v>
      </c>
      <c r="M184" s="14" t="str" cm="1">
        <f t="array" ref="M184">_xlfn.TEXTJOIN("", TRUE, _xlfn.XLOOKUP(TRUE, VALUE(表格1[[#This Row],[年月]]) &lt;= VALUE($R$8:$R$12), $Q$8:$Q$12)) &amp; "年度"</f>
        <v>2021年度</v>
      </c>
    </row>
    <row r="185" spans="1:13" x14ac:dyDescent="0.3">
      <c r="A185" s="2">
        <v>202009</v>
      </c>
      <c r="B185" s="19">
        <f>DATE(表格1[[#This Row],[年]],表格1[[#This Row],[月]],1)</f>
        <v>44075</v>
      </c>
      <c r="C185" s="2" t="str">
        <f>LEFT(表格1[[#This Row],[年月]],4)</f>
        <v>2020</v>
      </c>
      <c r="D185" s="2" t="str">
        <f>RIGHT(表格1[[#This Row],[年月]],2)</f>
        <v>09</v>
      </c>
      <c r="E185" s="5">
        <v>10018000</v>
      </c>
      <c r="F185" s="2" t="str">
        <f>VLOOKUP(TEXT(表格1[[#This Row],[地區]],"00000000"),縣市代碼,2,0)</f>
        <v>新竹市</v>
      </c>
      <c r="G185" s="2" t="s">
        <v>5</v>
      </c>
      <c r="H185" s="13">
        <v>51422</v>
      </c>
      <c r="I185" s="14">
        <v>128200886</v>
      </c>
      <c r="J185" s="14">
        <f>表格1[[#This Row],[信用卡交易筆數]]/1000</f>
        <v>51.421999999999997</v>
      </c>
      <c r="K185" s="14">
        <f>表格1[[#This Row],[信用卡交易金額'[新臺幣']]]/1000</f>
        <v>128200.886</v>
      </c>
      <c r="L185" s="14">
        <f>表格1[[#This Row],[信用卡交易金額'[新臺幣']]]/1000000</f>
        <v>128.200886</v>
      </c>
      <c r="M185" s="14" t="str" cm="1">
        <f t="array" ref="M185">_xlfn.TEXTJOIN("", TRUE, _xlfn.XLOOKUP(TRUE, VALUE(表格1[[#This Row],[年月]]) &lt;= VALUE($R$8:$R$12), $Q$8:$Q$12)) &amp; "年度"</f>
        <v>2021年度</v>
      </c>
    </row>
    <row r="186" spans="1:13" x14ac:dyDescent="0.3">
      <c r="A186" s="2">
        <v>202009</v>
      </c>
      <c r="B186" s="19">
        <f>DATE(表格1[[#This Row],[年]],表格1[[#This Row],[月]],1)</f>
        <v>44075</v>
      </c>
      <c r="C186" s="2" t="str">
        <f>LEFT(表格1[[#This Row],[年月]],4)</f>
        <v>2020</v>
      </c>
      <c r="D186" s="2" t="str">
        <f>RIGHT(表格1[[#This Row],[年月]],2)</f>
        <v>09</v>
      </c>
      <c r="E186" s="5">
        <v>10018000</v>
      </c>
      <c r="F186" s="2" t="str">
        <f>VLOOKUP(TEXT(表格1[[#This Row],[地區]],"00000000"),縣市代碼,2,0)</f>
        <v>新竹市</v>
      </c>
      <c r="G186" s="2" t="s">
        <v>6</v>
      </c>
      <c r="H186" s="13">
        <v>94524</v>
      </c>
      <c r="I186" s="14">
        <v>347814046</v>
      </c>
      <c r="J186" s="14">
        <f>表格1[[#This Row],[信用卡交易筆數]]/1000</f>
        <v>94.524000000000001</v>
      </c>
      <c r="K186" s="14">
        <f>表格1[[#This Row],[信用卡交易金額'[新臺幣']]]/1000</f>
        <v>347814.04599999997</v>
      </c>
      <c r="L186" s="14">
        <f>表格1[[#This Row],[信用卡交易金額'[新臺幣']]]/1000000</f>
        <v>347.81404600000002</v>
      </c>
      <c r="M186" s="14" t="str" cm="1">
        <f t="array" ref="M186">_xlfn.TEXTJOIN("", TRUE, _xlfn.XLOOKUP(TRUE, VALUE(表格1[[#This Row],[年月]]) &lt;= VALUE($R$8:$R$12), $Q$8:$Q$12)) &amp; "年度"</f>
        <v>2021年度</v>
      </c>
    </row>
    <row r="187" spans="1:13" x14ac:dyDescent="0.3">
      <c r="A187" s="2">
        <v>202009</v>
      </c>
      <c r="B187" s="19">
        <f>DATE(表格1[[#This Row],[年]],表格1[[#This Row],[月]],1)</f>
        <v>44075</v>
      </c>
      <c r="C187" s="2" t="str">
        <f>LEFT(表格1[[#This Row],[年月]],4)</f>
        <v>2020</v>
      </c>
      <c r="D187" s="2" t="str">
        <f>RIGHT(表格1[[#This Row],[年月]],2)</f>
        <v>09</v>
      </c>
      <c r="E187" s="5">
        <v>10018000</v>
      </c>
      <c r="F187" s="2" t="str">
        <f>VLOOKUP(TEXT(表格1[[#This Row],[地區]],"00000000"),縣市代碼,2,0)</f>
        <v>新竹市</v>
      </c>
      <c r="G187" s="2" t="s">
        <v>7</v>
      </c>
      <c r="H187" s="13">
        <v>456224</v>
      </c>
      <c r="I187" s="14">
        <v>310158302</v>
      </c>
      <c r="J187" s="14">
        <f>表格1[[#This Row],[信用卡交易筆數]]/1000</f>
        <v>456.22399999999999</v>
      </c>
      <c r="K187" s="14">
        <f>表格1[[#This Row],[信用卡交易金額'[新臺幣']]]/1000</f>
        <v>310158.30200000003</v>
      </c>
      <c r="L187" s="14">
        <f>表格1[[#This Row],[信用卡交易金額'[新臺幣']]]/1000000</f>
        <v>310.15830199999999</v>
      </c>
      <c r="M187" s="14" t="str" cm="1">
        <f t="array" ref="M187">_xlfn.TEXTJOIN("", TRUE, _xlfn.XLOOKUP(TRUE, VALUE(表格1[[#This Row],[年月]]) &lt;= VALUE($R$8:$R$12), $Q$8:$Q$12)) &amp; "年度"</f>
        <v>2021年度</v>
      </c>
    </row>
    <row r="188" spans="1:13" x14ac:dyDescent="0.3">
      <c r="A188" s="2">
        <v>202009</v>
      </c>
      <c r="B188" s="19">
        <f>DATE(表格1[[#This Row],[年]],表格1[[#This Row],[月]],1)</f>
        <v>44075</v>
      </c>
      <c r="C188" s="2" t="str">
        <f>LEFT(表格1[[#This Row],[年月]],4)</f>
        <v>2020</v>
      </c>
      <c r="D188" s="2" t="str">
        <f>RIGHT(表格1[[#This Row],[年月]],2)</f>
        <v>09</v>
      </c>
      <c r="E188" s="5">
        <v>10018000</v>
      </c>
      <c r="F188" s="2" t="str">
        <f>VLOOKUP(TEXT(表格1[[#This Row],[地區]],"00000000"),縣市代碼,2,0)</f>
        <v>新竹市</v>
      </c>
      <c r="G188" s="2" t="s">
        <v>8</v>
      </c>
      <c r="H188" s="13">
        <v>314315</v>
      </c>
      <c r="I188" s="14">
        <v>589021108</v>
      </c>
      <c r="J188" s="14">
        <f>表格1[[#This Row],[信用卡交易筆數]]/1000</f>
        <v>314.315</v>
      </c>
      <c r="K188" s="14">
        <f>表格1[[#This Row],[信用卡交易金額'[新臺幣']]]/1000</f>
        <v>589021.10800000001</v>
      </c>
      <c r="L188" s="14">
        <f>表格1[[#This Row],[信用卡交易金額'[新臺幣']]]/1000000</f>
        <v>589.02110800000003</v>
      </c>
      <c r="M188" s="14" t="str" cm="1">
        <f t="array" ref="M188">_xlfn.TEXTJOIN("", TRUE, _xlfn.XLOOKUP(TRUE, VALUE(表格1[[#This Row],[年月]]) &lt;= VALUE($R$8:$R$12), $Q$8:$Q$12)) &amp; "年度"</f>
        <v>2021年度</v>
      </c>
    </row>
    <row r="189" spans="1:13" x14ac:dyDescent="0.3">
      <c r="A189" s="2">
        <v>202009</v>
      </c>
      <c r="B189" s="19">
        <f>DATE(表格1[[#This Row],[年]],表格1[[#This Row],[月]],1)</f>
        <v>44075</v>
      </c>
      <c r="C189" s="2" t="str">
        <f>LEFT(表格1[[#This Row],[年月]],4)</f>
        <v>2020</v>
      </c>
      <c r="D189" s="2" t="str">
        <f>RIGHT(表格1[[#This Row],[年月]],2)</f>
        <v>09</v>
      </c>
      <c r="E189" s="5">
        <v>10018000</v>
      </c>
      <c r="F189" s="2" t="str">
        <f>VLOOKUP(TEXT(表格1[[#This Row],[地區]],"00000000"),縣市代碼,2,0)</f>
        <v>新竹市</v>
      </c>
      <c r="G189" s="2" t="s">
        <v>9</v>
      </c>
      <c r="H189" s="13">
        <v>240140</v>
      </c>
      <c r="I189" s="14">
        <v>585147421</v>
      </c>
      <c r="J189" s="14">
        <f>表格1[[#This Row],[信用卡交易筆數]]/1000</f>
        <v>240.14</v>
      </c>
      <c r="K189" s="14">
        <f>表格1[[#This Row],[信用卡交易金額'[新臺幣']]]/1000</f>
        <v>585147.42099999997</v>
      </c>
      <c r="L189" s="14">
        <f>表格1[[#This Row],[信用卡交易金額'[新臺幣']]]/1000000</f>
        <v>585.14742100000001</v>
      </c>
      <c r="M189" s="14" t="str" cm="1">
        <f t="array" ref="M189">_xlfn.TEXTJOIN("", TRUE, _xlfn.XLOOKUP(TRUE, VALUE(表格1[[#This Row],[年月]]) &lt;= VALUE($R$8:$R$12), $Q$8:$Q$12)) &amp; "年度"</f>
        <v>2021年度</v>
      </c>
    </row>
    <row r="190" spans="1:13" x14ac:dyDescent="0.3">
      <c r="A190" s="2">
        <v>202009</v>
      </c>
      <c r="B190" s="19">
        <f>DATE(表格1[[#This Row],[年]],表格1[[#This Row],[月]],1)</f>
        <v>44075</v>
      </c>
      <c r="C190" s="2" t="str">
        <f>LEFT(表格1[[#This Row],[年月]],4)</f>
        <v>2020</v>
      </c>
      <c r="D190" s="2" t="str">
        <f>RIGHT(表格1[[#This Row],[年月]],2)</f>
        <v>09</v>
      </c>
      <c r="E190" s="5">
        <v>10018000</v>
      </c>
      <c r="F190" s="2" t="str">
        <f>VLOOKUP(TEXT(表格1[[#This Row],[地區]],"00000000"),縣市代碼,2,0)</f>
        <v>新竹市</v>
      </c>
      <c r="G190" s="2" t="s">
        <v>10</v>
      </c>
      <c r="H190" s="13">
        <v>930621</v>
      </c>
      <c r="I190" s="14">
        <v>2412874982</v>
      </c>
      <c r="J190" s="14">
        <f>表格1[[#This Row],[信用卡交易筆數]]/1000</f>
        <v>930.62099999999998</v>
      </c>
      <c r="K190" s="14">
        <f>表格1[[#This Row],[信用卡交易金額'[新臺幣']]]/1000</f>
        <v>2412874.9819999998</v>
      </c>
      <c r="L190" s="14">
        <f>表格1[[#This Row],[信用卡交易金額'[新臺幣']]]/1000000</f>
        <v>2412.8749819999998</v>
      </c>
      <c r="M190" s="14" t="str" cm="1">
        <f t="array" ref="M190">_xlfn.TEXTJOIN("", TRUE, _xlfn.XLOOKUP(TRUE, VALUE(表格1[[#This Row],[年月]]) &lt;= VALUE($R$8:$R$12), $Q$8:$Q$12)) &amp; "年度"</f>
        <v>2021年度</v>
      </c>
    </row>
    <row r="191" spans="1:13" x14ac:dyDescent="0.3">
      <c r="A191" s="2">
        <v>202009</v>
      </c>
      <c r="B191" s="19">
        <f>DATE(表格1[[#This Row],[年]],表格1[[#This Row],[月]],1)</f>
        <v>44075</v>
      </c>
      <c r="C191" s="2" t="str">
        <f>LEFT(表格1[[#This Row],[年月]],4)</f>
        <v>2020</v>
      </c>
      <c r="D191" s="2" t="str">
        <f>RIGHT(表格1[[#This Row],[年月]],2)</f>
        <v>09</v>
      </c>
      <c r="E191" s="5">
        <v>10005000</v>
      </c>
      <c r="F191" s="2" t="str">
        <f>VLOOKUP(TEXT(表格1[[#This Row],[地區]],"00000000"),縣市代碼,2,0)</f>
        <v>苗栗縣</v>
      </c>
      <c r="G191" s="2" t="s">
        <v>4</v>
      </c>
      <c r="H191" s="13">
        <v>457126</v>
      </c>
      <c r="I191" s="14">
        <v>411741936</v>
      </c>
      <c r="J191" s="14">
        <f>表格1[[#This Row],[信用卡交易筆數]]/1000</f>
        <v>457.12599999999998</v>
      </c>
      <c r="K191" s="14">
        <f>表格1[[#This Row],[信用卡交易金額'[新臺幣']]]/1000</f>
        <v>411741.93599999999</v>
      </c>
      <c r="L191" s="14">
        <f>表格1[[#This Row],[信用卡交易金額'[新臺幣']]]/1000000</f>
        <v>411.74193600000001</v>
      </c>
      <c r="M191" s="14" t="str" cm="1">
        <f t="array" ref="M191">_xlfn.TEXTJOIN("", TRUE, _xlfn.XLOOKUP(TRUE, VALUE(表格1[[#This Row],[年月]]) &lt;= VALUE($R$8:$R$12), $Q$8:$Q$12)) &amp; "年度"</f>
        <v>2021年度</v>
      </c>
    </row>
    <row r="192" spans="1:13" x14ac:dyDescent="0.3">
      <c r="A192" s="2">
        <v>202009</v>
      </c>
      <c r="B192" s="19">
        <f>DATE(表格1[[#This Row],[年]],表格1[[#This Row],[月]],1)</f>
        <v>44075</v>
      </c>
      <c r="C192" s="2" t="str">
        <f>LEFT(表格1[[#This Row],[年月]],4)</f>
        <v>2020</v>
      </c>
      <c r="D192" s="2" t="str">
        <f>RIGHT(表格1[[#This Row],[年月]],2)</f>
        <v>09</v>
      </c>
      <c r="E192" s="5">
        <v>10005000</v>
      </c>
      <c r="F192" s="2" t="str">
        <f>VLOOKUP(TEXT(表格1[[#This Row],[地區]],"00000000"),縣市代碼,2,0)</f>
        <v>苗栗縣</v>
      </c>
      <c r="G192" s="2" t="s">
        <v>5</v>
      </c>
      <c r="H192" s="13">
        <v>36238</v>
      </c>
      <c r="I192" s="14">
        <v>88172656</v>
      </c>
      <c r="J192" s="14">
        <f>表格1[[#This Row],[信用卡交易筆數]]/1000</f>
        <v>36.238</v>
      </c>
      <c r="K192" s="14">
        <f>表格1[[#This Row],[信用卡交易金額'[新臺幣']]]/1000</f>
        <v>88172.656000000003</v>
      </c>
      <c r="L192" s="14">
        <f>表格1[[#This Row],[信用卡交易金額'[新臺幣']]]/1000000</f>
        <v>88.172656000000003</v>
      </c>
      <c r="M192" s="14" t="str" cm="1">
        <f t="array" ref="M192">_xlfn.TEXTJOIN("", TRUE, _xlfn.XLOOKUP(TRUE, VALUE(表格1[[#This Row],[年月]]) &lt;= VALUE($R$8:$R$12), $Q$8:$Q$12)) &amp; "年度"</f>
        <v>2021年度</v>
      </c>
    </row>
    <row r="193" spans="1:13" x14ac:dyDescent="0.3">
      <c r="A193" s="2">
        <v>202009</v>
      </c>
      <c r="B193" s="19">
        <f>DATE(表格1[[#This Row],[年]],表格1[[#This Row],[月]],1)</f>
        <v>44075</v>
      </c>
      <c r="C193" s="2" t="str">
        <f>LEFT(表格1[[#This Row],[年月]],4)</f>
        <v>2020</v>
      </c>
      <c r="D193" s="2" t="str">
        <f>RIGHT(表格1[[#This Row],[年月]],2)</f>
        <v>09</v>
      </c>
      <c r="E193" s="5">
        <v>10005000</v>
      </c>
      <c r="F193" s="2" t="str">
        <f>VLOOKUP(TEXT(表格1[[#This Row],[地區]],"00000000"),縣市代碼,2,0)</f>
        <v>苗栗縣</v>
      </c>
      <c r="G193" s="2" t="s">
        <v>6</v>
      </c>
      <c r="H193" s="13">
        <v>52896</v>
      </c>
      <c r="I193" s="14">
        <v>179885495</v>
      </c>
      <c r="J193" s="14">
        <f>表格1[[#This Row],[信用卡交易筆數]]/1000</f>
        <v>52.896000000000001</v>
      </c>
      <c r="K193" s="14">
        <f>表格1[[#This Row],[信用卡交易金額'[新臺幣']]]/1000</f>
        <v>179885.495</v>
      </c>
      <c r="L193" s="14">
        <f>表格1[[#This Row],[信用卡交易金額'[新臺幣']]]/1000000</f>
        <v>179.88549499999999</v>
      </c>
      <c r="M193" s="14" t="str" cm="1">
        <f t="array" ref="M193">_xlfn.TEXTJOIN("", TRUE, _xlfn.XLOOKUP(TRUE, VALUE(表格1[[#This Row],[年月]]) &lt;= VALUE($R$8:$R$12), $Q$8:$Q$12)) &amp; "年度"</f>
        <v>2021年度</v>
      </c>
    </row>
    <row r="194" spans="1:13" x14ac:dyDescent="0.3">
      <c r="A194" s="2">
        <v>202009</v>
      </c>
      <c r="B194" s="19">
        <f>DATE(表格1[[#This Row],[年]],表格1[[#This Row],[月]],1)</f>
        <v>44075</v>
      </c>
      <c r="C194" s="2" t="str">
        <f>LEFT(表格1[[#This Row],[年月]],4)</f>
        <v>2020</v>
      </c>
      <c r="D194" s="2" t="str">
        <f>RIGHT(表格1[[#This Row],[年月]],2)</f>
        <v>09</v>
      </c>
      <c r="E194" s="5">
        <v>10005000</v>
      </c>
      <c r="F194" s="2" t="str">
        <f>VLOOKUP(TEXT(表格1[[#This Row],[地區]],"00000000"),縣市代碼,2,0)</f>
        <v>苗栗縣</v>
      </c>
      <c r="G194" s="2" t="s">
        <v>7</v>
      </c>
      <c r="H194" s="13">
        <v>358389</v>
      </c>
      <c r="I194" s="14">
        <v>263534475</v>
      </c>
      <c r="J194" s="14">
        <f>表格1[[#This Row],[信用卡交易筆數]]/1000</f>
        <v>358.38900000000001</v>
      </c>
      <c r="K194" s="14">
        <f>表格1[[#This Row],[信用卡交易金額'[新臺幣']]]/1000</f>
        <v>263534.47499999998</v>
      </c>
      <c r="L194" s="14">
        <f>表格1[[#This Row],[信用卡交易金額'[新臺幣']]]/1000000</f>
        <v>263.53447499999999</v>
      </c>
      <c r="M194" s="14" t="str" cm="1">
        <f t="array" ref="M194">_xlfn.TEXTJOIN("", TRUE, _xlfn.XLOOKUP(TRUE, VALUE(表格1[[#This Row],[年月]]) &lt;= VALUE($R$8:$R$12), $Q$8:$Q$12)) &amp; "年度"</f>
        <v>2021年度</v>
      </c>
    </row>
    <row r="195" spans="1:13" x14ac:dyDescent="0.3">
      <c r="A195" s="2">
        <v>202009</v>
      </c>
      <c r="B195" s="19">
        <f>DATE(表格1[[#This Row],[年]],表格1[[#This Row],[月]],1)</f>
        <v>44075</v>
      </c>
      <c r="C195" s="2" t="str">
        <f>LEFT(表格1[[#This Row],[年月]],4)</f>
        <v>2020</v>
      </c>
      <c r="D195" s="2" t="str">
        <f>RIGHT(表格1[[#This Row],[年月]],2)</f>
        <v>09</v>
      </c>
      <c r="E195" s="5">
        <v>10005000</v>
      </c>
      <c r="F195" s="2" t="str">
        <f>VLOOKUP(TEXT(表格1[[#This Row],[地區]],"00000000"),縣市代碼,2,0)</f>
        <v>苗栗縣</v>
      </c>
      <c r="G195" s="2" t="s">
        <v>8</v>
      </c>
      <c r="H195" s="13">
        <v>190300</v>
      </c>
      <c r="I195" s="14">
        <v>304232184</v>
      </c>
      <c r="J195" s="14">
        <f>表格1[[#This Row],[信用卡交易筆數]]/1000</f>
        <v>190.3</v>
      </c>
      <c r="K195" s="14">
        <f>表格1[[#This Row],[信用卡交易金額'[新臺幣']]]/1000</f>
        <v>304232.18400000001</v>
      </c>
      <c r="L195" s="14">
        <f>表格1[[#This Row],[信用卡交易金額'[新臺幣']]]/1000000</f>
        <v>304.23218400000002</v>
      </c>
      <c r="M195" s="14" t="str" cm="1">
        <f t="array" ref="M195">_xlfn.TEXTJOIN("", TRUE, _xlfn.XLOOKUP(TRUE, VALUE(表格1[[#This Row],[年月]]) &lt;= VALUE($R$8:$R$12), $Q$8:$Q$12)) &amp; "年度"</f>
        <v>2021年度</v>
      </c>
    </row>
    <row r="196" spans="1:13" x14ac:dyDescent="0.3">
      <c r="A196" s="2">
        <v>202009</v>
      </c>
      <c r="B196" s="19">
        <f>DATE(表格1[[#This Row],[年]],表格1[[#This Row],[月]],1)</f>
        <v>44075</v>
      </c>
      <c r="C196" s="2" t="str">
        <f>LEFT(表格1[[#This Row],[年月]],4)</f>
        <v>2020</v>
      </c>
      <c r="D196" s="2" t="str">
        <f>RIGHT(表格1[[#This Row],[年月]],2)</f>
        <v>09</v>
      </c>
      <c r="E196" s="5">
        <v>10005000</v>
      </c>
      <c r="F196" s="2" t="str">
        <f>VLOOKUP(TEXT(表格1[[#This Row],[地區]],"00000000"),縣市代碼,2,0)</f>
        <v>苗栗縣</v>
      </c>
      <c r="G196" s="2" t="s">
        <v>9</v>
      </c>
      <c r="H196" s="13">
        <v>111502</v>
      </c>
      <c r="I196" s="14">
        <v>286261133</v>
      </c>
      <c r="J196" s="14">
        <f>表格1[[#This Row],[信用卡交易筆數]]/1000</f>
        <v>111.502</v>
      </c>
      <c r="K196" s="14">
        <f>表格1[[#This Row],[信用卡交易金額'[新臺幣']]]/1000</f>
        <v>286261.13299999997</v>
      </c>
      <c r="L196" s="14">
        <f>表格1[[#This Row],[信用卡交易金額'[新臺幣']]]/1000000</f>
        <v>286.26113299999997</v>
      </c>
      <c r="M196" s="14" t="str" cm="1">
        <f t="array" ref="M196">_xlfn.TEXTJOIN("", TRUE, _xlfn.XLOOKUP(TRUE, VALUE(表格1[[#This Row],[年月]]) &lt;= VALUE($R$8:$R$12), $Q$8:$Q$12)) &amp; "年度"</f>
        <v>2021年度</v>
      </c>
    </row>
    <row r="197" spans="1:13" x14ac:dyDescent="0.3">
      <c r="A197" s="2">
        <v>202009</v>
      </c>
      <c r="B197" s="19">
        <f>DATE(表格1[[#This Row],[年]],表格1[[#This Row],[月]],1)</f>
        <v>44075</v>
      </c>
      <c r="C197" s="2" t="str">
        <f>LEFT(表格1[[#This Row],[年月]],4)</f>
        <v>2020</v>
      </c>
      <c r="D197" s="2" t="str">
        <f>RIGHT(表格1[[#This Row],[年月]],2)</f>
        <v>09</v>
      </c>
      <c r="E197" s="5">
        <v>10005000</v>
      </c>
      <c r="F197" s="2" t="str">
        <f>VLOOKUP(TEXT(表格1[[#This Row],[地區]],"00000000"),縣市代碼,2,0)</f>
        <v>苗栗縣</v>
      </c>
      <c r="G197" s="2" t="s">
        <v>10</v>
      </c>
      <c r="H197" s="13">
        <v>599773</v>
      </c>
      <c r="I197" s="14">
        <v>1326158454</v>
      </c>
      <c r="J197" s="14">
        <f>表格1[[#This Row],[信用卡交易筆數]]/1000</f>
        <v>599.77300000000002</v>
      </c>
      <c r="K197" s="14">
        <f>表格1[[#This Row],[信用卡交易金額'[新臺幣']]]/1000</f>
        <v>1326158.4539999999</v>
      </c>
      <c r="L197" s="14">
        <f>表格1[[#This Row],[信用卡交易金額'[新臺幣']]]/1000000</f>
        <v>1326.1584539999999</v>
      </c>
      <c r="M197" s="14" t="str" cm="1">
        <f t="array" ref="M197">_xlfn.TEXTJOIN("", TRUE, _xlfn.XLOOKUP(TRUE, VALUE(表格1[[#This Row],[年月]]) &lt;= VALUE($R$8:$R$12), $Q$8:$Q$12)) &amp; "年度"</f>
        <v>2021年度</v>
      </c>
    </row>
    <row r="198" spans="1:13" x14ac:dyDescent="0.3">
      <c r="A198" s="2">
        <v>202009</v>
      </c>
      <c r="B198" s="19">
        <f>DATE(表格1[[#This Row],[年]],表格1[[#This Row],[月]],1)</f>
        <v>44075</v>
      </c>
      <c r="C198" s="2" t="str">
        <f>LEFT(表格1[[#This Row],[年月]],4)</f>
        <v>2020</v>
      </c>
      <c r="D198" s="2" t="str">
        <f>RIGHT(表格1[[#This Row],[年月]],2)</f>
        <v>09</v>
      </c>
      <c r="E198" s="5">
        <v>66000000</v>
      </c>
      <c r="F198" s="2" t="str">
        <f>VLOOKUP(TEXT(表格1[[#This Row],[地區]],"00000000"),縣市代碼,2,0)</f>
        <v>臺中市</v>
      </c>
      <c r="G198" s="2" t="s">
        <v>4</v>
      </c>
      <c r="H198" s="13">
        <v>4207231</v>
      </c>
      <c r="I198" s="14">
        <v>3824310209</v>
      </c>
      <c r="J198" s="14">
        <f>表格1[[#This Row],[信用卡交易筆數]]/1000</f>
        <v>4207.2309999999998</v>
      </c>
      <c r="K198" s="14">
        <f>表格1[[#This Row],[信用卡交易金額'[新臺幣']]]/1000</f>
        <v>3824310.2089999998</v>
      </c>
      <c r="L198" s="14">
        <f>表格1[[#This Row],[信用卡交易金額'[新臺幣']]]/1000000</f>
        <v>3824.3102090000002</v>
      </c>
      <c r="M198" s="14" t="str" cm="1">
        <f t="array" ref="M198">_xlfn.TEXTJOIN("", TRUE, _xlfn.XLOOKUP(TRUE, VALUE(表格1[[#This Row],[年月]]) &lt;= VALUE($R$8:$R$12), $Q$8:$Q$12)) &amp; "年度"</f>
        <v>2021年度</v>
      </c>
    </row>
    <row r="199" spans="1:13" x14ac:dyDescent="0.3">
      <c r="A199" s="2">
        <v>202009</v>
      </c>
      <c r="B199" s="19">
        <f>DATE(表格1[[#This Row],[年]],表格1[[#This Row],[月]],1)</f>
        <v>44075</v>
      </c>
      <c r="C199" s="2" t="str">
        <f>LEFT(表格1[[#This Row],[年月]],4)</f>
        <v>2020</v>
      </c>
      <c r="D199" s="2" t="str">
        <f>RIGHT(表格1[[#This Row],[年月]],2)</f>
        <v>09</v>
      </c>
      <c r="E199" s="5">
        <v>66000000</v>
      </c>
      <c r="F199" s="2" t="str">
        <f>VLOOKUP(TEXT(表格1[[#This Row],[地區]],"00000000"),縣市代碼,2,0)</f>
        <v>臺中市</v>
      </c>
      <c r="G199" s="2" t="s">
        <v>5</v>
      </c>
      <c r="H199" s="13">
        <v>291346</v>
      </c>
      <c r="I199" s="14">
        <v>720495267</v>
      </c>
      <c r="J199" s="14">
        <f>表格1[[#This Row],[信用卡交易筆數]]/1000</f>
        <v>291.346</v>
      </c>
      <c r="K199" s="14">
        <f>表格1[[#This Row],[信用卡交易金額'[新臺幣']]]/1000</f>
        <v>720495.26699999999</v>
      </c>
      <c r="L199" s="14">
        <f>表格1[[#This Row],[信用卡交易金額'[新臺幣']]]/1000000</f>
        <v>720.49526700000001</v>
      </c>
      <c r="M199" s="14" t="str" cm="1">
        <f t="array" ref="M199">_xlfn.TEXTJOIN("", TRUE, _xlfn.XLOOKUP(TRUE, VALUE(表格1[[#This Row],[年月]]) &lt;= VALUE($R$8:$R$12), $Q$8:$Q$12)) &amp; "年度"</f>
        <v>2021年度</v>
      </c>
    </row>
    <row r="200" spans="1:13" x14ac:dyDescent="0.3">
      <c r="A200" s="2">
        <v>202009</v>
      </c>
      <c r="B200" s="19">
        <f>DATE(表格1[[#This Row],[年]],表格1[[#This Row],[月]],1)</f>
        <v>44075</v>
      </c>
      <c r="C200" s="2" t="str">
        <f>LEFT(表格1[[#This Row],[年月]],4)</f>
        <v>2020</v>
      </c>
      <c r="D200" s="2" t="str">
        <f>RIGHT(表格1[[#This Row],[年月]],2)</f>
        <v>09</v>
      </c>
      <c r="E200" s="5">
        <v>66000000</v>
      </c>
      <c r="F200" s="2" t="str">
        <f>VLOOKUP(TEXT(表格1[[#This Row],[地區]],"00000000"),縣市代碼,2,0)</f>
        <v>臺中市</v>
      </c>
      <c r="G200" s="2" t="s">
        <v>6</v>
      </c>
      <c r="H200" s="13">
        <v>447331</v>
      </c>
      <c r="I200" s="14">
        <v>1544952286</v>
      </c>
      <c r="J200" s="14">
        <f>表格1[[#This Row],[信用卡交易筆數]]/1000</f>
        <v>447.33100000000002</v>
      </c>
      <c r="K200" s="14">
        <f>表格1[[#This Row],[信用卡交易金額'[新臺幣']]]/1000</f>
        <v>1544952.2860000001</v>
      </c>
      <c r="L200" s="14">
        <f>表格1[[#This Row],[信用卡交易金額'[新臺幣']]]/1000000</f>
        <v>1544.952286</v>
      </c>
      <c r="M200" s="14" t="str" cm="1">
        <f t="array" ref="M200">_xlfn.TEXTJOIN("", TRUE, _xlfn.XLOOKUP(TRUE, VALUE(表格1[[#This Row],[年月]]) &lt;= VALUE($R$8:$R$12), $Q$8:$Q$12)) &amp; "年度"</f>
        <v>2021年度</v>
      </c>
    </row>
    <row r="201" spans="1:13" x14ac:dyDescent="0.3">
      <c r="A201" s="2">
        <v>202009</v>
      </c>
      <c r="B201" s="19">
        <f>DATE(表格1[[#This Row],[年]],表格1[[#This Row],[月]],1)</f>
        <v>44075</v>
      </c>
      <c r="C201" s="2" t="str">
        <f>LEFT(表格1[[#This Row],[年月]],4)</f>
        <v>2020</v>
      </c>
      <c r="D201" s="2" t="str">
        <f>RIGHT(表格1[[#This Row],[年月]],2)</f>
        <v>09</v>
      </c>
      <c r="E201" s="5">
        <v>66000000</v>
      </c>
      <c r="F201" s="2" t="str">
        <f>VLOOKUP(TEXT(表格1[[#This Row],[地區]],"00000000"),縣市代碼,2,0)</f>
        <v>臺中市</v>
      </c>
      <c r="G201" s="2" t="s">
        <v>7</v>
      </c>
      <c r="H201" s="13">
        <v>2385428</v>
      </c>
      <c r="I201" s="14">
        <v>1845122017</v>
      </c>
      <c r="J201" s="14">
        <f>表格1[[#This Row],[信用卡交易筆數]]/1000</f>
        <v>2385.4279999999999</v>
      </c>
      <c r="K201" s="14">
        <f>表格1[[#This Row],[信用卡交易金額'[新臺幣']]]/1000</f>
        <v>1845122.017</v>
      </c>
      <c r="L201" s="14">
        <f>表格1[[#This Row],[信用卡交易金額'[新臺幣']]]/1000000</f>
        <v>1845.1220169999999</v>
      </c>
      <c r="M201" s="14" t="str" cm="1">
        <f t="array" ref="M201">_xlfn.TEXTJOIN("", TRUE, _xlfn.XLOOKUP(TRUE, VALUE(表格1[[#This Row],[年月]]) &lt;= VALUE($R$8:$R$12), $Q$8:$Q$12)) &amp; "年度"</f>
        <v>2021年度</v>
      </c>
    </row>
    <row r="202" spans="1:13" x14ac:dyDescent="0.3">
      <c r="A202" s="2">
        <v>202009</v>
      </c>
      <c r="B202" s="19">
        <f>DATE(表格1[[#This Row],[年]],表格1[[#This Row],[月]],1)</f>
        <v>44075</v>
      </c>
      <c r="C202" s="2" t="str">
        <f>LEFT(表格1[[#This Row],[年月]],4)</f>
        <v>2020</v>
      </c>
      <c r="D202" s="2" t="str">
        <f>RIGHT(表格1[[#This Row],[年月]],2)</f>
        <v>09</v>
      </c>
      <c r="E202" s="5">
        <v>66000000</v>
      </c>
      <c r="F202" s="2" t="str">
        <f>VLOOKUP(TEXT(表格1[[#This Row],[地區]],"00000000"),縣市代碼,2,0)</f>
        <v>臺中市</v>
      </c>
      <c r="G202" s="2" t="s">
        <v>8</v>
      </c>
      <c r="H202" s="13">
        <v>1493462</v>
      </c>
      <c r="I202" s="14">
        <v>2917064454</v>
      </c>
      <c r="J202" s="14">
        <f>表格1[[#This Row],[信用卡交易筆數]]/1000</f>
        <v>1493.462</v>
      </c>
      <c r="K202" s="14">
        <f>表格1[[#This Row],[信用卡交易金額'[新臺幣']]]/1000</f>
        <v>2917064.4539999999</v>
      </c>
      <c r="L202" s="14">
        <f>表格1[[#This Row],[信用卡交易金額'[新臺幣']]]/1000000</f>
        <v>2917.0644539999998</v>
      </c>
      <c r="M202" s="14" t="str" cm="1">
        <f t="array" ref="M202">_xlfn.TEXTJOIN("", TRUE, _xlfn.XLOOKUP(TRUE, VALUE(表格1[[#This Row],[年月]]) &lt;= VALUE($R$8:$R$12), $Q$8:$Q$12)) &amp; "年度"</f>
        <v>2021年度</v>
      </c>
    </row>
    <row r="203" spans="1:13" x14ac:dyDescent="0.3">
      <c r="A203" s="2">
        <v>202009</v>
      </c>
      <c r="B203" s="19">
        <f>DATE(表格1[[#This Row],[年]],表格1[[#This Row],[月]],1)</f>
        <v>44075</v>
      </c>
      <c r="C203" s="2" t="str">
        <f>LEFT(表格1[[#This Row],[年月]],4)</f>
        <v>2020</v>
      </c>
      <c r="D203" s="2" t="str">
        <f>RIGHT(表格1[[#This Row],[年月]],2)</f>
        <v>09</v>
      </c>
      <c r="E203" s="5">
        <v>66000000</v>
      </c>
      <c r="F203" s="2" t="str">
        <f>VLOOKUP(TEXT(表格1[[#This Row],[地區]],"00000000"),縣市代碼,2,0)</f>
        <v>臺中市</v>
      </c>
      <c r="G203" s="2" t="s">
        <v>9</v>
      </c>
      <c r="H203" s="13">
        <v>1133747</v>
      </c>
      <c r="I203" s="14">
        <v>4247287668</v>
      </c>
      <c r="J203" s="14">
        <f>表格1[[#This Row],[信用卡交易筆數]]/1000</f>
        <v>1133.7470000000001</v>
      </c>
      <c r="K203" s="14">
        <f>表格1[[#This Row],[信用卡交易金額'[新臺幣']]]/1000</f>
        <v>4247287.6679999996</v>
      </c>
      <c r="L203" s="14">
        <f>表格1[[#This Row],[信用卡交易金額'[新臺幣']]]/1000000</f>
        <v>4247.2876679999999</v>
      </c>
      <c r="M203" s="14" t="str" cm="1">
        <f t="array" ref="M203">_xlfn.TEXTJOIN("", TRUE, _xlfn.XLOOKUP(TRUE, VALUE(表格1[[#This Row],[年月]]) &lt;= VALUE($R$8:$R$12), $Q$8:$Q$12)) &amp; "年度"</f>
        <v>2021年度</v>
      </c>
    </row>
    <row r="204" spans="1:13" x14ac:dyDescent="0.3">
      <c r="A204" s="2">
        <v>202009</v>
      </c>
      <c r="B204" s="19">
        <f>DATE(表格1[[#This Row],[年]],表格1[[#This Row],[月]],1)</f>
        <v>44075</v>
      </c>
      <c r="C204" s="2" t="str">
        <f>LEFT(表格1[[#This Row],[年月]],4)</f>
        <v>2020</v>
      </c>
      <c r="D204" s="2" t="str">
        <f>RIGHT(表格1[[#This Row],[年月]],2)</f>
        <v>09</v>
      </c>
      <c r="E204" s="5">
        <v>66000000</v>
      </c>
      <c r="F204" s="2" t="str">
        <f>VLOOKUP(TEXT(表格1[[#This Row],[地區]],"00000000"),縣市代碼,2,0)</f>
        <v>臺中市</v>
      </c>
      <c r="G204" s="2" t="s">
        <v>10</v>
      </c>
      <c r="H204" s="13">
        <v>4104960</v>
      </c>
      <c r="I204" s="14">
        <v>11243364684</v>
      </c>
      <c r="J204" s="14">
        <f>表格1[[#This Row],[信用卡交易筆數]]/1000</f>
        <v>4104.96</v>
      </c>
      <c r="K204" s="14">
        <f>表格1[[#This Row],[信用卡交易金額'[新臺幣']]]/1000</f>
        <v>11243364.684</v>
      </c>
      <c r="L204" s="14">
        <f>表格1[[#This Row],[信用卡交易金額'[新臺幣']]]/1000000</f>
        <v>11243.364684</v>
      </c>
      <c r="M204" s="14" t="str" cm="1">
        <f t="array" ref="M204">_xlfn.TEXTJOIN("", TRUE, _xlfn.XLOOKUP(TRUE, VALUE(表格1[[#This Row],[年月]]) &lt;= VALUE($R$8:$R$12), $Q$8:$Q$12)) &amp; "年度"</f>
        <v>2021年度</v>
      </c>
    </row>
    <row r="205" spans="1:13" x14ac:dyDescent="0.3">
      <c r="A205" s="2">
        <v>202009</v>
      </c>
      <c r="B205" s="19">
        <f>DATE(表格1[[#This Row],[年]],表格1[[#This Row],[月]],1)</f>
        <v>44075</v>
      </c>
      <c r="C205" s="2" t="str">
        <f>LEFT(表格1[[#This Row],[年月]],4)</f>
        <v>2020</v>
      </c>
      <c r="D205" s="2" t="str">
        <f>RIGHT(表格1[[#This Row],[年月]],2)</f>
        <v>09</v>
      </c>
      <c r="E205" s="5">
        <v>10007000</v>
      </c>
      <c r="F205" s="2" t="str">
        <f>VLOOKUP(TEXT(表格1[[#This Row],[地區]],"00000000"),縣市代碼,2,0)</f>
        <v>彰化縣</v>
      </c>
      <c r="G205" s="2" t="s">
        <v>4</v>
      </c>
      <c r="H205" s="13">
        <v>889896</v>
      </c>
      <c r="I205" s="14">
        <v>816487342</v>
      </c>
      <c r="J205" s="14">
        <f>表格1[[#This Row],[信用卡交易筆數]]/1000</f>
        <v>889.89599999999996</v>
      </c>
      <c r="K205" s="14">
        <f>表格1[[#This Row],[信用卡交易金額'[新臺幣']]]/1000</f>
        <v>816487.34199999995</v>
      </c>
      <c r="L205" s="14">
        <f>表格1[[#This Row],[信用卡交易金額'[新臺幣']]]/1000000</f>
        <v>816.48734200000001</v>
      </c>
      <c r="M205" s="14" t="str" cm="1">
        <f t="array" ref="M205">_xlfn.TEXTJOIN("", TRUE, _xlfn.XLOOKUP(TRUE, VALUE(表格1[[#This Row],[年月]]) &lt;= VALUE($R$8:$R$12), $Q$8:$Q$12)) &amp; "年度"</f>
        <v>2021年度</v>
      </c>
    </row>
    <row r="206" spans="1:13" x14ac:dyDescent="0.3">
      <c r="A206" s="2">
        <v>202009</v>
      </c>
      <c r="B206" s="19">
        <f>DATE(表格1[[#This Row],[年]],表格1[[#This Row],[月]],1)</f>
        <v>44075</v>
      </c>
      <c r="C206" s="2" t="str">
        <f>LEFT(表格1[[#This Row],[年月]],4)</f>
        <v>2020</v>
      </c>
      <c r="D206" s="2" t="str">
        <f>RIGHT(表格1[[#This Row],[年月]],2)</f>
        <v>09</v>
      </c>
      <c r="E206" s="5">
        <v>10007000</v>
      </c>
      <c r="F206" s="2" t="str">
        <f>VLOOKUP(TEXT(表格1[[#This Row],[地區]],"00000000"),縣市代碼,2,0)</f>
        <v>彰化縣</v>
      </c>
      <c r="G206" s="2" t="s">
        <v>5</v>
      </c>
      <c r="H206" s="13">
        <v>87604</v>
      </c>
      <c r="I206" s="14">
        <v>212674687</v>
      </c>
      <c r="J206" s="14">
        <f>表格1[[#This Row],[信用卡交易筆數]]/1000</f>
        <v>87.603999999999999</v>
      </c>
      <c r="K206" s="14">
        <f>表格1[[#This Row],[信用卡交易金額'[新臺幣']]]/1000</f>
        <v>212674.68700000001</v>
      </c>
      <c r="L206" s="14">
        <f>表格1[[#This Row],[信用卡交易金額'[新臺幣']]]/1000000</f>
        <v>212.67468700000001</v>
      </c>
      <c r="M206" s="14" t="str" cm="1">
        <f t="array" ref="M206">_xlfn.TEXTJOIN("", TRUE, _xlfn.XLOOKUP(TRUE, VALUE(表格1[[#This Row],[年月]]) &lt;= VALUE($R$8:$R$12), $Q$8:$Q$12)) &amp; "年度"</f>
        <v>2021年度</v>
      </c>
    </row>
    <row r="207" spans="1:13" x14ac:dyDescent="0.3">
      <c r="A207" s="2">
        <v>202009</v>
      </c>
      <c r="B207" s="19">
        <f>DATE(表格1[[#This Row],[年]],表格1[[#This Row],[月]],1)</f>
        <v>44075</v>
      </c>
      <c r="C207" s="2" t="str">
        <f>LEFT(表格1[[#This Row],[年月]],4)</f>
        <v>2020</v>
      </c>
      <c r="D207" s="2" t="str">
        <f>RIGHT(表格1[[#This Row],[年月]],2)</f>
        <v>09</v>
      </c>
      <c r="E207" s="5">
        <v>10007000</v>
      </c>
      <c r="F207" s="2" t="str">
        <f>VLOOKUP(TEXT(表格1[[#This Row],[地區]],"00000000"),縣市代碼,2,0)</f>
        <v>彰化縣</v>
      </c>
      <c r="G207" s="2" t="s">
        <v>6</v>
      </c>
      <c r="H207" s="13">
        <v>109614</v>
      </c>
      <c r="I207" s="14">
        <v>372415572</v>
      </c>
      <c r="J207" s="14">
        <f>表格1[[#This Row],[信用卡交易筆數]]/1000</f>
        <v>109.614</v>
      </c>
      <c r="K207" s="14">
        <f>表格1[[#This Row],[信用卡交易金額'[新臺幣']]]/1000</f>
        <v>372415.57199999999</v>
      </c>
      <c r="L207" s="14">
        <f>表格1[[#This Row],[信用卡交易金額'[新臺幣']]]/1000000</f>
        <v>372.415572</v>
      </c>
      <c r="M207" s="14" t="str" cm="1">
        <f t="array" ref="M207">_xlfn.TEXTJOIN("", TRUE, _xlfn.XLOOKUP(TRUE, VALUE(表格1[[#This Row],[年月]]) &lt;= VALUE($R$8:$R$12), $Q$8:$Q$12)) &amp; "年度"</f>
        <v>2021年度</v>
      </c>
    </row>
    <row r="208" spans="1:13" x14ac:dyDescent="0.3">
      <c r="A208" s="2">
        <v>202009</v>
      </c>
      <c r="B208" s="19">
        <f>DATE(表格1[[#This Row],[年]],表格1[[#This Row],[月]],1)</f>
        <v>44075</v>
      </c>
      <c r="C208" s="2" t="str">
        <f>LEFT(表格1[[#This Row],[年月]],4)</f>
        <v>2020</v>
      </c>
      <c r="D208" s="2" t="str">
        <f>RIGHT(表格1[[#This Row],[年月]],2)</f>
        <v>09</v>
      </c>
      <c r="E208" s="5">
        <v>10007000</v>
      </c>
      <c r="F208" s="2" t="str">
        <f>VLOOKUP(TEXT(表格1[[#This Row],[地區]],"00000000"),縣市代碼,2,0)</f>
        <v>彰化縣</v>
      </c>
      <c r="G208" s="2" t="s">
        <v>7</v>
      </c>
      <c r="H208" s="13">
        <v>755663</v>
      </c>
      <c r="I208" s="14">
        <v>603063931</v>
      </c>
      <c r="J208" s="14">
        <f>表格1[[#This Row],[信用卡交易筆數]]/1000</f>
        <v>755.66300000000001</v>
      </c>
      <c r="K208" s="14">
        <f>表格1[[#This Row],[信用卡交易金額'[新臺幣']]]/1000</f>
        <v>603063.93099999998</v>
      </c>
      <c r="L208" s="14">
        <f>表格1[[#This Row],[信用卡交易金額'[新臺幣']]]/1000000</f>
        <v>603.06393100000003</v>
      </c>
      <c r="M208" s="14" t="str" cm="1">
        <f t="array" ref="M208">_xlfn.TEXTJOIN("", TRUE, _xlfn.XLOOKUP(TRUE, VALUE(表格1[[#This Row],[年月]]) &lt;= VALUE($R$8:$R$12), $Q$8:$Q$12)) &amp; "年度"</f>
        <v>2021年度</v>
      </c>
    </row>
    <row r="209" spans="1:13" x14ac:dyDescent="0.3">
      <c r="A209" s="2">
        <v>202009</v>
      </c>
      <c r="B209" s="19">
        <f>DATE(表格1[[#This Row],[年]],表格1[[#This Row],[月]],1)</f>
        <v>44075</v>
      </c>
      <c r="C209" s="2" t="str">
        <f>LEFT(表格1[[#This Row],[年月]],4)</f>
        <v>2020</v>
      </c>
      <c r="D209" s="2" t="str">
        <f>RIGHT(表格1[[#This Row],[年月]],2)</f>
        <v>09</v>
      </c>
      <c r="E209" s="5">
        <v>10007000</v>
      </c>
      <c r="F209" s="2" t="str">
        <f>VLOOKUP(TEXT(表格1[[#This Row],[地區]],"00000000"),縣市代碼,2,0)</f>
        <v>彰化縣</v>
      </c>
      <c r="G209" s="2" t="s">
        <v>8</v>
      </c>
      <c r="H209" s="13">
        <v>372432</v>
      </c>
      <c r="I209" s="14">
        <v>686917744</v>
      </c>
      <c r="J209" s="14">
        <f>表格1[[#This Row],[信用卡交易筆數]]/1000</f>
        <v>372.43200000000002</v>
      </c>
      <c r="K209" s="14">
        <f>表格1[[#This Row],[信用卡交易金額'[新臺幣']]]/1000</f>
        <v>686917.74399999995</v>
      </c>
      <c r="L209" s="14">
        <f>表格1[[#This Row],[信用卡交易金額'[新臺幣']]]/1000000</f>
        <v>686.91774399999997</v>
      </c>
      <c r="M209" s="14" t="str" cm="1">
        <f t="array" ref="M209">_xlfn.TEXTJOIN("", TRUE, _xlfn.XLOOKUP(TRUE, VALUE(表格1[[#This Row],[年月]]) &lt;= VALUE($R$8:$R$12), $Q$8:$Q$12)) &amp; "年度"</f>
        <v>2021年度</v>
      </c>
    </row>
    <row r="210" spans="1:13" x14ac:dyDescent="0.3">
      <c r="A210" s="2">
        <v>202009</v>
      </c>
      <c r="B210" s="19">
        <f>DATE(表格1[[#This Row],[年]],表格1[[#This Row],[月]],1)</f>
        <v>44075</v>
      </c>
      <c r="C210" s="2" t="str">
        <f>LEFT(表格1[[#This Row],[年月]],4)</f>
        <v>2020</v>
      </c>
      <c r="D210" s="2" t="str">
        <f>RIGHT(表格1[[#This Row],[年月]],2)</f>
        <v>09</v>
      </c>
      <c r="E210" s="5">
        <v>10007000</v>
      </c>
      <c r="F210" s="2" t="str">
        <f>VLOOKUP(TEXT(表格1[[#This Row],[地區]],"00000000"),縣市代碼,2,0)</f>
        <v>彰化縣</v>
      </c>
      <c r="G210" s="2" t="s">
        <v>9</v>
      </c>
      <c r="H210" s="13">
        <v>233570</v>
      </c>
      <c r="I210" s="14">
        <v>788391312</v>
      </c>
      <c r="J210" s="14">
        <f>表格1[[#This Row],[信用卡交易筆數]]/1000</f>
        <v>233.57</v>
      </c>
      <c r="K210" s="14">
        <f>表格1[[#This Row],[信用卡交易金額'[新臺幣']]]/1000</f>
        <v>788391.31200000003</v>
      </c>
      <c r="L210" s="14">
        <f>表格1[[#This Row],[信用卡交易金額'[新臺幣']]]/1000000</f>
        <v>788.39131199999997</v>
      </c>
      <c r="M210" s="14" t="str" cm="1">
        <f t="array" ref="M210">_xlfn.TEXTJOIN("", TRUE, _xlfn.XLOOKUP(TRUE, VALUE(表格1[[#This Row],[年月]]) &lt;= VALUE($R$8:$R$12), $Q$8:$Q$12)) &amp; "年度"</f>
        <v>2021年度</v>
      </c>
    </row>
    <row r="211" spans="1:13" x14ac:dyDescent="0.3">
      <c r="A211" s="2">
        <v>202009</v>
      </c>
      <c r="B211" s="19">
        <f>DATE(表格1[[#This Row],[年]],表格1[[#This Row],[月]],1)</f>
        <v>44075</v>
      </c>
      <c r="C211" s="2" t="str">
        <f>LEFT(表格1[[#This Row],[年月]],4)</f>
        <v>2020</v>
      </c>
      <c r="D211" s="2" t="str">
        <f>RIGHT(表格1[[#This Row],[年月]],2)</f>
        <v>09</v>
      </c>
      <c r="E211" s="5">
        <v>10007000</v>
      </c>
      <c r="F211" s="2" t="str">
        <f>VLOOKUP(TEXT(表格1[[#This Row],[地區]],"00000000"),縣市代碼,2,0)</f>
        <v>彰化縣</v>
      </c>
      <c r="G211" s="2" t="s">
        <v>10</v>
      </c>
      <c r="H211" s="13">
        <v>1115441</v>
      </c>
      <c r="I211" s="14">
        <v>2920295919</v>
      </c>
      <c r="J211" s="14">
        <f>表格1[[#This Row],[信用卡交易筆數]]/1000</f>
        <v>1115.441</v>
      </c>
      <c r="K211" s="14">
        <f>表格1[[#This Row],[信用卡交易金額'[新臺幣']]]/1000</f>
        <v>2920295.9190000002</v>
      </c>
      <c r="L211" s="14">
        <f>表格1[[#This Row],[信用卡交易金額'[新臺幣']]]/1000000</f>
        <v>2920.2959190000001</v>
      </c>
      <c r="M211" s="14" t="str" cm="1">
        <f t="array" ref="M211">_xlfn.TEXTJOIN("", TRUE, _xlfn.XLOOKUP(TRUE, VALUE(表格1[[#This Row],[年月]]) &lt;= VALUE($R$8:$R$12), $Q$8:$Q$12)) &amp; "年度"</f>
        <v>2021年度</v>
      </c>
    </row>
    <row r="212" spans="1:13" x14ac:dyDescent="0.3">
      <c r="A212" s="2">
        <v>202009</v>
      </c>
      <c r="B212" s="19">
        <f>DATE(表格1[[#This Row],[年]],表格1[[#This Row],[月]],1)</f>
        <v>44075</v>
      </c>
      <c r="C212" s="2" t="str">
        <f>LEFT(表格1[[#This Row],[年月]],4)</f>
        <v>2020</v>
      </c>
      <c r="D212" s="2" t="str">
        <f>RIGHT(表格1[[#This Row],[年月]],2)</f>
        <v>09</v>
      </c>
      <c r="E212" s="5">
        <v>10008000</v>
      </c>
      <c r="F212" s="2" t="str">
        <f>VLOOKUP(TEXT(表格1[[#This Row],[地區]],"00000000"),縣市代碼,2,0)</f>
        <v>南投縣</v>
      </c>
      <c r="G212" s="2" t="s">
        <v>4</v>
      </c>
      <c r="H212" s="13">
        <v>299508</v>
      </c>
      <c r="I212" s="14">
        <v>269195668</v>
      </c>
      <c r="J212" s="14">
        <f>表格1[[#This Row],[信用卡交易筆數]]/1000</f>
        <v>299.50799999999998</v>
      </c>
      <c r="K212" s="14">
        <f>表格1[[#This Row],[信用卡交易金額'[新臺幣']]]/1000</f>
        <v>269195.66800000001</v>
      </c>
      <c r="L212" s="14">
        <f>表格1[[#This Row],[信用卡交易金額'[新臺幣']]]/1000000</f>
        <v>269.19566800000001</v>
      </c>
      <c r="M212" s="14" t="str" cm="1">
        <f t="array" ref="M212">_xlfn.TEXTJOIN("", TRUE, _xlfn.XLOOKUP(TRUE, VALUE(表格1[[#This Row],[年月]]) &lt;= VALUE($R$8:$R$12), $Q$8:$Q$12)) &amp; "年度"</f>
        <v>2021年度</v>
      </c>
    </row>
    <row r="213" spans="1:13" x14ac:dyDescent="0.3">
      <c r="A213" s="2">
        <v>202009</v>
      </c>
      <c r="B213" s="19">
        <f>DATE(表格1[[#This Row],[年]],表格1[[#This Row],[月]],1)</f>
        <v>44075</v>
      </c>
      <c r="C213" s="2" t="str">
        <f>LEFT(表格1[[#This Row],[年月]],4)</f>
        <v>2020</v>
      </c>
      <c r="D213" s="2" t="str">
        <f>RIGHT(表格1[[#This Row],[年月]],2)</f>
        <v>09</v>
      </c>
      <c r="E213" s="5">
        <v>10008000</v>
      </c>
      <c r="F213" s="2" t="str">
        <f>VLOOKUP(TEXT(表格1[[#This Row],[地區]],"00000000"),縣市代碼,2,0)</f>
        <v>南投縣</v>
      </c>
      <c r="G213" s="2" t="s">
        <v>5</v>
      </c>
      <c r="H213" s="13">
        <v>28611</v>
      </c>
      <c r="I213" s="14">
        <v>71286690</v>
      </c>
      <c r="J213" s="14">
        <f>表格1[[#This Row],[信用卡交易筆數]]/1000</f>
        <v>28.611000000000001</v>
      </c>
      <c r="K213" s="14">
        <f>表格1[[#This Row],[信用卡交易金額'[新臺幣']]]/1000</f>
        <v>71286.69</v>
      </c>
      <c r="L213" s="14">
        <f>表格1[[#This Row],[信用卡交易金額'[新臺幣']]]/1000000</f>
        <v>71.286689999999993</v>
      </c>
      <c r="M213" s="14" t="str" cm="1">
        <f t="array" ref="M213">_xlfn.TEXTJOIN("", TRUE, _xlfn.XLOOKUP(TRUE, VALUE(表格1[[#This Row],[年月]]) &lt;= VALUE($R$8:$R$12), $Q$8:$Q$12)) &amp; "年度"</f>
        <v>2021年度</v>
      </c>
    </row>
    <row r="214" spans="1:13" x14ac:dyDescent="0.3">
      <c r="A214" s="2">
        <v>202009</v>
      </c>
      <c r="B214" s="19">
        <f>DATE(表格1[[#This Row],[年]],表格1[[#This Row],[月]],1)</f>
        <v>44075</v>
      </c>
      <c r="C214" s="2" t="str">
        <f>LEFT(表格1[[#This Row],[年月]],4)</f>
        <v>2020</v>
      </c>
      <c r="D214" s="2" t="str">
        <f>RIGHT(表格1[[#This Row],[年月]],2)</f>
        <v>09</v>
      </c>
      <c r="E214" s="5">
        <v>10008000</v>
      </c>
      <c r="F214" s="2" t="str">
        <f>VLOOKUP(TEXT(表格1[[#This Row],[地區]],"00000000"),縣市代碼,2,0)</f>
        <v>南投縣</v>
      </c>
      <c r="G214" s="2" t="s">
        <v>6</v>
      </c>
      <c r="H214" s="13">
        <v>37535</v>
      </c>
      <c r="I214" s="14">
        <v>123856085</v>
      </c>
      <c r="J214" s="14">
        <f>表格1[[#This Row],[信用卡交易筆數]]/1000</f>
        <v>37.534999999999997</v>
      </c>
      <c r="K214" s="14">
        <f>表格1[[#This Row],[信用卡交易金額'[新臺幣']]]/1000</f>
        <v>123856.08500000001</v>
      </c>
      <c r="L214" s="14">
        <f>表格1[[#This Row],[信用卡交易金額'[新臺幣']]]/1000000</f>
        <v>123.85608499999999</v>
      </c>
      <c r="M214" s="14" t="str" cm="1">
        <f t="array" ref="M214">_xlfn.TEXTJOIN("", TRUE, _xlfn.XLOOKUP(TRUE, VALUE(表格1[[#This Row],[年月]]) &lt;= VALUE($R$8:$R$12), $Q$8:$Q$12)) &amp; "年度"</f>
        <v>2021年度</v>
      </c>
    </row>
    <row r="215" spans="1:13" x14ac:dyDescent="0.3">
      <c r="A215" s="2">
        <v>202009</v>
      </c>
      <c r="B215" s="19">
        <f>DATE(表格1[[#This Row],[年]],表格1[[#This Row],[月]],1)</f>
        <v>44075</v>
      </c>
      <c r="C215" s="2" t="str">
        <f>LEFT(表格1[[#This Row],[年月]],4)</f>
        <v>2020</v>
      </c>
      <c r="D215" s="2" t="str">
        <f>RIGHT(表格1[[#This Row],[年月]],2)</f>
        <v>09</v>
      </c>
      <c r="E215" s="5">
        <v>10008000</v>
      </c>
      <c r="F215" s="2" t="str">
        <f>VLOOKUP(TEXT(表格1[[#This Row],[地區]],"00000000"),縣市代碼,2,0)</f>
        <v>南投縣</v>
      </c>
      <c r="G215" s="2" t="s">
        <v>7</v>
      </c>
      <c r="H215" s="13">
        <v>254419</v>
      </c>
      <c r="I215" s="14">
        <v>195968431</v>
      </c>
      <c r="J215" s="14">
        <f>表格1[[#This Row],[信用卡交易筆數]]/1000</f>
        <v>254.41900000000001</v>
      </c>
      <c r="K215" s="14">
        <f>表格1[[#This Row],[信用卡交易金額'[新臺幣']]]/1000</f>
        <v>195968.43100000001</v>
      </c>
      <c r="L215" s="14">
        <f>表格1[[#This Row],[信用卡交易金額'[新臺幣']]]/1000000</f>
        <v>195.96843100000001</v>
      </c>
      <c r="M215" s="14" t="str" cm="1">
        <f t="array" ref="M215">_xlfn.TEXTJOIN("", TRUE, _xlfn.XLOOKUP(TRUE, VALUE(表格1[[#This Row],[年月]]) &lt;= VALUE($R$8:$R$12), $Q$8:$Q$12)) &amp; "年度"</f>
        <v>2021年度</v>
      </c>
    </row>
    <row r="216" spans="1:13" x14ac:dyDescent="0.3">
      <c r="A216" s="2">
        <v>202009</v>
      </c>
      <c r="B216" s="19">
        <f>DATE(表格1[[#This Row],[年]],表格1[[#This Row],[月]],1)</f>
        <v>44075</v>
      </c>
      <c r="C216" s="2" t="str">
        <f>LEFT(表格1[[#This Row],[年月]],4)</f>
        <v>2020</v>
      </c>
      <c r="D216" s="2" t="str">
        <f>RIGHT(表格1[[#This Row],[年月]],2)</f>
        <v>09</v>
      </c>
      <c r="E216" s="5">
        <v>10008000</v>
      </c>
      <c r="F216" s="2" t="str">
        <f>VLOOKUP(TEXT(表格1[[#This Row],[地區]],"00000000"),縣市代碼,2,0)</f>
        <v>南投縣</v>
      </c>
      <c r="G216" s="2" t="s">
        <v>8</v>
      </c>
      <c r="H216" s="13">
        <v>130153</v>
      </c>
      <c r="I216" s="14">
        <v>220975923</v>
      </c>
      <c r="J216" s="14">
        <f>表格1[[#This Row],[信用卡交易筆數]]/1000</f>
        <v>130.15299999999999</v>
      </c>
      <c r="K216" s="14">
        <f>表格1[[#This Row],[信用卡交易金額'[新臺幣']]]/1000</f>
        <v>220975.92300000001</v>
      </c>
      <c r="L216" s="14">
        <f>表格1[[#This Row],[信用卡交易金額'[新臺幣']]]/1000000</f>
        <v>220.97592299999999</v>
      </c>
      <c r="M216" s="14" t="str" cm="1">
        <f t="array" ref="M216">_xlfn.TEXTJOIN("", TRUE, _xlfn.XLOOKUP(TRUE, VALUE(表格1[[#This Row],[年月]]) &lt;= VALUE($R$8:$R$12), $Q$8:$Q$12)) &amp; "年度"</f>
        <v>2021年度</v>
      </c>
    </row>
    <row r="217" spans="1:13" x14ac:dyDescent="0.3">
      <c r="A217" s="2">
        <v>202009</v>
      </c>
      <c r="B217" s="19">
        <f>DATE(表格1[[#This Row],[年]],表格1[[#This Row],[月]],1)</f>
        <v>44075</v>
      </c>
      <c r="C217" s="2" t="str">
        <f>LEFT(表格1[[#This Row],[年月]],4)</f>
        <v>2020</v>
      </c>
      <c r="D217" s="2" t="str">
        <f>RIGHT(表格1[[#This Row],[年月]],2)</f>
        <v>09</v>
      </c>
      <c r="E217" s="5">
        <v>10008000</v>
      </c>
      <c r="F217" s="2" t="str">
        <f>VLOOKUP(TEXT(表格1[[#This Row],[地區]],"00000000"),縣市代碼,2,0)</f>
        <v>南投縣</v>
      </c>
      <c r="G217" s="2" t="s">
        <v>9</v>
      </c>
      <c r="H217" s="13">
        <v>80857</v>
      </c>
      <c r="I217" s="14">
        <v>243707977</v>
      </c>
      <c r="J217" s="14">
        <f>表格1[[#This Row],[信用卡交易筆數]]/1000</f>
        <v>80.856999999999999</v>
      </c>
      <c r="K217" s="14">
        <f>表格1[[#This Row],[信用卡交易金額'[新臺幣']]]/1000</f>
        <v>243707.97700000001</v>
      </c>
      <c r="L217" s="14">
        <f>表格1[[#This Row],[信用卡交易金額'[新臺幣']]]/1000000</f>
        <v>243.707977</v>
      </c>
      <c r="M217" s="14" t="str" cm="1">
        <f t="array" ref="M217">_xlfn.TEXTJOIN("", TRUE, _xlfn.XLOOKUP(TRUE, VALUE(表格1[[#This Row],[年月]]) &lt;= VALUE($R$8:$R$12), $Q$8:$Q$12)) &amp; "年度"</f>
        <v>2021年度</v>
      </c>
    </row>
    <row r="218" spans="1:13" x14ac:dyDescent="0.3">
      <c r="A218" s="2">
        <v>202009</v>
      </c>
      <c r="B218" s="19">
        <f>DATE(表格1[[#This Row],[年]],表格1[[#This Row],[月]],1)</f>
        <v>44075</v>
      </c>
      <c r="C218" s="2" t="str">
        <f>LEFT(表格1[[#This Row],[年月]],4)</f>
        <v>2020</v>
      </c>
      <c r="D218" s="2" t="str">
        <f>RIGHT(表格1[[#This Row],[年月]],2)</f>
        <v>09</v>
      </c>
      <c r="E218" s="5">
        <v>10008000</v>
      </c>
      <c r="F218" s="2" t="str">
        <f>VLOOKUP(TEXT(表格1[[#This Row],[地區]],"00000000"),縣市代碼,2,0)</f>
        <v>南投縣</v>
      </c>
      <c r="G218" s="2" t="s">
        <v>10</v>
      </c>
      <c r="H218" s="13">
        <v>381401</v>
      </c>
      <c r="I218" s="14">
        <v>930336114</v>
      </c>
      <c r="J218" s="14">
        <f>表格1[[#This Row],[信用卡交易筆數]]/1000</f>
        <v>381.40100000000001</v>
      </c>
      <c r="K218" s="14">
        <f>表格1[[#This Row],[信用卡交易金額'[新臺幣']]]/1000</f>
        <v>930336.11399999994</v>
      </c>
      <c r="L218" s="14">
        <f>表格1[[#This Row],[信用卡交易金額'[新臺幣']]]/1000000</f>
        <v>930.33611399999995</v>
      </c>
      <c r="M218" s="14" t="str" cm="1">
        <f t="array" ref="M218">_xlfn.TEXTJOIN("", TRUE, _xlfn.XLOOKUP(TRUE, VALUE(表格1[[#This Row],[年月]]) &lt;= VALUE($R$8:$R$12), $Q$8:$Q$12)) &amp; "年度"</f>
        <v>2021年度</v>
      </c>
    </row>
    <row r="219" spans="1:13" x14ac:dyDescent="0.3">
      <c r="A219" s="2">
        <v>202009</v>
      </c>
      <c r="B219" s="19">
        <f>DATE(表格1[[#This Row],[年]],表格1[[#This Row],[月]],1)</f>
        <v>44075</v>
      </c>
      <c r="C219" s="2" t="str">
        <f>LEFT(表格1[[#This Row],[年月]],4)</f>
        <v>2020</v>
      </c>
      <c r="D219" s="2" t="str">
        <f>RIGHT(表格1[[#This Row],[年月]],2)</f>
        <v>09</v>
      </c>
      <c r="E219" s="5">
        <v>10009000</v>
      </c>
      <c r="F219" s="2" t="str">
        <f>VLOOKUP(TEXT(表格1[[#This Row],[地區]],"00000000"),縣市代碼,2,0)</f>
        <v>雲林縣</v>
      </c>
      <c r="G219" s="2" t="s">
        <v>4</v>
      </c>
      <c r="H219" s="13">
        <v>356811</v>
      </c>
      <c r="I219" s="14">
        <v>335218505</v>
      </c>
      <c r="J219" s="14">
        <f>表格1[[#This Row],[信用卡交易筆數]]/1000</f>
        <v>356.81099999999998</v>
      </c>
      <c r="K219" s="14">
        <f>表格1[[#This Row],[信用卡交易金額'[新臺幣']]]/1000</f>
        <v>335218.505</v>
      </c>
      <c r="L219" s="14">
        <f>表格1[[#This Row],[信用卡交易金額'[新臺幣']]]/1000000</f>
        <v>335.21850499999999</v>
      </c>
      <c r="M219" s="14" t="str" cm="1">
        <f t="array" ref="M219">_xlfn.TEXTJOIN("", TRUE, _xlfn.XLOOKUP(TRUE, VALUE(表格1[[#This Row],[年月]]) &lt;= VALUE($R$8:$R$12), $Q$8:$Q$12)) &amp; "年度"</f>
        <v>2021年度</v>
      </c>
    </row>
    <row r="220" spans="1:13" x14ac:dyDescent="0.3">
      <c r="A220" s="2">
        <v>202009</v>
      </c>
      <c r="B220" s="19">
        <f>DATE(表格1[[#This Row],[年]],表格1[[#This Row],[月]],1)</f>
        <v>44075</v>
      </c>
      <c r="C220" s="2" t="str">
        <f>LEFT(表格1[[#This Row],[年月]],4)</f>
        <v>2020</v>
      </c>
      <c r="D220" s="2" t="str">
        <f>RIGHT(表格1[[#This Row],[年月]],2)</f>
        <v>09</v>
      </c>
      <c r="E220" s="5">
        <v>10009000</v>
      </c>
      <c r="F220" s="2" t="str">
        <f>VLOOKUP(TEXT(表格1[[#This Row],[地區]],"00000000"),縣市代碼,2,0)</f>
        <v>雲林縣</v>
      </c>
      <c r="G220" s="2" t="s">
        <v>5</v>
      </c>
      <c r="H220" s="13">
        <v>36647</v>
      </c>
      <c r="I220" s="14">
        <v>87748511</v>
      </c>
      <c r="J220" s="14">
        <f>表格1[[#This Row],[信用卡交易筆數]]/1000</f>
        <v>36.646999999999998</v>
      </c>
      <c r="K220" s="14">
        <f>表格1[[#This Row],[信用卡交易金額'[新臺幣']]]/1000</f>
        <v>87748.510999999999</v>
      </c>
      <c r="L220" s="14">
        <f>表格1[[#This Row],[信用卡交易金額'[新臺幣']]]/1000000</f>
        <v>87.748510999999993</v>
      </c>
      <c r="M220" s="14" t="str" cm="1">
        <f t="array" ref="M220">_xlfn.TEXTJOIN("", TRUE, _xlfn.XLOOKUP(TRUE, VALUE(表格1[[#This Row],[年月]]) &lt;= VALUE($R$8:$R$12), $Q$8:$Q$12)) &amp; "年度"</f>
        <v>2021年度</v>
      </c>
    </row>
    <row r="221" spans="1:13" x14ac:dyDescent="0.3">
      <c r="A221" s="2">
        <v>202009</v>
      </c>
      <c r="B221" s="19">
        <f>DATE(表格1[[#This Row],[年]],表格1[[#This Row],[月]],1)</f>
        <v>44075</v>
      </c>
      <c r="C221" s="2" t="str">
        <f>LEFT(表格1[[#This Row],[年月]],4)</f>
        <v>2020</v>
      </c>
      <c r="D221" s="2" t="str">
        <f>RIGHT(表格1[[#This Row],[年月]],2)</f>
        <v>09</v>
      </c>
      <c r="E221" s="5">
        <v>10009000</v>
      </c>
      <c r="F221" s="2" t="str">
        <f>VLOOKUP(TEXT(表格1[[#This Row],[地區]],"00000000"),縣市代碼,2,0)</f>
        <v>雲林縣</v>
      </c>
      <c r="G221" s="2" t="s">
        <v>6</v>
      </c>
      <c r="H221" s="13">
        <v>45131</v>
      </c>
      <c r="I221" s="14">
        <v>153346276</v>
      </c>
      <c r="J221" s="14">
        <f>表格1[[#This Row],[信用卡交易筆數]]/1000</f>
        <v>45.131</v>
      </c>
      <c r="K221" s="14">
        <f>表格1[[#This Row],[信用卡交易金額'[新臺幣']]]/1000</f>
        <v>153346.27600000001</v>
      </c>
      <c r="L221" s="14">
        <f>表格1[[#This Row],[信用卡交易金額'[新臺幣']]]/1000000</f>
        <v>153.34627599999999</v>
      </c>
      <c r="M221" s="14" t="str" cm="1">
        <f t="array" ref="M221">_xlfn.TEXTJOIN("", TRUE, _xlfn.XLOOKUP(TRUE, VALUE(表格1[[#This Row],[年月]]) &lt;= VALUE($R$8:$R$12), $Q$8:$Q$12)) &amp; "年度"</f>
        <v>2021年度</v>
      </c>
    </row>
    <row r="222" spans="1:13" x14ac:dyDescent="0.3">
      <c r="A222" s="2">
        <v>202009</v>
      </c>
      <c r="B222" s="19">
        <f>DATE(表格1[[#This Row],[年]],表格1[[#This Row],[月]],1)</f>
        <v>44075</v>
      </c>
      <c r="C222" s="2" t="str">
        <f>LEFT(表格1[[#This Row],[年月]],4)</f>
        <v>2020</v>
      </c>
      <c r="D222" s="2" t="str">
        <f>RIGHT(表格1[[#This Row],[年月]],2)</f>
        <v>09</v>
      </c>
      <c r="E222" s="5">
        <v>10009000</v>
      </c>
      <c r="F222" s="2" t="str">
        <f>VLOOKUP(TEXT(表格1[[#This Row],[地區]],"00000000"),縣市代碼,2,0)</f>
        <v>雲林縣</v>
      </c>
      <c r="G222" s="2" t="s">
        <v>7</v>
      </c>
      <c r="H222" s="13">
        <v>353773</v>
      </c>
      <c r="I222" s="14">
        <v>269233326</v>
      </c>
      <c r="J222" s="14">
        <f>表格1[[#This Row],[信用卡交易筆數]]/1000</f>
        <v>353.77300000000002</v>
      </c>
      <c r="K222" s="14">
        <f>表格1[[#This Row],[信用卡交易金額'[新臺幣']]]/1000</f>
        <v>269233.326</v>
      </c>
      <c r="L222" s="14">
        <f>表格1[[#This Row],[信用卡交易金額'[新臺幣']]]/1000000</f>
        <v>269.23332599999998</v>
      </c>
      <c r="M222" s="14" t="str" cm="1">
        <f t="array" ref="M222">_xlfn.TEXTJOIN("", TRUE, _xlfn.XLOOKUP(TRUE, VALUE(表格1[[#This Row],[年月]]) &lt;= VALUE($R$8:$R$12), $Q$8:$Q$12)) &amp; "年度"</f>
        <v>2021年度</v>
      </c>
    </row>
    <row r="223" spans="1:13" x14ac:dyDescent="0.3">
      <c r="A223" s="2">
        <v>202009</v>
      </c>
      <c r="B223" s="19">
        <f>DATE(表格1[[#This Row],[年]],表格1[[#This Row],[月]],1)</f>
        <v>44075</v>
      </c>
      <c r="C223" s="2" t="str">
        <f>LEFT(表格1[[#This Row],[年月]],4)</f>
        <v>2020</v>
      </c>
      <c r="D223" s="2" t="str">
        <f>RIGHT(表格1[[#This Row],[年月]],2)</f>
        <v>09</v>
      </c>
      <c r="E223" s="5">
        <v>10009000</v>
      </c>
      <c r="F223" s="2" t="str">
        <f>VLOOKUP(TEXT(表格1[[#This Row],[地區]],"00000000"),縣市代碼,2,0)</f>
        <v>雲林縣</v>
      </c>
      <c r="G223" s="2" t="s">
        <v>8</v>
      </c>
      <c r="H223" s="13">
        <v>156235</v>
      </c>
      <c r="I223" s="14">
        <v>256285750</v>
      </c>
      <c r="J223" s="14">
        <f>表格1[[#This Row],[信用卡交易筆數]]/1000</f>
        <v>156.23500000000001</v>
      </c>
      <c r="K223" s="14">
        <f>表格1[[#This Row],[信用卡交易金額'[新臺幣']]]/1000</f>
        <v>256285.75</v>
      </c>
      <c r="L223" s="14">
        <f>表格1[[#This Row],[信用卡交易金額'[新臺幣']]]/1000000</f>
        <v>256.28575000000001</v>
      </c>
      <c r="M223" s="14" t="str" cm="1">
        <f t="array" ref="M223">_xlfn.TEXTJOIN("", TRUE, _xlfn.XLOOKUP(TRUE, VALUE(表格1[[#This Row],[年月]]) &lt;= VALUE($R$8:$R$12), $Q$8:$Q$12)) &amp; "年度"</f>
        <v>2021年度</v>
      </c>
    </row>
    <row r="224" spans="1:13" x14ac:dyDescent="0.3">
      <c r="A224" s="2">
        <v>202009</v>
      </c>
      <c r="B224" s="19">
        <f>DATE(表格1[[#This Row],[年]],表格1[[#This Row],[月]],1)</f>
        <v>44075</v>
      </c>
      <c r="C224" s="2" t="str">
        <f>LEFT(表格1[[#This Row],[年月]],4)</f>
        <v>2020</v>
      </c>
      <c r="D224" s="2" t="str">
        <f>RIGHT(表格1[[#This Row],[年月]],2)</f>
        <v>09</v>
      </c>
      <c r="E224" s="5">
        <v>10009000</v>
      </c>
      <c r="F224" s="2" t="str">
        <f>VLOOKUP(TEXT(表格1[[#This Row],[地區]],"00000000"),縣市代碼,2,0)</f>
        <v>雲林縣</v>
      </c>
      <c r="G224" s="2" t="s">
        <v>9</v>
      </c>
      <c r="H224" s="13">
        <v>87652</v>
      </c>
      <c r="I224" s="14">
        <v>263043446</v>
      </c>
      <c r="J224" s="14">
        <f>表格1[[#This Row],[信用卡交易筆數]]/1000</f>
        <v>87.652000000000001</v>
      </c>
      <c r="K224" s="14">
        <f>表格1[[#This Row],[信用卡交易金額'[新臺幣']]]/1000</f>
        <v>263043.446</v>
      </c>
      <c r="L224" s="14">
        <f>表格1[[#This Row],[信用卡交易金額'[新臺幣']]]/1000000</f>
        <v>263.04344600000002</v>
      </c>
      <c r="M224" s="14" t="str" cm="1">
        <f t="array" ref="M224">_xlfn.TEXTJOIN("", TRUE, _xlfn.XLOOKUP(TRUE, VALUE(表格1[[#This Row],[年月]]) &lt;= VALUE($R$8:$R$12), $Q$8:$Q$12)) &amp; "年度"</f>
        <v>2021年度</v>
      </c>
    </row>
    <row r="225" spans="1:13" x14ac:dyDescent="0.3">
      <c r="A225" s="2">
        <v>202009</v>
      </c>
      <c r="B225" s="19">
        <f>DATE(表格1[[#This Row],[年]],表格1[[#This Row],[月]],1)</f>
        <v>44075</v>
      </c>
      <c r="C225" s="2" t="str">
        <f>LEFT(表格1[[#This Row],[年月]],4)</f>
        <v>2020</v>
      </c>
      <c r="D225" s="2" t="str">
        <f>RIGHT(表格1[[#This Row],[年月]],2)</f>
        <v>09</v>
      </c>
      <c r="E225" s="5">
        <v>10009000</v>
      </c>
      <c r="F225" s="2" t="str">
        <f>VLOOKUP(TEXT(表格1[[#This Row],[地區]],"00000000"),縣市代碼,2,0)</f>
        <v>雲林縣</v>
      </c>
      <c r="G225" s="2" t="s">
        <v>10</v>
      </c>
      <c r="H225" s="13">
        <v>446628</v>
      </c>
      <c r="I225" s="14">
        <v>1134685893</v>
      </c>
      <c r="J225" s="14">
        <f>表格1[[#This Row],[信用卡交易筆數]]/1000</f>
        <v>446.62799999999999</v>
      </c>
      <c r="K225" s="14">
        <f>表格1[[#This Row],[信用卡交易金額'[新臺幣']]]/1000</f>
        <v>1134685.8929999999</v>
      </c>
      <c r="L225" s="14">
        <f>表格1[[#This Row],[信用卡交易金額'[新臺幣']]]/1000000</f>
        <v>1134.6858930000001</v>
      </c>
      <c r="M225" s="14" t="str" cm="1">
        <f t="array" ref="M225">_xlfn.TEXTJOIN("", TRUE, _xlfn.XLOOKUP(TRUE, VALUE(表格1[[#This Row],[年月]]) &lt;= VALUE($R$8:$R$12), $Q$8:$Q$12)) &amp; "年度"</f>
        <v>2021年度</v>
      </c>
    </row>
    <row r="226" spans="1:13" x14ac:dyDescent="0.3">
      <c r="A226" s="2">
        <v>202009</v>
      </c>
      <c r="B226" s="19">
        <f>DATE(表格1[[#This Row],[年]],表格1[[#This Row],[月]],1)</f>
        <v>44075</v>
      </c>
      <c r="C226" s="2" t="str">
        <f>LEFT(表格1[[#This Row],[年月]],4)</f>
        <v>2020</v>
      </c>
      <c r="D226" s="2" t="str">
        <f>RIGHT(表格1[[#This Row],[年月]],2)</f>
        <v>09</v>
      </c>
      <c r="E226" s="5">
        <v>10010000</v>
      </c>
      <c r="F226" s="2" t="str">
        <f>VLOOKUP(TEXT(表格1[[#This Row],[地區]],"00000000"),縣市代碼,2,0)</f>
        <v>嘉義縣</v>
      </c>
      <c r="G226" s="2" t="s">
        <v>4</v>
      </c>
      <c r="H226" s="13">
        <v>269476</v>
      </c>
      <c r="I226" s="14">
        <v>253895934</v>
      </c>
      <c r="J226" s="14">
        <f>表格1[[#This Row],[信用卡交易筆數]]/1000</f>
        <v>269.476</v>
      </c>
      <c r="K226" s="14">
        <f>表格1[[#This Row],[信用卡交易金額'[新臺幣']]]/1000</f>
        <v>253895.93400000001</v>
      </c>
      <c r="L226" s="14">
        <f>表格1[[#This Row],[信用卡交易金額'[新臺幣']]]/1000000</f>
        <v>253.89593400000001</v>
      </c>
      <c r="M226" s="14" t="str" cm="1">
        <f t="array" ref="M226">_xlfn.TEXTJOIN("", TRUE, _xlfn.XLOOKUP(TRUE, VALUE(表格1[[#This Row],[年月]]) &lt;= VALUE($R$8:$R$12), $Q$8:$Q$12)) &amp; "年度"</f>
        <v>2021年度</v>
      </c>
    </row>
    <row r="227" spans="1:13" x14ac:dyDescent="0.3">
      <c r="A227" s="2">
        <v>202009</v>
      </c>
      <c r="B227" s="19">
        <f>DATE(表格1[[#This Row],[年]],表格1[[#This Row],[月]],1)</f>
        <v>44075</v>
      </c>
      <c r="C227" s="2" t="str">
        <f>LEFT(表格1[[#This Row],[年月]],4)</f>
        <v>2020</v>
      </c>
      <c r="D227" s="2" t="str">
        <f>RIGHT(表格1[[#This Row],[年月]],2)</f>
        <v>09</v>
      </c>
      <c r="E227" s="5">
        <v>10010000</v>
      </c>
      <c r="F227" s="2" t="str">
        <f>VLOOKUP(TEXT(表格1[[#This Row],[地區]],"00000000"),縣市代碼,2,0)</f>
        <v>嘉義縣</v>
      </c>
      <c r="G227" s="2" t="s">
        <v>5</v>
      </c>
      <c r="H227" s="13">
        <v>23797</v>
      </c>
      <c r="I227" s="14">
        <v>56256728</v>
      </c>
      <c r="J227" s="14">
        <f>表格1[[#This Row],[信用卡交易筆數]]/1000</f>
        <v>23.797000000000001</v>
      </c>
      <c r="K227" s="14">
        <f>表格1[[#This Row],[信用卡交易金額'[新臺幣']]]/1000</f>
        <v>56256.728000000003</v>
      </c>
      <c r="L227" s="14">
        <f>表格1[[#This Row],[信用卡交易金額'[新臺幣']]]/1000000</f>
        <v>56.256728000000003</v>
      </c>
      <c r="M227" s="14" t="str" cm="1">
        <f t="array" ref="M227">_xlfn.TEXTJOIN("", TRUE, _xlfn.XLOOKUP(TRUE, VALUE(表格1[[#This Row],[年月]]) &lt;= VALUE($R$8:$R$12), $Q$8:$Q$12)) &amp; "年度"</f>
        <v>2021年度</v>
      </c>
    </row>
    <row r="228" spans="1:13" x14ac:dyDescent="0.3">
      <c r="A228" s="2">
        <v>202009</v>
      </c>
      <c r="B228" s="19">
        <f>DATE(表格1[[#This Row],[年]],表格1[[#This Row],[月]],1)</f>
        <v>44075</v>
      </c>
      <c r="C228" s="2" t="str">
        <f>LEFT(表格1[[#This Row],[年月]],4)</f>
        <v>2020</v>
      </c>
      <c r="D228" s="2" t="str">
        <f>RIGHT(表格1[[#This Row],[年月]],2)</f>
        <v>09</v>
      </c>
      <c r="E228" s="5">
        <v>10010000</v>
      </c>
      <c r="F228" s="2" t="str">
        <f>VLOOKUP(TEXT(表格1[[#This Row],[地區]],"00000000"),縣市代碼,2,0)</f>
        <v>嘉義縣</v>
      </c>
      <c r="G228" s="2" t="s">
        <v>6</v>
      </c>
      <c r="H228" s="13">
        <v>31403</v>
      </c>
      <c r="I228" s="14">
        <v>100335669</v>
      </c>
      <c r="J228" s="14">
        <f>表格1[[#This Row],[信用卡交易筆數]]/1000</f>
        <v>31.402999999999999</v>
      </c>
      <c r="K228" s="14">
        <f>表格1[[#This Row],[信用卡交易金額'[新臺幣']]]/1000</f>
        <v>100335.66899999999</v>
      </c>
      <c r="L228" s="14">
        <f>表格1[[#This Row],[信用卡交易金額'[新臺幣']]]/1000000</f>
        <v>100.335669</v>
      </c>
      <c r="M228" s="14" t="str" cm="1">
        <f t="array" ref="M228">_xlfn.TEXTJOIN("", TRUE, _xlfn.XLOOKUP(TRUE, VALUE(表格1[[#This Row],[年月]]) &lt;= VALUE($R$8:$R$12), $Q$8:$Q$12)) &amp; "年度"</f>
        <v>2021年度</v>
      </c>
    </row>
    <row r="229" spans="1:13" x14ac:dyDescent="0.3">
      <c r="A229" s="2">
        <v>202009</v>
      </c>
      <c r="B229" s="19">
        <f>DATE(表格1[[#This Row],[年]],表格1[[#This Row],[月]],1)</f>
        <v>44075</v>
      </c>
      <c r="C229" s="2" t="str">
        <f>LEFT(表格1[[#This Row],[年月]],4)</f>
        <v>2020</v>
      </c>
      <c r="D229" s="2" t="str">
        <f>RIGHT(表格1[[#This Row],[年月]],2)</f>
        <v>09</v>
      </c>
      <c r="E229" s="5">
        <v>10010000</v>
      </c>
      <c r="F229" s="2" t="str">
        <f>VLOOKUP(TEXT(表格1[[#This Row],[地區]],"00000000"),縣市代碼,2,0)</f>
        <v>嘉義縣</v>
      </c>
      <c r="G229" s="2" t="s">
        <v>7</v>
      </c>
      <c r="H229" s="13">
        <v>259714</v>
      </c>
      <c r="I229" s="14">
        <v>195659832</v>
      </c>
      <c r="J229" s="14">
        <f>表格1[[#This Row],[信用卡交易筆數]]/1000</f>
        <v>259.714</v>
      </c>
      <c r="K229" s="14">
        <f>表格1[[#This Row],[信用卡交易金額'[新臺幣']]]/1000</f>
        <v>195659.83199999999</v>
      </c>
      <c r="L229" s="14">
        <f>表格1[[#This Row],[信用卡交易金額'[新臺幣']]]/1000000</f>
        <v>195.65983199999999</v>
      </c>
      <c r="M229" s="14" t="str" cm="1">
        <f t="array" ref="M229">_xlfn.TEXTJOIN("", TRUE, _xlfn.XLOOKUP(TRUE, VALUE(表格1[[#This Row],[年月]]) &lt;= VALUE($R$8:$R$12), $Q$8:$Q$12)) &amp; "年度"</f>
        <v>2021年度</v>
      </c>
    </row>
    <row r="230" spans="1:13" x14ac:dyDescent="0.3">
      <c r="A230" s="2">
        <v>202009</v>
      </c>
      <c r="B230" s="19">
        <f>DATE(表格1[[#This Row],[年]],表格1[[#This Row],[月]],1)</f>
        <v>44075</v>
      </c>
      <c r="C230" s="2" t="str">
        <f>LEFT(表格1[[#This Row],[年月]],4)</f>
        <v>2020</v>
      </c>
      <c r="D230" s="2" t="str">
        <f>RIGHT(表格1[[#This Row],[年月]],2)</f>
        <v>09</v>
      </c>
      <c r="E230" s="5">
        <v>10010000</v>
      </c>
      <c r="F230" s="2" t="str">
        <f>VLOOKUP(TEXT(表格1[[#This Row],[地區]],"00000000"),縣市代碼,2,0)</f>
        <v>嘉義縣</v>
      </c>
      <c r="G230" s="2" t="s">
        <v>8</v>
      </c>
      <c r="H230" s="13">
        <v>114353</v>
      </c>
      <c r="I230" s="14">
        <v>176710344</v>
      </c>
      <c r="J230" s="14">
        <f>表格1[[#This Row],[信用卡交易筆數]]/1000</f>
        <v>114.35299999999999</v>
      </c>
      <c r="K230" s="14">
        <f>表格1[[#This Row],[信用卡交易金額'[新臺幣']]]/1000</f>
        <v>176710.34400000001</v>
      </c>
      <c r="L230" s="14">
        <f>表格1[[#This Row],[信用卡交易金額'[新臺幣']]]/1000000</f>
        <v>176.71034399999999</v>
      </c>
      <c r="M230" s="14" t="str" cm="1">
        <f t="array" ref="M230">_xlfn.TEXTJOIN("", TRUE, _xlfn.XLOOKUP(TRUE, VALUE(表格1[[#This Row],[年月]]) &lt;= VALUE($R$8:$R$12), $Q$8:$Q$12)) &amp; "年度"</f>
        <v>2021年度</v>
      </c>
    </row>
    <row r="231" spans="1:13" x14ac:dyDescent="0.3">
      <c r="A231" s="2">
        <v>202009</v>
      </c>
      <c r="B231" s="19">
        <f>DATE(表格1[[#This Row],[年]],表格1[[#This Row],[月]],1)</f>
        <v>44075</v>
      </c>
      <c r="C231" s="2" t="str">
        <f>LEFT(表格1[[#This Row],[年月]],4)</f>
        <v>2020</v>
      </c>
      <c r="D231" s="2" t="str">
        <f>RIGHT(表格1[[#This Row],[年月]],2)</f>
        <v>09</v>
      </c>
      <c r="E231" s="5">
        <v>10010000</v>
      </c>
      <c r="F231" s="2" t="str">
        <f>VLOOKUP(TEXT(表格1[[#This Row],[地區]],"00000000"),縣市代碼,2,0)</f>
        <v>嘉義縣</v>
      </c>
      <c r="G231" s="2" t="s">
        <v>9</v>
      </c>
      <c r="H231" s="13">
        <v>65307</v>
      </c>
      <c r="I231" s="14">
        <v>186256988</v>
      </c>
      <c r="J231" s="14">
        <f>表格1[[#This Row],[信用卡交易筆數]]/1000</f>
        <v>65.307000000000002</v>
      </c>
      <c r="K231" s="14">
        <f>表格1[[#This Row],[信用卡交易金額'[新臺幣']]]/1000</f>
        <v>186256.98800000001</v>
      </c>
      <c r="L231" s="14">
        <f>表格1[[#This Row],[信用卡交易金額'[新臺幣']]]/1000000</f>
        <v>186.25698800000001</v>
      </c>
      <c r="M231" s="14" t="str" cm="1">
        <f t="array" ref="M231">_xlfn.TEXTJOIN("", TRUE, _xlfn.XLOOKUP(TRUE, VALUE(表格1[[#This Row],[年月]]) &lt;= VALUE($R$8:$R$12), $Q$8:$Q$12)) &amp; "年度"</f>
        <v>2021年度</v>
      </c>
    </row>
    <row r="232" spans="1:13" x14ac:dyDescent="0.3">
      <c r="A232" s="2">
        <v>202009</v>
      </c>
      <c r="B232" s="19">
        <f>DATE(表格1[[#This Row],[年]],表格1[[#This Row],[月]],1)</f>
        <v>44075</v>
      </c>
      <c r="C232" s="2" t="str">
        <f>LEFT(表格1[[#This Row],[年月]],4)</f>
        <v>2020</v>
      </c>
      <c r="D232" s="2" t="str">
        <f>RIGHT(表格1[[#This Row],[年月]],2)</f>
        <v>09</v>
      </c>
      <c r="E232" s="5">
        <v>10010000</v>
      </c>
      <c r="F232" s="2" t="str">
        <f>VLOOKUP(TEXT(表格1[[#This Row],[地區]],"00000000"),縣市代碼,2,0)</f>
        <v>嘉義縣</v>
      </c>
      <c r="G232" s="2" t="s">
        <v>10</v>
      </c>
      <c r="H232" s="13">
        <v>326180</v>
      </c>
      <c r="I232" s="14">
        <v>818916181</v>
      </c>
      <c r="J232" s="14">
        <f>表格1[[#This Row],[信用卡交易筆數]]/1000</f>
        <v>326.18</v>
      </c>
      <c r="K232" s="14">
        <f>表格1[[#This Row],[信用卡交易金額'[新臺幣']]]/1000</f>
        <v>818916.18099999998</v>
      </c>
      <c r="L232" s="14">
        <f>表格1[[#This Row],[信用卡交易金額'[新臺幣']]]/1000000</f>
        <v>818.91618100000005</v>
      </c>
      <c r="M232" s="14" t="str" cm="1">
        <f t="array" ref="M232">_xlfn.TEXTJOIN("", TRUE, _xlfn.XLOOKUP(TRUE, VALUE(表格1[[#This Row],[年月]]) &lt;= VALUE($R$8:$R$12), $Q$8:$Q$12)) &amp; "年度"</f>
        <v>2021年度</v>
      </c>
    </row>
    <row r="233" spans="1:13" x14ac:dyDescent="0.3">
      <c r="A233" s="2">
        <v>202009</v>
      </c>
      <c r="B233" s="19">
        <f>DATE(表格1[[#This Row],[年]],表格1[[#This Row],[月]],1)</f>
        <v>44075</v>
      </c>
      <c r="C233" s="2" t="str">
        <f>LEFT(表格1[[#This Row],[年月]],4)</f>
        <v>2020</v>
      </c>
      <c r="D233" s="2" t="str">
        <f>RIGHT(表格1[[#This Row],[年月]],2)</f>
        <v>09</v>
      </c>
      <c r="E233" s="5">
        <v>10020000</v>
      </c>
      <c r="F233" s="2" t="str">
        <f>VLOOKUP(TEXT(表格1[[#This Row],[地區]],"00000000"),縣市代碼,2,0)</f>
        <v>嘉義市</v>
      </c>
      <c r="G233" s="2" t="s">
        <v>4</v>
      </c>
      <c r="H233" s="13">
        <v>300583</v>
      </c>
      <c r="I233" s="14">
        <v>280238325</v>
      </c>
      <c r="J233" s="14">
        <f>表格1[[#This Row],[信用卡交易筆數]]/1000</f>
        <v>300.58300000000003</v>
      </c>
      <c r="K233" s="14">
        <f>表格1[[#This Row],[信用卡交易金額'[新臺幣']]]/1000</f>
        <v>280238.32500000001</v>
      </c>
      <c r="L233" s="14">
        <f>表格1[[#This Row],[信用卡交易金額'[新臺幣']]]/1000000</f>
        <v>280.23832499999997</v>
      </c>
      <c r="M233" s="14" t="str" cm="1">
        <f t="array" ref="M233">_xlfn.TEXTJOIN("", TRUE, _xlfn.XLOOKUP(TRUE, VALUE(表格1[[#This Row],[年月]]) &lt;= VALUE($R$8:$R$12), $Q$8:$Q$12)) &amp; "年度"</f>
        <v>2021年度</v>
      </c>
    </row>
    <row r="234" spans="1:13" x14ac:dyDescent="0.3">
      <c r="A234" s="2">
        <v>202009</v>
      </c>
      <c r="B234" s="19">
        <f>DATE(表格1[[#This Row],[年]],表格1[[#This Row],[月]],1)</f>
        <v>44075</v>
      </c>
      <c r="C234" s="2" t="str">
        <f>LEFT(表格1[[#This Row],[年月]],4)</f>
        <v>2020</v>
      </c>
      <c r="D234" s="2" t="str">
        <f>RIGHT(表格1[[#This Row],[年月]],2)</f>
        <v>09</v>
      </c>
      <c r="E234" s="5">
        <v>10020000</v>
      </c>
      <c r="F234" s="2" t="str">
        <f>VLOOKUP(TEXT(表格1[[#This Row],[地區]],"00000000"),縣市代碼,2,0)</f>
        <v>嘉義市</v>
      </c>
      <c r="G234" s="2" t="s">
        <v>5</v>
      </c>
      <c r="H234" s="13">
        <v>24179</v>
      </c>
      <c r="I234" s="14">
        <v>60730961</v>
      </c>
      <c r="J234" s="14">
        <f>表格1[[#This Row],[信用卡交易筆數]]/1000</f>
        <v>24.178999999999998</v>
      </c>
      <c r="K234" s="14">
        <f>表格1[[#This Row],[信用卡交易金額'[新臺幣']]]/1000</f>
        <v>60730.961000000003</v>
      </c>
      <c r="L234" s="14">
        <f>表格1[[#This Row],[信用卡交易金額'[新臺幣']]]/1000000</f>
        <v>60.730961000000001</v>
      </c>
      <c r="M234" s="14" t="str" cm="1">
        <f t="array" ref="M234">_xlfn.TEXTJOIN("", TRUE, _xlfn.XLOOKUP(TRUE, VALUE(表格1[[#This Row],[年月]]) &lt;= VALUE($R$8:$R$12), $Q$8:$Q$12)) &amp; "年度"</f>
        <v>2021年度</v>
      </c>
    </row>
    <row r="235" spans="1:13" x14ac:dyDescent="0.3">
      <c r="A235" s="2">
        <v>202009</v>
      </c>
      <c r="B235" s="19">
        <f>DATE(表格1[[#This Row],[年]],表格1[[#This Row],[月]],1)</f>
        <v>44075</v>
      </c>
      <c r="C235" s="2" t="str">
        <f>LEFT(表格1[[#This Row],[年月]],4)</f>
        <v>2020</v>
      </c>
      <c r="D235" s="2" t="str">
        <f>RIGHT(表格1[[#This Row],[年月]],2)</f>
        <v>09</v>
      </c>
      <c r="E235" s="5">
        <v>10020000</v>
      </c>
      <c r="F235" s="2" t="str">
        <f>VLOOKUP(TEXT(表格1[[#This Row],[地區]],"00000000"),縣市代碼,2,0)</f>
        <v>嘉義市</v>
      </c>
      <c r="G235" s="2" t="s">
        <v>6</v>
      </c>
      <c r="H235" s="13">
        <v>35790</v>
      </c>
      <c r="I235" s="14">
        <v>129384731</v>
      </c>
      <c r="J235" s="14">
        <f>表格1[[#This Row],[信用卡交易筆數]]/1000</f>
        <v>35.79</v>
      </c>
      <c r="K235" s="14">
        <f>表格1[[#This Row],[信用卡交易金額'[新臺幣']]]/1000</f>
        <v>129384.731</v>
      </c>
      <c r="L235" s="14">
        <f>表格1[[#This Row],[信用卡交易金額'[新臺幣']]]/1000000</f>
        <v>129.38473099999999</v>
      </c>
      <c r="M235" s="14" t="str" cm="1">
        <f t="array" ref="M235">_xlfn.TEXTJOIN("", TRUE, _xlfn.XLOOKUP(TRUE, VALUE(表格1[[#This Row],[年月]]) &lt;= VALUE($R$8:$R$12), $Q$8:$Q$12)) &amp; "年度"</f>
        <v>2021年度</v>
      </c>
    </row>
    <row r="236" spans="1:13" x14ac:dyDescent="0.3">
      <c r="A236" s="2">
        <v>202009</v>
      </c>
      <c r="B236" s="19">
        <f>DATE(表格1[[#This Row],[年]],表格1[[#This Row],[月]],1)</f>
        <v>44075</v>
      </c>
      <c r="C236" s="2" t="str">
        <f>LEFT(表格1[[#This Row],[年月]],4)</f>
        <v>2020</v>
      </c>
      <c r="D236" s="2" t="str">
        <f>RIGHT(表格1[[#This Row],[年月]],2)</f>
        <v>09</v>
      </c>
      <c r="E236" s="5">
        <v>10020000</v>
      </c>
      <c r="F236" s="2" t="str">
        <f>VLOOKUP(TEXT(表格1[[#This Row],[地區]],"00000000"),縣市代碼,2,0)</f>
        <v>嘉義市</v>
      </c>
      <c r="G236" s="2" t="s">
        <v>7</v>
      </c>
      <c r="H236" s="13">
        <v>190899</v>
      </c>
      <c r="I236" s="14">
        <v>146221960</v>
      </c>
      <c r="J236" s="14">
        <f>表格1[[#This Row],[信用卡交易筆數]]/1000</f>
        <v>190.899</v>
      </c>
      <c r="K236" s="14">
        <f>表格1[[#This Row],[信用卡交易金額'[新臺幣']]]/1000</f>
        <v>146221.96</v>
      </c>
      <c r="L236" s="14">
        <f>表格1[[#This Row],[信用卡交易金額'[新臺幣']]]/1000000</f>
        <v>146.22196</v>
      </c>
      <c r="M236" s="14" t="str" cm="1">
        <f t="array" ref="M236">_xlfn.TEXTJOIN("", TRUE, _xlfn.XLOOKUP(TRUE, VALUE(表格1[[#This Row],[年月]]) &lt;= VALUE($R$8:$R$12), $Q$8:$Q$12)) &amp; "年度"</f>
        <v>2021年度</v>
      </c>
    </row>
    <row r="237" spans="1:13" x14ac:dyDescent="0.3">
      <c r="A237" s="2">
        <v>202009</v>
      </c>
      <c r="B237" s="19">
        <f>DATE(表格1[[#This Row],[年]],表格1[[#This Row],[月]],1)</f>
        <v>44075</v>
      </c>
      <c r="C237" s="2" t="str">
        <f>LEFT(表格1[[#This Row],[年月]],4)</f>
        <v>2020</v>
      </c>
      <c r="D237" s="2" t="str">
        <f>RIGHT(表格1[[#This Row],[年月]],2)</f>
        <v>09</v>
      </c>
      <c r="E237" s="5">
        <v>10020000</v>
      </c>
      <c r="F237" s="2" t="str">
        <f>VLOOKUP(TEXT(表格1[[#This Row],[地區]],"00000000"),縣市代碼,2,0)</f>
        <v>嘉義市</v>
      </c>
      <c r="G237" s="2" t="s">
        <v>8</v>
      </c>
      <c r="H237" s="13">
        <v>106877</v>
      </c>
      <c r="I237" s="14">
        <v>197633433</v>
      </c>
      <c r="J237" s="14">
        <f>表格1[[#This Row],[信用卡交易筆數]]/1000</f>
        <v>106.877</v>
      </c>
      <c r="K237" s="14">
        <f>表格1[[#This Row],[信用卡交易金額'[新臺幣']]]/1000</f>
        <v>197633.43299999999</v>
      </c>
      <c r="L237" s="14">
        <f>表格1[[#This Row],[信用卡交易金額'[新臺幣']]]/1000000</f>
        <v>197.633433</v>
      </c>
      <c r="M237" s="14" t="str" cm="1">
        <f t="array" ref="M237">_xlfn.TEXTJOIN("", TRUE, _xlfn.XLOOKUP(TRUE, VALUE(表格1[[#This Row],[年月]]) &lt;= VALUE($R$8:$R$12), $Q$8:$Q$12)) &amp; "年度"</f>
        <v>2021年度</v>
      </c>
    </row>
    <row r="238" spans="1:13" x14ac:dyDescent="0.3">
      <c r="A238" s="2">
        <v>202009</v>
      </c>
      <c r="B238" s="19">
        <f>DATE(表格1[[#This Row],[年]],表格1[[#This Row],[月]],1)</f>
        <v>44075</v>
      </c>
      <c r="C238" s="2" t="str">
        <f>LEFT(表格1[[#This Row],[年月]],4)</f>
        <v>2020</v>
      </c>
      <c r="D238" s="2" t="str">
        <f>RIGHT(表格1[[#This Row],[年月]],2)</f>
        <v>09</v>
      </c>
      <c r="E238" s="5">
        <v>10020000</v>
      </c>
      <c r="F238" s="2" t="str">
        <f>VLOOKUP(TEXT(表格1[[#This Row],[地區]],"00000000"),縣市代碼,2,0)</f>
        <v>嘉義市</v>
      </c>
      <c r="G238" s="2" t="s">
        <v>9</v>
      </c>
      <c r="H238" s="13">
        <v>72987</v>
      </c>
      <c r="I238" s="14">
        <v>241141081</v>
      </c>
      <c r="J238" s="14">
        <f>表格1[[#This Row],[信用卡交易筆數]]/1000</f>
        <v>72.986999999999995</v>
      </c>
      <c r="K238" s="14">
        <f>表格1[[#This Row],[信用卡交易金額'[新臺幣']]]/1000</f>
        <v>241141.08100000001</v>
      </c>
      <c r="L238" s="14">
        <f>表格1[[#This Row],[信用卡交易金額'[新臺幣']]]/1000000</f>
        <v>241.14108100000001</v>
      </c>
      <c r="M238" s="14" t="str" cm="1">
        <f t="array" ref="M238">_xlfn.TEXTJOIN("", TRUE, _xlfn.XLOOKUP(TRUE, VALUE(表格1[[#This Row],[年月]]) &lt;= VALUE($R$8:$R$12), $Q$8:$Q$12)) &amp; "年度"</f>
        <v>2021年度</v>
      </c>
    </row>
    <row r="239" spans="1:13" x14ac:dyDescent="0.3">
      <c r="A239" s="2">
        <v>202009</v>
      </c>
      <c r="B239" s="19">
        <f>DATE(表格1[[#This Row],[年]],表格1[[#This Row],[月]],1)</f>
        <v>44075</v>
      </c>
      <c r="C239" s="2" t="str">
        <f>LEFT(表格1[[#This Row],[年月]],4)</f>
        <v>2020</v>
      </c>
      <c r="D239" s="2" t="str">
        <f>RIGHT(表格1[[#This Row],[年月]],2)</f>
        <v>09</v>
      </c>
      <c r="E239" s="5">
        <v>10020000</v>
      </c>
      <c r="F239" s="2" t="str">
        <f>VLOOKUP(TEXT(表格1[[#This Row],[地區]],"00000000"),縣市代碼,2,0)</f>
        <v>嘉義市</v>
      </c>
      <c r="G239" s="2" t="s">
        <v>10</v>
      </c>
      <c r="H239" s="13">
        <v>341263</v>
      </c>
      <c r="I239" s="14">
        <v>891593206</v>
      </c>
      <c r="J239" s="14">
        <f>表格1[[#This Row],[信用卡交易筆數]]/1000</f>
        <v>341.26299999999998</v>
      </c>
      <c r="K239" s="14">
        <f>表格1[[#This Row],[信用卡交易金額'[新臺幣']]]/1000</f>
        <v>891593.20600000001</v>
      </c>
      <c r="L239" s="14">
        <f>表格1[[#This Row],[信用卡交易金額'[新臺幣']]]/1000000</f>
        <v>891.59320600000001</v>
      </c>
      <c r="M239" s="14" t="str" cm="1">
        <f t="array" ref="M239">_xlfn.TEXTJOIN("", TRUE, _xlfn.XLOOKUP(TRUE, VALUE(表格1[[#This Row],[年月]]) &lt;= VALUE($R$8:$R$12), $Q$8:$Q$12)) &amp; "年度"</f>
        <v>2021年度</v>
      </c>
    </row>
    <row r="240" spans="1:13" x14ac:dyDescent="0.3">
      <c r="A240" s="2">
        <v>202009</v>
      </c>
      <c r="B240" s="19">
        <f>DATE(表格1[[#This Row],[年]],表格1[[#This Row],[月]],1)</f>
        <v>44075</v>
      </c>
      <c r="C240" s="2" t="str">
        <f>LEFT(表格1[[#This Row],[年月]],4)</f>
        <v>2020</v>
      </c>
      <c r="D240" s="2" t="str">
        <f>RIGHT(表格1[[#This Row],[年月]],2)</f>
        <v>09</v>
      </c>
      <c r="E240" s="5">
        <v>67000000</v>
      </c>
      <c r="F240" s="2" t="str">
        <f>VLOOKUP(TEXT(表格1[[#This Row],[地區]],"00000000"),縣市代碼,2,0)</f>
        <v>臺南市</v>
      </c>
      <c r="G240" s="2" t="s">
        <v>4</v>
      </c>
      <c r="H240" s="13">
        <v>1992791</v>
      </c>
      <c r="I240" s="14">
        <v>1776019330</v>
      </c>
      <c r="J240" s="14">
        <f>表格1[[#This Row],[信用卡交易筆數]]/1000</f>
        <v>1992.7909999999999</v>
      </c>
      <c r="K240" s="14">
        <f>表格1[[#This Row],[信用卡交易金額'[新臺幣']]]/1000</f>
        <v>1776019.33</v>
      </c>
      <c r="L240" s="14">
        <f>表格1[[#This Row],[信用卡交易金額'[新臺幣']]]/1000000</f>
        <v>1776.0193300000001</v>
      </c>
      <c r="M240" s="14" t="str" cm="1">
        <f t="array" ref="M240">_xlfn.TEXTJOIN("", TRUE, _xlfn.XLOOKUP(TRUE, VALUE(表格1[[#This Row],[年月]]) &lt;= VALUE($R$8:$R$12), $Q$8:$Q$12)) &amp; "年度"</f>
        <v>2021年度</v>
      </c>
    </row>
    <row r="241" spans="1:13" x14ac:dyDescent="0.3">
      <c r="A241" s="2">
        <v>202009</v>
      </c>
      <c r="B241" s="19">
        <f>DATE(表格1[[#This Row],[年]],表格1[[#This Row],[月]],1)</f>
        <v>44075</v>
      </c>
      <c r="C241" s="2" t="str">
        <f>LEFT(表格1[[#This Row],[年月]],4)</f>
        <v>2020</v>
      </c>
      <c r="D241" s="2" t="str">
        <f>RIGHT(表格1[[#This Row],[年月]],2)</f>
        <v>09</v>
      </c>
      <c r="E241" s="5">
        <v>67000000</v>
      </c>
      <c r="F241" s="2" t="str">
        <f>VLOOKUP(TEXT(表格1[[#This Row],[地區]],"00000000"),縣市代碼,2,0)</f>
        <v>臺南市</v>
      </c>
      <c r="G241" s="2" t="s">
        <v>5</v>
      </c>
      <c r="H241" s="13">
        <v>154183</v>
      </c>
      <c r="I241" s="14">
        <v>350074314</v>
      </c>
      <c r="J241" s="14">
        <f>表格1[[#This Row],[信用卡交易筆數]]/1000</f>
        <v>154.18299999999999</v>
      </c>
      <c r="K241" s="14">
        <f>表格1[[#This Row],[信用卡交易金額'[新臺幣']]]/1000</f>
        <v>350074.31400000001</v>
      </c>
      <c r="L241" s="14">
        <f>表格1[[#This Row],[信用卡交易金額'[新臺幣']]]/1000000</f>
        <v>350.07431400000002</v>
      </c>
      <c r="M241" s="14" t="str" cm="1">
        <f t="array" ref="M241">_xlfn.TEXTJOIN("", TRUE, _xlfn.XLOOKUP(TRUE, VALUE(表格1[[#This Row],[年月]]) &lt;= VALUE($R$8:$R$12), $Q$8:$Q$12)) &amp; "年度"</f>
        <v>2021年度</v>
      </c>
    </row>
    <row r="242" spans="1:13" x14ac:dyDescent="0.3">
      <c r="A242" s="2">
        <v>202009</v>
      </c>
      <c r="B242" s="19">
        <f>DATE(表格1[[#This Row],[年]],表格1[[#This Row],[月]],1)</f>
        <v>44075</v>
      </c>
      <c r="C242" s="2" t="str">
        <f>LEFT(表格1[[#This Row],[年月]],4)</f>
        <v>2020</v>
      </c>
      <c r="D242" s="2" t="str">
        <f>RIGHT(表格1[[#This Row],[年月]],2)</f>
        <v>09</v>
      </c>
      <c r="E242" s="5">
        <v>67000000</v>
      </c>
      <c r="F242" s="2" t="str">
        <f>VLOOKUP(TEXT(表格1[[#This Row],[地區]],"00000000"),縣市代碼,2,0)</f>
        <v>臺南市</v>
      </c>
      <c r="G242" s="2" t="s">
        <v>6</v>
      </c>
      <c r="H242" s="13">
        <v>251436</v>
      </c>
      <c r="I242" s="14">
        <v>848789153</v>
      </c>
      <c r="J242" s="14">
        <f>表格1[[#This Row],[信用卡交易筆數]]/1000</f>
        <v>251.43600000000001</v>
      </c>
      <c r="K242" s="14">
        <f>表格1[[#This Row],[信用卡交易金額'[新臺幣']]]/1000</f>
        <v>848789.15300000005</v>
      </c>
      <c r="L242" s="14">
        <f>表格1[[#This Row],[信用卡交易金額'[新臺幣']]]/1000000</f>
        <v>848.78915300000006</v>
      </c>
      <c r="M242" s="14" t="str" cm="1">
        <f t="array" ref="M242">_xlfn.TEXTJOIN("", TRUE, _xlfn.XLOOKUP(TRUE, VALUE(表格1[[#This Row],[年月]]) &lt;= VALUE($R$8:$R$12), $Q$8:$Q$12)) &amp; "年度"</f>
        <v>2021年度</v>
      </c>
    </row>
    <row r="243" spans="1:13" x14ac:dyDescent="0.3">
      <c r="A243" s="2">
        <v>202009</v>
      </c>
      <c r="B243" s="19">
        <f>DATE(表格1[[#This Row],[年]],表格1[[#This Row],[月]],1)</f>
        <v>44075</v>
      </c>
      <c r="C243" s="2" t="str">
        <f>LEFT(表格1[[#This Row],[年月]],4)</f>
        <v>2020</v>
      </c>
      <c r="D243" s="2" t="str">
        <f>RIGHT(表格1[[#This Row],[年月]],2)</f>
        <v>09</v>
      </c>
      <c r="E243" s="5">
        <v>67000000</v>
      </c>
      <c r="F243" s="2" t="str">
        <f>VLOOKUP(TEXT(表格1[[#This Row],[地區]],"00000000"),縣市代碼,2,0)</f>
        <v>臺南市</v>
      </c>
      <c r="G243" s="2" t="s">
        <v>7</v>
      </c>
      <c r="H243" s="13">
        <v>1313104</v>
      </c>
      <c r="I243" s="14">
        <v>1010978118</v>
      </c>
      <c r="J243" s="14">
        <f>表格1[[#This Row],[信用卡交易筆數]]/1000</f>
        <v>1313.104</v>
      </c>
      <c r="K243" s="14">
        <f>表格1[[#This Row],[信用卡交易金額'[新臺幣']]]/1000</f>
        <v>1010978.118</v>
      </c>
      <c r="L243" s="14">
        <f>表格1[[#This Row],[信用卡交易金額'[新臺幣']]]/1000000</f>
        <v>1010.978118</v>
      </c>
      <c r="M243" s="14" t="str" cm="1">
        <f t="array" ref="M243">_xlfn.TEXTJOIN("", TRUE, _xlfn.XLOOKUP(TRUE, VALUE(表格1[[#This Row],[年月]]) &lt;= VALUE($R$8:$R$12), $Q$8:$Q$12)) &amp; "年度"</f>
        <v>2021年度</v>
      </c>
    </row>
    <row r="244" spans="1:13" x14ac:dyDescent="0.3">
      <c r="A244" s="2">
        <v>202009</v>
      </c>
      <c r="B244" s="19">
        <f>DATE(表格1[[#This Row],[年]],表格1[[#This Row],[月]],1)</f>
        <v>44075</v>
      </c>
      <c r="C244" s="2" t="str">
        <f>LEFT(表格1[[#This Row],[年月]],4)</f>
        <v>2020</v>
      </c>
      <c r="D244" s="2" t="str">
        <f>RIGHT(表格1[[#This Row],[年月]],2)</f>
        <v>09</v>
      </c>
      <c r="E244" s="5">
        <v>67000000</v>
      </c>
      <c r="F244" s="2" t="str">
        <f>VLOOKUP(TEXT(表格1[[#This Row],[地區]],"00000000"),縣市代碼,2,0)</f>
        <v>臺南市</v>
      </c>
      <c r="G244" s="2" t="s">
        <v>8</v>
      </c>
      <c r="H244" s="13">
        <v>743246</v>
      </c>
      <c r="I244" s="14">
        <v>1188797287</v>
      </c>
      <c r="J244" s="14">
        <f>表格1[[#This Row],[信用卡交易筆數]]/1000</f>
        <v>743.24599999999998</v>
      </c>
      <c r="K244" s="14">
        <f>表格1[[#This Row],[信用卡交易金額'[新臺幣']]]/1000</f>
        <v>1188797.287</v>
      </c>
      <c r="L244" s="14">
        <f>表格1[[#This Row],[信用卡交易金額'[新臺幣']]]/1000000</f>
        <v>1188.7972870000001</v>
      </c>
      <c r="M244" s="14" t="str" cm="1">
        <f t="array" ref="M244">_xlfn.TEXTJOIN("", TRUE, _xlfn.XLOOKUP(TRUE, VALUE(表格1[[#This Row],[年月]]) &lt;= VALUE($R$8:$R$12), $Q$8:$Q$12)) &amp; "年度"</f>
        <v>2021年度</v>
      </c>
    </row>
    <row r="245" spans="1:13" x14ac:dyDescent="0.3">
      <c r="A245" s="2">
        <v>202009</v>
      </c>
      <c r="B245" s="19">
        <f>DATE(表格1[[#This Row],[年]],表格1[[#This Row],[月]],1)</f>
        <v>44075</v>
      </c>
      <c r="C245" s="2" t="str">
        <f>LEFT(表格1[[#This Row],[年月]],4)</f>
        <v>2020</v>
      </c>
      <c r="D245" s="2" t="str">
        <f>RIGHT(表格1[[#This Row],[年月]],2)</f>
        <v>09</v>
      </c>
      <c r="E245" s="5">
        <v>67000000</v>
      </c>
      <c r="F245" s="2" t="str">
        <f>VLOOKUP(TEXT(表格1[[#This Row],[地區]],"00000000"),縣市代碼,2,0)</f>
        <v>臺南市</v>
      </c>
      <c r="G245" s="2" t="s">
        <v>9</v>
      </c>
      <c r="H245" s="13">
        <v>530278</v>
      </c>
      <c r="I245" s="14">
        <v>1234808446</v>
      </c>
      <c r="J245" s="14">
        <f>表格1[[#This Row],[信用卡交易筆數]]/1000</f>
        <v>530.27800000000002</v>
      </c>
      <c r="K245" s="14">
        <f>表格1[[#This Row],[信用卡交易金額'[新臺幣']]]/1000</f>
        <v>1234808.446</v>
      </c>
      <c r="L245" s="14">
        <f>表格1[[#This Row],[信用卡交易金額'[新臺幣']]]/1000000</f>
        <v>1234.808446</v>
      </c>
      <c r="M245" s="14" t="str" cm="1">
        <f t="array" ref="M245">_xlfn.TEXTJOIN("", TRUE, _xlfn.XLOOKUP(TRUE, VALUE(表格1[[#This Row],[年月]]) &lt;= VALUE($R$8:$R$12), $Q$8:$Q$12)) &amp; "年度"</f>
        <v>2021年度</v>
      </c>
    </row>
    <row r="246" spans="1:13" x14ac:dyDescent="0.3">
      <c r="A246" s="2">
        <v>202009</v>
      </c>
      <c r="B246" s="19">
        <f>DATE(表格1[[#This Row],[年]],表格1[[#This Row],[月]],1)</f>
        <v>44075</v>
      </c>
      <c r="C246" s="2" t="str">
        <f>LEFT(表格1[[#This Row],[年月]],4)</f>
        <v>2020</v>
      </c>
      <c r="D246" s="2" t="str">
        <f>RIGHT(表格1[[#This Row],[年月]],2)</f>
        <v>09</v>
      </c>
      <c r="E246" s="5">
        <v>67000000</v>
      </c>
      <c r="F246" s="2" t="str">
        <f>VLOOKUP(TEXT(表格1[[#This Row],[地區]],"00000000"),縣市代碼,2,0)</f>
        <v>臺南市</v>
      </c>
      <c r="G246" s="2" t="s">
        <v>10</v>
      </c>
      <c r="H246" s="13">
        <v>2189162</v>
      </c>
      <c r="I246" s="14">
        <v>5734594177</v>
      </c>
      <c r="J246" s="14">
        <f>表格1[[#This Row],[信用卡交易筆數]]/1000</f>
        <v>2189.1619999999998</v>
      </c>
      <c r="K246" s="14">
        <f>表格1[[#This Row],[信用卡交易金額'[新臺幣']]]/1000</f>
        <v>5734594.1770000001</v>
      </c>
      <c r="L246" s="14">
        <f>表格1[[#This Row],[信用卡交易金額'[新臺幣']]]/1000000</f>
        <v>5734.5941769999999</v>
      </c>
      <c r="M246" s="14" t="str" cm="1">
        <f t="array" ref="M246">_xlfn.TEXTJOIN("", TRUE, _xlfn.XLOOKUP(TRUE, VALUE(表格1[[#This Row],[年月]]) &lt;= VALUE($R$8:$R$12), $Q$8:$Q$12)) &amp; "年度"</f>
        <v>2021年度</v>
      </c>
    </row>
    <row r="247" spans="1:13" x14ac:dyDescent="0.3">
      <c r="A247" s="2">
        <v>202009</v>
      </c>
      <c r="B247" s="19">
        <f>DATE(表格1[[#This Row],[年]],表格1[[#This Row],[月]],1)</f>
        <v>44075</v>
      </c>
      <c r="C247" s="2" t="str">
        <f>LEFT(表格1[[#This Row],[年月]],4)</f>
        <v>2020</v>
      </c>
      <c r="D247" s="2" t="str">
        <f>RIGHT(表格1[[#This Row],[年月]],2)</f>
        <v>09</v>
      </c>
      <c r="E247" s="5">
        <v>64000000</v>
      </c>
      <c r="F247" s="2" t="str">
        <f>VLOOKUP(TEXT(表格1[[#This Row],[地區]],"00000000"),縣市代碼,2,0)</f>
        <v>高雄市</v>
      </c>
      <c r="G247" s="2" t="s">
        <v>4</v>
      </c>
      <c r="H247" s="13">
        <v>3484559</v>
      </c>
      <c r="I247" s="14">
        <v>3378176183</v>
      </c>
      <c r="J247" s="14">
        <f>表格1[[#This Row],[信用卡交易筆數]]/1000</f>
        <v>3484.5590000000002</v>
      </c>
      <c r="K247" s="14">
        <f>表格1[[#This Row],[信用卡交易金額'[新臺幣']]]/1000</f>
        <v>3378176.1830000002</v>
      </c>
      <c r="L247" s="14">
        <f>表格1[[#This Row],[信用卡交易金額'[新臺幣']]]/1000000</f>
        <v>3378.176183</v>
      </c>
      <c r="M247" s="14" t="str" cm="1">
        <f t="array" ref="M247">_xlfn.TEXTJOIN("", TRUE, _xlfn.XLOOKUP(TRUE, VALUE(表格1[[#This Row],[年月]]) &lt;= VALUE($R$8:$R$12), $Q$8:$Q$12)) &amp; "年度"</f>
        <v>2021年度</v>
      </c>
    </row>
    <row r="248" spans="1:13" x14ac:dyDescent="0.3">
      <c r="A248" s="2">
        <v>202009</v>
      </c>
      <c r="B248" s="19">
        <f>DATE(表格1[[#This Row],[年]],表格1[[#This Row],[月]],1)</f>
        <v>44075</v>
      </c>
      <c r="C248" s="2" t="str">
        <f>LEFT(表格1[[#This Row],[年月]],4)</f>
        <v>2020</v>
      </c>
      <c r="D248" s="2" t="str">
        <f>RIGHT(表格1[[#This Row],[年月]],2)</f>
        <v>09</v>
      </c>
      <c r="E248" s="5">
        <v>64000000</v>
      </c>
      <c r="F248" s="2" t="str">
        <f>VLOOKUP(TEXT(表格1[[#This Row],[地區]],"00000000"),縣市代碼,2,0)</f>
        <v>高雄市</v>
      </c>
      <c r="G248" s="2" t="s">
        <v>5</v>
      </c>
      <c r="H248" s="13">
        <v>248170</v>
      </c>
      <c r="I248" s="14">
        <v>547739041</v>
      </c>
      <c r="J248" s="14">
        <f>表格1[[#This Row],[信用卡交易筆數]]/1000</f>
        <v>248.17</v>
      </c>
      <c r="K248" s="14">
        <f>表格1[[#This Row],[信用卡交易金額'[新臺幣']]]/1000</f>
        <v>547739.04099999997</v>
      </c>
      <c r="L248" s="14">
        <f>表格1[[#This Row],[信用卡交易金額'[新臺幣']]]/1000000</f>
        <v>547.73904100000004</v>
      </c>
      <c r="M248" s="14" t="str" cm="1">
        <f t="array" ref="M248">_xlfn.TEXTJOIN("", TRUE, _xlfn.XLOOKUP(TRUE, VALUE(表格1[[#This Row],[年月]]) &lt;= VALUE($R$8:$R$12), $Q$8:$Q$12)) &amp; "年度"</f>
        <v>2021年度</v>
      </c>
    </row>
    <row r="249" spans="1:13" x14ac:dyDescent="0.3">
      <c r="A249" s="2">
        <v>202009</v>
      </c>
      <c r="B249" s="19">
        <f>DATE(表格1[[#This Row],[年]],表格1[[#This Row],[月]],1)</f>
        <v>44075</v>
      </c>
      <c r="C249" s="2" t="str">
        <f>LEFT(表格1[[#This Row],[年月]],4)</f>
        <v>2020</v>
      </c>
      <c r="D249" s="2" t="str">
        <f>RIGHT(表格1[[#This Row],[年月]],2)</f>
        <v>09</v>
      </c>
      <c r="E249" s="5">
        <v>64000000</v>
      </c>
      <c r="F249" s="2" t="str">
        <f>VLOOKUP(TEXT(表格1[[#This Row],[地區]],"00000000"),縣市代碼,2,0)</f>
        <v>高雄市</v>
      </c>
      <c r="G249" s="2" t="s">
        <v>6</v>
      </c>
      <c r="H249" s="13">
        <v>417814</v>
      </c>
      <c r="I249" s="14">
        <v>1412520978</v>
      </c>
      <c r="J249" s="14">
        <f>表格1[[#This Row],[信用卡交易筆數]]/1000</f>
        <v>417.81400000000002</v>
      </c>
      <c r="K249" s="14">
        <f>表格1[[#This Row],[信用卡交易金額'[新臺幣']]]/1000</f>
        <v>1412520.9779999999</v>
      </c>
      <c r="L249" s="14">
        <f>表格1[[#This Row],[信用卡交易金額'[新臺幣']]]/1000000</f>
        <v>1412.520978</v>
      </c>
      <c r="M249" s="14" t="str" cm="1">
        <f t="array" ref="M249">_xlfn.TEXTJOIN("", TRUE, _xlfn.XLOOKUP(TRUE, VALUE(表格1[[#This Row],[年月]]) &lt;= VALUE($R$8:$R$12), $Q$8:$Q$12)) &amp; "年度"</f>
        <v>2021年度</v>
      </c>
    </row>
    <row r="250" spans="1:13" x14ac:dyDescent="0.3">
      <c r="A250" s="2">
        <v>202009</v>
      </c>
      <c r="B250" s="19">
        <f>DATE(表格1[[#This Row],[年]],表格1[[#This Row],[月]],1)</f>
        <v>44075</v>
      </c>
      <c r="C250" s="2" t="str">
        <f>LEFT(表格1[[#This Row],[年月]],4)</f>
        <v>2020</v>
      </c>
      <c r="D250" s="2" t="str">
        <f>RIGHT(表格1[[#This Row],[年月]],2)</f>
        <v>09</v>
      </c>
      <c r="E250" s="5">
        <v>64000000</v>
      </c>
      <c r="F250" s="2" t="str">
        <f>VLOOKUP(TEXT(表格1[[#This Row],[地區]],"00000000"),縣市代碼,2,0)</f>
        <v>高雄市</v>
      </c>
      <c r="G250" s="2" t="s">
        <v>7</v>
      </c>
      <c r="H250" s="13">
        <v>2013095</v>
      </c>
      <c r="I250" s="14">
        <v>1605969237</v>
      </c>
      <c r="J250" s="14">
        <f>表格1[[#This Row],[信用卡交易筆數]]/1000</f>
        <v>2013.095</v>
      </c>
      <c r="K250" s="14">
        <f>表格1[[#This Row],[信用卡交易金額'[新臺幣']]]/1000</f>
        <v>1605969.237</v>
      </c>
      <c r="L250" s="14">
        <f>表格1[[#This Row],[信用卡交易金額'[新臺幣']]]/1000000</f>
        <v>1605.969237</v>
      </c>
      <c r="M250" s="14" t="str" cm="1">
        <f t="array" ref="M250">_xlfn.TEXTJOIN("", TRUE, _xlfn.XLOOKUP(TRUE, VALUE(表格1[[#This Row],[年月]]) &lt;= VALUE($R$8:$R$12), $Q$8:$Q$12)) &amp; "年度"</f>
        <v>2021年度</v>
      </c>
    </row>
    <row r="251" spans="1:13" x14ac:dyDescent="0.3">
      <c r="A251" s="2">
        <v>202009</v>
      </c>
      <c r="B251" s="19">
        <f>DATE(表格1[[#This Row],[年]],表格1[[#This Row],[月]],1)</f>
        <v>44075</v>
      </c>
      <c r="C251" s="2" t="str">
        <f>LEFT(表格1[[#This Row],[年月]],4)</f>
        <v>2020</v>
      </c>
      <c r="D251" s="2" t="str">
        <f>RIGHT(表格1[[#This Row],[年月]],2)</f>
        <v>09</v>
      </c>
      <c r="E251" s="5">
        <v>64000000</v>
      </c>
      <c r="F251" s="2" t="str">
        <f>VLOOKUP(TEXT(表格1[[#This Row],[地區]],"00000000"),縣市代碼,2,0)</f>
        <v>高雄市</v>
      </c>
      <c r="G251" s="2" t="s">
        <v>8</v>
      </c>
      <c r="H251" s="13">
        <v>1294426</v>
      </c>
      <c r="I251" s="14">
        <v>2141058720</v>
      </c>
      <c r="J251" s="14">
        <f>表格1[[#This Row],[信用卡交易筆數]]/1000</f>
        <v>1294.4259999999999</v>
      </c>
      <c r="K251" s="14">
        <f>表格1[[#This Row],[信用卡交易金額'[新臺幣']]]/1000</f>
        <v>2141058.7200000002</v>
      </c>
      <c r="L251" s="14">
        <f>表格1[[#This Row],[信用卡交易金額'[新臺幣']]]/1000000</f>
        <v>2141.05872</v>
      </c>
      <c r="M251" s="14" t="str" cm="1">
        <f t="array" ref="M251">_xlfn.TEXTJOIN("", TRUE, _xlfn.XLOOKUP(TRUE, VALUE(表格1[[#This Row],[年月]]) &lt;= VALUE($R$8:$R$12), $Q$8:$Q$12)) &amp; "年度"</f>
        <v>2021年度</v>
      </c>
    </row>
    <row r="252" spans="1:13" x14ac:dyDescent="0.3">
      <c r="A252" s="2">
        <v>202009</v>
      </c>
      <c r="B252" s="19">
        <f>DATE(表格1[[#This Row],[年]],表格1[[#This Row],[月]],1)</f>
        <v>44075</v>
      </c>
      <c r="C252" s="2" t="str">
        <f>LEFT(表格1[[#This Row],[年月]],4)</f>
        <v>2020</v>
      </c>
      <c r="D252" s="2" t="str">
        <f>RIGHT(表格1[[#This Row],[年月]],2)</f>
        <v>09</v>
      </c>
      <c r="E252" s="5">
        <v>64000000</v>
      </c>
      <c r="F252" s="2" t="str">
        <f>VLOOKUP(TEXT(表格1[[#This Row],[地區]],"00000000"),縣市代碼,2,0)</f>
        <v>高雄市</v>
      </c>
      <c r="G252" s="2" t="s">
        <v>9</v>
      </c>
      <c r="H252" s="13">
        <v>1041269</v>
      </c>
      <c r="I252" s="14">
        <v>2766321050</v>
      </c>
      <c r="J252" s="14">
        <f>表格1[[#This Row],[信用卡交易筆數]]/1000</f>
        <v>1041.269</v>
      </c>
      <c r="K252" s="14">
        <f>表格1[[#This Row],[信用卡交易金額'[新臺幣']]]/1000</f>
        <v>2766321.05</v>
      </c>
      <c r="L252" s="14">
        <f>表格1[[#This Row],[信用卡交易金額'[新臺幣']]]/1000000</f>
        <v>2766.32105</v>
      </c>
      <c r="M252" s="14" t="str" cm="1">
        <f t="array" ref="M252">_xlfn.TEXTJOIN("", TRUE, _xlfn.XLOOKUP(TRUE, VALUE(表格1[[#This Row],[年月]]) &lt;= VALUE($R$8:$R$12), $Q$8:$Q$12)) &amp; "年度"</f>
        <v>2021年度</v>
      </c>
    </row>
    <row r="253" spans="1:13" x14ac:dyDescent="0.3">
      <c r="A253" s="2">
        <v>202009</v>
      </c>
      <c r="B253" s="19">
        <f>DATE(表格1[[#This Row],[年]],表格1[[#This Row],[月]],1)</f>
        <v>44075</v>
      </c>
      <c r="C253" s="2" t="str">
        <f>LEFT(表格1[[#This Row],[年月]],4)</f>
        <v>2020</v>
      </c>
      <c r="D253" s="2" t="str">
        <f>RIGHT(表格1[[#This Row],[年月]],2)</f>
        <v>09</v>
      </c>
      <c r="E253" s="5">
        <v>64000000</v>
      </c>
      <c r="F253" s="2" t="str">
        <f>VLOOKUP(TEXT(表格1[[#This Row],[地區]],"00000000"),縣市代碼,2,0)</f>
        <v>高雄市</v>
      </c>
      <c r="G253" s="2" t="s">
        <v>10</v>
      </c>
      <c r="H253" s="13">
        <v>3546965</v>
      </c>
      <c r="I253" s="14">
        <v>9516760437</v>
      </c>
      <c r="J253" s="14">
        <f>表格1[[#This Row],[信用卡交易筆數]]/1000</f>
        <v>3546.9650000000001</v>
      </c>
      <c r="K253" s="14">
        <f>表格1[[#This Row],[信用卡交易金額'[新臺幣']]]/1000</f>
        <v>9516760.4370000008</v>
      </c>
      <c r="L253" s="14">
        <f>表格1[[#This Row],[信用卡交易金額'[新臺幣']]]/1000000</f>
        <v>9516.7604370000008</v>
      </c>
      <c r="M253" s="14" t="str" cm="1">
        <f t="array" ref="M253">_xlfn.TEXTJOIN("", TRUE, _xlfn.XLOOKUP(TRUE, VALUE(表格1[[#This Row],[年月]]) &lt;= VALUE($R$8:$R$12), $Q$8:$Q$12)) &amp; "年度"</f>
        <v>2021年度</v>
      </c>
    </row>
    <row r="254" spans="1:13" x14ac:dyDescent="0.3">
      <c r="A254" s="2">
        <v>202009</v>
      </c>
      <c r="B254" s="19">
        <f>DATE(表格1[[#This Row],[年]],表格1[[#This Row],[月]],1)</f>
        <v>44075</v>
      </c>
      <c r="C254" s="2" t="str">
        <f>LEFT(表格1[[#This Row],[年月]],4)</f>
        <v>2020</v>
      </c>
      <c r="D254" s="2" t="str">
        <f>RIGHT(表格1[[#This Row],[年月]],2)</f>
        <v>09</v>
      </c>
      <c r="E254" s="5">
        <v>10013000</v>
      </c>
      <c r="F254" s="2" t="str">
        <f>VLOOKUP(TEXT(表格1[[#This Row],[地區]],"00000000"),縣市代碼,2,0)</f>
        <v>屏東縣</v>
      </c>
      <c r="G254" s="2" t="s">
        <v>4</v>
      </c>
      <c r="H254" s="13">
        <v>476074</v>
      </c>
      <c r="I254" s="14">
        <v>456509492</v>
      </c>
      <c r="J254" s="14">
        <f>表格1[[#This Row],[信用卡交易筆數]]/1000</f>
        <v>476.07400000000001</v>
      </c>
      <c r="K254" s="14">
        <f>表格1[[#This Row],[信用卡交易金額'[新臺幣']]]/1000</f>
        <v>456509.49200000003</v>
      </c>
      <c r="L254" s="14">
        <f>表格1[[#This Row],[信用卡交易金額'[新臺幣']]]/1000000</f>
        <v>456.50949200000002</v>
      </c>
      <c r="M254" s="14" t="str" cm="1">
        <f t="array" ref="M254">_xlfn.TEXTJOIN("", TRUE, _xlfn.XLOOKUP(TRUE, VALUE(表格1[[#This Row],[年月]]) &lt;= VALUE($R$8:$R$12), $Q$8:$Q$12)) &amp; "年度"</f>
        <v>2021年度</v>
      </c>
    </row>
    <row r="255" spans="1:13" x14ac:dyDescent="0.3">
      <c r="A255" s="2">
        <v>202009</v>
      </c>
      <c r="B255" s="19">
        <f>DATE(表格1[[#This Row],[年]],表格1[[#This Row],[月]],1)</f>
        <v>44075</v>
      </c>
      <c r="C255" s="2" t="str">
        <f>LEFT(表格1[[#This Row],[年月]],4)</f>
        <v>2020</v>
      </c>
      <c r="D255" s="2" t="str">
        <f>RIGHT(表格1[[#This Row],[年月]],2)</f>
        <v>09</v>
      </c>
      <c r="E255" s="5">
        <v>10013000</v>
      </c>
      <c r="F255" s="2" t="str">
        <f>VLOOKUP(TEXT(表格1[[#This Row],[地區]],"00000000"),縣市代碼,2,0)</f>
        <v>屏東縣</v>
      </c>
      <c r="G255" s="2" t="s">
        <v>5</v>
      </c>
      <c r="H255" s="13">
        <v>42197</v>
      </c>
      <c r="I255" s="14">
        <v>93922189</v>
      </c>
      <c r="J255" s="14">
        <f>表格1[[#This Row],[信用卡交易筆數]]/1000</f>
        <v>42.197000000000003</v>
      </c>
      <c r="K255" s="14">
        <f>表格1[[#This Row],[信用卡交易金額'[新臺幣']]]/1000</f>
        <v>93922.188999999998</v>
      </c>
      <c r="L255" s="14">
        <f>表格1[[#This Row],[信用卡交易金額'[新臺幣']]]/1000000</f>
        <v>93.922189000000003</v>
      </c>
      <c r="M255" s="14" t="str" cm="1">
        <f t="array" ref="M255">_xlfn.TEXTJOIN("", TRUE, _xlfn.XLOOKUP(TRUE, VALUE(表格1[[#This Row],[年月]]) &lt;= VALUE($R$8:$R$12), $Q$8:$Q$12)) &amp; "年度"</f>
        <v>2021年度</v>
      </c>
    </row>
    <row r="256" spans="1:13" x14ac:dyDescent="0.3">
      <c r="A256" s="2">
        <v>202009</v>
      </c>
      <c r="B256" s="19">
        <f>DATE(表格1[[#This Row],[年]],表格1[[#This Row],[月]],1)</f>
        <v>44075</v>
      </c>
      <c r="C256" s="2" t="str">
        <f>LEFT(表格1[[#This Row],[年月]],4)</f>
        <v>2020</v>
      </c>
      <c r="D256" s="2" t="str">
        <f>RIGHT(表格1[[#This Row],[年月]],2)</f>
        <v>09</v>
      </c>
      <c r="E256" s="5">
        <v>10013000</v>
      </c>
      <c r="F256" s="2" t="str">
        <f>VLOOKUP(TEXT(表格1[[#This Row],[地區]],"00000000"),縣市代碼,2,0)</f>
        <v>屏東縣</v>
      </c>
      <c r="G256" s="2" t="s">
        <v>6</v>
      </c>
      <c r="H256" s="13">
        <v>64719</v>
      </c>
      <c r="I256" s="14">
        <v>226339043</v>
      </c>
      <c r="J256" s="14">
        <f>表格1[[#This Row],[信用卡交易筆數]]/1000</f>
        <v>64.718999999999994</v>
      </c>
      <c r="K256" s="14">
        <f>表格1[[#This Row],[信用卡交易金額'[新臺幣']]]/1000</f>
        <v>226339.04300000001</v>
      </c>
      <c r="L256" s="14">
        <f>表格1[[#This Row],[信用卡交易金額'[新臺幣']]]/1000000</f>
        <v>226.339043</v>
      </c>
      <c r="M256" s="14" t="str" cm="1">
        <f t="array" ref="M256">_xlfn.TEXTJOIN("", TRUE, _xlfn.XLOOKUP(TRUE, VALUE(表格1[[#This Row],[年月]]) &lt;= VALUE($R$8:$R$12), $Q$8:$Q$12)) &amp; "年度"</f>
        <v>2021年度</v>
      </c>
    </row>
    <row r="257" spans="1:13" x14ac:dyDescent="0.3">
      <c r="A257" s="2">
        <v>202009</v>
      </c>
      <c r="B257" s="19">
        <f>DATE(表格1[[#This Row],[年]],表格1[[#This Row],[月]],1)</f>
        <v>44075</v>
      </c>
      <c r="C257" s="2" t="str">
        <f>LEFT(表格1[[#This Row],[年月]],4)</f>
        <v>2020</v>
      </c>
      <c r="D257" s="2" t="str">
        <f>RIGHT(表格1[[#This Row],[年月]],2)</f>
        <v>09</v>
      </c>
      <c r="E257" s="5">
        <v>10013000</v>
      </c>
      <c r="F257" s="2" t="str">
        <f>VLOOKUP(TEXT(表格1[[#This Row],[地區]],"00000000"),縣市代碼,2,0)</f>
        <v>屏東縣</v>
      </c>
      <c r="G257" s="2" t="s">
        <v>7</v>
      </c>
      <c r="H257" s="13">
        <v>411523</v>
      </c>
      <c r="I257" s="14">
        <v>325719701</v>
      </c>
      <c r="J257" s="14">
        <f>表格1[[#This Row],[信用卡交易筆數]]/1000</f>
        <v>411.52300000000002</v>
      </c>
      <c r="K257" s="14">
        <f>表格1[[#This Row],[信用卡交易金額'[新臺幣']]]/1000</f>
        <v>325719.701</v>
      </c>
      <c r="L257" s="14">
        <f>表格1[[#This Row],[信用卡交易金額'[新臺幣']]]/1000000</f>
        <v>325.71970099999999</v>
      </c>
      <c r="M257" s="14" t="str" cm="1">
        <f t="array" ref="M257">_xlfn.TEXTJOIN("", TRUE, _xlfn.XLOOKUP(TRUE, VALUE(表格1[[#This Row],[年月]]) &lt;= VALUE($R$8:$R$12), $Q$8:$Q$12)) &amp; "年度"</f>
        <v>2021年度</v>
      </c>
    </row>
    <row r="258" spans="1:13" x14ac:dyDescent="0.3">
      <c r="A258" s="2">
        <v>202009</v>
      </c>
      <c r="B258" s="19">
        <f>DATE(表格1[[#This Row],[年]],表格1[[#This Row],[月]],1)</f>
        <v>44075</v>
      </c>
      <c r="C258" s="2" t="str">
        <f>LEFT(表格1[[#This Row],[年月]],4)</f>
        <v>2020</v>
      </c>
      <c r="D258" s="2" t="str">
        <f>RIGHT(表格1[[#This Row],[年月]],2)</f>
        <v>09</v>
      </c>
      <c r="E258" s="5">
        <v>10013000</v>
      </c>
      <c r="F258" s="2" t="str">
        <f>VLOOKUP(TEXT(表格1[[#This Row],[地區]],"00000000"),縣市代碼,2,0)</f>
        <v>屏東縣</v>
      </c>
      <c r="G258" s="2" t="s">
        <v>8</v>
      </c>
      <c r="H258" s="13">
        <v>220829</v>
      </c>
      <c r="I258" s="14">
        <v>337493031</v>
      </c>
      <c r="J258" s="14">
        <f>表格1[[#This Row],[信用卡交易筆數]]/1000</f>
        <v>220.82900000000001</v>
      </c>
      <c r="K258" s="14">
        <f>表格1[[#This Row],[信用卡交易金額'[新臺幣']]]/1000</f>
        <v>337493.03100000002</v>
      </c>
      <c r="L258" s="14">
        <f>表格1[[#This Row],[信用卡交易金額'[新臺幣']]]/1000000</f>
        <v>337.49303099999997</v>
      </c>
      <c r="M258" s="14" t="str" cm="1">
        <f t="array" ref="M258">_xlfn.TEXTJOIN("", TRUE, _xlfn.XLOOKUP(TRUE, VALUE(表格1[[#This Row],[年月]]) &lt;= VALUE($R$8:$R$12), $Q$8:$Q$12)) &amp; "年度"</f>
        <v>2021年度</v>
      </c>
    </row>
    <row r="259" spans="1:13" x14ac:dyDescent="0.3">
      <c r="A259" s="2">
        <v>202009</v>
      </c>
      <c r="B259" s="19">
        <f>DATE(表格1[[#This Row],[年]],表格1[[#This Row],[月]],1)</f>
        <v>44075</v>
      </c>
      <c r="C259" s="2" t="str">
        <f>LEFT(表格1[[#This Row],[年月]],4)</f>
        <v>2020</v>
      </c>
      <c r="D259" s="2" t="str">
        <f>RIGHT(表格1[[#This Row],[年月]],2)</f>
        <v>09</v>
      </c>
      <c r="E259" s="5">
        <v>10013000</v>
      </c>
      <c r="F259" s="2" t="str">
        <f>VLOOKUP(TEXT(表格1[[#This Row],[地區]],"00000000"),縣市代碼,2,0)</f>
        <v>屏東縣</v>
      </c>
      <c r="G259" s="2" t="s">
        <v>9</v>
      </c>
      <c r="H259" s="13">
        <v>149475</v>
      </c>
      <c r="I259" s="14">
        <v>364623984</v>
      </c>
      <c r="J259" s="14">
        <f>表格1[[#This Row],[信用卡交易筆數]]/1000</f>
        <v>149.47499999999999</v>
      </c>
      <c r="K259" s="14">
        <f>表格1[[#This Row],[信用卡交易金額'[新臺幣']]]/1000</f>
        <v>364623.984</v>
      </c>
      <c r="L259" s="14">
        <f>表格1[[#This Row],[信用卡交易金額'[新臺幣']]]/1000000</f>
        <v>364.62398400000001</v>
      </c>
      <c r="M259" s="14" t="str" cm="1">
        <f t="array" ref="M259">_xlfn.TEXTJOIN("", TRUE, _xlfn.XLOOKUP(TRUE, VALUE(表格1[[#This Row],[年月]]) &lt;= VALUE($R$8:$R$12), $Q$8:$Q$12)) &amp; "年度"</f>
        <v>2021年度</v>
      </c>
    </row>
    <row r="260" spans="1:13" x14ac:dyDescent="0.3">
      <c r="A260" s="2">
        <v>202009</v>
      </c>
      <c r="B260" s="19">
        <f>DATE(表格1[[#This Row],[年]],表格1[[#This Row],[月]],1)</f>
        <v>44075</v>
      </c>
      <c r="C260" s="2" t="str">
        <f>LEFT(表格1[[#This Row],[年月]],4)</f>
        <v>2020</v>
      </c>
      <c r="D260" s="2" t="str">
        <f>RIGHT(表格1[[#This Row],[年月]],2)</f>
        <v>09</v>
      </c>
      <c r="E260" s="5">
        <v>10013000</v>
      </c>
      <c r="F260" s="2" t="str">
        <f>VLOOKUP(TEXT(表格1[[#This Row],[地區]],"00000000"),縣市代碼,2,0)</f>
        <v>屏東縣</v>
      </c>
      <c r="G260" s="2" t="s">
        <v>10</v>
      </c>
      <c r="H260" s="13">
        <v>596667</v>
      </c>
      <c r="I260" s="14">
        <v>1697313391</v>
      </c>
      <c r="J260" s="14">
        <f>表格1[[#This Row],[信用卡交易筆數]]/1000</f>
        <v>596.66700000000003</v>
      </c>
      <c r="K260" s="14">
        <f>表格1[[#This Row],[信用卡交易金額'[新臺幣']]]/1000</f>
        <v>1697313.3910000001</v>
      </c>
      <c r="L260" s="14">
        <f>表格1[[#This Row],[信用卡交易金額'[新臺幣']]]/1000000</f>
        <v>1697.3133909999999</v>
      </c>
      <c r="M260" s="14" t="str" cm="1">
        <f t="array" ref="M260">_xlfn.TEXTJOIN("", TRUE, _xlfn.XLOOKUP(TRUE, VALUE(表格1[[#This Row],[年月]]) &lt;= VALUE($R$8:$R$12), $Q$8:$Q$12)) &amp; "年度"</f>
        <v>2021年度</v>
      </c>
    </row>
    <row r="261" spans="1:13" x14ac:dyDescent="0.3">
      <c r="A261" s="2">
        <v>202009</v>
      </c>
      <c r="B261" s="19">
        <f>DATE(表格1[[#This Row],[年]],表格1[[#This Row],[月]],1)</f>
        <v>44075</v>
      </c>
      <c r="C261" s="2" t="str">
        <f>LEFT(表格1[[#This Row],[年月]],4)</f>
        <v>2020</v>
      </c>
      <c r="D261" s="2" t="str">
        <f>RIGHT(表格1[[#This Row],[年月]],2)</f>
        <v>09</v>
      </c>
      <c r="E261" s="5">
        <v>10017000</v>
      </c>
      <c r="F261" s="2" t="str">
        <f>VLOOKUP(TEXT(表格1[[#This Row],[地區]],"00000000"),縣市代碼,2,0)</f>
        <v>基隆市</v>
      </c>
      <c r="G261" s="2" t="s">
        <v>4</v>
      </c>
      <c r="H261" s="13">
        <v>478184</v>
      </c>
      <c r="I261" s="14">
        <v>410118762</v>
      </c>
      <c r="J261" s="14">
        <f>表格1[[#This Row],[信用卡交易筆數]]/1000</f>
        <v>478.18400000000003</v>
      </c>
      <c r="K261" s="14">
        <f>表格1[[#This Row],[信用卡交易金額'[新臺幣']]]/1000</f>
        <v>410118.76199999999</v>
      </c>
      <c r="L261" s="14">
        <f>表格1[[#This Row],[信用卡交易金額'[新臺幣']]]/1000000</f>
        <v>410.118762</v>
      </c>
      <c r="M261" s="14" t="str" cm="1">
        <f t="array" ref="M261">_xlfn.TEXTJOIN("", TRUE, _xlfn.XLOOKUP(TRUE, VALUE(表格1[[#This Row],[年月]]) &lt;= VALUE($R$8:$R$12), $Q$8:$Q$12)) &amp; "年度"</f>
        <v>2021年度</v>
      </c>
    </row>
    <row r="262" spans="1:13" x14ac:dyDescent="0.3">
      <c r="A262" s="2">
        <v>202009</v>
      </c>
      <c r="B262" s="19">
        <f>DATE(表格1[[#This Row],[年]],表格1[[#This Row],[月]],1)</f>
        <v>44075</v>
      </c>
      <c r="C262" s="2" t="str">
        <f>LEFT(表格1[[#This Row],[年月]],4)</f>
        <v>2020</v>
      </c>
      <c r="D262" s="2" t="str">
        <f>RIGHT(表格1[[#This Row],[年月]],2)</f>
        <v>09</v>
      </c>
      <c r="E262" s="5">
        <v>10017000</v>
      </c>
      <c r="F262" s="2" t="str">
        <f>VLOOKUP(TEXT(表格1[[#This Row],[地區]],"00000000"),縣市代碼,2,0)</f>
        <v>基隆市</v>
      </c>
      <c r="G262" s="2" t="s">
        <v>5</v>
      </c>
      <c r="H262" s="13">
        <v>37674</v>
      </c>
      <c r="I262" s="14">
        <v>87731735</v>
      </c>
      <c r="J262" s="14">
        <f>表格1[[#This Row],[信用卡交易筆數]]/1000</f>
        <v>37.673999999999999</v>
      </c>
      <c r="K262" s="14">
        <f>表格1[[#This Row],[信用卡交易金額'[新臺幣']]]/1000</f>
        <v>87731.735000000001</v>
      </c>
      <c r="L262" s="14">
        <f>表格1[[#This Row],[信用卡交易金額'[新臺幣']]]/1000000</f>
        <v>87.731735</v>
      </c>
      <c r="M262" s="14" t="str" cm="1">
        <f t="array" ref="M262">_xlfn.TEXTJOIN("", TRUE, _xlfn.XLOOKUP(TRUE, VALUE(表格1[[#This Row],[年月]]) &lt;= VALUE($R$8:$R$12), $Q$8:$Q$12)) &amp; "年度"</f>
        <v>2021年度</v>
      </c>
    </row>
    <row r="263" spans="1:13" x14ac:dyDescent="0.3">
      <c r="A263" s="2">
        <v>202009</v>
      </c>
      <c r="B263" s="19">
        <f>DATE(表格1[[#This Row],[年]],表格1[[#This Row],[月]],1)</f>
        <v>44075</v>
      </c>
      <c r="C263" s="2" t="str">
        <f>LEFT(表格1[[#This Row],[年月]],4)</f>
        <v>2020</v>
      </c>
      <c r="D263" s="2" t="str">
        <f>RIGHT(表格1[[#This Row],[年月]],2)</f>
        <v>09</v>
      </c>
      <c r="E263" s="5">
        <v>10017000</v>
      </c>
      <c r="F263" s="2" t="str">
        <f>VLOOKUP(TEXT(表格1[[#This Row],[地區]],"00000000"),縣市代碼,2,0)</f>
        <v>基隆市</v>
      </c>
      <c r="G263" s="2" t="s">
        <v>6</v>
      </c>
      <c r="H263" s="13">
        <v>43604</v>
      </c>
      <c r="I263" s="14">
        <v>170706523</v>
      </c>
      <c r="J263" s="14">
        <f>表格1[[#This Row],[信用卡交易筆數]]/1000</f>
        <v>43.603999999999999</v>
      </c>
      <c r="K263" s="14">
        <f>表格1[[#This Row],[信用卡交易金額'[新臺幣']]]/1000</f>
        <v>170706.52299999999</v>
      </c>
      <c r="L263" s="14">
        <f>表格1[[#This Row],[信用卡交易金額'[新臺幣']]]/1000000</f>
        <v>170.706523</v>
      </c>
      <c r="M263" s="14" t="str" cm="1">
        <f t="array" ref="M263">_xlfn.TEXTJOIN("", TRUE, _xlfn.XLOOKUP(TRUE, VALUE(表格1[[#This Row],[年月]]) &lt;= VALUE($R$8:$R$12), $Q$8:$Q$12)) &amp; "年度"</f>
        <v>2021年度</v>
      </c>
    </row>
    <row r="264" spans="1:13" x14ac:dyDescent="0.3">
      <c r="A264" s="2">
        <v>202009</v>
      </c>
      <c r="B264" s="19">
        <f>DATE(表格1[[#This Row],[年]],表格1[[#This Row],[月]],1)</f>
        <v>44075</v>
      </c>
      <c r="C264" s="2" t="str">
        <f>LEFT(表格1[[#This Row],[年月]],4)</f>
        <v>2020</v>
      </c>
      <c r="D264" s="2" t="str">
        <f>RIGHT(表格1[[#This Row],[年月]],2)</f>
        <v>09</v>
      </c>
      <c r="E264" s="5">
        <v>10017000</v>
      </c>
      <c r="F264" s="2" t="str">
        <f>VLOOKUP(TEXT(表格1[[#This Row],[地區]],"00000000"),縣市代碼,2,0)</f>
        <v>基隆市</v>
      </c>
      <c r="G264" s="2" t="s">
        <v>7</v>
      </c>
      <c r="H264" s="13">
        <v>261126</v>
      </c>
      <c r="I264" s="14">
        <v>192930964</v>
      </c>
      <c r="J264" s="14">
        <f>表格1[[#This Row],[信用卡交易筆數]]/1000</f>
        <v>261.12599999999998</v>
      </c>
      <c r="K264" s="14">
        <f>表格1[[#This Row],[信用卡交易金額'[新臺幣']]]/1000</f>
        <v>192930.96400000001</v>
      </c>
      <c r="L264" s="14">
        <f>表格1[[#This Row],[信用卡交易金額'[新臺幣']]]/1000000</f>
        <v>192.93096399999999</v>
      </c>
      <c r="M264" s="14" t="str" cm="1">
        <f t="array" ref="M264">_xlfn.TEXTJOIN("", TRUE, _xlfn.XLOOKUP(TRUE, VALUE(表格1[[#This Row],[年月]]) &lt;= VALUE($R$8:$R$12), $Q$8:$Q$12)) &amp; "年度"</f>
        <v>2021年度</v>
      </c>
    </row>
    <row r="265" spans="1:13" x14ac:dyDescent="0.3">
      <c r="A265" s="2">
        <v>202009</v>
      </c>
      <c r="B265" s="19">
        <f>DATE(表格1[[#This Row],[年]],表格1[[#This Row],[月]],1)</f>
        <v>44075</v>
      </c>
      <c r="C265" s="2" t="str">
        <f>LEFT(表格1[[#This Row],[年月]],4)</f>
        <v>2020</v>
      </c>
      <c r="D265" s="2" t="str">
        <f>RIGHT(表格1[[#This Row],[年月]],2)</f>
        <v>09</v>
      </c>
      <c r="E265" s="5">
        <v>10017000</v>
      </c>
      <c r="F265" s="2" t="str">
        <f>VLOOKUP(TEXT(表格1[[#This Row],[地區]],"00000000"),縣市代碼,2,0)</f>
        <v>基隆市</v>
      </c>
      <c r="G265" s="2" t="s">
        <v>8</v>
      </c>
      <c r="H265" s="13">
        <v>185060</v>
      </c>
      <c r="I265" s="14">
        <v>300189521</v>
      </c>
      <c r="J265" s="14">
        <f>表格1[[#This Row],[信用卡交易筆數]]/1000</f>
        <v>185.06</v>
      </c>
      <c r="K265" s="14">
        <f>表格1[[#This Row],[信用卡交易金額'[新臺幣']]]/1000</f>
        <v>300189.52100000001</v>
      </c>
      <c r="L265" s="14">
        <f>表格1[[#This Row],[信用卡交易金額'[新臺幣']]]/1000000</f>
        <v>300.18952100000001</v>
      </c>
      <c r="M265" s="14" t="str" cm="1">
        <f t="array" ref="M265">_xlfn.TEXTJOIN("", TRUE, _xlfn.XLOOKUP(TRUE, VALUE(表格1[[#This Row],[年月]]) &lt;= VALUE($R$8:$R$12), $Q$8:$Q$12)) &amp; "年度"</f>
        <v>2021年度</v>
      </c>
    </row>
    <row r="266" spans="1:13" x14ac:dyDescent="0.3">
      <c r="A266" s="2">
        <v>202009</v>
      </c>
      <c r="B266" s="19">
        <f>DATE(表格1[[#This Row],[年]],表格1[[#This Row],[月]],1)</f>
        <v>44075</v>
      </c>
      <c r="C266" s="2" t="str">
        <f>LEFT(表格1[[#This Row],[年月]],4)</f>
        <v>2020</v>
      </c>
      <c r="D266" s="2" t="str">
        <f>RIGHT(表格1[[#This Row],[年月]],2)</f>
        <v>09</v>
      </c>
      <c r="E266" s="5">
        <v>10017000</v>
      </c>
      <c r="F266" s="2" t="str">
        <f>VLOOKUP(TEXT(表格1[[#This Row],[地區]],"00000000"),縣市代碼,2,0)</f>
        <v>基隆市</v>
      </c>
      <c r="G266" s="2" t="s">
        <v>9</v>
      </c>
      <c r="H266" s="13">
        <v>108675</v>
      </c>
      <c r="I266" s="14">
        <v>250274916</v>
      </c>
      <c r="J266" s="14">
        <f>表格1[[#This Row],[信用卡交易筆數]]/1000</f>
        <v>108.675</v>
      </c>
      <c r="K266" s="14">
        <f>表格1[[#This Row],[信用卡交易金額'[新臺幣']]]/1000</f>
        <v>250274.916</v>
      </c>
      <c r="L266" s="14">
        <f>表格1[[#This Row],[信用卡交易金額'[新臺幣']]]/1000000</f>
        <v>250.27491599999999</v>
      </c>
      <c r="M266" s="14" t="str" cm="1">
        <f t="array" ref="M266">_xlfn.TEXTJOIN("", TRUE, _xlfn.XLOOKUP(TRUE, VALUE(表格1[[#This Row],[年月]]) &lt;= VALUE($R$8:$R$12), $Q$8:$Q$12)) &amp; "年度"</f>
        <v>2021年度</v>
      </c>
    </row>
    <row r="267" spans="1:13" x14ac:dyDescent="0.3">
      <c r="A267" s="2">
        <v>202009</v>
      </c>
      <c r="B267" s="19">
        <f>DATE(表格1[[#This Row],[年]],表格1[[#This Row],[月]],1)</f>
        <v>44075</v>
      </c>
      <c r="C267" s="2" t="str">
        <f>LEFT(表格1[[#This Row],[年月]],4)</f>
        <v>2020</v>
      </c>
      <c r="D267" s="2" t="str">
        <f>RIGHT(表格1[[#This Row],[年月]],2)</f>
        <v>09</v>
      </c>
      <c r="E267" s="5">
        <v>10017000</v>
      </c>
      <c r="F267" s="2" t="str">
        <f>VLOOKUP(TEXT(表格1[[#This Row],[地區]],"00000000"),縣市代碼,2,0)</f>
        <v>基隆市</v>
      </c>
      <c r="G267" s="2" t="s">
        <v>10</v>
      </c>
      <c r="H267" s="13">
        <v>588535</v>
      </c>
      <c r="I267" s="14">
        <v>1179679119</v>
      </c>
      <c r="J267" s="14">
        <f>表格1[[#This Row],[信用卡交易筆數]]/1000</f>
        <v>588.53499999999997</v>
      </c>
      <c r="K267" s="14">
        <f>表格1[[#This Row],[信用卡交易金額'[新臺幣']]]/1000</f>
        <v>1179679.1189999999</v>
      </c>
      <c r="L267" s="14">
        <f>表格1[[#This Row],[信用卡交易金額'[新臺幣']]]/1000000</f>
        <v>1179.6791189999999</v>
      </c>
      <c r="M267" s="14" t="str" cm="1">
        <f t="array" ref="M267">_xlfn.TEXTJOIN("", TRUE, _xlfn.XLOOKUP(TRUE, VALUE(表格1[[#This Row],[年月]]) &lt;= VALUE($R$8:$R$12), $Q$8:$Q$12)) &amp; "年度"</f>
        <v>2021年度</v>
      </c>
    </row>
    <row r="268" spans="1:13" x14ac:dyDescent="0.3">
      <c r="A268" s="2">
        <v>202009</v>
      </c>
      <c r="B268" s="19">
        <f>DATE(表格1[[#This Row],[年]],表格1[[#This Row],[月]],1)</f>
        <v>44075</v>
      </c>
      <c r="C268" s="2" t="str">
        <f>LEFT(表格1[[#This Row],[年月]],4)</f>
        <v>2020</v>
      </c>
      <c r="D268" s="2" t="str">
        <f>RIGHT(表格1[[#This Row],[年月]],2)</f>
        <v>09</v>
      </c>
      <c r="E268" s="5">
        <v>10002000</v>
      </c>
      <c r="F268" s="2" t="str">
        <f>VLOOKUP(TEXT(表格1[[#This Row],[地區]],"00000000"),縣市代碼,2,0)</f>
        <v>宜蘭縣</v>
      </c>
      <c r="G268" s="2" t="s">
        <v>4</v>
      </c>
      <c r="H268" s="13">
        <v>365154</v>
      </c>
      <c r="I268" s="14">
        <v>301083411</v>
      </c>
      <c r="J268" s="14">
        <f>表格1[[#This Row],[信用卡交易筆數]]/1000</f>
        <v>365.154</v>
      </c>
      <c r="K268" s="14">
        <f>表格1[[#This Row],[信用卡交易金額'[新臺幣']]]/1000</f>
        <v>301083.41100000002</v>
      </c>
      <c r="L268" s="14">
        <f>表格1[[#This Row],[信用卡交易金額'[新臺幣']]]/1000000</f>
        <v>301.08341100000001</v>
      </c>
      <c r="M268" s="14" t="str" cm="1">
        <f t="array" ref="M268">_xlfn.TEXTJOIN("", TRUE, _xlfn.XLOOKUP(TRUE, VALUE(表格1[[#This Row],[年月]]) &lt;= VALUE($R$8:$R$12), $Q$8:$Q$12)) &amp; "年度"</f>
        <v>2021年度</v>
      </c>
    </row>
    <row r="269" spans="1:13" x14ac:dyDescent="0.3">
      <c r="A269" s="2">
        <v>202009</v>
      </c>
      <c r="B269" s="19">
        <f>DATE(表格1[[#This Row],[年]],表格1[[#This Row],[月]],1)</f>
        <v>44075</v>
      </c>
      <c r="C269" s="2" t="str">
        <f>LEFT(表格1[[#This Row],[年月]],4)</f>
        <v>2020</v>
      </c>
      <c r="D269" s="2" t="str">
        <f>RIGHT(表格1[[#This Row],[年月]],2)</f>
        <v>09</v>
      </c>
      <c r="E269" s="5">
        <v>10002000</v>
      </c>
      <c r="F269" s="2" t="str">
        <f>VLOOKUP(TEXT(表格1[[#This Row],[地區]],"00000000"),縣市代碼,2,0)</f>
        <v>宜蘭縣</v>
      </c>
      <c r="G269" s="2" t="s">
        <v>5</v>
      </c>
      <c r="H269" s="13">
        <v>29351</v>
      </c>
      <c r="I269" s="14">
        <v>76482447</v>
      </c>
      <c r="J269" s="14">
        <f>表格1[[#This Row],[信用卡交易筆數]]/1000</f>
        <v>29.350999999999999</v>
      </c>
      <c r="K269" s="14">
        <f>表格1[[#This Row],[信用卡交易金額'[新臺幣']]]/1000</f>
        <v>76482.447</v>
      </c>
      <c r="L269" s="14">
        <f>表格1[[#This Row],[信用卡交易金額'[新臺幣']]]/1000000</f>
        <v>76.482446999999993</v>
      </c>
      <c r="M269" s="14" t="str" cm="1">
        <f t="array" ref="M269">_xlfn.TEXTJOIN("", TRUE, _xlfn.XLOOKUP(TRUE, VALUE(表格1[[#This Row],[年月]]) &lt;= VALUE($R$8:$R$12), $Q$8:$Q$12)) &amp; "年度"</f>
        <v>2021年度</v>
      </c>
    </row>
    <row r="270" spans="1:13" x14ac:dyDescent="0.3">
      <c r="A270" s="2">
        <v>202009</v>
      </c>
      <c r="B270" s="19">
        <f>DATE(表格1[[#This Row],[年]],表格1[[#This Row],[月]],1)</f>
        <v>44075</v>
      </c>
      <c r="C270" s="2" t="str">
        <f>LEFT(表格1[[#This Row],[年月]],4)</f>
        <v>2020</v>
      </c>
      <c r="D270" s="2" t="str">
        <f>RIGHT(表格1[[#This Row],[年月]],2)</f>
        <v>09</v>
      </c>
      <c r="E270" s="5">
        <v>10002000</v>
      </c>
      <c r="F270" s="2" t="str">
        <f>VLOOKUP(TEXT(表格1[[#This Row],[地區]],"00000000"),縣市代碼,2,0)</f>
        <v>宜蘭縣</v>
      </c>
      <c r="G270" s="2" t="s">
        <v>6</v>
      </c>
      <c r="H270" s="13">
        <v>44543</v>
      </c>
      <c r="I270" s="14">
        <v>156150300</v>
      </c>
      <c r="J270" s="14">
        <f>表格1[[#This Row],[信用卡交易筆數]]/1000</f>
        <v>44.542999999999999</v>
      </c>
      <c r="K270" s="14">
        <f>表格1[[#This Row],[信用卡交易金額'[新臺幣']]]/1000</f>
        <v>156150.29999999999</v>
      </c>
      <c r="L270" s="14">
        <f>表格1[[#This Row],[信用卡交易金額'[新臺幣']]]/1000000</f>
        <v>156.15029999999999</v>
      </c>
      <c r="M270" s="14" t="str" cm="1">
        <f t="array" ref="M270">_xlfn.TEXTJOIN("", TRUE, _xlfn.XLOOKUP(TRUE, VALUE(表格1[[#This Row],[年月]]) &lt;= VALUE($R$8:$R$12), $Q$8:$Q$12)) &amp; "年度"</f>
        <v>2021年度</v>
      </c>
    </row>
    <row r="271" spans="1:13" x14ac:dyDescent="0.3">
      <c r="A271" s="2">
        <v>202009</v>
      </c>
      <c r="B271" s="19">
        <f>DATE(表格1[[#This Row],[年]],表格1[[#This Row],[月]],1)</f>
        <v>44075</v>
      </c>
      <c r="C271" s="2" t="str">
        <f>LEFT(表格1[[#This Row],[年月]],4)</f>
        <v>2020</v>
      </c>
      <c r="D271" s="2" t="str">
        <f>RIGHT(表格1[[#This Row],[年月]],2)</f>
        <v>09</v>
      </c>
      <c r="E271" s="5">
        <v>10002000</v>
      </c>
      <c r="F271" s="2" t="str">
        <f>VLOOKUP(TEXT(表格1[[#This Row],[地區]],"00000000"),縣市代碼,2,0)</f>
        <v>宜蘭縣</v>
      </c>
      <c r="G271" s="2" t="s">
        <v>7</v>
      </c>
      <c r="H271" s="13">
        <v>237773</v>
      </c>
      <c r="I271" s="14">
        <v>188049144</v>
      </c>
      <c r="J271" s="14">
        <f>表格1[[#This Row],[信用卡交易筆數]]/1000</f>
        <v>237.773</v>
      </c>
      <c r="K271" s="14">
        <f>表格1[[#This Row],[信用卡交易金額'[新臺幣']]]/1000</f>
        <v>188049.144</v>
      </c>
      <c r="L271" s="14">
        <f>表格1[[#This Row],[信用卡交易金額'[新臺幣']]]/1000000</f>
        <v>188.04914400000001</v>
      </c>
      <c r="M271" s="14" t="str" cm="1">
        <f t="array" ref="M271">_xlfn.TEXTJOIN("", TRUE, _xlfn.XLOOKUP(TRUE, VALUE(表格1[[#This Row],[年月]]) &lt;= VALUE($R$8:$R$12), $Q$8:$Q$12)) &amp; "年度"</f>
        <v>2021年度</v>
      </c>
    </row>
    <row r="272" spans="1:13" x14ac:dyDescent="0.3">
      <c r="A272" s="2">
        <v>202009</v>
      </c>
      <c r="B272" s="19">
        <f>DATE(表格1[[#This Row],[年]],表格1[[#This Row],[月]],1)</f>
        <v>44075</v>
      </c>
      <c r="C272" s="2" t="str">
        <f>LEFT(表格1[[#This Row],[年月]],4)</f>
        <v>2020</v>
      </c>
      <c r="D272" s="2" t="str">
        <f>RIGHT(表格1[[#This Row],[年月]],2)</f>
        <v>09</v>
      </c>
      <c r="E272" s="5">
        <v>10002000</v>
      </c>
      <c r="F272" s="2" t="str">
        <f>VLOOKUP(TEXT(表格1[[#This Row],[地區]],"00000000"),縣市代碼,2,0)</f>
        <v>宜蘭縣</v>
      </c>
      <c r="G272" s="2" t="s">
        <v>8</v>
      </c>
      <c r="H272" s="13">
        <v>158473</v>
      </c>
      <c r="I272" s="14">
        <v>255023067</v>
      </c>
      <c r="J272" s="14">
        <f>表格1[[#This Row],[信用卡交易筆數]]/1000</f>
        <v>158.47300000000001</v>
      </c>
      <c r="K272" s="14">
        <f>表格1[[#This Row],[信用卡交易金額'[新臺幣']]]/1000</f>
        <v>255023.06700000001</v>
      </c>
      <c r="L272" s="14">
        <f>表格1[[#This Row],[信用卡交易金額'[新臺幣']]]/1000000</f>
        <v>255.023067</v>
      </c>
      <c r="M272" s="14" t="str" cm="1">
        <f t="array" ref="M272">_xlfn.TEXTJOIN("", TRUE, _xlfn.XLOOKUP(TRUE, VALUE(表格1[[#This Row],[年月]]) &lt;= VALUE($R$8:$R$12), $Q$8:$Q$12)) &amp; "年度"</f>
        <v>2021年度</v>
      </c>
    </row>
    <row r="273" spans="1:13" x14ac:dyDescent="0.3">
      <c r="A273" s="2">
        <v>202009</v>
      </c>
      <c r="B273" s="19">
        <f>DATE(表格1[[#This Row],[年]],表格1[[#This Row],[月]],1)</f>
        <v>44075</v>
      </c>
      <c r="C273" s="2" t="str">
        <f>LEFT(表格1[[#This Row],[年月]],4)</f>
        <v>2020</v>
      </c>
      <c r="D273" s="2" t="str">
        <f>RIGHT(表格1[[#This Row],[年月]],2)</f>
        <v>09</v>
      </c>
      <c r="E273" s="5">
        <v>10002000</v>
      </c>
      <c r="F273" s="2" t="str">
        <f>VLOOKUP(TEXT(表格1[[#This Row],[地區]],"00000000"),縣市代碼,2,0)</f>
        <v>宜蘭縣</v>
      </c>
      <c r="G273" s="2" t="s">
        <v>9</v>
      </c>
      <c r="H273" s="13">
        <v>96444</v>
      </c>
      <c r="I273" s="14">
        <v>258685795</v>
      </c>
      <c r="J273" s="14">
        <f>表格1[[#This Row],[信用卡交易筆數]]/1000</f>
        <v>96.444000000000003</v>
      </c>
      <c r="K273" s="14">
        <f>表格1[[#This Row],[信用卡交易金額'[新臺幣']]]/1000</f>
        <v>258685.79500000001</v>
      </c>
      <c r="L273" s="14">
        <f>表格1[[#This Row],[信用卡交易金額'[新臺幣']]]/1000000</f>
        <v>258.68579499999998</v>
      </c>
      <c r="M273" s="14" t="str" cm="1">
        <f t="array" ref="M273">_xlfn.TEXTJOIN("", TRUE, _xlfn.XLOOKUP(TRUE, VALUE(表格1[[#This Row],[年月]]) &lt;= VALUE($R$8:$R$12), $Q$8:$Q$12)) &amp; "年度"</f>
        <v>2021年度</v>
      </c>
    </row>
    <row r="274" spans="1:13" x14ac:dyDescent="0.3">
      <c r="A274" s="2">
        <v>202009</v>
      </c>
      <c r="B274" s="19">
        <f>DATE(表格1[[#This Row],[年]],表格1[[#This Row],[月]],1)</f>
        <v>44075</v>
      </c>
      <c r="C274" s="2" t="str">
        <f>LEFT(表格1[[#This Row],[年月]],4)</f>
        <v>2020</v>
      </c>
      <c r="D274" s="2" t="str">
        <f>RIGHT(表格1[[#This Row],[年月]],2)</f>
        <v>09</v>
      </c>
      <c r="E274" s="5">
        <v>10002000</v>
      </c>
      <c r="F274" s="2" t="str">
        <f>VLOOKUP(TEXT(表格1[[#This Row],[地區]],"00000000"),縣市代碼,2,0)</f>
        <v>宜蘭縣</v>
      </c>
      <c r="G274" s="2" t="s">
        <v>10</v>
      </c>
      <c r="H274" s="13">
        <v>440815</v>
      </c>
      <c r="I274" s="14">
        <v>1021487324</v>
      </c>
      <c r="J274" s="14">
        <f>表格1[[#This Row],[信用卡交易筆數]]/1000</f>
        <v>440.815</v>
      </c>
      <c r="K274" s="14">
        <f>表格1[[#This Row],[信用卡交易金額'[新臺幣']]]/1000</f>
        <v>1021487.324</v>
      </c>
      <c r="L274" s="14">
        <f>表格1[[#This Row],[信用卡交易金額'[新臺幣']]]/1000000</f>
        <v>1021.4873239999999</v>
      </c>
      <c r="M274" s="14" t="str" cm="1">
        <f t="array" ref="M274">_xlfn.TEXTJOIN("", TRUE, _xlfn.XLOOKUP(TRUE, VALUE(表格1[[#This Row],[年月]]) &lt;= VALUE($R$8:$R$12), $Q$8:$Q$12)) &amp; "年度"</f>
        <v>2021年度</v>
      </c>
    </row>
    <row r="275" spans="1:13" x14ac:dyDescent="0.3">
      <c r="A275" s="2">
        <v>202009</v>
      </c>
      <c r="B275" s="19">
        <f>DATE(表格1[[#This Row],[年]],表格1[[#This Row],[月]],1)</f>
        <v>44075</v>
      </c>
      <c r="C275" s="2" t="str">
        <f>LEFT(表格1[[#This Row],[年月]],4)</f>
        <v>2020</v>
      </c>
      <c r="D275" s="2" t="str">
        <f>RIGHT(表格1[[#This Row],[年月]],2)</f>
        <v>09</v>
      </c>
      <c r="E275" s="5">
        <v>10015000</v>
      </c>
      <c r="F275" s="2" t="str">
        <f>VLOOKUP(TEXT(表格1[[#This Row],[地區]],"00000000"),縣市代碼,2,0)</f>
        <v>花蓮縣</v>
      </c>
      <c r="G275" s="2" t="s">
        <v>4</v>
      </c>
      <c r="H275" s="13">
        <v>245460</v>
      </c>
      <c r="I275" s="14">
        <v>212208251</v>
      </c>
      <c r="J275" s="14">
        <f>表格1[[#This Row],[信用卡交易筆數]]/1000</f>
        <v>245.46</v>
      </c>
      <c r="K275" s="14">
        <f>表格1[[#This Row],[信用卡交易金額'[新臺幣']]]/1000</f>
        <v>212208.25099999999</v>
      </c>
      <c r="L275" s="14">
        <f>表格1[[#This Row],[信用卡交易金額'[新臺幣']]]/1000000</f>
        <v>212.20825099999999</v>
      </c>
      <c r="M275" s="14" t="str" cm="1">
        <f t="array" ref="M275">_xlfn.TEXTJOIN("", TRUE, _xlfn.XLOOKUP(TRUE, VALUE(表格1[[#This Row],[年月]]) &lt;= VALUE($R$8:$R$12), $Q$8:$Q$12)) &amp; "年度"</f>
        <v>2021年度</v>
      </c>
    </row>
    <row r="276" spans="1:13" x14ac:dyDescent="0.3">
      <c r="A276" s="2">
        <v>202009</v>
      </c>
      <c r="B276" s="19">
        <f>DATE(表格1[[#This Row],[年]],表格1[[#This Row],[月]],1)</f>
        <v>44075</v>
      </c>
      <c r="C276" s="2" t="str">
        <f>LEFT(表格1[[#This Row],[年月]],4)</f>
        <v>2020</v>
      </c>
      <c r="D276" s="2" t="str">
        <f>RIGHT(表格1[[#This Row],[年月]],2)</f>
        <v>09</v>
      </c>
      <c r="E276" s="5">
        <v>10015000</v>
      </c>
      <c r="F276" s="2" t="str">
        <f>VLOOKUP(TEXT(表格1[[#This Row],[地區]],"00000000"),縣市代碼,2,0)</f>
        <v>花蓮縣</v>
      </c>
      <c r="G276" s="2" t="s">
        <v>5</v>
      </c>
      <c r="H276" s="13">
        <v>20417</v>
      </c>
      <c r="I276" s="14">
        <v>48410352</v>
      </c>
      <c r="J276" s="14">
        <f>表格1[[#This Row],[信用卡交易筆數]]/1000</f>
        <v>20.417000000000002</v>
      </c>
      <c r="K276" s="14">
        <f>表格1[[#This Row],[信用卡交易金額'[新臺幣']]]/1000</f>
        <v>48410.351999999999</v>
      </c>
      <c r="L276" s="14">
        <f>表格1[[#This Row],[信用卡交易金額'[新臺幣']]]/1000000</f>
        <v>48.410352000000003</v>
      </c>
      <c r="M276" s="14" t="str" cm="1">
        <f t="array" ref="M276">_xlfn.TEXTJOIN("", TRUE, _xlfn.XLOOKUP(TRUE, VALUE(表格1[[#This Row],[年月]]) &lt;= VALUE($R$8:$R$12), $Q$8:$Q$12)) &amp; "年度"</f>
        <v>2021年度</v>
      </c>
    </row>
    <row r="277" spans="1:13" x14ac:dyDescent="0.3">
      <c r="A277" s="2">
        <v>202009</v>
      </c>
      <c r="B277" s="19">
        <f>DATE(表格1[[#This Row],[年]],表格1[[#This Row],[月]],1)</f>
        <v>44075</v>
      </c>
      <c r="C277" s="2" t="str">
        <f>LEFT(表格1[[#This Row],[年月]],4)</f>
        <v>2020</v>
      </c>
      <c r="D277" s="2" t="str">
        <f>RIGHT(表格1[[#This Row],[年月]],2)</f>
        <v>09</v>
      </c>
      <c r="E277" s="5">
        <v>10015000</v>
      </c>
      <c r="F277" s="2" t="str">
        <f>VLOOKUP(TEXT(表格1[[#This Row],[地區]],"00000000"),縣市代碼,2,0)</f>
        <v>花蓮縣</v>
      </c>
      <c r="G277" s="2" t="s">
        <v>6</v>
      </c>
      <c r="H277" s="13">
        <v>32414</v>
      </c>
      <c r="I277" s="14">
        <v>119299153</v>
      </c>
      <c r="J277" s="14">
        <f>表格1[[#This Row],[信用卡交易筆數]]/1000</f>
        <v>32.414000000000001</v>
      </c>
      <c r="K277" s="14">
        <f>表格1[[#This Row],[信用卡交易金額'[新臺幣']]]/1000</f>
        <v>119299.15300000001</v>
      </c>
      <c r="L277" s="14">
        <f>表格1[[#This Row],[信用卡交易金額'[新臺幣']]]/1000000</f>
        <v>119.299153</v>
      </c>
      <c r="M277" s="14" t="str" cm="1">
        <f t="array" ref="M277">_xlfn.TEXTJOIN("", TRUE, _xlfn.XLOOKUP(TRUE, VALUE(表格1[[#This Row],[年月]]) &lt;= VALUE($R$8:$R$12), $Q$8:$Q$12)) &amp; "年度"</f>
        <v>2021年度</v>
      </c>
    </row>
    <row r="278" spans="1:13" x14ac:dyDescent="0.3">
      <c r="A278" s="2">
        <v>202009</v>
      </c>
      <c r="B278" s="19">
        <f>DATE(表格1[[#This Row],[年]],表格1[[#This Row],[月]],1)</f>
        <v>44075</v>
      </c>
      <c r="C278" s="2" t="str">
        <f>LEFT(表格1[[#This Row],[年月]],4)</f>
        <v>2020</v>
      </c>
      <c r="D278" s="2" t="str">
        <f>RIGHT(表格1[[#This Row],[年月]],2)</f>
        <v>09</v>
      </c>
      <c r="E278" s="5">
        <v>10015000</v>
      </c>
      <c r="F278" s="2" t="str">
        <f>VLOOKUP(TEXT(表格1[[#This Row],[地區]],"00000000"),縣市代碼,2,0)</f>
        <v>花蓮縣</v>
      </c>
      <c r="G278" s="2" t="s">
        <v>7</v>
      </c>
      <c r="H278" s="13">
        <v>185031</v>
      </c>
      <c r="I278" s="14">
        <v>135095378</v>
      </c>
      <c r="J278" s="14">
        <f>表格1[[#This Row],[信用卡交易筆數]]/1000</f>
        <v>185.03100000000001</v>
      </c>
      <c r="K278" s="14">
        <f>表格1[[#This Row],[信用卡交易金額'[新臺幣']]]/1000</f>
        <v>135095.378</v>
      </c>
      <c r="L278" s="14">
        <f>表格1[[#This Row],[信用卡交易金額'[新臺幣']]]/1000000</f>
        <v>135.09537800000001</v>
      </c>
      <c r="M278" s="14" t="str" cm="1">
        <f t="array" ref="M278">_xlfn.TEXTJOIN("", TRUE, _xlfn.XLOOKUP(TRUE, VALUE(表格1[[#This Row],[年月]]) &lt;= VALUE($R$8:$R$12), $Q$8:$Q$12)) &amp; "年度"</f>
        <v>2021年度</v>
      </c>
    </row>
    <row r="279" spans="1:13" x14ac:dyDescent="0.3">
      <c r="A279" s="2">
        <v>202009</v>
      </c>
      <c r="B279" s="19">
        <f>DATE(表格1[[#This Row],[年]],表格1[[#This Row],[月]],1)</f>
        <v>44075</v>
      </c>
      <c r="C279" s="2" t="str">
        <f>LEFT(表格1[[#This Row],[年月]],4)</f>
        <v>2020</v>
      </c>
      <c r="D279" s="2" t="str">
        <f>RIGHT(表格1[[#This Row],[年月]],2)</f>
        <v>09</v>
      </c>
      <c r="E279" s="5">
        <v>10015000</v>
      </c>
      <c r="F279" s="2" t="str">
        <f>VLOOKUP(TEXT(表格1[[#This Row],[地區]],"00000000"),縣市代碼,2,0)</f>
        <v>花蓮縣</v>
      </c>
      <c r="G279" s="2" t="s">
        <v>8</v>
      </c>
      <c r="H279" s="13">
        <v>101954</v>
      </c>
      <c r="I279" s="14">
        <v>170235678</v>
      </c>
      <c r="J279" s="14">
        <f>表格1[[#This Row],[信用卡交易筆數]]/1000</f>
        <v>101.95399999999999</v>
      </c>
      <c r="K279" s="14">
        <f>表格1[[#This Row],[信用卡交易金額'[新臺幣']]]/1000</f>
        <v>170235.67800000001</v>
      </c>
      <c r="L279" s="14">
        <f>表格1[[#This Row],[信用卡交易金額'[新臺幣']]]/1000000</f>
        <v>170.23567800000001</v>
      </c>
      <c r="M279" s="14" t="str" cm="1">
        <f t="array" ref="M279">_xlfn.TEXTJOIN("", TRUE, _xlfn.XLOOKUP(TRUE, VALUE(表格1[[#This Row],[年月]]) &lt;= VALUE($R$8:$R$12), $Q$8:$Q$12)) &amp; "年度"</f>
        <v>2021年度</v>
      </c>
    </row>
    <row r="280" spans="1:13" x14ac:dyDescent="0.3">
      <c r="A280" s="2">
        <v>202009</v>
      </c>
      <c r="B280" s="19">
        <f>DATE(表格1[[#This Row],[年]],表格1[[#This Row],[月]],1)</f>
        <v>44075</v>
      </c>
      <c r="C280" s="2" t="str">
        <f>LEFT(表格1[[#This Row],[年月]],4)</f>
        <v>2020</v>
      </c>
      <c r="D280" s="2" t="str">
        <f>RIGHT(表格1[[#This Row],[年月]],2)</f>
        <v>09</v>
      </c>
      <c r="E280" s="5">
        <v>10015000</v>
      </c>
      <c r="F280" s="2" t="str">
        <f>VLOOKUP(TEXT(表格1[[#This Row],[地區]],"00000000"),縣市代碼,2,0)</f>
        <v>花蓮縣</v>
      </c>
      <c r="G280" s="2" t="s">
        <v>9</v>
      </c>
      <c r="H280" s="13">
        <v>57826</v>
      </c>
      <c r="I280" s="14">
        <v>137200955</v>
      </c>
      <c r="J280" s="14">
        <f>表格1[[#This Row],[信用卡交易筆數]]/1000</f>
        <v>57.826000000000001</v>
      </c>
      <c r="K280" s="14">
        <f>表格1[[#This Row],[信用卡交易金額'[新臺幣']]]/1000</f>
        <v>137200.95499999999</v>
      </c>
      <c r="L280" s="14">
        <f>表格1[[#This Row],[信用卡交易金額'[新臺幣']]]/1000000</f>
        <v>137.20095499999999</v>
      </c>
      <c r="M280" s="14" t="str" cm="1">
        <f t="array" ref="M280">_xlfn.TEXTJOIN("", TRUE, _xlfn.XLOOKUP(TRUE, VALUE(表格1[[#This Row],[年月]]) &lt;= VALUE($R$8:$R$12), $Q$8:$Q$12)) &amp; "年度"</f>
        <v>2021年度</v>
      </c>
    </row>
    <row r="281" spans="1:13" x14ac:dyDescent="0.3">
      <c r="A281" s="2">
        <v>202009</v>
      </c>
      <c r="B281" s="19">
        <f>DATE(表格1[[#This Row],[年]],表格1[[#This Row],[月]],1)</f>
        <v>44075</v>
      </c>
      <c r="C281" s="2" t="str">
        <f>LEFT(表格1[[#This Row],[年月]],4)</f>
        <v>2020</v>
      </c>
      <c r="D281" s="2" t="str">
        <f>RIGHT(表格1[[#This Row],[年月]],2)</f>
        <v>09</v>
      </c>
      <c r="E281" s="5">
        <v>10015000</v>
      </c>
      <c r="F281" s="2" t="str">
        <f>VLOOKUP(TEXT(表格1[[#This Row],[地區]],"00000000"),縣市代碼,2,0)</f>
        <v>花蓮縣</v>
      </c>
      <c r="G281" s="2" t="s">
        <v>10</v>
      </c>
      <c r="H281" s="13">
        <v>299265</v>
      </c>
      <c r="I281" s="14">
        <v>702869639</v>
      </c>
      <c r="J281" s="14">
        <f>表格1[[#This Row],[信用卡交易筆數]]/1000</f>
        <v>299.26499999999999</v>
      </c>
      <c r="K281" s="14">
        <f>表格1[[#This Row],[信用卡交易金額'[新臺幣']]]/1000</f>
        <v>702869.63899999997</v>
      </c>
      <c r="L281" s="14">
        <f>表格1[[#This Row],[信用卡交易金額'[新臺幣']]]/1000000</f>
        <v>702.86963900000001</v>
      </c>
      <c r="M281" s="14" t="str" cm="1">
        <f t="array" ref="M281">_xlfn.TEXTJOIN("", TRUE, _xlfn.XLOOKUP(TRUE, VALUE(表格1[[#This Row],[年月]]) &lt;= VALUE($R$8:$R$12), $Q$8:$Q$12)) &amp; "年度"</f>
        <v>2021年度</v>
      </c>
    </row>
    <row r="282" spans="1:13" x14ac:dyDescent="0.3">
      <c r="A282" s="2">
        <v>202009</v>
      </c>
      <c r="B282" s="19">
        <f>DATE(表格1[[#This Row],[年]],表格1[[#This Row],[月]],1)</f>
        <v>44075</v>
      </c>
      <c r="C282" s="2" t="str">
        <f>LEFT(表格1[[#This Row],[年月]],4)</f>
        <v>2020</v>
      </c>
      <c r="D282" s="2" t="str">
        <f>RIGHT(表格1[[#This Row],[年月]],2)</f>
        <v>09</v>
      </c>
      <c r="E282" s="5">
        <v>10014000</v>
      </c>
      <c r="F282" s="2" t="str">
        <f>VLOOKUP(TEXT(表格1[[#This Row],[地區]],"00000000"),縣市代碼,2,0)</f>
        <v>臺東縣</v>
      </c>
      <c r="G282" s="2" t="s">
        <v>4</v>
      </c>
      <c r="H282" s="13">
        <v>132484</v>
      </c>
      <c r="I282" s="14">
        <v>120298452</v>
      </c>
      <c r="J282" s="14">
        <f>表格1[[#This Row],[信用卡交易筆數]]/1000</f>
        <v>132.48400000000001</v>
      </c>
      <c r="K282" s="14">
        <f>表格1[[#This Row],[信用卡交易金額'[新臺幣']]]/1000</f>
        <v>120298.452</v>
      </c>
      <c r="L282" s="14">
        <f>表格1[[#This Row],[信用卡交易金額'[新臺幣']]]/1000000</f>
        <v>120.298452</v>
      </c>
      <c r="M282" s="14" t="str" cm="1">
        <f t="array" ref="M282">_xlfn.TEXTJOIN("", TRUE, _xlfn.XLOOKUP(TRUE, VALUE(表格1[[#This Row],[年月]]) &lt;= VALUE($R$8:$R$12), $Q$8:$Q$12)) &amp; "年度"</f>
        <v>2021年度</v>
      </c>
    </row>
    <row r="283" spans="1:13" x14ac:dyDescent="0.3">
      <c r="A283" s="2">
        <v>202009</v>
      </c>
      <c r="B283" s="19">
        <f>DATE(表格1[[#This Row],[年]],表格1[[#This Row],[月]],1)</f>
        <v>44075</v>
      </c>
      <c r="C283" s="2" t="str">
        <f>LEFT(表格1[[#This Row],[年月]],4)</f>
        <v>2020</v>
      </c>
      <c r="D283" s="2" t="str">
        <f>RIGHT(表格1[[#This Row],[年月]],2)</f>
        <v>09</v>
      </c>
      <c r="E283" s="5">
        <v>10014000</v>
      </c>
      <c r="F283" s="2" t="str">
        <f>VLOOKUP(TEXT(表格1[[#This Row],[地區]],"00000000"),縣市代碼,2,0)</f>
        <v>臺東縣</v>
      </c>
      <c r="G283" s="2" t="s">
        <v>5</v>
      </c>
      <c r="H283" s="13">
        <v>12072</v>
      </c>
      <c r="I283" s="14">
        <v>27173741</v>
      </c>
      <c r="J283" s="14">
        <f>表格1[[#This Row],[信用卡交易筆數]]/1000</f>
        <v>12.071999999999999</v>
      </c>
      <c r="K283" s="14">
        <f>表格1[[#This Row],[信用卡交易金額'[新臺幣']]]/1000</f>
        <v>27173.741000000002</v>
      </c>
      <c r="L283" s="14">
        <f>表格1[[#This Row],[信用卡交易金額'[新臺幣']]]/1000000</f>
        <v>27.173741</v>
      </c>
      <c r="M283" s="14" t="str" cm="1">
        <f t="array" ref="M283">_xlfn.TEXTJOIN("", TRUE, _xlfn.XLOOKUP(TRUE, VALUE(表格1[[#This Row],[年月]]) &lt;= VALUE($R$8:$R$12), $Q$8:$Q$12)) &amp; "年度"</f>
        <v>2021年度</v>
      </c>
    </row>
    <row r="284" spans="1:13" x14ac:dyDescent="0.3">
      <c r="A284" s="2">
        <v>202009</v>
      </c>
      <c r="B284" s="19">
        <f>DATE(表格1[[#This Row],[年]],表格1[[#This Row],[月]],1)</f>
        <v>44075</v>
      </c>
      <c r="C284" s="2" t="str">
        <f>LEFT(表格1[[#This Row],[年月]],4)</f>
        <v>2020</v>
      </c>
      <c r="D284" s="2" t="str">
        <f>RIGHT(表格1[[#This Row],[年月]],2)</f>
        <v>09</v>
      </c>
      <c r="E284" s="5">
        <v>10014000</v>
      </c>
      <c r="F284" s="2" t="str">
        <f>VLOOKUP(TEXT(表格1[[#This Row],[地區]],"00000000"),縣市代碼,2,0)</f>
        <v>臺東縣</v>
      </c>
      <c r="G284" s="2" t="s">
        <v>6</v>
      </c>
      <c r="H284" s="13">
        <v>16559</v>
      </c>
      <c r="I284" s="14">
        <v>61759459</v>
      </c>
      <c r="J284" s="14">
        <f>表格1[[#This Row],[信用卡交易筆數]]/1000</f>
        <v>16.559000000000001</v>
      </c>
      <c r="K284" s="14">
        <f>表格1[[#This Row],[信用卡交易金額'[新臺幣']]]/1000</f>
        <v>61759.459000000003</v>
      </c>
      <c r="L284" s="14">
        <f>表格1[[#This Row],[信用卡交易金額'[新臺幣']]]/1000000</f>
        <v>61.759459</v>
      </c>
      <c r="M284" s="14" t="str" cm="1">
        <f t="array" ref="M284">_xlfn.TEXTJOIN("", TRUE, _xlfn.XLOOKUP(TRUE, VALUE(表格1[[#This Row],[年月]]) &lt;= VALUE($R$8:$R$12), $Q$8:$Q$12)) &amp; "年度"</f>
        <v>2021年度</v>
      </c>
    </row>
    <row r="285" spans="1:13" x14ac:dyDescent="0.3">
      <c r="A285" s="2">
        <v>202009</v>
      </c>
      <c r="B285" s="19">
        <f>DATE(表格1[[#This Row],[年]],表格1[[#This Row],[月]],1)</f>
        <v>44075</v>
      </c>
      <c r="C285" s="2" t="str">
        <f>LEFT(表格1[[#This Row],[年月]],4)</f>
        <v>2020</v>
      </c>
      <c r="D285" s="2" t="str">
        <f>RIGHT(表格1[[#This Row],[年月]],2)</f>
        <v>09</v>
      </c>
      <c r="E285" s="5">
        <v>10014000</v>
      </c>
      <c r="F285" s="2" t="str">
        <f>VLOOKUP(TEXT(表格1[[#This Row],[地區]],"00000000"),縣市代碼,2,0)</f>
        <v>臺東縣</v>
      </c>
      <c r="G285" s="2" t="s">
        <v>7</v>
      </c>
      <c r="H285" s="13">
        <v>99659</v>
      </c>
      <c r="I285" s="14">
        <v>74911786</v>
      </c>
      <c r="J285" s="14">
        <f>表格1[[#This Row],[信用卡交易筆數]]/1000</f>
        <v>99.659000000000006</v>
      </c>
      <c r="K285" s="14">
        <f>表格1[[#This Row],[信用卡交易金額'[新臺幣']]]/1000</f>
        <v>74911.785999999993</v>
      </c>
      <c r="L285" s="14">
        <f>表格1[[#This Row],[信用卡交易金額'[新臺幣']]]/1000000</f>
        <v>74.911786000000006</v>
      </c>
      <c r="M285" s="14" t="str" cm="1">
        <f t="array" ref="M285">_xlfn.TEXTJOIN("", TRUE, _xlfn.XLOOKUP(TRUE, VALUE(表格1[[#This Row],[年月]]) &lt;= VALUE($R$8:$R$12), $Q$8:$Q$12)) &amp; "年度"</f>
        <v>2021年度</v>
      </c>
    </row>
    <row r="286" spans="1:13" x14ac:dyDescent="0.3">
      <c r="A286" s="2">
        <v>202009</v>
      </c>
      <c r="B286" s="19">
        <f>DATE(表格1[[#This Row],[年]],表格1[[#This Row],[月]],1)</f>
        <v>44075</v>
      </c>
      <c r="C286" s="2" t="str">
        <f>LEFT(表格1[[#This Row],[年月]],4)</f>
        <v>2020</v>
      </c>
      <c r="D286" s="2" t="str">
        <f>RIGHT(表格1[[#This Row],[年月]],2)</f>
        <v>09</v>
      </c>
      <c r="E286" s="5">
        <v>10014000</v>
      </c>
      <c r="F286" s="2" t="str">
        <f>VLOOKUP(TEXT(表格1[[#This Row],[地區]],"00000000"),縣市代碼,2,0)</f>
        <v>臺東縣</v>
      </c>
      <c r="G286" s="2" t="s">
        <v>8</v>
      </c>
      <c r="H286" s="13">
        <v>51812</v>
      </c>
      <c r="I286" s="14">
        <v>85222734</v>
      </c>
      <c r="J286" s="14">
        <f>表格1[[#This Row],[信用卡交易筆數]]/1000</f>
        <v>51.811999999999998</v>
      </c>
      <c r="K286" s="14">
        <f>表格1[[#This Row],[信用卡交易金額'[新臺幣']]]/1000</f>
        <v>85222.733999999997</v>
      </c>
      <c r="L286" s="14">
        <f>表格1[[#This Row],[信用卡交易金額'[新臺幣']]]/1000000</f>
        <v>85.222734000000003</v>
      </c>
      <c r="M286" s="14" t="str" cm="1">
        <f t="array" ref="M286">_xlfn.TEXTJOIN("", TRUE, _xlfn.XLOOKUP(TRUE, VALUE(表格1[[#This Row],[年月]]) &lt;= VALUE($R$8:$R$12), $Q$8:$Q$12)) &amp; "年度"</f>
        <v>2021年度</v>
      </c>
    </row>
    <row r="287" spans="1:13" x14ac:dyDescent="0.3">
      <c r="A287" s="2">
        <v>202009</v>
      </c>
      <c r="B287" s="19">
        <f>DATE(表格1[[#This Row],[年]],表格1[[#This Row],[月]],1)</f>
        <v>44075</v>
      </c>
      <c r="C287" s="2" t="str">
        <f>LEFT(表格1[[#This Row],[年月]],4)</f>
        <v>2020</v>
      </c>
      <c r="D287" s="2" t="str">
        <f>RIGHT(表格1[[#This Row],[年月]],2)</f>
        <v>09</v>
      </c>
      <c r="E287" s="5">
        <v>10014000</v>
      </c>
      <c r="F287" s="2" t="str">
        <f>VLOOKUP(TEXT(表格1[[#This Row],[地區]],"00000000"),縣市代碼,2,0)</f>
        <v>臺東縣</v>
      </c>
      <c r="G287" s="2" t="s">
        <v>9</v>
      </c>
      <c r="H287" s="13">
        <v>26271</v>
      </c>
      <c r="I287" s="14">
        <v>61259587</v>
      </c>
      <c r="J287" s="14">
        <f>表格1[[#This Row],[信用卡交易筆數]]/1000</f>
        <v>26.271000000000001</v>
      </c>
      <c r="K287" s="14">
        <f>表格1[[#This Row],[信用卡交易金額'[新臺幣']]]/1000</f>
        <v>61259.587</v>
      </c>
      <c r="L287" s="14">
        <f>表格1[[#This Row],[信用卡交易金額'[新臺幣']]]/1000000</f>
        <v>61.259587000000003</v>
      </c>
      <c r="M287" s="14" t="str" cm="1">
        <f t="array" ref="M287">_xlfn.TEXTJOIN("", TRUE, _xlfn.XLOOKUP(TRUE, VALUE(表格1[[#This Row],[年月]]) &lt;= VALUE($R$8:$R$12), $Q$8:$Q$12)) &amp; "年度"</f>
        <v>2021年度</v>
      </c>
    </row>
    <row r="288" spans="1:13" x14ac:dyDescent="0.3">
      <c r="A288" s="2">
        <v>202009</v>
      </c>
      <c r="B288" s="19">
        <f>DATE(表格1[[#This Row],[年]],表格1[[#This Row],[月]],1)</f>
        <v>44075</v>
      </c>
      <c r="C288" s="2" t="str">
        <f>LEFT(表格1[[#This Row],[年月]],4)</f>
        <v>2020</v>
      </c>
      <c r="D288" s="2" t="str">
        <f>RIGHT(表格1[[#This Row],[年月]],2)</f>
        <v>09</v>
      </c>
      <c r="E288" s="5">
        <v>10014000</v>
      </c>
      <c r="F288" s="2" t="str">
        <f>VLOOKUP(TEXT(表格1[[#This Row],[地區]],"00000000"),縣市代碼,2,0)</f>
        <v>臺東縣</v>
      </c>
      <c r="G288" s="2" t="s">
        <v>10</v>
      </c>
      <c r="H288" s="13">
        <v>134842</v>
      </c>
      <c r="I288" s="14">
        <v>342921730</v>
      </c>
      <c r="J288" s="14">
        <f>表格1[[#This Row],[信用卡交易筆數]]/1000</f>
        <v>134.84200000000001</v>
      </c>
      <c r="K288" s="14">
        <f>表格1[[#This Row],[信用卡交易金額'[新臺幣']]]/1000</f>
        <v>342921.73</v>
      </c>
      <c r="L288" s="14">
        <f>表格1[[#This Row],[信用卡交易金額'[新臺幣']]]/1000000</f>
        <v>342.92173000000003</v>
      </c>
      <c r="M288" s="14" t="str" cm="1">
        <f t="array" ref="M288">_xlfn.TEXTJOIN("", TRUE, _xlfn.XLOOKUP(TRUE, VALUE(表格1[[#This Row],[年月]]) &lt;= VALUE($R$8:$R$12), $Q$8:$Q$12)) &amp; "年度"</f>
        <v>2021年度</v>
      </c>
    </row>
    <row r="289" spans="1:13" x14ac:dyDescent="0.3">
      <c r="A289" s="2">
        <v>202009</v>
      </c>
      <c r="B289" s="19">
        <f>DATE(表格1[[#This Row],[年]],表格1[[#This Row],[月]],1)</f>
        <v>44075</v>
      </c>
      <c r="C289" s="2" t="str">
        <f>LEFT(表格1[[#This Row],[年月]],4)</f>
        <v>2020</v>
      </c>
      <c r="D289" s="2" t="str">
        <f>RIGHT(表格1[[#This Row],[年月]],2)</f>
        <v>09</v>
      </c>
      <c r="E289" s="5">
        <v>10016000</v>
      </c>
      <c r="F289" s="2" t="str">
        <f>VLOOKUP(TEXT(表格1[[#This Row],[地區]],"00000000"),縣市代碼,2,0)</f>
        <v>澎湖縣</v>
      </c>
      <c r="G289" s="2" t="s">
        <v>4</v>
      </c>
      <c r="H289" s="13">
        <v>52792</v>
      </c>
      <c r="I289" s="14">
        <v>40269550</v>
      </c>
      <c r="J289" s="14">
        <f>表格1[[#This Row],[信用卡交易筆數]]/1000</f>
        <v>52.792000000000002</v>
      </c>
      <c r="K289" s="14">
        <f>表格1[[#This Row],[信用卡交易金額'[新臺幣']]]/1000</f>
        <v>40269.550000000003</v>
      </c>
      <c r="L289" s="14">
        <f>表格1[[#This Row],[信用卡交易金額'[新臺幣']]]/1000000</f>
        <v>40.269550000000002</v>
      </c>
      <c r="M289" s="14" t="str" cm="1">
        <f t="array" ref="M289">_xlfn.TEXTJOIN("", TRUE, _xlfn.XLOOKUP(TRUE, VALUE(表格1[[#This Row],[年月]]) &lt;= VALUE($R$8:$R$12), $Q$8:$Q$12)) &amp; "年度"</f>
        <v>2021年度</v>
      </c>
    </row>
    <row r="290" spans="1:13" x14ac:dyDescent="0.3">
      <c r="A290" s="2">
        <v>202009</v>
      </c>
      <c r="B290" s="19">
        <f>DATE(表格1[[#This Row],[年]],表格1[[#This Row],[月]],1)</f>
        <v>44075</v>
      </c>
      <c r="C290" s="2" t="str">
        <f>LEFT(表格1[[#This Row],[年月]],4)</f>
        <v>2020</v>
      </c>
      <c r="D290" s="2" t="str">
        <f>RIGHT(表格1[[#This Row],[年月]],2)</f>
        <v>09</v>
      </c>
      <c r="E290" s="5">
        <v>10016000</v>
      </c>
      <c r="F290" s="2" t="str">
        <f>VLOOKUP(TEXT(表格1[[#This Row],[地區]],"00000000"),縣市代碼,2,0)</f>
        <v>澎湖縣</v>
      </c>
      <c r="G290" s="2" t="s">
        <v>5</v>
      </c>
      <c r="H290" s="13">
        <v>6074</v>
      </c>
      <c r="I290" s="14">
        <v>15002659</v>
      </c>
      <c r="J290" s="14">
        <f>表格1[[#This Row],[信用卡交易筆數]]/1000</f>
        <v>6.0739999999999998</v>
      </c>
      <c r="K290" s="14">
        <f>表格1[[#This Row],[信用卡交易金額'[新臺幣']]]/1000</f>
        <v>15002.659</v>
      </c>
      <c r="L290" s="14">
        <f>表格1[[#This Row],[信用卡交易金額'[新臺幣']]]/1000000</f>
        <v>15.002659</v>
      </c>
      <c r="M290" s="14" t="str" cm="1">
        <f t="array" ref="M290">_xlfn.TEXTJOIN("", TRUE, _xlfn.XLOOKUP(TRUE, VALUE(表格1[[#This Row],[年月]]) &lt;= VALUE($R$8:$R$12), $Q$8:$Q$12)) &amp; "年度"</f>
        <v>2021年度</v>
      </c>
    </row>
    <row r="291" spans="1:13" x14ac:dyDescent="0.3">
      <c r="A291" s="2">
        <v>202009</v>
      </c>
      <c r="B291" s="19">
        <f>DATE(表格1[[#This Row],[年]],表格1[[#This Row],[月]],1)</f>
        <v>44075</v>
      </c>
      <c r="C291" s="2" t="str">
        <f>LEFT(表格1[[#This Row],[年月]],4)</f>
        <v>2020</v>
      </c>
      <c r="D291" s="2" t="str">
        <f>RIGHT(表格1[[#This Row],[年月]],2)</f>
        <v>09</v>
      </c>
      <c r="E291" s="5">
        <v>10016000</v>
      </c>
      <c r="F291" s="2" t="str">
        <f>VLOOKUP(TEXT(表格1[[#This Row],[地區]],"00000000"),縣市代碼,2,0)</f>
        <v>澎湖縣</v>
      </c>
      <c r="G291" s="2" t="s">
        <v>6</v>
      </c>
      <c r="H291" s="13">
        <v>7601</v>
      </c>
      <c r="I291" s="14">
        <v>27323340</v>
      </c>
      <c r="J291" s="14">
        <f>表格1[[#This Row],[信用卡交易筆數]]/1000</f>
        <v>7.601</v>
      </c>
      <c r="K291" s="14">
        <f>表格1[[#This Row],[信用卡交易金額'[新臺幣']]]/1000</f>
        <v>27323.34</v>
      </c>
      <c r="L291" s="14">
        <f>表格1[[#This Row],[信用卡交易金額'[新臺幣']]]/1000000</f>
        <v>27.323340000000002</v>
      </c>
      <c r="M291" s="14" t="str" cm="1">
        <f t="array" ref="M291">_xlfn.TEXTJOIN("", TRUE, _xlfn.XLOOKUP(TRUE, VALUE(表格1[[#This Row],[年月]]) &lt;= VALUE($R$8:$R$12), $Q$8:$Q$12)) &amp; "年度"</f>
        <v>2021年度</v>
      </c>
    </row>
    <row r="292" spans="1:13" x14ac:dyDescent="0.3">
      <c r="A292" s="2">
        <v>202009</v>
      </c>
      <c r="B292" s="19">
        <f>DATE(表格1[[#This Row],[年]],表格1[[#This Row],[月]],1)</f>
        <v>44075</v>
      </c>
      <c r="C292" s="2" t="str">
        <f>LEFT(表格1[[#This Row],[年月]],4)</f>
        <v>2020</v>
      </c>
      <c r="D292" s="2" t="str">
        <f>RIGHT(表格1[[#This Row],[年月]],2)</f>
        <v>09</v>
      </c>
      <c r="E292" s="5">
        <v>10016000</v>
      </c>
      <c r="F292" s="2" t="str">
        <f>VLOOKUP(TEXT(表格1[[#This Row],[地區]],"00000000"),縣市代碼,2,0)</f>
        <v>澎湖縣</v>
      </c>
      <c r="G292" s="2" t="s">
        <v>7</v>
      </c>
      <c r="H292" s="13">
        <v>45711</v>
      </c>
      <c r="I292" s="14">
        <v>54944600</v>
      </c>
      <c r="J292" s="14">
        <f>表格1[[#This Row],[信用卡交易筆數]]/1000</f>
        <v>45.710999999999999</v>
      </c>
      <c r="K292" s="14">
        <f>表格1[[#This Row],[信用卡交易金額'[新臺幣']]]/1000</f>
        <v>54944.6</v>
      </c>
      <c r="L292" s="14">
        <f>表格1[[#This Row],[信用卡交易金額'[新臺幣']]]/1000000</f>
        <v>54.944600000000001</v>
      </c>
      <c r="M292" s="14" t="str" cm="1">
        <f t="array" ref="M292">_xlfn.TEXTJOIN("", TRUE, _xlfn.XLOOKUP(TRUE, VALUE(表格1[[#This Row],[年月]]) &lt;= VALUE($R$8:$R$12), $Q$8:$Q$12)) &amp; "年度"</f>
        <v>2021年度</v>
      </c>
    </row>
    <row r="293" spans="1:13" x14ac:dyDescent="0.3">
      <c r="A293" s="2">
        <v>202009</v>
      </c>
      <c r="B293" s="19">
        <f>DATE(表格1[[#This Row],[年]],表格1[[#This Row],[月]],1)</f>
        <v>44075</v>
      </c>
      <c r="C293" s="2" t="str">
        <f>LEFT(表格1[[#This Row],[年月]],4)</f>
        <v>2020</v>
      </c>
      <c r="D293" s="2" t="str">
        <f>RIGHT(表格1[[#This Row],[年月]],2)</f>
        <v>09</v>
      </c>
      <c r="E293" s="5">
        <v>10016000</v>
      </c>
      <c r="F293" s="2" t="str">
        <f>VLOOKUP(TEXT(表格1[[#This Row],[地區]],"00000000"),縣市代碼,2,0)</f>
        <v>澎湖縣</v>
      </c>
      <c r="G293" s="2" t="s">
        <v>8</v>
      </c>
      <c r="H293" s="13">
        <v>29156</v>
      </c>
      <c r="I293" s="14">
        <v>41090128</v>
      </c>
      <c r="J293" s="14">
        <f>表格1[[#This Row],[信用卡交易筆數]]/1000</f>
        <v>29.155999999999999</v>
      </c>
      <c r="K293" s="14">
        <f>表格1[[#This Row],[信用卡交易金額'[新臺幣']]]/1000</f>
        <v>41090.127999999997</v>
      </c>
      <c r="L293" s="14">
        <f>表格1[[#This Row],[信用卡交易金額'[新臺幣']]]/1000000</f>
        <v>41.090128</v>
      </c>
      <c r="M293" s="14" t="str" cm="1">
        <f t="array" ref="M293">_xlfn.TEXTJOIN("", TRUE, _xlfn.XLOOKUP(TRUE, VALUE(表格1[[#This Row],[年月]]) &lt;= VALUE($R$8:$R$12), $Q$8:$Q$12)) &amp; "年度"</f>
        <v>2021年度</v>
      </c>
    </row>
    <row r="294" spans="1:13" x14ac:dyDescent="0.3">
      <c r="A294" s="2">
        <v>202009</v>
      </c>
      <c r="B294" s="19">
        <f>DATE(表格1[[#This Row],[年]],表格1[[#This Row],[月]],1)</f>
        <v>44075</v>
      </c>
      <c r="C294" s="2" t="str">
        <f>LEFT(表格1[[#This Row],[年月]],4)</f>
        <v>2020</v>
      </c>
      <c r="D294" s="2" t="str">
        <f>RIGHT(表格1[[#This Row],[年月]],2)</f>
        <v>09</v>
      </c>
      <c r="E294" s="5">
        <v>10016000</v>
      </c>
      <c r="F294" s="2" t="str">
        <f>VLOOKUP(TEXT(表格1[[#This Row],[地區]],"00000000"),縣市代碼,2,0)</f>
        <v>澎湖縣</v>
      </c>
      <c r="G294" s="2" t="s">
        <v>9</v>
      </c>
      <c r="H294" s="13">
        <v>19123</v>
      </c>
      <c r="I294" s="14">
        <v>44227688</v>
      </c>
      <c r="J294" s="14">
        <f>表格1[[#This Row],[信用卡交易筆數]]/1000</f>
        <v>19.123000000000001</v>
      </c>
      <c r="K294" s="14">
        <f>表格1[[#This Row],[信用卡交易金額'[新臺幣']]]/1000</f>
        <v>44227.688000000002</v>
      </c>
      <c r="L294" s="14">
        <f>表格1[[#This Row],[信用卡交易金額'[新臺幣']]]/1000000</f>
        <v>44.227688000000001</v>
      </c>
      <c r="M294" s="14" t="str" cm="1">
        <f t="array" ref="M294">_xlfn.TEXTJOIN("", TRUE, _xlfn.XLOOKUP(TRUE, VALUE(表格1[[#This Row],[年月]]) &lt;= VALUE($R$8:$R$12), $Q$8:$Q$12)) &amp; "年度"</f>
        <v>2021年度</v>
      </c>
    </row>
    <row r="295" spans="1:13" x14ac:dyDescent="0.3">
      <c r="A295" s="2">
        <v>202009</v>
      </c>
      <c r="B295" s="19">
        <f>DATE(表格1[[#This Row],[年]],表格1[[#This Row],[月]],1)</f>
        <v>44075</v>
      </c>
      <c r="C295" s="2" t="str">
        <f>LEFT(表格1[[#This Row],[年月]],4)</f>
        <v>2020</v>
      </c>
      <c r="D295" s="2" t="str">
        <f>RIGHT(表格1[[#This Row],[年月]],2)</f>
        <v>09</v>
      </c>
      <c r="E295" s="5">
        <v>10016000</v>
      </c>
      <c r="F295" s="2" t="str">
        <f>VLOOKUP(TEXT(表格1[[#This Row],[地區]],"00000000"),縣市代碼,2,0)</f>
        <v>澎湖縣</v>
      </c>
      <c r="G295" s="2" t="s">
        <v>10</v>
      </c>
      <c r="H295" s="13">
        <v>58810</v>
      </c>
      <c r="I295" s="14">
        <v>141974261</v>
      </c>
      <c r="J295" s="14">
        <f>表格1[[#This Row],[信用卡交易筆數]]/1000</f>
        <v>58.81</v>
      </c>
      <c r="K295" s="14">
        <f>表格1[[#This Row],[信用卡交易金額'[新臺幣']]]/1000</f>
        <v>141974.261</v>
      </c>
      <c r="L295" s="14">
        <f>表格1[[#This Row],[信用卡交易金額'[新臺幣']]]/1000000</f>
        <v>141.97426100000001</v>
      </c>
      <c r="M295" s="14" t="str" cm="1">
        <f t="array" ref="M295">_xlfn.TEXTJOIN("", TRUE, _xlfn.XLOOKUP(TRUE, VALUE(表格1[[#This Row],[年月]]) &lt;= VALUE($R$8:$R$12), $Q$8:$Q$12)) &amp; "年度"</f>
        <v>2021年度</v>
      </c>
    </row>
    <row r="296" spans="1:13" x14ac:dyDescent="0.3">
      <c r="A296" s="2">
        <v>202009</v>
      </c>
      <c r="B296" s="19">
        <f>DATE(表格1[[#This Row],[年]],表格1[[#This Row],[月]],1)</f>
        <v>44075</v>
      </c>
      <c r="C296" s="2" t="str">
        <f>LEFT(表格1[[#This Row],[年月]],4)</f>
        <v>2020</v>
      </c>
      <c r="D296" s="2" t="str">
        <f>RIGHT(表格1[[#This Row],[年月]],2)</f>
        <v>09</v>
      </c>
      <c r="E296" s="5" t="s">
        <v>62</v>
      </c>
      <c r="F296" s="2" t="str">
        <f>VLOOKUP(TEXT(表格1[[#This Row],[地區]],"00000000"),縣市代碼,2,0)</f>
        <v>金門縣</v>
      </c>
      <c r="G296" s="2" t="s">
        <v>4</v>
      </c>
      <c r="H296" s="13">
        <v>68136</v>
      </c>
      <c r="I296" s="14">
        <v>73391159</v>
      </c>
      <c r="J296" s="14">
        <f>表格1[[#This Row],[信用卡交易筆數]]/1000</f>
        <v>68.135999999999996</v>
      </c>
      <c r="K296" s="14">
        <f>表格1[[#This Row],[信用卡交易金額'[新臺幣']]]/1000</f>
        <v>73391.159</v>
      </c>
      <c r="L296" s="14">
        <f>表格1[[#This Row],[信用卡交易金額'[新臺幣']]]/1000000</f>
        <v>73.391159000000002</v>
      </c>
      <c r="M296" s="14" t="str" cm="1">
        <f t="array" ref="M296">_xlfn.TEXTJOIN("", TRUE, _xlfn.XLOOKUP(TRUE, VALUE(表格1[[#This Row],[年月]]) &lt;= VALUE($R$8:$R$12), $Q$8:$Q$12)) &amp; "年度"</f>
        <v>2021年度</v>
      </c>
    </row>
    <row r="297" spans="1:13" x14ac:dyDescent="0.3">
      <c r="A297" s="2">
        <v>202009</v>
      </c>
      <c r="B297" s="19">
        <f>DATE(表格1[[#This Row],[年]],表格1[[#This Row],[月]],1)</f>
        <v>44075</v>
      </c>
      <c r="C297" s="2" t="str">
        <f>LEFT(表格1[[#This Row],[年月]],4)</f>
        <v>2020</v>
      </c>
      <c r="D297" s="2" t="str">
        <f>RIGHT(表格1[[#This Row],[年月]],2)</f>
        <v>09</v>
      </c>
      <c r="E297" s="5" t="s">
        <v>62</v>
      </c>
      <c r="F297" s="2" t="str">
        <f>VLOOKUP(TEXT(表格1[[#This Row],[地區]],"00000000"),縣市代碼,2,0)</f>
        <v>金門縣</v>
      </c>
      <c r="G297" s="2" t="s">
        <v>5</v>
      </c>
      <c r="H297" s="13">
        <v>4613</v>
      </c>
      <c r="I297" s="14">
        <v>9633957</v>
      </c>
      <c r="J297" s="14">
        <f>表格1[[#This Row],[信用卡交易筆數]]/1000</f>
        <v>4.6130000000000004</v>
      </c>
      <c r="K297" s="14">
        <f>表格1[[#This Row],[信用卡交易金額'[新臺幣']]]/1000</f>
        <v>9633.9570000000003</v>
      </c>
      <c r="L297" s="14">
        <f>表格1[[#This Row],[信用卡交易金額'[新臺幣']]]/1000000</f>
        <v>9.6339570000000005</v>
      </c>
      <c r="M297" s="14" t="str" cm="1">
        <f t="array" ref="M297">_xlfn.TEXTJOIN("", TRUE, _xlfn.XLOOKUP(TRUE, VALUE(表格1[[#This Row],[年月]]) &lt;= VALUE($R$8:$R$12), $Q$8:$Q$12)) &amp; "年度"</f>
        <v>2021年度</v>
      </c>
    </row>
    <row r="298" spans="1:13" x14ac:dyDescent="0.3">
      <c r="A298" s="2">
        <v>202009</v>
      </c>
      <c r="B298" s="19">
        <f>DATE(表格1[[#This Row],[年]],表格1[[#This Row],[月]],1)</f>
        <v>44075</v>
      </c>
      <c r="C298" s="2" t="str">
        <f>LEFT(表格1[[#This Row],[年月]],4)</f>
        <v>2020</v>
      </c>
      <c r="D298" s="2" t="str">
        <f>RIGHT(表格1[[#This Row],[年月]],2)</f>
        <v>09</v>
      </c>
      <c r="E298" s="5" t="s">
        <v>62</v>
      </c>
      <c r="F298" s="2" t="str">
        <f>VLOOKUP(TEXT(表格1[[#This Row],[地區]],"00000000"),縣市代碼,2,0)</f>
        <v>金門縣</v>
      </c>
      <c r="G298" s="2" t="s">
        <v>6</v>
      </c>
      <c r="H298" s="13">
        <v>7635</v>
      </c>
      <c r="I298" s="14">
        <v>28897674</v>
      </c>
      <c r="J298" s="14">
        <f>表格1[[#This Row],[信用卡交易筆數]]/1000</f>
        <v>7.6349999999999998</v>
      </c>
      <c r="K298" s="14">
        <f>表格1[[#This Row],[信用卡交易金額'[新臺幣']]]/1000</f>
        <v>28897.673999999999</v>
      </c>
      <c r="L298" s="14">
        <f>表格1[[#This Row],[信用卡交易金額'[新臺幣']]]/1000000</f>
        <v>28.897673999999999</v>
      </c>
      <c r="M298" s="14" t="str" cm="1">
        <f t="array" ref="M298">_xlfn.TEXTJOIN("", TRUE, _xlfn.XLOOKUP(TRUE, VALUE(表格1[[#This Row],[年月]]) &lt;= VALUE($R$8:$R$12), $Q$8:$Q$12)) &amp; "年度"</f>
        <v>2021年度</v>
      </c>
    </row>
    <row r="299" spans="1:13" x14ac:dyDescent="0.3">
      <c r="A299" s="2">
        <v>202009</v>
      </c>
      <c r="B299" s="19">
        <f>DATE(表格1[[#This Row],[年]],表格1[[#This Row],[月]],1)</f>
        <v>44075</v>
      </c>
      <c r="C299" s="2" t="str">
        <f>LEFT(表格1[[#This Row],[年月]],4)</f>
        <v>2020</v>
      </c>
      <c r="D299" s="2" t="str">
        <f>RIGHT(表格1[[#This Row],[年月]],2)</f>
        <v>09</v>
      </c>
      <c r="E299" s="5" t="s">
        <v>62</v>
      </c>
      <c r="F299" s="2" t="str">
        <f>VLOOKUP(TEXT(表格1[[#This Row],[地區]],"00000000"),縣市代碼,2,0)</f>
        <v>金門縣</v>
      </c>
      <c r="G299" s="2" t="s">
        <v>7</v>
      </c>
      <c r="H299" s="13">
        <v>33981</v>
      </c>
      <c r="I299" s="14">
        <v>45435344</v>
      </c>
      <c r="J299" s="14">
        <f>表格1[[#This Row],[信用卡交易筆數]]/1000</f>
        <v>33.981000000000002</v>
      </c>
      <c r="K299" s="14">
        <f>表格1[[#This Row],[信用卡交易金額'[新臺幣']]]/1000</f>
        <v>45435.343999999997</v>
      </c>
      <c r="L299" s="14">
        <f>表格1[[#This Row],[信用卡交易金額'[新臺幣']]]/1000000</f>
        <v>45.435344000000001</v>
      </c>
      <c r="M299" s="14" t="str" cm="1">
        <f t="array" ref="M299">_xlfn.TEXTJOIN("", TRUE, _xlfn.XLOOKUP(TRUE, VALUE(表格1[[#This Row],[年月]]) &lt;= VALUE($R$8:$R$12), $Q$8:$Q$12)) &amp; "年度"</f>
        <v>2021年度</v>
      </c>
    </row>
    <row r="300" spans="1:13" x14ac:dyDescent="0.3">
      <c r="A300" s="2">
        <v>202009</v>
      </c>
      <c r="B300" s="19">
        <f>DATE(表格1[[#This Row],[年]],表格1[[#This Row],[月]],1)</f>
        <v>44075</v>
      </c>
      <c r="C300" s="2" t="str">
        <f>LEFT(表格1[[#This Row],[年月]],4)</f>
        <v>2020</v>
      </c>
      <c r="D300" s="2" t="str">
        <f>RIGHT(表格1[[#This Row],[年月]],2)</f>
        <v>09</v>
      </c>
      <c r="E300" s="5" t="s">
        <v>62</v>
      </c>
      <c r="F300" s="2" t="str">
        <f>VLOOKUP(TEXT(表格1[[#This Row],[地區]],"00000000"),縣市代碼,2,0)</f>
        <v>金門縣</v>
      </c>
      <c r="G300" s="2" t="s">
        <v>8</v>
      </c>
      <c r="H300" s="13">
        <v>23026</v>
      </c>
      <c r="I300" s="14">
        <v>33273046</v>
      </c>
      <c r="J300" s="14">
        <f>表格1[[#This Row],[信用卡交易筆數]]/1000</f>
        <v>23.026</v>
      </c>
      <c r="K300" s="14">
        <f>表格1[[#This Row],[信用卡交易金額'[新臺幣']]]/1000</f>
        <v>33273.046000000002</v>
      </c>
      <c r="L300" s="14">
        <f>表格1[[#This Row],[信用卡交易金額'[新臺幣']]]/1000000</f>
        <v>33.273046000000001</v>
      </c>
      <c r="M300" s="14" t="str" cm="1">
        <f t="array" ref="M300">_xlfn.TEXTJOIN("", TRUE, _xlfn.XLOOKUP(TRUE, VALUE(表格1[[#This Row],[年月]]) &lt;= VALUE($R$8:$R$12), $Q$8:$Q$12)) &amp; "年度"</f>
        <v>2021年度</v>
      </c>
    </row>
    <row r="301" spans="1:13" x14ac:dyDescent="0.3">
      <c r="A301" s="2">
        <v>202009</v>
      </c>
      <c r="B301" s="19">
        <f>DATE(表格1[[#This Row],[年]],表格1[[#This Row],[月]],1)</f>
        <v>44075</v>
      </c>
      <c r="C301" s="2" t="str">
        <f>LEFT(表格1[[#This Row],[年月]],4)</f>
        <v>2020</v>
      </c>
      <c r="D301" s="2" t="str">
        <f>RIGHT(表格1[[#This Row],[年月]],2)</f>
        <v>09</v>
      </c>
      <c r="E301" s="5" t="s">
        <v>62</v>
      </c>
      <c r="F301" s="2" t="str">
        <f>VLOOKUP(TEXT(表格1[[#This Row],[地區]],"00000000"),縣市代碼,2,0)</f>
        <v>金門縣</v>
      </c>
      <c r="G301" s="2" t="s">
        <v>9</v>
      </c>
      <c r="H301" s="13">
        <v>16293</v>
      </c>
      <c r="I301" s="14">
        <v>40614541</v>
      </c>
      <c r="J301" s="14">
        <f>表格1[[#This Row],[信用卡交易筆數]]/1000</f>
        <v>16.292999999999999</v>
      </c>
      <c r="K301" s="14">
        <f>表格1[[#This Row],[信用卡交易金額'[新臺幣']]]/1000</f>
        <v>40614.540999999997</v>
      </c>
      <c r="L301" s="14">
        <f>表格1[[#This Row],[信用卡交易金額'[新臺幣']]]/1000000</f>
        <v>40.614541000000003</v>
      </c>
      <c r="M301" s="14" t="str" cm="1">
        <f t="array" ref="M301">_xlfn.TEXTJOIN("", TRUE, _xlfn.XLOOKUP(TRUE, VALUE(表格1[[#This Row],[年月]]) &lt;= VALUE($R$8:$R$12), $Q$8:$Q$12)) &amp; "年度"</f>
        <v>2021年度</v>
      </c>
    </row>
    <row r="302" spans="1:13" x14ac:dyDescent="0.3">
      <c r="A302" s="2">
        <v>202009</v>
      </c>
      <c r="B302" s="19">
        <f>DATE(表格1[[#This Row],[年]],表格1[[#This Row],[月]],1)</f>
        <v>44075</v>
      </c>
      <c r="C302" s="2" t="str">
        <f>LEFT(表格1[[#This Row],[年月]],4)</f>
        <v>2020</v>
      </c>
      <c r="D302" s="2" t="str">
        <f>RIGHT(表格1[[#This Row],[年月]],2)</f>
        <v>09</v>
      </c>
      <c r="E302" s="5" t="s">
        <v>62</v>
      </c>
      <c r="F302" s="2" t="str">
        <f>VLOOKUP(TEXT(表格1[[#This Row],[地區]],"00000000"),縣市代碼,2,0)</f>
        <v>金門縣</v>
      </c>
      <c r="G302" s="2" t="s">
        <v>10</v>
      </c>
      <c r="H302" s="13">
        <v>60191</v>
      </c>
      <c r="I302" s="14">
        <v>120318814</v>
      </c>
      <c r="J302" s="14">
        <f>表格1[[#This Row],[信用卡交易筆數]]/1000</f>
        <v>60.191000000000003</v>
      </c>
      <c r="K302" s="14">
        <f>表格1[[#This Row],[信用卡交易金額'[新臺幣']]]/1000</f>
        <v>120318.814</v>
      </c>
      <c r="L302" s="14">
        <f>表格1[[#This Row],[信用卡交易金額'[新臺幣']]]/1000000</f>
        <v>120.318814</v>
      </c>
      <c r="M302" s="14" t="str" cm="1">
        <f t="array" ref="M302">_xlfn.TEXTJOIN("", TRUE, _xlfn.XLOOKUP(TRUE, VALUE(表格1[[#This Row],[年月]]) &lt;= VALUE($R$8:$R$12), $Q$8:$Q$12)) &amp; "年度"</f>
        <v>2021年度</v>
      </c>
    </row>
    <row r="303" spans="1:13" x14ac:dyDescent="0.3">
      <c r="A303" s="2">
        <v>202009</v>
      </c>
      <c r="B303" s="19">
        <f>DATE(表格1[[#This Row],[年]],表格1[[#This Row],[月]],1)</f>
        <v>44075</v>
      </c>
      <c r="C303" s="2" t="str">
        <f>LEFT(表格1[[#This Row],[年月]],4)</f>
        <v>2020</v>
      </c>
      <c r="D303" s="2" t="str">
        <f>RIGHT(表格1[[#This Row],[年月]],2)</f>
        <v>09</v>
      </c>
      <c r="E303" s="5">
        <v>9007000</v>
      </c>
      <c r="F303" s="2" t="str">
        <f>VLOOKUP(TEXT(表格1[[#This Row],[地區]],"00000000"),縣市代碼,2,0)</f>
        <v>連江縣</v>
      </c>
      <c r="G303" s="2" t="s">
        <v>4</v>
      </c>
      <c r="H303" s="13">
        <v>8401</v>
      </c>
      <c r="I303" s="14">
        <v>8923240</v>
      </c>
      <c r="J303" s="14">
        <f>表格1[[#This Row],[信用卡交易筆數]]/1000</f>
        <v>8.4009999999999998</v>
      </c>
      <c r="K303" s="14">
        <f>表格1[[#This Row],[信用卡交易金額'[新臺幣']]]/1000</f>
        <v>8923.24</v>
      </c>
      <c r="L303" s="14">
        <f>表格1[[#This Row],[信用卡交易金額'[新臺幣']]]/1000000</f>
        <v>8.9232399999999998</v>
      </c>
      <c r="M303" s="14" t="str" cm="1">
        <f t="array" ref="M303">_xlfn.TEXTJOIN("", TRUE, _xlfn.XLOOKUP(TRUE, VALUE(表格1[[#This Row],[年月]]) &lt;= VALUE($R$8:$R$12), $Q$8:$Q$12)) &amp; "年度"</f>
        <v>2021年度</v>
      </c>
    </row>
    <row r="304" spans="1:13" x14ac:dyDescent="0.3">
      <c r="A304" s="2">
        <v>202009</v>
      </c>
      <c r="B304" s="19">
        <f>DATE(表格1[[#This Row],[年]],表格1[[#This Row],[月]],1)</f>
        <v>44075</v>
      </c>
      <c r="C304" s="2" t="str">
        <f>LEFT(表格1[[#This Row],[年月]],4)</f>
        <v>2020</v>
      </c>
      <c r="D304" s="2" t="str">
        <f>RIGHT(表格1[[#This Row],[年月]],2)</f>
        <v>09</v>
      </c>
      <c r="E304" s="5">
        <v>9007000</v>
      </c>
      <c r="F304" s="2" t="str">
        <f>VLOOKUP(TEXT(表格1[[#This Row],[地區]],"00000000"),縣市代碼,2,0)</f>
        <v>連江縣</v>
      </c>
      <c r="G304" s="2" t="s">
        <v>5</v>
      </c>
      <c r="H304" s="13">
        <v>719</v>
      </c>
      <c r="I304" s="14">
        <v>1731443</v>
      </c>
      <c r="J304" s="14">
        <f>表格1[[#This Row],[信用卡交易筆數]]/1000</f>
        <v>0.71899999999999997</v>
      </c>
      <c r="K304" s="14">
        <f>表格1[[#This Row],[信用卡交易金額'[新臺幣']]]/1000</f>
        <v>1731.443</v>
      </c>
      <c r="L304" s="14">
        <f>表格1[[#This Row],[信用卡交易金額'[新臺幣']]]/1000000</f>
        <v>1.7314430000000001</v>
      </c>
      <c r="M304" s="14" t="str" cm="1">
        <f t="array" ref="M304">_xlfn.TEXTJOIN("", TRUE, _xlfn.XLOOKUP(TRUE, VALUE(表格1[[#This Row],[年月]]) &lt;= VALUE($R$8:$R$12), $Q$8:$Q$12)) &amp; "年度"</f>
        <v>2021年度</v>
      </c>
    </row>
    <row r="305" spans="1:13" x14ac:dyDescent="0.3">
      <c r="A305" s="2">
        <v>202009</v>
      </c>
      <c r="B305" s="19">
        <f>DATE(表格1[[#This Row],[年]],表格1[[#This Row],[月]],1)</f>
        <v>44075</v>
      </c>
      <c r="C305" s="2" t="str">
        <f>LEFT(表格1[[#This Row],[年月]],4)</f>
        <v>2020</v>
      </c>
      <c r="D305" s="2" t="str">
        <f>RIGHT(表格1[[#This Row],[年月]],2)</f>
        <v>09</v>
      </c>
      <c r="E305" s="5">
        <v>9007000</v>
      </c>
      <c r="F305" s="2" t="str">
        <f>VLOOKUP(TEXT(表格1[[#This Row],[地區]],"00000000"),縣市代碼,2,0)</f>
        <v>連江縣</v>
      </c>
      <c r="G305" s="2" t="s">
        <v>6</v>
      </c>
      <c r="H305" s="13">
        <v>1151</v>
      </c>
      <c r="I305" s="14">
        <v>3132807</v>
      </c>
      <c r="J305" s="14">
        <f>表格1[[#This Row],[信用卡交易筆數]]/1000</f>
        <v>1.151</v>
      </c>
      <c r="K305" s="14">
        <f>表格1[[#This Row],[信用卡交易金額'[新臺幣']]]/1000</f>
        <v>3132.8069999999998</v>
      </c>
      <c r="L305" s="14">
        <f>表格1[[#This Row],[信用卡交易金額'[新臺幣']]]/1000000</f>
        <v>3.1328070000000001</v>
      </c>
      <c r="M305" s="14" t="str" cm="1">
        <f t="array" ref="M305">_xlfn.TEXTJOIN("", TRUE, _xlfn.XLOOKUP(TRUE, VALUE(表格1[[#This Row],[年月]]) &lt;= VALUE($R$8:$R$12), $Q$8:$Q$12)) &amp; "年度"</f>
        <v>2021年度</v>
      </c>
    </row>
    <row r="306" spans="1:13" x14ac:dyDescent="0.3">
      <c r="A306" s="2">
        <v>202009</v>
      </c>
      <c r="B306" s="19">
        <f>DATE(表格1[[#This Row],[年]],表格1[[#This Row],[月]],1)</f>
        <v>44075</v>
      </c>
      <c r="C306" s="2" t="str">
        <f>LEFT(表格1[[#This Row],[年月]],4)</f>
        <v>2020</v>
      </c>
      <c r="D306" s="2" t="str">
        <f>RIGHT(表格1[[#This Row],[年月]],2)</f>
        <v>09</v>
      </c>
      <c r="E306" s="5">
        <v>9007000</v>
      </c>
      <c r="F306" s="2" t="str">
        <f>VLOOKUP(TEXT(表格1[[#This Row],[地區]],"00000000"),縣市代碼,2,0)</f>
        <v>連江縣</v>
      </c>
      <c r="G306" s="2" t="s">
        <v>7</v>
      </c>
      <c r="H306" s="13">
        <v>6307</v>
      </c>
      <c r="I306" s="14">
        <v>10945247</v>
      </c>
      <c r="J306" s="14">
        <f>表格1[[#This Row],[信用卡交易筆數]]/1000</f>
        <v>6.3070000000000004</v>
      </c>
      <c r="K306" s="14">
        <f>表格1[[#This Row],[信用卡交易金額'[新臺幣']]]/1000</f>
        <v>10945.246999999999</v>
      </c>
      <c r="L306" s="14">
        <f>表格1[[#This Row],[信用卡交易金額'[新臺幣']]]/1000000</f>
        <v>10.945247</v>
      </c>
      <c r="M306" s="14" t="str" cm="1">
        <f t="array" ref="M306">_xlfn.TEXTJOIN("", TRUE, _xlfn.XLOOKUP(TRUE, VALUE(表格1[[#This Row],[年月]]) &lt;= VALUE($R$8:$R$12), $Q$8:$Q$12)) &amp; "年度"</f>
        <v>2021年度</v>
      </c>
    </row>
    <row r="307" spans="1:13" x14ac:dyDescent="0.3">
      <c r="A307" s="2">
        <v>202009</v>
      </c>
      <c r="B307" s="19">
        <f>DATE(表格1[[#This Row],[年]],表格1[[#This Row],[月]],1)</f>
        <v>44075</v>
      </c>
      <c r="C307" s="2" t="str">
        <f>LEFT(表格1[[#This Row],[年月]],4)</f>
        <v>2020</v>
      </c>
      <c r="D307" s="2" t="str">
        <f>RIGHT(表格1[[#This Row],[年月]],2)</f>
        <v>09</v>
      </c>
      <c r="E307" s="5">
        <v>9007000</v>
      </c>
      <c r="F307" s="2" t="str">
        <f>VLOOKUP(TEXT(表格1[[#This Row],[地區]],"00000000"),縣市代碼,2,0)</f>
        <v>連江縣</v>
      </c>
      <c r="G307" s="2" t="s">
        <v>8</v>
      </c>
      <c r="H307" s="13">
        <v>3899</v>
      </c>
      <c r="I307" s="14">
        <v>5921457</v>
      </c>
      <c r="J307" s="14">
        <f>表格1[[#This Row],[信用卡交易筆數]]/1000</f>
        <v>3.899</v>
      </c>
      <c r="K307" s="14">
        <f>表格1[[#This Row],[信用卡交易金額'[新臺幣']]]/1000</f>
        <v>5921.4570000000003</v>
      </c>
      <c r="L307" s="14">
        <f>表格1[[#This Row],[信用卡交易金額'[新臺幣']]]/1000000</f>
        <v>5.9214570000000002</v>
      </c>
      <c r="M307" s="14" t="str" cm="1">
        <f t="array" ref="M307">_xlfn.TEXTJOIN("", TRUE, _xlfn.XLOOKUP(TRUE, VALUE(表格1[[#This Row],[年月]]) &lt;= VALUE($R$8:$R$12), $Q$8:$Q$12)) &amp; "年度"</f>
        <v>2021年度</v>
      </c>
    </row>
    <row r="308" spans="1:13" x14ac:dyDescent="0.3">
      <c r="A308" s="2">
        <v>202009</v>
      </c>
      <c r="B308" s="19">
        <f>DATE(表格1[[#This Row],[年]],表格1[[#This Row],[月]],1)</f>
        <v>44075</v>
      </c>
      <c r="C308" s="2" t="str">
        <f>LEFT(表格1[[#This Row],[年月]],4)</f>
        <v>2020</v>
      </c>
      <c r="D308" s="2" t="str">
        <f>RIGHT(表格1[[#This Row],[年月]],2)</f>
        <v>09</v>
      </c>
      <c r="E308" s="5">
        <v>9007000</v>
      </c>
      <c r="F308" s="2" t="str">
        <f>VLOOKUP(TEXT(表格1[[#This Row],[地區]],"00000000"),縣市代碼,2,0)</f>
        <v>連江縣</v>
      </c>
      <c r="G308" s="2" t="s">
        <v>9</v>
      </c>
      <c r="H308" s="13">
        <v>2771</v>
      </c>
      <c r="I308" s="14">
        <v>6991501</v>
      </c>
      <c r="J308" s="14">
        <f>表格1[[#This Row],[信用卡交易筆數]]/1000</f>
        <v>2.7709999999999999</v>
      </c>
      <c r="K308" s="14">
        <f>表格1[[#This Row],[信用卡交易金額'[新臺幣']]]/1000</f>
        <v>6991.5010000000002</v>
      </c>
      <c r="L308" s="14">
        <f>表格1[[#This Row],[信用卡交易金額'[新臺幣']]]/1000000</f>
        <v>6.9915010000000004</v>
      </c>
      <c r="M308" s="14" t="str" cm="1">
        <f t="array" ref="M308">_xlfn.TEXTJOIN("", TRUE, _xlfn.XLOOKUP(TRUE, VALUE(表格1[[#This Row],[年月]]) &lt;= VALUE($R$8:$R$12), $Q$8:$Q$12)) &amp; "年度"</f>
        <v>2021年度</v>
      </c>
    </row>
    <row r="309" spans="1:13" x14ac:dyDescent="0.3">
      <c r="A309" s="2">
        <v>202009</v>
      </c>
      <c r="B309" s="19">
        <f>DATE(表格1[[#This Row],[年]],表格1[[#This Row],[月]],1)</f>
        <v>44075</v>
      </c>
      <c r="C309" s="2" t="str">
        <f>LEFT(表格1[[#This Row],[年月]],4)</f>
        <v>2020</v>
      </c>
      <c r="D309" s="2" t="str">
        <f>RIGHT(表格1[[#This Row],[年月]],2)</f>
        <v>09</v>
      </c>
      <c r="E309" s="5">
        <v>9007000</v>
      </c>
      <c r="F309" s="2" t="str">
        <f>VLOOKUP(TEXT(表格1[[#This Row],[地區]],"00000000"),縣市代碼,2,0)</f>
        <v>連江縣</v>
      </c>
      <c r="G309" s="2" t="s">
        <v>10</v>
      </c>
      <c r="H309" s="13">
        <v>10024</v>
      </c>
      <c r="I309" s="14">
        <v>17678659</v>
      </c>
      <c r="J309" s="14">
        <f>表格1[[#This Row],[信用卡交易筆數]]/1000</f>
        <v>10.023999999999999</v>
      </c>
      <c r="K309" s="14">
        <f>表格1[[#This Row],[信用卡交易金額'[新臺幣']]]/1000</f>
        <v>17678.659</v>
      </c>
      <c r="L309" s="14">
        <f>表格1[[#This Row],[信用卡交易金額'[新臺幣']]]/1000000</f>
        <v>17.678659</v>
      </c>
      <c r="M309" s="14" t="str" cm="1">
        <f t="array" ref="M309">_xlfn.TEXTJOIN("", TRUE, _xlfn.XLOOKUP(TRUE, VALUE(表格1[[#This Row],[年月]]) &lt;= VALUE($R$8:$R$12), $Q$8:$Q$12)) &amp; "年度"</f>
        <v>2021年度</v>
      </c>
    </row>
    <row r="310" spans="1:13" x14ac:dyDescent="0.3">
      <c r="A310" s="2">
        <v>202010</v>
      </c>
      <c r="B310" s="19">
        <f>DATE(表格1[[#This Row],[年]],表格1[[#This Row],[月]],1)</f>
        <v>44105</v>
      </c>
      <c r="C310" s="2" t="str">
        <f>LEFT(表格1[[#This Row],[年月]],4)</f>
        <v>2020</v>
      </c>
      <c r="D310" s="2" t="str">
        <f>RIGHT(表格1[[#This Row],[年月]],2)</f>
        <v>10</v>
      </c>
      <c r="E310" s="5">
        <v>63000000</v>
      </c>
      <c r="F310" s="2" t="str">
        <f>VLOOKUP(TEXT(表格1[[#This Row],[地區]],"00000000"),縣市代碼,2,0)</f>
        <v>臺北市</v>
      </c>
      <c r="G310" s="2" t="s">
        <v>4</v>
      </c>
      <c r="H310" s="13">
        <v>9044254</v>
      </c>
      <c r="I310" s="14">
        <v>7255442365</v>
      </c>
      <c r="J310" s="14">
        <f>表格1[[#This Row],[信用卡交易筆數]]/1000</f>
        <v>9044.2540000000008</v>
      </c>
      <c r="K310" s="14">
        <f>表格1[[#This Row],[信用卡交易金額'[新臺幣']]]/1000</f>
        <v>7255442.3650000002</v>
      </c>
      <c r="L310" s="14">
        <f>表格1[[#This Row],[信用卡交易金額'[新臺幣']]]/1000000</f>
        <v>7255.4423649999999</v>
      </c>
      <c r="M310" s="14" t="str" cm="1">
        <f t="array" ref="M310">_xlfn.TEXTJOIN("", TRUE, _xlfn.XLOOKUP(TRUE, VALUE(表格1[[#This Row],[年月]]) &lt;= VALUE($R$8:$R$12), $Q$8:$Q$12)) &amp; "年度"</f>
        <v>2021年度</v>
      </c>
    </row>
    <row r="311" spans="1:13" x14ac:dyDescent="0.3">
      <c r="A311" s="2">
        <v>202010</v>
      </c>
      <c r="B311" s="19">
        <f>DATE(表格1[[#This Row],[年]],表格1[[#This Row],[月]],1)</f>
        <v>44105</v>
      </c>
      <c r="C311" s="2" t="str">
        <f>LEFT(表格1[[#This Row],[年月]],4)</f>
        <v>2020</v>
      </c>
      <c r="D311" s="2" t="str">
        <f>RIGHT(表格1[[#This Row],[年月]],2)</f>
        <v>10</v>
      </c>
      <c r="E311" s="5">
        <v>63000000</v>
      </c>
      <c r="F311" s="2" t="str">
        <f>VLOOKUP(TEXT(表格1[[#This Row],[地區]],"00000000"),縣市代碼,2,0)</f>
        <v>臺北市</v>
      </c>
      <c r="G311" s="2" t="s">
        <v>5</v>
      </c>
      <c r="H311" s="13">
        <v>519259</v>
      </c>
      <c r="I311" s="14">
        <v>1645403189</v>
      </c>
      <c r="J311" s="14">
        <f>表格1[[#This Row],[信用卡交易筆數]]/1000</f>
        <v>519.25900000000001</v>
      </c>
      <c r="K311" s="14">
        <f>表格1[[#This Row],[信用卡交易金額'[新臺幣']]]/1000</f>
        <v>1645403.189</v>
      </c>
      <c r="L311" s="14">
        <f>表格1[[#This Row],[信用卡交易金額'[新臺幣']]]/1000000</f>
        <v>1645.4031890000001</v>
      </c>
      <c r="M311" s="14" t="str" cm="1">
        <f t="array" ref="M311">_xlfn.TEXTJOIN("", TRUE, _xlfn.XLOOKUP(TRUE, VALUE(表格1[[#This Row],[年月]]) &lt;= VALUE($R$8:$R$12), $Q$8:$Q$12)) &amp; "年度"</f>
        <v>2021年度</v>
      </c>
    </row>
    <row r="312" spans="1:13" x14ac:dyDescent="0.3">
      <c r="A312" s="2">
        <v>202010</v>
      </c>
      <c r="B312" s="19">
        <f>DATE(表格1[[#This Row],[年]],表格1[[#This Row],[月]],1)</f>
        <v>44105</v>
      </c>
      <c r="C312" s="2" t="str">
        <f>LEFT(表格1[[#This Row],[年月]],4)</f>
        <v>2020</v>
      </c>
      <c r="D312" s="2" t="str">
        <f>RIGHT(表格1[[#This Row],[年月]],2)</f>
        <v>10</v>
      </c>
      <c r="E312" s="5">
        <v>63000000</v>
      </c>
      <c r="F312" s="2" t="str">
        <f>VLOOKUP(TEXT(表格1[[#This Row],[地區]],"00000000"),縣市代碼,2,0)</f>
        <v>臺北市</v>
      </c>
      <c r="G312" s="2" t="s">
        <v>6</v>
      </c>
      <c r="H312" s="13">
        <v>700607</v>
      </c>
      <c r="I312" s="14">
        <v>3222737459</v>
      </c>
      <c r="J312" s="14">
        <f>表格1[[#This Row],[信用卡交易筆數]]/1000</f>
        <v>700.60699999999997</v>
      </c>
      <c r="K312" s="14">
        <f>表格1[[#This Row],[信用卡交易金額'[新臺幣']]]/1000</f>
        <v>3222737.4589999998</v>
      </c>
      <c r="L312" s="14">
        <f>表格1[[#This Row],[信用卡交易金額'[新臺幣']]]/1000000</f>
        <v>3222.7374589999999</v>
      </c>
      <c r="M312" s="14" t="str" cm="1">
        <f t="array" ref="M312">_xlfn.TEXTJOIN("", TRUE, _xlfn.XLOOKUP(TRUE, VALUE(表格1[[#This Row],[年月]]) &lt;= VALUE($R$8:$R$12), $Q$8:$Q$12)) &amp; "年度"</f>
        <v>2021年度</v>
      </c>
    </row>
    <row r="313" spans="1:13" x14ac:dyDescent="0.3">
      <c r="A313" s="2">
        <v>202010</v>
      </c>
      <c r="B313" s="19">
        <f>DATE(表格1[[#This Row],[年]],表格1[[#This Row],[月]],1)</f>
        <v>44105</v>
      </c>
      <c r="C313" s="2" t="str">
        <f>LEFT(表格1[[#This Row],[年月]],4)</f>
        <v>2020</v>
      </c>
      <c r="D313" s="2" t="str">
        <f>RIGHT(表格1[[#This Row],[年月]],2)</f>
        <v>10</v>
      </c>
      <c r="E313" s="5">
        <v>63000000</v>
      </c>
      <c r="F313" s="2" t="str">
        <f>VLOOKUP(TEXT(表格1[[#This Row],[地區]],"00000000"),縣市代碼,2,0)</f>
        <v>臺北市</v>
      </c>
      <c r="G313" s="2" t="s">
        <v>7</v>
      </c>
      <c r="H313" s="13">
        <v>3517074</v>
      </c>
      <c r="I313" s="14">
        <v>2264254196</v>
      </c>
      <c r="J313" s="14">
        <f>表格1[[#This Row],[信用卡交易筆數]]/1000</f>
        <v>3517.0740000000001</v>
      </c>
      <c r="K313" s="14">
        <f>表格1[[#This Row],[信用卡交易金額'[新臺幣']]]/1000</f>
        <v>2264254.196</v>
      </c>
      <c r="L313" s="14">
        <f>表格1[[#This Row],[信用卡交易金額'[新臺幣']]]/1000000</f>
        <v>2264.2541959999999</v>
      </c>
      <c r="M313" s="14" t="str" cm="1">
        <f t="array" ref="M313">_xlfn.TEXTJOIN("", TRUE, _xlfn.XLOOKUP(TRUE, VALUE(表格1[[#This Row],[年月]]) &lt;= VALUE($R$8:$R$12), $Q$8:$Q$12)) &amp; "年度"</f>
        <v>2021年度</v>
      </c>
    </row>
    <row r="314" spans="1:13" x14ac:dyDescent="0.3">
      <c r="A314" s="2">
        <v>202010</v>
      </c>
      <c r="B314" s="19">
        <f>DATE(表格1[[#This Row],[年]],表格1[[#This Row],[月]],1)</f>
        <v>44105</v>
      </c>
      <c r="C314" s="2" t="str">
        <f>LEFT(表格1[[#This Row],[年月]],4)</f>
        <v>2020</v>
      </c>
      <c r="D314" s="2" t="str">
        <f>RIGHT(表格1[[#This Row],[年月]],2)</f>
        <v>10</v>
      </c>
      <c r="E314" s="5">
        <v>63000000</v>
      </c>
      <c r="F314" s="2" t="str">
        <f>VLOOKUP(TEXT(表格1[[#This Row],[地區]],"00000000"),縣市代碼,2,0)</f>
        <v>臺北市</v>
      </c>
      <c r="G314" s="2" t="s">
        <v>8</v>
      </c>
      <c r="H314" s="13">
        <v>2821824</v>
      </c>
      <c r="I314" s="14">
        <v>5149609001</v>
      </c>
      <c r="J314" s="14">
        <f>表格1[[#This Row],[信用卡交易筆數]]/1000</f>
        <v>2821.8240000000001</v>
      </c>
      <c r="K314" s="14">
        <f>表格1[[#This Row],[信用卡交易金額'[新臺幣']]]/1000</f>
        <v>5149609.0010000002</v>
      </c>
      <c r="L314" s="14">
        <f>表格1[[#This Row],[信用卡交易金額'[新臺幣']]]/1000000</f>
        <v>5149.6090009999998</v>
      </c>
      <c r="M314" s="14" t="str" cm="1">
        <f t="array" ref="M314">_xlfn.TEXTJOIN("", TRUE, _xlfn.XLOOKUP(TRUE, VALUE(表格1[[#This Row],[年月]]) &lt;= VALUE($R$8:$R$12), $Q$8:$Q$12)) &amp; "年度"</f>
        <v>2021年度</v>
      </c>
    </row>
    <row r="315" spans="1:13" x14ac:dyDescent="0.3">
      <c r="A315" s="2">
        <v>202010</v>
      </c>
      <c r="B315" s="19">
        <f>DATE(表格1[[#This Row],[年]],表格1[[#This Row],[月]],1)</f>
        <v>44105</v>
      </c>
      <c r="C315" s="2" t="str">
        <f>LEFT(表格1[[#This Row],[年月]],4)</f>
        <v>2020</v>
      </c>
      <c r="D315" s="2" t="str">
        <f>RIGHT(表格1[[#This Row],[年月]],2)</f>
        <v>10</v>
      </c>
      <c r="E315" s="5">
        <v>63000000</v>
      </c>
      <c r="F315" s="2" t="str">
        <f>VLOOKUP(TEXT(表格1[[#This Row],[地區]],"00000000"),縣市代碼,2,0)</f>
        <v>臺北市</v>
      </c>
      <c r="G315" s="2" t="s">
        <v>9</v>
      </c>
      <c r="H315" s="13">
        <v>2102077</v>
      </c>
      <c r="I315" s="14">
        <v>8051710991</v>
      </c>
      <c r="J315" s="14">
        <f>表格1[[#This Row],[信用卡交易筆數]]/1000</f>
        <v>2102.0770000000002</v>
      </c>
      <c r="K315" s="14">
        <f>表格1[[#This Row],[信用卡交易金額'[新臺幣']]]/1000</f>
        <v>8051710.9910000004</v>
      </c>
      <c r="L315" s="14">
        <f>表格1[[#This Row],[信用卡交易金額'[新臺幣']]]/1000000</f>
        <v>8051.7109909999999</v>
      </c>
      <c r="M315" s="14" t="str" cm="1">
        <f t="array" ref="M315">_xlfn.TEXTJOIN("", TRUE, _xlfn.XLOOKUP(TRUE, VALUE(表格1[[#This Row],[年月]]) &lt;= VALUE($R$8:$R$12), $Q$8:$Q$12)) &amp; "年度"</f>
        <v>2021年度</v>
      </c>
    </row>
    <row r="316" spans="1:13" x14ac:dyDescent="0.3">
      <c r="A316" s="2">
        <v>202010</v>
      </c>
      <c r="B316" s="19">
        <f>DATE(表格1[[#This Row],[年]],表格1[[#This Row],[月]],1)</f>
        <v>44105</v>
      </c>
      <c r="C316" s="2" t="str">
        <f>LEFT(表格1[[#This Row],[年月]],4)</f>
        <v>2020</v>
      </c>
      <c r="D316" s="2" t="str">
        <f>RIGHT(表格1[[#This Row],[年月]],2)</f>
        <v>10</v>
      </c>
      <c r="E316" s="5">
        <v>63000000</v>
      </c>
      <c r="F316" s="2" t="str">
        <f>VLOOKUP(TEXT(表格1[[#This Row],[地區]],"00000000"),縣市代碼,2,0)</f>
        <v>臺北市</v>
      </c>
      <c r="G316" s="2" t="s">
        <v>10</v>
      </c>
      <c r="H316" s="13">
        <v>7680546</v>
      </c>
      <c r="I316" s="14">
        <v>18444967230</v>
      </c>
      <c r="J316" s="14">
        <f>表格1[[#This Row],[信用卡交易筆數]]/1000</f>
        <v>7680.5460000000003</v>
      </c>
      <c r="K316" s="14">
        <f>表格1[[#This Row],[信用卡交易金額'[新臺幣']]]/1000</f>
        <v>18444967.23</v>
      </c>
      <c r="L316" s="14">
        <f>表格1[[#This Row],[信用卡交易金額'[新臺幣']]]/1000000</f>
        <v>18444.967229999998</v>
      </c>
      <c r="M316" s="14" t="str" cm="1">
        <f t="array" ref="M316">_xlfn.TEXTJOIN("", TRUE, _xlfn.XLOOKUP(TRUE, VALUE(表格1[[#This Row],[年月]]) &lt;= VALUE($R$8:$R$12), $Q$8:$Q$12)) &amp; "年度"</f>
        <v>2021年度</v>
      </c>
    </row>
    <row r="317" spans="1:13" x14ac:dyDescent="0.3">
      <c r="A317" s="2">
        <v>202010</v>
      </c>
      <c r="B317" s="19">
        <f>DATE(表格1[[#This Row],[年]],表格1[[#This Row],[月]],1)</f>
        <v>44105</v>
      </c>
      <c r="C317" s="2" t="str">
        <f>LEFT(表格1[[#This Row],[年月]],4)</f>
        <v>2020</v>
      </c>
      <c r="D317" s="2" t="str">
        <f>RIGHT(表格1[[#This Row],[年月]],2)</f>
        <v>10</v>
      </c>
      <c r="E317" s="5">
        <v>65000000</v>
      </c>
      <c r="F317" s="2" t="str">
        <f>VLOOKUP(TEXT(表格1[[#This Row],[地區]],"00000000"),縣市代碼,2,0)</f>
        <v>新北市</v>
      </c>
      <c r="G317" s="2" t="s">
        <v>4</v>
      </c>
      <c r="H317" s="13">
        <v>9415151</v>
      </c>
      <c r="I317" s="14">
        <v>6982907982</v>
      </c>
      <c r="J317" s="14">
        <f>表格1[[#This Row],[信用卡交易筆數]]/1000</f>
        <v>9415.1509999999998</v>
      </c>
      <c r="K317" s="14">
        <f>表格1[[#This Row],[信用卡交易金額'[新臺幣']]]/1000</f>
        <v>6982907.9819999998</v>
      </c>
      <c r="L317" s="14">
        <f>表格1[[#This Row],[信用卡交易金額'[新臺幣']]]/1000000</f>
        <v>6982.9079819999997</v>
      </c>
      <c r="M317" s="14" t="str" cm="1">
        <f t="array" ref="M317">_xlfn.TEXTJOIN("", TRUE, _xlfn.XLOOKUP(TRUE, VALUE(表格1[[#This Row],[年月]]) &lt;= VALUE($R$8:$R$12), $Q$8:$Q$12)) &amp; "年度"</f>
        <v>2021年度</v>
      </c>
    </row>
    <row r="318" spans="1:13" x14ac:dyDescent="0.3">
      <c r="A318" s="2">
        <v>202010</v>
      </c>
      <c r="B318" s="19">
        <f>DATE(表格1[[#This Row],[年]],表格1[[#This Row],[月]],1)</f>
        <v>44105</v>
      </c>
      <c r="C318" s="2" t="str">
        <f>LEFT(表格1[[#This Row],[年月]],4)</f>
        <v>2020</v>
      </c>
      <c r="D318" s="2" t="str">
        <f>RIGHT(表格1[[#This Row],[年月]],2)</f>
        <v>10</v>
      </c>
      <c r="E318" s="5">
        <v>65000000</v>
      </c>
      <c r="F318" s="2" t="str">
        <f>VLOOKUP(TEXT(表格1[[#This Row],[地區]],"00000000"),縣市代碼,2,0)</f>
        <v>新北市</v>
      </c>
      <c r="G318" s="2" t="s">
        <v>5</v>
      </c>
      <c r="H318" s="13">
        <v>624283</v>
      </c>
      <c r="I318" s="14">
        <v>1545533803</v>
      </c>
      <c r="J318" s="14">
        <f>表格1[[#This Row],[信用卡交易筆數]]/1000</f>
        <v>624.28300000000002</v>
      </c>
      <c r="K318" s="14">
        <f>表格1[[#This Row],[信用卡交易金額'[新臺幣']]]/1000</f>
        <v>1545533.8030000001</v>
      </c>
      <c r="L318" s="14">
        <f>表格1[[#This Row],[信用卡交易金額'[新臺幣']]]/1000000</f>
        <v>1545.533803</v>
      </c>
      <c r="M318" s="14" t="str" cm="1">
        <f t="array" ref="M318">_xlfn.TEXTJOIN("", TRUE, _xlfn.XLOOKUP(TRUE, VALUE(表格1[[#This Row],[年月]]) &lt;= VALUE($R$8:$R$12), $Q$8:$Q$12)) &amp; "年度"</f>
        <v>2021年度</v>
      </c>
    </row>
    <row r="319" spans="1:13" x14ac:dyDescent="0.3">
      <c r="A319" s="2">
        <v>202010</v>
      </c>
      <c r="B319" s="19">
        <f>DATE(表格1[[#This Row],[年]],表格1[[#This Row],[月]],1)</f>
        <v>44105</v>
      </c>
      <c r="C319" s="2" t="str">
        <f>LEFT(表格1[[#This Row],[年月]],4)</f>
        <v>2020</v>
      </c>
      <c r="D319" s="2" t="str">
        <f>RIGHT(表格1[[#This Row],[年月]],2)</f>
        <v>10</v>
      </c>
      <c r="E319" s="5">
        <v>65000000</v>
      </c>
      <c r="F319" s="2" t="str">
        <f>VLOOKUP(TEXT(表格1[[#This Row],[地區]],"00000000"),縣市代碼,2,0)</f>
        <v>新北市</v>
      </c>
      <c r="G319" s="2" t="s">
        <v>6</v>
      </c>
      <c r="H319" s="13">
        <v>795454</v>
      </c>
      <c r="I319" s="14">
        <v>2923554403</v>
      </c>
      <c r="J319" s="14">
        <f>表格1[[#This Row],[信用卡交易筆數]]/1000</f>
        <v>795.45399999999995</v>
      </c>
      <c r="K319" s="14">
        <f>表格1[[#This Row],[信用卡交易金額'[新臺幣']]]/1000</f>
        <v>2923554.4029999999</v>
      </c>
      <c r="L319" s="14">
        <f>表格1[[#This Row],[信用卡交易金額'[新臺幣']]]/1000000</f>
        <v>2923.5544030000001</v>
      </c>
      <c r="M319" s="14" t="str" cm="1">
        <f t="array" ref="M319">_xlfn.TEXTJOIN("", TRUE, _xlfn.XLOOKUP(TRUE, VALUE(表格1[[#This Row],[年月]]) &lt;= VALUE($R$8:$R$12), $Q$8:$Q$12)) &amp; "年度"</f>
        <v>2021年度</v>
      </c>
    </row>
    <row r="320" spans="1:13" x14ac:dyDescent="0.3">
      <c r="A320" s="2">
        <v>202010</v>
      </c>
      <c r="B320" s="19">
        <f>DATE(表格1[[#This Row],[年]],表格1[[#This Row],[月]],1)</f>
        <v>44105</v>
      </c>
      <c r="C320" s="2" t="str">
        <f>LEFT(表格1[[#This Row],[年月]],4)</f>
        <v>2020</v>
      </c>
      <c r="D320" s="2" t="str">
        <f>RIGHT(表格1[[#This Row],[年月]],2)</f>
        <v>10</v>
      </c>
      <c r="E320" s="5">
        <v>65000000</v>
      </c>
      <c r="F320" s="2" t="str">
        <f>VLOOKUP(TEXT(表格1[[#This Row],[地區]],"00000000"),縣市代碼,2,0)</f>
        <v>新北市</v>
      </c>
      <c r="G320" s="2" t="s">
        <v>7</v>
      </c>
      <c r="H320" s="13">
        <v>4228999</v>
      </c>
      <c r="I320" s="14">
        <v>2827299790</v>
      </c>
      <c r="J320" s="14">
        <f>表格1[[#This Row],[信用卡交易筆數]]/1000</f>
        <v>4228.9989999999998</v>
      </c>
      <c r="K320" s="14">
        <f>表格1[[#This Row],[信用卡交易金額'[新臺幣']]]/1000</f>
        <v>2827299.79</v>
      </c>
      <c r="L320" s="14">
        <f>表格1[[#This Row],[信用卡交易金額'[新臺幣']]]/1000000</f>
        <v>2827.29979</v>
      </c>
      <c r="M320" s="14" t="str" cm="1">
        <f t="array" ref="M320">_xlfn.TEXTJOIN("", TRUE, _xlfn.XLOOKUP(TRUE, VALUE(表格1[[#This Row],[年月]]) &lt;= VALUE($R$8:$R$12), $Q$8:$Q$12)) &amp; "年度"</f>
        <v>2021年度</v>
      </c>
    </row>
    <row r="321" spans="1:13" x14ac:dyDescent="0.3">
      <c r="A321" s="2">
        <v>202010</v>
      </c>
      <c r="B321" s="19">
        <f>DATE(表格1[[#This Row],[年]],表格1[[#This Row],[月]],1)</f>
        <v>44105</v>
      </c>
      <c r="C321" s="2" t="str">
        <f>LEFT(表格1[[#This Row],[年月]],4)</f>
        <v>2020</v>
      </c>
      <c r="D321" s="2" t="str">
        <f>RIGHT(表格1[[#This Row],[年月]],2)</f>
        <v>10</v>
      </c>
      <c r="E321" s="5">
        <v>65000000</v>
      </c>
      <c r="F321" s="2" t="str">
        <f>VLOOKUP(TEXT(表格1[[#This Row],[地區]],"00000000"),縣市代碼,2,0)</f>
        <v>新北市</v>
      </c>
      <c r="G321" s="2" t="s">
        <v>8</v>
      </c>
      <c r="H321" s="13">
        <v>3289466</v>
      </c>
      <c r="I321" s="14">
        <v>4669626557</v>
      </c>
      <c r="J321" s="14">
        <f>表格1[[#This Row],[信用卡交易筆數]]/1000</f>
        <v>3289.4659999999999</v>
      </c>
      <c r="K321" s="14">
        <f>表格1[[#This Row],[信用卡交易金額'[新臺幣']]]/1000</f>
        <v>4669626.557</v>
      </c>
      <c r="L321" s="14">
        <f>表格1[[#This Row],[信用卡交易金額'[新臺幣']]]/1000000</f>
        <v>4669.6265569999996</v>
      </c>
      <c r="M321" s="14" t="str" cm="1">
        <f t="array" ref="M321">_xlfn.TEXTJOIN("", TRUE, _xlfn.XLOOKUP(TRUE, VALUE(表格1[[#This Row],[年月]]) &lt;= VALUE($R$8:$R$12), $Q$8:$Q$12)) &amp; "年度"</f>
        <v>2021年度</v>
      </c>
    </row>
    <row r="322" spans="1:13" x14ac:dyDescent="0.3">
      <c r="A322" s="2">
        <v>202010</v>
      </c>
      <c r="B322" s="19">
        <f>DATE(表格1[[#This Row],[年]],表格1[[#This Row],[月]],1)</f>
        <v>44105</v>
      </c>
      <c r="C322" s="2" t="str">
        <f>LEFT(表格1[[#This Row],[年月]],4)</f>
        <v>2020</v>
      </c>
      <c r="D322" s="2" t="str">
        <f>RIGHT(表格1[[#This Row],[年月]],2)</f>
        <v>10</v>
      </c>
      <c r="E322" s="5">
        <v>65000000</v>
      </c>
      <c r="F322" s="2" t="str">
        <f>VLOOKUP(TEXT(表格1[[#This Row],[地區]],"00000000"),縣市代碼,2,0)</f>
        <v>新北市</v>
      </c>
      <c r="G322" s="2" t="s">
        <v>9</v>
      </c>
      <c r="H322" s="13">
        <v>2278427</v>
      </c>
      <c r="I322" s="14">
        <v>7328225526</v>
      </c>
      <c r="J322" s="14">
        <f>表格1[[#This Row],[信用卡交易筆數]]/1000</f>
        <v>2278.4270000000001</v>
      </c>
      <c r="K322" s="14">
        <f>表格1[[#This Row],[信用卡交易金額'[新臺幣']]]/1000</f>
        <v>7328225.5259999996</v>
      </c>
      <c r="L322" s="14">
        <f>表格1[[#This Row],[信用卡交易金額'[新臺幣']]]/1000000</f>
        <v>7328.2255260000002</v>
      </c>
      <c r="M322" s="14" t="str" cm="1">
        <f t="array" ref="M322">_xlfn.TEXTJOIN("", TRUE, _xlfn.XLOOKUP(TRUE, VALUE(表格1[[#This Row],[年月]]) &lt;= VALUE($R$8:$R$12), $Q$8:$Q$12)) &amp; "年度"</f>
        <v>2021年度</v>
      </c>
    </row>
    <row r="323" spans="1:13" x14ac:dyDescent="0.3">
      <c r="A323" s="2">
        <v>202010</v>
      </c>
      <c r="B323" s="19">
        <f>DATE(表格1[[#This Row],[年]],表格1[[#This Row],[月]],1)</f>
        <v>44105</v>
      </c>
      <c r="C323" s="2" t="str">
        <f>LEFT(表格1[[#This Row],[年月]],4)</f>
        <v>2020</v>
      </c>
      <c r="D323" s="2" t="str">
        <f>RIGHT(表格1[[#This Row],[年月]],2)</f>
        <v>10</v>
      </c>
      <c r="E323" s="5">
        <v>65000000</v>
      </c>
      <c r="F323" s="2" t="str">
        <f>VLOOKUP(TEXT(表格1[[#This Row],[地區]],"00000000"),縣市代碼,2,0)</f>
        <v>新北市</v>
      </c>
      <c r="G323" s="2" t="s">
        <v>10</v>
      </c>
      <c r="H323" s="13">
        <v>9651406</v>
      </c>
      <c r="I323" s="14">
        <v>19576165996</v>
      </c>
      <c r="J323" s="14">
        <f>表格1[[#This Row],[信用卡交易筆數]]/1000</f>
        <v>9651.4060000000009</v>
      </c>
      <c r="K323" s="14">
        <f>表格1[[#This Row],[信用卡交易金額'[新臺幣']]]/1000</f>
        <v>19576165.995999999</v>
      </c>
      <c r="L323" s="14">
        <f>表格1[[#This Row],[信用卡交易金額'[新臺幣']]]/1000000</f>
        <v>19576.165996</v>
      </c>
      <c r="M323" s="14" t="str" cm="1">
        <f t="array" ref="M323">_xlfn.TEXTJOIN("", TRUE, _xlfn.XLOOKUP(TRUE, VALUE(表格1[[#This Row],[年月]]) &lt;= VALUE($R$8:$R$12), $Q$8:$Q$12)) &amp; "年度"</f>
        <v>2021年度</v>
      </c>
    </row>
    <row r="324" spans="1:13" x14ac:dyDescent="0.3">
      <c r="A324" s="2">
        <v>202010</v>
      </c>
      <c r="B324" s="19">
        <f>DATE(表格1[[#This Row],[年]],表格1[[#This Row],[月]],1)</f>
        <v>44105</v>
      </c>
      <c r="C324" s="2" t="str">
        <f>LEFT(表格1[[#This Row],[年月]],4)</f>
        <v>2020</v>
      </c>
      <c r="D324" s="2" t="str">
        <f>RIGHT(表格1[[#This Row],[年月]],2)</f>
        <v>10</v>
      </c>
      <c r="E324" s="5">
        <v>68000000</v>
      </c>
      <c r="F324" s="2" t="str">
        <f>VLOOKUP(TEXT(表格1[[#This Row],[地區]],"00000000"),縣市代碼,2,0)</f>
        <v>桃園市</v>
      </c>
      <c r="G324" s="2" t="s">
        <v>4</v>
      </c>
      <c r="H324" s="13">
        <v>3944313</v>
      </c>
      <c r="I324" s="14">
        <v>3154512725</v>
      </c>
      <c r="J324" s="14">
        <f>表格1[[#This Row],[信用卡交易筆數]]/1000</f>
        <v>3944.3130000000001</v>
      </c>
      <c r="K324" s="14">
        <f>表格1[[#This Row],[信用卡交易金額'[新臺幣']]]/1000</f>
        <v>3154512.7250000001</v>
      </c>
      <c r="L324" s="14">
        <f>表格1[[#This Row],[信用卡交易金額'[新臺幣']]]/1000000</f>
        <v>3154.512725</v>
      </c>
      <c r="M324" s="14" t="str" cm="1">
        <f t="array" ref="M324">_xlfn.TEXTJOIN("", TRUE, _xlfn.XLOOKUP(TRUE, VALUE(表格1[[#This Row],[年月]]) &lt;= VALUE($R$8:$R$12), $Q$8:$Q$12)) &amp; "年度"</f>
        <v>2021年度</v>
      </c>
    </row>
    <row r="325" spans="1:13" x14ac:dyDescent="0.3">
      <c r="A325" s="2">
        <v>202010</v>
      </c>
      <c r="B325" s="19">
        <f>DATE(表格1[[#This Row],[年]],表格1[[#This Row],[月]],1)</f>
        <v>44105</v>
      </c>
      <c r="C325" s="2" t="str">
        <f>LEFT(表格1[[#This Row],[年月]],4)</f>
        <v>2020</v>
      </c>
      <c r="D325" s="2" t="str">
        <f>RIGHT(表格1[[#This Row],[年月]],2)</f>
        <v>10</v>
      </c>
      <c r="E325" s="5">
        <v>68000000</v>
      </c>
      <c r="F325" s="2" t="str">
        <f>VLOOKUP(TEXT(表格1[[#This Row],[地區]],"00000000"),縣市代碼,2,0)</f>
        <v>桃園市</v>
      </c>
      <c r="G325" s="2" t="s">
        <v>5</v>
      </c>
      <c r="H325" s="13">
        <v>252717</v>
      </c>
      <c r="I325" s="14">
        <v>644128266</v>
      </c>
      <c r="J325" s="14">
        <f>表格1[[#This Row],[信用卡交易筆數]]/1000</f>
        <v>252.71700000000001</v>
      </c>
      <c r="K325" s="14">
        <f>表格1[[#This Row],[信用卡交易金額'[新臺幣']]]/1000</f>
        <v>644128.26599999995</v>
      </c>
      <c r="L325" s="14">
        <f>表格1[[#This Row],[信用卡交易金額'[新臺幣']]]/1000000</f>
        <v>644.12826600000005</v>
      </c>
      <c r="M325" s="14" t="str" cm="1">
        <f t="array" ref="M325">_xlfn.TEXTJOIN("", TRUE, _xlfn.XLOOKUP(TRUE, VALUE(表格1[[#This Row],[年月]]) &lt;= VALUE($R$8:$R$12), $Q$8:$Q$12)) &amp; "年度"</f>
        <v>2021年度</v>
      </c>
    </row>
    <row r="326" spans="1:13" x14ac:dyDescent="0.3">
      <c r="A326" s="2">
        <v>202010</v>
      </c>
      <c r="B326" s="19">
        <f>DATE(表格1[[#This Row],[年]],表格1[[#This Row],[月]],1)</f>
        <v>44105</v>
      </c>
      <c r="C326" s="2" t="str">
        <f>LEFT(表格1[[#This Row],[年月]],4)</f>
        <v>2020</v>
      </c>
      <c r="D326" s="2" t="str">
        <f>RIGHT(表格1[[#This Row],[年月]],2)</f>
        <v>10</v>
      </c>
      <c r="E326" s="5">
        <v>68000000</v>
      </c>
      <c r="F326" s="2" t="str">
        <f>VLOOKUP(TEXT(表格1[[#This Row],[地區]],"00000000"),縣市代碼,2,0)</f>
        <v>桃園市</v>
      </c>
      <c r="G326" s="2" t="s">
        <v>6</v>
      </c>
      <c r="H326" s="13">
        <v>367794</v>
      </c>
      <c r="I326" s="14">
        <v>1261220332</v>
      </c>
      <c r="J326" s="14">
        <f>表格1[[#This Row],[信用卡交易筆數]]/1000</f>
        <v>367.79399999999998</v>
      </c>
      <c r="K326" s="14">
        <f>表格1[[#This Row],[信用卡交易金額'[新臺幣']]]/1000</f>
        <v>1261220.3319999999</v>
      </c>
      <c r="L326" s="14">
        <f>表格1[[#This Row],[信用卡交易金額'[新臺幣']]]/1000000</f>
        <v>1261.2203320000001</v>
      </c>
      <c r="M326" s="14" t="str" cm="1">
        <f t="array" ref="M326">_xlfn.TEXTJOIN("", TRUE, _xlfn.XLOOKUP(TRUE, VALUE(表格1[[#This Row],[年月]]) &lt;= VALUE($R$8:$R$12), $Q$8:$Q$12)) &amp; "年度"</f>
        <v>2021年度</v>
      </c>
    </row>
    <row r="327" spans="1:13" x14ac:dyDescent="0.3">
      <c r="A327" s="2">
        <v>202010</v>
      </c>
      <c r="B327" s="19">
        <f>DATE(表格1[[#This Row],[年]],表格1[[#This Row],[月]],1)</f>
        <v>44105</v>
      </c>
      <c r="C327" s="2" t="str">
        <f>LEFT(表格1[[#This Row],[年月]],4)</f>
        <v>2020</v>
      </c>
      <c r="D327" s="2" t="str">
        <f>RIGHT(表格1[[#This Row],[年月]],2)</f>
        <v>10</v>
      </c>
      <c r="E327" s="5">
        <v>68000000</v>
      </c>
      <c r="F327" s="2" t="str">
        <f>VLOOKUP(TEXT(表格1[[#This Row],[地區]],"00000000"),縣市代碼,2,0)</f>
        <v>桃園市</v>
      </c>
      <c r="G327" s="2" t="s">
        <v>7</v>
      </c>
      <c r="H327" s="13">
        <v>2100100</v>
      </c>
      <c r="I327" s="14">
        <v>1569969826</v>
      </c>
      <c r="J327" s="14">
        <f>表格1[[#This Row],[信用卡交易筆數]]/1000</f>
        <v>2100.1</v>
      </c>
      <c r="K327" s="14">
        <f>表格1[[#This Row],[信用卡交易金額'[新臺幣']]]/1000</f>
        <v>1569969.8259999999</v>
      </c>
      <c r="L327" s="14">
        <f>表格1[[#This Row],[信用卡交易金額'[新臺幣']]]/1000000</f>
        <v>1569.969826</v>
      </c>
      <c r="M327" s="14" t="str" cm="1">
        <f t="array" ref="M327">_xlfn.TEXTJOIN("", TRUE, _xlfn.XLOOKUP(TRUE, VALUE(表格1[[#This Row],[年月]]) &lt;= VALUE($R$8:$R$12), $Q$8:$Q$12)) &amp; "年度"</f>
        <v>2021年度</v>
      </c>
    </row>
    <row r="328" spans="1:13" x14ac:dyDescent="0.3">
      <c r="A328" s="2">
        <v>202010</v>
      </c>
      <c r="B328" s="19">
        <f>DATE(表格1[[#This Row],[年]],表格1[[#This Row],[月]],1)</f>
        <v>44105</v>
      </c>
      <c r="C328" s="2" t="str">
        <f>LEFT(表格1[[#This Row],[年月]],4)</f>
        <v>2020</v>
      </c>
      <c r="D328" s="2" t="str">
        <f>RIGHT(表格1[[#This Row],[年月]],2)</f>
        <v>10</v>
      </c>
      <c r="E328" s="5">
        <v>68000000</v>
      </c>
      <c r="F328" s="2" t="str">
        <f>VLOOKUP(TEXT(表格1[[#This Row],[地區]],"00000000"),縣市代碼,2,0)</f>
        <v>桃園市</v>
      </c>
      <c r="G328" s="2" t="s">
        <v>8</v>
      </c>
      <c r="H328" s="13">
        <v>1430066</v>
      </c>
      <c r="I328" s="14">
        <v>1959491051</v>
      </c>
      <c r="J328" s="14">
        <f>表格1[[#This Row],[信用卡交易筆數]]/1000</f>
        <v>1430.066</v>
      </c>
      <c r="K328" s="14">
        <f>表格1[[#This Row],[信用卡交易金額'[新臺幣']]]/1000</f>
        <v>1959491.051</v>
      </c>
      <c r="L328" s="14">
        <f>表格1[[#This Row],[信用卡交易金額'[新臺幣']]]/1000000</f>
        <v>1959.491051</v>
      </c>
      <c r="M328" s="14" t="str" cm="1">
        <f t="array" ref="M328">_xlfn.TEXTJOIN("", TRUE, _xlfn.XLOOKUP(TRUE, VALUE(表格1[[#This Row],[年月]]) &lt;= VALUE($R$8:$R$12), $Q$8:$Q$12)) &amp; "年度"</f>
        <v>2021年度</v>
      </c>
    </row>
    <row r="329" spans="1:13" x14ac:dyDescent="0.3">
      <c r="A329" s="2">
        <v>202010</v>
      </c>
      <c r="B329" s="19">
        <f>DATE(表格1[[#This Row],[年]],表格1[[#This Row],[月]],1)</f>
        <v>44105</v>
      </c>
      <c r="C329" s="2" t="str">
        <f>LEFT(表格1[[#This Row],[年月]],4)</f>
        <v>2020</v>
      </c>
      <c r="D329" s="2" t="str">
        <f>RIGHT(表格1[[#This Row],[年月]],2)</f>
        <v>10</v>
      </c>
      <c r="E329" s="5">
        <v>68000000</v>
      </c>
      <c r="F329" s="2" t="str">
        <f>VLOOKUP(TEXT(表格1[[#This Row],[地區]],"00000000"),縣市代碼,2,0)</f>
        <v>桃園市</v>
      </c>
      <c r="G329" s="2" t="s">
        <v>9</v>
      </c>
      <c r="H329" s="13">
        <v>1044771</v>
      </c>
      <c r="I329" s="14">
        <v>3317166794</v>
      </c>
      <c r="J329" s="14">
        <f>表格1[[#This Row],[信用卡交易筆數]]/1000</f>
        <v>1044.771</v>
      </c>
      <c r="K329" s="14">
        <f>表格1[[#This Row],[信用卡交易金額'[新臺幣']]]/1000</f>
        <v>3317166.7940000002</v>
      </c>
      <c r="L329" s="14">
        <f>表格1[[#This Row],[信用卡交易金額'[新臺幣']]]/1000000</f>
        <v>3317.1667940000002</v>
      </c>
      <c r="M329" s="14" t="str" cm="1">
        <f t="array" ref="M329">_xlfn.TEXTJOIN("", TRUE, _xlfn.XLOOKUP(TRUE, VALUE(表格1[[#This Row],[年月]]) &lt;= VALUE($R$8:$R$12), $Q$8:$Q$12)) &amp; "年度"</f>
        <v>2021年度</v>
      </c>
    </row>
    <row r="330" spans="1:13" x14ac:dyDescent="0.3">
      <c r="A330" s="2">
        <v>202010</v>
      </c>
      <c r="B330" s="19">
        <f>DATE(表格1[[#This Row],[年]],表格1[[#This Row],[月]],1)</f>
        <v>44105</v>
      </c>
      <c r="C330" s="2" t="str">
        <f>LEFT(表格1[[#This Row],[年月]],4)</f>
        <v>2020</v>
      </c>
      <c r="D330" s="2" t="str">
        <f>RIGHT(表格1[[#This Row],[年月]],2)</f>
        <v>10</v>
      </c>
      <c r="E330" s="5">
        <v>68000000</v>
      </c>
      <c r="F330" s="2" t="str">
        <f>VLOOKUP(TEXT(表格1[[#This Row],[地區]],"00000000"),縣市代碼,2,0)</f>
        <v>桃園市</v>
      </c>
      <c r="G330" s="2" t="s">
        <v>10</v>
      </c>
      <c r="H330" s="13">
        <v>4276168</v>
      </c>
      <c r="I330" s="14">
        <v>8853402458</v>
      </c>
      <c r="J330" s="14">
        <f>表格1[[#This Row],[信用卡交易筆數]]/1000</f>
        <v>4276.1679999999997</v>
      </c>
      <c r="K330" s="14">
        <f>表格1[[#This Row],[信用卡交易金額'[新臺幣']]]/1000</f>
        <v>8853402.4580000006</v>
      </c>
      <c r="L330" s="14">
        <f>表格1[[#This Row],[信用卡交易金額'[新臺幣']]]/1000000</f>
        <v>8853.4024580000005</v>
      </c>
      <c r="M330" s="14" t="str" cm="1">
        <f t="array" ref="M330">_xlfn.TEXTJOIN("", TRUE, _xlfn.XLOOKUP(TRUE, VALUE(表格1[[#This Row],[年月]]) &lt;= VALUE($R$8:$R$12), $Q$8:$Q$12)) &amp; "年度"</f>
        <v>2021年度</v>
      </c>
    </row>
    <row r="331" spans="1:13" x14ac:dyDescent="0.3">
      <c r="A331" s="2">
        <v>202010</v>
      </c>
      <c r="B331" s="19">
        <f>DATE(表格1[[#This Row],[年]],表格1[[#This Row],[月]],1)</f>
        <v>44105</v>
      </c>
      <c r="C331" s="2" t="str">
        <f>LEFT(表格1[[#This Row],[年月]],4)</f>
        <v>2020</v>
      </c>
      <c r="D331" s="2" t="str">
        <f>RIGHT(表格1[[#This Row],[年月]],2)</f>
        <v>10</v>
      </c>
      <c r="E331" s="5">
        <v>10004000</v>
      </c>
      <c r="F331" s="2" t="str">
        <f>VLOOKUP(TEXT(表格1[[#This Row],[地區]],"00000000"),縣市代碼,2,0)</f>
        <v>新竹縣</v>
      </c>
      <c r="G331" s="2" t="s">
        <v>4</v>
      </c>
      <c r="H331" s="13">
        <v>1146237</v>
      </c>
      <c r="I331" s="14">
        <v>911585078</v>
      </c>
      <c r="J331" s="14">
        <f>表格1[[#This Row],[信用卡交易筆數]]/1000</f>
        <v>1146.2370000000001</v>
      </c>
      <c r="K331" s="14">
        <f>表格1[[#This Row],[信用卡交易金額'[新臺幣']]]/1000</f>
        <v>911585.07799999998</v>
      </c>
      <c r="L331" s="14">
        <f>表格1[[#This Row],[信用卡交易金額'[新臺幣']]]/1000000</f>
        <v>911.58507799999995</v>
      </c>
      <c r="M331" s="14" t="str" cm="1">
        <f t="array" ref="M331">_xlfn.TEXTJOIN("", TRUE, _xlfn.XLOOKUP(TRUE, VALUE(表格1[[#This Row],[年月]]) &lt;= VALUE($R$8:$R$12), $Q$8:$Q$12)) &amp; "年度"</f>
        <v>2021年度</v>
      </c>
    </row>
    <row r="332" spans="1:13" x14ac:dyDescent="0.3">
      <c r="A332" s="2">
        <v>202010</v>
      </c>
      <c r="B332" s="19">
        <f>DATE(表格1[[#This Row],[年]],表格1[[#This Row],[月]],1)</f>
        <v>44105</v>
      </c>
      <c r="C332" s="2" t="str">
        <f>LEFT(表格1[[#This Row],[年月]],4)</f>
        <v>2020</v>
      </c>
      <c r="D332" s="2" t="str">
        <f>RIGHT(表格1[[#This Row],[年月]],2)</f>
        <v>10</v>
      </c>
      <c r="E332" s="5">
        <v>10004000</v>
      </c>
      <c r="F332" s="2" t="str">
        <f>VLOOKUP(TEXT(表格1[[#This Row],[地區]],"00000000"),縣市代碼,2,0)</f>
        <v>新竹縣</v>
      </c>
      <c r="G332" s="2" t="s">
        <v>5</v>
      </c>
      <c r="H332" s="13">
        <v>67064</v>
      </c>
      <c r="I332" s="14">
        <v>171774776</v>
      </c>
      <c r="J332" s="14">
        <f>表格1[[#This Row],[信用卡交易筆數]]/1000</f>
        <v>67.063999999999993</v>
      </c>
      <c r="K332" s="14">
        <f>表格1[[#This Row],[信用卡交易金額'[新臺幣']]]/1000</f>
        <v>171774.77600000001</v>
      </c>
      <c r="L332" s="14">
        <f>表格1[[#This Row],[信用卡交易金額'[新臺幣']]]/1000000</f>
        <v>171.774776</v>
      </c>
      <c r="M332" s="14" t="str" cm="1">
        <f t="array" ref="M332">_xlfn.TEXTJOIN("", TRUE, _xlfn.XLOOKUP(TRUE, VALUE(表格1[[#This Row],[年月]]) &lt;= VALUE($R$8:$R$12), $Q$8:$Q$12)) &amp; "年度"</f>
        <v>2021年度</v>
      </c>
    </row>
    <row r="333" spans="1:13" x14ac:dyDescent="0.3">
      <c r="A333" s="2">
        <v>202010</v>
      </c>
      <c r="B333" s="19">
        <f>DATE(表格1[[#This Row],[年]],表格1[[#This Row],[月]],1)</f>
        <v>44105</v>
      </c>
      <c r="C333" s="2" t="str">
        <f>LEFT(表格1[[#This Row],[年月]],4)</f>
        <v>2020</v>
      </c>
      <c r="D333" s="2" t="str">
        <f>RIGHT(表格1[[#This Row],[年月]],2)</f>
        <v>10</v>
      </c>
      <c r="E333" s="5">
        <v>10004000</v>
      </c>
      <c r="F333" s="2" t="str">
        <f>VLOOKUP(TEXT(表格1[[#This Row],[地區]],"00000000"),縣市代碼,2,0)</f>
        <v>新竹縣</v>
      </c>
      <c r="G333" s="2" t="s">
        <v>6</v>
      </c>
      <c r="H333" s="13">
        <v>105806</v>
      </c>
      <c r="I333" s="14">
        <v>394108096</v>
      </c>
      <c r="J333" s="14">
        <f>表格1[[#This Row],[信用卡交易筆數]]/1000</f>
        <v>105.806</v>
      </c>
      <c r="K333" s="14">
        <f>表格1[[#This Row],[信用卡交易金額'[新臺幣']]]/1000</f>
        <v>394108.09600000002</v>
      </c>
      <c r="L333" s="14">
        <f>表格1[[#This Row],[信用卡交易金額'[新臺幣']]]/1000000</f>
        <v>394.10809599999999</v>
      </c>
      <c r="M333" s="14" t="str" cm="1">
        <f t="array" ref="M333">_xlfn.TEXTJOIN("", TRUE, _xlfn.XLOOKUP(TRUE, VALUE(表格1[[#This Row],[年月]]) &lt;= VALUE($R$8:$R$12), $Q$8:$Q$12)) &amp; "年度"</f>
        <v>2021年度</v>
      </c>
    </row>
    <row r="334" spans="1:13" x14ac:dyDescent="0.3">
      <c r="A334" s="2">
        <v>202010</v>
      </c>
      <c r="B334" s="19">
        <f>DATE(表格1[[#This Row],[年]],表格1[[#This Row],[月]],1)</f>
        <v>44105</v>
      </c>
      <c r="C334" s="2" t="str">
        <f>LEFT(表格1[[#This Row],[年月]],4)</f>
        <v>2020</v>
      </c>
      <c r="D334" s="2" t="str">
        <f>RIGHT(表格1[[#This Row],[年月]],2)</f>
        <v>10</v>
      </c>
      <c r="E334" s="5">
        <v>10004000</v>
      </c>
      <c r="F334" s="2" t="str">
        <f>VLOOKUP(TEXT(表格1[[#This Row],[地區]],"00000000"),縣市代碼,2,0)</f>
        <v>新竹縣</v>
      </c>
      <c r="G334" s="2" t="s">
        <v>7</v>
      </c>
      <c r="H334" s="13">
        <v>599725</v>
      </c>
      <c r="I334" s="14">
        <v>446198758</v>
      </c>
      <c r="J334" s="14">
        <f>表格1[[#This Row],[信用卡交易筆數]]/1000</f>
        <v>599.72500000000002</v>
      </c>
      <c r="K334" s="14">
        <f>表格1[[#This Row],[信用卡交易金額'[新臺幣']]]/1000</f>
        <v>446198.75799999997</v>
      </c>
      <c r="L334" s="14">
        <f>表格1[[#This Row],[信用卡交易金額'[新臺幣']]]/1000000</f>
        <v>446.198758</v>
      </c>
      <c r="M334" s="14" t="str" cm="1">
        <f t="array" ref="M334">_xlfn.TEXTJOIN("", TRUE, _xlfn.XLOOKUP(TRUE, VALUE(表格1[[#This Row],[年月]]) &lt;= VALUE($R$8:$R$12), $Q$8:$Q$12)) &amp; "年度"</f>
        <v>2021年度</v>
      </c>
    </row>
    <row r="335" spans="1:13" x14ac:dyDescent="0.3">
      <c r="A335" s="2">
        <v>202010</v>
      </c>
      <c r="B335" s="19">
        <f>DATE(表格1[[#This Row],[年]],表格1[[#This Row],[月]],1)</f>
        <v>44105</v>
      </c>
      <c r="C335" s="2" t="str">
        <f>LEFT(表格1[[#This Row],[年月]],4)</f>
        <v>2020</v>
      </c>
      <c r="D335" s="2" t="str">
        <f>RIGHT(表格1[[#This Row],[年月]],2)</f>
        <v>10</v>
      </c>
      <c r="E335" s="5">
        <v>10004000</v>
      </c>
      <c r="F335" s="2" t="str">
        <f>VLOOKUP(TEXT(表格1[[#This Row],[地區]],"00000000"),縣市代碼,2,0)</f>
        <v>新竹縣</v>
      </c>
      <c r="G335" s="2" t="s">
        <v>8</v>
      </c>
      <c r="H335" s="13">
        <v>375384</v>
      </c>
      <c r="I335" s="14">
        <v>550821178</v>
      </c>
      <c r="J335" s="14">
        <f>表格1[[#This Row],[信用卡交易筆數]]/1000</f>
        <v>375.38400000000001</v>
      </c>
      <c r="K335" s="14">
        <f>表格1[[#This Row],[信用卡交易金額'[新臺幣']]]/1000</f>
        <v>550821.17799999996</v>
      </c>
      <c r="L335" s="14">
        <f>表格1[[#This Row],[信用卡交易金額'[新臺幣']]]/1000000</f>
        <v>550.82117800000003</v>
      </c>
      <c r="M335" s="14" t="str" cm="1">
        <f t="array" ref="M335">_xlfn.TEXTJOIN("", TRUE, _xlfn.XLOOKUP(TRUE, VALUE(表格1[[#This Row],[年月]]) &lt;= VALUE($R$8:$R$12), $Q$8:$Q$12)) &amp; "年度"</f>
        <v>2021年度</v>
      </c>
    </row>
    <row r="336" spans="1:13" x14ac:dyDescent="0.3">
      <c r="A336" s="2">
        <v>202010</v>
      </c>
      <c r="B336" s="19">
        <f>DATE(表格1[[#This Row],[年]],表格1[[#This Row],[月]],1)</f>
        <v>44105</v>
      </c>
      <c r="C336" s="2" t="str">
        <f>LEFT(表格1[[#This Row],[年月]],4)</f>
        <v>2020</v>
      </c>
      <c r="D336" s="2" t="str">
        <f>RIGHT(表格1[[#This Row],[年月]],2)</f>
        <v>10</v>
      </c>
      <c r="E336" s="5">
        <v>10004000</v>
      </c>
      <c r="F336" s="2" t="str">
        <f>VLOOKUP(TEXT(表格1[[#This Row],[地區]],"00000000"),縣市代碼,2,0)</f>
        <v>新竹縣</v>
      </c>
      <c r="G336" s="2" t="s">
        <v>9</v>
      </c>
      <c r="H336" s="13">
        <v>256748</v>
      </c>
      <c r="I336" s="14">
        <v>782412357</v>
      </c>
      <c r="J336" s="14">
        <f>表格1[[#This Row],[信用卡交易筆數]]/1000</f>
        <v>256.74799999999999</v>
      </c>
      <c r="K336" s="14">
        <f>表格1[[#This Row],[信用卡交易金額'[新臺幣']]]/1000</f>
        <v>782412.35699999996</v>
      </c>
      <c r="L336" s="14">
        <f>表格1[[#This Row],[信用卡交易金額'[新臺幣']]]/1000000</f>
        <v>782.41235700000004</v>
      </c>
      <c r="M336" s="14" t="str" cm="1">
        <f t="array" ref="M336">_xlfn.TEXTJOIN("", TRUE, _xlfn.XLOOKUP(TRUE, VALUE(表格1[[#This Row],[年月]]) &lt;= VALUE($R$8:$R$12), $Q$8:$Q$12)) &amp; "年度"</f>
        <v>2021年度</v>
      </c>
    </row>
    <row r="337" spans="1:13" x14ac:dyDescent="0.3">
      <c r="A337" s="2">
        <v>202010</v>
      </c>
      <c r="B337" s="19">
        <f>DATE(表格1[[#This Row],[年]],表格1[[#This Row],[月]],1)</f>
        <v>44105</v>
      </c>
      <c r="C337" s="2" t="str">
        <f>LEFT(表格1[[#This Row],[年月]],4)</f>
        <v>2020</v>
      </c>
      <c r="D337" s="2" t="str">
        <f>RIGHT(表格1[[#This Row],[年月]],2)</f>
        <v>10</v>
      </c>
      <c r="E337" s="5">
        <v>10004000</v>
      </c>
      <c r="F337" s="2" t="str">
        <f>VLOOKUP(TEXT(表格1[[#This Row],[地區]],"00000000"),縣市代碼,2,0)</f>
        <v>新竹縣</v>
      </c>
      <c r="G337" s="2" t="s">
        <v>10</v>
      </c>
      <c r="H337" s="13">
        <v>1155218</v>
      </c>
      <c r="I337" s="14">
        <v>2487967057</v>
      </c>
      <c r="J337" s="14">
        <f>表格1[[#This Row],[信用卡交易筆數]]/1000</f>
        <v>1155.2180000000001</v>
      </c>
      <c r="K337" s="14">
        <f>表格1[[#This Row],[信用卡交易金額'[新臺幣']]]/1000</f>
        <v>2487967.057</v>
      </c>
      <c r="L337" s="14">
        <f>表格1[[#This Row],[信用卡交易金額'[新臺幣']]]/1000000</f>
        <v>2487.9670569999998</v>
      </c>
      <c r="M337" s="14" t="str" cm="1">
        <f t="array" ref="M337">_xlfn.TEXTJOIN("", TRUE, _xlfn.XLOOKUP(TRUE, VALUE(表格1[[#This Row],[年月]]) &lt;= VALUE($R$8:$R$12), $Q$8:$Q$12)) &amp; "年度"</f>
        <v>2021年度</v>
      </c>
    </row>
    <row r="338" spans="1:13" x14ac:dyDescent="0.3">
      <c r="A338" s="2">
        <v>202010</v>
      </c>
      <c r="B338" s="19">
        <f>DATE(表格1[[#This Row],[年]],表格1[[#This Row],[月]],1)</f>
        <v>44105</v>
      </c>
      <c r="C338" s="2" t="str">
        <f>LEFT(表格1[[#This Row],[年月]],4)</f>
        <v>2020</v>
      </c>
      <c r="D338" s="2" t="str">
        <f>RIGHT(表格1[[#This Row],[年月]],2)</f>
        <v>10</v>
      </c>
      <c r="E338" s="5">
        <v>10018000</v>
      </c>
      <c r="F338" s="2" t="str">
        <f>VLOOKUP(TEXT(表格1[[#This Row],[地區]],"00000000"),縣市代碼,2,0)</f>
        <v>新竹市</v>
      </c>
      <c r="G338" s="2" t="s">
        <v>4</v>
      </c>
      <c r="H338" s="13">
        <v>1215027</v>
      </c>
      <c r="I338" s="14">
        <v>940805359</v>
      </c>
      <c r="J338" s="14">
        <f>表格1[[#This Row],[信用卡交易筆數]]/1000</f>
        <v>1215.027</v>
      </c>
      <c r="K338" s="14">
        <f>表格1[[#This Row],[信用卡交易金額'[新臺幣']]]/1000</f>
        <v>940805.35900000005</v>
      </c>
      <c r="L338" s="14">
        <f>表格1[[#This Row],[信用卡交易金額'[新臺幣']]]/1000000</f>
        <v>940.80535899999995</v>
      </c>
      <c r="M338" s="14" t="str" cm="1">
        <f t="array" ref="M338">_xlfn.TEXTJOIN("", TRUE, _xlfn.XLOOKUP(TRUE, VALUE(表格1[[#This Row],[年月]]) &lt;= VALUE($R$8:$R$12), $Q$8:$Q$12)) &amp; "年度"</f>
        <v>2021年度</v>
      </c>
    </row>
    <row r="339" spans="1:13" x14ac:dyDescent="0.3">
      <c r="A339" s="2">
        <v>202010</v>
      </c>
      <c r="B339" s="19">
        <f>DATE(表格1[[#This Row],[年]],表格1[[#This Row],[月]],1)</f>
        <v>44105</v>
      </c>
      <c r="C339" s="2" t="str">
        <f>LEFT(表格1[[#This Row],[年月]],4)</f>
        <v>2020</v>
      </c>
      <c r="D339" s="2" t="str">
        <f>RIGHT(表格1[[#This Row],[年月]],2)</f>
        <v>10</v>
      </c>
      <c r="E339" s="5">
        <v>10018000</v>
      </c>
      <c r="F339" s="2" t="str">
        <f>VLOOKUP(TEXT(表格1[[#This Row],[地區]],"00000000"),縣市代碼,2,0)</f>
        <v>新竹市</v>
      </c>
      <c r="G339" s="2" t="s">
        <v>5</v>
      </c>
      <c r="H339" s="13">
        <v>61864</v>
      </c>
      <c r="I339" s="14">
        <v>162940599</v>
      </c>
      <c r="J339" s="14">
        <f>表格1[[#This Row],[信用卡交易筆數]]/1000</f>
        <v>61.863999999999997</v>
      </c>
      <c r="K339" s="14">
        <f>表格1[[#This Row],[信用卡交易金額'[新臺幣']]]/1000</f>
        <v>162940.59899999999</v>
      </c>
      <c r="L339" s="14">
        <f>表格1[[#This Row],[信用卡交易金額'[新臺幣']]]/1000000</f>
        <v>162.94059899999999</v>
      </c>
      <c r="M339" s="14" t="str" cm="1">
        <f t="array" ref="M339">_xlfn.TEXTJOIN("", TRUE, _xlfn.XLOOKUP(TRUE, VALUE(表格1[[#This Row],[年月]]) &lt;= VALUE($R$8:$R$12), $Q$8:$Q$12)) &amp; "年度"</f>
        <v>2021年度</v>
      </c>
    </row>
    <row r="340" spans="1:13" x14ac:dyDescent="0.3">
      <c r="A340" s="2">
        <v>202010</v>
      </c>
      <c r="B340" s="19">
        <f>DATE(表格1[[#This Row],[年]],表格1[[#This Row],[月]],1)</f>
        <v>44105</v>
      </c>
      <c r="C340" s="2" t="str">
        <f>LEFT(表格1[[#This Row],[年月]],4)</f>
        <v>2020</v>
      </c>
      <c r="D340" s="2" t="str">
        <f>RIGHT(表格1[[#This Row],[年月]],2)</f>
        <v>10</v>
      </c>
      <c r="E340" s="5">
        <v>10018000</v>
      </c>
      <c r="F340" s="2" t="str">
        <f>VLOOKUP(TEXT(表格1[[#This Row],[地區]],"00000000"),縣市代碼,2,0)</f>
        <v>新竹市</v>
      </c>
      <c r="G340" s="2" t="s">
        <v>6</v>
      </c>
      <c r="H340" s="13">
        <v>104745</v>
      </c>
      <c r="I340" s="14">
        <v>388627756</v>
      </c>
      <c r="J340" s="14">
        <f>表格1[[#This Row],[信用卡交易筆數]]/1000</f>
        <v>104.745</v>
      </c>
      <c r="K340" s="14">
        <f>表格1[[#This Row],[信用卡交易金額'[新臺幣']]]/1000</f>
        <v>388627.75599999999</v>
      </c>
      <c r="L340" s="14">
        <f>表格1[[#This Row],[信用卡交易金額'[新臺幣']]]/1000000</f>
        <v>388.62775599999998</v>
      </c>
      <c r="M340" s="14" t="str" cm="1">
        <f t="array" ref="M340">_xlfn.TEXTJOIN("", TRUE, _xlfn.XLOOKUP(TRUE, VALUE(表格1[[#This Row],[年月]]) &lt;= VALUE($R$8:$R$12), $Q$8:$Q$12)) &amp; "年度"</f>
        <v>2021年度</v>
      </c>
    </row>
    <row r="341" spans="1:13" x14ac:dyDescent="0.3">
      <c r="A341" s="2">
        <v>202010</v>
      </c>
      <c r="B341" s="19">
        <f>DATE(表格1[[#This Row],[年]],表格1[[#This Row],[月]],1)</f>
        <v>44105</v>
      </c>
      <c r="C341" s="2" t="str">
        <f>LEFT(表格1[[#This Row],[年月]],4)</f>
        <v>2020</v>
      </c>
      <c r="D341" s="2" t="str">
        <f>RIGHT(表格1[[#This Row],[年月]],2)</f>
        <v>10</v>
      </c>
      <c r="E341" s="5">
        <v>10018000</v>
      </c>
      <c r="F341" s="2" t="str">
        <f>VLOOKUP(TEXT(表格1[[#This Row],[地區]],"00000000"),縣市代碼,2,0)</f>
        <v>新竹市</v>
      </c>
      <c r="G341" s="2" t="s">
        <v>7</v>
      </c>
      <c r="H341" s="13">
        <v>544681</v>
      </c>
      <c r="I341" s="14">
        <v>362802771</v>
      </c>
      <c r="J341" s="14">
        <f>表格1[[#This Row],[信用卡交易筆數]]/1000</f>
        <v>544.68100000000004</v>
      </c>
      <c r="K341" s="14">
        <f>表格1[[#This Row],[信用卡交易金額'[新臺幣']]]/1000</f>
        <v>362802.77100000001</v>
      </c>
      <c r="L341" s="14">
        <f>表格1[[#This Row],[信用卡交易金額'[新臺幣']]]/1000000</f>
        <v>362.80277100000001</v>
      </c>
      <c r="M341" s="14" t="str" cm="1">
        <f t="array" ref="M341">_xlfn.TEXTJOIN("", TRUE, _xlfn.XLOOKUP(TRUE, VALUE(表格1[[#This Row],[年月]]) &lt;= VALUE($R$8:$R$12), $Q$8:$Q$12)) &amp; "年度"</f>
        <v>2021年度</v>
      </c>
    </row>
    <row r="342" spans="1:13" x14ac:dyDescent="0.3">
      <c r="A342" s="2">
        <v>202010</v>
      </c>
      <c r="B342" s="19">
        <f>DATE(表格1[[#This Row],[年]],表格1[[#This Row],[月]],1)</f>
        <v>44105</v>
      </c>
      <c r="C342" s="2" t="str">
        <f>LEFT(表格1[[#This Row],[年月]],4)</f>
        <v>2020</v>
      </c>
      <c r="D342" s="2" t="str">
        <f>RIGHT(表格1[[#This Row],[年月]],2)</f>
        <v>10</v>
      </c>
      <c r="E342" s="5">
        <v>10018000</v>
      </c>
      <c r="F342" s="2" t="str">
        <f>VLOOKUP(TEXT(表格1[[#This Row],[地區]],"00000000"),縣市代碼,2,0)</f>
        <v>新竹市</v>
      </c>
      <c r="G342" s="2" t="s">
        <v>8</v>
      </c>
      <c r="H342" s="13">
        <v>369350</v>
      </c>
      <c r="I342" s="14">
        <v>544799393</v>
      </c>
      <c r="J342" s="14">
        <f>表格1[[#This Row],[信用卡交易筆數]]/1000</f>
        <v>369.35</v>
      </c>
      <c r="K342" s="14">
        <f>表格1[[#This Row],[信用卡交易金額'[新臺幣']]]/1000</f>
        <v>544799.39300000004</v>
      </c>
      <c r="L342" s="14">
        <f>表格1[[#This Row],[信用卡交易金額'[新臺幣']]]/1000000</f>
        <v>544.79939300000001</v>
      </c>
      <c r="M342" s="14" t="str" cm="1">
        <f t="array" ref="M342">_xlfn.TEXTJOIN("", TRUE, _xlfn.XLOOKUP(TRUE, VALUE(表格1[[#This Row],[年月]]) &lt;= VALUE($R$8:$R$12), $Q$8:$Q$12)) &amp; "年度"</f>
        <v>2021年度</v>
      </c>
    </row>
    <row r="343" spans="1:13" x14ac:dyDescent="0.3">
      <c r="A343" s="2">
        <v>202010</v>
      </c>
      <c r="B343" s="19">
        <f>DATE(表格1[[#This Row],[年]],表格1[[#This Row],[月]],1)</f>
        <v>44105</v>
      </c>
      <c r="C343" s="2" t="str">
        <f>LEFT(表格1[[#This Row],[年月]],4)</f>
        <v>2020</v>
      </c>
      <c r="D343" s="2" t="str">
        <f>RIGHT(表格1[[#This Row],[年月]],2)</f>
        <v>10</v>
      </c>
      <c r="E343" s="5">
        <v>10018000</v>
      </c>
      <c r="F343" s="2" t="str">
        <f>VLOOKUP(TEXT(表格1[[#This Row],[地區]],"00000000"),縣市代碼,2,0)</f>
        <v>新竹市</v>
      </c>
      <c r="G343" s="2" t="s">
        <v>9</v>
      </c>
      <c r="H343" s="13">
        <v>291339</v>
      </c>
      <c r="I343" s="14">
        <v>920315738</v>
      </c>
      <c r="J343" s="14">
        <f>表格1[[#This Row],[信用卡交易筆數]]/1000</f>
        <v>291.339</v>
      </c>
      <c r="K343" s="14">
        <f>表格1[[#This Row],[信用卡交易金額'[新臺幣']]]/1000</f>
        <v>920315.73800000001</v>
      </c>
      <c r="L343" s="14">
        <f>表格1[[#This Row],[信用卡交易金額'[新臺幣']]]/1000000</f>
        <v>920.31573800000001</v>
      </c>
      <c r="M343" s="14" t="str" cm="1">
        <f t="array" ref="M343">_xlfn.TEXTJOIN("", TRUE, _xlfn.XLOOKUP(TRUE, VALUE(表格1[[#This Row],[年月]]) &lt;= VALUE($R$8:$R$12), $Q$8:$Q$12)) &amp; "年度"</f>
        <v>2021年度</v>
      </c>
    </row>
    <row r="344" spans="1:13" x14ac:dyDescent="0.3">
      <c r="A344" s="2">
        <v>202010</v>
      </c>
      <c r="B344" s="19">
        <f>DATE(表格1[[#This Row],[年]],表格1[[#This Row],[月]],1)</f>
        <v>44105</v>
      </c>
      <c r="C344" s="2" t="str">
        <f>LEFT(表格1[[#This Row],[年月]],4)</f>
        <v>2020</v>
      </c>
      <c r="D344" s="2" t="str">
        <f>RIGHT(表格1[[#This Row],[年月]],2)</f>
        <v>10</v>
      </c>
      <c r="E344" s="5">
        <v>10018000</v>
      </c>
      <c r="F344" s="2" t="str">
        <f>VLOOKUP(TEXT(表格1[[#This Row],[地區]],"00000000"),縣市代碼,2,0)</f>
        <v>新竹市</v>
      </c>
      <c r="G344" s="2" t="s">
        <v>10</v>
      </c>
      <c r="H344" s="13">
        <v>1088361</v>
      </c>
      <c r="I344" s="14">
        <v>2361452947</v>
      </c>
      <c r="J344" s="14">
        <f>表格1[[#This Row],[信用卡交易筆數]]/1000</f>
        <v>1088.3610000000001</v>
      </c>
      <c r="K344" s="14">
        <f>表格1[[#This Row],[信用卡交易金額'[新臺幣']]]/1000</f>
        <v>2361452.9470000002</v>
      </c>
      <c r="L344" s="14">
        <f>表格1[[#This Row],[信用卡交易金額'[新臺幣']]]/1000000</f>
        <v>2361.4529470000002</v>
      </c>
      <c r="M344" s="14" t="str" cm="1">
        <f t="array" ref="M344">_xlfn.TEXTJOIN("", TRUE, _xlfn.XLOOKUP(TRUE, VALUE(表格1[[#This Row],[年月]]) &lt;= VALUE($R$8:$R$12), $Q$8:$Q$12)) &amp; "年度"</f>
        <v>2021年度</v>
      </c>
    </row>
    <row r="345" spans="1:13" x14ac:dyDescent="0.3">
      <c r="A345" s="2">
        <v>202010</v>
      </c>
      <c r="B345" s="19">
        <f>DATE(表格1[[#This Row],[年]],表格1[[#This Row],[月]],1)</f>
        <v>44105</v>
      </c>
      <c r="C345" s="2" t="str">
        <f>LEFT(表格1[[#This Row],[年月]],4)</f>
        <v>2020</v>
      </c>
      <c r="D345" s="2" t="str">
        <f>RIGHT(表格1[[#This Row],[年月]],2)</f>
        <v>10</v>
      </c>
      <c r="E345" s="5">
        <v>10005000</v>
      </c>
      <c r="F345" s="2" t="str">
        <f>VLOOKUP(TEXT(表格1[[#This Row],[地區]],"00000000"),縣市代碼,2,0)</f>
        <v>苗栗縣</v>
      </c>
      <c r="G345" s="2" t="s">
        <v>4</v>
      </c>
      <c r="H345" s="13">
        <v>535934</v>
      </c>
      <c r="I345" s="14">
        <v>434616469</v>
      </c>
      <c r="J345" s="14">
        <f>表格1[[#This Row],[信用卡交易筆數]]/1000</f>
        <v>535.93399999999997</v>
      </c>
      <c r="K345" s="14">
        <f>表格1[[#This Row],[信用卡交易金額'[新臺幣']]]/1000</f>
        <v>434616.46899999998</v>
      </c>
      <c r="L345" s="14">
        <f>表格1[[#This Row],[信用卡交易金額'[新臺幣']]]/1000000</f>
        <v>434.616469</v>
      </c>
      <c r="M345" s="14" t="str" cm="1">
        <f t="array" ref="M345">_xlfn.TEXTJOIN("", TRUE, _xlfn.XLOOKUP(TRUE, VALUE(表格1[[#This Row],[年月]]) &lt;= VALUE($R$8:$R$12), $Q$8:$Q$12)) &amp; "年度"</f>
        <v>2021年度</v>
      </c>
    </row>
    <row r="346" spans="1:13" x14ac:dyDescent="0.3">
      <c r="A346" s="2">
        <v>202010</v>
      </c>
      <c r="B346" s="19">
        <f>DATE(表格1[[#This Row],[年]],表格1[[#This Row],[月]],1)</f>
        <v>44105</v>
      </c>
      <c r="C346" s="2" t="str">
        <f>LEFT(表格1[[#This Row],[年月]],4)</f>
        <v>2020</v>
      </c>
      <c r="D346" s="2" t="str">
        <f>RIGHT(表格1[[#This Row],[年月]],2)</f>
        <v>10</v>
      </c>
      <c r="E346" s="5">
        <v>10005000</v>
      </c>
      <c r="F346" s="2" t="str">
        <f>VLOOKUP(TEXT(表格1[[#This Row],[地區]],"00000000"),縣市代碼,2,0)</f>
        <v>苗栗縣</v>
      </c>
      <c r="G346" s="2" t="s">
        <v>5</v>
      </c>
      <c r="H346" s="13">
        <v>43356</v>
      </c>
      <c r="I346" s="14">
        <v>104897336</v>
      </c>
      <c r="J346" s="14">
        <f>表格1[[#This Row],[信用卡交易筆數]]/1000</f>
        <v>43.356000000000002</v>
      </c>
      <c r="K346" s="14">
        <f>表格1[[#This Row],[信用卡交易金額'[新臺幣']]]/1000</f>
        <v>104897.336</v>
      </c>
      <c r="L346" s="14">
        <f>表格1[[#This Row],[信用卡交易金額'[新臺幣']]]/1000000</f>
        <v>104.897336</v>
      </c>
      <c r="M346" s="14" t="str" cm="1">
        <f t="array" ref="M346">_xlfn.TEXTJOIN("", TRUE, _xlfn.XLOOKUP(TRUE, VALUE(表格1[[#This Row],[年月]]) &lt;= VALUE($R$8:$R$12), $Q$8:$Q$12)) &amp; "年度"</f>
        <v>2021年度</v>
      </c>
    </row>
    <row r="347" spans="1:13" x14ac:dyDescent="0.3">
      <c r="A347" s="2">
        <v>202010</v>
      </c>
      <c r="B347" s="19">
        <f>DATE(表格1[[#This Row],[年]],表格1[[#This Row],[月]],1)</f>
        <v>44105</v>
      </c>
      <c r="C347" s="2" t="str">
        <f>LEFT(表格1[[#This Row],[年月]],4)</f>
        <v>2020</v>
      </c>
      <c r="D347" s="2" t="str">
        <f>RIGHT(表格1[[#This Row],[年月]],2)</f>
        <v>10</v>
      </c>
      <c r="E347" s="5">
        <v>10005000</v>
      </c>
      <c r="F347" s="2" t="str">
        <f>VLOOKUP(TEXT(表格1[[#This Row],[地區]],"00000000"),縣市代碼,2,0)</f>
        <v>苗栗縣</v>
      </c>
      <c r="G347" s="2" t="s">
        <v>6</v>
      </c>
      <c r="H347" s="13">
        <v>57024</v>
      </c>
      <c r="I347" s="14">
        <v>191162396</v>
      </c>
      <c r="J347" s="14">
        <f>表格1[[#This Row],[信用卡交易筆數]]/1000</f>
        <v>57.024000000000001</v>
      </c>
      <c r="K347" s="14">
        <f>表格1[[#This Row],[信用卡交易金額'[新臺幣']]]/1000</f>
        <v>191162.39600000001</v>
      </c>
      <c r="L347" s="14">
        <f>表格1[[#This Row],[信用卡交易金額'[新臺幣']]]/1000000</f>
        <v>191.162396</v>
      </c>
      <c r="M347" s="14" t="str" cm="1">
        <f t="array" ref="M347">_xlfn.TEXTJOIN("", TRUE, _xlfn.XLOOKUP(TRUE, VALUE(表格1[[#This Row],[年月]]) &lt;= VALUE($R$8:$R$12), $Q$8:$Q$12)) &amp; "年度"</f>
        <v>2021年度</v>
      </c>
    </row>
    <row r="348" spans="1:13" x14ac:dyDescent="0.3">
      <c r="A348" s="2">
        <v>202010</v>
      </c>
      <c r="B348" s="19">
        <f>DATE(表格1[[#This Row],[年]],表格1[[#This Row],[月]],1)</f>
        <v>44105</v>
      </c>
      <c r="C348" s="2" t="str">
        <f>LEFT(表格1[[#This Row],[年月]],4)</f>
        <v>2020</v>
      </c>
      <c r="D348" s="2" t="str">
        <f>RIGHT(表格1[[#This Row],[年月]],2)</f>
        <v>10</v>
      </c>
      <c r="E348" s="5">
        <v>10005000</v>
      </c>
      <c r="F348" s="2" t="str">
        <f>VLOOKUP(TEXT(表格1[[#This Row],[地區]],"00000000"),縣市代碼,2,0)</f>
        <v>苗栗縣</v>
      </c>
      <c r="G348" s="2" t="s">
        <v>7</v>
      </c>
      <c r="H348" s="13">
        <v>436485</v>
      </c>
      <c r="I348" s="14">
        <v>312299599</v>
      </c>
      <c r="J348" s="14">
        <f>表格1[[#This Row],[信用卡交易筆數]]/1000</f>
        <v>436.48500000000001</v>
      </c>
      <c r="K348" s="14">
        <f>表格1[[#This Row],[信用卡交易金額'[新臺幣']]]/1000</f>
        <v>312299.59899999999</v>
      </c>
      <c r="L348" s="14">
        <f>表格1[[#This Row],[信用卡交易金額'[新臺幣']]]/1000000</f>
        <v>312.299599</v>
      </c>
      <c r="M348" s="14" t="str" cm="1">
        <f t="array" ref="M348">_xlfn.TEXTJOIN("", TRUE, _xlfn.XLOOKUP(TRUE, VALUE(表格1[[#This Row],[年月]]) &lt;= VALUE($R$8:$R$12), $Q$8:$Q$12)) &amp; "年度"</f>
        <v>2021年度</v>
      </c>
    </row>
    <row r="349" spans="1:13" x14ac:dyDescent="0.3">
      <c r="A349" s="2">
        <v>202010</v>
      </c>
      <c r="B349" s="19">
        <f>DATE(表格1[[#This Row],[年]],表格1[[#This Row],[月]],1)</f>
        <v>44105</v>
      </c>
      <c r="C349" s="2" t="str">
        <f>LEFT(表格1[[#This Row],[年月]],4)</f>
        <v>2020</v>
      </c>
      <c r="D349" s="2" t="str">
        <f>RIGHT(表格1[[#This Row],[年月]],2)</f>
        <v>10</v>
      </c>
      <c r="E349" s="5">
        <v>10005000</v>
      </c>
      <c r="F349" s="2" t="str">
        <f>VLOOKUP(TEXT(表格1[[#This Row],[地區]],"00000000"),縣市代碼,2,0)</f>
        <v>苗栗縣</v>
      </c>
      <c r="G349" s="2" t="s">
        <v>8</v>
      </c>
      <c r="H349" s="13">
        <v>224895</v>
      </c>
      <c r="I349" s="14">
        <v>293393078</v>
      </c>
      <c r="J349" s="14">
        <f>表格1[[#This Row],[信用卡交易筆數]]/1000</f>
        <v>224.89500000000001</v>
      </c>
      <c r="K349" s="14">
        <f>表格1[[#This Row],[信用卡交易金額'[新臺幣']]]/1000</f>
        <v>293393.07799999998</v>
      </c>
      <c r="L349" s="14">
        <f>表格1[[#This Row],[信用卡交易金額'[新臺幣']]]/1000000</f>
        <v>293.393078</v>
      </c>
      <c r="M349" s="14" t="str" cm="1">
        <f t="array" ref="M349">_xlfn.TEXTJOIN("", TRUE, _xlfn.XLOOKUP(TRUE, VALUE(表格1[[#This Row],[年月]]) &lt;= VALUE($R$8:$R$12), $Q$8:$Q$12)) &amp; "年度"</f>
        <v>2021年度</v>
      </c>
    </row>
    <row r="350" spans="1:13" x14ac:dyDescent="0.3">
      <c r="A350" s="2">
        <v>202010</v>
      </c>
      <c r="B350" s="19">
        <f>DATE(表格1[[#This Row],[年]],表格1[[#This Row],[月]],1)</f>
        <v>44105</v>
      </c>
      <c r="C350" s="2" t="str">
        <f>LEFT(表格1[[#This Row],[年月]],4)</f>
        <v>2020</v>
      </c>
      <c r="D350" s="2" t="str">
        <f>RIGHT(表格1[[#This Row],[年月]],2)</f>
        <v>10</v>
      </c>
      <c r="E350" s="5">
        <v>10005000</v>
      </c>
      <c r="F350" s="2" t="str">
        <f>VLOOKUP(TEXT(表格1[[#This Row],[地區]],"00000000"),縣市代碼,2,0)</f>
        <v>苗栗縣</v>
      </c>
      <c r="G350" s="2" t="s">
        <v>9</v>
      </c>
      <c r="H350" s="13">
        <v>136179</v>
      </c>
      <c r="I350" s="14">
        <v>396778555</v>
      </c>
      <c r="J350" s="14">
        <f>表格1[[#This Row],[信用卡交易筆數]]/1000</f>
        <v>136.179</v>
      </c>
      <c r="K350" s="14">
        <f>表格1[[#This Row],[信用卡交易金額'[新臺幣']]]/1000</f>
        <v>396778.55499999999</v>
      </c>
      <c r="L350" s="14">
        <f>表格1[[#This Row],[信用卡交易金額'[新臺幣']]]/1000000</f>
        <v>396.77855499999998</v>
      </c>
      <c r="M350" s="14" t="str" cm="1">
        <f t="array" ref="M350">_xlfn.TEXTJOIN("", TRUE, _xlfn.XLOOKUP(TRUE, VALUE(表格1[[#This Row],[年月]]) &lt;= VALUE($R$8:$R$12), $Q$8:$Q$12)) &amp; "年度"</f>
        <v>2021年度</v>
      </c>
    </row>
    <row r="351" spans="1:13" x14ac:dyDescent="0.3">
      <c r="A351" s="2">
        <v>202010</v>
      </c>
      <c r="B351" s="19">
        <f>DATE(表格1[[#This Row],[年]],表格1[[#This Row],[月]],1)</f>
        <v>44105</v>
      </c>
      <c r="C351" s="2" t="str">
        <f>LEFT(表格1[[#This Row],[年月]],4)</f>
        <v>2020</v>
      </c>
      <c r="D351" s="2" t="str">
        <f>RIGHT(表格1[[#This Row],[年月]],2)</f>
        <v>10</v>
      </c>
      <c r="E351" s="5">
        <v>10005000</v>
      </c>
      <c r="F351" s="2" t="str">
        <f>VLOOKUP(TEXT(表格1[[#This Row],[地區]],"00000000"),縣市代碼,2,0)</f>
        <v>苗栗縣</v>
      </c>
      <c r="G351" s="2" t="s">
        <v>10</v>
      </c>
      <c r="H351" s="13">
        <v>702496</v>
      </c>
      <c r="I351" s="14">
        <v>1360904107</v>
      </c>
      <c r="J351" s="14">
        <f>表格1[[#This Row],[信用卡交易筆數]]/1000</f>
        <v>702.49599999999998</v>
      </c>
      <c r="K351" s="14">
        <f>表格1[[#This Row],[信用卡交易金額'[新臺幣']]]/1000</f>
        <v>1360904.1070000001</v>
      </c>
      <c r="L351" s="14">
        <f>表格1[[#This Row],[信用卡交易金額'[新臺幣']]]/1000000</f>
        <v>1360.9041070000001</v>
      </c>
      <c r="M351" s="14" t="str" cm="1">
        <f t="array" ref="M351">_xlfn.TEXTJOIN("", TRUE, _xlfn.XLOOKUP(TRUE, VALUE(表格1[[#This Row],[年月]]) &lt;= VALUE($R$8:$R$12), $Q$8:$Q$12)) &amp; "年度"</f>
        <v>2021年度</v>
      </c>
    </row>
    <row r="352" spans="1:13" x14ac:dyDescent="0.3">
      <c r="A352" s="2">
        <v>202010</v>
      </c>
      <c r="B352" s="19">
        <f>DATE(表格1[[#This Row],[年]],表格1[[#This Row],[月]],1)</f>
        <v>44105</v>
      </c>
      <c r="C352" s="2" t="str">
        <f>LEFT(表格1[[#This Row],[年月]],4)</f>
        <v>2020</v>
      </c>
      <c r="D352" s="2" t="str">
        <f>RIGHT(表格1[[#This Row],[年月]],2)</f>
        <v>10</v>
      </c>
      <c r="E352" s="5">
        <v>66000000</v>
      </c>
      <c r="F352" s="2" t="str">
        <f>VLOOKUP(TEXT(表格1[[#This Row],[地區]],"00000000"),縣市代碼,2,0)</f>
        <v>臺中市</v>
      </c>
      <c r="G352" s="2" t="s">
        <v>4</v>
      </c>
      <c r="H352" s="13">
        <v>4993349</v>
      </c>
      <c r="I352" s="14">
        <v>4049334412</v>
      </c>
      <c r="J352" s="14">
        <f>表格1[[#This Row],[信用卡交易筆數]]/1000</f>
        <v>4993.3490000000002</v>
      </c>
      <c r="K352" s="14">
        <f>表格1[[#This Row],[信用卡交易金額'[新臺幣']]]/1000</f>
        <v>4049334.412</v>
      </c>
      <c r="L352" s="14">
        <f>表格1[[#This Row],[信用卡交易金額'[新臺幣']]]/1000000</f>
        <v>4049.3344120000002</v>
      </c>
      <c r="M352" s="14" t="str" cm="1">
        <f t="array" ref="M352">_xlfn.TEXTJOIN("", TRUE, _xlfn.XLOOKUP(TRUE, VALUE(表格1[[#This Row],[年月]]) &lt;= VALUE($R$8:$R$12), $Q$8:$Q$12)) &amp; "年度"</f>
        <v>2021年度</v>
      </c>
    </row>
    <row r="353" spans="1:13" x14ac:dyDescent="0.3">
      <c r="A353" s="2">
        <v>202010</v>
      </c>
      <c r="B353" s="19">
        <f>DATE(表格1[[#This Row],[年]],表格1[[#This Row],[月]],1)</f>
        <v>44105</v>
      </c>
      <c r="C353" s="2" t="str">
        <f>LEFT(表格1[[#This Row],[年月]],4)</f>
        <v>2020</v>
      </c>
      <c r="D353" s="2" t="str">
        <f>RIGHT(表格1[[#This Row],[年月]],2)</f>
        <v>10</v>
      </c>
      <c r="E353" s="5">
        <v>66000000</v>
      </c>
      <c r="F353" s="2" t="str">
        <f>VLOOKUP(TEXT(表格1[[#This Row],[地區]],"00000000"),縣市代碼,2,0)</f>
        <v>臺中市</v>
      </c>
      <c r="G353" s="2" t="s">
        <v>5</v>
      </c>
      <c r="H353" s="13">
        <v>341677</v>
      </c>
      <c r="I353" s="14">
        <v>894078172</v>
      </c>
      <c r="J353" s="14">
        <f>表格1[[#This Row],[信用卡交易筆數]]/1000</f>
        <v>341.67700000000002</v>
      </c>
      <c r="K353" s="14">
        <f>表格1[[#This Row],[信用卡交易金額'[新臺幣']]]/1000</f>
        <v>894078.17200000002</v>
      </c>
      <c r="L353" s="14">
        <f>表格1[[#This Row],[信用卡交易金額'[新臺幣']]]/1000000</f>
        <v>894.078172</v>
      </c>
      <c r="M353" s="14" t="str" cm="1">
        <f t="array" ref="M353">_xlfn.TEXTJOIN("", TRUE, _xlfn.XLOOKUP(TRUE, VALUE(表格1[[#This Row],[年月]]) &lt;= VALUE($R$8:$R$12), $Q$8:$Q$12)) &amp; "年度"</f>
        <v>2021年度</v>
      </c>
    </row>
    <row r="354" spans="1:13" x14ac:dyDescent="0.3">
      <c r="A354" s="2">
        <v>202010</v>
      </c>
      <c r="B354" s="19">
        <f>DATE(表格1[[#This Row],[年]],表格1[[#This Row],[月]],1)</f>
        <v>44105</v>
      </c>
      <c r="C354" s="2" t="str">
        <f>LEFT(表格1[[#This Row],[年月]],4)</f>
        <v>2020</v>
      </c>
      <c r="D354" s="2" t="str">
        <f>RIGHT(表格1[[#This Row],[年月]],2)</f>
        <v>10</v>
      </c>
      <c r="E354" s="5">
        <v>66000000</v>
      </c>
      <c r="F354" s="2" t="str">
        <f>VLOOKUP(TEXT(表格1[[#This Row],[地區]],"00000000"),縣市代碼,2,0)</f>
        <v>臺中市</v>
      </c>
      <c r="G354" s="2" t="s">
        <v>6</v>
      </c>
      <c r="H354" s="13">
        <v>494226</v>
      </c>
      <c r="I354" s="14">
        <v>1734567599</v>
      </c>
      <c r="J354" s="14">
        <f>表格1[[#This Row],[信用卡交易筆數]]/1000</f>
        <v>494.226</v>
      </c>
      <c r="K354" s="14">
        <f>表格1[[#This Row],[信用卡交易金額'[新臺幣']]]/1000</f>
        <v>1734567.5989999999</v>
      </c>
      <c r="L354" s="14">
        <f>表格1[[#This Row],[信用卡交易金額'[新臺幣']]]/1000000</f>
        <v>1734.567599</v>
      </c>
      <c r="M354" s="14" t="str" cm="1">
        <f t="array" ref="M354">_xlfn.TEXTJOIN("", TRUE, _xlfn.XLOOKUP(TRUE, VALUE(表格1[[#This Row],[年月]]) &lt;= VALUE($R$8:$R$12), $Q$8:$Q$12)) &amp; "年度"</f>
        <v>2021年度</v>
      </c>
    </row>
    <row r="355" spans="1:13" x14ac:dyDescent="0.3">
      <c r="A355" s="2">
        <v>202010</v>
      </c>
      <c r="B355" s="19">
        <f>DATE(表格1[[#This Row],[年]],表格1[[#This Row],[月]],1)</f>
        <v>44105</v>
      </c>
      <c r="C355" s="2" t="str">
        <f>LEFT(表格1[[#This Row],[年月]],4)</f>
        <v>2020</v>
      </c>
      <c r="D355" s="2" t="str">
        <f>RIGHT(表格1[[#This Row],[年月]],2)</f>
        <v>10</v>
      </c>
      <c r="E355" s="5">
        <v>66000000</v>
      </c>
      <c r="F355" s="2" t="str">
        <f>VLOOKUP(TEXT(表格1[[#This Row],[地區]],"00000000"),縣市代碼,2,0)</f>
        <v>臺中市</v>
      </c>
      <c r="G355" s="2" t="s">
        <v>7</v>
      </c>
      <c r="H355" s="13">
        <v>2811032</v>
      </c>
      <c r="I355" s="14">
        <v>2093204580</v>
      </c>
      <c r="J355" s="14">
        <f>表格1[[#This Row],[信用卡交易筆數]]/1000</f>
        <v>2811.0320000000002</v>
      </c>
      <c r="K355" s="14">
        <f>表格1[[#This Row],[信用卡交易金額'[新臺幣']]]/1000</f>
        <v>2093204.58</v>
      </c>
      <c r="L355" s="14">
        <f>表格1[[#This Row],[信用卡交易金額'[新臺幣']]]/1000000</f>
        <v>2093.2045800000001</v>
      </c>
      <c r="M355" s="14" t="str" cm="1">
        <f t="array" ref="M355">_xlfn.TEXTJOIN("", TRUE, _xlfn.XLOOKUP(TRUE, VALUE(表格1[[#This Row],[年月]]) &lt;= VALUE($R$8:$R$12), $Q$8:$Q$12)) &amp; "年度"</f>
        <v>2021年度</v>
      </c>
    </row>
    <row r="356" spans="1:13" x14ac:dyDescent="0.3">
      <c r="A356" s="2">
        <v>202010</v>
      </c>
      <c r="B356" s="19">
        <f>DATE(表格1[[#This Row],[年]],表格1[[#This Row],[月]],1)</f>
        <v>44105</v>
      </c>
      <c r="C356" s="2" t="str">
        <f>LEFT(表格1[[#This Row],[年月]],4)</f>
        <v>2020</v>
      </c>
      <c r="D356" s="2" t="str">
        <f>RIGHT(表格1[[#This Row],[年月]],2)</f>
        <v>10</v>
      </c>
      <c r="E356" s="5">
        <v>66000000</v>
      </c>
      <c r="F356" s="2" t="str">
        <f>VLOOKUP(TEXT(表格1[[#This Row],[地區]],"00000000"),縣市代碼,2,0)</f>
        <v>臺中市</v>
      </c>
      <c r="G356" s="2" t="s">
        <v>8</v>
      </c>
      <c r="H356" s="13">
        <v>1740849</v>
      </c>
      <c r="I356" s="14">
        <v>2716253183</v>
      </c>
      <c r="J356" s="14">
        <f>表格1[[#This Row],[信用卡交易筆數]]/1000</f>
        <v>1740.8489999999999</v>
      </c>
      <c r="K356" s="14">
        <f>表格1[[#This Row],[信用卡交易金額'[新臺幣']]]/1000</f>
        <v>2716253.1830000002</v>
      </c>
      <c r="L356" s="14">
        <f>表格1[[#This Row],[信用卡交易金額'[新臺幣']]]/1000000</f>
        <v>2716.2531829999998</v>
      </c>
      <c r="M356" s="14" t="str" cm="1">
        <f t="array" ref="M356">_xlfn.TEXTJOIN("", TRUE, _xlfn.XLOOKUP(TRUE, VALUE(表格1[[#This Row],[年月]]) &lt;= VALUE($R$8:$R$12), $Q$8:$Q$12)) &amp; "年度"</f>
        <v>2021年度</v>
      </c>
    </row>
    <row r="357" spans="1:13" x14ac:dyDescent="0.3">
      <c r="A357" s="2">
        <v>202010</v>
      </c>
      <c r="B357" s="19">
        <f>DATE(表格1[[#This Row],[年]],表格1[[#This Row],[月]],1)</f>
        <v>44105</v>
      </c>
      <c r="C357" s="2" t="str">
        <f>LEFT(表格1[[#This Row],[年月]],4)</f>
        <v>2020</v>
      </c>
      <c r="D357" s="2" t="str">
        <f>RIGHT(表格1[[#This Row],[年月]],2)</f>
        <v>10</v>
      </c>
      <c r="E357" s="5">
        <v>66000000</v>
      </c>
      <c r="F357" s="2" t="str">
        <f>VLOOKUP(TEXT(表格1[[#This Row],[地區]],"00000000"),縣市代碼,2,0)</f>
        <v>臺中市</v>
      </c>
      <c r="G357" s="2" t="s">
        <v>9</v>
      </c>
      <c r="H357" s="13">
        <v>1271863</v>
      </c>
      <c r="I357" s="14">
        <v>4266838336</v>
      </c>
      <c r="J357" s="14">
        <f>表格1[[#This Row],[信用卡交易筆數]]/1000</f>
        <v>1271.8630000000001</v>
      </c>
      <c r="K357" s="14">
        <f>表格1[[#This Row],[信用卡交易金額'[新臺幣']]]/1000</f>
        <v>4266838.3360000001</v>
      </c>
      <c r="L357" s="14">
        <f>表格1[[#This Row],[信用卡交易金額'[新臺幣']]]/1000000</f>
        <v>4266.8383359999998</v>
      </c>
      <c r="M357" s="14" t="str" cm="1">
        <f t="array" ref="M357">_xlfn.TEXTJOIN("", TRUE, _xlfn.XLOOKUP(TRUE, VALUE(表格1[[#This Row],[年月]]) &lt;= VALUE($R$8:$R$12), $Q$8:$Q$12)) &amp; "年度"</f>
        <v>2021年度</v>
      </c>
    </row>
    <row r="358" spans="1:13" x14ac:dyDescent="0.3">
      <c r="A358" s="2">
        <v>202010</v>
      </c>
      <c r="B358" s="19">
        <f>DATE(表格1[[#This Row],[年]],表格1[[#This Row],[月]],1)</f>
        <v>44105</v>
      </c>
      <c r="C358" s="2" t="str">
        <f>LEFT(表格1[[#This Row],[年月]],4)</f>
        <v>2020</v>
      </c>
      <c r="D358" s="2" t="str">
        <f>RIGHT(表格1[[#This Row],[年月]],2)</f>
        <v>10</v>
      </c>
      <c r="E358" s="5">
        <v>66000000</v>
      </c>
      <c r="F358" s="2" t="str">
        <f>VLOOKUP(TEXT(表格1[[#This Row],[地區]],"00000000"),縣市代碼,2,0)</f>
        <v>臺中市</v>
      </c>
      <c r="G358" s="2" t="s">
        <v>10</v>
      </c>
      <c r="H358" s="13">
        <v>4890339</v>
      </c>
      <c r="I358" s="14">
        <v>11504569437</v>
      </c>
      <c r="J358" s="14">
        <f>表格1[[#This Row],[信用卡交易筆數]]/1000</f>
        <v>4890.3389999999999</v>
      </c>
      <c r="K358" s="14">
        <f>表格1[[#This Row],[信用卡交易金額'[新臺幣']]]/1000</f>
        <v>11504569.437000001</v>
      </c>
      <c r="L358" s="14">
        <f>表格1[[#This Row],[信用卡交易金額'[新臺幣']]]/1000000</f>
        <v>11504.569437</v>
      </c>
      <c r="M358" s="14" t="str" cm="1">
        <f t="array" ref="M358">_xlfn.TEXTJOIN("", TRUE, _xlfn.XLOOKUP(TRUE, VALUE(表格1[[#This Row],[年月]]) &lt;= VALUE($R$8:$R$12), $Q$8:$Q$12)) &amp; "年度"</f>
        <v>2021年度</v>
      </c>
    </row>
    <row r="359" spans="1:13" x14ac:dyDescent="0.3">
      <c r="A359" s="2">
        <v>202010</v>
      </c>
      <c r="B359" s="19">
        <f>DATE(表格1[[#This Row],[年]],表格1[[#This Row],[月]],1)</f>
        <v>44105</v>
      </c>
      <c r="C359" s="2" t="str">
        <f>LEFT(表格1[[#This Row],[年月]],4)</f>
        <v>2020</v>
      </c>
      <c r="D359" s="2" t="str">
        <f>RIGHT(表格1[[#This Row],[年月]],2)</f>
        <v>10</v>
      </c>
      <c r="E359" s="5">
        <v>10007000</v>
      </c>
      <c r="F359" s="2" t="str">
        <f>VLOOKUP(TEXT(表格1[[#This Row],[地區]],"00000000"),縣市代碼,2,0)</f>
        <v>彰化縣</v>
      </c>
      <c r="G359" s="2" t="s">
        <v>4</v>
      </c>
      <c r="H359" s="13">
        <v>1073971</v>
      </c>
      <c r="I359" s="14">
        <v>865111920</v>
      </c>
      <c r="J359" s="14">
        <f>表格1[[#This Row],[信用卡交易筆數]]/1000</f>
        <v>1073.971</v>
      </c>
      <c r="K359" s="14">
        <f>表格1[[#This Row],[信用卡交易金額'[新臺幣']]]/1000</f>
        <v>865111.92</v>
      </c>
      <c r="L359" s="14">
        <f>表格1[[#This Row],[信用卡交易金額'[新臺幣']]]/1000000</f>
        <v>865.11192000000005</v>
      </c>
      <c r="M359" s="14" t="str" cm="1">
        <f t="array" ref="M359">_xlfn.TEXTJOIN("", TRUE, _xlfn.XLOOKUP(TRUE, VALUE(表格1[[#This Row],[年月]]) &lt;= VALUE($R$8:$R$12), $Q$8:$Q$12)) &amp; "年度"</f>
        <v>2021年度</v>
      </c>
    </row>
    <row r="360" spans="1:13" x14ac:dyDescent="0.3">
      <c r="A360" s="2">
        <v>202010</v>
      </c>
      <c r="B360" s="19">
        <f>DATE(表格1[[#This Row],[年]],表格1[[#This Row],[月]],1)</f>
        <v>44105</v>
      </c>
      <c r="C360" s="2" t="str">
        <f>LEFT(表格1[[#This Row],[年月]],4)</f>
        <v>2020</v>
      </c>
      <c r="D360" s="2" t="str">
        <f>RIGHT(表格1[[#This Row],[年月]],2)</f>
        <v>10</v>
      </c>
      <c r="E360" s="5">
        <v>10007000</v>
      </c>
      <c r="F360" s="2" t="str">
        <f>VLOOKUP(TEXT(表格1[[#This Row],[地區]],"00000000"),縣市代碼,2,0)</f>
        <v>彰化縣</v>
      </c>
      <c r="G360" s="2" t="s">
        <v>5</v>
      </c>
      <c r="H360" s="13">
        <v>101068</v>
      </c>
      <c r="I360" s="14">
        <v>251564903</v>
      </c>
      <c r="J360" s="14">
        <f>表格1[[#This Row],[信用卡交易筆數]]/1000</f>
        <v>101.068</v>
      </c>
      <c r="K360" s="14">
        <f>表格1[[#This Row],[信用卡交易金額'[新臺幣']]]/1000</f>
        <v>251564.90299999999</v>
      </c>
      <c r="L360" s="14">
        <f>表格1[[#This Row],[信用卡交易金額'[新臺幣']]]/1000000</f>
        <v>251.56490299999999</v>
      </c>
      <c r="M360" s="14" t="str" cm="1">
        <f t="array" ref="M360">_xlfn.TEXTJOIN("", TRUE, _xlfn.XLOOKUP(TRUE, VALUE(表格1[[#This Row],[年月]]) &lt;= VALUE($R$8:$R$12), $Q$8:$Q$12)) &amp; "年度"</f>
        <v>2021年度</v>
      </c>
    </row>
    <row r="361" spans="1:13" x14ac:dyDescent="0.3">
      <c r="A361" s="2">
        <v>202010</v>
      </c>
      <c r="B361" s="19">
        <f>DATE(表格1[[#This Row],[年]],表格1[[#This Row],[月]],1)</f>
        <v>44105</v>
      </c>
      <c r="C361" s="2" t="str">
        <f>LEFT(表格1[[#This Row],[年月]],4)</f>
        <v>2020</v>
      </c>
      <c r="D361" s="2" t="str">
        <f>RIGHT(表格1[[#This Row],[年月]],2)</f>
        <v>10</v>
      </c>
      <c r="E361" s="5">
        <v>10007000</v>
      </c>
      <c r="F361" s="2" t="str">
        <f>VLOOKUP(TEXT(表格1[[#This Row],[地區]],"00000000"),縣市代碼,2,0)</f>
        <v>彰化縣</v>
      </c>
      <c r="G361" s="2" t="s">
        <v>6</v>
      </c>
      <c r="H361" s="13">
        <v>119923</v>
      </c>
      <c r="I361" s="14">
        <v>410737092</v>
      </c>
      <c r="J361" s="14">
        <f>表格1[[#This Row],[信用卡交易筆數]]/1000</f>
        <v>119.923</v>
      </c>
      <c r="K361" s="14">
        <f>表格1[[#This Row],[信用卡交易金額'[新臺幣']]]/1000</f>
        <v>410737.092</v>
      </c>
      <c r="L361" s="14">
        <f>表格1[[#This Row],[信用卡交易金額'[新臺幣']]]/1000000</f>
        <v>410.73709200000002</v>
      </c>
      <c r="M361" s="14" t="str" cm="1">
        <f t="array" ref="M361">_xlfn.TEXTJOIN("", TRUE, _xlfn.XLOOKUP(TRUE, VALUE(表格1[[#This Row],[年月]]) &lt;= VALUE($R$8:$R$12), $Q$8:$Q$12)) &amp; "年度"</f>
        <v>2021年度</v>
      </c>
    </row>
    <row r="362" spans="1:13" x14ac:dyDescent="0.3">
      <c r="A362" s="2">
        <v>202010</v>
      </c>
      <c r="B362" s="19">
        <f>DATE(表格1[[#This Row],[年]],表格1[[#This Row],[月]],1)</f>
        <v>44105</v>
      </c>
      <c r="C362" s="2" t="str">
        <f>LEFT(表格1[[#This Row],[年月]],4)</f>
        <v>2020</v>
      </c>
      <c r="D362" s="2" t="str">
        <f>RIGHT(表格1[[#This Row],[年月]],2)</f>
        <v>10</v>
      </c>
      <c r="E362" s="5">
        <v>10007000</v>
      </c>
      <c r="F362" s="2" t="str">
        <f>VLOOKUP(TEXT(表格1[[#This Row],[地區]],"00000000"),縣市代碼,2,0)</f>
        <v>彰化縣</v>
      </c>
      <c r="G362" s="2" t="s">
        <v>7</v>
      </c>
      <c r="H362" s="13">
        <v>881593</v>
      </c>
      <c r="I362" s="14">
        <v>682342020</v>
      </c>
      <c r="J362" s="14">
        <f>表格1[[#This Row],[信用卡交易筆數]]/1000</f>
        <v>881.59299999999996</v>
      </c>
      <c r="K362" s="14">
        <f>表格1[[#This Row],[信用卡交易金額'[新臺幣']]]/1000</f>
        <v>682342.02</v>
      </c>
      <c r="L362" s="14">
        <f>表格1[[#This Row],[信用卡交易金額'[新臺幣']]]/1000000</f>
        <v>682.34202000000005</v>
      </c>
      <c r="M362" s="14" t="str" cm="1">
        <f t="array" ref="M362">_xlfn.TEXTJOIN("", TRUE, _xlfn.XLOOKUP(TRUE, VALUE(表格1[[#This Row],[年月]]) &lt;= VALUE($R$8:$R$12), $Q$8:$Q$12)) &amp; "年度"</f>
        <v>2021年度</v>
      </c>
    </row>
    <row r="363" spans="1:13" x14ac:dyDescent="0.3">
      <c r="A363" s="2">
        <v>202010</v>
      </c>
      <c r="B363" s="19">
        <f>DATE(表格1[[#This Row],[年]],表格1[[#This Row],[月]],1)</f>
        <v>44105</v>
      </c>
      <c r="C363" s="2" t="str">
        <f>LEFT(表格1[[#This Row],[年月]],4)</f>
        <v>2020</v>
      </c>
      <c r="D363" s="2" t="str">
        <f>RIGHT(表格1[[#This Row],[年月]],2)</f>
        <v>10</v>
      </c>
      <c r="E363" s="5">
        <v>10007000</v>
      </c>
      <c r="F363" s="2" t="str">
        <f>VLOOKUP(TEXT(表格1[[#This Row],[地區]],"00000000"),縣市代碼,2,0)</f>
        <v>彰化縣</v>
      </c>
      <c r="G363" s="2" t="s">
        <v>8</v>
      </c>
      <c r="H363" s="13">
        <v>441125</v>
      </c>
      <c r="I363" s="14">
        <v>620531235</v>
      </c>
      <c r="J363" s="14">
        <f>表格1[[#This Row],[信用卡交易筆數]]/1000</f>
        <v>441.125</v>
      </c>
      <c r="K363" s="14">
        <f>表格1[[#This Row],[信用卡交易金額'[新臺幣']]]/1000</f>
        <v>620531.23499999999</v>
      </c>
      <c r="L363" s="14">
        <f>表格1[[#This Row],[信用卡交易金額'[新臺幣']]]/1000000</f>
        <v>620.53123500000004</v>
      </c>
      <c r="M363" s="14" t="str" cm="1">
        <f t="array" ref="M363">_xlfn.TEXTJOIN("", TRUE, _xlfn.XLOOKUP(TRUE, VALUE(表格1[[#This Row],[年月]]) &lt;= VALUE($R$8:$R$12), $Q$8:$Q$12)) &amp; "年度"</f>
        <v>2021年度</v>
      </c>
    </row>
    <row r="364" spans="1:13" x14ac:dyDescent="0.3">
      <c r="A364" s="2">
        <v>202010</v>
      </c>
      <c r="B364" s="19">
        <f>DATE(表格1[[#This Row],[年]],表格1[[#This Row],[月]],1)</f>
        <v>44105</v>
      </c>
      <c r="C364" s="2" t="str">
        <f>LEFT(表格1[[#This Row],[年月]],4)</f>
        <v>2020</v>
      </c>
      <c r="D364" s="2" t="str">
        <f>RIGHT(表格1[[#This Row],[年月]],2)</f>
        <v>10</v>
      </c>
      <c r="E364" s="5">
        <v>10007000</v>
      </c>
      <c r="F364" s="2" t="str">
        <f>VLOOKUP(TEXT(表格1[[#This Row],[地區]],"00000000"),縣市代碼,2,0)</f>
        <v>彰化縣</v>
      </c>
      <c r="G364" s="2" t="s">
        <v>9</v>
      </c>
      <c r="H364" s="13">
        <v>273283</v>
      </c>
      <c r="I364" s="14">
        <v>860259656</v>
      </c>
      <c r="J364" s="14">
        <f>表格1[[#This Row],[信用卡交易筆數]]/1000</f>
        <v>273.28300000000002</v>
      </c>
      <c r="K364" s="14">
        <f>表格1[[#This Row],[信用卡交易金額'[新臺幣']]]/1000</f>
        <v>860259.65599999996</v>
      </c>
      <c r="L364" s="14">
        <f>表格1[[#This Row],[信用卡交易金額'[新臺幣']]]/1000000</f>
        <v>860.25965599999995</v>
      </c>
      <c r="M364" s="14" t="str" cm="1">
        <f t="array" ref="M364">_xlfn.TEXTJOIN("", TRUE, _xlfn.XLOOKUP(TRUE, VALUE(表格1[[#This Row],[年月]]) &lt;= VALUE($R$8:$R$12), $Q$8:$Q$12)) &amp; "年度"</f>
        <v>2021年度</v>
      </c>
    </row>
    <row r="365" spans="1:13" x14ac:dyDescent="0.3">
      <c r="A365" s="2">
        <v>202010</v>
      </c>
      <c r="B365" s="19">
        <f>DATE(表格1[[#This Row],[年]],表格1[[#This Row],[月]],1)</f>
        <v>44105</v>
      </c>
      <c r="C365" s="2" t="str">
        <f>LEFT(表格1[[#This Row],[年月]],4)</f>
        <v>2020</v>
      </c>
      <c r="D365" s="2" t="str">
        <f>RIGHT(表格1[[#This Row],[年月]],2)</f>
        <v>10</v>
      </c>
      <c r="E365" s="5">
        <v>10007000</v>
      </c>
      <c r="F365" s="2" t="str">
        <f>VLOOKUP(TEXT(表格1[[#This Row],[地區]],"00000000"),縣市代碼,2,0)</f>
        <v>彰化縣</v>
      </c>
      <c r="G365" s="2" t="s">
        <v>10</v>
      </c>
      <c r="H365" s="13">
        <v>1312728</v>
      </c>
      <c r="I365" s="14">
        <v>3155547986</v>
      </c>
      <c r="J365" s="14">
        <f>表格1[[#This Row],[信用卡交易筆數]]/1000</f>
        <v>1312.7280000000001</v>
      </c>
      <c r="K365" s="14">
        <f>表格1[[#This Row],[信用卡交易金額'[新臺幣']]]/1000</f>
        <v>3155547.986</v>
      </c>
      <c r="L365" s="14">
        <f>表格1[[#This Row],[信用卡交易金額'[新臺幣']]]/1000000</f>
        <v>3155.547986</v>
      </c>
      <c r="M365" s="14" t="str" cm="1">
        <f t="array" ref="M365">_xlfn.TEXTJOIN("", TRUE, _xlfn.XLOOKUP(TRUE, VALUE(表格1[[#This Row],[年月]]) &lt;= VALUE($R$8:$R$12), $Q$8:$Q$12)) &amp; "年度"</f>
        <v>2021年度</v>
      </c>
    </row>
    <row r="366" spans="1:13" x14ac:dyDescent="0.3">
      <c r="A366" s="2">
        <v>202010</v>
      </c>
      <c r="B366" s="19">
        <f>DATE(表格1[[#This Row],[年]],表格1[[#This Row],[月]],1)</f>
        <v>44105</v>
      </c>
      <c r="C366" s="2" t="str">
        <f>LEFT(表格1[[#This Row],[年月]],4)</f>
        <v>2020</v>
      </c>
      <c r="D366" s="2" t="str">
        <f>RIGHT(表格1[[#This Row],[年月]],2)</f>
        <v>10</v>
      </c>
      <c r="E366" s="5">
        <v>10008000</v>
      </c>
      <c r="F366" s="2" t="str">
        <f>VLOOKUP(TEXT(表格1[[#This Row],[地區]],"00000000"),縣市代碼,2,0)</f>
        <v>南投縣</v>
      </c>
      <c r="G366" s="2" t="s">
        <v>4</v>
      </c>
      <c r="H366" s="13">
        <v>359437</v>
      </c>
      <c r="I366" s="14">
        <v>281727724</v>
      </c>
      <c r="J366" s="14">
        <f>表格1[[#This Row],[信用卡交易筆數]]/1000</f>
        <v>359.43700000000001</v>
      </c>
      <c r="K366" s="14">
        <f>表格1[[#This Row],[信用卡交易金額'[新臺幣']]]/1000</f>
        <v>281727.72399999999</v>
      </c>
      <c r="L366" s="14">
        <f>表格1[[#This Row],[信用卡交易金額'[新臺幣']]]/1000000</f>
        <v>281.72772400000002</v>
      </c>
      <c r="M366" s="14" t="str" cm="1">
        <f t="array" ref="M366">_xlfn.TEXTJOIN("", TRUE, _xlfn.XLOOKUP(TRUE, VALUE(表格1[[#This Row],[年月]]) &lt;= VALUE($R$8:$R$12), $Q$8:$Q$12)) &amp; "年度"</f>
        <v>2021年度</v>
      </c>
    </row>
    <row r="367" spans="1:13" x14ac:dyDescent="0.3">
      <c r="A367" s="2">
        <v>202010</v>
      </c>
      <c r="B367" s="19">
        <f>DATE(表格1[[#This Row],[年]],表格1[[#This Row],[月]],1)</f>
        <v>44105</v>
      </c>
      <c r="C367" s="2" t="str">
        <f>LEFT(表格1[[#This Row],[年月]],4)</f>
        <v>2020</v>
      </c>
      <c r="D367" s="2" t="str">
        <f>RIGHT(表格1[[#This Row],[年月]],2)</f>
        <v>10</v>
      </c>
      <c r="E367" s="5">
        <v>10008000</v>
      </c>
      <c r="F367" s="2" t="str">
        <f>VLOOKUP(TEXT(表格1[[#This Row],[地區]],"00000000"),縣市代碼,2,0)</f>
        <v>南投縣</v>
      </c>
      <c r="G367" s="2" t="s">
        <v>5</v>
      </c>
      <c r="H367" s="13">
        <v>33216</v>
      </c>
      <c r="I367" s="14">
        <v>80737027</v>
      </c>
      <c r="J367" s="14">
        <f>表格1[[#This Row],[信用卡交易筆數]]/1000</f>
        <v>33.216000000000001</v>
      </c>
      <c r="K367" s="14">
        <f>表格1[[#This Row],[信用卡交易金額'[新臺幣']]]/1000</f>
        <v>80737.027000000002</v>
      </c>
      <c r="L367" s="14">
        <f>表格1[[#This Row],[信用卡交易金額'[新臺幣']]]/1000000</f>
        <v>80.737026999999998</v>
      </c>
      <c r="M367" s="14" t="str" cm="1">
        <f t="array" ref="M367">_xlfn.TEXTJOIN("", TRUE, _xlfn.XLOOKUP(TRUE, VALUE(表格1[[#This Row],[年月]]) &lt;= VALUE($R$8:$R$12), $Q$8:$Q$12)) &amp; "年度"</f>
        <v>2021年度</v>
      </c>
    </row>
    <row r="368" spans="1:13" x14ac:dyDescent="0.3">
      <c r="A368" s="2">
        <v>202010</v>
      </c>
      <c r="B368" s="19">
        <f>DATE(表格1[[#This Row],[年]],表格1[[#This Row],[月]],1)</f>
        <v>44105</v>
      </c>
      <c r="C368" s="2" t="str">
        <f>LEFT(表格1[[#This Row],[年月]],4)</f>
        <v>2020</v>
      </c>
      <c r="D368" s="2" t="str">
        <f>RIGHT(表格1[[#This Row],[年月]],2)</f>
        <v>10</v>
      </c>
      <c r="E368" s="5">
        <v>10008000</v>
      </c>
      <c r="F368" s="2" t="str">
        <f>VLOOKUP(TEXT(表格1[[#This Row],[地區]],"00000000"),縣市代碼,2,0)</f>
        <v>南投縣</v>
      </c>
      <c r="G368" s="2" t="s">
        <v>6</v>
      </c>
      <c r="H368" s="13">
        <v>40573</v>
      </c>
      <c r="I368" s="14">
        <v>133944268</v>
      </c>
      <c r="J368" s="14">
        <f>表格1[[#This Row],[信用卡交易筆數]]/1000</f>
        <v>40.573</v>
      </c>
      <c r="K368" s="14">
        <f>表格1[[#This Row],[信用卡交易金額'[新臺幣']]]/1000</f>
        <v>133944.26800000001</v>
      </c>
      <c r="L368" s="14">
        <f>表格1[[#This Row],[信用卡交易金額'[新臺幣']]]/1000000</f>
        <v>133.94426799999999</v>
      </c>
      <c r="M368" s="14" t="str" cm="1">
        <f t="array" ref="M368">_xlfn.TEXTJOIN("", TRUE, _xlfn.XLOOKUP(TRUE, VALUE(表格1[[#This Row],[年月]]) &lt;= VALUE($R$8:$R$12), $Q$8:$Q$12)) &amp; "年度"</f>
        <v>2021年度</v>
      </c>
    </row>
    <row r="369" spans="1:13" x14ac:dyDescent="0.3">
      <c r="A369" s="2">
        <v>202010</v>
      </c>
      <c r="B369" s="19">
        <f>DATE(表格1[[#This Row],[年]],表格1[[#This Row],[月]],1)</f>
        <v>44105</v>
      </c>
      <c r="C369" s="2" t="str">
        <f>LEFT(表格1[[#This Row],[年月]],4)</f>
        <v>2020</v>
      </c>
      <c r="D369" s="2" t="str">
        <f>RIGHT(表格1[[#This Row],[年月]],2)</f>
        <v>10</v>
      </c>
      <c r="E369" s="5">
        <v>10008000</v>
      </c>
      <c r="F369" s="2" t="str">
        <f>VLOOKUP(TEXT(表格1[[#This Row],[地區]],"00000000"),縣市代碼,2,0)</f>
        <v>南投縣</v>
      </c>
      <c r="G369" s="2" t="s">
        <v>7</v>
      </c>
      <c r="H369" s="13">
        <v>302562</v>
      </c>
      <c r="I369" s="14">
        <v>228467539</v>
      </c>
      <c r="J369" s="14">
        <f>表格1[[#This Row],[信用卡交易筆數]]/1000</f>
        <v>302.56200000000001</v>
      </c>
      <c r="K369" s="14">
        <f>表格1[[#This Row],[信用卡交易金額'[新臺幣']]]/1000</f>
        <v>228467.53899999999</v>
      </c>
      <c r="L369" s="14">
        <f>表格1[[#This Row],[信用卡交易金額'[新臺幣']]]/1000000</f>
        <v>228.46753899999999</v>
      </c>
      <c r="M369" s="14" t="str" cm="1">
        <f t="array" ref="M369">_xlfn.TEXTJOIN("", TRUE, _xlfn.XLOOKUP(TRUE, VALUE(表格1[[#This Row],[年月]]) &lt;= VALUE($R$8:$R$12), $Q$8:$Q$12)) &amp; "年度"</f>
        <v>2021年度</v>
      </c>
    </row>
    <row r="370" spans="1:13" x14ac:dyDescent="0.3">
      <c r="A370" s="2">
        <v>202010</v>
      </c>
      <c r="B370" s="19">
        <f>DATE(表格1[[#This Row],[年]],表格1[[#This Row],[月]],1)</f>
        <v>44105</v>
      </c>
      <c r="C370" s="2" t="str">
        <f>LEFT(表格1[[#This Row],[年月]],4)</f>
        <v>2020</v>
      </c>
      <c r="D370" s="2" t="str">
        <f>RIGHT(表格1[[#This Row],[年月]],2)</f>
        <v>10</v>
      </c>
      <c r="E370" s="5">
        <v>10008000</v>
      </c>
      <c r="F370" s="2" t="str">
        <f>VLOOKUP(TEXT(表格1[[#This Row],[地區]],"00000000"),縣市代碼,2,0)</f>
        <v>南投縣</v>
      </c>
      <c r="G370" s="2" t="s">
        <v>8</v>
      </c>
      <c r="H370" s="13">
        <v>153004</v>
      </c>
      <c r="I370" s="14">
        <v>210179709</v>
      </c>
      <c r="J370" s="14">
        <f>表格1[[#This Row],[信用卡交易筆數]]/1000</f>
        <v>153.00399999999999</v>
      </c>
      <c r="K370" s="14">
        <f>表格1[[#This Row],[信用卡交易金額'[新臺幣']]]/1000</f>
        <v>210179.709</v>
      </c>
      <c r="L370" s="14">
        <f>表格1[[#This Row],[信用卡交易金額'[新臺幣']]]/1000000</f>
        <v>210.179709</v>
      </c>
      <c r="M370" s="14" t="str" cm="1">
        <f t="array" ref="M370">_xlfn.TEXTJOIN("", TRUE, _xlfn.XLOOKUP(TRUE, VALUE(表格1[[#This Row],[年月]]) &lt;= VALUE($R$8:$R$12), $Q$8:$Q$12)) &amp; "年度"</f>
        <v>2021年度</v>
      </c>
    </row>
    <row r="371" spans="1:13" x14ac:dyDescent="0.3">
      <c r="A371" s="2">
        <v>202010</v>
      </c>
      <c r="B371" s="19">
        <f>DATE(表格1[[#This Row],[年]],表格1[[#This Row],[月]],1)</f>
        <v>44105</v>
      </c>
      <c r="C371" s="2" t="str">
        <f>LEFT(表格1[[#This Row],[年月]],4)</f>
        <v>2020</v>
      </c>
      <c r="D371" s="2" t="str">
        <f>RIGHT(表格1[[#This Row],[年月]],2)</f>
        <v>10</v>
      </c>
      <c r="E371" s="5">
        <v>10008000</v>
      </c>
      <c r="F371" s="2" t="str">
        <f>VLOOKUP(TEXT(表格1[[#This Row],[地區]],"00000000"),縣市代碼,2,0)</f>
        <v>南投縣</v>
      </c>
      <c r="G371" s="2" t="s">
        <v>9</v>
      </c>
      <c r="H371" s="13">
        <v>90932</v>
      </c>
      <c r="I371" s="14">
        <v>263603673</v>
      </c>
      <c r="J371" s="14">
        <f>表格1[[#This Row],[信用卡交易筆數]]/1000</f>
        <v>90.932000000000002</v>
      </c>
      <c r="K371" s="14">
        <f>表格1[[#This Row],[信用卡交易金額'[新臺幣']]]/1000</f>
        <v>263603.67300000001</v>
      </c>
      <c r="L371" s="14">
        <f>表格1[[#This Row],[信用卡交易金額'[新臺幣']]]/1000000</f>
        <v>263.60367300000001</v>
      </c>
      <c r="M371" s="14" t="str" cm="1">
        <f t="array" ref="M371">_xlfn.TEXTJOIN("", TRUE, _xlfn.XLOOKUP(TRUE, VALUE(表格1[[#This Row],[年月]]) &lt;= VALUE($R$8:$R$12), $Q$8:$Q$12)) &amp; "年度"</f>
        <v>2021年度</v>
      </c>
    </row>
    <row r="372" spans="1:13" x14ac:dyDescent="0.3">
      <c r="A372" s="2">
        <v>202010</v>
      </c>
      <c r="B372" s="19">
        <f>DATE(表格1[[#This Row],[年]],表格1[[#This Row],[月]],1)</f>
        <v>44105</v>
      </c>
      <c r="C372" s="2" t="str">
        <f>LEFT(表格1[[#This Row],[年月]],4)</f>
        <v>2020</v>
      </c>
      <c r="D372" s="2" t="str">
        <f>RIGHT(表格1[[#This Row],[年月]],2)</f>
        <v>10</v>
      </c>
      <c r="E372" s="5">
        <v>10008000</v>
      </c>
      <c r="F372" s="2" t="str">
        <f>VLOOKUP(TEXT(表格1[[#This Row],[地區]],"00000000"),縣市代碼,2,0)</f>
        <v>南投縣</v>
      </c>
      <c r="G372" s="2" t="s">
        <v>10</v>
      </c>
      <c r="H372" s="13">
        <v>451609</v>
      </c>
      <c r="I372" s="14">
        <v>975166547</v>
      </c>
      <c r="J372" s="14">
        <f>表格1[[#This Row],[信用卡交易筆數]]/1000</f>
        <v>451.60899999999998</v>
      </c>
      <c r="K372" s="14">
        <f>表格1[[#This Row],[信用卡交易金額'[新臺幣']]]/1000</f>
        <v>975166.54700000002</v>
      </c>
      <c r="L372" s="14">
        <f>表格1[[#This Row],[信用卡交易金額'[新臺幣']]]/1000000</f>
        <v>975.16654700000004</v>
      </c>
      <c r="M372" s="14" t="str" cm="1">
        <f t="array" ref="M372">_xlfn.TEXTJOIN("", TRUE, _xlfn.XLOOKUP(TRUE, VALUE(表格1[[#This Row],[年月]]) &lt;= VALUE($R$8:$R$12), $Q$8:$Q$12)) &amp; "年度"</f>
        <v>2021年度</v>
      </c>
    </row>
    <row r="373" spans="1:13" x14ac:dyDescent="0.3">
      <c r="A373" s="2">
        <v>202010</v>
      </c>
      <c r="B373" s="19">
        <f>DATE(表格1[[#This Row],[年]],表格1[[#This Row],[月]],1)</f>
        <v>44105</v>
      </c>
      <c r="C373" s="2" t="str">
        <f>LEFT(表格1[[#This Row],[年月]],4)</f>
        <v>2020</v>
      </c>
      <c r="D373" s="2" t="str">
        <f>RIGHT(表格1[[#This Row],[年月]],2)</f>
        <v>10</v>
      </c>
      <c r="E373" s="5">
        <v>10009000</v>
      </c>
      <c r="F373" s="2" t="str">
        <f>VLOOKUP(TEXT(表格1[[#This Row],[地區]],"00000000"),縣市代碼,2,0)</f>
        <v>雲林縣</v>
      </c>
      <c r="G373" s="2" t="s">
        <v>4</v>
      </c>
      <c r="H373" s="13">
        <v>428475</v>
      </c>
      <c r="I373" s="14">
        <v>349388654</v>
      </c>
      <c r="J373" s="14">
        <f>表格1[[#This Row],[信用卡交易筆數]]/1000</f>
        <v>428.47500000000002</v>
      </c>
      <c r="K373" s="14">
        <f>表格1[[#This Row],[信用卡交易金額'[新臺幣']]]/1000</f>
        <v>349388.65399999998</v>
      </c>
      <c r="L373" s="14">
        <f>表格1[[#This Row],[信用卡交易金額'[新臺幣']]]/1000000</f>
        <v>349.38865399999997</v>
      </c>
      <c r="M373" s="14" t="str" cm="1">
        <f t="array" ref="M373">_xlfn.TEXTJOIN("", TRUE, _xlfn.XLOOKUP(TRUE, VALUE(表格1[[#This Row],[年月]]) &lt;= VALUE($R$8:$R$12), $Q$8:$Q$12)) &amp; "年度"</f>
        <v>2021年度</v>
      </c>
    </row>
    <row r="374" spans="1:13" x14ac:dyDescent="0.3">
      <c r="A374" s="2">
        <v>202010</v>
      </c>
      <c r="B374" s="19">
        <f>DATE(表格1[[#This Row],[年]],表格1[[#This Row],[月]],1)</f>
        <v>44105</v>
      </c>
      <c r="C374" s="2" t="str">
        <f>LEFT(表格1[[#This Row],[年月]],4)</f>
        <v>2020</v>
      </c>
      <c r="D374" s="2" t="str">
        <f>RIGHT(表格1[[#This Row],[年月]],2)</f>
        <v>10</v>
      </c>
      <c r="E374" s="5">
        <v>10009000</v>
      </c>
      <c r="F374" s="2" t="str">
        <f>VLOOKUP(TEXT(表格1[[#This Row],[地區]],"00000000"),縣市代碼,2,0)</f>
        <v>雲林縣</v>
      </c>
      <c r="G374" s="2" t="s">
        <v>5</v>
      </c>
      <c r="H374" s="13">
        <v>43629</v>
      </c>
      <c r="I374" s="14">
        <v>101251249</v>
      </c>
      <c r="J374" s="14">
        <f>表格1[[#This Row],[信用卡交易筆數]]/1000</f>
        <v>43.628999999999998</v>
      </c>
      <c r="K374" s="14">
        <f>表格1[[#This Row],[信用卡交易金額'[新臺幣']]]/1000</f>
        <v>101251.249</v>
      </c>
      <c r="L374" s="14">
        <f>表格1[[#This Row],[信用卡交易金額'[新臺幣']]]/1000000</f>
        <v>101.251249</v>
      </c>
      <c r="M374" s="14" t="str" cm="1">
        <f t="array" ref="M374">_xlfn.TEXTJOIN("", TRUE, _xlfn.XLOOKUP(TRUE, VALUE(表格1[[#This Row],[年月]]) &lt;= VALUE($R$8:$R$12), $Q$8:$Q$12)) &amp; "年度"</f>
        <v>2021年度</v>
      </c>
    </row>
    <row r="375" spans="1:13" x14ac:dyDescent="0.3">
      <c r="A375" s="2">
        <v>202010</v>
      </c>
      <c r="B375" s="19">
        <f>DATE(表格1[[#This Row],[年]],表格1[[#This Row],[月]],1)</f>
        <v>44105</v>
      </c>
      <c r="C375" s="2" t="str">
        <f>LEFT(表格1[[#This Row],[年月]],4)</f>
        <v>2020</v>
      </c>
      <c r="D375" s="2" t="str">
        <f>RIGHT(表格1[[#This Row],[年月]],2)</f>
        <v>10</v>
      </c>
      <c r="E375" s="5">
        <v>10009000</v>
      </c>
      <c r="F375" s="2" t="str">
        <f>VLOOKUP(TEXT(表格1[[#This Row],[地區]],"00000000"),縣市代碼,2,0)</f>
        <v>雲林縣</v>
      </c>
      <c r="G375" s="2" t="s">
        <v>6</v>
      </c>
      <c r="H375" s="13">
        <v>50136</v>
      </c>
      <c r="I375" s="14">
        <v>166117304</v>
      </c>
      <c r="J375" s="14">
        <f>表格1[[#This Row],[信用卡交易筆數]]/1000</f>
        <v>50.136000000000003</v>
      </c>
      <c r="K375" s="14">
        <f>表格1[[#This Row],[信用卡交易金額'[新臺幣']]]/1000</f>
        <v>166117.304</v>
      </c>
      <c r="L375" s="14">
        <f>表格1[[#This Row],[信用卡交易金額'[新臺幣']]]/1000000</f>
        <v>166.11730399999999</v>
      </c>
      <c r="M375" s="14" t="str" cm="1">
        <f t="array" ref="M375">_xlfn.TEXTJOIN("", TRUE, _xlfn.XLOOKUP(TRUE, VALUE(表格1[[#This Row],[年月]]) &lt;= VALUE($R$8:$R$12), $Q$8:$Q$12)) &amp; "年度"</f>
        <v>2021年度</v>
      </c>
    </row>
    <row r="376" spans="1:13" x14ac:dyDescent="0.3">
      <c r="A376" s="2">
        <v>202010</v>
      </c>
      <c r="B376" s="19">
        <f>DATE(表格1[[#This Row],[年]],表格1[[#This Row],[月]],1)</f>
        <v>44105</v>
      </c>
      <c r="C376" s="2" t="str">
        <f>LEFT(表格1[[#This Row],[年月]],4)</f>
        <v>2020</v>
      </c>
      <c r="D376" s="2" t="str">
        <f>RIGHT(表格1[[#This Row],[年月]],2)</f>
        <v>10</v>
      </c>
      <c r="E376" s="5">
        <v>10009000</v>
      </c>
      <c r="F376" s="2" t="str">
        <f>VLOOKUP(TEXT(表格1[[#This Row],[地區]],"00000000"),縣市代碼,2,0)</f>
        <v>雲林縣</v>
      </c>
      <c r="G376" s="2" t="s">
        <v>7</v>
      </c>
      <c r="H376" s="13">
        <v>403458</v>
      </c>
      <c r="I376" s="14">
        <v>308343375</v>
      </c>
      <c r="J376" s="14">
        <f>表格1[[#This Row],[信用卡交易筆數]]/1000</f>
        <v>403.45800000000003</v>
      </c>
      <c r="K376" s="14">
        <f>表格1[[#This Row],[信用卡交易金額'[新臺幣']]]/1000</f>
        <v>308343.375</v>
      </c>
      <c r="L376" s="14">
        <f>表格1[[#This Row],[信用卡交易金額'[新臺幣']]]/1000000</f>
        <v>308.34337499999998</v>
      </c>
      <c r="M376" s="14" t="str" cm="1">
        <f t="array" ref="M376">_xlfn.TEXTJOIN("", TRUE, _xlfn.XLOOKUP(TRUE, VALUE(表格1[[#This Row],[年月]]) &lt;= VALUE($R$8:$R$12), $Q$8:$Q$12)) &amp; "年度"</f>
        <v>2021年度</v>
      </c>
    </row>
    <row r="377" spans="1:13" x14ac:dyDescent="0.3">
      <c r="A377" s="2">
        <v>202010</v>
      </c>
      <c r="B377" s="19">
        <f>DATE(表格1[[#This Row],[年]],表格1[[#This Row],[月]],1)</f>
        <v>44105</v>
      </c>
      <c r="C377" s="2" t="str">
        <f>LEFT(表格1[[#This Row],[年月]],4)</f>
        <v>2020</v>
      </c>
      <c r="D377" s="2" t="str">
        <f>RIGHT(表格1[[#This Row],[年月]],2)</f>
        <v>10</v>
      </c>
      <c r="E377" s="5">
        <v>10009000</v>
      </c>
      <c r="F377" s="2" t="str">
        <f>VLOOKUP(TEXT(表格1[[#This Row],[地區]],"00000000"),縣市代碼,2,0)</f>
        <v>雲林縣</v>
      </c>
      <c r="G377" s="2" t="s">
        <v>8</v>
      </c>
      <c r="H377" s="13">
        <v>188080</v>
      </c>
      <c r="I377" s="14">
        <v>237056615</v>
      </c>
      <c r="J377" s="14">
        <f>表格1[[#This Row],[信用卡交易筆數]]/1000</f>
        <v>188.08</v>
      </c>
      <c r="K377" s="14">
        <f>表格1[[#This Row],[信用卡交易金額'[新臺幣']]]/1000</f>
        <v>237056.61499999999</v>
      </c>
      <c r="L377" s="14">
        <f>表格1[[#This Row],[信用卡交易金額'[新臺幣']]]/1000000</f>
        <v>237.05661499999999</v>
      </c>
      <c r="M377" s="14" t="str" cm="1">
        <f t="array" ref="M377">_xlfn.TEXTJOIN("", TRUE, _xlfn.XLOOKUP(TRUE, VALUE(表格1[[#This Row],[年月]]) &lt;= VALUE($R$8:$R$12), $Q$8:$Q$12)) &amp; "年度"</f>
        <v>2021年度</v>
      </c>
    </row>
    <row r="378" spans="1:13" x14ac:dyDescent="0.3">
      <c r="A378" s="2">
        <v>202010</v>
      </c>
      <c r="B378" s="19">
        <f>DATE(表格1[[#This Row],[年]],表格1[[#This Row],[月]],1)</f>
        <v>44105</v>
      </c>
      <c r="C378" s="2" t="str">
        <f>LEFT(表格1[[#This Row],[年月]],4)</f>
        <v>2020</v>
      </c>
      <c r="D378" s="2" t="str">
        <f>RIGHT(表格1[[#This Row],[年月]],2)</f>
        <v>10</v>
      </c>
      <c r="E378" s="5">
        <v>10009000</v>
      </c>
      <c r="F378" s="2" t="str">
        <f>VLOOKUP(TEXT(表格1[[#This Row],[地區]],"00000000"),縣市代碼,2,0)</f>
        <v>雲林縣</v>
      </c>
      <c r="G378" s="2" t="s">
        <v>9</v>
      </c>
      <c r="H378" s="13">
        <v>104406</v>
      </c>
      <c r="I378" s="14">
        <v>340053569</v>
      </c>
      <c r="J378" s="14">
        <f>表格1[[#This Row],[信用卡交易筆數]]/1000</f>
        <v>104.40600000000001</v>
      </c>
      <c r="K378" s="14">
        <f>表格1[[#This Row],[信用卡交易金額'[新臺幣']]]/1000</f>
        <v>340053.56900000002</v>
      </c>
      <c r="L378" s="14">
        <f>表格1[[#This Row],[信用卡交易金額'[新臺幣']]]/1000000</f>
        <v>340.05356899999998</v>
      </c>
      <c r="M378" s="14" t="str" cm="1">
        <f t="array" ref="M378">_xlfn.TEXTJOIN("", TRUE, _xlfn.XLOOKUP(TRUE, VALUE(表格1[[#This Row],[年月]]) &lt;= VALUE($R$8:$R$12), $Q$8:$Q$12)) &amp; "年度"</f>
        <v>2021年度</v>
      </c>
    </row>
    <row r="379" spans="1:13" x14ac:dyDescent="0.3">
      <c r="A379" s="2">
        <v>202010</v>
      </c>
      <c r="B379" s="19">
        <f>DATE(表格1[[#This Row],[年]],表格1[[#This Row],[月]],1)</f>
        <v>44105</v>
      </c>
      <c r="C379" s="2" t="str">
        <f>LEFT(表格1[[#This Row],[年月]],4)</f>
        <v>2020</v>
      </c>
      <c r="D379" s="2" t="str">
        <f>RIGHT(表格1[[#This Row],[年月]],2)</f>
        <v>10</v>
      </c>
      <c r="E379" s="5">
        <v>10009000</v>
      </c>
      <c r="F379" s="2" t="str">
        <f>VLOOKUP(TEXT(表格1[[#This Row],[地區]],"00000000"),縣市代碼,2,0)</f>
        <v>雲林縣</v>
      </c>
      <c r="G379" s="2" t="s">
        <v>10</v>
      </c>
      <c r="H379" s="13">
        <v>535846</v>
      </c>
      <c r="I379" s="14">
        <v>1215105848</v>
      </c>
      <c r="J379" s="14">
        <f>表格1[[#This Row],[信用卡交易筆數]]/1000</f>
        <v>535.846</v>
      </c>
      <c r="K379" s="14">
        <f>表格1[[#This Row],[信用卡交易金額'[新臺幣']]]/1000</f>
        <v>1215105.848</v>
      </c>
      <c r="L379" s="14">
        <f>表格1[[#This Row],[信用卡交易金額'[新臺幣']]]/1000000</f>
        <v>1215.1058479999999</v>
      </c>
      <c r="M379" s="14" t="str" cm="1">
        <f t="array" ref="M379">_xlfn.TEXTJOIN("", TRUE, _xlfn.XLOOKUP(TRUE, VALUE(表格1[[#This Row],[年月]]) &lt;= VALUE($R$8:$R$12), $Q$8:$Q$12)) &amp; "年度"</f>
        <v>2021年度</v>
      </c>
    </row>
    <row r="380" spans="1:13" x14ac:dyDescent="0.3">
      <c r="A380" s="2">
        <v>202010</v>
      </c>
      <c r="B380" s="19">
        <f>DATE(表格1[[#This Row],[年]],表格1[[#This Row],[月]],1)</f>
        <v>44105</v>
      </c>
      <c r="C380" s="2" t="str">
        <f>LEFT(表格1[[#This Row],[年月]],4)</f>
        <v>2020</v>
      </c>
      <c r="D380" s="2" t="str">
        <f>RIGHT(表格1[[#This Row],[年月]],2)</f>
        <v>10</v>
      </c>
      <c r="E380" s="5">
        <v>10010000</v>
      </c>
      <c r="F380" s="2" t="str">
        <f>VLOOKUP(TEXT(表格1[[#This Row],[地區]],"00000000"),縣市代碼,2,0)</f>
        <v>嘉義縣</v>
      </c>
      <c r="G380" s="2" t="s">
        <v>4</v>
      </c>
      <c r="H380" s="13">
        <v>316326</v>
      </c>
      <c r="I380" s="14">
        <v>266694866</v>
      </c>
      <c r="J380" s="14">
        <f>表格1[[#This Row],[信用卡交易筆數]]/1000</f>
        <v>316.32600000000002</v>
      </c>
      <c r="K380" s="14">
        <f>表格1[[#This Row],[信用卡交易金額'[新臺幣']]]/1000</f>
        <v>266694.86599999998</v>
      </c>
      <c r="L380" s="14">
        <f>表格1[[#This Row],[信用卡交易金額'[新臺幣']]]/1000000</f>
        <v>266.69486599999999</v>
      </c>
      <c r="M380" s="14" t="str" cm="1">
        <f t="array" ref="M380">_xlfn.TEXTJOIN("", TRUE, _xlfn.XLOOKUP(TRUE, VALUE(表格1[[#This Row],[年月]]) &lt;= VALUE($R$8:$R$12), $Q$8:$Q$12)) &amp; "年度"</f>
        <v>2021年度</v>
      </c>
    </row>
    <row r="381" spans="1:13" x14ac:dyDescent="0.3">
      <c r="A381" s="2">
        <v>202010</v>
      </c>
      <c r="B381" s="19">
        <f>DATE(表格1[[#This Row],[年]],表格1[[#This Row],[月]],1)</f>
        <v>44105</v>
      </c>
      <c r="C381" s="2" t="str">
        <f>LEFT(表格1[[#This Row],[年月]],4)</f>
        <v>2020</v>
      </c>
      <c r="D381" s="2" t="str">
        <f>RIGHT(表格1[[#This Row],[年月]],2)</f>
        <v>10</v>
      </c>
      <c r="E381" s="5">
        <v>10010000</v>
      </c>
      <c r="F381" s="2" t="str">
        <f>VLOOKUP(TEXT(表格1[[#This Row],[地區]],"00000000"),縣市代碼,2,0)</f>
        <v>嘉義縣</v>
      </c>
      <c r="G381" s="2" t="s">
        <v>5</v>
      </c>
      <c r="H381" s="13">
        <v>27304</v>
      </c>
      <c r="I381" s="14">
        <v>64570733</v>
      </c>
      <c r="J381" s="14">
        <f>表格1[[#This Row],[信用卡交易筆數]]/1000</f>
        <v>27.303999999999998</v>
      </c>
      <c r="K381" s="14">
        <f>表格1[[#This Row],[信用卡交易金額'[新臺幣']]]/1000</f>
        <v>64570.733</v>
      </c>
      <c r="L381" s="14">
        <f>表格1[[#This Row],[信用卡交易金額'[新臺幣']]]/1000000</f>
        <v>64.570733000000004</v>
      </c>
      <c r="M381" s="14" t="str" cm="1">
        <f t="array" ref="M381">_xlfn.TEXTJOIN("", TRUE, _xlfn.XLOOKUP(TRUE, VALUE(表格1[[#This Row],[年月]]) &lt;= VALUE($R$8:$R$12), $Q$8:$Q$12)) &amp; "年度"</f>
        <v>2021年度</v>
      </c>
    </row>
    <row r="382" spans="1:13" x14ac:dyDescent="0.3">
      <c r="A382" s="2">
        <v>202010</v>
      </c>
      <c r="B382" s="19">
        <f>DATE(表格1[[#This Row],[年]],表格1[[#This Row],[月]],1)</f>
        <v>44105</v>
      </c>
      <c r="C382" s="2" t="str">
        <f>LEFT(表格1[[#This Row],[年月]],4)</f>
        <v>2020</v>
      </c>
      <c r="D382" s="2" t="str">
        <f>RIGHT(表格1[[#This Row],[年月]],2)</f>
        <v>10</v>
      </c>
      <c r="E382" s="5">
        <v>10010000</v>
      </c>
      <c r="F382" s="2" t="str">
        <f>VLOOKUP(TEXT(表格1[[#This Row],[地區]],"00000000"),縣市代碼,2,0)</f>
        <v>嘉義縣</v>
      </c>
      <c r="G382" s="2" t="s">
        <v>6</v>
      </c>
      <c r="H382" s="13">
        <v>33406</v>
      </c>
      <c r="I382" s="14">
        <v>104467060</v>
      </c>
      <c r="J382" s="14">
        <f>表格1[[#This Row],[信用卡交易筆數]]/1000</f>
        <v>33.405999999999999</v>
      </c>
      <c r="K382" s="14">
        <f>表格1[[#This Row],[信用卡交易金額'[新臺幣']]]/1000</f>
        <v>104467.06</v>
      </c>
      <c r="L382" s="14">
        <f>表格1[[#This Row],[信用卡交易金額'[新臺幣']]]/1000000</f>
        <v>104.46706</v>
      </c>
      <c r="M382" s="14" t="str" cm="1">
        <f t="array" ref="M382">_xlfn.TEXTJOIN("", TRUE, _xlfn.XLOOKUP(TRUE, VALUE(表格1[[#This Row],[年月]]) &lt;= VALUE($R$8:$R$12), $Q$8:$Q$12)) &amp; "年度"</f>
        <v>2021年度</v>
      </c>
    </row>
    <row r="383" spans="1:13" x14ac:dyDescent="0.3">
      <c r="A383" s="2">
        <v>202010</v>
      </c>
      <c r="B383" s="19">
        <f>DATE(表格1[[#This Row],[年]],表格1[[#This Row],[月]],1)</f>
        <v>44105</v>
      </c>
      <c r="C383" s="2" t="str">
        <f>LEFT(表格1[[#This Row],[年月]],4)</f>
        <v>2020</v>
      </c>
      <c r="D383" s="2" t="str">
        <f>RIGHT(表格1[[#This Row],[年月]],2)</f>
        <v>10</v>
      </c>
      <c r="E383" s="5">
        <v>10010000</v>
      </c>
      <c r="F383" s="2" t="str">
        <f>VLOOKUP(TEXT(表格1[[#This Row],[地區]],"00000000"),縣市代碼,2,0)</f>
        <v>嘉義縣</v>
      </c>
      <c r="G383" s="2" t="s">
        <v>7</v>
      </c>
      <c r="H383" s="13">
        <v>298345</v>
      </c>
      <c r="I383" s="14">
        <v>219655546</v>
      </c>
      <c r="J383" s="14">
        <f>表格1[[#This Row],[信用卡交易筆數]]/1000</f>
        <v>298.34500000000003</v>
      </c>
      <c r="K383" s="14">
        <f>表格1[[#This Row],[信用卡交易金額'[新臺幣']]]/1000</f>
        <v>219655.546</v>
      </c>
      <c r="L383" s="14">
        <f>表格1[[#This Row],[信用卡交易金額'[新臺幣']]]/1000000</f>
        <v>219.65554599999999</v>
      </c>
      <c r="M383" s="14" t="str" cm="1">
        <f t="array" ref="M383">_xlfn.TEXTJOIN("", TRUE, _xlfn.XLOOKUP(TRUE, VALUE(表格1[[#This Row],[年月]]) &lt;= VALUE($R$8:$R$12), $Q$8:$Q$12)) &amp; "年度"</f>
        <v>2021年度</v>
      </c>
    </row>
    <row r="384" spans="1:13" x14ac:dyDescent="0.3">
      <c r="A384" s="2">
        <v>202010</v>
      </c>
      <c r="B384" s="19">
        <f>DATE(表格1[[#This Row],[年]],表格1[[#This Row],[月]],1)</f>
        <v>44105</v>
      </c>
      <c r="C384" s="2" t="str">
        <f>LEFT(表格1[[#This Row],[年月]],4)</f>
        <v>2020</v>
      </c>
      <c r="D384" s="2" t="str">
        <f>RIGHT(表格1[[#This Row],[年月]],2)</f>
        <v>10</v>
      </c>
      <c r="E384" s="5">
        <v>10010000</v>
      </c>
      <c r="F384" s="2" t="str">
        <f>VLOOKUP(TEXT(表格1[[#This Row],[地區]],"00000000"),縣市代碼,2,0)</f>
        <v>嘉義縣</v>
      </c>
      <c r="G384" s="2" t="s">
        <v>8</v>
      </c>
      <c r="H384" s="13">
        <v>136463</v>
      </c>
      <c r="I384" s="14">
        <v>167492895</v>
      </c>
      <c r="J384" s="14">
        <f>表格1[[#This Row],[信用卡交易筆數]]/1000</f>
        <v>136.46299999999999</v>
      </c>
      <c r="K384" s="14">
        <f>表格1[[#This Row],[信用卡交易金額'[新臺幣']]]/1000</f>
        <v>167492.89499999999</v>
      </c>
      <c r="L384" s="14">
        <f>表格1[[#This Row],[信用卡交易金額'[新臺幣']]]/1000000</f>
        <v>167.492895</v>
      </c>
      <c r="M384" s="14" t="str" cm="1">
        <f t="array" ref="M384">_xlfn.TEXTJOIN("", TRUE, _xlfn.XLOOKUP(TRUE, VALUE(表格1[[#This Row],[年月]]) &lt;= VALUE($R$8:$R$12), $Q$8:$Q$12)) &amp; "年度"</f>
        <v>2021年度</v>
      </c>
    </row>
    <row r="385" spans="1:13" x14ac:dyDescent="0.3">
      <c r="A385" s="2">
        <v>202010</v>
      </c>
      <c r="B385" s="19">
        <f>DATE(表格1[[#This Row],[年]],表格1[[#This Row],[月]],1)</f>
        <v>44105</v>
      </c>
      <c r="C385" s="2" t="str">
        <f>LEFT(表格1[[#This Row],[年月]],4)</f>
        <v>2020</v>
      </c>
      <c r="D385" s="2" t="str">
        <f>RIGHT(表格1[[#This Row],[年月]],2)</f>
        <v>10</v>
      </c>
      <c r="E385" s="5">
        <v>10010000</v>
      </c>
      <c r="F385" s="2" t="str">
        <f>VLOOKUP(TEXT(表格1[[#This Row],[地區]],"00000000"),縣市代碼,2,0)</f>
        <v>嘉義縣</v>
      </c>
      <c r="G385" s="2" t="s">
        <v>9</v>
      </c>
      <c r="H385" s="13">
        <v>82801</v>
      </c>
      <c r="I385" s="14">
        <v>280284596</v>
      </c>
      <c r="J385" s="14">
        <f>表格1[[#This Row],[信用卡交易筆數]]/1000</f>
        <v>82.801000000000002</v>
      </c>
      <c r="K385" s="14">
        <f>表格1[[#This Row],[信用卡交易金額'[新臺幣']]]/1000</f>
        <v>280284.59600000002</v>
      </c>
      <c r="L385" s="14">
        <f>表格1[[#This Row],[信用卡交易金額'[新臺幣']]]/1000000</f>
        <v>280.28459600000002</v>
      </c>
      <c r="M385" s="14" t="str" cm="1">
        <f t="array" ref="M385">_xlfn.TEXTJOIN("", TRUE, _xlfn.XLOOKUP(TRUE, VALUE(表格1[[#This Row],[年月]]) &lt;= VALUE($R$8:$R$12), $Q$8:$Q$12)) &amp; "年度"</f>
        <v>2021年度</v>
      </c>
    </row>
    <row r="386" spans="1:13" x14ac:dyDescent="0.3">
      <c r="A386" s="2">
        <v>202010</v>
      </c>
      <c r="B386" s="19">
        <f>DATE(表格1[[#This Row],[年]],表格1[[#This Row],[月]],1)</f>
        <v>44105</v>
      </c>
      <c r="C386" s="2" t="str">
        <f>LEFT(表格1[[#This Row],[年月]],4)</f>
        <v>2020</v>
      </c>
      <c r="D386" s="2" t="str">
        <f>RIGHT(表格1[[#This Row],[年月]],2)</f>
        <v>10</v>
      </c>
      <c r="E386" s="5">
        <v>10010000</v>
      </c>
      <c r="F386" s="2" t="str">
        <f>VLOOKUP(TEXT(表格1[[#This Row],[地區]],"00000000"),縣市代碼,2,0)</f>
        <v>嘉義縣</v>
      </c>
      <c r="G386" s="2" t="s">
        <v>10</v>
      </c>
      <c r="H386" s="13">
        <v>380945</v>
      </c>
      <c r="I386" s="14">
        <v>878639779</v>
      </c>
      <c r="J386" s="14">
        <f>表格1[[#This Row],[信用卡交易筆數]]/1000</f>
        <v>380.94499999999999</v>
      </c>
      <c r="K386" s="14">
        <f>表格1[[#This Row],[信用卡交易金額'[新臺幣']]]/1000</f>
        <v>878639.77899999998</v>
      </c>
      <c r="L386" s="14">
        <f>表格1[[#This Row],[信用卡交易金額'[新臺幣']]]/1000000</f>
        <v>878.63977899999998</v>
      </c>
      <c r="M386" s="14" t="str" cm="1">
        <f t="array" ref="M386">_xlfn.TEXTJOIN("", TRUE, _xlfn.XLOOKUP(TRUE, VALUE(表格1[[#This Row],[年月]]) &lt;= VALUE($R$8:$R$12), $Q$8:$Q$12)) &amp; "年度"</f>
        <v>2021年度</v>
      </c>
    </row>
    <row r="387" spans="1:13" x14ac:dyDescent="0.3">
      <c r="A387" s="2">
        <v>202010</v>
      </c>
      <c r="B387" s="19">
        <f>DATE(表格1[[#This Row],[年]],表格1[[#This Row],[月]],1)</f>
        <v>44105</v>
      </c>
      <c r="C387" s="2" t="str">
        <f>LEFT(表格1[[#This Row],[年月]],4)</f>
        <v>2020</v>
      </c>
      <c r="D387" s="2" t="str">
        <f>RIGHT(表格1[[#This Row],[年月]],2)</f>
        <v>10</v>
      </c>
      <c r="E387" s="5">
        <v>10020000</v>
      </c>
      <c r="F387" s="2" t="str">
        <f>VLOOKUP(TEXT(表格1[[#This Row],[地區]],"00000000"),縣市代碼,2,0)</f>
        <v>嘉義市</v>
      </c>
      <c r="G387" s="2" t="s">
        <v>4</v>
      </c>
      <c r="H387" s="13">
        <v>351079</v>
      </c>
      <c r="I387" s="14">
        <v>290539476</v>
      </c>
      <c r="J387" s="14">
        <f>表格1[[#This Row],[信用卡交易筆數]]/1000</f>
        <v>351.07900000000001</v>
      </c>
      <c r="K387" s="14">
        <f>表格1[[#This Row],[信用卡交易金額'[新臺幣']]]/1000</f>
        <v>290539.47600000002</v>
      </c>
      <c r="L387" s="14">
        <f>表格1[[#This Row],[信用卡交易金額'[新臺幣']]]/1000000</f>
        <v>290.53947599999998</v>
      </c>
      <c r="M387" s="14" t="str" cm="1">
        <f t="array" ref="M387">_xlfn.TEXTJOIN("", TRUE, _xlfn.XLOOKUP(TRUE, VALUE(表格1[[#This Row],[年月]]) &lt;= VALUE($R$8:$R$12), $Q$8:$Q$12)) &amp; "年度"</f>
        <v>2021年度</v>
      </c>
    </row>
    <row r="388" spans="1:13" x14ac:dyDescent="0.3">
      <c r="A388" s="2">
        <v>202010</v>
      </c>
      <c r="B388" s="19">
        <f>DATE(表格1[[#This Row],[年]],表格1[[#This Row],[月]],1)</f>
        <v>44105</v>
      </c>
      <c r="C388" s="2" t="str">
        <f>LEFT(表格1[[#This Row],[年月]],4)</f>
        <v>2020</v>
      </c>
      <c r="D388" s="2" t="str">
        <f>RIGHT(表格1[[#This Row],[年月]],2)</f>
        <v>10</v>
      </c>
      <c r="E388" s="5">
        <v>10020000</v>
      </c>
      <c r="F388" s="2" t="str">
        <f>VLOOKUP(TEXT(表格1[[#This Row],[地區]],"00000000"),縣市代碼,2,0)</f>
        <v>嘉義市</v>
      </c>
      <c r="G388" s="2" t="s">
        <v>5</v>
      </c>
      <c r="H388" s="13">
        <v>26497</v>
      </c>
      <c r="I388" s="14">
        <v>66383030</v>
      </c>
      <c r="J388" s="14">
        <f>表格1[[#This Row],[信用卡交易筆數]]/1000</f>
        <v>26.497</v>
      </c>
      <c r="K388" s="14">
        <f>表格1[[#This Row],[信用卡交易金額'[新臺幣']]]/1000</f>
        <v>66383.03</v>
      </c>
      <c r="L388" s="14">
        <f>表格1[[#This Row],[信用卡交易金額'[新臺幣']]]/1000000</f>
        <v>66.383030000000005</v>
      </c>
      <c r="M388" s="14" t="str" cm="1">
        <f t="array" ref="M388">_xlfn.TEXTJOIN("", TRUE, _xlfn.XLOOKUP(TRUE, VALUE(表格1[[#This Row],[年月]]) &lt;= VALUE($R$8:$R$12), $Q$8:$Q$12)) &amp; "年度"</f>
        <v>2021年度</v>
      </c>
    </row>
    <row r="389" spans="1:13" x14ac:dyDescent="0.3">
      <c r="A389" s="2">
        <v>202010</v>
      </c>
      <c r="B389" s="19">
        <f>DATE(表格1[[#This Row],[年]],表格1[[#This Row],[月]],1)</f>
        <v>44105</v>
      </c>
      <c r="C389" s="2" t="str">
        <f>LEFT(表格1[[#This Row],[年月]],4)</f>
        <v>2020</v>
      </c>
      <c r="D389" s="2" t="str">
        <f>RIGHT(表格1[[#This Row],[年月]],2)</f>
        <v>10</v>
      </c>
      <c r="E389" s="5">
        <v>10020000</v>
      </c>
      <c r="F389" s="2" t="str">
        <f>VLOOKUP(TEXT(表格1[[#This Row],[地區]],"00000000"),縣市代碼,2,0)</f>
        <v>嘉義市</v>
      </c>
      <c r="G389" s="2" t="s">
        <v>6</v>
      </c>
      <c r="H389" s="13">
        <v>38419</v>
      </c>
      <c r="I389" s="14">
        <v>141627282</v>
      </c>
      <c r="J389" s="14">
        <f>表格1[[#This Row],[信用卡交易筆數]]/1000</f>
        <v>38.418999999999997</v>
      </c>
      <c r="K389" s="14">
        <f>表格1[[#This Row],[信用卡交易金額'[新臺幣']]]/1000</f>
        <v>141627.28200000001</v>
      </c>
      <c r="L389" s="14">
        <f>表格1[[#This Row],[信用卡交易金額'[新臺幣']]]/1000000</f>
        <v>141.62728200000001</v>
      </c>
      <c r="M389" s="14" t="str" cm="1">
        <f t="array" ref="M389">_xlfn.TEXTJOIN("", TRUE, _xlfn.XLOOKUP(TRUE, VALUE(表格1[[#This Row],[年月]]) &lt;= VALUE($R$8:$R$12), $Q$8:$Q$12)) &amp; "年度"</f>
        <v>2021年度</v>
      </c>
    </row>
    <row r="390" spans="1:13" x14ac:dyDescent="0.3">
      <c r="A390" s="2">
        <v>202010</v>
      </c>
      <c r="B390" s="19">
        <f>DATE(表格1[[#This Row],[年]],表格1[[#This Row],[月]],1)</f>
        <v>44105</v>
      </c>
      <c r="C390" s="2" t="str">
        <f>LEFT(表格1[[#This Row],[年月]],4)</f>
        <v>2020</v>
      </c>
      <c r="D390" s="2" t="str">
        <f>RIGHT(表格1[[#This Row],[年月]],2)</f>
        <v>10</v>
      </c>
      <c r="E390" s="5">
        <v>10020000</v>
      </c>
      <c r="F390" s="2" t="str">
        <f>VLOOKUP(TEXT(表格1[[#This Row],[地區]],"00000000"),縣市代碼,2,0)</f>
        <v>嘉義市</v>
      </c>
      <c r="G390" s="2" t="s">
        <v>7</v>
      </c>
      <c r="H390" s="13">
        <v>222585</v>
      </c>
      <c r="I390" s="14">
        <v>159286568</v>
      </c>
      <c r="J390" s="14">
        <f>表格1[[#This Row],[信用卡交易筆數]]/1000</f>
        <v>222.58500000000001</v>
      </c>
      <c r="K390" s="14">
        <f>表格1[[#This Row],[信用卡交易金額'[新臺幣']]]/1000</f>
        <v>159286.568</v>
      </c>
      <c r="L390" s="14">
        <f>表格1[[#This Row],[信用卡交易金額'[新臺幣']]]/1000000</f>
        <v>159.28656799999999</v>
      </c>
      <c r="M390" s="14" t="str" cm="1">
        <f t="array" ref="M390">_xlfn.TEXTJOIN("", TRUE, _xlfn.XLOOKUP(TRUE, VALUE(表格1[[#This Row],[年月]]) &lt;= VALUE($R$8:$R$12), $Q$8:$Q$12)) &amp; "年度"</f>
        <v>2021年度</v>
      </c>
    </row>
    <row r="391" spans="1:13" x14ac:dyDescent="0.3">
      <c r="A391" s="2">
        <v>202010</v>
      </c>
      <c r="B391" s="19">
        <f>DATE(表格1[[#This Row],[年]],表格1[[#This Row],[月]],1)</f>
        <v>44105</v>
      </c>
      <c r="C391" s="2" t="str">
        <f>LEFT(表格1[[#This Row],[年月]],4)</f>
        <v>2020</v>
      </c>
      <c r="D391" s="2" t="str">
        <f>RIGHT(表格1[[#This Row],[年月]],2)</f>
        <v>10</v>
      </c>
      <c r="E391" s="5">
        <v>10020000</v>
      </c>
      <c r="F391" s="2" t="str">
        <f>VLOOKUP(TEXT(表格1[[#This Row],[地區]],"00000000"),縣市代碼,2,0)</f>
        <v>嘉義市</v>
      </c>
      <c r="G391" s="2" t="s">
        <v>8</v>
      </c>
      <c r="H391" s="13">
        <v>124252</v>
      </c>
      <c r="I391" s="14">
        <v>172044550</v>
      </c>
      <c r="J391" s="14">
        <f>表格1[[#This Row],[信用卡交易筆數]]/1000</f>
        <v>124.252</v>
      </c>
      <c r="K391" s="14">
        <f>表格1[[#This Row],[信用卡交易金額'[新臺幣']]]/1000</f>
        <v>172044.55</v>
      </c>
      <c r="L391" s="14">
        <f>表格1[[#This Row],[信用卡交易金額'[新臺幣']]]/1000000</f>
        <v>172.04454999999999</v>
      </c>
      <c r="M391" s="14" t="str" cm="1">
        <f t="array" ref="M391">_xlfn.TEXTJOIN("", TRUE, _xlfn.XLOOKUP(TRUE, VALUE(表格1[[#This Row],[年月]]) &lt;= VALUE($R$8:$R$12), $Q$8:$Q$12)) &amp; "年度"</f>
        <v>2021年度</v>
      </c>
    </row>
    <row r="392" spans="1:13" x14ac:dyDescent="0.3">
      <c r="A392" s="2">
        <v>202010</v>
      </c>
      <c r="B392" s="19">
        <f>DATE(表格1[[#This Row],[年]],表格1[[#This Row],[月]],1)</f>
        <v>44105</v>
      </c>
      <c r="C392" s="2" t="str">
        <f>LEFT(表格1[[#This Row],[年月]],4)</f>
        <v>2020</v>
      </c>
      <c r="D392" s="2" t="str">
        <f>RIGHT(表格1[[#This Row],[年月]],2)</f>
        <v>10</v>
      </c>
      <c r="E392" s="5">
        <v>10020000</v>
      </c>
      <c r="F392" s="2" t="str">
        <f>VLOOKUP(TEXT(表格1[[#This Row],[地區]],"00000000"),縣市代碼,2,0)</f>
        <v>嘉義市</v>
      </c>
      <c r="G392" s="2" t="s">
        <v>9</v>
      </c>
      <c r="H392" s="13">
        <v>94387</v>
      </c>
      <c r="I392" s="14">
        <v>367573699</v>
      </c>
      <c r="J392" s="14">
        <f>表格1[[#This Row],[信用卡交易筆數]]/1000</f>
        <v>94.387</v>
      </c>
      <c r="K392" s="14">
        <f>表格1[[#This Row],[信用卡交易金額'[新臺幣']]]/1000</f>
        <v>367573.69900000002</v>
      </c>
      <c r="L392" s="14">
        <f>表格1[[#This Row],[信用卡交易金額'[新臺幣']]]/1000000</f>
        <v>367.57369899999998</v>
      </c>
      <c r="M392" s="14" t="str" cm="1">
        <f t="array" ref="M392">_xlfn.TEXTJOIN("", TRUE, _xlfn.XLOOKUP(TRUE, VALUE(表格1[[#This Row],[年月]]) &lt;= VALUE($R$8:$R$12), $Q$8:$Q$12)) &amp; "年度"</f>
        <v>2021年度</v>
      </c>
    </row>
    <row r="393" spans="1:13" x14ac:dyDescent="0.3">
      <c r="A393" s="2">
        <v>202010</v>
      </c>
      <c r="B393" s="19">
        <f>DATE(表格1[[#This Row],[年]],表格1[[#This Row],[月]],1)</f>
        <v>44105</v>
      </c>
      <c r="C393" s="2" t="str">
        <f>LEFT(表格1[[#This Row],[年月]],4)</f>
        <v>2020</v>
      </c>
      <c r="D393" s="2" t="str">
        <f>RIGHT(表格1[[#This Row],[年月]],2)</f>
        <v>10</v>
      </c>
      <c r="E393" s="5">
        <v>10020000</v>
      </c>
      <c r="F393" s="2" t="str">
        <f>VLOOKUP(TEXT(表格1[[#This Row],[地區]],"00000000"),縣市代碼,2,0)</f>
        <v>嘉義市</v>
      </c>
      <c r="G393" s="2" t="s">
        <v>10</v>
      </c>
      <c r="H393" s="13">
        <v>413822</v>
      </c>
      <c r="I393" s="14">
        <v>922750681</v>
      </c>
      <c r="J393" s="14">
        <f>表格1[[#This Row],[信用卡交易筆數]]/1000</f>
        <v>413.822</v>
      </c>
      <c r="K393" s="14">
        <f>表格1[[#This Row],[信用卡交易金額'[新臺幣']]]/1000</f>
        <v>922750.68099999998</v>
      </c>
      <c r="L393" s="14">
        <f>表格1[[#This Row],[信用卡交易金額'[新臺幣']]]/1000000</f>
        <v>922.75068099999999</v>
      </c>
      <c r="M393" s="14" t="str" cm="1">
        <f t="array" ref="M393">_xlfn.TEXTJOIN("", TRUE, _xlfn.XLOOKUP(TRUE, VALUE(表格1[[#This Row],[年月]]) &lt;= VALUE($R$8:$R$12), $Q$8:$Q$12)) &amp; "年度"</f>
        <v>2021年度</v>
      </c>
    </row>
    <row r="394" spans="1:13" x14ac:dyDescent="0.3">
      <c r="A394" s="2">
        <v>202010</v>
      </c>
      <c r="B394" s="19">
        <f>DATE(表格1[[#This Row],[年]],表格1[[#This Row],[月]],1)</f>
        <v>44105</v>
      </c>
      <c r="C394" s="2" t="str">
        <f>LEFT(表格1[[#This Row],[年月]],4)</f>
        <v>2020</v>
      </c>
      <c r="D394" s="2" t="str">
        <f>RIGHT(表格1[[#This Row],[年月]],2)</f>
        <v>10</v>
      </c>
      <c r="E394" s="5">
        <v>67000000</v>
      </c>
      <c r="F394" s="2" t="str">
        <f>VLOOKUP(TEXT(表格1[[#This Row],[地區]],"00000000"),縣市代碼,2,0)</f>
        <v>臺南市</v>
      </c>
      <c r="G394" s="2" t="s">
        <v>4</v>
      </c>
      <c r="H394" s="13">
        <v>2461862</v>
      </c>
      <c r="I394" s="14">
        <v>1912657754</v>
      </c>
      <c r="J394" s="14">
        <f>表格1[[#This Row],[信用卡交易筆數]]/1000</f>
        <v>2461.8620000000001</v>
      </c>
      <c r="K394" s="14">
        <f>表格1[[#This Row],[信用卡交易金額'[新臺幣']]]/1000</f>
        <v>1912657.754</v>
      </c>
      <c r="L394" s="14">
        <f>表格1[[#This Row],[信用卡交易金額'[新臺幣']]]/1000000</f>
        <v>1912.6577540000001</v>
      </c>
      <c r="M394" s="14" t="str" cm="1">
        <f t="array" ref="M394">_xlfn.TEXTJOIN("", TRUE, _xlfn.XLOOKUP(TRUE, VALUE(表格1[[#This Row],[年月]]) &lt;= VALUE($R$8:$R$12), $Q$8:$Q$12)) &amp; "年度"</f>
        <v>2021年度</v>
      </c>
    </row>
    <row r="395" spans="1:13" x14ac:dyDescent="0.3">
      <c r="A395" s="2">
        <v>202010</v>
      </c>
      <c r="B395" s="19">
        <f>DATE(表格1[[#This Row],[年]],表格1[[#This Row],[月]],1)</f>
        <v>44105</v>
      </c>
      <c r="C395" s="2" t="str">
        <f>LEFT(表格1[[#This Row],[年月]],4)</f>
        <v>2020</v>
      </c>
      <c r="D395" s="2" t="str">
        <f>RIGHT(表格1[[#This Row],[年月]],2)</f>
        <v>10</v>
      </c>
      <c r="E395" s="5">
        <v>67000000</v>
      </c>
      <c r="F395" s="2" t="str">
        <f>VLOOKUP(TEXT(表格1[[#This Row],[地區]],"00000000"),縣市代碼,2,0)</f>
        <v>臺南市</v>
      </c>
      <c r="G395" s="2" t="s">
        <v>5</v>
      </c>
      <c r="H395" s="13">
        <v>178685</v>
      </c>
      <c r="I395" s="14">
        <v>416865036</v>
      </c>
      <c r="J395" s="14">
        <f>表格1[[#This Row],[信用卡交易筆數]]/1000</f>
        <v>178.685</v>
      </c>
      <c r="K395" s="14">
        <f>表格1[[#This Row],[信用卡交易金額'[新臺幣']]]/1000</f>
        <v>416865.03600000002</v>
      </c>
      <c r="L395" s="14">
        <f>表格1[[#This Row],[信用卡交易金額'[新臺幣']]]/1000000</f>
        <v>416.86503599999998</v>
      </c>
      <c r="M395" s="14" t="str" cm="1">
        <f t="array" ref="M395">_xlfn.TEXTJOIN("", TRUE, _xlfn.XLOOKUP(TRUE, VALUE(表格1[[#This Row],[年月]]) &lt;= VALUE($R$8:$R$12), $Q$8:$Q$12)) &amp; "年度"</f>
        <v>2021年度</v>
      </c>
    </row>
    <row r="396" spans="1:13" x14ac:dyDescent="0.3">
      <c r="A396" s="2">
        <v>202010</v>
      </c>
      <c r="B396" s="19">
        <f>DATE(表格1[[#This Row],[年]],表格1[[#This Row],[月]],1)</f>
        <v>44105</v>
      </c>
      <c r="C396" s="2" t="str">
        <f>LEFT(表格1[[#This Row],[年月]],4)</f>
        <v>2020</v>
      </c>
      <c r="D396" s="2" t="str">
        <f>RIGHT(表格1[[#This Row],[年月]],2)</f>
        <v>10</v>
      </c>
      <c r="E396" s="5">
        <v>67000000</v>
      </c>
      <c r="F396" s="2" t="str">
        <f>VLOOKUP(TEXT(表格1[[#This Row],[地區]],"00000000"),縣市代碼,2,0)</f>
        <v>臺南市</v>
      </c>
      <c r="G396" s="2" t="s">
        <v>6</v>
      </c>
      <c r="H396" s="13">
        <v>276793</v>
      </c>
      <c r="I396" s="14">
        <v>919331782</v>
      </c>
      <c r="J396" s="14">
        <f>表格1[[#This Row],[信用卡交易筆數]]/1000</f>
        <v>276.79300000000001</v>
      </c>
      <c r="K396" s="14">
        <f>表格1[[#This Row],[信用卡交易金額'[新臺幣']]]/1000</f>
        <v>919331.78200000001</v>
      </c>
      <c r="L396" s="14">
        <f>表格1[[#This Row],[信用卡交易金額'[新臺幣']]]/1000000</f>
        <v>919.33178199999998</v>
      </c>
      <c r="M396" s="14" t="str" cm="1">
        <f t="array" ref="M396">_xlfn.TEXTJOIN("", TRUE, _xlfn.XLOOKUP(TRUE, VALUE(表格1[[#This Row],[年月]]) &lt;= VALUE($R$8:$R$12), $Q$8:$Q$12)) &amp; "年度"</f>
        <v>2021年度</v>
      </c>
    </row>
    <row r="397" spans="1:13" x14ac:dyDescent="0.3">
      <c r="A397" s="2">
        <v>202010</v>
      </c>
      <c r="B397" s="19">
        <f>DATE(表格1[[#This Row],[年]],表格1[[#This Row],[月]],1)</f>
        <v>44105</v>
      </c>
      <c r="C397" s="2" t="str">
        <f>LEFT(表格1[[#This Row],[年月]],4)</f>
        <v>2020</v>
      </c>
      <c r="D397" s="2" t="str">
        <f>RIGHT(表格1[[#This Row],[年月]],2)</f>
        <v>10</v>
      </c>
      <c r="E397" s="5">
        <v>67000000</v>
      </c>
      <c r="F397" s="2" t="str">
        <f>VLOOKUP(TEXT(表格1[[#This Row],[地區]],"00000000"),縣市代碼,2,0)</f>
        <v>臺南市</v>
      </c>
      <c r="G397" s="2" t="s">
        <v>7</v>
      </c>
      <c r="H397" s="13">
        <v>1622767</v>
      </c>
      <c r="I397" s="14">
        <v>1156085360</v>
      </c>
      <c r="J397" s="14">
        <f>表格1[[#This Row],[信用卡交易筆數]]/1000</f>
        <v>1622.7670000000001</v>
      </c>
      <c r="K397" s="14">
        <f>表格1[[#This Row],[信用卡交易金額'[新臺幣']]]/1000</f>
        <v>1156085.3600000001</v>
      </c>
      <c r="L397" s="14">
        <f>表格1[[#This Row],[信用卡交易金額'[新臺幣']]]/1000000</f>
        <v>1156.08536</v>
      </c>
      <c r="M397" s="14" t="str" cm="1">
        <f t="array" ref="M397">_xlfn.TEXTJOIN("", TRUE, _xlfn.XLOOKUP(TRUE, VALUE(表格1[[#This Row],[年月]]) &lt;= VALUE($R$8:$R$12), $Q$8:$Q$12)) &amp; "年度"</f>
        <v>2021年度</v>
      </c>
    </row>
    <row r="398" spans="1:13" x14ac:dyDescent="0.3">
      <c r="A398" s="2">
        <v>202010</v>
      </c>
      <c r="B398" s="19">
        <f>DATE(表格1[[#This Row],[年]],表格1[[#This Row],[月]],1)</f>
        <v>44105</v>
      </c>
      <c r="C398" s="2" t="str">
        <f>LEFT(表格1[[#This Row],[年月]],4)</f>
        <v>2020</v>
      </c>
      <c r="D398" s="2" t="str">
        <f>RIGHT(表格1[[#This Row],[年月]],2)</f>
        <v>10</v>
      </c>
      <c r="E398" s="5">
        <v>67000000</v>
      </c>
      <c r="F398" s="2" t="str">
        <f>VLOOKUP(TEXT(表格1[[#This Row],[地區]],"00000000"),縣市代碼,2,0)</f>
        <v>臺南市</v>
      </c>
      <c r="G398" s="2" t="s">
        <v>8</v>
      </c>
      <c r="H398" s="13">
        <v>896937</v>
      </c>
      <c r="I398" s="14">
        <v>1201268409</v>
      </c>
      <c r="J398" s="14">
        <f>表格1[[#This Row],[信用卡交易筆數]]/1000</f>
        <v>896.93700000000001</v>
      </c>
      <c r="K398" s="14">
        <f>表格1[[#This Row],[信用卡交易金額'[新臺幣']]]/1000</f>
        <v>1201268.409</v>
      </c>
      <c r="L398" s="14">
        <f>表格1[[#This Row],[信用卡交易金額'[新臺幣']]]/1000000</f>
        <v>1201.268409</v>
      </c>
      <c r="M398" s="14" t="str" cm="1">
        <f t="array" ref="M398">_xlfn.TEXTJOIN("", TRUE, _xlfn.XLOOKUP(TRUE, VALUE(表格1[[#This Row],[年月]]) &lt;= VALUE($R$8:$R$12), $Q$8:$Q$12)) &amp; "年度"</f>
        <v>2021年度</v>
      </c>
    </row>
    <row r="399" spans="1:13" x14ac:dyDescent="0.3">
      <c r="A399" s="2">
        <v>202010</v>
      </c>
      <c r="B399" s="19">
        <f>DATE(表格1[[#This Row],[年]],表格1[[#This Row],[月]],1)</f>
        <v>44105</v>
      </c>
      <c r="C399" s="2" t="str">
        <f>LEFT(表格1[[#This Row],[年月]],4)</f>
        <v>2020</v>
      </c>
      <c r="D399" s="2" t="str">
        <f>RIGHT(表格1[[#This Row],[年月]],2)</f>
        <v>10</v>
      </c>
      <c r="E399" s="5">
        <v>67000000</v>
      </c>
      <c r="F399" s="2" t="str">
        <f>VLOOKUP(TEXT(表格1[[#This Row],[地區]],"00000000"),縣市代碼,2,0)</f>
        <v>臺南市</v>
      </c>
      <c r="G399" s="2" t="s">
        <v>9</v>
      </c>
      <c r="H399" s="13">
        <v>823703</v>
      </c>
      <c r="I399" s="14">
        <v>3357643264</v>
      </c>
      <c r="J399" s="14">
        <f>表格1[[#This Row],[信用卡交易筆數]]/1000</f>
        <v>823.70299999999997</v>
      </c>
      <c r="K399" s="14">
        <f>表格1[[#This Row],[信用卡交易金額'[新臺幣']]]/1000</f>
        <v>3357643.264</v>
      </c>
      <c r="L399" s="14">
        <f>表格1[[#This Row],[信用卡交易金額'[新臺幣']]]/1000000</f>
        <v>3357.6432639999998</v>
      </c>
      <c r="M399" s="14" t="str" cm="1">
        <f t="array" ref="M399">_xlfn.TEXTJOIN("", TRUE, _xlfn.XLOOKUP(TRUE, VALUE(表格1[[#This Row],[年月]]) &lt;= VALUE($R$8:$R$12), $Q$8:$Q$12)) &amp; "年度"</f>
        <v>2021年度</v>
      </c>
    </row>
    <row r="400" spans="1:13" x14ac:dyDescent="0.3">
      <c r="A400" s="2">
        <v>202010</v>
      </c>
      <c r="B400" s="19">
        <f>DATE(表格1[[#This Row],[年]],表格1[[#This Row],[月]],1)</f>
        <v>44105</v>
      </c>
      <c r="C400" s="2" t="str">
        <f>LEFT(表格1[[#This Row],[年月]],4)</f>
        <v>2020</v>
      </c>
      <c r="D400" s="2" t="str">
        <f>RIGHT(表格1[[#This Row],[年月]],2)</f>
        <v>10</v>
      </c>
      <c r="E400" s="5">
        <v>67000000</v>
      </c>
      <c r="F400" s="2" t="str">
        <f>VLOOKUP(TEXT(表格1[[#This Row],[地區]],"00000000"),縣市代碼,2,0)</f>
        <v>臺南市</v>
      </c>
      <c r="G400" s="2" t="s">
        <v>10</v>
      </c>
      <c r="H400" s="13">
        <v>2663293</v>
      </c>
      <c r="I400" s="14">
        <v>6234150530</v>
      </c>
      <c r="J400" s="14">
        <f>表格1[[#This Row],[信用卡交易筆數]]/1000</f>
        <v>2663.2930000000001</v>
      </c>
      <c r="K400" s="14">
        <f>表格1[[#This Row],[信用卡交易金額'[新臺幣']]]/1000</f>
        <v>6234150.5300000003</v>
      </c>
      <c r="L400" s="14">
        <f>表格1[[#This Row],[信用卡交易金額'[新臺幣']]]/1000000</f>
        <v>6234.1505299999999</v>
      </c>
      <c r="M400" s="14" t="str" cm="1">
        <f t="array" ref="M400">_xlfn.TEXTJOIN("", TRUE, _xlfn.XLOOKUP(TRUE, VALUE(表格1[[#This Row],[年月]]) &lt;= VALUE($R$8:$R$12), $Q$8:$Q$12)) &amp; "年度"</f>
        <v>2021年度</v>
      </c>
    </row>
    <row r="401" spans="1:13" x14ac:dyDescent="0.3">
      <c r="A401" s="2">
        <v>202010</v>
      </c>
      <c r="B401" s="19">
        <f>DATE(表格1[[#This Row],[年]],表格1[[#This Row],[月]],1)</f>
        <v>44105</v>
      </c>
      <c r="C401" s="2" t="str">
        <f>LEFT(表格1[[#This Row],[年月]],4)</f>
        <v>2020</v>
      </c>
      <c r="D401" s="2" t="str">
        <f>RIGHT(表格1[[#This Row],[年月]],2)</f>
        <v>10</v>
      </c>
      <c r="E401" s="5">
        <v>64000000</v>
      </c>
      <c r="F401" s="2" t="str">
        <f>VLOOKUP(TEXT(表格1[[#This Row],[地區]],"00000000"),縣市代碼,2,0)</f>
        <v>高雄市</v>
      </c>
      <c r="G401" s="2" t="s">
        <v>4</v>
      </c>
      <c r="H401" s="13">
        <v>4086705</v>
      </c>
      <c r="I401" s="14">
        <v>3487794712</v>
      </c>
      <c r="J401" s="14">
        <f>表格1[[#This Row],[信用卡交易筆數]]/1000</f>
        <v>4086.7049999999999</v>
      </c>
      <c r="K401" s="14">
        <f>表格1[[#This Row],[信用卡交易金額'[新臺幣']]]/1000</f>
        <v>3487794.7119999998</v>
      </c>
      <c r="L401" s="14">
        <f>表格1[[#This Row],[信用卡交易金額'[新臺幣']]]/1000000</f>
        <v>3487.7947119999999</v>
      </c>
      <c r="M401" s="14" t="str" cm="1">
        <f t="array" ref="M401">_xlfn.TEXTJOIN("", TRUE, _xlfn.XLOOKUP(TRUE, VALUE(表格1[[#This Row],[年月]]) &lt;= VALUE($R$8:$R$12), $Q$8:$Q$12)) &amp; "年度"</f>
        <v>2021年度</v>
      </c>
    </row>
    <row r="402" spans="1:13" x14ac:dyDescent="0.3">
      <c r="A402" s="2">
        <v>202010</v>
      </c>
      <c r="B402" s="19">
        <f>DATE(表格1[[#This Row],[年]],表格1[[#This Row],[月]],1)</f>
        <v>44105</v>
      </c>
      <c r="C402" s="2" t="str">
        <f>LEFT(表格1[[#This Row],[年月]],4)</f>
        <v>2020</v>
      </c>
      <c r="D402" s="2" t="str">
        <f>RIGHT(表格1[[#This Row],[年月]],2)</f>
        <v>10</v>
      </c>
      <c r="E402" s="5">
        <v>64000000</v>
      </c>
      <c r="F402" s="2" t="str">
        <f>VLOOKUP(TEXT(表格1[[#This Row],[地區]],"00000000"),縣市代碼,2,0)</f>
        <v>高雄市</v>
      </c>
      <c r="G402" s="2" t="s">
        <v>5</v>
      </c>
      <c r="H402" s="13">
        <v>284251</v>
      </c>
      <c r="I402" s="14">
        <v>636210126</v>
      </c>
      <c r="J402" s="14">
        <f>表格1[[#This Row],[信用卡交易筆數]]/1000</f>
        <v>284.25099999999998</v>
      </c>
      <c r="K402" s="14">
        <f>表格1[[#This Row],[信用卡交易金額'[新臺幣']]]/1000</f>
        <v>636210.12600000005</v>
      </c>
      <c r="L402" s="14">
        <f>表格1[[#This Row],[信用卡交易金額'[新臺幣']]]/1000000</f>
        <v>636.21012599999995</v>
      </c>
      <c r="M402" s="14" t="str" cm="1">
        <f t="array" ref="M402">_xlfn.TEXTJOIN("", TRUE, _xlfn.XLOOKUP(TRUE, VALUE(表格1[[#This Row],[年月]]) &lt;= VALUE($R$8:$R$12), $Q$8:$Q$12)) &amp; "年度"</f>
        <v>2021年度</v>
      </c>
    </row>
    <row r="403" spans="1:13" x14ac:dyDescent="0.3">
      <c r="A403" s="2">
        <v>202010</v>
      </c>
      <c r="B403" s="19">
        <f>DATE(表格1[[#This Row],[年]],表格1[[#This Row],[月]],1)</f>
        <v>44105</v>
      </c>
      <c r="C403" s="2" t="str">
        <f>LEFT(表格1[[#This Row],[年月]],4)</f>
        <v>2020</v>
      </c>
      <c r="D403" s="2" t="str">
        <f>RIGHT(表格1[[#This Row],[年月]],2)</f>
        <v>10</v>
      </c>
      <c r="E403" s="5">
        <v>64000000</v>
      </c>
      <c r="F403" s="2" t="str">
        <f>VLOOKUP(TEXT(表格1[[#This Row],[地區]],"00000000"),縣市代碼,2,0)</f>
        <v>高雄市</v>
      </c>
      <c r="G403" s="2" t="s">
        <v>6</v>
      </c>
      <c r="H403" s="13">
        <v>461056</v>
      </c>
      <c r="I403" s="14">
        <v>1529248950</v>
      </c>
      <c r="J403" s="14">
        <f>表格1[[#This Row],[信用卡交易筆數]]/1000</f>
        <v>461.05599999999998</v>
      </c>
      <c r="K403" s="14">
        <f>表格1[[#This Row],[信用卡交易金額'[新臺幣']]]/1000</f>
        <v>1529248.95</v>
      </c>
      <c r="L403" s="14">
        <f>表格1[[#This Row],[信用卡交易金額'[新臺幣']]]/1000000</f>
        <v>1529.2489499999999</v>
      </c>
      <c r="M403" s="14" t="str" cm="1">
        <f t="array" ref="M403">_xlfn.TEXTJOIN("", TRUE, _xlfn.XLOOKUP(TRUE, VALUE(表格1[[#This Row],[年月]]) &lt;= VALUE($R$8:$R$12), $Q$8:$Q$12)) &amp; "年度"</f>
        <v>2021年度</v>
      </c>
    </row>
    <row r="404" spans="1:13" x14ac:dyDescent="0.3">
      <c r="A404" s="2">
        <v>202010</v>
      </c>
      <c r="B404" s="19">
        <f>DATE(表格1[[#This Row],[年]],表格1[[#This Row],[月]],1)</f>
        <v>44105</v>
      </c>
      <c r="C404" s="2" t="str">
        <f>LEFT(表格1[[#This Row],[年月]],4)</f>
        <v>2020</v>
      </c>
      <c r="D404" s="2" t="str">
        <f>RIGHT(表格1[[#This Row],[年月]],2)</f>
        <v>10</v>
      </c>
      <c r="E404" s="5">
        <v>64000000</v>
      </c>
      <c r="F404" s="2" t="str">
        <f>VLOOKUP(TEXT(表格1[[#This Row],[地區]],"00000000"),縣市代碼,2,0)</f>
        <v>高雄市</v>
      </c>
      <c r="G404" s="2" t="s">
        <v>7</v>
      </c>
      <c r="H404" s="13">
        <v>2399177</v>
      </c>
      <c r="I404" s="14">
        <v>1761950623</v>
      </c>
      <c r="J404" s="14">
        <f>表格1[[#This Row],[信用卡交易筆數]]/1000</f>
        <v>2399.1770000000001</v>
      </c>
      <c r="K404" s="14">
        <f>表格1[[#This Row],[信用卡交易金額'[新臺幣']]]/1000</f>
        <v>1761950.6229999999</v>
      </c>
      <c r="L404" s="14">
        <f>表格1[[#This Row],[信用卡交易金額'[新臺幣']]]/1000000</f>
        <v>1761.950623</v>
      </c>
      <c r="M404" s="14" t="str" cm="1">
        <f t="array" ref="M404">_xlfn.TEXTJOIN("", TRUE, _xlfn.XLOOKUP(TRUE, VALUE(表格1[[#This Row],[年月]]) &lt;= VALUE($R$8:$R$12), $Q$8:$Q$12)) &amp; "年度"</f>
        <v>2021年度</v>
      </c>
    </row>
    <row r="405" spans="1:13" x14ac:dyDescent="0.3">
      <c r="A405" s="2">
        <v>202010</v>
      </c>
      <c r="B405" s="19">
        <f>DATE(表格1[[#This Row],[年]],表格1[[#This Row],[月]],1)</f>
        <v>44105</v>
      </c>
      <c r="C405" s="2" t="str">
        <f>LEFT(表格1[[#This Row],[年月]],4)</f>
        <v>2020</v>
      </c>
      <c r="D405" s="2" t="str">
        <f>RIGHT(表格1[[#This Row],[年月]],2)</f>
        <v>10</v>
      </c>
      <c r="E405" s="5">
        <v>64000000</v>
      </c>
      <c r="F405" s="2" t="str">
        <f>VLOOKUP(TEXT(表格1[[#This Row],[地區]],"00000000"),縣市代碼,2,0)</f>
        <v>高雄市</v>
      </c>
      <c r="G405" s="2" t="s">
        <v>8</v>
      </c>
      <c r="H405" s="13">
        <v>1484594</v>
      </c>
      <c r="I405" s="14">
        <v>2005579958</v>
      </c>
      <c r="J405" s="14">
        <f>表格1[[#This Row],[信用卡交易筆數]]/1000</f>
        <v>1484.5940000000001</v>
      </c>
      <c r="K405" s="14">
        <f>表格1[[#This Row],[信用卡交易金額'[新臺幣']]]/1000</f>
        <v>2005579.9580000001</v>
      </c>
      <c r="L405" s="14">
        <f>表格1[[#This Row],[信用卡交易金額'[新臺幣']]]/1000000</f>
        <v>2005.579958</v>
      </c>
      <c r="M405" s="14" t="str" cm="1">
        <f t="array" ref="M405">_xlfn.TEXTJOIN("", TRUE, _xlfn.XLOOKUP(TRUE, VALUE(表格1[[#This Row],[年月]]) &lt;= VALUE($R$8:$R$12), $Q$8:$Q$12)) &amp; "年度"</f>
        <v>2021年度</v>
      </c>
    </row>
    <row r="406" spans="1:13" x14ac:dyDescent="0.3">
      <c r="A406" s="2">
        <v>202010</v>
      </c>
      <c r="B406" s="19">
        <f>DATE(表格1[[#This Row],[年]],表格1[[#This Row],[月]],1)</f>
        <v>44105</v>
      </c>
      <c r="C406" s="2" t="str">
        <f>LEFT(表格1[[#This Row],[年月]],4)</f>
        <v>2020</v>
      </c>
      <c r="D406" s="2" t="str">
        <f>RIGHT(表格1[[#This Row],[年月]],2)</f>
        <v>10</v>
      </c>
      <c r="E406" s="5">
        <v>64000000</v>
      </c>
      <c r="F406" s="2" t="str">
        <f>VLOOKUP(TEXT(表格1[[#This Row],[地區]],"00000000"),縣市代碼,2,0)</f>
        <v>高雄市</v>
      </c>
      <c r="G406" s="2" t="s">
        <v>9</v>
      </c>
      <c r="H406" s="13">
        <v>1345696</v>
      </c>
      <c r="I406" s="14">
        <v>4160644134</v>
      </c>
      <c r="J406" s="14">
        <f>表格1[[#This Row],[信用卡交易筆數]]/1000</f>
        <v>1345.6959999999999</v>
      </c>
      <c r="K406" s="14">
        <f>表格1[[#This Row],[信用卡交易金額'[新臺幣']]]/1000</f>
        <v>4160644.1340000001</v>
      </c>
      <c r="L406" s="14">
        <f>表格1[[#This Row],[信用卡交易金額'[新臺幣']]]/1000000</f>
        <v>4160.6441340000001</v>
      </c>
      <c r="M406" s="14" t="str" cm="1">
        <f t="array" ref="M406">_xlfn.TEXTJOIN("", TRUE, _xlfn.XLOOKUP(TRUE, VALUE(表格1[[#This Row],[年月]]) &lt;= VALUE($R$8:$R$12), $Q$8:$Q$12)) &amp; "年度"</f>
        <v>2021年度</v>
      </c>
    </row>
    <row r="407" spans="1:13" x14ac:dyDescent="0.3">
      <c r="A407" s="2">
        <v>202010</v>
      </c>
      <c r="B407" s="19">
        <f>DATE(表格1[[#This Row],[年]],表格1[[#This Row],[月]],1)</f>
        <v>44105</v>
      </c>
      <c r="C407" s="2" t="str">
        <f>LEFT(表格1[[#This Row],[年月]],4)</f>
        <v>2020</v>
      </c>
      <c r="D407" s="2" t="str">
        <f>RIGHT(表格1[[#This Row],[年月]],2)</f>
        <v>10</v>
      </c>
      <c r="E407" s="5">
        <v>64000000</v>
      </c>
      <c r="F407" s="2" t="str">
        <f>VLOOKUP(TEXT(表格1[[#This Row],[地區]],"00000000"),縣市代碼,2,0)</f>
        <v>高雄市</v>
      </c>
      <c r="G407" s="2" t="s">
        <v>10</v>
      </c>
      <c r="H407" s="13">
        <v>4199610</v>
      </c>
      <c r="I407" s="14">
        <v>9827492361</v>
      </c>
      <c r="J407" s="14">
        <f>表格1[[#This Row],[信用卡交易筆數]]/1000</f>
        <v>4199.6099999999997</v>
      </c>
      <c r="K407" s="14">
        <f>表格1[[#This Row],[信用卡交易金額'[新臺幣']]]/1000</f>
        <v>9827492.3609999996</v>
      </c>
      <c r="L407" s="14">
        <f>表格1[[#This Row],[信用卡交易金額'[新臺幣']]]/1000000</f>
        <v>9827.4923610000005</v>
      </c>
      <c r="M407" s="14" t="str" cm="1">
        <f t="array" ref="M407">_xlfn.TEXTJOIN("", TRUE, _xlfn.XLOOKUP(TRUE, VALUE(表格1[[#This Row],[年月]]) &lt;= VALUE($R$8:$R$12), $Q$8:$Q$12)) &amp; "年度"</f>
        <v>2021年度</v>
      </c>
    </row>
    <row r="408" spans="1:13" x14ac:dyDescent="0.3">
      <c r="A408" s="2">
        <v>202010</v>
      </c>
      <c r="B408" s="19">
        <f>DATE(表格1[[#This Row],[年]],表格1[[#This Row],[月]],1)</f>
        <v>44105</v>
      </c>
      <c r="C408" s="2" t="str">
        <f>LEFT(表格1[[#This Row],[年月]],4)</f>
        <v>2020</v>
      </c>
      <c r="D408" s="2" t="str">
        <f>RIGHT(表格1[[#This Row],[年月]],2)</f>
        <v>10</v>
      </c>
      <c r="E408" s="5">
        <v>10013000</v>
      </c>
      <c r="F408" s="2" t="str">
        <f>VLOOKUP(TEXT(表格1[[#This Row],[地區]],"00000000"),縣市代碼,2,0)</f>
        <v>屏東縣</v>
      </c>
      <c r="G408" s="2" t="s">
        <v>4</v>
      </c>
      <c r="H408" s="13">
        <v>571846</v>
      </c>
      <c r="I408" s="14">
        <v>510827345</v>
      </c>
      <c r="J408" s="14">
        <f>表格1[[#This Row],[信用卡交易筆數]]/1000</f>
        <v>571.846</v>
      </c>
      <c r="K408" s="14">
        <f>表格1[[#This Row],[信用卡交易金額'[新臺幣']]]/1000</f>
        <v>510827.34499999997</v>
      </c>
      <c r="L408" s="14">
        <f>表格1[[#This Row],[信用卡交易金額'[新臺幣']]]/1000000</f>
        <v>510.82734499999998</v>
      </c>
      <c r="M408" s="14" t="str" cm="1">
        <f t="array" ref="M408">_xlfn.TEXTJOIN("", TRUE, _xlfn.XLOOKUP(TRUE, VALUE(表格1[[#This Row],[年月]]) &lt;= VALUE($R$8:$R$12), $Q$8:$Q$12)) &amp; "年度"</f>
        <v>2021年度</v>
      </c>
    </row>
    <row r="409" spans="1:13" x14ac:dyDescent="0.3">
      <c r="A409" s="2">
        <v>202010</v>
      </c>
      <c r="B409" s="19">
        <f>DATE(表格1[[#This Row],[年]],表格1[[#This Row],[月]],1)</f>
        <v>44105</v>
      </c>
      <c r="C409" s="2" t="str">
        <f>LEFT(表格1[[#This Row],[年月]],4)</f>
        <v>2020</v>
      </c>
      <c r="D409" s="2" t="str">
        <f>RIGHT(表格1[[#This Row],[年月]],2)</f>
        <v>10</v>
      </c>
      <c r="E409" s="5">
        <v>10013000</v>
      </c>
      <c r="F409" s="2" t="str">
        <f>VLOOKUP(TEXT(表格1[[#This Row],[地區]],"00000000"),縣市代碼,2,0)</f>
        <v>屏東縣</v>
      </c>
      <c r="G409" s="2" t="s">
        <v>5</v>
      </c>
      <c r="H409" s="13">
        <v>47606</v>
      </c>
      <c r="I409" s="14">
        <v>109416228</v>
      </c>
      <c r="J409" s="14">
        <f>表格1[[#This Row],[信用卡交易筆數]]/1000</f>
        <v>47.606000000000002</v>
      </c>
      <c r="K409" s="14">
        <f>表格1[[#This Row],[信用卡交易金額'[新臺幣']]]/1000</f>
        <v>109416.228</v>
      </c>
      <c r="L409" s="14">
        <f>表格1[[#This Row],[信用卡交易金額'[新臺幣']]]/1000000</f>
        <v>109.416228</v>
      </c>
      <c r="M409" s="14" t="str" cm="1">
        <f t="array" ref="M409">_xlfn.TEXTJOIN("", TRUE, _xlfn.XLOOKUP(TRUE, VALUE(表格1[[#This Row],[年月]]) &lt;= VALUE($R$8:$R$12), $Q$8:$Q$12)) &amp; "年度"</f>
        <v>2021年度</v>
      </c>
    </row>
    <row r="410" spans="1:13" x14ac:dyDescent="0.3">
      <c r="A410" s="2">
        <v>202010</v>
      </c>
      <c r="B410" s="19">
        <f>DATE(表格1[[#This Row],[年]],表格1[[#This Row],[月]],1)</f>
        <v>44105</v>
      </c>
      <c r="C410" s="2" t="str">
        <f>LEFT(表格1[[#This Row],[年月]],4)</f>
        <v>2020</v>
      </c>
      <c r="D410" s="2" t="str">
        <f>RIGHT(表格1[[#This Row],[年月]],2)</f>
        <v>10</v>
      </c>
      <c r="E410" s="5">
        <v>10013000</v>
      </c>
      <c r="F410" s="2" t="str">
        <f>VLOOKUP(TEXT(表格1[[#This Row],[地區]],"00000000"),縣市代碼,2,0)</f>
        <v>屏東縣</v>
      </c>
      <c r="G410" s="2" t="s">
        <v>6</v>
      </c>
      <c r="H410" s="13">
        <v>69400</v>
      </c>
      <c r="I410" s="14">
        <v>225841525</v>
      </c>
      <c r="J410" s="14">
        <f>表格1[[#This Row],[信用卡交易筆數]]/1000</f>
        <v>69.400000000000006</v>
      </c>
      <c r="K410" s="14">
        <f>表格1[[#This Row],[信用卡交易金額'[新臺幣']]]/1000</f>
        <v>225841.52499999999</v>
      </c>
      <c r="L410" s="14">
        <f>表格1[[#This Row],[信用卡交易金額'[新臺幣']]]/1000000</f>
        <v>225.84152499999999</v>
      </c>
      <c r="M410" s="14" t="str" cm="1">
        <f t="array" ref="M410">_xlfn.TEXTJOIN("", TRUE, _xlfn.XLOOKUP(TRUE, VALUE(表格1[[#This Row],[年月]]) &lt;= VALUE($R$8:$R$12), $Q$8:$Q$12)) &amp; "年度"</f>
        <v>2021年度</v>
      </c>
    </row>
    <row r="411" spans="1:13" x14ac:dyDescent="0.3">
      <c r="A411" s="2">
        <v>202010</v>
      </c>
      <c r="B411" s="19">
        <f>DATE(表格1[[#This Row],[年]],表格1[[#This Row],[月]],1)</f>
        <v>44105</v>
      </c>
      <c r="C411" s="2" t="str">
        <f>LEFT(表格1[[#This Row],[年月]],4)</f>
        <v>2020</v>
      </c>
      <c r="D411" s="2" t="str">
        <f>RIGHT(表格1[[#This Row],[年月]],2)</f>
        <v>10</v>
      </c>
      <c r="E411" s="5">
        <v>10013000</v>
      </c>
      <c r="F411" s="2" t="str">
        <f>VLOOKUP(TEXT(表格1[[#This Row],[地區]],"00000000"),縣市代碼,2,0)</f>
        <v>屏東縣</v>
      </c>
      <c r="G411" s="2" t="s">
        <v>7</v>
      </c>
      <c r="H411" s="13">
        <v>490670</v>
      </c>
      <c r="I411" s="14">
        <v>364781128</v>
      </c>
      <c r="J411" s="14">
        <f>表格1[[#This Row],[信用卡交易筆數]]/1000</f>
        <v>490.67</v>
      </c>
      <c r="K411" s="14">
        <f>表格1[[#This Row],[信用卡交易金額'[新臺幣']]]/1000</f>
        <v>364781.12800000003</v>
      </c>
      <c r="L411" s="14">
        <f>表格1[[#This Row],[信用卡交易金額'[新臺幣']]]/1000000</f>
        <v>364.78112800000002</v>
      </c>
      <c r="M411" s="14" t="str" cm="1">
        <f t="array" ref="M411">_xlfn.TEXTJOIN("", TRUE, _xlfn.XLOOKUP(TRUE, VALUE(表格1[[#This Row],[年月]]) &lt;= VALUE($R$8:$R$12), $Q$8:$Q$12)) &amp; "年度"</f>
        <v>2021年度</v>
      </c>
    </row>
    <row r="412" spans="1:13" x14ac:dyDescent="0.3">
      <c r="A412" s="2">
        <v>202010</v>
      </c>
      <c r="B412" s="19">
        <f>DATE(表格1[[#This Row],[年]],表格1[[#This Row],[月]],1)</f>
        <v>44105</v>
      </c>
      <c r="C412" s="2" t="str">
        <f>LEFT(表格1[[#This Row],[年月]],4)</f>
        <v>2020</v>
      </c>
      <c r="D412" s="2" t="str">
        <f>RIGHT(表格1[[#This Row],[年月]],2)</f>
        <v>10</v>
      </c>
      <c r="E412" s="5">
        <v>10013000</v>
      </c>
      <c r="F412" s="2" t="str">
        <f>VLOOKUP(TEXT(表格1[[#This Row],[地區]],"00000000"),縣市代碼,2,0)</f>
        <v>屏東縣</v>
      </c>
      <c r="G412" s="2" t="s">
        <v>8</v>
      </c>
      <c r="H412" s="13">
        <v>253556</v>
      </c>
      <c r="I412" s="14">
        <v>310662688</v>
      </c>
      <c r="J412" s="14">
        <f>表格1[[#This Row],[信用卡交易筆數]]/1000</f>
        <v>253.55600000000001</v>
      </c>
      <c r="K412" s="14">
        <f>表格1[[#This Row],[信用卡交易金額'[新臺幣']]]/1000</f>
        <v>310662.68800000002</v>
      </c>
      <c r="L412" s="14">
        <f>表格1[[#This Row],[信用卡交易金額'[新臺幣']]]/1000000</f>
        <v>310.662688</v>
      </c>
      <c r="M412" s="14" t="str" cm="1">
        <f t="array" ref="M412">_xlfn.TEXTJOIN("", TRUE, _xlfn.XLOOKUP(TRUE, VALUE(表格1[[#This Row],[年月]]) &lt;= VALUE($R$8:$R$12), $Q$8:$Q$12)) &amp; "年度"</f>
        <v>2021年度</v>
      </c>
    </row>
    <row r="413" spans="1:13" x14ac:dyDescent="0.3">
      <c r="A413" s="2">
        <v>202010</v>
      </c>
      <c r="B413" s="19">
        <f>DATE(表格1[[#This Row],[年]],表格1[[#This Row],[月]],1)</f>
        <v>44105</v>
      </c>
      <c r="C413" s="2" t="str">
        <f>LEFT(表格1[[#This Row],[年月]],4)</f>
        <v>2020</v>
      </c>
      <c r="D413" s="2" t="str">
        <f>RIGHT(表格1[[#This Row],[年月]],2)</f>
        <v>10</v>
      </c>
      <c r="E413" s="5">
        <v>10013000</v>
      </c>
      <c r="F413" s="2" t="str">
        <f>VLOOKUP(TEXT(表格1[[#This Row],[地區]],"00000000"),縣市代碼,2,0)</f>
        <v>屏東縣</v>
      </c>
      <c r="G413" s="2" t="s">
        <v>9</v>
      </c>
      <c r="H413" s="13">
        <v>205213</v>
      </c>
      <c r="I413" s="14">
        <v>690475552</v>
      </c>
      <c r="J413" s="14">
        <f>表格1[[#This Row],[信用卡交易筆數]]/1000</f>
        <v>205.21299999999999</v>
      </c>
      <c r="K413" s="14">
        <f>表格1[[#This Row],[信用卡交易金額'[新臺幣']]]/1000</f>
        <v>690475.55200000003</v>
      </c>
      <c r="L413" s="14">
        <f>表格1[[#This Row],[信用卡交易金額'[新臺幣']]]/1000000</f>
        <v>690.47555199999999</v>
      </c>
      <c r="M413" s="14" t="str" cm="1">
        <f t="array" ref="M413">_xlfn.TEXTJOIN("", TRUE, _xlfn.XLOOKUP(TRUE, VALUE(表格1[[#This Row],[年月]]) &lt;= VALUE($R$8:$R$12), $Q$8:$Q$12)) &amp; "年度"</f>
        <v>2021年度</v>
      </c>
    </row>
    <row r="414" spans="1:13" x14ac:dyDescent="0.3">
      <c r="A414" s="2">
        <v>202010</v>
      </c>
      <c r="B414" s="19">
        <f>DATE(表格1[[#This Row],[年]],表格1[[#This Row],[月]],1)</f>
        <v>44105</v>
      </c>
      <c r="C414" s="2" t="str">
        <f>LEFT(表格1[[#This Row],[年月]],4)</f>
        <v>2020</v>
      </c>
      <c r="D414" s="2" t="str">
        <f>RIGHT(表格1[[#This Row],[年月]],2)</f>
        <v>10</v>
      </c>
      <c r="E414" s="5">
        <v>10013000</v>
      </c>
      <c r="F414" s="2" t="str">
        <f>VLOOKUP(TEXT(表格1[[#This Row],[地區]],"00000000"),縣市代碼,2,0)</f>
        <v>屏東縣</v>
      </c>
      <c r="G414" s="2" t="s">
        <v>10</v>
      </c>
      <c r="H414" s="13">
        <v>701339</v>
      </c>
      <c r="I414" s="14">
        <v>1744246186</v>
      </c>
      <c r="J414" s="14">
        <f>表格1[[#This Row],[信用卡交易筆數]]/1000</f>
        <v>701.33900000000006</v>
      </c>
      <c r="K414" s="14">
        <f>表格1[[#This Row],[信用卡交易金額'[新臺幣']]]/1000</f>
        <v>1744246.186</v>
      </c>
      <c r="L414" s="14">
        <f>表格1[[#This Row],[信用卡交易金額'[新臺幣']]]/1000000</f>
        <v>1744.2461860000001</v>
      </c>
      <c r="M414" s="14" t="str" cm="1">
        <f t="array" ref="M414">_xlfn.TEXTJOIN("", TRUE, _xlfn.XLOOKUP(TRUE, VALUE(表格1[[#This Row],[年月]]) &lt;= VALUE($R$8:$R$12), $Q$8:$Q$12)) &amp; "年度"</f>
        <v>2021年度</v>
      </c>
    </row>
    <row r="415" spans="1:13" x14ac:dyDescent="0.3">
      <c r="A415" s="2">
        <v>202010</v>
      </c>
      <c r="B415" s="19">
        <f>DATE(表格1[[#This Row],[年]],表格1[[#This Row],[月]],1)</f>
        <v>44105</v>
      </c>
      <c r="C415" s="2" t="str">
        <f>LEFT(表格1[[#This Row],[年月]],4)</f>
        <v>2020</v>
      </c>
      <c r="D415" s="2" t="str">
        <f>RIGHT(表格1[[#This Row],[年月]],2)</f>
        <v>10</v>
      </c>
      <c r="E415" s="5">
        <v>10017000</v>
      </c>
      <c r="F415" s="2" t="str">
        <f>VLOOKUP(TEXT(表格1[[#This Row],[地區]],"00000000"),縣市代碼,2,0)</f>
        <v>基隆市</v>
      </c>
      <c r="G415" s="2" t="s">
        <v>4</v>
      </c>
      <c r="H415" s="13">
        <v>552997</v>
      </c>
      <c r="I415" s="14">
        <v>440887138</v>
      </c>
      <c r="J415" s="14">
        <f>表格1[[#This Row],[信用卡交易筆數]]/1000</f>
        <v>552.99699999999996</v>
      </c>
      <c r="K415" s="14">
        <f>表格1[[#This Row],[信用卡交易金額'[新臺幣']]]/1000</f>
        <v>440887.13799999998</v>
      </c>
      <c r="L415" s="14">
        <f>表格1[[#This Row],[信用卡交易金額'[新臺幣']]]/1000000</f>
        <v>440.88713799999999</v>
      </c>
      <c r="M415" s="14" t="str" cm="1">
        <f t="array" ref="M415">_xlfn.TEXTJOIN("", TRUE, _xlfn.XLOOKUP(TRUE, VALUE(表格1[[#This Row],[年月]]) &lt;= VALUE($R$8:$R$12), $Q$8:$Q$12)) &amp; "年度"</f>
        <v>2021年度</v>
      </c>
    </row>
    <row r="416" spans="1:13" x14ac:dyDescent="0.3">
      <c r="A416" s="2">
        <v>202010</v>
      </c>
      <c r="B416" s="19">
        <f>DATE(表格1[[#This Row],[年]],表格1[[#This Row],[月]],1)</f>
        <v>44105</v>
      </c>
      <c r="C416" s="2" t="str">
        <f>LEFT(表格1[[#This Row],[年月]],4)</f>
        <v>2020</v>
      </c>
      <c r="D416" s="2" t="str">
        <f>RIGHT(表格1[[#This Row],[年月]],2)</f>
        <v>10</v>
      </c>
      <c r="E416" s="5">
        <v>10017000</v>
      </c>
      <c r="F416" s="2" t="str">
        <f>VLOOKUP(TEXT(表格1[[#This Row],[地區]],"00000000"),縣市代碼,2,0)</f>
        <v>基隆市</v>
      </c>
      <c r="G416" s="2" t="s">
        <v>5</v>
      </c>
      <c r="H416" s="13">
        <v>44744</v>
      </c>
      <c r="I416" s="14">
        <v>113699274</v>
      </c>
      <c r="J416" s="14">
        <f>表格1[[#This Row],[信用卡交易筆數]]/1000</f>
        <v>44.744</v>
      </c>
      <c r="K416" s="14">
        <f>表格1[[#This Row],[信用卡交易金額'[新臺幣']]]/1000</f>
        <v>113699.274</v>
      </c>
      <c r="L416" s="14">
        <f>表格1[[#This Row],[信用卡交易金額'[新臺幣']]]/1000000</f>
        <v>113.699274</v>
      </c>
      <c r="M416" s="14" t="str" cm="1">
        <f t="array" ref="M416">_xlfn.TEXTJOIN("", TRUE, _xlfn.XLOOKUP(TRUE, VALUE(表格1[[#This Row],[年月]]) &lt;= VALUE($R$8:$R$12), $Q$8:$Q$12)) &amp; "年度"</f>
        <v>2021年度</v>
      </c>
    </row>
    <row r="417" spans="1:13" x14ac:dyDescent="0.3">
      <c r="A417" s="2">
        <v>202010</v>
      </c>
      <c r="B417" s="19">
        <f>DATE(表格1[[#This Row],[年]],表格1[[#This Row],[月]],1)</f>
        <v>44105</v>
      </c>
      <c r="C417" s="2" t="str">
        <f>LEFT(表格1[[#This Row],[年月]],4)</f>
        <v>2020</v>
      </c>
      <c r="D417" s="2" t="str">
        <f>RIGHT(表格1[[#This Row],[年月]],2)</f>
        <v>10</v>
      </c>
      <c r="E417" s="5">
        <v>10017000</v>
      </c>
      <c r="F417" s="2" t="str">
        <f>VLOOKUP(TEXT(表格1[[#This Row],[地區]],"00000000"),縣市代碼,2,0)</f>
        <v>基隆市</v>
      </c>
      <c r="G417" s="2" t="s">
        <v>6</v>
      </c>
      <c r="H417" s="13">
        <v>48765</v>
      </c>
      <c r="I417" s="14">
        <v>191222798</v>
      </c>
      <c r="J417" s="14">
        <f>表格1[[#This Row],[信用卡交易筆數]]/1000</f>
        <v>48.765000000000001</v>
      </c>
      <c r="K417" s="14">
        <f>表格1[[#This Row],[信用卡交易金額'[新臺幣']]]/1000</f>
        <v>191222.79800000001</v>
      </c>
      <c r="L417" s="14">
        <f>表格1[[#This Row],[信用卡交易金額'[新臺幣']]]/1000000</f>
        <v>191.22279800000001</v>
      </c>
      <c r="M417" s="14" t="str" cm="1">
        <f t="array" ref="M417">_xlfn.TEXTJOIN("", TRUE, _xlfn.XLOOKUP(TRUE, VALUE(表格1[[#This Row],[年月]]) &lt;= VALUE($R$8:$R$12), $Q$8:$Q$12)) &amp; "年度"</f>
        <v>2021年度</v>
      </c>
    </row>
    <row r="418" spans="1:13" x14ac:dyDescent="0.3">
      <c r="A418" s="2">
        <v>202010</v>
      </c>
      <c r="B418" s="19">
        <f>DATE(表格1[[#This Row],[年]],表格1[[#This Row],[月]],1)</f>
        <v>44105</v>
      </c>
      <c r="C418" s="2" t="str">
        <f>LEFT(表格1[[#This Row],[年月]],4)</f>
        <v>2020</v>
      </c>
      <c r="D418" s="2" t="str">
        <f>RIGHT(表格1[[#This Row],[年月]],2)</f>
        <v>10</v>
      </c>
      <c r="E418" s="5">
        <v>10017000</v>
      </c>
      <c r="F418" s="2" t="str">
        <f>VLOOKUP(TEXT(表格1[[#This Row],[地區]],"00000000"),縣市代碼,2,0)</f>
        <v>基隆市</v>
      </c>
      <c r="G418" s="2" t="s">
        <v>7</v>
      </c>
      <c r="H418" s="13">
        <v>313300</v>
      </c>
      <c r="I418" s="14">
        <v>222283487</v>
      </c>
      <c r="J418" s="14">
        <f>表格1[[#This Row],[信用卡交易筆數]]/1000</f>
        <v>313.3</v>
      </c>
      <c r="K418" s="14">
        <f>表格1[[#This Row],[信用卡交易金額'[新臺幣']]]/1000</f>
        <v>222283.48699999999</v>
      </c>
      <c r="L418" s="14">
        <f>表格1[[#This Row],[信用卡交易金額'[新臺幣']]]/1000000</f>
        <v>222.28348700000001</v>
      </c>
      <c r="M418" s="14" t="str" cm="1">
        <f t="array" ref="M418">_xlfn.TEXTJOIN("", TRUE, _xlfn.XLOOKUP(TRUE, VALUE(表格1[[#This Row],[年月]]) &lt;= VALUE($R$8:$R$12), $Q$8:$Q$12)) &amp; "年度"</f>
        <v>2021年度</v>
      </c>
    </row>
    <row r="419" spans="1:13" x14ac:dyDescent="0.3">
      <c r="A419" s="2">
        <v>202010</v>
      </c>
      <c r="B419" s="19">
        <f>DATE(表格1[[#This Row],[年]],表格1[[#This Row],[月]],1)</f>
        <v>44105</v>
      </c>
      <c r="C419" s="2" t="str">
        <f>LEFT(表格1[[#This Row],[年月]],4)</f>
        <v>2020</v>
      </c>
      <c r="D419" s="2" t="str">
        <f>RIGHT(表格1[[#This Row],[年月]],2)</f>
        <v>10</v>
      </c>
      <c r="E419" s="5">
        <v>10017000</v>
      </c>
      <c r="F419" s="2" t="str">
        <f>VLOOKUP(TEXT(表格1[[#This Row],[地區]],"00000000"),縣市代碼,2,0)</f>
        <v>基隆市</v>
      </c>
      <c r="G419" s="2" t="s">
        <v>8</v>
      </c>
      <c r="H419" s="13">
        <v>217966</v>
      </c>
      <c r="I419" s="14">
        <v>274414430</v>
      </c>
      <c r="J419" s="14">
        <f>表格1[[#This Row],[信用卡交易筆數]]/1000</f>
        <v>217.96600000000001</v>
      </c>
      <c r="K419" s="14">
        <f>表格1[[#This Row],[信用卡交易金額'[新臺幣']]]/1000</f>
        <v>274414.43</v>
      </c>
      <c r="L419" s="14">
        <f>表格1[[#This Row],[信用卡交易金額'[新臺幣']]]/1000000</f>
        <v>274.41442999999998</v>
      </c>
      <c r="M419" s="14" t="str" cm="1">
        <f t="array" ref="M419">_xlfn.TEXTJOIN("", TRUE, _xlfn.XLOOKUP(TRUE, VALUE(表格1[[#This Row],[年月]]) &lt;= VALUE($R$8:$R$12), $Q$8:$Q$12)) &amp; "年度"</f>
        <v>2021年度</v>
      </c>
    </row>
    <row r="420" spans="1:13" x14ac:dyDescent="0.3">
      <c r="A420" s="2">
        <v>202010</v>
      </c>
      <c r="B420" s="19">
        <f>DATE(表格1[[#This Row],[年]],表格1[[#This Row],[月]],1)</f>
        <v>44105</v>
      </c>
      <c r="C420" s="2" t="str">
        <f>LEFT(表格1[[#This Row],[年月]],4)</f>
        <v>2020</v>
      </c>
      <c r="D420" s="2" t="str">
        <f>RIGHT(表格1[[#This Row],[年月]],2)</f>
        <v>10</v>
      </c>
      <c r="E420" s="5">
        <v>10017000</v>
      </c>
      <c r="F420" s="2" t="str">
        <f>VLOOKUP(TEXT(表格1[[#This Row],[地區]],"00000000"),縣市代碼,2,0)</f>
        <v>基隆市</v>
      </c>
      <c r="G420" s="2" t="s">
        <v>9</v>
      </c>
      <c r="H420" s="13">
        <v>133493</v>
      </c>
      <c r="I420" s="14">
        <v>398686324</v>
      </c>
      <c r="J420" s="14">
        <f>表格1[[#This Row],[信用卡交易筆數]]/1000</f>
        <v>133.49299999999999</v>
      </c>
      <c r="K420" s="14">
        <f>表格1[[#This Row],[信用卡交易金額'[新臺幣']]]/1000</f>
        <v>398686.32400000002</v>
      </c>
      <c r="L420" s="14">
        <f>表格1[[#This Row],[信用卡交易金額'[新臺幣']]]/1000000</f>
        <v>398.68632400000001</v>
      </c>
      <c r="M420" s="14" t="str" cm="1">
        <f t="array" ref="M420">_xlfn.TEXTJOIN("", TRUE, _xlfn.XLOOKUP(TRUE, VALUE(表格1[[#This Row],[年月]]) &lt;= VALUE($R$8:$R$12), $Q$8:$Q$12)) &amp; "年度"</f>
        <v>2021年度</v>
      </c>
    </row>
    <row r="421" spans="1:13" x14ac:dyDescent="0.3">
      <c r="A421" s="2">
        <v>202010</v>
      </c>
      <c r="B421" s="19">
        <f>DATE(表格1[[#This Row],[年]],表格1[[#This Row],[月]],1)</f>
        <v>44105</v>
      </c>
      <c r="C421" s="2" t="str">
        <f>LEFT(表格1[[#This Row],[年月]],4)</f>
        <v>2020</v>
      </c>
      <c r="D421" s="2" t="str">
        <f>RIGHT(表格1[[#This Row],[年月]],2)</f>
        <v>10</v>
      </c>
      <c r="E421" s="5">
        <v>10017000</v>
      </c>
      <c r="F421" s="2" t="str">
        <f>VLOOKUP(TEXT(表格1[[#This Row],[地區]],"00000000"),縣市代碼,2,0)</f>
        <v>基隆市</v>
      </c>
      <c r="G421" s="2" t="s">
        <v>10</v>
      </c>
      <c r="H421" s="13">
        <v>691364</v>
      </c>
      <c r="I421" s="14">
        <v>1274170060</v>
      </c>
      <c r="J421" s="14">
        <f>表格1[[#This Row],[信用卡交易筆數]]/1000</f>
        <v>691.36400000000003</v>
      </c>
      <c r="K421" s="14">
        <f>表格1[[#This Row],[信用卡交易金額'[新臺幣']]]/1000</f>
        <v>1274170.06</v>
      </c>
      <c r="L421" s="14">
        <f>表格1[[#This Row],[信用卡交易金額'[新臺幣']]]/1000000</f>
        <v>1274.1700599999999</v>
      </c>
      <c r="M421" s="14" t="str" cm="1">
        <f t="array" ref="M421">_xlfn.TEXTJOIN("", TRUE, _xlfn.XLOOKUP(TRUE, VALUE(表格1[[#This Row],[年月]]) &lt;= VALUE($R$8:$R$12), $Q$8:$Q$12)) &amp; "年度"</f>
        <v>2021年度</v>
      </c>
    </row>
    <row r="422" spans="1:13" x14ac:dyDescent="0.3">
      <c r="A422" s="2">
        <v>202010</v>
      </c>
      <c r="B422" s="19">
        <f>DATE(表格1[[#This Row],[年]],表格1[[#This Row],[月]],1)</f>
        <v>44105</v>
      </c>
      <c r="C422" s="2" t="str">
        <f>LEFT(表格1[[#This Row],[年月]],4)</f>
        <v>2020</v>
      </c>
      <c r="D422" s="2" t="str">
        <f>RIGHT(表格1[[#This Row],[年月]],2)</f>
        <v>10</v>
      </c>
      <c r="E422" s="5">
        <v>10002000</v>
      </c>
      <c r="F422" s="2" t="str">
        <f>VLOOKUP(TEXT(表格1[[#This Row],[地區]],"00000000"),縣市代碼,2,0)</f>
        <v>宜蘭縣</v>
      </c>
      <c r="G422" s="2" t="s">
        <v>4</v>
      </c>
      <c r="H422" s="13">
        <v>424632</v>
      </c>
      <c r="I422" s="14">
        <v>318933351</v>
      </c>
      <c r="J422" s="14">
        <f>表格1[[#This Row],[信用卡交易筆數]]/1000</f>
        <v>424.63200000000001</v>
      </c>
      <c r="K422" s="14">
        <f>表格1[[#This Row],[信用卡交易金額'[新臺幣']]]/1000</f>
        <v>318933.35100000002</v>
      </c>
      <c r="L422" s="14">
        <f>表格1[[#This Row],[信用卡交易金額'[新臺幣']]]/1000000</f>
        <v>318.93335100000002</v>
      </c>
      <c r="M422" s="14" t="str" cm="1">
        <f t="array" ref="M422">_xlfn.TEXTJOIN("", TRUE, _xlfn.XLOOKUP(TRUE, VALUE(表格1[[#This Row],[年月]]) &lt;= VALUE($R$8:$R$12), $Q$8:$Q$12)) &amp; "年度"</f>
        <v>2021年度</v>
      </c>
    </row>
    <row r="423" spans="1:13" x14ac:dyDescent="0.3">
      <c r="A423" s="2">
        <v>202010</v>
      </c>
      <c r="B423" s="19">
        <f>DATE(表格1[[#This Row],[年]],表格1[[#This Row],[月]],1)</f>
        <v>44105</v>
      </c>
      <c r="C423" s="2" t="str">
        <f>LEFT(表格1[[#This Row],[年月]],4)</f>
        <v>2020</v>
      </c>
      <c r="D423" s="2" t="str">
        <f>RIGHT(表格1[[#This Row],[年月]],2)</f>
        <v>10</v>
      </c>
      <c r="E423" s="5">
        <v>10002000</v>
      </c>
      <c r="F423" s="2" t="str">
        <f>VLOOKUP(TEXT(表格1[[#This Row],[地區]],"00000000"),縣市代碼,2,0)</f>
        <v>宜蘭縣</v>
      </c>
      <c r="G423" s="2" t="s">
        <v>5</v>
      </c>
      <c r="H423" s="13">
        <v>34153</v>
      </c>
      <c r="I423" s="14">
        <v>92876756</v>
      </c>
      <c r="J423" s="14">
        <f>表格1[[#This Row],[信用卡交易筆數]]/1000</f>
        <v>34.152999999999999</v>
      </c>
      <c r="K423" s="14">
        <f>表格1[[#This Row],[信用卡交易金額'[新臺幣']]]/1000</f>
        <v>92876.755999999994</v>
      </c>
      <c r="L423" s="14">
        <f>表格1[[#This Row],[信用卡交易金額'[新臺幣']]]/1000000</f>
        <v>92.876756</v>
      </c>
      <c r="M423" s="14" t="str" cm="1">
        <f t="array" ref="M423">_xlfn.TEXTJOIN("", TRUE, _xlfn.XLOOKUP(TRUE, VALUE(表格1[[#This Row],[年月]]) &lt;= VALUE($R$8:$R$12), $Q$8:$Q$12)) &amp; "年度"</f>
        <v>2021年度</v>
      </c>
    </row>
    <row r="424" spans="1:13" x14ac:dyDescent="0.3">
      <c r="A424" s="2">
        <v>202010</v>
      </c>
      <c r="B424" s="19">
        <f>DATE(表格1[[#This Row],[年]],表格1[[#This Row],[月]],1)</f>
        <v>44105</v>
      </c>
      <c r="C424" s="2" t="str">
        <f>LEFT(表格1[[#This Row],[年月]],4)</f>
        <v>2020</v>
      </c>
      <c r="D424" s="2" t="str">
        <f>RIGHT(表格1[[#This Row],[年月]],2)</f>
        <v>10</v>
      </c>
      <c r="E424" s="5">
        <v>10002000</v>
      </c>
      <c r="F424" s="2" t="str">
        <f>VLOOKUP(TEXT(表格1[[#This Row],[地區]],"00000000"),縣市代碼,2,0)</f>
        <v>宜蘭縣</v>
      </c>
      <c r="G424" s="2" t="s">
        <v>6</v>
      </c>
      <c r="H424" s="13">
        <v>52271</v>
      </c>
      <c r="I424" s="14">
        <v>189423357</v>
      </c>
      <c r="J424" s="14">
        <f>表格1[[#This Row],[信用卡交易筆數]]/1000</f>
        <v>52.271000000000001</v>
      </c>
      <c r="K424" s="14">
        <f>表格1[[#This Row],[信用卡交易金額'[新臺幣']]]/1000</f>
        <v>189423.35699999999</v>
      </c>
      <c r="L424" s="14">
        <f>表格1[[#This Row],[信用卡交易金額'[新臺幣']]]/1000000</f>
        <v>189.42335700000001</v>
      </c>
      <c r="M424" s="14" t="str" cm="1">
        <f t="array" ref="M424">_xlfn.TEXTJOIN("", TRUE, _xlfn.XLOOKUP(TRUE, VALUE(表格1[[#This Row],[年月]]) &lt;= VALUE($R$8:$R$12), $Q$8:$Q$12)) &amp; "年度"</f>
        <v>2021年度</v>
      </c>
    </row>
    <row r="425" spans="1:13" x14ac:dyDescent="0.3">
      <c r="A425" s="2">
        <v>202010</v>
      </c>
      <c r="B425" s="19">
        <f>DATE(表格1[[#This Row],[年]],表格1[[#This Row],[月]],1)</f>
        <v>44105</v>
      </c>
      <c r="C425" s="2" t="str">
        <f>LEFT(表格1[[#This Row],[年月]],4)</f>
        <v>2020</v>
      </c>
      <c r="D425" s="2" t="str">
        <f>RIGHT(表格1[[#This Row],[年月]],2)</f>
        <v>10</v>
      </c>
      <c r="E425" s="5">
        <v>10002000</v>
      </c>
      <c r="F425" s="2" t="str">
        <f>VLOOKUP(TEXT(表格1[[#This Row],[地區]],"00000000"),縣市代碼,2,0)</f>
        <v>宜蘭縣</v>
      </c>
      <c r="G425" s="2" t="s">
        <v>7</v>
      </c>
      <c r="H425" s="13">
        <v>283895</v>
      </c>
      <c r="I425" s="14">
        <v>218951062</v>
      </c>
      <c r="J425" s="14">
        <f>表格1[[#This Row],[信用卡交易筆數]]/1000</f>
        <v>283.89499999999998</v>
      </c>
      <c r="K425" s="14">
        <f>表格1[[#This Row],[信用卡交易金額'[新臺幣']]]/1000</f>
        <v>218951.06200000001</v>
      </c>
      <c r="L425" s="14">
        <f>表格1[[#This Row],[信用卡交易金額'[新臺幣']]]/1000000</f>
        <v>218.95106200000001</v>
      </c>
      <c r="M425" s="14" t="str" cm="1">
        <f t="array" ref="M425">_xlfn.TEXTJOIN("", TRUE, _xlfn.XLOOKUP(TRUE, VALUE(表格1[[#This Row],[年月]]) &lt;= VALUE($R$8:$R$12), $Q$8:$Q$12)) &amp; "年度"</f>
        <v>2021年度</v>
      </c>
    </row>
    <row r="426" spans="1:13" x14ac:dyDescent="0.3">
      <c r="A426" s="2">
        <v>202010</v>
      </c>
      <c r="B426" s="19">
        <f>DATE(表格1[[#This Row],[年]],表格1[[#This Row],[月]],1)</f>
        <v>44105</v>
      </c>
      <c r="C426" s="2" t="str">
        <f>LEFT(表格1[[#This Row],[年月]],4)</f>
        <v>2020</v>
      </c>
      <c r="D426" s="2" t="str">
        <f>RIGHT(表格1[[#This Row],[年月]],2)</f>
        <v>10</v>
      </c>
      <c r="E426" s="5">
        <v>10002000</v>
      </c>
      <c r="F426" s="2" t="str">
        <f>VLOOKUP(TEXT(表格1[[#This Row],[地區]],"00000000"),縣市代碼,2,0)</f>
        <v>宜蘭縣</v>
      </c>
      <c r="G426" s="2" t="s">
        <v>8</v>
      </c>
      <c r="H426" s="13">
        <v>183126</v>
      </c>
      <c r="I426" s="14">
        <v>222322708</v>
      </c>
      <c r="J426" s="14">
        <f>表格1[[#This Row],[信用卡交易筆數]]/1000</f>
        <v>183.126</v>
      </c>
      <c r="K426" s="14">
        <f>表格1[[#This Row],[信用卡交易金額'[新臺幣']]]/1000</f>
        <v>222322.70800000001</v>
      </c>
      <c r="L426" s="14">
        <f>表格1[[#This Row],[信用卡交易金額'[新臺幣']]]/1000000</f>
        <v>222.32270800000001</v>
      </c>
      <c r="M426" s="14" t="str" cm="1">
        <f t="array" ref="M426">_xlfn.TEXTJOIN("", TRUE, _xlfn.XLOOKUP(TRUE, VALUE(表格1[[#This Row],[年月]]) &lt;= VALUE($R$8:$R$12), $Q$8:$Q$12)) &amp; "年度"</f>
        <v>2021年度</v>
      </c>
    </row>
    <row r="427" spans="1:13" x14ac:dyDescent="0.3">
      <c r="A427" s="2">
        <v>202010</v>
      </c>
      <c r="B427" s="19">
        <f>DATE(表格1[[#This Row],[年]],表格1[[#This Row],[月]],1)</f>
        <v>44105</v>
      </c>
      <c r="C427" s="2" t="str">
        <f>LEFT(表格1[[#This Row],[年月]],4)</f>
        <v>2020</v>
      </c>
      <c r="D427" s="2" t="str">
        <f>RIGHT(表格1[[#This Row],[年月]],2)</f>
        <v>10</v>
      </c>
      <c r="E427" s="5">
        <v>10002000</v>
      </c>
      <c r="F427" s="2" t="str">
        <f>VLOOKUP(TEXT(表格1[[#This Row],[地區]],"00000000"),縣市代碼,2,0)</f>
        <v>宜蘭縣</v>
      </c>
      <c r="G427" s="2" t="s">
        <v>9</v>
      </c>
      <c r="H427" s="13">
        <v>119199</v>
      </c>
      <c r="I427" s="14">
        <v>349333351</v>
      </c>
      <c r="J427" s="14">
        <f>表格1[[#This Row],[信用卡交易筆數]]/1000</f>
        <v>119.199</v>
      </c>
      <c r="K427" s="14">
        <f>表格1[[#This Row],[信用卡交易金額'[新臺幣']]]/1000</f>
        <v>349333.35100000002</v>
      </c>
      <c r="L427" s="14">
        <f>表格1[[#This Row],[信用卡交易金額'[新臺幣']]]/1000000</f>
        <v>349.33335099999999</v>
      </c>
      <c r="M427" s="14" t="str" cm="1">
        <f t="array" ref="M427">_xlfn.TEXTJOIN("", TRUE, _xlfn.XLOOKUP(TRUE, VALUE(表格1[[#This Row],[年月]]) &lt;= VALUE($R$8:$R$12), $Q$8:$Q$12)) &amp; "年度"</f>
        <v>2021年度</v>
      </c>
    </row>
    <row r="428" spans="1:13" x14ac:dyDescent="0.3">
      <c r="A428" s="2">
        <v>202010</v>
      </c>
      <c r="B428" s="19">
        <f>DATE(表格1[[#This Row],[年]],表格1[[#This Row],[月]],1)</f>
        <v>44105</v>
      </c>
      <c r="C428" s="2" t="str">
        <f>LEFT(表格1[[#This Row],[年月]],4)</f>
        <v>2020</v>
      </c>
      <c r="D428" s="2" t="str">
        <f>RIGHT(表格1[[#This Row],[年月]],2)</f>
        <v>10</v>
      </c>
      <c r="E428" s="5">
        <v>10002000</v>
      </c>
      <c r="F428" s="2" t="str">
        <f>VLOOKUP(TEXT(表格1[[#This Row],[地區]],"00000000"),縣市代碼,2,0)</f>
        <v>宜蘭縣</v>
      </c>
      <c r="G428" s="2" t="s">
        <v>10</v>
      </c>
      <c r="H428" s="13">
        <v>533153</v>
      </c>
      <c r="I428" s="14">
        <v>1072441501</v>
      </c>
      <c r="J428" s="14">
        <f>表格1[[#This Row],[信用卡交易筆數]]/1000</f>
        <v>533.15300000000002</v>
      </c>
      <c r="K428" s="14">
        <f>表格1[[#This Row],[信用卡交易金額'[新臺幣']]]/1000</f>
        <v>1072441.5009999999</v>
      </c>
      <c r="L428" s="14">
        <f>表格1[[#This Row],[信用卡交易金額'[新臺幣']]]/1000000</f>
        <v>1072.441501</v>
      </c>
      <c r="M428" s="14" t="str" cm="1">
        <f t="array" ref="M428">_xlfn.TEXTJOIN("", TRUE, _xlfn.XLOOKUP(TRUE, VALUE(表格1[[#This Row],[年月]]) &lt;= VALUE($R$8:$R$12), $Q$8:$Q$12)) &amp; "年度"</f>
        <v>2021年度</v>
      </c>
    </row>
    <row r="429" spans="1:13" x14ac:dyDescent="0.3">
      <c r="A429" s="2">
        <v>202010</v>
      </c>
      <c r="B429" s="19">
        <f>DATE(表格1[[#This Row],[年]],表格1[[#This Row],[月]],1)</f>
        <v>44105</v>
      </c>
      <c r="C429" s="2" t="str">
        <f>LEFT(表格1[[#This Row],[年月]],4)</f>
        <v>2020</v>
      </c>
      <c r="D429" s="2" t="str">
        <f>RIGHT(表格1[[#This Row],[年月]],2)</f>
        <v>10</v>
      </c>
      <c r="E429" s="5">
        <v>10015000</v>
      </c>
      <c r="F429" s="2" t="str">
        <f>VLOOKUP(TEXT(表格1[[#This Row],[地區]],"00000000"),縣市代碼,2,0)</f>
        <v>花蓮縣</v>
      </c>
      <c r="G429" s="2" t="s">
        <v>4</v>
      </c>
      <c r="H429" s="13">
        <v>284808</v>
      </c>
      <c r="I429" s="14">
        <v>225204468</v>
      </c>
      <c r="J429" s="14">
        <f>表格1[[#This Row],[信用卡交易筆數]]/1000</f>
        <v>284.80799999999999</v>
      </c>
      <c r="K429" s="14">
        <f>表格1[[#This Row],[信用卡交易金額'[新臺幣']]]/1000</f>
        <v>225204.46799999999</v>
      </c>
      <c r="L429" s="14">
        <f>表格1[[#This Row],[信用卡交易金額'[新臺幣']]]/1000000</f>
        <v>225.20446799999999</v>
      </c>
      <c r="M429" s="14" t="str" cm="1">
        <f t="array" ref="M429">_xlfn.TEXTJOIN("", TRUE, _xlfn.XLOOKUP(TRUE, VALUE(表格1[[#This Row],[年月]]) &lt;= VALUE($R$8:$R$12), $Q$8:$Q$12)) &amp; "年度"</f>
        <v>2021年度</v>
      </c>
    </row>
    <row r="430" spans="1:13" x14ac:dyDescent="0.3">
      <c r="A430" s="2">
        <v>202010</v>
      </c>
      <c r="B430" s="19">
        <f>DATE(表格1[[#This Row],[年]],表格1[[#This Row],[月]],1)</f>
        <v>44105</v>
      </c>
      <c r="C430" s="2" t="str">
        <f>LEFT(表格1[[#This Row],[年月]],4)</f>
        <v>2020</v>
      </c>
      <c r="D430" s="2" t="str">
        <f>RIGHT(表格1[[#This Row],[年月]],2)</f>
        <v>10</v>
      </c>
      <c r="E430" s="5">
        <v>10015000</v>
      </c>
      <c r="F430" s="2" t="str">
        <f>VLOOKUP(TEXT(表格1[[#This Row],[地區]],"00000000"),縣市代碼,2,0)</f>
        <v>花蓮縣</v>
      </c>
      <c r="G430" s="2" t="s">
        <v>5</v>
      </c>
      <c r="H430" s="13">
        <v>24584</v>
      </c>
      <c r="I430" s="14">
        <v>59561740</v>
      </c>
      <c r="J430" s="14">
        <f>表格1[[#This Row],[信用卡交易筆數]]/1000</f>
        <v>24.584</v>
      </c>
      <c r="K430" s="14">
        <f>表格1[[#This Row],[信用卡交易金額'[新臺幣']]]/1000</f>
        <v>59561.74</v>
      </c>
      <c r="L430" s="14">
        <f>表格1[[#This Row],[信用卡交易金額'[新臺幣']]]/1000000</f>
        <v>59.56174</v>
      </c>
      <c r="M430" s="14" t="str" cm="1">
        <f t="array" ref="M430">_xlfn.TEXTJOIN("", TRUE, _xlfn.XLOOKUP(TRUE, VALUE(表格1[[#This Row],[年月]]) &lt;= VALUE($R$8:$R$12), $Q$8:$Q$12)) &amp; "年度"</f>
        <v>2021年度</v>
      </c>
    </row>
    <row r="431" spans="1:13" x14ac:dyDescent="0.3">
      <c r="A431" s="2">
        <v>202010</v>
      </c>
      <c r="B431" s="19">
        <f>DATE(表格1[[#This Row],[年]],表格1[[#This Row],[月]],1)</f>
        <v>44105</v>
      </c>
      <c r="C431" s="2" t="str">
        <f>LEFT(表格1[[#This Row],[年月]],4)</f>
        <v>2020</v>
      </c>
      <c r="D431" s="2" t="str">
        <f>RIGHT(表格1[[#This Row],[年月]],2)</f>
        <v>10</v>
      </c>
      <c r="E431" s="5">
        <v>10015000</v>
      </c>
      <c r="F431" s="2" t="str">
        <f>VLOOKUP(TEXT(表格1[[#This Row],[地區]],"00000000"),縣市代碼,2,0)</f>
        <v>花蓮縣</v>
      </c>
      <c r="G431" s="2" t="s">
        <v>6</v>
      </c>
      <c r="H431" s="13">
        <v>35289</v>
      </c>
      <c r="I431" s="14">
        <v>126610222</v>
      </c>
      <c r="J431" s="14">
        <f>表格1[[#This Row],[信用卡交易筆數]]/1000</f>
        <v>35.289000000000001</v>
      </c>
      <c r="K431" s="14">
        <f>表格1[[#This Row],[信用卡交易金額'[新臺幣']]]/1000</f>
        <v>126610.22199999999</v>
      </c>
      <c r="L431" s="14">
        <f>表格1[[#This Row],[信用卡交易金額'[新臺幣']]]/1000000</f>
        <v>126.61022199999999</v>
      </c>
      <c r="M431" s="14" t="str" cm="1">
        <f t="array" ref="M431">_xlfn.TEXTJOIN("", TRUE, _xlfn.XLOOKUP(TRUE, VALUE(表格1[[#This Row],[年月]]) &lt;= VALUE($R$8:$R$12), $Q$8:$Q$12)) &amp; "年度"</f>
        <v>2021年度</v>
      </c>
    </row>
    <row r="432" spans="1:13" x14ac:dyDescent="0.3">
      <c r="A432" s="2">
        <v>202010</v>
      </c>
      <c r="B432" s="19">
        <f>DATE(表格1[[#This Row],[年]],表格1[[#This Row],[月]],1)</f>
        <v>44105</v>
      </c>
      <c r="C432" s="2" t="str">
        <f>LEFT(表格1[[#This Row],[年月]],4)</f>
        <v>2020</v>
      </c>
      <c r="D432" s="2" t="str">
        <f>RIGHT(表格1[[#This Row],[年月]],2)</f>
        <v>10</v>
      </c>
      <c r="E432" s="5">
        <v>10015000</v>
      </c>
      <c r="F432" s="2" t="str">
        <f>VLOOKUP(TEXT(表格1[[#This Row],[地區]],"00000000"),縣市代碼,2,0)</f>
        <v>花蓮縣</v>
      </c>
      <c r="G432" s="2" t="s">
        <v>7</v>
      </c>
      <c r="H432" s="13">
        <v>215868</v>
      </c>
      <c r="I432" s="14">
        <v>152671259</v>
      </c>
      <c r="J432" s="14">
        <f>表格1[[#This Row],[信用卡交易筆數]]/1000</f>
        <v>215.86799999999999</v>
      </c>
      <c r="K432" s="14">
        <f>表格1[[#This Row],[信用卡交易金額'[新臺幣']]]/1000</f>
        <v>152671.25899999999</v>
      </c>
      <c r="L432" s="14">
        <f>表格1[[#This Row],[信用卡交易金額'[新臺幣']]]/1000000</f>
        <v>152.67125899999999</v>
      </c>
      <c r="M432" s="14" t="str" cm="1">
        <f t="array" ref="M432">_xlfn.TEXTJOIN("", TRUE, _xlfn.XLOOKUP(TRUE, VALUE(表格1[[#This Row],[年月]]) &lt;= VALUE($R$8:$R$12), $Q$8:$Q$12)) &amp; "年度"</f>
        <v>2021年度</v>
      </c>
    </row>
    <row r="433" spans="1:13" x14ac:dyDescent="0.3">
      <c r="A433" s="2">
        <v>202010</v>
      </c>
      <c r="B433" s="19">
        <f>DATE(表格1[[#This Row],[年]],表格1[[#This Row],[月]],1)</f>
        <v>44105</v>
      </c>
      <c r="C433" s="2" t="str">
        <f>LEFT(表格1[[#This Row],[年月]],4)</f>
        <v>2020</v>
      </c>
      <c r="D433" s="2" t="str">
        <f>RIGHT(表格1[[#This Row],[年月]],2)</f>
        <v>10</v>
      </c>
      <c r="E433" s="5">
        <v>10015000</v>
      </c>
      <c r="F433" s="2" t="str">
        <f>VLOOKUP(TEXT(表格1[[#This Row],[地區]],"00000000"),縣市代碼,2,0)</f>
        <v>花蓮縣</v>
      </c>
      <c r="G433" s="2" t="s">
        <v>8</v>
      </c>
      <c r="H433" s="13">
        <v>123729</v>
      </c>
      <c r="I433" s="14">
        <v>159748736</v>
      </c>
      <c r="J433" s="14">
        <f>表格1[[#This Row],[信用卡交易筆數]]/1000</f>
        <v>123.729</v>
      </c>
      <c r="K433" s="14">
        <f>表格1[[#This Row],[信用卡交易金額'[新臺幣']]]/1000</f>
        <v>159748.736</v>
      </c>
      <c r="L433" s="14">
        <f>表格1[[#This Row],[信用卡交易金額'[新臺幣']]]/1000000</f>
        <v>159.74873600000001</v>
      </c>
      <c r="M433" s="14" t="str" cm="1">
        <f t="array" ref="M433">_xlfn.TEXTJOIN("", TRUE, _xlfn.XLOOKUP(TRUE, VALUE(表格1[[#This Row],[年月]]) &lt;= VALUE($R$8:$R$12), $Q$8:$Q$12)) &amp; "年度"</f>
        <v>2021年度</v>
      </c>
    </row>
    <row r="434" spans="1:13" x14ac:dyDescent="0.3">
      <c r="A434" s="2">
        <v>202010</v>
      </c>
      <c r="B434" s="19">
        <f>DATE(表格1[[#This Row],[年]],表格1[[#This Row],[月]],1)</f>
        <v>44105</v>
      </c>
      <c r="C434" s="2" t="str">
        <f>LEFT(表格1[[#This Row],[年月]],4)</f>
        <v>2020</v>
      </c>
      <c r="D434" s="2" t="str">
        <f>RIGHT(表格1[[#This Row],[年月]],2)</f>
        <v>10</v>
      </c>
      <c r="E434" s="5">
        <v>10015000</v>
      </c>
      <c r="F434" s="2" t="str">
        <f>VLOOKUP(TEXT(表格1[[#This Row],[地區]],"00000000"),縣市代碼,2,0)</f>
        <v>花蓮縣</v>
      </c>
      <c r="G434" s="2" t="s">
        <v>9</v>
      </c>
      <c r="H434" s="13">
        <v>75334</v>
      </c>
      <c r="I434" s="14">
        <v>274741209</v>
      </c>
      <c r="J434" s="14">
        <f>表格1[[#This Row],[信用卡交易筆數]]/1000</f>
        <v>75.334000000000003</v>
      </c>
      <c r="K434" s="14">
        <f>表格1[[#This Row],[信用卡交易金額'[新臺幣']]]/1000</f>
        <v>274741.20899999997</v>
      </c>
      <c r="L434" s="14">
        <f>表格1[[#This Row],[信用卡交易金額'[新臺幣']]]/1000000</f>
        <v>274.74120900000003</v>
      </c>
      <c r="M434" s="14" t="str" cm="1">
        <f t="array" ref="M434">_xlfn.TEXTJOIN("", TRUE, _xlfn.XLOOKUP(TRUE, VALUE(表格1[[#This Row],[年月]]) &lt;= VALUE($R$8:$R$12), $Q$8:$Q$12)) &amp; "年度"</f>
        <v>2021年度</v>
      </c>
    </row>
    <row r="435" spans="1:13" x14ac:dyDescent="0.3">
      <c r="A435" s="2">
        <v>202010</v>
      </c>
      <c r="B435" s="19">
        <f>DATE(表格1[[#This Row],[年]],表格1[[#This Row],[月]],1)</f>
        <v>44105</v>
      </c>
      <c r="C435" s="2" t="str">
        <f>LEFT(表格1[[#This Row],[年月]],4)</f>
        <v>2020</v>
      </c>
      <c r="D435" s="2" t="str">
        <f>RIGHT(表格1[[#This Row],[年月]],2)</f>
        <v>10</v>
      </c>
      <c r="E435" s="5">
        <v>10015000</v>
      </c>
      <c r="F435" s="2" t="str">
        <f>VLOOKUP(TEXT(表格1[[#This Row],[地區]],"00000000"),縣市代碼,2,0)</f>
        <v>花蓮縣</v>
      </c>
      <c r="G435" s="2" t="s">
        <v>10</v>
      </c>
      <c r="H435" s="13">
        <v>372124</v>
      </c>
      <c r="I435" s="14">
        <v>742705285</v>
      </c>
      <c r="J435" s="14">
        <f>表格1[[#This Row],[信用卡交易筆數]]/1000</f>
        <v>372.12400000000002</v>
      </c>
      <c r="K435" s="14">
        <f>表格1[[#This Row],[信用卡交易金額'[新臺幣']]]/1000</f>
        <v>742705.28500000003</v>
      </c>
      <c r="L435" s="14">
        <f>表格1[[#This Row],[信用卡交易金額'[新臺幣']]]/1000000</f>
        <v>742.705285</v>
      </c>
      <c r="M435" s="14" t="str" cm="1">
        <f t="array" ref="M435">_xlfn.TEXTJOIN("", TRUE, _xlfn.XLOOKUP(TRUE, VALUE(表格1[[#This Row],[年月]]) &lt;= VALUE($R$8:$R$12), $Q$8:$Q$12)) &amp; "年度"</f>
        <v>2021年度</v>
      </c>
    </row>
    <row r="436" spans="1:13" x14ac:dyDescent="0.3">
      <c r="A436" s="2">
        <v>202010</v>
      </c>
      <c r="B436" s="19">
        <f>DATE(表格1[[#This Row],[年]],表格1[[#This Row],[月]],1)</f>
        <v>44105</v>
      </c>
      <c r="C436" s="2" t="str">
        <f>LEFT(表格1[[#This Row],[年月]],4)</f>
        <v>2020</v>
      </c>
      <c r="D436" s="2" t="str">
        <f>RIGHT(表格1[[#This Row],[年月]],2)</f>
        <v>10</v>
      </c>
      <c r="E436" s="5">
        <v>10014000</v>
      </c>
      <c r="F436" s="2" t="str">
        <f>VLOOKUP(TEXT(表格1[[#This Row],[地區]],"00000000"),縣市代碼,2,0)</f>
        <v>臺東縣</v>
      </c>
      <c r="G436" s="2" t="s">
        <v>4</v>
      </c>
      <c r="H436" s="13">
        <v>152635</v>
      </c>
      <c r="I436" s="14">
        <v>126396220</v>
      </c>
      <c r="J436" s="14">
        <f>表格1[[#This Row],[信用卡交易筆數]]/1000</f>
        <v>152.63499999999999</v>
      </c>
      <c r="K436" s="14">
        <f>表格1[[#This Row],[信用卡交易金額'[新臺幣']]]/1000</f>
        <v>126396.22</v>
      </c>
      <c r="L436" s="14">
        <f>表格1[[#This Row],[信用卡交易金額'[新臺幣']]]/1000000</f>
        <v>126.39622</v>
      </c>
      <c r="M436" s="14" t="str" cm="1">
        <f t="array" ref="M436">_xlfn.TEXTJOIN("", TRUE, _xlfn.XLOOKUP(TRUE, VALUE(表格1[[#This Row],[年月]]) &lt;= VALUE($R$8:$R$12), $Q$8:$Q$12)) &amp; "年度"</f>
        <v>2021年度</v>
      </c>
    </row>
    <row r="437" spans="1:13" x14ac:dyDescent="0.3">
      <c r="A437" s="2">
        <v>202010</v>
      </c>
      <c r="B437" s="19">
        <f>DATE(表格1[[#This Row],[年]],表格1[[#This Row],[月]],1)</f>
        <v>44105</v>
      </c>
      <c r="C437" s="2" t="str">
        <f>LEFT(表格1[[#This Row],[年月]],4)</f>
        <v>2020</v>
      </c>
      <c r="D437" s="2" t="str">
        <f>RIGHT(表格1[[#This Row],[年月]],2)</f>
        <v>10</v>
      </c>
      <c r="E437" s="5">
        <v>10014000</v>
      </c>
      <c r="F437" s="2" t="str">
        <f>VLOOKUP(TEXT(表格1[[#This Row],[地區]],"00000000"),縣市代碼,2,0)</f>
        <v>臺東縣</v>
      </c>
      <c r="G437" s="2" t="s">
        <v>5</v>
      </c>
      <c r="H437" s="13">
        <v>14111</v>
      </c>
      <c r="I437" s="14">
        <v>32708447</v>
      </c>
      <c r="J437" s="14">
        <f>表格1[[#This Row],[信用卡交易筆數]]/1000</f>
        <v>14.111000000000001</v>
      </c>
      <c r="K437" s="14">
        <f>表格1[[#This Row],[信用卡交易金額'[新臺幣']]]/1000</f>
        <v>32708.447</v>
      </c>
      <c r="L437" s="14">
        <f>表格1[[#This Row],[信用卡交易金額'[新臺幣']]]/1000000</f>
        <v>32.708447</v>
      </c>
      <c r="M437" s="14" t="str" cm="1">
        <f t="array" ref="M437">_xlfn.TEXTJOIN("", TRUE, _xlfn.XLOOKUP(TRUE, VALUE(表格1[[#This Row],[年月]]) &lt;= VALUE($R$8:$R$12), $Q$8:$Q$12)) &amp; "年度"</f>
        <v>2021年度</v>
      </c>
    </row>
    <row r="438" spans="1:13" x14ac:dyDescent="0.3">
      <c r="A438" s="2">
        <v>202010</v>
      </c>
      <c r="B438" s="19">
        <f>DATE(表格1[[#This Row],[年]],表格1[[#This Row],[月]],1)</f>
        <v>44105</v>
      </c>
      <c r="C438" s="2" t="str">
        <f>LEFT(表格1[[#This Row],[年月]],4)</f>
        <v>2020</v>
      </c>
      <c r="D438" s="2" t="str">
        <f>RIGHT(表格1[[#This Row],[年月]],2)</f>
        <v>10</v>
      </c>
      <c r="E438" s="5">
        <v>10014000</v>
      </c>
      <c r="F438" s="2" t="str">
        <f>VLOOKUP(TEXT(表格1[[#This Row],[地區]],"00000000"),縣市代碼,2,0)</f>
        <v>臺東縣</v>
      </c>
      <c r="G438" s="2" t="s">
        <v>6</v>
      </c>
      <c r="H438" s="13">
        <v>17644</v>
      </c>
      <c r="I438" s="14">
        <v>62326815</v>
      </c>
      <c r="J438" s="14">
        <f>表格1[[#This Row],[信用卡交易筆數]]/1000</f>
        <v>17.643999999999998</v>
      </c>
      <c r="K438" s="14">
        <f>表格1[[#This Row],[信用卡交易金額'[新臺幣']]]/1000</f>
        <v>62326.815000000002</v>
      </c>
      <c r="L438" s="14">
        <f>表格1[[#This Row],[信用卡交易金額'[新臺幣']]]/1000000</f>
        <v>62.326815000000003</v>
      </c>
      <c r="M438" s="14" t="str" cm="1">
        <f t="array" ref="M438">_xlfn.TEXTJOIN("", TRUE, _xlfn.XLOOKUP(TRUE, VALUE(表格1[[#This Row],[年月]]) &lt;= VALUE($R$8:$R$12), $Q$8:$Q$12)) &amp; "年度"</f>
        <v>2021年度</v>
      </c>
    </row>
    <row r="439" spans="1:13" x14ac:dyDescent="0.3">
      <c r="A439" s="2">
        <v>202010</v>
      </c>
      <c r="B439" s="19">
        <f>DATE(表格1[[#This Row],[年]],表格1[[#This Row],[月]],1)</f>
        <v>44105</v>
      </c>
      <c r="C439" s="2" t="str">
        <f>LEFT(表格1[[#This Row],[年月]],4)</f>
        <v>2020</v>
      </c>
      <c r="D439" s="2" t="str">
        <f>RIGHT(表格1[[#This Row],[年月]],2)</f>
        <v>10</v>
      </c>
      <c r="E439" s="5">
        <v>10014000</v>
      </c>
      <c r="F439" s="2" t="str">
        <f>VLOOKUP(TEXT(表格1[[#This Row],[地區]],"00000000"),縣市代碼,2,0)</f>
        <v>臺東縣</v>
      </c>
      <c r="G439" s="2" t="s">
        <v>7</v>
      </c>
      <c r="H439" s="13">
        <v>117814</v>
      </c>
      <c r="I439" s="14">
        <v>87014072</v>
      </c>
      <c r="J439" s="14">
        <f>表格1[[#This Row],[信用卡交易筆數]]/1000</f>
        <v>117.81399999999999</v>
      </c>
      <c r="K439" s="14">
        <f>表格1[[#This Row],[信用卡交易金額'[新臺幣']]]/1000</f>
        <v>87014.072</v>
      </c>
      <c r="L439" s="14">
        <f>表格1[[#This Row],[信用卡交易金額'[新臺幣']]]/1000000</f>
        <v>87.014071999999999</v>
      </c>
      <c r="M439" s="14" t="str" cm="1">
        <f t="array" ref="M439">_xlfn.TEXTJOIN("", TRUE, _xlfn.XLOOKUP(TRUE, VALUE(表格1[[#This Row],[年月]]) &lt;= VALUE($R$8:$R$12), $Q$8:$Q$12)) &amp; "年度"</f>
        <v>2021年度</v>
      </c>
    </row>
    <row r="440" spans="1:13" x14ac:dyDescent="0.3">
      <c r="A440" s="2">
        <v>202010</v>
      </c>
      <c r="B440" s="19">
        <f>DATE(表格1[[#This Row],[年]],表格1[[#This Row],[月]],1)</f>
        <v>44105</v>
      </c>
      <c r="C440" s="2" t="str">
        <f>LEFT(表格1[[#This Row],[年月]],4)</f>
        <v>2020</v>
      </c>
      <c r="D440" s="2" t="str">
        <f>RIGHT(表格1[[#This Row],[年月]],2)</f>
        <v>10</v>
      </c>
      <c r="E440" s="5">
        <v>10014000</v>
      </c>
      <c r="F440" s="2" t="str">
        <f>VLOOKUP(TEXT(表格1[[#This Row],[地區]],"00000000"),縣市代碼,2,0)</f>
        <v>臺東縣</v>
      </c>
      <c r="G440" s="2" t="s">
        <v>8</v>
      </c>
      <c r="H440" s="13">
        <v>60890</v>
      </c>
      <c r="I440" s="14">
        <v>77446464</v>
      </c>
      <c r="J440" s="14">
        <f>表格1[[#This Row],[信用卡交易筆數]]/1000</f>
        <v>60.89</v>
      </c>
      <c r="K440" s="14">
        <f>表格1[[#This Row],[信用卡交易金額'[新臺幣']]]/1000</f>
        <v>77446.464000000007</v>
      </c>
      <c r="L440" s="14">
        <f>表格1[[#This Row],[信用卡交易金額'[新臺幣']]]/1000000</f>
        <v>77.446464000000006</v>
      </c>
      <c r="M440" s="14" t="str" cm="1">
        <f t="array" ref="M440">_xlfn.TEXTJOIN("", TRUE, _xlfn.XLOOKUP(TRUE, VALUE(表格1[[#This Row],[年月]]) &lt;= VALUE($R$8:$R$12), $Q$8:$Q$12)) &amp; "年度"</f>
        <v>2021年度</v>
      </c>
    </row>
    <row r="441" spans="1:13" x14ac:dyDescent="0.3">
      <c r="A441" s="2">
        <v>202010</v>
      </c>
      <c r="B441" s="19">
        <f>DATE(表格1[[#This Row],[年]],表格1[[#This Row],[月]],1)</f>
        <v>44105</v>
      </c>
      <c r="C441" s="2" t="str">
        <f>LEFT(表格1[[#This Row],[年月]],4)</f>
        <v>2020</v>
      </c>
      <c r="D441" s="2" t="str">
        <f>RIGHT(表格1[[#This Row],[年月]],2)</f>
        <v>10</v>
      </c>
      <c r="E441" s="5">
        <v>10014000</v>
      </c>
      <c r="F441" s="2" t="str">
        <f>VLOOKUP(TEXT(表格1[[#This Row],[地區]],"00000000"),縣市代碼,2,0)</f>
        <v>臺東縣</v>
      </c>
      <c r="G441" s="2" t="s">
        <v>9</v>
      </c>
      <c r="H441" s="13">
        <v>31128</v>
      </c>
      <c r="I441" s="14">
        <v>81548419</v>
      </c>
      <c r="J441" s="14">
        <f>表格1[[#This Row],[信用卡交易筆數]]/1000</f>
        <v>31.128</v>
      </c>
      <c r="K441" s="14">
        <f>表格1[[#This Row],[信用卡交易金額'[新臺幣']]]/1000</f>
        <v>81548.418999999994</v>
      </c>
      <c r="L441" s="14">
        <f>表格1[[#This Row],[信用卡交易金額'[新臺幣']]]/1000000</f>
        <v>81.548418999999996</v>
      </c>
      <c r="M441" s="14" t="str" cm="1">
        <f t="array" ref="M441">_xlfn.TEXTJOIN("", TRUE, _xlfn.XLOOKUP(TRUE, VALUE(表格1[[#This Row],[年月]]) &lt;= VALUE($R$8:$R$12), $Q$8:$Q$12)) &amp; "年度"</f>
        <v>2021年度</v>
      </c>
    </row>
    <row r="442" spans="1:13" x14ac:dyDescent="0.3">
      <c r="A442" s="2">
        <v>202010</v>
      </c>
      <c r="B442" s="19">
        <f>DATE(表格1[[#This Row],[年]],表格1[[#This Row],[月]],1)</f>
        <v>44105</v>
      </c>
      <c r="C442" s="2" t="str">
        <f>LEFT(表格1[[#This Row],[年月]],4)</f>
        <v>2020</v>
      </c>
      <c r="D442" s="2" t="str">
        <f>RIGHT(表格1[[#This Row],[年月]],2)</f>
        <v>10</v>
      </c>
      <c r="E442" s="5">
        <v>10014000</v>
      </c>
      <c r="F442" s="2" t="str">
        <f>VLOOKUP(TEXT(表格1[[#This Row],[地區]],"00000000"),縣市代碼,2,0)</f>
        <v>臺東縣</v>
      </c>
      <c r="G442" s="2" t="s">
        <v>10</v>
      </c>
      <c r="H442" s="13">
        <v>156789</v>
      </c>
      <c r="I442" s="14">
        <v>358566378</v>
      </c>
      <c r="J442" s="14">
        <f>表格1[[#This Row],[信用卡交易筆數]]/1000</f>
        <v>156.78899999999999</v>
      </c>
      <c r="K442" s="14">
        <f>表格1[[#This Row],[信用卡交易金額'[新臺幣']]]/1000</f>
        <v>358566.37800000003</v>
      </c>
      <c r="L442" s="14">
        <f>表格1[[#This Row],[信用卡交易金額'[新臺幣']]]/1000000</f>
        <v>358.56637799999999</v>
      </c>
      <c r="M442" s="14" t="str" cm="1">
        <f t="array" ref="M442">_xlfn.TEXTJOIN("", TRUE, _xlfn.XLOOKUP(TRUE, VALUE(表格1[[#This Row],[年月]]) &lt;= VALUE($R$8:$R$12), $Q$8:$Q$12)) &amp; "年度"</f>
        <v>2021年度</v>
      </c>
    </row>
    <row r="443" spans="1:13" x14ac:dyDescent="0.3">
      <c r="A443" s="2">
        <v>202010</v>
      </c>
      <c r="B443" s="19">
        <f>DATE(表格1[[#This Row],[年]],表格1[[#This Row],[月]],1)</f>
        <v>44105</v>
      </c>
      <c r="C443" s="2" t="str">
        <f>LEFT(表格1[[#This Row],[年月]],4)</f>
        <v>2020</v>
      </c>
      <c r="D443" s="2" t="str">
        <f>RIGHT(表格1[[#This Row],[年月]],2)</f>
        <v>10</v>
      </c>
      <c r="E443" s="5">
        <v>10016000</v>
      </c>
      <c r="F443" s="2" t="str">
        <f>VLOOKUP(TEXT(表格1[[#This Row],[地區]],"00000000"),縣市代碼,2,0)</f>
        <v>澎湖縣</v>
      </c>
      <c r="G443" s="2" t="s">
        <v>4</v>
      </c>
      <c r="H443" s="13">
        <v>62838</v>
      </c>
      <c r="I443" s="14">
        <v>45905361</v>
      </c>
      <c r="J443" s="14">
        <f>表格1[[#This Row],[信用卡交易筆數]]/1000</f>
        <v>62.838000000000001</v>
      </c>
      <c r="K443" s="14">
        <f>表格1[[#This Row],[信用卡交易金額'[新臺幣']]]/1000</f>
        <v>45905.360999999997</v>
      </c>
      <c r="L443" s="14">
        <f>表格1[[#This Row],[信用卡交易金額'[新臺幣']]]/1000000</f>
        <v>45.905360999999999</v>
      </c>
      <c r="M443" s="14" t="str" cm="1">
        <f t="array" ref="M443">_xlfn.TEXTJOIN("", TRUE, _xlfn.XLOOKUP(TRUE, VALUE(表格1[[#This Row],[年月]]) &lt;= VALUE($R$8:$R$12), $Q$8:$Q$12)) &amp; "年度"</f>
        <v>2021年度</v>
      </c>
    </row>
    <row r="444" spans="1:13" x14ac:dyDescent="0.3">
      <c r="A444" s="2">
        <v>202010</v>
      </c>
      <c r="B444" s="19">
        <f>DATE(表格1[[#This Row],[年]],表格1[[#This Row],[月]],1)</f>
        <v>44105</v>
      </c>
      <c r="C444" s="2" t="str">
        <f>LEFT(表格1[[#This Row],[年月]],4)</f>
        <v>2020</v>
      </c>
      <c r="D444" s="2" t="str">
        <f>RIGHT(表格1[[#This Row],[年月]],2)</f>
        <v>10</v>
      </c>
      <c r="E444" s="5">
        <v>10016000</v>
      </c>
      <c r="F444" s="2" t="str">
        <f>VLOOKUP(TEXT(表格1[[#This Row],[地區]],"00000000"),縣市代碼,2,0)</f>
        <v>澎湖縣</v>
      </c>
      <c r="G444" s="2" t="s">
        <v>5</v>
      </c>
      <c r="H444" s="13">
        <v>7540</v>
      </c>
      <c r="I444" s="14">
        <v>18909142</v>
      </c>
      <c r="J444" s="14">
        <f>表格1[[#This Row],[信用卡交易筆數]]/1000</f>
        <v>7.54</v>
      </c>
      <c r="K444" s="14">
        <f>表格1[[#This Row],[信用卡交易金額'[新臺幣']]]/1000</f>
        <v>18909.142</v>
      </c>
      <c r="L444" s="14">
        <f>表格1[[#This Row],[信用卡交易金額'[新臺幣']]]/1000000</f>
        <v>18.909141999999999</v>
      </c>
      <c r="M444" s="14" t="str" cm="1">
        <f t="array" ref="M444">_xlfn.TEXTJOIN("", TRUE, _xlfn.XLOOKUP(TRUE, VALUE(表格1[[#This Row],[年月]]) &lt;= VALUE($R$8:$R$12), $Q$8:$Q$12)) &amp; "年度"</f>
        <v>2021年度</v>
      </c>
    </row>
    <row r="445" spans="1:13" x14ac:dyDescent="0.3">
      <c r="A445" s="2">
        <v>202010</v>
      </c>
      <c r="B445" s="19">
        <f>DATE(表格1[[#This Row],[年]],表格1[[#This Row],[月]],1)</f>
        <v>44105</v>
      </c>
      <c r="C445" s="2" t="str">
        <f>LEFT(表格1[[#This Row],[年月]],4)</f>
        <v>2020</v>
      </c>
      <c r="D445" s="2" t="str">
        <f>RIGHT(表格1[[#This Row],[年月]],2)</f>
        <v>10</v>
      </c>
      <c r="E445" s="5">
        <v>10016000</v>
      </c>
      <c r="F445" s="2" t="str">
        <f>VLOOKUP(TEXT(表格1[[#This Row],[地區]],"00000000"),縣市代碼,2,0)</f>
        <v>澎湖縣</v>
      </c>
      <c r="G445" s="2" t="s">
        <v>6</v>
      </c>
      <c r="H445" s="13">
        <v>8695</v>
      </c>
      <c r="I445" s="14">
        <v>32112898</v>
      </c>
      <c r="J445" s="14">
        <f>表格1[[#This Row],[信用卡交易筆數]]/1000</f>
        <v>8.6950000000000003</v>
      </c>
      <c r="K445" s="14">
        <f>表格1[[#This Row],[信用卡交易金額'[新臺幣']]]/1000</f>
        <v>32112.898000000001</v>
      </c>
      <c r="L445" s="14">
        <f>表格1[[#This Row],[信用卡交易金額'[新臺幣']]]/1000000</f>
        <v>32.112898000000001</v>
      </c>
      <c r="M445" s="14" t="str" cm="1">
        <f t="array" ref="M445">_xlfn.TEXTJOIN("", TRUE, _xlfn.XLOOKUP(TRUE, VALUE(表格1[[#This Row],[年月]]) &lt;= VALUE($R$8:$R$12), $Q$8:$Q$12)) &amp; "年度"</f>
        <v>2021年度</v>
      </c>
    </row>
    <row r="446" spans="1:13" x14ac:dyDescent="0.3">
      <c r="A446" s="2">
        <v>202010</v>
      </c>
      <c r="B446" s="19">
        <f>DATE(表格1[[#This Row],[年]],表格1[[#This Row],[月]],1)</f>
        <v>44105</v>
      </c>
      <c r="C446" s="2" t="str">
        <f>LEFT(表格1[[#This Row],[年月]],4)</f>
        <v>2020</v>
      </c>
      <c r="D446" s="2" t="str">
        <f>RIGHT(表格1[[#This Row],[年月]],2)</f>
        <v>10</v>
      </c>
      <c r="E446" s="5">
        <v>10016000</v>
      </c>
      <c r="F446" s="2" t="str">
        <f>VLOOKUP(TEXT(表格1[[#This Row],[地區]],"00000000"),縣市代碼,2,0)</f>
        <v>澎湖縣</v>
      </c>
      <c r="G446" s="2" t="s">
        <v>7</v>
      </c>
      <c r="H446" s="13">
        <v>50274</v>
      </c>
      <c r="I446" s="14">
        <v>54169604</v>
      </c>
      <c r="J446" s="14">
        <f>表格1[[#This Row],[信用卡交易筆數]]/1000</f>
        <v>50.274000000000001</v>
      </c>
      <c r="K446" s="14">
        <f>表格1[[#This Row],[信用卡交易金額'[新臺幣']]]/1000</f>
        <v>54169.603999999999</v>
      </c>
      <c r="L446" s="14">
        <f>表格1[[#This Row],[信用卡交易金額'[新臺幣']]]/1000000</f>
        <v>54.169604</v>
      </c>
      <c r="M446" s="14" t="str" cm="1">
        <f t="array" ref="M446">_xlfn.TEXTJOIN("", TRUE, _xlfn.XLOOKUP(TRUE, VALUE(表格1[[#This Row],[年月]]) &lt;= VALUE($R$8:$R$12), $Q$8:$Q$12)) &amp; "年度"</f>
        <v>2021年度</v>
      </c>
    </row>
    <row r="447" spans="1:13" x14ac:dyDescent="0.3">
      <c r="A447" s="2">
        <v>202010</v>
      </c>
      <c r="B447" s="19">
        <f>DATE(表格1[[#This Row],[年]],表格1[[#This Row],[月]],1)</f>
        <v>44105</v>
      </c>
      <c r="C447" s="2" t="str">
        <f>LEFT(表格1[[#This Row],[年月]],4)</f>
        <v>2020</v>
      </c>
      <c r="D447" s="2" t="str">
        <f>RIGHT(表格1[[#This Row],[年月]],2)</f>
        <v>10</v>
      </c>
      <c r="E447" s="5">
        <v>10016000</v>
      </c>
      <c r="F447" s="2" t="str">
        <f>VLOOKUP(TEXT(表格1[[#This Row],[地區]],"00000000"),縣市代碼,2,0)</f>
        <v>澎湖縣</v>
      </c>
      <c r="G447" s="2" t="s">
        <v>8</v>
      </c>
      <c r="H447" s="13">
        <v>34022</v>
      </c>
      <c r="I447" s="14">
        <v>43018486</v>
      </c>
      <c r="J447" s="14">
        <f>表格1[[#This Row],[信用卡交易筆數]]/1000</f>
        <v>34.021999999999998</v>
      </c>
      <c r="K447" s="14">
        <f>表格1[[#This Row],[信用卡交易金額'[新臺幣']]]/1000</f>
        <v>43018.485999999997</v>
      </c>
      <c r="L447" s="14">
        <f>表格1[[#This Row],[信用卡交易金額'[新臺幣']]]/1000000</f>
        <v>43.018486000000003</v>
      </c>
      <c r="M447" s="14" t="str" cm="1">
        <f t="array" ref="M447">_xlfn.TEXTJOIN("", TRUE, _xlfn.XLOOKUP(TRUE, VALUE(表格1[[#This Row],[年月]]) &lt;= VALUE($R$8:$R$12), $Q$8:$Q$12)) &amp; "年度"</f>
        <v>2021年度</v>
      </c>
    </row>
    <row r="448" spans="1:13" x14ac:dyDescent="0.3">
      <c r="A448" s="2">
        <v>202010</v>
      </c>
      <c r="B448" s="19">
        <f>DATE(表格1[[#This Row],[年]],表格1[[#This Row],[月]],1)</f>
        <v>44105</v>
      </c>
      <c r="C448" s="2" t="str">
        <f>LEFT(表格1[[#This Row],[年月]],4)</f>
        <v>2020</v>
      </c>
      <c r="D448" s="2" t="str">
        <f>RIGHT(表格1[[#This Row],[年月]],2)</f>
        <v>10</v>
      </c>
      <c r="E448" s="5">
        <v>10016000</v>
      </c>
      <c r="F448" s="2" t="str">
        <f>VLOOKUP(TEXT(表格1[[#This Row],[地區]],"00000000"),縣市代碼,2,0)</f>
        <v>澎湖縣</v>
      </c>
      <c r="G448" s="2" t="s">
        <v>9</v>
      </c>
      <c r="H448" s="13">
        <v>22915</v>
      </c>
      <c r="I448" s="14">
        <v>55356448</v>
      </c>
      <c r="J448" s="14">
        <f>表格1[[#This Row],[信用卡交易筆數]]/1000</f>
        <v>22.914999999999999</v>
      </c>
      <c r="K448" s="14">
        <f>表格1[[#This Row],[信用卡交易金額'[新臺幣']]]/1000</f>
        <v>55356.447999999997</v>
      </c>
      <c r="L448" s="14">
        <f>表格1[[#This Row],[信用卡交易金額'[新臺幣']]]/1000000</f>
        <v>55.356448</v>
      </c>
      <c r="M448" s="14" t="str" cm="1">
        <f t="array" ref="M448">_xlfn.TEXTJOIN("", TRUE, _xlfn.XLOOKUP(TRUE, VALUE(表格1[[#This Row],[年月]]) &lt;= VALUE($R$8:$R$12), $Q$8:$Q$12)) &amp; "年度"</f>
        <v>2021年度</v>
      </c>
    </row>
    <row r="449" spans="1:13" x14ac:dyDescent="0.3">
      <c r="A449" s="2">
        <v>202010</v>
      </c>
      <c r="B449" s="19">
        <f>DATE(表格1[[#This Row],[年]],表格1[[#This Row],[月]],1)</f>
        <v>44105</v>
      </c>
      <c r="C449" s="2" t="str">
        <f>LEFT(表格1[[#This Row],[年月]],4)</f>
        <v>2020</v>
      </c>
      <c r="D449" s="2" t="str">
        <f>RIGHT(表格1[[#This Row],[年月]],2)</f>
        <v>10</v>
      </c>
      <c r="E449" s="5">
        <v>10016000</v>
      </c>
      <c r="F449" s="2" t="str">
        <f>VLOOKUP(TEXT(表格1[[#This Row],[地區]],"00000000"),縣市代碼,2,0)</f>
        <v>澎湖縣</v>
      </c>
      <c r="G449" s="2" t="s">
        <v>10</v>
      </c>
      <c r="H449" s="13">
        <v>66725</v>
      </c>
      <c r="I449" s="14">
        <v>150574726</v>
      </c>
      <c r="J449" s="14">
        <f>表格1[[#This Row],[信用卡交易筆數]]/1000</f>
        <v>66.724999999999994</v>
      </c>
      <c r="K449" s="14">
        <f>表格1[[#This Row],[信用卡交易金額'[新臺幣']]]/1000</f>
        <v>150574.726</v>
      </c>
      <c r="L449" s="14">
        <f>表格1[[#This Row],[信用卡交易金額'[新臺幣']]]/1000000</f>
        <v>150.574726</v>
      </c>
      <c r="M449" s="14" t="str" cm="1">
        <f t="array" ref="M449">_xlfn.TEXTJOIN("", TRUE, _xlfn.XLOOKUP(TRUE, VALUE(表格1[[#This Row],[年月]]) &lt;= VALUE($R$8:$R$12), $Q$8:$Q$12)) &amp; "年度"</f>
        <v>2021年度</v>
      </c>
    </row>
    <row r="450" spans="1:13" x14ac:dyDescent="0.3">
      <c r="A450" s="2">
        <v>202010</v>
      </c>
      <c r="B450" s="19">
        <f>DATE(表格1[[#This Row],[年]],表格1[[#This Row],[月]],1)</f>
        <v>44105</v>
      </c>
      <c r="C450" s="2" t="str">
        <f>LEFT(表格1[[#This Row],[年月]],4)</f>
        <v>2020</v>
      </c>
      <c r="D450" s="2" t="str">
        <f>RIGHT(表格1[[#This Row],[年月]],2)</f>
        <v>10</v>
      </c>
      <c r="E450" s="5" t="s">
        <v>62</v>
      </c>
      <c r="F450" s="2" t="str">
        <f>VLOOKUP(TEXT(表格1[[#This Row],[地區]],"00000000"),縣市代碼,2,0)</f>
        <v>金門縣</v>
      </c>
      <c r="G450" s="2" t="s">
        <v>4</v>
      </c>
      <c r="H450" s="13">
        <v>80038</v>
      </c>
      <c r="I450" s="14">
        <v>63461567</v>
      </c>
      <c r="J450" s="14">
        <f>表格1[[#This Row],[信用卡交易筆數]]/1000</f>
        <v>80.037999999999997</v>
      </c>
      <c r="K450" s="14">
        <f>表格1[[#This Row],[信用卡交易金額'[新臺幣']]]/1000</f>
        <v>63461.567000000003</v>
      </c>
      <c r="L450" s="14">
        <f>表格1[[#This Row],[信用卡交易金額'[新臺幣']]]/1000000</f>
        <v>63.461567000000002</v>
      </c>
      <c r="M450" s="14" t="str" cm="1">
        <f t="array" ref="M450">_xlfn.TEXTJOIN("", TRUE, _xlfn.XLOOKUP(TRUE, VALUE(表格1[[#This Row],[年月]]) &lt;= VALUE($R$8:$R$12), $Q$8:$Q$12)) &amp; "年度"</f>
        <v>2021年度</v>
      </c>
    </row>
    <row r="451" spans="1:13" x14ac:dyDescent="0.3">
      <c r="A451" s="2">
        <v>202010</v>
      </c>
      <c r="B451" s="19">
        <f>DATE(表格1[[#This Row],[年]],表格1[[#This Row],[月]],1)</f>
        <v>44105</v>
      </c>
      <c r="C451" s="2" t="str">
        <f>LEFT(表格1[[#This Row],[年月]],4)</f>
        <v>2020</v>
      </c>
      <c r="D451" s="2" t="str">
        <f>RIGHT(表格1[[#This Row],[年月]],2)</f>
        <v>10</v>
      </c>
      <c r="E451" s="5" t="s">
        <v>62</v>
      </c>
      <c r="F451" s="2" t="str">
        <f>VLOOKUP(TEXT(表格1[[#This Row],[地區]],"00000000"),縣市代碼,2,0)</f>
        <v>金門縣</v>
      </c>
      <c r="G451" s="2" t="s">
        <v>5</v>
      </c>
      <c r="H451" s="13">
        <v>5806</v>
      </c>
      <c r="I451" s="14">
        <v>13105832</v>
      </c>
      <c r="J451" s="14">
        <f>表格1[[#This Row],[信用卡交易筆數]]/1000</f>
        <v>5.806</v>
      </c>
      <c r="K451" s="14">
        <f>表格1[[#This Row],[信用卡交易金額'[新臺幣']]]/1000</f>
        <v>13105.832</v>
      </c>
      <c r="L451" s="14">
        <f>表格1[[#This Row],[信用卡交易金額'[新臺幣']]]/1000000</f>
        <v>13.105831999999999</v>
      </c>
      <c r="M451" s="14" t="str" cm="1">
        <f t="array" ref="M451">_xlfn.TEXTJOIN("", TRUE, _xlfn.XLOOKUP(TRUE, VALUE(表格1[[#This Row],[年月]]) &lt;= VALUE($R$8:$R$12), $Q$8:$Q$12)) &amp; "年度"</f>
        <v>2021年度</v>
      </c>
    </row>
    <row r="452" spans="1:13" x14ac:dyDescent="0.3">
      <c r="A452" s="2">
        <v>202010</v>
      </c>
      <c r="B452" s="19">
        <f>DATE(表格1[[#This Row],[年]],表格1[[#This Row],[月]],1)</f>
        <v>44105</v>
      </c>
      <c r="C452" s="2" t="str">
        <f>LEFT(表格1[[#This Row],[年月]],4)</f>
        <v>2020</v>
      </c>
      <c r="D452" s="2" t="str">
        <f>RIGHT(表格1[[#This Row],[年月]],2)</f>
        <v>10</v>
      </c>
      <c r="E452" s="5" t="s">
        <v>62</v>
      </c>
      <c r="F452" s="2" t="str">
        <f>VLOOKUP(TEXT(表格1[[#This Row],[地區]],"00000000"),縣市代碼,2,0)</f>
        <v>金門縣</v>
      </c>
      <c r="G452" s="2" t="s">
        <v>6</v>
      </c>
      <c r="H452" s="13">
        <v>8217</v>
      </c>
      <c r="I452" s="14">
        <v>35939249</v>
      </c>
      <c r="J452" s="14">
        <f>表格1[[#This Row],[信用卡交易筆數]]/1000</f>
        <v>8.2170000000000005</v>
      </c>
      <c r="K452" s="14">
        <f>表格1[[#This Row],[信用卡交易金額'[新臺幣']]]/1000</f>
        <v>35939.249000000003</v>
      </c>
      <c r="L452" s="14">
        <f>表格1[[#This Row],[信用卡交易金額'[新臺幣']]]/1000000</f>
        <v>35.939248999999997</v>
      </c>
      <c r="M452" s="14" t="str" cm="1">
        <f t="array" ref="M452">_xlfn.TEXTJOIN("", TRUE, _xlfn.XLOOKUP(TRUE, VALUE(表格1[[#This Row],[年月]]) &lt;= VALUE($R$8:$R$12), $Q$8:$Q$12)) &amp; "年度"</f>
        <v>2021年度</v>
      </c>
    </row>
    <row r="453" spans="1:13" x14ac:dyDescent="0.3">
      <c r="A453" s="2">
        <v>202010</v>
      </c>
      <c r="B453" s="19">
        <f>DATE(表格1[[#This Row],[年]],表格1[[#This Row],[月]],1)</f>
        <v>44105</v>
      </c>
      <c r="C453" s="2" t="str">
        <f>LEFT(表格1[[#This Row],[年月]],4)</f>
        <v>2020</v>
      </c>
      <c r="D453" s="2" t="str">
        <f>RIGHT(表格1[[#This Row],[年月]],2)</f>
        <v>10</v>
      </c>
      <c r="E453" s="5" t="s">
        <v>62</v>
      </c>
      <c r="F453" s="2" t="str">
        <f>VLOOKUP(TEXT(表格1[[#This Row],[地區]],"00000000"),縣市代碼,2,0)</f>
        <v>金門縣</v>
      </c>
      <c r="G453" s="2" t="s">
        <v>7</v>
      </c>
      <c r="H453" s="13">
        <v>35332</v>
      </c>
      <c r="I453" s="14">
        <v>45804040</v>
      </c>
      <c r="J453" s="14">
        <f>表格1[[#This Row],[信用卡交易筆數]]/1000</f>
        <v>35.332000000000001</v>
      </c>
      <c r="K453" s="14">
        <f>表格1[[#This Row],[信用卡交易金額'[新臺幣']]]/1000</f>
        <v>45804.04</v>
      </c>
      <c r="L453" s="14">
        <f>表格1[[#This Row],[信用卡交易金額'[新臺幣']]]/1000000</f>
        <v>45.804040000000001</v>
      </c>
      <c r="M453" s="14" t="str" cm="1">
        <f t="array" ref="M453">_xlfn.TEXTJOIN("", TRUE, _xlfn.XLOOKUP(TRUE, VALUE(表格1[[#This Row],[年月]]) &lt;= VALUE($R$8:$R$12), $Q$8:$Q$12)) &amp; "年度"</f>
        <v>2021年度</v>
      </c>
    </row>
    <row r="454" spans="1:13" x14ac:dyDescent="0.3">
      <c r="A454" s="2">
        <v>202010</v>
      </c>
      <c r="B454" s="19">
        <f>DATE(表格1[[#This Row],[年]],表格1[[#This Row],[月]],1)</f>
        <v>44105</v>
      </c>
      <c r="C454" s="2" t="str">
        <f>LEFT(表格1[[#This Row],[年月]],4)</f>
        <v>2020</v>
      </c>
      <c r="D454" s="2" t="str">
        <f>RIGHT(表格1[[#This Row],[年月]],2)</f>
        <v>10</v>
      </c>
      <c r="E454" s="5" t="s">
        <v>62</v>
      </c>
      <c r="F454" s="2" t="str">
        <f>VLOOKUP(TEXT(表格1[[#This Row],[地區]],"00000000"),縣市代碼,2,0)</f>
        <v>金門縣</v>
      </c>
      <c r="G454" s="2" t="s">
        <v>8</v>
      </c>
      <c r="H454" s="13">
        <v>26915</v>
      </c>
      <c r="I454" s="14">
        <v>30544691</v>
      </c>
      <c r="J454" s="14">
        <f>表格1[[#This Row],[信用卡交易筆數]]/1000</f>
        <v>26.914999999999999</v>
      </c>
      <c r="K454" s="14">
        <f>表格1[[#This Row],[信用卡交易金額'[新臺幣']]]/1000</f>
        <v>30544.690999999999</v>
      </c>
      <c r="L454" s="14">
        <f>表格1[[#This Row],[信用卡交易金額'[新臺幣']]]/1000000</f>
        <v>30.544691</v>
      </c>
      <c r="M454" s="14" t="str" cm="1">
        <f t="array" ref="M454">_xlfn.TEXTJOIN("", TRUE, _xlfn.XLOOKUP(TRUE, VALUE(表格1[[#This Row],[年月]]) &lt;= VALUE($R$8:$R$12), $Q$8:$Q$12)) &amp; "年度"</f>
        <v>2021年度</v>
      </c>
    </row>
    <row r="455" spans="1:13" x14ac:dyDescent="0.3">
      <c r="A455" s="2">
        <v>202010</v>
      </c>
      <c r="B455" s="19">
        <f>DATE(表格1[[#This Row],[年]],表格1[[#This Row],[月]],1)</f>
        <v>44105</v>
      </c>
      <c r="C455" s="2" t="str">
        <f>LEFT(表格1[[#This Row],[年月]],4)</f>
        <v>2020</v>
      </c>
      <c r="D455" s="2" t="str">
        <f>RIGHT(表格1[[#This Row],[年月]],2)</f>
        <v>10</v>
      </c>
      <c r="E455" s="5" t="s">
        <v>62</v>
      </c>
      <c r="F455" s="2" t="str">
        <f>VLOOKUP(TEXT(表格1[[#This Row],[地區]],"00000000"),縣市代碼,2,0)</f>
        <v>金門縣</v>
      </c>
      <c r="G455" s="2" t="s">
        <v>9</v>
      </c>
      <c r="H455" s="13">
        <v>19577</v>
      </c>
      <c r="I455" s="14">
        <v>52495035</v>
      </c>
      <c r="J455" s="14">
        <f>表格1[[#This Row],[信用卡交易筆數]]/1000</f>
        <v>19.577000000000002</v>
      </c>
      <c r="K455" s="14">
        <f>表格1[[#This Row],[信用卡交易金額'[新臺幣']]]/1000</f>
        <v>52495.035000000003</v>
      </c>
      <c r="L455" s="14">
        <f>表格1[[#This Row],[信用卡交易金額'[新臺幣']]]/1000000</f>
        <v>52.495035000000001</v>
      </c>
      <c r="M455" s="14" t="str" cm="1">
        <f t="array" ref="M455">_xlfn.TEXTJOIN("", TRUE, _xlfn.XLOOKUP(TRUE, VALUE(表格1[[#This Row],[年月]]) &lt;= VALUE($R$8:$R$12), $Q$8:$Q$12)) &amp; "年度"</f>
        <v>2021年度</v>
      </c>
    </row>
    <row r="456" spans="1:13" x14ac:dyDescent="0.3">
      <c r="A456" s="2">
        <v>202010</v>
      </c>
      <c r="B456" s="19">
        <f>DATE(表格1[[#This Row],[年]],表格1[[#This Row],[月]],1)</f>
        <v>44105</v>
      </c>
      <c r="C456" s="2" t="str">
        <f>LEFT(表格1[[#This Row],[年月]],4)</f>
        <v>2020</v>
      </c>
      <c r="D456" s="2" t="str">
        <f>RIGHT(表格1[[#This Row],[年月]],2)</f>
        <v>10</v>
      </c>
      <c r="E456" s="5" t="s">
        <v>62</v>
      </c>
      <c r="F456" s="2" t="str">
        <f>VLOOKUP(TEXT(表格1[[#This Row],[地區]],"00000000"),縣市代碼,2,0)</f>
        <v>金門縣</v>
      </c>
      <c r="G456" s="2" t="s">
        <v>10</v>
      </c>
      <c r="H456" s="13">
        <v>66934</v>
      </c>
      <c r="I456" s="14">
        <v>133762600</v>
      </c>
      <c r="J456" s="14">
        <f>表格1[[#This Row],[信用卡交易筆數]]/1000</f>
        <v>66.933999999999997</v>
      </c>
      <c r="K456" s="14">
        <f>表格1[[#This Row],[信用卡交易金額'[新臺幣']]]/1000</f>
        <v>133762.6</v>
      </c>
      <c r="L456" s="14">
        <f>表格1[[#This Row],[信用卡交易金額'[新臺幣']]]/1000000</f>
        <v>133.76259999999999</v>
      </c>
      <c r="M456" s="14" t="str" cm="1">
        <f t="array" ref="M456">_xlfn.TEXTJOIN("", TRUE, _xlfn.XLOOKUP(TRUE, VALUE(表格1[[#This Row],[年月]]) &lt;= VALUE($R$8:$R$12), $Q$8:$Q$12)) &amp; "年度"</f>
        <v>2021年度</v>
      </c>
    </row>
    <row r="457" spans="1:13" x14ac:dyDescent="0.3">
      <c r="A457" s="2">
        <v>202010</v>
      </c>
      <c r="B457" s="19">
        <f>DATE(表格1[[#This Row],[年]],表格1[[#This Row],[月]],1)</f>
        <v>44105</v>
      </c>
      <c r="C457" s="2" t="str">
        <f>LEFT(表格1[[#This Row],[年月]],4)</f>
        <v>2020</v>
      </c>
      <c r="D457" s="2" t="str">
        <f>RIGHT(表格1[[#This Row],[年月]],2)</f>
        <v>10</v>
      </c>
      <c r="E457" s="5">
        <v>9007000</v>
      </c>
      <c r="F457" s="2" t="str">
        <f>VLOOKUP(TEXT(表格1[[#This Row],[地區]],"00000000"),縣市代碼,2,0)</f>
        <v>連江縣</v>
      </c>
      <c r="G457" s="2" t="s">
        <v>4</v>
      </c>
      <c r="H457" s="13">
        <v>9055</v>
      </c>
      <c r="I457" s="14">
        <v>5884601</v>
      </c>
      <c r="J457" s="14">
        <f>表格1[[#This Row],[信用卡交易筆數]]/1000</f>
        <v>9.0549999999999997</v>
      </c>
      <c r="K457" s="14">
        <f>表格1[[#This Row],[信用卡交易金額'[新臺幣']]]/1000</f>
        <v>5884.6009999999997</v>
      </c>
      <c r="L457" s="14">
        <f>表格1[[#This Row],[信用卡交易金額'[新臺幣']]]/1000000</f>
        <v>5.884601</v>
      </c>
      <c r="M457" s="14" t="str" cm="1">
        <f t="array" ref="M457">_xlfn.TEXTJOIN("", TRUE, _xlfn.XLOOKUP(TRUE, VALUE(表格1[[#This Row],[年月]]) &lt;= VALUE($R$8:$R$12), $Q$8:$Q$12)) &amp; "年度"</f>
        <v>2021年度</v>
      </c>
    </row>
    <row r="458" spans="1:13" x14ac:dyDescent="0.3">
      <c r="A458" s="2">
        <v>202010</v>
      </c>
      <c r="B458" s="19">
        <f>DATE(表格1[[#This Row],[年]],表格1[[#This Row],[月]],1)</f>
        <v>44105</v>
      </c>
      <c r="C458" s="2" t="str">
        <f>LEFT(表格1[[#This Row],[年月]],4)</f>
        <v>2020</v>
      </c>
      <c r="D458" s="2" t="str">
        <f>RIGHT(表格1[[#This Row],[年月]],2)</f>
        <v>10</v>
      </c>
      <c r="E458" s="5">
        <v>9007000</v>
      </c>
      <c r="F458" s="2" t="str">
        <f>VLOOKUP(TEXT(表格1[[#This Row],[地區]],"00000000"),縣市代碼,2,0)</f>
        <v>連江縣</v>
      </c>
      <c r="G458" s="2" t="s">
        <v>5</v>
      </c>
      <c r="H458" s="13">
        <v>919</v>
      </c>
      <c r="I458" s="14">
        <v>2502003</v>
      </c>
      <c r="J458" s="14">
        <f>表格1[[#This Row],[信用卡交易筆數]]/1000</f>
        <v>0.91900000000000004</v>
      </c>
      <c r="K458" s="14">
        <f>表格1[[#This Row],[信用卡交易金額'[新臺幣']]]/1000</f>
        <v>2502.0030000000002</v>
      </c>
      <c r="L458" s="14">
        <f>表格1[[#This Row],[信用卡交易金額'[新臺幣']]]/1000000</f>
        <v>2.5020030000000002</v>
      </c>
      <c r="M458" s="14" t="str" cm="1">
        <f t="array" ref="M458">_xlfn.TEXTJOIN("", TRUE, _xlfn.XLOOKUP(TRUE, VALUE(表格1[[#This Row],[年月]]) &lt;= VALUE($R$8:$R$12), $Q$8:$Q$12)) &amp; "年度"</f>
        <v>2021年度</v>
      </c>
    </row>
    <row r="459" spans="1:13" x14ac:dyDescent="0.3">
      <c r="A459" s="2">
        <v>202010</v>
      </c>
      <c r="B459" s="19">
        <f>DATE(表格1[[#This Row],[年]],表格1[[#This Row],[月]],1)</f>
        <v>44105</v>
      </c>
      <c r="C459" s="2" t="str">
        <f>LEFT(表格1[[#This Row],[年月]],4)</f>
        <v>2020</v>
      </c>
      <c r="D459" s="2" t="str">
        <f>RIGHT(表格1[[#This Row],[年月]],2)</f>
        <v>10</v>
      </c>
      <c r="E459" s="5">
        <v>9007000</v>
      </c>
      <c r="F459" s="2" t="str">
        <f>VLOOKUP(TEXT(表格1[[#This Row],[地區]],"00000000"),縣市代碼,2,0)</f>
        <v>連江縣</v>
      </c>
      <c r="G459" s="2" t="s">
        <v>6</v>
      </c>
      <c r="H459" s="13">
        <v>1275</v>
      </c>
      <c r="I459" s="14">
        <v>4176506</v>
      </c>
      <c r="J459" s="14">
        <f>表格1[[#This Row],[信用卡交易筆數]]/1000</f>
        <v>1.2749999999999999</v>
      </c>
      <c r="K459" s="14">
        <f>表格1[[#This Row],[信用卡交易金額'[新臺幣']]]/1000</f>
        <v>4176.5060000000003</v>
      </c>
      <c r="L459" s="14">
        <f>表格1[[#This Row],[信用卡交易金額'[新臺幣']]]/1000000</f>
        <v>4.1765059999999998</v>
      </c>
      <c r="M459" s="14" t="str" cm="1">
        <f t="array" ref="M459">_xlfn.TEXTJOIN("", TRUE, _xlfn.XLOOKUP(TRUE, VALUE(表格1[[#This Row],[年月]]) &lt;= VALUE($R$8:$R$12), $Q$8:$Q$12)) &amp; "年度"</f>
        <v>2021年度</v>
      </c>
    </row>
    <row r="460" spans="1:13" x14ac:dyDescent="0.3">
      <c r="A460" s="2">
        <v>202010</v>
      </c>
      <c r="B460" s="19">
        <f>DATE(表格1[[#This Row],[年]],表格1[[#This Row],[月]],1)</f>
        <v>44105</v>
      </c>
      <c r="C460" s="2" t="str">
        <f>LEFT(表格1[[#This Row],[年月]],4)</f>
        <v>2020</v>
      </c>
      <c r="D460" s="2" t="str">
        <f>RIGHT(表格1[[#This Row],[年月]],2)</f>
        <v>10</v>
      </c>
      <c r="E460" s="5">
        <v>9007000</v>
      </c>
      <c r="F460" s="2" t="str">
        <f>VLOOKUP(TEXT(表格1[[#This Row],[地區]],"00000000"),縣市代碼,2,0)</f>
        <v>連江縣</v>
      </c>
      <c r="G460" s="2" t="s">
        <v>7</v>
      </c>
      <c r="H460" s="13">
        <v>6933</v>
      </c>
      <c r="I460" s="14">
        <v>11181660</v>
      </c>
      <c r="J460" s="14">
        <f>表格1[[#This Row],[信用卡交易筆數]]/1000</f>
        <v>6.9329999999999998</v>
      </c>
      <c r="K460" s="14">
        <f>表格1[[#This Row],[信用卡交易金額'[新臺幣']]]/1000</f>
        <v>11181.66</v>
      </c>
      <c r="L460" s="14">
        <f>表格1[[#This Row],[信用卡交易金額'[新臺幣']]]/1000000</f>
        <v>11.181660000000001</v>
      </c>
      <c r="M460" s="14" t="str" cm="1">
        <f t="array" ref="M460">_xlfn.TEXTJOIN("", TRUE, _xlfn.XLOOKUP(TRUE, VALUE(表格1[[#This Row],[年月]]) &lt;= VALUE($R$8:$R$12), $Q$8:$Q$12)) &amp; "年度"</f>
        <v>2021年度</v>
      </c>
    </row>
    <row r="461" spans="1:13" x14ac:dyDescent="0.3">
      <c r="A461" s="2">
        <v>202010</v>
      </c>
      <c r="B461" s="19">
        <f>DATE(表格1[[#This Row],[年]],表格1[[#This Row],[月]],1)</f>
        <v>44105</v>
      </c>
      <c r="C461" s="2" t="str">
        <f>LEFT(表格1[[#This Row],[年月]],4)</f>
        <v>2020</v>
      </c>
      <c r="D461" s="2" t="str">
        <f>RIGHT(表格1[[#This Row],[年月]],2)</f>
        <v>10</v>
      </c>
      <c r="E461" s="5">
        <v>9007000</v>
      </c>
      <c r="F461" s="2" t="str">
        <f>VLOOKUP(TEXT(表格1[[#This Row],[地區]],"00000000"),縣市代碼,2,0)</f>
        <v>連江縣</v>
      </c>
      <c r="G461" s="2" t="s">
        <v>8</v>
      </c>
      <c r="H461" s="13">
        <v>4912</v>
      </c>
      <c r="I461" s="14">
        <v>7050648</v>
      </c>
      <c r="J461" s="14">
        <f>表格1[[#This Row],[信用卡交易筆數]]/1000</f>
        <v>4.9119999999999999</v>
      </c>
      <c r="K461" s="14">
        <f>表格1[[#This Row],[信用卡交易金額'[新臺幣']]]/1000</f>
        <v>7050.6480000000001</v>
      </c>
      <c r="L461" s="14">
        <f>表格1[[#This Row],[信用卡交易金額'[新臺幣']]]/1000000</f>
        <v>7.0506479999999998</v>
      </c>
      <c r="M461" s="14" t="str" cm="1">
        <f t="array" ref="M461">_xlfn.TEXTJOIN("", TRUE, _xlfn.XLOOKUP(TRUE, VALUE(表格1[[#This Row],[年月]]) &lt;= VALUE($R$8:$R$12), $Q$8:$Q$12)) &amp; "年度"</f>
        <v>2021年度</v>
      </c>
    </row>
    <row r="462" spans="1:13" x14ac:dyDescent="0.3">
      <c r="A462" s="2">
        <v>202010</v>
      </c>
      <c r="B462" s="19">
        <f>DATE(表格1[[#This Row],[年]],表格1[[#This Row],[月]],1)</f>
        <v>44105</v>
      </c>
      <c r="C462" s="2" t="str">
        <f>LEFT(表格1[[#This Row],[年月]],4)</f>
        <v>2020</v>
      </c>
      <c r="D462" s="2" t="str">
        <f>RIGHT(表格1[[#This Row],[年月]],2)</f>
        <v>10</v>
      </c>
      <c r="E462" s="5">
        <v>9007000</v>
      </c>
      <c r="F462" s="2" t="str">
        <f>VLOOKUP(TEXT(表格1[[#This Row],[地區]],"00000000"),縣市代碼,2,0)</f>
        <v>連江縣</v>
      </c>
      <c r="G462" s="2" t="s">
        <v>9</v>
      </c>
      <c r="H462" s="13">
        <v>2936</v>
      </c>
      <c r="I462" s="14">
        <v>7643164</v>
      </c>
      <c r="J462" s="14">
        <f>表格1[[#This Row],[信用卡交易筆數]]/1000</f>
        <v>2.9359999999999999</v>
      </c>
      <c r="K462" s="14">
        <f>表格1[[#This Row],[信用卡交易金額'[新臺幣']]]/1000</f>
        <v>7643.1639999999998</v>
      </c>
      <c r="L462" s="14">
        <f>表格1[[#This Row],[信用卡交易金額'[新臺幣']]]/1000000</f>
        <v>7.6431639999999996</v>
      </c>
      <c r="M462" s="14" t="str" cm="1">
        <f t="array" ref="M462">_xlfn.TEXTJOIN("", TRUE, _xlfn.XLOOKUP(TRUE, VALUE(表格1[[#This Row],[年月]]) &lt;= VALUE($R$8:$R$12), $Q$8:$Q$12)) &amp; "年度"</f>
        <v>2021年度</v>
      </c>
    </row>
    <row r="463" spans="1:13" x14ac:dyDescent="0.3">
      <c r="A463" s="2">
        <v>202010</v>
      </c>
      <c r="B463" s="19">
        <f>DATE(表格1[[#This Row],[年]],表格1[[#This Row],[月]],1)</f>
        <v>44105</v>
      </c>
      <c r="C463" s="2" t="str">
        <f>LEFT(表格1[[#This Row],[年月]],4)</f>
        <v>2020</v>
      </c>
      <c r="D463" s="2" t="str">
        <f>RIGHT(表格1[[#This Row],[年月]],2)</f>
        <v>10</v>
      </c>
      <c r="E463" s="5">
        <v>9007000</v>
      </c>
      <c r="F463" s="2" t="str">
        <f>VLOOKUP(TEXT(表格1[[#This Row],[地區]],"00000000"),縣市代碼,2,0)</f>
        <v>連江縣</v>
      </c>
      <c r="G463" s="2" t="s">
        <v>10</v>
      </c>
      <c r="H463" s="13">
        <v>11274</v>
      </c>
      <c r="I463" s="14">
        <v>19379020</v>
      </c>
      <c r="J463" s="14">
        <f>表格1[[#This Row],[信用卡交易筆數]]/1000</f>
        <v>11.273999999999999</v>
      </c>
      <c r="K463" s="14">
        <f>表格1[[#This Row],[信用卡交易金額'[新臺幣']]]/1000</f>
        <v>19379.02</v>
      </c>
      <c r="L463" s="14">
        <f>表格1[[#This Row],[信用卡交易金額'[新臺幣']]]/1000000</f>
        <v>19.379020000000001</v>
      </c>
      <c r="M463" s="14" t="str" cm="1">
        <f t="array" ref="M463">_xlfn.TEXTJOIN("", TRUE, _xlfn.XLOOKUP(TRUE, VALUE(表格1[[#This Row],[年月]]) &lt;= VALUE($R$8:$R$12), $Q$8:$Q$12)) &amp; "年度"</f>
        <v>2021年度</v>
      </c>
    </row>
    <row r="464" spans="1:13" x14ac:dyDescent="0.3">
      <c r="A464" s="2">
        <v>202011</v>
      </c>
      <c r="B464" s="19">
        <f>DATE(表格1[[#This Row],[年]],表格1[[#This Row],[月]],1)</f>
        <v>44136</v>
      </c>
      <c r="C464" s="2" t="str">
        <f>LEFT(表格1[[#This Row],[年月]],4)</f>
        <v>2020</v>
      </c>
      <c r="D464" s="2" t="str">
        <f>RIGHT(表格1[[#This Row],[年月]],2)</f>
        <v>11</v>
      </c>
      <c r="E464" s="5">
        <v>63000000</v>
      </c>
      <c r="F464" s="2" t="str">
        <f>VLOOKUP(TEXT(表格1[[#This Row],[地區]],"00000000"),縣市代碼,2,0)</f>
        <v>臺北市</v>
      </c>
      <c r="G464" s="2" t="s">
        <v>4</v>
      </c>
      <c r="H464" s="13">
        <v>8985707</v>
      </c>
      <c r="I464" s="14">
        <v>7125440623</v>
      </c>
      <c r="J464" s="14">
        <f>表格1[[#This Row],[信用卡交易筆數]]/1000</f>
        <v>8985.7070000000003</v>
      </c>
      <c r="K464" s="14">
        <f>表格1[[#This Row],[信用卡交易金額'[新臺幣']]]/1000</f>
        <v>7125440.6229999997</v>
      </c>
      <c r="L464" s="14">
        <f>表格1[[#This Row],[信用卡交易金額'[新臺幣']]]/1000000</f>
        <v>7125.4406230000004</v>
      </c>
      <c r="M464" s="14" t="str" cm="1">
        <f t="array" ref="M464">_xlfn.TEXTJOIN("", TRUE, _xlfn.XLOOKUP(TRUE, VALUE(表格1[[#This Row],[年月]]) &lt;= VALUE($R$8:$R$12), $Q$8:$Q$12)) &amp; "年度"</f>
        <v>2021年度</v>
      </c>
    </row>
    <row r="465" spans="1:13" x14ac:dyDescent="0.3">
      <c r="A465" s="2">
        <v>202011</v>
      </c>
      <c r="B465" s="19">
        <f>DATE(表格1[[#This Row],[年]],表格1[[#This Row],[月]],1)</f>
        <v>44136</v>
      </c>
      <c r="C465" s="2" t="str">
        <f>LEFT(表格1[[#This Row],[年月]],4)</f>
        <v>2020</v>
      </c>
      <c r="D465" s="2" t="str">
        <f>RIGHT(表格1[[#This Row],[年月]],2)</f>
        <v>11</v>
      </c>
      <c r="E465" s="5">
        <v>63000000</v>
      </c>
      <c r="F465" s="2" t="str">
        <f>VLOOKUP(TEXT(表格1[[#This Row],[地區]],"00000000"),縣市代碼,2,0)</f>
        <v>臺北市</v>
      </c>
      <c r="G465" s="2" t="s">
        <v>5</v>
      </c>
      <c r="H465" s="13">
        <v>513412</v>
      </c>
      <c r="I465" s="14">
        <v>1712179049</v>
      </c>
      <c r="J465" s="14">
        <f>表格1[[#This Row],[信用卡交易筆數]]/1000</f>
        <v>513.41200000000003</v>
      </c>
      <c r="K465" s="14">
        <f>表格1[[#This Row],[信用卡交易金額'[新臺幣']]]/1000</f>
        <v>1712179.0490000001</v>
      </c>
      <c r="L465" s="14">
        <f>表格1[[#This Row],[信用卡交易金額'[新臺幣']]]/1000000</f>
        <v>1712.1790490000001</v>
      </c>
      <c r="M465" s="14" t="str" cm="1">
        <f t="array" ref="M465">_xlfn.TEXTJOIN("", TRUE, _xlfn.XLOOKUP(TRUE, VALUE(表格1[[#This Row],[年月]]) &lt;= VALUE($R$8:$R$12), $Q$8:$Q$12)) &amp; "年度"</f>
        <v>2021年度</v>
      </c>
    </row>
    <row r="466" spans="1:13" x14ac:dyDescent="0.3">
      <c r="A466" s="2">
        <v>202011</v>
      </c>
      <c r="B466" s="19">
        <f>DATE(表格1[[#This Row],[年]],表格1[[#This Row],[月]],1)</f>
        <v>44136</v>
      </c>
      <c r="C466" s="2" t="str">
        <f>LEFT(表格1[[#This Row],[年月]],4)</f>
        <v>2020</v>
      </c>
      <c r="D466" s="2" t="str">
        <f>RIGHT(表格1[[#This Row],[年月]],2)</f>
        <v>11</v>
      </c>
      <c r="E466" s="5">
        <v>63000000</v>
      </c>
      <c r="F466" s="2" t="str">
        <f>VLOOKUP(TEXT(表格1[[#This Row],[地區]],"00000000"),縣市代碼,2,0)</f>
        <v>臺北市</v>
      </c>
      <c r="G466" s="2" t="s">
        <v>6</v>
      </c>
      <c r="H466" s="13">
        <v>698411</v>
      </c>
      <c r="I466" s="14">
        <v>3223524618</v>
      </c>
      <c r="J466" s="14">
        <f>表格1[[#This Row],[信用卡交易筆數]]/1000</f>
        <v>698.41099999999994</v>
      </c>
      <c r="K466" s="14">
        <f>表格1[[#This Row],[信用卡交易金額'[新臺幣']]]/1000</f>
        <v>3223524.6179999998</v>
      </c>
      <c r="L466" s="14">
        <f>表格1[[#This Row],[信用卡交易金額'[新臺幣']]]/1000000</f>
        <v>3223.5246179999999</v>
      </c>
      <c r="M466" s="14" t="str" cm="1">
        <f t="array" ref="M466">_xlfn.TEXTJOIN("", TRUE, _xlfn.XLOOKUP(TRUE, VALUE(表格1[[#This Row],[年月]]) &lt;= VALUE($R$8:$R$12), $Q$8:$Q$12)) &amp; "年度"</f>
        <v>2021年度</v>
      </c>
    </row>
    <row r="467" spans="1:13" x14ac:dyDescent="0.3">
      <c r="A467" s="2">
        <v>202011</v>
      </c>
      <c r="B467" s="19">
        <f>DATE(表格1[[#This Row],[年]],表格1[[#This Row],[月]],1)</f>
        <v>44136</v>
      </c>
      <c r="C467" s="2" t="str">
        <f>LEFT(表格1[[#This Row],[年月]],4)</f>
        <v>2020</v>
      </c>
      <c r="D467" s="2" t="str">
        <f>RIGHT(表格1[[#This Row],[年月]],2)</f>
        <v>11</v>
      </c>
      <c r="E467" s="5">
        <v>63000000</v>
      </c>
      <c r="F467" s="2" t="str">
        <f>VLOOKUP(TEXT(表格1[[#This Row],[地區]],"00000000"),縣市代碼,2,0)</f>
        <v>臺北市</v>
      </c>
      <c r="G467" s="2" t="s">
        <v>7</v>
      </c>
      <c r="H467" s="13">
        <v>3365340</v>
      </c>
      <c r="I467" s="14">
        <v>2198561683</v>
      </c>
      <c r="J467" s="14">
        <f>表格1[[#This Row],[信用卡交易筆數]]/1000</f>
        <v>3365.34</v>
      </c>
      <c r="K467" s="14">
        <f>表格1[[#This Row],[信用卡交易金額'[新臺幣']]]/1000</f>
        <v>2198561.6830000002</v>
      </c>
      <c r="L467" s="14">
        <f>表格1[[#This Row],[信用卡交易金額'[新臺幣']]]/1000000</f>
        <v>2198.5616829999999</v>
      </c>
      <c r="M467" s="14" t="str" cm="1">
        <f t="array" ref="M467">_xlfn.TEXTJOIN("", TRUE, _xlfn.XLOOKUP(TRUE, VALUE(表格1[[#This Row],[年月]]) &lt;= VALUE($R$8:$R$12), $Q$8:$Q$12)) &amp; "年度"</f>
        <v>2021年度</v>
      </c>
    </row>
    <row r="468" spans="1:13" x14ac:dyDescent="0.3">
      <c r="A468" s="2">
        <v>202011</v>
      </c>
      <c r="B468" s="19">
        <f>DATE(表格1[[#This Row],[年]],表格1[[#This Row],[月]],1)</f>
        <v>44136</v>
      </c>
      <c r="C468" s="2" t="str">
        <f>LEFT(表格1[[#This Row],[年月]],4)</f>
        <v>2020</v>
      </c>
      <c r="D468" s="2" t="str">
        <f>RIGHT(表格1[[#This Row],[年月]],2)</f>
        <v>11</v>
      </c>
      <c r="E468" s="5">
        <v>63000000</v>
      </c>
      <c r="F468" s="2" t="str">
        <f>VLOOKUP(TEXT(表格1[[#This Row],[地區]],"00000000"),縣市代碼,2,0)</f>
        <v>臺北市</v>
      </c>
      <c r="G468" s="2" t="s">
        <v>8</v>
      </c>
      <c r="H468" s="13">
        <v>2755326</v>
      </c>
      <c r="I468" s="14">
        <v>4910547520</v>
      </c>
      <c r="J468" s="14">
        <f>表格1[[#This Row],[信用卡交易筆數]]/1000</f>
        <v>2755.326</v>
      </c>
      <c r="K468" s="14">
        <f>表格1[[#This Row],[信用卡交易金額'[新臺幣']]]/1000</f>
        <v>4910547.5199999996</v>
      </c>
      <c r="L468" s="14">
        <f>表格1[[#This Row],[信用卡交易金額'[新臺幣']]]/1000000</f>
        <v>4910.5475200000001</v>
      </c>
      <c r="M468" s="14" t="str" cm="1">
        <f t="array" ref="M468">_xlfn.TEXTJOIN("", TRUE, _xlfn.XLOOKUP(TRUE, VALUE(表格1[[#This Row],[年月]]) &lt;= VALUE($R$8:$R$12), $Q$8:$Q$12)) &amp; "年度"</f>
        <v>2021年度</v>
      </c>
    </row>
    <row r="469" spans="1:13" x14ac:dyDescent="0.3">
      <c r="A469" s="2">
        <v>202011</v>
      </c>
      <c r="B469" s="19">
        <f>DATE(表格1[[#This Row],[年]],表格1[[#This Row],[月]],1)</f>
        <v>44136</v>
      </c>
      <c r="C469" s="2" t="str">
        <f>LEFT(表格1[[#This Row],[年月]],4)</f>
        <v>2020</v>
      </c>
      <c r="D469" s="2" t="str">
        <f>RIGHT(表格1[[#This Row],[年月]],2)</f>
        <v>11</v>
      </c>
      <c r="E469" s="5">
        <v>63000000</v>
      </c>
      <c r="F469" s="2" t="str">
        <f>VLOOKUP(TEXT(表格1[[#This Row],[地區]],"00000000"),縣市代碼,2,0)</f>
        <v>臺北市</v>
      </c>
      <c r="G469" s="2" t="s">
        <v>9</v>
      </c>
      <c r="H469" s="13">
        <v>2225949</v>
      </c>
      <c r="I469" s="14">
        <v>8424101703</v>
      </c>
      <c r="J469" s="14">
        <f>表格1[[#This Row],[信用卡交易筆數]]/1000</f>
        <v>2225.9490000000001</v>
      </c>
      <c r="K469" s="14">
        <f>表格1[[#This Row],[信用卡交易金額'[新臺幣']]]/1000</f>
        <v>8424101.7029999997</v>
      </c>
      <c r="L469" s="14">
        <f>表格1[[#This Row],[信用卡交易金額'[新臺幣']]]/1000000</f>
        <v>8424.1017030000003</v>
      </c>
      <c r="M469" s="14" t="str" cm="1">
        <f t="array" ref="M469">_xlfn.TEXTJOIN("", TRUE, _xlfn.XLOOKUP(TRUE, VALUE(表格1[[#This Row],[年月]]) &lt;= VALUE($R$8:$R$12), $Q$8:$Q$12)) &amp; "年度"</f>
        <v>2021年度</v>
      </c>
    </row>
    <row r="470" spans="1:13" x14ac:dyDescent="0.3">
      <c r="A470" s="2">
        <v>202011</v>
      </c>
      <c r="B470" s="19">
        <f>DATE(表格1[[#This Row],[年]],表格1[[#This Row],[月]],1)</f>
        <v>44136</v>
      </c>
      <c r="C470" s="2" t="str">
        <f>LEFT(表格1[[#This Row],[年月]],4)</f>
        <v>2020</v>
      </c>
      <c r="D470" s="2" t="str">
        <f>RIGHT(表格1[[#This Row],[年月]],2)</f>
        <v>11</v>
      </c>
      <c r="E470" s="5">
        <v>63000000</v>
      </c>
      <c r="F470" s="2" t="str">
        <f>VLOOKUP(TEXT(表格1[[#This Row],[地區]],"00000000"),縣市代碼,2,0)</f>
        <v>臺北市</v>
      </c>
      <c r="G470" s="2" t="s">
        <v>10</v>
      </c>
      <c r="H470" s="13">
        <v>8080923</v>
      </c>
      <c r="I470" s="14">
        <v>23693837554</v>
      </c>
      <c r="J470" s="14">
        <f>表格1[[#This Row],[信用卡交易筆數]]/1000</f>
        <v>8080.9229999999998</v>
      </c>
      <c r="K470" s="14">
        <f>表格1[[#This Row],[信用卡交易金額'[新臺幣']]]/1000</f>
        <v>23693837.554000001</v>
      </c>
      <c r="L470" s="14">
        <f>表格1[[#This Row],[信用卡交易金額'[新臺幣']]]/1000000</f>
        <v>23693.837554000002</v>
      </c>
      <c r="M470" s="14" t="str" cm="1">
        <f t="array" ref="M470">_xlfn.TEXTJOIN("", TRUE, _xlfn.XLOOKUP(TRUE, VALUE(表格1[[#This Row],[年月]]) &lt;= VALUE($R$8:$R$12), $Q$8:$Q$12)) &amp; "年度"</f>
        <v>2021年度</v>
      </c>
    </row>
    <row r="471" spans="1:13" x14ac:dyDescent="0.3">
      <c r="A471" s="2">
        <v>202011</v>
      </c>
      <c r="B471" s="19">
        <f>DATE(表格1[[#This Row],[年]],表格1[[#This Row],[月]],1)</f>
        <v>44136</v>
      </c>
      <c r="C471" s="2" t="str">
        <f>LEFT(表格1[[#This Row],[年月]],4)</f>
        <v>2020</v>
      </c>
      <c r="D471" s="2" t="str">
        <f>RIGHT(表格1[[#This Row],[年月]],2)</f>
        <v>11</v>
      </c>
      <c r="E471" s="5">
        <v>65000000</v>
      </c>
      <c r="F471" s="2" t="str">
        <f>VLOOKUP(TEXT(表格1[[#This Row],[地區]],"00000000"),縣市代碼,2,0)</f>
        <v>新北市</v>
      </c>
      <c r="G471" s="2" t="s">
        <v>4</v>
      </c>
      <c r="H471" s="13">
        <v>9433817</v>
      </c>
      <c r="I471" s="14">
        <v>6975831515</v>
      </c>
      <c r="J471" s="14">
        <f>表格1[[#This Row],[信用卡交易筆數]]/1000</f>
        <v>9433.8169999999991</v>
      </c>
      <c r="K471" s="14">
        <f>表格1[[#This Row],[信用卡交易金額'[新臺幣']]]/1000</f>
        <v>6975831.5149999997</v>
      </c>
      <c r="L471" s="14">
        <f>表格1[[#This Row],[信用卡交易金額'[新臺幣']]]/1000000</f>
        <v>6975.8315149999999</v>
      </c>
      <c r="M471" s="14" t="str" cm="1">
        <f t="array" ref="M471">_xlfn.TEXTJOIN("", TRUE, _xlfn.XLOOKUP(TRUE, VALUE(表格1[[#This Row],[年月]]) &lt;= VALUE($R$8:$R$12), $Q$8:$Q$12)) &amp; "年度"</f>
        <v>2021年度</v>
      </c>
    </row>
    <row r="472" spans="1:13" x14ac:dyDescent="0.3">
      <c r="A472" s="2">
        <v>202011</v>
      </c>
      <c r="B472" s="19">
        <f>DATE(表格1[[#This Row],[年]],表格1[[#This Row],[月]],1)</f>
        <v>44136</v>
      </c>
      <c r="C472" s="2" t="str">
        <f>LEFT(表格1[[#This Row],[年月]],4)</f>
        <v>2020</v>
      </c>
      <c r="D472" s="2" t="str">
        <f>RIGHT(表格1[[#This Row],[年月]],2)</f>
        <v>11</v>
      </c>
      <c r="E472" s="5">
        <v>65000000</v>
      </c>
      <c r="F472" s="2" t="str">
        <f>VLOOKUP(TEXT(表格1[[#This Row],[地區]],"00000000"),縣市代碼,2,0)</f>
        <v>新北市</v>
      </c>
      <c r="G472" s="2" t="s">
        <v>5</v>
      </c>
      <c r="H472" s="13">
        <v>613180</v>
      </c>
      <c r="I472" s="14">
        <v>1596122707</v>
      </c>
      <c r="J472" s="14">
        <f>表格1[[#This Row],[信用卡交易筆數]]/1000</f>
        <v>613.17999999999995</v>
      </c>
      <c r="K472" s="14">
        <f>表格1[[#This Row],[信用卡交易金額'[新臺幣']]]/1000</f>
        <v>1596122.7069999999</v>
      </c>
      <c r="L472" s="14">
        <f>表格1[[#This Row],[信用卡交易金額'[新臺幣']]]/1000000</f>
        <v>1596.122707</v>
      </c>
      <c r="M472" s="14" t="str" cm="1">
        <f t="array" ref="M472">_xlfn.TEXTJOIN("", TRUE, _xlfn.XLOOKUP(TRUE, VALUE(表格1[[#This Row],[年月]]) &lt;= VALUE($R$8:$R$12), $Q$8:$Q$12)) &amp; "年度"</f>
        <v>2021年度</v>
      </c>
    </row>
    <row r="473" spans="1:13" x14ac:dyDescent="0.3">
      <c r="A473" s="2">
        <v>202011</v>
      </c>
      <c r="B473" s="19">
        <f>DATE(表格1[[#This Row],[年]],表格1[[#This Row],[月]],1)</f>
        <v>44136</v>
      </c>
      <c r="C473" s="2" t="str">
        <f>LEFT(表格1[[#This Row],[年月]],4)</f>
        <v>2020</v>
      </c>
      <c r="D473" s="2" t="str">
        <f>RIGHT(表格1[[#This Row],[年月]],2)</f>
        <v>11</v>
      </c>
      <c r="E473" s="5">
        <v>65000000</v>
      </c>
      <c r="F473" s="2" t="str">
        <f>VLOOKUP(TEXT(表格1[[#This Row],[地區]],"00000000"),縣市代碼,2,0)</f>
        <v>新北市</v>
      </c>
      <c r="G473" s="2" t="s">
        <v>6</v>
      </c>
      <c r="H473" s="13">
        <v>810076</v>
      </c>
      <c r="I473" s="14">
        <v>3049565257</v>
      </c>
      <c r="J473" s="14">
        <f>表格1[[#This Row],[信用卡交易筆數]]/1000</f>
        <v>810.07600000000002</v>
      </c>
      <c r="K473" s="14">
        <f>表格1[[#This Row],[信用卡交易金額'[新臺幣']]]/1000</f>
        <v>3049565.2570000002</v>
      </c>
      <c r="L473" s="14">
        <f>表格1[[#This Row],[信用卡交易金額'[新臺幣']]]/1000000</f>
        <v>3049.5652570000002</v>
      </c>
      <c r="M473" s="14" t="str" cm="1">
        <f t="array" ref="M473">_xlfn.TEXTJOIN("", TRUE, _xlfn.XLOOKUP(TRUE, VALUE(表格1[[#This Row],[年月]]) &lt;= VALUE($R$8:$R$12), $Q$8:$Q$12)) &amp; "年度"</f>
        <v>2021年度</v>
      </c>
    </row>
    <row r="474" spans="1:13" x14ac:dyDescent="0.3">
      <c r="A474" s="2">
        <v>202011</v>
      </c>
      <c r="B474" s="19">
        <f>DATE(表格1[[#This Row],[年]],表格1[[#This Row],[月]],1)</f>
        <v>44136</v>
      </c>
      <c r="C474" s="2" t="str">
        <f>LEFT(表格1[[#This Row],[年月]],4)</f>
        <v>2020</v>
      </c>
      <c r="D474" s="2" t="str">
        <f>RIGHT(表格1[[#This Row],[年月]],2)</f>
        <v>11</v>
      </c>
      <c r="E474" s="5">
        <v>65000000</v>
      </c>
      <c r="F474" s="2" t="str">
        <f>VLOOKUP(TEXT(表格1[[#This Row],[地區]],"00000000"),縣市代碼,2,0)</f>
        <v>新北市</v>
      </c>
      <c r="G474" s="2" t="s">
        <v>7</v>
      </c>
      <c r="H474" s="13">
        <v>4003244</v>
      </c>
      <c r="I474" s="14">
        <v>2678957994</v>
      </c>
      <c r="J474" s="14">
        <f>表格1[[#This Row],[信用卡交易筆數]]/1000</f>
        <v>4003.2440000000001</v>
      </c>
      <c r="K474" s="14">
        <f>表格1[[#This Row],[信用卡交易金額'[新臺幣']]]/1000</f>
        <v>2678957.9939999999</v>
      </c>
      <c r="L474" s="14">
        <f>表格1[[#This Row],[信用卡交易金額'[新臺幣']]]/1000000</f>
        <v>2678.9579939999999</v>
      </c>
      <c r="M474" s="14" t="str" cm="1">
        <f t="array" ref="M474">_xlfn.TEXTJOIN("", TRUE, _xlfn.XLOOKUP(TRUE, VALUE(表格1[[#This Row],[年月]]) &lt;= VALUE($R$8:$R$12), $Q$8:$Q$12)) &amp; "年度"</f>
        <v>2021年度</v>
      </c>
    </row>
    <row r="475" spans="1:13" x14ac:dyDescent="0.3">
      <c r="A475" s="2">
        <v>202011</v>
      </c>
      <c r="B475" s="19">
        <f>DATE(表格1[[#This Row],[年]],表格1[[#This Row],[月]],1)</f>
        <v>44136</v>
      </c>
      <c r="C475" s="2" t="str">
        <f>LEFT(表格1[[#This Row],[年月]],4)</f>
        <v>2020</v>
      </c>
      <c r="D475" s="2" t="str">
        <f>RIGHT(表格1[[#This Row],[年月]],2)</f>
        <v>11</v>
      </c>
      <c r="E475" s="5">
        <v>65000000</v>
      </c>
      <c r="F475" s="2" t="str">
        <f>VLOOKUP(TEXT(表格1[[#This Row],[地區]],"00000000"),縣市代碼,2,0)</f>
        <v>新北市</v>
      </c>
      <c r="G475" s="2" t="s">
        <v>8</v>
      </c>
      <c r="H475" s="13">
        <v>3202441</v>
      </c>
      <c r="I475" s="14">
        <v>4532319291</v>
      </c>
      <c r="J475" s="14">
        <f>表格1[[#This Row],[信用卡交易筆數]]/1000</f>
        <v>3202.4409999999998</v>
      </c>
      <c r="K475" s="14">
        <f>表格1[[#This Row],[信用卡交易金額'[新臺幣']]]/1000</f>
        <v>4532319.2910000002</v>
      </c>
      <c r="L475" s="14">
        <f>表格1[[#This Row],[信用卡交易金額'[新臺幣']]]/1000000</f>
        <v>4532.3192909999998</v>
      </c>
      <c r="M475" s="14" t="str" cm="1">
        <f t="array" ref="M475">_xlfn.TEXTJOIN("", TRUE, _xlfn.XLOOKUP(TRUE, VALUE(表格1[[#This Row],[年月]]) &lt;= VALUE($R$8:$R$12), $Q$8:$Q$12)) &amp; "年度"</f>
        <v>2021年度</v>
      </c>
    </row>
    <row r="476" spans="1:13" x14ac:dyDescent="0.3">
      <c r="A476" s="2">
        <v>202011</v>
      </c>
      <c r="B476" s="19">
        <f>DATE(表格1[[#This Row],[年]],表格1[[#This Row],[月]],1)</f>
        <v>44136</v>
      </c>
      <c r="C476" s="2" t="str">
        <f>LEFT(表格1[[#This Row],[年月]],4)</f>
        <v>2020</v>
      </c>
      <c r="D476" s="2" t="str">
        <f>RIGHT(表格1[[#This Row],[年月]],2)</f>
        <v>11</v>
      </c>
      <c r="E476" s="5">
        <v>65000000</v>
      </c>
      <c r="F476" s="2" t="str">
        <f>VLOOKUP(TEXT(表格1[[#This Row],[地區]],"00000000"),縣市代碼,2,0)</f>
        <v>新北市</v>
      </c>
      <c r="G476" s="2" t="s">
        <v>9</v>
      </c>
      <c r="H476" s="13">
        <v>2396452</v>
      </c>
      <c r="I476" s="14">
        <v>7654322111</v>
      </c>
      <c r="J476" s="14">
        <f>表格1[[#This Row],[信用卡交易筆數]]/1000</f>
        <v>2396.4520000000002</v>
      </c>
      <c r="K476" s="14">
        <f>表格1[[#This Row],[信用卡交易金額'[新臺幣']]]/1000</f>
        <v>7654322.1109999996</v>
      </c>
      <c r="L476" s="14">
        <f>表格1[[#This Row],[信用卡交易金額'[新臺幣']]]/1000000</f>
        <v>7654.3221110000004</v>
      </c>
      <c r="M476" s="14" t="str" cm="1">
        <f t="array" ref="M476">_xlfn.TEXTJOIN("", TRUE, _xlfn.XLOOKUP(TRUE, VALUE(表格1[[#This Row],[年月]]) &lt;= VALUE($R$8:$R$12), $Q$8:$Q$12)) &amp; "年度"</f>
        <v>2021年度</v>
      </c>
    </row>
    <row r="477" spans="1:13" x14ac:dyDescent="0.3">
      <c r="A477" s="2">
        <v>202011</v>
      </c>
      <c r="B477" s="19">
        <f>DATE(表格1[[#This Row],[年]],表格1[[#This Row],[月]],1)</f>
        <v>44136</v>
      </c>
      <c r="C477" s="2" t="str">
        <f>LEFT(表格1[[#This Row],[年月]],4)</f>
        <v>2020</v>
      </c>
      <c r="D477" s="2" t="str">
        <f>RIGHT(表格1[[#This Row],[年月]],2)</f>
        <v>11</v>
      </c>
      <c r="E477" s="5">
        <v>65000000</v>
      </c>
      <c r="F477" s="2" t="str">
        <f>VLOOKUP(TEXT(表格1[[#This Row],[地區]],"00000000"),縣市代碼,2,0)</f>
        <v>新北市</v>
      </c>
      <c r="G477" s="2" t="s">
        <v>10</v>
      </c>
      <c r="H477" s="13">
        <v>10111183</v>
      </c>
      <c r="I477" s="14">
        <v>24032054371</v>
      </c>
      <c r="J477" s="14">
        <f>表格1[[#This Row],[信用卡交易筆數]]/1000</f>
        <v>10111.183000000001</v>
      </c>
      <c r="K477" s="14">
        <f>表格1[[#This Row],[信用卡交易金額'[新臺幣']]]/1000</f>
        <v>24032054.370999999</v>
      </c>
      <c r="L477" s="14">
        <f>表格1[[#This Row],[信用卡交易金額'[新臺幣']]]/1000000</f>
        <v>24032.054370999998</v>
      </c>
      <c r="M477" s="14" t="str" cm="1">
        <f t="array" ref="M477">_xlfn.TEXTJOIN("", TRUE, _xlfn.XLOOKUP(TRUE, VALUE(表格1[[#This Row],[年月]]) &lt;= VALUE($R$8:$R$12), $Q$8:$Q$12)) &amp; "年度"</f>
        <v>2021年度</v>
      </c>
    </row>
    <row r="478" spans="1:13" x14ac:dyDescent="0.3">
      <c r="A478" s="2">
        <v>202011</v>
      </c>
      <c r="B478" s="19">
        <f>DATE(表格1[[#This Row],[年]],表格1[[#This Row],[月]],1)</f>
        <v>44136</v>
      </c>
      <c r="C478" s="2" t="str">
        <f>LEFT(表格1[[#This Row],[年月]],4)</f>
        <v>2020</v>
      </c>
      <c r="D478" s="2" t="str">
        <f>RIGHT(表格1[[#This Row],[年月]],2)</f>
        <v>11</v>
      </c>
      <c r="E478" s="5">
        <v>68000000</v>
      </c>
      <c r="F478" s="2" t="str">
        <f>VLOOKUP(TEXT(表格1[[#This Row],[地區]],"00000000"),縣市代碼,2,0)</f>
        <v>桃園市</v>
      </c>
      <c r="G478" s="2" t="s">
        <v>4</v>
      </c>
      <c r="H478" s="13">
        <v>3983440</v>
      </c>
      <c r="I478" s="14">
        <v>3186478421</v>
      </c>
      <c r="J478" s="14">
        <f>表格1[[#This Row],[信用卡交易筆數]]/1000</f>
        <v>3983.44</v>
      </c>
      <c r="K478" s="14">
        <f>表格1[[#This Row],[信用卡交易金額'[新臺幣']]]/1000</f>
        <v>3186478.4210000001</v>
      </c>
      <c r="L478" s="14">
        <f>表格1[[#This Row],[信用卡交易金額'[新臺幣']]]/1000000</f>
        <v>3186.4784209999998</v>
      </c>
      <c r="M478" s="14" t="str" cm="1">
        <f t="array" ref="M478">_xlfn.TEXTJOIN("", TRUE, _xlfn.XLOOKUP(TRUE, VALUE(表格1[[#This Row],[年月]]) &lt;= VALUE($R$8:$R$12), $Q$8:$Q$12)) &amp; "年度"</f>
        <v>2021年度</v>
      </c>
    </row>
    <row r="479" spans="1:13" x14ac:dyDescent="0.3">
      <c r="A479" s="2">
        <v>202011</v>
      </c>
      <c r="B479" s="19">
        <f>DATE(表格1[[#This Row],[年]],表格1[[#This Row],[月]],1)</f>
        <v>44136</v>
      </c>
      <c r="C479" s="2" t="str">
        <f>LEFT(表格1[[#This Row],[年月]],4)</f>
        <v>2020</v>
      </c>
      <c r="D479" s="2" t="str">
        <f>RIGHT(表格1[[#This Row],[年月]],2)</f>
        <v>11</v>
      </c>
      <c r="E479" s="5">
        <v>68000000</v>
      </c>
      <c r="F479" s="2" t="str">
        <f>VLOOKUP(TEXT(表格1[[#This Row],[地區]],"00000000"),縣市代碼,2,0)</f>
        <v>桃園市</v>
      </c>
      <c r="G479" s="2" t="s">
        <v>5</v>
      </c>
      <c r="H479" s="13">
        <v>251599</v>
      </c>
      <c r="I479" s="14">
        <v>661114850</v>
      </c>
      <c r="J479" s="14">
        <f>表格1[[#This Row],[信用卡交易筆數]]/1000</f>
        <v>251.59899999999999</v>
      </c>
      <c r="K479" s="14">
        <f>表格1[[#This Row],[信用卡交易金額'[新臺幣']]]/1000</f>
        <v>661114.85</v>
      </c>
      <c r="L479" s="14">
        <f>表格1[[#This Row],[信用卡交易金額'[新臺幣']]]/1000000</f>
        <v>661.11485000000005</v>
      </c>
      <c r="M479" s="14" t="str" cm="1">
        <f t="array" ref="M479">_xlfn.TEXTJOIN("", TRUE, _xlfn.XLOOKUP(TRUE, VALUE(表格1[[#This Row],[年月]]) &lt;= VALUE($R$8:$R$12), $Q$8:$Q$12)) &amp; "年度"</f>
        <v>2021年度</v>
      </c>
    </row>
    <row r="480" spans="1:13" x14ac:dyDescent="0.3">
      <c r="A480" s="2">
        <v>202011</v>
      </c>
      <c r="B480" s="19">
        <f>DATE(表格1[[#This Row],[年]],表格1[[#This Row],[月]],1)</f>
        <v>44136</v>
      </c>
      <c r="C480" s="2" t="str">
        <f>LEFT(表格1[[#This Row],[年月]],4)</f>
        <v>2020</v>
      </c>
      <c r="D480" s="2" t="str">
        <f>RIGHT(表格1[[#This Row],[年月]],2)</f>
        <v>11</v>
      </c>
      <c r="E480" s="5">
        <v>68000000</v>
      </c>
      <c r="F480" s="2" t="str">
        <f>VLOOKUP(TEXT(表格1[[#This Row],[地區]],"00000000"),縣市代碼,2,0)</f>
        <v>桃園市</v>
      </c>
      <c r="G480" s="2" t="s">
        <v>6</v>
      </c>
      <c r="H480" s="13">
        <v>375261</v>
      </c>
      <c r="I480" s="14">
        <v>1321508065</v>
      </c>
      <c r="J480" s="14">
        <f>表格1[[#This Row],[信用卡交易筆數]]/1000</f>
        <v>375.26100000000002</v>
      </c>
      <c r="K480" s="14">
        <f>表格1[[#This Row],[信用卡交易金額'[新臺幣']]]/1000</f>
        <v>1321508.0649999999</v>
      </c>
      <c r="L480" s="14">
        <f>表格1[[#This Row],[信用卡交易金額'[新臺幣']]]/1000000</f>
        <v>1321.508065</v>
      </c>
      <c r="M480" s="14" t="str" cm="1">
        <f t="array" ref="M480">_xlfn.TEXTJOIN("", TRUE, _xlfn.XLOOKUP(TRUE, VALUE(表格1[[#This Row],[年月]]) &lt;= VALUE($R$8:$R$12), $Q$8:$Q$12)) &amp; "年度"</f>
        <v>2021年度</v>
      </c>
    </row>
    <row r="481" spans="1:13" x14ac:dyDescent="0.3">
      <c r="A481" s="2">
        <v>202011</v>
      </c>
      <c r="B481" s="19">
        <f>DATE(表格1[[#This Row],[年]],表格1[[#This Row],[月]],1)</f>
        <v>44136</v>
      </c>
      <c r="C481" s="2" t="str">
        <f>LEFT(表格1[[#This Row],[年月]],4)</f>
        <v>2020</v>
      </c>
      <c r="D481" s="2" t="str">
        <f>RIGHT(表格1[[#This Row],[年月]],2)</f>
        <v>11</v>
      </c>
      <c r="E481" s="5">
        <v>68000000</v>
      </c>
      <c r="F481" s="2" t="str">
        <f>VLOOKUP(TEXT(表格1[[#This Row],[地區]],"00000000"),縣市代碼,2,0)</f>
        <v>桃園市</v>
      </c>
      <c r="G481" s="2" t="s">
        <v>7</v>
      </c>
      <c r="H481" s="13">
        <v>2005505</v>
      </c>
      <c r="I481" s="14">
        <v>1487161763</v>
      </c>
      <c r="J481" s="14">
        <f>表格1[[#This Row],[信用卡交易筆數]]/1000</f>
        <v>2005.5050000000001</v>
      </c>
      <c r="K481" s="14">
        <f>表格1[[#This Row],[信用卡交易金額'[新臺幣']]]/1000</f>
        <v>1487161.763</v>
      </c>
      <c r="L481" s="14">
        <f>表格1[[#This Row],[信用卡交易金額'[新臺幣']]]/1000000</f>
        <v>1487.1617630000001</v>
      </c>
      <c r="M481" s="14" t="str" cm="1">
        <f t="array" ref="M481">_xlfn.TEXTJOIN("", TRUE, _xlfn.XLOOKUP(TRUE, VALUE(表格1[[#This Row],[年月]]) &lt;= VALUE($R$8:$R$12), $Q$8:$Q$12)) &amp; "年度"</f>
        <v>2021年度</v>
      </c>
    </row>
    <row r="482" spans="1:13" x14ac:dyDescent="0.3">
      <c r="A482" s="2">
        <v>202011</v>
      </c>
      <c r="B482" s="19">
        <f>DATE(表格1[[#This Row],[年]],表格1[[#This Row],[月]],1)</f>
        <v>44136</v>
      </c>
      <c r="C482" s="2" t="str">
        <f>LEFT(表格1[[#This Row],[年月]],4)</f>
        <v>2020</v>
      </c>
      <c r="D482" s="2" t="str">
        <f>RIGHT(表格1[[#This Row],[年月]],2)</f>
        <v>11</v>
      </c>
      <c r="E482" s="5">
        <v>68000000</v>
      </c>
      <c r="F482" s="2" t="str">
        <f>VLOOKUP(TEXT(表格1[[#This Row],[地區]],"00000000"),縣市代碼,2,0)</f>
        <v>桃園市</v>
      </c>
      <c r="G482" s="2" t="s">
        <v>8</v>
      </c>
      <c r="H482" s="13">
        <v>1392946</v>
      </c>
      <c r="I482" s="14">
        <v>1907179527</v>
      </c>
      <c r="J482" s="14">
        <f>表格1[[#This Row],[信用卡交易筆數]]/1000</f>
        <v>1392.9459999999999</v>
      </c>
      <c r="K482" s="14">
        <f>表格1[[#This Row],[信用卡交易金額'[新臺幣']]]/1000</f>
        <v>1907179.527</v>
      </c>
      <c r="L482" s="14">
        <f>表格1[[#This Row],[信用卡交易金額'[新臺幣']]]/1000000</f>
        <v>1907.179527</v>
      </c>
      <c r="M482" s="14" t="str" cm="1">
        <f t="array" ref="M482">_xlfn.TEXTJOIN("", TRUE, _xlfn.XLOOKUP(TRUE, VALUE(表格1[[#This Row],[年月]]) &lt;= VALUE($R$8:$R$12), $Q$8:$Q$12)) &amp; "年度"</f>
        <v>2021年度</v>
      </c>
    </row>
    <row r="483" spans="1:13" x14ac:dyDescent="0.3">
      <c r="A483" s="2">
        <v>202011</v>
      </c>
      <c r="B483" s="19">
        <f>DATE(表格1[[#This Row],[年]],表格1[[#This Row],[月]],1)</f>
        <v>44136</v>
      </c>
      <c r="C483" s="2" t="str">
        <f>LEFT(表格1[[#This Row],[年月]],4)</f>
        <v>2020</v>
      </c>
      <c r="D483" s="2" t="str">
        <f>RIGHT(表格1[[#This Row],[年月]],2)</f>
        <v>11</v>
      </c>
      <c r="E483" s="5">
        <v>68000000</v>
      </c>
      <c r="F483" s="2" t="str">
        <f>VLOOKUP(TEXT(表格1[[#This Row],[地區]],"00000000"),縣市代碼,2,0)</f>
        <v>桃園市</v>
      </c>
      <c r="G483" s="2" t="s">
        <v>9</v>
      </c>
      <c r="H483" s="13">
        <v>1119717</v>
      </c>
      <c r="I483" s="14">
        <v>3490552190</v>
      </c>
      <c r="J483" s="14">
        <f>表格1[[#This Row],[信用卡交易筆數]]/1000</f>
        <v>1119.7170000000001</v>
      </c>
      <c r="K483" s="14">
        <f>表格1[[#This Row],[信用卡交易金額'[新臺幣']]]/1000</f>
        <v>3490552.19</v>
      </c>
      <c r="L483" s="14">
        <f>表格1[[#This Row],[信用卡交易金額'[新臺幣']]]/1000000</f>
        <v>3490.5521899999999</v>
      </c>
      <c r="M483" s="14" t="str" cm="1">
        <f t="array" ref="M483">_xlfn.TEXTJOIN("", TRUE, _xlfn.XLOOKUP(TRUE, VALUE(表格1[[#This Row],[年月]]) &lt;= VALUE($R$8:$R$12), $Q$8:$Q$12)) &amp; "年度"</f>
        <v>2021年度</v>
      </c>
    </row>
    <row r="484" spans="1:13" x14ac:dyDescent="0.3">
      <c r="A484" s="2">
        <v>202011</v>
      </c>
      <c r="B484" s="19">
        <f>DATE(表格1[[#This Row],[年]],表格1[[#This Row],[月]],1)</f>
        <v>44136</v>
      </c>
      <c r="C484" s="2" t="str">
        <f>LEFT(表格1[[#This Row],[年月]],4)</f>
        <v>2020</v>
      </c>
      <c r="D484" s="2" t="str">
        <f>RIGHT(表格1[[#This Row],[年月]],2)</f>
        <v>11</v>
      </c>
      <c r="E484" s="5">
        <v>68000000</v>
      </c>
      <c r="F484" s="2" t="str">
        <f>VLOOKUP(TEXT(表格1[[#This Row],[地區]],"00000000"),縣市代碼,2,0)</f>
        <v>桃園市</v>
      </c>
      <c r="G484" s="2" t="s">
        <v>10</v>
      </c>
      <c r="H484" s="13">
        <v>4377468</v>
      </c>
      <c r="I484" s="14">
        <v>10481982390</v>
      </c>
      <c r="J484" s="14">
        <f>表格1[[#This Row],[信用卡交易筆數]]/1000</f>
        <v>4377.4679999999998</v>
      </c>
      <c r="K484" s="14">
        <f>表格1[[#This Row],[信用卡交易金額'[新臺幣']]]/1000</f>
        <v>10481982.390000001</v>
      </c>
      <c r="L484" s="14">
        <f>表格1[[#This Row],[信用卡交易金額'[新臺幣']]]/1000000</f>
        <v>10481.982389999999</v>
      </c>
      <c r="M484" s="14" t="str" cm="1">
        <f t="array" ref="M484">_xlfn.TEXTJOIN("", TRUE, _xlfn.XLOOKUP(TRUE, VALUE(表格1[[#This Row],[年月]]) &lt;= VALUE($R$8:$R$12), $Q$8:$Q$12)) &amp; "年度"</f>
        <v>2021年度</v>
      </c>
    </row>
    <row r="485" spans="1:13" x14ac:dyDescent="0.3">
      <c r="A485" s="2">
        <v>202011</v>
      </c>
      <c r="B485" s="19">
        <f>DATE(表格1[[#This Row],[年]],表格1[[#This Row],[月]],1)</f>
        <v>44136</v>
      </c>
      <c r="C485" s="2" t="str">
        <f>LEFT(表格1[[#This Row],[年月]],4)</f>
        <v>2020</v>
      </c>
      <c r="D485" s="2" t="str">
        <f>RIGHT(表格1[[#This Row],[年月]],2)</f>
        <v>11</v>
      </c>
      <c r="E485" s="5">
        <v>10004000</v>
      </c>
      <c r="F485" s="2" t="str">
        <f>VLOOKUP(TEXT(表格1[[#This Row],[地區]],"00000000"),縣市代碼,2,0)</f>
        <v>新竹縣</v>
      </c>
      <c r="G485" s="2" t="s">
        <v>4</v>
      </c>
      <c r="H485" s="13">
        <v>1146067</v>
      </c>
      <c r="I485" s="14">
        <v>912871215</v>
      </c>
      <c r="J485" s="14">
        <f>表格1[[#This Row],[信用卡交易筆數]]/1000</f>
        <v>1146.067</v>
      </c>
      <c r="K485" s="14">
        <f>表格1[[#This Row],[信用卡交易金額'[新臺幣']]]/1000</f>
        <v>912871.21499999997</v>
      </c>
      <c r="L485" s="14">
        <f>表格1[[#This Row],[信用卡交易金額'[新臺幣']]]/1000000</f>
        <v>912.87121500000001</v>
      </c>
      <c r="M485" s="14" t="str" cm="1">
        <f t="array" ref="M485">_xlfn.TEXTJOIN("", TRUE, _xlfn.XLOOKUP(TRUE, VALUE(表格1[[#This Row],[年月]]) &lt;= VALUE($R$8:$R$12), $Q$8:$Q$12)) &amp; "年度"</f>
        <v>2021年度</v>
      </c>
    </row>
    <row r="486" spans="1:13" x14ac:dyDescent="0.3">
      <c r="A486" s="2">
        <v>202011</v>
      </c>
      <c r="B486" s="19">
        <f>DATE(表格1[[#This Row],[年]],表格1[[#This Row],[月]],1)</f>
        <v>44136</v>
      </c>
      <c r="C486" s="2" t="str">
        <f>LEFT(表格1[[#This Row],[年月]],4)</f>
        <v>2020</v>
      </c>
      <c r="D486" s="2" t="str">
        <f>RIGHT(表格1[[#This Row],[年月]],2)</f>
        <v>11</v>
      </c>
      <c r="E486" s="5">
        <v>10004000</v>
      </c>
      <c r="F486" s="2" t="str">
        <f>VLOOKUP(TEXT(表格1[[#This Row],[地區]],"00000000"),縣市代碼,2,0)</f>
        <v>新竹縣</v>
      </c>
      <c r="G486" s="2" t="s">
        <v>5</v>
      </c>
      <c r="H486" s="13">
        <v>67255</v>
      </c>
      <c r="I486" s="14">
        <v>176871668</v>
      </c>
      <c r="J486" s="14">
        <f>表格1[[#This Row],[信用卡交易筆數]]/1000</f>
        <v>67.254999999999995</v>
      </c>
      <c r="K486" s="14">
        <f>表格1[[#This Row],[信用卡交易金額'[新臺幣']]]/1000</f>
        <v>176871.66800000001</v>
      </c>
      <c r="L486" s="14">
        <f>表格1[[#This Row],[信用卡交易金額'[新臺幣']]]/1000000</f>
        <v>176.871668</v>
      </c>
      <c r="M486" s="14" t="str" cm="1">
        <f t="array" ref="M486">_xlfn.TEXTJOIN("", TRUE, _xlfn.XLOOKUP(TRUE, VALUE(表格1[[#This Row],[年月]]) &lt;= VALUE($R$8:$R$12), $Q$8:$Q$12)) &amp; "年度"</f>
        <v>2021年度</v>
      </c>
    </row>
    <row r="487" spans="1:13" x14ac:dyDescent="0.3">
      <c r="A487" s="2">
        <v>202011</v>
      </c>
      <c r="B487" s="19">
        <f>DATE(表格1[[#This Row],[年]],表格1[[#This Row],[月]],1)</f>
        <v>44136</v>
      </c>
      <c r="C487" s="2" t="str">
        <f>LEFT(表格1[[#This Row],[年月]],4)</f>
        <v>2020</v>
      </c>
      <c r="D487" s="2" t="str">
        <f>RIGHT(表格1[[#This Row],[年月]],2)</f>
        <v>11</v>
      </c>
      <c r="E487" s="5">
        <v>10004000</v>
      </c>
      <c r="F487" s="2" t="str">
        <f>VLOOKUP(TEXT(表格1[[#This Row],[地區]],"00000000"),縣市代碼,2,0)</f>
        <v>新竹縣</v>
      </c>
      <c r="G487" s="2" t="s">
        <v>6</v>
      </c>
      <c r="H487" s="13">
        <v>107963</v>
      </c>
      <c r="I487" s="14">
        <v>415754811</v>
      </c>
      <c r="J487" s="14">
        <f>表格1[[#This Row],[信用卡交易筆數]]/1000</f>
        <v>107.96299999999999</v>
      </c>
      <c r="K487" s="14">
        <f>表格1[[#This Row],[信用卡交易金額'[新臺幣']]]/1000</f>
        <v>415754.81099999999</v>
      </c>
      <c r="L487" s="14">
        <f>表格1[[#This Row],[信用卡交易金額'[新臺幣']]]/1000000</f>
        <v>415.75481100000002</v>
      </c>
      <c r="M487" s="14" t="str" cm="1">
        <f t="array" ref="M487">_xlfn.TEXTJOIN("", TRUE, _xlfn.XLOOKUP(TRUE, VALUE(表格1[[#This Row],[年月]]) &lt;= VALUE($R$8:$R$12), $Q$8:$Q$12)) &amp; "年度"</f>
        <v>2021年度</v>
      </c>
    </row>
    <row r="488" spans="1:13" x14ac:dyDescent="0.3">
      <c r="A488" s="2">
        <v>202011</v>
      </c>
      <c r="B488" s="19">
        <f>DATE(表格1[[#This Row],[年]],表格1[[#This Row],[月]],1)</f>
        <v>44136</v>
      </c>
      <c r="C488" s="2" t="str">
        <f>LEFT(表格1[[#This Row],[年月]],4)</f>
        <v>2020</v>
      </c>
      <c r="D488" s="2" t="str">
        <f>RIGHT(表格1[[#This Row],[年月]],2)</f>
        <v>11</v>
      </c>
      <c r="E488" s="5">
        <v>10004000</v>
      </c>
      <c r="F488" s="2" t="str">
        <f>VLOOKUP(TEXT(表格1[[#This Row],[地區]],"00000000"),縣市代碼,2,0)</f>
        <v>新竹縣</v>
      </c>
      <c r="G488" s="2" t="s">
        <v>7</v>
      </c>
      <c r="H488" s="13">
        <v>567925</v>
      </c>
      <c r="I488" s="14">
        <v>421231153</v>
      </c>
      <c r="J488" s="14">
        <f>表格1[[#This Row],[信用卡交易筆數]]/1000</f>
        <v>567.92499999999995</v>
      </c>
      <c r="K488" s="14">
        <f>表格1[[#This Row],[信用卡交易金額'[新臺幣']]]/1000</f>
        <v>421231.15299999999</v>
      </c>
      <c r="L488" s="14">
        <f>表格1[[#This Row],[信用卡交易金額'[新臺幣']]]/1000000</f>
        <v>421.23115300000001</v>
      </c>
      <c r="M488" s="14" t="str" cm="1">
        <f t="array" ref="M488">_xlfn.TEXTJOIN("", TRUE, _xlfn.XLOOKUP(TRUE, VALUE(表格1[[#This Row],[年月]]) &lt;= VALUE($R$8:$R$12), $Q$8:$Q$12)) &amp; "年度"</f>
        <v>2021年度</v>
      </c>
    </row>
    <row r="489" spans="1:13" x14ac:dyDescent="0.3">
      <c r="A489" s="2">
        <v>202011</v>
      </c>
      <c r="B489" s="19">
        <f>DATE(表格1[[#This Row],[年]],表格1[[#This Row],[月]],1)</f>
        <v>44136</v>
      </c>
      <c r="C489" s="2" t="str">
        <f>LEFT(表格1[[#This Row],[年月]],4)</f>
        <v>2020</v>
      </c>
      <c r="D489" s="2" t="str">
        <f>RIGHT(表格1[[#This Row],[年月]],2)</f>
        <v>11</v>
      </c>
      <c r="E489" s="5">
        <v>10004000</v>
      </c>
      <c r="F489" s="2" t="str">
        <f>VLOOKUP(TEXT(表格1[[#This Row],[地區]],"00000000"),縣市代碼,2,0)</f>
        <v>新竹縣</v>
      </c>
      <c r="G489" s="2" t="s">
        <v>8</v>
      </c>
      <c r="H489" s="13">
        <v>363658</v>
      </c>
      <c r="I489" s="14">
        <v>528809943</v>
      </c>
      <c r="J489" s="14">
        <f>表格1[[#This Row],[信用卡交易筆數]]/1000</f>
        <v>363.65800000000002</v>
      </c>
      <c r="K489" s="14">
        <f>表格1[[#This Row],[信用卡交易金額'[新臺幣']]]/1000</f>
        <v>528809.94299999997</v>
      </c>
      <c r="L489" s="14">
        <f>表格1[[#This Row],[信用卡交易金額'[新臺幣']]]/1000000</f>
        <v>528.80994299999998</v>
      </c>
      <c r="M489" s="14" t="str" cm="1">
        <f t="array" ref="M489">_xlfn.TEXTJOIN("", TRUE, _xlfn.XLOOKUP(TRUE, VALUE(表格1[[#This Row],[年月]]) &lt;= VALUE($R$8:$R$12), $Q$8:$Q$12)) &amp; "年度"</f>
        <v>2021年度</v>
      </c>
    </row>
    <row r="490" spans="1:13" x14ac:dyDescent="0.3">
      <c r="A490" s="2">
        <v>202011</v>
      </c>
      <c r="B490" s="19">
        <f>DATE(表格1[[#This Row],[年]],表格1[[#This Row],[月]],1)</f>
        <v>44136</v>
      </c>
      <c r="C490" s="2" t="str">
        <f>LEFT(表格1[[#This Row],[年月]],4)</f>
        <v>2020</v>
      </c>
      <c r="D490" s="2" t="str">
        <f>RIGHT(表格1[[#This Row],[年月]],2)</f>
        <v>11</v>
      </c>
      <c r="E490" s="5">
        <v>10004000</v>
      </c>
      <c r="F490" s="2" t="str">
        <f>VLOOKUP(TEXT(表格1[[#This Row],[地區]],"00000000"),縣市代碼,2,0)</f>
        <v>新竹縣</v>
      </c>
      <c r="G490" s="2" t="s">
        <v>9</v>
      </c>
      <c r="H490" s="13">
        <v>291570</v>
      </c>
      <c r="I490" s="14">
        <v>998080992</v>
      </c>
      <c r="J490" s="14">
        <f>表格1[[#This Row],[信用卡交易筆數]]/1000</f>
        <v>291.57</v>
      </c>
      <c r="K490" s="14">
        <f>表格1[[#This Row],[信用卡交易金額'[新臺幣']]]/1000</f>
        <v>998080.99199999997</v>
      </c>
      <c r="L490" s="14">
        <f>表格1[[#This Row],[信用卡交易金額'[新臺幣']]]/1000000</f>
        <v>998.08099200000004</v>
      </c>
      <c r="M490" s="14" t="str" cm="1">
        <f t="array" ref="M490">_xlfn.TEXTJOIN("", TRUE, _xlfn.XLOOKUP(TRUE, VALUE(表格1[[#This Row],[年月]]) &lt;= VALUE($R$8:$R$12), $Q$8:$Q$12)) &amp; "年度"</f>
        <v>2021年度</v>
      </c>
    </row>
    <row r="491" spans="1:13" x14ac:dyDescent="0.3">
      <c r="A491" s="2">
        <v>202011</v>
      </c>
      <c r="B491" s="19">
        <f>DATE(表格1[[#This Row],[年]],表格1[[#This Row],[月]],1)</f>
        <v>44136</v>
      </c>
      <c r="C491" s="2" t="str">
        <f>LEFT(表格1[[#This Row],[年月]],4)</f>
        <v>2020</v>
      </c>
      <c r="D491" s="2" t="str">
        <f>RIGHT(表格1[[#This Row],[年月]],2)</f>
        <v>11</v>
      </c>
      <c r="E491" s="5">
        <v>10004000</v>
      </c>
      <c r="F491" s="2" t="str">
        <f>VLOOKUP(TEXT(表格1[[#This Row],[地區]],"00000000"),縣市代碼,2,0)</f>
        <v>新竹縣</v>
      </c>
      <c r="G491" s="2" t="s">
        <v>10</v>
      </c>
      <c r="H491" s="13">
        <v>1199245</v>
      </c>
      <c r="I491" s="14">
        <v>2864543518</v>
      </c>
      <c r="J491" s="14">
        <f>表格1[[#This Row],[信用卡交易筆數]]/1000</f>
        <v>1199.2449999999999</v>
      </c>
      <c r="K491" s="14">
        <f>表格1[[#This Row],[信用卡交易金額'[新臺幣']]]/1000</f>
        <v>2864543.5180000002</v>
      </c>
      <c r="L491" s="14">
        <f>表格1[[#This Row],[信用卡交易金額'[新臺幣']]]/1000000</f>
        <v>2864.5435179999999</v>
      </c>
      <c r="M491" s="14" t="str" cm="1">
        <f t="array" ref="M491">_xlfn.TEXTJOIN("", TRUE, _xlfn.XLOOKUP(TRUE, VALUE(表格1[[#This Row],[年月]]) &lt;= VALUE($R$8:$R$12), $Q$8:$Q$12)) &amp; "年度"</f>
        <v>2021年度</v>
      </c>
    </row>
    <row r="492" spans="1:13" x14ac:dyDescent="0.3">
      <c r="A492" s="2">
        <v>202011</v>
      </c>
      <c r="B492" s="19">
        <f>DATE(表格1[[#This Row],[年]],表格1[[#This Row],[月]],1)</f>
        <v>44136</v>
      </c>
      <c r="C492" s="2" t="str">
        <f>LEFT(表格1[[#This Row],[年月]],4)</f>
        <v>2020</v>
      </c>
      <c r="D492" s="2" t="str">
        <f>RIGHT(表格1[[#This Row],[年月]],2)</f>
        <v>11</v>
      </c>
      <c r="E492" s="5">
        <v>10018000</v>
      </c>
      <c r="F492" s="2" t="str">
        <f>VLOOKUP(TEXT(表格1[[#This Row],[地區]],"00000000"),縣市代碼,2,0)</f>
        <v>新竹市</v>
      </c>
      <c r="G492" s="2" t="s">
        <v>4</v>
      </c>
      <c r="H492" s="13">
        <v>1214070</v>
      </c>
      <c r="I492" s="14">
        <v>946465748</v>
      </c>
      <c r="J492" s="14">
        <f>表格1[[#This Row],[信用卡交易筆數]]/1000</f>
        <v>1214.07</v>
      </c>
      <c r="K492" s="14">
        <f>表格1[[#This Row],[信用卡交易金額'[新臺幣']]]/1000</f>
        <v>946465.74800000002</v>
      </c>
      <c r="L492" s="14">
        <f>表格1[[#This Row],[信用卡交易金額'[新臺幣']]]/1000000</f>
        <v>946.46574799999996</v>
      </c>
      <c r="M492" s="14" t="str" cm="1">
        <f t="array" ref="M492">_xlfn.TEXTJOIN("", TRUE, _xlfn.XLOOKUP(TRUE, VALUE(表格1[[#This Row],[年月]]) &lt;= VALUE($R$8:$R$12), $Q$8:$Q$12)) &amp; "年度"</f>
        <v>2021年度</v>
      </c>
    </row>
    <row r="493" spans="1:13" x14ac:dyDescent="0.3">
      <c r="A493" s="2">
        <v>202011</v>
      </c>
      <c r="B493" s="19">
        <f>DATE(表格1[[#This Row],[年]],表格1[[#This Row],[月]],1)</f>
        <v>44136</v>
      </c>
      <c r="C493" s="2" t="str">
        <f>LEFT(表格1[[#This Row],[年月]],4)</f>
        <v>2020</v>
      </c>
      <c r="D493" s="2" t="str">
        <f>RIGHT(表格1[[#This Row],[年月]],2)</f>
        <v>11</v>
      </c>
      <c r="E493" s="5">
        <v>10018000</v>
      </c>
      <c r="F493" s="2" t="str">
        <f>VLOOKUP(TEXT(表格1[[#This Row],[地區]],"00000000"),縣市代碼,2,0)</f>
        <v>新竹市</v>
      </c>
      <c r="G493" s="2" t="s">
        <v>5</v>
      </c>
      <c r="H493" s="13">
        <v>62859</v>
      </c>
      <c r="I493" s="14">
        <v>175844252</v>
      </c>
      <c r="J493" s="14">
        <f>表格1[[#This Row],[信用卡交易筆數]]/1000</f>
        <v>62.859000000000002</v>
      </c>
      <c r="K493" s="14">
        <f>表格1[[#This Row],[信用卡交易金額'[新臺幣']]]/1000</f>
        <v>175844.25200000001</v>
      </c>
      <c r="L493" s="14">
        <f>表格1[[#This Row],[信用卡交易金額'[新臺幣']]]/1000000</f>
        <v>175.84425200000001</v>
      </c>
      <c r="M493" s="14" t="str" cm="1">
        <f t="array" ref="M493">_xlfn.TEXTJOIN("", TRUE, _xlfn.XLOOKUP(TRUE, VALUE(表格1[[#This Row],[年月]]) &lt;= VALUE($R$8:$R$12), $Q$8:$Q$12)) &amp; "年度"</f>
        <v>2021年度</v>
      </c>
    </row>
    <row r="494" spans="1:13" x14ac:dyDescent="0.3">
      <c r="A494" s="2">
        <v>202011</v>
      </c>
      <c r="B494" s="19">
        <f>DATE(表格1[[#This Row],[年]],表格1[[#This Row],[月]],1)</f>
        <v>44136</v>
      </c>
      <c r="C494" s="2" t="str">
        <f>LEFT(表格1[[#This Row],[年月]],4)</f>
        <v>2020</v>
      </c>
      <c r="D494" s="2" t="str">
        <f>RIGHT(表格1[[#This Row],[年月]],2)</f>
        <v>11</v>
      </c>
      <c r="E494" s="5">
        <v>10018000</v>
      </c>
      <c r="F494" s="2" t="str">
        <f>VLOOKUP(TEXT(表格1[[#This Row],[地區]],"00000000"),縣市代碼,2,0)</f>
        <v>新竹市</v>
      </c>
      <c r="G494" s="2" t="s">
        <v>6</v>
      </c>
      <c r="H494" s="13">
        <v>107451</v>
      </c>
      <c r="I494" s="14">
        <v>419035859</v>
      </c>
      <c r="J494" s="14">
        <f>表格1[[#This Row],[信用卡交易筆數]]/1000</f>
        <v>107.45099999999999</v>
      </c>
      <c r="K494" s="14">
        <f>表格1[[#This Row],[信用卡交易金額'[新臺幣']]]/1000</f>
        <v>419035.859</v>
      </c>
      <c r="L494" s="14">
        <f>表格1[[#This Row],[信用卡交易金額'[新臺幣']]]/1000000</f>
        <v>419.03585900000002</v>
      </c>
      <c r="M494" s="14" t="str" cm="1">
        <f t="array" ref="M494">_xlfn.TEXTJOIN("", TRUE, _xlfn.XLOOKUP(TRUE, VALUE(表格1[[#This Row],[年月]]) &lt;= VALUE($R$8:$R$12), $Q$8:$Q$12)) &amp; "年度"</f>
        <v>2021年度</v>
      </c>
    </row>
    <row r="495" spans="1:13" x14ac:dyDescent="0.3">
      <c r="A495" s="2">
        <v>202011</v>
      </c>
      <c r="B495" s="19">
        <f>DATE(表格1[[#This Row],[年]],表格1[[#This Row],[月]],1)</f>
        <v>44136</v>
      </c>
      <c r="C495" s="2" t="str">
        <f>LEFT(表格1[[#This Row],[年月]],4)</f>
        <v>2020</v>
      </c>
      <c r="D495" s="2" t="str">
        <f>RIGHT(表格1[[#This Row],[年月]],2)</f>
        <v>11</v>
      </c>
      <c r="E495" s="5">
        <v>10018000</v>
      </c>
      <c r="F495" s="2" t="str">
        <f>VLOOKUP(TEXT(表格1[[#This Row],[地區]],"00000000"),縣市代碼,2,0)</f>
        <v>新竹市</v>
      </c>
      <c r="G495" s="2" t="s">
        <v>7</v>
      </c>
      <c r="H495" s="13">
        <v>519726</v>
      </c>
      <c r="I495" s="14">
        <v>338926407</v>
      </c>
      <c r="J495" s="14">
        <f>表格1[[#This Row],[信用卡交易筆數]]/1000</f>
        <v>519.726</v>
      </c>
      <c r="K495" s="14">
        <f>表格1[[#This Row],[信用卡交易金額'[新臺幣']]]/1000</f>
        <v>338926.40700000001</v>
      </c>
      <c r="L495" s="14">
        <f>表格1[[#This Row],[信用卡交易金額'[新臺幣']]]/1000000</f>
        <v>338.92640699999998</v>
      </c>
      <c r="M495" s="14" t="str" cm="1">
        <f t="array" ref="M495">_xlfn.TEXTJOIN("", TRUE, _xlfn.XLOOKUP(TRUE, VALUE(表格1[[#This Row],[年月]]) &lt;= VALUE($R$8:$R$12), $Q$8:$Q$12)) &amp; "年度"</f>
        <v>2021年度</v>
      </c>
    </row>
    <row r="496" spans="1:13" x14ac:dyDescent="0.3">
      <c r="A496" s="2">
        <v>202011</v>
      </c>
      <c r="B496" s="19">
        <f>DATE(表格1[[#This Row],[年]],表格1[[#This Row],[月]],1)</f>
        <v>44136</v>
      </c>
      <c r="C496" s="2" t="str">
        <f>LEFT(表格1[[#This Row],[年月]],4)</f>
        <v>2020</v>
      </c>
      <c r="D496" s="2" t="str">
        <f>RIGHT(表格1[[#This Row],[年月]],2)</f>
        <v>11</v>
      </c>
      <c r="E496" s="5">
        <v>10018000</v>
      </c>
      <c r="F496" s="2" t="str">
        <f>VLOOKUP(TEXT(表格1[[#This Row],[地區]],"00000000"),縣市代碼,2,0)</f>
        <v>新竹市</v>
      </c>
      <c r="G496" s="2" t="s">
        <v>8</v>
      </c>
      <c r="H496" s="13">
        <v>367723</v>
      </c>
      <c r="I496" s="14">
        <v>549021502</v>
      </c>
      <c r="J496" s="14">
        <f>表格1[[#This Row],[信用卡交易筆數]]/1000</f>
        <v>367.72300000000001</v>
      </c>
      <c r="K496" s="14">
        <f>表格1[[#This Row],[信用卡交易金額'[新臺幣']]]/1000</f>
        <v>549021.50199999998</v>
      </c>
      <c r="L496" s="14">
        <f>表格1[[#This Row],[信用卡交易金額'[新臺幣']]]/1000000</f>
        <v>549.02150200000005</v>
      </c>
      <c r="M496" s="14" t="str" cm="1">
        <f t="array" ref="M496">_xlfn.TEXTJOIN("", TRUE, _xlfn.XLOOKUP(TRUE, VALUE(表格1[[#This Row],[年月]]) &lt;= VALUE($R$8:$R$12), $Q$8:$Q$12)) &amp; "年度"</f>
        <v>2021年度</v>
      </c>
    </row>
    <row r="497" spans="1:13" x14ac:dyDescent="0.3">
      <c r="A497" s="2">
        <v>202011</v>
      </c>
      <c r="B497" s="19">
        <f>DATE(表格1[[#This Row],[年]],表格1[[#This Row],[月]],1)</f>
        <v>44136</v>
      </c>
      <c r="C497" s="2" t="str">
        <f>LEFT(表格1[[#This Row],[年月]],4)</f>
        <v>2020</v>
      </c>
      <c r="D497" s="2" t="str">
        <f>RIGHT(表格1[[#This Row],[年月]],2)</f>
        <v>11</v>
      </c>
      <c r="E497" s="5">
        <v>10018000</v>
      </c>
      <c r="F497" s="2" t="str">
        <f>VLOOKUP(TEXT(表格1[[#This Row],[地區]],"00000000"),縣市代碼,2,0)</f>
        <v>新竹市</v>
      </c>
      <c r="G497" s="2" t="s">
        <v>9</v>
      </c>
      <c r="H497" s="13">
        <v>326334</v>
      </c>
      <c r="I497" s="14">
        <v>1154524071</v>
      </c>
      <c r="J497" s="14">
        <f>表格1[[#This Row],[信用卡交易筆數]]/1000</f>
        <v>326.334</v>
      </c>
      <c r="K497" s="14">
        <f>表格1[[#This Row],[信用卡交易金額'[新臺幣']]]/1000</f>
        <v>1154524.071</v>
      </c>
      <c r="L497" s="14">
        <f>表格1[[#This Row],[信用卡交易金額'[新臺幣']]]/1000000</f>
        <v>1154.524071</v>
      </c>
      <c r="M497" s="14" t="str" cm="1">
        <f t="array" ref="M497">_xlfn.TEXTJOIN("", TRUE, _xlfn.XLOOKUP(TRUE, VALUE(表格1[[#This Row],[年月]]) &lt;= VALUE($R$8:$R$12), $Q$8:$Q$12)) &amp; "年度"</f>
        <v>2021年度</v>
      </c>
    </row>
    <row r="498" spans="1:13" x14ac:dyDescent="0.3">
      <c r="A498" s="2">
        <v>202011</v>
      </c>
      <c r="B498" s="19">
        <f>DATE(表格1[[#This Row],[年]],表格1[[#This Row],[月]],1)</f>
        <v>44136</v>
      </c>
      <c r="C498" s="2" t="str">
        <f>LEFT(表格1[[#This Row],[年月]],4)</f>
        <v>2020</v>
      </c>
      <c r="D498" s="2" t="str">
        <f>RIGHT(表格1[[#This Row],[年月]],2)</f>
        <v>11</v>
      </c>
      <c r="E498" s="5">
        <v>10018000</v>
      </c>
      <c r="F498" s="2" t="str">
        <f>VLOOKUP(TEXT(表格1[[#This Row],[地區]],"00000000"),縣市代碼,2,0)</f>
        <v>新竹市</v>
      </c>
      <c r="G498" s="2" t="s">
        <v>10</v>
      </c>
      <c r="H498" s="13">
        <v>1139841</v>
      </c>
      <c r="I498" s="14">
        <v>2973577240</v>
      </c>
      <c r="J498" s="14">
        <f>表格1[[#This Row],[信用卡交易筆數]]/1000</f>
        <v>1139.8409999999999</v>
      </c>
      <c r="K498" s="14">
        <f>表格1[[#This Row],[信用卡交易金額'[新臺幣']]]/1000</f>
        <v>2973577.24</v>
      </c>
      <c r="L498" s="14">
        <f>表格1[[#This Row],[信用卡交易金額'[新臺幣']]]/1000000</f>
        <v>2973.5772400000001</v>
      </c>
      <c r="M498" s="14" t="str" cm="1">
        <f t="array" ref="M498">_xlfn.TEXTJOIN("", TRUE, _xlfn.XLOOKUP(TRUE, VALUE(表格1[[#This Row],[年月]]) &lt;= VALUE($R$8:$R$12), $Q$8:$Q$12)) &amp; "年度"</f>
        <v>2021年度</v>
      </c>
    </row>
    <row r="499" spans="1:13" x14ac:dyDescent="0.3">
      <c r="A499" s="2">
        <v>202011</v>
      </c>
      <c r="B499" s="19">
        <f>DATE(表格1[[#This Row],[年]],表格1[[#This Row],[月]],1)</f>
        <v>44136</v>
      </c>
      <c r="C499" s="2" t="str">
        <f>LEFT(表格1[[#This Row],[年月]],4)</f>
        <v>2020</v>
      </c>
      <c r="D499" s="2" t="str">
        <f>RIGHT(表格1[[#This Row],[年月]],2)</f>
        <v>11</v>
      </c>
      <c r="E499" s="5">
        <v>10005000</v>
      </c>
      <c r="F499" s="2" t="str">
        <f>VLOOKUP(TEXT(表格1[[#This Row],[地區]],"00000000"),縣市代碼,2,0)</f>
        <v>苗栗縣</v>
      </c>
      <c r="G499" s="2" t="s">
        <v>4</v>
      </c>
      <c r="H499" s="13">
        <v>551005</v>
      </c>
      <c r="I499" s="14">
        <v>437478160</v>
      </c>
      <c r="J499" s="14">
        <f>表格1[[#This Row],[信用卡交易筆數]]/1000</f>
        <v>551.005</v>
      </c>
      <c r="K499" s="14">
        <f>表格1[[#This Row],[信用卡交易金額'[新臺幣']]]/1000</f>
        <v>437478.16</v>
      </c>
      <c r="L499" s="14">
        <f>表格1[[#This Row],[信用卡交易金額'[新臺幣']]]/1000000</f>
        <v>437.47816</v>
      </c>
      <c r="M499" s="14" t="str" cm="1">
        <f t="array" ref="M499">_xlfn.TEXTJOIN("", TRUE, _xlfn.XLOOKUP(TRUE, VALUE(表格1[[#This Row],[年月]]) &lt;= VALUE($R$8:$R$12), $Q$8:$Q$12)) &amp; "年度"</f>
        <v>2021年度</v>
      </c>
    </row>
    <row r="500" spans="1:13" x14ac:dyDescent="0.3">
      <c r="A500" s="2">
        <v>202011</v>
      </c>
      <c r="B500" s="19">
        <f>DATE(表格1[[#This Row],[年]],表格1[[#This Row],[月]],1)</f>
        <v>44136</v>
      </c>
      <c r="C500" s="2" t="str">
        <f>LEFT(表格1[[#This Row],[年月]],4)</f>
        <v>2020</v>
      </c>
      <c r="D500" s="2" t="str">
        <f>RIGHT(表格1[[#This Row],[年月]],2)</f>
        <v>11</v>
      </c>
      <c r="E500" s="5">
        <v>10005000</v>
      </c>
      <c r="F500" s="2" t="str">
        <f>VLOOKUP(TEXT(表格1[[#This Row],[地區]],"00000000"),縣市代碼,2,0)</f>
        <v>苗栗縣</v>
      </c>
      <c r="G500" s="2" t="s">
        <v>5</v>
      </c>
      <c r="H500" s="13">
        <v>42806</v>
      </c>
      <c r="I500" s="14">
        <v>113627871</v>
      </c>
      <c r="J500" s="14">
        <f>表格1[[#This Row],[信用卡交易筆數]]/1000</f>
        <v>42.805999999999997</v>
      </c>
      <c r="K500" s="14">
        <f>表格1[[#This Row],[信用卡交易金額'[新臺幣']]]/1000</f>
        <v>113627.871</v>
      </c>
      <c r="L500" s="14">
        <f>表格1[[#This Row],[信用卡交易金額'[新臺幣']]]/1000000</f>
        <v>113.627871</v>
      </c>
      <c r="M500" s="14" t="str" cm="1">
        <f t="array" ref="M500">_xlfn.TEXTJOIN("", TRUE, _xlfn.XLOOKUP(TRUE, VALUE(表格1[[#This Row],[年月]]) &lt;= VALUE($R$8:$R$12), $Q$8:$Q$12)) &amp; "年度"</f>
        <v>2021年度</v>
      </c>
    </row>
    <row r="501" spans="1:13" x14ac:dyDescent="0.3">
      <c r="A501" s="2">
        <v>202011</v>
      </c>
      <c r="B501" s="19">
        <f>DATE(表格1[[#This Row],[年]],表格1[[#This Row],[月]],1)</f>
        <v>44136</v>
      </c>
      <c r="C501" s="2" t="str">
        <f>LEFT(表格1[[#This Row],[年月]],4)</f>
        <v>2020</v>
      </c>
      <c r="D501" s="2" t="str">
        <f>RIGHT(表格1[[#This Row],[年月]],2)</f>
        <v>11</v>
      </c>
      <c r="E501" s="5">
        <v>10005000</v>
      </c>
      <c r="F501" s="2" t="str">
        <f>VLOOKUP(TEXT(表格1[[#This Row],[地區]],"00000000"),縣市代碼,2,0)</f>
        <v>苗栗縣</v>
      </c>
      <c r="G501" s="2" t="s">
        <v>6</v>
      </c>
      <c r="H501" s="13">
        <v>61014</v>
      </c>
      <c r="I501" s="14">
        <v>225590440</v>
      </c>
      <c r="J501" s="14">
        <f>表格1[[#This Row],[信用卡交易筆數]]/1000</f>
        <v>61.014000000000003</v>
      </c>
      <c r="K501" s="14">
        <f>表格1[[#This Row],[信用卡交易金額'[新臺幣']]]/1000</f>
        <v>225590.44</v>
      </c>
      <c r="L501" s="14">
        <f>表格1[[#This Row],[信用卡交易金額'[新臺幣']]]/1000000</f>
        <v>225.59044</v>
      </c>
      <c r="M501" s="14" t="str" cm="1">
        <f t="array" ref="M501">_xlfn.TEXTJOIN("", TRUE, _xlfn.XLOOKUP(TRUE, VALUE(表格1[[#This Row],[年月]]) &lt;= VALUE($R$8:$R$12), $Q$8:$Q$12)) &amp; "年度"</f>
        <v>2021年度</v>
      </c>
    </row>
    <row r="502" spans="1:13" x14ac:dyDescent="0.3">
      <c r="A502" s="2">
        <v>202011</v>
      </c>
      <c r="B502" s="19">
        <f>DATE(表格1[[#This Row],[年]],表格1[[#This Row],[月]],1)</f>
        <v>44136</v>
      </c>
      <c r="C502" s="2" t="str">
        <f>LEFT(表格1[[#This Row],[年月]],4)</f>
        <v>2020</v>
      </c>
      <c r="D502" s="2" t="str">
        <f>RIGHT(表格1[[#This Row],[年月]],2)</f>
        <v>11</v>
      </c>
      <c r="E502" s="5">
        <v>10005000</v>
      </c>
      <c r="F502" s="2" t="str">
        <f>VLOOKUP(TEXT(表格1[[#This Row],[地區]],"00000000"),縣市代碼,2,0)</f>
        <v>苗栗縣</v>
      </c>
      <c r="G502" s="2" t="s">
        <v>7</v>
      </c>
      <c r="H502" s="13">
        <v>417201</v>
      </c>
      <c r="I502" s="14">
        <v>301105642</v>
      </c>
      <c r="J502" s="14">
        <f>表格1[[#This Row],[信用卡交易筆數]]/1000</f>
        <v>417.20100000000002</v>
      </c>
      <c r="K502" s="14">
        <f>表格1[[#This Row],[信用卡交易金額'[新臺幣']]]/1000</f>
        <v>301105.64199999999</v>
      </c>
      <c r="L502" s="14">
        <f>表格1[[#This Row],[信用卡交易金額'[新臺幣']]]/1000000</f>
        <v>301.10564199999999</v>
      </c>
      <c r="M502" s="14" t="str" cm="1">
        <f t="array" ref="M502">_xlfn.TEXTJOIN("", TRUE, _xlfn.XLOOKUP(TRUE, VALUE(表格1[[#This Row],[年月]]) &lt;= VALUE($R$8:$R$12), $Q$8:$Q$12)) &amp; "年度"</f>
        <v>2021年度</v>
      </c>
    </row>
    <row r="503" spans="1:13" x14ac:dyDescent="0.3">
      <c r="A503" s="2">
        <v>202011</v>
      </c>
      <c r="B503" s="19">
        <f>DATE(表格1[[#This Row],[年]],表格1[[#This Row],[月]],1)</f>
        <v>44136</v>
      </c>
      <c r="C503" s="2" t="str">
        <f>LEFT(表格1[[#This Row],[年月]],4)</f>
        <v>2020</v>
      </c>
      <c r="D503" s="2" t="str">
        <f>RIGHT(表格1[[#This Row],[年月]],2)</f>
        <v>11</v>
      </c>
      <c r="E503" s="5">
        <v>10005000</v>
      </c>
      <c r="F503" s="2" t="str">
        <f>VLOOKUP(TEXT(表格1[[#This Row],[地區]],"00000000"),縣市代碼,2,0)</f>
        <v>苗栗縣</v>
      </c>
      <c r="G503" s="2" t="s">
        <v>8</v>
      </c>
      <c r="H503" s="13">
        <v>219805</v>
      </c>
      <c r="I503" s="14">
        <v>280891407</v>
      </c>
      <c r="J503" s="14">
        <f>表格1[[#This Row],[信用卡交易筆數]]/1000</f>
        <v>219.80500000000001</v>
      </c>
      <c r="K503" s="14">
        <f>表格1[[#This Row],[信用卡交易金額'[新臺幣']]]/1000</f>
        <v>280891.40700000001</v>
      </c>
      <c r="L503" s="14">
        <f>表格1[[#This Row],[信用卡交易金額'[新臺幣']]]/1000000</f>
        <v>280.89140700000002</v>
      </c>
      <c r="M503" s="14" t="str" cm="1">
        <f t="array" ref="M503">_xlfn.TEXTJOIN("", TRUE, _xlfn.XLOOKUP(TRUE, VALUE(表格1[[#This Row],[年月]]) &lt;= VALUE($R$8:$R$12), $Q$8:$Q$12)) &amp; "年度"</f>
        <v>2021年度</v>
      </c>
    </row>
    <row r="504" spans="1:13" x14ac:dyDescent="0.3">
      <c r="A504" s="2">
        <v>202011</v>
      </c>
      <c r="B504" s="19">
        <f>DATE(表格1[[#This Row],[年]],表格1[[#This Row],[月]],1)</f>
        <v>44136</v>
      </c>
      <c r="C504" s="2" t="str">
        <f>LEFT(表格1[[#This Row],[年月]],4)</f>
        <v>2020</v>
      </c>
      <c r="D504" s="2" t="str">
        <f>RIGHT(表格1[[#This Row],[年月]],2)</f>
        <v>11</v>
      </c>
      <c r="E504" s="5">
        <v>10005000</v>
      </c>
      <c r="F504" s="2" t="str">
        <f>VLOOKUP(TEXT(表格1[[#This Row],[地區]],"00000000"),縣市代碼,2,0)</f>
        <v>苗栗縣</v>
      </c>
      <c r="G504" s="2" t="s">
        <v>9</v>
      </c>
      <c r="H504" s="13">
        <v>142382</v>
      </c>
      <c r="I504" s="14">
        <v>419955709</v>
      </c>
      <c r="J504" s="14">
        <f>表格1[[#This Row],[信用卡交易筆數]]/1000</f>
        <v>142.38200000000001</v>
      </c>
      <c r="K504" s="14">
        <f>表格1[[#This Row],[信用卡交易金額'[新臺幣']]]/1000</f>
        <v>419955.70899999997</v>
      </c>
      <c r="L504" s="14">
        <f>表格1[[#This Row],[信用卡交易金額'[新臺幣']]]/1000000</f>
        <v>419.95570900000001</v>
      </c>
      <c r="M504" s="14" t="str" cm="1">
        <f t="array" ref="M504">_xlfn.TEXTJOIN("", TRUE, _xlfn.XLOOKUP(TRUE, VALUE(表格1[[#This Row],[年月]]) &lt;= VALUE($R$8:$R$12), $Q$8:$Q$12)) &amp; "年度"</f>
        <v>2021年度</v>
      </c>
    </row>
    <row r="505" spans="1:13" x14ac:dyDescent="0.3">
      <c r="A505" s="2">
        <v>202011</v>
      </c>
      <c r="B505" s="19">
        <f>DATE(表格1[[#This Row],[年]],表格1[[#This Row],[月]],1)</f>
        <v>44136</v>
      </c>
      <c r="C505" s="2" t="str">
        <f>LEFT(表格1[[#This Row],[年月]],4)</f>
        <v>2020</v>
      </c>
      <c r="D505" s="2" t="str">
        <f>RIGHT(表格1[[#This Row],[年月]],2)</f>
        <v>11</v>
      </c>
      <c r="E505" s="5">
        <v>10005000</v>
      </c>
      <c r="F505" s="2" t="str">
        <f>VLOOKUP(TEXT(表格1[[#This Row],[地區]],"00000000"),縣市代碼,2,0)</f>
        <v>苗栗縣</v>
      </c>
      <c r="G505" s="2" t="s">
        <v>10</v>
      </c>
      <c r="H505" s="13">
        <v>704402</v>
      </c>
      <c r="I505" s="14">
        <v>1629280464</v>
      </c>
      <c r="J505" s="14">
        <f>表格1[[#This Row],[信用卡交易筆數]]/1000</f>
        <v>704.40200000000004</v>
      </c>
      <c r="K505" s="14">
        <f>表格1[[#This Row],[信用卡交易金額'[新臺幣']]]/1000</f>
        <v>1629280.4639999999</v>
      </c>
      <c r="L505" s="14">
        <f>表格1[[#This Row],[信用卡交易金額'[新臺幣']]]/1000000</f>
        <v>1629.2804639999999</v>
      </c>
      <c r="M505" s="14" t="str" cm="1">
        <f t="array" ref="M505">_xlfn.TEXTJOIN("", TRUE, _xlfn.XLOOKUP(TRUE, VALUE(表格1[[#This Row],[年月]]) &lt;= VALUE($R$8:$R$12), $Q$8:$Q$12)) &amp; "年度"</f>
        <v>2021年度</v>
      </c>
    </row>
    <row r="506" spans="1:13" x14ac:dyDescent="0.3">
      <c r="A506" s="2">
        <v>202011</v>
      </c>
      <c r="B506" s="19">
        <f>DATE(表格1[[#This Row],[年]],表格1[[#This Row],[月]],1)</f>
        <v>44136</v>
      </c>
      <c r="C506" s="2" t="str">
        <f>LEFT(表格1[[#This Row],[年月]],4)</f>
        <v>2020</v>
      </c>
      <c r="D506" s="2" t="str">
        <f>RIGHT(表格1[[#This Row],[年月]],2)</f>
        <v>11</v>
      </c>
      <c r="E506" s="5">
        <v>66000000</v>
      </c>
      <c r="F506" s="2" t="str">
        <f>VLOOKUP(TEXT(表格1[[#This Row],[地區]],"00000000"),縣市代碼,2,0)</f>
        <v>臺中市</v>
      </c>
      <c r="G506" s="2" t="s">
        <v>4</v>
      </c>
      <c r="H506" s="13">
        <v>5049986</v>
      </c>
      <c r="I506" s="14">
        <v>4205577001</v>
      </c>
      <c r="J506" s="14">
        <f>表格1[[#This Row],[信用卡交易筆數]]/1000</f>
        <v>5049.9859999999999</v>
      </c>
      <c r="K506" s="14">
        <f>表格1[[#This Row],[信用卡交易金額'[新臺幣']]]/1000</f>
        <v>4205577.0010000002</v>
      </c>
      <c r="L506" s="14">
        <f>表格1[[#This Row],[信用卡交易金額'[新臺幣']]]/1000000</f>
        <v>4205.5770009999997</v>
      </c>
      <c r="M506" s="14" t="str" cm="1">
        <f t="array" ref="M506">_xlfn.TEXTJOIN("", TRUE, _xlfn.XLOOKUP(TRUE, VALUE(表格1[[#This Row],[年月]]) &lt;= VALUE($R$8:$R$12), $Q$8:$Q$12)) &amp; "年度"</f>
        <v>2021年度</v>
      </c>
    </row>
    <row r="507" spans="1:13" x14ac:dyDescent="0.3">
      <c r="A507" s="2">
        <v>202011</v>
      </c>
      <c r="B507" s="19">
        <f>DATE(表格1[[#This Row],[年]],表格1[[#This Row],[月]],1)</f>
        <v>44136</v>
      </c>
      <c r="C507" s="2" t="str">
        <f>LEFT(表格1[[#This Row],[年月]],4)</f>
        <v>2020</v>
      </c>
      <c r="D507" s="2" t="str">
        <f>RIGHT(表格1[[#This Row],[年月]],2)</f>
        <v>11</v>
      </c>
      <c r="E507" s="5">
        <v>66000000</v>
      </c>
      <c r="F507" s="2" t="str">
        <f>VLOOKUP(TEXT(表格1[[#This Row],[地區]],"00000000"),縣市代碼,2,0)</f>
        <v>臺中市</v>
      </c>
      <c r="G507" s="2" t="s">
        <v>5</v>
      </c>
      <c r="H507" s="13">
        <v>348831</v>
      </c>
      <c r="I507" s="14">
        <v>958246922</v>
      </c>
      <c r="J507" s="14">
        <f>表格1[[#This Row],[信用卡交易筆數]]/1000</f>
        <v>348.83100000000002</v>
      </c>
      <c r="K507" s="14">
        <f>表格1[[#This Row],[信用卡交易金額'[新臺幣']]]/1000</f>
        <v>958246.92200000002</v>
      </c>
      <c r="L507" s="14">
        <f>表格1[[#This Row],[信用卡交易金額'[新臺幣']]]/1000000</f>
        <v>958.24692200000004</v>
      </c>
      <c r="M507" s="14" t="str" cm="1">
        <f t="array" ref="M507">_xlfn.TEXTJOIN("", TRUE, _xlfn.XLOOKUP(TRUE, VALUE(表格1[[#This Row],[年月]]) &lt;= VALUE($R$8:$R$12), $Q$8:$Q$12)) &amp; "年度"</f>
        <v>2021年度</v>
      </c>
    </row>
    <row r="508" spans="1:13" x14ac:dyDescent="0.3">
      <c r="A508" s="2">
        <v>202011</v>
      </c>
      <c r="B508" s="19">
        <f>DATE(表格1[[#This Row],[年]],表格1[[#This Row],[月]],1)</f>
        <v>44136</v>
      </c>
      <c r="C508" s="2" t="str">
        <f>LEFT(表格1[[#This Row],[年月]],4)</f>
        <v>2020</v>
      </c>
      <c r="D508" s="2" t="str">
        <f>RIGHT(表格1[[#This Row],[年月]],2)</f>
        <v>11</v>
      </c>
      <c r="E508" s="5">
        <v>66000000</v>
      </c>
      <c r="F508" s="2" t="str">
        <f>VLOOKUP(TEXT(表格1[[#This Row],[地區]],"00000000"),縣市代碼,2,0)</f>
        <v>臺中市</v>
      </c>
      <c r="G508" s="2" t="s">
        <v>6</v>
      </c>
      <c r="H508" s="13">
        <v>518868</v>
      </c>
      <c r="I508" s="14">
        <v>1918025989</v>
      </c>
      <c r="J508" s="14">
        <f>表格1[[#This Row],[信用卡交易筆數]]/1000</f>
        <v>518.86800000000005</v>
      </c>
      <c r="K508" s="14">
        <f>表格1[[#This Row],[信用卡交易金額'[新臺幣']]]/1000</f>
        <v>1918025.9890000001</v>
      </c>
      <c r="L508" s="14">
        <f>表格1[[#This Row],[信用卡交易金額'[新臺幣']]]/1000000</f>
        <v>1918.025989</v>
      </c>
      <c r="M508" s="14" t="str" cm="1">
        <f t="array" ref="M508">_xlfn.TEXTJOIN("", TRUE, _xlfn.XLOOKUP(TRUE, VALUE(表格1[[#This Row],[年月]]) &lt;= VALUE($R$8:$R$12), $Q$8:$Q$12)) &amp; "年度"</f>
        <v>2021年度</v>
      </c>
    </row>
    <row r="509" spans="1:13" x14ac:dyDescent="0.3">
      <c r="A509" s="2">
        <v>202011</v>
      </c>
      <c r="B509" s="19">
        <f>DATE(表格1[[#This Row],[年]],表格1[[#This Row],[月]],1)</f>
        <v>44136</v>
      </c>
      <c r="C509" s="2" t="str">
        <f>LEFT(表格1[[#This Row],[年月]],4)</f>
        <v>2020</v>
      </c>
      <c r="D509" s="2" t="str">
        <f>RIGHT(表格1[[#This Row],[年月]],2)</f>
        <v>11</v>
      </c>
      <c r="E509" s="5">
        <v>66000000</v>
      </c>
      <c r="F509" s="2" t="str">
        <f>VLOOKUP(TEXT(表格1[[#This Row],[地區]],"00000000"),縣市代碼,2,0)</f>
        <v>臺中市</v>
      </c>
      <c r="G509" s="2" t="s">
        <v>7</v>
      </c>
      <c r="H509" s="13">
        <v>2699903</v>
      </c>
      <c r="I509" s="14">
        <v>2007254197</v>
      </c>
      <c r="J509" s="14">
        <f>表格1[[#This Row],[信用卡交易筆數]]/1000</f>
        <v>2699.9029999999998</v>
      </c>
      <c r="K509" s="14">
        <f>表格1[[#This Row],[信用卡交易金額'[新臺幣']]]/1000</f>
        <v>2007254.1969999999</v>
      </c>
      <c r="L509" s="14">
        <f>表格1[[#This Row],[信用卡交易金額'[新臺幣']]]/1000000</f>
        <v>2007.254197</v>
      </c>
      <c r="M509" s="14" t="str" cm="1">
        <f t="array" ref="M509">_xlfn.TEXTJOIN("", TRUE, _xlfn.XLOOKUP(TRUE, VALUE(表格1[[#This Row],[年月]]) &lt;= VALUE($R$8:$R$12), $Q$8:$Q$12)) &amp; "年度"</f>
        <v>2021年度</v>
      </c>
    </row>
    <row r="510" spans="1:13" x14ac:dyDescent="0.3">
      <c r="A510" s="2">
        <v>202011</v>
      </c>
      <c r="B510" s="19">
        <f>DATE(表格1[[#This Row],[年]],表格1[[#This Row],[月]],1)</f>
        <v>44136</v>
      </c>
      <c r="C510" s="2" t="str">
        <f>LEFT(表格1[[#This Row],[年月]],4)</f>
        <v>2020</v>
      </c>
      <c r="D510" s="2" t="str">
        <f>RIGHT(表格1[[#This Row],[年月]],2)</f>
        <v>11</v>
      </c>
      <c r="E510" s="5">
        <v>66000000</v>
      </c>
      <c r="F510" s="2" t="str">
        <f>VLOOKUP(TEXT(表格1[[#This Row],[地區]],"00000000"),縣市代碼,2,0)</f>
        <v>臺中市</v>
      </c>
      <c r="G510" s="2" t="s">
        <v>8</v>
      </c>
      <c r="H510" s="13">
        <v>1725991</v>
      </c>
      <c r="I510" s="14">
        <v>2707282737</v>
      </c>
      <c r="J510" s="14">
        <f>表格1[[#This Row],[信用卡交易筆數]]/1000</f>
        <v>1725.991</v>
      </c>
      <c r="K510" s="14">
        <f>表格1[[#This Row],[信用卡交易金額'[新臺幣']]]/1000</f>
        <v>2707282.7370000002</v>
      </c>
      <c r="L510" s="14">
        <f>表格1[[#This Row],[信用卡交易金額'[新臺幣']]]/1000000</f>
        <v>2707.282737</v>
      </c>
      <c r="M510" s="14" t="str" cm="1">
        <f t="array" ref="M510">_xlfn.TEXTJOIN("", TRUE, _xlfn.XLOOKUP(TRUE, VALUE(表格1[[#This Row],[年月]]) &lt;= VALUE($R$8:$R$12), $Q$8:$Q$12)) &amp; "年度"</f>
        <v>2021年度</v>
      </c>
    </row>
    <row r="511" spans="1:13" x14ac:dyDescent="0.3">
      <c r="A511" s="2">
        <v>202011</v>
      </c>
      <c r="B511" s="19">
        <f>DATE(表格1[[#This Row],[年]],表格1[[#This Row],[月]],1)</f>
        <v>44136</v>
      </c>
      <c r="C511" s="2" t="str">
        <f>LEFT(表格1[[#This Row],[年月]],4)</f>
        <v>2020</v>
      </c>
      <c r="D511" s="2" t="str">
        <f>RIGHT(表格1[[#This Row],[年月]],2)</f>
        <v>11</v>
      </c>
      <c r="E511" s="5">
        <v>66000000</v>
      </c>
      <c r="F511" s="2" t="str">
        <f>VLOOKUP(TEXT(表格1[[#This Row],[地區]],"00000000"),縣市代碼,2,0)</f>
        <v>臺中市</v>
      </c>
      <c r="G511" s="2" t="s">
        <v>9</v>
      </c>
      <c r="H511" s="13">
        <v>1156662</v>
      </c>
      <c r="I511" s="14">
        <v>3247290417</v>
      </c>
      <c r="J511" s="14">
        <f>表格1[[#This Row],[信用卡交易筆數]]/1000</f>
        <v>1156.662</v>
      </c>
      <c r="K511" s="14">
        <f>表格1[[#This Row],[信用卡交易金額'[新臺幣']]]/1000</f>
        <v>3247290.4169999999</v>
      </c>
      <c r="L511" s="14">
        <f>表格1[[#This Row],[信用卡交易金額'[新臺幣']]]/1000000</f>
        <v>3247.2904170000002</v>
      </c>
      <c r="M511" s="14" t="str" cm="1">
        <f t="array" ref="M511">_xlfn.TEXTJOIN("", TRUE, _xlfn.XLOOKUP(TRUE, VALUE(表格1[[#This Row],[年月]]) &lt;= VALUE($R$8:$R$12), $Q$8:$Q$12)) &amp; "年度"</f>
        <v>2021年度</v>
      </c>
    </row>
    <row r="512" spans="1:13" x14ac:dyDescent="0.3">
      <c r="A512" s="2">
        <v>202011</v>
      </c>
      <c r="B512" s="19">
        <f>DATE(表格1[[#This Row],[年]],表格1[[#This Row],[月]],1)</f>
        <v>44136</v>
      </c>
      <c r="C512" s="2" t="str">
        <f>LEFT(表格1[[#This Row],[年月]],4)</f>
        <v>2020</v>
      </c>
      <c r="D512" s="2" t="str">
        <f>RIGHT(表格1[[#This Row],[年月]],2)</f>
        <v>11</v>
      </c>
      <c r="E512" s="5">
        <v>66000000</v>
      </c>
      <c r="F512" s="2" t="str">
        <f>VLOOKUP(TEXT(表格1[[#This Row],[地區]],"00000000"),縣市代碼,2,0)</f>
        <v>臺中市</v>
      </c>
      <c r="G512" s="2" t="s">
        <v>10</v>
      </c>
      <c r="H512" s="13">
        <v>5065904</v>
      </c>
      <c r="I512" s="14">
        <v>13921603882</v>
      </c>
      <c r="J512" s="14">
        <f>表格1[[#This Row],[信用卡交易筆數]]/1000</f>
        <v>5065.9040000000005</v>
      </c>
      <c r="K512" s="14">
        <f>表格1[[#This Row],[信用卡交易金額'[新臺幣']]]/1000</f>
        <v>13921603.881999999</v>
      </c>
      <c r="L512" s="14">
        <f>表格1[[#This Row],[信用卡交易金額'[新臺幣']]]/1000000</f>
        <v>13921.603881999999</v>
      </c>
      <c r="M512" s="14" t="str" cm="1">
        <f t="array" ref="M512">_xlfn.TEXTJOIN("", TRUE, _xlfn.XLOOKUP(TRUE, VALUE(表格1[[#This Row],[年月]]) &lt;= VALUE($R$8:$R$12), $Q$8:$Q$12)) &amp; "年度"</f>
        <v>2021年度</v>
      </c>
    </row>
    <row r="513" spans="1:13" x14ac:dyDescent="0.3">
      <c r="A513" s="2">
        <v>202011</v>
      </c>
      <c r="B513" s="19">
        <f>DATE(表格1[[#This Row],[年]],表格1[[#This Row],[月]],1)</f>
        <v>44136</v>
      </c>
      <c r="C513" s="2" t="str">
        <f>LEFT(表格1[[#This Row],[年月]],4)</f>
        <v>2020</v>
      </c>
      <c r="D513" s="2" t="str">
        <f>RIGHT(表格1[[#This Row],[年月]],2)</f>
        <v>11</v>
      </c>
      <c r="E513" s="5">
        <v>10007000</v>
      </c>
      <c r="F513" s="2" t="str">
        <f>VLOOKUP(TEXT(表格1[[#This Row],[地區]],"00000000"),縣市代碼,2,0)</f>
        <v>彰化縣</v>
      </c>
      <c r="G513" s="2" t="s">
        <v>4</v>
      </c>
      <c r="H513" s="13">
        <v>1085928</v>
      </c>
      <c r="I513" s="14">
        <v>878898483</v>
      </c>
      <c r="J513" s="14">
        <f>表格1[[#This Row],[信用卡交易筆數]]/1000</f>
        <v>1085.9280000000001</v>
      </c>
      <c r="K513" s="14">
        <f>表格1[[#This Row],[信用卡交易金額'[新臺幣']]]/1000</f>
        <v>878898.48300000001</v>
      </c>
      <c r="L513" s="14">
        <f>表格1[[#This Row],[信用卡交易金額'[新臺幣']]]/1000000</f>
        <v>878.89848300000006</v>
      </c>
      <c r="M513" s="14" t="str" cm="1">
        <f t="array" ref="M513">_xlfn.TEXTJOIN("", TRUE, _xlfn.XLOOKUP(TRUE, VALUE(表格1[[#This Row],[年月]]) &lt;= VALUE($R$8:$R$12), $Q$8:$Q$12)) &amp; "年度"</f>
        <v>2021年度</v>
      </c>
    </row>
    <row r="514" spans="1:13" x14ac:dyDescent="0.3">
      <c r="A514" s="2">
        <v>202011</v>
      </c>
      <c r="B514" s="19">
        <f>DATE(表格1[[#This Row],[年]],表格1[[#This Row],[月]],1)</f>
        <v>44136</v>
      </c>
      <c r="C514" s="2" t="str">
        <f>LEFT(表格1[[#This Row],[年月]],4)</f>
        <v>2020</v>
      </c>
      <c r="D514" s="2" t="str">
        <f>RIGHT(表格1[[#This Row],[年月]],2)</f>
        <v>11</v>
      </c>
      <c r="E514" s="5">
        <v>10007000</v>
      </c>
      <c r="F514" s="2" t="str">
        <f>VLOOKUP(TEXT(表格1[[#This Row],[地區]],"00000000"),縣市代碼,2,0)</f>
        <v>彰化縣</v>
      </c>
      <c r="G514" s="2" t="s">
        <v>5</v>
      </c>
      <c r="H514" s="13">
        <v>103682</v>
      </c>
      <c r="I514" s="14">
        <v>270876230</v>
      </c>
      <c r="J514" s="14">
        <f>表格1[[#This Row],[信用卡交易筆數]]/1000</f>
        <v>103.682</v>
      </c>
      <c r="K514" s="14">
        <f>表格1[[#This Row],[信用卡交易金額'[新臺幣']]]/1000</f>
        <v>270876.23</v>
      </c>
      <c r="L514" s="14">
        <f>表格1[[#This Row],[信用卡交易金額'[新臺幣']]]/1000000</f>
        <v>270.87623000000002</v>
      </c>
      <c r="M514" s="14" t="str" cm="1">
        <f t="array" ref="M514">_xlfn.TEXTJOIN("", TRUE, _xlfn.XLOOKUP(TRUE, VALUE(表格1[[#This Row],[年月]]) &lt;= VALUE($R$8:$R$12), $Q$8:$Q$12)) &amp; "年度"</f>
        <v>2021年度</v>
      </c>
    </row>
    <row r="515" spans="1:13" x14ac:dyDescent="0.3">
      <c r="A515" s="2">
        <v>202011</v>
      </c>
      <c r="B515" s="19">
        <f>DATE(表格1[[#This Row],[年]],表格1[[#This Row],[月]],1)</f>
        <v>44136</v>
      </c>
      <c r="C515" s="2" t="str">
        <f>LEFT(表格1[[#This Row],[年月]],4)</f>
        <v>2020</v>
      </c>
      <c r="D515" s="2" t="str">
        <f>RIGHT(表格1[[#This Row],[年月]],2)</f>
        <v>11</v>
      </c>
      <c r="E515" s="5">
        <v>10007000</v>
      </c>
      <c r="F515" s="2" t="str">
        <f>VLOOKUP(TEXT(表格1[[#This Row],[地區]],"00000000"),縣市代碼,2,0)</f>
        <v>彰化縣</v>
      </c>
      <c r="G515" s="2" t="s">
        <v>6</v>
      </c>
      <c r="H515" s="13">
        <v>127406</v>
      </c>
      <c r="I515" s="14">
        <v>455913933</v>
      </c>
      <c r="J515" s="14">
        <f>表格1[[#This Row],[信用卡交易筆數]]/1000</f>
        <v>127.40600000000001</v>
      </c>
      <c r="K515" s="14">
        <f>表格1[[#This Row],[信用卡交易金額'[新臺幣']]]/1000</f>
        <v>455913.93300000002</v>
      </c>
      <c r="L515" s="14">
        <f>表格1[[#This Row],[信用卡交易金額'[新臺幣']]]/1000000</f>
        <v>455.91393299999999</v>
      </c>
      <c r="M515" s="14" t="str" cm="1">
        <f t="array" ref="M515">_xlfn.TEXTJOIN("", TRUE, _xlfn.XLOOKUP(TRUE, VALUE(表格1[[#This Row],[年月]]) &lt;= VALUE($R$8:$R$12), $Q$8:$Q$12)) &amp; "年度"</f>
        <v>2021年度</v>
      </c>
    </row>
    <row r="516" spans="1:13" x14ac:dyDescent="0.3">
      <c r="A516" s="2">
        <v>202011</v>
      </c>
      <c r="B516" s="19">
        <f>DATE(表格1[[#This Row],[年]],表格1[[#This Row],[月]],1)</f>
        <v>44136</v>
      </c>
      <c r="C516" s="2" t="str">
        <f>LEFT(表格1[[#This Row],[年月]],4)</f>
        <v>2020</v>
      </c>
      <c r="D516" s="2" t="str">
        <f>RIGHT(表格1[[#This Row],[年月]],2)</f>
        <v>11</v>
      </c>
      <c r="E516" s="5">
        <v>10007000</v>
      </c>
      <c r="F516" s="2" t="str">
        <f>VLOOKUP(TEXT(表格1[[#This Row],[地區]],"00000000"),縣市代碼,2,0)</f>
        <v>彰化縣</v>
      </c>
      <c r="G516" s="2" t="s">
        <v>7</v>
      </c>
      <c r="H516" s="13">
        <v>843188</v>
      </c>
      <c r="I516" s="14">
        <v>667802240</v>
      </c>
      <c r="J516" s="14">
        <f>表格1[[#This Row],[信用卡交易筆數]]/1000</f>
        <v>843.18799999999999</v>
      </c>
      <c r="K516" s="14">
        <f>表格1[[#This Row],[信用卡交易金額'[新臺幣']]]/1000</f>
        <v>667802.24</v>
      </c>
      <c r="L516" s="14">
        <f>表格1[[#This Row],[信用卡交易金額'[新臺幣']]]/1000000</f>
        <v>667.80223999999998</v>
      </c>
      <c r="M516" s="14" t="str" cm="1">
        <f t="array" ref="M516">_xlfn.TEXTJOIN("", TRUE, _xlfn.XLOOKUP(TRUE, VALUE(表格1[[#This Row],[年月]]) &lt;= VALUE($R$8:$R$12), $Q$8:$Q$12)) &amp; "年度"</f>
        <v>2021年度</v>
      </c>
    </row>
    <row r="517" spans="1:13" x14ac:dyDescent="0.3">
      <c r="A517" s="2">
        <v>202011</v>
      </c>
      <c r="B517" s="19">
        <f>DATE(表格1[[#This Row],[年]],表格1[[#This Row],[月]],1)</f>
        <v>44136</v>
      </c>
      <c r="C517" s="2" t="str">
        <f>LEFT(表格1[[#This Row],[年月]],4)</f>
        <v>2020</v>
      </c>
      <c r="D517" s="2" t="str">
        <f>RIGHT(表格1[[#This Row],[年月]],2)</f>
        <v>11</v>
      </c>
      <c r="E517" s="5">
        <v>10007000</v>
      </c>
      <c r="F517" s="2" t="str">
        <f>VLOOKUP(TEXT(表格1[[#This Row],[地區]],"00000000"),縣市代碼,2,0)</f>
        <v>彰化縣</v>
      </c>
      <c r="G517" s="2" t="s">
        <v>8</v>
      </c>
      <c r="H517" s="13">
        <v>434757</v>
      </c>
      <c r="I517" s="14">
        <v>621842247</v>
      </c>
      <c r="J517" s="14">
        <f>表格1[[#This Row],[信用卡交易筆數]]/1000</f>
        <v>434.75700000000001</v>
      </c>
      <c r="K517" s="14">
        <f>表格1[[#This Row],[信用卡交易金額'[新臺幣']]]/1000</f>
        <v>621842.24699999997</v>
      </c>
      <c r="L517" s="14">
        <f>表格1[[#This Row],[信用卡交易金額'[新臺幣']]]/1000000</f>
        <v>621.84224700000004</v>
      </c>
      <c r="M517" s="14" t="str" cm="1">
        <f t="array" ref="M517">_xlfn.TEXTJOIN("", TRUE, _xlfn.XLOOKUP(TRUE, VALUE(表格1[[#This Row],[年月]]) &lt;= VALUE($R$8:$R$12), $Q$8:$Q$12)) &amp; "年度"</f>
        <v>2021年度</v>
      </c>
    </row>
    <row r="518" spans="1:13" x14ac:dyDescent="0.3">
      <c r="A518" s="2">
        <v>202011</v>
      </c>
      <c r="B518" s="19">
        <f>DATE(表格1[[#This Row],[年]],表格1[[#This Row],[月]],1)</f>
        <v>44136</v>
      </c>
      <c r="C518" s="2" t="str">
        <f>LEFT(表格1[[#This Row],[年月]],4)</f>
        <v>2020</v>
      </c>
      <c r="D518" s="2" t="str">
        <f>RIGHT(表格1[[#This Row],[年月]],2)</f>
        <v>11</v>
      </c>
      <c r="E518" s="5">
        <v>10007000</v>
      </c>
      <c r="F518" s="2" t="str">
        <f>VLOOKUP(TEXT(表格1[[#This Row],[地區]],"00000000"),縣市代碼,2,0)</f>
        <v>彰化縣</v>
      </c>
      <c r="G518" s="2" t="s">
        <v>9</v>
      </c>
      <c r="H518" s="13">
        <v>262165</v>
      </c>
      <c r="I518" s="14">
        <v>707957115</v>
      </c>
      <c r="J518" s="14">
        <f>表格1[[#This Row],[信用卡交易筆數]]/1000</f>
        <v>262.16500000000002</v>
      </c>
      <c r="K518" s="14">
        <f>表格1[[#This Row],[信用卡交易金額'[新臺幣']]]/1000</f>
        <v>707957.11499999999</v>
      </c>
      <c r="L518" s="14">
        <f>表格1[[#This Row],[信用卡交易金額'[新臺幣']]]/1000000</f>
        <v>707.95711500000004</v>
      </c>
      <c r="M518" s="14" t="str" cm="1">
        <f t="array" ref="M518">_xlfn.TEXTJOIN("", TRUE, _xlfn.XLOOKUP(TRUE, VALUE(表格1[[#This Row],[年月]]) &lt;= VALUE($R$8:$R$12), $Q$8:$Q$12)) &amp; "年度"</f>
        <v>2021年度</v>
      </c>
    </row>
    <row r="519" spans="1:13" x14ac:dyDescent="0.3">
      <c r="A519" s="2">
        <v>202011</v>
      </c>
      <c r="B519" s="19">
        <f>DATE(表格1[[#This Row],[年]],表格1[[#This Row],[月]],1)</f>
        <v>44136</v>
      </c>
      <c r="C519" s="2" t="str">
        <f>LEFT(表格1[[#This Row],[年月]],4)</f>
        <v>2020</v>
      </c>
      <c r="D519" s="2" t="str">
        <f>RIGHT(表格1[[#This Row],[年月]],2)</f>
        <v>11</v>
      </c>
      <c r="E519" s="5">
        <v>10007000</v>
      </c>
      <c r="F519" s="2" t="str">
        <f>VLOOKUP(TEXT(表格1[[#This Row],[地區]],"00000000"),縣市代碼,2,0)</f>
        <v>彰化縣</v>
      </c>
      <c r="G519" s="2" t="s">
        <v>10</v>
      </c>
      <c r="H519" s="13">
        <v>1371799</v>
      </c>
      <c r="I519" s="14">
        <v>3772846372</v>
      </c>
      <c r="J519" s="14">
        <f>表格1[[#This Row],[信用卡交易筆數]]/1000</f>
        <v>1371.799</v>
      </c>
      <c r="K519" s="14">
        <f>表格1[[#This Row],[信用卡交易金額'[新臺幣']]]/1000</f>
        <v>3772846.372</v>
      </c>
      <c r="L519" s="14">
        <f>表格1[[#This Row],[信用卡交易金額'[新臺幣']]]/1000000</f>
        <v>3772.846372</v>
      </c>
      <c r="M519" s="14" t="str" cm="1">
        <f t="array" ref="M519">_xlfn.TEXTJOIN("", TRUE, _xlfn.XLOOKUP(TRUE, VALUE(表格1[[#This Row],[年月]]) &lt;= VALUE($R$8:$R$12), $Q$8:$Q$12)) &amp; "年度"</f>
        <v>2021年度</v>
      </c>
    </row>
    <row r="520" spans="1:13" x14ac:dyDescent="0.3">
      <c r="A520" s="2">
        <v>202011</v>
      </c>
      <c r="B520" s="19">
        <f>DATE(表格1[[#This Row],[年]],表格1[[#This Row],[月]],1)</f>
        <v>44136</v>
      </c>
      <c r="C520" s="2" t="str">
        <f>LEFT(表格1[[#This Row],[年月]],4)</f>
        <v>2020</v>
      </c>
      <c r="D520" s="2" t="str">
        <f>RIGHT(表格1[[#This Row],[年月]],2)</f>
        <v>11</v>
      </c>
      <c r="E520" s="5">
        <v>10008000</v>
      </c>
      <c r="F520" s="2" t="str">
        <f>VLOOKUP(TEXT(表格1[[#This Row],[地區]],"00000000"),縣市代碼,2,0)</f>
        <v>南投縣</v>
      </c>
      <c r="G520" s="2" t="s">
        <v>4</v>
      </c>
      <c r="H520" s="13">
        <v>362421</v>
      </c>
      <c r="I520" s="14">
        <v>291499611</v>
      </c>
      <c r="J520" s="14">
        <f>表格1[[#This Row],[信用卡交易筆數]]/1000</f>
        <v>362.42099999999999</v>
      </c>
      <c r="K520" s="14">
        <f>表格1[[#This Row],[信用卡交易金額'[新臺幣']]]/1000</f>
        <v>291499.61099999998</v>
      </c>
      <c r="L520" s="14">
        <f>表格1[[#This Row],[信用卡交易金額'[新臺幣']]]/1000000</f>
        <v>291.49961100000002</v>
      </c>
      <c r="M520" s="14" t="str" cm="1">
        <f t="array" ref="M520">_xlfn.TEXTJOIN("", TRUE, _xlfn.XLOOKUP(TRUE, VALUE(表格1[[#This Row],[年月]]) &lt;= VALUE($R$8:$R$12), $Q$8:$Q$12)) &amp; "年度"</f>
        <v>2021年度</v>
      </c>
    </row>
    <row r="521" spans="1:13" x14ac:dyDescent="0.3">
      <c r="A521" s="2">
        <v>202011</v>
      </c>
      <c r="B521" s="19">
        <f>DATE(表格1[[#This Row],[年]],表格1[[#This Row],[月]],1)</f>
        <v>44136</v>
      </c>
      <c r="C521" s="2" t="str">
        <f>LEFT(表格1[[#This Row],[年月]],4)</f>
        <v>2020</v>
      </c>
      <c r="D521" s="2" t="str">
        <f>RIGHT(表格1[[#This Row],[年月]],2)</f>
        <v>11</v>
      </c>
      <c r="E521" s="5">
        <v>10008000</v>
      </c>
      <c r="F521" s="2" t="str">
        <f>VLOOKUP(TEXT(表格1[[#This Row],[地區]],"00000000"),縣市代碼,2,0)</f>
        <v>南投縣</v>
      </c>
      <c r="G521" s="2" t="s">
        <v>5</v>
      </c>
      <c r="H521" s="13">
        <v>33862</v>
      </c>
      <c r="I521" s="14">
        <v>84834207</v>
      </c>
      <c r="J521" s="14">
        <f>表格1[[#This Row],[信用卡交易筆數]]/1000</f>
        <v>33.862000000000002</v>
      </c>
      <c r="K521" s="14">
        <f>表格1[[#This Row],[信用卡交易金額'[新臺幣']]]/1000</f>
        <v>84834.206999999995</v>
      </c>
      <c r="L521" s="14">
        <f>表格1[[#This Row],[信用卡交易金額'[新臺幣']]]/1000000</f>
        <v>84.834207000000006</v>
      </c>
      <c r="M521" s="14" t="str" cm="1">
        <f t="array" ref="M521">_xlfn.TEXTJOIN("", TRUE, _xlfn.XLOOKUP(TRUE, VALUE(表格1[[#This Row],[年月]]) &lt;= VALUE($R$8:$R$12), $Q$8:$Q$12)) &amp; "年度"</f>
        <v>2021年度</v>
      </c>
    </row>
    <row r="522" spans="1:13" x14ac:dyDescent="0.3">
      <c r="A522" s="2">
        <v>202011</v>
      </c>
      <c r="B522" s="19">
        <f>DATE(表格1[[#This Row],[年]],表格1[[#This Row],[月]],1)</f>
        <v>44136</v>
      </c>
      <c r="C522" s="2" t="str">
        <f>LEFT(表格1[[#This Row],[年月]],4)</f>
        <v>2020</v>
      </c>
      <c r="D522" s="2" t="str">
        <f>RIGHT(表格1[[#This Row],[年月]],2)</f>
        <v>11</v>
      </c>
      <c r="E522" s="5">
        <v>10008000</v>
      </c>
      <c r="F522" s="2" t="str">
        <f>VLOOKUP(TEXT(表格1[[#This Row],[地區]],"00000000"),縣市代碼,2,0)</f>
        <v>南投縣</v>
      </c>
      <c r="G522" s="2" t="s">
        <v>6</v>
      </c>
      <c r="H522" s="13">
        <v>43347</v>
      </c>
      <c r="I522" s="14">
        <v>153452745</v>
      </c>
      <c r="J522" s="14">
        <f>表格1[[#This Row],[信用卡交易筆數]]/1000</f>
        <v>43.347000000000001</v>
      </c>
      <c r="K522" s="14">
        <f>表格1[[#This Row],[信用卡交易金額'[新臺幣']]]/1000</f>
        <v>153452.745</v>
      </c>
      <c r="L522" s="14">
        <f>表格1[[#This Row],[信用卡交易金額'[新臺幣']]]/1000000</f>
        <v>153.45274499999999</v>
      </c>
      <c r="M522" s="14" t="str" cm="1">
        <f t="array" ref="M522">_xlfn.TEXTJOIN("", TRUE, _xlfn.XLOOKUP(TRUE, VALUE(表格1[[#This Row],[年月]]) &lt;= VALUE($R$8:$R$12), $Q$8:$Q$12)) &amp; "年度"</f>
        <v>2021年度</v>
      </c>
    </row>
    <row r="523" spans="1:13" x14ac:dyDescent="0.3">
      <c r="A523" s="2">
        <v>202011</v>
      </c>
      <c r="B523" s="19">
        <f>DATE(表格1[[#This Row],[年]],表格1[[#This Row],[月]],1)</f>
        <v>44136</v>
      </c>
      <c r="C523" s="2" t="str">
        <f>LEFT(表格1[[#This Row],[年月]],4)</f>
        <v>2020</v>
      </c>
      <c r="D523" s="2" t="str">
        <f>RIGHT(表格1[[#This Row],[年月]],2)</f>
        <v>11</v>
      </c>
      <c r="E523" s="5">
        <v>10008000</v>
      </c>
      <c r="F523" s="2" t="str">
        <f>VLOOKUP(TEXT(表格1[[#This Row],[地區]],"00000000"),縣市代碼,2,0)</f>
        <v>南投縣</v>
      </c>
      <c r="G523" s="2" t="s">
        <v>7</v>
      </c>
      <c r="H523" s="13">
        <v>290219</v>
      </c>
      <c r="I523" s="14">
        <v>216941290</v>
      </c>
      <c r="J523" s="14">
        <f>表格1[[#This Row],[信用卡交易筆數]]/1000</f>
        <v>290.21899999999999</v>
      </c>
      <c r="K523" s="14">
        <f>表格1[[#This Row],[信用卡交易金額'[新臺幣']]]/1000</f>
        <v>216941.29</v>
      </c>
      <c r="L523" s="14">
        <f>表格1[[#This Row],[信用卡交易金額'[新臺幣']]]/1000000</f>
        <v>216.94129000000001</v>
      </c>
      <c r="M523" s="14" t="str" cm="1">
        <f t="array" ref="M523">_xlfn.TEXTJOIN("", TRUE, _xlfn.XLOOKUP(TRUE, VALUE(表格1[[#This Row],[年月]]) &lt;= VALUE($R$8:$R$12), $Q$8:$Q$12)) &amp; "年度"</f>
        <v>2021年度</v>
      </c>
    </row>
    <row r="524" spans="1:13" x14ac:dyDescent="0.3">
      <c r="A524" s="2">
        <v>202011</v>
      </c>
      <c r="B524" s="19">
        <f>DATE(表格1[[#This Row],[年]],表格1[[#This Row],[月]],1)</f>
        <v>44136</v>
      </c>
      <c r="C524" s="2" t="str">
        <f>LEFT(表格1[[#This Row],[年月]],4)</f>
        <v>2020</v>
      </c>
      <c r="D524" s="2" t="str">
        <f>RIGHT(表格1[[#This Row],[年月]],2)</f>
        <v>11</v>
      </c>
      <c r="E524" s="5">
        <v>10008000</v>
      </c>
      <c r="F524" s="2" t="str">
        <f>VLOOKUP(TEXT(表格1[[#This Row],[地區]],"00000000"),縣市代碼,2,0)</f>
        <v>南投縣</v>
      </c>
      <c r="G524" s="2" t="s">
        <v>8</v>
      </c>
      <c r="H524" s="13">
        <v>151761</v>
      </c>
      <c r="I524" s="14">
        <v>197667712</v>
      </c>
      <c r="J524" s="14">
        <f>表格1[[#This Row],[信用卡交易筆數]]/1000</f>
        <v>151.761</v>
      </c>
      <c r="K524" s="14">
        <f>表格1[[#This Row],[信用卡交易金額'[新臺幣']]]/1000</f>
        <v>197667.712</v>
      </c>
      <c r="L524" s="14">
        <f>表格1[[#This Row],[信用卡交易金額'[新臺幣']]]/1000000</f>
        <v>197.66771199999999</v>
      </c>
      <c r="M524" s="14" t="str" cm="1">
        <f t="array" ref="M524">_xlfn.TEXTJOIN("", TRUE, _xlfn.XLOOKUP(TRUE, VALUE(表格1[[#This Row],[年月]]) &lt;= VALUE($R$8:$R$12), $Q$8:$Q$12)) &amp; "年度"</f>
        <v>2021年度</v>
      </c>
    </row>
    <row r="525" spans="1:13" x14ac:dyDescent="0.3">
      <c r="A525" s="2">
        <v>202011</v>
      </c>
      <c r="B525" s="19">
        <f>DATE(表格1[[#This Row],[年]],表格1[[#This Row],[月]],1)</f>
        <v>44136</v>
      </c>
      <c r="C525" s="2" t="str">
        <f>LEFT(表格1[[#This Row],[年月]],4)</f>
        <v>2020</v>
      </c>
      <c r="D525" s="2" t="str">
        <f>RIGHT(表格1[[#This Row],[年月]],2)</f>
        <v>11</v>
      </c>
      <c r="E525" s="5">
        <v>10008000</v>
      </c>
      <c r="F525" s="2" t="str">
        <f>VLOOKUP(TEXT(表格1[[#This Row],[地區]],"00000000"),縣市代碼,2,0)</f>
        <v>南投縣</v>
      </c>
      <c r="G525" s="2" t="s">
        <v>9</v>
      </c>
      <c r="H525" s="13">
        <v>87901</v>
      </c>
      <c r="I525" s="14">
        <v>220457254</v>
      </c>
      <c r="J525" s="14">
        <f>表格1[[#This Row],[信用卡交易筆數]]/1000</f>
        <v>87.900999999999996</v>
      </c>
      <c r="K525" s="14">
        <f>表格1[[#This Row],[信用卡交易金額'[新臺幣']]]/1000</f>
        <v>220457.25399999999</v>
      </c>
      <c r="L525" s="14">
        <f>表格1[[#This Row],[信用卡交易金額'[新臺幣']]]/1000000</f>
        <v>220.45725400000001</v>
      </c>
      <c r="M525" s="14" t="str" cm="1">
        <f t="array" ref="M525">_xlfn.TEXTJOIN("", TRUE, _xlfn.XLOOKUP(TRUE, VALUE(表格1[[#This Row],[年月]]) &lt;= VALUE($R$8:$R$12), $Q$8:$Q$12)) &amp; "年度"</f>
        <v>2021年度</v>
      </c>
    </row>
    <row r="526" spans="1:13" x14ac:dyDescent="0.3">
      <c r="A526" s="2">
        <v>202011</v>
      </c>
      <c r="B526" s="19">
        <f>DATE(表格1[[#This Row],[年]],表格1[[#This Row],[月]],1)</f>
        <v>44136</v>
      </c>
      <c r="C526" s="2" t="str">
        <f>LEFT(表格1[[#This Row],[年月]],4)</f>
        <v>2020</v>
      </c>
      <c r="D526" s="2" t="str">
        <f>RIGHT(表格1[[#This Row],[年月]],2)</f>
        <v>11</v>
      </c>
      <c r="E526" s="5">
        <v>10008000</v>
      </c>
      <c r="F526" s="2" t="str">
        <f>VLOOKUP(TEXT(表格1[[#This Row],[地區]],"00000000"),縣市代碼,2,0)</f>
        <v>南投縣</v>
      </c>
      <c r="G526" s="2" t="s">
        <v>10</v>
      </c>
      <c r="H526" s="13">
        <v>465099</v>
      </c>
      <c r="I526" s="14">
        <v>1173161590</v>
      </c>
      <c r="J526" s="14">
        <f>表格1[[#This Row],[信用卡交易筆數]]/1000</f>
        <v>465.09899999999999</v>
      </c>
      <c r="K526" s="14">
        <f>表格1[[#This Row],[信用卡交易金額'[新臺幣']]]/1000</f>
        <v>1173161.5900000001</v>
      </c>
      <c r="L526" s="14">
        <f>表格1[[#This Row],[信用卡交易金額'[新臺幣']]]/1000000</f>
        <v>1173.1615899999999</v>
      </c>
      <c r="M526" s="14" t="str" cm="1">
        <f t="array" ref="M526">_xlfn.TEXTJOIN("", TRUE, _xlfn.XLOOKUP(TRUE, VALUE(表格1[[#This Row],[年月]]) &lt;= VALUE($R$8:$R$12), $Q$8:$Q$12)) &amp; "年度"</f>
        <v>2021年度</v>
      </c>
    </row>
    <row r="527" spans="1:13" x14ac:dyDescent="0.3">
      <c r="A527" s="2">
        <v>202011</v>
      </c>
      <c r="B527" s="19">
        <f>DATE(表格1[[#This Row],[年]],表格1[[#This Row],[月]],1)</f>
        <v>44136</v>
      </c>
      <c r="C527" s="2" t="str">
        <f>LEFT(表格1[[#This Row],[年月]],4)</f>
        <v>2020</v>
      </c>
      <c r="D527" s="2" t="str">
        <f>RIGHT(表格1[[#This Row],[年月]],2)</f>
        <v>11</v>
      </c>
      <c r="E527" s="5">
        <v>10009000</v>
      </c>
      <c r="F527" s="2" t="str">
        <f>VLOOKUP(TEXT(表格1[[#This Row],[地區]],"00000000"),縣市代碼,2,0)</f>
        <v>雲林縣</v>
      </c>
      <c r="G527" s="2" t="s">
        <v>4</v>
      </c>
      <c r="H527" s="13">
        <v>431101</v>
      </c>
      <c r="I527" s="14">
        <v>353298986</v>
      </c>
      <c r="J527" s="14">
        <f>表格1[[#This Row],[信用卡交易筆數]]/1000</f>
        <v>431.101</v>
      </c>
      <c r="K527" s="14">
        <f>表格1[[#This Row],[信用卡交易金額'[新臺幣']]]/1000</f>
        <v>353298.98599999998</v>
      </c>
      <c r="L527" s="14">
        <f>表格1[[#This Row],[信用卡交易金額'[新臺幣']]]/1000000</f>
        <v>353.29898600000001</v>
      </c>
      <c r="M527" s="14" t="str" cm="1">
        <f t="array" ref="M527">_xlfn.TEXTJOIN("", TRUE, _xlfn.XLOOKUP(TRUE, VALUE(表格1[[#This Row],[年月]]) &lt;= VALUE($R$8:$R$12), $Q$8:$Q$12)) &amp; "年度"</f>
        <v>2021年度</v>
      </c>
    </row>
    <row r="528" spans="1:13" x14ac:dyDescent="0.3">
      <c r="A528" s="2">
        <v>202011</v>
      </c>
      <c r="B528" s="19">
        <f>DATE(表格1[[#This Row],[年]],表格1[[#This Row],[月]],1)</f>
        <v>44136</v>
      </c>
      <c r="C528" s="2" t="str">
        <f>LEFT(表格1[[#This Row],[年月]],4)</f>
        <v>2020</v>
      </c>
      <c r="D528" s="2" t="str">
        <f>RIGHT(表格1[[#This Row],[年月]],2)</f>
        <v>11</v>
      </c>
      <c r="E528" s="5">
        <v>10009000</v>
      </c>
      <c r="F528" s="2" t="str">
        <f>VLOOKUP(TEXT(表格1[[#This Row],[地區]],"00000000"),縣市代碼,2,0)</f>
        <v>雲林縣</v>
      </c>
      <c r="G528" s="2" t="s">
        <v>5</v>
      </c>
      <c r="H528" s="13">
        <v>43933</v>
      </c>
      <c r="I528" s="14">
        <v>105723594</v>
      </c>
      <c r="J528" s="14">
        <f>表格1[[#This Row],[信用卡交易筆數]]/1000</f>
        <v>43.933</v>
      </c>
      <c r="K528" s="14">
        <f>表格1[[#This Row],[信用卡交易金額'[新臺幣']]]/1000</f>
        <v>105723.594</v>
      </c>
      <c r="L528" s="14">
        <f>表格1[[#This Row],[信用卡交易金額'[新臺幣']]]/1000000</f>
        <v>105.72359400000001</v>
      </c>
      <c r="M528" s="14" t="str" cm="1">
        <f t="array" ref="M528">_xlfn.TEXTJOIN("", TRUE, _xlfn.XLOOKUP(TRUE, VALUE(表格1[[#This Row],[年月]]) &lt;= VALUE($R$8:$R$12), $Q$8:$Q$12)) &amp; "年度"</f>
        <v>2021年度</v>
      </c>
    </row>
    <row r="529" spans="1:13" x14ac:dyDescent="0.3">
      <c r="A529" s="2">
        <v>202011</v>
      </c>
      <c r="B529" s="19">
        <f>DATE(表格1[[#This Row],[年]],表格1[[#This Row],[月]],1)</f>
        <v>44136</v>
      </c>
      <c r="C529" s="2" t="str">
        <f>LEFT(表格1[[#This Row],[年月]],4)</f>
        <v>2020</v>
      </c>
      <c r="D529" s="2" t="str">
        <f>RIGHT(表格1[[#This Row],[年月]],2)</f>
        <v>11</v>
      </c>
      <c r="E529" s="5">
        <v>10009000</v>
      </c>
      <c r="F529" s="2" t="str">
        <f>VLOOKUP(TEXT(表格1[[#This Row],[地區]],"00000000"),縣市代碼,2,0)</f>
        <v>雲林縣</v>
      </c>
      <c r="G529" s="2" t="s">
        <v>6</v>
      </c>
      <c r="H529" s="13">
        <v>53429</v>
      </c>
      <c r="I529" s="14">
        <v>186443665</v>
      </c>
      <c r="J529" s="14">
        <f>表格1[[#This Row],[信用卡交易筆數]]/1000</f>
        <v>53.429000000000002</v>
      </c>
      <c r="K529" s="14">
        <f>表格1[[#This Row],[信用卡交易金額'[新臺幣']]]/1000</f>
        <v>186443.66500000001</v>
      </c>
      <c r="L529" s="14">
        <f>表格1[[#This Row],[信用卡交易金額'[新臺幣']]]/1000000</f>
        <v>186.44366500000001</v>
      </c>
      <c r="M529" s="14" t="str" cm="1">
        <f t="array" ref="M529">_xlfn.TEXTJOIN("", TRUE, _xlfn.XLOOKUP(TRUE, VALUE(表格1[[#This Row],[年月]]) &lt;= VALUE($R$8:$R$12), $Q$8:$Q$12)) &amp; "年度"</f>
        <v>2021年度</v>
      </c>
    </row>
    <row r="530" spans="1:13" x14ac:dyDescent="0.3">
      <c r="A530" s="2">
        <v>202011</v>
      </c>
      <c r="B530" s="19">
        <f>DATE(表格1[[#This Row],[年]],表格1[[#This Row],[月]],1)</f>
        <v>44136</v>
      </c>
      <c r="C530" s="2" t="str">
        <f>LEFT(表格1[[#This Row],[年月]],4)</f>
        <v>2020</v>
      </c>
      <c r="D530" s="2" t="str">
        <f>RIGHT(表格1[[#This Row],[年月]],2)</f>
        <v>11</v>
      </c>
      <c r="E530" s="5">
        <v>10009000</v>
      </c>
      <c r="F530" s="2" t="str">
        <f>VLOOKUP(TEXT(表格1[[#This Row],[地區]],"00000000"),縣市代碼,2,0)</f>
        <v>雲林縣</v>
      </c>
      <c r="G530" s="2" t="s">
        <v>7</v>
      </c>
      <c r="H530" s="13">
        <v>390915</v>
      </c>
      <c r="I530" s="14">
        <v>295261475</v>
      </c>
      <c r="J530" s="14">
        <f>表格1[[#This Row],[信用卡交易筆數]]/1000</f>
        <v>390.91500000000002</v>
      </c>
      <c r="K530" s="14">
        <f>表格1[[#This Row],[信用卡交易金額'[新臺幣']]]/1000</f>
        <v>295261.47499999998</v>
      </c>
      <c r="L530" s="14">
        <f>表格1[[#This Row],[信用卡交易金額'[新臺幣']]]/1000000</f>
        <v>295.26147500000002</v>
      </c>
      <c r="M530" s="14" t="str" cm="1">
        <f t="array" ref="M530">_xlfn.TEXTJOIN("", TRUE, _xlfn.XLOOKUP(TRUE, VALUE(表格1[[#This Row],[年月]]) &lt;= VALUE($R$8:$R$12), $Q$8:$Q$12)) &amp; "年度"</f>
        <v>2021年度</v>
      </c>
    </row>
    <row r="531" spans="1:13" x14ac:dyDescent="0.3">
      <c r="A531" s="2">
        <v>202011</v>
      </c>
      <c r="B531" s="19">
        <f>DATE(表格1[[#This Row],[年]],表格1[[#This Row],[月]],1)</f>
        <v>44136</v>
      </c>
      <c r="C531" s="2" t="str">
        <f>LEFT(表格1[[#This Row],[年月]],4)</f>
        <v>2020</v>
      </c>
      <c r="D531" s="2" t="str">
        <f>RIGHT(表格1[[#This Row],[年月]],2)</f>
        <v>11</v>
      </c>
      <c r="E531" s="5">
        <v>10009000</v>
      </c>
      <c r="F531" s="2" t="str">
        <f>VLOOKUP(TEXT(表格1[[#This Row],[地區]],"00000000"),縣市代碼,2,0)</f>
        <v>雲林縣</v>
      </c>
      <c r="G531" s="2" t="s">
        <v>8</v>
      </c>
      <c r="H531" s="13">
        <v>180238</v>
      </c>
      <c r="I531" s="14">
        <v>223244767</v>
      </c>
      <c r="J531" s="14">
        <f>表格1[[#This Row],[信用卡交易筆數]]/1000</f>
        <v>180.238</v>
      </c>
      <c r="K531" s="14">
        <f>表格1[[#This Row],[信用卡交易金額'[新臺幣']]]/1000</f>
        <v>223244.76699999999</v>
      </c>
      <c r="L531" s="14">
        <f>表格1[[#This Row],[信用卡交易金額'[新臺幣']]]/1000000</f>
        <v>223.244767</v>
      </c>
      <c r="M531" s="14" t="str" cm="1">
        <f t="array" ref="M531">_xlfn.TEXTJOIN("", TRUE, _xlfn.XLOOKUP(TRUE, VALUE(表格1[[#This Row],[年月]]) &lt;= VALUE($R$8:$R$12), $Q$8:$Q$12)) &amp; "年度"</f>
        <v>2021年度</v>
      </c>
    </row>
    <row r="532" spans="1:13" x14ac:dyDescent="0.3">
      <c r="A532" s="2">
        <v>202011</v>
      </c>
      <c r="B532" s="19">
        <f>DATE(表格1[[#This Row],[年]],表格1[[#This Row],[月]],1)</f>
        <v>44136</v>
      </c>
      <c r="C532" s="2" t="str">
        <f>LEFT(表格1[[#This Row],[年月]],4)</f>
        <v>2020</v>
      </c>
      <c r="D532" s="2" t="str">
        <f>RIGHT(表格1[[#This Row],[年月]],2)</f>
        <v>11</v>
      </c>
      <c r="E532" s="5">
        <v>10009000</v>
      </c>
      <c r="F532" s="2" t="str">
        <f>VLOOKUP(TEXT(表格1[[#This Row],[地區]],"00000000"),縣市代碼,2,0)</f>
        <v>雲林縣</v>
      </c>
      <c r="G532" s="2" t="s">
        <v>9</v>
      </c>
      <c r="H532" s="13">
        <v>101857</v>
      </c>
      <c r="I532" s="14">
        <v>269946069</v>
      </c>
      <c r="J532" s="14">
        <f>表格1[[#This Row],[信用卡交易筆數]]/1000</f>
        <v>101.857</v>
      </c>
      <c r="K532" s="14">
        <f>表格1[[#This Row],[信用卡交易金額'[新臺幣']]]/1000</f>
        <v>269946.06900000002</v>
      </c>
      <c r="L532" s="14">
        <f>表格1[[#This Row],[信用卡交易金額'[新臺幣']]]/1000000</f>
        <v>269.94606900000002</v>
      </c>
      <c r="M532" s="14" t="str" cm="1">
        <f t="array" ref="M532">_xlfn.TEXTJOIN("", TRUE, _xlfn.XLOOKUP(TRUE, VALUE(表格1[[#This Row],[年月]]) &lt;= VALUE($R$8:$R$12), $Q$8:$Q$12)) &amp; "年度"</f>
        <v>2021年度</v>
      </c>
    </row>
    <row r="533" spans="1:13" x14ac:dyDescent="0.3">
      <c r="A533" s="2">
        <v>202011</v>
      </c>
      <c r="B533" s="19">
        <f>DATE(表格1[[#This Row],[年]],表格1[[#This Row],[月]],1)</f>
        <v>44136</v>
      </c>
      <c r="C533" s="2" t="str">
        <f>LEFT(表格1[[#This Row],[年月]],4)</f>
        <v>2020</v>
      </c>
      <c r="D533" s="2" t="str">
        <f>RIGHT(表格1[[#This Row],[年月]],2)</f>
        <v>11</v>
      </c>
      <c r="E533" s="5">
        <v>10009000</v>
      </c>
      <c r="F533" s="2" t="str">
        <f>VLOOKUP(TEXT(表格1[[#This Row],[地區]],"00000000"),縣市代碼,2,0)</f>
        <v>雲林縣</v>
      </c>
      <c r="G533" s="2" t="s">
        <v>10</v>
      </c>
      <c r="H533" s="13">
        <v>554523</v>
      </c>
      <c r="I533" s="14">
        <v>1464694590</v>
      </c>
      <c r="J533" s="14">
        <f>表格1[[#This Row],[信用卡交易筆數]]/1000</f>
        <v>554.52300000000002</v>
      </c>
      <c r="K533" s="14">
        <f>表格1[[#This Row],[信用卡交易金額'[新臺幣']]]/1000</f>
        <v>1464694.59</v>
      </c>
      <c r="L533" s="14">
        <f>表格1[[#This Row],[信用卡交易金額'[新臺幣']]]/1000000</f>
        <v>1464.6945900000001</v>
      </c>
      <c r="M533" s="14" t="str" cm="1">
        <f t="array" ref="M533">_xlfn.TEXTJOIN("", TRUE, _xlfn.XLOOKUP(TRUE, VALUE(表格1[[#This Row],[年月]]) &lt;= VALUE($R$8:$R$12), $Q$8:$Q$12)) &amp; "年度"</f>
        <v>2021年度</v>
      </c>
    </row>
    <row r="534" spans="1:13" x14ac:dyDescent="0.3">
      <c r="A534" s="2">
        <v>202011</v>
      </c>
      <c r="B534" s="19">
        <f>DATE(表格1[[#This Row],[年]],表格1[[#This Row],[月]],1)</f>
        <v>44136</v>
      </c>
      <c r="C534" s="2" t="str">
        <f>LEFT(表格1[[#This Row],[年月]],4)</f>
        <v>2020</v>
      </c>
      <c r="D534" s="2" t="str">
        <f>RIGHT(表格1[[#This Row],[年月]],2)</f>
        <v>11</v>
      </c>
      <c r="E534" s="5">
        <v>10010000</v>
      </c>
      <c r="F534" s="2" t="str">
        <f>VLOOKUP(TEXT(表格1[[#This Row],[地區]],"00000000"),縣市代碼,2,0)</f>
        <v>嘉義縣</v>
      </c>
      <c r="G534" s="2" t="s">
        <v>4</v>
      </c>
      <c r="H534" s="13">
        <v>323227</v>
      </c>
      <c r="I534" s="14">
        <v>282442824</v>
      </c>
      <c r="J534" s="14">
        <f>表格1[[#This Row],[信用卡交易筆數]]/1000</f>
        <v>323.22699999999998</v>
      </c>
      <c r="K534" s="14">
        <f>表格1[[#This Row],[信用卡交易金額'[新臺幣']]]/1000</f>
        <v>282442.82400000002</v>
      </c>
      <c r="L534" s="14">
        <f>表格1[[#This Row],[信用卡交易金額'[新臺幣']]]/1000000</f>
        <v>282.44282399999997</v>
      </c>
      <c r="M534" s="14" t="str" cm="1">
        <f t="array" ref="M534">_xlfn.TEXTJOIN("", TRUE, _xlfn.XLOOKUP(TRUE, VALUE(表格1[[#This Row],[年月]]) &lt;= VALUE($R$8:$R$12), $Q$8:$Q$12)) &amp; "年度"</f>
        <v>2021年度</v>
      </c>
    </row>
    <row r="535" spans="1:13" x14ac:dyDescent="0.3">
      <c r="A535" s="2">
        <v>202011</v>
      </c>
      <c r="B535" s="19">
        <f>DATE(表格1[[#This Row],[年]],表格1[[#This Row],[月]],1)</f>
        <v>44136</v>
      </c>
      <c r="C535" s="2" t="str">
        <f>LEFT(表格1[[#This Row],[年月]],4)</f>
        <v>2020</v>
      </c>
      <c r="D535" s="2" t="str">
        <f>RIGHT(表格1[[#This Row],[年月]],2)</f>
        <v>11</v>
      </c>
      <c r="E535" s="5">
        <v>10010000</v>
      </c>
      <c r="F535" s="2" t="str">
        <f>VLOOKUP(TEXT(表格1[[#This Row],[地區]],"00000000"),縣市代碼,2,0)</f>
        <v>嘉義縣</v>
      </c>
      <c r="G535" s="2" t="s">
        <v>5</v>
      </c>
      <c r="H535" s="13">
        <v>28510</v>
      </c>
      <c r="I535" s="14">
        <v>70701203</v>
      </c>
      <c r="J535" s="14">
        <f>表格1[[#This Row],[信用卡交易筆數]]/1000</f>
        <v>28.51</v>
      </c>
      <c r="K535" s="14">
        <f>表格1[[#This Row],[信用卡交易金額'[新臺幣']]]/1000</f>
        <v>70701.202999999994</v>
      </c>
      <c r="L535" s="14">
        <f>表格1[[#This Row],[信用卡交易金額'[新臺幣']]]/1000000</f>
        <v>70.701203000000007</v>
      </c>
      <c r="M535" s="14" t="str" cm="1">
        <f t="array" ref="M535">_xlfn.TEXTJOIN("", TRUE, _xlfn.XLOOKUP(TRUE, VALUE(表格1[[#This Row],[年月]]) &lt;= VALUE($R$8:$R$12), $Q$8:$Q$12)) &amp; "年度"</f>
        <v>2021年度</v>
      </c>
    </row>
    <row r="536" spans="1:13" x14ac:dyDescent="0.3">
      <c r="A536" s="2">
        <v>202011</v>
      </c>
      <c r="B536" s="19">
        <f>DATE(表格1[[#This Row],[年]],表格1[[#This Row],[月]],1)</f>
        <v>44136</v>
      </c>
      <c r="C536" s="2" t="str">
        <f>LEFT(表格1[[#This Row],[年月]],4)</f>
        <v>2020</v>
      </c>
      <c r="D536" s="2" t="str">
        <f>RIGHT(表格1[[#This Row],[年月]],2)</f>
        <v>11</v>
      </c>
      <c r="E536" s="5">
        <v>10010000</v>
      </c>
      <c r="F536" s="2" t="str">
        <f>VLOOKUP(TEXT(表格1[[#This Row],[地區]],"00000000"),縣市代碼,2,0)</f>
        <v>嘉義縣</v>
      </c>
      <c r="G536" s="2" t="s">
        <v>6</v>
      </c>
      <c r="H536" s="13">
        <v>35724</v>
      </c>
      <c r="I536" s="14">
        <v>116005920</v>
      </c>
      <c r="J536" s="14">
        <f>表格1[[#This Row],[信用卡交易筆數]]/1000</f>
        <v>35.723999999999997</v>
      </c>
      <c r="K536" s="14">
        <f>表格1[[#This Row],[信用卡交易金額'[新臺幣']]]/1000</f>
        <v>116005.92</v>
      </c>
      <c r="L536" s="14">
        <f>表格1[[#This Row],[信用卡交易金額'[新臺幣']]]/1000000</f>
        <v>116.00592</v>
      </c>
      <c r="M536" s="14" t="str" cm="1">
        <f t="array" ref="M536">_xlfn.TEXTJOIN("", TRUE, _xlfn.XLOOKUP(TRUE, VALUE(表格1[[#This Row],[年月]]) &lt;= VALUE($R$8:$R$12), $Q$8:$Q$12)) &amp; "年度"</f>
        <v>2021年度</v>
      </c>
    </row>
    <row r="537" spans="1:13" x14ac:dyDescent="0.3">
      <c r="A537" s="2">
        <v>202011</v>
      </c>
      <c r="B537" s="19">
        <f>DATE(表格1[[#This Row],[年]],表格1[[#This Row],[月]],1)</f>
        <v>44136</v>
      </c>
      <c r="C537" s="2" t="str">
        <f>LEFT(表格1[[#This Row],[年月]],4)</f>
        <v>2020</v>
      </c>
      <c r="D537" s="2" t="str">
        <f>RIGHT(表格1[[#This Row],[年月]],2)</f>
        <v>11</v>
      </c>
      <c r="E537" s="5">
        <v>10010000</v>
      </c>
      <c r="F537" s="2" t="str">
        <f>VLOOKUP(TEXT(表格1[[#This Row],[地區]],"00000000"),縣市代碼,2,0)</f>
        <v>嘉義縣</v>
      </c>
      <c r="G537" s="2" t="s">
        <v>7</v>
      </c>
      <c r="H537" s="13">
        <v>287156</v>
      </c>
      <c r="I537" s="14">
        <v>212085432</v>
      </c>
      <c r="J537" s="14">
        <f>表格1[[#This Row],[信用卡交易筆數]]/1000</f>
        <v>287.15600000000001</v>
      </c>
      <c r="K537" s="14">
        <f>表格1[[#This Row],[信用卡交易金額'[新臺幣']]]/1000</f>
        <v>212085.432</v>
      </c>
      <c r="L537" s="14">
        <f>表格1[[#This Row],[信用卡交易金額'[新臺幣']]]/1000000</f>
        <v>212.085432</v>
      </c>
      <c r="M537" s="14" t="str" cm="1">
        <f t="array" ref="M537">_xlfn.TEXTJOIN("", TRUE, _xlfn.XLOOKUP(TRUE, VALUE(表格1[[#This Row],[年月]]) &lt;= VALUE($R$8:$R$12), $Q$8:$Q$12)) &amp; "年度"</f>
        <v>2021年度</v>
      </c>
    </row>
    <row r="538" spans="1:13" x14ac:dyDescent="0.3">
      <c r="A538" s="2">
        <v>202011</v>
      </c>
      <c r="B538" s="19">
        <f>DATE(表格1[[#This Row],[年]],表格1[[#This Row],[月]],1)</f>
        <v>44136</v>
      </c>
      <c r="C538" s="2" t="str">
        <f>LEFT(表格1[[#This Row],[年月]],4)</f>
        <v>2020</v>
      </c>
      <c r="D538" s="2" t="str">
        <f>RIGHT(表格1[[#This Row],[年月]],2)</f>
        <v>11</v>
      </c>
      <c r="E538" s="5">
        <v>10010000</v>
      </c>
      <c r="F538" s="2" t="str">
        <f>VLOOKUP(TEXT(表格1[[#This Row],[地區]],"00000000"),縣市代碼,2,0)</f>
        <v>嘉義縣</v>
      </c>
      <c r="G538" s="2" t="s">
        <v>8</v>
      </c>
      <c r="H538" s="13">
        <v>135657</v>
      </c>
      <c r="I538" s="14">
        <v>163404926</v>
      </c>
      <c r="J538" s="14">
        <f>表格1[[#This Row],[信用卡交易筆數]]/1000</f>
        <v>135.65700000000001</v>
      </c>
      <c r="K538" s="14">
        <f>表格1[[#This Row],[信用卡交易金額'[新臺幣']]]/1000</f>
        <v>163404.92600000001</v>
      </c>
      <c r="L538" s="14">
        <f>表格1[[#This Row],[信用卡交易金額'[新臺幣']]]/1000000</f>
        <v>163.40492599999999</v>
      </c>
      <c r="M538" s="14" t="str" cm="1">
        <f t="array" ref="M538">_xlfn.TEXTJOIN("", TRUE, _xlfn.XLOOKUP(TRUE, VALUE(表格1[[#This Row],[年月]]) &lt;= VALUE($R$8:$R$12), $Q$8:$Q$12)) &amp; "年度"</f>
        <v>2021年度</v>
      </c>
    </row>
    <row r="539" spans="1:13" x14ac:dyDescent="0.3">
      <c r="A539" s="2">
        <v>202011</v>
      </c>
      <c r="B539" s="19">
        <f>DATE(表格1[[#This Row],[年]],表格1[[#This Row],[月]],1)</f>
        <v>44136</v>
      </c>
      <c r="C539" s="2" t="str">
        <f>LEFT(表格1[[#This Row],[年月]],4)</f>
        <v>2020</v>
      </c>
      <c r="D539" s="2" t="str">
        <f>RIGHT(表格1[[#This Row],[年月]],2)</f>
        <v>11</v>
      </c>
      <c r="E539" s="5">
        <v>10010000</v>
      </c>
      <c r="F539" s="2" t="str">
        <f>VLOOKUP(TEXT(表格1[[#This Row],[地區]],"00000000"),縣市代碼,2,0)</f>
        <v>嘉義縣</v>
      </c>
      <c r="G539" s="2" t="s">
        <v>9</v>
      </c>
      <c r="H539" s="13">
        <v>77564</v>
      </c>
      <c r="I539" s="14">
        <v>224359818</v>
      </c>
      <c r="J539" s="14">
        <f>表格1[[#This Row],[信用卡交易筆數]]/1000</f>
        <v>77.563999999999993</v>
      </c>
      <c r="K539" s="14">
        <f>表格1[[#This Row],[信用卡交易金額'[新臺幣']]]/1000</f>
        <v>224359.818</v>
      </c>
      <c r="L539" s="14">
        <f>表格1[[#This Row],[信用卡交易金額'[新臺幣']]]/1000000</f>
        <v>224.35981799999999</v>
      </c>
      <c r="M539" s="14" t="str" cm="1">
        <f t="array" ref="M539">_xlfn.TEXTJOIN("", TRUE, _xlfn.XLOOKUP(TRUE, VALUE(表格1[[#This Row],[年月]]) &lt;= VALUE($R$8:$R$12), $Q$8:$Q$12)) &amp; "年度"</f>
        <v>2021年度</v>
      </c>
    </row>
    <row r="540" spans="1:13" x14ac:dyDescent="0.3">
      <c r="A540" s="2">
        <v>202011</v>
      </c>
      <c r="B540" s="19">
        <f>DATE(表格1[[#This Row],[年]],表格1[[#This Row],[月]],1)</f>
        <v>44136</v>
      </c>
      <c r="C540" s="2" t="str">
        <f>LEFT(表格1[[#This Row],[年月]],4)</f>
        <v>2020</v>
      </c>
      <c r="D540" s="2" t="str">
        <f>RIGHT(表格1[[#This Row],[年月]],2)</f>
        <v>11</v>
      </c>
      <c r="E540" s="5">
        <v>10010000</v>
      </c>
      <c r="F540" s="2" t="str">
        <f>VLOOKUP(TEXT(表格1[[#This Row],[地區]],"00000000"),縣市代碼,2,0)</f>
        <v>嘉義縣</v>
      </c>
      <c r="G540" s="2" t="s">
        <v>10</v>
      </c>
      <c r="H540" s="13">
        <v>392026</v>
      </c>
      <c r="I540" s="14">
        <v>1035192945</v>
      </c>
      <c r="J540" s="14">
        <f>表格1[[#This Row],[信用卡交易筆數]]/1000</f>
        <v>392.02600000000001</v>
      </c>
      <c r="K540" s="14">
        <f>表格1[[#This Row],[信用卡交易金額'[新臺幣']]]/1000</f>
        <v>1035192.9449999999</v>
      </c>
      <c r="L540" s="14">
        <f>表格1[[#This Row],[信用卡交易金額'[新臺幣']]]/1000000</f>
        <v>1035.192945</v>
      </c>
      <c r="M540" s="14" t="str" cm="1">
        <f t="array" ref="M540">_xlfn.TEXTJOIN("", TRUE, _xlfn.XLOOKUP(TRUE, VALUE(表格1[[#This Row],[年月]]) &lt;= VALUE($R$8:$R$12), $Q$8:$Q$12)) &amp; "年度"</f>
        <v>2021年度</v>
      </c>
    </row>
    <row r="541" spans="1:13" x14ac:dyDescent="0.3">
      <c r="A541" s="2">
        <v>202011</v>
      </c>
      <c r="B541" s="19">
        <f>DATE(表格1[[#This Row],[年]],表格1[[#This Row],[月]],1)</f>
        <v>44136</v>
      </c>
      <c r="C541" s="2" t="str">
        <f>LEFT(表格1[[#This Row],[年月]],4)</f>
        <v>2020</v>
      </c>
      <c r="D541" s="2" t="str">
        <f>RIGHT(表格1[[#This Row],[年月]],2)</f>
        <v>11</v>
      </c>
      <c r="E541" s="5">
        <v>10020000</v>
      </c>
      <c r="F541" s="2" t="str">
        <f>VLOOKUP(TEXT(表格1[[#This Row],[地區]],"00000000"),縣市代碼,2,0)</f>
        <v>嘉義市</v>
      </c>
      <c r="G541" s="2" t="s">
        <v>4</v>
      </c>
      <c r="H541" s="13">
        <v>357621</v>
      </c>
      <c r="I541" s="14">
        <v>305337684</v>
      </c>
      <c r="J541" s="14">
        <f>表格1[[#This Row],[信用卡交易筆數]]/1000</f>
        <v>357.62099999999998</v>
      </c>
      <c r="K541" s="14">
        <f>表格1[[#This Row],[信用卡交易金額'[新臺幣']]]/1000</f>
        <v>305337.68400000001</v>
      </c>
      <c r="L541" s="14">
        <f>表格1[[#This Row],[信用卡交易金額'[新臺幣']]]/1000000</f>
        <v>305.33768400000002</v>
      </c>
      <c r="M541" s="14" t="str" cm="1">
        <f t="array" ref="M541">_xlfn.TEXTJOIN("", TRUE, _xlfn.XLOOKUP(TRUE, VALUE(表格1[[#This Row],[年月]]) &lt;= VALUE($R$8:$R$12), $Q$8:$Q$12)) &amp; "年度"</f>
        <v>2021年度</v>
      </c>
    </row>
    <row r="542" spans="1:13" x14ac:dyDescent="0.3">
      <c r="A542" s="2">
        <v>202011</v>
      </c>
      <c r="B542" s="19">
        <f>DATE(表格1[[#This Row],[年]],表格1[[#This Row],[月]],1)</f>
        <v>44136</v>
      </c>
      <c r="C542" s="2" t="str">
        <f>LEFT(表格1[[#This Row],[年月]],4)</f>
        <v>2020</v>
      </c>
      <c r="D542" s="2" t="str">
        <f>RIGHT(表格1[[#This Row],[年月]],2)</f>
        <v>11</v>
      </c>
      <c r="E542" s="5">
        <v>10020000</v>
      </c>
      <c r="F542" s="2" t="str">
        <f>VLOOKUP(TEXT(表格1[[#This Row],[地區]],"00000000"),縣市代碼,2,0)</f>
        <v>嘉義市</v>
      </c>
      <c r="G542" s="2" t="s">
        <v>5</v>
      </c>
      <c r="H542" s="13">
        <v>27172</v>
      </c>
      <c r="I542" s="14">
        <v>71460507</v>
      </c>
      <c r="J542" s="14">
        <f>表格1[[#This Row],[信用卡交易筆數]]/1000</f>
        <v>27.172000000000001</v>
      </c>
      <c r="K542" s="14">
        <f>表格1[[#This Row],[信用卡交易金額'[新臺幣']]]/1000</f>
        <v>71460.506999999998</v>
      </c>
      <c r="L542" s="14">
        <f>表格1[[#This Row],[信用卡交易金額'[新臺幣']]]/1000000</f>
        <v>71.460507000000007</v>
      </c>
      <c r="M542" s="14" t="str" cm="1">
        <f t="array" ref="M542">_xlfn.TEXTJOIN("", TRUE, _xlfn.XLOOKUP(TRUE, VALUE(表格1[[#This Row],[年月]]) &lt;= VALUE($R$8:$R$12), $Q$8:$Q$12)) &amp; "年度"</f>
        <v>2021年度</v>
      </c>
    </row>
    <row r="543" spans="1:13" x14ac:dyDescent="0.3">
      <c r="A543" s="2">
        <v>202011</v>
      </c>
      <c r="B543" s="19">
        <f>DATE(表格1[[#This Row],[年]],表格1[[#This Row],[月]],1)</f>
        <v>44136</v>
      </c>
      <c r="C543" s="2" t="str">
        <f>LEFT(表格1[[#This Row],[年月]],4)</f>
        <v>2020</v>
      </c>
      <c r="D543" s="2" t="str">
        <f>RIGHT(表格1[[#This Row],[年月]],2)</f>
        <v>11</v>
      </c>
      <c r="E543" s="5">
        <v>10020000</v>
      </c>
      <c r="F543" s="2" t="str">
        <f>VLOOKUP(TEXT(表格1[[#This Row],[地區]],"00000000"),縣市代碼,2,0)</f>
        <v>嘉義市</v>
      </c>
      <c r="G543" s="2" t="s">
        <v>6</v>
      </c>
      <c r="H543" s="13">
        <v>39609</v>
      </c>
      <c r="I543" s="14">
        <v>145286251</v>
      </c>
      <c r="J543" s="14">
        <f>表格1[[#This Row],[信用卡交易筆數]]/1000</f>
        <v>39.609000000000002</v>
      </c>
      <c r="K543" s="14">
        <f>表格1[[#This Row],[信用卡交易金額'[新臺幣']]]/1000</f>
        <v>145286.25099999999</v>
      </c>
      <c r="L543" s="14">
        <f>表格1[[#This Row],[信用卡交易金額'[新臺幣']]]/1000000</f>
        <v>145.28625099999999</v>
      </c>
      <c r="M543" s="14" t="str" cm="1">
        <f t="array" ref="M543">_xlfn.TEXTJOIN("", TRUE, _xlfn.XLOOKUP(TRUE, VALUE(表格1[[#This Row],[年月]]) &lt;= VALUE($R$8:$R$12), $Q$8:$Q$12)) &amp; "年度"</f>
        <v>2021年度</v>
      </c>
    </row>
    <row r="544" spans="1:13" x14ac:dyDescent="0.3">
      <c r="A544" s="2">
        <v>202011</v>
      </c>
      <c r="B544" s="19">
        <f>DATE(表格1[[#This Row],[年]],表格1[[#This Row],[月]],1)</f>
        <v>44136</v>
      </c>
      <c r="C544" s="2" t="str">
        <f>LEFT(表格1[[#This Row],[年月]],4)</f>
        <v>2020</v>
      </c>
      <c r="D544" s="2" t="str">
        <f>RIGHT(表格1[[#This Row],[年月]],2)</f>
        <v>11</v>
      </c>
      <c r="E544" s="5">
        <v>10020000</v>
      </c>
      <c r="F544" s="2" t="str">
        <f>VLOOKUP(TEXT(表格1[[#This Row],[地區]],"00000000"),縣市代碼,2,0)</f>
        <v>嘉義市</v>
      </c>
      <c r="G544" s="2" t="s">
        <v>7</v>
      </c>
      <c r="H544" s="13">
        <v>213691</v>
      </c>
      <c r="I544" s="14">
        <v>159497205</v>
      </c>
      <c r="J544" s="14">
        <f>表格1[[#This Row],[信用卡交易筆數]]/1000</f>
        <v>213.691</v>
      </c>
      <c r="K544" s="14">
        <f>表格1[[#This Row],[信用卡交易金額'[新臺幣']]]/1000</f>
        <v>159497.20499999999</v>
      </c>
      <c r="L544" s="14">
        <f>表格1[[#This Row],[信用卡交易金額'[新臺幣']]]/1000000</f>
        <v>159.49720500000001</v>
      </c>
      <c r="M544" s="14" t="str" cm="1">
        <f t="array" ref="M544">_xlfn.TEXTJOIN("", TRUE, _xlfn.XLOOKUP(TRUE, VALUE(表格1[[#This Row],[年月]]) &lt;= VALUE($R$8:$R$12), $Q$8:$Q$12)) &amp; "年度"</f>
        <v>2021年度</v>
      </c>
    </row>
    <row r="545" spans="1:13" x14ac:dyDescent="0.3">
      <c r="A545" s="2">
        <v>202011</v>
      </c>
      <c r="B545" s="19">
        <f>DATE(表格1[[#This Row],[年]],表格1[[#This Row],[月]],1)</f>
        <v>44136</v>
      </c>
      <c r="C545" s="2" t="str">
        <f>LEFT(表格1[[#This Row],[年月]],4)</f>
        <v>2020</v>
      </c>
      <c r="D545" s="2" t="str">
        <f>RIGHT(表格1[[#This Row],[年月]],2)</f>
        <v>11</v>
      </c>
      <c r="E545" s="5">
        <v>10020000</v>
      </c>
      <c r="F545" s="2" t="str">
        <f>VLOOKUP(TEXT(表格1[[#This Row],[地區]],"00000000"),縣市代碼,2,0)</f>
        <v>嘉義市</v>
      </c>
      <c r="G545" s="2" t="s">
        <v>8</v>
      </c>
      <c r="H545" s="13">
        <v>124250</v>
      </c>
      <c r="I545" s="14">
        <v>172754604</v>
      </c>
      <c r="J545" s="14">
        <f>表格1[[#This Row],[信用卡交易筆數]]/1000</f>
        <v>124.25</v>
      </c>
      <c r="K545" s="14">
        <f>表格1[[#This Row],[信用卡交易金額'[新臺幣']]]/1000</f>
        <v>172754.60399999999</v>
      </c>
      <c r="L545" s="14">
        <f>表格1[[#This Row],[信用卡交易金額'[新臺幣']]]/1000000</f>
        <v>172.754604</v>
      </c>
      <c r="M545" s="14" t="str" cm="1">
        <f t="array" ref="M545">_xlfn.TEXTJOIN("", TRUE, _xlfn.XLOOKUP(TRUE, VALUE(表格1[[#This Row],[年月]]) &lt;= VALUE($R$8:$R$12), $Q$8:$Q$12)) &amp; "年度"</f>
        <v>2021年度</v>
      </c>
    </row>
    <row r="546" spans="1:13" x14ac:dyDescent="0.3">
      <c r="A546" s="2">
        <v>202011</v>
      </c>
      <c r="B546" s="19">
        <f>DATE(表格1[[#This Row],[年]],表格1[[#This Row],[月]],1)</f>
        <v>44136</v>
      </c>
      <c r="C546" s="2" t="str">
        <f>LEFT(表格1[[#This Row],[年月]],4)</f>
        <v>2020</v>
      </c>
      <c r="D546" s="2" t="str">
        <f>RIGHT(表格1[[#This Row],[年月]],2)</f>
        <v>11</v>
      </c>
      <c r="E546" s="5">
        <v>10020000</v>
      </c>
      <c r="F546" s="2" t="str">
        <f>VLOOKUP(TEXT(表格1[[#This Row],[地區]],"00000000"),縣市代碼,2,0)</f>
        <v>嘉義市</v>
      </c>
      <c r="G546" s="2" t="s">
        <v>9</v>
      </c>
      <c r="H546" s="13">
        <v>84435</v>
      </c>
      <c r="I546" s="14">
        <v>258660159</v>
      </c>
      <c r="J546" s="14">
        <f>表格1[[#This Row],[信用卡交易筆數]]/1000</f>
        <v>84.435000000000002</v>
      </c>
      <c r="K546" s="14">
        <f>表格1[[#This Row],[信用卡交易金額'[新臺幣']]]/1000</f>
        <v>258660.15900000001</v>
      </c>
      <c r="L546" s="14">
        <f>表格1[[#This Row],[信用卡交易金額'[新臺幣']]]/1000000</f>
        <v>258.66015900000002</v>
      </c>
      <c r="M546" s="14" t="str" cm="1">
        <f t="array" ref="M546">_xlfn.TEXTJOIN("", TRUE, _xlfn.XLOOKUP(TRUE, VALUE(表格1[[#This Row],[年月]]) &lt;= VALUE($R$8:$R$12), $Q$8:$Q$12)) &amp; "年度"</f>
        <v>2021年度</v>
      </c>
    </row>
    <row r="547" spans="1:13" x14ac:dyDescent="0.3">
      <c r="A547" s="2">
        <v>202011</v>
      </c>
      <c r="B547" s="19">
        <f>DATE(表格1[[#This Row],[年]],表格1[[#This Row],[月]],1)</f>
        <v>44136</v>
      </c>
      <c r="C547" s="2" t="str">
        <f>LEFT(表格1[[#This Row],[年月]],4)</f>
        <v>2020</v>
      </c>
      <c r="D547" s="2" t="str">
        <f>RIGHT(表格1[[#This Row],[年月]],2)</f>
        <v>11</v>
      </c>
      <c r="E547" s="5">
        <v>10020000</v>
      </c>
      <c r="F547" s="2" t="str">
        <f>VLOOKUP(TEXT(表格1[[#This Row],[地區]],"00000000"),縣市代碼,2,0)</f>
        <v>嘉義市</v>
      </c>
      <c r="G547" s="2" t="s">
        <v>10</v>
      </c>
      <c r="H547" s="13">
        <v>402955</v>
      </c>
      <c r="I547" s="14">
        <v>1116364830</v>
      </c>
      <c r="J547" s="14">
        <f>表格1[[#This Row],[信用卡交易筆數]]/1000</f>
        <v>402.95499999999998</v>
      </c>
      <c r="K547" s="14">
        <f>表格1[[#This Row],[信用卡交易金額'[新臺幣']]]/1000</f>
        <v>1116364.83</v>
      </c>
      <c r="L547" s="14">
        <f>表格1[[#This Row],[信用卡交易金額'[新臺幣']]]/1000000</f>
        <v>1116.36483</v>
      </c>
      <c r="M547" s="14" t="str" cm="1">
        <f t="array" ref="M547">_xlfn.TEXTJOIN("", TRUE, _xlfn.XLOOKUP(TRUE, VALUE(表格1[[#This Row],[年月]]) &lt;= VALUE($R$8:$R$12), $Q$8:$Q$12)) &amp; "年度"</f>
        <v>2021年度</v>
      </c>
    </row>
    <row r="548" spans="1:13" x14ac:dyDescent="0.3">
      <c r="A548" s="2">
        <v>202011</v>
      </c>
      <c r="B548" s="19">
        <f>DATE(表格1[[#This Row],[年]],表格1[[#This Row],[月]],1)</f>
        <v>44136</v>
      </c>
      <c r="C548" s="2" t="str">
        <f>LEFT(表格1[[#This Row],[年月]],4)</f>
        <v>2020</v>
      </c>
      <c r="D548" s="2" t="str">
        <f>RIGHT(表格1[[#This Row],[年月]],2)</f>
        <v>11</v>
      </c>
      <c r="E548" s="5">
        <v>67000000</v>
      </c>
      <c r="F548" s="2" t="str">
        <f>VLOOKUP(TEXT(表格1[[#This Row],[地區]],"00000000"),縣市代碼,2,0)</f>
        <v>臺南市</v>
      </c>
      <c r="G548" s="2" t="s">
        <v>4</v>
      </c>
      <c r="H548" s="13">
        <v>2474200</v>
      </c>
      <c r="I548" s="14">
        <v>1952231696</v>
      </c>
      <c r="J548" s="14">
        <f>表格1[[#This Row],[信用卡交易筆數]]/1000</f>
        <v>2474.1999999999998</v>
      </c>
      <c r="K548" s="14">
        <f>表格1[[#This Row],[信用卡交易金額'[新臺幣']]]/1000</f>
        <v>1952231.696</v>
      </c>
      <c r="L548" s="14">
        <f>表格1[[#This Row],[信用卡交易金額'[新臺幣']]]/1000000</f>
        <v>1952.2316960000001</v>
      </c>
      <c r="M548" s="14" t="str" cm="1">
        <f t="array" ref="M548">_xlfn.TEXTJOIN("", TRUE, _xlfn.XLOOKUP(TRUE, VALUE(表格1[[#This Row],[年月]]) &lt;= VALUE($R$8:$R$12), $Q$8:$Q$12)) &amp; "年度"</f>
        <v>2021年度</v>
      </c>
    </row>
    <row r="549" spans="1:13" x14ac:dyDescent="0.3">
      <c r="A549" s="2">
        <v>202011</v>
      </c>
      <c r="B549" s="19">
        <f>DATE(表格1[[#This Row],[年]],表格1[[#This Row],[月]],1)</f>
        <v>44136</v>
      </c>
      <c r="C549" s="2" t="str">
        <f>LEFT(表格1[[#This Row],[年月]],4)</f>
        <v>2020</v>
      </c>
      <c r="D549" s="2" t="str">
        <f>RIGHT(表格1[[#This Row],[年月]],2)</f>
        <v>11</v>
      </c>
      <c r="E549" s="5">
        <v>67000000</v>
      </c>
      <c r="F549" s="2" t="str">
        <f>VLOOKUP(TEXT(表格1[[#This Row],[地區]],"00000000"),縣市代碼,2,0)</f>
        <v>臺南市</v>
      </c>
      <c r="G549" s="2" t="s">
        <v>5</v>
      </c>
      <c r="H549" s="13">
        <v>187190</v>
      </c>
      <c r="I549" s="14">
        <v>451154370</v>
      </c>
      <c r="J549" s="14">
        <f>表格1[[#This Row],[信用卡交易筆數]]/1000</f>
        <v>187.19</v>
      </c>
      <c r="K549" s="14">
        <f>表格1[[#This Row],[信用卡交易金額'[新臺幣']]]/1000</f>
        <v>451154.37</v>
      </c>
      <c r="L549" s="14">
        <f>表格1[[#This Row],[信用卡交易金額'[新臺幣']]]/1000000</f>
        <v>451.15436999999997</v>
      </c>
      <c r="M549" s="14" t="str" cm="1">
        <f t="array" ref="M549">_xlfn.TEXTJOIN("", TRUE, _xlfn.XLOOKUP(TRUE, VALUE(表格1[[#This Row],[年月]]) &lt;= VALUE($R$8:$R$12), $Q$8:$Q$12)) &amp; "年度"</f>
        <v>2021年度</v>
      </c>
    </row>
    <row r="550" spans="1:13" x14ac:dyDescent="0.3">
      <c r="A550" s="2">
        <v>202011</v>
      </c>
      <c r="B550" s="19">
        <f>DATE(表格1[[#This Row],[年]],表格1[[#This Row],[月]],1)</f>
        <v>44136</v>
      </c>
      <c r="C550" s="2" t="str">
        <f>LEFT(表格1[[#This Row],[年月]],4)</f>
        <v>2020</v>
      </c>
      <c r="D550" s="2" t="str">
        <f>RIGHT(表格1[[#This Row],[年月]],2)</f>
        <v>11</v>
      </c>
      <c r="E550" s="5">
        <v>67000000</v>
      </c>
      <c r="F550" s="2" t="str">
        <f>VLOOKUP(TEXT(表格1[[#This Row],[地區]],"00000000"),縣市代碼,2,0)</f>
        <v>臺南市</v>
      </c>
      <c r="G550" s="2" t="s">
        <v>6</v>
      </c>
      <c r="H550" s="13">
        <v>295823</v>
      </c>
      <c r="I550" s="14">
        <v>1006959716</v>
      </c>
      <c r="J550" s="14">
        <f>表格1[[#This Row],[信用卡交易筆數]]/1000</f>
        <v>295.82299999999998</v>
      </c>
      <c r="K550" s="14">
        <f>表格1[[#This Row],[信用卡交易金額'[新臺幣']]]/1000</f>
        <v>1006959.716</v>
      </c>
      <c r="L550" s="14">
        <f>表格1[[#This Row],[信用卡交易金額'[新臺幣']]]/1000000</f>
        <v>1006.959716</v>
      </c>
      <c r="M550" s="14" t="str" cm="1">
        <f t="array" ref="M550">_xlfn.TEXTJOIN("", TRUE, _xlfn.XLOOKUP(TRUE, VALUE(表格1[[#This Row],[年月]]) &lt;= VALUE($R$8:$R$12), $Q$8:$Q$12)) &amp; "年度"</f>
        <v>2021年度</v>
      </c>
    </row>
    <row r="551" spans="1:13" x14ac:dyDescent="0.3">
      <c r="A551" s="2">
        <v>202011</v>
      </c>
      <c r="B551" s="19">
        <f>DATE(表格1[[#This Row],[年]],表格1[[#This Row],[月]],1)</f>
        <v>44136</v>
      </c>
      <c r="C551" s="2" t="str">
        <f>LEFT(表格1[[#This Row],[年月]],4)</f>
        <v>2020</v>
      </c>
      <c r="D551" s="2" t="str">
        <f>RIGHT(表格1[[#This Row],[年月]],2)</f>
        <v>11</v>
      </c>
      <c r="E551" s="5">
        <v>67000000</v>
      </c>
      <c r="F551" s="2" t="str">
        <f>VLOOKUP(TEXT(表格1[[#This Row],[地區]],"00000000"),縣市代碼,2,0)</f>
        <v>臺南市</v>
      </c>
      <c r="G551" s="2" t="s">
        <v>7</v>
      </c>
      <c r="H551" s="13">
        <v>1559479</v>
      </c>
      <c r="I551" s="14">
        <v>1129015900</v>
      </c>
      <c r="J551" s="14">
        <f>表格1[[#This Row],[信用卡交易筆數]]/1000</f>
        <v>1559.479</v>
      </c>
      <c r="K551" s="14">
        <f>表格1[[#This Row],[信用卡交易金額'[新臺幣']]]/1000</f>
        <v>1129015.8999999999</v>
      </c>
      <c r="L551" s="14">
        <f>表格1[[#This Row],[信用卡交易金額'[新臺幣']]]/1000000</f>
        <v>1129.0159000000001</v>
      </c>
      <c r="M551" s="14" t="str" cm="1">
        <f t="array" ref="M551">_xlfn.TEXTJOIN("", TRUE, _xlfn.XLOOKUP(TRUE, VALUE(表格1[[#This Row],[年月]]) &lt;= VALUE($R$8:$R$12), $Q$8:$Q$12)) &amp; "年度"</f>
        <v>2021年度</v>
      </c>
    </row>
    <row r="552" spans="1:13" x14ac:dyDescent="0.3">
      <c r="A552" s="2">
        <v>202011</v>
      </c>
      <c r="B552" s="19">
        <f>DATE(表格1[[#This Row],[年]],表格1[[#This Row],[月]],1)</f>
        <v>44136</v>
      </c>
      <c r="C552" s="2" t="str">
        <f>LEFT(表格1[[#This Row],[年月]],4)</f>
        <v>2020</v>
      </c>
      <c r="D552" s="2" t="str">
        <f>RIGHT(表格1[[#This Row],[年月]],2)</f>
        <v>11</v>
      </c>
      <c r="E552" s="5">
        <v>67000000</v>
      </c>
      <c r="F552" s="2" t="str">
        <f>VLOOKUP(TEXT(表格1[[#This Row],[地區]],"00000000"),縣市代碼,2,0)</f>
        <v>臺南市</v>
      </c>
      <c r="G552" s="2" t="s">
        <v>8</v>
      </c>
      <c r="H552" s="13">
        <v>890982</v>
      </c>
      <c r="I552" s="14">
        <v>1200448561</v>
      </c>
      <c r="J552" s="14">
        <f>表格1[[#This Row],[信用卡交易筆數]]/1000</f>
        <v>890.98199999999997</v>
      </c>
      <c r="K552" s="14">
        <f>表格1[[#This Row],[信用卡交易金額'[新臺幣']]]/1000</f>
        <v>1200448.561</v>
      </c>
      <c r="L552" s="14">
        <f>表格1[[#This Row],[信用卡交易金額'[新臺幣']]]/1000000</f>
        <v>1200.4485609999999</v>
      </c>
      <c r="M552" s="14" t="str" cm="1">
        <f t="array" ref="M552">_xlfn.TEXTJOIN("", TRUE, _xlfn.XLOOKUP(TRUE, VALUE(表格1[[#This Row],[年月]]) &lt;= VALUE($R$8:$R$12), $Q$8:$Q$12)) &amp; "年度"</f>
        <v>2021年度</v>
      </c>
    </row>
    <row r="553" spans="1:13" x14ac:dyDescent="0.3">
      <c r="A553" s="2">
        <v>202011</v>
      </c>
      <c r="B553" s="19">
        <f>DATE(表格1[[#This Row],[年]],表格1[[#This Row],[月]],1)</f>
        <v>44136</v>
      </c>
      <c r="C553" s="2" t="str">
        <f>LEFT(表格1[[#This Row],[年月]],4)</f>
        <v>2020</v>
      </c>
      <c r="D553" s="2" t="str">
        <f>RIGHT(表格1[[#This Row],[年月]],2)</f>
        <v>11</v>
      </c>
      <c r="E553" s="5">
        <v>67000000</v>
      </c>
      <c r="F553" s="2" t="str">
        <f>VLOOKUP(TEXT(表格1[[#This Row],[地區]],"00000000"),縣市代碼,2,0)</f>
        <v>臺南市</v>
      </c>
      <c r="G553" s="2" t="s">
        <v>9</v>
      </c>
      <c r="H553" s="13">
        <v>746909</v>
      </c>
      <c r="I553" s="14">
        <v>2060064300</v>
      </c>
      <c r="J553" s="14">
        <f>表格1[[#This Row],[信用卡交易筆數]]/1000</f>
        <v>746.90899999999999</v>
      </c>
      <c r="K553" s="14">
        <f>表格1[[#This Row],[信用卡交易金額'[新臺幣']]]/1000</f>
        <v>2060064.3</v>
      </c>
      <c r="L553" s="14">
        <f>表格1[[#This Row],[信用卡交易金額'[新臺幣']]]/1000000</f>
        <v>2060.0643</v>
      </c>
      <c r="M553" s="14" t="str" cm="1">
        <f t="array" ref="M553">_xlfn.TEXTJOIN("", TRUE, _xlfn.XLOOKUP(TRUE, VALUE(表格1[[#This Row],[年月]]) &lt;= VALUE($R$8:$R$12), $Q$8:$Q$12)) &amp; "年度"</f>
        <v>2021年度</v>
      </c>
    </row>
    <row r="554" spans="1:13" x14ac:dyDescent="0.3">
      <c r="A554" s="2">
        <v>202011</v>
      </c>
      <c r="B554" s="19">
        <f>DATE(表格1[[#This Row],[年]],表格1[[#This Row],[月]],1)</f>
        <v>44136</v>
      </c>
      <c r="C554" s="2" t="str">
        <f>LEFT(表格1[[#This Row],[年月]],4)</f>
        <v>2020</v>
      </c>
      <c r="D554" s="2" t="str">
        <f>RIGHT(表格1[[#This Row],[年月]],2)</f>
        <v>11</v>
      </c>
      <c r="E554" s="5">
        <v>67000000</v>
      </c>
      <c r="F554" s="2" t="str">
        <f>VLOOKUP(TEXT(表格1[[#This Row],[地區]],"00000000"),縣市代碼,2,0)</f>
        <v>臺南市</v>
      </c>
      <c r="G554" s="2" t="s">
        <v>10</v>
      </c>
      <c r="H554" s="13">
        <v>2796587</v>
      </c>
      <c r="I554" s="14">
        <v>7559200414</v>
      </c>
      <c r="J554" s="14">
        <f>表格1[[#This Row],[信用卡交易筆數]]/1000</f>
        <v>2796.587</v>
      </c>
      <c r="K554" s="14">
        <f>表格1[[#This Row],[信用卡交易金額'[新臺幣']]]/1000</f>
        <v>7559200.4139999999</v>
      </c>
      <c r="L554" s="14">
        <f>表格1[[#This Row],[信用卡交易金額'[新臺幣']]]/1000000</f>
        <v>7559.2004139999999</v>
      </c>
      <c r="M554" s="14" t="str" cm="1">
        <f t="array" ref="M554">_xlfn.TEXTJOIN("", TRUE, _xlfn.XLOOKUP(TRUE, VALUE(表格1[[#This Row],[年月]]) &lt;= VALUE($R$8:$R$12), $Q$8:$Q$12)) &amp; "年度"</f>
        <v>2021年度</v>
      </c>
    </row>
    <row r="555" spans="1:13" x14ac:dyDescent="0.3">
      <c r="A555" s="2">
        <v>202011</v>
      </c>
      <c r="B555" s="19">
        <f>DATE(表格1[[#This Row],[年]],表格1[[#This Row],[月]],1)</f>
        <v>44136</v>
      </c>
      <c r="C555" s="2" t="str">
        <f>LEFT(表格1[[#This Row],[年月]],4)</f>
        <v>2020</v>
      </c>
      <c r="D555" s="2" t="str">
        <f>RIGHT(表格1[[#This Row],[年月]],2)</f>
        <v>11</v>
      </c>
      <c r="E555" s="5">
        <v>64000000</v>
      </c>
      <c r="F555" s="2" t="str">
        <f>VLOOKUP(TEXT(表格1[[#This Row],[地區]],"00000000"),縣市代碼,2,0)</f>
        <v>高雄市</v>
      </c>
      <c r="G555" s="2" t="s">
        <v>4</v>
      </c>
      <c r="H555" s="13">
        <v>4099012</v>
      </c>
      <c r="I555" s="14">
        <v>3591276267</v>
      </c>
      <c r="J555" s="14">
        <f>表格1[[#This Row],[信用卡交易筆數]]/1000</f>
        <v>4099.0119999999997</v>
      </c>
      <c r="K555" s="14">
        <f>表格1[[#This Row],[信用卡交易金額'[新臺幣']]]/1000</f>
        <v>3591276.267</v>
      </c>
      <c r="L555" s="14">
        <f>表格1[[#This Row],[信用卡交易金額'[新臺幣']]]/1000000</f>
        <v>3591.2762670000002</v>
      </c>
      <c r="M555" s="14" t="str" cm="1">
        <f t="array" ref="M555">_xlfn.TEXTJOIN("", TRUE, _xlfn.XLOOKUP(TRUE, VALUE(表格1[[#This Row],[年月]]) &lt;= VALUE($R$8:$R$12), $Q$8:$Q$12)) &amp; "年度"</f>
        <v>2021年度</v>
      </c>
    </row>
    <row r="556" spans="1:13" x14ac:dyDescent="0.3">
      <c r="A556" s="2">
        <v>202011</v>
      </c>
      <c r="B556" s="19">
        <f>DATE(表格1[[#This Row],[年]],表格1[[#This Row],[月]],1)</f>
        <v>44136</v>
      </c>
      <c r="C556" s="2" t="str">
        <f>LEFT(表格1[[#This Row],[年月]],4)</f>
        <v>2020</v>
      </c>
      <c r="D556" s="2" t="str">
        <f>RIGHT(表格1[[#This Row],[年月]],2)</f>
        <v>11</v>
      </c>
      <c r="E556" s="5">
        <v>64000000</v>
      </c>
      <c r="F556" s="2" t="str">
        <f>VLOOKUP(TEXT(表格1[[#This Row],[地區]],"00000000"),縣市代碼,2,0)</f>
        <v>高雄市</v>
      </c>
      <c r="G556" s="2" t="s">
        <v>5</v>
      </c>
      <c r="H556" s="13">
        <v>286046</v>
      </c>
      <c r="I556" s="14">
        <v>672122940</v>
      </c>
      <c r="J556" s="14">
        <f>表格1[[#This Row],[信用卡交易筆數]]/1000</f>
        <v>286.04599999999999</v>
      </c>
      <c r="K556" s="14">
        <f>表格1[[#This Row],[信用卡交易金額'[新臺幣']]]/1000</f>
        <v>672122.94</v>
      </c>
      <c r="L556" s="14">
        <f>表格1[[#This Row],[信用卡交易金額'[新臺幣']]]/1000000</f>
        <v>672.12293999999997</v>
      </c>
      <c r="M556" s="14" t="str" cm="1">
        <f t="array" ref="M556">_xlfn.TEXTJOIN("", TRUE, _xlfn.XLOOKUP(TRUE, VALUE(表格1[[#This Row],[年月]]) &lt;= VALUE($R$8:$R$12), $Q$8:$Q$12)) &amp; "年度"</f>
        <v>2021年度</v>
      </c>
    </row>
    <row r="557" spans="1:13" x14ac:dyDescent="0.3">
      <c r="A557" s="2">
        <v>202011</v>
      </c>
      <c r="B557" s="19">
        <f>DATE(表格1[[#This Row],[年]],表格1[[#This Row],[月]],1)</f>
        <v>44136</v>
      </c>
      <c r="C557" s="2" t="str">
        <f>LEFT(表格1[[#This Row],[年月]],4)</f>
        <v>2020</v>
      </c>
      <c r="D557" s="2" t="str">
        <f>RIGHT(表格1[[#This Row],[年月]],2)</f>
        <v>11</v>
      </c>
      <c r="E557" s="5">
        <v>64000000</v>
      </c>
      <c r="F557" s="2" t="str">
        <f>VLOOKUP(TEXT(表格1[[#This Row],[地區]],"00000000"),縣市代碼,2,0)</f>
        <v>高雄市</v>
      </c>
      <c r="G557" s="2" t="s">
        <v>6</v>
      </c>
      <c r="H557" s="13">
        <v>479216</v>
      </c>
      <c r="I557" s="14">
        <v>1643819448</v>
      </c>
      <c r="J557" s="14">
        <f>表格1[[#This Row],[信用卡交易筆數]]/1000</f>
        <v>479.21600000000001</v>
      </c>
      <c r="K557" s="14">
        <f>表格1[[#This Row],[信用卡交易金額'[新臺幣']]]/1000</f>
        <v>1643819.4480000001</v>
      </c>
      <c r="L557" s="14">
        <f>表格1[[#This Row],[信用卡交易金額'[新臺幣']]]/1000000</f>
        <v>1643.819448</v>
      </c>
      <c r="M557" s="14" t="str" cm="1">
        <f t="array" ref="M557">_xlfn.TEXTJOIN("", TRUE, _xlfn.XLOOKUP(TRUE, VALUE(表格1[[#This Row],[年月]]) &lt;= VALUE($R$8:$R$12), $Q$8:$Q$12)) &amp; "年度"</f>
        <v>2021年度</v>
      </c>
    </row>
    <row r="558" spans="1:13" x14ac:dyDescent="0.3">
      <c r="A558" s="2">
        <v>202011</v>
      </c>
      <c r="B558" s="19">
        <f>DATE(表格1[[#This Row],[年]],表格1[[#This Row],[月]],1)</f>
        <v>44136</v>
      </c>
      <c r="C558" s="2" t="str">
        <f>LEFT(表格1[[#This Row],[年月]],4)</f>
        <v>2020</v>
      </c>
      <c r="D558" s="2" t="str">
        <f>RIGHT(表格1[[#This Row],[年月]],2)</f>
        <v>11</v>
      </c>
      <c r="E558" s="5">
        <v>64000000</v>
      </c>
      <c r="F558" s="2" t="str">
        <f>VLOOKUP(TEXT(表格1[[#This Row],[地區]],"00000000"),縣市代碼,2,0)</f>
        <v>高雄市</v>
      </c>
      <c r="G558" s="2" t="s">
        <v>7</v>
      </c>
      <c r="H558" s="13">
        <v>2291878</v>
      </c>
      <c r="I558" s="14">
        <v>1721784838</v>
      </c>
      <c r="J558" s="14">
        <f>表格1[[#This Row],[信用卡交易筆數]]/1000</f>
        <v>2291.8780000000002</v>
      </c>
      <c r="K558" s="14">
        <f>表格1[[#This Row],[信用卡交易金額'[新臺幣']]]/1000</f>
        <v>1721784.838</v>
      </c>
      <c r="L558" s="14">
        <f>表格1[[#This Row],[信用卡交易金額'[新臺幣']]]/1000000</f>
        <v>1721.784838</v>
      </c>
      <c r="M558" s="14" t="str" cm="1">
        <f t="array" ref="M558">_xlfn.TEXTJOIN("", TRUE, _xlfn.XLOOKUP(TRUE, VALUE(表格1[[#This Row],[年月]]) &lt;= VALUE($R$8:$R$12), $Q$8:$Q$12)) &amp; "年度"</f>
        <v>2021年度</v>
      </c>
    </row>
    <row r="559" spans="1:13" x14ac:dyDescent="0.3">
      <c r="A559" s="2">
        <v>202011</v>
      </c>
      <c r="B559" s="19">
        <f>DATE(表格1[[#This Row],[年]],表格1[[#This Row],[月]],1)</f>
        <v>44136</v>
      </c>
      <c r="C559" s="2" t="str">
        <f>LEFT(表格1[[#This Row],[年月]],4)</f>
        <v>2020</v>
      </c>
      <c r="D559" s="2" t="str">
        <f>RIGHT(表格1[[#This Row],[年月]],2)</f>
        <v>11</v>
      </c>
      <c r="E559" s="5">
        <v>64000000</v>
      </c>
      <c r="F559" s="2" t="str">
        <f>VLOOKUP(TEXT(表格1[[#This Row],[地區]],"00000000"),縣市代碼,2,0)</f>
        <v>高雄市</v>
      </c>
      <c r="G559" s="2" t="s">
        <v>8</v>
      </c>
      <c r="H559" s="13">
        <v>1448702</v>
      </c>
      <c r="I559" s="14">
        <v>1948522440</v>
      </c>
      <c r="J559" s="14">
        <f>表格1[[#This Row],[信用卡交易筆數]]/1000</f>
        <v>1448.702</v>
      </c>
      <c r="K559" s="14">
        <f>表格1[[#This Row],[信用卡交易金額'[新臺幣']]]/1000</f>
        <v>1948522.44</v>
      </c>
      <c r="L559" s="14">
        <f>表格1[[#This Row],[信用卡交易金額'[新臺幣']]]/1000000</f>
        <v>1948.52244</v>
      </c>
      <c r="M559" s="14" t="str" cm="1">
        <f t="array" ref="M559">_xlfn.TEXTJOIN("", TRUE, _xlfn.XLOOKUP(TRUE, VALUE(表格1[[#This Row],[年月]]) &lt;= VALUE($R$8:$R$12), $Q$8:$Q$12)) &amp; "年度"</f>
        <v>2021年度</v>
      </c>
    </row>
    <row r="560" spans="1:13" x14ac:dyDescent="0.3">
      <c r="A560" s="2">
        <v>202011</v>
      </c>
      <c r="B560" s="19">
        <f>DATE(表格1[[#This Row],[年]],表格1[[#This Row],[月]],1)</f>
        <v>44136</v>
      </c>
      <c r="C560" s="2" t="str">
        <f>LEFT(表格1[[#This Row],[年月]],4)</f>
        <v>2020</v>
      </c>
      <c r="D560" s="2" t="str">
        <f>RIGHT(表格1[[#This Row],[年月]],2)</f>
        <v>11</v>
      </c>
      <c r="E560" s="5">
        <v>64000000</v>
      </c>
      <c r="F560" s="2" t="str">
        <f>VLOOKUP(TEXT(表格1[[#This Row],[地區]],"00000000"),縣市代碼,2,0)</f>
        <v>高雄市</v>
      </c>
      <c r="G560" s="2" t="s">
        <v>9</v>
      </c>
      <c r="H560" s="13">
        <v>1269387</v>
      </c>
      <c r="I560" s="14">
        <v>3813219627</v>
      </c>
      <c r="J560" s="14">
        <f>表格1[[#This Row],[信用卡交易筆數]]/1000</f>
        <v>1269.3869999999999</v>
      </c>
      <c r="K560" s="14">
        <f>表格1[[#This Row],[信用卡交易金額'[新臺幣']]]/1000</f>
        <v>3813219.6269999999</v>
      </c>
      <c r="L560" s="14">
        <f>表格1[[#This Row],[信用卡交易金額'[新臺幣']]]/1000000</f>
        <v>3813.2196269999999</v>
      </c>
      <c r="M560" s="14" t="str" cm="1">
        <f t="array" ref="M560">_xlfn.TEXTJOIN("", TRUE, _xlfn.XLOOKUP(TRUE, VALUE(表格1[[#This Row],[年月]]) &lt;= VALUE($R$8:$R$12), $Q$8:$Q$12)) &amp; "年度"</f>
        <v>2021年度</v>
      </c>
    </row>
    <row r="561" spans="1:13" x14ac:dyDescent="0.3">
      <c r="A561" s="2">
        <v>202011</v>
      </c>
      <c r="B561" s="19">
        <f>DATE(表格1[[#This Row],[年]],表格1[[#This Row],[月]],1)</f>
        <v>44136</v>
      </c>
      <c r="C561" s="2" t="str">
        <f>LEFT(表格1[[#This Row],[年月]],4)</f>
        <v>2020</v>
      </c>
      <c r="D561" s="2" t="str">
        <f>RIGHT(表格1[[#This Row],[年月]],2)</f>
        <v>11</v>
      </c>
      <c r="E561" s="5">
        <v>64000000</v>
      </c>
      <c r="F561" s="2" t="str">
        <f>VLOOKUP(TEXT(表格1[[#This Row],[地區]],"00000000"),縣市代碼,2,0)</f>
        <v>高雄市</v>
      </c>
      <c r="G561" s="2" t="s">
        <v>10</v>
      </c>
      <c r="H561" s="13">
        <v>4418068</v>
      </c>
      <c r="I561" s="14">
        <v>12426251519</v>
      </c>
      <c r="J561" s="14">
        <f>表格1[[#This Row],[信用卡交易筆數]]/1000</f>
        <v>4418.0680000000002</v>
      </c>
      <c r="K561" s="14">
        <f>表格1[[#This Row],[信用卡交易金額'[新臺幣']]]/1000</f>
        <v>12426251.518999999</v>
      </c>
      <c r="L561" s="14">
        <f>表格1[[#This Row],[信用卡交易金額'[新臺幣']]]/1000000</f>
        <v>12426.251518999999</v>
      </c>
      <c r="M561" s="14" t="str" cm="1">
        <f t="array" ref="M561">_xlfn.TEXTJOIN("", TRUE, _xlfn.XLOOKUP(TRUE, VALUE(表格1[[#This Row],[年月]]) &lt;= VALUE($R$8:$R$12), $Q$8:$Q$12)) &amp; "年度"</f>
        <v>2021年度</v>
      </c>
    </row>
    <row r="562" spans="1:13" x14ac:dyDescent="0.3">
      <c r="A562" s="2">
        <v>202011</v>
      </c>
      <c r="B562" s="19">
        <f>DATE(表格1[[#This Row],[年]],表格1[[#This Row],[月]],1)</f>
        <v>44136</v>
      </c>
      <c r="C562" s="2" t="str">
        <f>LEFT(表格1[[#This Row],[年月]],4)</f>
        <v>2020</v>
      </c>
      <c r="D562" s="2" t="str">
        <f>RIGHT(表格1[[#This Row],[年月]],2)</f>
        <v>11</v>
      </c>
      <c r="E562" s="5">
        <v>10013000</v>
      </c>
      <c r="F562" s="2" t="str">
        <f>VLOOKUP(TEXT(表格1[[#This Row],[地區]],"00000000"),縣市代碼,2,0)</f>
        <v>屏東縣</v>
      </c>
      <c r="G562" s="2" t="s">
        <v>4</v>
      </c>
      <c r="H562" s="13">
        <v>568656</v>
      </c>
      <c r="I562" s="14">
        <v>536745157</v>
      </c>
      <c r="J562" s="14">
        <f>表格1[[#This Row],[信用卡交易筆數]]/1000</f>
        <v>568.65599999999995</v>
      </c>
      <c r="K562" s="14">
        <f>表格1[[#This Row],[信用卡交易金額'[新臺幣']]]/1000</f>
        <v>536745.15700000001</v>
      </c>
      <c r="L562" s="14">
        <f>表格1[[#This Row],[信用卡交易金額'[新臺幣']]]/1000000</f>
        <v>536.74515699999995</v>
      </c>
      <c r="M562" s="14" t="str" cm="1">
        <f t="array" ref="M562">_xlfn.TEXTJOIN("", TRUE, _xlfn.XLOOKUP(TRUE, VALUE(表格1[[#This Row],[年月]]) &lt;= VALUE($R$8:$R$12), $Q$8:$Q$12)) &amp; "年度"</f>
        <v>2021年度</v>
      </c>
    </row>
    <row r="563" spans="1:13" x14ac:dyDescent="0.3">
      <c r="A563" s="2">
        <v>202011</v>
      </c>
      <c r="B563" s="19">
        <f>DATE(表格1[[#This Row],[年]],表格1[[#This Row],[月]],1)</f>
        <v>44136</v>
      </c>
      <c r="C563" s="2" t="str">
        <f>LEFT(表格1[[#This Row],[年月]],4)</f>
        <v>2020</v>
      </c>
      <c r="D563" s="2" t="str">
        <f>RIGHT(表格1[[#This Row],[年月]],2)</f>
        <v>11</v>
      </c>
      <c r="E563" s="5">
        <v>10013000</v>
      </c>
      <c r="F563" s="2" t="str">
        <f>VLOOKUP(TEXT(表格1[[#This Row],[地區]],"00000000"),縣市代碼,2,0)</f>
        <v>屏東縣</v>
      </c>
      <c r="G563" s="2" t="s">
        <v>5</v>
      </c>
      <c r="H563" s="13">
        <v>47924</v>
      </c>
      <c r="I563" s="14">
        <v>112940854</v>
      </c>
      <c r="J563" s="14">
        <f>表格1[[#This Row],[信用卡交易筆數]]/1000</f>
        <v>47.923999999999999</v>
      </c>
      <c r="K563" s="14">
        <f>表格1[[#This Row],[信用卡交易金額'[新臺幣']]]/1000</f>
        <v>112940.85400000001</v>
      </c>
      <c r="L563" s="14">
        <f>表格1[[#This Row],[信用卡交易金額'[新臺幣']]]/1000000</f>
        <v>112.940854</v>
      </c>
      <c r="M563" s="14" t="str" cm="1">
        <f t="array" ref="M563">_xlfn.TEXTJOIN("", TRUE, _xlfn.XLOOKUP(TRUE, VALUE(表格1[[#This Row],[年月]]) &lt;= VALUE($R$8:$R$12), $Q$8:$Q$12)) &amp; "年度"</f>
        <v>2021年度</v>
      </c>
    </row>
    <row r="564" spans="1:13" x14ac:dyDescent="0.3">
      <c r="A564" s="2">
        <v>202011</v>
      </c>
      <c r="B564" s="19">
        <f>DATE(表格1[[#This Row],[年]],表格1[[#This Row],[月]],1)</f>
        <v>44136</v>
      </c>
      <c r="C564" s="2" t="str">
        <f>LEFT(表格1[[#This Row],[年月]],4)</f>
        <v>2020</v>
      </c>
      <c r="D564" s="2" t="str">
        <f>RIGHT(表格1[[#This Row],[年月]],2)</f>
        <v>11</v>
      </c>
      <c r="E564" s="5">
        <v>10013000</v>
      </c>
      <c r="F564" s="2" t="str">
        <f>VLOOKUP(TEXT(表格1[[#This Row],[地區]],"00000000"),縣市代碼,2,0)</f>
        <v>屏東縣</v>
      </c>
      <c r="G564" s="2" t="s">
        <v>6</v>
      </c>
      <c r="H564" s="13">
        <v>73039</v>
      </c>
      <c r="I564" s="14">
        <v>259429936</v>
      </c>
      <c r="J564" s="14">
        <f>表格1[[#This Row],[信用卡交易筆數]]/1000</f>
        <v>73.039000000000001</v>
      </c>
      <c r="K564" s="14">
        <f>表格1[[#This Row],[信用卡交易金額'[新臺幣']]]/1000</f>
        <v>259429.93599999999</v>
      </c>
      <c r="L564" s="14">
        <f>表格1[[#This Row],[信用卡交易金額'[新臺幣']]]/1000000</f>
        <v>259.429936</v>
      </c>
      <c r="M564" s="14" t="str" cm="1">
        <f t="array" ref="M564">_xlfn.TEXTJOIN("", TRUE, _xlfn.XLOOKUP(TRUE, VALUE(表格1[[#This Row],[年月]]) &lt;= VALUE($R$8:$R$12), $Q$8:$Q$12)) &amp; "年度"</f>
        <v>2021年度</v>
      </c>
    </row>
    <row r="565" spans="1:13" x14ac:dyDescent="0.3">
      <c r="A565" s="2">
        <v>202011</v>
      </c>
      <c r="B565" s="19">
        <f>DATE(表格1[[#This Row],[年]],表格1[[#This Row],[月]],1)</f>
        <v>44136</v>
      </c>
      <c r="C565" s="2" t="str">
        <f>LEFT(表格1[[#This Row],[年月]],4)</f>
        <v>2020</v>
      </c>
      <c r="D565" s="2" t="str">
        <f>RIGHT(表格1[[#This Row],[年月]],2)</f>
        <v>11</v>
      </c>
      <c r="E565" s="5">
        <v>10013000</v>
      </c>
      <c r="F565" s="2" t="str">
        <f>VLOOKUP(TEXT(表格1[[#This Row],[地區]],"00000000"),縣市代碼,2,0)</f>
        <v>屏東縣</v>
      </c>
      <c r="G565" s="2" t="s">
        <v>7</v>
      </c>
      <c r="H565" s="13">
        <v>464764</v>
      </c>
      <c r="I565" s="14">
        <v>348084608</v>
      </c>
      <c r="J565" s="14">
        <f>表格1[[#This Row],[信用卡交易筆數]]/1000</f>
        <v>464.76400000000001</v>
      </c>
      <c r="K565" s="14">
        <f>表格1[[#This Row],[信用卡交易金額'[新臺幣']]]/1000</f>
        <v>348084.60800000001</v>
      </c>
      <c r="L565" s="14">
        <f>表格1[[#This Row],[信用卡交易金額'[新臺幣']]]/1000000</f>
        <v>348.084608</v>
      </c>
      <c r="M565" s="14" t="str" cm="1">
        <f t="array" ref="M565">_xlfn.TEXTJOIN("", TRUE, _xlfn.XLOOKUP(TRUE, VALUE(表格1[[#This Row],[年月]]) &lt;= VALUE($R$8:$R$12), $Q$8:$Q$12)) &amp; "年度"</f>
        <v>2021年度</v>
      </c>
    </row>
    <row r="566" spans="1:13" x14ac:dyDescent="0.3">
      <c r="A566" s="2">
        <v>202011</v>
      </c>
      <c r="B566" s="19">
        <f>DATE(表格1[[#This Row],[年]],表格1[[#This Row],[月]],1)</f>
        <v>44136</v>
      </c>
      <c r="C566" s="2" t="str">
        <f>LEFT(表格1[[#This Row],[年月]],4)</f>
        <v>2020</v>
      </c>
      <c r="D566" s="2" t="str">
        <f>RIGHT(表格1[[#This Row],[年月]],2)</f>
        <v>11</v>
      </c>
      <c r="E566" s="5">
        <v>10013000</v>
      </c>
      <c r="F566" s="2" t="str">
        <f>VLOOKUP(TEXT(表格1[[#This Row],[地區]],"00000000"),縣市代碼,2,0)</f>
        <v>屏東縣</v>
      </c>
      <c r="G566" s="2" t="s">
        <v>8</v>
      </c>
      <c r="H566" s="13">
        <v>244958</v>
      </c>
      <c r="I566" s="14">
        <v>308757648</v>
      </c>
      <c r="J566" s="14">
        <f>表格1[[#This Row],[信用卡交易筆數]]/1000</f>
        <v>244.958</v>
      </c>
      <c r="K566" s="14">
        <f>表格1[[#This Row],[信用卡交易金額'[新臺幣']]]/1000</f>
        <v>308757.64799999999</v>
      </c>
      <c r="L566" s="14">
        <f>表格1[[#This Row],[信用卡交易金額'[新臺幣']]]/1000000</f>
        <v>308.75764800000002</v>
      </c>
      <c r="M566" s="14" t="str" cm="1">
        <f t="array" ref="M566">_xlfn.TEXTJOIN("", TRUE, _xlfn.XLOOKUP(TRUE, VALUE(表格1[[#This Row],[年月]]) &lt;= VALUE($R$8:$R$12), $Q$8:$Q$12)) &amp; "年度"</f>
        <v>2021年度</v>
      </c>
    </row>
    <row r="567" spans="1:13" x14ac:dyDescent="0.3">
      <c r="A567" s="2">
        <v>202011</v>
      </c>
      <c r="B567" s="19">
        <f>DATE(表格1[[#This Row],[年]],表格1[[#This Row],[月]],1)</f>
        <v>44136</v>
      </c>
      <c r="C567" s="2" t="str">
        <f>LEFT(表格1[[#This Row],[年月]],4)</f>
        <v>2020</v>
      </c>
      <c r="D567" s="2" t="str">
        <f>RIGHT(表格1[[#This Row],[年月]],2)</f>
        <v>11</v>
      </c>
      <c r="E567" s="5">
        <v>10013000</v>
      </c>
      <c r="F567" s="2" t="str">
        <f>VLOOKUP(TEXT(表格1[[#This Row],[地區]],"00000000"),縣市代碼,2,0)</f>
        <v>屏東縣</v>
      </c>
      <c r="G567" s="2" t="s">
        <v>9</v>
      </c>
      <c r="H567" s="13">
        <v>186210</v>
      </c>
      <c r="I567" s="14">
        <v>530063697</v>
      </c>
      <c r="J567" s="14">
        <f>表格1[[#This Row],[信用卡交易筆數]]/1000</f>
        <v>186.21</v>
      </c>
      <c r="K567" s="14">
        <f>表格1[[#This Row],[信用卡交易金額'[新臺幣']]]/1000</f>
        <v>530063.69700000004</v>
      </c>
      <c r="L567" s="14">
        <f>表格1[[#This Row],[信用卡交易金額'[新臺幣']]]/1000000</f>
        <v>530.06369700000005</v>
      </c>
      <c r="M567" s="14" t="str" cm="1">
        <f t="array" ref="M567">_xlfn.TEXTJOIN("", TRUE, _xlfn.XLOOKUP(TRUE, VALUE(表格1[[#This Row],[年月]]) &lt;= VALUE($R$8:$R$12), $Q$8:$Q$12)) &amp; "年度"</f>
        <v>2021年度</v>
      </c>
    </row>
    <row r="568" spans="1:13" x14ac:dyDescent="0.3">
      <c r="A568" s="2">
        <v>202011</v>
      </c>
      <c r="B568" s="19">
        <f>DATE(表格1[[#This Row],[年]],表格1[[#This Row],[月]],1)</f>
        <v>44136</v>
      </c>
      <c r="C568" s="2" t="str">
        <f>LEFT(表格1[[#This Row],[年月]],4)</f>
        <v>2020</v>
      </c>
      <c r="D568" s="2" t="str">
        <f>RIGHT(表格1[[#This Row],[年月]],2)</f>
        <v>11</v>
      </c>
      <c r="E568" s="5">
        <v>10013000</v>
      </c>
      <c r="F568" s="2" t="str">
        <f>VLOOKUP(TEXT(表格1[[#This Row],[地區]],"00000000"),縣市代碼,2,0)</f>
        <v>屏東縣</v>
      </c>
      <c r="G568" s="2" t="s">
        <v>10</v>
      </c>
      <c r="H568" s="13">
        <v>723304</v>
      </c>
      <c r="I568" s="14">
        <v>2112617861</v>
      </c>
      <c r="J568" s="14">
        <f>表格1[[#This Row],[信用卡交易筆數]]/1000</f>
        <v>723.30399999999997</v>
      </c>
      <c r="K568" s="14">
        <f>表格1[[#This Row],[信用卡交易金額'[新臺幣']]]/1000</f>
        <v>2112617.861</v>
      </c>
      <c r="L568" s="14">
        <f>表格1[[#This Row],[信用卡交易金額'[新臺幣']]]/1000000</f>
        <v>2112.6178610000002</v>
      </c>
      <c r="M568" s="14" t="str" cm="1">
        <f t="array" ref="M568">_xlfn.TEXTJOIN("", TRUE, _xlfn.XLOOKUP(TRUE, VALUE(表格1[[#This Row],[年月]]) &lt;= VALUE($R$8:$R$12), $Q$8:$Q$12)) &amp; "年度"</f>
        <v>2021年度</v>
      </c>
    </row>
    <row r="569" spans="1:13" x14ac:dyDescent="0.3">
      <c r="A569" s="2">
        <v>202011</v>
      </c>
      <c r="B569" s="19">
        <f>DATE(表格1[[#This Row],[年]],表格1[[#This Row],[月]],1)</f>
        <v>44136</v>
      </c>
      <c r="C569" s="2" t="str">
        <f>LEFT(表格1[[#This Row],[年月]],4)</f>
        <v>2020</v>
      </c>
      <c r="D569" s="2" t="str">
        <f>RIGHT(表格1[[#This Row],[年月]],2)</f>
        <v>11</v>
      </c>
      <c r="E569" s="5">
        <v>10017000</v>
      </c>
      <c r="F569" s="2" t="str">
        <f>VLOOKUP(TEXT(表格1[[#This Row],[地區]],"00000000"),縣市代碼,2,0)</f>
        <v>基隆市</v>
      </c>
      <c r="G569" s="2" t="s">
        <v>4</v>
      </c>
      <c r="H569" s="13">
        <v>565201</v>
      </c>
      <c r="I569" s="14">
        <v>446833753</v>
      </c>
      <c r="J569" s="14">
        <f>表格1[[#This Row],[信用卡交易筆數]]/1000</f>
        <v>565.20100000000002</v>
      </c>
      <c r="K569" s="14">
        <f>表格1[[#This Row],[信用卡交易金額'[新臺幣']]]/1000</f>
        <v>446833.75300000003</v>
      </c>
      <c r="L569" s="14">
        <f>表格1[[#This Row],[信用卡交易金額'[新臺幣']]]/1000000</f>
        <v>446.833753</v>
      </c>
      <c r="M569" s="14" t="str" cm="1">
        <f t="array" ref="M569">_xlfn.TEXTJOIN("", TRUE, _xlfn.XLOOKUP(TRUE, VALUE(表格1[[#This Row],[年月]]) &lt;= VALUE($R$8:$R$12), $Q$8:$Q$12)) &amp; "年度"</f>
        <v>2021年度</v>
      </c>
    </row>
    <row r="570" spans="1:13" x14ac:dyDescent="0.3">
      <c r="A570" s="2">
        <v>202011</v>
      </c>
      <c r="B570" s="19">
        <f>DATE(表格1[[#This Row],[年]],表格1[[#This Row],[月]],1)</f>
        <v>44136</v>
      </c>
      <c r="C570" s="2" t="str">
        <f>LEFT(表格1[[#This Row],[年月]],4)</f>
        <v>2020</v>
      </c>
      <c r="D570" s="2" t="str">
        <f>RIGHT(表格1[[#This Row],[年月]],2)</f>
        <v>11</v>
      </c>
      <c r="E570" s="5">
        <v>10017000</v>
      </c>
      <c r="F570" s="2" t="str">
        <f>VLOOKUP(TEXT(表格1[[#This Row],[地區]],"00000000"),縣市代碼,2,0)</f>
        <v>基隆市</v>
      </c>
      <c r="G570" s="2" t="s">
        <v>5</v>
      </c>
      <c r="H570" s="13">
        <v>42972</v>
      </c>
      <c r="I570" s="14">
        <v>112247362</v>
      </c>
      <c r="J570" s="14">
        <f>表格1[[#This Row],[信用卡交易筆數]]/1000</f>
        <v>42.972000000000001</v>
      </c>
      <c r="K570" s="14">
        <f>表格1[[#This Row],[信用卡交易金額'[新臺幣']]]/1000</f>
        <v>112247.36199999999</v>
      </c>
      <c r="L570" s="14">
        <f>表格1[[#This Row],[信用卡交易金額'[新臺幣']]]/1000000</f>
        <v>112.247362</v>
      </c>
      <c r="M570" s="14" t="str" cm="1">
        <f t="array" ref="M570">_xlfn.TEXTJOIN("", TRUE, _xlfn.XLOOKUP(TRUE, VALUE(表格1[[#This Row],[年月]]) &lt;= VALUE($R$8:$R$12), $Q$8:$Q$12)) &amp; "年度"</f>
        <v>2021年度</v>
      </c>
    </row>
    <row r="571" spans="1:13" x14ac:dyDescent="0.3">
      <c r="A571" s="2">
        <v>202011</v>
      </c>
      <c r="B571" s="19">
        <f>DATE(表格1[[#This Row],[年]],表格1[[#This Row],[月]],1)</f>
        <v>44136</v>
      </c>
      <c r="C571" s="2" t="str">
        <f>LEFT(表格1[[#This Row],[年月]],4)</f>
        <v>2020</v>
      </c>
      <c r="D571" s="2" t="str">
        <f>RIGHT(表格1[[#This Row],[年月]],2)</f>
        <v>11</v>
      </c>
      <c r="E571" s="5">
        <v>10017000</v>
      </c>
      <c r="F571" s="2" t="str">
        <f>VLOOKUP(TEXT(表格1[[#This Row],[地區]],"00000000"),縣市代碼,2,0)</f>
        <v>基隆市</v>
      </c>
      <c r="G571" s="2" t="s">
        <v>6</v>
      </c>
      <c r="H571" s="13">
        <v>51618</v>
      </c>
      <c r="I571" s="14">
        <v>197786462</v>
      </c>
      <c r="J571" s="14">
        <f>表格1[[#This Row],[信用卡交易筆數]]/1000</f>
        <v>51.618000000000002</v>
      </c>
      <c r="K571" s="14">
        <f>表格1[[#This Row],[信用卡交易金額'[新臺幣']]]/1000</f>
        <v>197786.462</v>
      </c>
      <c r="L571" s="14">
        <f>表格1[[#This Row],[信用卡交易金額'[新臺幣']]]/1000000</f>
        <v>197.786462</v>
      </c>
      <c r="M571" s="14" t="str" cm="1">
        <f t="array" ref="M571">_xlfn.TEXTJOIN("", TRUE, _xlfn.XLOOKUP(TRUE, VALUE(表格1[[#This Row],[年月]]) &lt;= VALUE($R$8:$R$12), $Q$8:$Q$12)) &amp; "年度"</f>
        <v>2021年度</v>
      </c>
    </row>
    <row r="572" spans="1:13" x14ac:dyDescent="0.3">
      <c r="A572" s="2">
        <v>202011</v>
      </c>
      <c r="B572" s="19">
        <f>DATE(表格1[[#This Row],[年]],表格1[[#This Row],[月]],1)</f>
        <v>44136</v>
      </c>
      <c r="C572" s="2" t="str">
        <f>LEFT(表格1[[#This Row],[年月]],4)</f>
        <v>2020</v>
      </c>
      <c r="D572" s="2" t="str">
        <f>RIGHT(表格1[[#This Row],[年月]],2)</f>
        <v>11</v>
      </c>
      <c r="E572" s="5">
        <v>10017000</v>
      </c>
      <c r="F572" s="2" t="str">
        <f>VLOOKUP(TEXT(表格1[[#This Row],[地區]],"00000000"),縣市代碼,2,0)</f>
        <v>基隆市</v>
      </c>
      <c r="G572" s="2" t="s">
        <v>7</v>
      </c>
      <c r="H572" s="13">
        <v>299126</v>
      </c>
      <c r="I572" s="14">
        <v>219919427</v>
      </c>
      <c r="J572" s="14">
        <f>表格1[[#This Row],[信用卡交易筆數]]/1000</f>
        <v>299.12599999999998</v>
      </c>
      <c r="K572" s="14">
        <f>表格1[[#This Row],[信用卡交易金額'[新臺幣']]]/1000</f>
        <v>219919.427</v>
      </c>
      <c r="L572" s="14">
        <f>表格1[[#This Row],[信用卡交易金額'[新臺幣']]]/1000000</f>
        <v>219.91942700000001</v>
      </c>
      <c r="M572" s="14" t="str" cm="1">
        <f t="array" ref="M572">_xlfn.TEXTJOIN("", TRUE, _xlfn.XLOOKUP(TRUE, VALUE(表格1[[#This Row],[年月]]) &lt;= VALUE($R$8:$R$12), $Q$8:$Q$12)) &amp; "年度"</f>
        <v>2021年度</v>
      </c>
    </row>
    <row r="573" spans="1:13" x14ac:dyDescent="0.3">
      <c r="A573" s="2">
        <v>202011</v>
      </c>
      <c r="B573" s="19">
        <f>DATE(表格1[[#This Row],[年]],表格1[[#This Row],[月]],1)</f>
        <v>44136</v>
      </c>
      <c r="C573" s="2" t="str">
        <f>LEFT(表格1[[#This Row],[年月]],4)</f>
        <v>2020</v>
      </c>
      <c r="D573" s="2" t="str">
        <f>RIGHT(表格1[[#This Row],[年月]],2)</f>
        <v>11</v>
      </c>
      <c r="E573" s="5">
        <v>10017000</v>
      </c>
      <c r="F573" s="2" t="str">
        <f>VLOOKUP(TEXT(表格1[[#This Row],[地區]],"00000000"),縣市代碼,2,0)</f>
        <v>基隆市</v>
      </c>
      <c r="G573" s="2" t="s">
        <v>8</v>
      </c>
      <c r="H573" s="13">
        <v>209216</v>
      </c>
      <c r="I573" s="14">
        <v>272484465</v>
      </c>
      <c r="J573" s="14">
        <f>表格1[[#This Row],[信用卡交易筆數]]/1000</f>
        <v>209.21600000000001</v>
      </c>
      <c r="K573" s="14">
        <f>表格1[[#This Row],[信用卡交易金額'[新臺幣']]]/1000</f>
        <v>272484.46500000003</v>
      </c>
      <c r="L573" s="14">
        <f>表格1[[#This Row],[信用卡交易金額'[新臺幣']]]/1000000</f>
        <v>272.484465</v>
      </c>
      <c r="M573" s="14" t="str" cm="1">
        <f t="array" ref="M573">_xlfn.TEXTJOIN("", TRUE, _xlfn.XLOOKUP(TRUE, VALUE(表格1[[#This Row],[年月]]) &lt;= VALUE($R$8:$R$12), $Q$8:$Q$12)) &amp; "年度"</f>
        <v>2021年度</v>
      </c>
    </row>
    <row r="574" spans="1:13" x14ac:dyDescent="0.3">
      <c r="A574" s="2">
        <v>202011</v>
      </c>
      <c r="B574" s="19">
        <f>DATE(表格1[[#This Row],[年]],表格1[[#This Row],[月]],1)</f>
        <v>44136</v>
      </c>
      <c r="C574" s="2" t="str">
        <f>LEFT(表格1[[#This Row],[年月]],4)</f>
        <v>2020</v>
      </c>
      <c r="D574" s="2" t="str">
        <f>RIGHT(表格1[[#This Row],[年月]],2)</f>
        <v>11</v>
      </c>
      <c r="E574" s="5">
        <v>10017000</v>
      </c>
      <c r="F574" s="2" t="str">
        <f>VLOOKUP(TEXT(表格1[[#This Row],[地區]],"00000000"),縣市代碼,2,0)</f>
        <v>基隆市</v>
      </c>
      <c r="G574" s="2" t="s">
        <v>9</v>
      </c>
      <c r="H574" s="13">
        <v>142226</v>
      </c>
      <c r="I574" s="14">
        <v>416628459</v>
      </c>
      <c r="J574" s="14">
        <f>表格1[[#This Row],[信用卡交易筆數]]/1000</f>
        <v>142.226</v>
      </c>
      <c r="K574" s="14">
        <f>表格1[[#This Row],[信用卡交易金額'[新臺幣']]]/1000</f>
        <v>416628.45899999997</v>
      </c>
      <c r="L574" s="14">
        <f>表格1[[#This Row],[信用卡交易金額'[新臺幣']]]/1000000</f>
        <v>416.62845900000002</v>
      </c>
      <c r="M574" s="14" t="str" cm="1">
        <f t="array" ref="M574">_xlfn.TEXTJOIN("", TRUE, _xlfn.XLOOKUP(TRUE, VALUE(表格1[[#This Row],[年月]]) &lt;= VALUE($R$8:$R$12), $Q$8:$Q$12)) &amp; "年度"</f>
        <v>2021年度</v>
      </c>
    </row>
    <row r="575" spans="1:13" x14ac:dyDescent="0.3">
      <c r="A575" s="2">
        <v>202011</v>
      </c>
      <c r="B575" s="19">
        <f>DATE(表格1[[#This Row],[年]],表格1[[#This Row],[月]],1)</f>
        <v>44136</v>
      </c>
      <c r="C575" s="2" t="str">
        <f>LEFT(表格1[[#This Row],[年月]],4)</f>
        <v>2020</v>
      </c>
      <c r="D575" s="2" t="str">
        <f>RIGHT(表格1[[#This Row],[年月]],2)</f>
        <v>11</v>
      </c>
      <c r="E575" s="5">
        <v>10017000</v>
      </c>
      <c r="F575" s="2" t="str">
        <f>VLOOKUP(TEXT(表格1[[#This Row],[地區]],"00000000"),縣市代碼,2,0)</f>
        <v>基隆市</v>
      </c>
      <c r="G575" s="2" t="s">
        <v>10</v>
      </c>
      <c r="H575" s="13">
        <v>698984</v>
      </c>
      <c r="I575" s="14">
        <v>1489711974</v>
      </c>
      <c r="J575" s="14">
        <f>表格1[[#This Row],[信用卡交易筆數]]/1000</f>
        <v>698.98400000000004</v>
      </c>
      <c r="K575" s="14">
        <f>表格1[[#This Row],[信用卡交易金額'[新臺幣']]]/1000</f>
        <v>1489711.9739999999</v>
      </c>
      <c r="L575" s="14">
        <f>表格1[[#This Row],[信用卡交易金額'[新臺幣']]]/1000000</f>
        <v>1489.7119740000001</v>
      </c>
      <c r="M575" s="14" t="str" cm="1">
        <f t="array" ref="M575">_xlfn.TEXTJOIN("", TRUE, _xlfn.XLOOKUP(TRUE, VALUE(表格1[[#This Row],[年月]]) &lt;= VALUE($R$8:$R$12), $Q$8:$Q$12)) &amp; "年度"</f>
        <v>2021年度</v>
      </c>
    </row>
    <row r="576" spans="1:13" x14ac:dyDescent="0.3">
      <c r="A576" s="2">
        <v>202011</v>
      </c>
      <c r="B576" s="19">
        <f>DATE(表格1[[#This Row],[年]],表格1[[#This Row],[月]],1)</f>
        <v>44136</v>
      </c>
      <c r="C576" s="2" t="str">
        <f>LEFT(表格1[[#This Row],[年月]],4)</f>
        <v>2020</v>
      </c>
      <c r="D576" s="2" t="str">
        <f>RIGHT(表格1[[#This Row],[年月]],2)</f>
        <v>11</v>
      </c>
      <c r="E576" s="5">
        <v>10002000</v>
      </c>
      <c r="F576" s="2" t="str">
        <f>VLOOKUP(TEXT(表格1[[#This Row],[地區]],"00000000"),縣市代碼,2,0)</f>
        <v>宜蘭縣</v>
      </c>
      <c r="G576" s="2" t="s">
        <v>4</v>
      </c>
      <c r="H576" s="13">
        <v>430341</v>
      </c>
      <c r="I576" s="14">
        <v>333904616</v>
      </c>
      <c r="J576" s="14">
        <f>表格1[[#This Row],[信用卡交易筆數]]/1000</f>
        <v>430.34100000000001</v>
      </c>
      <c r="K576" s="14">
        <f>表格1[[#This Row],[信用卡交易金額'[新臺幣']]]/1000</f>
        <v>333904.61599999998</v>
      </c>
      <c r="L576" s="14">
        <f>表格1[[#This Row],[信用卡交易金額'[新臺幣']]]/1000000</f>
        <v>333.90461599999998</v>
      </c>
      <c r="M576" s="14" t="str" cm="1">
        <f t="array" ref="M576">_xlfn.TEXTJOIN("", TRUE, _xlfn.XLOOKUP(TRUE, VALUE(表格1[[#This Row],[年月]]) &lt;= VALUE($R$8:$R$12), $Q$8:$Q$12)) &amp; "年度"</f>
        <v>2021年度</v>
      </c>
    </row>
    <row r="577" spans="1:13" x14ac:dyDescent="0.3">
      <c r="A577" s="2">
        <v>202011</v>
      </c>
      <c r="B577" s="19">
        <f>DATE(表格1[[#This Row],[年]],表格1[[#This Row],[月]],1)</f>
        <v>44136</v>
      </c>
      <c r="C577" s="2" t="str">
        <f>LEFT(表格1[[#This Row],[年月]],4)</f>
        <v>2020</v>
      </c>
      <c r="D577" s="2" t="str">
        <f>RIGHT(表格1[[#This Row],[年月]],2)</f>
        <v>11</v>
      </c>
      <c r="E577" s="5">
        <v>10002000</v>
      </c>
      <c r="F577" s="2" t="str">
        <f>VLOOKUP(TEXT(表格1[[#This Row],[地區]],"00000000"),縣市代碼,2,0)</f>
        <v>宜蘭縣</v>
      </c>
      <c r="G577" s="2" t="s">
        <v>5</v>
      </c>
      <c r="H577" s="13">
        <v>33813</v>
      </c>
      <c r="I577" s="14">
        <v>93792278</v>
      </c>
      <c r="J577" s="14">
        <f>表格1[[#This Row],[信用卡交易筆數]]/1000</f>
        <v>33.813000000000002</v>
      </c>
      <c r="K577" s="14">
        <f>表格1[[#This Row],[信用卡交易金額'[新臺幣']]]/1000</f>
        <v>93792.278000000006</v>
      </c>
      <c r="L577" s="14">
        <f>表格1[[#This Row],[信用卡交易金額'[新臺幣']]]/1000000</f>
        <v>93.792277999999996</v>
      </c>
      <c r="M577" s="14" t="str" cm="1">
        <f t="array" ref="M577">_xlfn.TEXTJOIN("", TRUE, _xlfn.XLOOKUP(TRUE, VALUE(表格1[[#This Row],[年月]]) &lt;= VALUE($R$8:$R$12), $Q$8:$Q$12)) &amp; "年度"</f>
        <v>2021年度</v>
      </c>
    </row>
    <row r="578" spans="1:13" x14ac:dyDescent="0.3">
      <c r="A578" s="2">
        <v>202011</v>
      </c>
      <c r="B578" s="19">
        <f>DATE(表格1[[#This Row],[年]],表格1[[#This Row],[月]],1)</f>
        <v>44136</v>
      </c>
      <c r="C578" s="2" t="str">
        <f>LEFT(表格1[[#This Row],[年月]],4)</f>
        <v>2020</v>
      </c>
      <c r="D578" s="2" t="str">
        <f>RIGHT(表格1[[#This Row],[年月]],2)</f>
        <v>11</v>
      </c>
      <c r="E578" s="5">
        <v>10002000</v>
      </c>
      <c r="F578" s="2" t="str">
        <f>VLOOKUP(TEXT(表格1[[#This Row],[地區]],"00000000"),縣市代碼,2,0)</f>
        <v>宜蘭縣</v>
      </c>
      <c r="G578" s="2" t="s">
        <v>6</v>
      </c>
      <c r="H578" s="13">
        <v>52348</v>
      </c>
      <c r="I578" s="14">
        <v>206768641</v>
      </c>
      <c r="J578" s="14">
        <f>表格1[[#This Row],[信用卡交易筆數]]/1000</f>
        <v>52.347999999999999</v>
      </c>
      <c r="K578" s="14">
        <f>表格1[[#This Row],[信用卡交易金額'[新臺幣']]]/1000</f>
        <v>206768.641</v>
      </c>
      <c r="L578" s="14">
        <f>表格1[[#This Row],[信用卡交易金額'[新臺幣']]]/1000000</f>
        <v>206.768641</v>
      </c>
      <c r="M578" s="14" t="str" cm="1">
        <f t="array" ref="M578">_xlfn.TEXTJOIN("", TRUE, _xlfn.XLOOKUP(TRUE, VALUE(表格1[[#This Row],[年月]]) &lt;= VALUE($R$8:$R$12), $Q$8:$Q$12)) &amp; "年度"</f>
        <v>2021年度</v>
      </c>
    </row>
    <row r="579" spans="1:13" x14ac:dyDescent="0.3">
      <c r="A579" s="2">
        <v>202011</v>
      </c>
      <c r="B579" s="19">
        <f>DATE(表格1[[#This Row],[年]],表格1[[#This Row],[月]],1)</f>
        <v>44136</v>
      </c>
      <c r="C579" s="2" t="str">
        <f>LEFT(表格1[[#This Row],[年月]],4)</f>
        <v>2020</v>
      </c>
      <c r="D579" s="2" t="str">
        <f>RIGHT(表格1[[#This Row],[年月]],2)</f>
        <v>11</v>
      </c>
      <c r="E579" s="5">
        <v>10002000</v>
      </c>
      <c r="F579" s="2" t="str">
        <f>VLOOKUP(TEXT(表格1[[#This Row],[地區]],"00000000"),縣市代碼,2,0)</f>
        <v>宜蘭縣</v>
      </c>
      <c r="G579" s="2" t="s">
        <v>7</v>
      </c>
      <c r="H579" s="13">
        <v>272787</v>
      </c>
      <c r="I579" s="14">
        <v>211066532</v>
      </c>
      <c r="J579" s="14">
        <f>表格1[[#This Row],[信用卡交易筆數]]/1000</f>
        <v>272.78699999999998</v>
      </c>
      <c r="K579" s="14">
        <f>表格1[[#This Row],[信用卡交易金額'[新臺幣']]]/1000</f>
        <v>211066.53200000001</v>
      </c>
      <c r="L579" s="14">
        <f>表格1[[#This Row],[信用卡交易金額'[新臺幣']]]/1000000</f>
        <v>211.066532</v>
      </c>
      <c r="M579" s="14" t="str" cm="1">
        <f t="array" ref="M579">_xlfn.TEXTJOIN("", TRUE, _xlfn.XLOOKUP(TRUE, VALUE(表格1[[#This Row],[年月]]) &lt;= VALUE($R$8:$R$12), $Q$8:$Q$12)) &amp; "年度"</f>
        <v>2021年度</v>
      </c>
    </row>
    <row r="580" spans="1:13" x14ac:dyDescent="0.3">
      <c r="A580" s="2">
        <v>202011</v>
      </c>
      <c r="B580" s="19">
        <f>DATE(表格1[[#This Row],[年]],表格1[[#This Row],[月]],1)</f>
        <v>44136</v>
      </c>
      <c r="C580" s="2" t="str">
        <f>LEFT(表格1[[#This Row],[年月]],4)</f>
        <v>2020</v>
      </c>
      <c r="D580" s="2" t="str">
        <f>RIGHT(表格1[[#This Row],[年月]],2)</f>
        <v>11</v>
      </c>
      <c r="E580" s="5">
        <v>10002000</v>
      </c>
      <c r="F580" s="2" t="str">
        <f>VLOOKUP(TEXT(表格1[[#This Row],[地區]],"00000000"),縣市代碼,2,0)</f>
        <v>宜蘭縣</v>
      </c>
      <c r="G580" s="2" t="s">
        <v>8</v>
      </c>
      <c r="H580" s="13">
        <v>176748</v>
      </c>
      <c r="I580" s="14">
        <v>219205618</v>
      </c>
      <c r="J580" s="14">
        <f>表格1[[#This Row],[信用卡交易筆數]]/1000</f>
        <v>176.74799999999999</v>
      </c>
      <c r="K580" s="14">
        <f>表格1[[#This Row],[信用卡交易金額'[新臺幣']]]/1000</f>
        <v>219205.61799999999</v>
      </c>
      <c r="L580" s="14">
        <f>表格1[[#This Row],[信用卡交易金額'[新臺幣']]]/1000000</f>
        <v>219.20561799999999</v>
      </c>
      <c r="M580" s="14" t="str" cm="1">
        <f t="array" ref="M580">_xlfn.TEXTJOIN("", TRUE, _xlfn.XLOOKUP(TRUE, VALUE(表格1[[#This Row],[年月]]) &lt;= VALUE($R$8:$R$12), $Q$8:$Q$12)) &amp; "年度"</f>
        <v>2021年度</v>
      </c>
    </row>
    <row r="581" spans="1:13" x14ac:dyDescent="0.3">
      <c r="A581" s="2">
        <v>202011</v>
      </c>
      <c r="B581" s="19">
        <f>DATE(表格1[[#This Row],[年]],表格1[[#This Row],[月]],1)</f>
        <v>44136</v>
      </c>
      <c r="C581" s="2" t="str">
        <f>LEFT(表格1[[#This Row],[年月]],4)</f>
        <v>2020</v>
      </c>
      <c r="D581" s="2" t="str">
        <f>RIGHT(表格1[[#This Row],[年月]],2)</f>
        <v>11</v>
      </c>
      <c r="E581" s="5">
        <v>10002000</v>
      </c>
      <c r="F581" s="2" t="str">
        <f>VLOOKUP(TEXT(表格1[[#This Row],[地區]],"00000000"),縣市代碼,2,0)</f>
        <v>宜蘭縣</v>
      </c>
      <c r="G581" s="2" t="s">
        <v>9</v>
      </c>
      <c r="H581" s="13">
        <v>119595</v>
      </c>
      <c r="I581" s="14">
        <v>327694862</v>
      </c>
      <c r="J581" s="14">
        <f>表格1[[#This Row],[信用卡交易筆數]]/1000</f>
        <v>119.595</v>
      </c>
      <c r="K581" s="14">
        <f>表格1[[#This Row],[信用卡交易金額'[新臺幣']]]/1000</f>
        <v>327694.86200000002</v>
      </c>
      <c r="L581" s="14">
        <f>表格1[[#This Row],[信用卡交易金額'[新臺幣']]]/1000000</f>
        <v>327.694862</v>
      </c>
      <c r="M581" s="14" t="str" cm="1">
        <f t="array" ref="M581">_xlfn.TEXTJOIN("", TRUE, _xlfn.XLOOKUP(TRUE, VALUE(表格1[[#This Row],[年月]]) &lt;= VALUE($R$8:$R$12), $Q$8:$Q$12)) &amp; "年度"</f>
        <v>2021年度</v>
      </c>
    </row>
    <row r="582" spans="1:13" x14ac:dyDescent="0.3">
      <c r="A582" s="2">
        <v>202011</v>
      </c>
      <c r="B582" s="19">
        <f>DATE(表格1[[#This Row],[年]],表格1[[#This Row],[月]],1)</f>
        <v>44136</v>
      </c>
      <c r="C582" s="2" t="str">
        <f>LEFT(表格1[[#This Row],[年月]],4)</f>
        <v>2020</v>
      </c>
      <c r="D582" s="2" t="str">
        <f>RIGHT(表格1[[#This Row],[年月]],2)</f>
        <v>11</v>
      </c>
      <c r="E582" s="5">
        <v>10002000</v>
      </c>
      <c r="F582" s="2" t="str">
        <f>VLOOKUP(TEXT(表格1[[#This Row],[地區]],"00000000"),縣市代碼,2,0)</f>
        <v>宜蘭縣</v>
      </c>
      <c r="G582" s="2" t="s">
        <v>10</v>
      </c>
      <c r="H582" s="13">
        <v>549827</v>
      </c>
      <c r="I582" s="14">
        <v>1299415669</v>
      </c>
      <c r="J582" s="14">
        <f>表格1[[#This Row],[信用卡交易筆數]]/1000</f>
        <v>549.827</v>
      </c>
      <c r="K582" s="14">
        <f>表格1[[#This Row],[信用卡交易金額'[新臺幣']]]/1000</f>
        <v>1299415.669</v>
      </c>
      <c r="L582" s="14">
        <f>表格1[[#This Row],[信用卡交易金額'[新臺幣']]]/1000000</f>
        <v>1299.415669</v>
      </c>
      <c r="M582" s="14" t="str" cm="1">
        <f t="array" ref="M582">_xlfn.TEXTJOIN("", TRUE, _xlfn.XLOOKUP(TRUE, VALUE(表格1[[#This Row],[年月]]) &lt;= VALUE($R$8:$R$12), $Q$8:$Q$12)) &amp; "年度"</f>
        <v>2021年度</v>
      </c>
    </row>
    <row r="583" spans="1:13" x14ac:dyDescent="0.3">
      <c r="A583" s="2">
        <v>202011</v>
      </c>
      <c r="B583" s="19">
        <f>DATE(表格1[[#This Row],[年]],表格1[[#This Row],[月]],1)</f>
        <v>44136</v>
      </c>
      <c r="C583" s="2" t="str">
        <f>LEFT(表格1[[#This Row],[年月]],4)</f>
        <v>2020</v>
      </c>
      <c r="D583" s="2" t="str">
        <f>RIGHT(表格1[[#This Row],[年月]],2)</f>
        <v>11</v>
      </c>
      <c r="E583" s="5">
        <v>10015000</v>
      </c>
      <c r="F583" s="2" t="str">
        <f>VLOOKUP(TEXT(表格1[[#This Row],[地區]],"00000000"),縣市代碼,2,0)</f>
        <v>花蓮縣</v>
      </c>
      <c r="G583" s="2" t="s">
        <v>4</v>
      </c>
      <c r="H583" s="13">
        <v>283408</v>
      </c>
      <c r="I583" s="14">
        <v>223163945</v>
      </c>
      <c r="J583" s="14">
        <f>表格1[[#This Row],[信用卡交易筆數]]/1000</f>
        <v>283.40800000000002</v>
      </c>
      <c r="K583" s="14">
        <f>表格1[[#This Row],[信用卡交易金額'[新臺幣']]]/1000</f>
        <v>223163.94500000001</v>
      </c>
      <c r="L583" s="14">
        <f>表格1[[#This Row],[信用卡交易金額'[新臺幣']]]/1000000</f>
        <v>223.16394500000001</v>
      </c>
      <c r="M583" s="14" t="str" cm="1">
        <f t="array" ref="M583">_xlfn.TEXTJOIN("", TRUE, _xlfn.XLOOKUP(TRUE, VALUE(表格1[[#This Row],[年月]]) &lt;= VALUE($R$8:$R$12), $Q$8:$Q$12)) &amp; "年度"</f>
        <v>2021年度</v>
      </c>
    </row>
    <row r="584" spans="1:13" x14ac:dyDescent="0.3">
      <c r="A584" s="2">
        <v>202011</v>
      </c>
      <c r="B584" s="19">
        <f>DATE(表格1[[#This Row],[年]],表格1[[#This Row],[月]],1)</f>
        <v>44136</v>
      </c>
      <c r="C584" s="2" t="str">
        <f>LEFT(表格1[[#This Row],[年月]],4)</f>
        <v>2020</v>
      </c>
      <c r="D584" s="2" t="str">
        <f>RIGHT(表格1[[#This Row],[年月]],2)</f>
        <v>11</v>
      </c>
      <c r="E584" s="5">
        <v>10015000</v>
      </c>
      <c r="F584" s="2" t="str">
        <f>VLOOKUP(TEXT(表格1[[#This Row],[地區]],"00000000"),縣市代碼,2,0)</f>
        <v>花蓮縣</v>
      </c>
      <c r="G584" s="2" t="s">
        <v>5</v>
      </c>
      <c r="H584" s="13">
        <v>23783</v>
      </c>
      <c r="I584" s="14">
        <v>61105197</v>
      </c>
      <c r="J584" s="14">
        <f>表格1[[#This Row],[信用卡交易筆數]]/1000</f>
        <v>23.783000000000001</v>
      </c>
      <c r="K584" s="14">
        <f>表格1[[#This Row],[信用卡交易金額'[新臺幣']]]/1000</f>
        <v>61105.197</v>
      </c>
      <c r="L584" s="14">
        <f>表格1[[#This Row],[信用卡交易金額'[新臺幣']]]/1000000</f>
        <v>61.105196999999997</v>
      </c>
      <c r="M584" s="14" t="str" cm="1">
        <f t="array" ref="M584">_xlfn.TEXTJOIN("", TRUE, _xlfn.XLOOKUP(TRUE, VALUE(表格1[[#This Row],[年月]]) &lt;= VALUE($R$8:$R$12), $Q$8:$Q$12)) &amp; "年度"</f>
        <v>2021年度</v>
      </c>
    </row>
    <row r="585" spans="1:13" x14ac:dyDescent="0.3">
      <c r="A585" s="2">
        <v>202011</v>
      </c>
      <c r="B585" s="19">
        <f>DATE(表格1[[#This Row],[年]],表格1[[#This Row],[月]],1)</f>
        <v>44136</v>
      </c>
      <c r="C585" s="2" t="str">
        <f>LEFT(表格1[[#This Row],[年月]],4)</f>
        <v>2020</v>
      </c>
      <c r="D585" s="2" t="str">
        <f>RIGHT(表格1[[#This Row],[年月]],2)</f>
        <v>11</v>
      </c>
      <c r="E585" s="5">
        <v>10015000</v>
      </c>
      <c r="F585" s="2" t="str">
        <f>VLOOKUP(TEXT(表格1[[#This Row],[地區]],"00000000"),縣市代碼,2,0)</f>
        <v>花蓮縣</v>
      </c>
      <c r="G585" s="2" t="s">
        <v>6</v>
      </c>
      <c r="H585" s="13">
        <v>36536</v>
      </c>
      <c r="I585" s="14">
        <v>141276969</v>
      </c>
      <c r="J585" s="14">
        <f>表格1[[#This Row],[信用卡交易筆數]]/1000</f>
        <v>36.536000000000001</v>
      </c>
      <c r="K585" s="14">
        <f>表格1[[#This Row],[信用卡交易金額'[新臺幣']]]/1000</f>
        <v>141276.96900000001</v>
      </c>
      <c r="L585" s="14">
        <f>表格1[[#This Row],[信用卡交易金額'[新臺幣']]]/1000000</f>
        <v>141.27696900000001</v>
      </c>
      <c r="M585" s="14" t="str" cm="1">
        <f t="array" ref="M585">_xlfn.TEXTJOIN("", TRUE, _xlfn.XLOOKUP(TRUE, VALUE(表格1[[#This Row],[年月]]) &lt;= VALUE($R$8:$R$12), $Q$8:$Q$12)) &amp; "年度"</f>
        <v>2021年度</v>
      </c>
    </row>
    <row r="586" spans="1:13" x14ac:dyDescent="0.3">
      <c r="A586" s="2">
        <v>202011</v>
      </c>
      <c r="B586" s="19">
        <f>DATE(表格1[[#This Row],[年]],表格1[[#This Row],[月]],1)</f>
        <v>44136</v>
      </c>
      <c r="C586" s="2" t="str">
        <f>LEFT(表格1[[#This Row],[年月]],4)</f>
        <v>2020</v>
      </c>
      <c r="D586" s="2" t="str">
        <f>RIGHT(表格1[[#This Row],[年月]],2)</f>
        <v>11</v>
      </c>
      <c r="E586" s="5">
        <v>10015000</v>
      </c>
      <c r="F586" s="2" t="str">
        <f>VLOOKUP(TEXT(表格1[[#This Row],[地區]],"00000000"),縣市代碼,2,0)</f>
        <v>花蓮縣</v>
      </c>
      <c r="G586" s="2" t="s">
        <v>7</v>
      </c>
      <c r="H586" s="13">
        <v>204233</v>
      </c>
      <c r="I586" s="14">
        <v>148397399</v>
      </c>
      <c r="J586" s="14">
        <f>表格1[[#This Row],[信用卡交易筆數]]/1000</f>
        <v>204.233</v>
      </c>
      <c r="K586" s="14">
        <f>表格1[[#This Row],[信用卡交易金額'[新臺幣']]]/1000</f>
        <v>148397.399</v>
      </c>
      <c r="L586" s="14">
        <f>表格1[[#This Row],[信用卡交易金額'[新臺幣']]]/1000000</f>
        <v>148.39739900000001</v>
      </c>
      <c r="M586" s="14" t="str" cm="1">
        <f t="array" ref="M586">_xlfn.TEXTJOIN("", TRUE, _xlfn.XLOOKUP(TRUE, VALUE(表格1[[#This Row],[年月]]) &lt;= VALUE($R$8:$R$12), $Q$8:$Q$12)) &amp; "年度"</f>
        <v>2021年度</v>
      </c>
    </row>
    <row r="587" spans="1:13" x14ac:dyDescent="0.3">
      <c r="A587" s="2">
        <v>202011</v>
      </c>
      <c r="B587" s="19">
        <f>DATE(表格1[[#This Row],[年]],表格1[[#This Row],[月]],1)</f>
        <v>44136</v>
      </c>
      <c r="C587" s="2" t="str">
        <f>LEFT(表格1[[#This Row],[年月]],4)</f>
        <v>2020</v>
      </c>
      <c r="D587" s="2" t="str">
        <f>RIGHT(表格1[[#This Row],[年月]],2)</f>
        <v>11</v>
      </c>
      <c r="E587" s="5">
        <v>10015000</v>
      </c>
      <c r="F587" s="2" t="str">
        <f>VLOOKUP(TEXT(表格1[[#This Row],[地區]],"00000000"),縣市代碼,2,0)</f>
        <v>花蓮縣</v>
      </c>
      <c r="G587" s="2" t="s">
        <v>8</v>
      </c>
      <c r="H587" s="13">
        <v>121909</v>
      </c>
      <c r="I587" s="14">
        <v>159359259</v>
      </c>
      <c r="J587" s="14">
        <f>表格1[[#This Row],[信用卡交易筆數]]/1000</f>
        <v>121.90900000000001</v>
      </c>
      <c r="K587" s="14">
        <f>表格1[[#This Row],[信用卡交易金額'[新臺幣']]]/1000</f>
        <v>159359.25899999999</v>
      </c>
      <c r="L587" s="14">
        <f>表格1[[#This Row],[信用卡交易金額'[新臺幣']]]/1000000</f>
        <v>159.35925900000001</v>
      </c>
      <c r="M587" s="14" t="str" cm="1">
        <f t="array" ref="M587">_xlfn.TEXTJOIN("", TRUE, _xlfn.XLOOKUP(TRUE, VALUE(表格1[[#This Row],[年月]]) &lt;= VALUE($R$8:$R$12), $Q$8:$Q$12)) &amp; "年度"</f>
        <v>2021年度</v>
      </c>
    </row>
    <row r="588" spans="1:13" x14ac:dyDescent="0.3">
      <c r="A588" s="2">
        <v>202011</v>
      </c>
      <c r="B588" s="19">
        <f>DATE(表格1[[#This Row],[年]],表格1[[#This Row],[月]],1)</f>
        <v>44136</v>
      </c>
      <c r="C588" s="2" t="str">
        <f>LEFT(表格1[[#This Row],[年月]],4)</f>
        <v>2020</v>
      </c>
      <c r="D588" s="2" t="str">
        <f>RIGHT(表格1[[#This Row],[年月]],2)</f>
        <v>11</v>
      </c>
      <c r="E588" s="5">
        <v>10015000</v>
      </c>
      <c r="F588" s="2" t="str">
        <f>VLOOKUP(TEXT(表格1[[#This Row],[地區]],"00000000"),縣市代碼,2,0)</f>
        <v>花蓮縣</v>
      </c>
      <c r="G588" s="2" t="s">
        <v>9</v>
      </c>
      <c r="H588" s="13">
        <v>77922</v>
      </c>
      <c r="I588" s="14">
        <v>252376897</v>
      </c>
      <c r="J588" s="14">
        <f>表格1[[#This Row],[信用卡交易筆數]]/1000</f>
        <v>77.921999999999997</v>
      </c>
      <c r="K588" s="14">
        <f>表格1[[#This Row],[信用卡交易金額'[新臺幣']]]/1000</f>
        <v>252376.897</v>
      </c>
      <c r="L588" s="14">
        <f>表格1[[#This Row],[信用卡交易金額'[新臺幣']]]/1000000</f>
        <v>252.37689700000001</v>
      </c>
      <c r="M588" s="14" t="str" cm="1">
        <f t="array" ref="M588">_xlfn.TEXTJOIN("", TRUE, _xlfn.XLOOKUP(TRUE, VALUE(表格1[[#This Row],[年月]]) &lt;= VALUE($R$8:$R$12), $Q$8:$Q$12)) &amp; "年度"</f>
        <v>2021年度</v>
      </c>
    </row>
    <row r="589" spans="1:13" x14ac:dyDescent="0.3">
      <c r="A589" s="2">
        <v>202011</v>
      </c>
      <c r="B589" s="19">
        <f>DATE(表格1[[#This Row],[年]],表格1[[#This Row],[月]],1)</f>
        <v>44136</v>
      </c>
      <c r="C589" s="2" t="str">
        <f>LEFT(表格1[[#This Row],[年月]],4)</f>
        <v>2020</v>
      </c>
      <c r="D589" s="2" t="str">
        <f>RIGHT(表格1[[#This Row],[年月]],2)</f>
        <v>11</v>
      </c>
      <c r="E589" s="5">
        <v>10015000</v>
      </c>
      <c r="F589" s="2" t="str">
        <f>VLOOKUP(TEXT(表格1[[#This Row],[地區]],"00000000"),縣市代碼,2,0)</f>
        <v>花蓮縣</v>
      </c>
      <c r="G589" s="2" t="s">
        <v>10</v>
      </c>
      <c r="H589" s="13">
        <v>367172</v>
      </c>
      <c r="I589" s="14">
        <v>860727517</v>
      </c>
      <c r="J589" s="14">
        <f>表格1[[#This Row],[信用卡交易筆數]]/1000</f>
        <v>367.17200000000003</v>
      </c>
      <c r="K589" s="14">
        <f>表格1[[#This Row],[信用卡交易金額'[新臺幣']]]/1000</f>
        <v>860727.51699999999</v>
      </c>
      <c r="L589" s="14">
        <f>表格1[[#This Row],[信用卡交易金額'[新臺幣']]]/1000000</f>
        <v>860.72751700000003</v>
      </c>
      <c r="M589" s="14" t="str" cm="1">
        <f t="array" ref="M589">_xlfn.TEXTJOIN("", TRUE, _xlfn.XLOOKUP(TRUE, VALUE(表格1[[#This Row],[年月]]) &lt;= VALUE($R$8:$R$12), $Q$8:$Q$12)) &amp; "年度"</f>
        <v>2021年度</v>
      </c>
    </row>
    <row r="590" spans="1:13" x14ac:dyDescent="0.3">
      <c r="A590" s="2">
        <v>202011</v>
      </c>
      <c r="B590" s="19">
        <f>DATE(表格1[[#This Row],[年]],表格1[[#This Row],[月]],1)</f>
        <v>44136</v>
      </c>
      <c r="C590" s="2" t="str">
        <f>LEFT(表格1[[#This Row],[年月]],4)</f>
        <v>2020</v>
      </c>
      <c r="D590" s="2" t="str">
        <f>RIGHT(表格1[[#This Row],[年月]],2)</f>
        <v>11</v>
      </c>
      <c r="E590" s="5">
        <v>10014000</v>
      </c>
      <c r="F590" s="2" t="str">
        <f>VLOOKUP(TEXT(表格1[[#This Row],[地區]],"00000000"),縣市代碼,2,0)</f>
        <v>臺東縣</v>
      </c>
      <c r="G590" s="2" t="s">
        <v>4</v>
      </c>
      <c r="H590" s="13">
        <v>157791</v>
      </c>
      <c r="I590" s="14">
        <v>124832256</v>
      </c>
      <c r="J590" s="14">
        <f>表格1[[#This Row],[信用卡交易筆數]]/1000</f>
        <v>157.791</v>
      </c>
      <c r="K590" s="14">
        <f>表格1[[#This Row],[信用卡交易金額'[新臺幣']]]/1000</f>
        <v>124832.25599999999</v>
      </c>
      <c r="L590" s="14">
        <f>表格1[[#This Row],[信用卡交易金額'[新臺幣']]]/1000000</f>
        <v>124.832256</v>
      </c>
      <c r="M590" s="14" t="str" cm="1">
        <f t="array" ref="M590">_xlfn.TEXTJOIN("", TRUE, _xlfn.XLOOKUP(TRUE, VALUE(表格1[[#This Row],[年月]]) &lt;= VALUE($R$8:$R$12), $Q$8:$Q$12)) &amp; "年度"</f>
        <v>2021年度</v>
      </c>
    </row>
    <row r="591" spans="1:13" x14ac:dyDescent="0.3">
      <c r="A591" s="2">
        <v>202011</v>
      </c>
      <c r="B591" s="19">
        <f>DATE(表格1[[#This Row],[年]],表格1[[#This Row],[月]],1)</f>
        <v>44136</v>
      </c>
      <c r="C591" s="2" t="str">
        <f>LEFT(表格1[[#This Row],[年月]],4)</f>
        <v>2020</v>
      </c>
      <c r="D591" s="2" t="str">
        <f>RIGHT(表格1[[#This Row],[年月]],2)</f>
        <v>11</v>
      </c>
      <c r="E591" s="5">
        <v>10014000</v>
      </c>
      <c r="F591" s="2" t="str">
        <f>VLOOKUP(TEXT(表格1[[#This Row],[地區]],"00000000"),縣市代碼,2,0)</f>
        <v>臺東縣</v>
      </c>
      <c r="G591" s="2" t="s">
        <v>5</v>
      </c>
      <c r="H591" s="13">
        <v>14415</v>
      </c>
      <c r="I591" s="14">
        <v>34406977</v>
      </c>
      <c r="J591" s="14">
        <f>表格1[[#This Row],[信用卡交易筆數]]/1000</f>
        <v>14.414999999999999</v>
      </c>
      <c r="K591" s="14">
        <f>表格1[[#This Row],[信用卡交易金額'[新臺幣']]]/1000</f>
        <v>34406.976999999999</v>
      </c>
      <c r="L591" s="14">
        <f>表格1[[#This Row],[信用卡交易金額'[新臺幣']]]/1000000</f>
        <v>34.406976999999998</v>
      </c>
      <c r="M591" s="14" t="str" cm="1">
        <f t="array" ref="M591">_xlfn.TEXTJOIN("", TRUE, _xlfn.XLOOKUP(TRUE, VALUE(表格1[[#This Row],[年月]]) &lt;= VALUE($R$8:$R$12), $Q$8:$Q$12)) &amp; "年度"</f>
        <v>2021年度</v>
      </c>
    </row>
    <row r="592" spans="1:13" x14ac:dyDescent="0.3">
      <c r="A592" s="2">
        <v>202011</v>
      </c>
      <c r="B592" s="19">
        <f>DATE(表格1[[#This Row],[年]],表格1[[#This Row],[月]],1)</f>
        <v>44136</v>
      </c>
      <c r="C592" s="2" t="str">
        <f>LEFT(表格1[[#This Row],[年月]],4)</f>
        <v>2020</v>
      </c>
      <c r="D592" s="2" t="str">
        <f>RIGHT(表格1[[#This Row],[年月]],2)</f>
        <v>11</v>
      </c>
      <c r="E592" s="5">
        <v>10014000</v>
      </c>
      <c r="F592" s="2" t="str">
        <f>VLOOKUP(TEXT(表格1[[#This Row],[地區]],"00000000"),縣市代碼,2,0)</f>
        <v>臺東縣</v>
      </c>
      <c r="G592" s="2" t="s">
        <v>6</v>
      </c>
      <c r="H592" s="13">
        <v>19369</v>
      </c>
      <c r="I592" s="14">
        <v>73988000</v>
      </c>
      <c r="J592" s="14">
        <f>表格1[[#This Row],[信用卡交易筆數]]/1000</f>
        <v>19.369</v>
      </c>
      <c r="K592" s="14">
        <f>表格1[[#This Row],[信用卡交易金額'[新臺幣']]]/1000</f>
        <v>73988</v>
      </c>
      <c r="L592" s="14">
        <f>表格1[[#This Row],[信用卡交易金額'[新臺幣']]]/1000000</f>
        <v>73.988</v>
      </c>
      <c r="M592" s="14" t="str" cm="1">
        <f t="array" ref="M592">_xlfn.TEXTJOIN("", TRUE, _xlfn.XLOOKUP(TRUE, VALUE(表格1[[#This Row],[年月]]) &lt;= VALUE($R$8:$R$12), $Q$8:$Q$12)) &amp; "年度"</f>
        <v>2021年度</v>
      </c>
    </row>
    <row r="593" spans="1:13" x14ac:dyDescent="0.3">
      <c r="A593" s="2">
        <v>202011</v>
      </c>
      <c r="B593" s="19">
        <f>DATE(表格1[[#This Row],[年]],表格1[[#This Row],[月]],1)</f>
        <v>44136</v>
      </c>
      <c r="C593" s="2" t="str">
        <f>LEFT(表格1[[#This Row],[年月]],4)</f>
        <v>2020</v>
      </c>
      <c r="D593" s="2" t="str">
        <f>RIGHT(表格1[[#This Row],[年月]],2)</f>
        <v>11</v>
      </c>
      <c r="E593" s="5">
        <v>10014000</v>
      </c>
      <c r="F593" s="2" t="str">
        <f>VLOOKUP(TEXT(表格1[[#This Row],[地區]],"00000000"),縣市代碼,2,0)</f>
        <v>臺東縣</v>
      </c>
      <c r="G593" s="2" t="s">
        <v>7</v>
      </c>
      <c r="H593" s="13">
        <v>114190</v>
      </c>
      <c r="I593" s="14">
        <v>86464110</v>
      </c>
      <c r="J593" s="14">
        <f>表格1[[#This Row],[信用卡交易筆數]]/1000</f>
        <v>114.19</v>
      </c>
      <c r="K593" s="14">
        <f>表格1[[#This Row],[信用卡交易金額'[新臺幣']]]/1000</f>
        <v>86464.11</v>
      </c>
      <c r="L593" s="14">
        <f>表格1[[#This Row],[信用卡交易金額'[新臺幣']]]/1000000</f>
        <v>86.464110000000005</v>
      </c>
      <c r="M593" s="14" t="str" cm="1">
        <f t="array" ref="M593">_xlfn.TEXTJOIN("", TRUE, _xlfn.XLOOKUP(TRUE, VALUE(表格1[[#This Row],[年月]]) &lt;= VALUE($R$8:$R$12), $Q$8:$Q$12)) &amp; "年度"</f>
        <v>2021年度</v>
      </c>
    </row>
    <row r="594" spans="1:13" x14ac:dyDescent="0.3">
      <c r="A594" s="2">
        <v>202011</v>
      </c>
      <c r="B594" s="19">
        <f>DATE(表格1[[#This Row],[年]],表格1[[#This Row],[月]],1)</f>
        <v>44136</v>
      </c>
      <c r="C594" s="2" t="str">
        <f>LEFT(表格1[[#This Row],[年月]],4)</f>
        <v>2020</v>
      </c>
      <c r="D594" s="2" t="str">
        <f>RIGHT(表格1[[#This Row],[年月]],2)</f>
        <v>11</v>
      </c>
      <c r="E594" s="5">
        <v>10014000</v>
      </c>
      <c r="F594" s="2" t="str">
        <f>VLOOKUP(TEXT(表格1[[#This Row],[地區]],"00000000"),縣市代碼,2,0)</f>
        <v>臺東縣</v>
      </c>
      <c r="G594" s="2" t="s">
        <v>8</v>
      </c>
      <c r="H594" s="13">
        <v>60223</v>
      </c>
      <c r="I594" s="14">
        <v>76407569</v>
      </c>
      <c r="J594" s="14">
        <f>表格1[[#This Row],[信用卡交易筆數]]/1000</f>
        <v>60.222999999999999</v>
      </c>
      <c r="K594" s="14">
        <f>表格1[[#This Row],[信用卡交易金額'[新臺幣']]]/1000</f>
        <v>76407.569000000003</v>
      </c>
      <c r="L594" s="14">
        <f>表格1[[#This Row],[信用卡交易金額'[新臺幣']]]/1000000</f>
        <v>76.407568999999995</v>
      </c>
      <c r="M594" s="14" t="str" cm="1">
        <f t="array" ref="M594">_xlfn.TEXTJOIN("", TRUE, _xlfn.XLOOKUP(TRUE, VALUE(表格1[[#This Row],[年月]]) &lt;= VALUE($R$8:$R$12), $Q$8:$Q$12)) &amp; "年度"</f>
        <v>2021年度</v>
      </c>
    </row>
    <row r="595" spans="1:13" x14ac:dyDescent="0.3">
      <c r="A595" s="2">
        <v>202011</v>
      </c>
      <c r="B595" s="19">
        <f>DATE(表格1[[#This Row],[年]],表格1[[#This Row],[月]],1)</f>
        <v>44136</v>
      </c>
      <c r="C595" s="2" t="str">
        <f>LEFT(表格1[[#This Row],[年月]],4)</f>
        <v>2020</v>
      </c>
      <c r="D595" s="2" t="str">
        <f>RIGHT(表格1[[#This Row],[年月]],2)</f>
        <v>11</v>
      </c>
      <c r="E595" s="5">
        <v>10014000</v>
      </c>
      <c r="F595" s="2" t="str">
        <f>VLOOKUP(TEXT(表格1[[#This Row],[地區]],"00000000"),縣市代碼,2,0)</f>
        <v>臺東縣</v>
      </c>
      <c r="G595" s="2" t="s">
        <v>9</v>
      </c>
      <c r="H595" s="13">
        <v>33992</v>
      </c>
      <c r="I595" s="14">
        <v>86261951</v>
      </c>
      <c r="J595" s="14">
        <f>表格1[[#This Row],[信用卡交易筆數]]/1000</f>
        <v>33.991999999999997</v>
      </c>
      <c r="K595" s="14">
        <f>表格1[[#This Row],[信用卡交易金額'[新臺幣']]]/1000</f>
        <v>86261.951000000001</v>
      </c>
      <c r="L595" s="14">
        <f>表格1[[#This Row],[信用卡交易金額'[新臺幣']]]/1000000</f>
        <v>86.261950999999996</v>
      </c>
      <c r="M595" s="14" t="str" cm="1">
        <f t="array" ref="M595">_xlfn.TEXTJOIN("", TRUE, _xlfn.XLOOKUP(TRUE, VALUE(表格1[[#This Row],[年月]]) &lt;= VALUE($R$8:$R$12), $Q$8:$Q$12)) &amp; "年度"</f>
        <v>2021年度</v>
      </c>
    </row>
    <row r="596" spans="1:13" x14ac:dyDescent="0.3">
      <c r="A596" s="2">
        <v>202011</v>
      </c>
      <c r="B596" s="19">
        <f>DATE(表格1[[#This Row],[年]],表格1[[#This Row],[月]],1)</f>
        <v>44136</v>
      </c>
      <c r="C596" s="2" t="str">
        <f>LEFT(表格1[[#This Row],[年月]],4)</f>
        <v>2020</v>
      </c>
      <c r="D596" s="2" t="str">
        <f>RIGHT(表格1[[#This Row],[年月]],2)</f>
        <v>11</v>
      </c>
      <c r="E596" s="5">
        <v>10014000</v>
      </c>
      <c r="F596" s="2" t="str">
        <f>VLOOKUP(TEXT(表格1[[#This Row],[地區]],"00000000"),縣市代碼,2,0)</f>
        <v>臺東縣</v>
      </c>
      <c r="G596" s="2" t="s">
        <v>10</v>
      </c>
      <c r="H596" s="13">
        <v>161548</v>
      </c>
      <c r="I596" s="14">
        <v>444696294</v>
      </c>
      <c r="J596" s="14">
        <f>表格1[[#This Row],[信用卡交易筆數]]/1000</f>
        <v>161.548</v>
      </c>
      <c r="K596" s="14">
        <f>表格1[[#This Row],[信用卡交易金額'[新臺幣']]]/1000</f>
        <v>444696.29399999999</v>
      </c>
      <c r="L596" s="14">
        <f>表格1[[#This Row],[信用卡交易金額'[新臺幣']]]/1000000</f>
        <v>444.69629400000002</v>
      </c>
      <c r="M596" s="14" t="str" cm="1">
        <f t="array" ref="M596">_xlfn.TEXTJOIN("", TRUE, _xlfn.XLOOKUP(TRUE, VALUE(表格1[[#This Row],[年月]]) &lt;= VALUE($R$8:$R$12), $Q$8:$Q$12)) &amp; "年度"</f>
        <v>2021年度</v>
      </c>
    </row>
    <row r="597" spans="1:13" x14ac:dyDescent="0.3">
      <c r="A597" s="2">
        <v>202011</v>
      </c>
      <c r="B597" s="19">
        <f>DATE(表格1[[#This Row],[年]],表格1[[#This Row],[月]],1)</f>
        <v>44136</v>
      </c>
      <c r="C597" s="2" t="str">
        <f>LEFT(表格1[[#This Row],[年月]],4)</f>
        <v>2020</v>
      </c>
      <c r="D597" s="2" t="str">
        <f>RIGHT(表格1[[#This Row],[年月]],2)</f>
        <v>11</v>
      </c>
      <c r="E597" s="5">
        <v>10016000</v>
      </c>
      <c r="F597" s="2" t="str">
        <f>VLOOKUP(TEXT(表格1[[#This Row],[地區]],"00000000"),縣市代碼,2,0)</f>
        <v>澎湖縣</v>
      </c>
      <c r="G597" s="2" t="s">
        <v>4</v>
      </c>
      <c r="H597" s="13">
        <v>63822</v>
      </c>
      <c r="I597" s="14">
        <v>45065093</v>
      </c>
      <c r="J597" s="14">
        <f>表格1[[#This Row],[信用卡交易筆數]]/1000</f>
        <v>63.822000000000003</v>
      </c>
      <c r="K597" s="14">
        <f>表格1[[#This Row],[信用卡交易金額'[新臺幣']]]/1000</f>
        <v>45065.093000000001</v>
      </c>
      <c r="L597" s="14">
        <f>表格1[[#This Row],[信用卡交易金額'[新臺幣']]]/1000000</f>
        <v>45.065092999999997</v>
      </c>
      <c r="M597" s="14" t="str" cm="1">
        <f t="array" ref="M597">_xlfn.TEXTJOIN("", TRUE, _xlfn.XLOOKUP(TRUE, VALUE(表格1[[#This Row],[年月]]) &lt;= VALUE($R$8:$R$12), $Q$8:$Q$12)) &amp; "年度"</f>
        <v>2021年度</v>
      </c>
    </row>
    <row r="598" spans="1:13" x14ac:dyDescent="0.3">
      <c r="A598" s="2">
        <v>202011</v>
      </c>
      <c r="B598" s="19">
        <f>DATE(表格1[[#This Row],[年]],表格1[[#This Row],[月]],1)</f>
        <v>44136</v>
      </c>
      <c r="C598" s="2" t="str">
        <f>LEFT(表格1[[#This Row],[年月]],4)</f>
        <v>2020</v>
      </c>
      <c r="D598" s="2" t="str">
        <f>RIGHT(表格1[[#This Row],[年月]],2)</f>
        <v>11</v>
      </c>
      <c r="E598" s="5">
        <v>10016000</v>
      </c>
      <c r="F598" s="2" t="str">
        <f>VLOOKUP(TEXT(表格1[[#This Row],[地區]],"00000000"),縣市代碼,2,0)</f>
        <v>澎湖縣</v>
      </c>
      <c r="G598" s="2" t="s">
        <v>5</v>
      </c>
      <c r="H598" s="13">
        <v>7169</v>
      </c>
      <c r="I598" s="14">
        <v>19213480</v>
      </c>
      <c r="J598" s="14">
        <f>表格1[[#This Row],[信用卡交易筆數]]/1000</f>
        <v>7.1689999999999996</v>
      </c>
      <c r="K598" s="14">
        <f>表格1[[#This Row],[信用卡交易金額'[新臺幣']]]/1000</f>
        <v>19213.48</v>
      </c>
      <c r="L598" s="14">
        <f>表格1[[#This Row],[信用卡交易金額'[新臺幣']]]/1000000</f>
        <v>19.213480000000001</v>
      </c>
      <c r="M598" s="14" t="str" cm="1">
        <f t="array" ref="M598">_xlfn.TEXTJOIN("", TRUE, _xlfn.XLOOKUP(TRUE, VALUE(表格1[[#This Row],[年月]]) &lt;= VALUE($R$8:$R$12), $Q$8:$Q$12)) &amp; "年度"</f>
        <v>2021年度</v>
      </c>
    </row>
    <row r="599" spans="1:13" x14ac:dyDescent="0.3">
      <c r="A599" s="2">
        <v>202011</v>
      </c>
      <c r="B599" s="19">
        <f>DATE(表格1[[#This Row],[年]],表格1[[#This Row],[月]],1)</f>
        <v>44136</v>
      </c>
      <c r="C599" s="2" t="str">
        <f>LEFT(表格1[[#This Row],[年月]],4)</f>
        <v>2020</v>
      </c>
      <c r="D599" s="2" t="str">
        <f>RIGHT(表格1[[#This Row],[年月]],2)</f>
        <v>11</v>
      </c>
      <c r="E599" s="5">
        <v>10016000</v>
      </c>
      <c r="F599" s="2" t="str">
        <f>VLOOKUP(TEXT(表格1[[#This Row],[地區]],"00000000"),縣市代碼,2,0)</f>
        <v>澎湖縣</v>
      </c>
      <c r="G599" s="2" t="s">
        <v>6</v>
      </c>
      <c r="H599" s="13">
        <v>9701</v>
      </c>
      <c r="I599" s="14">
        <v>36912656</v>
      </c>
      <c r="J599" s="14">
        <f>表格1[[#This Row],[信用卡交易筆數]]/1000</f>
        <v>9.7010000000000005</v>
      </c>
      <c r="K599" s="14">
        <f>表格1[[#This Row],[信用卡交易金額'[新臺幣']]]/1000</f>
        <v>36912.656000000003</v>
      </c>
      <c r="L599" s="14">
        <f>表格1[[#This Row],[信用卡交易金額'[新臺幣']]]/1000000</f>
        <v>36.912655999999998</v>
      </c>
      <c r="M599" s="14" t="str" cm="1">
        <f t="array" ref="M599">_xlfn.TEXTJOIN("", TRUE, _xlfn.XLOOKUP(TRUE, VALUE(表格1[[#This Row],[年月]]) &lt;= VALUE($R$8:$R$12), $Q$8:$Q$12)) &amp; "年度"</f>
        <v>2021年度</v>
      </c>
    </row>
    <row r="600" spans="1:13" x14ac:dyDescent="0.3">
      <c r="A600" s="2">
        <v>202011</v>
      </c>
      <c r="B600" s="19">
        <f>DATE(表格1[[#This Row],[年]],表格1[[#This Row],[月]],1)</f>
        <v>44136</v>
      </c>
      <c r="C600" s="2" t="str">
        <f>LEFT(表格1[[#This Row],[年月]],4)</f>
        <v>2020</v>
      </c>
      <c r="D600" s="2" t="str">
        <f>RIGHT(表格1[[#This Row],[年月]],2)</f>
        <v>11</v>
      </c>
      <c r="E600" s="5">
        <v>10016000</v>
      </c>
      <c r="F600" s="2" t="str">
        <f>VLOOKUP(TEXT(表格1[[#This Row],[地區]],"00000000"),縣市代碼,2,0)</f>
        <v>澎湖縣</v>
      </c>
      <c r="G600" s="2" t="s">
        <v>7</v>
      </c>
      <c r="H600" s="13">
        <v>48712</v>
      </c>
      <c r="I600" s="14">
        <v>53975070</v>
      </c>
      <c r="J600" s="14">
        <f>表格1[[#This Row],[信用卡交易筆數]]/1000</f>
        <v>48.712000000000003</v>
      </c>
      <c r="K600" s="14">
        <f>表格1[[#This Row],[信用卡交易金額'[新臺幣']]]/1000</f>
        <v>53975.07</v>
      </c>
      <c r="L600" s="14">
        <f>表格1[[#This Row],[信用卡交易金額'[新臺幣']]]/1000000</f>
        <v>53.975070000000002</v>
      </c>
      <c r="M600" s="14" t="str" cm="1">
        <f t="array" ref="M600">_xlfn.TEXTJOIN("", TRUE, _xlfn.XLOOKUP(TRUE, VALUE(表格1[[#This Row],[年月]]) &lt;= VALUE($R$8:$R$12), $Q$8:$Q$12)) &amp; "年度"</f>
        <v>2021年度</v>
      </c>
    </row>
    <row r="601" spans="1:13" x14ac:dyDescent="0.3">
      <c r="A601" s="2">
        <v>202011</v>
      </c>
      <c r="B601" s="19">
        <f>DATE(表格1[[#This Row],[年]],表格1[[#This Row],[月]],1)</f>
        <v>44136</v>
      </c>
      <c r="C601" s="2" t="str">
        <f>LEFT(表格1[[#This Row],[年月]],4)</f>
        <v>2020</v>
      </c>
      <c r="D601" s="2" t="str">
        <f>RIGHT(表格1[[#This Row],[年月]],2)</f>
        <v>11</v>
      </c>
      <c r="E601" s="5">
        <v>10016000</v>
      </c>
      <c r="F601" s="2" t="str">
        <f>VLOOKUP(TEXT(表格1[[#This Row],[地區]],"00000000"),縣市代碼,2,0)</f>
        <v>澎湖縣</v>
      </c>
      <c r="G601" s="2" t="s">
        <v>8</v>
      </c>
      <c r="H601" s="13">
        <v>33166</v>
      </c>
      <c r="I601" s="14">
        <v>40869385</v>
      </c>
      <c r="J601" s="14">
        <f>表格1[[#This Row],[信用卡交易筆數]]/1000</f>
        <v>33.165999999999997</v>
      </c>
      <c r="K601" s="14">
        <f>表格1[[#This Row],[信用卡交易金額'[新臺幣']]]/1000</f>
        <v>40869.385000000002</v>
      </c>
      <c r="L601" s="14">
        <f>表格1[[#This Row],[信用卡交易金額'[新臺幣']]]/1000000</f>
        <v>40.869385000000001</v>
      </c>
      <c r="M601" s="14" t="str" cm="1">
        <f t="array" ref="M601">_xlfn.TEXTJOIN("", TRUE, _xlfn.XLOOKUP(TRUE, VALUE(表格1[[#This Row],[年月]]) &lt;= VALUE($R$8:$R$12), $Q$8:$Q$12)) &amp; "年度"</f>
        <v>2021年度</v>
      </c>
    </row>
    <row r="602" spans="1:13" x14ac:dyDescent="0.3">
      <c r="A602" s="2">
        <v>202011</v>
      </c>
      <c r="B602" s="19">
        <f>DATE(表格1[[#This Row],[年]],表格1[[#This Row],[月]],1)</f>
        <v>44136</v>
      </c>
      <c r="C602" s="2" t="str">
        <f>LEFT(表格1[[#This Row],[年月]],4)</f>
        <v>2020</v>
      </c>
      <c r="D602" s="2" t="str">
        <f>RIGHT(表格1[[#This Row],[年月]],2)</f>
        <v>11</v>
      </c>
      <c r="E602" s="5">
        <v>10016000</v>
      </c>
      <c r="F602" s="2" t="str">
        <f>VLOOKUP(TEXT(表格1[[#This Row],[地區]],"00000000"),縣市代碼,2,0)</f>
        <v>澎湖縣</v>
      </c>
      <c r="G602" s="2" t="s">
        <v>9</v>
      </c>
      <c r="H602" s="13">
        <v>22253</v>
      </c>
      <c r="I602" s="14">
        <v>55875739</v>
      </c>
      <c r="J602" s="14">
        <f>表格1[[#This Row],[信用卡交易筆數]]/1000</f>
        <v>22.253</v>
      </c>
      <c r="K602" s="14">
        <f>表格1[[#This Row],[信用卡交易金額'[新臺幣']]]/1000</f>
        <v>55875.739000000001</v>
      </c>
      <c r="L602" s="14">
        <f>表格1[[#This Row],[信用卡交易金額'[新臺幣']]]/1000000</f>
        <v>55.875739000000003</v>
      </c>
      <c r="M602" s="14" t="str" cm="1">
        <f t="array" ref="M602">_xlfn.TEXTJOIN("", TRUE, _xlfn.XLOOKUP(TRUE, VALUE(表格1[[#This Row],[年月]]) &lt;= VALUE($R$8:$R$12), $Q$8:$Q$12)) &amp; "年度"</f>
        <v>2021年度</v>
      </c>
    </row>
    <row r="603" spans="1:13" x14ac:dyDescent="0.3">
      <c r="A603" s="2">
        <v>202011</v>
      </c>
      <c r="B603" s="19">
        <f>DATE(表格1[[#This Row],[年]],表格1[[#This Row],[月]],1)</f>
        <v>44136</v>
      </c>
      <c r="C603" s="2" t="str">
        <f>LEFT(表格1[[#This Row],[年月]],4)</f>
        <v>2020</v>
      </c>
      <c r="D603" s="2" t="str">
        <f>RIGHT(表格1[[#This Row],[年月]],2)</f>
        <v>11</v>
      </c>
      <c r="E603" s="5">
        <v>10016000</v>
      </c>
      <c r="F603" s="2" t="str">
        <f>VLOOKUP(TEXT(表格1[[#This Row],[地區]],"00000000"),縣市代碼,2,0)</f>
        <v>澎湖縣</v>
      </c>
      <c r="G603" s="2" t="s">
        <v>10</v>
      </c>
      <c r="H603" s="13">
        <v>69186</v>
      </c>
      <c r="I603" s="14">
        <v>175022220</v>
      </c>
      <c r="J603" s="14">
        <f>表格1[[#This Row],[信用卡交易筆數]]/1000</f>
        <v>69.186000000000007</v>
      </c>
      <c r="K603" s="14">
        <f>表格1[[#This Row],[信用卡交易金額'[新臺幣']]]/1000</f>
        <v>175022.22</v>
      </c>
      <c r="L603" s="14">
        <f>表格1[[#This Row],[信用卡交易金額'[新臺幣']]]/1000000</f>
        <v>175.02222</v>
      </c>
      <c r="M603" s="14" t="str" cm="1">
        <f t="array" ref="M603">_xlfn.TEXTJOIN("", TRUE, _xlfn.XLOOKUP(TRUE, VALUE(表格1[[#This Row],[年月]]) &lt;= VALUE($R$8:$R$12), $Q$8:$Q$12)) &amp; "年度"</f>
        <v>2021年度</v>
      </c>
    </row>
    <row r="604" spans="1:13" x14ac:dyDescent="0.3">
      <c r="A604" s="2">
        <v>202011</v>
      </c>
      <c r="B604" s="19">
        <f>DATE(表格1[[#This Row],[年]],表格1[[#This Row],[月]],1)</f>
        <v>44136</v>
      </c>
      <c r="C604" s="2" t="str">
        <f>LEFT(表格1[[#This Row],[年月]],4)</f>
        <v>2020</v>
      </c>
      <c r="D604" s="2" t="str">
        <f>RIGHT(表格1[[#This Row],[年月]],2)</f>
        <v>11</v>
      </c>
      <c r="E604" s="5" t="s">
        <v>62</v>
      </c>
      <c r="F604" s="2" t="str">
        <f>VLOOKUP(TEXT(表格1[[#This Row],[地區]],"00000000"),縣市代碼,2,0)</f>
        <v>金門縣</v>
      </c>
      <c r="G604" s="2" t="s">
        <v>4</v>
      </c>
      <c r="H604" s="13">
        <v>80146</v>
      </c>
      <c r="I604" s="14">
        <v>63723265</v>
      </c>
      <c r="J604" s="14">
        <f>表格1[[#This Row],[信用卡交易筆數]]/1000</f>
        <v>80.146000000000001</v>
      </c>
      <c r="K604" s="14">
        <f>表格1[[#This Row],[信用卡交易金額'[新臺幣']]]/1000</f>
        <v>63723.264999999999</v>
      </c>
      <c r="L604" s="14">
        <f>表格1[[#This Row],[信用卡交易金額'[新臺幣']]]/1000000</f>
        <v>63.723264999999998</v>
      </c>
      <c r="M604" s="14" t="str" cm="1">
        <f t="array" ref="M604">_xlfn.TEXTJOIN("", TRUE, _xlfn.XLOOKUP(TRUE, VALUE(表格1[[#This Row],[年月]]) &lt;= VALUE($R$8:$R$12), $Q$8:$Q$12)) &amp; "年度"</f>
        <v>2021年度</v>
      </c>
    </row>
    <row r="605" spans="1:13" x14ac:dyDescent="0.3">
      <c r="A605" s="2">
        <v>202011</v>
      </c>
      <c r="B605" s="19">
        <f>DATE(表格1[[#This Row],[年]],表格1[[#This Row],[月]],1)</f>
        <v>44136</v>
      </c>
      <c r="C605" s="2" t="str">
        <f>LEFT(表格1[[#This Row],[年月]],4)</f>
        <v>2020</v>
      </c>
      <c r="D605" s="2" t="str">
        <f>RIGHT(表格1[[#This Row],[年月]],2)</f>
        <v>11</v>
      </c>
      <c r="E605" s="5" t="s">
        <v>62</v>
      </c>
      <c r="F605" s="2" t="str">
        <f>VLOOKUP(TEXT(表格1[[#This Row],[地區]],"00000000"),縣市代碼,2,0)</f>
        <v>金門縣</v>
      </c>
      <c r="G605" s="2" t="s">
        <v>5</v>
      </c>
      <c r="H605" s="13">
        <v>5794</v>
      </c>
      <c r="I605" s="14">
        <v>13571878</v>
      </c>
      <c r="J605" s="14">
        <f>表格1[[#This Row],[信用卡交易筆數]]/1000</f>
        <v>5.7939999999999996</v>
      </c>
      <c r="K605" s="14">
        <f>表格1[[#This Row],[信用卡交易金額'[新臺幣']]]/1000</f>
        <v>13571.878000000001</v>
      </c>
      <c r="L605" s="14">
        <f>表格1[[#This Row],[信用卡交易金額'[新臺幣']]]/1000000</f>
        <v>13.571878</v>
      </c>
      <c r="M605" s="14" t="str" cm="1">
        <f t="array" ref="M605">_xlfn.TEXTJOIN("", TRUE, _xlfn.XLOOKUP(TRUE, VALUE(表格1[[#This Row],[年月]]) &lt;= VALUE($R$8:$R$12), $Q$8:$Q$12)) &amp; "年度"</f>
        <v>2021年度</v>
      </c>
    </row>
    <row r="606" spans="1:13" x14ac:dyDescent="0.3">
      <c r="A606" s="2">
        <v>202011</v>
      </c>
      <c r="B606" s="19">
        <f>DATE(表格1[[#This Row],[年]],表格1[[#This Row],[月]],1)</f>
        <v>44136</v>
      </c>
      <c r="C606" s="2" t="str">
        <f>LEFT(表格1[[#This Row],[年月]],4)</f>
        <v>2020</v>
      </c>
      <c r="D606" s="2" t="str">
        <f>RIGHT(表格1[[#This Row],[年月]],2)</f>
        <v>11</v>
      </c>
      <c r="E606" s="5" t="s">
        <v>62</v>
      </c>
      <c r="F606" s="2" t="str">
        <f>VLOOKUP(TEXT(表格1[[#This Row],[地區]],"00000000"),縣市代碼,2,0)</f>
        <v>金門縣</v>
      </c>
      <c r="G606" s="2" t="s">
        <v>6</v>
      </c>
      <c r="H606" s="13">
        <v>8716</v>
      </c>
      <c r="I606" s="14">
        <v>36398830</v>
      </c>
      <c r="J606" s="14">
        <f>表格1[[#This Row],[信用卡交易筆數]]/1000</f>
        <v>8.7159999999999993</v>
      </c>
      <c r="K606" s="14">
        <f>表格1[[#This Row],[信用卡交易金額'[新臺幣']]]/1000</f>
        <v>36398.83</v>
      </c>
      <c r="L606" s="14">
        <f>表格1[[#This Row],[信用卡交易金額'[新臺幣']]]/1000000</f>
        <v>36.398829999999997</v>
      </c>
      <c r="M606" s="14" t="str" cm="1">
        <f t="array" ref="M606">_xlfn.TEXTJOIN("", TRUE, _xlfn.XLOOKUP(TRUE, VALUE(表格1[[#This Row],[年月]]) &lt;= VALUE($R$8:$R$12), $Q$8:$Q$12)) &amp; "年度"</f>
        <v>2021年度</v>
      </c>
    </row>
    <row r="607" spans="1:13" x14ac:dyDescent="0.3">
      <c r="A607" s="2">
        <v>202011</v>
      </c>
      <c r="B607" s="19">
        <f>DATE(表格1[[#This Row],[年]],表格1[[#This Row],[月]],1)</f>
        <v>44136</v>
      </c>
      <c r="C607" s="2" t="str">
        <f>LEFT(表格1[[#This Row],[年月]],4)</f>
        <v>2020</v>
      </c>
      <c r="D607" s="2" t="str">
        <f>RIGHT(表格1[[#This Row],[年月]],2)</f>
        <v>11</v>
      </c>
      <c r="E607" s="5" t="s">
        <v>62</v>
      </c>
      <c r="F607" s="2" t="str">
        <f>VLOOKUP(TEXT(表格1[[#This Row],[地區]],"00000000"),縣市代碼,2,0)</f>
        <v>金門縣</v>
      </c>
      <c r="G607" s="2" t="s">
        <v>7</v>
      </c>
      <c r="H607" s="13">
        <v>33346</v>
      </c>
      <c r="I607" s="14">
        <v>43146081</v>
      </c>
      <c r="J607" s="14">
        <f>表格1[[#This Row],[信用卡交易筆數]]/1000</f>
        <v>33.345999999999997</v>
      </c>
      <c r="K607" s="14">
        <f>表格1[[#This Row],[信用卡交易金額'[新臺幣']]]/1000</f>
        <v>43146.080999999998</v>
      </c>
      <c r="L607" s="14">
        <f>表格1[[#This Row],[信用卡交易金額'[新臺幣']]]/1000000</f>
        <v>43.146081000000002</v>
      </c>
      <c r="M607" s="14" t="str" cm="1">
        <f t="array" ref="M607">_xlfn.TEXTJOIN("", TRUE, _xlfn.XLOOKUP(TRUE, VALUE(表格1[[#This Row],[年月]]) &lt;= VALUE($R$8:$R$12), $Q$8:$Q$12)) &amp; "年度"</f>
        <v>2021年度</v>
      </c>
    </row>
    <row r="608" spans="1:13" x14ac:dyDescent="0.3">
      <c r="A608" s="2">
        <v>202011</v>
      </c>
      <c r="B608" s="19">
        <f>DATE(表格1[[#This Row],[年]],表格1[[#This Row],[月]],1)</f>
        <v>44136</v>
      </c>
      <c r="C608" s="2" t="str">
        <f>LEFT(表格1[[#This Row],[年月]],4)</f>
        <v>2020</v>
      </c>
      <c r="D608" s="2" t="str">
        <f>RIGHT(表格1[[#This Row],[年月]],2)</f>
        <v>11</v>
      </c>
      <c r="E608" s="5" t="s">
        <v>62</v>
      </c>
      <c r="F608" s="2" t="str">
        <f>VLOOKUP(TEXT(表格1[[#This Row],[地區]],"00000000"),縣市代碼,2,0)</f>
        <v>金門縣</v>
      </c>
      <c r="G608" s="2" t="s">
        <v>8</v>
      </c>
      <c r="H608" s="13">
        <v>26072</v>
      </c>
      <c r="I608" s="14">
        <v>31639761</v>
      </c>
      <c r="J608" s="14">
        <f>表格1[[#This Row],[信用卡交易筆數]]/1000</f>
        <v>26.071999999999999</v>
      </c>
      <c r="K608" s="14">
        <f>表格1[[#This Row],[信用卡交易金額'[新臺幣']]]/1000</f>
        <v>31639.760999999999</v>
      </c>
      <c r="L608" s="14">
        <f>表格1[[#This Row],[信用卡交易金額'[新臺幣']]]/1000000</f>
        <v>31.639761</v>
      </c>
      <c r="M608" s="14" t="str" cm="1">
        <f t="array" ref="M608">_xlfn.TEXTJOIN("", TRUE, _xlfn.XLOOKUP(TRUE, VALUE(表格1[[#This Row],[年月]]) &lt;= VALUE($R$8:$R$12), $Q$8:$Q$12)) &amp; "年度"</f>
        <v>2021年度</v>
      </c>
    </row>
    <row r="609" spans="1:13" x14ac:dyDescent="0.3">
      <c r="A609" s="2">
        <v>202011</v>
      </c>
      <c r="B609" s="19">
        <f>DATE(表格1[[#This Row],[年]],表格1[[#This Row],[月]],1)</f>
        <v>44136</v>
      </c>
      <c r="C609" s="2" t="str">
        <f>LEFT(表格1[[#This Row],[年月]],4)</f>
        <v>2020</v>
      </c>
      <c r="D609" s="2" t="str">
        <f>RIGHT(表格1[[#This Row],[年月]],2)</f>
        <v>11</v>
      </c>
      <c r="E609" s="5" t="s">
        <v>62</v>
      </c>
      <c r="F609" s="2" t="str">
        <f>VLOOKUP(TEXT(表格1[[#This Row],[地區]],"00000000"),縣市代碼,2,0)</f>
        <v>金門縣</v>
      </c>
      <c r="G609" s="2" t="s">
        <v>9</v>
      </c>
      <c r="H609" s="13">
        <v>18156</v>
      </c>
      <c r="I609" s="14">
        <v>59274386</v>
      </c>
      <c r="J609" s="14">
        <f>表格1[[#This Row],[信用卡交易筆數]]/1000</f>
        <v>18.155999999999999</v>
      </c>
      <c r="K609" s="14">
        <f>表格1[[#This Row],[信用卡交易金額'[新臺幣']]]/1000</f>
        <v>59274.385999999999</v>
      </c>
      <c r="L609" s="14">
        <f>表格1[[#This Row],[信用卡交易金額'[新臺幣']]]/1000000</f>
        <v>59.274386</v>
      </c>
      <c r="M609" s="14" t="str" cm="1">
        <f t="array" ref="M609">_xlfn.TEXTJOIN("", TRUE, _xlfn.XLOOKUP(TRUE, VALUE(表格1[[#This Row],[年月]]) &lt;= VALUE($R$8:$R$12), $Q$8:$Q$12)) &amp; "年度"</f>
        <v>2021年度</v>
      </c>
    </row>
    <row r="610" spans="1:13" x14ac:dyDescent="0.3">
      <c r="A610" s="2">
        <v>202011</v>
      </c>
      <c r="B610" s="19">
        <f>DATE(表格1[[#This Row],[年]],表格1[[#This Row],[月]],1)</f>
        <v>44136</v>
      </c>
      <c r="C610" s="2" t="str">
        <f>LEFT(表格1[[#This Row],[年月]],4)</f>
        <v>2020</v>
      </c>
      <c r="D610" s="2" t="str">
        <f>RIGHT(表格1[[#This Row],[年月]],2)</f>
        <v>11</v>
      </c>
      <c r="E610" s="5" t="s">
        <v>62</v>
      </c>
      <c r="F610" s="2" t="str">
        <f>VLOOKUP(TEXT(表格1[[#This Row],[地區]],"00000000"),縣市代碼,2,0)</f>
        <v>金門縣</v>
      </c>
      <c r="G610" s="2" t="s">
        <v>10</v>
      </c>
      <c r="H610" s="13">
        <v>67394</v>
      </c>
      <c r="I610" s="14">
        <v>145602662</v>
      </c>
      <c r="J610" s="14">
        <f>表格1[[#This Row],[信用卡交易筆數]]/1000</f>
        <v>67.394000000000005</v>
      </c>
      <c r="K610" s="14">
        <f>表格1[[#This Row],[信用卡交易金額'[新臺幣']]]/1000</f>
        <v>145602.66200000001</v>
      </c>
      <c r="L610" s="14">
        <f>表格1[[#This Row],[信用卡交易金額'[新臺幣']]]/1000000</f>
        <v>145.60266200000001</v>
      </c>
      <c r="M610" s="14" t="str" cm="1">
        <f t="array" ref="M610">_xlfn.TEXTJOIN("", TRUE, _xlfn.XLOOKUP(TRUE, VALUE(表格1[[#This Row],[年月]]) &lt;= VALUE($R$8:$R$12), $Q$8:$Q$12)) &amp; "年度"</f>
        <v>2021年度</v>
      </c>
    </row>
    <row r="611" spans="1:13" x14ac:dyDescent="0.3">
      <c r="A611" s="2">
        <v>202011</v>
      </c>
      <c r="B611" s="19">
        <f>DATE(表格1[[#This Row],[年]],表格1[[#This Row],[月]],1)</f>
        <v>44136</v>
      </c>
      <c r="C611" s="2" t="str">
        <f>LEFT(表格1[[#This Row],[年月]],4)</f>
        <v>2020</v>
      </c>
      <c r="D611" s="2" t="str">
        <f>RIGHT(表格1[[#This Row],[年月]],2)</f>
        <v>11</v>
      </c>
      <c r="E611" s="5">
        <v>9007000</v>
      </c>
      <c r="F611" s="2" t="str">
        <f>VLOOKUP(TEXT(表格1[[#This Row],[地區]],"00000000"),縣市代碼,2,0)</f>
        <v>連江縣</v>
      </c>
      <c r="G611" s="2" t="s">
        <v>4</v>
      </c>
      <c r="H611" s="13">
        <v>9663</v>
      </c>
      <c r="I611" s="14">
        <v>5921451</v>
      </c>
      <c r="J611" s="14">
        <f>表格1[[#This Row],[信用卡交易筆數]]/1000</f>
        <v>9.6630000000000003</v>
      </c>
      <c r="K611" s="14">
        <f>表格1[[#This Row],[信用卡交易金額'[新臺幣']]]/1000</f>
        <v>5921.451</v>
      </c>
      <c r="L611" s="14">
        <f>表格1[[#This Row],[信用卡交易金額'[新臺幣']]]/1000000</f>
        <v>5.9214510000000002</v>
      </c>
      <c r="M611" s="14" t="str" cm="1">
        <f t="array" ref="M611">_xlfn.TEXTJOIN("", TRUE, _xlfn.XLOOKUP(TRUE, VALUE(表格1[[#This Row],[年月]]) &lt;= VALUE($R$8:$R$12), $Q$8:$Q$12)) &amp; "年度"</f>
        <v>2021年度</v>
      </c>
    </row>
    <row r="612" spans="1:13" x14ac:dyDescent="0.3">
      <c r="A612" s="2">
        <v>202011</v>
      </c>
      <c r="B612" s="19">
        <f>DATE(表格1[[#This Row],[年]],表格1[[#This Row],[月]],1)</f>
        <v>44136</v>
      </c>
      <c r="C612" s="2" t="str">
        <f>LEFT(表格1[[#This Row],[年月]],4)</f>
        <v>2020</v>
      </c>
      <c r="D612" s="2" t="str">
        <f>RIGHT(表格1[[#This Row],[年月]],2)</f>
        <v>11</v>
      </c>
      <c r="E612" s="5">
        <v>9007000</v>
      </c>
      <c r="F612" s="2" t="str">
        <f>VLOOKUP(TEXT(表格1[[#This Row],[地區]],"00000000"),縣市代碼,2,0)</f>
        <v>連江縣</v>
      </c>
      <c r="G612" s="2" t="s">
        <v>5</v>
      </c>
      <c r="H612" s="13">
        <v>912</v>
      </c>
      <c r="I612" s="14">
        <v>2193911</v>
      </c>
      <c r="J612" s="14">
        <f>表格1[[#This Row],[信用卡交易筆數]]/1000</f>
        <v>0.91200000000000003</v>
      </c>
      <c r="K612" s="14">
        <f>表格1[[#This Row],[信用卡交易金額'[新臺幣']]]/1000</f>
        <v>2193.9110000000001</v>
      </c>
      <c r="L612" s="14">
        <f>表格1[[#This Row],[信用卡交易金額'[新臺幣']]]/1000000</f>
        <v>2.1939109999999999</v>
      </c>
      <c r="M612" s="14" t="str" cm="1">
        <f t="array" ref="M612">_xlfn.TEXTJOIN("", TRUE, _xlfn.XLOOKUP(TRUE, VALUE(表格1[[#This Row],[年月]]) &lt;= VALUE($R$8:$R$12), $Q$8:$Q$12)) &amp; "年度"</f>
        <v>2021年度</v>
      </c>
    </row>
    <row r="613" spans="1:13" x14ac:dyDescent="0.3">
      <c r="A613" s="2">
        <v>202011</v>
      </c>
      <c r="B613" s="19">
        <f>DATE(表格1[[#This Row],[年]],表格1[[#This Row],[月]],1)</f>
        <v>44136</v>
      </c>
      <c r="C613" s="2" t="str">
        <f>LEFT(表格1[[#This Row],[年月]],4)</f>
        <v>2020</v>
      </c>
      <c r="D613" s="2" t="str">
        <f>RIGHT(表格1[[#This Row],[年月]],2)</f>
        <v>11</v>
      </c>
      <c r="E613" s="5">
        <v>9007000</v>
      </c>
      <c r="F613" s="2" t="str">
        <f>VLOOKUP(TEXT(表格1[[#This Row],[地區]],"00000000"),縣市代碼,2,0)</f>
        <v>連江縣</v>
      </c>
      <c r="G613" s="2" t="s">
        <v>6</v>
      </c>
      <c r="H613" s="13">
        <v>1288</v>
      </c>
      <c r="I613" s="14">
        <v>4367784</v>
      </c>
      <c r="J613" s="14">
        <f>表格1[[#This Row],[信用卡交易筆數]]/1000</f>
        <v>1.288</v>
      </c>
      <c r="K613" s="14">
        <f>表格1[[#This Row],[信用卡交易金額'[新臺幣']]]/1000</f>
        <v>4367.7839999999997</v>
      </c>
      <c r="L613" s="14">
        <f>表格1[[#This Row],[信用卡交易金額'[新臺幣']]]/1000000</f>
        <v>4.3677840000000003</v>
      </c>
      <c r="M613" s="14" t="str" cm="1">
        <f t="array" ref="M613">_xlfn.TEXTJOIN("", TRUE, _xlfn.XLOOKUP(TRUE, VALUE(表格1[[#This Row],[年月]]) &lt;= VALUE($R$8:$R$12), $Q$8:$Q$12)) &amp; "年度"</f>
        <v>2021年度</v>
      </c>
    </row>
    <row r="614" spans="1:13" x14ac:dyDescent="0.3">
      <c r="A614" s="2">
        <v>202011</v>
      </c>
      <c r="B614" s="19">
        <f>DATE(表格1[[#This Row],[年]],表格1[[#This Row],[月]],1)</f>
        <v>44136</v>
      </c>
      <c r="C614" s="2" t="str">
        <f>LEFT(表格1[[#This Row],[年月]],4)</f>
        <v>2020</v>
      </c>
      <c r="D614" s="2" t="str">
        <f>RIGHT(表格1[[#This Row],[年月]],2)</f>
        <v>11</v>
      </c>
      <c r="E614" s="5">
        <v>9007000</v>
      </c>
      <c r="F614" s="2" t="str">
        <f>VLOOKUP(TEXT(表格1[[#This Row],[地區]],"00000000"),縣市代碼,2,0)</f>
        <v>連江縣</v>
      </c>
      <c r="G614" s="2" t="s">
        <v>7</v>
      </c>
      <c r="H614" s="13">
        <v>6026</v>
      </c>
      <c r="I614" s="14">
        <v>10019660</v>
      </c>
      <c r="J614" s="14">
        <f>表格1[[#This Row],[信用卡交易筆數]]/1000</f>
        <v>6.0259999999999998</v>
      </c>
      <c r="K614" s="14">
        <f>表格1[[#This Row],[信用卡交易金額'[新臺幣']]]/1000</f>
        <v>10019.66</v>
      </c>
      <c r="L614" s="14">
        <f>表格1[[#This Row],[信用卡交易金額'[新臺幣']]]/1000000</f>
        <v>10.01966</v>
      </c>
      <c r="M614" s="14" t="str" cm="1">
        <f t="array" ref="M614">_xlfn.TEXTJOIN("", TRUE, _xlfn.XLOOKUP(TRUE, VALUE(表格1[[#This Row],[年月]]) &lt;= VALUE($R$8:$R$12), $Q$8:$Q$12)) &amp; "年度"</f>
        <v>2021年度</v>
      </c>
    </row>
    <row r="615" spans="1:13" x14ac:dyDescent="0.3">
      <c r="A615" s="2">
        <v>202011</v>
      </c>
      <c r="B615" s="19">
        <f>DATE(表格1[[#This Row],[年]],表格1[[#This Row],[月]],1)</f>
        <v>44136</v>
      </c>
      <c r="C615" s="2" t="str">
        <f>LEFT(表格1[[#This Row],[年月]],4)</f>
        <v>2020</v>
      </c>
      <c r="D615" s="2" t="str">
        <f>RIGHT(表格1[[#This Row],[年月]],2)</f>
        <v>11</v>
      </c>
      <c r="E615" s="5">
        <v>9007000</v>
      </c>
      <c r="F615" s="2" t="str">
        <f>VLOOKUP(TEXT(表格1[[#This Row],[地區]],"00000000"),縣市代碼,2,0)</f>
        <v>連江縣</v>
      </c>
      <c r="G615" s="2" t="s">
        <v>8</v>
      </c>
      <c r="H615" s="13">
        <v>4677</v>
      </c>
      <c r="I615" s="14">
        <v>6330982</v>
      </c>
      <c r="J615" s="14">
        <f>表格1[[#This Row],[信用卡交易筆數]]/1000</f>
        <v>4.6769999999999996</v>
      </c>
      <c r="K615" s="14">
        <f>表格1[[#This Row],[信用卡交易金額'[新臺幣']]]/1000</f>
        <v>6330.982</v>
      </c>
      <c r="L615" s="14">
        <f>表格1[[#This Row],[信用卡交易金額'[新臺幣']]]/1000000</f>
        <v>6.3309819999999997</v>
      </c>
      <c r="M615" s="14" t="str" cm="1">
        <f t="array" ref="M615">_xlfn.TEXTJOIN("", TRUE, _xlfn.XLOOKUP(TRUE, VALUE(表格1[[#This Row],[年月]]) &lt;= VALUE($R$8:$R$12), $Q$8:$Q$12)) &amp; "年度"</f>
        <v>2021年度</v>
      </c>
    </row>
    <row r="616" spans="1:13" x14ac:dyDescent="0.3">
      <c r="A616" s="2">
        <v>202011</v>
      </c>
      <c r="B616" s="19">
        <f>DATE(表格1[[#This Row],[年]],表格1[[#This Row],[月]],1)</f>
        <v>44136</v>
      </c>
      <c r="C616" s="2" t="str">
        <f>LEFT(表格1[[#This Row],[年月]],4)</f>
        <v>2020</v>
      </c>
      <c r="D616" s="2" t="str">
        <f>RIGHT(表格1[[#This Row],[年月]],2)</f>
        <v>11</v>
      </c>
      <c r="E616" s="5">
        <v>9007000</v>
      </c>
      <c r="F616" s="2" t="str">
        <f>VLOOKUP(TEXT(表格1[[#This Row],[地區]],"00000000"),縣市代碼,2,0)</f>
        <v>連江縣</v>
      </c>
      <c r="G616" s="2" t="s">
        <v>9</v>
      </c>
      <c r="H616" s="13">
        <v>3244</v>
      </c>
      <c r="I616" s="14">
        <v>9807341</v>
      </c>
      <c r="J616" s="14">
        <f>表格1[[#This Row],[信用卡交易筆數]]/1000</f>
        <v>3.2440000000000002</v>
      </c>
      <c r="K616" s="14">
        <f>表格1[[#This Row],[信用卡交易金額'[新臺幣']]]/1000</f>
        <v>9807.3410000000003</v>
      </c>
      <c r="L616" s="14">
        <f>表格1[[#This Row],[信用卡交易金額'[新臺幣']]]/1000000</f>
        <v>9.8073409999999992</v>
      </c>
      <c r="M616" s="14" t="str" cm="1">
        <f t="array" ref="M616">_xlfn.TEXTJOIN("", TRUE, _xlfn.XLOOKUP(TRUE, VALUE(表格1[[#This Row],[年月]]) &lt;= VALUE($R$8:$R$12), $Q$8:$Q$12)) &amp; "年度"</f>
        <v>2021年度</v>
      </c>
    </row>
    <row r="617" spans="1:13" x14ac:dyDescent="0.3">
      <c r="A617" s="2">
        <v>202011</v>
      </c>
      <c r="B617" s="19">
        <f>DATE(表格1[[#This Row],[年]],表格1[[#This Row],[月]],1)</f>
        <v>44136</v>
      </c>
      <c r="C617" s="2" t="str">
        <f>LEFT(表格1[[#This Row],[年月]],4)</f>
        <v>2020</v>
      </c>
      <c r="D617" s="2" t="str">
        <f>RIGHT(表格1[[#This Row],[年月]],2)</f>
        <v>11</v>
      </c>
      <c r="E617" s="5">
        <v>9007000</v>
      </c>
      <c r="F617" s="2" t="str">
        <f>VLOOKUP(TEXT(表格1[[#This Row],[地區]],"00000000"),縣市代碼,2,0)</f>
        <v>連江縣</v>
      </c>
      <c r="G617" s="2" t="s">
        <v>10</v>
      </c>
      <c r="H617" s="13">
        <v>11894</v>
      </c>
      <c r="I617" s="14">
        <v>25676518</v>
      </c>
      <c r="J617" s="14">
        <f>表格1[[#This Row],[信用卡交易筆數]]/1000</f>
        <v>11.894</v>
      </c>
      <c r="K617" s="14">
        <f>表格1[[#This Row],[信用卡交易金額'[新臺幣']]]/1000</f>
        <v>25676.518</v>
      </c>
      <c r="L617" s="14">
        <f>表格1[[#This Row],[信用卡交易金額'[新臺幣']]]/1000000</f>
        <v>25.676518000000002</v>
      </c>
      <c r="M617" s="14" t="str" cm="1">
        <f t="array" ref="M617">_xlfn.TEXTJOIN("", TRUE, _xlfn.XLOOKUP(TRUE, VALUE(表格1[[#This Row],[年月]]) &lt;= VALUE($R$8:$R$12), $Q$8:$Q$12)) &amp; "年度"</f>
        <v>2021年度</v>
      </c>
    </row>
    <row r="618" spans="1:13" x14ac:dyDescent="0.3">
      <c r="A618" s="2">
        <v>202012</v>
      </c>
      <c r="B618" s="19">
        <f>DATE(表格1[[#This Row],[年]],表格1[[#This Row],[月]],1)</f>
        <v>44166</v>
      </c>
      <c r="C618" s="2" t="str">
        <f>LEFT(表格1[[#This Row],[年月]],4)</f>
        <v>2020</v>
      </c>
      <c r="D618" s="2" t="str">
        <f>RIGHT(表格1[[#This Row],[年月]],2)</f>
        <v>12</v>
      </c>
      <c r="E618" s="5">
        <v>63000000</v>
      </c>
      <c r="F618" s="2" t="str">
        <f>VLOOKUP(TEXT(表格1[[#This Row],[地區]],"00000000"),縣市代碼,2,0)</f>
        <v>臺北市</v>
      </c>
      <c r="G618" s="2" t="s">
        <v>4</v>
      </c>
      <c r="H618" s="13">
        <v>9133411</v>
      </c>
      <c r="I618" s="14">
        <v>7632198746</v>
      </c>
      <c r="J618" s="14">
        <f>表格1[[#This Row],[信用卡交易筆數]]/1000</f>
        <v>9133.4110000000001</v>
      </c>
      <c r="K618" s="14">
        <f>表格1[[#This Row],[信用卡交易金額'[新臺幣']]]/1000</f>
        <v>7632198.7460000003</v>
      </c>
      <c r="L618" s="14">
        <f>表格1[[#This Row],[信用卡交易金額'[新臺幣']]]/1000000</f>
        <v>7632.198746</v>
      </c>
      <c r="M618" s="14" t="str" cm="1">
        <f t="array" ref="M618">_xlfn.TEXTJOIN("", TRUE, _xlfn.XLOOKUP(TRUE, VALUE(表格1[[#This Row],[年月]]) &lt;= VALUE($R$8:$R$12), $Q$8:$Q$12)) &amp; "年度"</f>
        <v>2021年度</v>
      </c>
    </row>
    <row r="619" spans="1:13" x14ac:dyDescent="0.3">
      <c r="A619" s="2">
        <v>202012</v>
      </c>
      <c r="B619" s="19">
        <f>DATE(表格1[[#This Row],[年]],表格1[[#This Row],[月]],1)</f>
        <v>44166</v>
      </c>
      <c r="C619" s="2" t="str">
        <f>LEFT(表格1[[#This Row],[年月]],4)</f>
        <v>2020</v>
      </c>
      <c r="D619" s="2" t="str">
        <f>RIGHT(表格1[[#This Row],[年月]],2)</f>
        <v>12</v>
      </c>
      <c r="E619" s="5">
        <v>63000000</v>
      </c>
      <c r="F619" s="2" t="str">
        <f>VLOOKUP(TEXT(表格1[[#This Row],[地區]],"00000000"),縣市代碼,2,0)</f>
        <v>臺北市</v>
      </c>
      <c r="G619" s="2" t="s">
        <v>5</v>
      </c>
      <c r="H619" s="13">
        <v>603448</v>
      </c>
      <c r="I619" s="14">
        <v>1932783010</v>
      </c>
      <c r="J619" s="14">
        <f>表格1[[#This Row],[信用卡交易筆數]]/1000</f>
        <v>603.44799999999998</v>
      </c>
      <c r="K619" s="14">
        <f>表格1[[#This Row],[信用卡交易金額'[新臺幣']]]/1000</f>
        <v>1932783.01</v>
      </c>
      <c r="L619" s="14">
        <f>表格1[[#This Row],[信用卡交易金額'[新臺幣']]]/1000000</f>
        <v>1932.7830100000001</v>
      </c>
      <c r="M619" s="14" t="str" cm="1">
        <f t="array" ref="M619">_xlfn.TEXTJOIN("", TRUE, _xlfn.XLOOKUP(TRUE, VALUE(表格1[[#This Row],[年月]]) &lt;= VALUE($R$8:$R$12), $Q$8:$Q$12)) &amp; "年度"</f>
        <v>2021年度</v>
      </c>
    </row>
    <row r="620" spans="1:13" x14ac:dyDescent="0.3">
      <c r="A620" s="2">
        <v>202012</v>
      </c>
      <c r="B620" s="19">
        <f>DATE(表格1[[#This Row],[年]],表格1[[#This Row],[月]],1)</f>
        <v>44166</v>
      </c>
      <c r="C620" s="2" t="str">
        <f>LEFT(表格1[[#This Row],[年月]],4)</f>
        <v>2020</v>
      </c>
      <c r="D620" s="2" t="str">
        <f>RIGHT(表格1[[#This Row],[年月]],2)</f>
        <v>12</v>
      </c>
      <c r="E620" s="5">
        <v>63000000</v>
      </c>
      <c r="F620" s="2" t="str">
        <f>VLOOKUP(TEXT(表格1[[#This Row],[地區]],"00000000"),縣市代碼,2,0)</f>
        <v>臺北市</v>
      </c>
      <c r="G620" s="2" t="s">
        <v>6</v>
      </c>
      <c r="H620" s="13">
        <v>718557</v>
      </c>
      <c r="I620" s="14">
        <v>3140824374</v>
      </c>
      <c r="J620" s="14">
        <f>表格1[[#This Row],[信用卡交易筆數]]/1000</f>
        <v>718.55700000000002</v>
      </c>
      <c r="K620" s="14">
        <f>表格1[[#This Row],[信用卡交易金額'[新臺幣']]]/1000</f>
        <v>3140824.3739999998</v>
      </c>
      <c r="L620" s="14">
        <f>表格1[[#This Row],[信用卡交易金額'[新臺幣']]]/1000000</f>
        <v>3140.8243739999998</v>
      </c>
      <c r="M620" s="14" t="str" cm="1">
        <f t="array" ref="M620">_xlfn.TEXTJOIN("", TRUE, _xlfn.XLOOKUP(TRUE, VALUE(表格1[[#This Row],[年月]]) &lt;= VALUE($R$8:$R$12), $Q$8:$Q$12)) &amp; "年度"</f>
        <v>2021年度</v>
      </c>
    </row>
    <row r="621" spans="1:13" x14ac:dyDescent="0.3">
      <c r="A621" s="2">
        <v>202012</v>
      </c>
      <c r="B621" s="19">
        <f>DATE(表格1[[#This Row],[年]],表格1[[#This Row],[月]],1)</f>
        <v>44166</v>
      </c>
      <c r="C621" s="2" t="str">
        <f>LEFT(表格1[[#This Row],[年月]],4)</f>
        <v>2020</v>
      </c>
      <c r="D621" s="2" t="str">
        <f>RIGHT(表格1[[#This Row],[年月]],2)</f>
        <v>12</v>
      </c>
      <c r="E621" s="5">
        <v>63000000</v>
      </c>
      <c r="F621" s="2" t="str">
        <f>VLOOKUP(TEXT(表格1[[#This Row],[地區]],"00000000"),縣市代碼,2,0)</f>
        <v>臺北市</v>
      </c>
      <c r="G621" s="2" t="s">
        <v>7</v>
      </c>
      <c r="H621" s="13">
        <v>3615926</v>
      </c>
      <c r="I621" s="14">
        <v>2416628595</v>
      </c>
      <c r="J621" s="14">
        <f>表格1[[#This Row],[信用卡交易筆數]]/1000</f>
        <v>3615.9259999999999</v>
      </c>
      <c r="K621" s="14">
        <f>表格1[[#This Row],[信用卡交易金額'[新臺幣']]]/1000</f>
        <v>2416628.5950000002</v>
      </c>
      <c r="L621" s="14">
        <f>表格1[[#This Row],[信用卡交易金額'[新臺幣']]]/1000000</f>
        <v>2416.6285950000001</v>
      </c>
      <c r="M621" s="14" t="str" cm="1">
        <f t="array" ref="M621">_xlfn.TEXTJOIN("", TRUE, _xlfn.XLOOKUP(TRUE, VALUE(表格1[[#This Row],[年月]]) &lt;= VALUE($R$8:$R$12), $Q$8:$Q$12)) &amp; "年度"</f>
        <v>2021年度</v>
      </c>
    </row>
    <row r="622" spans="1:13" x14ac:dyDescent="0.3">
      <c r="A622" s="2">
        <v>202012</v>
      </c>
      <c r="B622" s="19">
        <f>DATE(表格1[[#This Row],[年]],表格1[[#This Row],[月]],1)</f>
        <v>44166</v>
      </c>
      <c r="C622" s="2" t="str">
        <f>LEFT(表格1[[#This Row],[年月]],4)</f>
        <v>2020</v>
      </c>
      <c r="D622" s="2" t="str">
        <f>RIGHT(表格1[[#This Row],[年月]],2)</f>
        <v>12</v>
      </c>
      <c r="E622" s="5">
        <v>63000000</v>
      </c>
      <c r="F622" s="2" t="str">
        <f>VLOOKUP(TEXT(表格1[[#This Row],[地區]],"00000000"),縣市代碼,2,0)</f>
        <v>臺北市</v>
      </c>
      <c r="G622" s="2" t="s">
        <v>8</v>
      </c>
      <c r="H622" s="13">
        <v>2897976</v>
      </c>
      <c r="I622" s="14">
        <v>4914389339</v>
      </c>
      <c r="J622" s="14">
        <f>表格1[[#This Row],[信用卡交易筆數]]/1000</f>
        <v>2897.9760000000001</v>
      </c>
      <c r="K622" s="14">
        <f>表格1[[#This Row],[信用卡交易金額'[新臺幣']]]/1000</f>
        <v>4914389.3389999997</v>
      </c>
      <c r="L622" s="14">
        <f>表格1[[#This Row],[信用卡交易金額'[新臺幣']]]/1000000</f>
        <v>4914.3893390000003</v>
      </c>
      <c r="M622" s="14" t="str" cm="1">
        <f t="array" ref="M622">_xlfn.TEXTJOIN("", TRUE, _xlfn.XLOOKUP(TRUE, VALUE(表格1[[#This Row],[年月]]) &lt;= VALUE($R$8:$R$12), $Q$8:$Q$12)) &amp; "年度"</f>
        <v>2021年度</v>
      </c>
    </row>
    <row r="623" spans="1:13" x14ac:dyDescent="0.3">
      <c r="A623" s="2">
        <v>202012</v>
      </c>
      <c r="B623" s="19">
        <f>DATE(表格1[[#This Row],[年]],表格1[[#This Row],[月]],1)</f>
        <v>44166</v>
      </c>
      <c r="C623" s="2" t="str">
        <f>LEFT(表格1[[#This Row],[年月]],4)</f>
        <v>2020</v>
      </c>
      <c r="D623" s="2" t="str">
        <f>RIGHT(表格1[[#This Row],[年月]],2)</f>
        <v>12</v>
      </c>
      <c r="E623" s="5">
        <v>63000000</v>
      </c>
      <c r="F623" s="2" t="str">
        <f>VLOOKUP(TEXT(表格1[[#This Row],[地區]],"00000000"),縣市代碼,2,0)</f>
        <v>臺北市</v>
      </c>
      <c r="G623" s="2" t="s">
        <v>9</v>
      </c>
      <c r="H623" s="13">
        <v>2278501</v>
      </c>
      <c r="I623" s="14">
        <v>6137391075</v>
      </c>
      <c r="J623" s="14">
        <f>表格1[[#This Row],[信用卡交易筆數]]/1000</f>
        <v>2278.5010000000002</v>
      </c>
      <c r="K623" s="14">
        <f>表格1[[#This Row],[信用卡交易金額'[新臺幣']]]/1000</f>
        <v>6137391.0750000002</v>
      </c>
      <c r="L623" s="14">
        <f>表格1[[#This Row],[信用卡交易金額'[新臺幣']]]/1000000</f>
        <v>6137.3910749999995</v>
      </c>
      <c r="M623" s="14" t="str" cm="1">
        <f t="array" ref="M623">_xlfn.TEXTJOIN("", TRUE, _xlfn.XLOOKUP(TRUE, VALUE(表格1[[#This Row],[年月]]) &lt;= VALUE($R$8:$R$12), $Q$8:$Q$12)) &amp; "年度"</f>
        <v>2021年度</v>
      </c>
    </row>
    <row r="624" spans="1:13" x14ac:dyDescent="0.3">
      <c r="A624" s="2">
        <v>202012</v>
      </c>
      <c r="B624" s="19">
        <f>DATE(表格1[[#This Row],[年]],表格1[[#This Row],[月]],1)</f>
        <v>44166</v>
      </c>
      <c r="C624" s="2" t="str">
        <f>LEFT(表格1[[#This Row],[年月]],4)</f>
        <v>2020</v>
      </c>
      <c r="D624" s="2" t="str">
        <f>RIGHT(表格1[[#This Row],[年月]],2)</f>
        <v>12</v>
      </c>
      <c r="E624" s="5">
        <v>63000000</v>
      </c>
      <c r="F624" s="2" t="str">
        <f>VLOOKUP(TEXT(表格1[[#This Row],[地區]],"00000000"),縣市代碼,2,0)</f>
        <v>臺北市</v>
      </c>
      <c r="G624" s="2" t="s">
        <v>10</v>
      </c>
      <c r="H624" s="13">
        <v>7878123</v>
      </c>
      <c r="I624" s="14">
        <v>26556542863</v>
      </c>
      <c r="J624" s="14">
        <f>表格1[[#This Row],[信用卡交易筆數]]/1000</f>
        <v>7878.1229999999996</v>
      </c>
      <c r="K624" s="14">
        <f>表格1[[#This Row],[信用卡交易金額'[新臺幣']]]/1000</f>
        <v>26556542.863000002</v>
      </c>
      <c r="L624" s="14">
        <f>表格1[[#This Row],[信用卡交易金額'[新臺幣']]]/1000000</f>
        <v>26556.542862999999</v>
      </c>
      <c r="M624" s="14" t="str" cm="1">
        <f t="array" ref="M624">_xlfn.TEXTJOIN("", TRUE, _xlfn.XLOOKUP(TRUE, VALUE(表格1[[#This Row],[年月]]) &lt;= VALUE($R$8:$R$12), $Q$8:$Q$12)) &amp; "年度"</f>
        <v>2021年度</v>
      </c>
    </row>
    <row r="625" spans="1:13" x14ac:dyDescent="0.3">
      <c r="A625" s="2">
        <v>202012</v>
      </c>
      <c r="B625" s="19">
        <f>DATE(表格1[[#This Row],[年]],表格1[[#This Row],[月]],1)</f>
        <v>44166</v>
      </c>
      <c r="C625" s="2" t="str">
        <f>LEFT(表格1[[#This Row],[年月]],4)</f>
        <v>2020</v>
      </c>
      <c r="D625" s="2" t="str">
        <f>RIGHT(表格1[[#This Row],[年月]],2)</f>
        <v>12</v>
      </c>
      <c r="E625" s="5">
        <v>65000000</v>
      </c>
      <c r="F625" s="2" t="str">
        <f>VLOOKUP(TEXT(表格1[[#This Row],[地區]],"00000000"),縣市代碼,2,0)</f>
        <v>新北市</v>
      </c>
      <c r="G625" s="2" t="s">
        <v>4</v>
      </c>
      <c r="H625" s="13">
        <v>9523498</v>
      </c>
      <c r="I625" s="14">
        <v>7302319413</v>
      </c>
      <c r="J625" s="14">
        <f>表格1[[#This Row],[信用卡交易筆數]]/1000</f>
        <v>9523.4979999999996</v>
      </c>
      <c r="K625" s="14">
        <f>表格1[[#This Row],[信用卡交易金額'[新臺幣']]]/1000</f>
        <v>7302319.4129999997</v>
      </c>
      <c r="L625" s="14">
        <f>表格1[[#This Row],[信用卡交易金額'[新臺幣']]]/1000000</f>
        <v>7302.3194130000002</v>
      </c>
      <c r="M625" s="14" t="str" cm="1">
        <f t="array" ref="M625">_xlfn.TEXTJOIN("", TRUE, _xlfn.XLOOKUP(TRUE, VALUE(表格1[[#This Row],[年月]]) &lt;= VALUE($R$8:$R$12), $Q$8:$Q$12)) &amp; "年度"</f>
        <v>2021年度</v>
      </c>
    </row>
    <row r="626" spans="1:13" x14ac:dyDescent="0.3">
      <c r="A626" s="2">
        <v>202012</v>
      </c>
      <c r="B626" s="19">
        <f>DATE(表格1[[#This Row],[年]],表格1[[#This Row],[月]],1)</f>
        <v>44166</v>
      </c>
      <c r="C626" s="2" t="str">
        <f>LEFT(表格1[[#This Row],[年月]],4)</f>
        <v>2020</v>
      </c>
      <c r="D626" s="2" t="str">
        <f>RIGHT(表格1[[#This Row],[年月]],2)</f>
        <v>12</v>
      </c>
      <c r="E626" s="5">
        <v>65000000</v>
      </c>
      <c r="F626" s="2" t="str">
        <f>VLOOKUP(TEXT(表格1[[#This Row],[地區]],"00000000"),縣市代碼,2,0)</f>
        <v>新北市</v>
      </c>
      <c r="G626" s="2" t="s">
        <v>5</v>
      </c>
      <c r="H626" s="13">
        <v>724717</v>
      </c>
      <c r="I626" s="14">
        <v>1838778045</v>
      </c>
      <c r="J626" s="14">
        <f>表格1[[#This Row],[信用卡交易筆數]]/1000</f>
        <v>724.71699999999998</v>
      </c>
      <c r="K626" s="14">
        <f>表格1[[#This Row],[信用卡交易金額'[新臺幣']]]/1000</f>
        <v>1838778.0449999999</v>
      </c>
      <c r="L626" s="14">
        <f>表格1[[#This Row],[信用卡交易金額'[新臺幣']]]/1000000</f>
        <v>1838.778045</v>
      </c>
      <c r="M626" s="14" t="str" cm="1">
        <f t="array" ref="M626">_xlfn.TEXTJOIN("", TRUE, _xlfn.XLOOKUP(TRUE, VALUE(表格1[[#This Row],[年月]]) &lt;= VALUE($R$8:$R$12), $Q$8:$Q$12)) &amp; "年度"</f>
        <v>2021年度</v>
      </c>
    </row>
    <row r="627" spans="1:13" x14ac:dyDescent="0.3">
      <c r="A627" s="2">
        <v>202012</v>
      </c>
      <c r="B627" s="19">
        <f>DATE(表格1[[#This Row],[年]],表格1[[#This Row],[月]],1)</f>
        <v>44166</v>
      </c>
      <c r="C627" s="2" t="str">
        <f>LEFT(表格1[[#This Row],[年月]],4)</f>
        <v>2020</v>
      </c>
      <c r="D627" s="2" t="str">
        <f>RIGHT(表格1[[#This Row],[年月]],2)</f>
        <v>12</v>
      </c>
      <c r="E627" s="5">
        <v>65000000</v>
      </c>
      <c r="F627" s="2" t="str">
        <f>VLOOKUP(TEXT(表格1[[#This Row],[地區]],"00000000"),縣市代碼,2,0)</f>
        <v>新北市</v>
      </c>
      <c r="G627" s="2" t="s">
        <v>6</v>
      </c>
      <c r="H627" s="13">
        <v>831699</v>
      </c>
      <c r="I627" s="14">
        <v>2950369330</v>
      </c>
      <c r="J627" s="14">
        <f>表格1[[#This Row],[信用卡交易筆數]]/1000</f>
        <v>831.69899999999996</v>
      </c>
      <c r="K627" s="14">
        <f>表格1[[#This Row],[信用卡交易金額'[新臺幣']]]/1000</f>
        <v>2950369.33</v>
      </c>
      <c r="L627" s="14">
        <f>表格1[[#This Row],[信用卡交易金額'[新臺幣']]]/1000000</f>
        <v>2950.36933</v>
      </c>
      <c r="M627" s="14" t="str" cm="1">
        <f t="array" ref="M627">_xlfn.TEXTJOIN("", TRUE, _xlfn.XLOOKUP(TRUE, VALUE(表格1[[#This Row],[年月]]) &lt;= VALUE($R$8:$R$12), $Q$8:$Q$12)) &amp; "年度"</f>
        <v>2021年度</v>
      </c>
    </row>
    <row r="628" spans="1:13" x14ac:dyDescent="0.3">
      <c r="A628" s="2">
        <v>202012</v>
      </c>
      <c r="B628" s="19">
        <f>DATE(表格1[[#This Row],[年]],表格1[[#This Row],[月]],1)</f>
        <v>44166</v>
      </c>
      <c r="C628" s="2" t="str">
        <f>LEFT(表格1[[#This Row],[年月]],4)</f>
        <v>2020</v>
      </c>
      <c r="D628" s="2" t="str">
        <f>RIGHT(表格1[[#This Row],[年月]],2)</f>
        <v>12</v>
      </c>
      <c r="E628" s="5">
        <v>65000000</v>
      </c>
      <c r="F628" s="2" t="str">
        <f>VLOOKUP(TEXT(表格1[[#This Row],[地區]],"00000000"),縣市代碼,2,0)</f>
        <v>新北市</v>
      </c>
      <c r="G628" s="2" t="s">
        <v>7</v>
      </c>
      <c r="H628" s="13">
        <v>4268945</v>
      </c>
      <c r="I628" s="14">
        <v>2980910554</v>
      </c>
      <c r="J628" s="14">
        <f>表格1[[#This Row],[信用卡交易筆數]]/1000</f>
        <v>4268.9449999999997</v>
      </c>
      <c r="K628" s="14">
        <f>表格1[[#This Row],[信用卡交易金額'[新臺幣']]]/1000</f>
        <v>2980910.554</v>
      </c>
      <c r="L628" s="14">
        <f>表格1[[#This Row],[信用卡交易金額'[新臺幣']]]/1000000</f>
        <v>2980.910554</v>
      </c>
      <c r="M628" s="14" t="str" cm="1">
        <f t="array" ref="M628">_xlfn.TEXTJOIN("", TRUE, _xlfn.XLOOKUP(TRUE, VALUE(表格1[[#This Row],[年月]]) &lt;= VALUE($R$8:$R$12), $Q$8:$Q$12)) &amp; "年度"</f>
        <v>2021年度</v>
      </c>
    </row>
    <row r="629" spans="1:13" x14ac:dyDescent="0.3">
      <c r="A629" s="2">
        <v>202012</v>
      </c>
      <c r="B629" s="19">
        <f>DATE(表格1[[#This Row],[年]],表格1[[#This Row],[月]],1)</f>
        <v>44166</v>
      </c>
      <c r="C629" s="2" t="str">
        <f>LEFT(表格1[[#This Row],[年月]],4)</f>
        <v>2020</v>
      </c>
      <c r="D629" s="2" t="str">
        <f>RIGHT(表格1[[#This Row],[年月]],2)</f>
        <v>12</v>
      </c>
      <c r="E629" s="5">
        <v>65000000</v>
      </c>
      <c r="F629" s="2" t="str">
        <f>VLOOKUP(TEXT(表格1[[#This Row],[地區]],"00000000"),縣市代碼,2,0)</f>
        <v>新北市</v>
      </c>
      <c r="G629" s="2" t="s">
        <v>8</v>
      </c>
      <c r="H629" s="13">
        <v>3356298</v>
      </c>
      <c r="I629" s="14">
        <v>4656924655</v>
      </c>
      <c r="J629" s="14">
        <f>表格1[[#This Row],[信用卡交易筆數]]/1000</f>
        <v>3356.2979999999998</v>
      </c>
      <c r="K629" s="14">
        <f>表格1[[#This Row],[信用卡交易金額'[新臺幣']]]/1000</f>
        <v>4656924.6550000003</v>
      </c>
      <c r="L629" s="14">
        <f>表格1[[#This Row],[信用卡交易金額'[新臺幣']]]/1000000</f>
        <v>4656.9246549999998</v>
      </c>
      <c r="M629" s="14" t="str" cm="1">
        <f t="array" ref="M629">_xlfn.TEXTJOIN("", TRUE, _xlfn.XLOOKUP(TRUE, VALUE(表格1[[#This Row],[年月]]) &lt;= VALUE($R$8:$R$12), $Q$8:$Q$12)) &amp; "年度"</f>
        <v>2021年度</v>
      </c>
    </row>
    <row r="630" spans="1:13" x14ac:dyDescent="0.3">
      <c r="A630" s="2">
        <v>202012</v>
      </c>
      <c r="B630" s="19">
        <f>DATE(表格1[[#This Row],[年]],表格1[[#This Row],[月]],1)</f>
        <v>44166</v>
      </c>
      <c r="C630" s="2" t="str">
        <f>LEFT(表格1[[#This Row],[年月]],4)</f>
        <v>2020</v>
      </c>
      <c r="D630" s="2" t="str">
        <f>RIGHT(表格1[[#This Row],[年月]],2)</f>
        <v>12</v>
      </c>
      <c r="E630" s="5">
        <v>65000000</v>
      </c>
      <c r="F630" s="2" t="str">
        <f>VLOOKUP(TEXT(表格1[[#This Row],[地區]],"00000000"),縣市代碼,2,0)</f>
        <v>新北市</v>
      </c>
      <c r="G630" s="2" t="s">
        <v>9</v>
      </c>
      <c r="H630" s="13">
        <v>2507193</v>
      </c>
      <c r="I630" s="14">
        <v>5876312175</v>
      </c>
      <c r="J630" s="14">
        <f>表格1[[#This Row],[信用卡交易筆數]]/1000</f>
        <v>2507.1930000000002</v>
      </c>
      <c r="K630" s="14">
        <f>表格1[[#This Row],[信用卡交易金額'[新臺幣']]]/1000</f>
        <v>5876312.1749999998</v>
      </c>
      <c r="L630" s="14">
        <f>表格1[[#This Row],[信用卡交易金額'[新臺幣']]]/1000000</f>
        <v>5876.312175</v>
      </c>
      <c r="M630" s="14" t="str" cm="1">
        <f t="array" ref="M630">_xlfn.TEXTJOIN("", TRUE, _xlfn.XLOOKUP(TRUE, VALUE(表格1[[#This Row],[年月]]) &lt;= VALUE($R$8:$R$12), $Q$8:$Q$12)) &amp; "年度"</f>
        <v>2021年度</v>
      </c>
    </row>
    <row r="631" spans="1:13" x14ac:dyDescent="0.3">
      <c r="A631" s="2">
        <v>202012</v>
      </c>
      <c r="B631" s="19">
        <f>DATE(表格1[[#This Row],[年]],表格1[[#This Row],[月]],1)</f>
        <v>44166</v>
      </c>
      <c r="C631" s="2" t="str">
        <f>LEFT(表格1[[#This Row],[年月]],4)</f>
        <v>2020</v>
      </c>
      <c r="D631" s="2" t="str">
        <f>RIGHT(表格1[[#This Row],[年月]],2)</f>
        <v>12</v>
      </c>
      <c r="E631" s="5">
        <v>65000000</v>
      </c>
      <c r="F631" s="2" t="str">
        <f>VLOOKUP(TEXT(表格1[[#This Row],[地區]],"00000000"),縣市代碼,2,0)</f>
        <v>新北市</v>
      </c>
      <c r="G631" s="2" t="s">
        <v>10</v>
      </c>
      <c r="H631" s="13">
        <v>9869072</v>
      </c>
      <c r="I631" s="14">
        <v>27362263934</v>
      </c>
      <c r="J631" s="14">
        <f>表格1[[#This Row],[信用卡交易筆數]]/1000</f>
        <v>9869.0720000000001</v>
      </c>
      <c r="K631" s="14">
        <f>表格1[[#This Row],[信用卡交易金額'[新臺幣']]]/1000</f>
        <v>27362263.934</v>
      </c>
      <c r="L631" s="14">
        <f>表格1[[#This Row],[信用卡交易金額'[新臺幣']]]/1000000</f>
        <v>27362.263933999999</v>
      </c>
      <c r="M631" s="14" t="str" cm="1">
        <f t="array" ref="M631">_xlfn.TEXTJOIN("", TRUE, _xlfn.XLOOKUP(TRUE, VALUE(表格1[[#This Row],[年月]]) &lt;= VALUE($R$8:$R$12), $Q$8:$Q$12)) &amp; "年度"</f>
        <v>2021年度</v>
      </c>
    </row>
    <row r="632" spans="1:13" x14ac:dyDescent="0.3">
      <c r="A632" s="2">
        <v>202012</v>
      </c>
      <c r="B632" s="19">
        <f>DATE(表格1[[#This Row],[年]],表格1[[#This Row],[月]],1)</f>
        <v>44166</v>
      </c>
      <c r="C632" s="2" t="str">
        <f>LEFT(表格1[[#This Row],[年月]],4)</f>
        <v>2020</v>
      </c>
      <c r="D632" s="2" t="str">
        <f>RIGHT(表格1[[#This Row],[年月]],2)</f>
        <v>12</v>
      </c>
      <c r="E632" s="5">
        <v>68000000</v>
      </c>
      <c r="F632" s="2" t="str">
        <f>VLOOKUP(TEXT(表格1[[#This Row],[地區]],"00000000"),縣市代碼,2,0)</f>
        <v>桃園市</v>
      </c>
      <c r="G632" s="2" t="s">
        <v>4</v>
      </c>
      <c r="H632" s="13">
        <v>4016095</v>
      </c>
      <c r="I632" s="14">
        <v>3308127417</v>
      </c>
      <c r="J632" s="14">
        <f>表格1[[#This Row],[信用卡交易筆數]]/1000</f>
        <v>4016.0949999999998</v>
      </c>
      <c r="K632" s="14">
        <f>表格1[[#This Row],[信用卡交易金額'[新臺幣']]]/1000</f>
        <v>3308127.4169999999</v>
      </c>
      <c r="L632" s="14">
        <f>表格1[[#This Row],[信用卡交易金額'[新臺幣']]]/1000000</f>
        <v>3308.1274170000002</v>
      </c>
      <c r="M632" s="14" t="str" cm="1">
        <f t="array" ref="M632">_xlfn.TEXTJOIN("", TRUE, _xlfn.XLOOKUP(TRUE, VALUE(表格1[[#This Row],[年月]]) &lt;= VALUE($R$8:$R$12), $Q$8:$Q$12)) &amp; "年度"</f>
        <v>2021年度</v>
      </c>
    </row>
    <row r="633" spans="1:13" x14ac:dyDescent="0.3">
      <c r="A633" s="2">
        <v>202012</v>
      </c>
      <c r="B633" s="19">
        <f>DATE(表格1[[#This Row],[年]],表格1[[#This Row],[月]],1)</f>
        <v>44166</v>
      </c>
      <c r="C633" s="2" t="str">
        <f>LEFT(表格1[[#This Row],[年月]],4)</f>
        <v>2020</v>
      </c>
      <c r="D633" s="2" t="str">
        <f>RIGHT(表格1[[#This Row],[年月]],2)</f>
        <v>12</v>
      </c>
      <c r="E633" s="5">
        <v>68000000</v>
      </c>
      <c r="F633" s="2" t="str">
        <f>VLOOKUP(TEXT(表格1[[#This Row],[地區]],"00000000"),縣市代碼,2,0)</f>
        <v>桃園市</v>
      </c>
      <c r="G633" s="2" t="s">
        <v>5</v>
      </c>
      <c r="H633" s="13">
        <v>299484</v>
      </c>
      <c r="I633" s="14">
        <v>786841582</v>
      </c>
      <c r="J633" s="14">
        <f>表格1[[#This Row],[信用卡交易筆數]]/1000</f>
        <v>299.48399999999998</v>
      </c>
      <c r="K633" s="14">
        <f>表格1[[#This Row],[信用卡交易金額'[新臺幣']]]/1000</f>
        <v>786841.58200000005</v>
      </c>
      <c r="L633" s="14">
        <f>表格1[[#This Row],[信用卡交易金額'[新臺幣']]]/1000000</f>
        <v>786.84158200000002</v>
      </c>
      <c r="M633" s="14" t="str" cm="1">
        <f t="array" ref="M633">_xlfn.TEXTJOIN("", TRUE, _xlfn.XLOOKUP(TRUE, VALUE(表格1[[#This Row],[年月]]) &lt;= VALUE($R$8:$R$12), $Q$8:$Q$12)) &amp; "年度"</f>
        <v>2021年度</v>
      </c>
    </row>
    <row r="634" spans="1:13" x14ac:dyDescent="0.3">
      <c r="A634" s="2">
        <v>202012</v>
      </c>
      <c r="B634" s="19">
        <f>DATE(表格1[[#This Row],[年]],表格1[[#This Row],[月]],1)</f>
        <v>44166</v>
      </c>
      <c r="C634" s="2" t="str">
        <f>LEFT(表格1[[#This Row],[年月]],4)</f>
        <v>2020</v>
      </c>
      <c r="D634" s="2" t="str">
        <f>RIGHT(表格1[[#This Row],[年月]],2)</f>
        <v>12</v>
      </c>
      <c r="E634" s="5">
        <v>68000000</v>
      </c>
      <c r="F634" s="2" t="str">
        <f>VLOOKUP(TEXT(表格1[[#This Row],[地區]],"00000000"),縣市代碼,2,0)</f>
        <v>桃園市</v>
      </c>
      <c r="G634" s="2" t="s">
        <v>6</v>
      </c>
      <c r="H634" s="13">
        <v>387354</v>
      </c>
      <c r="I634" s="14">
        <v>1277025891</v>
      </c>
      <c r="J634" s="14">
        <f>表格1[[#This Row],[信用卡交易筆數]]/1000</f>
        <v>387.35399999999998</v>
      </c>
      <c r="K634" s="14">
        <f>表格1[[#This Row],[信用卡交易金額'[新臺幣']]]/1000</f>
        <v>1277025.8910000001</v>
      </c>
      <c r="L634" s="14">
        <f>表格1[[#This Row],[信用卡交易金額'[新臺幣']]]/1000000</f>
        <v>1277.025891</v>
      </c>
      <c r="M634" s="14" t="str" cm="1">
        <f t="array" ref="M634">_xlfn.TEXTJOIN("", TRUE, _xlfn.XLOOKUP(TRUE, VALUE(表格1[[#This Row],[年月]]) &lt;= VALUE($R$8:$R$12), $Q$8:$Q$12)) &amp; "年度"</f>
        <v>2021年度</v>
      </c>
    </row>
    <row r="635" spans="1:13" x14ac:dyDescent="0.3">
      <c r="A635" s="2">
        <v>202012</v>
      </c>
      <c r="B635" s="19">
        <f>DATE(表格1[[#This Row],[年]],表格1[[#This Row],[月]],1)</f>
        <v>44166</v>
      </c>
      <c r="C635" s="2" t="str">
        <f>LEFT(表格1[[#This Row],[年月]],4)</f>
        <v>2020</v>
      </c>
      <c r="D635" s="2" t="str">
        <f>RIGHT(表格1[[#This Row],[年月]],2)</f>
        <v>12</v>
      </c>
      <c r="E635" s="5">
        <v>68000000</v>
      </c>
      <c r="F635" s="2" t="str">
        <f>VLOOKUP(TEXT(表格1[[#This Row],[地區]],"00000000"),縣市代碼,2,0)</f>
        <v>桃園市</v>
      </c>
      <c r="G635" s="2" t="s">
        <v>7</v>
      </c>
      <c r="H635" s="13">
        <v>2136542</v>
      </c>
      <c r="I635" s="14">
        <v>1652087996</v>
      </c>
      <c r="J635" s="14">
        <f>表格1[[#This Row],[信用卡交易筆數]]/1000</f>
        <v>2136.5419999999999</v>
      </c>
      <c r="K635" s="14">
        <f>表格1[[#This Row],[信用卡交易金額'[新臺幣']]]/1000</f>
        <v>1652087.996</v>
      </c>
      <c r="L635" s="14">
        <f>表格1[[#This Row],[信用卡交易金額'[新臺幣']]]/1000000</f>
        <v>1652.087996</v>
      </c>
      <c r="M635" s="14" t="str" cm="1">
        <f t="array" ref="M635">_xlfn.TEXTJOIN("", TRUE, _xlfn.XLOOKUP(TRUE, VALUE(表格1[[#This Row],[年月]]) &lt;= VALUE($R$8:$R$12), $Q$8:$Q$12)) &amp; "年度"</f>
        <v>2021年度</v>
      </c>
    </row>
    <row r="636" spans="1:13" x14ac:dyDescent="0.3">
      <c r="A636" s="2">
        <v>202012</v>
      </c>
      <c r="B636" s="19">
        <f>DATE(表格1[[#This Row],[年]],表格1[[#This Row],[月]],1)</f>
        <v>44166</v>
      </c>
      <c r="C636" s="2" t="str">
        <f>LEFT(表格1[[#This Row],[年月]],4)</f>
        <v>2020</v>
      </c>
      <c r="D636" s="2" t="str">
        <f>RIGHT(表格1[[#This Row],[年月]],2)</f>
        <v>12</v>
      </c>
      <c r="E636" s="5">
        <v>68000000</v>
      </c>
      <c r="F636" s="2" t="str">
        <f>VLOOKUP(TEXT(表格1[[#This Row],[地區]],"00000000"),縣市代碼,2,0)</f>
        <v>桃園市</v>
      </c>
      <c r="G636" s="2" t="s">
        <v>8</v>
      </c>
      <c r="H636" s="13">
        <v>1455007</v>
      </c>
      <c r="I636" s="14">
        <v>1916116131</v>
      </c>
      <c r="J636" s="14">
        <f>表格1[[#This Row],[信用卡交易筆數]]/1000</f>
        <v>1455.0070000000001</v>
      </c>
      <c r="K636" s="14">
        <f>表格1[[#This Row],[信用卡交易金額'[新臺幣']]]/1000</f>
        <v>1916116.1310000001</v>
      </c>
      <c r="L636" s="14">
        <f>表格1[[#This Row],[信用卡交易金額'[新臺幣']]]/1000000</f>
        <v>1916.116131</v>
      </c>
      <c r="M636" s="14" t="str" cm="1">
        <f t="array" ref="M636">_xlfn.TEXTJOIN("", TRUE, _xlfn.XLOOKUP(TRUE, VALUE(表格1[[#This Row],[年月]]) &lt;= VALUE($R$8:$R$12), $Q$8:$Q$12)) &amp; "年度"</f>
        <v>2021年度</v>
      </c>
    </row>
    <row r="637" spans="1:13" x14ac:dyDescent="0.3">
      <c r="A637" s="2">
        <v>202012</v>
      </c>
      <c r="B637" s="19">
        <f>DATE(表格1[[#This Row],[年]],表格1[[#This Row],[月]],1)</f>
        <v>44166</v>
      </c>
      <c r="C637" s="2" t="str">
        <f>LEFT(表格1[[#This Row],[年月]],4)</f>
        <v>2020</v>
      </c>
      <c r="D637" s="2" t="str">
        <f>RIGHT(表格1[[#This Row],[年月]],2)</f>
        <v>12</v>
      </c>
      <c r="E637" s="5">
        <v>68000000</v>
      </c>
      <c r="F637" s="2" t="str">
        <f>VLOOKUP(TEXT(表格1[[#This Row],[地區]],"00000000"),縣市代碼,2,0)</f>
        <v>桃園市</v>
      </c>
      <c r="G637" s="2" t="s">
        <v>9</v>
      </c>
      <c r="H637" s="13">
        <v>1155299</v>
      </c>
      <c r="I637" s="14">
        <v>2677156659</v>
      </c>
      <c r="J637" s="14">
        <f>表格1[[#This Row],[信用卡交易筆數]]/1000</f>
        <v>1155.299</v>
      </c>
      <c r="K637" s="14">
        <f>表格1[[#This Row],[信用卡交易金額'[新臺幣']]]/1000</f>
        <v>2677156.659</v>
      </c>
      <c r="L637" s="14">
        <f>表格1[[#This Row],[信用卡交易金額'[新臺幣']]]/1000000</f>
        <v>2677.1566590000002</v>
      </c>
      <c r="M637" s="14" t="str" cm="1">
        <f t="array" ref="M637">_xlfn.TEXTJOIN("", TRUE, _xlfn.XLOOKUP(TRUE, VALUE(表格1[[#This Row],[年月]]) &lt;= VALUE($R$8:$R$12), $Q$8:$Q$12)) &amp; "年度"</f>
        <v>2021年度</v>
      </c>
    </row>
    <row r="638" spans="1:13" x14ac:dyDescent="0.3">
      <c r="A638" s="2">
        <v>202012</v>
      </c>
      <c r="B638" s="19">
        <f>DATE(表格1[[#This Row],[年]],表格1[[#This Row],[月]],1)</f>
        <v>44166</v>
      </c>
      <c r="C638" s="2" t="str">
        <f>LEFT(表格1[[#This Row],[年月]],4)</f>
        <v>2020</v>
      </c>
      <c r="D638" s="2" t="str">
        <f>RIGHT(表格1[[#This Row],[年月]],2)</f>
        <v>12</v>
      </c>
      <c r="E638" s="5">
        <v>68000000</v>
      </c>
      <c r="F638" s="2" t="str">
        <f>VLOOKUP(TEXT(表格1[[#This Row],[地區]],"00000000"),縣市代碼,2,0)</f>
        <v>桃園市</v>
      </c>
      <c r="G638" s="2" t="s">
        <v>10</v>
      </c>
      <c r="H638" s="13">
        <v>4297476</v>
      </c>
      <c r="I638" s="14">
        <v>11897434424</v>
      </c>
      <c r="J638" s="14">
        <f>表格1[[#This Row],[信用卡交易筆數]]/1000</f>
        <v>4297.4759999999997</v>
      </c>
      <c r="K638" s="14">
        <f>表格1[[#This Row],[信用卡交易金額'[新臺幣']]]/1000</f>
        <v>11897434.424000001</v>
      </c>
      <c r="L638" s="14">
        <f>表格1[[#This Row],[信用卡交易金額'[新臺幣']]]/1000000</f>
        <v>11897.434423999999</v>
      </c>
      <c r="M638" s="14" t="str" cm="1">
        <f t="array" ref="M638">_xlfn.TEXTJOIN("", TRUE, _xlfn.XLOOKUP(TRUE, VALUE(表格1[[#This Row],[年月]]) &lt;= VALUE($R$8:$R$12), $Q$8:$Q$12)) &amp; "年度"</f>
        <v>2021年度</v>
      </c>
    </row>
    <row r="639" spans="1:13" x14ac:dyDescent="0.3">
      <c r="A639" s="2">
        <v>202012</v>
      </c>
      <c r="B639" s="19">
        <f>DATE(表格1[[#This Row],[年]],表格1[[#This Row],[月]],1)</f>
        <v>44166</v>
      </c>
      <c r="C639" s="2" t="str">
        <f>LEFT(表格1[[#This Row],[年月]],4)</f>
        <v>2020</v>
      </c>
      <c r="D639" s="2" t="str">
        <f>RIGHT(表格1[[#This Row],[年月]],2)</f>
        <v>12</v>
      </c>
      <c r="E639" s="5">
        <v>10004000</v>
      </c>
      <c r="F639" s="2" t="str">
        <f>VLOOKUP(TEXT(表格1[[#This Row],[地區]],"00000000"),縣市代碼,2,0)</f>
        <v>新竹縣</v>
      </c>
      <c r="G639" s="2" t="s">
        <v>4</v>
      </c>
      <c r="H639" s="13">
        <v>1142820</v>
      </c>
      <c r="I639" s="14">
        <v>959809553</v>
      </c>
      <c r="J639" s="14">
        <f>表格1[[#This Row],[信用卡交易筆數]]/1000</f>
        <v>1142.82</v>
      </c>
      <c r="K639" s="14">
        <f>表格1[[#This Row],[信用卡交易金額'[新臺幣']]]/1000</f>
        <v>959809.55299999996</v>
      </c>
      <c r="L639" s="14">
        <f>表格1[[#This Row],[信用卡交易金額'[新臺幣']]]/1000000</f>
        <v>959.80955300000005</v>
      </c>
      <c r="M639" s="14" t="str" cm="1">
        <f t="array" ref="M639">_xlfn.TEXTJOIN("", TRUE, _xlfn.XLOOKUP(TRUE, VALUE(表格1[[#This Row],[年月]]) &lt;= VALUE($R$8:$R$12), $Q$8:$Q$12)) &amp; "年度"</f>
        <v>2021年度</v>
      </c>
    </row>
    <row r="640" spans="1:13" x14ac:dyDescent="0.3">
      <c r="A640" s="2">
        <v>202012</v>
      </c>
      <c r="B640" s="19">
        <f>DATE(表格1[[#This Row],[年]],表格1[[#This Row],[月]],1)</f>
        <v>44166</v>
      </c>
      <c r="C640" s="2" t="str">
        <f>LEFT(表格1[[#This Row],[年月]],4)</f>
        <v>2020</v>
      </c>
      <c r="D640" s="2" t="str">
        <f>RIGHT(表格1[[#This Row],[年月]],2)</f>
        <v>12</v>
      </c>
      <c r="E640" s="5">
        <v>10004000</v>
      </c>
      <c r="F640" s="2" t="str">
        <f>VLOOKUP(TEXT(表格1[[#This Row],[地區]],"00000000"),縣市代碼,2,0)</f>
        <v>新竹縣</v>
      </c>
      <c r="G640" s="2" t="s">
        <v>5</v>
      </c>
      <c r="H640" s="13">
        <v>77584</v>
      </c>
      <c r="I640" s="14">
        <v>207022562</v>
      </c>
      <c r="J640" s="14">
        <f>表格1[[#This Row],[信用卡交易筆數]]/1000</f>
        <v>77.584000000000003</v>
      </c>
      <c r="K640" s="14">
        <f>表格1[[#This Row],[信用卡交易金額'[新臺幣']]]/1000</f>
        <v>207022.56200000001</v>
      </c>
      <c r="L640" s="14">
        <f>表格1[[#This Row],[信用卡交易金額'[新臺幣']]]/1000000</f>
        <v>207.02256199999999</v>
      </c>
      <c r="M640" s="14" t="str" cm="1">
        <f t="array" ref="M640">_xlfn.TEXTJOIN("", TRUE, _xlfn.XLOOKUP(TRUE, VALUE(表格1[[#This Row],[年月]]) &lt;= VALUE($R$8:$R$12), $Q$8:$Q$12)) &amp; "年度"</f>
        <v>2021年度</v>
      </c>
    </row>
    <row r="641" spans="1:13" x14ac:dyDescent="0.3">
      <c r="A641" s="2">
        <v>202012</v>
      </c>
      <c r="B641" s="19">
        <f>DATE(表格1[[#This Row],[年]],表格1[[#This Row],[月]],1)</f>
        <v>44166</v>
      </c>
      <c r="C641" s="2" t="str">
        <f>LEFT(表格1[[#This Row],[年月]],4)</f>
        <v>2020</v>
      </c>
      <c r="D641" s="2" t="str">
        <f>RIGHT(表格1[[#This Row],[年月]],2)</f>
        <v>12</v>
      </c>
      <c r="E641" s="5">
        <v>10004000</v>
      </c>
      <c r="F641" s="2" t="str">
        <f>VLOOKUP(TEXT(表格1[[#This Row],[地區]],"00000000"),縣市代碼,2,0)</f>
        <v>新竹縣</v>
      </c>
      <c r="G641" s="2" t="s">
        <v>6</v>
      </c>
      <c r="H641" s="13">
        <v>111330</v>
      </c>
      <c r="I641" s="14">
        <v>412352371</v>
      </c>
      <c r="J641" s="14">
        <f>表格1[[#This Row],[信用卡交易筆數]]/1000</f>
        <v>111.33</v>
      </c>
      <c r="K641" s="14">
        <f>表格1[[#This Row],[信用卡交易金額'[新臺幣']]]/1000</f>
        <v>412352.37099999998</v>
      </c>
      <c r="L641" s="14">
        <f>表格1[[#This Row],[信用卡交易金額'[新臺幣']]]/1000000</f>
        <v>412.35237100000001</v>
      </c>
      <c r="M641" s="14" t="str" cm="1">
        <f t="array" ref="M641">_xlfn.TEXTJOIN("", TRUE, _xlfn.XLOOKUP(TRUE, VALUE(表格1[[#This Row],[年月]]) &lt;= VALUE($R$8:$R$12), $Q$8:$Q$12)) &amp; "年度"</f>
        <v>2021年度</v>
      </c>
    </row>
    <row r="642" spans="1:13" x14ac:dyDescent="0.3">
      <c r="A642" s="2">
        <v>202012</v>
      </c>
      <c r="B642" s="19">
        <f>DATE(表格1[[#This Row],[年]],表格1[[#This Row],[月]],1)</f>
        <v>44166</v>
      </c>
      <c r="C642" s="2" t="str">
        <f>LEFT(表格1[[#This Row],[年月]],4)</f>
        <v>2020</v>
      </c>
      <c r="D642" s="2" t="str">
        <f>RIGHT(表格1[[#This Row],[年月]],2)</f>
        <v>12</v>
      </c>
      <c r="E642" s="5">
        <v>10004000</v>
      </c>
      <c r="F642" s="2" t="str">
        <f>VLOOKUP(TEXT(表格1[[#This Row],[地區]],"00000000"),縣市代碼,2,0)</f>
        <v>新竹縣</v>
      </c>
      <c r="G642" s="2" t="s">
        <v>7</v>
      </c>
      <c r="H642" s="13">
        <v>598203</v>
      </c>
      <c r="I642" s="14">
        <v>472035910</v>
      </c>
      <c r="J642" s="14">
        <f>表格1[[#This Row],[信用卡交易筆數]]/1000</f>
        <v>598.20299999999997</v>
      </c>
      <c r="K642" s="14">
        <f>表格1[[#This Row],[信用卡交易金額'[新臺幣']]]/1000</f>
        <v>472035.91</v>
      </c>
      <c r="L642" s="14">
        <f>表格1[[#This Row],[信用卡交易金額'[新臺幣']]]/1000000</f>
        <v>472.03591</v>
      </c>
      <c r="M642" s="14" t="str" cm="1">
        <f t="array" ref="M642">_xlfn.TEXTJOIN("", TRUE, _xlfn.XLOOKUP(TRUE, VALUE(表格1[[#This Row],[年月]]) &lt;= VALUE($R$8:$R$12), $Q$8:$Q$12)) &amp; "年度"</f>
        <v>2021年度</v>
      </c>
    </row>
    <row r="643" spans="1:13" x14ac:dyDescent="0.3">
      <c r="A643" s="2">
        <v>202012</v>
      </c>
      <c r="B643" s="19">
        <f>DATE(表格1[[#This Row],[年]],表格1[[#This Row],[月]],1)</f>
        <v>44166</v>
      </c>
      <c r="C643" s="2" t="str">
        <f>LEFT(表格1[[#This Row],[年月]],4)</f>
        <v>2020</v>
      </c>
      <c r="D643" s="2" t="str">
        <f>RIGHT(表格1[[#This Row],[年月]],2)</f>
        <v>12</v>
      </c>
      <c r="E643" s="5">
        <v>10004000</v>
      </c>
      <c r="F643" s="2" t="str">
        <f>VLOOKUP(TEXT(表格1[[#This Row],[地區]],"00000000"),縣市代碼,2,0)</f>
        <v>新竹縣</v>
      </c>
      <c r="G643" s="2" t="s">
        <v>8</v>
      </c>
      <c r="H643" s="13">
        <v>377764</v>
      </c>
      <c r="I643" s="14">
        <v>534275106</v>
      </c>
      <c r="J643" s="14">
        <f>表格1[[#This Row],[信用卡交易筆數]]/1000</f>
        <v>377.76400000000001</v>
      </c>
      <c r="K643" s="14">
        <f>表格1[[#This Row],[信用卡交易金額'[新臺幣']]]/1000</f>
        <v>534275.10600000003</v>
      </c>
      <c r="L643" s="14">
        <f>表格1[[#This Row],[信用卡交易金額'[新臺幣']]]/1000000</f>
        <v>534.27510600000005</v>
      </c>
      <c r="M643" s="14" t="str" cm="1">
        <f t="array" ref="M643">_xlfn.TEXTJOIN("", TRUE, _xlfn.XLOOKUP(TRUE, VALUE(表格1[[#This Row],[年月]]) &lt;= VALUE($R$8:$R$12), $Q$8:$Q$12)) &amp; "年度"</f>
        <v>2021年度</v>
      </c>
    </row>
    <row r="644" spans="1:13" x14ac:dyDescent="0.3">
      <c r="A644" s="2">
        <v>202012</v>
      </c>
      <c r="B644" s="19">
        <f>DATE(表格1[[#This Row],[年]],表格1[[#This Row],[月]],1)</f>
        <v>44166</v>
      </c>
      <c r="C644" s="2" t="str">
        <f>LEFT(表格1[[#This Row],[年月]],4)</f>
        <v>2020</v>
      </c>
      <c r="D644" s="2" t="str">
        <f>RIGHT(表格1[[#This Row],[年月]],2)</f>
        <v>12</v>
      </c>
      <c r="E644" s="5">
        <v>10004000</v>
      </c>
      <c r="F644" s="2" t="str">
        <f>VLOOKUP(TEXT(表格1[[#This Row],[地區]],"00000000"),縣市代碼,2,0)</f>
        <v>新竹縣</v>
      </c>
      <c r="G644" s="2" t="s">
        <v>9</v>
      </c>
      <c r="H644" s="13">
        <v>331102</v>
      </c>
      <c r="I644" s="14">
        <v>853320836</v>
      </c>
      <c r="J644" s="14">
        <f>表格1[[#This Row],[信用卡交易筆數]]/1000</f>
        <v>331.10199999999998</v>
      </c>
      <c r="K644" s="14">
        <f>表格1[[#This Row],[信用卡交易金額'[新臺幣']]]/1000</f>
        <v>853320.83600000001</v>
      </c>
      <c r="L644" s="14">
        <f>表格1[[#This Row],[信用卡交易金額'[新臺幣']]]/1000000</f>
        <v>853.32083599999999</v>
      </c>
      <c r="M644" s="14" t="str" cm="1">
        <f t="array" ref="M644">_xlfn.TEXTJOIN("", TRUE, _xlfn.XLOOKUP(TRUE, VALUE(表格1[[#This Row],[年月]]) &lt;= VALUE($R$8:$R$12), $Q$8:$Q$12)) &amp; "年度"</f>
        <v>2021年度</v>
      </c>
    </row>
    <row r="645" spans="1:13" x14ac:dyDescent="0.3">
      <c r="A645" s="2">
        <v>202012</v>
      </c>
      <c r="B645" s="19">
        <f>DATE(表格1[[#This Row],[年]],表格1[[#This Row],[月]],1)</f>
        <v>44166</v>
      </c>
      <c r="C645" s="2" t="str">
        <f>LEFT(表格1[[#This Row],[年月]],4)</f>
        <v>2020</v>
      </c>
      <c r="D645" s="2" t="str">
        <f>RIGHT(表格1[[#This Row],[年月]],2)</f>
        <v>12</v>
      </c>
      <c r="E645" s="5">
        <v>10004000</v>
      </c>
      <c r="F645" s="2" t="str">
        <f>VLOOKUP(TEXT(表格1[[#This Row],[地區]],"00000000"),縣市代碼,2,0)</f>
        <v>新竹縣</v>
      </c>
      <c r="G645" s="2" t="s">
        <v>10</v>
      </c>
      <c r="H645" s="13">
        <v>1167955</v>
      </c>
      <c r="I645" s="14">
        <v>3197144285</v>
      </c>
      <c r="J645" s="14">
        <f>表格1[[#This Row],[信用卡交易筆數]]/1000</f>
        <v>1167.9549999999999</v>
      </c>
      <c r="K645" s="14">
        <f>表格1[[#This Row],[信用卡交易金額'[新臺幣']]]/1000</f>
        <v>3197144.2850000001</v>
      </c>
      <c r="L645" s="14">
        <f>表格1[[#This Row],[信用卡交易金額'[新臺幣']]]/1000000</f>
        <v>3197.1442849999999</v>
      </c>
      <c r="M645" s="14" t="str" cm="1">
        <f t="array" ref="M645">_xlfn.TEXTJOIN("", TRUE, _xlfn.XLOOKUP(TRUE, VALUE(表格1[[#This Row],[年月]]) &lt;= VALUE($R$8:$R$12), $Q$8:$Q$12)) &amp; "年度"</f>
        <v>2021年度</v>
      </c>
    </row>
    <row r="646" spans="1:13" x14ac:dyDescent="0.3">
      <c r="A646" s="2">
        <v>202012</v>
      </c>
      <c r="B646" s="19">
        <f>DATE(表格1[[#This Row],[年]],表格1[[#This Row],[月]],1)</f>
        <v>44166</v>
      </c>
      <c r="C646" s="2" t="str">
        <f>LEFT(表格1[[#This Row],[年月]],4)</f>
        <v>2020</v>
      </c>
      <c r="D646" s="2" t="str">
        <f>RIGHT(表格1[[#This Row],[年月]],2)</f>
        <v>12</v>
      </c>
      <c r="E646" s="5">
        <v>10018000</v>
      </c>
      <c r="F646" s="2" t="str">
        <f>VLOOKUP(TEXT(表格1[[#This Row],[地區]],"00000000"),縣市代碼,2,0)</f>
        <v>新竹市</v>
      </c>
      <c r="G646" s="2" t="s">
        <v>4</v>
      </c>
      <c r="H646" s="13">
        <v>1212525</v>
      </c>
      <c r="I646" s="14">
        <v>985401643</v>
      </c>
      <c r="J646" s="14">
        <f>表格1[[#This Row],[信用卡交易筆數]]/1000</f>
        <v>1212.5250000000001</v>
      </c>
      <c r="K646" s="14">
        <f>表格1[[#This Row],[信用卡交易金額'[新臺幣']]]/1000</f>
        <v>985401.64300000004</v>
      </c>
      <c r="L646" s="14">
        <f>表格1[[#This Row],[信用卡交易金額'[新臺幣']]]/1000000</f>
        <v>985.40164300000004</v>
      </c>
      <c r="M646" s="14" t="str" cm="1">
        <f t="array" ref="M646">_xlfn.TEXTJOIN("", TRUE, _xlfn.XLOOKUP(TRUE, VALUE(表格1[[#This Row],[年月]]) &lt;= VALUE($R$8:$R$12), $Q$8:$Q$12)) &amp; "年度"</f>
        <v>2021年度</v>
      </c>
    </row>
    <row r="647" spans="1:13" x14ac:dyDescent="0.3">
      <c r="A647" s="2">
        <v>202012</v>
      </c>
      <c r="B647" s="19">
        <f>DATE(表格1[[#This Row],[年]],表格1[[#This Row],[月]],1)</f>
        <v>44166</v>
      </c>
      <c r="C647" s="2" t="str">
        <f>LEFT(表格1[[#This Row],[年月]],4)</f>
        <v>2020</v>
      </c>
      <c r="D647" s="2" t="str">
        <f>RIGHT(表格1[[#This Row],[年月]],2)</f>
        <v>12</v>
      </c>
      <c r="E647" s="5">
        <v>10018000</v>
      </c>
      <c r="F647" s="2" t="str">
        <f>VLOOKUP(TEXT(表格1[[#This Row],[地區]],"00000000"),縣市代碼,2,0)</f>
        <v>新竹市</v>
      </c>
      <c r="G647" s="2" t="s">
        <v>5</v>
      </c>
      <c r="H647" s="13">
        <v>72866</v>
      </c>
      <c r="I647" s="14">
        <v>202387274</v>
      </c>
      <c r="J647" s="14">
        <f>表格1[[#This Row],[信用卡交易筆數]]/1000</f>
        <v>72.866</v>
      </c>
      <c r="K647" s="14">
        <f>表格1[[#This Row],[信用卡交易金額'[新臺幣']]]/1000</f>
        <v>202387.274</v>
      </c>
      <c r="L647" s="14">
        <f>表格1[[#This Row],[信用卡交易金額'[新臺幣']]]/1000000</f>
        <v>202.38727399999999</v>
      </c>
      <c r="M647" s="14" t="str" cm="1">
        <f t="array" ref="M647">_xlfn.TEXTJOIN("", TRUE, _xlfn.XLOOKUP(TRUE, VALUE(表格1[[#This Row],[年月]]) &lt;= VALUE($R$8:$R$12), $Q$8:$Q$12)) &amp; "年度"</f>
        <v>2021年度</v>
      </c>
    </row>
    <row r="648" spans="1:13" x14ac:dyDescent="0.3">
      <c r="A648" s="2">
        <v>202012</v>
      </c>
      <c r="B648" s="19">
        <f>DATE(表格1[[#This Row],[年]],表格1[[#This Row],[月]],1)</f>
        <v>44166</v>
      </c>
      <c r="C648" s="2" t="str">
        <f>LEFT(表格1[[#This Row],[年月]],4)</f>
        <v>2020</v>
      </c>
      <c r="D648" s="2" t="str">
        <f>RIGHT(表格1[[#This Row],[年月]],2)</f>
        <v>12</v>
      </c>
      <c r="E648" s="5">
        <v>10018000</v>
      </c>
      <c r="F648" s="2" t="str">
        <f>VLOOKUP(TEXT(表格1[[#This Row],[地區]],"00000000"),縣市代碼,2,0)</f>
        <v>新竹市</v>
      </c>
      <c r="G648" s="2" t="s">
        <v>6</v>
      </c>
      <c r="H648" s="13">
        <v>110102</v>
      </c>
      <c r="I648" s="14">
        <v>409458286</v>
      </c>
      <c r="J648" s="14">
        <f>表格1[[#This Row],[信用卡交易筆數]]/1000</f>
        <v>110.102</v>
      </c>
      <c r="K648" s="14">
        <f>表格1[[#This Row],[信用卡交易金額'[新臺幣']]]/1000</f>
        <v>409458.28600000002</v>
      </c>
      <c r="L648" s="14">
        <f>表格1[[#This Row],[信用卡交易金額'[新臺幣']]]/1000000</f>
        <v>409.45828599999999</v>
      </c>
      <c r="M648" s="14" t="str" cm="1">
        <f t="array" ref="M648">_xlfn.TEXTJOIN("", TRUE, _xlfn.XLOOKUP(TRUE, VALUE(表格1[[#This Row],[年月]]) &lt;= VALUE($R$8:$R$12), $Q$8:$Q$12)) &amp; "年度"</f>
        <v>2021年度</v>
      </c>
    </row>
    <row r="649" spans="1:13" x14ac:dyDescent="0.3">
      <c r="A649" s="2">
        <v>202012</v>
      </c>
      <c r="B649" s="19">
        <f>DATE(表格1[[#This Row],[年]],表格1[[#This Row],[月]],1)</f>
        <v>44166</v>
      </c>
      <c r="C649" s="2" t="str">
        <f>LEFT(表格1[[#This Row],[年月]],4)</f>
        <v>2020</v>
      </c>
      <c r="D649" s="2" t="str">
        <f>RIGHT(表格1[[#This Row],[年月]],2)</f>
        <v>12</v>
      </c>
      <c r="E649" s="5">
        <v>10018000</v>
      </c>
      <c r="F649" s="2" t="str">
        <f>VLOOKUP(TEXT(表格1[[#This Row],[地區]],"00000000"),縣市代碼,2,0)</f>
        <v>新竹市</v>
      </c>
      <c r="G649" s="2" t="s">
        <v>7</v>
      </c>
      <c r="H649" s="13">
        <v>542939</v>
      </c>
      <c r="I649" s="14">
        <v>375684724</v>
      </c>
      <c r="J649" s="14">
        <f>表格1[[#This Row],[信用卡交易筆數]]/1000</f>
        <v>542.93899999999996</v>
      </c>
      <c r="K649" s="14">
        <f>表格1[[#This Row],[信用卡交易金額'[新臺幣']]]/1000</f>
        <v>375684.72399999999</v>
      </c>
      <c r="L649" s="14">
        <f>表格1[[#This Row],[信用卡交易金額'[新臺幣']]]/1000000</f>
        <v>375.68472400000002</v>
      </c>
      <c r="M649" s="14" t="str" cm="1">
        <f t="array" ref="M649">_xlfn.TEXTJOIN("", TRUE, _xlfn.XLOOKUP(TRUE, VALUE(表格1[[#This Row],[年月]]) &lt;= VALUE($R$8:$R$12), $Q$8:$Q$12)) &amp; "年度"</f>
        <v>2021年度</v>
      </c>
    </row>
    <row r="650" spans="1:13" x14ac:dyDescent="0.3">
      <c r="A650" s="2">
        <v>202012</v>
      </c>
      <c r="B650" s="19">
        <f>DATE(表格1[[#This Row],[年]],表格1[[#This Row],[月]],1)</f>
        <v>44166</v>
      </c>
      <c r="C650" s="2" t="str">
        <f>LEFT(表格1[[#This Row],[年月]],4)</f>
        <v>2020</v>
      </c>
      <c r="D650" s="2" t="str">
        <f>RIGHT(表格1[[#This Row],[年月]],2)</f>
        <v>12</v>
      </c>
      <c r="E650" s="5">
        <v>10018000</v>
      </c>
      <c r="F650" s="2" t="str">
        <f>VLOOKUP(TEXT(表格1[[#This Row],[地區]],"00000000"),縣市代碼,2,0)</f>
        <v>新竹市</v>
      </c>
      <c r="G650" s="2" t="s">
        <v>8</v>
      </c>
      <c r="H650" s="13">
        <v>380480</v>
      </c>
      <c r="I650" s="14">
        <v>575201287</v>
      </c>
      <c r="J650" s="14">
        <f>表格1[[#This Row],[信用卡交易筆數]]/1000</f>
        <v>380.48</v>
      </c>
      <c r="K650" s="14">
        <f>表格1[[#This Row],[信用卡交易金額'[新臺幣']]]/1000</f>
        <v>575201.28700000001</v>
      </c>
      <c r="L650" s="14">
        <f>表格1[[#This Row],[信用卡交易金額'[新臺幣']]]/1000000</f>
        <v>575.20128699999998</v>
      </c>
      <c r="M650" s="14" t="str" cm="1">
        <f t="array" ref="M650">_xlfn.TEXTJOIN("", TRUE, _xlfn.XLOOKUP(TRUE, VALUE(表格1[[#This Row],[年月]]) &lt;= VALUE($R$8:$R$12), $Q$8:$Q$12)) &amp; "年度"</f>
        <v>2021年度</v>
      </c>
    </row>
    <row r="651" spans="1:13" x14ac:dyDescent="0.3">
      <c r="A651" s="2">
        <v>202012</v>
      </c>
      <c r="B651" s="19">
        <f>DATE(表格1[[#This Row],[年]],表格1[[#This Row],[月]],1)</f>
        <v>44166</v>
      </c>
      <c r="C651" s="2" t="str">
        <f>LEFT(表格1[[#This Row],[年月]],4)</f>
        <v>2020</v>
      </c>
      <c r="D651" s="2" t="str">
        <f>RIGHT(表格1[[#This Row],[年月]],2)</f>
        <v>12</v>
      </c>
      <c r="E651" s="5">
        <v>10018000</v>
      </c>
      <c r="F651" s="2" t="str">
        <f>VLOOKUP(TEXT(表格1[[#This Row],[地區]],"00000000"),縣市代碼,2,0)</f>
        <v>新竹市</v>
      </c>
      <c r="G651" s="2" t="s">
        <v>9</v>
      </c>
      <c r="H651" s="13">
        <v>370466</v>
      </c>
      <c r="I651" s="14">
        <v>965396004</v>
      </c>
      <c r="J651" s="14">
        <f>表格1[[#This Row],[信用卡交易筆數]]/1000</f>
        <v>370.46600000000001</v>
      </c>
      <c r="K651" s="14">
        <f>表格1[[#This Row],[信用卡交易金額'[新臺幣']]]/1000</f>
        <v>965396.00399999996</v>
      </c>
      <c r="L651" s="14">
        <f>表格1[[#This Row],[信用卡交易金額'[新臺幣']]]/1000000</f>
        <v>965.39600399999995</v>
      </c>
      <c r="M651" s="14" t="str" cm="1">
        <f t="array" ref="M651">_xlfn.TEXTJOIN("", TRUE, _xlfn.XLOOKUP(TRUE, VALUE(表格1[[#This Row],[年月]]) &lt;= VALUE($R$8:$R$12), $Q$8:$Q$12)) &amp; "年度"</f>
        <v>2021年度</v>
      </c>
    </row>
    <row r="652" spans="1:13" x14ac:dyDescent="0.3">
      <c r="A652" s="2">
        <v>202012</v>
      </c>
      <c r="B652" s="19">
        <f>DATE(表格1[[#This Row],[年]],表格1[[#This Row],[月]],1)</f>
        <v>44166</v>
      </c>
      <c r="C652" s="2" t="str">
        <f>LEFT(表格1[[#This Row],[年月]],4)</f>
        <v>2020</v>
      </c>
      <c r="D652" s="2" t="str">
        <f>RIGHT(表格1[[#This Row],[年月]],2)</f>
        <v>12</v>
      </c>
      <c r="E652" s="5">
        <v>10018000</v>
      </c>
      <c r="F652" s="2" t="str">
        <f>VLOOKUP(TEXT(表格1[[#This Row],[地區]],"00000000"),縣市代碼,2,0)</f>
        <v>新竹市</v>
      </c>
      <c r="G652" s="2" t="s">
        <v>10</v>
      </c>
      <c r="H652" s="13">
        <v>1105753</v>
      </c>
      <c r="I652" s="14">
        <v>3294046266</v>
      </c>
      <c r="J652" s="14">
        <f>表格1[[#This Row],[信用卡交易筆數]]/1000</f>
        <v>1105.7529999999999</v>
      </c>
      <c r="K652" s="14">
        <f>表格1[[#This Row],[信用卡交易金額'[新臺幣']]]/1000</f>
        <v>3294046.2659999998</v>
      </c>
      <c r="L652" s="14">
        <f>表格1[[#This Row],[信用卡交易金額'[新臺幣']]]/1000000</f>
        <v>3294.0462659999998</v>
      </c>
      <c r="M652" s="14" t="str" cm="1">
        <f t="array" ref="M652">_xlfn.TEXTJOIN("", TRUE, _xlfn.XLOOKUP(TRUE, VALUE(表格1[[#This Row],[年月]]) &lt;= VALUE($R$8:$R$12), $Q$8:$Q$12)) &amp; "年度"</f>
        <v>2021年度</v>
      </c>
    </row>
    <row r="653" spans="1:13" x14ac:dyDescent="0.3">
      <c r="A653" s="2">
        <v>202012</v>
      </c>
      <c r="B653" s="19">
        <f>DATE(表格1[[#This Row],[年]],表格1[[#This Row],[月]],1)</f>
        <v>44166</v>
      </c>
      <c r="C653" s="2" t="str">
        <f>LEFT(表格1[[#This Row],[年月]],4)</f>
        <v>2020</v>
      </c>
      <c r="D653" s="2" t="str">
        <f>RIGHT(表格1[[#This Row],[年月]],2)</f>
        <v>12</v>
      </c>
      <c r="E653" s="5">
        <v>10005000</v>
      </c>
      <c r="F653" s="2" t="str">
        <f>VLOOKUP(TEXT(表格1[[#This Row],[地區]],"00000000"),縣市代碼,2,0)</f>
        <v>苗栗縣</v>
      </c>
      <c r="G653" s="2" t="s">
        <v>4</v>
      </c>
      <c r="H653" s="13">
        <v>539653</v>
      </c>
      <c r="I653" s="14">
        <v>450007989</v>
      </c>
      <c r="J653" s="14">
        <f>表格1[[#This Row],[信用卡交易筆數]]/1000</f>
        <v>539.65300000000002</v>
      </c>
      <c r="K653" s="14">
        <f>表格1[[#This Row],[信用卡交易金額'[新臺幣']]]/1000</f>
        <v>450007.989</v>
      </c>
      <c r="L653" s="14">
        <f>表格1[[#This Row],[信用卡交易金額'[新臺幣']]]/1000000</f>
        <v>450.00798900000001</v>
      </c>
      <c r="M653" s="14" t="str" cm="1">
        <f t="array" ref="M653">_xlfn.TEXTJOIN("", TRUE, _xlfn.XLOOKUP(TRUE, VALUE(表格1[[#This Row],[年月]]) &lt;= VALUE($R$8:$R$12), $Q$8:$Q$12)) &amp; "年度"</f>
        <v>2021年度</v>
      </c>
    </row>
    <row r="654" spans="1:13" x14ac:dyDescent="0.3">
      <c r="A654" s="2">
        <v>202012</v>
      </c>
      <c r="B654" s="19">
        <f>DATE(表格1[[#This Row],[年]],表格1[[#This Row],[月]],1)</f>
        <v>44166</v>
      </c>
      <c r="C654" s="2" t="str">
        <f>LEFT(表格1[[#This Row],[年月]],4)</f>
        <v>2020</v>
      </c>
      <c r="D654" s="2" t="str">
        <f>RIGHT(表格1[[#This Row],[年月]],2)</f>
        <v>12</v>
      </c>
      <c r="E654" s="5">
        <v>10005000</v>
      </c>
      <c r="F654" s="2" t="str">
        <f>VLOOKUP(TEXT(表格1[[#This Row],[地區]],"00000000"),縣市代碼,2,0)</f>
        <v>苗栗縣</v>
      </c>
      <c r="G654" s="2" t="s">
        <v>5</v>
      </c>
      <c r="H654" s="13">
        <v>51753</v>
      </c>
      <c r="I654" s="14">
        <v>133680633</v>
      </c>
      <c r="J654" s="14">
        <f>表格1[[#This Row],[信用卡交易筆數]]/1000</f>
        <v>51.753</v>
      </c>
      <c r="K654" s="14">
        <f>表格1[[#This Row],[信用卡交易金額'[新臺幣']]]/1000</f>
        <v>133680.633</v>
      </c>
      <c r="L654" s="14">
        <f>表格1[[#This Row],[信用卡交易金額'[新臺幣']]]/1000000</f>
        <v>133.680633</v>
      </c>
      <c r="M654" s="14" t="str" cm="1">
        <f t="array" ref="M654">_xlfn.TEXTJOIN("", TRUE, _xlfn.XLOOKUP(TRUE, VALUE(表格1[[#This Row],[年月]]) &lt;= VALUE($R$8:$R$12), $Q$8:$Q$12)) &amp; "年度"</f>
        <v>2021年度</v>
      </c>
    </row>
    <row r="655" spans="1:13" x14ac:dyDescent="0.3">
      <c r="A655" s="2">
        <v>202012</v>
      </c>
      <c r="B655" s="19">
        <f>DATE(表格1[[#This Row],[年]],表格1[[#This Row],[月]],1)</f>
        <v>44166</v>
      </c>
      <c r="C655" s="2" t="str">
        <f>LEFT(表格1[[#This Row],[年月]],4)</f>
        <v>2020</v>
      </c>
      <c r="D655" s="2" t="str">
        <f>RIGHT(表格1[[#This Row],[年月]],2)</f>
        <v>12</v>
      </c>
      <c r="E655" s="5">
        <v>10005000</v>
      </c>
      <c r="F655" s="2" t="str">
        <f>VLOOKUP(TEXT(表格1[[#This Row],[地區]],"00000000"),縣市代碼,2,0)</f>
        <v>苗栗縣</v>
      </c>
      <c r="G655" s="2" t="s">
        <v>6</v>
      </c>
      <c r="H655" s="13">
        <v>61497</v>
      </c>
      <c r="I655" s="14">
        <v>210145648</v>
      </c>
      <c r="J655" s="14">
        <f>表格1[[#This Row],[信用卡交易筆數]]/1000</f>
        <v>61.497</v>
      </c>
      <c r="K655" s="14">
        <f>表格1[[#This Row],[信用卡交易金額'[新臺幣']]]/1000</f>
        <v>210145.64799999999</v>
      </c>
      <c r="L655" s="14">
        <f>表格1[[#This Row],[信用卡交易金額'[新臺幣']]]/1000000</f>
        <v>210.14564799999999</v>
      </c>
      <c r="M655" s="14" t="str" cm="1">
        <f t="array" ref="M655">_xlfn.TEXTJOIN("", TRUE, _xlfn.XLOOKUP(TRUE, VALUE(表格1[[#This Row],[年月]]) &lt;= VALUE($R$8:$R$12), $Q$8:$Q$12)) &amp; "年度"</f>
        <v>2021年度</v>
      </c>
    </row>
    <row r="656" spans="1:13" x14ac:dyDescent="0.3">
      <c r="A656" s="2">
        <v>202012</v>
      </c>
      <c r="B656" s="19">
        <f>DATE(表格1[[#This Row],[年]],表格1[[#This Row],[月]],1)</f>
        <v>44166</v>
      </c>
      <c r="C656" s="2" t="str">
        <f>LEFT(表格1[[#This Row],[年月]],4)</f>
        <v>2020</v>
      </c>
      <c r="D656" s="2" t="str">
        <f>RIGHT(表格1[[#This Row],[年月]],2)</f>
        <v>12</v>
      </c>
      <c r="E656" s="5">
        <v>10005000</v>
      </c>
      <c r="F656" s="2" t="str">
        <f>VLOOKUP(TEXT(表格1[[#This Row],[地區]],"00000000"),縣市代碼,2,0)</f>
        <v>苗栗縣</v>
      </c>
      <c r="G656" s="2" t="s">
        <v>7</v>
      </c>
      <c r="H656" s="13">
        <v>436351</v>
      </c>
      <c r="I656" s="14">
        <v>328508294</v>
      </c>
      <c r="J656" s="14">
        <f>表格1[[#This Row],[信用卡交易筆數]]/1000</f>
        <v>436.351</v>
      </c>
      <c r="K656" s="14">
        <f>表格1[[#This Row],[信用卡交易金額'[新臺幣']]]/1000</f>
        <v>328508.29399999999</v>
      </c>
      <c r="L656" s="14">
        <f>表格1[[#This Row],[信用卡交易金額'[新臺幣']]]/1000000</f>
        <v>328.50829399999998</v>
      </c>
      <c r="M656" s="14" t="str" cm="1">
        <f t="array" ref="M656">_xlfn.TEXTJOIN("", TRUE, _xlfn.XLOOKUP(TRUE, VALUE(表格1[[#This Row],[年月]]) &lt;= VALUE($R$8:$R$12), $Q$8:$Q$12)) &amp; "年度"</f>
        <v>2021年度</v>
      </c>
    </row>
    <row r="657" spans="1:13" x14ac:dyDescent="0.3">
      <c r="A657" s="2">
        <v>202012</v>
      </c>
      <c r="B657" s="19">
        <f>DATE(表格1[[#This Row],[年]],表格1[[#This Row],[月]],1)</f>
        <v>44166</v>
      </c>
      <c r="C657" s="2" t="str">
        <f>LEFT(表格1[[#This Row],[年月]],4)</f>
        <v>2020</v>
      </c>
      <c r="D657" s="2" t="str">
        <f>RIGHT(表格1[[#This Row],[年月]],2)</f>
        <v>12</v>
      </c>
      <c r="E657" s="5">
        <v>10005000</v>
      </c>
      <c r="F657" s="2" t="str">
        <f>VLOOKUP(TEXT(表格1[[#This Row],[地區]],"00000000"),縣市代碼,2,0)</f>
        <v>苗栗縣</v>
      </c>
      <c r="G657" s="2" t="s">
        <v>8</v>
      </c>
      <c r="H657" s="13">
        <v>227319</v>
      </c>
      <c r="I657" s="14">
        <v>267083193</v>
      </c>
      <c r="J657" s="14">
        <f>表格1[[#This Row],[信用卡交易筆數]]/1000</f>
        <v>227.31899999999999</v>
      </c>
      <c r="K657" s="14">
        <f>表格1[[#This Row],[信用卡交易金額'[新臺幣']]]/1000</f>
        <v>267083.19300000003</v>
      </c>
      <c r="L657" s="14">
        <f>表格1[[#This Row],[信用卡交易金額'[新臺幣']]]/1000000</f>
        <v>267.08319299999999</v>
      </c>
      <c r="M657" s="14" t="str" cm="1">
        <f t="array" ref="M657">_xlfn.TEXTJOIN("", TRUE, _xlfn.XLOOKUP(TRUE, VALUE(表格1[[#This Row],[年月]]) &lt;= VALUE($R$8:$R$12), $Q$8:$Q$12)) &amp; "年度"</f>
        <v>2021年度</v>
      </c>
    </row>
    <row r="658" spans="1:13" x14ac:dyDescent="0.3">
      <c r="A658" s="2">
        <v>202012</v>
      </c>
      <c r="B658" s="19">
        <f>DATE(表格1[[#This Row],[年]],表格1[[#This Row],[月]],1)</f>
        <v>44166</v>
      </c>
      <c r="C658" s="2" t="str">
        <f>LEFT(表格1[[#This Row],[年月]],4)</f>
        <v>2020</v>
      </c>
      <c r="D658" s="2" t="str">
        <f>RIGHT(表格1[[#This Row],[年月]],2)</f>
        <v>12</v>
      </c>
      <c r="E658" s="5">
        <v>10005000</v>
      </c>
      <c r="F658" s="2" t="str">
        <f>VLOOKUP(TEXT(表格1[[#This Row],[地區]],"00000000"),縣市代碼,2,0)</f>
        <v>苗栗縣</v>
      </c>
      <c r="G658" s="2" t="s">
        <v>9</v>
      </c>
      <c r="H658" s="13">
        <v>160628</v>
      </c>
      <c r="I658" s="14">
        <v>371060670</v>
      </c>
      <c r="J658" s="14">
        <f>表格1[[#This Row],[信用卡交易筆數]]/1000</f>
        <v>160.62799999999999</v>
      </c>
      <c r="K658" s="14">
        <f>表格1[[#This Row],[信用卡交易金額'[新臺幣']]]/1000</f>
        <v>371060.67</v>
      </c>
      <c r="L658" s="14">
        <f>表格1[[#This Row],[信用卡交易金額'[新臺幣']]]/1000000</f>
        <v>371.06067000000002</v>
      </c>
      <c r="M658" s="14" t="str" cm="1">
        <f t="array" ref="M658">_xlfn.TEXTJOIN("", TRUE, _xlfn.XLOOKUP(TRUE, VALUE(表格1[[#This Row],[年月]]) &lt;= VALUE($R$8:$R$12), $Q$8:$Q$12)) &amp; "年度"</f>
        <v>2021年度</v>
      </c>
    </row>
    <row r="659" spans="1:13" x14ac:dyDescent="0.3">
      <c r="A659" s="2">
        <v>202012</v>
      </c>
      <c r="B659" s="19">
        <f>DATE(表格1[[#This Row],[年]],表格1[[#This Row],[月]],1)</f>
        <v>44166</v>
      </c>
      <c r="C659" s="2" t="str">
        <f>LEFT(表格1[[#This Row],[年月]],4)</f>
        <v>2020</v>
      </c>
      <c r="D659" s="2" t="str">
        <f>RIGHT(表格1[[#This Row],[年月]],2)</f>
        <v>12</v>
      </c>
      <c r="E659" s="5">
        <v>10005000</v>
      </c>
      <c r="F659" s="2" t="str">
        <f>VLOOKUP(TEXT(表格1[[#This Row],[地區]],"00000000"),縣市代碼,2,0)</f>
        <v>苗栗縣</v>
      </c>
      <c r="G659" s="2" t="s">
        <v>10</v>
      </c>
      <c r="H659" s="13">
        <v>698058</v>
      </c>
      <c r="I659" s="14">
        <v>1847649080</v>
      </c>
      <c r="J659" s="14">
        <f>表格1[[#This Row],[信用卡交易筆數]]/1000</f>
        <v>698.05799999999999</v>
      </c>
      <c r="K659" s="14">
        <f>表格1[[#This Row],[信用卡交易金額'[新臺幣']]]/1000</f>
        <v>1847649.08</v>
      </c>
      <c r="L659" s="14">
        <f>表格1[[#This Row],[信用卡交易金額'[新臺幣']]]/1000000</f>
        <v>1847.6490799999999</v>
      </c>
      <c r="M659" s="14" t="str" cm="1">
        <f t="array" ref="M659">_xlfn.TEXTJOIN("", TRUE, _xlfn.XLOOKUP(TRUE, VALUE(表格1[[#This Row],[年月]]) &lt;= VALUE($R$8:$R$12), $Q$8:$Q$12)) &amp; "年度"</f>
        <v>2021年度</v>
      </c>
    </row>
    <row r="660" spans="1:13" x14ac:dyDescent="0.3">
      <c r="A660" s="2">
        <v>202012</v>
      </c>
      <c r="B660" s="19">
        <f>DATE(表格1[[#This Row],[年]],表格1[[#This Row],[月]],1)</f>
        <v>44166</v>
      </c>
      <c r="C660" s="2" t="str">
        <f>LEFT(表格1[[#This Row],[年月]],4)</f>
        <v>2020</v>
      </c>
      <c r="D660" s="2" t="str">
        <f>RIGHT(表格1[[#This Row],[年月]],2)</f>
        <v>12</v>
      </c>
      <c r="E660" s="5">
        <v>66000000</v>
      </c>
      <c r="F660" s="2" t="str">
        <f>VLOOKUP(TEXT(表格1[[#This Row],[地區]],"00000000"),縣市代碼,2,0)</f>
        <v>臺中市</v>
      </c>
      <c r="G660" s="2" t="s">
        <v>4</v>
      </c>
      <c r="H660" s="13">
        <v>5072554</v>
      </c>
      <c r="I660" s="14">
        <v>4445294658</v>
      </c>
      <c r="J660" s="14">
        <f>表格1[[#This Row],[信用卡交易筆數]]/1000</f>
        <v>5072.5540000000001</v>
      </c>
      <c r="K660" s="14">
        <f>表格1[[#This Row],[信用卡交易金額'[新臺幣']]]/1000</f>
        <v>4445294.6579999998</v>
      </c>
      <c r="L660" s="14">
        <f>表格1[[#This Row],[信用卡交易金額'[新臺幣']]]/1000000</f>
        <v>4445.2946579999998</v>
      </c>
      <c r="M660" s="14" t="str" cm="1">
        <f t="array" ref="M660">_xlfn.TEXTJOIN("", TRUE, _xlfn.XLOOKUP(TRUE, VALUE(表格1[[#This Row],[年月]]) &lt;= VALUE($R$8:$R$12), $Q$8:$Q$12)) &amp; "年度"</f>
        <v>2021年度</v>
      </c>
    </row>
    <row r="661" spans="1:13" x14ac:dyDescent="0.3">
      <c r="A661" s="2">
        <v>202012</v>
      </c>
      <c r="B661" s="19">
        <f>DATE(表格1[[#This Row],[年]],表格1[[#This Row],[月]],1)</f>
        <v>44166</v>
      </c>
      <c r="C661" s="2" t="str">
        <f>LEFT(表格1[[#This Row],[年月]],4)</f>
        <v>2020</v>
      </c>
      <c r="D661" s="2" t="str">
        <f>RIGHT(表格1[[#This Row],[年月]],2)</f>
        <v>12</v>
      </c>
      <c r="E661" s="5">
        <v>66000000</v>
      </c>
      <c r="F661" s="2" t="str">
        <f>VLOOKUP(TEXT(表格1[[#This Row],[地區]],"00000000"),縣市代碼,2,0)</f>
        <v>臺中市</v>
      </c>
      <c r="G661" s="2" t="s">
        <v>5</v>
      </c>
      <c r="H661" s="13">
        <v>413597</v>
      </c>
      <c r="I661" s="14">
        <v>1098884666</v>
      </c>
      <c r="J661" s="14">
        <f>表格1[[#This Row],[信用卡交易筆數]]/1000</f>
        <v>413.59699999999998</v>
      </c>
      <c r="K661" s="14">
        <f>表格1[[#This Row],[信用卡交易金額'[新臺幣']]]/1000</f>
        <v>1098884.666</v>
      </c>
      <c r="L661" s="14">
        <f>表格1[[#This Row],[信用卡交易金額'[新臺幣']]]/1000000</f>
        <v>1098.8846659999999</v>
      </c>
      <c r="M661" s="14" t="str" cm="1">
        <f t="array" ref="M661">_xlfn.TEXTJOIN("", TRUE, _xlfn.XLOOKUP(TRUE, VALUE(表格1[[#This Row],[年月]]) &lt;= VALUE($R$8:$R$12), $Q$8:$Q$12)) &amp; "年度"</f>
        <v>2021年度</v>
      </c>
    </row>
    <row r="662" spans="1:13" x14ac:dyDescent="0.3">
      <c r="A662" s="2">
        <v>202012</v>
      </c>
      <c r="B662" s="19">
        <f>DATE(表格1[[#This Row],[年]],表格1[[#This Row],[月]],1)</f>
        <v>44166</v>
      </c>
      <c r="C662" s="2" t="str">
        <f>LEFT(表格1[[#This Row],[年月]],4)</f>
        <v>2020</v>
      </c>
      <c r="D662" s="2" t="str">
        <f>RIGHT(表格1[[#This Row],[年月]],2)</f>
        <v>12</v>
      </c>
      <c r="E662" s="5">
        <v>66000000</v>
      </c>
      <c r="F662" s="2" t="str">
        <f>VLOOKUP(TEXT(表格1[[#This Row],[地區]],"00000000"),縣市代碼,2,0)</f>
        <v>臺中市</v>
      </c>
      <c r="G662" s="2" t="s">
        <v>6</v>
      </c>
      <c r="H662" s="13">
        <v>530988</v>
      </c>
      <c r="I662" s="14">
        <v>1810676527</v>
      </c>
      <c r="J662" s="14">
        <f>表格1[[#This Row],[信用卡交易筆數]]/1000</f>
        <v>530.98800000000006</v>
      </c>
      <c r="K662" s="14">
        <f>表格1[[#This Row],[信用卡交易金額'[新臺幣']]]/1000</f>
        <v>1810676.527</v>
      </c>
      <c r="L662" s="14">
        <f>表格1[[#This Row],[信用卡交易金額'[新臺幣']]]/1000000</f>
        <v>1810.6765270000001</v>
      </c>
      <c r="M662" s="14" t="str" cm="1">
        <f t="array" ref="M662">_xlfn.TEXTJOIN("", TRUE, _xlfn.XLOOKUP(TRUE, VALUE(表格1[[#This Row],[年月]]) &lt;= VALUE($R$8:$R$12), $Q$8:$Q$12)) &amp; "年度"</f>
        <v>2021年度</v>
      </c>
    </row>
    <row r="663" spans="1:13" x14ac:dyDescent="0.3">
      <c r="A663" s="2">
        <v>202012</v>
      </c>
      <c r="B663" s="19">
        <f>DATE(表格1[[#This Row],[年]],表格1[[#This Row],[月]],1)</f>
        <v>44166</v>
      </c>
      <c r="C663" s="2" t="str">
        <f>LEFT(表格1[[#This Row],[年月]],4)</f>
        <v>2020</v>
      </c>
      <c r="D663" s="2" t="str">
        <f>RIGHT(表格1[[#This Row],[年月]],2)</f>
        <v>12</v>
      </c>
      <c r="E663" s="5">
        <v>66000000</v>
      </c>
      <c r="F663" s="2" t="str">
        <f>VLOOKUP(TEXT(表格1[[#This Row],[地區]],"00000000"),縣市代碼,2,0)</f>
        <v>臺中市</v>
      </c>
      <c r="G663" s="2" t="s">
        <v>7</v>
      </c>
      <c r="H663" s="13">
        <v>2899320</v>
      </c>
      <c r="I663" s="14">
        <v>2229715089</v>
      </c>
      <c r="J663" s="14">
        <f>表格1[[#This Row],[信用卡交易筆數]]/1000</f>
        <v>2899.32</v>
      </c>
      <c r="K663" s="14">
        <f>表格1[[#This Row],[信用卡交易金額'[新臺幣']]]/1000</f>
        <v>2229715.0890000002</v>
      </c>
      <c r="L663" s="14">
        <f>表格1[[#This Row],[信用卡交易金額'[新臺幣']]]/1000000</f>
        <v>2229.7150889999998</v>
      </c>
      <c r="M663" s="14" t="str" cm="1">
        <f t="array" ref="M663">_xlfn.TEXTJOIN("", TRUE, _xlfn.XLOOKUP(TRUE, VALUE(表格1[[#This Row],[年月]]) &lt;= VALUE($R$8:$R$12), $Q$8:$Q$12)) &amp; "年度"</f>
        <v>2021年度</v>
      </c>
    </row>
    <row r="664" spans="1:13" x14ac:dyDescent="0.3">
      <c r="A664" s="2">
        <v>202012</v>
      </c>
      <c r="B664" s="19">
        <f>DATE(表格1[[#This Row],[年]],表格1[[#This Row],[月]],1)</f>
        <v>44166</v>
      </c>
      <c r="C664" s="2" t="str">
        <f>LEFT(表格1[[#This Row],[年月]],4)</f>
        <v>2020</v>
      </c>
      <c r="D664" s="2" t="str">
        <f>RIGHT(表格1[[#This Row],[年月]],2)</f>
        <v>12</v>
      </c>
      <c r="E664" s="5">
        <v>66000000</v>
      </c>
      <c r="F664" s="2" t="str">
        <f>VLOOKUP(TEXT(表格1[[#This Row],[地區]],"00000000"),縣市代碼,2,0)</f>
        <v>臺中市</v>
      </c>
      <c r="G664" s="2" t="s">
        <v>8</v>
      </c>
      <c r="H664" s="13">
        <v>1779411</v>
      </c>
      <c r="I664" s="14">
        <v>2708378826</v>
      </c>
      <c r="J664" s="14">
        <f>表格1[[#This Row],[信用卡交易筆數]]/1000</f>
        <v>1779.4110000000001</v>
      </c>
      <c r="K664" s="14">
        <f>表格1[[#This Row],[信用卡交易金額'[新臺幣']]]/1000</f>
        <v>2708378.8259999999</v>
      </c>
      <c r="L664" s="14">
        <f>表格1[[#This Row],[信用卡交易金額'[新臺幣']]]/1000000</f>
        <v>2708.3788260000001</v>
      </c>
      <c r="M664" s="14" t="str" cm="1">
        <f t="array" ref="M664">_xlfn.TEXTJOIN("", TRUE, _xlfn.XLOOKUP(TRUE, VALUE(表格1[[#This Row],[年月]]) &lt;= VALUE($R$8:$R$12), $Q$8:$Q$12)) &amp; "年度"</f>
        <v>2021年度</v>
      </c>
    </row>
    <row r="665" spans="1:13" x14ac:dyDescent="0.3">
      <c r="A665" s="2">
        <v>202012</v>
      </c>
      <c r="B665" s="19">
        <f>DATE(表格1[[#This Row],[年]],表格1[[#This Row],[月]],1)</f>
        <v>44166</v>
      </c>
      <c r="C665" s="2" t="str">
        <f>LEFT(表格1[[#This Row],[年月]],4)</f>
        <v>2020</v>
      </c>
      <c r="D665" s="2" t="str">
        <f>RIGHT(表格1[[#This Row],[年月]],2)</f>
        <v>12</v>
      </c>
      <c r="E665" s="5">
        <v>66000000</v>
      </c>
      <c r="F665" s="2" t="str">
        <f>VLOOKUP(TEXT(表格1[[#This Row],[地區]],"00000000"),縣市代碼,2,0)</f>
        <v>臺中市</v>
      </c>
      <c r="G665" s="2" t="s">
        <v>9</v>
      </c>
      <c r="H665" s="13">
        <v>1425908</v>
      </c>
      <c r="I665" s="14">
        <v>3736114750</v>
      </c>
      <c r="J665" s="14">
        <f>表格1[[#This Row],[信用卡交易筆數]]/1000</f>
        <v>1425.9079999999999</v>
      </c>
      <c r="K665" s="14">
        <f>表格1[[#This Row],[信用卡交易金額'[新臺幣']]]/1000</f>
        <v>3736114.75</v>
      </c>
      <c r="L665" s="14">
        <f>表格1[[#This Row],[信用卡交易金額'[新臺幣']]]/1000000</f>
        <v>3736.1147500000002</v>
      </c>
      <c r="M665" s="14" t="str" cm="1">
        <f t="array" ref="M665">_xlfn.TEXTJOIN("", TRUE, _xlfn.XLOOKUP(TRUE, VALUE(表格1[[#This Row],[年月]]) &lt;= VALUE($R$8:$R$12), $Q$8:$Q$12)) &amp; "年度"</f>
        <v>2021年度</v>
      </c>
    </row>
    <row r="666" spans="1:13" x14ac:dyDescent="0.3">
      <c r="A666" s="2">
        <v>202012</v>
      </c>
      <c r="B666" s="19">
        <f>DATE(表格1[[#This Row],[年]],表格1[[#This Row],[月]],1)</f>
        <v>44166</v>
      </c>
      <c r="C666" s="2" t="str">
        <f>LEFT(表格1[[#This Row],[年月]],4)</f>
        <v>2020</v>
      </c>
      <c r="D666" s="2" t="str">
        <f>RIGHT(表格1[[#This Row],[年月]],2)</f>
        <v>12</v>
      </c>
      <c r="E666" s="5">
        <v>66000000</v>
      </c>
      <c r="F666" s="2" t="str">
        <f>VLOOKUP(TEXT(表格1[[#This Row],[地區]],"00000000"),縣市代碼,2,0)</f>
        <v>臺中市</v>
      </c>
      <c r="G666" s="2" t="s">
        <v>10</v>
      </c>
      <c r="H666" s="13">
        <v>4935560</v>
      </c>
      <c r="I666" s="14">
        <v>15886810508</v>
      </c>
      <c r="J666" s="14">
        <f>表格1[[#This Row],[信用卡交易筆數]]/1000</f>
        <v>4935.5600000000004</v>
      </c>
      <c r="K666" s="14">
        <f>表格1[[#This Row],[信用卡交易金額'[新臺幣']]]/1000</f>
        <v>15886810.507999999</v>
      </c>
      <c r="L666" s="14">
        <f>表格1[[#This Row],[信用卡交易金額'[新臺幣']]]/1000000</f>
        <v>15886.810508</v>
      </c>
      <c r="M666" s="14" t="str" cm="1">
        <f t="array" ref="M666">_xlfn.TEXTJOIN("", TRUE, _xlfn.XLOOKUP(TRUE, VALUE(表格1[[#This Row],[年月]]) &lt;= VALUE($R$8:$R$12), $Q$8:$Q$12)) &amp; "年度"</f>
        <v>2021年度</v>
      </c>
    </row>
    <row r="667" spans="1:13" x14ac:dyDescent="0.3">
      <c r="A667" s="2">
        <v>202012</v>
      </c>
      <c r="B667" s="19">
        <f>DATE(表格1[[#This Row],[年]],表格1[[#This Row],[月]],1)</f>
        <v>44166</v>
      </c>
      <c r="C667" s="2" t="str">
        <f>LEFT(表格1[[#This Row],[年月]],4)</f>
        <v>2020</v>
      </c>
      <c r="D667" s="2" t="str">
        <f>RIGHT(表格1[[#This Row],[年月]],2)</f>
        <v>12</v>
      </c>
      <c r="E667" s="5">
        <v>10007000</v>
      </c>
      <c r="F667" s="2" t="str">
        <f>VLOOKUP(TEXT(表格1[[#This Row],[地區]],"00000000"),縣市代碼,2,0)</f>
        <v>彰化縣</v>
      </c>
      <c r="G667" s="2" t="s">
        <v>4</v>
      </c>
      <c r="H667" s="13">
        <v>1063746</v>
      </c>
      <c r="I667" s="14">
        <v>897604555</v>
      </c>
      <c r="J667" s="14">
        <f>表格1[[#This Row],[信用卡交易筆數]]/1000</f>
        <v>1063.7460000000001</v>
      </c>
      <c r="K667" s="14">
        <f>表格1[[#This Row],[信用卡交易金額'[新臺幣']]]/1000</f>
        <v>897604.55500000005</v>
      </c>
      <c r="L667" s="14">
        <f>表格1[[#This Row],[信用卡交易金額'[新臺幣']]]/1000000</f>
        <v>897.604555</v>
      </c>
      <c r="M667" s="14" t="str" cm="1">
        <f t="array" ref="M667">_xlfn.TEXTJOIN("", TRUE, _xlfn.XLOOKUP(TRUE, VALUE(表格1[[#This Row],[年月]]) &lt;= VALUE($R$8:$R$12), $Q$8:$Q$12)) &amp; "年度"</f>
        <v>2021年度</v>
      </c>
    </row>
    <row r="668" spans="1:13" x14ac:dyDescent="0.3">
      <c r="A668" s="2">
        <v>202012</v>
      </c>
      <c r="B668" s="19">
        <f>DATE(表格1[[#This Row],[年]],表格1[[#This Row],[月]],1)</f>
        <v>44166</v>
      </c>
      <c r="C668" s="2" t="str">
        <f>LEFT(表格1[[#This Row],[年月]],4)</f>
        <v>2020</v>
      </c>
      <c r="D668" s="2" t="str">
        <f>RIGHT(表格1[[#This Row],[年月]],2)</f>
        <v>12</v>
      </c>
      <c r="E668" s="5">
        <v>10007000</v>
      </c>
      <c r="F668" s="2" t="str">
        <f>VLOOKUP(TEXT(表格1[[#This Row],[地區]],"00000000"),縣市代碼,2,0)</f>
        <v>彰化縣</v>
      </c>
      <c r="G668" s="2" t="s">
        <v>5</v>
      </c>
      <c r="H668" s="13">
        <v>123380</v>
      </c>
      <c r="I668" s="14">
        <v>317084882</v>
      </c>
      <c r="J668" s="14">
        <f>表格1[[#This Row],[信用卡交易筆數]]/1000</f>
        <v>123.38</v>
      </c>
      <c r="K668" s="14">
        <f>表格1[[#This Row],[信用卡交易金額'[新臺幣']]]/1000</f>
        <v>317084.88199999998</v>
      </c>
      <c r="L668" s="14">
        <f>表格1[[#This Row],[信用卡交易金額'[新臺幣']]]/1000000</f>
        <v>317.08488199999999</v>
      </c>
      <c r="M668" s="14" t="str" cm="1">
        <f t="array" ref="M668">_xlfn.TEXTJOIN("", TRUE, _xlfn.XLOOKUP(TRUE, VALUE(表格1[[#This Row],[年月]]) &lt;= VALUE($R$8:$R$12), $Q$8:$Q$12)) &amp; "年度"</f>
        <v>2021年度</v>
      </c>
    </row>
    <row r="669" spans="1:13" x14ac:dyDescent="0.3">
      <c r="A669" s="2">
        <v>202012</v>
      </c>
      <c r="B669" s="19">
        <f>DATE(表格1[[#This Row],[年]],表格1[[#This Row],[月]],1)</f>
        <v>44166</v>
      </c>
      <c r="C669" s="2" t="str">
        <f>LEFT(表格1[[#This Row],[年月]],4)</f>
        <v>2020</v>
      </c>
      <c r="D669" s="2" t="str">
        <f>RIGHT(表格1[[#This Row],[年月]],2)</f>
        <v>12</v>
      </c>
      <c r="E669" s="5">
        <v>10007000</v>
      </c>
      <c r="F669" s="2" t="str">
        <f>VLOOKUP(TEXT(表格1[[#This Row],[地區]],"00000000"),縣市代碼,2,0)</f>
        <v>彰化縣</v>
      </c>
      <c r="G669" s="2" t="s">
        <v>6</v>
      </c>
      <c r="H669" s="13">
        <v>130442</v>
      </c>
      <c r="I669" s="14">
        <v>428884429</v>
      </c>
      <c r="J669" s="14">
        <f>表格1[[#This Row],[信用卡交易筆數]]/1000</f>
        <v>130.44200000000001</v>
      </c>
      <c r="K669" s="14">
        <f>表格1[[#This Row],[信用卡交易金額'[新臺幣']]]/1000</f>
        <v>428884.429</v>
      </c>
      <c r="L669" s="14">
        <f>表格1[[#This Row],[信用卡交易金額'[新臺幣']]]/1000000</f>
        <v>428.88442900000001</v>
      </c>
      <c r="M669" s="14" t="str" cm="1">
        <f t="array" ref="M669">_xlfn.TEXTJOIN("", TRUE, _xlfn.XLOOKUP(TRUE, VALUE(表格1[[#This Row],[年月]]) &lt;= VALUE($R$8:$R$12), $Q$8:$Q$12)) &amp; "年度"</f>
        <v>2021年度</v>
      </c>
    </row>
    <row r="670" spans="1:13" x14ac:dyDescent="0.3">
      <c r="A670" s="2">
        <v>202012</v>
      </c>
      <c r="B670" s="19">
        <f>DATE(表格1[[#This Row],[年]],表格1[[#This Row],[月]],1)</f>
        <v>44166</v>
      </c>
      <c r="C670" s="2" t="str">
        <f>LEFT(表格1[[#This Row],[年月]],4)</f>
        <v>2020</v>
      </c>
      <c r="D670" s="2" t="str">
        <f>RIGHT(表格1[[#This Row],[年月]],2)</f>
        <v>12</v>
      </c>
      <c r="E670" s="5">
        <v>10007000</v>
      </c>
      <c r="F670" s="2" t="str">
        <f>VLOOKUP(TEXT(表格1[[#This Row],[地區]],"00000000"),縣市代碼,2,0)</f>
        <v>彰化縣</v>
      </c>
      <c r="G670" s="2" t="s">
        <v>7</v>
      </c>
      <c r="H670" s="13">
        <v>892693</v>
      </c>
      <c r="I670" s="14">
        <v>732404935</v>
      </c>
      <c r="J670" s="14">
        <f>表格1[[#This Row],[信用卡交易筆數]]/1000</f>
        <v>892.69299999999998</v>
      </c>
      <c r="K670" s="14">
        <f>表格1[[#This Row],[信用卡交易金額'[新臺幣']]]/1000</f>
        <v>732404.93500000006</v>
      </c>
      <c r="L670" s="14">
        <f>表格1[[#This Row],[信用卡交易金額'[新臺幣']]]/1000000</f>
        <v>732.40493500000002</v>
      </c>
      <c r="M670" s="14" t="str" cm="1">
        <f t="array" ref="M670">_xlfn.TEXTJOIN("", TRUE, _xlfn.XLOOKUP(TRUE, VALUE(表格1[[#This Row],[年月]]) &lt;= VALUE($R$8:$R$12), $Q$8:$Q$12)) &amp; "年度"</f>
        <v>2021年度</v>
      </c>
    </row>
    <row r="671" spans="1:13" x14ac:dyDescent="0.3">
      <c r="A671" s="2">
        <v>202012</v>
      </c>
      <c r="B671" s="19">
        <f>DATE(表格1[[#This Row],[年]],表格1[[#This Row],[月]],1)</f>
        <v>44166</v>
      </c>
      <c r="C671" s="2" t="str">
        <f>LEFT(表格1[[#This Row],[年月]],4)</f>
        <v>2020</v>
      </c>
      <c r="D671" s="2" t="str">
        <f>RIGHT(表格1[[#This Row],[年月]],2)</f>
        <v>12</v>
      </c>
      <c r="E671" s="5">
        <v>10007000</v>
      </c>
      <c r="F671" s="2" t="str">
        <f>VLOOKUP(TEXT(表格1[[#This Row],[地區]],"00000000"),縣市代碼,2,0)</f>
        <v>彰化縣</v>
      </c>
      <c r="G671" s="2" t="s">
        <v>8</v>
      </c>
      <c r="H671" s="13">
        <v>451663</v>
      </c>
      <c r="I671" s="14">
        <v>609218638</v>
      </c>
      <c r="J671" s="14">
        <f>表格1[[#This Row],[信用卡交易筆數]]/1000</f>
        <v>451.66300000000001</v>
      </c>
      <c r="K671" s="14">
        <f>表格1[[#This Row],[信用卡交易金額'[新臺幣']]]/1000</f>
        <v>609218.63800000004</v>
      </c>
      <c r="L671" s="14">
        <f>表格1[[#This Row],[信用卡交易金額'[新臺幣']]]/1000000</f>
        <v>609.21863800000006</v>
      </c>
      <c r="M671" s="14" t="str" cm="1">
        <f t="array" ref="M671">_xlfn.TEXTJOIN("", TRUE, _xlfn.XLOOKUP(TRUE, VALUE(表格1[[#This Row],[年月]]) &lt;= VALUE($R$8:$R$12), $Q$8:$Q$12)) &amp; "年度"</f>
        <v>2021年度</v>
      </c>
    </row>
    <row r="672" spans="1:13" x14ac:dyDescent="0.3">
      <c r="A672" s="2">
        <v>202012</v>
      </c>
      <c r="B672" s="19">
        <f>DATE(表格1[[#This Row],[年]],表格1[[#This Row],[月]],1)</f>
        <v>44166</v>
      </c>
      <c r="C672" s="2" t="str">
        <f>LEFT(表格1[[#This Row],[年月]],4)</f>
        <v>2020</v>
      </c>
      <c r="D672" s="2" t="str">
        <f>RIGHT(表格1[[#This Row],[年月]],2)</f>
        <v>12</v>
      </c>
      <c r="E672" s="5">
        <v>10007000</v>
      </c>
      <c r="F672" s="2" t="str">
        <f>VLOOKUP(TEXT(表格1[[#This Row],[地區]],"00000000"),縣市代碼,2,0)</f>
        <v>彰化縣</v>
      </c>
      <c r="G672" s="2" t="s">
        <v>9</v>
      </c>
      <c r="H672" s="13">
        <v>308512</v>
      </c>
      <c r="I672" s="14">
        <v>717400887</v>
      </c>
      <c r="J672" s="14">
        <f>表格1[[#This Row],[信用卡交易筆數]]/1000</f>
        <v>308.512</v>
      </c>
      <c r="K672" s="14">
        <f>表格1[[#This Row],[信用卡交易金額'[新臺幣']]]/1000</f>
        <v>717400.88699999999</v>
      </c>
      <c r="L672" s="14">
        <f>表格1[[#This Row],[信用卡交易金額'[新臺幣']]]/1000000</f>
        <v>717.40088700000001</v>
      </c>
      <c r="M672" s="14" t="str" cm="1">
        <f t="array" ref="M672">_xlfn.TEXTJOIN("", TRUE, _xlfn.XLOOKUP(TRUE, VALUE(表格1[[#This Row],[年月]]) &lt;= VALUE($R$8:$R$12), $Q$8:$Q$12)) &amp; "年度"</f>
        <v>2021年度</v>
      </c>
    </row>
    <row r="673" spans="1:13" x14ac:dyDescent="0.3">
      <c r="A673" s="2">
        <v>202012</v>
      </c>
      <c r="B673" s="19">
        <f>DATE(表格1[[#This Row],[年]],表格1[[#This Row],[月]],1)</f>
        <v>44166</v>
      </c>
      <c r="C673" s="2" t="str">
        <f>LEFT(表格1[[#This Row],[年月]],4)</f>
        <v>2020</v>
      </c>
      <c r="D673" s="2" t="str">
        <f>RIGHT(表格1[[#This Row],[年月]],2)</f>
        <v>12</v>
      </c>
      <c r="E673" s="5">
        <v>10007000</v>
      </c>
      <c r="F673" s="2" t="str">
        <f>VLOOKUP(TEXT(表格1[[#This Row],[地區]],"00000000"),縣市代碼,2,0)</f>
        <v>彰化縣</v>
      </c>
      <c r="G673" s="2" t="s">
        <v>10</v>
      </c>
      <c r="H673" s="13">
        <v>1347966</v>
      </c>
      <c r="I673" s="14">
        <v>4421872478</v>
      </c>
      <c r="J673" s="14">
        <f>表格1[[#This Row],[信用卡交易筆數]]/1000</f>
        <v>1347.9659999999999</v>
      </c>
      <c r="K673" s="14">
        <f>表格1[[#This Row],[信用卡交易金額'[新臺幣']]]/1000</f>
        <v>4421872.4780000001</v>
      </c>
      <c r="L673" s="14">
        <f>表格1[[#This Row],[信用卡交易金額'[新臺幣']]]/1000000</f>
        <v>4421.8724780000002</v>
      </c>
      <c r="M673" s="14" t="str" cm="1">
        <f t="array" ref="M673">_xlfn.TEXTJOIN("", TRUE, _xlfn.XLOOKUP(TRUE, VALUE(表格1[[#This Row],[年月]]) &lt;= VALUE($R$8:$R$12), $Q$8:$Q$12)) &amp; "年度"</f>
        <v>2021年度</v>
      </c>
    </row>
    <row r="674" spans="1:13" x14ac:dyDescent="0.3">
      <c r="A674" s="2">
        <v>202012</v>
      </c>
      <c r="B674" s="19">
        <f>DATE(表格1[[#This Row],[年]],表格1[[#This Row],[月]],1)</f>
        <v>44166</v>
      </c>
      <c r="C674" s="2" t="str">
        <f>LEFT(表格1[[#This Row],[年月]],4)</f>
        <v>2020</v>
      </c>
      <c r="D674" s="2" t="str">
        <f>RIGHT(表格1[[#This Row],[年月]],2)</f>
        <v>12</v>
      </c>
      <c r="E674" s="5">
        <v>10008000</v>
      </c>
      <c r="F674" s="2" t="str">
        <f>VLOOKUP(TEXT(表格1[[#This Row],[地區]],"00000000"),縣市代碼,2,0)</f>
        <v>南投縣</v>
      </c>
      <c r="G674" s="2" t="s">
        <v>4</v>
      </c>
      <c r="H674" s="13">
        <v>353705</v>
      </c>
      <c r="I674" s="14">
        <v>296450660</v>
      </c>
      <c r="J674" s="14">
        <f>表格1[[#This Row],[信用卡交易筆數]]/1000</f>
        <v>353.70499999999998</v>
      </c>
      <c r="K674" s="14">
        <f>表格1[[#This Row],[信用卡交易金額'[新臺幣']]]/1000</f>
        <v>296450.65999999997</v>
      </c>
      <c r="L674" s="14">
        <f>表格1[[#This Row],[信用卡交易金額'[新臺幣']]]/1000000</f>
        <v>296.45066000000003</v>
      </c>
      <c r="M674" s="14" t="str" cm="1">
        <f t="array" ref="M674">_xlfn.TEXTJOIN("", TRUE, _xlfn.XLOOKUP(TRUE, VALUE(表格1[[#This Row],[年月]]) &lt;= VALUE($R$8:$R$12), $Q$8:$Q$12)) &amp; "年度"</f>
        <v>2021年度</v>
      </c>
    </row>
    <row r="675" spans="1:13" x14ac:dyDescent="0.3">
      <c r="A675" s="2">
        <v>202012</v>
      </c>
      <c r="B675" s="19">
        <f>DATE(表格1[[#This Row],[年]],表格1[[#This Row],[月]],1)</f>
        <v>44166</v>
      </c>
      <c r="C675" s="2" t="str">
        <f>LEFT(表格1[[#This Row],[年月]],4)</f>
        <v>2020</v>
      </c>
      <c r="D675" s="2" t="str">
        <f>RIGHT(表格1[[#This Row],[年月]],2)</f>
        <v>12</v>
      </c>
      <c r="E675" s="5">
        <v>10008000</v>
      </c>
      <c r="F675" s="2" t="str">
        <f>VLOOKUP(TEXT(表格1[[#This Row],[地區]],"00000000"),縣市代碼,2,0)</f>
        <v>南投縣</v>
      </c>
      <c r="G675" s="2" t="s">
        <v>5</v>
      </c>
      <c r="H675" s="13">
        <v>40455</v>
      </c>
      <c r="I675" s="14">
        <v>99054314</v>
      </c>
      <c r="J675" s="14">
        <f>表格1[[#This Row],[信用卡交易筆數]]/1000</f>
        <v>40.454999999999998</v>
      </c>
      <c r="K675" s="14">
        <f>表格1[[#This Row],[信用卡交易金額'[新臺幣']]]/1000</f>
        <v>99054.313999999998</v>
      </c>
      <c r="L675" s="14">
        <f>表格1[[#This Row],[信用卡交易金額'[新臺幣']]]/1000000</f>
        <v>99.054314000000005</v>
      </c>
      <c r="M675" s="14" t="str" cm="1">
        <f t="array" ref="M675">_xlfn.TEXTJOIN("", TRUE, _xlfn.XLOOKUP(TRUE, VALUE(表格1[[#This Row],[年月]]) &lt;= VALUE($R$8:$R$12), $Q$8:$Q$12)) &amp; "年度"</f>
        <v>2021年度</v>
      </c>
    </row>
    <row r="676" spans="1:13" x14ac:dyDescent="0.3">
      <c r="A676" s="2">
        <v>202012</v>
      </c>
      <c r="B676" s="19">
        <f>DATE(表格1[[#This Row],[年]],表格1[[#This Row],[月]],1)</f>
        <v>44166</v>
      </c>
      <c r="C676" s="2" t="str">
        <f>LEFT(表格1[[#This Row],[年月]],4)</f>
        <v>2020</v>
      </c>
      <c r="D676" s="2" t="str">
        <f>RIGHT(表格1[[#This Row],[年月]],2)</f>
        <v>12</v>
      </c>
      <c r="E676" s="5">
        <v>10008000</v>
      </c>
      <c r="F676" s="2" t="str">
        <f>VLOOKUP(TEXT(表格1[[#This Row],[地區]],"00000000"),縣市代碼,2,0)</f>
        <v>南投縣</v>
      </c>
      <c r="G676" s="2" t="s">
        <v>6</v>
      </c>
      <c r="H676" s="13">
        <v>44368</v>
      </c>
      <c r="I676" s="14">
        <v>144593620</v>
      </c>
      <c r="J676" s="14">
        <f>表格1[[#This Row],[信用卡交易筆數]]/1000</f>
        <v>44.368000000000002</v>
      </c>
      <c r="K676" s="14">
        <f>表格1[[#This Row],[信用卡交易金額'[新臺幣']]]/1000</f>
        <v>144593.62</v>
      </c>
      <c r="L676" s="14">
        <f>表格1[[#This Row],[信用卡交易金額'[新臺幣']]]/1000000</f>
        <v>144.59361999999999</v>
      </c>
      <c r="M676" s="14" t="str" cm="1">
        <f t="array" ref="M676">_xlfn.TEXTJOIN("", TRUE, _xlfn.XLOOKUP(TRUE, VALUE(表格1[[#This Row],[年月]]) &lt;= VALUE($R$8:$R$12), $Q$8:$Q$12)) &amp; "年度"</f>
        <v>2021年度</v>
      </c>
    </row>
    <row r="677" spans="1:13" x14ac:dyDescent="0.3">
      <c r="A677" s="2">
        <v>202012</v>
      </c>
      <c r="B677" s="19">
        <f>DATE(表格1[[#This Row],[年]],表格1[[#This Row],[月]],1)</f>
        <v>44166</v>
      </c>
      <c r="C677" s="2" t="str">
        <f>LEFT(表格1[[#This Row],[年月]],4)</f>
        <v>2020</v>
      </c>
      <c r="D677" s="2" t="str">
        <f>RIGHT(表格1[[#This Row],[年月]],2)</f>
        <v>12</v>
      </c>
      <c r="E677" s="5">
        <v>10008000</v>
      </c>
      <c r="F677" s="2" t="str">
        <f>VLOOKUP(TEXT(表格1[[#This Row],[地區]],"00000000"),縣市代碼,2,0)</f>
        <v>南投縣</v>
      </c>
      <c r="G677" s="2" t="s">
        <v>7</v>
      </c>
      <c r="H677" s="13">
        <v>305116</v>
      </c>
      <c r="I677" s="14">
        <v>238613693</v>
      </c>
      <c r="J677" s="14">
        <f>表格1[[#This Row],[信用卡交易筆數]]/1000</f>
        <v>305.11599999999999</v>
      </c>
      <c r="K677" s="14">
        <f>表格1[[#This Row],[信用卡交易金額'[新臺幣']]]/1000</f>
        <v>238613.693</v>
      </c>
      <c r="L677" s="14">
        <f>表格1[[#This Row],[信用卡交易金額'[新臺幣']]]/1000000</f>
        <v>238.61369300000001</v>
      </c>
      <c r="M677" s="14" t="str" cm="1">
        <f t="array" ref="M677">_xlfn.TEXTJOIN("", TRUE, _xlfn.XLOOKUP(TRUE, VALUE(表格1[[#This Row],[年月]]) &lt;= VALUE($R$8:$R$12), $Q$8:$Q$12)) &amp; "年度"</f>
        <v>2021年度</v>
      </c>
    </row>
    <row r="678" spans="1:13" x14ac:dyDescent="0.3">
      <c r="A678" s="2">
        <v>202012</v>
      </c>
      <c r="B678" s="19">
        <f>DATE(表格1[[#This Row],[年]],表格1[[#This Row],[月]],1)</f>
        <v>44166</v>
      </c>
      <c r="C678" s="2" t="str">
        <f>LEFT(表格1[[#This Row],[年月]],4)</f>
        <v>2020</v>
      </c>
      <c r="D678" s="2" t="str">
        <f>RIGHT(表格1[[#This Row],[年月]],2)</f>
        <v>12</v>
      </c>
      <c r="E678" s="5">
        <v>10008000</v>
      </c>
      <c r="F678" s="2" t="str">
        <f>VLOOKUP(TEXT(表格1[[#This Row],[地區]],"00000000"),縣市代碼,2,0)</f>
        <v>南投縣</v>
      </c>
      <c r="G678" s="2" t="s">
        <v>8</v>
      </c>
      <c r="H678" s="13">
        <v>157694</v>
      </c>
      <c r="I678" s="14">
        <v>196855931</v>
      </c>
      <c r="J678" s="14">
        <f>表格1[[#This Row],[信用卡交易筆數]]/1000</f>
        <v>157.69399999999999</v>
      </c>
      <c r="K678" s="14">
        <f>表格1[[#This Row],[信用卡交易金額'[新臺幣']]]/1000</f>
        <v>196855.93100000001</v>
      </c>
      <c r="L678" s="14">
        <f>表格1[[#This Row],[信用卡交易金額'[新臺幣']]]/1000000</f>
        <v>196.855931</v>
      </c>
      <c r="M678" s="14" t="str" cm="1">
        <f t="array" ref="M678">_xlfn.TEXTJOIN("", TRUE, _xlfn.XLOOKUP(TRUE, VALUE(表格1[[#This Row],[年月]]) &lt;= VALUE($R$8:$R$12), $Q$8:$Q$12)) &amp; "年度"</f>
        <v>2021年度</v>
      </c>
    </row>
    <row r="679" spans="1:13" x14ac:dyDescent="0.3">
      <c r="A679" s="2">
        <v>202012</v>
      </c>
      <c r="B679" s="19">
        <f>DATE(表格1[[#This Row],[年]],表格1[[#This Row],[月]],1)</f>
        <v>44166</v>
      </c>
      <c r="C679" s="2" t="str">
        <f>LEFT(表格1[[#This Row],[年月]],4)</f>
        <v>2020</v>
      </c>
      <c r="D679" s="2" t="str">
        <f>RIGHT(表格1[[#This Row],[年月]],2)</f>
        <v>12</v>
      </c>
      <c r="E679" s="5">
        <v>10008000</v>
      </c>
      <c r="F679" s="2" t="str">
        <f>VLOOKUP(TEXT(表格1[[#This Row],[地區]],"00000000"),縣市代碼,2,0)</f>
        <v>南投縣</v>
      </c>
      <c r="G679" s="2" t="s">
        <v>9</v>
      </c>
      <c r="H679" s="13">
        <v>105402</v>
      </c>
      <c r="I679" s="14">
        <v>225624375</v>
      </c>
      <c r="J679" s="14">
        <f>表格1[[#This Row],[信用卡交易筆數]]/1000</f>
        <v>105.402</v>
      </c>
      <c r="K679" s="14">
        <f>表格1[[#This Row],[信用卡交易金額'[新臺幣']]]/1000</f>
        <v>225624.375</v>
      </c>
      <c r="L679" s="14">
        <f>表格1[[#This Row],[信用卡交易金額'[新臺幣']]]/1000000</f>
        <v>225.62437499999999</v>
      </c>
      <c r="M679" s="14" t="str" cm="1">
        <f t="array" ref="M679">_xlfn.TEXTJOIN("", TRUE, _xlfn.XLOOKUP(TRUE, VALUE(表格1[[#This Row],[年月]]) &lt;= VALUE($R$8:$R$12), $Q$8:$Q$12)) &amp; "年度"</f>
        <v>2021年度</v>
      </c>
    </row>
    <row r="680" spans="1:13" x14ac:dyDescent="0.3">
      <c r="A680" s="2">
        <v>202012</v>
      </c>
      <c r="B680" s="19">
        <f>DATE(表格1[[#This Row],[年]],表格1[[#This Row],[月]],1)</f>
        <v>44166</v>
      </c>
      <c r="C680" s="2" t="str">
        <f>LEFT(表格1[[#This Row],[年月]],4)</f>
        <v>2020</v>
      </c>
      <c r="D680" s="2" t="str">
        <f>RIGHT(表格1[[#This Row],[年月]],2)</f>
        <v>12</v>
      </c>
      <c r="E680" s="5">
        <v>10008000</v>
      </c>
      <c r="F680" s="2" t="str">
        <f>VLOOKUP(TEXT(表格1[[#This Row],[地區]],"00000000"),縣市代碼,2,0)</f>
        <v>南投縣</v>
      </c>
      <c r="G680" s="2" t="s">
        <v>10</v>
      </c>
      <c r="H680" s="13">
        <v>457374</v>
      </c>
      <c r="I680" s="14">
        <v>1321846586</v>
      </c>
      <c r="J680" s="14">
        <f>表格1[[#This Row],[信用卡交易筆數]]/1000</f>
        <v>457.37400000000002</v>
      </c>
      <c r="K680" s="14">
        <f>表格1[[#This Row],[信用卡交易金額'[新臺幣']]]/1000</f>
        <v>1321846.5859999999</v>
      </c>
      <c r="L680" s="14">
        <f>表格1[[#This Row],[信用卡交易金額'[新臺幣']]]/1000000</f>
        <v>1321.8465859999999</v>
      </c>
      <c r="M680" s="14" t="str" cm="1">
        <f t="array" ref="M680">_xlfn.TEXTJOIN("", TRUE, _xlfn.XLOOKUP(TRUE, VALUE(表格1[[#This Row],[年月]]) &lt;= VALUE($R$8:$R$12), $Q$8:$Q$12)) &amp; "年度"</f>
        <v>2021年度</v>
      </c>
    </row>
    <row r="681" spans="1:13" x14ac:dyDescent="0.3">
      <c r="A681" s="2">
        <v>202012</v>
      </c>
      <c r="B681" s="19">
        <f>DATE(表格1[[#This Row],[年]],表格1[[#This Row],[月]],1)</f>
        <v>44166</v>
      </c>
      <c r="C681" s="2" t="str">
        <f>LEFT(表格1[[#This Row],[年月]],4)</f>
        <v>2020</v>
      </c>
      <c r="D681" s="2" t="str">
        <f>RIGHT(表格1[[#This Row],[年月]],2)</f>
        <v>12</v>
      </c>
      <c r="E681" s="5">
        <v>10009000</v>
      </c>
      <c r="F681" s="2" t="str">
        <f>VLOOKUP(TEXT(表格1[[#This Row],[地區]],"00000000"),縣市代碼,2,0)</f>
        <v>雲林縣</v>
      </c>
      <c r="G681" s="2" t="s">
        <v>4</v>
      </c>
      <c r="H681" s="13">
        <v>419039</v>
      </c>
      <c r="I681" s="14">
        <v>356259584</v>
      </c>
      <c r="J681" s="14">
        <f>表格1[[#This Row],[信用卡交易筆數]]/1000</f>
        <v>419.03899999999999</v>
      </c>
      <c r="K681" s="14">
        <f>表格1[[#This Row],[信用卡交易金額'[新臺幣']]]/1000</f>
        <v>356259.58399999997</v>
      </c>
      <c r="L681" s="14">
        <f>表格1[[#This Row],[信用卡交易金額'[新臺幣']]]/1000000</f>
        <v>356.25958400000002</v>
      </c>
      <c r="M681" s="14" t="str" cm="1">
        <f t="array" ref="M681">_xlfn.TEXTJOIN("", TRUE, _xlfn.XLOOKUP(TRUE, VALUE(表格1[[#This Row],[年月]]) &lt;= VALUE($R$8:$R$12), $Q$8:$Q$12)) &amp; "年度"</f>
        <v>2021年度</v>
      </c>
    </row>
    <row r="682" spans="1:13" x14ac:dyDescent="0.3">
      <c r="A682" s="2">
        <v>202012</v>
      </c>
      <c r="B682" s="19">
        <f>DATE(表格1[[#This Row],[年]],表格1[[#This Row],[月]],1)</f>
        <v>44166</v>
      </c>
      <c r="C682" s="2" t="str">
        <f>LEFT(表格1[[#This Row],[年月]],4)</f>
        <v>2020</v>
      </c>
      <c r="D682" s="2" t="str">
        <f>RIGHT(表格1[[#This Row],[年月]],2)</f>
        <v>12</v>
      </c>
      <c r="E682" s="5">
        <v>10009000</v>
      </c>
      <c r="F682" s="2" t="str">
        <f>VLOOKUP(TEXT(表格1[[#This Row],[地區]],"00000000"),縣市代碼,2,0)</f>
        <v>雲林縣</v>
      </c>
      <c r="G682" s="2" t="s">
        <v>5</v>
      </c>
      <c r="H682" s="13">
        <v>52345</v>
      </c>
      <c r="I682" s="14">
        <v>126318704</v>
      </c>
      <c r="J682" s="14">
        <f>表格1[[#This Row],[信用卡交易筆數]]/1000</f>
        <v>52.344999999999999</v>
      </c>
      <c r="K682" s="14">
        <f>表格1[[#This Row],[信用卡交易金額'[新臺幣']]]/1000</f>
        <v>126318.704</v>
      </c>
      <c r="L682" s="14">
        <f>表格1[[#This Row],[信用卡交易金額'[新臺幣']]]/1000000</f>
        <v>126.318704</v>
      </c>
      <c r="M682" s="14" t="str" cm="1">
        <f t="array" ref="M682">_xlfn.TEXTJOIN("", TRUE, _xlfn.XLOOKUP(TRUE, VALUE(表格1[[#This Row],[年月]]) &lt;= VALUE($R$8:$R$12), $Q$8:$Q$12)) &amp; "年度"</f>
        <v>2021年度</v>
      </c>
    </row>
    <row r="683" spans="1:13" x14ac:dyDescent="0.3">
      <c r="A683" s="2">
        <v>202012</v>
      </c>
      <c r="B683" s="19">
        <f>DATE(表格1[[#This Row],[年]],表格1[[#This Row],[月]],1)</f>
        <v>44166</v>
      </c>
      <c r="C683" s="2" t="str">
        <f>LEFT(表格1[[#This Row],[年月]],4)</f>
        <v>2020</v>
      </c>
      <c r="D683" s="2" t="str">
        <f>RIGHT(表格1[[#This Row],[年月]],2)</f>
        <v>12</v>
      </c>
      <c r="E683" s="5">
        <v>10009000</v>
      </c>
      <c r="F683" s="2" t="str">
        <f>VLOOKUP(TEXT(表格1[[#This Row],[地區]],"00000000"),縣市代碼,2,0)</f>
        <v>雲林縣</v>
      </c>
      <c r="G683" s="2" t="s">
        <v>6</v>
      </c>
      <c r="H683" s="13">
        <v>53636</v>
      </c>
      <c r="I683" s="14">
        <v>175785503</v>
      </c>
      <c r="J683" s="14">
        <f>表格1[[#This Row],[信用卡交易筆數]]/1000</f>
        <v>53.636000000000003</v>
      </c>
      <c r="K683" s="14">
        <f>表格1[[#This Row],[信用卡交易金額'[新臺幣']]]/1000</f>
        <v>175785.503</v>
      </c>
      <c r="L683" s="14">
        <f>表格1[[#This Row],[信用卡交易金額'[新臺幣']]]/1000000</f>
        <v>175.78550300000001</v>
      </c>
      <c r="M683" s="14" t="str" cm="1">
        <f t="array" ref="M683">_xlfn.TEXTJOIN("", TRUE, _xlfn.XLOOKUP(TRUE, VALUE(表格1[[#This Row],[年月]]) &lt;= VALUE($R$8:$R$12), $Q$8:$Q$12)) &amp; "年度"</f>
        <v>2021年度</v>
      </c>
    </row>
    <row r="684" spans="1:13" x14ac:dyDescent="0.3">
      <c r="A684" s="2">
        <v>202012</v>
      </c>
      <c r="B684" s="19">
        <f>DATE(表格1[[#This Row],[年]],表格1[[#This Row],[月]],1)</f>
        <v>44166</v>
      </c>
      <c r="C684" s="2" t="str">
        <f>LEFT(表格1[[#This Row],[年月]],4)</f>
        <v>2020</v>
      </c>
      <c r="D684" s="2" t="str">
        <f>RIGHT(表格1[[#This Row],[年月]],2)</f>
        <v>12</v>
      </c>
      <c r="E684" s="5">
        <v>10009000</v>
      </c>
      <c r="F684" s="2" t="str">
        <f>VLOOKUP(TEXT(表格1[[#This Row],[地區]],"00000000"),縣市代碼,2,0)</f>
        <v>雲林縣</v>
      </c>
      <c r="G684" s="2" t="s">
        <v>7</v>
      </c>
      <c r="H684" s="13">
        <v>411191</v>
      </c>
      <c r="I684" s="14">
        <v>325563463</v>
      </c>
      <c r="J684" s="14">
        <f>表格1[[#This Row],[信用卡交易筆數]]/1000</f>
        <v>411.19099999999997</v>
      </c>
      <c r="K684" s="14">
        <f>表格1[[#This Row],[信用卡交易金額'[新臺幣']]]/1000</f>
        <v>325563.46299999999</v>
      </c>
      <c r="L684" s="14">
        <f>表格1[[#This Row],[信用卡交易金額'[新臺幣']]]/1000000</f>
        <v>325.56346300000001</v>
      </c>
      <c r="M684" s="14" t="str" cm="1">
        <f t="array" ref="M684">_xlfn.TEXTJOIN("", TRUE, _xlfn.XLOOKUP(TRUE, VALUE(表格1[[#This Row],[年月]]) &lt;= VALUE($R$8:$R$12), $Q$8:$Q$12)) &amp; "年度"</f>
        <v>2021年度</v>
      </c>
    </row>
    <row r="685" spans="1:13" x14ac:dyDescent="0.3">
      <c r="A685" s="2">
        <v>202012</v>
      </c>
      <c r="B685" s="19">
        <f>DATE(表格1[[#This Row],[年]],表格1[[#This Row],[月]],1)</f>
        <v>44166</v>
      </c>
      <c r="C685" s="2" t="str">
        <f>LEFT(表格1[[#This Row],[年月]],4)</f>
        <v>2020</v>
      </c>
      <c r="D685" s="2" t="str">
        <f>RIGHT(表格1[[#This Row],[年月]],2)</f>
        <v>12</v>
      </c>
      <c r="E685" s="5">
        <v>10009000</v>
      </c>
      <c r="F685" s="2" t="str">
        <f>VLOOKUP(TEXT(表格1[[#This Row],[地區]],"00000000"),縣市代碼,2,0)</f>
        <v>雲林縣</v>
      </c>
      <c r="G685" s="2" t="s">
        <v>8</v>
      </c>
      <c r="H685" s="13">
        <v>190847</v>
      </c>
      <c r="I685" s="14">
        <v>223967185</v>
      </c>
      <c r="J685" s="14">
        <f>表格1[[#This Row],[信用卡交易筆數]]/1000</f>
        <v>190.84700000000001</v>
      </c>
      <c r="K685" s="14">
        <f>表格1[[#This Row],[信用卡交易金額'[新臺幣']]]/1000</f>
        <v>223967.185</v>
      </c>
      <c r="L685" s="14">
        <f>表格1[[#This Row],[信用卡交易金額'[新臺幣']]]/1000000</f>
        <v>223.967185</v>
      </c>
      <c r="M685" s="14" t="str" cm="1">
        <f t="array" ref="M685">_xlfn.TEXTJOIN("", TRUE, _xlfn.XLOOKUP(TRUE, VALUE(表格1[[#This Row],[年月]]) &lt;= VALUE($R$8:$R$12), $Q$8:$Q$12)) &amp; "年度"</f>
        <v>2021年度</v>
      </c>
    </row>
    <row r="686" spans="1:13" x14ac:dyDescent="0.3">
      <c r="A686" s="2">
        <v>202012</v>
      </c>
      <c r="B686" s="19">
        <f>DATE(表格1[[#This Row],[年]],表格1[[#This Row],[月]],1)</f>
        <v>44166</v>
      </c>
      <c r="C686" s="2" t="str">
        <f>LEFT(表格1[[#This Row],[年月]],4)</f>
        <v>2020</v>
      </c>
      <c r="D686" s="2" t="str">
        <f>RIGHT(表格1[[#This Row],[年月]],2)</f>
        <v>12</v>
      </c>
      <c r="E686" s="5">
        <v>10009000</v>
      </c>
      <c r="F686" s="2" t="str">
        <f>VLOOKUP(TEXT(表格1[[#This Row],[地區]],"00000000"),縣市代碼,2,0)</f>
        <v>雲林縣</v>
      </c>
      <c r="G686" s="2" t="s">
        <v>9</v>
      </c>
      <c r="H686" s="13">
        <v>117749</v>
      </c>
      <c r="I686" s="14">
        <v>261622809</v>
      </c>
      <c r="J686" s="14">
        <f>表格1[[#This Row],[信用卡交易筆數]]/1000</f>
        <v>117.749</v>
      </c>
      <c r="K686" s="14">
        <f>表格1[[#This Row],[信用卡交易金額'[新臺幣']]]/1000</f>
        <v>261622.80900000001</v>
      </c>
      <c r="L686" s="14">
        <f>表格1[[#This Row],[信用卡交易金額'[新臺幣']]]/1000000</f>
        <v>261.62280900000002</v>
      </c>
      <c r="M686" s="14" t="str" cm="1">
        <f t="array" ref="M686">_xlfn.TEXTJOIN("", TRUE, _xlfn.XLOOKUP(TRUE, VALUE(表格1[[#This Row],[年月]]) &lt;= VALUE($R$8:$R$12), $Q$8:$Q$12)) &amp; "年度"</f>
        <v>2021年度</v>
      </c>
    </row>
    <row r="687" spans="1:13" x14ac:dyDescent="0.3">
      <c r="A687" s="2">
        <v>202012</v>
      </c>
      <c r="B687" s="19">
        <f>DATE(表格1[[#This Row],[年]],表格1[[#This Row],[月]],1)</f>
        <v>44166</v>
      </c>
      <c r="C687" s="2" t="str">
        <f>LEFT(表格1[[#This Row],[年月]],4)</f>
        <v>2020</v>
      </c>
      <c r="D687" s="2" t="str">
        <f>RIGHT(表格1[[#This Row],[年月]],2)</f>
        <v>12</v>
      </c>
      <c r="E687" s="5">
        <v>10009000</v>
      </c>
      <c r="F687" s="2" t="str">
        <f>VLOOKUP(TEXT(表格1[[#This Row],[地區]],"00000000"),縣市代碼,2,0)</f>
        <v>雲林縣</v>
      </c>
      <c r="G687" s="2" t="s">
        <v>10</v>
      </c>
      <c r="H687" s="13">
        <v>544371</v>
      </c>
      <c r="I687" s="14">
        <v>1639244000</v>
      </c>
      <c r="J687" s="14">
        <f>表格1[[#This Row],[信用卡交易筆數]]/1000</f>
        <v>544.37099999999998</v>
      </c>
      <c r="K687" s="14">
        <f>表格1[[#This Row],[信用卡交易金額'[新臺幣']]]/1000</f>
        <v>1639244</v>
      </c>
      <c r="L687" s="14">
        <f>表格1[[#This Row],[信用卡交易金額'[新臺幣']]]/1000000</f>
        <v>1639.2439999999999</v>
      </c>
      <c r="M687" s="14" t="str" cm="1">
        <f t="array" ref="M687">_xlfn.TEXTJOIN("", TRUE, _xlfn.XLOOKUP(TRUE, VALUE(表格1[[#This Row],[年月]]) &lt;= VALUE($R$8:$R$12), $Q$8:$Q$12)) &amp; "年度"</f>
        <v>2021年度</v>
      </c>
    </row>
    <row r="688" spans="1:13" x14ac:dyDescent="0.3">
      <c r="A688" s="2">
        <v>202012</v>
      </c>
      <c r="B688" s="19">
        <f>DATE(表格1[[#This Row],[年]],表格1[[#This Row],[月]],1)</f>
        <v>44166</v>
      </c>
      <c r="C688" s="2" t="str">
        <f>LEFT(表格1[[#This Row],[年月]],4)</f>
        <v>2020</v>
      </c>
      <c r="D688" s="2" t="str">
        <f>RIGHT(表格1[[#This Row],[年月]],2)</f>
        <v>12</v>
      </c>
      <c r="E688" s="5">
        <v>10010000</v>
      </c>
      <c r="F688" s="2" t="str">
        <f>VLOOKUP(TEXT(表格1[[#This Row],[地區]],"00000000"),縣市代碼,2,0)</f>
        <v>嘉義縣</v>
      </c>
      <c r="G688" s="2" t="s">
        <v>4</v>
      </c>
      <c r="H688" s="13">
        <v>311079</v>
      </c>
      <c r="I688" s="14">
        <v>276793008</v>
      </c>
      <c r="J688" s="14">
        <f>表格1[[#This Row],[信用卡交易筆數]]/1000</f>
        <v>311.07900000000001</v>
      </c>
      <c r="K688" s="14">
        <f>表格1[[#This Row],[信用卡交易金額'[新臺幣']]]/1000</f>
        <v>276793.00799999997</v>
      </c>
      <c r="L688" s="14">
        <f>表格1[[#This Row],[信用卡交易金額'[新臺幣']]]/1000000</f>
        <v>276.79300799999999</v>
      </c>
      <c r="M688" s="14" t="str" cm="1">
        <f t="array" ref="M688">_xlfn.TEXTJOIN("", TRUE, _xlfn.XLOOKUP(TRUE, VALUE(表格1[[#This Row],[年月]]) &lt;= VALUE($R$8:$R$12), $Q$8:$Q$12)) &amp; "年度"</f>
        <v>2021年度</v>
      </c>
    </row>
    <row r="689" spans="1:13" x14ac:dyDescent="0.3">
      <c r="A689" s="2">
        <v>202012</v>
      </c>
      <c r="B689" s="19">
        <f>DATE(表格1[[#This Row],[年]],表格1[[#This Row],[月]],1)</f>
        <v>44166</v>
      </c>
      <c r="C689" s="2" t="str">
        <f>LEFT(表格1[[#This Row],[年月]],4)</f>
        <v>2020</v>
      </c>
      <c r="D689" s="2" t="str">
        <f>RIGHT(表格1[[#This Row],[年月]],2)</f>
        <v>12</v>
      </c>
      <c r="E689" s="5">
        <v>10010000</v>
      </c>
      <c r="F689" s="2" t="str">
        <f>VLOOKUP(TEXT(表格1[[#This Row],[地區]],"00000000"),縣市代碼,2,0)</f>
        <v>嘉義縣</v>
      </c>
      <c r="G689" s="2" t="s">
        <v>5</v>
      </c>
      <c r="H689" s="13">
        <v>31923</v>
      </c>
      <c r="I689" s="14">
        <v>79403734</v>
      </c>
      <c r="J689" s="14">
        <f>表格1[[#This Row],[信用卡交易筆數]]/1000</f>
        <v>31.922999999999998</v>
      </c>
      <c r="K689" s="14">
        <f>表格1[[#This Row],[信用卡交易金額'[新臺幣']]]/1000</f>
        <v>79403.733999999997</v>
      </c>
      <c r="L689" s="14">
        <f>表格1[[#This Row],[信用卡交易金額'[新臺幣']]]/1000000</f>
        <v>79.403734</v>
      </c>
      <c r="M689" s="14" t="str" cm="1">
        <f t="array" ref="M689">_xlfn.TEXTJOIN("", TRUE, _xlfn.XLOOKUP(TRUE, VALUE(表格1[[#This Row],[年月]]) &lt;= VALUE($R$8:$R$12), $Q$8:$Q$12)) &amp; "年度"</f>
        <v>2021年度</v>
      </c>
    </row>
    <row r="690" spans="1:13" x14ac:dyDescent="0.3">
      <c r="A690" s="2">
        <v>202012</v>
      </c>
      <c r="B690" s="19">
        <f>DATE(表格1[[#This Row],[年]],表格1[[#This Row],[月]],1)</f>
        <v>44166</v>
      </c>
      <c r="C690" s="2" t="str">
        <f>LEFT(表格1[[#This Row],[年月]],4)</f>
        <v>2020</v>
      </c>
      <c r="D690" s="2" t="str">
        <f>RIGHT(表格1[[#This Row],[年月]],2)</f>
        <v>12</v>
      </c>
      <c r="E690" s="5">
        <v>10010000</v>
      </c>
      <c r="F690" s="2" t="str">
        <f>VLOOKUP(TEXT(表格1[[#This Row],[地區]],"00000000"),縣市代碼,2,0)</f>
        <v>嘉義縣</v>
      </c>
      <c r="G690" s="2" t="s">
        <v>6</v>
      </c>
      <c r="H690" s="13">
        <v>37019</v>
      </c>
      <c r="I690" s="14">
        <v>115822400</v>
      </c>
      <c r="J690" s="14">
        <f>表格1[[#This Row],[信用卡交易筆數]]/1000</f>
        <v>37.018999999999998</v>
      </c>
      <c r="K690" s="14">
        <f>表格1[[#This Row],[信用卡交易金額'[新臺幣']]]/1000</f>
        <v>115822.39999999999</v>
      </c>
      <c r="L690" s="14">
        <f>表格1[[#This Row],[信用卡交易金額'[新臺幣']]]/1000000</f>
        <v>115.8224</v>
      </c>
      <c r="M690" s="14" t="str" cm="1">
        <f t="array" ref="M690">_xlfn.TEXTJOIN("", TRUE, _xlfn.XLOOKUP(TRUE, VALUE(表格1[[#This Row],[年月]]) &lt;= VALUE($R$8:$R$12), $Q$8:$Q$12)) &amp; "年度"</f>
        <v>2021年度</v>
      </c>
    </row>
    <row r="691" spans="1:13" x14ac:dyDescent="0.3">
      <c r="A691" s="2">
        <v>202012</v>
      </c>
      <c r="B691" s="19">
        <f>DATE(表格1[[#This Row],[年]],表格1[[#This Row],[月]],1)</f>
        <v>44166</v>
      </c>
      <c r="C691" s="2" t="str">
        <f>LEFT(表格1[[#This Row],[年月]],4)</f>
        <v>2020</v>
      </c>
      <c r="D691" s="2" t="str">
        <f>RIGHT(表格1[[#This Row],[年月]],2)</f>
        <v>12</v>
      </c>
      <c r="E691" s="5">
        <v>10010000</v>
      </c>
      <c r="F691" s="2" t="str">
        <f>VLOOKUP(TEXT(表格1[[#This Row],[地區]],"00000000"),縣市代碼,2,0)</f>
        <v>嘉義縣</v>
      </c>
      <c r="G691" s="2" t="s">
        <v>7</v>
      </c>
      <c r="H691" s="13">
        <v>301721</v>
      </c>
      <c r="I691" s="14">
        <v>233681883</v>
      </c>
      <c r="J691" s="14">
        <f>表格1[[#This Row],[信用卡交易筆數]]/1000</f>
        <v>301.721</v>
      </c>
      <c r="K691" s="14">
        <f>表格1[[#This Row],[信用卡交易金額'[新臺幣']]]/1000</f>
        <v>233681.883</v>
      </c>
      <c r="L691" s="14">
        <f>表格1[[#This Row],[信用卡交易金額'[新臺幣']]]/1000000</f>
        <v>233.681883</v>
      </c>
      <c r="M691" s="14" t="str" cm="1">
        <f t="array" ref="M691">_xlfn.TEXTJOIN("", TRUE, _xlfn.XLOOKUP(TRUE, VALUE(表格1[[#This Row],[年月]]) &lt;= VALUE($R$8:$R$12), $Q$8:$Q$12)) &amp; "年度"</f>
        <v>2021年度</v>
      </c>
    </row>
    <row r="692" spans="1:13" x14ac:dyDescent="0.3">
      <c r="A692" s="2">
        <v>202012</v>
      </c>
      <c r="B692" s="19">
        <f>DATE(表格1[[#This Row],[年]],表格1[[#This Row],[月]],1)</f>
        <v>44166</v>
      </c>
      <c r="C692" s="2" t="str">
        <f>LEFT(表格1[[#This Row],[年月]],4)</f>
        <v>2020</v>
      </c>
      <c r="D692" s="2" t="str">
        <f>RIGHT(表格1[[#This Row],[年月]],2)</f>
        <v>12</v>
      </c>
      <c r="E692" s="5">
        <v>10010000</v>
      </c>
      <c r="F692" s="2" t="str">
        <f>VLOOKUP(TEXT(表格1[[#This Row],[地區]],"00000000"),縣市代碼,2,0)</f>
        <v>嘉義縣</v>
      </c>
      <c r="G692" s="2" t="s">
        <v>8</v>
      </c>
      <c r="H692" s="13">
        <v>140781</v>
      </c>
      <c r="I692" s="14">
        <v>160916348</v>
      </c>
      <c r="J692" s="14">
        <f>表格1[[#This Row],[信用卡交易筆數]]/1000</f>
        <v>140.78100000000001</v>
      </c>
      <c r="K692" s="14">
        <f>表格1[[#This Row],[信用卡交易金額'[新臺幣']]]/1000</f>
        <v>160916.348</v>
      </c>
      <c r="L692" s="14">
        <f>表格1[[#This Row],[信用卡交易金額'[新臺幣']]]/1000000</f>
        <v>160.916348</v>
      </c>
      <c r="M692" s="14" t="str" cm="1">
        <f t="array" ref="M692">_xlfn.TEXTJOIN("", TRUE, _xlfn.XLOOKUP(TRUE, VALUE(表格1[[#This Row],[年月]]) &lt;= VALUE($R$8:$R$12), $Q$8:$Q$12)) &amp; "年度"</f>
        <v>2021年度</v>
      </c>
    </row>
    <row r="693" spans="1:13" x14ac:dyDescent="0.3">
      <c r="A693" s="2">
        <v>202012</v>
      </c>
      <c r="B693" s="19">
        <f>DATE(表格1[[#This Row],[年]],表格1[[#This Row],[月]],1)</f>
        <v>44166</v>
      </c>
      <c r="C693" s="2" t="str">
        <f>LEFT(表格1[[#This Row],[年月]],4)</f>
        <v>2020</v>
      </c>
      <c r="D693" s="2" t="str">
        <f>RIGHT(表格1[[#This Row],[年月]],2)</f>
        <v>12</v>
      </c>
      <c r="E693" s="5">
        <v>10010000</v>
      </c>
      <c r="F693" s="2" t="str">
        <f>VLOOKUP(TEXT(表格1[[#This Row],[地區]],"00000000"),縣市代碼,2,0)</f>
        <v>嘉義縣</v>
      </c>
      <c r="G693" s="2" t="s">
        <v>9</v>
      </c>
      <c r="H693" s="13">
        <v>89619</v>
      </c>
      <c r="I693" s="14">
        <v>213079863</v>
      </c>
      <c r="J693" s="14">
        <f>表格1[[#This Row],[信用卡交易筆數]]/1000</f>
        <v>89.619</v>
      </c>
      <c r="K693" s="14">
        <f>表格1[[#This Row],[信用卡交易金額'[新臺幣']]]/1000</f>
        <v>213079.86300000001</v>
      </c>
      <c r="L693" s="14">
        <f>表格1[[#This Row],[信用卡交易金額'[新臺幣']]]/1000000</f>
        <v>213.07986299999999</v>
      </c>
      <c r="M693" s="14" t="str" cm="1">
        <f t="array" ref="M693">_xlfn.TEXTJOIN("", TRUE, _xlfn.XLOOKUP(TRUE, VALUE(表格1[[#This Row],[年月]]) &lt;= VALUE($R$8:$R$12), $Q$8:$Q$12)) &amp; "年度"</f>
        <v>2021年度</v>
      </c>
    </row>
    <row r="694" spans="1:13" x14ac:dyDescent="0.3">
      <c r="A694" s="2">
        <v>202012</v>
      </c>
      <c r="B694" s="19">
        <f>DATE(表格1[[#This Row],[年]],表格1[[#This Row],[月]],1)</f>
        <v>44166</v>
      </c>
      <c r="C694" s="2" t="str">
        <f>LEFT(表格1[[#This Row],[年月]],4)</f>
        <v>2020</v>
      </c>
      <c r="D694" s="2" t="str">
        <f>RIGHT(表格1[[#This Row],[年月]],2)</f>
        <v>12</v>
      </c>
      <c r="E694" s="5">
        <v>10010000</v>
      </c>
      <c r="F694" s="2" t="str">
        <f>VLOOKUP(TEXT(表格1[[#This Row],[地區]],"00000000"),縣市代碼,2,0)</f>
        <v>嘉義縣</v>
      </c>
      <c r="G694" s="2" t="s">
        <v>10</v>
      </c>
      <c r="H694" s="13">
        <v>392012</v>
      </c>
      <c r="I694" s="14">
        <v>1239242428</v>
      </c>
      <c r="J694" s="14">
        <f>表格1[[#This Row],[信用卡交易筆數]]/1000</f>
        <v>392.012</v>
      </c>
      <c r="K694" s="14">
        <f>表格1[[#This Row],[信用卡交易金額'[新臺幣']]]/1000</f>
        <v>1239242.4280000001</v>
      </c>
      <c r="L694" s="14">
        <f>表格1[[#This Row],[信用卡交易金額'[新臺幣']]]/1000000</f>
        <v>1239.242428</v>
      </c>
      <c r="M694" s="14" t="str" cm="1">
        <f t="array" ref="M694">_xlfn.TEXTJOIN("", TRUE, _xlfn.XLOOKUP(TRUE, VALUE(表格1[[#This Row],[年月]]) &lt;= VALUE($R$8:$R$12), $Q$8:$Q$12)) &amp; "年度"</f>
        <v>2021年度</v>
      </c>
    </row>
    <row r="695" spans="1:13" x14ac:dyDescent="0.3">
      <c r="A695" s="2">
        <v>202012</v>
      </c>
      <c r="B695" s="19">
        <f>DATE(表格1[[#This Row],[年]],表格1[[#This Row],[月]],1)</f>
        <v>44166</v>
      </c>
      <c r="C695" s="2" t="str">
        <f>LEFT(表格1[[#This Row],[年月]],4)</f>
        <v>2020</v>
      </c>
      <c r="D695" s="2" t="str">
        <f>RIGHT(表格1[[#This Row],[年月]],2)</f>
        <v>12</v>
      </c>
      <c r="E695" s="5">
        <v>10020000</v>
      </c>
      <c r="F695" s="2" t="str">
        <f>VLOOKUP(TEXT(表格1[[#This Row],[地區]],"00000000"),縣市代碼,2,0)</f>
        <v>嘉義市</v>
      </c>
      <c r="G695" s="2" t="s">
        <v>4</v>
      </c>
      <c r="H695" s="13">
        <v>345981</v>
      </c>
      <c r="I695" s="14">
        <v>306123164</v>
      </c>
      <c r="J695" s="14">
        <f>表格1[[#This Row],[信用卡交易筆數]]/1000</f>
        <v>345.98099999999999</v>
      </c>
      <c r="K695" s="14">
        <f>表格1[[#This Row],[信用卡交易金額'[新臺幣']]]/1000</f>
        <v>306123.16399999999</v>
      </c>
      <c r="L695" s="14">
        <f>表格1[[#This Row],[信用卡交易金額'[新臺幣']]]/1000000</f>
        <v>306.12316399999997</v>
      </c>
      <c r="M695" s="14" t="str" cm="1">
        <f t="array" ref="M695">_xlfn.TEXTJOIN("", TRUE, _xlfn.XLOOKUP(TRUE, VALUE(表格1[[#This Row],[年月]]) &lt;= VALUE($R$8:$R$12), $Q$8:$Q$12)) &amp; "年度"</f>
        <v>2021年度</v>
      </c>
    </row>
    <row r="696" spans="1:13" x14ac:dyDescent="0.3">
      <c r="A696" s="2">
        <v>202012</v>
      </c>
      <c r="B696" s="19">
        <f>DATE(表格1[[#This Row],[年]],表格1[[#This Row],[月]],1)</f>
        <v>44166</v>
      </c>
      <c r="C696" s="2" t="str">
        <f>LEFT(表格1[[#This Row],[年月]],4)</f>
        <v>2020</v>
      </c>
      <c r="D696" s="2" t="str">
        <f>RIGHT(表格1[[#This Row],[年月]],2)</f>
        <v>12</v>
      </c>
      <c r="E696" s="5">
        <v>10020000</v>
      </c>
      <c r="F696" s="2" t="str">
        <f>VLOOKUP(TEXT(表格1[[#This Row],[地區]],"00000000"),縣市代碼,2,0)</f>
        <v>嘉義市</v>
      </c>
      <c r="G696" s="2" t="s">
        <v>5</v>
      </c>
      <c r="H696" s="13">
        <v>30711</v>
      </c>
      <c r="I696" s="14">
        <v>77803905</v>
      </c>
      <c r="J696" s="14">
        <f>表格1[[#This Row],[信用卡交易筆數]]/1000</f>
        <v>30.710999999999999</v>
      </c>
      <c r="K696" s="14">
        <f>表格1[[#This Row],[信用卡交易金額'[新臺幣']]]/1000</f>
        <v>77803.904999999999</v>
      </c>
      <c r="L696" s="14">
        <f>表格1[[#This Row],[信用卡交易金額'[新臺幣']]]/1000000</f>
        <v>77.803905</v>
      </c>
      <c r="M696" s="14" t="str" cm="1">
        <f t="array" ref="M696">_xlfn.TEXTJOIN("", TRUE, _xlfn.XLOOKUP(TRUE, VALUE(表格1[[#This Row],[年月]]) &lt;= VALUE($R$8:$R$12), $Q$8:$Q$12)) &amp; "年度"</f>
        <v>2021年度</v>
      </c>
    </row>
    <row r="697" spans="1:13" x14ac:dyDescent="0.3">
      <c r="A697" s="2">
        <v>202012</v>
      </c>
      <c r="B697" s="19">
        <f>DATE(表格1[[#This Row],[年]],表格1[[#This Row],[月]],1)</f>
        <v>44166</v>
      </c>
      <c r="C697" s="2" t="str">
        <f>LEFT(表格1[[#This Row],[年月]],4)</f>
        <v>2020</v>
      </c>
      <c r="D697" s="2" t="str">
        <f>RIGHT(表格1[[#This Row],[年月]],2)</f>
        <v>12</v>
      </c>
      <c r="E697" s="5">
        <v>10020000</v>
      </c>
      <c r="F697" s="2" t="str">
        <f>VLOOKUP(TEXT(表格1[[#This Row],[地區]],"00000000"),縣市代碼,2,0)</f>
        <v>嘉義市</v>
      </c>
      <c r="G697" s="2" t="s">
        <v>6</v>
      </c>
      <c r="H697" s="13">
        <v>40717</v>
      </c>
      <c r="I697" s="14">
        <v>141709057</v>
      </c>
      <c r="J697" s="14">
        <f>表格1[[#This Row],[信用卡交易筆數]]/1000</f>
        <v>40.716999999999999</v>
      </c>
      <c r="K697" s="14">
        <f>表格1[[#This Row],[信用卡交易金額'[新臺幣']]]/1000</f>
        <v>141709.057</v>
      </c>
      <c r="L697" s="14">
        <f>表格1[[#This Row],[信用卡交易金額'[新臺幣']]]/1000000</f>
        <v>141.709057</v>
      </c>
      <c r="M697" s="14" t="str" cm="1">
        <f t="array" ref="M697">_xlfn.TEXTJOIN("", TRUE, _xlfn.XLOOKUP(TRUE, VALUE(表格1[[#This Row],[年月]]) &lt;= VALUE($R$8:$R$12), $Q$8:$Q$12)) &amp; "年度"</f>
        <v>2021年度</v>
      </c>
    </row>
    <row r="698" spans="1:13" x14ac:dyDescent="0.3">
      <c r="A698" s="2">
        <v>202012</v>
      </c>
      <c r="B698" s="19">
        <f>DATE(表格1[[#This Row],[年]],表格1[[#This Row],[月]],1)</f>
        <v>44166</v>
      </c>
      <c r="C698" s="2" t="str">
        <f>LEFT(表格1[[#This Row],[年月]],4)</f>
        <v>2020</v>
      </c>
      <c r="D698" s="2" t="str">
        <f>RIGHT(表格1[[#This Row],[年月]],2)</f>
        <v>12</v>
      </c>
      <c r="E698" s="5">
        <v>10020000</v>
      </c>
      <c r="F698" s="2" t="str">
        <f>VLOOKUP(TEXT(表格1[[#This Row],[地區]],"00000000"),縣市代碼,2,0)</f>
        <v>嘉義市</v>
      </c>
      <c r="G698" s="2" t="s">
        <v>7</v>
      </c>
      <c r="H698" s="13">
        <v>224827</v>
      </c>
      <c r="I698" s="14">
        <v>168993956</v>
      </c>
      <c r="J698" s="14">
        <f>表格1[[#This Row],[信用卡交易筆數]]/1000</f>
        <v>224.827</v>
      </c>
      <c r="K698" s="14">
        <f>表格1[[#This Row],[信用卡交易金額'[新臺幣']]]/1000</f>
        <v>168993.95600000001</v>
      </c>
      <c r="L698" s="14">
        <f>表格1[[#This Row],[信用卡交易金額'[新臺幣']]]/1000000</f>
        <v>168.993956</v>
      </c>
      <c r="M698" s="14" t="str" cm="1">
        <f t="array" ref="M698">_xlfn.TEXTJOIN("", TRUE, _xlfn.XLOOKUP(TRUE, VALUE(表格1[[#This Row],[年月]]) &lt;= VALUE($R$8:$R$12), $Q$8:$Q$12)) &amp; "年度"</f>
        <v>2021年度</v>
      </c>
    </row>
    <row r="699" spans="1:13" x14ac:dyDescent="0.3">
      <c r="A699" s="2">
        <v>202012</v>
      </c>
      <c r="B699" s="19">
        <f>DATE(表格1[[#This Row],[年]],表格1[[#This Row],[月]],1)</f>
        <v>44166</v>
      </c>
      <c r="C699" s="2" t="str">
        <f>LEFT(表格1[[#This Row],[年月]],4)</f>
        <v>2020</v>
      </c>
      <c r="D699" s="2" t="str">
        <f>RIGHT(表格1[[#This Row],[年月]],2)</f>
        <v>12</v>
      </c>
      <c r="E699" s="5">
        <v>10020000</v>
      </c>
      <c r="F699" s="2" t="str">
        <f>VLOOKUP(TEXT(表格1[[#This Row],[地區]],"00000000"),縣市代碼,2,0)</f>
        <v>嘉義市</v>
      </c>
      <c r="G699" s="2" t="s">
        <v>8</v>
      </c>
      <c r="H699" s="13">
        <v>131766</v>
      </c>
      <c r="I699" s="14">
        <v>171063593</v>
      </c>
      <c r="J699" s="14">
        <f>表格1[[#This Row],[信用卡交易筆數]]/1000</f>
        <v>131.76599999999999</v>
      </c>
      <c r="K699" s="14">
        <f>表格1[[#This Row],[信用卡交易金額'[新臺幣']]]/1000</f>
        <v>171063.59299999999</v>
      </c>
      <c r="L699" s="14">
        <f>表格1[[#This Row],[信用卡交易金額'[新臺幣']]]/1000000</f>
        <v>171.063593</v>
      </c>
      <c r="M699" s="14" t="str" cm="1">
        <f t="array" ref="M699">_xlfn.TEXTJOIN("", TRUE, _xlfn.XLOOKUP(TRUE, VALUE(表格1[[#This Row],[年月]]) &lt;= VALUE($R$8:$R$12), $Q$8:$Q$12)) &amp; "年度"</f>
        <v>2021年度</v>
      </c>
    </row>
    <row r="700" spans="1:13" x14ac:dyDescent="0.3">
      <c r="A700" s="2">
        <v>202012</v>
      </c>
      <c r="B700" s="19">
        <f>DATE(表格1[[#This Row],[年]],表格1[[#This Row],[月]],1)</f>
        <v>44166</v>
      </c>
      <c r="C700" s="2" t="str">
        <f>LEFT(表格1[[#This Row],[年月]],4)</f>
        <v>2020</v>
      </c>
      <c r="D700" s="2" t="str">
        <f>RIGHT(表格1[[#This Row],[年月]],2)</f>
        <v>12</v>
      </c>
      <c r="E700" s="5">
        <v>10020000</v>
      </c>
      <c r="F700" s="2" t="str">
        <f>VLOOKUP(TEXT(表格1[[#This Row],[地區]],"00000000"),縣市代碼,2,0)</f>
        <v>嘉義市</v>
      </c>
      <c r="G700" s="2" t="s">
        <v>9</v>
      </c>
      <c r="H700" s="13">
        <v>97197</v>
      </c>
      <c r="I700" s="14">
        <v>240401923</v>
      </c>
      <c r="J700" s="14">
        <f>表格1[[#This Row],[信用卡交易筆數]]/1000</f>
        <v>97.197000000000003</v>
      </c>
      <c r="K700" s="14">
        <f>表格1[[#This Row],[信用卡交易金額'[新臺幣']]]/1000</f>
        <v>240401.92300000001</v>
      </c>
      <c r="L700" s="14">
        <f>表格1[[#This Row],[信用卡交易金額'[新臺幣']]]/1000000</f>
        <v>240.40192300000001</v>
      </c>
      <c r="M700" s="14" t="str" cm="1">
        <f t="array" ref="M700">_xlfn.TEXTJOIN("", TRUE, _xlfn.XLOOKUP(TRUE, VALUE(表格1[[#This Row],[年月]]) &lt;= VALUE($R$8:$R$12), $Q$8:$Q$12)) &amp; "年度"</f>
        <v>2021年度</v>
      </c>
    </row>
    <row r="701" spans="1:13" x14ac:dyDescent="0.3">
      <c r="A701" s="2">
        <v>202012</v>
      </c>
      <c r="B701" s="19">
        <f>DATE(表格1[[#This Row],[年]],表格1[[#This Row],[月]],1)</f>
        <v>44166</v>
      </c>
      <c r="C701" s="2" t="str">
        <f>LEFT(表格1[[#This Row],[年月]],4)</f>
        <v>2020</v>
      </c>
      <c r="D701" s="2" t="str">
        <f>RIGHT(表格1[[#This Row],[年月]],2)</f>
        <v>12</v>
      </c>
      <c r="E701" s="5">
        <v>10020000</v>
      </c>
      <c r="F701" s="2" t="str">
        <f>VLOOKUP(TEXT(表格1[[#This Row],[地區]],"00000000"),縣市代碼,2,0)</f>
        <v>嘉義市</v>
      </c>
      <c r="G701" s="2" t="s">
        <v>10</v>
      </c>
      <c r="H701" s="13">
        <v>399127</v>
      </c>
      <c r="I701" s="14">
        <v>1287700219</v>
      </c>
      <c r="J701" s="14">
        <f>表格1[[#This Row],[信用卡交易筆數]]/1000</f>
        <v>399.12700000000001</v>
      </c>
      <c r="K701" s="14">
        <f>表格1[[#This Row],[信用卡交易金額'[新臺幣']]]/1000</f>
        <v>1287700.219</v>
      </c>
      <c r="L701" s="14">
        <f>表格1[[#This Row],[信用卡交易金額'[新臺幣']]]/1000000</f>
        <v>1287.7002190000001</v>
      </c>
      <c r="M701" s="14" t="str" cm="1">
        <f t="array" ref="M701">_xlfn.TEXTJOIN("", TRUE, _xlfn.XLOOKUP(TRUE, VALUE(表格1[[#This Row],[年月]]) &lt;= VALUE($R$8:$R$12), $Q$8:$Q$12)) &amp; "年度"</f>
        <v>2021年度</v>
      </c>
    </row>
    <row r="702" spans="1:13" x14ac:dyDescent="0.3">
      <c r="A702" s="2">
        <v>202012</v>
      </c>
      <c r="B702" s="19">
        <f>DATE(表格1[[#This Row],[年]],表格1[[#This Row],[月]],1)</f>
        <v>44166</v>
      </c>
      <c r="C702" s="2" t="str">
        <f>LEFT(表格1[[#This Row],[年月]],4)</f>
        <v>2020</v>
      </c>
      <c r="D702" s="2" t="str">
        <f>RIGHT(表格1[[#This Row],[年月]],2)</f>
        <v>12</v>
      </c>
      <c r="E702" s="5">
        <v>67000000</v>
      </c>
      <c r="F702" s="2" t="str">
        <f>VLOOKUP(TEXT(表格1[[#This Row],[地區]],"00000000"),縣市代碼,2,0)</f>
        <v>臺南市</v>
      </c>
      <c r="G702" s="2" t="s">
        <v>4</v>
      </c>
      <c r="H702" s="13">
        <v>2417354</v>
      </c>
      <c r="I702" s="14">
        <v>1947054346</v>
      </c>
      <c r="J702" s="14">
        <f>表格1[[#This Row],[信用卡交易筆數]]/1000</f>
        <v>2417.3539999999998</v>
      </c>
      <c r="K702" s="14">
        <f>表格1[[#This Row],[信用卡交易金額'[新臺幣']]]/1000</f>
        <v>1947054.3459999999</v>
      </c>
      <c r="L702" s="14">
        <f>表格1[[#This Row],[信用卡交易金額'[新臺幣']]]/1000000</f>
        <v>1947.0543459999999</v>
      </c>
      <c r="M702" s="14" t="str" cm="1">
        <f t="array" ref="M702">_xlfn.TEXTJOIN("", TRUE, _xlfn.XLOOKUP(TRUE, VALUE(表格1[[#This Row],[年月]]) &lt;= VALUE($R$8:$R$12), $Q$8:$Q$12)) &amp; "年度"</f>
        <v>2021年度</v>
      </c>
    </row>
    <row r="703" spans="1:13" x14ac:dyDescent="0.3">
      <c r="A703" s="2">
        <v>202012</v>
      </c>
      <c r="B703" s="19">
        <f>DATE(表格1[[#This Row],[年]],表格1[[#This Row],[月]],1)</f>
        <v>44166</v>
      </c>
      <c r="C703" s="2" t="str">
        <f>LEFT(表格1[[#This Row],[年月]],4)</f>
        <v>2020</v>
      </c>
      <c r="D703" s="2" t="str">
        <f>RIGHT(表格1[[#This Row],[年月]],2)</f>
        <v>12</v>
      </c>
      <c r="E703" s="5">
        <v>67000000</v>
      </c>
      <c r="F703" s="2" t="str">
        <f>VLOOKUP(TEXT(表格1[[#This Row],[地區]],"00000000"),縣市代碼,2,0)</f>
        <v>臺南市</v>
      </c>
      <c r="G703" s="2" t="s">
        <v>5</v>
      </c>
      <c r="H703" s="13">
        <v>212400</v>
      </c>
      <c r="I703" s="14">
        <v>514453790</v>
      </c>
      <c r="J703" s="14">
        <f>表格1[[#This Row],[信用卡交易筆數]]/1000</f>
        <v>212.4</v>
      </c>
      <c r="K703" s="14">
        <f>表格1[[#This Row],[信用卡交易金額'[新臺幣']]]/1000</f>
        <v>514453.79</v>
      </c>
      <c r="L703" s="14">
        <f>表格1[[#This Row],[信用卡交易金額'[新臺幣']]]/1000000</f>
        <v>514.45379000000003</v>
      </c>
      <c r="M703" s="14" t="str" cm="1">
        <f t="array" ref="M703">_xlfn.TEXTJOIN("", TRUE, _xlfn.XLOOKUP(TRUE, VALUE(表格1[[#This Row],[年月]]) &lt;= VALUE($R$8:$R$12), $Q$8:$Q$12)) &amp; "年度"</f>
        <v>2021年度</v>
      </c>
    </row>
    <row r="704" spans="1:13" x14ac:dyDescent="0.3">
      <c r="A704" s="2">
        <v>202012</v>
      </c>
      <c r="B704" s="19">
        <f>DATE(表格1[[#This Row],[年]],表格1[[#This Row],[月]],1)</f>
        <v>44166</v>
      </c>
      <c r="C704" s="2" t="str">
        <f>LEFT(表格1[[#This Row],[年月]],4)</f>
        <v>2020</v>
      </c>
      <c r="D704" s="2" t="str">
        <f>RIGHT(表格1[[#This Row],[年月]],2)</f>
        <v>12</v>
      </c>
      <c r="E704" s="5">
        <v>67000000</v>
      </c>
      <c r="F704" s="2" t="str">
        <f>VLOOKUP(TEXT(表格1[[#This Row],[地區]],"00000000"),縣市代碼,2,0)</f>
        <v>臺南市</v>
      </c>
      <c r="G704" s="2" t="s">
        <v>6</v>
      </c>
      <c r="H704" s="13">
        <v>301867</v>
      </c>
      <c r="I704" s="14">
        <v>981582597</v>
      </c>
      <c r="J704" s="14">
        <f>表格1[[#This Row],[信用卡交易筆數]]/1000</f>
        <v>301.86700000000002</v>
      </c>
      <c r="K704" s="14">
        <f>表格1[[#This Row],[信用卡交易金額'[新臺幣']]]/1000</f>
        <v>981582.59699999995</v>
      </c>
      <c r="L704" s="14">
        <f>表格1[[#This Row],[信用卡交易金額'[新臺幣']]]/1000000</f>
        <v>981.58259699999996</v>
      </c>
      <c r="M704" s="14" t="str" cm="1">
        <f t="array" ref="M704">_xlfn.TEXTJOIN("", TRUE, _xlfn.XLOOKUP(TRUE, VALUE(表格1[[#This Row],[年月]]) &lt;= VALUE($R$8:$R$12), $Q$8:$Q$12)) &amp; "年度"</f>
        <v>2021年度</v>
      </c>
    </row>
    <row r="705" spans="1:13" x14ac:dyDescent="0.3">
      <c r="A705" s="2">
        <v>202012</v>
      </c>
      <c r="B705" s="19">
        <f>DATE(表格1[[#This Row],[年]],表格1[[#This Row],[月]],1)</f>
        <v>44166</v>
      </c>
      <c r="C705" s="2" t="str">
        <f>LEFT(表格1[[#This Row],[年月]],4)</f>
        <v>2020</v>
      </c>
      <c r="D705" s="2" t="str">
        <f>RIGHT(表格1[[#This Row],[年月]],2)</f>
        <v>12</v>
      </c>
      <c r="E705" s="5">
        <v>67000000</v>
      </c>
      <c r="F705" s="2" t="str">
        <f>VLOOKUP(TEXT(表格1[[#This Row],[地區]],"00000000"),縣市代碼,2,0)</f>
        <v>臺南市</v>
      </c>
      <c r="G705" s="2" t="s">
        <v>7</v>
      </c>
      <c r="H705" s="13">
        <v>1649587</v>
      </c>
      <c r="I705" s="14">
        <v>1241565827</v>
      </c>
      <c r="J705" s="14">
        <f>表格1[[#This Row],[信用卡交易筆數]]/1000</f>
        <v>1649.587</v>
      </c>
      <c r="K705" s="14">
        <f>表格1[[#This Row],[信用卡交易金額'[新臺幣']]]/1000</f>
        <v>1241565.827</v>
      </c>
      <c r="L705" s="14">
        <f>表格1[[#This Row],[信用卡交易金額'[新臺幣']]]/1000000</f>
        <v>1241.5658269999999</v>
      </c>
      <c r="M705" s="14" t="str" cm="1">
        <f t="array" ref="M705">_xlfn.TEXTJOIN("", TRUE, _xlfn.XLOOKUP(TRUE, VALUE(表格1[[#This Row],[年月]]) &lt;= VALUE($R$8:$R$12), $Q$8:$Q$12)) &amp; "年度"</f>
        <v>2021年度</v>
      </c>
    </row>
    <row r="706" spans="1:13" x14ac:dyDescent="0.3">
      <c r="A706" s="2">
        <v>202012</v>
      </c>
      <c r="B706" s="19">
        <f>DATE(表格1[[#This Row],[年]],表格1[[#This Row],[月]],1)</f>
        <v>44166</v>
      </c>
      <c r="C706" s="2" t="str">
        <f>LEFT(表格1[[#This Row],[年月]],4)</f>
        <v>2020</v>
      </c>
      <c r="D706" s="2" t="str">
        <f>RIGHT(表格1[[#This Row],[年月]],2)</f>
        <v>12</v>
      </c>
      <c r="E706" s="5">
        <v>67000000</v>
      </c>
      <c r="F706" s="2" t="str">
        <f>VLOOKUP(TEXT(表格1[[#This Row],[地區]],"00000000"),縣市代碼,2,0)</f>
        <v>臺南市</v>
      </c>
      <c r="G706" s="2" t="s">
        <v>8</v>
      </c>
      <c r="H706" s="13">
        <v>926253</v>
      </c>
      <c r="I706" s="14">
        <v>1193971284</v>
      </c>
      <c r="J706" s="14">
        <f>表格1[[#This Row],[信用卡交易筆數]]/1000</f>
        <v>926.25300000000004</v>
      </c>
      <c r="K706" s="14">
        <f>表格1[[#This Row],[信用卡交易金額'[新臺幣']]]/1000</f>
        <v>1193971.284</v>
      </c>
      <c r="L706" s="14">
        <f>表格1[[#This Row],[信用卡交易金額'[新臺幣']]]/1000000</f>
        <v>1193.971284</v>
      </c>
      <c r="M706" s="14" t="str" cm="1">
        <f t="array" ref="M706">_xlfn.TEXTJOIN("", TRUE, _xlfn.XLOOKUP(TRUE, VALUE(表格1[[#This Row],[年月]]) &lt;= VALUE($R$8:$R$12), $Q$8:$Q$12)) &amp; "年度"</f>
        <v>2021年度</v>
      </c>
    </row>
    <row r="707" spans="1:13" x14ac:dyDescent="0.3">
      <c r="A707" s="2">
        <v>202012</v>
      </c>
      <c r="B707" s="19">
        <f>DATE(表格1[[#This Row],[年]],表格1[[#This Row],[月]],1)</f>
        <v>44166</v>
      </c>
      <c r="C707" s="2" t="str">
        <f>LEFT(表格1[[#This Row],[年月]],4)</f>
        <v>2020</v>
      </c>
      <c r="D707" s="2" t="str">
        <f>RIGHT(表格1[[#This Row],[年月]],2)</f>
        <v>12</v>
      </c>
      <c r="E707" s="5">
        <v>67000000</v>
      </c>
      <c r="F707" s="2" t="str">
        <f>VLOOKUP(TEXT(表格1[[#This Row],[地區]],"00000000"),縣市代碼,2,0)</f>
        <v>臺南市</v>
      </c>
      <c r="G707" s="2" t="s">
        <v>9</v>
      </c>
      <c r="H707" s="13">
        <v>825407</v>
      </c>
      <c r="I707" s="14">
        <v>1705685130</v>
      </c>
      <c r="J707" s="14">
        <f>表格1[[#This Row],[信用卡交易筆數]]/1000</f>
        <v>825.40700000000004</v>
      </c>
      <c r="K707" s="14">
        <f>表格1[[#This Row],[信用卡交易金額'[新臺幣']]]/1000</f>
        <v>1705685.13</v>
      </c>
      <c r="L707" s="14">
        <f>表格1[[#This Row],[信用卡交易金額'[新臺幣']]]/1000000</f>
        <v>1705.6851300000001</v>
      </c>
      <c r="M707" s="14" t="str" cm="1">
        <f t="array" ref="M707">_xlfn.TEXTJOIN("", TRUE, _xlfn.XLOOKUP(TRUE, VALUE(表格1[[#This Row],[年月]]) &lt;= VALUE($R$8:$R$12), $Q$8:$Q$12)) &amp; "年度"</f>
        <v>2021年度</v>
      </c>
    </row>
    <row r="708" spans="1:13" x14ac:dyDescent="0.3">
      <c r="A708" s="2">
        <v>202012</v>
      </c>
      <c r="B708" s="19">
        <f>DATE(表格1[[#This Row],[年]],表格1[[#This Row],[月]],1)</f>
        <v>44166</v>
      </c>
      <c r="C708" s="2" t="str">
        <f>LEFT(表格1[[#This Row],[年月]],4)</f>
        <v>2020</v>
      </c>
      <c r="D708" s="2" t="str">
        <f>RIGHT(表格1[[#This Row],[年月]],2)</f>
        <v>12</v>
      </c>
      <c r="E708" s="5">
        <v>67000000</v>
      </c>
      <c r="F708" s="2" t="str">
        <f>VLOOKUP(TEXT(表格1[[#This Row],[地區]],"00000000"),縣市代碼,2,0)</f>
        <v>臺南市</v>
      </c>
      <c r="G708" s="2" t="s">
        <v>10</v>
      </c>
      <c r="H708" s="13">
        <v>2732569</v>
      </c>
      <c r="I708" s="14">
        <v>8462722374</v>
      </c>
      <c r="J708" s="14">
        <f>表格1[[#This Row],[信用卡交易筆數]]/1000</f>
        <v>2732.569</v>
      </c>
      <c r="K708" s="14">
        <f>表格1[[#This Row],[信用卡交易金額'[新臺幣']]]/1000</f>
        <v>8462722.3739999998</v>
      </c>
      <c r="L708" s="14">
        <f>表格1[[#This Row],[信用卡交易金額'[新臺幣']]]/1000000</f>
        <v>8462.7223740000009</v>
      </c>
      <c r="M708" s="14" t="str" cm="1">
        <f t="array" ref="M708">_xlfn.TEXTJOIN("", TRUE, _xlfn.XLOOKUP(TRUE, VALUE(表格1[[#This Row],[年月]]) &lt;= VALUE($R$8:$R$12), $Q$8:$Q$12)) &amp; "年度"</f>
        <v>2021年度</v>
      </c>
    </row>
    <row r="709" spans="1:13" x14ac:dyDescent="0.3">
      <c r="A709" s="2">
        <v>202012</v>
      </c>
      <c r="B709" s="19">
        <f>DATE(表格1[[#This Row],[年]],表格1[[#This Row],[月]],1)</f>
        <v>44166</v>
      </c>
      <c r="C709" s="2" t="str">
        <f>LEFT(表格1[[#This Row],[年月]],4)</f>
        <v>2020</v>
      </c>
      <c r="D709" s="2" t="str">
        <f>RIGHT(表格1[[#This Row],[年月]],2)</f>
        <v>12</v>
      </c>
      <c r="E709" s="5">
        <v>64000000</v>
      </c>
      <c r="F709" s="2" t="str">
        <f>VLOOKUP(TEXT(表格1[[#This Row],[地區]],"00000000"),縣市代碼,2,0)</f>
        <v>高雄市</v>
      </c>
      <c r="G709" s="2" t="s">
        <v>4</v>
      </c>
      <c r="H709" s="13">
        <v>4091034</v>
      </c>
      <c r="I709" s="14">
        <v>3630230776</v>
      </c>
      <c r="J709" s="14">
        <f>表格1[[#This Row],[信用卡交易筆數]]/1000</f>
        <v>4091.0340000000001</v>
      </c>
      <c r="K709" s="14">
        <f>表格1[[#This Row],[信用卡交易金額'[新臺幣']]]/1000</f>
        <v>3630230.7760000001</v>
      </c>
      <c r="L709" s="14">
        <f>表格1[[#This Row],[信用卡交易金額'[新臺幣']]]/1000000</f>
        <v>3630.2307759999999</v>
      </c>
      <c r="M709" s="14" t="str" cm="1">
        <f t="array" ref="M709">_xlfn.TEXTJOIN("", TRUE, _xlfn.XLOOKUP(TRUE, VALUE(表格1[[#This Row],[年月]]) &lt;= VALUE($R$8:$R$12), $Q$8:$Q$12)) &amp; "年度"</f>
        <v>2021年度</v>
      </c>
    </row>
    <row r="710" spans="1:13" x14ac:dyDescent="0.3">
      <c r="A710" s="2">
        <v>202012</v>
      </c>
      <c r="B710" s="19">
        <f>DATE(表格1[[#This Row],[年]],表格1[[#This Row],[月]],1)</f>
        <v>44166</v>
      </c>
      <c r="C710" s="2" t="str">
        <f>LEFT(表格1[[#This Row],[年月]],4)</f>
        <v>2020</v>
      </c>
      <c r="D710" s="2" t="str">
        <f>RIGHT(表格1[[#This Row],[年月]],2)</f>
        <v>12</v>
      </c>
      <c r="E710" s="5">
        <v>64000000</v>
      </c>
      <c r="F710" s="2" t="str">
        <f>VLOOKUP(TEXT(表格1[[#This Row],[地區]],"00000000"),縣市代碼,2,0)</f>
        <v>高雄市</v>
      </c>
      <c r="G710" s="2" t="s">
        <v>5</v>
      </c>
      <c r="H710" s="13">
        <v>327524</v>
      </c>
      <c r="I710" s="14">
        <v>756733645</v>
      </c>
      <c r="J710" s="14">
        <f>表格1[[#This Row],[信用卡交易筆數]]/1000</f>
        <v>327.524</v>
      </c>
      <c r="K710" s="14">
        <f>表格1[[#This Row],[信用卡交易金額'[新臺幣']]]/1000</f>
        <v>756733.64500000002</v>
      </c>
      <c r="L710" s="14">
        <f>表格1[[#This Row],[信用卡交易金額'[新臺幣']]]/1000000</f>
        <v>756.73364500000002</v>
      </c>
      <c r="M710" s="14" t="str" cm="1">
        <f t="array" ref="M710">_xlfn.TEXTJOIN("", TRUE, _xlfn.XLOOKUP(TRUE, VALUE(表格1[[#This Row],[年月]]) &lt;= VALUE($R$8:$R$12), $Q$8:$Q$12)) &amp; "年度"</f>
        <v>2021年度</v>
      </c>
    </row>
    <row r="711" spans="1:13" x14ac:dyDescent="0.3">
      <c r="A711" s="2">
        <v>202012</v>
      </c>
      <c r="B711" s="19">
        <f>DATE(表格1[[#This Row],[年]],表格1[[#This Row],[月]],1)</f>
        <v>44166</v>
      </c>
      <c r="C711" s="2" t="str">
        <f>LEFT(表格1[[#This Row],[年月]],4)</f>
        <v>2020</v>
      </c>
      <c r="D711" s="2" t="str">
        <f>RIGHT(表格1[[#This Row],[年月]],2)</f>
        <v>12</v>
      </c>
      <c r="E711" s="5">
        <v>64000000</v>
      </c>
      <c r="F711" s="2" t="str">
        <f>VLOOKUP(TEXT(表格1[[#This Row],[地區]],"00000000"),縣市代碼,2,0)</f>
        <v>高雄市</v>
      </c>
      <c r="G711" s="2" t="s">
        <v>6</v>
      </c>
      <c r="H711" s="13">
        <v>490543</v>
      </c>
      <c r="I711" s="14">
        <v>1586322293</v>
      </c>
      <c r="J711" s="14">
        <f>表格1[[#This Row],[信用卡交易筆數]]/1000</f>
        <v>490.54300000000001</v>
      </c>
      <c r="K711" s="14">
        <f>表格1[[#This Row],[信用卡交易金額'[新臺幣']]]/1000</f>
        <v>1586322.2930000001</v>
      </c>
      <c r="L711" s="14">
        <f>表格1[[#This Row],[信用卡交易金額'[新臺幣']]]/1000000</f>
        <v>1586.3222929999999</v>
      </c>
      <c r="M711" s="14" t="str" cm="1">
        <f t="array" ref="M711">_xlfn.TEXTJOIN("", TRUE, _xlfn.XLOOKUP(TRUE, VALUE(表格1[[#This Row],[年月]]) &lt;= VALUE($R$8:$R$12), $Q$8:$Q$12)) &amp; "年度"</f>
        <v>2021年度</v>
      </c>
    </row>
    <row r="712" spans="1:13" x14ac:dyDescent="0.3">
      <c r="A712" s="2">
        <v>202012</v>
      </c>
      <c r="B712" s="19">
        <f>DATE(表格1[[#This Row],[年]],表格1[[#This Row],[月]],1)</f>
        <v>44166</v>
      </c>
      <c r="C712" s="2" t="str">
        <f>LEFT(表格1[[#This Row],[年月]],4)</f>
        <v>2020</v>
      </c>
      <c r="D712" s="2" t="str">
        <f>RIGHT(表格1[[#This Row],[年月]],2)</f>
        <v>12</v>
      </c>
      <c r="E712" s="5">
        <v>64000000</v>
      </c>
      <c r="F712" s="2" t="str">
        <f>VLOOKUP(TEXT(表格1[[#This Row],[地區]],"00000000"),縣市代碼,2,0)</f>
        <v>高雄市</v>
      </c>
      <c r="G712" s="2" t="s">
        <v>7</v>
      </c>
      <c r="H712" s="13">
        <v>2456064</v>
      </c>
      <c r="I712" s="14">
        <v>1880875066</v>
      </c>
      <c r="J712" s="14">
        <f>表格1[[#This Row],[信用卡交易筆數]]/1000</f>
        <v>2456.0639999999999</v>
      </c>
      <c r="K712" s="14">
        <f>表格1[[#This Row],[信用卡交易金額'[新臺幣']]]/1000</f>
        <v>1880875.0660000001</v>
      </c>
      <c r="L712" s="14">
        <f>表格1[[#This Row],[信用卡交易金額'[新臺幣']]]/1000000</f>
        <v>1880.8750660000001</v>
      </c>
      <c r="M712" s="14" t="str" cm="1">
        <f t="array" ref="M712">_xlfn.TEXTJOIN("", TRUE, _xlfn.XLOOKUP(TRUE, VALUE(表格1[[#This Row],[年月]]) &lt;= VALUE($R$8:$R$12), $Q$8:$Q$12)) &amp; "年度"</f>
        <v>2021年度</v>
      </c>
    </row>
    <row r="713" spans="1:13" x14ac:dyDescent="0.3">
      <c r="A713" s="2">
        <v>202012</v>
      </c>
      <c r="B713" s="19">
        <f>DATE(表格1[[#This Row],[年]],表格1[[#This Row],[月]],1)</f>
        <v>44166</v>
      </c>
      <c r="C713" s="2" t="str">
        <f>LEFT(表格1[[#This Row],[年月]],4)</f>
        <v>2020</v>
      </c>
      <c r="D713" s="2" t="str">
        <f>RIGHT(表格1[[#This Row],[年月]],2)</f>
        <v>12</v>
      </c>
      <c r="E713" s="5">
        <v>64000000</v>
      </c>
      <c r="F713" s="2" t="str">
        <f>VLOOKUP(TEXT(表格1[[#This Row],[地區]],"00000000"),縣市代碼,2,0)</f>
        <v>高雄市</v>
      </c>
      <c r="G713" s="2" t="s">
        <v>8</v>
      </c>
      <c r="H713" s="13">
        <v>1504863</v>
      </c>
      <c r="I713" s="14">
        <v>1973941091</v>
      </c>
      <c r="J713" s="14">
        <f>表格1[[#This Row],[信用卡交易筆數]]/1000</f>
        <v>1504.8630000000001</v>
      </c>
      <c r="K713" s="14">
        <f>表格1[[#This Row],[信用卡交易金額'[新臺幣']]]/1000</f>
        <v>1973941.091</v>
      </c>
      <c r="L713" s="14">
        <f>表格1[[#This Row],[信用卡交易金額'[新臺幣']]]/1000000</f>
        <v>1973.9410909999999</v>
      </c>
      <c r="M713" s="14" t="str" cm="1">
        <f t="array" ref="M713">_xlfn.TEXTJOIN("", TRUE, _xlfn.XLOOKUP(TRUE, VALUE(表格1[[#This Row],[年月]]) &lt;= VALUE($R$8:$R$12), $Q$8:$Q$12)) &amp; "年度"</f>
        <v>2021年度</v>
      </c>
    </row>
    <row r="714" spans="1:13" x14ac:dyDescent="0.3">
      <c r="A714" s="2">
        <v>202012</v>
      </c>
      <c r="B714" s="19">
        <f>DATE(表格1[[#This Row],[年]],表格1[[#This Row],[月]],1)</f>
        <v>44166</v>
      </c>
      <c r="C714" s="2" t="str">
        <f>LEFT(表格1[[#This Row],[年月]],4)</f>
        <v>2020</v>
      </c>
      <c r="D714" s="2" t="str">
        <f>RIGHT(表格1[[#This Row],[年月]],2)</f>
        <v>12</v>
      </c>
      <c r="E714" s="5">
        <v>64000000</v>
      </c>
      <c r="F714" s="2" t="str">
        <f>VLOOKUP(TEXT(表格1[[#This Row],[地區]],"00000000"),縣市代碼,2,0)</f>
        <v>高雄市</v>
      </c>
      <c r="G714" s="2" t="s">
        <v>9</v>
      </c>
      <c r="H714" s="13">
        <v>1396508</v>
      </c>
      <c r="I714" s="14">
        <v>3025247814</v>
      </c>
      <c r="J714" s="14">
        <f>表格1[[#This Row],[信用卡交易筆數]]/1000</f>
        <v>1396.508</v>
      </c>
      <c r="K714" s="14">
        <f>表格1[[#This Row],[信用卡交易金額'[新臺幣']]]/1000</f>
        <v>3025247.8139999998</v>
      </c>
      <c r="L714" s="14">
        <f>表格1[[#This Row],[信用卡交易金額'[新臺幣']]]/1000000</f>
        <v>3025.2478139999998</v>
      </c>
      <c r="M714" s="14" t="str" cm="1">
        <f t="array" ref="M714">_xlfn.TEXTJOIN("", TRUE, _xlfn.XLOOKUP(TRUE, VALUE(表格1[[#This Row],[年月]]) &lt;= VALUE($R$8:$R$12), $Q$8:$Q$12)) &amp; "年度"</f>
        <v>2021年度</v>
      </c>
    </row>
    <row r="715" spans="1:13" x14ac:dyDescent="0.3">
      <c r="A715" s="2">
        <v>202012</v>
      </c>
      <c r="B715" s="19">
        <f>DATE(表格1[[#This Row],[年]],表格1[[#This Row],[月]],1)</f>
        <v>44166</v>
      </c>
      <c r="C715" s="2" t="str">
        <f>LEFT(表格1[[#This Row],[年月]],4)</f>
        <v>2020</v>
      </c>
      <c r="D715" s="2" t="str">
        <f>RIGHT(表格1[[#This Row],[年月]],2)</f>
        <v>12</v>
      </c>
      <c r="E715" s="5">
        <v>64000000</v>
      </c>
      <c r="F715" s="2" t="str">
        <f>VLOOKUP(TEXT(表格1[[#This Row],[地區]],"00000000"),縣市代碼,2,0)</f>
        <v>高雄市</v>
      </c>
      <c r="G715" s="2" t="s">
        <v>10</v>
      </c>
      <c r="H715" s="13">
        <v>4332438</v>
      </c>
      <c r="I715" s="14">
        <v>13967279879</v>
      </c>
      <c r="J715" s="14">
        <f>表格1[[#This Row],[信用卡交易筆數]]/1000</f>
        <v>4332.4380000000001</v>
      </c>
      <c r="K715" s="14">
        <f>表格1[[#This Row],[信用卡交易金額'[新臺幣']]]/1000</f>
        <v>13967279.879000001</v>
      </c>
      <c r="L715" s="14">
        <f>表格1[[#This Row],[信用卡交易金額'[新臺幣']]]/1000000</f>
        <v>13967.279879</v>
      </c>
      <c r="M715" s="14" t="str" cm="1">
        <f t="array" ref="M715">_xlfn.TEXTJOIN("", TRUE, _xlfn.XLOOKUP(TRUE, VALUE(表格1[[#This Row],[年月]]) &lt;= VALUE($R$8:$R$12), $Q$8:$Q$12)) &amp; "年度"</f>
        <v>2021年度</v>
      </c>
    </row>
    <row r="716" spans="1:13" x14ac:dyDescent="0.3">
      <c r="A716" s="2">
        <v>202012</v>
      </c>
      <c r="B716" s="19">
        <f>DATE(表格1[[#This Row],[年]],表格1[[#This Row],[月]],1)</f>
        <v>44166</v>
      </c>
      <c r="C716" s="2" t="str">
        <f>LEFT(表格1[[#This Row],[年月]],4)</f>
        <v>2020</v>
      </c>
      <c r="D716" s="2" t="str">
        <f>RIGHT(表格1[[#This Row],[年月]],2)</f>
        <v>12</v>
      </c>
      <c r="E716" s="5">
        <v>10013000</v>
      </c>
      <c r="F716" s="2" t="str">
        <f>VLOOKUP(TEXT(表格1[[#This Row],[地區]],"00000000"),縣市代碼,2,0)</f>
        <v>屏東縣</v>
      </c>
      <c r="G716" s="2" t="s">
        <v>4</v>
      </c>
      <c r="H716" s="13">
        <v>557454</v>
      </c>
      <c r="I716" s="14">
        <v>477572182</v>
      </c>
      <c r="J716" s="14">
        <f>表格1[[#This Row],[信用卡交易筆數]]/1000</f>
        <v>557.45399999999995</v>
      </c>
      <c r="K716" s="14">
        <f>表格1[[#This Row],[信用卡交易金額'[新臺幣']]]/1000</f>
        <v>477572.18199999997</v>
      </c>
      <c r="L716" s="14">
        <f>表格1[[#This Row],[信用卡交易金額'[新臺幣']]]/1000000</f>
        <v>477.572182</v>
      </c>
      <c r="M716" s="14" t="str" cm="1">
        <f t="array" ref="M716">_xlfn.TEXTJOIN("", TRUE, _xlfn.XLOOKUP(TRUE, VALUE(表格1[[#This Row],[年月]]) &lt;= VALUE($R$8:$R$12), $Q$8:$Q$12)) &amp; "年度"</f>
        <v>2021年度</v>
      </c>
    </row>
    <row r="717" spans="1:13" x14ac:dyDescent="0.3">
      <c r="A717" s="2">
        <v>202012</v>
      </c>
      <c r="B717" s="19">
        <f>DATE(表格1[[#This Row],[年]],表格1[[#This Row],[月]],1)</f>
        <v>44166</v>
      </c>
      <c r="C717" s="2" t="str">
        <f>LEFT(表格1[[#This Row],[年月]],4)</f>
        <v>2020</v>
      </c>
      <c r="D717" s="2" t="str">
        <f>RIGHT(表格1[[#This Row],[年月]],2)</f>
        <v>12</v>
      </c>
      <c r="E717" s="5">
        <v>10013000</v>
      </c>
      <c r="F717" s="2" t="str">
        <f>VLOOKUP(TEXT(表格1[[#This Row],[地區]],"00000000"),縣市代碼,2,0)</f>
        <v>屏東縣</v>
      </c>
      <c r="G717" s="2" t="s">
        <v>5</v>
      </c>
      <c r="H717" s="13">
        <v>54251</v>
      </c>
      <c r="I717" s="14">
        <v>126565327</v>
      </c>
      <c r="J717" s="14">
        <f>表格1[[#This Row],[信用卡交易筆數]]/1000</f>
        <v>54.250999999999998</v>
      </c>
      <c r="K717" s="14">
        <f>表格1[[#This Row],[信用卡交易金額'[新臺幣']]]/1000</f>
        <v>126565.327</v>
      </c>
      <c r="L717" s="14">
        <f>表格1[[#This Row],[信用卡交易金額'[新臺幣']]]/1000000</f>
        <v>126.565327</v>
      </c>
      <c r="M717" s="14" t="str" cm="1">
        <f t="array" ref="M717">_xlfn.TEXTJOIN("", TRUE, _xlfn.XLOOKUP(TRUE, VALUE(表格1[[#This Row],[年月]]) &lt;= VALUE($R$8:$R$12), $Q$8:$Q$12)) &amp; "年度"</f>
        <v>2021年度</v>
      </c>
    </row>
    <row r="718" spans="1:13" x14ac:dyDescent="0.3">
      <c r="A718" s="2">
        <v>202012</v>
      </c>
      <c r="B718" s="19">
        <f>DATE(表格1[[#This Row],[年]],表格1[[#This Row],[月]],1)</f>
        <v>44166</v>
      </c>
      <c r="C718" s="2" t="str">
        <f>LEFT(表格1[[#This Row],[年月]],4)</f>
        <v>2020</v>
      </c>
      <c r="D718" s="2" t="str">
        <f>RIGHT(表格1[[#This Row],[年月]],2)</f>
        <v>12</v>
      </c>
      <c r="E718" s="5">
        <v>10013000</v>
      </c>
      <c r="F718" s="2" t="str">
        <f>VLOOKUP(TEXT(表格1[[#This Row],[地區]],"00000000"),縣市代碼,2,0)</f>
        <v>屏東縣</v>
      </c>
      <c r="G718" s="2" t="s">
        <v>6</v>
      </c>
      <c r="H718" s="13">
        <v>76057</v>
      </c>
      <c r="I718" s="14">
        <v>251274052</v>
      </c>
      <c r="J718" s="14">
        <f>表格1[[#This Row],[信用卡交易筆數]]/1000</f>
        <v>76.057000000000002</v>
      </c>
      <c r="K718" s="14">
        <f>表格1[[#This Row],[信用卡交易金額'[新臺幣']]]/1000</f>
        <v>251274.052</v>
      </c>
      <c r="L718" s="14">
        <f>表格1[[#This Row],[信用卡交易金額'[新臺幣']]]/1000000</f>
        <v>251.27405200000001</v>
      </c>
      <c r="M718" s="14" t="str" cm="1">
        <f t="array" ref="M718">_xlfn.TEXTJOIN("", TRUE, _xlfn.XLOOKUP(TRUE, VALUE(表格1[[#This Row],[年月]]) &lt;= VALUE($R$8:$R$12), $Q$8:$Q$12)) &amp; "年度"</f>
        <v>2021年度</v>
      </c>
    </row>
    <row r="719" spans="1:13" x14ac:dyDescent="0.3">
      <c r="A719" s="2">
        <v>202012</v>
      </c>
      <c r="B719" s="19">
        <f>DATE(表格1[[#This Row],[年]],表格1[[#This Row],[月]],1)</f>
        <v>44166</v>
      </c>
      <c r="C719" s="2" t="str">
        <f>LEFT(表格1[[#This Row],[年月]],4)</f>
        <v>2020</v>
      </c>
      <c r="D719" s="2" t="str">
        <f>RIGHT(表格1[[#This Row],[年月]],2)</f>
        <v>12</v>
      </c>
      <c r="E719" s="5">
        <v>10013000</v>
      </c>
      <c r="F719" s="2" t="str">
        <f>VLOOKUP(TEXT(表格1[[#This Row],[地區]],"00000000"),縣市代碼,2,0)</f>
        <v>屏東縣</v>
      </c>
      <c r="G719" s="2" t="s">
        <v>7</v>
      </c>
      <c r="H719" s="13">
        <v>493631</v>
      </c>
      <c r="I719" s="14">
        <v>383812989</v>
      </c>
      <c r="J719" s="14">
        <f>表格1[[#This Row],[信用卡交易筆數]]/1000</f>
        <v>493.63099999999997</v>
      </c>
      <c r="K719" s="14">
        <f>表格1[[#This Row],[信用卡交易金額'[新臺幣']]]/1000</f>
        <v>383812.989</v>
      </c>
      <c r="L719" s="14">
        <f>表格1[[#This Row],[信用卡交易金額'[新臺幣']]]/1000000</f>
        <v>383.81298900000002</v>
      </c>
      <c r="M719" s="14" t="str" cm="1">
        <f t="array" ref="M719">_xlfn.TEXTJOIN("", TRUE, _xlfn.XLOOKUP(TRUE, VALUE(表格1[[#This Row],[年月]]) &lt;= VALUE($R$8:$R$12), $Q$8:$Q$12)) &amp; "年度"</f>
        <v>2021年度</v>
      </c>
    </row>
    <row r="720" spans="1:13" x14ac:dyDescent="0.3">
      <c r="A720" s="2">
        <v>202012</v>
      </c>
      <c r="B720" s="19">
        <f>DATE(表格1[[#This Row],[年]],表格1[[#This Row],[月]],1)</f>
        <v>44166</v>
      </c>
      <c r="C720" s="2" t="str">
        <f>LEFT(表格1[[#This Row],[年月]],4)</f>
        <v>2020</v>
      </c>
      <c r="D720" s="2" t="str">
        <f>RIGHT(表格1[[#This Row],[年月]],2)</f>
        <v>12</v>
      </c>
      <c r="E720" s="5">
        <v>10013000</v>
      </c>
      <c r="F720" s="2" t="str">
        <f>VLOOKUP(TEXT(表格1[[#This Row],[地區]],"00000000"),縣市代碼,2,0)</f>
        <v>屏東縣</v>
      </c>
      <c r="G720" s="2" t="s">
        <v>8</v>
      </c>
      <c r="H720" s="13">
        <v>257736</v>
      </c>
      <c r="I720" s="14">
        <v>310179100</v>
      </c>
      <c r="J720" s="14">
        <f>表格1[[#This Row],[信用卡交易筆數]]/1000</f>
        <v>257.73599999999999</v>
      </c>
      <c r="K720" s="14">
        <f>表格1[[#This Row],[信用卡交易金額'[新臺幣']]]/1000</f>
        <v>310179.09999999998</v>
      </c>
      <c r="L720" s="14">
        <f>表格1[[#This Row],[信用卡交易金額'[新臺幣']]]/1000000</f>
        <v>310.17910000000001</v>
      </c>
      <c r="M720" s="14" t="str" cm="1">
        <f t="array" ref="M720">_xlfn.TEXTJOIN("", TRUE, _xlfn.XLOOKUP(TRUE, VALUE(表格1[[#This Row],[年月]]) &lt;= VALUE($R$8:$R$12), $Q$8:$Q$12)) &amp; "年度"</f>
        <v>2021年度</v>
      </c>
    </row>
    <row r="721" spans="1:13" x14ac:dyDescent="0.3">
      <c r="A721" s="2">
        <v>202012</v>
      </c>
      <c r="B721" s="19">
        <f>DATE(表格1[[#This Row],[年]],表格1[[#This Row],[月]],1)</f>
        <v>44166</v>
      </c>
      <c r="C721" s="2" t="str">
        <f>LEFT(表格1[[#This Row],[年月]],4)</f>
        <v>2020</v>
      </c>
      <c r="D721" s="2" t="str">
        <f>RIGHT(表格1[[#This Row],[年月]],2)</f>
        <v>12</v>
      </c>
      <c r="E721" s="5">
        <v>10013000</v>
      </c>
      <c r="F721" s="2" t="str">
        <f>VLOOKUP(TEXT(表格1[[#This Row],[地區]],"00000000"),縣市代碼,2,0)</f>
        <v>屏東縣</v>
      </c>
      <c r="G721" s="2" t="s">
        <v>9</v>
      </c>
      <c r="H721" s="13">
        <v>200192</v>
      </c>
      <c r="I721" s="14">
        <v>455742130</v>
      </c>
      <c r="J721" s="14">
        <f>表格1[[#This Row],[信用卡交易筆數]]/1000</f>
        <v>200.19200000000001</v>
      </c>
      <c r="K721" s="14">
        <f>表格1[[#This Row],[信用卡交易金額'[新臺幣']]]/1000</f>
        <v>455742.13</v>
      </c>
      <c r="L721" s="14">
        <f>表格1[[#This Row],[信用卡交易金額'[新臺幣']]]/1000000</f>
        <v>455.74212999999997</v>
      </c>
      <c r="M721" s="14" t="str" cm="1">
        <f t="array" ref="M721">_xlfn.TEXTJOIN("", TRUE, _xlfn.XLOOKUP(TRUE, VALUE(表格1[[#This Row],[年月]]) &lt;= VALUE($R$8:$R$12), $Q$8:$Q$12)) &amp; "年度"</f>
        <v>2021年度</v>
      </c>
    </row>
    <row r="722" spans="1:13" x14ac:dyDescent="0.3">
      <c r="A722" s="2">
        <v>202012</v>
      </c>
      <c r="B722" s="19">
        <f>DATE(表格1[[#This Row],[年]],表格1[[#This Row],[月]],1)</f>
        <v>44166</v>
      </c>
      <c r="C722" s="2" t="str">
        <f>LEFT(表格1[[#This Row],[年月]],4)</f>
        <v>2020</v>
      </c>
      <c r="D722" s="2" t="str">
        <f>RIGHT(表格1[[#This Row],[年月]],2)</f>
        <v>12</v>
      </c>
      <c r="E722" s="5">
        <v>10013000</v>
      </c>
      <c r="F722" s="2" t="str">
        <f>VLOOKUP(TEXT(表格1[[#This Row],[地區]],"00000000"),縣市代碼,2,0)</f>
        <v>屏東縣</v>
      </c>
      <c r="G722" s="2" t="s">
        <v>10</v>
      </c>
      <c r="H722" s="13">
        <v>726961</v>
      </c>
      <c r="I722" s="14">
        <v>2513130855</v>
      </c>
      <c r="J722" s="14">
        <f>表格1[[#This Row],[信用卡交易筆數]]/1000</f>
        <v>726.96100000000001</v>
      </c>
      <c r="K722" s="14">
        <f>表格1[[#This Row],[信用卡交易金額'[新臺幣']]]/1000</f>
        <v>2513130.855</v>
      </c>
      <c r="L722" s="14">
        <f>表格1[[#This Row],[信用卡交易金額'[新臺幣']]]/1000000</f>
        <v>2513.1308549999999</v>
      </c>
      <c r="M722" s="14" t="str" cm="1">
        <f t="array" ref="M722">_xlfn.TEXTJOIN("", TRUE, _xlfn.XLOOKUP(TRUE, VALUE(表格1[[#This Row],[年月]]) &lt;= VALUE($R$8:$R$12), $Q$8:$Q$12)) &amp; "年度"</f>
        <v>2021年度</v>
      </c>
    </row>
    <row r="723" spans="1:13" x14ac:dyDescent="0.3">
      <c r="A723" s="2">
        <v>202012</v>
      </c>
      <c r="B723" s="19">
        <f>DATE(表格1[[#This Row],[年]],表格1[[#This Row],[月]],1)</f>
        <v>44166</v>
      </c>
      <c r="C723" s="2" t="str">
        <f>LEFT(表格1[[#This Row],[年月]],4)</f>
        <v>2020</v>
      </c>
      <c r="D723" s="2" t="str">
        <f>RIGHT(表格1[[#This Row],[年月]],2)</f>
        <v>12</v>
      </c>
      <c r="E723" s="5">
        <v>10017000</v>
      </c>
      <c r="F723" s="2" t="str">
        <f>VLOOKUP(TEXT(表格1[[#This Row],[地區]],"00000000"),縣市代碼,2,0)</f>
        <v>基隆市</v>
      </c>
      <c r="G723" s="2" t="s">
        <v>4</v>
      </c>
      <c r="H723" s="13">
        <v>555607</v>
      </c>
      <c r="I723" s="14">
        <v>459716979</v>
      </c>
      <c r="J723" s="14">
        <f>表格1[[#This Row],[信用卡交易筆數]]/1000</f>
        <v>555.60699999999997</v>
      </c>
      <c r="K723" s="14">
        <f>表格1[[#This Row],[信用卡交易金額'[新臺幣']]]/1000</f>
        <v>459716.97899999999</v>
      </c>
      <c r="L723" s="14">
        <f>表格1[[#This Row],[信用卡交易金額'[新臺幣']]]/1000000</f>
        <v>459.71697899999998</v>
      </c>
      <c r="M723" s="14" t="str" cm="1">
        <f t="array" ref="M723">_xlfn.TEXTJOIN("", TRUE, _xlfn.XLOOKUP(TRUE, VALUE(表格1[[#This Row],[年月]]) &lt;= VALUE($R$8:$R$12), $Q$8:$Q$12)) &amp; "年度"</f>
        <v>2021年度</v>
      </c>
    </row>
    <row r="724" spans="1:13" x14ac:dyDescent="0.3">
      <c r="A724" s="2">
        <v>202012</v>
      </c>
      <c r="B724" s="19">
        <f>DATE(表格1[[#This Row],[年]],表格1[[#This Row],[月]],1)</f>
        <v>44166</v>
      </c>
      <c r="C724" s="2" t="str">
        <f>LEFT(表格1[[#This Row],[年月]],4)</f>
        <v>2020</v>
      </c>
      <c r="D724" s="2" t="str">
        <f>RIGHT(表格1[[#This Row],[年月]],2)</f>
        <v>12</v>
      </c>
      <c r="E724" s="5">
        <v>10017000</v>
      </c>
      <c r="F724" s="2" t="str">
        <f>VLOOKUP(TEXT(表格1[[#This Row],[地區]],"00000000"),縣市代碼,2,0)</f>
        <v>基隆市</v>
      </c>
      <c r="G724" s="2" t="s">
        <v>5</v>
      </c>
      <c r="H724" s="13">
        <v>50441</v>
      </c>
      <c r="I724" s="14">
        <v>130217210</v>
      </c>
      <c r="J724" s="14">
        <f>表格1[[#This Row],[信用卡交易筆數]]/1000</f>
        <v>50.441000000000003</v>
      </c>
      <c r="K724" s="14">
        <f>表格1[[#This Row],[信用卡交易金額'[新臺幣']]]/1000</f>
        <v>130217.21</v>
      </c>
      <c r="L724" s="14">
        <f>表格1[[#This Row],[信用卡交易金額'[新臺幣']]]/1000000</f>
        <v>130.21720999999999</v>
      </c>
      <c r="M724" s="14" t="str" cm="1">
        <f t="array" ref="M724">_xlfn.TEXTJOIN("", TRUE, _xlfn.XLOOKUP(TRUE, VALUE(表格1[[#This Row],[年月]]) &lt;= VALUE($R$8:$R$12), $Q$8:$Q$12)) &amp; "年度"</f>
        <v>2021年度</v>
      </c>
    </row>
    <row r="725" spans="1:13" x14ac:dyDescent="0.3">
      <c r="A725" s="2">
        <v>202012</v>
      </c>
      <c r="B725" s="19">
        <f>DATE(表格1[[#This Row],[年]],表格1[[#This Row],[月]],1)</f>
        <v>44166</v>
      </c>
      <c r="C725" s="2" t="str">
        <f>LEFT(表格1[[#This Row],[年月]],4)</f>
        <v>2020</v>
      </c>
      <c r="D725" s="2" t="str">
        <f>RIGHT(表格1[[#This Row],[年月]],2)</f>
        <v>12</v>
      </c>
      <c r="E725" s="5">
        <v>10017000</v>
      </c>
      <c r="F725" s="2" t="str">
        <f>VLOOKUP(TEXT(表格1[[#This Row],[地區]],"00000000"),縣市代碼,2,0)</f>
        <v>基隆市</v>
      </c>
      <c r="G725" s="2" t="s">
        <v>6</v>
      </c>
      <c r="H725" s="13">
        <v>52598</v>
      </c>
      <c r="I725" s="14">
        <v>199605514</v>
      </c>
      <c r="J725" s="14">
        <f>表格1[[#This Row],[信用卡交易筆數]]/1000</f>
        <v>52.597999999999999</v>
      </c>
      <c r="K725" s="14">
        <f>表格1[[#This Row],[信用卡交易金額'[新臺幣']]]/1000</f>
        <v>199605.514</v>
      </c>
      <c r="L725" s="14">
        <f>表格1[[#This Row],[信用卡交易金額'[新臺幣']]]/1000000</f>
        <v>199.605514</v>
      </c>
      <c r="M725" s="14" t="str" cm="1">
        <f t="array" ref="M725">_xlfn.TEXTJOIN("", TRUE, _xlfn.XLOOKUP(TRUE, VALUE(表格1[[#This Row],[年月]]) &lt;= VALUE($R$8:$R$12), $Q$8:$Q$12)) &amp; "年度"</f>
        <v>2021年度</v>
      </c>
    </row>
    <row r="726" spans="1:13" x14ac:dyDescent="0.3">
      <c r="A726" s="2">
        <v>202012</v>
      </c>
      <c r="B726" s="19">
        <f>DATE(表格1[[#This Row],[年]],表格1[[#This Row],[月]],1)</f>
        <v>44166</v>
      </c>
      <c r="C726" s="2" t="str">
        <f>LEFT(表格1[[#This Row],[年月]],4)</f>
        <v>2020</v>
      </c>
      <c r="D726" s="2" t="str">
        <f>RIGHT(表格1[[#This Row],[年月]],2)</f>
        <v>12</v>
      </c>
      <c r="E726" s="5">
        <v>10017000</v>
      </c>
      <c r="F726" s="2" t="str">
        <f>VLOOKUP(TEXT(表格1[[#This Row],[地區]],"00000000"),縣市代碼,2,0)</f>
        <v>基隆市</v>
      </c>
      <c r="G726" s="2" t="s">
        <v>7</v>
      </c>
      <c r="H726" s="13">
        <v>317913</v>
      </c>
      <c r="I726" s="14">
        <v>242938140</v>
      </c>
      <c r="J726" s="14">
        <f>表格1[[#This Row],[信用卡交易筆數]]/1000</f>
        <v>317.91300000000001</v>
      </c>
      <c r="K726" s="14">
        <f>表格1[[#This Row],[信用卡交易金額'[新臺幣']]]/1000</f>
        <v>242938.14</v>
      </c>
      <c r="L726" s="14">
        <f>表格1[[#This Row],[信用卡交易金額'[新臺幣']]]/1000000</f>
        <v>242.93814</v>
      </c>
      <c r="M726" s="14" t="str" cm="1">
        <f t="array" ref="M726">_xlfn.TEXTJOIN("", TRUE, _xlfn.XLOOKUP(TRUE, VALUE(表格1[[#This Row],[年月]]) &lt;= VALUE($R$8:$R$12), $Q$8:$Q$12)) &amp; "年度"</f>
        <v>2021年度</v>
      </c>
    </row>
    <row r="727" spans="1:13" x14ac:dyDescent="0.3">
      <c r="A727" s="2">
        <v>202012</v>
      </c>
      <c r="B727" s="19">
        <f>DATE(表格1[[#This Row],[年]],表格1[[#This Row],[月]],1)</f>
        <v>44166</v>
      </c>
      <c r="C727" s="2" t="str">
        <f>LEFT(表格1[[#This Row],[年月]],4)</f>
        <v>2020</v>
      </c>
      <c r="D727" s="2" t="str">
        <f>RIGHT(表格1[[#This Row],[年月]],2)</f>
        <v>12</v>
      </c>
      <c r="E727" s="5">
        <v>10017000</v>
      </c>
      <c r="F727" s="2" t="str">
        <f>VLOOKUP(TEXT(表格1[[#This Row],[地區]],"00000000"),縣市代碼,2,0)</f>
        <v>基隆市</v>
      </c>
      <c r="G727" s="2" t="s">
        <v>8</v>
      </c>
      <c r="H727" s="13">
        <v>220074</v>
      </c>
      <c r="I727" s="14">
        <v>272743582</v>
      </c>
      <c r="J727" s="14">
        <f>表格1[[#This Row],[信用卡交易筆數]]/1000</f>
        <v>220.07400000000001</v>
      </c>
      <c r="K727" s="14">
        <f>表格1[[#This Row],[信用卡交易金額'[新臺幣']]]/1000</f>
        <v>272743.58199999999</v>
      </c>
      <c r="L727" s="14">
        <f>表格1[[#This Row],[信用卡交易金額'[新臺幣']]]/1000000</f>
        <v>272.743582</v>
      </c>
      <c r="M727" s="14" t="str" cm="1">
        <f t="array" ref="M727">_xlfn.TEXTJOIN("", TRUE, _xlfn.XLOOKUP(TRUE, VALUE(表格1[[#This Row],[年月]]) &lt;= VALUE($R$8:$R$12), $Q$8:$Q$12)) &amp; "年度"</f>
        <v>2021年度</v>
      </c>
    </row>
    <row r="728" spans="1:13" x14ac:dyDescent="0.3">
      <c r="A728" s="2">
        <v>202012</v>
      </c>
      <c r="B728" s="19">
        <f>DATE(表格1[[#This Row],[年]],表格1[[#This Row],[月]],1)</f>
        <v>44166</v>
      </c>
      <c r="C728" s="2" t="str">
        <f>LEFT(表格1[[#This Row],[年月]],4)</f>
        <v>2020</v>
      </c>
      <c r="D728" s="2" t="str">
        <f>RIGHT(表格1[[#This Row],[年月]],2)</f>
        <v>12</v>
      </c>
      <c r="E728" s="5">
        <v>10017000</v>
      </c>
      <c r="F728" s="2" t="str">
        <f>VLOOKUP(TEXT(表格1[[#This Row],[地區]],"00000000"),縣市代碼,2,0)</f>
        <v>基隆市</v>
      </c>
      <c r="G728" s="2" t="s">
        <v>9</v>
      </c>
      <c r="H728" s="13">
        <v>153292</v>
      </c>
      <c r="I728" s="14">
        <v>331158589</v>
      </c>
      <c r="J728" s="14">
        <f>表格1[[#This Row],[信用卡交易筆數]]/1000</f>
        <v>153.292</v>
      </c>
      <c r="K728" s="14">
        <f>表格1[[#This Row],[信用卡交易金額'[新臺幣']]]/1000</f>
        <v>331158.58899999998</v>
      </c>
      <c r="L728" s="14">
        <f>表格1[[#This Row],[信用卡交易金額'[新臺幣']]]/1000000</f>
        <v>331.15858900000001</v>
      </c>
      <c r="M728" s="14" t="str" cm="1">
        <f t="array" ref="M728">_xlfn.TEXTJOIN("", TRUE, _xlfn.XLOOKUP(TRUE, VALUE(表格1[[#This Row],[年月]]) &lt;= VALUE($R$8:$R$12), $Q$8:$Q$12)) &amp; "年度"</f>
        <v>2021年度</v>
      </c>
    </row>
    <row r="729" spans="1:13" x14ac:dyDescent="0.3">
      <c r="A729" s="2">
        <v>202012</v>
      </c>
      <c r="B729" s="19">
        <f>DATE(表格1[[#This Row],[年]],表格1[[#This Row],[月]],1)</f>
        <v>44166</v>
      </c>
      <c r="C729" s="2" t="str">
        <f>LEFT(表格1[[#This Row],[年月]],4)</f>
        <v>2020</v>
      </c>
      <c r="D729" s="2" t="str">
        <f>RIGHT(表格1[[#This Row],[年月]],2)</f>
        <v>12</v>
      </c>
      <c r="E729" s="5">
        <v>10017000</v>
      </c>
      <c r="F729" s="2" t="str">
        <f>VLOOKUP(TEXT(表格1[[#This Row],[地區]],"00000000"),縣市代碼,2,0)</f>
        <v>基隆市</v>
      </c>
      <c r="G729" s="2" t="s">
        <v>10</v>
      </c>
      <c r="H729" s="13">
        <v>705468</v>
      </c>
      <c r="I729" s="14">
        <v>1782462313</v>
      </c>
      <c r="J729" s="14">
        <f>表格1[[#This Row],[信用卡交易筆數]]/1000</f>
        <v>705.46799999999996</v>
      </c>
      <c r="K729" s="14">
        <f>表格1[[#This Row],[信用卡交易金額'[新臺幣']]]/1000</f>
        <v>1782462.3130000001</v>
      </c>
      <c r="L729" s="14">
        <f>表格1[[#This Row],[信用卡交易金額'[新臺幣']]]/1000000</f>
        <v>1782.462313</v>
      </c>
      <c r="M729" s="14" t="str" cm="1">
        <f t="array" ref="M729">_xlfn.TEXTJOIN("", TRUE, _xlfn.XLOOKUP(TRUE, VALUE(表格1[[#This Row],[年月]]) &lt;= VALUE($R$8:$R$12), $Q$8:$Q$12)) &amp; "年度"</f>
        <v>2021年度</v>
      </c>
    </row>
    <row r="730" spans="1:13" x14ac:dyDescent="0.3">
      <c r="A730" s="2">
        <v>202012</v>
      </c>
      <c r="B730" s="19">
        <f>DATE(表格1[[#This Row],[年]],表格1[[#This Row],[月]],1)</f>
        <v>44166</v>
      </c>
      <c r="C730" s="2" t="str">
        <f>LEFT(表格1[[#This Row],[年月]],4)</f>
        <v>2020</v>
      </c>
      <c r="D730" s="2" t="str">
        <f>RIGHT(表格1[[#This Row],[年月]],2)</f>
        <v>12</v>
      </c>
      <c r="E730" s="5">
        <v>10002000</v>
      </c>
      <c r="F730" s="2" t="str">
        <f>VLOOKUP(TEXT(表格1[[#This Row],[地區]],"00000000"),縣市代碼,2,0)</f>
        <v>宜蘭縣</v>
      </c>
      <c r="G730" s="2" t="s">
        <v>4</v>
      </c>
      <c r="H730" s="13">
        <v>429234</v>
      </c>
      <c r="I730" s="14">
        <v>345829027</v>
      </c>
      <c r="J730" s="14">
        <f>表格1[[#This Row],[信用卡交易筆數]]/1000</f>
        <v>429.23399999999998</v>
      </c>
      <c r="K730" s="14">
        <f>表格1[[#This Row],[信用卡交易金額'[新臺幣']]]/1000</f>
        <v>345829.027</v>
      </c>
      <c r="L730" s="14">
        <f>表格1[[#This Row],[信用卡交易金額'[新臺幣']]]/1000000</f>
        <v>345.829027</v>
      </c>
      <c r="M730" s="14" t="str" cm="1">
        <f t="array" ref="M730">_xlfn.TEXTJOIN("", TRUE, _xlfn.XLOOKUP(TRUE, VALUE(表格1[[#This Row],[年月]]) &lt;= VALUE($R$8:$R$12), $Q$8:$Q$12)) &amp; "年度"</f>
        <v>2021年度</v>
      </c>
    </row>
    <row r="731" spans="1:13" x14ac:dyDescent="0.3">
      <c r="A731" s="2">
        <v>202012</v>
      </c>
      <c r="B731" s="19">
        <f>DATE(表格1[[#This Row],[年]],表格1[[#This Row],[月]],1)</f>
        <v>44166</v>
      </c>
      <c r="C731" s="2" t="str">
        <f>LEFT(表格1[[#This Row],[年月]],4)</f>
        <v>2020</v>
      </c>
      <c r="D731" s="2" t="str">
        <f>RIGHT(表格1[[#This Row],[年月]],2)</f>
        <v>12</v>
      </c>
      <c r="E731" s="5">
        <v>10002000</v>
      </c>
      <c r="F731" s="2" t="str">
        <f>VLOOKUP(TEXT(表格1[[#This Row],[地區]],"00000000"),縣市代碼,2,0)</f>
        <v>宜蘭縣</v>
      </c>
      <c r="G731" s="2" t="s">
        <v>5</v>
      </c>
      <c r="H731" s="13">
        <v>38839</v>
      </c>
      <c r="I731" s="14">
        <v>108226183</v>
      </c>
      <c r="J731" s="14">
        <f>表格1[[#This Row],[信用卡交易筆數]]/1000</f>
        <v>38.838999999999999</v>
      </c>
      <c r="K731" s="14">
        <f>表格1[[#This Row],[信用卡交易金額'[新臺幣']]]/1000</f>
        <v>108226.183</v>
      </c>
      <c r="L731" s="14">
        <f>表格1[[#This Row],[信用卡交易金額'[新臺幣']]]/1000000</f>
        <v>108.22618300000001</v>
      </c>
      <c r="M731" s="14" t="str" cm="1">
        <f t="array" ref="M731">_xlfn.TEXTJOIN("", TRUE, _xlfn.XLOOKUP(TRUE, VALUE(表格1[[#This Row],[年月]]) &lt;= VALUE($R$8:$R$12), $Q$8:$Q$12)) &amp; "年度"</f>
        <v>2021年度</v>
      </c>
    </row>
    <row r="732" spans="1:13" x14ac:dyDescent="0.3">
      <c r="A732" s="2">
        <v>202012</v>
      </c>
      <c r="B732" s="19">
        <f>DATE(表格1[[#This Row],[年]],表格1[[#This Row],[月]],1)</f>
        <v>44166</v>
      </c>
      <c r="C732" s="2" t="str">
        <f>LEFT(表格1[[#This Row],[年月]],4)</f>
        <v>2020</v>
      </c>
      <c r="D732" s="2" t="str">
        <f>RIGHT(表格1[[#This Row],[年月]],2)</f>
        <v>12</v>
      </c>
      <c r="E732" s="5">
        <v>10002000</v>
      </c>
      <c r="F732" s="2" t="str">
        <f>VLOOKUP(TEXT(表格1[[#This Row],[地區]],"00000000"),縣市代碼,2,0)</f>
        <v>宜蘭縣</v>
      </c>
      <c r="G732" s="2" t="s">
        <v>6</v>
      </c>
      <c r="H732" s="13">
        <v>53871</v>
      </c>
      <c r="I732" s="14">
        <v>203117971</v>
      </c>
      <c r="J732" s="14">
        <f>表格1[[#This Row],[信用卡交易筆數]]/1000</f>
        <v>53.871000000000002</v>
      </c>
      <c r="K732" s="14">
        <f>表格1[[#This Row],[信用卡交易金額'[新臺幣']]]/1000</f>
        <v>203117.97099999999</v>
      </c>
      <c r="L732" s="14">
        <f>表格1[[#This Row],[信用卡交易金額'[新臺幣']]]/1000000</f>
        <v>203.11797100000001</v>
      </c>
      <c r="M732" s="14" t="str" cm="1">
        <f t="array" ref="M732">_xlfn.TEXTJOIN("", TRUE, _xlfn.XLOOKUP(TRUE, VALUE(表格1[[#This Row],[年月]]) &lt;= VALUE($R$8:$R$12), $Q$8:$Q$12)) &amp; "年度"</f>
        <v>2021年度</v>
      </c>
    </row>
    <row r="733" spans="1:13" x14ac:dyDescent="0.3">
      <c r="A733" s="2">
        <v>202012</v>
      </c>
      <c r="B733" s="19">
        <f>DATE(表格1[[#This Row],[年]],表格1[[#This Row],[月]],1)</f>
        <v>44166</v>
      </c>
      <c r="C733" s="2" t="str">
        <f>LEFT(表格1[[#This Row],[年月]],4)</f>
        <v>2020</v>
      </c>
      <c r="D733" s="2" t="str">
        <f>RIGHT(表格1[[#This Row],[年月]],2)</f>
        <v>12</v>
      </c>
      <c r="E733" s="5">
        <v>10002000</v>
      </c>
      <c r="F733" s="2" t="str">
        <f>VLOOKUP(TEXT(表格1[[#This Row],[地區]],"00000000"),縣市代碼,2,0)</f>
        <v>宜蘭縣</v>
      </c>
      <c r="G733" s="2" t="s">
        <v>7</v>
      </c>
      <c r="H733" s="13">
        <v>293297</v>
      </c>
      <c r="I733" s="14">
        <v>237627386</v>
      </c>
      <c r="J733" s="14">
        <f>表格1[[#This Row],[信用卡交易筆數]]/1000</f>
        <v>293.29700000000003</v>
      </c>
      <c r="K733" s="14">
        <f>表格1[[#This Row],[信用卡交易金額'[新臺幣']]]/1000</f>
        <v>237627.386</v>
      </c>
      <c r="L733" s="14">
        <f>表格1[[#This Row],[信用卡交易金額'[新臺幣']]]/1000000</f>
        <v>237.627386</v>
      </c>
      <c r="M733" s="14" t="str" cm="1">
        <f t="array" ref="M733">_xlfn.TEXTJOIN("", TRUE, _xlfn.XLOOKUP(TRUE, VALUE(表格1[[#This Row],[年月]]) &lt;= VALUE($R$8:$R$12), $Q$8:$Q$12)) &amp; "年度"</f>
        <v>2021年度</v>
      </c>
    </row>
    <row r="734" spans="1:13" x14ac:dyDescent="0.3">
      <c r="A734" s="2">
        <v>202012</v>
      </c>
      <c r="B734" s="19">
        <f>DATE(表格1[[#This Row],[年]],表格1[[#This Row],[月]],1)</f>
        <v>44166</v>
      </c>
      <c r="C734" s="2" t="str">
        <f>LEFT(表格1[[#This Row],[年月]],4)</f>
        <v>2020</v>
      </c>
      <c r="D734" s="2" t="str">
        <f>RIGHT(表格1[[#This Row],[年月]],2)</f>
        <v>12</v>
      </c>
      <c r="E734" s="5">
        <v>10002000</v>
      </c>
      <c r="F734" s="2" t="str">
        <f>VLOOKUP(TEXT(表格1[[#This Row],[地區]],"00000000"),縣市代碼,2,0)</f>
        <v>宜蘭縣</v>
      </c>
      <c r="G734" s="2" t="s">
        <v>8</v>
      </c>
      <c r="H734" s="13">
        <v>188006</v>
      </c>
      <c r="I734" s="14">
        <v>227074420</v>
      </c>
      <c r="J734" s="14">
        <f>表格1[[#This Row],[信用卡交易筆數]]/1000</f>
        <v>188.006</v>
      </c>
      <c r="K734" s="14">
        <f>表格1[[#This Row],[信用卡交易金額'[新臺幣']]]/1000</f>
        <v>227074.42</v>
      </c>
      <c r="L734" s="14">
        <f>表格1[[#This Row],[信用卡交易金額'[新臺幣']]]/1000000</f>
        <v>227.07442</v>
      </c>
      <c r="M734" s="14" t="str" cm="1">
        <f t="array" ref="M734">_xlfn.TEXTJOIN("", TRUE, _xlfn.XLOOKUP(TRUE, VALUE(表格1[[#This Row],[年月]]) &lt;= VALUE($R$8:$R$12), $Q$8:$Q$12)) &amp; "年度"</f>
        <v>2021年度</v>
      </c>
    </row>
    <row r="735" spans="1:13" x14ac:dyDescent="0.3">
      <c r="A735" s="2">
        <v>202012</v>
      </c>
      <c r="B735" s="19">
        <f>DATE(表格1[[#This Row],[年]],表格1[[#This Row],[月]],1)</f>
        <v>44166</v>
      </c>
      <c r="C735" s="2" t="str">
        <f>LEFT(表格1[[#This Row],[年月]],4)</f>
        <v>2020</v>
      </c>
      <c r="D735" s="2" t="str">
        <f>RIGHT(表格1[[#This Row],[年月]],2)</f>
        <v>12</v>
      </c>
      <c r="E735" s="5">
        <v>10002000</v>
      </c>
      <c r="F735" s="2" t="str">
        <f>VLOOKUP(TEXT(表格1[[#This Row],[地區]],"00000000"),縣市代碼,2,0)</f>
        <v>宜蘭縣</v>
      </c>
      <c r="G735" s="2" t="s">
        <v>9</v>
      </c>
      <c r="H735" s="13">
        <v>140778</v>
      </c>
      <c r="I735" s="14">
        <v>304380829</v>
      </c>
      <c r="J735" s="14">
        <f>表格1[[#This Row],[信用卡交易筆數]]/1000</f>
        <v>140.77799999999999</v>
      </c>
      <c r="K735" s="14">
        <f>表格1[[#This Row],[信用卡交易金額'[新臺幣']]]/1000</f>
        <v>304380.82900000003</v>
      </c>
      <c r="L735" s="14">
        <f>表格1[[#This Row],[信用卡交易金額'[新臺幣']]]/1000000</f>
        <v>304.38082900000001</v>
      </c>
      <c r="M735" s="14" t="str" cm="1">
        <f t="array" ref="M735">_xlfn.TEXTJOIN("", TRUE, _xlfn.XLOOKUP(TRUE, VALUE(表格1[[#This Row],[年月]]) &lt;= VALUE($R$8:$R$12), $Q$8:$Q$12)) &amp; "年度"</f>
        <v>2021年度</v>
      </c>
    </row>
    <row r="736" spans="1:13" x14ac:dyDescent="0.3">
      <c r="A736" s="2">
        <v>202012</v>
      </c>
      <c r="B736" s="19">
        <f>DATE(表格1[[#This Row],[年]],表格1[[#This Row],[月]],1)</f>
        <v>44166</v>
      </c>
      <c r="C736" s="2" t="str">
        <f>LEFT(表格1[[#This Row],[年月]],4)</f>
        <v>2020</v>
      </c>
      <c r="D736" s="2" t="str">
        <f>RIGHT(表格1[[#This Row],[年月]],2)</f>
        <v>12</v>
      </c>
      <c r="E736" s="5">
        <v>10002000</v>
      </c>
      <c r="F736" s="2" t="str">
        <f>VLOOKUP(TEXT(表格1[[#This Row],[地區]],"00000000"),縣市代碼,2,0)</f>
        <v>宜蘭縣</v>
      </c>
      <c r="G736" s="2" t="s">
        <v>10</v>
      </c>
      <c r="H736" s="13">
        <v>532822</v>
      </c>
      <c r="I736" s="14">
        <v>1513651345</v>
      </c>
      <c r="J736" s="14">
        <f>表格1[[#This Row],[信用卡交易筆數]]/1000</f>
        <v>532.822</v>
      </c>
      <c r="K736" s="14">
        <f>表格1[[#This Row],[信用卡交易金額'[新臺幣']]]/1000</f>
        <v>1513651.345</v>
      </c>
      <c r="L736" s="14">
        <f>表格1[[#This Row],[信用卡交易金額'[新臺幣']]]/1000000</f>
        <v>1513.651345</v>
      </c>
      <c r="M736" s="14" t="str" cm="1">
        <f t="array" ref="M736">_xlfn.TEXTJOIN("", TRUE, _xlfn.XLOOKUP(TRUE, VALUE(表格1[[#This Row],[年月]]) &lt;= VALUE($R$8:$R$12), $Q$8:$Q$12)) &amp; "年度"</f>
        <v>2021年度</v>
      </c>
    </row>
    <row r="737" spans="1:13" x14ac:dyDescent="0.3">
      <c r="A737" s="2">
        <v>202012</v>
      </c>
      <c r="B737" s="19">
        <f>DATE(表格1[[#This Row],[年]],表格1[[#This Row],[月]],1)</f>
        <v>44166</v>
      </c>
      <c r="C737" s="2" t="str">
        <f>LEFT(表格1[[#This Row],[年月]],4)</f>
        <v>2020</v>
      </c>
      <c r="D737" s="2" t="str">
        <f>RIGHT(表格1[[#This Row],[年月]],2)</f>
        <v>12</v>
      </c>
      <c r="E737" s="5">
        <v>10015000</v>
      </c>
      <c r="F737" s="2" t="str">
        <f>VLOOKUP(TEXT(表格1[[#This Row],[地區]],"00000000"),縣市代碼,2,0)</f>
        <v>花蓮縣</v>
      </c>
      <c r="G737" s="2" t="s">
        <v>4</v>
      </c>
      <c r="H737" s="13">
        <v>288268</v>
      </c>
      <c r="I737" s="14">
        <v>231545230</v>
      </c>
      <c r="J737" s="14">
        <f>表格1[[#This Row],[信用卡交易筆數]]/1000</f>
        <v>288.26799999999997</v>
      </c>
      <c r="K737" s="14">
        <f>表格1[[#This Row],[信用卡交易金額'[新臺幣']]]/1000</f>
        <v>231545.23</v>
      </c>
      <c r="L737" s="14">
        <f>表格1[[#This Row],[信用卡交易金額'[新臺幣']]]/1000000</f>
        <v>231.54523</v>
      </c>
      <c r="M737" s="14" t="str" cm="1">
        <f t="array" ref="M737">_xlfn.TEXTJOIN("", TRUE, _xlfn.XLOOKUP(TRUE, VALUE(表格1[[#This Row],[年月]]) &lt;= VALUE($R$8:$R$12), $Q$8:$Q$12)) &amp; "年度"</f>
        <v>2021年度</v>
      </c>
    </row>
    <row r="738" spans="1:13" x14ac:dyDescent="0.3">
      <c r="A738" s="2">
        <v>202012</v>
      </c>
      <c r="B738" s="19">
        <f>DATE(表格1[[#This Row],[年]],表格1[[#This Row],[月]],1)</f>
        <v>44166</v>
      </c>
      <c r="C738" s="2" t="str">
        <f>LEFT(表格1[[#This Row],[年月]],4)</f>
        <v>2020</v>
      </c>
      <c r="D738" s="2" t="str">
        <f>RIGHT(表格1[[#This Row],[年月]],2)</f>
        <v>12</v>
      </c>
      <c r="E738" s="5">
        <v>10015000</v>
      </c>
      <c r="F738" s="2" t="str">
        <f>VLOOKUP(TEXT(表格1[[#This Row],[地區]],"00000000"),縣市代碼,2,0)</f>
        <v>花蓮縣</v>
      </c>
      <c r="G738" s="2" t="s">
        <v>5</v>
      </c>
      <c r="H738" s="13">
        <v>27047</v>
      </c>
      <c r="I738" s="14">
        <v>67683126</v>
      </c>
      <c r="J738" s="14">
        <f>表格1[[#This Row],[信用卡交易筆數]]/1000</f>
        <v>27.047000000000001</v>
      </c>
      <c r="K738" s="14">
        <f>表格1[[#This Row],[信用卡交易金額'[新臺幣']]]/1000</f>
        <v>67683.126000000004</v>
      </c>
      <c r="L738" s="14">
        <f>表格1[[#This Row],[信用卡交易金額'[新臺幣']]]/1000000</f>
        <v>67.683126000000001</v>
      </c>
      <c r="M738" s="14" t="str" cm="1">
        <f t="array" ref="M738">_xlfn.TEXTJOIN("", TRUE, _xlfn.XLOOKUP(TRUE, VALUE(表格1[[#This Row],[年月]]) &lt;= VALUE($R$8:$R$12), $Q$8:$Q$12)) &amp; "年度"</f>
        <v>2021年度</v>
      </c>
    </row>
    <row r="739" spans="1:13" x14ac:dyDescent="0.3">
      <c r="A739" s="2">
        <v>202012</v>
      </c>
      <c r="B739" s="19">
        <f>DATE(表格1[[#This Row],[年]],表格1[[#This Row],[月]],1)</f>
        <v>44166</v>
      </c>
      <c r="C739" s="2" t="str">
        <f>LEFT(表格1[[#This Row],[年月]],4)</f>
        <v>2020</v>
      </c>
      <c r="D739" s="2" t="str">
        <f>RIGHT(表格1[[#This Row],[年月]],2)</f>
        <v>12</v>
      </c>
      <c r="E739" s="5">
        <v>10015000</v>
      </c>
      <c r="F739" s="2" t="str">
        <f>VLOOKUP(TEXT(表格1[[#This Row],[地區]],"00000000"),縣市代碼,2,0)</f>
        <v>花蓮縣</v>
      </c>
      <c r="G739" s="2" t="s">
        <v>6</v>
      </c>
      <c r="H739" s="13">
        <v>38197</v>
      </c>
      <c r="I739" s="14">
        <v>136764602</v>
      </c>
      <c r="J739" s="14">
        <f>表格1[[#This Row],[信用卡交易筆數]]/1000</f>
        <v>38.197000000000003</v>
      </c>
      <c r="K739" s="14">
        <f>表格1[[#This Row],[信用卡交易金額'[新臺幣']]]/1000</f>
        <v>136764.60200000001</v>
      </c>
      <c r="L739" s="14">
        <f>表格1[[#This Row],[信用卡交易金額'[新臺幣']]]/1000000</f>
        <v>136.764602</v>
      </c>
      <c r="M739" s="14" t="str" cm="1">
        <f t="array" ref="M739">_xlfn.TEXTJOIN("", TRUE, _xlfn.XLOOKUP(TRUE, VALUE(表格1[[#This Row],[年月]]) &lt;= VALUE($R$8:$R$12), $Q$8:$Q$12)) &amp; "年度"</f>
        <v>2021年度</v>
      </c>
    </row>
    <row r="740" spans="1:13" x14ac:dyDescent="0.3">
      <c r="A740" s="2">
        <v>202012</v>
      </c>
      <c r="B740" s="19">
        <f>DATE(表格1[[#This Row],[年]],表格1[[#This Row],[月]],1)</f>
        <v>44166</v>
      </c>
      <c r="C740" s="2" t="str">
        <f>LEFT(表格1[[#This Row],[年月]],4)</f>
        <v>2020</v>
      </c>
      <c r="D740" s="2" t="str">
        <f>RIGHT(表格1[[#This Row],[年月]],2)</f>
        <v>12</v>
      </c>
      <c r="E740" s="5">
        <v>10015000</v>
      </c>
      <c r="F740" s="2" t="str">
        <f>VLOOKUP(TEXT(表格1[[#This Row],[地區]],"00000000"),縣市代碼,2,0)</f>
        <v>花蓮縣</v>
      </c>
      <c r="G740" s="2" t="s">
        <v>7</v>
      </c>
      <c r="H740" s="13">
        <v>209957</v>
      </c>
      <c r="I740" s="14">
        <v>153361323</v>
      </c>
      <c r="J740" s="14">
        <f>表格1[[#This Row],[信用卡交易筆數]]/1000</f>
        <v>209.95699999999999</v>
      </c>
      <c r="K740" s="14">
        <f>表格1[[#This Row],[信用卡交易金額'[新臺幣']]]/1000</f>
        <v>153361.323</v>
      </c>
      <c r="L740" s="14">
        <f>表格1[[#This Row],[信用卡交易金額'[新臺幣']]]/1000000</f>
        <v>153.361323</v>
      </c>
      <c r="M740" s="14" t="str" cm="1">
        <f t="array" ref="M740">_xlfn.TEXTJOIN("", TRUE, _xlfn.XLOOKUP(TRUE, VALUE(表格1[[#This Row],[年月]]) &lt;= VALUE($R$8:$R$12), $Q$8:$Q$12)) &amp; "年度"</f>
        <v>2021年度</v>
      </c>
    </row>
    <row r="741" spans="1:13" x14ac:dyDescent="0.3">
      <c r="A741" s="2">
        <v>202012</v>
      </c>
      <c r="B741" s="19">
        <f>DATE(表格1[[#This Row],[年]],表格1[[#This Row],[月]],1)</f>
        <v>44166</v>
      </c>
      <c r="C741" s="2" t="str">
        <f>LEFT(表格1[[#This Row],[年月]],4)</f>
        <v>2020</v>
      </c>
      <c r="D741" s="2" t="str">
        <f>RIGHT(表格1[[#This Row],[年月]],2)</f>
        <v>12</v>
      </c>
      <c r="E741" s="5">
        <v>10015000</v>
      </c>
      <c r="F741" s="2" t="str">
        <f>VLOOKUP(TEXT(表格1[[#This Row],[地區]],"00000000"),縣市代碼,2,0)</f>
        <v>花蓮縣</v>
      </c>
      <c r="G741" s="2" t="s">
        <v>8</v>
      </c>
      <c r="H741" s="13">
        <v>126632</v>
      </c>
      <c r="I741" s="14">
        <v>155689319</v>
      </c>
      <c r="J741" s="14">
        <f>表格1[[#This Row],[信用卡交易筆數]]/1000</f>
        <v>126.63200000000001</v>
      </c>
      <c r="K741" s="14">
        <f>表格1[[#This Row],[信用卡交易金額'[新臺幣']]]/1000</f>
        <v>155689.31899999999</v>
      </c>
      <c r="L741" s="14">
        <f>表格1[[#This Row],[信用卡交易金額'[新臺幣']]]/1000000</f>
        <v>155.68931900000001</v>
      </c>
      <c r="M741" s="14" t="str" cm="1">
        <f t="array" ref="M741">_xlfn.TEXTJOIN("", TRUE, _xlfn.XLOOKUP(TRUE, VALUE(表格1[[#This Row],[年月]]) &lt;= VALUE($R$8:$R$12), $Q$8:$Q$12)) &amp; "年度"</f>
        <v>2021年度</v>
      </c>
    </row>
    <row r="742" spans="1:13" x14ac:dyDescent="0.3">
      <c r="A742" s="2">
        <v>202012</v>
      </c>
      <c r="B742" s="19">
        <f>DATE(表格1[[#This Row],[年]],表格1[[#This Row],[月]],1)</f>
        <v>44166</v>
      </c>
      <c r="C742" s="2" t="str">
        <f>LEFT(表格1[[#This Row],[年月]],4)</f>
        <v>2020</v>
      </c>
      <c r="D742" s="2" t="str">
        <f>RIGHT(表格1[[#This Row],[年月]],2)</f>
        <v>12</v>
      </c>
      <c r="E742" s="5">
        <v>10015000</v>
      </c>
      <c r="F742" s="2" t="str">
        <f>VLOOKUP(TEXT(表格1[[#This Row],[地區]],"00000000"),縣市代碼,2,0)</f>
        <v>花蓮縣</v>
      </c>
      <c r="G742" s="2" t="s">
        <v>9</v>
      </c>
      <c r="H742" s="13">
        <v>83171</v>
      </c>
      <c r="I742" s="14">
        <v>200474723</v>
      </c>
      <c r="J742" s="14">
        <f>表格1[[#This Row],[信用卡交易筆數]]/1000</f>
        <v>83.171000000000006</v>
      </c>
      <c r="K742" s="14">
        <f>表格1[[#This Row],[信用卡交易金額'[新臺幣']]]/1000</f>
        <v>200474.723</v>
      </c>
      <c r="L742" s="14">
        <f>表格1[[#This Row],[信用卡交易金額'[新臺幣']]]/1000000</f>
        <v>200.47472300000001</v>
      </c>
      <c r="M742" s="14" t="str" cm="1">
        <f t="array" ref="M742">_xlfn.TEXTJOIN("", TRUE, _xlfn.XLOOKUP(TRUE, VALUE(表格1[[#This Row],[年月]]) &lt;= VALUE($R$8:$R$12), $Q$8:$Q$12)) &amp; "年度"</f>
        <v>2021年度</v>
      </c>
    </row>
    <row r="743" spans="1:13" x14ac:dyDescent="0.3">
      <c r="A743" s="2">
        <v>202012</v>
      </c>
      <c r="B743" s="19">
        <f>DATE(表格1[[#This Row],[年]],表格1[[#This Row],[月]],1)</f>
        <v>44166</v>
      </c>
      <c r="C743" s="2" t="str">
        <f>LEFT(表格1[[#This Row],[年月]],4)</f>
        <v>2020</v>
      </c>
      <c r="D743" s="2" t="str">
        <f>RIGHT(表格1[[#This Row],[年月]],2)</f>
        <v>12</v>
      </c>
      <c r="E743" s="5">
        <v>10015000</v>
      </c>
      <c r="F743" s="2" t="str">
        <f>VLOOKUP(TEXT(表格1[[#This Row],[地區]],"00000000"),縣市代碼,2,0)</f>
        <v>花蓮縣</v>
      </c>
      <c r="G743" s="2" t="s">
        <v>10</v>
      </c>
      <c r="H743" s="13">
        <v>363794</v>
      </c>
      <c r="I743" s="14">
        <v>1004930022</v>
      </c>
      <c r="J743" s="14">
        <f>表格1[[#This Row],[信用卡交易筆數]]/1000</f>
        <v>363.79399999999998</v>
      </c>
      <c r="K743" s="14">
        <f>表格1[[#This Row],[信用卡交易金額'[新臺幣']]]/1000</f>
        <v>1004930.022</v>
      </c>
      <c r="L743" s="14">
        <f>表格1[[#This Row],[信用卡交易金額'[新臺幣']]]/1000000</f>
        <v>1004.930022</v>
      </c>
      <c r="M743" s="14" t="str" cm="1">
        <f t="array" ref="M743">_xlfn.TEXTJOIN("", TRUE, _xlfn.XLOOKUP(TRUE, VALUE(表格1[[#This Row],[年月]]) &lt;= VALUE($R$8:$R$12), $Q$8:$Q$12)) &amp; "年度"</f>
        <v>2021年度</v>
      </c>
    </row>
    <row r="744" spans="1:13" x14ac:dyDescent="0.3">
      <c r="A744" s="2">
        <v>202012</v>
      </c>
      <c r="B744" s="19">
        <f>DATE(表格1[[#This Row],[年]],表格1[[#This Row],[月]],1)</f>
        <v>44166</v>
      </c>
      <c r="C744" s="2" t="str">
        <f>LEFT(表格1[[#This Row],[年月]],4)</f>
        <v>2020</v>
      </c>
      <c r="D744" s="2" t="str">
        <f>RIGHT(表格1[[#This Row],[年月]],2)</f>
        <v>12</v>
      </c>
      <c r="E744" s="5">
        <v>10014000</v>
      </c>
      <c r="F744" s="2" t="str">
        <f>VLOOKUP(TEXT(表格1[[#This Row],[地區]],"00000000"),縣市代碼,2,0)</f>
        <v>臺東縣</v>
      </c>
      <c r="G744" s="2" t="s">
        <v>4</v>
      </c>
      <c r="H744" s="13">
        <v>159589</v>
      </c>
      <c r="I744" s="14">
        <v>129038853</v>
      </c>
      <c r="J744" s="14">
        <f>表格1[[#This Row],[信用卡交易筆數]]/1000</f>
        <v>159.589</v>
      </c>
      <c r="K744" s="14">
        <f>表格1[[#This Row],[信用卡交易金額'[新臺幣']]]/1000</f>
        <v>129038.853</v>
      </c>
      <c r="L744" s="14">
        <f>表格1[[#This Row],[信用卡交易金額'[新臺幣']]]/1000000</f>
        <v>129.03885299999999</v>
      </c>
      <c r="M744" s="14" t="str" cm="1">
        <f t="array" ref="M744">_xlfn.TEXTJOIN("", TRUE, _xlfn.XLOOKUP(TRUE, VALUE(表格1[[#This Row],[年月]]) &lt;= VALUE($R$8:$R$12), $Q$8:$Q$12)) &amp; "年度"</f>
        <v>2021年度</v>
      </c>
    </row>
    <row r="745" spans="1:13" x14ac:dyDescent="0.3">
      <c r="A745" s="2">
        <v>202012</v>
      </c>
      <c r="B745" s="19">
        <f>DATE(表格1[[#This Row],[年]],表格1[[#This Row],[月]],1)</f>
        <v>44166</v>
      </c>
      <c r="C745" s="2" t="str">
        <f>LEFT(表格1[[#This Row],[年月]],4)</f>
        <v>2020</v>
      </c>
      <c r="D745" s="2" t="str">
        <f>RIGHT(表格1[[#This Row],[年月]],2)</f>
        <v>12</v>
      </c>
      <c r="E745" s="5">
        <v>10014000</v>
      </c>
      <c r="F745" s="2" t="str">
        <f>VLOOKUP(TEXT(表格1[[#This Row],[地區]],"00000000"),縣市代碼,2,0)</f>
        <v>臺東縣</v>
      </c>
      <c r="G745" s="2" t="s">
        <v>5</v>
      </c>
      <c r="H745" s="13">
        <v>16910</v>
      </c>
      <c r="I745" s="14">
        <v>39917249</v>
      </c>
      <c r="J745" s="14">
        <f>表格1[[#This Row],[信用卡交易筆數]]/1000</f>
        <v>16.91</v>
      </c>
      <c r="K745" s="14">
        <f>表格1[[#This Row],[信用卡交易金額'[新臺幣']]]/1000</f>
        <v>39917.249000000003</v>
      </c>
      <c r="L745" s="14">
        <f>表格1[[#This Row],[信用卡交易金額'[新臺幣']]]/1000000</f>
        <v>39.917248999999998</v>
      </c>
      <c r="M745" s="14" t="str" cm="1">
        <f t="array" ref="M745">_xlfn.TEXTJOIN("", TRUE, _xlfn.XLOOKUP(TRUE, VALUE(表格1[[#This Row],[年月]]) &lt;= VALUE($R$8:$R$12), $Q$8:$Q$12)) &amp; "年度"</f>
        <v>2021年度</v>
      </c>
    </row>
    <row r="746" spans="1:13" x14ac:dyDescent="0.3">
      <c r="A746" s="2">
        <v>202012</v>
      </c>
      <c r="B746" s="19">
        <f>DATE(表格1[[#This Row],[年]],表格1[[#This Row],[月]],1)</f>
        <v>44166</v>
      </c>
      <c r="C746" s="2" t="str">
        <f>LEFT(表格1[[#This Row],[年月]],4)</f>
        <v>2020</v>
      </c>
      <c r="D746" s="2" t="str">
        <f>RIGHT(表格1[[#This Row],[年月]],2)</f>
        <v>12</v>
      </c>
      <c r="E746" s="5">
        <v>10014000</v>
      </c>
      <c r="F746" s="2" t="str">
        <f>VLOOKUP(TEXT(表格1[[#This Row],[地區]],"00000000"),縣市代碼,2,0)</f>
        <v>臺東縣</v>
      </c>
      <c r="G746" s="2" t="s">
        <v>6</v>
      </c>
      <c r="H746" s="13">
        <v>19150</v>
      </c>
      <c r="I746" s="14">
        <v>66152729</v>
      </c>
      <c r="J746" s="14">
        <f>表格1[[#This Row],[信用卡交易筆數]]/1000</f>
        <v>19.149999999999999</v>
      </c>
      <c r="K746" s="14">
        <f>表格1[[#This Row],[信用卡交易金額'[新臺幣']]]/1000</f>
        <v>66152.729000000007</v>
      </c>
      <c r="L746" s="14">
        <f>表格1[[#This Row],[信用卡交易金額'[新臺幣']]]/1000000</f>
        <v>66.152728999999994</v>
      </c>
      <c r="M746" s="14" t="str" cm="1">
        <f t="array" ref="M746">_xlfn.TEXTJOIN("", TRUE, _xlfn.XLOOKUP(TRUE, VALUE(表格1[[#This Row],[年月]]) &lt;= VALUE($R$8:$R$12), $Q$8:$Q$12)) &amp; "年度"</f>
        <v>2021年度</v>
      </c>
    </row>
    <row r="747" spans="1:13" x14ac:dyDescent="0.3">
      <c r="A747" s="2">
        <v>202012</v>
      </c>
      <c r="B747" s="19">
        <f>DATE(表格1[[#This Row],[年]],表格1[[#This Row],[月]],1)</f>
        <v>44166</v>
      </c>
      <c r="C747" s="2" t="str">
        <f>LEFT(表格1[[#This Row],[年月]],4)</f>
        <v>2020</v>
      </c>
      <c r="D747" s="2" t="str">
        <f>RIGHT(表格1[[#This Row],[年月]],2)</f>
        <v>12</v>
      </c>
      <c r="E747" s="5">
        <v>10014000</v>
      </c>
      <c r="F747" s="2" t="str">
        <f>VLOOKUP(TEXT(表格1[[#This Row],[地區]],"00000000"),縣市代碼,2,0)</f>
        <v>臺東縣</v>
      </c>
      <c r="G747" s="2" t="s">
        <v>7</v>
      </c>
      <c r="H747" s="13">
        <v>118175</v>
      </c>
      <c r="I747" s="14">
        <v>89307444</v>
      </c>
      <c r="J747" s="14">
        <f>表格1[[#This Row],[信用卡交易筆數]]/1000</f>
        <v>118.175</v>
      </c>
      <c r="K747" s="14">
        <f>表格1[[#This Row],[信用卡交易金額'[新臺幣']]]/1000</f>
        <v>89307.444000000003</v>
      </c>
      <c r="L747" s="14">
        <f>表格1[[#This Row],[信用卡交易金額'[新臺幣']]]/1000000</f>
        <v>89.307444000000004</v>
      </c>
      <c r="M747" s="14" t="str" cm="1">
        <f t="array" ref="M747">_xlfn.TEXTJOIN("", TRUE, _xlfn.XLOOKUP(TRUE, VALUE(表格1[[#This Row],[年月]]) &lt;= VALUE($R$8:$R$12), $Q$8:$Q$12)) &amp; "年度"</f>
        <v>2021年度</v>
      </c>
    </row>
    <row r="748" spans="1:13" x14ac:dyDescent="0.3">
      <c r="A748" s="2">
        <v>202012</v>
      </c>
      <c r="B748" s="19">
        <f>DATE(表格1[[#This Row],[年]],表格1[[#This Row],[月]],1)</f>
        <v>44166</v>
      </c>
      <c r="C748" s="2" t="str">
        <f>LEFT(表格1[[#This Row],[年月]],4)</f>
        <v>2020</v>
      </c>
      <c r="D748" s="2" t="str">
        <f>RIGHT(表格1[[#This Row],[年月]],2)</f>
        <v>12</v>
      </c>
      <c r="E748" s="5">
        <v>10014000</v>
      </c>
      <c r="F748" s="2" t="str">
        <f>VLOOKUP(TEXT(表格1[[#This Row],[地區]],"00000000"),縣市代碼,2,0)</f>
        <v>臺東縣</v>
      </c>
      <c r="G748" s="2" t="s">
        <v>8</v>
      </c>
      <c r="H748" s="13">
        <v>63400</v>
      </c>
      <c r="I748" s="14">
        <v>78661897</v>
      </c>
      <c r="J748" s="14">
        <f>表格1[[#This Row],[信用卡交易筆數]]/1000</f>
        <v>63.4</v>
      </c>
      <c r="K748" s="14">
        <f>表格1[[#This Row],[信用卡交易金額'[新臺幣']]]/1000</f>
        <v>78661.896999999997</v>
      </c>
      <c r="L748" s="14">
        <f>表格1[[#This Row],[信用卡交易金額'[新臺幣']]]/1000000</f>
        <v>78.661896999999996</v>
      </c>
      <c r="M748" s="14" t="str" cm="1">
        <f t="array" ref="M748">_xlfn.TEXTJOIN("", TRUE, _xlfn.XLOOKUP(TRUE, VALUE(表格1[[#This Row],[年月]]) &lt;= VALUE($R$8:$R$12), $Q$8:$Q$12)) &amp; "年度"</f>
        <v>2021年度</v>
      </c>
    </row>
    <row r="749" spans="1:13" x14ac:dyDescent="0.3">
      <c r="A749" s="2">
        <v>202012</v>
      </c>
      <c r="B749" s="19">
        <f>DATE(表格1[[#This Row],[年]],表格1[[#This Row],[月]],1)</f>
        <v>44166</v>
      </c>
      <c r="C749" s="2" t="str">
        <f>LEFT(表格1[[#This Row],[年月]],4)</f>
        <v>2020</v>
      </c>
      <c r="D749" s="2" t="str">
        <f>RIGHT(表格1[[#This Row],[年月]],2)</f>
        <v>12</v>
      </c>
      <c r="E749" s="5">
        <v>10014000</v>
      </c>
      <c r="F749" s="2" t="str">
        <f>VLOOKUP(TEXT(表格1[[#This Row],[地區]],"00000000"),縣市代碼,2,0)</f>
        <v>臺東縣</v>
      </c>
      <c r="G749" s="2" t="s">
        <v>9</v>
      </c>
      <c r="H749" s="13">
        <v>36777</v>
      </c>
      <c r="I749" s="14">
        <v>72564876</v>
      </c>
      <c r="J749" s="14">
        <f>表格1[[#This Row],[信用卡交易筆數]]/1000</f>
        <v>36.777000000000001</v>
      </c>
      <c r="K749" s="14">
        <f>表格1[[#This Row],[信用卡交易金額'[新臺幣']]]/1000</f>
        <v>72564.876000000004</v>
      </c>
      <c r="L749" s="14">
        <f>表格1[[#This Row],[信用卡交易金額'[新臺幣']]]/1000000</f>
        <v>72.564875999999998</v>
      </c>
      <c r="M749" s="14" t="str" cm="1">
        <f t="array" ref="M749">_xlfn.TEXTJOIN("", TRUE, _xlfn.XLOOKUP(TRUE, VALUE(表格1[[#This Row],[年月]]) &lt;= VALUE($R$8:$R$12), $Q$8:$Q$12)) &amp; "年度"</f>
        <v>2021年度</v>
      </c>
    </row>
    <row r="750" spans="1:13" x14ac:dyDescent="0.3">
      <c r="A750" s="2">
        <v>202012</v>
      </c>
      <c r="B750" s="19">
        <f>DATE(表格1[[#This Row],[年]],表格1[[#This Row],[月]],1)</f>
        <v>44166</v>
      </c>
      <c r="C750" s="2" t="str">
        <f>LEFT(表格1[[#This Row],[年月]],4)</f>
        <v>2020</v>
      </c>
      <c r="D750" s="2" t="str">
        <f>RIGHT(表格1[[#This Row],[年月]],2)</f>
        <v>12</v>
      </c>
      <c r="E750" s="5">
        <v>10014000</v>
      </c>
      <c r="F750" s="2" t="str">
        <f>VLOOKUP(TEXT(表格1[[#This Row],[地區]],"00000000"),縣市代碼,2,0)</f>
        <v>臺東縣</v>
      </c>
      <c r="G750" s="2" t="s">
        <v>10</v>
      </c>
      <c r="H750" s="13">
        <v>160857</v>
      </c>
      <c r="I750" s="14">
        <v>515736304</v>
      </c>
      <c r="J750" s="14">
        <f>表格1[[#This Row],[信用卡交易筆數]]/1000</f>
        <v>160.857</v>
      </c>
      <c r="K750" s="14">
        <f>表格1[[#This Row],[信用卡交易金額'[新臺幣']]]/1000</f>
        <v>515736.304</v>
      </c>
      <c r="L750" s="14">
        <f>表格1[[#This Row],[信用卡交易金額'[新臺幣']]]/1000000</f>
        <v>515.73630400000002</v>
      </c>
      <c r="M750" s="14" t="str" cm="1">
        <f t="array" ref="M750">_xlfn.TEXTJOIN("", TRUE, _xlfn.XLOOKUP(TRUE, VALUE(表格1[[#This Row],[年月]]) &lt;= VALUE($R$8:$R$12), $Q$8:$Q$12)) &amp; "年度"</f>
        <v>2021年度</v>
      </c>
    </row>
    <row r="751" spans="1:13" x14ac:dyDescent="0.3">
      <c r="A751" s="2">
        <v>202012</v>
      </c>
      <c r="B751" s="19">
        <f>DATE(表格1[[#This Row],[年]],表格1[[#This Row],[月]],1)</f>
        <v>44166</v>
      </c>
      <c r="C751" s="2" t="str">
        <f>LEFT(表格1[[#This Row],[年月]],4)</f>
        <v>2020</v>
      </c>
      <c r="D751" s="2" t="str">
        <f>RIGHT(表格1[[#This Row],[年月]],2)</f>
        <v>12</v>
      </c>
      <c r="E751" s="5">
        <v>10016000</v>
      </c>
      <c r="F751" s="2" t="str">
        <f>VLOOKUP(TEXT(表格1[[#This Row],[地區]],"00000000"),縣市代碼,2,0)</f>
        <v>澎湖縣</v>
      </c>
      <c r="G751" s="2" t="s">
        <v>4</v>
      </c>
      <c r="H751" s="13">
        <v>60628</v>
      </c>
      <c r="I751" s="14">
        <v>45955434</v>
      </c>
      <c r="J751" s="14">
        <f>表格1[[#This Row],[信用卡交易筆數]]/1000</f>
        <v>60.628</v>
      </c>
      <c r="K751" s="14">
        <f>表格1[[#This Row],[信用卡交易金額'[新臺幣']]]/1000</f>
        <v>45955.434000000001</v>
      </c>
      <c r="L751" s="14">
        <f>表格1[[#This Row],[信用卡交易金額'[新臺幣']]]/1000000</f>
        <v>45.955433999999997</v>
      </c>
      <c r="M751" s="14" t="str" cm="1">
        <f t="array" ref="M751">_xlfn.TEXTJOIN("", TRUE, _xlfn.XLOOKUP(TRUE, VALUE(表格1[[#This Row],[年月]]) &lt;= VALUE($R$8:$R$12), $Q$8:$Q$12)) &amp; "年度"</f>
        <v>2021年度</v>
      </c>
    </row>
    <row r="752" spans="1:13" x14ac:dyDescent="0.3">
      <c r="A752" s="2">
        <v>202012</v>
      </c>
      <c r="B752" s="19">
        <f>DATE(表格1[[#This Row],[年]],表格1[[#This Row],[月]],1)</f>
        <v>44166</v>
      </c>
      <c r="C752" s="2" t="str">
        <f>LEFT(表格1[[#This Row],[年月]],4)</f>
        <v>2020</v>
      </c>
      <c r="D752" s="2" t="str">
        <f>RIGHT(表格1[[#This Row],[年月]],2)</f>
        <v>12</v>
      </c>
      <c r="E752" s="5">
        <v>10016000</v>
      </c>
      <c r="F752" s="2" t="str">
        <f>VLOOKUP(TEXT(表格1[[#This Row],[地區]],"00000000"),縣市代碼,2,0)</f>
        <v>澎湖縣</v>
      </c>
      <c r="G752" s="2" t="s">
        <v>5</v>
      </c>
      <c r="H752" s="13">
        <v>8290</v>
      </c>
      <c r="I752" s="14">
        <v>21957485</v>
      </c>
      <c r="J752" s="14">
        <f>表格1[[#This Row],[信用卡交易筆數]]/1000</f>
        <v>8.2899999999999991</v>
      </c>
      <c r="K752" s="14">
        <f>表格1[[#This Row],[信用卡交易金額'[新臺幣']]]/1000</f>
        <v>21957.485000000001</v>
      </c>
      <c r="L752" s="14">
        <f>表格1[[#This Row],[信用卡交易金額'[新臺幣']]]/1000000</f>
        <v>21.957484999999998</v>
      </c>
      <c r="M752" s="14" t="str" cm="1">
        <f t="array" ref="M752">_xlfn.TEXTJOIN("", TRUE, _xlfn.XLOOKUP(TRUE, VALUE(表格1[[#This Row],[年月]]) &lt;= VALUE($R$8:$R$12), $Q$8:$Q$12)) &amp; "年度"</f>
        <v>2021年度</v>
      </c>
    </row>
    <row r="753" spans="1:13" x14ac:dyDescent="0.3">
      <c r="A753" s="2">
        <v>202012</v>
      </c>
      <c r="B753" s="19">
        <f>DATE(表格1[[#This Row],[年]],表格1[[#This Row],[月]],1)</f>
        <v>44166</v>
      </c>
      <c r="C753" s="2" t="str">
        <f>LEFT(表格1[[#This Row],[年月]],4)</f>
        <v>2020</v>
      </c>
      <c r="D753" s="2" t="str">
        <f>RIGHT(表格1[[#This Row],[年月]],2)</f>
        <v>12</v>
      </c>
      <c r="E753" s="5">
        <v>10016000</v>
      </c>
      <c r="F753" s="2" t="str">
        <f>VLOOKUP(TEXT(表格1[[#This Row],[地區]],"00000000"),縣市代碼,2,0)</f>
        <v>澎湖縣</v>
      </c>
      <c r="G753" s="2" t="s">
        <v>6</v>
      </c>
      <c r="H753" s="13">
        <v>9412</v>
      </c>
      <c r="I753" s="14">
        <v>32382769</v>
      </c>
      <c r="J753" s="14">
        <f>表格1[[#This Row],[信用卡交易筆數]]/1000</f>
        <v>9.4120000000000008</v>
      </c>
      <c r="K753" s="14">
        <f>表格1[[#This Row],[信用卡交易金額'[新臺幣']]]/1000</f>
        <v>32382.769</v>
      </c>
      <c r="L753" s="14">
        <f>表格1[[#This Row],[信用卡交易金額'[新臺幣']]]/1000000</f>
        <v>32.382769000000003</v>
      </c>
      <c r="M753" s="14" t="str" cm="1">
        <f t="array" ref="M753">_xlfn.TEXTJOIN("", TRUE, _xlfn.XLOOKUP(TRUE, VALUE(表格1[[#This Row],[年月]]) &lt;= VALUE($R$8:$R$12), $Q$8:$Q$12)) &amp; "年度"</f>
        <v>2021年度</v>
      </c>
    </row>
    <row r="754" spans="1:13" x14ac:dyDescent="0.3">
      <c r="A754" s="2">
        <v>202012</v>
      </c>
      <c r="B754" s="19">
        <f>DATE(表格1[[#This Row],[年]],表格1[[#This Row],[月]],1)</f>
        <v>44166</v>
      </c>
      <c r="C754" s="2" t="str">
        <f>LEFT(表格1[[#This Row],[年月]],4)</f>
        <v>2020</v>
      </c>
      <c r="D754" s="2" t="str">
        <f>RIGHT(表格1[[#This Row],[年月]],2)</f>
        <v>12</v>
      </c>
      <c r="E754" s="5">
        <v>10016000</v>
      </c>
      <c r="F754" s="2" t="str">
        <f>VLOOKUP(TEXT(表格1[[#This Row],[地區]],"00000000"),縣市代碼,2,0)</f>
        <v>澎湖縣</v>
      </c>
      <c r="G754" s="2" t="s">
        <v>7</v>
      </c>
      <c r="H754" s="13">
        <v>54968</v>
      </c>
      <c r="I754" s="14">
        <v>67824340</v>
      </c>
      <c r="J754" s="14">
        <f>表格1[[#This Row],[信用卡交易筆數]]/1000</f>
        <v>54.968000000000004</v>
      </c>
      <c r="K754" s="14">
        <f>表格1[[#This Row],[信用卡交易金額'[新臺幣']]]/1000</f>
        <v>67824.34</v>
      </c>
      <c r="L754" s="14">
        <f>表格1[[#This Row],[信用卡交易金額'[新臺幣']]]/1000000</f>
        <v>67.824340000000007</v>
      </c>
      <c r="M754" s="14" t="str" cm="1">
        <f t="array" ref="M754">_xlfn.TEXTJOIN("", TRUE, _xlfn.XLOOKUP(TRUE, VALUE(表格1[[#This Row],[年月]]) &lt;= VALUE($R$8:$R$12), $Q$8:$Q$12)) &amp; "年度"</f>
        <v>2021年度</v>
      </c>
    </row>
    <row r="755" spans="1:13" x14ac:dyDescent="0.3">
      <c r="A755" s="2">
        <v>202012</v>
      </c>
      <c r="B755" s="19">
        <f>DATE(表格1[[#This Row],[年]],表格1[[#This Row],[月]],1)</f>
        <v>44166</v>
      </c>
      <c r="C755" s="2" t="str">
        <f>LEFT(表格1[[#This Row],[年月]],4)</f>
        <v>2020</v>
      </c>
      <c r="D755" s="2" t="str">
        <f>RIGHT(表格1[[#This Row],[年月]],2)</f>
        <v>12</v>
      </c>
      <c r="E755" s="5">
        <v>10016000</v>
      </c>
      <c r="F755" s="2" t="str">
        <f>VLOOKUP(TEXT(表格1[[#This Row],[地區]],"00000000"),縣市代碼,2,0)</f>
        <v>澎湖縣</v>
      </c>
      <c r="G755" s="2" t="s">
        <v>8</v>
      </c>
      <c r="H755" s="13">
        <v>35386</v>
      </c>
      <c r="I755" s="14">
        <v>42176195</v>
      </c>
      <c r="J755" s="14">
        <f>表格1[[#This Row],[信用卡交易筆數]]/1000</f>
        <v>35.386000000000003</v>
      </c>
      <c r="K755" s="14">
        <f>表格1[[#This Row],[信用卡交易金額'[新臺幣']]]/1000</f>
        <v>42176.195</v>
      </c>
      <c r="L755" s="14">
        <f>表格1[[#This Row],[信用卡交易金額'[新臺幣']]]/1000000</f>
        <v>42.176195</v>
      </c>
      <c r="M755" s="14" t="str" cm="1">
        <f t="array" ref="M755">_xlfn.TEXTJOIN("", TRUE, _xlfn.XLOOKUP(TRUE, VALUE(表格1[[#This Row],[年月]]) &lt;= VALUE($R$8:$R$12), $Q$8:$Q$12)) &amp; "年度"</f>
        <v>2021年度</v>
      </c>
    </row>
    <row r="756" spans="1:13" x14ac:dyDescent="0.3">
      <c r="A756" s="2">
        <v>202012</v>
      </c>
      <c r="B756" s="19">
        <f>DATE(表格1[[#This Row],[年]],表格1[[#This Row],[月]],1)</f>
        <v>44166</v>
      </c>
      <c r="C756" s="2" t="str">
        <f>LEFT(表格1[[#This Row],[年月]],4)</f>
        <v>2020</v>
      </c>
      <c r="D756" s="2" t="str">
        <f>RIGHT(表格1[[#This Row],[年月]],2)</f>
        <v>12</v>
      </c>
      <c r="E756" s="5">
        <v>10016000</v>
      </c>
      <c r="F756" s="2" t="str">
        <f>VLOOKUP(TEXT(表格1[[#This Row],[地區]],"00000000"),縣市代碼,2,0)</f>
        <v>澎湖縣</v>
      </c>
      <c r="G756" s="2" t="s">
        <v>9</v>
      </c>
      <c r="H756" s="13">
        <v>25689</v>
      </c>
      <c r="I756" s="14">
        <v>54622510</v>
      </c>
      <c r="J756" s="14">
        <f>表格1[[#This Row],[信用卡交易筆數]]/1000</f>
        <v>25.689</v>
      </c>
      <c r="K756" s="14">
        <f>表格1[[#This Row],[信用卡交易金額'[新臺幣']]]/1000</f>
        <v>54622.51</v>
      </c>
      <c r="L756" s="14">
        <f>表格1[[#This Row],[信用卡交易金額'[新臺幣']]]/1000000</f>
        <v>54.622509999999998</v>
      </c>
      <c r="M756" s="14" t="str" cm="1">
        <f t="array" ref="M756">_xlfn.TEXTJOIN("", TRUE, _xlfn.XLOOKUP(TRUE, VALUE(表格1[[#This Row],[年月]]) &lt;= VALUE($R$8:$R$12), $Q$8:$Q$12)) &amp; "年度"</f>
        <v>2021年度</v>
      </c>
    </row>
    <row r="757" spans="1:13" x14ac:dyDescent="0.3">
      <c r="A757" s="2">
        <v>202012</v>
      </c>
      <c r="B757" s="19">
        <f>DATE(表格1[[#This Row],[年]],表格1[[#This Row],[月]],1)</f>
        <v>44166</v>
      </c>
      <c r="C757" s="2" t="str">
        <f>LEFT(表格1[[#This Row],[年月]],4)</f>
        <v>2020</v>
      </c>
      <c r="D757" s="2" t="str">
        <f>RIGHT(表格1[[#This Row],[年月]],2)</f>
        <v>12</v>
      </c>
      <c r="E757" s="5">
        <v>10016000</v>
      </c>
      <c r="F757" s="2" t="str">
        <f>VLOOKUP(TEXT(表格1[[#This Row],[地區]],"00000000"),縣市代碼,2,0)</f>
        <v>澎湖縣</v>
      </c>
      <c r="G757" s="2" t="s">
        <v>10</v>
      </c>
      <c r="H757" s="13">
        <v>69898</v>
      </c>
      <c r="I757" s="14">
        <v>214140372</v>
      </c>
      <c r="J757" s="14">
        <f>表格1[[#This Row],[信用卡交易筆數]]/1000</f>
        <v>69.897999999999996</v>
      </c>
      <c r="K757" s="14">
        <f>表格1[[#This Row],[信用卡交易金額'[新臺幣']]]/1000</f>
        <v>214140.372</v>
      </c>
      <c r="L757" s="14">
        <f>表格1[[#This Row],[信用卡交易金額'[新臺幣']]]/1000000</f>
        <v>214.14037200000001</v>
      </c>
      <c r="M757" s="14" t="str" cm="1">
        <f t="array" ref="M757">_xlfn.TEXTJOIN("", TRUE, _xlfn.XLOOKUP(TRUE, VALUE(表格1[[#This Row],[年月]]) &lt;= VALUE($R$8:$R$12), $Q$8:$Q$12)) &amp; "年度"</f>
        <v>2021年度</v>
      </c>
    </row>
    <row r="758" spans="1:13" x14ac:dyDescent="0.3">
      <c r="A758" s="2">
        <v>202012</v>
      </c>
      <c r="B758" s="19">
        <f>DATE(表格1[[#This Row],[年]],表格1[[#This Row],[月]],1)</f>
        <v>44166</v>
      </c>
      <c r="C758" s="2" t="str">
        <f>LEFT(表格1[[#This Row],[年月]],4)</f>
        <v>2020</v>
      </c>
      <c r="D758" s="2" t="str">
        <f>RIGHT(表格1[[#This Row],[年月]],2)</f>
        <v>12</v>
      </c>
      <c r="E758" s="5" t="s">
        <v>62</v>
      </c>
      <c r="F758" s="2" t="str">
        <f>VLOOKUP(TEXT(表格1[[#This Row],[地區]],"00000000"),縣市代碼,2,0)</f>
        <v>金門縣</v>
      </c>
      <c r="G758" s="2" t="s">
        <v>4</v>
      </c>
      <c r="H758" s="13">
        <v>78676</v>
      </c>
      <c r="I758" s="14">
        <v>83121475</v>
      </c>
      <c r="J758" s="14">
        <f>表格1[[#This Row],[信用卡交易筆數]]/1000</f>
        <v>78.676000000000002</v>
      </c>
      <c r="K758" s="14">
        <f>表格1[[#This Row],[信用卡交易金額'[新臺幣']]]/1000</f>
        <v>83121.475000000006</v>
      </c>
      <c r="L758" s="14">
        <f>表格1[[#This Row],[信用卡交易金額'[新臺幣']]]/1000000</f>
        <v>83.121475000000004</v>
      </c>
      <c r="M758" s="14" t="str" cm="1">
        <f t="array" ref="M758">_xlfn.TEXTJOIN("", TRUE, _xlfn.XLOOKUP(TRUE, VALUE(表格1[[#This Row],[年月]]) &lt;= VALUE($R$8:$R$12), $Q$8:$Q$12)) &amp; "年度"</f>
        <v>2021年度</v>
      </c>
    </row>
    <row r="759" spans="1:13" x14ac:dyDescent="0.3">
      <c r="A759" s="2">
        <v>202012</v>
      </c>
      <c r="B759" s="19">
        <f>DATE(表格1[[#This Row],[年]],表格1[[#This Row],[月]],1)</f>
        <v>44166</v>
      </c>
      <c r="C759" s="2" t="str">
        <f>LEFT(表格1[[#This Row],[年月]],4)</f>
        <v>2020</v>
      </c>
      <c r="D759" s="2" t="str">
        <f>RIGHT(表格1[[#This Row],[年月]],2)</f>
        <v>12</v>
      </c>
      <c r="E759" s="5" t="s">
        <v>62</v>
      </c>
      <c r="F759" s="2" t="str">
        <f>VLOOKUP(TEXT(表格1[[#This Row],[地區]],"00000000"),縣市代碼,2,0)</f>
        <v>金門縣</v>
      </c>
      <c r="G759" s="2" t="s">
        <v>5</v>
      </c>
      <c r="H759" s="13">
        <v>6676</v>
      </c>
      <c r="I759" s="14">
        <v>15398004</v>
      </c>
      <c r="J759" s="14">
        <f>表格1[[#This Row],[信用卡交易筆數]]/1000</f>
        <v>6.6760000000000002</v>
      </c>
      <c r="K759" s="14">
        <f>表格1[[#This Row],[信用卡交易金額'[新臺幣']]]/1000</f>
        <v>15398.004000000001</v>
      </c>
      <c r="L759" s="14">
        <f>表格1[[#This Row],[信用卡交易金額'[新臺幣']]]/1000000</f>
        <v>15.398004</v>
      </c>
      <c r="M759" s="14" t="str" cm="1">
        <f t="array" ref="M759">_xlfn.TEXTJOIN("", TRUE, _xlfn.XLOOKUP(TRUE, VALUE(表格1[[#This Row],[年月]]) &lt;= VALUE($R$8:$R$12), $Q$8:$Q$12)) &amp; "年度"</f>
        <v>2021年度</v>
      </c>
    </row>
    <row r="760" spans="1:13" x14ac:dyDescent="0.3">
      <c r="A760" s="2">
        <v>202012</v>
      </c>
      <c r="B760" s="19">
        <f>DATE(表格1[[#This Row],[年]],表格1[[#This Row],[月]],1)</f>
        <v>44166</v>
      </c>
      <c r="C760" s="2" t="str">
        <f>LEFT(表格1[[#This Row],[年月]],4)</f>
        <v>2020</v>
      </c>
      <c r="D760" s="2" t="str">
        <f>RIGHT(表格1[[#This Row],[年月]],2)</f>
        <v>12</v>
      </c>
      <c r="E760" s="5" t="s">
        <v>62</v>
      </c>
      <c r="F760" s="2" t="str">
        <f>VLOOKUP(TEXT(表格1[[#This Row],[地區]],"00000000"),縣市代碼,2,0)</f>
        <v>金門縣</v>
      </c>
      <c r="G760" s="2" t="s">
        <v>6</v>
      </c>
      <c r="H760" s="13">
        <v>8759</v>
      </c>
      <c r="I760" s="14">
        <v>29564438</v>
      </c>
      <c r="J760" s="14">
        <f>表格1[[#This Row],[信用卡交易筆數]]/1000</f>
        <v>8.7590000000000003</v>
      </c>
      <c r="K760" s="14">
        <f>表格1[[#This Row],[信用卡交易金額'[新臺幣']]]/1000</f>
        <v>29564.437999999998</v>
      </c>
      <c r="L760" s="14">
        <f>表格1[[#This Row],[信用卡交易金額'[新臺幣']]]/1000000</f>
        <v>29.564437999999999</v>
      </c>
      <c r="M760" s="14" t="str" cm="1">
        <f t="array" ref="M760">_xlfn.TEXTJOIN("", TRUE, _xlfn.XLOOKUP(TRUE, VALUE(表格1[[#This Row],[年月]]) &lt;= VALUE($R$8:$R$12), $Q$8:$Q$12)) &amp; "年度"</f>
        <v>2021年度</v>
      </c>
    </row>
    <row r="761" spans="1:13" x14ac:dyDescent="0.3">
      <c r="A761" s="2">
        <v>202012</v>
      </c>
      <c r="B761" s="19">
        <f>DATE(表格1[[#This Row],[年]],表格1[[#This Row],[月]],1)</f>
        <v>44166</v>
      </c>
      <c r="C761" s="2" t="str">
        <f>LEFT(表格1[[#This Row],[年月]],4)</f>
        <v>2020</v>
      </c>
      <c r="D761" s="2" t="str">
        <f>RIGHT(表格1[[#This Row],[年月]],2)</f>
        <v>12</v>
      </c>
      <c r="E761" s="5" t="s">
        <v>62</v>
      </c>
      <c r="F761" s="2" t="str">
        <f>VLOOKUP(TEXT(表格1[[#This Row],[地區]],"00000000"),縣市代碼,2,0)</f>
        <v>金門縣</v>
      </c>
      <c r="G761" s="2" t="s">
        <v>7</v>
      </c>
      <c r="H761" s="13">
        <v>37955</v>
      </c>
      <c r="I761" s="14">
        <v>53918544</v>
      </c>
      <c r="J761" s="14">
        <f>表格1[[#This Row],[信用卡交易筆數]]/1000</f>
        <v>37.954999999999998</v>
      </c>
      <c r="K761" s="14">
        <f>表格1[[#This Row],[信用卡交易金額'[新臺幣']]]/1000</f>
        <v>53918.544000000002</v>
      </c>
      <c r="L761" s="14">
        <f>表格1[[#This Row],[信用卡交易金額'[新臺幣']]]/1000000</f>
        <v>53.918543999999997</v>
      </c>
      <c r="M761" s="14" t="str" cm="1">
        <f t="array" ref="M761">_xlfn.TEXTJOIN("", TRUE, _xlfn.XLOOKUP(TRUE, VALUE(表格1[[#This Row],[年月]]) &lt;= VALUE($R$8:$R$12), $Q$8:$Q$12)) &amp; "年度"</f>
        <v>2021年度</v>
      </c>
    </row>
    <row r="762" spans="1:13" x14ac:dyDescent="0.3">
      <c r="A762" s="2">
        <v>202012</v>
      </c>
      <c r="B762" s="19">
        <f>DATE(表格1[[#This Row],[年]],表格1[[#This Row],[月]],1)</f>
        <v>44166</v>
      </c>
      <c r="C762" s="2" t="str">
        <f>LEFT(表格1[[#This Row],[年月]],4)</f>
        <v>2020</v>
      </c>
      <c r="D762" s="2" t="str">
        <f>RIGHT(表格1[[#This Row],[年月]],2)</f>
        <v>12</v>
      </c>
      <c r="E762" s="5" t="s">
        <v>62</v>
      </c>
      <c r="F762" s="2" t="str">
        <f>VLOOKUP(TEXT(表格1[[#This Row],[地區]],"00000000"),縣市代碼,2,0)</f>
        <v>金門縣</v>
      </c>
      <c r="G762" s="2" t="s">
        <v>8</v>
      </c>
      <c r="H762" s="13">
        <v>27983</v>
      </c>
      <c r="I762" s="14">
        <v>30428359</v>
      </c>
      <c r="J762" s="14">
        <f>表格1[[#This Row],[信用卡交易筆數]]/1000</f>
        <v>27.983000000000001</v>
      </c>
      <c r="K762" s="14">
        <f>表格1[[#This Row],[信用卡交易金額'[新臺幣']]]/1000</f>
        <v>30428.359</v>
      </c>
      <c r="L762" s="14">
        <f>表格1[[#This Row],[信用卡交易金額'[新臺幣']]]/1000000</f>
        <v>30.428359</v>
      </c>
      <c r="M762" s="14" t="str" cm="1">
        <f t="array" ref="M762">_xlfn.TEXTJOIN("", TRUE, _xlfn.XLOOKUP(TRUE, VALUE(表格1[[#This Row],[年月]]) &lt;= VALUE($R$8:$R$12), $Q$8:$Q$12)) &amp; "年度"</f>
        <v>2021年度</v>
      </c>
    </row>
    <row r="763" spans="1:13" x14ac:dyDescent="0.3">
      <c r="A763" s="2">
        <v>202012</v>
      </c>
      <c r="B763" s="19">
        <f>DATE(表格1[[#This Row],[年]],表格1[[#This Row],[月]],1)</f>
        <v>44166</v>
      </c>
      <c r="C763" s="2" t="str">
        <f>LEFT(表格1[[#This Row],[年月]],4)</f>
        <v>2020</v>
      </c>
      <c r="D763" s="2" t="str">
        <f>RIGHT(表格1[[#This Row],[年月]],2)</f>
        <v>12</v>
      </c>
      <c r="E763" s="5" t="s">
        <v>62</v>
      </c>
      <c r="F763" s="2" t="str">
        <f>VLOOKUP(TEXT(表格1[[#This Row],[地區]],"00000000"),縣市代碼,2,0)</f>
        <v>金門縣</v>
      </c>
      <c r="G763" s="2" t="s">
        <v>9</v>
      </c>
      <c r="H763" s="13">
        <v>20948</v>
      </c>
      <c r="I763" s="14">
        <v>46104565</v>
      </c>
      <c r="J763" s="14">
        <f>表格1[[#This Row],[信用卡交易筆數]]/1000</f>
        <v>20.948</v>
      </c>
      <c r="K763" s="14">
        <f>表格1[[#This Row],[信用卡交易金額'[新臺幣']]]/1000</f>
        <v>46104.565000000002</v>
      </c>
      <c r="L763" s="14">
        <f>表格1[[#This Row],[信用卡交易金額'[新臺幣']]]/1000000</f>
        <v>46.104565000000001</v>
      </c>
      <c r="M763" s="14" t="str" cm="1">
        <f t="array" ref="M763">_xlfn.TEXTJOIN("", TRUE, _xlfn.XLOOKUP(TRUE, VALUE(表格1[[#This Row],[年月]]) &lt;= VALUE($R$8:$R$12), $Q$8:$Q$12)) &amp; "年度"</f>
        <v>2021年度</v>
      </c>
    </row>
    <row r="764" spans="1:13" x14ac:dyDescent="0.3">
      <c r="A764" s="2">
        <v>202012</v>
      </c>
      <c r="B764" s="19">
        <f>DATE(表格1[[#This Row],[年]],表格1[[#This Row],[月]],1)</f>
        <v>44166</v>
      </c>
      <c r="C764" s="2" t="str">
        <f>LEFT(表格1[[#This Row],[年月]],4)</f>
        <v>2020</v>
      </c>
      <c r="D764" s="2" t="str">
        <f>RIGHT(表格1[[#This Row],[年月]],2)</f>
        <v>12</v>
      </c>
      <c r="E764" s="5" t="s">
        <v>62</v>
      </c>
      <c r="F764" s="2" t="str">
        <f>VLOOKUP(TEXT(表格1[[#This Row],[地區]],"00000000"),縣市代碼,2,0)</f>
        <v>金門縣</v>
      </c>
      <c r="G764" s="2" t="s">
        <v>10</v>
      </c>
      <c r="H764" s="13">
        <v>66269</v>
      </c>
      <c r="I764" s="14">
        <v>159749931</v>
      </c>
      <c r="J764" s="14">
        <f>表格1[[#This Row],[信用卡交易筆數]]/1000</f>
        <v>66.269000000000005</v>
      </c>
      <c r="K764" s="14">
        <f>表格1[[#This Row],[信用卡交易金額'[新臺幣']]]/1000</f>
        <v>159749.93100000001</v>
      </c>
      <c r="L764" s="14">
        <f>表格1[[#This Row],[信用卡交易金額'[新臺幣']]]/1000000</f>
        <v>159.749931</v>
      </c>
      <c r="M764" s="14" t="str" cm="1">
        <f t="array" ref="M764">_xlfn.TEXTJOIN("", TRUE, _xlfn.XLOOKUP(TRUE, VALUE(表格1[[#This Row],[年月]]) &lt;= VALUE($R$8:$R$12), $Q$8:$Q$12)) &amp; "年度"</f>
        <v>2021年度</v>
      </c>
    </row>
    <row r="765" spans="1:13" x14ac:dyDescent="0.3">
      <c r="A765" s="2">
        <v>202012</v>
      </c>
      <c r="B765" s="19">
        <f>DATE(表格1[[#This Row],[年]],表格1[[#This Row],[月]],1)</f>
        <v>44166</v>
      </c>
      <c r="C765" s="2" t="str">
        <f>LEFT(表格1[[#This Row],[年月]],4)</f>
        <v>2020</v>
      </c>
      <c r="D765" s="2" t="str">
        <f>RIGHT(表格1[[#This Row],[年月]],2)</f>
        <v>12</v>
      </c>
      <c r="E765" s="5">
        <v>9007000</v>
      </c>
      <c r="F765" s="2" t="str">
        <f>VLOOKUP(TEXT(表格1[[#This Row],[地區]],"00000000"),縣市代碼,2,0)</f>
        <v>連江縣</v>
      </c>
      <c r="G765" s="2" t="s">
        <v>4</v>
      </c>
      <c r="H765" s="13">
        <v>9370</v>
      </c>
      <c r="I765" s="14">
        <v>6040186</v>
      </c>
      <c r="J765" s="14">
        <f>表格1[[#This Row],[信用卡交易筆數]]/1000</f>
        <v>9.3699999999999992</v>
      </c>
      <c r="K765" s="14">
        <f>表格1[[#This Row],[信用卡交易金額'[新臺幣']]]/1000</f>
        <v>6040.1859999999997</v>
      </c>
      <c r="L765" s="14">
        <f>表格1[[#This Row],[信用卡交易金額'[新臺幣']]]/1000000</f>
        <v>6.0401860000000003</v>
      </c>
      <c r="M765" s="14" t="str" cm="1">
        <f t="array" ref="M765">_xlfn.TEXTJOIN("", TRUE, _xlfn.XLOOKUP(TRUE, VALUE(表格1[[#This Row],[年月]]) &lt;= VALUE($R$8:$R$12), $Q$8:$Q$12)) &amp; "年度"</f>
        <v>2021年度</v>
      </c>
    </row>
    <row r="766" spans="1:13" x14ac:dyDescent="0.3">
      <c r="A766" s="2">
        <v>202012</v>
      </c>
      <c r="B766" s="19">
        <f>DATE(表格1[[#This Row],[年]],表格1[[#This Row],[月]],1)</f>
        <v>44166</v>
      </c>
      <c r="C766" s="2" t="str">
        <f>LEFT(表格1[[#This Row],[年月]],4)</f>
        <v>2020</v>
      </c>
      <c r="D766" s="2" t="str">
        <f>RIGHT(表格1[[#This Row],[年月]],2)</f>
        <v>12</v>
      </c>
      <c r="E766" s="5">
        <v>9007000</v>
      </c>
      <c r="F766" s="2" t="str">
        <f>VLOOKUP(TEXT(表格1[[#This Row],[地區]],"00000000"),縣市代碼,2,0)</f>
        <v>連江縣</v>
      </c>
      <c r="G766" s="2" t="s">
        <v>5</v>
      </c>
      <c r="H766" s="13">
        <v>1130</v>
      </c>
      <c r="I766" s="14">
        <v>2953160</v>
      </c>
      <c r="J766" s="14">
        <f>表格1[[#This Row],[信用卡交易筆數]]/1000</f>
        <v>1.1299999999999999</v>
      </c>
      <c r="K766" s="14">
        <f>表格1[[#This Row],[信用卡交易金額'[新臺幣']]]/1000</f>
        <v>2953.16</v>
      </c>
      <c r="L766" s="14">
        <f>表格1[[#This Row],[信用卡交易金額'[新臺幣']]]/1000000</f>
        <v>2.95316</v>
      </c>
      <c r="M766" s="14" t="str" cm="1">
        <f t="array" ref="M766">_xlfn.TEXTJOIN("", TRUE, _xlfn.XLOOKUP(TRUE, VALUE(表格1[[#This Row],[年月]]) &lt;= VALUE($R$8:$R$12), $Q$8:$Q$12)) &amp; "年度"</f>
        <v>2021年度</v>
      </c>
    </row>
    <row r="767" spans="1:13" x14ac:dyDescent="0.3">
      <c r="A767" s="2">
        <v>202012</v>
      </c>
      <c r="B767" s="19">
        <f>DATE(表格1[[#This Row],[年]],表格1[[#This Row],[月]],1)</f>
        <v>44166</v>
      </c>
      <c r="C767" s="2" t="str">
        <f>LEFT(表格1[[#This Row],[年月]],4)</f>
        <v>2020</v>
      </c>
      <c r="D767" s="2" t="str">
        <f>RIGHT(表格1[[#This Row],[年月]],2)</f>
        <v>12</v>
      </c>
      <c r="E767" s="5">
        <v>9007000</v>
      </c>
      <c r="F767" s="2" t="str">
        <f>VLOOKUP(TEXT(表格1[[#This Row],[地區]],"00000000"),縣市代碼,2,0)</f>
        <v>連江縣</v>
      </c>
      <c r="G767" s="2" t="s">
        <v>6</v>
      </c>
      <c r="H767" s="13">
        <v>1429</v>
      </c>
      <c r="I767" s="14">
        <v>3724779</v>
      </c>
      <c r="J767" s="14">
        <f>表格1[[#This Row],[信用卡交易筆數]]/1000</f>
        <v>1.429</v>
      </c>
      <c r="K767" s="14">
        <f>表格1[[#This Row],[信用卡交易金額'[新臺幣']]]/1000</f>
        <v>3724.779</v>
      </c>
      <c r="L767" s="14">
        <f>表格1[[#This Row],[信用卡交易金額'[新臺幣']]]/1000000</f>
        <v>3.7247789999999998</v>
      </c>
      <c r="M767" s="14" t="str" cm="1">
        <f t="array" ref="M767">_xlfn.TEXTJOIN("", TRUE, _xlfn.XLOOKUP(TRUE, VALUE(表格1[[#This Row],[年月]]) &lt;= VALUE($R$8:$R$12), $Q$8:$Q$12)) &amp; "年度"</f>
        <v>2021年度</v>
      </c>
    </row>
    <row r="768" spans="1:13" x14ac:dyDescent="0.3">
      <c r="A768" s="2">
        <v>202012</v>
      </c>
      <c r="B768" s="19">
        <f>DATE(表格1[[#This Row],[年]],表格1[[#This Row],[月]],1)</f>
        <v>44166</v>
      </c>
      <c r="C768" s="2" t="str">
        <f>LEFT(表格1[[#This Row],[年月]],4)</f>
        <v>2020</v>
      </c>
      <c r="D768" s="2" t="str">
        <f>RIGHT(表格1[[#This Row],[年月]],2)</f>
        <v>12</v>
      </c>
      <c r="E768" s="5">
        <v>9007000</v>
      </c>
      <c r="F768" s="2" t="str">
        <f>VLOOKUP(TEXT(表格1[[#This Row],[地區]],"00000000"),縣市代碼,2,0)</f>
        <v>連江縣</v>
      </c>
      <c r="G768" s="2" t="s">
        <v>7</v>
      </c>
      <c r="H768" s="13">
        <v>6605</v>
      </c>
      <c r="I768" s="14">
        <v>10736664</v>
      </c>
      <c r="J768" s="14">
        <f>表格1[[#This Row],[信用卡交易筆數]]/1000</f>
        <v>6.6050000000000004</v>
      </c>
      <c r="K768" s="14">
        <f>表格1[[#This Row],[信用卡交易金額'[新臺幣']]]/1000</f>
        <v>10736.664000000001</v>
      </c>
      <c r="L768" s="14">
        <f>表格1[[#This Row],[信用卡交易金額'[新臺幣']]]/1000000</f>
        <v>10.736663999999999</v>
      </c>
      <c r="M768" s="14" t="str" cm="1">
        <f t="array" ref="M768">_xlfn.TEXTJOIN("", TRUE, _xlfn.XLOOKUP(TRUE, VALUE(表格1[[#This Row],[年月]]) &lt;= VALUE($R$8:$R$12), $Q$8:$Q$12)) &amp; "年度"</f>
        <v>2021年度</v>
      </c>
    </row>
    <row r="769" spans="1:13" x14ac:dyDescent="0.3">
      <c r="A769" s="2">
        <v>202012</v>
      </c>
      <c r="B769" s="19">
        <f>DATE(表格1[[#This Row],[年]],表格1[[#This Row],[月]],1)</f>
        <v>44166</v>
      </c>
      <c r="C769" s="2" t="str">
        <f>LEFT(表格1[[#This Row],[年月]],4)</f>
        <v>2020</v>
      </c>
      <c r="D769" s="2" t="str">
        <f>RIGHT(表格1[[#This Row],[年月]],2)</f>
        <v>12</v>
      </c>
      <c r="E769" s="5">
        <v>9007000</v>
      </c>
      <c r="F769" s="2" t="str">
        <f>VLOOKUP(TEXT(表格1[[#This Row],[地區]],"00000000"),縣市代碼,2,0)</f>
        <v>連江縣</v>
      </c>
      <c r="G769" s="2" t="s">
        <v>8</v>
      </c>
      <c r="H769" s="13">
        <v>4973</v>
      </c>
      <c r="I769" s="14">
        <v>6702315</v>
      </c>
      <c r="J769" s="14">
        <f>表格1[[#This Row],[信用卡交易筆數]]/1000</f>
        <v>4.9729999999999999</v>
      </c>
      <c r="K769" s="14">
        <f>表格1[[#This Row],[信用卡交易金額'[新臺幣']]]/1000</f>
        <v>6702.3149999999996</v>
      </c>
      <c r="L769" s="14">
        <f>表格1[[#This Row],[信用卡交易金額'[新臺幣']]]/1000000</f>
        <v>6.7023149999999996</v>
      </c>
      <c r="M769" s="14" t="str" cm="1">
        <f t="array" ref="M769">_xlfn.TEXTJOIN("", TRUE, _xlfn.XLOOKUP(TRUE, VALUE(表格1[[#This Row],[年月]]) &lt;= VALUE($R$8:$R$12), $Q$8:$Q$12)) &amp; "年度"</f>
        <v>2021年度</v>
      </c>
    </row>
    <row r="770" spans="1:13" x14ac:dyDescent="0.3">
      <c r="A770" s="2">
        <v>202012</v>
      </c>
      <c r="B770" s="19">
        <f>DATE(表格1[[#This Row],[年]],表格1[[#This Row],[月]],1)</f>
        <v>44166</v>
      </c>
      <c r="C770" s="2" t="str">
        <f>LEFT(表格1[[#This Row],[年月]],4)</f>
        <v>2020</v>
      </c>
      <c r="D770" s="2" t="str">
        <f>RIGHT(表格1[[#This Row],[年月]],2)</f>
        <v>12</v>
      </c>
      <c r="E770" s="5">
        <v>9007000</v>
      </c>
      <c r="F770" s="2" t="str">
        <f>VLOOKUP(TEXT(表格1[[#This Row],[地區]],"00000000"),縣市代碼,2,0)</f>
        <v>連江縣</v>
      </c>
      <c r="G770" s="2" t="s">
        <v>9</v>
      </c>
      <c r="H770" s="13">
        <v>3152</v>
      </c>
      <c r="I770" s="14">
        <v>9088975</v>
      </c>
      <c r="J770" s="14">
        <f>表格1[[#This Row],[信用卡交易筆數]]/1000</f>
        <v>3.1520000000000001</v>
      </c>
      <c r="K770" s="14">
        <f>表格1[[#This Row],[信用卡交易金額'[新臺幣']]]/1000</f>
        <v>9088.9750000000004</v>
      </c>
      <c r="L770" s="14">
        <f>表格1[[#This Row],[信用卡交易金額'[新臺幣']]]/1000000</f>
        <v>9.0889749999999996</v>
      </c>
      <c r="M770" s="14" t="str" cm="1">
        <f t="array" ref="M770">_xlfn.TEXTJOIN("", TRUE, _xlfn.XLOOKUP(TRUE, VALUE(表格1[[#This Row],[年月]]) &lt;= VALUE($R$8:$R$12), $Q$8:$Q$12)) &amp; "年度"</f>
        <v>2021年度</v>
      </c>
    </row>
    <row r="771" spans="1:13" x14ac:dyDescent="0.3">
      <c r="A771" s="2">
        <v>202012</v>
      </c>
      <c r="B771" s="19">
        <f>DATE(表格1[[#This Row],[年]],表格1[[#This Row],[月]],1)</f>
        <v>44166</v>
      </c>
      <c r="C771" s="2" t="str">
        <f>LEFT(表格1[[#This Row],[年月]],4)</f>
        <v>2020</v>
      </c>
      <c r="D771" s="2" t="str">
        <f>RIGHT(表格1[[#This Row],[年月]],2)</f>
        <v>12</v>
      </c>
      <c r="E771" s="5">
        <v>9007000</v>
      </c>
      <c r="F771" s="2" t="str">
        <f>VLOOKUP(TEXT(表格1[[#This Row],[地區]],"00000000"),縣市代碼,2,0)</f>
        <v>連江縣</v>
      </c>
      <c r="G771" s="2" t="s">
        <v>10</v>
      </c>
      <c r="H771" s="13">
        <v>11789</v>
      </c>
      <c r="I771" s="14">
        <v>27351923</v>
      </c>
      <c r="J771" s="14">
        <f>表格1[[#This Row],[信用卡交易筆數]]/1000</f>
        <v>11.789</v>
      </c>
      <c r="K771" s="14">
        <f>表格1[[#This Row],[信用卡交易金額'[新臺幣']]]/1000</f>
        <v>27351.922999999999</v>
      </c>
      <c r="L771" s="14">
        <f>表格1[[#This Row],[信用卡交易金額'[新臺幣']]]/1000000</f>
        <v>27.351922999999999</v>
      </c>
      <c r="M771" s="14" t="str" cm="1">
        <f t="array" ref="M771">_xlfn.TEXTJOIN("", TRUE, _xlfn.XLOOKUP(TRUE, VALUE(表格1[[#This Row],[年月]]) &lt;= VALUE($R$8:$R$12), $Q$8:$Q$12)) &amp; "年度"</f>
        <v>2021年度</v>
      </c>
    </row>
    <row r="772" spans="1:13" x14ac:dyDescent="0.3">
      <c r="A772" s="2">
        <v>202101</v>
      </c>
      <c r="B772" s="19">
        <f>DATE(表格1[[#This Row],[年]],表格1[[#This Row],[月]],1)</f>
        <v>44197</v>
      </c>
      <c r="C772" s="2" t="str">
        <f>LEFT(表格1[[#This Row],[年月]],4)</f>
        <v>2021</v>
      </c>
      <c r="D772" s="2" t="str">
        <f>RIGHT(表格1[[#This Row],[年月]],2)</f>
        <v>01</v>
      </c>
      <c r="E772" s="5">
        <v>63000000</v>
      </c>
      <c r="F772" s="2" t="str">
        <f>VLOOKUP(TEXT(表格1[[#This Row],[地區]],"00000000"),縣市代碼,2,0)</f>
        <v>臺北市</v>
      </c>
      <c r="G772" s="2" t="s">
        <v>4</v>
      </c>
      <c r="H772" s="13">
        <v>9707205</v>
      </c>
      <c r="I772" s="14">
        <v>8466910280</v>
      </c>
      <c r="J772" s="14">
        <f>表格1[[#This Row],[信用卡交易筆數]]/1000</f>
        <v>9707.2049999999999</v>
      </c>
      <c r="K772" s="14">
        <f>表格1[[#This Row],[信用卡交易金額'[新臺幣']]]/1000</f>
        <v>8466910.2799999993</v>
      </c>
      <c r="L772" s="14">
        <f>表格1[[#This Row],[信用卡交易金額'[新臺幣']]]/1000000</f>
        <v>8466.9102800000001</v>
      </c>
      <c r="M772" s="14" t="str" cm="1">
        <f t="array" ref="M772">_xlfn.TEXTJOIN("", TRUE, _xlfn.XLOOKUP(TRUE, VALUE(表格1[[#This Row],[年月]]) &lt;= VALUE($R$8:$R$12), $Q$8:$Q$12)) &amp; "年度"</f>
        <v>2021年度</v>
      </c>
    </row>
    <row r="773" spans="1:13" x14ac:dyDescent="0.3">
      <c r="A773" s="2">
        <v>202101</v>
      </c>
      <c r="B773" s="19">
        <f>DATE(表格1[[#This Row],[年]],表格1[[#This Row],[月]],1)</f>
        <v>44197</v>
      </c>
      <c r="C773" s="2" t="str">
        <f>LEFT(表格1[[#This Row],[年月]],4)</f>
        <v>2021</v>
      </c>
      <c r="D773" s="2" t="str">
        <f>RIGHT(表格1[[#This Row],[年月]],2)</f>
        <v>01</v>
      </c>
      <c r="E773" s="5">
        <v>63000000</v>
      </c>
      <c r="F773" s="2" t="str">
        <f>VLOOKUP(TEXT(表格1[[#This Row],[地區]],"00000000"),縣市代碼,2,0)</f>
        <v>臺北市</v>
      </c>
      <c r="G773" s="2" t="s">
        <v>5</v>
      </c>
      <c r="H773" s="13">
        <v>574228</v>
      </c>
      <c r="I773" s="14">
        <v>1874606438</v>
      </c>
      <c r="J773" s="14">
        <f>表格1[[#This Row],[信用卡交易筆數]]/1000</f>
        <v>574.22799999999995</v>
      </c>
      <c r="K773" s="14">
        <f>表格1[[#This Row],[信用卡交易金額'[新臺幣']]]/1000</f>
        <v>1874606.4380000001</v>
      </c>
      <c r="L773" s="14">
        <f>表格1[[#This Row],[信用卡交易金額'[新臺幣']]]/1000000</f>
        <v>1874.606438</v>
      </c>
      <c r="M773" s="14" t="str" cm="1">
        <f t="array" ref="M773">_xlfn.TEXTJOIN("", TRUE, _xlfn.XLOOKUP(TRUE, VALUE(表格1[[#This Row],[年月]]) &lt;= VALUE($R$8:$R$12), $Q$8:$Q$12)) &amp; "年度"</f>
        <v>2021年度</v>
      </c>
    </row>
    <row r="774" spans="1:13" x14ac:dyDescent="0.3">
      <c r="A774" s="2">
        <v>202101</v>
      </c>
      <c r="B774" s="19">
        <f>DATE(表格1[[#This Row],[年]],表格1[[#This Row],[月]],1)</f>
        <v>44197</v>
      </c>
      <c r="C774" s="2" t="str">
        <f>LEFT(表格1[[#This Row],[年月]],4)</f>
        <v>2021</v>
      </c>
      <c r="D774" s="2" t="str">
        <f>RIGHT(表格1[[#This Row],[年月]],2)</f>
        <v>01</v>
      </c>
      <c r="E774" s="5">
        <v>63000000</v>
      </c>
      <c r="F774" s="2" t="str">
        <f>VLOOKUP(TEXT(表格1[[#This Row],[地區]],"00000000"),縣市代碼,2,0)</f>
        <v>臺北市</v>
      </c>
      <c r="G774" s="2" t="s">
        <v>6</v>
      </c>
      <c r="H774" s="13">
        <v>737639</v>
      </c>
      <c r="I774" s="14">
        <v>3319019247</v>
      </c>
      <c r="J774" s="14">
        <f>表格1[[#This Row],[信用卡交易筆數]]/1000</f>
        <v>737.63900000000001</v>
      </c>
      <c r="K774" s="14">
        <f>表格1[[#This Row],[信用卡交易金額'[新臺幣']]]/1000</f>
        <v>3319019.247</v>
      </c>
      <c r="L774" s="14">
        <f>表格1[[#This Row],[信用卡交易金額'[新臺幣']]]/1000000</f>
        <v>3319.0192470000002</v>
      </c>
      <c r="M774" s="14" t="str" cm="1">
        <f t="array" ref="M774">_xlfn.TEXTJOIN("", TRUE, _xlfn.XLOOKUP(TRUE, VALUE(表格1[[#This Row],[年月]]) &lt;= VALUE($R$8:$R$12), $Q$8:$Q$12)) &amp; "年度"</f>
        <v>2021年度</v>
      </c>
    </row>
    <row r="775" spans="1:13" x14ac:dyDescent="0.3">
      <c r="A775" s="2">
        <v>202101</v>
      </c>
      <c r="B775" s="19">
        <f>DATE(表格1[[#This Row],[年]],表格1[[#This Row],[月]],1)</f>
        <v>44197</v>
      </c>
      <c r="C775" s="2" t="str">
        <f>LEFT(表格1[[#This Row],[年月]],4)</f>
        <v>2021</v>
      </c>
      <c r="D775" s="2" t="str">
        <f>RIGHT(表格1[[#This Row],[年月]],2)</f>
        <v>01</v>
      </c>
      <c r="E775" s="5">
        <v>63000000</v>
      </c>
      <c r="F775" s="2" t="str">
        <f>VLOOKUP(TEXT(表格1[[#This Row],[地區]],"00000000"),縣市代碼,2,0)</f>
        <v>臺北市</v>
      </c>
      <c r="G775" s="2" t="s">
        <v>7</v>
      </c>
      <c r="H775" s="13">
        <v>3641908</v>
      </c>
      <c r="I775" s="14">
        <v>2463341509</v>
      </c>
      <c r="J775" s="14">
        <f>表格1[[#This Row],[信用卡交易筆數]]/1000</f>
        <v>3641.9079999999999</v>
      </c>
      <c r="K775" s="14">
        <f>表格1[[#This Row],[信用卡交易金額'[新臺幣']]]/1000</f>
        <v>2463341.5090000001</v>
      </c>
      <c r="L775" s="14">
        <f>表格1[[#This Row],[信用卡交易金額'[新臺幣']]]/1000000</f>
        <v>2463.3415089999999</v>
      </c>
      <c r="M775" s="14" t="str" cm="1">
        <f t="array" ref="M775">_xlfn.TEXTJOIN("", TRUE, _xlfn.XLOOKUP(TRUE, VALUE(表格1[[#This Row],[年月]]) &lt;= VALUE($R$8:$R$12), $Q$8:$Q$12)) &amp; "年度"</f>
        <v>2021年度</v>
      </c>
    </row>
    <row r="776" spans="1:13" x14ac:dyDescent="0.3">
      <c r="A776" s="2">
        <v>202101</v>
      </c>
      <c r="B776" s="19">
        <f>DATE(表格1[[#This Row],[年]],表格1[[#This Row],[月]],1)</f>
        <v>44197</v>
      </c>
      <c r="C776" s="2" t="str">
        <f>LEFT(表格1[[#This Row],[年月]],4)</f>
        <v>2021</v>
      </c>
      <c r="D776" s="2" t="str">
        <f>RIGHT(表格1[[#This Row],[年月]],2)</f>
        <v>01</v>
      </c>
      <c r="E776" s="5">
        <v>63000000</v>
      </c>
      <c r="F776" s="2" t="str">
        <f>VLOOKUP(TEXT(表格1[[#This Row],[地區]],"00000000"),縣市代碼,2,0)</f>
        <v>臺北市</v>
      </c>
      <c r="G776" s="2" t="s">
        <v>8</v>
      </c>
      <c r="H776" s="13">
        <v>2899513</v>
      </c>
      <c r="I776" s="14">
        <v>5638105053</v>
      </c>
      <c r="J776" s="14">
        <f>表格1[[#This Row],[信用卡交易筆數]]/1000</f>
        <v>2899.5129999999999</v>
      </c>
      <c r="K776" s="14">
        <f>表格1[[#This Row],[信用卡交易金額'[新臺幣']]]/1000</f>
        <v>5638105.0530000003</v>
      </c>
      <c r="L776" s="14">
        <f>表格1[[#This Row],[信用卡交易金額'[新臺幣']]]/1000000</f>
        <v>5638.1050530000002</v>
      </c>
      <c r="M776" s="14" t="str" cm="1">
        <f t="array" ref="M776">_xlfn.TEXTJOIN("", TRUE, _xlfn.XLOOKUP(TRUE, VALUE(表格1[[#This Row],[年月]]) &lt;= VALUE($R$8:$R$12), $Q$8:$Q$12)) &amp; "年度"</f>
        <v>2021年度</v>
      </c>
    </row>
    <row r="777" spans="1:13" x14ac:dyDescent="0.3">
      <c r="A777" s="2">
        <v>202101</v>
      </c>
      <c r="B777" s="19">
        <f>DATE(表格1[[#This Row],[年]],表格1[[#This Row],[月]],1)</f>
        <v>44197</v>
      </c>
      <c r="C777" s="2" t="str">
        <f>LEFT(表格1[[#This Row],[年月]],4)</f>
        <v>2021</v>
      </c>
      <c r="D777" s="2" t="str">
        <f>RIGHT(表格1[[#This Row],[年月]],2)</f>
        <v>01</v>
      </c>
      <c r="E777" s="5">
        <v>63000000</v>
      </c>
      <c r="F777" s="2" t="str">
        <f>VLOOKUP(TEXT(表格1[[#This Row],[地區]],"00000000"),縣市代碼,2,0)</f>
        <v>臺北市</v>
      </c>
      <c r="G777" s="2" t="s">
        <v>9</v>
      </c>
      <c r="H777" s="13">
        <v>2433800</v>
      </c>
      <c r="I777" s="14">
        <v>6516729134</v>
      </c>
      <c r="J777" s="14">
        <f>表格1[[#This Row],[信用卡交易筆數]]/1000</f>
        <v>2433.8000000000002</v>
      </c>
      <c r="K777" s="14">
        <f>表格1[[#This Row],[信用卡交易金額'[新臺幣']]]/1000</f>
        <v>6516729.1339999996</v>
      </c>
      <c r="L777" s="14">
        <f>表格1[[#This Row],[信用卡交易金額'[新臺幣']]]/1000000</f>
        <v>6516.7291340000002</v>
      </c>
      <c r="M777" s="14" t="str" cm="1">
        <f t="array" ref="M777">_xlfn.TEXTJOIN("", TRUE, _xlfn.XLOOKUP(TRUE, VALUE(表格1[[#This Row],[年月]]) &lt;= VALUE($R$8:$R$12), $Q$8:$Q$12)) &amp; "年度"</f>
        <v>2021年度</v>
      </c>
    </row>
    <row r="778" spans="1:13" x14ac:dyDescent="0.3">
      <c r="A778" s="2">
        <v>202101</v>
      </c>
      <c r="B778" s="19">
        <f>DATE(表格1[[#This Row],[年]],表格1[[#This Row],[月]],1)</f>
        <v>44197</v>
      </c>
      <c r="C778" s="2" t="str">
        <f>LEFT(表格1[[#This Row],[年月]],4)</f>
        <v>2021</v>
      </c>
      <c r="D778" s="2" t="str">
        <f>RIGHT(表格1[[#This Row],[年月]],2)</f>
        <v>01</v>
      </c>
      <c r="E778" s="5">
        <v>63000000</v>
      </c>
      <c r="F778" s="2" t="str">
        <f>VLOOKUP(TEXT(表格1[[#This Row],[地區]],"00000000"),縣市代碼,2,0)</f>
        <v>臺北市</v>
      </c>
      <c r="G778" s="2" t="s">
        <v>10</v>
      </c>
      <c r="H778" s="13">
        <v>7635799</v>
      </c>
      <c r="I778" s="14">
        <v>20504406406</v>
      </c>
      <c r="J778" s="14">
        <f>表格1[[#This Row],[信用卡交易筆數]]/1000</f>
        <v>7635.799</v>
      </c>
      <c r="K778" s="14">
        <f>表格1[[#This Row],[信用卡交易金額'[新臺幣']]]/1000</f>
        <v>20504406.405999999</v>
      </c>
      <c r="L778" s="14">
        <f>表格1[[#This Row],[信用卡交易金額'[新臺幣']]]/1000000</f>
        <v>20504.406405999998</v>
      </c>
      <c r="M778" s="14" t="str" cm="1">
        <f t="array" ref="M778">_xlfn.TEXTJOIN("", TRUE, _xlfn.XLOOKUP(TRUE, VALUE(表格1[[#This Row],[年月]]) &lt;= VALUE($R$8:$R$12), $Q$8:$Q$12)) &amp; "年度"</f>
        <v>2021年度</v>
      </c>
    </row>
    <row r="779" spans="1:13" x14ac:dyDescent="0.3">
      <c r="A779" s="2">
        <v>202101</v>
      </c>
      <c r="B779" s="19">
        <f>DATE(表格1[[#This Row],[年]],表格1[[#This Row],[月]],1)</f>
        <v>44197</v>
      </c>
      <c r="C779" s="2" t="str">
        <f>LEFT(表格1[[#This Row],[年月]],4)</f>
        <v>2021</v>
      </c>
      <c r="D779" s="2" t="str">
        <f>RIGHT(表格1[[#This Row],[年月]],2)</f>
        <v>01</v>
      </c>
      <c r="E779" s="5">
        <v>65000000</v>
      </c>
      <c r="F779" s="2" t="str">
        <f>VLOOKUP(TEXT(表格1[[#This Row],[地區]],"00000000"),縣市代碼,2,0)</f>
        <v>新北市</v>
      </c>
      <c r="G779" s="2" t="s">
        <v>4</v>
      </c>
      <c r="H779" s="13">
        <v>10175901</v>
      </c>
      <c r="I779" s="14">
        <v>8457446889</v>
      </c>
      <c r="J779" s="14">
        <f>表格1[[#This Row],[信用卡交易筆數]]/1000</f>
        <v>10175.901</v>
      </c>
      <c r="K779" s="14">
        <f>表格1[[#This Row],[信用卡交易金額'[新臺幣']]]/1000</f>
        <v>8457446.8890000004</v>
      </c>
      <c r="L779" s="14">
        <f>表格1[[#This Row],[信用卡交易金額'[新臺幣']]]/1000000</f>
        <v>8457.4468890000007</v>
      </c>
      <c r="M779" s="14" t="str" cm="1">
        <f t="array" ref="M779">_xlfn.TEXTJOIN("", TRUE, _xlfn.XLOOKUP(TRUE, VALUE(表格1[[#This Row],[年月]]) &lt;= VALUE($R$8:$R$12), $Q$8:$Q$12)) &amp; "年度"</f>
        <v>2021年度</v>
      </c>
    </row>
    <row r="780" spans="1:13" x14ac:dyDescent="0.3">
      <c r="A780" s="2">
        <v>202101</v>
      </c>
      <c r="B780" s="19">
        <f>DATE(表格1[[#This Row],[年]],表格1[[#This Row],[月]],1)</f>
        <v>44197</v>
      </c>
      <c r="C780" s="2" t="str">
        <f>LEFT(表格1[[#This Row],[年月]],4)</f>
        <v>2021</v>
      </c>
      <c r="D780" s="2" t="str">
        <f>RIGHT(表格1[[#This Row],[年月]],2)</f>
        <v>01</v>
      </c>
      <c r="E780" s="5">
        <v>65000000</v>
      </c>
      <c r="F780" s="2" t="str">
        <f>VLOOKUP(TEXT(表格1[[#This Row],[地區]],"00000000"),縣市代碼,2,0)</f>
        <v>新北市</v>
      </c>
      <c r="G780" s="2" t="s">
        <v>5</v>
      </c>
      <c r="H780" s="13">
        <v>712536</v>
      </c>
      <c r="I780" s="14">
        <v>1875255166</v>
      </c>
      <c r="J780" s="14">
        <f>表格1[[#This Row],[信用卡交易筆數]]/1000</f>
        <v>712.53599999999994</v>
      </c>
      <c r="K780" s="14">
        <f>表格1[[#This Row],[信用卡交易金額'[新臺幣']]]/1000</f>
        <v>1875255.166</v>
      </c>
      <c r="L780" s="14">
        <f>表格1[[#This Row],[信用卡交易金額'[新臺幣']]]/1000000</f>
        <v>1875.2551659999999</v>
      </c>
      <c r="M780" s="14" t="str" cm="1">
        <f t="array" ref="M780">_xlfn.TEXTJOIN("", TRUE, _xlfn.XLOOKUP(TRUE, VALUE(表格1[[#This Row],[年月]]) &lt;= VALUE($R$8:$R$12), $Q$8:$Q$12)) &amp; "年度"</f>
        <v>2021年度</v>
      </c>
    </row>
    <row r="781" spans="1:13" x14ac:dyDescent="0.3">
      <c r="A781" s="2">
        <v>202101</v>
      </c>
      <c r="B781" s="19">
        <f>DATE(表格1[[#This Row],[年]],表格1[[#This Row],[月]],1)</f>
        <v>44197</v>
      </c>
      <c r="C781" s="2" t="str">
        <f>LEFT(表格1[[#This Row],[年月]],4)</f>
        <v>2021</v>
      </c>
      <c r="D781" s="2" t="str">
        <f>RIGHT(表格1[[#This Row],[年月]],2)</f>
        <v>01</v>
      </c>
      <c r="E781" s="5">
        <v>65000000</v>
      </c>
      <c r="F781" s="2" t="str">
        <f>VLOOKUP(TEXT(表格1[[#This Row],[地區]],"00000000"),縣市代碼,2,0)</f>
        <v>新北市</v>
      </c>
      <c r="G781" s="2" t="s">
        <v>6</v>
      </c>
      <c r="H781" s="13">
        <v>877766</v>
      </c>
      <c r="I781" s="14">
        <v>3224014371</v>
      </c>
      <c r="J781" s="14">
        <f>表格1[[#This Row],[信用卡交易筆數]]/1000</f>
        <v>877.76599999999996</v>
      </c>
      <c r="K781" s="14">
        <f>表格1[[#This Row],[信用卡交易金額'[新臺幣']]]/1000</f>
        <v>3224014.3709999998</v>
      </c>
      <c r="L781" s="14">
        <f>表格1[[#This Row],[信用卡交易金額'[新臺幣']]]/1000000</f>
        <v>3224.0143710000002</v>
      </c>
      <c r="M781" s="14" t="str" cm="1">
        <f t="array" ref="M781">_xlfn.TEXTJOIN("", TRUE, _xlfn.XLOOKUP(TRUE, VALUE(表格1[[#This Row],[年月]]) &lt;= VALUE($R$8:$R$12), $Q$8:$Q$12)) &amp; "年度"</f>
        <v>2021年度</v>
      </c>
    </row>
    <row r="782" spans="1:13" x14ac:dyDescent="0.3">
      <c r="A782" s="2">
        <v>202101</v>
      </c>
      <c r="B782" s="19">
        <f>DATE(表格1[[#This Row],[年]],表格1[[#This Row],[月]],1)</f>
        <v>44197</v>
      </c>
      <c r="C782" s="2" t="str">
        <f>LEFT(表格1[[#This Row],[年月]],4)</f>
        <v>2021</v>
      </c>
      <c r="D782" s="2" t="str">
        <f>RIGHT(表格1[[#This Row],[年月]],2)</f>
        <v>01</v>
      </c>
      <c r="E782" s="5">
        <v>65000000</v>
      </c>
      <c r="F782" s="2" t="str">
        <f>VLOOKUP(TEXT(表格1[[#This Row],[地區]],"00000000"),縣市代碼,2,0)</f>
        <v>新北市</v>
      </c>
      <c r="G782" s="2" t="s">
        <v>7</v>
      </c>
      <c r="H782" s="13">
        <v>4335061</v>
      </c>
      <c r="I782" s="14">
        <v>3099786931</v>
      </c>
      <c r="J782" s="14">
        <f>表格1[[#This Row],[信用卡交易筆數]]/1000</f>
        <v>4335.0609999999997</v>
      </c>
      <c r="K782" s="14">
        <f>表格1[[#This Row],[信用卡交易金額'[新臺幣']]]/1000</f>
        <v>3099786.9309999999</v>
      </c>
      <c r="L782" s="14">
        <f>表格1[[#This Row],[信用卡交易金額'[新臺幣']]]/1000000</f>
        <v>3099.7869310000001</v>
      </c>
      <c r="M782" s="14" t="str" cm="1">
        <f t="array" ref="M782">_xlfn.TEXTJOIN("", TRUE, _xlfn.XLOOKUP(TRUE, VALUE(表格1[[#This Row],[年月]]) &lt;= VALUE($R$8:$R$12), $Q$8:$Q$12)) &amp; "年度"</f>
        <v>2021年度</v>
      </c>
    </row>
    <row r="783" spans="1:13" x14ac:dyDescent="0.3">
      <c r="A783" s="2">
        <v>202101</v>
      </c>
      <c r="B783" s="19">
        <f>DATE(表格1[[#This Row],[年]],表格1[[#This Row],[月]],1)</f>
        <v>44197</v>
      </c>
      <c r="C783" s="2" t="str">
        <f>LEFT(表格1[[#This Row],[年月]],4)</f>
        <v>2021</v>
      </c>
      <c r="D783" s="2" t="str">
        <f>RIGHT(表格1[[#This Row],[年月]],2)</f>
        <v>01</v>
      </c>
      <c r="E783" s="5">
        <v>65000000</v>
      </c>
      <c r="F783" s="2" t="str">
        <f>VLOOKUP(TEXT(表格1[[#This Row],[地區]],"00000000"),縣市代碼,2,0)</f>
        <v>新北市</v>
      </c>
      <c r="G783" s="2" t="s">
        <v>8</v>
      </c>
      <c r="H783" s="13">
        <v>3389654</v>
      </c>
      <c r="I783" s="14">
        <v>5387116159</v>
      </c>
      <c r="J783" s="14">
        <f>表格1[[#This Row],[信用卡交易筆數]]/1000</f>
        <v>3389.654</v>
      </c>
      <c r="K783" s="14">
        <f>表格1[[#This Row],[信用卡交易金額'[新臺幣']]]/1000</f>
        <v>5387116.159</v>
      </c>
      <c r="L783" s="14">
        <f>表格1[[#This Row],[信用卡交易金額'[新臺幣']]]/1000000</f>
        <v>5387.1161590000002</v>
      </c>
      <c r="M783" s="14" t="str" cm="1">
        <f t="array" ref="M783">_xlfn.TEXTJOIN("", TRUE, _xlfn.XLOOKUP(TRUE, VALUE(表格1[[#This Row],[年月]]) &lt;= VALUE($R$8:$R$12), $Q$8:$Q$12)) &amp; "年度"</f>
        <v>2021年度</v>
      </c>
    </row>
    <row r="784" spans="1:13" x14ac:dyDescent="0.3">
      <c r="A784" s="2">
        <v>202101</v>
      </c>
      <c r="B784" s="19">
        <f>DATE(表格1[[#This Row],[年]],表格1[[#This Row],[月]],1)</f>
        <v>44197</v>
      </c>
      <c r="C784" s="2" t="str">
        <f>LEFT(表格1[[#This Row],[年月]],4)</f>
        <v>2021</v>
      </c>
      <c r="D784" s="2" t="str">
        <f>RIGHT(表格1[[#This Row],[年月]],2)</f>
        <v>01</v>
      </c>
      <c r="E784" s="5">
        <v>65000000</v>
      </c>
      <c r="F784" s="2" t="str">
        <f>VLOOKUP(TEXT(表格1[[#This Row],[地區]],"00000000"),縣市代碼,2,0)</f>
        <v>新北市</v>
      </c>
      <c r="G784" s="2" t="s">
        <v>9</v>
      </c>
      <c r="H784" s="13">
        <v>2705387</v>
      </c>
      <c r="I784" s="14">
        <v>6372405583</v>
      </c>
      <c r="J784" s="14">
        <f>表格1[[#This Row],[信用卡交易筆數]]/1000</f>
        <v>2705.3870000000002</v>
      </c>
      <c r="K784" s="14">
        <f>表格1[[#This Row],[信用卡交易金額'[新臺幣']]]/1000</f>
        <v>6372405.5829999996</v>
      </c>
      <c r="L784" s="14">
        <f>表格1[[#This Row],[信用卡交易金額'[新臺幣']]]/1000000</f>
        <v>6372.4055829999998</v>
      </c>
      <c r="M784" s="14" t="str" cm="1">
        <f t="array" ref="M784">_xlfn.TEXTJOIN("", TRUE, _xlfn.XLOOKUP(TRUE, VALUE(表格1[[#This Row],[年月]]) &lt;= VALUE($R$8:$R$12), $Q$8:$Q$12)) &amp; "年度"</f>
        <v>2021年度</v>
      </c>
    </row>
    <row r="785" spans="1:13" x14ac:dyDescent="0.3">
      <c r="A785" s="2">
        <v>202101</v>
      </c>
      <c r="B785" s="19">
        <f>DATE(表格1[[#This Row],[年]],表格1[[#This Row],[月]],1)</f>
        <v>44197</v>
      </c>
      <c r="C785" s="2" t="str">
        <f>LEFT(表格1[[#This Row],[年月]],4)</f>
        <v>2021</v>
      </c>
      <c r="D785" s="2" t="str">
        <f>RIGHT(表格1[[#This Row],[年月]],2)</f>
        <v>01</v>
      </c>
      <c r="E785" s="5">
        <v>65000000</v>
      </c>
      <c r="F785" s="2" t="str">
        <f>VLOOKUP(TEXT(表格1[[#This Row],[地區]],"00000000"),縣市代碼,2,0)</f>
        <v>新北市</v>
      </c>
      <c r="G785" s="2" t="s">
        <v>10</v>
      </c>
      <c r="H785" s="13">
        <v>9669943</v>
      </c>
      <c r="I785" s="14">
        <v>21366918135</v>
      </c>
      <c r="J785" s="14">
        <f>表格1[[#This Row],[信用卡交易筆數]]/1000</f>
        <v>9669.9429999999993</v>
      </c>
      <c r="K785" s="14">
        <f>表格1[[#This Row],[信用卡交易金額'[新臺幣']]]/1000</f>
        <v>21366918.135000002</v>
      </c>
      <c r="L785" s="14">
        <f>表格1[[#This Row],[信用卡交易金額'[新臺幣']]]/1000000</f>
        <v>21366.918135</v>
      </c>
      <c r="M785" s="14" t="str" cm="1">
        <f t="array" ref="M785">_xlfn.TEXTJOIN("", TRUE, _xlfn.XLOOKUP(TRUE, VALUE(表格1[[#This Row],[年月]]) &lt;= VALUE($R$8:$R$12), $Q$8:$Q$12)) &amp; "年度"</f>
        <v>2021年度</v>
      </c>
    </row>
    <row r="786" spans="1:13" x14ac:dyDescent="0.3">
      <c r="A786" s="2">
        <v>202101</v>
      </c>
      <c r="B786" s="19">
        <f>DATE(表格1[[#This Row],[年]],表格1[[#This Row],[月]],1)</f>
        <v>44197</v>
      </c>
      <c r="C786" s="2" t="str">
        <f>LEFT(表格1[[#This Row],[年月]],4)</f>
        <v>2021</v>
      </c>
      <c r="D786" s="2" t="str">
        <f>RIGHT(表格1[[#This Row],[年月]],2)</f>
        <v>01</v>
      </c>
      <c r="E786" s="5">
        <v>68000000</v>
      </c>
      <c r="F786" s="2" t="str">
        <f>VLOOKUP(TEXT(表格1[[#This Row],[地區]],"00000000"),縣市代碼,2,0)</f>
        <v>桃園市</v>
      </c>
      <c r="G786" s="2" t="s">
        <v>4</v>
      </c>
      <c r="H786" s="13">
        <v>4295733</v>
      </c>
      <c r="I786" s="14">
        <v>3879056658</v>
      </c>
      <c r="J786" s="14">
        <f>表格1[[#This Row],[信用卡交易筆數]]/1000</f>
        <v>4295.7330000000002</v>
      </c>
      <c r="K786" s="14">
        <f>表格1[[#This Row],[信用卡交易金額'[新臺幣']]]/1000</f>
        <v>3879056.6579999998</v>
      </c>
      <c r="L786" s="14">
        <f>表格1[[#This Row],[信用卡交易金額'[新臺幣']]]/1000000</f>
        <v>3879.056658</v>
      </c>
      <c r="M786" s="14" t="str" cm="1">
        <f t="array" ref="M786">_xlfn.TEXTJOIN("", TRUE, _xlfn.XLOOKUP(TRUE, VALUE(表格1[[#This Row],[年月]]) &lt;= VALUE($R$8:$R$12), $Q$8:$Q$12)) &amp; "年度"</f>
        <v>2021年度</v>
      </c>
    </row>
    <row r="787" spans="1:13" x14ac:dyDescent="0.3">
      <c r="A787" s="2">
        <v>202101</v>
      </c>
      <c r="B787" s="19">
        <f>DATE(表格1[[#This Row],[年]],表格1[[#This Row],[月]],1)</f>
        <v>44197</v>
      </c>
      <c r="C787" s="2" t="str">
        <f>LEFT(表格1[[#This Row],[年月]],4)</f>
        <v>2021</v>
      </c>
      <c r="D787" s="2" t="str">
        <f>RIGHT(表格1[[#This Row],[年月]],2)</f>
        <v>01</v>
      </c>
      <c r="E787" s="5">
        <v>68000000</v>
      </c>
      <c r="F787" s="2" t="str">
        <f>VLOOKUP(TEXT(表格1[[#This Row],[地區]],"00000000"),縣市代碼,2,0)</f>
        <v>桃園市</v>
      </c>
      <c r="G787" s="2" t="s">
        <v>5</v>
      </c>
      <c r="H787" s="13">
        <v>288660</v>
      </c>
      <c r="I787" s="14">
        <v>805223205</v>
      </c>
      <c r="J787" s="14">
        <f>表格1[[#This Row],[信用卡交易筆數]]/1000</f>
        <v>288.66000000000003</v>
      </c>
      <c r="K787" s="14">
        <f>表格1[[#This Row],[信用卡交易金額'[新臺幣']]]/1000</f>
        <v>805223.20499999996</v>
      </c>
      <c r="L787" s="14">
        <f>表格1[[#This Row],[信用卡交易金額'[新臺幣']]]/1000000</f>
        <v>805.22320500000001</v>
      </c>
      <c r="M787" s="14" t="str" cm="1">
        <f t="array" ref="M787">_xlfn.TEXTJOIN("", TRUE, _xlfn.XLOOKUP(TRUE, VALUE(表格1[[#This Row],[年月]]) &lt;= VALUE($R$8:$R$12), $Q$8:$Q$12)) &amp; "年度"</f>
        <v>2021年度</v>
      </c>
    </row>
    <row r="788" spans="1:13" x14ac:dyDescent="0.3">
      <c r="A788" s="2">
        <v>202101</v>
      </c>
      <c r="B788" s="19">
        <f>DATE(表格1[[#This Row],[年]],表格1[[#This Row],[月]],1)</f>
        <v>44197</v>
      </c>
      <c r="C788" s="2" t="str">
        <f>LEFT(表格1[[#This Row],[年月]],4)</f>
        <v>2021</v>
      </c>
      <c r="D788" s="2" t="str">
        <f>RIGHT(表格1[[#This Row],[年月]],2)</f>
        <v>01</v>
      </c>
      <c r="E788" s="5">
        <v>68000000</v>
      </c>
      <c r="F788" s="2" t="str">
        <f>VLOOKUP(TEXT(表格1[[#This Row],[地區]],"00000000"),縣市代碼,2,0)</f>
        <v>桃園市</v>
      </c>
      <c r="G788" s="2" t="s">
        <v>6</v>
      </c>
      <c r="H788" s="13">
        <v>410293</v>
      </c>
      <c r="I788" s="14">
        <v>1476078172</v>
      </c>
      <c r="J788" s="14">
        <f>表格1[[#This Row],[信用卡交易筆數]]/1000</f>
        <v>410.29300000000001</v>
      </c>
      <c r="K788" s="14">
        <f>表格1[[#This Row],[信用卡交易金額'[新臺幣']]]/1000</f>
        <v>1476078.172</v>
      </c>
      <c r="L788" s="14">
        <f>表格1[[#This Row],[信用卡交易金額'[新臺幣']]]/1000000</f>
        <v>1476.078172</v>
      </c>
      <c r="M788" s="14" t="str" cm="1">
        <f t="array" ref="M788">_xlfn.TEXTJOIN("", TRUE, _xlfn.XLOOKUP(TRUE, VALUE(表格1[[#This Row],[年月]]) &lt;= VALUE($R$8:$R$12), $Q$8:$Q$12)) &amp; "年度"</f>
        <v>2021年度</v>
      </c>
    </row>
    <row r="789" spans="1:13" x14ac:dyDescent="0.3">
      <c r="A789" s="2">
        <v>202101</v>
      </c>
      <c r="B789" s="19">
        <f>DATE(表格1[[#This Row],[年]],表格1[[#This Row],[月]],1)</f>
        <v>44197</v>
      </c>
      <c r="C789" s="2" t="str">
        <f>LEFT(表格1[[#This Row],[年月]],4)</f>
        <v>2021</v>
      </c>
      <c r="D789" s="2" t="str">
        <f>RIGHT(表格1[[#This Row],[年月]],2)</f>
        <v>01</v>
      </c>
      <c r="E789" s="5">
        <v>68000000</v>
      </c>
      <c r="F789" s="2" t="str">
        <f>VLOOKUP(TEXT(表格1[[#This Row],[地區]],"00000000"),縣市代碼,2,0)</f>
        <v>桃園市</v>
      </c>
      <c r="G789" s="2" t="s">
        <v>7</v>
      </c>
      <c r="H789" s="13">
        <v>2133088</v>
      </c>
      <c r="I789" s="14">
        <v>1721347957</v>
      </c>
      <c r="J789" s="14">
        <f>表格1[[#This Row],[信用卡交易筆數]]/1000</f>
        <v>2133.0880000000002</v>
      </c>
      <c r="K789" s="14">
        <f>表格1[[#This Row],[信用卡交易金額'[新臺幣']]]/1000</f>
        <v>1721347.9569999999</v>
      </c>
      <c r="L789" s="14">
        <f>表格1[[#This Row],[信用卡交易金額'[新臺幣']]]/1000000</f>
        <v>1721.347957</v>
      </c>
      <c r="M789" s="14" t="str" cm="1">
        <f t="array" ref="M789">_xlfn.TEXTJOIN("", TRUE, _xlfn.XLOOKUP(TRUE, VALUE(表格1[[#This Row],[年月]]) &lt;= VALUE($R$8:$R$12), $Q$8:$Q$12)) &amp; "年度"</f>
        <v>2021年度</v>
      </c>
    </row>
    <row r="790" spans="1:13" x14ac:dyDescent="0.3">
      <c r="A790" s="2">
        <v>202101</v>
      </c>
      <c r="B790" s="19">
        <f>DATE(表格1[[#This Row],[年]],表格1[[#This Row],[月]],1)</f>
        <v>44197</v>
      </c>
      <c r="C790" s="2" t="str">
        <f>LEFT(表格1[[#This Row],[年月]],4)</f>
        <v>2021</v>
      </c>
      <c r="D790" s="2" t="str">
        <f>RIGHT(表格1[[#This Row],[年月]],2)</f>
        <v>01</v>
      </c>
      <c r="E790" s="5">
        <v>68000000</v>
      </c>
      <c r="F790" s="2" t="str">
        <f>VLOOKUP(TEXT(表格1[[#This Row],[地區]],"00000000"),縣市代碼,2,0)</f>
        <v>桃園市</v>
      </c>
      <c r="G790" s="2" t="s">
        <v>8</v>
      </c>
      <c r="H790" s="13">
        <v>1455491</v>
      </c>
      <c r="I790" s="14">
        <v>2139136435</v>
      </c>
      <c r="J790" s="14">
        <f>表格1[[#This Row],[信用卡交易筆數]]/1000</f>
        <v>1455.491</v>
      </c>
      <c r="K790" s="14">
        <f>表格1[[#This Row],[信用卡交易金額'[新臺幣']]]/1000</f>
        <v>2139136.4350000001</v>
      </c>
      <c r="L790" s="14">
        <f>表格1[[#This Row],[信用卡交易金額'[新臺幣']]]/1000000</f>
        <v>2139.1364349999999</v>
      </c>
      <c r="M790" s="14" t="str" cm="1">
        <f t="array" ref="M790">_xlfn.TEXTJOIN("", TRUE, _xlfn.XLOOKUP(TRUE, VALUE(表格1[[#This Row],[年月]]) &lt;= VALUE($R$8:$R$12), $Q$8:$Q$12)) &amp; "年度"</f>
        <v>2021年度</v>
      </c>
    </row>
    <row r="791" spans="1:13" x14ac:dyDescent="0.3">
      <c r="A791" s="2">
        <v>202101</v>
      </c>
      <c r="B791" s="19">
        <f>DATE(表格1[[#This Row],[年]],表格1[[#This Row],[月]],1)</f>
        <v>44197</v>
      </c>
      <c r="C791" s="2" t="str">
        <f>LEFT(表格1[[#This Row],[年月]],4)</f>
        <v>2021</v>
      </c>
      <c r="D791" s="2" t="str">
        <f>RIGHT(表格1[[#This Row],[年月]],2)</f>
        <v>01</v>
      </c>
      <c r="E791" s="5">
        <v>68000000</v>
      </c>
      <c r="F791" s="2" t="str">
        <f>VLOOKUP(TEXT(表格1[[#This Row],[地區]],"00000000"),縣市代碼,2,0)</f>
        <v>桃園市</v>
      </c>
      <c r="G791" s="2" t="s">
        <v>9</v>
      </c>
      <c r="H791" s="13">
        <v>1187915</v>
      </c>
      <c r="I791" s="14">
        <v>2819090661</v>
      </c>
      <c r="J791" s="14">
        <f>表格1[[#This Row],[信用卡交易筆數]]/1000</f>
        <v>1187.915</v>
      </c>
      <c r="K791" s="14">
        <f>表格1[[#This Row],[信用卡交易金額'[新臺幣']]]/1000</f>
        <v>2819090.6609999998</v>
      </c>
      <c r="L791" s="14">
        <f>表格1[[#This Row],[信用卡交易金額'[新臺幣']]]/1000000</f>
        <v>2819.0906610000002</v>
      </c>
      <c r="M791" s="14" t="str" cm="1">
        <f t="array" ref="M791">_xlfn.TEXTJOIN("", TRUE, _xlfn.XLOOKUP(TRUE, VALUE(表格1[[#This Row],[年月]]) &lt;= VALUE($R$8:$R$12), $Q$8:$Q$12)) &amp; "年度"</f>
        <v>2021年度</v>
      </c>
    </row>
    <row r="792" spans="1:13" x14ac:dyDescent="0.3">
      <c r="A792" s="2">
        <v>202101</v>
      </c>
      <c r="B792" s="19">
        <f>DATE(表格1[[#This Row],[年]],表格1[[#This Row],[月]],1)</f>
        <v>44197</v>
      </c>
      <c r="C792" s="2" t="str">
        <f>LEFT(表格1[[#This Row],[年月]],4)</f>
        <v>2021</v>
      </c>
      <c r="D792" s="2" t="str">
        <f>RIGHT(表格1[[#This Row],[年月]],2)</f>
        <v>01</v>
      </c>
      <c r="E792" s="5">
        <v>68000000</v>
      </c>
      <c r="F792" s="2" t="str">
        <f>VLOOKUP(TEXT(表格1[[#This Row],[地區]],"00000000"),縣市代碼,2,0)</f>
        <v>桃園市</v>
      </c>
      <c r="G792" s="2" t="s">
        <v>10</v>
      </c>
      <c r="H792" s="13">
        <v>4224784</v>
      </c>
      <c r="I792" s="14">
        <v>9566377540</v>
      </c>
      <c r="J792" s="14">
        <f>表格1[[#This Row],[信用卡交易筆數]]/1000</f>
        <v>4224.7839999999997</v>
      </c>
      <c r="K792" s="14">
        <f>表格1[[#This Row],[信用卡交易金額'[新臺幣']]]/1000</f>
        <v>9566377.5399999991</v>
      </c>
      <c r="L792" s="14">
        <f>表格1[[#This Row],[信用卡交易金額'[新臺幣']]]/1000000</f>
        <v>9566.3775399999995</v>
      </c>
      <c r="M792" s="14" t="str" cm="1">
        <f t="array" ref="M792">_xlfn.TEXTJOIN("", TRUE, _xlfn.XLOOKUP(TRUE, VALUE(表格1[[#This Row],[年月]]) &lt;= VALUE($R$8:$R$12), $Q$8:$Q$12)) &amp; "年度"</f>
        <v>2021年度</v>
      </c>
    </row>
    <row r="793" spans="1:13" x14ac:dyDescent="0.3">
      <c r="A793" s="2">
        <v>202101</v>
      </c>
      <c r="B793" s="19">
        <f>DATE(表格1[[#This Row],[年]],表格1[[#This Row],[月]],1)</f>
        <v>44197</v>
      </c>
      <c r="C793" s="2" t="str">
        <f>LEFT(表格1[[#This Row],[年月]],4)</f>
        <v>2021</v>
      </c>
      <c r="D793" s="2" t="str">
        <f>RIGHT(表格1[[#This Row],[年月]],2)</f>
        <v>01</v>
      </c>
      <c r="E793" s="5">
        <v>10004000</v>
      </c>
      <c r="F793" s="2" t="str">
        <f>VLOOKUP(TEXT(表格1[[#This Row],[地區]],"00000000"),縣市代碼,2,0)</f>
        <v>新竹縣</v>
      </c>
      <c r="G793" s="2" t="s">
        <v>4</v>
      </c>
      <c r="H793" s="13">
        <v>1220273</v>
      </c>
      <c r="I793" s="14">
        <v>1120790246</v>
      </c>
      <c r="J793" s="14">
        <f>表格1[[#This Row],[信用卡交易筆數]]/1000</f>
        <v>1220.2729999999999</v>
      </c>
      <c r="K793" s="14">
        <f>表格1[[#This Row],[信用卡交易金額'[新臺幣']]]/1000</f>
        <v>1120790.246</v>
      </c>
      <c r="L793" s="14">
        <f>表格1[[#This Row],[信用卡交易金額'[新臺幣']]]/1000000</f>
        <v>1120.790246</v>
      </c>
      <c r="M793" s="14" t="str" cm="1">
        <f t="array" ref="M793">_xlfn.TEXTJOIN("", TRUE, _xlfn.XLOOKUP(TRUE, VALUE(表格1[[#This Row],[年月]]) &lt;= VALUE($R$8:$R$12), $Q$8:$Q$12)) &amp; "年度"</f>
        <v>2021年度</v>
      </c>
    </row>
    <row r="794" spans="1:13" x14ac:dyDescent="0.3">
      <c r="A794" s="2">
        <v>202101</v>
      </c>
      <c r="B794" s="19">
        <f>DATE(表格1[[#This Row],[年]],表格1[[#This Row],[月]],1)</f>
        <v>44197</v>
      </c>
      <c r="C794" s="2" t="str">
        <f>LEFT(表格1[[#This Row],[年月]],4)</f>
        <v>2021</v>
      </c>
      <c r="D794" s="2" t="str">
        <f>RIGHT(表格1[[#This Row],[年月]],2)</f>
        <v>01</v>
      </c>
      <c r="E794" s="5">
        <v>10004000</v>
      </c>
      <c r="F794" s="2" t="str">
        <f>VLOOKUP(TEXT(表格1[[#This Row],[地區]],"00000000"),縣市代碼,2,0)</f>
        <v>新竹縣</v>
      </c>
      <c r="G794" s="2" t="s">
        <v>5</v>
      </c>
      <c r="H794" s="13">
        <v>78013</v>
      </c>
      <c r="I794" s="14">
        <v>215491091</v>
      </c>
      <c r="J794" s="14">
        <f>表格1[[#This Row],[信用卡交易筆數]]/1000</f>
        <v>78.013000000000005</v>
      </c>
      <c r="K794" s="14">
        <f>表格1[[#This Row],[信用卡交易金額'[新臺幣']]]/1000</f>
        <v>215491.09099999999</v>
      </c>
      <c r="L794" s="14">
        <f>表格1[[#This Row],[信用卡交易金額'[新臺幣']]]/1000000</f>
        <v>215.49109100000001</v>
      </c>
      <c r="M794" s="14" t="str" cm="1">
        <f t="array" ref="M794">_xlfn.TEXTJOIN("", TRUE, _xlfn.XLOOKUP(TRUE, VALUE(表格1[[#This Row],[年月]]) &lt;= VALUE($R$8:$R$12), $Q$8:$Q$12)) &amp; "年度"</f>
        <v>2021年度</v>
      </c>
    </row>
    <row r="795" spans="1:13" x14ac:dyDescent="0.3">
      <c r="A795" s="2">
        <v>202101</v>
      </c>
      <c r="B795" s="19">
        <f>DATE(表格1[[#This Row],[年]],表格1[[#This Row],[月]],1)</f>
        <v>44197</v>
      </c>
      <c r="C795" s="2" t="str">
        <f>LEFT(表格1[[#This Row],[年月]],4)</f>
        <v>2021</v>
      </c>
      <c r="D795" s="2" t="str">
        <f>RIGHT(表格1[[#This Row],[年月]],2)</f>
        <v>01</v>
      </c>
      <c r="E795" s="5">
        <v>10004000</v>
      </c>
      <c r="F795" s="2" t="str">
        <f>VLOOKUP(TEXT(表格1[[#This Row],[地區]],"00000000"),縣市代碼,2,0)</f>
        <v>新竹縣</v>
      </c>
      <c r="G795" s="2" t="s">
        <v>6</v>
      </c>
      <c r="H795" s="13">
        <v>118120</v>
      </c>
      <c r="I795" s="14">
        <v>473103199</v>
      </c>
      <c r="J795" s="14">
        <f>表格1[[#This Row],[信用卡交易筆數]]/1000</f>
        <v>118.12</v>
      </c>
      <c r="K795" s="14">
        <f>表格1[[#This Row],[信用卡交易金額'[新臺幣']]]/1000</f>
        <v>473103.19900000002</v>
      </c>
      <c r="L795" s="14">
        <f>表格1[[#This Row],[信用卡交易金額'[新臺幣']]]/1000000</f>
        <v>473.10319900000002</v>
      </c>
      <c r="M795" s="14" t="str" cm="1">
        <f t="array" ref="M795">_xlfn.TEXTJOIN("", TRUE, _xlfn.XLOOKUP(TRUE, VALUE(表格1[[#This Row],[年月]]) &lt;= VALUE($R$8:$R$12), $Q$8:$Q$12)) &amp; "年度"</f>
        <v>2021年度</v>
      </c>
    </row>
    <row r="796" spans="1:13" x14ac:dyDescent="0.3">
      <c r="A796" s="2">
        <v>202101</v>
      </c>
      <c r="B796" s="19">
        <f>DATE(表格1[[#This Row],[年]],表格1[[#This Row],[月]],1)</f>
        <v>44197</v>
      </c>
      <c r="C796" s="2" t="str">
        <f>LEFT(表格1[[#This Row],[年月]],4)</f>
        <v>2021</v>
      </c>
      <c r="D796" s="2" t="str">
        <f>RIGHT(表格1[[#This Row],[年月]],2)</f>
        <v>01</v>
      </c>
      <c r="E796" s="5">
        <v>10004000</v>
      </c>
      <c r="F796" s="2" t="str">
        <f>VLOOKUP(TEXT(表格1[[#This Row],[地區]],"00000000"),縣市代碼,2,0)</f>
        <v>新竹縣</v>
      </c>
      <c r="G796" s="2" t="s">
        <v>7</v>
      </c>
      <c r="H796" s="13">
        <v>592244</v>
      </c>
      <c r="I796" s="14">
        <v>477697903</v>
      </c>
      <c r="J796" s="14">
        <f>表格1[[#This Row],[信用卡交易筆數]]/1000</f>
        <v>592.24400000000003</v>
      </c>
      <c r="K796" s="14">
        <f>表格1[[#This Row],[信用卡交易金額'[新臺幣']]]/1000</f>
        <v>477697.90299999999</v>
      </c>
      <c r="L796" s="14">
        <f>表格1[[#This Row],[信用卡交易金額'[新臺幣']]]/1000000</f>
        <v>477.697903</v>
      </c>
      <c r="M796" s="14" t="str" cm="1">
        <f t="array" ref="M796">_xlfn.TEXTJOIN("", TRUE, _xlfn.XLOOKUP(TRUE, VALUE(表格1[[#This Row],[年月]]) &lt;= VALUE($R$8:$R$12), $Q$8:$Q$12)) &amp; "年度"</f>
        <v>2021年度</v>
      </c>
    </row>
    <row r="797" spans="1:13" x14ac:dyDescent="0.3">
      <c r="A797" s="2">
        <v>202101</v>
      </c>
      <c r="B797" s="19">
        <f>DATE(表格1[[#This Row],[年]],表格1[[#This Row],[月]],1)</f>
        <v>44197</v>
      </c>
      <c r="C797" s="2" t="str">
        <f>LEFT(表格1[[#This Row],[年月]],4)</f>
        <v>2021</v>
      </c>
      <c r="D797" s="2" t="str">
        <f>RIGHT(表格1[[#This Row],[年月]],2)</f>
        <v>01</v>
      </c>
      <c r="E797" s="5">
        <v>10004000</v>
      </c>
      <c r="F797" s="2" t="str">
        <f>VLOOKUP(TEXT(表格1[[#This Row],[地區]],"00000000"),縣市代碼,2,0)</f>
        <v>新竹縣</v>
      </c>
      <c r="G797" s="2" t="s">
        <v>8</v>
      </c>
      <c r="H797" s="13">
        <v>381254</v>
      </c>
      <c r="I797" s="14">
        <v>600805466</v>
      </c>
      <c r="J797" s="14">
        <f>表格1[[#This Row],[信用卡交易筆數]]/1000</f>
        <v>381.25400000000002</v>
      </c>
      <c r="K797" s="14">
        <f>表格1[[#This Row],[信用卡交易金額'[新臺幣']]]/1000</f>
        <v>600805.46600000001</v>
      </c>
      <c r="L797" s="14">
        <f>表格1[[#This Row],[信用卡交易金額'[新臺幣']]]/1000000</f>
        <v>600.80546600000002</v>
      </c>
      <c r="M797" s="14" t="str" cm="1">
        <f t="array" ref="M797">_xlfn.TEXTJOIN("", TRUE, _xlfn.XLOOKUP(TRUE, VALUE(表格1[[#This Row],[年月]]) &lt;= VALUE($R$8:$R$12), $Q$8:$Q$12)) &amp; "年度"</f>
        <v>2021年度</v>
      </c>
    </row>
    <row r="798" spans="1:13" x14ac:dyDescent="0.3">
      <c r="A798" s="2">
        <v>202101</v>
      </c>
      <c r="B798" s="19">
        <f>DATE(表格1[[#This Row],[年]],表格1[[#This Row],[月]],1)</f>
        <v>44197</v>
      </c>
      <c r="C798" s="2" t="str">
        <f>LEFT(表格1[[#This Row],[年月]],4)</f>
        <v>2021</v>
      </c>
      <c r="D798" s="2" t="str">
        <f>RIGHT(表格1[[#This Row],[年月]],2)</f>
        <v>01</v>
      </c>
      <c r="E798" s="5">
        <v>10004000</v>
      </c>
      <c r="F798" s="2" t="str">
        <f>VLOOKUP(TEXT(表格1[[#This Row],[地區]],"00000000"),縣市代碼,2,0)</f>
        <v>新竹縣</v>
      </c>
      <c r="G798" s="2" t="s">
        <v>9</v>
      </c>
      <c r="H798" s="13">
        <v>323355</v>
      </c>
      <c r="I798" s="14">
        <v>743575980</v>
      </c>
      <c r="J798" s="14">
        <f>表格1[[#This Row],[信用卡交易筆數]]/1000</f>
        <v>323.35500000000002</v>
      </c>
      <c r="K798" s="14">
        <f>表格1[[#This Row],[信用卡交易金額'[新臺幣']]]/1000</f>
        <v>743575.98</v>
      </c>
      <c r="L798" s="14">
        <f>表格1[[#This Row],[信用卡交易金額'[新臺幣']]]/1000000</f>
        <v>743.57597999999996</v>
      </c>
      <c r="M798" s="14" t="str" cm="1">
        <f t="array" ref="M798">_xlfn.TEXTJOIN("", TRUE, _xlfn.XLOOKUP(TRUE, VALUE(表格1[[#This Row],[年月]]) &lt;= VALUE($R$8:$R$12), $Q$8:$Q$12)) &amp; "年度"</f>
        <v>2021年度</v>
      </c>
    </row>
    <row r="799" spans="1:13" x14ac:dyDescent="0.3">
      <c r="A799" s="2">
        <v>202101</v>
      </c>
      <c r="B799" s="19">
        <f>DATE(表格1[[#This Row],[年]],表格1[[#This Row],[月]],1)</f>
        <v>44197</v>
      </c>
      <c r="C799" s="2" t="str">
        <f>LEFT(表格1[[#This Row],[年月]],4)</f>
        <v>2021</v>
      </c>
      <c r="D799" s="2" t="str">
        <f>RIGHT(表格1[[#This Row],[年月]],2)</f>
        <v>01</v>
      </c>
      <c r="E799" s="5">
        <v>10004000</v>
      </c>
      <c r="F799" s="2" t="str">
        <f>VLOOKUP(TEXT(表格1[[#This Row],[地區]],"00000000"),縣市代碼,2,0)</f>
        <v>新竹縣</v>
      </c>
      <c r="G799" s="2" t="s">
        <v>10</v>
      </c>
      <c r="H799" s="13">
        <v>1159716</v>
      </c>
      <c r="I799" s="14">
        <v>2640651938</v>
      </c>
      <c r="J799" s="14">
        <f>表格1[[#This Row],[信用卡交易筆數]]/1000</f>
        <v>1159.7159999999999</v>
      </c>
      <c r="K799" s="14">
        <f>表格1[[#This Row],[信用卡交易金額'[新臺幣']]]/1000</f>
        <v>2640651.9380000001</v>
      </c>
      <c r="L799" s="14">
        <f>表格1[[#This Row],[信用卡交易金額'[新臺幣']]]/1000000</f>
        <v>2640.651938</v>
      </c>
      <c r="M799" s="14" t="str" cm="1">
        <f t="array" ref="M799">_xlfn.TEXTJOIN("", TRUE, _xlfn.XLOOKUP(TRUE, VALUE(表格1[[#This Row],[年月]]) &lt;= VALUE($R$8:$R$12), $Q$8:$Q$12)) &amp; "年度"</f>
        <v>2021年度</v>
      </c>
    </row>
    <row r="800" spans="1:13" x14ac:dyDescent="0.3">
      <c r="A800" s="2">
        <v>202101</v>
      </c>
      <c r="B800" s="19">
        <f>DATE(表格1[[#This Row],[年]],表格1[[#This Row],[月]],1)</f>
        <v>44197</v>
      </c>
      <c r="C800" s="2" t="str">
        <f>LEFT(表格1[[#This Row],[年月]],4)</f>
        <v>2021</v>
      </c>
      <c r="D800" s="2" t="str">
        <f>RIGHT(表格1[[#This Row],[年月]],2)</f>
        <v>01</v>
      </c>
      <c r="E800" s="5">
        <v>10018000</v>
      </c>
      <c r="F800" s="2" t="str">
        <f>VLOOKUP(TEXT(表格1[[#This Row],[地區]],"00000000"),縣市代碼,2,0)</f>
        <v>新竹市</v>
      </c>
      <c r="G800" s="2" t="s">
        <v>4</v>
      </c>
      <c r="H800" s="13">
        <v>1299805</v>
      </c>
      <c r="I800" s="14">
        <v>1168971213</v>
      </c>
      <c r="J800" s="14">
        <f>表格1[[#This Row],[信用卡交易筆數]]/1000</f>
        <v>1299.8050000000001</v>
      </c>
      <c r="K800" s="14">
        <f>表格1[[#This Row],[信用卡交易金額'[新臺幣']]]/1000</f>
        <v>1168971.213</v>
      </c>
      <c r="L800" s="14">
        <f>表格1[[#This Row],[信用卡交易金額'[新臺幣']]]/1000000</f>
        <v>1168.971213</v>
      </c>
      <c r="M800" s="14" t="str" cm="1">
        <f t="array" ref="M800">_xlfn.TEXTJOIN("", TRUE, _xlfn.XLOOKUP(TRUE, VALUE(表格1[[#This Row],[年月]]) &lt;= VALUE($R$8:$R$12), $Q$8:$Q$12)) &amp; "年度"</f>
        <v>2021年度</v>
      </c>
    </row>
    <row r="801" spans="1:13" x14ac:dyDescent="0.3">
      <c r="A801" s="2">
        <v>202101</v>
      </c>
      <c r="B801" s="19">
        <f>DATE(表格1[[#This Row],[年]],表格1[[#This Row],[月]],1)</f>
        <v>44197</v>
      </c>
      <c r="C801" s="2" t="str">
        <f>LEFT(表格1[[#This Row],[年月]],4)</f>
        <v>2021</v>
      </c>
      <c r="D801" s="2" t="str">
        <f>RIGHT(表格1[[#This Row],[年月]],2)</f>
        <v>01</v>
      </c>
      <c r="E801" s="5">
        <v>10018000</v>
      </c>
      <c r="F801" s="2" t="str">
        <f>VLOOKUP(TEXT(表格1[[#This Row],[地區]],"00000000"),縣市代碼,2,0)</f>
        <v>新竹市</v>
      </c>
      <c r="G801" s="2" t="s">
        <v>5</v>
      </c>
      <c r="H801" s="13">
        <v>71726</v>
      </c>
      <c r="I801" s="14">
        <v>200087086</v>
      </c>
      <c r="J801" s="14">
        <f>表格1[[#This Row],[信用卡交易筆數]]/1000</f>
        <v>71.725999999999999</v>
      </c>
      <c r="K801" s="14">
        <f>表格1[[#This Row],[信用卡交易金額'[新臺幣']]]/1000</f>
        <v>200087.08600000001</v>
      </c>
      <c r="L801" s="14">
        <f>表格1[[#This Row],[信用卡交易金額'[新臺幣']]]/1000000</f>
        <v>200.087086</v>
      </c>
      <c r="M801" s="14" t="str" cm="1">
        <f t="array" ref="M801">_xlfn.TEXTJOIN("", TRUE, _xlfn.XLOOKUP(TRUE, VALUE(表格1[[#This Row],[年月]]) &lt;= VALUE($R$8:$R$12), $Q$8:$Q$12)) &amp; "年度"</f>
        <v>2021年度</v>
      </c>
    </row>
    <row r="802" spans="1:13" x14ac:dyDescent="0.3">
      <c r="A802" s="2">
        <v>202101</v>
      </c>
      <c r="B802" s="19">
        <f>DATE(表格1[[#This Row],[年]],表格1[[#This Row],[月]],1)</f>
        <v>44197</v>
      </c>
      <c r="C802" s="2" t="str">
        <f>LEFT(表格1[[#This Row],[年月]],4)</f>
        <v>2021</v>
      </c>
      <c r="D802" s="2" t="str">
        <f>RIGHT(表格1[[#This Row],[年月]],2)</f>
        <v>01</v>
      </c>
      <c r="E802" s="5">
        <v>10018000</v>
      </c>
      <c r="F802" s="2" t="str">
        <f>VLOOKUP(TEXT(表格1[[#This Row],[地區]],"00000000"),縣市代碼,2,0)</f>
        <v>新竹市</v>
      </c>
      <c r="G802" s="2" t="s">
        <v>6</v>
      </c>
      <c r="H802" s="13">
        <v>116602</v>
      </c>
      <c r="I802" s="14">
        <v>452166414</v>
      </c>
      <c r="J802" s="14">
        <f>表格1[[#This Row],[信用卡交易筆數]]/1000</f>
        <v>116.602</v>
      </c>
      <c r="K802" s="14">
        <f>表格1[[#This Row],[信用卡交易金額'[新臺幣']]]/1000</f>
        <v>452166.41399999999</v>
      </c>
      <c r="L802" s="14">
        <f>表格1[[#This Row],[信用卡交易金額'[新臺幣']]]/1000000</f>
        <v>452.16641399999997</v>
      </c>
      <c r="M802" s="14" t="str" cm="1">
        <f t="array" ref="M802">_xlfn.TEXTJOIN("", TRUE, _xlfn.XLOOKUP(TRUE, VALUE(表格1[[#This Row],[年月]]) &lt;= VALUE($R$8:$R$12), $Q$8:$Q$12)) &amp; "年度"</f>
        <v>2021年度</v>
      </c>
    </row>
    <row r="803" spans="1:13" x14ac:dyDescent="0.3">
      <c r="A803" s="2">
        <v>202101</v>
      </c>
      <c r="B803" s="19">
        <f>DATE(表格1[[#This Row],[年]],表格1[[#This Row],[月]],1)</f>
        <v>44197</v>
      </c>
      <c r="C803" s="2" t="str">
        <f>LEFT(表格1[[#This Row],[年月]],4)</f>
        <v>2021</v>
      </c>
      <c r="D803" s="2" t="str">
        <f>RIGHT(表格1[[#This Row],[年月]],2)</f>
        <v>01</v>
      </c>
      <c r="E803" s="5">
        <v>10018000</v>
      </c>
      <c r="F803" s="2" t="str">
        <f>VLOOKUP(TEXT(表格1[[#This Row],[地區]],"00000000"),縣市代碼,2,0)</f>
        <v>新竹市</v>
      </c>
      <c r="G803" s="2" t="s">
        <v>7</v>
      </c>
      <c r="H803" s="13">
        <v>537813</v>
      </c>
      <c r="I803" s="14">
        <v>388068670</v>
      </c>
      <c r="J803" s="14">
        <f>表格1[[#This Row],[信用卡交易筆數]]/1000</f>
        <v>537.81299999999999</v>
      </c>
      <c r="K803" s="14">
        <f>表格1[[#This Row],[信用卡交易金額'[新臺幣']]]/1000</f>
        <v>388068.67</v>
      </c>
      <c r="L803" s="14">
        <f>表格1[[#This Row],[信用卡交易金額'[新臺幣']]]/1000000</f>
        <v>388.06867</v>
      </c>
      <c r="M803" s="14" t="str" cm="1">
        <f t="array" ref="M803">_xlfn.TEXTJOIN("", TRUE, _xlfn.XLOOKUP(TRUE, VALUE(表格1[[#This Row],[年月]]) &lt;= VALUE($R$8:$R$12), $Q$8:$Q$12)) &amp; "年度"</f>
        <v>2021年度</v>
      </c>
    </row>
    <row r="804" spans="1:13" x14ac:dyDescent="0.3">
      <c r="A804" s="2">
        <v>202101</v>
      </c>
      <c r="B804" s="19">
        <f>DATE(表格1[[#This Row],[年]],表格1[[#This Row],[月]],1)</f>
        <v>44197</v>
      </c>
      <c r="C804" s="2" t="str">
        <f>LEFT(表格1[[#This Row],[年月]],4)</f>
        <v>2021</v>
      </c>
      <c r="D804" s="2" t="str">
        <f>RIGHT(表格1[[#This Row],[年月]],2)</f>
        <v>01</v>
      </c>
      <c r="E804" s="5">
        <v>10018000</v>
      </c>
      <c r="F804" s="2" t="str">
        <f>VLOOKUP(TEXT(表格1[[#This Row],[地區]],"00000000"),縣市代碼,2,0)</f>
        <v>新竹市</v>
      </c>
      <c r="G804" s="2" t="s">
        <v>8</v>
      </c>
      <c r="H804" s="13">
        <v>379842</v>
      </c>
      <c r="I804" s="14">
        <v>617547921</v>
      </c>
      <c r="J804" s="14">
        <f>表格1[[#This Row],[信用卡交易筆數]]/1000</f>
        <v>379.84199999999998</v>
      </c>
      <c r="K804" s="14">
        <f>表格1[[#This Row],[信用卡交易金額'[新臺幣']]]/1000</f>
        <v>617547.92099999997</v>
      </c>
      <c r="L804" s="14">
        <f>表格1[[#This Row],[信用卡交易金額'[新臺幣']]]/1000000</f>
        <v>617.54792099999997</v>
      </c>
      <c r="M804" s="14" t="str" cm="1">
        <f t="array" ref="M804">_xlfn.TEXTJOIN("", TRUE, _xlfn.XLOOKUP(TRUE, VALUE(表格1[[#This Row],[年月]]) &lt;= VALUE($R$8:$R$12), $Q$8:$Q$12)) &amp; "年度"</f>
        <v>2021年度</v>
      </c>
    </row>
    <row r="805" spans="1:13" x14ac:dyDescent="0.3">
      <c r="A805" s="2">
        <v>202101</v>
      </c>
      <c r="B805" s="19">
        <f>DATE(表格1[[#This Row],[年]],表格1[[#This Row],[月]],1)</f>
        <v>44197</v>
      </c>
      <c r="C805" s="2" t="str">
        <f>LEFT(表格1[[#This Row],[年月]],4)</f>
        <v>2021</v>
      </c>
      <c r="D805" s="2" t="str">
        <f>RIGHT(表格1[[#This Row],[年月]],2)</f>
        <v>01</v>
      </c>
      <c r="E805" s="5">
        <v>10018000</v>
      </c>
      <c r="F805" s="2" t="str">
        <f>VLOOKUP(TEXT(表格1[[#This Row],[地區]],"00000000"),縣市代碼,2,0)</f>
        <v>新竹市</v>
      </c>
      <c r="G805" s="2" t="s">
        <v>9</v>
      </c>
      <c r="H805" s="13">
        <v>347989</v>
      </c>
      <c r="I805" s="14">
        <v>801409632</v>
      </c>
      <c r="J805" s="14">
        <f>表格1[[#This Row],[信用卡交易筆數]]/1000</f>
        <v>347.98899999999998</v>
      </c>
      <c r="K805" s="14">
        <f>表格1[[#This Row],[信用卡交易金額'[新臺幣']]]/1000</f>
        <v>801409.63199999998</v>
      </c>
      <c r="L805" s="14">
        <f>表格1[[#This Row],[信用卡交易金額'[新臺幣']]]/1000000</f>
        <v>801.40963199999999</v>
      </c>
      <c r="M805" s="14" t="str" cm="1">
        <f t="array" ref="M805">_xlfn.TEXTJOIN("", TRUE, _xlfn.XLOOKUP(TRUE, VALUE(表格1[[#This Row],[年月]]) &lt;= VALUE($R$8:$R$12), $Q$8:$Q$12)) &amp; "年度"</f>
        <v>2021年度</v>
      </c>
    </row>
    <row r="806" spans="1:13" x14ac:dyDescent="0.3">
      <c r="A806" s="2">
        <v>202101</v>
      </c>
      <c r="B806" s="19">
        <f>DATE(表格1[[#This Row],[年]],表格1[[#This Row],[月]],1)</f>
        <v>44197</v>
      </c>
      <c r="C806" s="2" t="str">
        <f>LEFT(表格1[[#This Row],[年月]],4)</f>
        <v>2021</v>
      </c>
      <c r="D806" s="2" t="str">
        <f>RIGHT(表格1[[#This Row],[年月]],2)</f>
        <v>01</v>
      </c>
      <c r="E806" s="5">
        <v>10018000</v>
      </c>
      <c r="F806" s="2" t="str">
        <f>VLOOKUP(TEXT(表格1[[#This Row],[地區]],"00000000"),縣市代碼,2,0)</f>
        <v>新竹市</v>
      </c>
      <c r="G806" s="2" t="s">
        <v>10</v>
      </c>
      <c r="H806" s="13">
        <v>1082802</v>
      </c>
      <c r="I806" s="14">
        <v>2567180387</v>
      </c>
      <c r="J806" s="14">
        <f>表格1[[#This Row],[信用卡交易筆數]]/1000</f>
        <v>1082.8019999999999</v>
      </c>
      <c r="K806" s="14">
        <f>表格1[[#This Row],[信用卡交易金額'[新臺幣']]]/1000</f>
        <v>2567180.3870000001</v>
      </c>
      <c r="L806" s="14">
        <f>表格1[[#This Row],[信用卡交易金額'[新臺幣']]]/1000000</f>
        <v>2567.1803869999999</v>
      </c>
      <c r="M806" s="14" t="str" cm="1">
        <f t="array" ref="M806">_xlfn.TEXTJOIN("", TRUE, _xlfn.XLOOKUP(TRUE, VALUE(表格1[[#This Row],[年月]]) &lt;= VALUE($R$8:$R$12), $Q$8:$Q$12)) &amp; "年度"</f>
        <v>2021年度</v>
      </c>
    </row>
    <row r="807" spans="1:13" x14ac:dyDescent="0.3">
      <c r="A807" s="2">
        <v>202101</v>
      </c>
      <c r="B807" s="19">
        <f>DATE(表格1[[#This Row],[年]],表格1[[#This Row],[月]],1)</f>
        <v>44197</v>
      </c>
      <c r="C807" s="2" t="str">
        <f>LEFT(表格1[[#This Row],[年月]],4)</f>
        <v>2021</v>
      </c>
      <c r="D807" s="2" t="str">
        <f>RIGHT(表格1[[#This Row],[年月]],2)</f>
        <v>01</v>
      </c>
      <c r="E807" s="5">
        <v>10005000</v>
      </c>
      <c r="F807" s="2" t="str">
        <f>VLOOKUP(TEXT(表格1[[#This Row],[地區]],"00000000"),縣市代碼,2,0)</f>
        <v>苗栗縣</v>
      </c>
      <c r="G807" s="2" t="s">
        <v>4</v>
      </c>
      <c r="H807" s="13">
        <v>587370</v>
      </c>
      <c r="I807" s="14">
        <v>561122311</v>
      </c>
      <c r="J807" s="14">
        <f>表格1[[#This Row],[信用卡交易筆數]]/1000</f>
        <v>587.37</v>
      </c>
      <c r="K807" s="14">
        <f>表格1[[#This Row],[信用卡交易金額'[新臺幣']]]/1000</f>
        <v>561122.31099999999</v>
      </c>
      <c r="L807" s="14">
        <f>表格1[[#This Row],[信用卡交易金額'[新臺幣']]]/1000000</f>
        <v>561.12231099999997</v>
      </c>
      <c r="M807" s="14" t="str" cm="1">
        <f t="array" ref="M807">_xlfn.TEXTJOIN("", TRUE, _xlfn.XLOOKUP(TRUE, VALUE(表格1[[#This Row],[年月]]) &lt;= VALUE($R$8:$R$12), $Q$8:$Q$12)) &amp; "年度"</f>
        <v>2021年度</v>
      </c>
    </row>
    <row r="808" spans="1:13" x14ac:dyDescent="0.3">
      <c r="A808" s="2">
        <v>202101</v>
      </c>
      <c r="B808" s="19">
        <f>DATE(表格1[[#This Row],[年]],表格1[[#This Row],[月]],1)</f>
        <v>44197</v>
      </c>
      <c r="C808" s="2" t="str">
        <f>LEFT(表格1[[#This Row],[年月]],4)</f>
        <v>2021</v>
      </c>
      <c r="D808" s="2" t="str">
        <f>RIGHT(表格1[[#This Row],[年月]],2)</f>
        <v>01</v>
      </c>
      <c r="E808" s="5">
        <v>10005000</v>
      </c>
      <c r="F808" s="2" t="str">
        <f>VLOOKUP(TEXT(表格1[[#This Row],[地區]],"00000000"),縣市代碼,2,0)</f>
        <v>苗栗縣</v>
      </c>
      <c r="G808" s="2" t="s">
        <v>5</v>
      </c>
      <c r="H808" s="13">
        <v>53594</v>
      </c>
      <c r="I808" s="14">
        <v>147502363</v>
      </c>
      <c r="J808" s="14">
        <f>表格1[[#This Row],[信用卡交易筆數]]/1000</f>
        <v>53.594000000000001</v>
      </c>
      <c r="K808" s="14">
        <f>表格1[[#This Row],[信用卡交易金額'[新臺幣']]]/1000</f>
        <v>147502.36300000001</v>
      </c>
      <c r="L808" s="14">
        <f>表格1[[#This Row],[信用卡交易金額'[新臺幣']]]/1000000</f>
        <v>147.502363</v>
      </c>
      <c r="M808" s="14" t="str" cm="1">
        <f t="array" ref="M808">_xlfn.TEXTJOIN("", TRUE, _xlfn.XLOOKUP(TRUE, VALUE(表格1[[#This Row],[年月]]) &lt;= VALUE($R$8:$R$12), $Q$8:$Q$12)) &amp; "年度"</f>
        <v>2021年度</v>
      </c>
    </row>
    <row r="809" spans="1:13" x14ac:dyDescent="0.3">
      <c r="A809" s="2">
        <v>202101</v>
      </c>
      <c r="B809" s="19">
        <f>DATE(表格1[[#This Row],[年]],表格1[[#This Row],[月]],1)</f>
        <v>44197</v>
      </c>
      <c r="C809" s="2" t="str">
        <f>LEFT(表格1[[#This Row],[年月]],4)</f>
        <v>2021</v>
      </c>
      <c r="D809" s="2" t="str">
        <f>RIGHT(表格1[[#This Row],[年月]],2)</f>
        <v>01</v>
      </c>
      <c r="E809" s="5">
        <v>10005000</v>
      </c>
      <c r="F809" s="2" t="str">
        <f>VLOOKUP(TEXT(表格1[[#This Row],[地區]],"00000000"),縣市代碼,2,0)</f>
        <v>苗栗縣</v>
      </c>
      <c r="G809" s="2" t="s">
        <v>6</v>
      </c>
      <c r="H809" s="13">
        <v>66702</v>
      </c>
      <c r="I809" s="14">
        <v>239309501</v>
      </c>
      <c r="J809" s="14">
        <f>表格1[[#This Row],[信用卡交易筆數]]/1000</f>
        <v>66.701999999999998</v>
      </c>
      <c r="K809" s="14">
        <f>表格1[[#This Row],[信用卡交易金額'[新臺幣']]]/1000</f>
        <v>239309.50099999999</v>
      </c>
      <c r="L809" s="14">
        <f>表格1[[#This Row],[信用卡交易金額'[新臺幣']]]/1000000</f>
        <v>239.30950100000001</v>
      </c>
      <c r="M809" s="14" t="str" cm="1">
        <f t="array" ref="M809">_xlfn.TEXTJOIN("", TRUE, _xlfn.XLOOKUP(TRUE, VALUE(表格1[[#This Row],[年月]]) &lt;= VALUE($R$8:$R$12), $Q$8:$Q$12)) &amp; "年度"</f>
        <v>2021年度</v>
      </c>
    </row>
    <row r="810" spans="1:13" x14ac:dyDescent="0.3">
      <c r="A810" s="2">
        <v>202101</v>
      </c>
      <c r="B810" s="19">
        <f>DATE(表格1[[#This Row],[年]],表格1[[#This Row],[月]],1)</f>
        <v>44197</v>
      </c>
      <c r="C810" s="2" t="str">
        <f>LEFT(表格1[[#This Row],[年月]],4)</f>
        <v>2021</v>
      </c>
      <c r="D810" s="2" t="str">
        <f>RIGHT(表格1[[#This Row],[年月]],2)</f>
        <v>01</v>
      </c>
      <c r="E810" s="5">
        <v>10005000</v>
      </c>
      <c r="F810" s="2" t="str">
        <f>VLOOKUP(TEXT(表格1[[#This Row],[地區]],"00000000"),縣市代碼,2,0)</f>
        <v>苗栗縣</v>
      </c>
      <c r="G810" s="2" t="s">
        <v>7</v>
      </c>
      <c r="H810" s="13">
        <v>436015</v>
      </c>
      <c r="I810" s="14">
        <v>345345603</v>
      </c>
      <c r="J810" s="14">
        <f>表格1[[#This Row],[信用卡交易筆數]]/1000</f>
        <v>436.01499999999999</v>
      </c>
      <c r="K810" s="14">
        <f>表格1[[#This Row],[信用卡交易金額'[新臺幣']]]/1000</f>
        <v>345345.603</v>
      </c>
      <c r="L810" s="14">
        <f>表格1[[#This Row],[信用卡交易金額'[新臺幣']]]/1000000</f>
        <v>345.34560299999998</v>
      </c>
      <c r="M810" s="14" t="str" cm="1">
        <f t="array" ref="M810">_xlfn.TEXTJOIN("", TRUE, _xlfn.XLOOKUP(TRUE, VALUE(表格1[[#This Row],[年月]]) &lt;= VALUE($R$8:$R$12), $Q$8:$Q$12)) &amp; "年度"</f>
        <v>2021年度</v>
      </c>
    </row>
    <row r="811" spans="1:13" x14ac:dyDescent="0.3">
      <c r="A811" s="2">
        <v>202101</v>
      </c>
      <c r="B811" s="19">
        <f>DATE(表格1[[#This Row],[年]],表格1[[#This Row],[月]],1)</f>
        <v>44197</v>
      </c>
      <c r="C811" s="2" t="str">
        <f>LEFT(表格1[[#This Row],[年月]],4)</f>
        <v>2021</v>
      </c>
      <c r="D811" s="2" t="str">
        <f>RIGHT(表格1[[#This Row],[年月]],2)</f>
        <v>01</v>
      </c>
      <c r="E811" s="5">
        <v>10005000</v>
      </c>
      <c r="F811" s="2" t="str">
        <f>VLOOKUP(TEXT(表格1[[#This Row],[地區]],"00000000"),縣市代碼,2,0)</f>
        <v>苗栗縣</v>
      </c>
      <c r="G811" s="2" t="s">
        <v>8</v>
      </c>
      <c r="H811" s="13">
        <v>229949</v>
      </c>
      <c r="I811" s="14">
        <v>299723811</v>
      </c>
      <c r="J811" s="14">
        <f>表格1[[#This Row],[信用卡交易筆數]]/1000</f>
        <v>229.94900000000001</v>
      </c>
      <c r="K811" s="14">
        <f>表格1[[#This Row],[信用卡交易金額'[新臺幣']]]/1000</f>
        <v>299723.81099999999</v>
      </c>
      <c r="L811" s="14">
        <f>表格1[[#This Row],[信用卡交易金額'[新臺幣']]]/1000000</f>
        <v>299.72381100000001</v>
      </c>
      <c r="M811" s="14" t="str" cm="1">
        <f t="array" ref="M811">_xlfn.TEXTJOIN("", TRUE, _xlfn.XLOOKUP(TRUE, VALUE(表格1[[#This Row],[年月]]) &lt;= VALUE($R$8:$R$12), $Q$8:$Q$12)) &amp; "年度"</f>
        <v>2021年度</v>
      </c>
    </row>
    <row r="812" spans="1:13" x14ac:dyDescent="0.3">
      <c r="A812" s="2">
        <v>202101</v>
      </c>
      <c r="B812" s="19">
        <f>DATE(表格1[[#This Row],[年]],表格1[[#This Row],[月]],1)</f>
        <v>44197</v>
      </c>
      <c r="C812" s="2" t="str">
        <f>LEFT(表格1[[#This Row],[年月]],4)</f>
        <v>2021</v>
      </c>
      <c r="D812" s="2" t="str">
        <f>RIGHT(表格1[[#This Row],[年月]],2)</f>
        <v>01</v>
      </c>
      <c r="E812" s="5">
        <v>10005000</v>
      </c>
      <c r="F812" s="2" t="str">
        <f>VLOOKUP(TEXT(表格1[[#This Row],[地區]],"00000000"),縣市代碼,2,0)</f>
        <v>苗栗縣</v>
      </c>
      <c r="G812" s="2" t="s">
        <v>9</v>
      </c>
      <c r="H812" s="13">
        <v>171628</v>
      </c>
      <c r="I812" s="14">
        <v>378560769</v>
      </c>
      <c r="J812" s="14">
        <f>表格1[[#This Row],[信用卡交易筆數]]/1000</f>
        <v>171.62799999999999</v>
      </c>
      <c r="K812" s="14">
        <f>表格1[[#This Row],[信用卡交易金額'[新臺幣']]]/1000</f>
        <v>378560.76899999997</v>
      </c>
      <c r="L812" s="14">
        <f>表格1[[#This Row],[信用卡交易金額'[新臺幣']]]/1000000</f>
        <v>378.56076899999999</v>
      </c>
      <c r="M812" s="14" t="str" cm="1">
        <f t="array" ref="M812">_xlfn.TEXTJOIN("", TRUE, _xlfn.XLOOKUP(TRUE, VALUE(表格1[[#This Row],[年月]]) &lt;= VALUE($R$8:$R$12), $Q$8:$Q$12)) &amp; "年度"</f>
        <v>2021年度</v>
      </c>
    </row>
    <row r="813" spans="1:13" x14ac:dyDescent="0.3">
      <c r="A813" s="2">
        <v>202101</v>
      </c>
      <c r="B813" s="19">
        <f>DATE(表格1[[#This Row],[年]],表格1[[#This Row],[月]],1)</f>
        <v>44197</v>
      </c>
      <c r="C813" s="2" t="str">
        <f>LEFT(表格1[[#This Row],[年月]],4)</f>
        <v>2021</v>
      </c>
      <c r="D813" s="2" t="str">
        <f>RIGHT(表格1[[#This Row],[年月]],2)</f>
        <v>01</v>
      </c>
      <c r="E813" s="5">
        <v>10005000</v>
      </c>
      <c r="F813" s="2" t="str">
        <f>VLOOKUP(TEXT(表格1[[#This Row],[地區]],"00000000"),縣市代碼,2,0)</f>
        <v>苗栗縣</v>
      </c>
      <c r="G813" s="2" t="s">
        <v>10</v>
      </c>
      <c r="H813" s="13">
        <v>691736</v>
      </c>
      <c r="I813" s="14">
        <v>1485672215</v>
      </c>
      <c r="J813" s="14">
        <f>表格1[[#This Row],[信用卡交易筆數]]/1000</f>
        <v>691.73599999999999</v>
      </c>
      <c r="K813" s="14">
        <f>表格1[[#This Row],[信用卡交易金額'[新臺幣']]]/1000</f>
        <v>1485672.2150000001</v>
      </c>
      <c r="L813" s="14">
        <f>表格1[[#This Row],[信用卡交易金額'[新臺幣']]]/1000000</f>
        <v>1485.6722150000001</v>
      </c>
      <c r="M813" s="14" t="str" cm="1">
        <f t="array" ref="M813">_xlfn.TEXTJOIN("", TRUE, _xlfn.XLOOKUP(TRUE, VALUE(表格1[[#This Row],[年月]]) &lt;= VALUE($R$8:$R$12), $Q$8:$Q$12)) &amp; "年度"</f>
        <v>2021年度</v>
      </c>
    </row>
    <row r="814" spans="1:13" x14ac:dyDescent="0.3">
      <c r="A814" s="2">
        <v>202101</v>
      </c>
      <c r="B814" s="19">
        <f>DATE(表格1[[#This Row],[年]],表格1[[#This Row],[月]],1)</f>
        <v>44197</v>
      </c>
      <c r="C814" s="2" t="str">
        <f>LEFT(表格1[[#This Row],[年月]],4)</f>
        <v>2021</v>
      </c>
      <c r="D814" s="2" t="str">
        <f>RIGHT(表格1[[#This Row],[年月]],2)</f>
        <v>01</v>
      </c>
      <c r="E814" s="5">
        <v>66000000</v>
      </c>
      <c r="F814" s="2" t="str">
        <f>VLOOKUP(TEXT(表格1[[#This Row],[地區]],"00000000"),縣市代碼,2,0)</f>
        <v>臺中市</v>
      </c>
      <c r="G814" s="2" t="s">
        <v>4</v>
      </c>
      <c r="H814" s="13">
        <v>5416181</v>
      </c>
      <c r="I814" s="14">
        <v>5229770481</v>
      </c>
      <c r="J814" s="14">
        <f>表格1[[#This Row],[信用卡交易筆數]]/1000</f>
        <v>5416.1809999999996</v>
      </c>
      <c r="K814" s="14">
        <f>表格1[[#This Row],[信用卡交易金額'[新臺幣']]]/1000</f>
        <v>5229770.4809999997</v>
      </c>
      <c r="L814" s="14">
        <f>表格1[[#This Row],[信用卡交易金額'[新臺幣']]]/1000000</f>
        <v>5229.7704809999996</v>
      </c>
      <c r="M814" s="14" t="str" cm="1">
        <f t="array" ref="M814">_xlfn.TEXTJOIN("", TRUE, _xlfn.XLOOKUP(TRUE, VALUE(表格1[[#This Row],[年月]]) &lt;= VALUE($R$8:$R$12), $Q$8:$Q$12)) &amp; "年度"</f>
        <v>2021年度</v>
      </c>
    </row>
    <row r="815" spans="1:13" x14ac:dyDescent="0.3">
      <c r="A815" s="2">
        <v>202101</v>
      </c>
      <c r="B815" s="19">
        <f>DATE(表格1[[#This Row],[年]],表格1[[#This Row],[月]],1)</f>
        <v>44197</v>
      </c>
      <c r="C815" s="2" t="str">
        <f>LEFT(表格1[[#This Row],[年月]],4)</f>
        <v>2021</v>
      </c>
      <c r="D815" s="2" t="str">
        <f>RIGHT(表格1[[#This Row],[年月]],2)</f>
        <v>01</v>
      </c>
      <c r="E815" s="5">
        <v>66000000</v>
      </c>
      <c r="F815" s="2" t="str">
        <f>VLOOKUP(TEXT(表格1[[#This Row],[地區]],"00000000"),縣市代碼,2,0)</f>
        <v>臺中市</v>
      </c>
      <c r="G815" s="2" t="s">
        <v>5</v>
      </c>
      <c r="H815" s="13">
        <v>430231</v>
      </c>
      <c r="I815" s="14">
        <v>1172288585</v>
      </c>
      <c r="J815" s="14">
        <f>表格1[[#This Row],[信用卡交易筆數]]/1000</f>
        <v>430.23099999999999</v>
      </c>
      <c r="K815" s="14">
        <f>表格1[[#This Row],[信用卡交易金額'[新臺幣']]]/1000</f>
        <v>1172288.585</v>
      </c>
      <c r="L815" s="14">
        <f>表格1[[#This Row],[信用卡交易金額'[新臺幣']]]/1000000</f>
        <v>1172.288585</v>
      </c>
      <c r="M815" s="14" t="str" cm="1">
        <f t="array" ref="M815">_xlfn.TEXTJOIN("", TRUE, _xlfn.XLOOKUP(TRUE, VALUE(表格1[[#This Row],[年月]]) &lt;= VALUE($R$8:$R$12), $Q$8:$Q$12)) &amp; "年度"</f>
        <v>2021年度</v>
      </c>
    </row>
    <row r="816" spans="1:13" x14ac:dyDescent="0.3">
      <c r="A816" s="2">
        <v>202101</v>
      </c>
      <c r="B816" s="19">
        <f>DATE(表格1[[#This Row],[年]],表格1[[#This Row],[月]],1)</f>
        <v>44197</v>
      </c>
      <c r="C816" s="2" t="str">
        <f>LEFT(表格1[[#This Row],[年月]],4)</f>
        <v>2021</v>
      </c>
      <c r="D816" s="2" t="str">
        <f>RIGHT(表格1[[#This Row],[年月]],2)</f>
        <v>01</v>
      </c>
      <c r="E816" s="5">
        <v>66000000</v>
      </c>
      <c r="F816" s="2" t="str">
        <f>VLOOKUP(TEXT(表格1[[#This Row],[地區]],"00000000"),縣市代碼,2,0)</f>
        <v>臺中市</v>
      </c>
      <c r="G816" s="2" t="s">
        <v>6</v>
      </c>
      <c r="H816" s="13">
        <v>569485</v>
      </c>
      <c r="I816" s="14">
        <v>2058303631</v>
      </c>
      <c r="J816" s="14">
        <f>表格1[[#This Row],[信用卡交易筆數]]/1000</f>
        <v>569.48500000000001</v>
      </c>
      <c r="K816" s="14">
        <f>表格1[[#This Row],[信用卡交易金額'[新臺幣']]]/1000</f>
        <v>2058303.6310000001</v>
      </c>
      <c r="L816" s="14">
        <f>表格1[[#This Row],[信用卡交易金額'[新臺幣']]]/1000000</f>
        <v>2058.3036310000002</v>
      </c>
      <c r="M816" s="14" t="str" cm="1">
        <f t="array" ref="M816">_xlfn.TEXTJOIN("", TRUE, _xlfn.XLOOKUP(TRUE, VALUE(表格1[[#This Row],[年月]]) &lt;= VALUE($R$8:$R$12), $Q$8:$Q$12)) &amp; "年度"</f>
        <v>2021年度</v>
      </c>
    </row>
    <row r="817" spans="1:13" x14ac:dyDescent="0.3">
      <c r="A817" s="2">
        <v>202101</v>
      </c>
      <c r="B817" s="19">
        <f>DATE(表格1[[#This Row],[年]],表格1[[#This Row],[月]],1)</f>
        <v>44197</v>
      </c>
      <c r="C817" s="2" t="str">
        <f>LEFT(表格1[[#This Row],[年月]],4)</f>
        <v>2021</v>
      </c>
      <c r="D817" s="2" t="str">
        <f>RIGHT(表格1[[#This Row],[年月]],2)</f>
        <v>01</v>
      </c>
      <c r="E817" s="5">
        <v>66000000</v>
      </c>
      <c r="F817" s="2" t="str">
        <f>VLOOKUP(TEXT(表格1[[#This Row],[地區]],"00000000"),縣市代碼,2,0)</f>
        <v>臺中市</v>
      </c>
      <c r="G817" s="2" t="s">
        <v>7</v>
      </c>
      <c r="H817" s="13">
        <v>2872191</v>
      </c>
      <c r="I817" s="14">
        <v>2255380257</v>
      </c>
      <c r="J817" s="14">
        <f>表格1[[#This Row],[信用卡交易筆數]]/1000</f>
        <v>2872.1909999999998</v>
      </c>
      <c r="K817" s="14">
        <f>表格1[[#This Row],[信用卡交易金額'[新臺幣']]]/1000</f>
        <v>2255380.2570000002</v>
      </c>
      <c r="L817" s="14">
        <f>表格1[[#This Row],[信用卡交易金額'[新臺幣']]]/1000000</f>
        <v>2255.3802569999998</v>
      </c>
      <c r="M817" s="14" t="str" cm="1">
        <f t="array" ref="M817">_xlfn.TEXTJOIN("", TRUE, _xlfn.XLOOKUP(TRUE, VALUE(表格1[[#This Row],[年月]]) &lt;= VALUE($R$8:$R$12), $Q$8:$Q$12)) &amp; "年度"</f>
        <v>2021年度</v>
      </c>
    </row>
    <row r="818" spans="1:13" x14ac:dyDescent="0.3">
      <c r="A818" s="2">
        <v>202101</v>
      </c>
      <c r="B818" s="19">
        <f>DATE(表格1[[#This Row],[年]],表格1[[#This Row],[月]],1)</f>
        <v>44197</v>
      </c>
      <c r="C818" s="2" t="str">
        <f>LEFT(表格1[[#This Row],[年月]],4)</f>
        <v>2021</v>
      </c>
      <c r="D818" s="2" t="str">
        <f>RIGHT(表格1[[#This Row],[年月]],2)</f>
        <v>01</v>
      </c>
      <c r="E818" s="5">
        <v>66000000</v>
      </c>
      <c r="F818" s="2" t="str">
        <f>VLOOKUP(TEXT(表格1[[#This Row],[地區]],"00000000"),縣市代碼,2,0)</f>
        <v>臺中市</v>
      </c>
      <c r="G818" s="2" t="s">
        <v>8</v>
      </c>
      <c r="H818" s="13">
        <v>1793568</v>
      </c>
      <c r="I818" s="14">
        <v>2952777269</v>
      </c>
      <c r="J818" s="14">
        <f>表格1[[#This Row],[信用卡交易筆數]]/1000</f>
        <v>1793.568</v>
      </c>
      <c r="K818" s="14">
        <f>表格1[[#This Row],[信用卡交易金額'[新臺幣']]]/1000</f>
        <v>2952777.2689999999</v>
      </c>
      <c r="L818" s="14">
        <f>表格1[[#This Row],[信用卡交易金額'[新臺幣']]]/1000000</f>
        <v>2952.7772690000002</v>
      </c>
      <c r="M818" s="14" t="str" cm="1">
        <f t="array" ref="M818">_xlfn.TEXTJOIN("", TRUE, _xlfn.XLOOKUP(TRUE, VALUE(表格1[[#This Row],[年月]]) &lt;= VALUE($R$8:$R$12), $Q$8:$Q$12)) &amp; "年度"</f>
        <v>2021年度</v>
      </c>
    </row>
    <row r="819" spans="1:13" x14ac:dyDescent="0.3">
      <c r="A819" s="2">
        <v>202101</v>
      </c>
      <c r="B819" s="19">
        <f>DATE(表格1[[#This Row],[年]],表格1[[#This Row],[月]],1)</f>
        <v>44197</v>
      </c>
      <c r="C819" s="2" t="str">
        <f>LEFT(表格1[[#This Row],[年月]],4)</f>
        <v>2021</v>
      </c>
      <c r="D819" s="2" t="str">
        <f>RIGHT(表格1[[#This Row],[年月]],2)</f>
        <v>01</v>
      </c>
      <c r="E819" s="5">
        <v>66000000</v>
      </c>
      <c r="F819" s="2" t="str">
        <f>VLOOKUP(TEXT(表格1[[#This Row],[地區]],"00000000"),縣市代碼,2,0)</f>
        <v>臺中市</v>
      </c>
      <c r="G819" s="2" t="s">
        <v>9</v>
      </c>
      <c r="H819" s="13">
        <v>1611695</v>
      </c>
      <c r="I819" s="14">
        <v>4116561474</v>
      </c>
      <c r="J819" s="14">
        <f>表格1[[#This Row],[信用卡交易筆數]]/1000</f>
        <v>1611.6949999999999</v>
      </c>
      <c r="K819" s="14">
        <f>表格1[[#This Row],[信用卡交易金額'[新臺幣']]]/1000</f>
        <v>4116561.4739999999</v>
      </c>
      <c r="L819" s="14">
        <f>表格1[[#This Row],[信用卡交易金額'[新臺幣']]]/1000000</f>
        <v>4116.5614740000001</v>
      </c>
      <c r="M819" s="14" t="str" cm="1">
        <f t="array" ref="M819">_xlfn.TEXTJOIN("", TRUE, _xlfn.XLOOKUP(TRUE, VALUE(表格1[[#This Row],[年月]]) &lt;= VALUE($R$8:$R$12), $Q$8:$Q$12)) &amp; "年度"</f>
        <v>2021年度</v>
      </c>
    </row>
    <row r="820" spans="1:13" x14ac:dyDescent="0.3">
      <c r="A820" s="2">
        <v>202101</v>
      </c>
      <c r="B820" s="19">
        <f>DATE(表格1[[#This Row],[年]],表格1[[#This Row],[月]],1)</f>
        <v>44197</v>
      </c>
      <c r="C820" s="2" t="str">
        <f>LEFT(表格1[[#This Row],[年月]],4)</f>
        <v>2021</v>
      </c>
      <c r="D820" s="2" t="str">
        <f>RIGHT(表格1[[#This Row],[年月]],2)</f>
        <v>01</v>
      </c>
      <c r="E820" s="5">
        <v>66000000</v>
      </c>
      <c r="F820" s="2" t="str">
        <f>VLOOKUP(TEXT(表格1[[#This Row],[地區]],"00000000"),縣市代碼,2,0)</f>
        <v>臺中市</v>
      </c>
      <c r="G820" s="2" t="s">
        <v>10</v>
      </c>
      <c r="H820" s="13">
        <v>4831826</v>
      </c>
      <c r="I820" s="14">
        <v>12450615279</v>
      </c>
      <c r="J820" s="14">
        <f>表格1[[#This Row],[信用卡交易筆數]]/1000</f>
        <v>4831.826</v>
      </c>
      <c r="K820" s="14">
        <f>表格1[[#This Row],[信用卡交易金額'[新臺幣']]]/1000</f>
        <v>12450615.278999999</v>
      </c>
      <c r="L820" s="14">
        <f>表格1[[#This Row],[信用卡交易金額'[新臺幣']]]/1000000</f>
        <v>12450.615279</v>
      </c>
      <c r="M820" s="14" t="str" cm="1">
        <f t="array" ref="M820">_xlfn.TEXTJOIN("", TRUE, _xlfn.XLOOKUP(TRUE, VALUE(表格1[[#This Row],[年月]]) &lt;= VALUE($R$8:$R$12), $Q$8:$Q$12)) &amp; "年度"</f>
        <v>2021年度</v>
      </c>
    </row>
    <row r="821" spans="1:13" x14ac:dyDescent="0.3">
      <c r="A821" s="2">
        <v>202101</v>
      </c>
      <c r="B821" s="19">
        <f>DATE(表格1[[#This Row],[年]],表格1[[#This Row],[月]],1)</f>
        <v>44197</v>
      </c>
      <c r="C821" s="2" t="str">
        <f>LEFT(表格1[[#This Row],[年月]],4)</f>
        <v>2021</v>
      </c>
      <c r="D821" s="2" t="str">
        <f>RIGHT(表格1[[#This Row],[年月]],2)</f>
        <v>01</v>
      </c>
      <c r="E821" s="5">
        <v>10007000</v>
      </c>
      <c r="F821" s="2" t="str">
        <f>VLOOKUP(TEXT(表格1[[#This Row],[地區]],"00000000"),縣市代碼,2,0)</f>
        <v>彰化縣</v>
      </c>
      <c r="G821" s="2" t="s">
        <v>4</v>
      </c>
      <c r="H821" s="13">
        <v>1145248</v>
      </c>
      <c r="I821" s="14">
        <v>1106522729</v>
      </c>
      <c r="J821" s="14">
        <f>表格1[[#This Row],[信用卡交易筆數]]/1000</f>
        <v>1145.248</v>
      </c>
      <c r="K821" s="14">
        <f>表格1[[#This Row],[信用卡交易金額'[新臺幣']]]/1000</f>
        <v>1106522.7290000001</v>
      </c>
      <c r="L821" s="14">
        <f>表格1[[#This Row],[信用卡交易金額'[新臺幣']]]/1000000</f>
        <v>1106.522729</v>
      </c>
      <c r="M821" s="14" t="str" cm="1">
        <f t="array" ref="M821">_xlfn.TEXTJOIN("", TRUE, _xlfn.XLOOKUP(TRUE, VALUE(表格1[[#This Row],[年月]]) &lt;= VALUE($R$8:$R$12), $Q$8:$Q$12)) &amp; "年度"</f>
        <v>2021年度</v>
      </c>
    </row>
    <row r="822" spans="1:13" x14ac:dyDescent="0.3">
      <c r="A822" s="2">
        <v>202101</v>
      </c>
      <c r="B822" s="19">
        <f>DATE(表格1[[#This Row],[年]],表格1[[#This Row],[月]],1)</f>
        <v>44197</v>
      </c>
      <c r="C822" s="2" t="str">
        <f>LEFT(表格1[[#This Row],[年月]],4)</f>
        <v>2021</v>
      </c>
      <c r="D822" s="2" t="str">
        <f>RIGHT(表格1[[#This Row],[年月]],2)</f>
        <v>01</v>
      </c>
      <c r="E822" s="5">
        <v>10007000</v>
      </c>
      <c r="F822" s="2" t="str">
        <f>VLOOKUP(TEXT(表格1[[#This Row],[地區]],"00000000"),縣市代碼,2,0)</f>
        <v>彰化縣</v>
      </c>
      <c r="G822" s="2" t="s">
        <v>5</v>
      </c>
      <c r="H822" s="13">
        <v>135597</v>
      </c>
      <c r="I822" s="14">
        <v>369561806</v>
      </c>
      <c r="J822" s="14">
        <f>表格1[[#This Row],[信用卡交易筆數]]/1000</f>
        <v>135.59700000000001</v>
      </c>
      <c r="K822" s="14">
        <f>表格1[[#This Row],[信用卡交易金額'[新臺幣']]]/1000</f>
        <v>369561.80599999998</v>
      </c>
      <c r="L822" s="14">
        <f>表格1[[#This Row],[信用卡交易金額'[新臺幣']]]/1000000</f>
        <v>369.56180599999999</v>
      </c>
      <c r="M822" s="14" t="str" cm="1">
        <f t="array" ref="M822">_xlfn.TEXTJOIN("", TRUE, _xlfn.XLOOKUP(TRUE, VALUE(表格1[[#This Row],[年月]]) &lt;= VALUE($R$8:$R$12), $Q$8:$Q$12)) &amp; "年度"</f>
        <v>2021年度</v>
      </c>
    </row>
    <row r="823" spans="1:13" x14ac:dyDescent="0.3">
      <c r="A823" s="2">
        <v>202101</v>
      </c>
      <c r="B823" s="19">
        <f>DATE(表格1[[#This Row],[年]],表格1[[#This Row],[月]],1)</f>
        <v>44197</v>
      </c>
      <c r="C823" s="2" t="str">
        <f>LEFT(表格1[[#This Row],[年月]],4)</f>
        <v>2021</v>
      </c>
      <c r="D823" s="2" t="str">
        <f>RIGHT(表格1[[#This Row],[年月]],2)</f>
        <v>01</v>
      </c>
      <c r="E823" s="5">
        <v>10007000</v>
      </c>
      <c r="F823" s="2" t="str">
        <f>VLOOKUP(TEXT(表格1[[#This Row],[地區]],"00000000"),縣市代碼,2,0)</f>
        <v>彰化縣</v>
      </c>
      <c r="G823" s="2" t="s">
        <v>6</v>
      </c>
      <c r="H823" s="13">
        <v>139600</v>
      </c>
      <c r="I823" s="14">
        <v>496075933</v>
      </c>
      <c r="J823" s="14">
        <f>表格1[[#This Row],[信用卡交易筆數]]/1000</f>
        <v>139.6</v>
      </c>
      <c r="K823" s="14">
        <f>表格1[[#This Row],[信用卡交易金額'[新臺幣']]]/1000</f>
        <v>496075.93300000002</v>
      </c>
      <c r="L823" s="14">
        <f>表格1[[#This Row],[信用卡交易金額'[新臺幣']]]/1000000</f>
        <v>496.07593300000002</v>
      </c>
      <c r="M823" s="14" t="str" cm="1">
        <f t="array" ref="M823">_xlfn.TEXTJOIN("", TRUE, _xlfn.XLOOKUP(TRUE, VALUE(表格1[[#This Row],[年月]]) &lt;= VALUE($R$8:$R$12), $Q$8:$Q$12)) &amp; "年度"</f>
        <v>2021年度</v>
      </c>
    </row>
    <row r="824" spans="1:13" x14ac:dyDescent="0.3">
      <c r="A824" s="2">
        <v>202101</v>
      </c>
      <c r="B824" s="19">
        <f>DATE(表格1[[#This Row],[年]],表格1[[#This Row],[月]],1)</f>
        <v>44197</v>
      </c>
      <c r="C824" s="2" t="str">
        <f>LEFT(表格1[[#This Row],[年月]],4)</f>
        <v>2021</v>
      </c>
      <c r="D824" s="2" t="str">
        <f>RIGHT(表格1[[#This Row],[年月]],2)</f>
        <v>01</v>
      </c>
      <c r="E824" s="5">
        <v>10007000</v>
      </c>
      <c r="F824" s="2" t="str">
        <f>VLOOKUP(TEXT(表格1[[#This Row],[地區]],"00000000"),縣市代碼,2,0)</f>
        <v>彰化縣</v>
      </c>
      <c r="G824" s="2" t="s">
        <v>7</v>
      </c>
      <c r="H824" s="13">
        <v>886135</v>
      </c>
      <c r="I824" s="14">
        <v>745304190</v>
      </c>
      <c r="J824" s="14">
        <f>表格1[[#This Row],[信用卡交易筆數]]/1000</f>
        <v>886.13499999999999</v>
      </c>
      <c r="K824" s="14">
        <f>表格1[[#This Row],[信用卡交易金額'[新臺幣']]]/1000</f>
        <v>745304.19</v>
      </c>
      <c r="L824" s="14">
        <f>表格1[[#This Row],[信用卡交易金額'[新臺幣']]]/1000000</f>
        <v>745.30418999999995</v>
      </c>
      <c r="M824" s="14" t="str" cm="1">
        <f t="array" ref="M824">_xlfn.TEXTJOIN("", TRUE, _xlfn.XLOOKUP(TRUE, VALUE(表格1[[#This Row],[年月]]) &lt;= VALUE($R$8:$R$12), $Q$8:$Q$12)) &amp; "年度"</f>
        <v>2021年度</v>
      </c>
    </row>
    <row r="825" spans="1:13" x14ac:dyDescent="0.3">
      <c r="A825" s="2">
        <v>202101</v>
      </c>
      <c r="B825" s="19">
        <f>DATE(表格1[[#This Row],[年]],表格1[[#This Row],[月]],1)</f>
        <v>44197</v>
      </c>
      <c r="C825" s="2" t="str">
        <f>LEFT(表格1[[#This Row],[年月]],4)</f>
        <v>2021</v>
      </c>
      <c r="D825" s="2" t="str">
        <f>RIGHT(表格1[[#This Row],[年月]],2)</f>
        <v>01</v>
      </c>
      <c r="E825" s="5">
        <v>10007000</v>
      </c>
      <c r="F825" s="2" t="str">
        <f>VLOOKUP(TEXT(表格1[[#This Row],[地區]],"00000000"),縣市代碼,2,0)</f>
        <v>彰化縣</v>
      </c>
      <c r="G825" s="2" t="s">
        <v>8</v>
      </c>
      <c r="H825" s="13">
        <v>453133</v>
      </c>
      <c r="I825" s="14">
        <v>660827473</v>
      </c>
      <c r="J825" s="14">
        <f>表格1[[#This Row],[信用卡交易筆數]]/1000</f>
        <v>453.13299999999998</v>
      </c>
      <c r="K825" s="14">
        <f>表格1[[#This Row],[信用卡交易金額'[新臺幣']]]/1000</f>
        <v>660827.473</v>
      </c>
      <c r="L825" s="14">
        <f>表格1[[#This Row],[信用卡交易金額'[新臺幣']]]/1000000</f>
        <v>660.82747300000005</v>
      </c>
      <c r="M825" s="14" t="str" cm="1">
        <f t="array" ref="M825">_xlfn.TEXTJOIN("", TRUE, _xlfn.XLOOKUP(TRUE, VALUE(表格1[[#This Row],[年月]]) &lt;= VALUE($R$8:$R$12), $Q$8:$Q$12)) &amp; "年度"</f>
        <v>2021年度</v>
      </c>
    </row>
    <row r="826" spans="1:13" x14ac:dyDescent="0.3">
      <c r="A826" s="2">
        <v>202101</v>
      </c>
      <c r="B826" s="19">
        <f>DATE(表格1[[#This Row],[年]],表格1[[#This Row],[月]],1)</f>
        <v>44197</v>
      </c>
      <c r="C826" s="2" t="str">
        <f>LEFT(表格1[[#This Row],[年月]],4)</f>
        <v>2021</v>
      </c>
      <c r="D826" s="2" t="str">
        <f>RIGHT(表格1[[#This Row],[年月]],2)</f>
        <v>01</v>
      </c>
      <c r="E826" s="5">
        <v>10007000</v>
      </c>
      <c r="F826" s="2" t="str">
        <f>VLOOKUP(TEXT(表格1[[#This Row],[地區]],"00000000"),縣市代碼,2,0)</f>
        <v>彰化縣</v>
      </c>
      <c r="G826" s="2" t="s">
        <v>9</v>
      </c>
      <c r="H826" s="13">
        <v>355801</v>
      </c>
      <c r="I826" s="14">
        <v>835599402</v>
      </c>
      <c r="J826" s="14">
        <f>表格1[[#This Row],[信用卡交易筆數]]/1000</f>
        <v>355.80099999999999</v>
      </c>
      <c r="K826" s="14">
        <f>表格1[[#This Row],[信用卡交易金額'[新臺幣']]]/1000</f>
        <v>835599.402</v>
      </c>
      <c r="L826" s="14">
        <f>表格1[[#This Row],[信用卡交易金額'[新臺幣']]]/1000000</f>
        <v>835.59940200000005</v>
      </c>
      <c r="M826" s="14" t="str" cm="1">
        <f t="array" ref="M826">_xlfn.TEXTJOIN("", TRUE, _xlfn.XLOOKUP(TRUE, VALUE(表格1[[#This Row],[年月]]) &lt;= VALUE($R$8:$R$12), $Q$8:$Q$12)) &amp; "年度"</f>
        <v>2021年度</v>
      </c>
    </row>
    <row r="827" spans="1:13" x14ac:dyDescent="0.3">
      <c r="A827" s="2">
        <v>202101</v>
      </c>
      <c r="B827" s="19">
        <f>DATE(表格1[[#This Row],[年]],表格1[[#This Row],[月]],1)</f>
        <v>44197</v>
      </c>
      <c r="C827" s="2" t="str">
        <f>LEFT(表格1[[#This Row],[年月]],4)</f>
        <v>2021</v>
      </c>
      <c r="D827" s="2" t="str">
        <f>RIGHT(表格1[[#This Row],[年月]],2)</f>
        <v>01</v>
      </c>
      <c r="E827" s="5">
        <v>10007000</v>
      </c>
      <c r="F827" s="2" t="str">
        <f>VLOOKUP(TEXT(表格1[[#This Row],[地區]],"00000000"),縣市代碼,2,0)</f>
        <v>彰化縣</v>
      </c>
      <c r="G827" s="2" t="s">
        <v>10</v>
      </c>
      <c r="H827" s="13">
        <v>1325020</v>
      </c>
      <c r="I827" s="14">
        <v>3340382282</v>
      </c>
      <c r="J827" s="14">
        <f>表格1[[#This Row],[信用卡交易筆數]]/1000</f>
        <v>1325.02</v>
      </c>
      <c r="K827" s="14">
        <f>表格1[[#This Row],[信用卡交易金額'[新臺幣']]]/1000</f>
        <v>3340382.2820000001</v>
      </c>
      <c r="L827" s="14">
        <f>表格1[[#This Row],[信用卡交易金額'[新臺幣']]]/1000000</f>
        <v>3340.382282</v>
      </c>
      <c r="M827" s="14" t="str" cm="1">
        <f t="array" ref="M827">_xlfn.TEXTJOIN("", TRUE, _xlfn.XLOOKUP(TRUE, VALUE(表格1[[#This Row],[年月]]) &lt;= VALUE($R$8:$R$12), $Q$8:$Q$12)) &amp; "年度"</f>
        <v>2021年度</v>
      </c>
    </row>
    <row r="828" spans="1:13" x14ac:dyDescent="0.3">
      <c r="A828" s="2">
        <v>202101</v>
      </c>
      <c r="B828" s="19">
        <f>DATE(表格1[[#This Row],[年]],表格1[[#This Row],[月]],1)</f>
        <v>44197</v>
      </c>
      <c r="C828" s="2" t="str">
        <f>LEFT(表格1[[#This Row],[年月]],4)</f>
        <v>2021</v>
      </c>
      <c r="D828" s="2" t="str">
        <f>RIGHT(表格1[[#This Row],[年月]],2)</f>
        <v>01</v>
      </c>
      <c r="E828" s="5">
        <v>10008000</v>
      </c>
      <c r="F828" s="2" t="str">
        <f>VLOOKUP(TEXT(表格1[[#This Row],[地區]],"00000000"),縣市代碼,2,0)</f>
        <v>南投縣</v>
      </c>
      <c r="G828" s="2" t="s">
        <v>4</v>
      </c>
      <c r="H828" s="13">
        <v>378637</v>
      </c>
      <c r="I828" s="14">
        <v>359057794</v>
      </c>
      <c r="J828" s="14">
        <f>表格1[[#This Row],[信用卡交易筆數]]/1000</f>
        <v>378.637</v>
      </c>
      <c r="K828" s="14">
        <f>表格1[[#This Row],[信用卡交易金額'[新臺幣']]]/1000</f>
        <v>359057.79399999999</v>
      </c>
      <c r="L828" s="14">
        <f>表格1[[#This Row],[信用卡交易金額'[新臺幣']]]/1000000</f>
        <v>359.057794</v>
      </c>
      <c r="M828" s="14" t="str" cm="1">
        <f t="array" ref="M828">_xlfn.TEXTJOIN("", TRUE, _xlfn.XLOOKUP(TRUE, VALUE(表格1[[#This Row],[年月]]) &lt;= VALUE($R$8:$R$12), $Q$8:$Q$12)) &amp; "年度"</f>
        <v>2021年度</v>
      </c>
    </row>
    <row r="829" spans="1:13" x14ac:dyDescent="0.3">
      <c r="A829" s="2">
        <v>202101</v>
      </c>
      <c r="B829" s="19">
        <f>DATE(表格1[[#This Row],[年]],表格1[[#This Row],[月]],1)</f>
        <v>44197</v>
      </c>
      <c r="C829" s="2" t="str">
        <f>LEFT(表格1[[#This Row],[年月]],4)</f>
        <v>2021</v>
      </c>
      <c r="D829" s="2" t="str">
        <f>RIGHT(表格1[[#This Row],[年月]],2)</f>
        <v>01</v>
      </c>
      <c r="E829" s="5">
        <v>10008000</v>
      </c>
      <c r="F829" s="2" t="str">
        <f>VLOOKUP(TEXT(表格1[[#This Row],[地區]],"00000000"),縣市代碼,2,0)</f>
        <v>南投縣</v>
      </c>
      <c r="G829" s="2" t="s">
        <v>5</v>
      </c>
      <c r="H829" s="13">
        <v>44531</v>
      </c>
      <c r="I829" s="14">
        <v>112828840</v>
      </c>
      <c r="J829" s="14">
        <f>表格1[[#This Row],[信用卡交易筆數]]/1000</f>
        <v>44.530999999999999</v>
      </c>
      <c r="K829" s="14">
        <f>表格1[[#This Row],[信用卡交易金額'[新臺幣']]]/1000</f>
        <v>112828.84</v>
      </c>
      <c r="L829" s="14">
        <f>表格1[[#This Row],[信用卡交易金額'[新臺幣']]]/1000000</f>
        <v>112.82884</v>
      </c>
      <c r="M829" s="14" t="str" cm="1">
        <f t="array" ref="M829">_xlfn.TEXTJOIN("", TRUE, _xlfn.XLOOKUP(TRUE, VALUE(表格1[[#This Row],[年月]]) &lt;= VALUE($R$8:$R$12), $Q$8:$Q$12)) &amp; "年度"</f>
        <v>2021年度</v>
      </c>
    </row>
    <row r="830" spans="1:13" x14ac:dyDescent="0.3">
      <c r="A830" s="2">
        <v>202101</v>
      </c>
      <c r="B830" s="19">
        <f>DATE(表格1[[#This Row],[年]],表格1[[#This Row],[月]],1)</f>
        <v>44197</v>
      </c>
      <c r="C830" s="2" t="str">
        <f>LEFT(表格1[[#This Row],[年月]],4)</f>
        <v>2021</v>
      </c>
      <c r="D830" s="2" t="str">
        <f>RIGHT(表格1[[#This Row],[年月]],2)</f>
        <v>01</v>
      </c>
      <c r="E830" s="5">
        <v>10008000</v>
      </c>
      <c r="F830" s="2" t="str">
        <f>VLOOKUP(TEXT(表格1[[#This Row],[地區]],"00000000"),縣市代碼,2,0)</f>
        <v>南投縣</v>
      </c>
      <c r="G830" s="2" t="s">
        <v>6</v>
      </c>
      <c r="H830" s="13">
        <v>47484</v>
      </c>
      <c r="I830" s="14">
        <v>166345221</v>
      </c>
      <c r="J830" s="14">
        <f>表格1[[#This Row],[信用卡交易筆數]]/1000</f>
        <v>47.484000000000002</v>
      </c>
      <c r="K830" s="14">
        <f>表格1[[#This Row],[信用卡交易金額'[新臺幣']]]/1000</f>
        <v>166345.22099999999</v>
      </c>
      <c r="L830" s="14">
        <f>表格1[[#This Row],[信用卡交易金額'[新臺幣']]]/1000000</f>
        <v>166.34522100000001</v>
      </c>
      <c r="M830" s="14" t="str" cm="1">
        <f t="array" ref="M830">_xlfn.TEXTJOIN("", TRUE, _xlfn.XLOOKUP(TRUE, VALUE(表格1[[#This Row],[年月]]) &lt;= VALUE($R$8:$R$12), $Q$8:$Q$12)) &amp; "年度"</f>
        <v>2021年度</v>
      </c>
    </row>
    <row r="831" spans="1:13" x14ac:dyDescent="0.3">
      <c r="A831" s="2">
        <v>202101</v>
      </c>
      <c r="B831" s="19">
        <f>DATE(表格1[[#This Row],[年]],表格1[[#This Row],[月]],1)</f>
        <v>44197</v>
      </c>
      <c r="C831" s="2" t="str">
        <f>LEFT(表格1[[#This Row],[年月]],4)</f>
        <v>2021</v>
      </c>
      <c r="D831" s="2" t="str">
        <f>RIGHT(表格1[[#This Row],[年月]],2)</f>
        <v>01</v>
      </c>
      <c r="E831" s="5">
        <v>10008000</v>
      </c>
      <c r="F831" s="2" t="str">
        <f>VLOOKUP(TEXT(表格1[[#This Row],[地區]],"00000000"),縣市代碼,2,0)</f>
        <v>南投縣</v>
      </c>
      <c r="G831" s="2" t="s">
        <v>7</v>
      </c>
      <c r="H831" s="13">
        <v>303791</v>
      </c>
      <c r="I831" s="14">
        <v>246412291</v>
      </c>
      <c r="J831" s="14">
        <f>表格1[[#This Row],[信用卡交易筆數]]/1000</f>
        <v>303.791</v>
      </c>
      <c r="K831" s="14">
        <f>表格1[[#This Row],[信用卡交易金額'[新臺幣']]]/1000</f>
        <v>246412.291</v>
      </c>
      <c r="L831" s="14">
        <f>表格1[[#This Row],[信用卡交易金額'[新臺幣']]]/1000000</f>
        <v>246.41229100000001</v>
      </c>
      <c r="M831" s="14" t="str" cm="1">
        <f t="array" ref="M831">_xlfn.TEXTJOIN("", TRUE, _xlfn.XLOOKUP(TRUE, VALUE(表格1[[#This Row],[年月]]) &lt;= VALUE($R$8:$R$12), $Q$8:$Q$12)) &amp; "年度"</f>
        <v>2021年度</v>
      </c>
    </row>
    <row r="832" spans="1:13" x14ac:dyDescent="0.3">
      <c r="A832" s="2">
        <v>202101</v>
      </c>
      <c r="B832" s="19">
        <f>DATE(表格1[[#This Row],[年]],表格1[[#This Row],[月]],1)</f>
        <v>44197</v>
      </c>
      <c r="C832" s="2" t="str">
        <f>LEFT(表格1[[#This Row],[年月]],4)</f>
        <v>2021</v>
      </c>
      <c r="D832" s="2" t="str">
        <f>RIGHT(表格1[[#This Row],[年月]],2)</f>
        <v>01</v>
      </c>
      <c r="E832" s="5">
        <v>10008000</v>
      </c>
      <c r="F832" s="2" t="str">
        <f>VLOOKUP(TEXT(表格1[[#This Row],[地區]],"00000000"),縣市代碼,2,0)</f>
        <v>南投縣</v>
      </c>
      <c r="G832" s="2" t="s">
        <v>8</v>
      </c>
      <c r="H832" s="13">
        <v>160230</v>
      </c>
      <c r="I832" s="14">
        <v>211061294</v>
      </c>
      <c r="J832" s="14">
        <f>表格1[[#This Row],[信用卡交易筆數]]/1000</f>
        <v>160.22999999999999</v>
      </c>
      <c r="K832" s="14">
        <f>表格1[[#This Row],[信用卡交易金額'[新臺幣']]]/1000</f>
        <v>211061.29399999999</v>
      </c>
      <c r="L832" s="14">
        <f>表格1[[#This Row],[信用卡交易金額'[新臺幣']]]/1000000</f>
        <v>211.061294</v>
      </c>
      <c r="M832" s="14" t="str" cm="1">
        <f t="array" ref="M832">_xlfn.TEXTJOIN("", TRUE, _xlfn.XLOOKUP(TRUE, VALUE(表格1[[#This Row],[年月]]) &lt;= VALUE($R$8:$R$12), $Q$8:$Q$12)) &amp; "年度"</f>
        <v>2021年度</v>
      </c>
    </row>
    <row r="833" spans="1:13" x14ac:dyDescent="0.3">
      <c r="A833" s="2">
        <v>202101</v>
      </c>
      <c r="B833" s="19">
        <f>DATE(表格1[[#This Row],[年]],表格1[[#This Row],[月]],1)</f>
        <v>44197</v>
      </c>
      <c r="C833" s="2" t="str">
        <f>LEFT(表格1[[#This Row],[年月]],4)</f>
        <v>2021</v>
      </c>
      <c r="D833" s="2" t="str">
        <f>RIGHT(表格1[[#This Row],[年月]],2)</f>
        <v>01</v>
      </c>
      <c r="E833" s="5">
        <v>10008000</v>
      </c>
      <c r="F833" s="2" t="str">
        <f>VLOOKUP(TEXT(表格1[[#This Row],[地區]],"00000000"),縣市代碼,2,0)</f>
        <v>南投縣</v>
      </c>
      <c r="G833" s="2" t="s">
        <v>9</v>
      </c>
      <c r="H833" s="13">
        <v>123883</v>
      </c>
      <c r="I833" s="14">
        <v>265224912</v>
      </c>
      <c r="J833" s="14">
        <f>表格1[[#This Row],[信用卡交易筆數]]/1000</f>
        <v>123.883</v>
      </c>
      <c r="K833" s="14">
        <f>表格1[[#This Row],[信用卡交易金額'[新臺幣']]]/1000</f>
        <v>265224.91200000001</v>
      </c>
      <c r="L833" s="14">
        <f>表格1[[#This Row],[信用卡交易金額'[新臺幣']]]/1000000</f>
        <v>265.22491200000002</v>
      </c>
      <c r="M833" s="14" t="str" cm="1">
        <f t="array" ref="M833">_xlfn.TEXTJOIN("", TRUE, _xlfn.XLOOKUP(TRUE, VALUE(表格1[[#This Row],[年月]]) &lt;= VALUE($R$8:$R$12), $Q$8:$Q$12)) &amp; "年度"</f>
        <v>2021年度</v>
      </c>
    </row>
    <row r="834" spans="1:13" x14ac:dyDescent="0.3">
      <c r="A834" s="2">
        <v>202101</v>
      </c>
      <c r="B834" s="19">
        <f>DATE(表格1[[#This Row],[年]],表格1[[#This Row],[月]],1)</f>
        <v>44197</v>
      </c>
      <c r="C834" s="2" t="str">
        <f>LEFT(表格1[[#This Row],[年月]],4)</f>
        <v>2021</v>
      </c>
      <c r="D834" s="2" t="str">
        <f>RIGHT(表格1[[#This Row],[年月]],2)</f>
        <v>01</v>
      </c>
      <c r="E834" s="5">
        <v>10008000</v>
      </c>
      <c r="F834" s="2" t="str">
        <f>VLOOKUP(TEXT(表格1[[#This Row],[地區]],"00000000"),縣市代碼,2,0)</f>
        <v>南投縣</v>
      </c>
      <c r="G834" s="2" t="s">
        <v>10</v>
      </c>
      <c r="H834" s="13">
        <v>453372</v>
      </c>
      <c r="I834" s="14">
        <v>1059610862</v>
      </c>
      <c r="J834" s="14">
        <f>表格1[[#This Row],[信用卡交易筆數]]/1000</f>
        <v>453.37200000000001</v>
      </c>
      <c r="K834" s="14">
        <f>表格1[[#This Row],[信用卡交易金額'[新臺幣']]]/1000</f>
        <v>1059610.862</v>
      </c>
      <c r="L834" s="14">
        <f>表格1[[#This Row],[信用卡交易金額'[新臺幣']]]/1000000</f>
        <v>1059.610862</v>
      </c>
      <c r="M834" s="14" t="str" cm="1">
        <f t="array" ref="M834">_xlfn.TEXTJOIN("", TRUE, _xlfn.XLOOKUP(TRUE, VALUE(表格1[[#This Row],[年月]]) &lt;= VALUE($R$8:$R$12), $Q$8:$Q$12)) &amp; "年度"</f>
        <v>2021年度</v>
      </c>
    </row>
    <row r="835" spans="1:13" x14ac:dyDescent="0.3">
      <c r="A835" s="2">
        <v>202101</v>
      </c>
      <c r="B835" s="19">
        <f>DATE(表格1[[#This Row],[年]],表格1[[#This Row],[月]],1)</f>
        <v>44197</v>
      </c>
      <c r="C835" s="2" t="str">
        <f>LEFT(表格1[[#This Row],[年月]],4)</f>
        <v>2021</v>
      </c>
      <c r="D835" s="2" t="str">
        <f>RIGHT(表格1[[#This Row],[年月]],2)</f>
        <v>01</v>
      </c>
      <c r="E835" s="5">
        <v>10009000</v>
      </c>
      <c r="F835" s="2" t="str">
        <f>VLOOKUP(TEXT(表格1[[#This Row],[地區]],"00000000"),縣市代碼,2,0)</f>
        <v>雲林縣</v>
      </c>
      <c r="G835" s="2" t="s">
        <v>4</v>
      </c>
      <c r="H835" s="13">
        <v>452271</v>
      </c>
      <c r="I835" s="14">
        <v>452010700</v>
      </c>
      <c r="J835" s="14">
        <f>表格1[[#This Row],[信用卡交易筆數]]/1000</f>
        <v>452.27100000000002</v>
      </c>
      <c r="K835" s="14">
        <f>表格1[[#This Row],[信用卡交易金額'[新臺幣']]]/1000</f>
        <v>452010.7</v>
      </c>
      <c r="L835" s="14">
        <f>表格1[[#This Row],[信用卡交易金額'[新臺幣']]]/1000000</f>
        <v>452.01069999999999</v>
      </c>
      <c r="M835" s="14" t="str" cm="1">
        <f t="array" ref="M835">_xlfn.TEXTJOIN("", TRUE, _xlfn.XLOOKUP(TRUE, VALUE(表格1[[#This Row],[年月]]) &lt;= VALUE($R$8:$R$12), $Q$8:$Q$12)) &amp; "年度"</f>
        <v>2021年度</v>
      </c>
    </row>
    <row r="836" spans="1:13" x14ac:dyDescent="0.3">
      <c r="A836" s="2">
        <v>202101</v>
      </c>
      <c r="B836" s="19">
        <f>DATE(表格1[[#This Row],[年]],表格1[[#This Row],[月]],1)</f>
        <v>44197</v>
      </c>
      <c r="C836" s="2" t="str">
        <f>LEFT(表格1[[#This Row],[年月]],4)</f>
        <v>2021</v>
      </c>
      <c r="D836" s="2" t="str">
        <f>RIGHT(表格1[[#This Row],[年月]],2)</f>
        <v>01</v>
      </c>
      <c r="E836" s="5">
        <v>10009000</v>
      </c>
      <c r="F836" s="2" t="str">
        <f>VLOOKUP(TEXT(表格1[[#This Row],[地區]],"00000000"),縣市代碼,2,0)</f>
        <v>雲林縣</v>
      </c>
      <c r="G836" s="2" t="s">
        <v>5</v>
      </c>
      <c r="H836" s="13">
        <v>56900</v>
      </c>
      <c r="I836" s="14">
        <v>143049363</v>
      </c>
      <c r="J836" s="14">
        <f>表格1[[#This Row],[信用卡交易筆數]]/1000</f>
        <v>56.9</v>
      </c>
      <c r="K836" s="14">
        <f>表格1[[#This Row],[信用卡交易金額'[新臺幣']]]/1000</f>
        <v>143049.36300000001</v>
      </c>
      <c r="L836" s="14">
        <f>表格1[[#This Row],[信用卡交易金額'[新臺幣']]]/1000000</f>
        <v>143.049363</v>
      </c>
      <c r="M836" s="14" t="str" cm="1">
        <f t="array" ref="M836">_xlfn.TEXTJOIN("", TRUE, _xlfn.XLOOKUP(TRUE, VALUE(表格1[[#This Row],[年月]]) &lt;= VALUE($R$8:$R$12), $Q$8:$Q$12)) &amp; "年度"</f>
        <v>2021年度</v>
      </c>
    </row>
    <row r="837" spans="1:13" x14ac:dyDescent="0.3">
      <c r="A837" s="2">
        <v>202101</v>
      </c>
      <c r="B837" s="19">
        <f>DATE(表格1[[#This Row],[年]],表格1[[#This Row],[月]],1)</f>
        <v>44197</v>
      </c>
      <c r="C837" s="2" t="str">
        <f>LEFT(表格1[[#This Row],[年月]],4)</f>
        <v>2021</v>
      </c>
      <c r="D837" s="2" t="str">
        <f>RIGHT(表格1[[#This Row],[年月]],2)</f>
        <v>01</v>
      </c>
      <c r="E837" s="5">
        <v>10009000</v>
      </c>
      <c r="F837" s="2" t="str">
        <f>VLOOKUP(TEXT(表格1[[#This Row],[地區]],"00000000"),縣市代碼,2,0)</f>
        <v>雲林縣</v>
      </c>
      <c r="G837" s="2" t="s">
        <v>6</v>
      </c>
      <c r="H837" s="13">
        <v>56428</v>
      </c>
      <c r="I837" s="14">
        <v>216471808</v>
      </c>
      <c r="J837" s="14">
        <f>表格1[[#This Row],[信用卡交易筆數]]/1000</f>
        <v>56.427999999999997</v>
      </c>
      <c r="K837" s="14">
        <f>表格1[[#This Row],[信用卡交易金額'[新臺幣']]]/1000</f>
        <v>216471.80799999999</v>
      </c>
      <c r="L837" s="14">
        <f>表格1[[#This Row],[信用卡交易金額'[新臺幣']]]/1000000</f>
        <v>216.47180800000001</v>
      </c>
      <c r="M837" s="14" t="str" cm="1">
        <f t="array" ref="M837">_xlfn.TEXTJOIN("", TRUE, _xlfn.XLOOKUP(TRUE, VALUE(表格1[[#This Row],[年月]]) &lt;= VALUE($R$8:$R$12), $Q$8:$Q$12)) &amp; "年度"</f>
        <v>2021年度</v>
      </c>
    </row>
    <row r="838" spans="1:13" x14ac:dyDescent="0.3">
      <c r="A838" s="2">
        <v>202101</v>
      </c>
      <c r="B838" s="19">
        <f>DATE(表格1[[#This Row],[年]],表格1[[#This Row],[月]],1)</f>
        <v>44197</v>
      </c>
      <c r="C838" s="2" t="str">
        <f>LEFT(表格1[[#This Row],[年月]],4)</f>
        <v>2021</v>
      </c>
      <c r="D838" s="2" t="str">
        <f>RIGHT(表格1[[#This Row],[年月]],2)</f>
        <v>01</v>
      </c>
      <c r="E838" s="5">
        <v>10009000</v>
      </c>
      <c r="F838" s="2" t="str">
        <f>VLOOKUP(TEXT(表格1[[#This Row],[地區]],"00000000"),縣市代碼,2,0)</f>
        <v>雲林縣</v>
      </c>
      <c r="G838" s="2" t="s">
        <v>7</v>
      </c>
      <c r="H838" s="13">
        <v>408563</v>
      </c>
      <c r="I838" s="14">
        <v>340126847</v>
      </c>
      <c r="J838" s="14">
        <f>表格1[[#This Row],[信用卡交易筆數]]/1000</f>
        <v>408.56299999999999</v>
      </c>
      <c r="K838" s="14">
        <f>表格1[[#This Row],[信用卡交易金額'[新臺幣']]]/1000</f>
        <v>340126.84700000001</v>
      </c>
      <c r="L838" s="14">
        <f>表格1[[#This Row],[信用卡交易金額'[新臺幣']]]/1000000</f>
        <v>340.126847</v>
      </c>
      <c r="M838" s="14" t="str" cm="1">
        <f t="array" ref="M838">_xlfn.TEXTJOIN("", TRUE, _xlfn.XLOOKUP(TRUE, VALUE(表格1[[#This Row],[年月]]) &lt;= VALUE($R$8:$R$12), $Q$8:$Q$12)) &amp; "年度"</f>
        <v>2021年度</v>
      </c>
    </row>
    <row r="839" spans="1:13" x14ac:dyDescent="0.3">
      <c r="A839" s="2">
        <v>202101</v>
      </c>
      <c r="B839" s="19">
        <f>DATE(表格1[[#This Row],[年]],表格1[[#This Row],[月]],1)</f>
        <v>44197</v>
      </c>
      <c r="C839" s="2" t="str">
        <f>LEFT(表格1[[#This Row],[年月]],4)</f>
        <v>2021</v>
      </c>
      <c r="D839" s="2" t="str">
        <f>RIGHT(表格1[[#This Row],[年月]],2)</f>
        <v>01</v>
      </c>
      <c r="E839" s="5">
        <v>10009000</v>
      </c>
      <c r="F839" s="2" t="str">
        <f>VLOOKUP(TEXT(表格1[[#This Row],[地區]],"00000000"),縣市代碼,2,0)</f>
        <v>雲林縣</v>
      </c>
      <c r="G839" s="2" t="s">
        <v>8</v>
      </c>
      <c r="H839" s="13">
        <v>195792</v>
      </c>
      <c r="I839" s="14">
        <v>276519307</v>
      </c>
      <c r="J839" s="14">
        <f>表格1[[#This Row],[信用卡交易筆數]]/1000</f>
        <v>195.792</v>
      </c>
      <c r="K839" s="14">
        <f>表格1[[#This Row],[信用卡交易金額'[新臺幣']]]/1000</f>
        <v>276519.30699999997</v>
      </c>
      <c r="L839" s="14">
        <f>表格1[[#This Row],[信用卡交易金額'[新臺幣']]]/1000000</f>
        <v>276.51930700000003</v>
      </c>
      <c r="M839" s="14" t="str" cm="1">
        <f t="array" ref="M839">_xlfn.TEXTJOIN("", TRUE, _xlfn.XLOOKUP(TRUE, VALUE(表格1[[#This Row],[年月]]) &lt;= VALUE($R$8:$R$12), $Q$8:$Q$12)) &amp; "年度"</f>
        <v>2021年度</v>
      </c>
    </row>
    <row r="840" spans="1:13" x14ac:dyDescent="0.3">
      <c r="A840" s="2">
        <v>202101</v>
      </c>
      <c r="B840" s="19">
        <f>DATE(表格1[[#This Row],[年]],表格1[[#This Row],[月]],1)</f>
        <v>44197</v>
      </c>
      <c r="C840" s="2" t="str">
        <f>LEFT(表格1[[#This Row],[年月]],4)</f>
        <v>2021</v>
      </c>
      <c r="D840" s="2" t="str">
        <f>RIGHT(表格1[[#This Row],[年月]],2)</f>
        <v>01</v>
      </c>
      <c r="E840" s="5">
        <v>10009000</v>
      </c>
      <c r="F840" s="2" t="str">
        <f>VLOOKUP(TEXT(表格1[[#This Row],[地區]],"00000000"),縣市代碼,2,0)</f>
        <v>雲林縣</v>
      </c>
      <c r="G840" s="2" t="s">
        <v>9</v>
      </c>
      <c r="H840" s="13">
        <v>137156</v>
      </c>
      <c r="I840" s="14">
        <v>301112486</v>
      </c>
      <c r="J840" s="14">
        <f>表格1[[#This Row],[信用卡交易筆數]]/1000</f>
        <v>137.15600000000001</v>
      </c>
      <c r="K840" s="14">
        <f>表格1[[#This Row],[信用卡交易金額'[新臺幣']]]/1000</f>
        <v>301112.48599999998</v>
      </c>
      <c r="L840" s="14">
        <f>表格1[[#This Row],[信用卡交易金額'[新臺幣']]]/1000000</f>
        <v>301.11248599999999</v>
      </c>
      <c r="M840" s="14" t="str" cm="1">
        <f t="array" ref="M840">_xlfn.TEXTJOIN("", TRUE, _xlfn.XLOOKUP(TRUE, VALUE(表格1[[#This Row],[年月]]) &lt;= VALUE($R$8:$R$12), $Q$8:$Q$12)) &amp; "年度"</f>
        <v>2021年度</v>
      </c>
    </row>
    <row r="841" spans="1:13" x14ac:dyDescent="0.3">
      <c r="A841" s="2">
        <v>202101</v>
      </c>
      <c r="B841" s="19">
        <f>DATE(表格1[[#This Row],[年]],表格1[[#This Row],[月]],1)</f>
        <v>44197</v>
      </c>
      <c r="C841" s="2" t="str">
        <f>LEFT(表格1[[#This Row],[年月]],4)</f>
        <v>2021</v>
      </c>
      <c r="D841" s="2" t="str">
        <f>RIGHT(表格1[[#This Row],[年月]],2)</f>
        <v>01</v>
      </c>
      <c r="E841" s="5">
        <v>10009000</v>
      </c>
      <c r="F841" s="2" t="str">
        <f>VLOOKUP(TEXT(表格1[[#This Row],[地區]],"00000000"),縣市代碼,2,0)</f>
        <v>雲林縣</v>
      </c>
      <c r="G841" s="2" t="s">
        <v>10</v>
      </c>
      <c r="H841" s="13">
        <v>532503</v>
      </c>
      <c r="I841" s="14">
        <v>1291000096</v>
      </c>
      <c r="J841" s="14">
        <f>表格1[[#This Row],[信用卡交易筆數]]/1000</f>
        <v>532.50300000000004</v>
      </c>
      <c r="K841" s="14">
        <f>表格1[[#This Row],[信用卡交易金額'[新臺幣']]]/1000</f>
        <v>1291000.0959999999</v>
      </c>
      <c r="L841" s="14">
        <f>表格1[[#This Row],[信用卡交易金額'[新臺幣']]]/1000000</f>
        <v>1291.000096</v>
      </c>
      <c r="M841" s="14" t="str" cm="1">
        <f t="array" ref="M841">_xlfn.TEXTJOIN("", TRUE, _xlfn.XLOOKUP(TRUE, VALUE(表格1[[#This Row],[年月]]) &lt;= VALUE($R$8:$R$12), $Q$8:$Q$12)) &amp; "年度"</f>
        <v>2021年度</v>
      </c>
    </row>
    <row r="842" spans="1:13" x14ac:dyDescent="0.3">
      <c r="A842" s="2">
        <v>202101</v>
      </c>
      <c r="B842" s="19">
        <f>DATE(表格1[[#This Row],[年]],表格1[[#This Row],[月]],1)</f>
        <v>44197</v>
      </c>
      <c r="C842" s="2" t="str">
        <f>LEFT(表格1[[#This Row],[年月]],4)</f>
        <v>2021</v>
      </c>
      <c r="D842" s="2" t="str">
        <f>RIGHT(表格1[[#This Row],[年月]],2)</f>
        <v>01</v>
      </c>
      <c r="E842" s="5">
        <v>10010000</v>
      </c>
      <c r="F842" s="2" t="str">
        <f>VLOOKUP(TEXT(表格1[[#This Row],[地區]],"00000000"),縣市代碼,2,0)</f>
        <v>嘉義縣</v>
      </c>
      <c r="G842" s="2" t="s">
        <v>4</v>
      </c>
      <c r="H842" s="13">
        <v>345451</v>
      </c>
      <c r="I842" s="14">
        <v>341274154</v>
      </c>
      <c r="J842" s="14">
        <f>表格1[[#This Row],[信用卡交易筆數]]/1000</f>
        <v>345.45100000000002</v>
      </c>
      <c r="K842" s="14">
        <f>表格1[[#This Row],[信用卡交易金額'[新臺幣']]]/1000</f>
        <v>341274.15399999998</v>
      </c>
      <c r="L842" s="14">
        <f>表格1[[#This Row],[信用卡交易金額'[新臺幣']]]/1000000</f>
        <v>341.27415400000001</v>
      </c>
      <c r="M842" s="14" t="str" cm="1">
        <f t="array" ref="M842">_xlfn.TEXTJOIN("", TRUE, _xlfn.XLOOKUP(TRUE, VALUE(表格1[[#This Row],[年月]]) &lt;= VALUE($R$8:$R$12), $Q$8:$Q$12)) &amp; "年度"</f>
        <v>2021年度</v>
      </c>
    </row>
    <row r="843" spans="1:13" x14ac:dyDescent="0.3">
      <c r="A843" s="2">
        <v>202101</v>
      </c>
      <c r="B843" s="19">
        <f>DATE(表格1[[#This Row],[年]],表格1[[#This Row],[月]],1)</f>
        <v>44197</v>
      </c>
      <c r="C843" s="2" t="str">
        <f>LEFT(表格1[[#This Row],[年月]],4)</f>
        <v>2021</v>
      </c>
      <c r="D843" s="2" t="str">
        <f>RIGHT(表格1[[#This Row],[年月]],2)</f>
        <v>01</v>
      </c>
      <c r="E843" s="5">
        <v>10010000</v>
      </c>
      <c r="F843" s="2" t="str">
        <f>VLOOKUP(TEXT(表格1[[#This Row],[地區]],"00000000"),縣市代碼,2,0)</f>
        <v>嘉義縣</v>
      </c>
      <c r="G843" s="2" t="s">
        <v>5</v>
      </c>
      <c r="H843" s="13">
        <v>34937</v>
      </c>
      <c r="I843" s="14">
        <v>88702050</v>
      </c>
      <c r="J843" s="14">
        <f>表格1[[#This Row],[信用卡交易筆數]]/1000</f>
        <v>34.936999999999998</v>
      </c>
      <c r="K843" s="14">
        <f>表格1[[#This Row],[信用卡交易金額'[新臺幣']]]/1000</f>
        <v>88702.05</v>
      </c>
      <c r="L843" s="14">
        <f>表格1[[#This Row],[信用卡交易金額'[新臺幣']]]/1000000</f>
        <v>88.70205</v>
      </c>
      <c r="M843" s="14" t="str" cm="1">
        <f t="array" ref="M843">_xlfn.TEXTJOIN("", TRUE, _xlfn.XLOOKUP(TRUE, VALUE(表格1[[#This Row],[年月]]) &lt;= VALUE($R$8:$R$12), $Q$8:$Q$12)) &amp; "年度"</f>
        <v>2021年度</v>
      </c>
    </row>
    <row r="844" spans="1:13" x14ac:dyDescent="0.3">
      <c r="A844" s="2">
        <v>202101</v>
      </c>
      <c r="B844" s="19">
        <f>DATE(表格1[[#This Row],[年]],表格1[[#This Row],[月]],1)</f>
        <v>44197</v>
      </c>
      <c r="C844" s="2" t="str">
        <f>LEFT(表格1[[#This Row],[年月]],4)</f>
        <v>2021</v>
      </c>
      <c r="D844" s="2" t="str">
        <f>RIGHT(表格1[[#This Row],[年月]],2)</f>
        <v>01</v>
      </c>
      <c r="E844" s="5">
        <v>10010000</v>
      </c>
      <c r="F844" s="2" t="str">
        <f>VLOOKUP(TEXT(表格1[[#This Row],[地區]],"00000000"),縣市代碼,2,0)</f>
        <v>嘉義縣</v>
      </c>
      <c r="G844" s="2" t="s">
        <v>6</v>
      </c>
      <c r="H844" s="13">
        <v>38785</v>
      </c>
      <c r="I844" s="14">
        <v>134584343</v>
      </c>
      <c r="J844" s="14">
        <f>表格1[[#This Row],[信用卡交易筆數]]/1000</f>
        <v>38.784999999999997</v>
      </c>
      <c r="K844" s="14">
        <f>表格1[[#This Row],[信用卡交易金額'[新臺幣']]]/1000</f>
        <v>134584.34299999999</v>
      </c>
      <c r="L844" s="14">
        <f>表格1[[#This Row],[信用卡交易金額'[新臺幣']]]/1000000</f>
        <v>134.58434299999999</v>
      </c>
      <c r="M844" s="14" t="str" cm="1">
        <f t="array" ref="M844">_xlfn.TEXTJOIN("", TRUE, _xlfn.XLOOKUP(TRUE, VALUE(表格1[[#This Row],[年月]]) &lt;= VALUE($R$8:$R$12), $Q$8:$Q$12)) &amp; "年度"</f>
        <v>2021年度</v>
      </c>
    </row>
    <row r="845" spans="1:13" x14ac:dyDescent="0.3">
      <c r="A845" s="2">
        <v>202101</v>
      </c>
      <c r="B845" s="19">
        <f>DATE(表格1[[#This Row],[年]],表格1[[#This Row],[月]],1)</f>
        <v>44197</v>
      </c>
      <c r="C845" s="2" t="str">
        <f>LEFT(表格1[[#This Row],[年月]],4)</f>
        <v>2021</v>
      </c>
      <c r="D845" s="2" t="str">
        <f>RIGHT(表格1[[#This Row],[年月]],2)</f>
        <v>01</v>
      </c>
      <c r="E845" s="5">
        <v>10010000</v>
      </c>
      <c r="F845" s="2" t="str">
        <f>VLOOKUP(TEXT(表格1[[#This Row],[地區]],"00000000"),縣市代碼,2,0)</f>
        <v>嘉義縣</v>
      </c>
      <c r="G845" s="2" t="s">
        <v>7</v>
      </c>
      <c r="H845" s="13">
        <v>301100</v>
      </c>
      <c r="I845" s="14">
        <v>240272873</v>
      </c>
      <c r="J845" s="14">
        <f>表格1[[#This Row],[信用卡交易筆數]]/1000</f>
        <v>301.10000000000002</v>
      </c>
      <c r="K845" s="14">
        <f>表格1[[#This Row],[信用卡交易金額'[新臺幣']]]/1000</f>
        <v>240272.87299999999</v>
      </c>
      <c r="L845" s="14">
        <f>表格1[[#This Row],[信用卡交易金額'[新臺幣']]]/1000000</f>
        <v>240.272873</v>
      </c>
      <c r="M845" s="14" t="str" cm="1">
        <f t="array" ref="M845">_xlfn.TEXTJOIN("", TRUE, _xlfn.XLOOKUP(TRUE, VALUE(表格1[[#This Row],[年月]]) &lt;= VALUE($R$8:$R$12), $Q$8:$Q$12)) &amp; "年度"</f>
        <v>2021年度</v>
      </c>
    </row>
    <row r="846" spans="1:13" x14ac:dyDescent="0.3">
      <c r="A846" s="2">
        <v>202101</v>
      </c>
      <c r="B846" s="19">
        <f>DATE(表格1[[#This Row],[年]],表格1[[#This Row],[月]],1)</f>
        <v>44197</v>
      </c>
      <c r="C846" s="2" t="str">
        <f>LEFT(表格1[[#This Row],[年月]],4)</f>
        <v>2021</v>
      </c>
      <c r="D846" s="2" t="str">
        <f>RIGHT(表格1[[#This Row],[年月]],2)</f>
        <v>01</v>
      </c>
      <c r="E846" s="5">
        <v>10010000</v>
      </c>
      <c r="F846" s="2" t="str">
        <f>VLOOKUP(TEXT(表格1[[#This Row],[地區]],"00000000"),縣市代碼,2,0)</f>
        <v>嘉義縣</v>
      </c>
      <c r="G846" s="2" t="s">
        <v>8</v>
      </c>
      <c r="H846" s="13">
        <v>142237</v>
      </c>
      <c r="I846" s="14">
        <v>180097894</v>
      </c>
      <c r="J846" s="14">
        <f>表格1[[#This Row],[信用卡交易筆數]]/1000</f>
        <v>142.23699999999999</v>
      </c>
      <c r="K846" s="14">
        <f>表格1[[#This Row],[信用卡交易金額'[新臺幣']]]/1000</f>
        <v>180097.894</v>
      </c>
      <c r="L846" s="14">
        <f>表格1[[#This Row],[信用卡交易金額'[新臺幣']]]/1000000</f>
        <v>180.097894</v>
      </c>
      <c r="M846" s="14" t="str" cm="1">
        <f t="array" ref="M846">_xlfn.TEXTJOIN("", TRUE, _xlfn.XLOOKUP(TRUE, VALUE(表格1[[#This Row],[年月]]) &lt;= VALUE($R$8:$R$12), $Q$8:$Q$12)) &amp; "年度"</f>
        <v>2021年度</v>
      </c>
    </row>
    <row r="847" spans="1:13" x14ac:dyDescent="0.3">
      <c r="A847" s="2">
        <v>202101</v>
      </c>
      <c r="B847" s="19">
        <f>DATE(表格1[[#This Row],[年]],表格1[[#This Row],[月]],1)</f>
        <v>44197</v>
      </c>
      <c r="C847" s="2" t="str">
        <f>LEFT(表格1[[#This Row],[年月]],4)</f>
        <v>2021</v>
      </c>
      <c r="D847" s="2" t="str">
        <f>RIGHT(表格1[[#This Row],[年月]],2)</f>
        <v>01</v>
      </c>
      <c r="E847" s="5">
        <v>10010000</v>
      </c>
      <c r="F847" s="2" t="str">
        <f>VLOOKUP(TEXT(表格1[[#This Row],[地區]],"00000000"),縣市代碼,2,0)</f>
        <v>嘉義縣</v>
      </c>
      <c r="G847" s="2" t="s">
        <v>9</v>
      </c>
      <c r="H847" s="13">
        <v>107702</v>
      </c>
      <c r="I847" s="14">
        <v>249928239</v>
      </c>
      <c r="J847" s="14">
        <f>表格1[[#This Row],[信用卡交易筆數]]/1000</f>
        <v>107.702</v>
      </c>
      <c r="K847" s="14">
        <f>表格1[[#This Row],[信用卡交易金額'[新臺幣']]]/1000</f>
        <v>249928.239</v>
      </c>
      <c r="L847" s="14">
        <f>表格1[[#This Row],[信用卡交易金額'[新臺幣']]]/1000000</f>
        <v>249.92823899999999</v>
      </c>
      <c r="M847" s="14" t="str" cm="1">
        <f t="array" ref="M847">_xlfn.TEXTJOIN("", TRUE, _xlfn.XLOOKUP(TRUE, VALUE(表格1[[#This Row],[年月]]) &lt;= VALUE($R$8:$R$12), $Q$8:$Q$12)) &amp; "年度"</f>
        <v>2021年度</v>
      </c>
    </row>
    <row r="848" spans="1:13" x14ac:dyDescent="0.3">
      <c r="A848" s="2">
        <v>202101</v>
      </c>
      <c r="B848" s="19">
        <f>DATE(表格1[[#This Row],[年]],表格1[[#This Row],[月]],1)</f>
        <v>44197</v>
      </c>
      <c r="C848" s="2" t="str">
        <f>LEFT(表格1[[#This Row],[年月]],4)</f>
        <v>2021</v>
      </c>
      <c r="D848" s="2" t="str">
        <f>RIGHT(表格1[[#This Row],[年月]],2)</f>
        <v>01</v>
      </c>
      <c r="E848" s="5">
        <v>10010000</v>
      </c>
      <c r="F848" s="2" t="str">
        <f>VLOOKUP(TEXT(表格1[[#This Row],[地區]],"00000000"),縣市代碼,2,0)</f>
        <v>嘉義縣</v>
      </c>
      <c r="G848" s="2" t="s">
        <v>10</v>
      </c>
      <c r="H848" s="13">
        <v>384968</v>
      </c>
      <c r="I848" s="14">
        <v>939923222</v>
      </c>
      <c r="J848" s="14">
        <f>表格1[[#This Row],[信用卡交易筆數]]/1000</f>
        <v>384.96800000000002</v>
      </c>
      <c r="K848" s="14">
        <f>表格1[[#This Row],[信用卡交易金額'[新臺幣']]]/1000</f>
        <v>939923.22199999995</v>
      </c>
      <c r="L848" s="14">
        <f>表格1[[#This Row],[信用卡交易金額'[新臺幣']]]/1000000</f>
        <v>939.92322200000001</v>
      </c>
      <c r="M848" s="14" t="str" cm="1">
        <f t="array" ref="M848">_xlfn.TEXTJOIN("", TRUE, _xlfn.XLOOKUP(TRUE, VALUE(表格1[[#This Row],[年月]]) &lt;= VALUE($R$8:$R$12), $Q$8:$Q$12)) &amp; "年度"</f>
        <v>2021年度</v>
      </c>
    </row>
    <row r="849" spans="1:13" x14ac:dyDescent="0.3">
      <c r="A849" s="2">
        <v>202101</v>
      </c>
      <c r="B849" s="19">
        <f>DATE(表格1[[#This Row],[年]],表格1[[#This Row],[月]],1)</f>
        <v>44197</v>
      </c>
      <c r="C849" s="2" t="str">
        <f>LEFT(表格1[[#This Row],[年月]],4)</f>
        <v>2021</v>
      </c>
      <c r="D849" s="2" t="str">
        <f>RIGHT(表格1[[#This Row],[年月]],2)</f>
        <v>01</v>
      </c>
      <c r="E849" s="5">
        <v>10020000</v>
      </c>
      <c r="F849" s="2" t="str">
        <f>VLOOKUP(TEXT(表格1[[#This Row],[地區]],"00000000"),縣市代碼,2,0)</f>
        <v>嘉義市</v>
      </c>
      <c r="G849" s="2" t="s">
        <v>4</v>
      </c>
      <c r="H849" s="13">
        <v>372157</v>
      </c>
      <c r="I849" s="14">
        <v>382002355</v>
      </c>
      <c r="J849" s="14">
        <f>表格1[[#This Row],[信用卡交易筆數]]/1000</f>
        <v>372.15699999999998</v>
      </c>
      <c r="K849" s="14">
        <f>表格1[[#This Row],[信用卡交易金額'[新臺幣']]]/1000</f>
        <v>382002.35499999998</v>
      </c>
      <c r="L849" s="14">
        <f>表格1[[#This Row],[信用卡交易金額'[新臺幣']]]/1000000</f>
        <v>382.00235500000002</v>
      </c>
      <c r="M849" s="14" t="str" cm="1">
        <f t="array" ref="M849">_xlfn.TEXTJOIN("", TRUE, _xlfn.XLOOKUP(TRUE, VALUE(表格1[[#This Row],[年月]]) &lt;= VALUE($R$8:$R$12), $Q$8:$Q$12)) &amp; "年度"</f>
        <v>2021年度</v>
      </c>
    </row>
    <row r="850" spans="1:13" x14ac:dyDescent="0.3">
      <c r="A850" s="2">
        <v>202101</v>
      </c>
      <c r="B850" s="19">
        <f>DATE(表格1[[#This Row],[年]],表格1[[#This Row],[月]],1)</f>
        <v>44197</v>
      </c>
      <c r="C850" s="2" t="str">
        <f>LEFT(表格1[[#This Row],[年月]],4)</f>
        <v>2021</v>
      </c>
      <c r="D850" s="2" t="str">
        <f>RIGHT(表格1[[#This Row],[年月]],2)</f>
        <v>01</v>
      </c>
      <c r="E850" s="5">
        <v>10020000</v>
      </c>
      <c r="F850" s="2" t="str">
        <f>VLOOKUP(TEXT(表格1[[#This Row],[地區]],"00000000"),縣市代碼,2,0)</f>
        <v>嘉義市</v>
      </c>
      <c r="G850" s="2" t="s">
        <v>5</v>
      </c>
      <c r="H850" s="13">
        <v>32897</v>
      </c>
      <c r="I850" s="14">
        <v>90241538</v>
      </c>
      <c r="J850" s="14">
        <f>表格1[[#This Row],[信用卡交易筆數]]/1000</f>
        <v>32.896999999999998</v>
      </c>
      <c r="K850" s="14">
        <f>表格1[[#This Row],[信用卡交易金額'[新臺幣']]]/1000</f>
        <v>90241.538</v>
      </c>
      <c r="L850" s="14">
        <f>表格1[[#This Row],[信用卡交易金額'[新臺幣']]]/1000000</f>
        <v>90.241538000000006</v>
      </c>
      <c r="M850" s="14" t="str" cm="1">
        <f t="array" ref="M850">_xlfn.TEXTJOIN("", TRUE, _xlfn.XLOOKUP(TRUE, VALUE(表格1[[#This Row],[年月]]) &lt;= VALUE($R$8:$R$12), $Q$8:$Q$12)) &amp; "年度"</f>
        <v>2021年度</v>
      </c>
    </row>
    <row r="851" spans="1:13" x14ac:dyDescent="0.3">
      <c r="A851" s="2">
        <v>202101</v>
      </c>
      <c r="B851" s="19">
        <f>DATE(表格1[[#This Row],[年]],表格1[[#This Row],[月]],1)</f>
        <v>44197</v>
      </c>
      <c r="C851" s="2" t="str">
        <f>LEFT(表格1[[#This Row],[年月]],4)</f>
        <v>2021</v>
      </c>
      <c r="D851" s="2" t="str">
        <f>RIGHT(表格1[[#This Row],[年月]],2)</f>
        <v>01</v>
      </c>
      <c r="E851" s="5">
        <v>10020000</v>
      </c>
      <c r="F851" s="2" t="str">
        <f>VLOOKUP(TEXT(表格1[[#This Row],[地區]],"00000000"),縣市代碼,2,0)</f>
        <v>嘉義市</v>
      </c>
      <c r="G851" s="2" t="s">
        <v>6</v>
      </c>
      <c r="H851" s="13">
        <v>43789</v>
      </c>
      <c r="I851" s="14">
        <v>161888900</v>
      </c>
      <c r="J851" s="14">
        <f>表格1[[#This Row],[信用卡交易筆數]]/1000</f>
        <v>43.789000000000001</v>
      </c>
      <c r="K851" s="14">
        <f>表格1[[#This Row],[信用卡交易金額'[新臺幣']]]/1000</f>
        <v>161888.9</v>
      </c>
      <c r="L851" s="14">
        <f>表格1[[#This Row],[信用卡交易金額'[新臺幣']]]/1000000</f>
        <v>161.88890000000001</v>
      </c>
      <c r="M851" s="14" t="str" cm="1">
        <f t="array" ref="M851">_xlfn.TEXTJOIN("", TRUE, _xlfn.XLOOKUP(TRUE, VALUE(表格1[[#This Row],[年月]]) &lt;= VALUE($R$8:$R$12), $Q$8:$Q$12)) &amp; "年度"</f>
        <v>2021年度</v>
      </c>
    </row>
    <row r="852" spans="1:13" x14ac:dyDescent="0.3">
      <c r="A852" s="2">
        <v>202101</v>
      </c>
      <c r="B852" s="19">
        <f>DATE(表格1[[#This Row],[年]],表格1[[#This Row],[月]],1)</f>
        <v>44197</v>
      </c>
      <c r="C852" s="2" t="str">
        <f>LEFT(表格1[[#This Row],[年月]],4)</f>
        <v>2021</v>
      </c>
      <c r="D852" s="2" t="str">
        <f>RIGHT(表格1[[#This Row],[年月]],2)</f>
        <v>01</v>
      </c>
      <c r="E852" s="5">
        <v>10020000</v>
      </c>
      <c r="F852" s="2" t="str">
        <f>VLOOKUP(TEXT(表格1[[#This Row],[地區]],"00000000"),縣市代碼,2,0)</f>
        <v>嘉義市</v>
      </c>
      <c r="G852" s="2" t="s">
        <v>7</v>
      </c>
      <c r="H852" s="13">
        <v>219784</v>
      </c>
      <c r="I852" s="14">
        <v>168610089</v>
      </c>
      <c r="J852" s="14">
        <f>表格1[[#This Row],[信用卡交易筆數]]/1000</f>
        <v>219.78399999999999</v>
      </c>
      <c r="K852" s="14">
        <f>表格1[[#This Row],[信用卡交易金額'[新臺幣']]]/1000</f>
        <v>168610.08900000001</v>
      </c>
      <c r="L852" s="14">
        <f>表格1[[#This Row],[信用卡交易金額'[新臺幣']]]/1000000</f>
        <v>168.61008899999999</v>
      </c>
      <c r="M852" s="14" t="str" cm="1">
        <f t="array" ref="M852">_xlfn.TEXTJOIN("", TRUE, _xlfn.XLOOKUP(TRUE, VALUE(表格1[[#This Row],[年月]]) &lt;= VALUE($R$8:$R$12), $Q$8:$Q$12)) &amp; "年度"</f>
        <v>2021年度</v>
      </c>
    </row>
    <row r="853" spans="1:13" x14ac:dyDescent="0.3">
      <c r="A853" s="2">
        <v>202101</v>
      </c>
      <c r="B853" s="19">
        <f>DATE(表格1[[#This Row],[年]],表格1[[#This Row],[月]],1)</f>
        <v>44197</v>
      </c>
      <c r="C853" s="2" t="str">
        <f>LEFT(表格1[[#This Row],[年月]],4)</f>
        <v>2021</v>
      </c>
      <c r="D853" s="2" t="str">
        <f>RIGHT(表格1[[#This Row],[年月]],2)</f>
        <v>01</v>
      </c>
      <c r="E853" s="5">
        <v>10020000</v>
      </c>
      <c r="F853" s="2" t="str">
        <f>VLOOKUP(TEXT(表格1[[#This Row],[地區]],"00000000"),縣市代碼,2,0)</f>
        <v>嘉義市</v>
      </c>
      <c r="G853" s="2" t="s">
        <v>8</v>
      </c>
      <c r="H853" s="13">
        <v>130164</v>
      </c>
      <c r="I853" s="14">
        <v>192201110</v>
      </c>
      <c r="J853" s="14">
        <f>表格1[[#This Row],[信用卡交易筆數]]/1000</f>
        <v>130.16399999999999</v>
      </c>
      <c r="K853" s="14">
        <f>表格1[[#This Row],[信用卡交易金額'[新臺幣']]]/1000</f>
        <v>192201.11</v>
      </c>
      <c r="L853" s="14">
        <f>表格1[[#This Row],[信用卡交易金額'[新臺幣']]]/1000000</f>
        <v>192.20111</v>
      </c>
      <c r="M853" s="14" t="str" cm="1">
        <f t="array" ref="M853">_xlfn.TEXTJOIN("", TRUE, _xlfn.XLOOKUP(TRUE, VALUE(表格1[[#This Row],[年月]]) &lt;= VALUE($R$8:$R$12), $Q$8:$Q$12)) &amp; "年度"</f>
        <v>2021年度</v>
      </c>
    </row>
    <row r="854" spans="1:13" x14ac:dyDescent="0.3">
      <c r="A854" s="2">
        <v>202101</v>
      </c>
      <c r="B854" s="19">
        <f>DATE(表格1[[#This Row],[年]],表格1[[#This Row],[月]],1)</f>
        <v>44197</v>
      </c>
      <c r="C854" s="2" t="str">
        <f>LEFT(表格1[[#This Row],[年月]],4)</f>
        <v>2021</v>
      </c>
      <c r="D854" s="2" t="str">
        <f>RIGHT(表格1[[#This Row],[年月]],2)</f>
        <v>01</v>
      </c>
      <c r="E854" s="5">
        <v>10020000</v>
      </c>
      <c r="F854" s="2" t="str">
        <f>VLOOKUP(TEXT(表格1[[#This Row],[地區]],"00000000"),縣市代碼,2,0)</f>
        <v>嘉義市</v>
      </c>
      <c r="G854" s="2" t="s">
        <v>9</v>
      </c>
      <c r="H854" s="13">
        <v>115405</v>
      </c>
      <c r="I854" s="14">
        <v>286744596</v>
      </c>
      <c r="J854" s="14">
        <f>表格1[[#This Row],[信用卡交易筆數]]/1000</f>
        <v>115.405</v>
      </c>
      <c r="K854" s="14">
        <f>表格1[[#This Row],[信用卡交易金額'[新臺幣']]]/1000</f>
        <v>286744.59600000002</v>
      </c>
      <c r="L854" s="14">
        <f>表格1[[#This Row],[信用卡交易金額'[新臺幣']]]/1000000</f>
        <v>286.744596</v>
      </c>
      <c r="M854" s="14" t="str" cm="1">
        <f t="array" ref="M854">_xlfn.TEXTJOIN("", TRUE, _xlfn.XLOOKUP(TRUE, VALUE(表格1[[#This Row],[年月]]) &lt;= VALUE($R$8:$R$12), $Q$8:$Q$12)) &amp; "年度"</f>
        <v>2021年度</v>
      </c>
    </row>
    <row r="855" spans="1:13" x14ac:dyDescent="0.3">
      <c r="A855" s="2">
        <v>202101</v>
      </c>
      <c r="B855" s="19">
        <f>DATE(表格1[[#This Row],[年]],表格1[[#This Row],[月]],1)</f>
        <v>44197</v>
      </c>
      <c r="C855" s="2" t="str">
        <f>LEFT(表格1[[#This Row],[年月]],4)</f>
        <v>2021</v>
      </c>
      <c r="D855" s="2" t="str">
        <f>RIGHT(表格1[[#This Row],[年月]],2)</f>
        <v>01</v>
      </c>
      <c r="E855" s="5">
        <v>10020000</v>
      </c>
      <c r="F855" s="2" t="str">
        <f>VLOOKUP(TEXT(表格1[[#This Row],[地區]],"00000000"),縣市代碼,2,0)</f>
        <v>嘉義市</v>
      </c>
      <c r="G855" s="2" t="s">
        <v>10</v>
      </c>
      <c r="H855" s="13">
        <v>391552</v>
      </c>
      <c r="I855" s="14">
        <v>983466651</v>
      </c>
      <c r="J855" s="14">
        <f>表格1[[#This Row],[信用卡交易筆數]]/1000</f>
        <v>391.55200000000002</v>
      </c>
      <c r="K855" s="14">
        <f>表格1[[#This Row],[信用卡交易金額'[新臺幣']]]/1000</f>
        <v>983466.65099999995</v>
      </c>
      <c r="L855" s="14">
        <f>表格1[[#This Row],[信用卡交易金額'[新臺幣']]]/1000000</f>
        <v>983.46665099999996</v>
      </c>
      <c r="M855" s="14" t="str" cm="1">
        <f t="array" ref="M855">_xlfn.TEXTJOIN("", TRUE, _xlfn.XLOOKUP(TRUE, VALUE(表格1[[#This Row],[年月]]) &lt;= VALUE($R$8:$R$12), $Q$8:$Q$12)) &amp; "年度"</f>
        <v>2021年度</v>
      </c>
    </row>
    <row r="856" spans="1:13" x14ac:dyDescent="0.3">
      <c r="A856" s="2">
        <v>202101</v>
      </c>
      <c r="B856" s="19">
        <f>DATE(表格1[[#This Row],[年]],表格1[[#This Row],[月]],1)</f>
        <v>44197</v>
      </c>
      <c r="C856" s="2" t="str">
        <f>LEFT(表格1[[#This Row],[年月]],4)</f>
        <v>2021</v>
      </c>
      <c r="D856" s="2" t="str">
        <f>RIGHT(表格1[[#This Row],[年月]],2)</f>
        <v>01</v>
      </c>
      <c r="E856" s="5">
        <v>67000000</v>
      </c>
      <c r="F856" s="2" t="str">
        <f>VLOOKUP(TEXT(表格1[[#This Row],[地區]],"00000000"),縣市代碼,2,0)</f>
        <v>臺南市</v>
      </c>
      <c r="G856" s="2" t="s">
        <v>4</v>
      </c>
      <c r="H856" s="13">
        <v>2588912</v>
      </c>
      <c r="I856" s="14">
        <v>2387142511</v>
      </c>
      <c r="J856" s="14">
        <f>表格1[[#This Row],[信用卡交易筆數]]/1000</f>
        <v>2588.9119999999998</v>
      </c>
      <c r="K856" s="14">
        <f>表格1[[#This Row],[信用卡交易金額'[新臺幣']]]/1000</f>
        <v>2387142.5109999999</v>
      </c>
      <c r="L856" s="14">
        <f>表格1[[#This Row],[信用卡交易金額'[新臺幣']]]/1000000</f>
        <v>2387.142511</v>
      </c>
      <c r="M856" s="14" t="str" cm="1">
        <f t="array" ref="M856">_xlfn.TEXTJOIN("", TRUE, _xlfn.XLOOKUP(TRUE, VALUE(表格1[[#This Row],[年月]]) &lt;= VALUE($R$8:$R$12), $Q$8:$Q$12)) &amp; "年度"</f>
        <v>2021年度</v>
      </c>
    </row>
    <row r="857" spans="1:13" x14ac:dyDescent="0.3">
      <c r="A857" s="2">
        <v>202101</v>
      </c>
      <c r="B857" s="19">
        <f>DATE(表格1[[#This Row],[年]],表格1[[#This Row],[月]],1)</f>
        <v>44197</v>
      </c>
      <c r="C857" s="2" t="str">
        <f>LEFT(表格1[[#This Row],[年月]],4)</f>
        <v>2021</v>
      </c>
      <c r="D857" s="2" t="str">
        <f>RIGHT(表格1[[#This Row],[年月]],2)</f>
        <v>01</v>
      </c>
      <c r="E857" s="5">
        <v>67000000</v>
      </c>
      <c r="F857" s="2" t="str">
        <f>VLOOKUP(TEXT(表格1[[#This Row],[地區]],"00000000"),縣市代碼,2,0)</f>
        <v>臺南市</v>
      </c>
      <c r="G857" s="2" t="s">
        <v>5</v>
      </c>
      <c r="H857" s="13">
        <v>230912</v>
      </c>
      <c r="I857" s="14">
        <v>571960294</v>
      </c>
      <c r="J857" s="14">
        <f>表格1[[#This Row],[信用卡交易筆數]]/1000</f>
        <v>230.91200000000001</v>
      </c>
      <c r="K857" s="14">
        <f>表格1[[#This Row],[信用卡交易金額'[新臺幣']]]/1000</f>
        <v>571960.29399999999</v>
      </c>
      <c r="L857" s="14">
        <f>表格1[[#This Row],[信用卡交易金額'[新臺幣']]]/1000000</f>
        <v>571.96029399999998</v>
      </c>
      <c r="M857" s="14" t="str" cm="1">
        <f t="array" ref="M857">_xlfn.TEXTJOIN("", TRUE, _xlfn.XLOOKUP(TRUE, VALUE(表格1[[#This Row],[年月]]) &lt;= VALUE($R$8:$R$12), $Q$8:$Q$12)) &amp; "年度"</f>
        <v>2021年度</v>
      </c>
    </row>
    <row r="858" spans="1:13" x14ac:dyDescent="0.3">
      <c r="A858" s="2">
        <v>202101</v>
      </c>
      <c r="B858" s="19">
        <f>DATE(表格1[[#This Row],[年]],表格1[[#This Row],[月]],1)</f>
        <v>44197</v>
      </c>
      <c r="C858" s="2" t="str">
        <f>LEFT(表格1[[#This Row],[年月]],4)</f>
        <v>2021</v>
      </c>
      <c r="D858" s="2" t="str">
        <f>RIGHT(表格1[[#This Row],[年月]],2)</f>
        <v>01</v>
      </c>
      <c r="E858" s="5">
        <v>67000000</v>
      </c>
      <c r="F858" s="2" t="str">
        <f>VLOOKUP(TEXT(表格1[[#This Row],[地區]],"00000000"),縣市代碼,2,0)</f>
        <v>臺南市</v>
      </c>
      <c r="G858" s="2" t="s">
        <v>6</v>
      </c>
      <c r="H858" s="13">
        <v>320725</v>
      </c>
      <c r="I858" s="14">
        <v>1110051375</v>
      </c>
      <c r="J858" s="14">
        <f>表格1[[#This Row],[信用卡交易筆數]]/1000</f>
        <v>320.72500000000002</v>
      </c>
      <c r="K858" s="14">
        <f>表格1[[#This Row],[信用卡交易金額'[新臺幣']]]/1000</f>
        <v>1110051.375</v>
      </c>
      <c r="L858" s="14">
        <f>表格1[[#This Row],[信用卡交易金額'[新臺幣']]]/1000000</f>
        <v>1110.051375</v>
      </c>
      <c r="M858" s="14" t="str" cm="1">
        <f t="array" ref="M858">_xlfn.TEXTJOIN("", TRUE, _xlfn.XLOOKUP(TRUE, VALUE(表格1[[#This Row],[年月]]) &lt;= VALUE($R$8:$R$12), $Q$8:$Q$12)) &amp; "年度"</f>
        <v>2021年度</v>
      </c>
    </row>
    <row r="859" spans="1:13" x14ac:dyDescent="0.3">
      <c r="A859" s="2">
        <v>202101</v>
      </c>
      <c r="B859" s="19">
        <f>DATE(表格1[[#This Row],[年]],表格1[[#This Row],[月]],1)</f>
        <v>44197</v>
      </c>
      <c r="C859" s="2" t="str">
        <f>LEFT(表格1[[#This Row],[年月]],4)</f>
        <v>2021</v>
      </c>
      <c r="D859" s="2" t="str">
        <f>RIGHT(表格1[[#This Row],[年月]],2)</f>
        <v>01</v>
      </c>
      <c r="E859" s="5">
        <v>67000000</v>
      </c>
      <c r="F859" s="2" t="str">
        <f>VLOOKUP(TEXT(表格1[[#This Row],[地區]],"00000000"),縣市代碼,2,0)</f>
        <v>臺南市</v>
      </c>
      <c r="G859" s="2" t="s">
        <v>7</v>
      </c>
      <c r="H859" s="13">
        <v>1636811</v>
      </c>
      <c r="I859" s="14">
        <v>1260736534</v>
      </c>
      <c r="J859" s="14">
        <f>表格1[[#This Row],[信用卡交易筆數]]/1000</f>
        <v>1636.8109999999999</v>
      </c>
      <c r="K859" s="14">
        <f>表格1[[#This Row],[信用卡交易金額'[新臺幣']]]/1000</f>
        <v>1260736.534</v>
      </c>
      <c r="L859" s="14">
        <f>表格1[[#This Row],[信用卡交易金額'[新臺幣']]]/1000000</f>
        <v>1260.7365339999999</v>
      </c>
      <c r="M859" s="14" t="str" cm="1">
        <f t="array" ref="M859">_xlfn.TEXTJOIN("", TRUE, _xlfn.XLOOKUP(TRUE, VALUE(表格1[[#This Row],[年月]]) &lt;= VALUE($R$8:$R$12), $Q$8:$Q$12)) &amp; "年度"</f>
        <v>2021年度</v>
      </c>
    </row>
    <row r="860" spans="1:13" x14ac:dyDescent="0.3">
      <c r="A860" s="2">
        <v>202101</v>
      </c>
      <c r="B860" s="19">
        <f>DATE(表格1[[#This Row],[年]],表格1[[#This Row],[月]],1)</f>
        <v>44197</v>
      </c>
      <c r="C860" s="2" t="str">
        <f>LEFT(表格1[[#This Row],[年月]],4)</f>
        <v>2021</v>
      </c>
      <c r="D860" s="2" t="str">
        <f>RIGHT(表格1[[#This Row],[年月]],2)</f>
        <v>01</v>
      </c>
      <c r="E860" s="5">
        <v>67000000</v>
      </c>
      <c r="F860" s="2" t="str">
        <f>VLOOKUP(TEXT(表格1[[#This Row],[地區]],"00000000"),縣市代碼,2,0)</f>
        <v>臺南市</v>
      </c>
      <c r="G860" s="2" t="s">
        <v>8</v>
      </c>
      <c r="H860" s="13">
        <v>933258</v>
      </c>
      <c r="I860" s="14">
        <v>1276763668</v>
      </c>
      <c r="J860" s="14">
        <f>表格1[[#This Row],[信用卡交易筆數]]/1000</f>
        <v>933.25800000000004</v>
      </c>
      <c r="K860" s="14">
        <f>表格1[[#This Row],[信用卡交易金額'[新臺幣']]]/1000</f>
        <v>1276763.6680000001</v>
      </c>
      <c r="L860" s="14">
        <f>表格1[[#This Row],[信用卡交易金額'[新臺幣']]]/1000000</f>
        <v>1276.7636680000001</v>
      </c>
      <c r="M860" s="14" t="str" cm="1">
        <f t="array" ref="M860">_xlfn.TEXTJOIN("", TRUE, _xlfn.XLOOKUP(TRUE, VALUE(表格1[[#This Row],[年月]]) &lt;= VALUE($R$8:$R$12), $Q$8:$Q$12)) &amp; "年度"</f>
        <v>2021年度</v>
      </c>
    </row>
    <row r="861" spans="1:13" x14ac:dyDescent="0.3">
      <c r="A861" s="2">
        <v>202101</v>
      </c>
      <c r="B861" s="19">
        <f>DATE(表格1[[#This Row],[年]],表格1[[#This Row],[月]],1)</f>
        <v>44197</v>
      </c>
      <c r="C861" s="2" t="str">
        <f>LEFT(表格1[[#This Row],[年月]],4)</f>
        <v>2021</v>
      </c>
      <c r="D861" s="2" t="str">
        <f>RIGHT(表格1[[#This Row],[年月]],2)</f>
        <v>01</v>
      </c>
      <c r="E861" s="5">
        <v>67000000</v>
      </c>
      <c r="F861" s="2" t="str">
        <f>VLOOKUP(TEXT(表格1[[#This Row],[地區]],"00000000"),縣市代碼,2,0)</f>
        <v>臺南市</v>
      </c>
      <c r="G861" s="2" t="s">
        <v>9</v>
      </c>
      <c r="H861" s="13">
        <v>1016261</v>
      </c>
      <c r="I861" s="14">
        <v>2257826662</v>
      </c>
      <c r="J861" s="14">
        <f>表格1[[#This Row],[信用卡交易筆數]]/1000</f>
        <v>1016.261</v>
      </c>
      <c r="K861" s="14">
        <f>表格1[[#This Row],[信用卡交易金額'[新臺幣']]]/1000</f>
        <v>2257826.662</v>
      </c>
      <c r="L861" s="14">
        <f>表格1[[#This Row],[信用卡交易金額'[新臺幣']]]/1000000</f>
        <v>2257.8266619999999</v>
      </c>
      <c r="M861" s="14" t="str" cm="1">
        <f t="array" ref="M861">_xlfn.TEXTJOIN("", TRUE, _xlfn.XLOOKUP(TRUE, VALUE(表格1[[#This Row],[年月]]) &lt;= VALUE($R$8:$R$12), $Q$8:$Q$12)) &amp; "年度"</f>
        <v>2021年度</v>
      </c>
    </row>
    <row r="862" spans="1:13" x14ac:dyDescent="0.3">
      <c r="A862" s="2">
        <v>202101</v>
      </c>
      <c r="B862" s="19">
        <f>DATE(表格1[[#This Row],[年]],表格1[[#This Row],[月]],1)</f>
        <v>44197</v>
      </c>
      <c r="C862" s="2" t="str">
        <f>LEFT(表格1[[#This Row],[年月]],4)</f>
        <v>2021</v>
      </c>
      <c r="D862" s="2" t="str">
        <f>RIGHT(表格1[[#This Row],[年月]],2)</f>
        <v>01</v>
      </c>
      <c r="E862" s="5">
        <v>67000000</v>
      </c>
      <c r="F862" s="2" t="str">
        <f>VLOOKUP(TEXT(表格1[[#This Row],[地區]],"00000000"),縣市代碼,2,0)</f>
        <v>臺南市</v>
      </c>
      <c r="G862" s="2" t="s">
        <v>10</v>
      </c>
      <c r="H862" s="13">
        <v>2671659</v>
      </c>
      <c r="I862" s="14">
        <v>6712003365</v>
      </c>
      <c r="J862" s="14">
        <f>表格1[[#This Row],[信用卡交易筆數]]/1000</f>
        <v>2671.6590000000001</v>
      </c>
      <c r="K862" s="14">
        <f>表格1[[#This Row],[信用卡交易金額'[新臺幣']]]/1000</f>
        <v>6712003.3650000002</v>
      </c>
      <c r="L862" s="14">
        <f>表格1[[#This Row],[信用卡交易金額'[新臺幣']]]/1000000</f>
        <v>6712.0033649999996</v>
      </c>
      <c r="M862" s="14" t="str" cm="1">
        <f t="array" ref="M862">_xlfn.TEXTJOIN("", TRUE, _xlfn.XLOOKUP(TRUE, VALUE(表格1[[#This Row],[年月]]) &lt;= VALUE($R$8:$R$12), $Q$8:$Q$12)) &amp; "年度"</f>
        <v>2021年度</v>
      </c>
    </row>
    <row r="863" spans="1:13" x14ac:dyDescent="0.3">
      <c r="A863" s="2">
        <v>202101</v>
      </c>
      <c r="B863" s="19">
        <f>DATE(表格1[[#This Row],[年]],表格1[[#This Row],[月]],1)</f>
        <v>44197</v>
      </c>
      <c r="C863" s="2" t="str">
        <f>LEFT(表格1[[#This Row],[年月]],4)</f>
        <v>2021</v>
      </c>
      <c r="D863" s="2" t="str">
        <f>RIGHT(表格1[[#This Row],[年月]],2)</f>
        <v>01</v>
      </c>
      <c r="E863" s="5">
        <v>64000000</v>
      </c>
      <c r="F863" s="2" t="str">
        <f>VLOOKUP(TEXT(表格1[[#This Row],[地區]],"00000000"),縣市代碼,2,0)</f>
        <v>高雄市</v>
      </c>
      <c r="G863" s="2" t="s">
        <v>4</v>
      </c>
      <c r="H863" s="13">
        <v>4368688</v>
      </c>
      <c r="I863" s="14">
        <v>4349102129</v>
      </c>
      <c r="J863" s="14">
        <f>表格1[[#This Row],[信用卡交易筆數]]/1000</f>
        <v>4368.6880000000001</v>
      </c>
      <c r="K863" s="14">
        <f>表格1[[#This Row],[信用卡交易金額'[新臺幣']]]/1000</f>
        <v>4349102.1289999997</v>
      </c>
      <c r="L863" s="14">
        <f>表格1[[#This Row],[信用卡交易金額'[新臺幣']]]/1000000</f>
        <v>4349.1021289999999</v>
      </c>
      <c r="M863" s="14" t="str" cm="1">
        <f t="array" ref="M863">_xlfn.TEXTJOIN("", TRUE, _xlfn.XLOOKUP(TRUE, VALUE(表格1[[#This Row],[年月]]) &lt;= VALUE($R$8:$R$12), $Q$8:$Q$12)) &amp; "年度"</f>
        <v>2021年度</v>
      </c>
    </row>
    <row r="864" spans="1:13" x14ac:dyDescent="0.3">
      <c r="A864" s="2">
        <v>202101</v>
      </c>
      <c r="B864" s="19">
        <f>DATE(表格1[[#This Row],[年]],表格1[[#This Row],[月]],1)</f>
        <v>44197</v>
      </c>
      <c r="C864" s="2" t="str">
        <f>LEFT(表格1[[#This Row],[年月]],4)</f>
        <v>2021</v>
      </c>
      <c r="D864" s="2" t="str">
        <f>RIGHT(表格1[[#This Row],[年月]],2)</f>
        <v>01</v>
      </c>
      <c r="E864" s="5">
        <v>64000000</v>
      </c>
      <c r="F864" s="2" t="str">
        <f>VLOOKUP(TEXT(表格1[[#This Row],[地區]],"00000000"),縣市代碼,2,0)</f>
        <v>高雄市</v>
      </c>
      <c r="G864" s="2" t="s">
        <v>5</v>
      </c>
      <c r="H864" s="13">
        <v>351721</v>
      </c>
      <c r="I864" s="14">
        <v>841164771</v>
      </c>
      <c r="J864" s="14">
        <f>表格1[[#This Row],[信用卡交易筆數]]/1000</f>
        <v>351.721</v>
      </c>
      <c r="K864" s="14">
        <f>表格1[[#This Row],[信用卡交易金額'[新臺幣']]]/1000</f>
        <v>841164.77099999995</v>
      </c>
      <c r="L864" s="14">
        <f>表格1[[#This Row],[信用卡交易金額'[新臺幣']]]/1000000</f>
        <v>841.16477099999997</v>
      </c>
      <c r="M864" s="14" t="str" cm="1">
        <f t="array" ref="M864">_xlfn.TEXTJOIN("", TRUE, _xlfn.XLOOKUP(TRUE, VALUE(表格1[[#This Row],[年月]]) &lt;= VALUE($R$8:$R$12), $Q$8:$Q$12)) &amp; "年度"</f>
        <v>2021年度</v>
      </c>
    </row>
    <row r="865" spans="1:13" x14ac:dyDescent="0.3">
      <c r="A865" s="2">
        <v>202101</v>
      </c>
      <c r="B865" s="19">
        <f>DATE(表格1[[#This Row],[年]],表格1[[#This Row],[月]],1)</f>
        <v>44197</v>
      </c>
      <c r="C865" s="2" t="str">
        <f>LEFT(表格1[[#This Row],[年月]],4)</f>
        <v>2021</v>
      </c>
      <c r="D865" s="2" t="str">
        <f>RIGHT(表格1[[#This Row],[年月]],2)</f>
        <v>01</v>
      </c>
      <c r="E865" s="5">
        <v>64000000</v>
      </c>
      <c r="F865" s="2" t="str">
        <f>VLOOKUP(TEXT(表格1[[#This Row],[地區]],"00000000"),縣市代碼,2,0)</f>
        <v>高雄市</v>
      </c>
      <c r="G865" s="2" t="s">
        <v>6</v>
      </c>
      <c r="H865" s="13">
        <v>523886</v>
      </c>
      <c r="I865" s="14">
        <v>1777067019</v>
      </c>
      <c r="J865" s="14">
        <f>表格1[[#This Row],[信用卡交易筆數]]/1000</f>
        <v>523.88599999999997</v>
      </c>
      <c r="K865" s="14">
        <f>表格1[[#This Row],[信用卡交易金額'[新臺幣']]]/1000</f>
        <v>1777067.0190000001</v>
      </c>
      <c r="L865" s="14">
        <f>表格1[[#This Row],[信用卡交易金額'[新臺幣']]]/1000000</f>
        <v>1777.0670190000001</v>
      </c>
      <c r="M865" s="14" t="str" cm="1">
        <f t="array" ref="M865">_xlfn.TEXTJOIN("", TRUE, _xlfn.XLOOKUP(TRUE, VALUE(表格1[[#This Row],[年月]]) &lt;= VALUE($R$8:$R$12), $Q$8:$Q$12)) &amp; "年度"</f>
        <v>2021年度</v>
      </c>
    </row>
    <row r="866" spans="1:13" x14ac:dyDescent="0.3">
      <c r="A866" s="2">
        <v>202101</v>
      </c>
      <c r="B866" s="19">
        <f>DATE(表格1[[#This Row],[年]],表格1[[#This Row],[月]],1)</f>
        <v>44197</v>
      </c>
      <c r="C866" s="2" t="str">
        <f>LEFT(表格1[[#This Row],[年月]],4)</f>
        <v>2021</v>
      </c>
      <c r="D866" s="2" t="str">
        <f>RIGHT(表格1[[#This Row],[年月]],2)</f>
        <v>01</v>
      </c>
      <c r="E866" s="5">
        <v>64000000</v>
      </c>
      <c r="F866" s="2" t="str">
        <f>VLOOKUP(TEXT(表格1[[#This Row],[地區]],"00000000"),縣市代碼,2,0)</f>
        <v>高雄市</v>
      </c>
      <c r="G866" s="2" t="s">
        <v>7</v>
      </c>
      <c r="H866" s="13">
        <v>2427330</v>
      </c>
      <c r="I866" s="14">
        <v>1879101709</v>
      </c>
      <c r="J866" s="14">
        <f>表格1[[#This Row],[信用卡交易筆數]]/1000</f>
        <v>2427.33</v>
      </c>
      <c r="K866" s="14">
        <f>表格1[[#This Row],[信用卡交易金額'[新臺幣']]]/1000</f>
        <v>1879101.709</v>
      </c>
      <c r="L866" s="14">
        <f>表格1[[#This Row],[信用卡交易金額'[新臺幣']]]/1000000</f>
        <v>1879.101709</v>
      </c>
      <c r="M866" s="14" t="str" cm="1">
        <f t="array" ref="M866">_xlfn.TEXTJOIN("", TRUE, _xlfn.XLOOKUP(TRUE, VALUE(表格1[[#This Row],[年月]]) &lt;= VALUE($R$8:$R$12), $Q$8:$Q$12)) &amp; "年度"</f>
        <v>2021年度</v>
      </c>
    </row>
    <row r="867" spans="1:13" x14ac:dyDescent="0.3">
      <c r="A867" s="2">
        <v>202101</v>
      </c>
      <c r="B867" s="19">
        <f>DATE(表格1[[#This Row],[年]],表格1[[#This Row],[月]],1)</f>
        <v>44197</v>
      </c>
      <c r="C867" s="2" t="str">
        <f>LEFT(表格1[[#This Row],[年月]],4)</f>
        <v>2021</v>
      </c>
      <c r="D867" s="2" t="str">
        <f>RIGHT(表格1[[#This Row],[年月]],2)</f>
        <v>01</v>
      </c>
      <c r="E867" s="5">
        <v>64000000</v>
      </c>
      <c r="F867" s="2" t="str">
        <f>VLOOKUP(TEXT(表格1[[#This Row],[地區]],"00000000"),縣市代碼,2,0)</f>
        <v>高雄市</v>
      </c>
      <c r="G867" s="2" t="s">
        <v>8</v>
      </c>
      <c r="H867" s="13">
        <v>1525769</v>
      </c>
      <c r="I867" s="14">
        <v>2054561388</v>
      </c>
      <c r="J867" s="14">
        <f>表格1[[#This Row],[信用卡交易筆數]]/1000</f>
        <v>1525.769</v>
      </c>
      <c r="K867" s="14">
        <f>表格1[[#This Row],[信用卡交易金額'[新臺幣']]]/1000</f>
        <v>2054561.388</v>
      </c>
      <c r="L867" s="14">
        <f>表格1[[#This Row],[信用卡交易金額'[新臺幣']]]/1000000</f>
        <v>2054.5613880000001</v>
      </c>
      <c r="M867" s="14" t="str" cm="1">
        <f t="array" ref="M867">_xlfn.TEXTJOIN("", TRUE, _xlfn.XLOOKUP(TRUE, VALUE(表格1[[#This Row],[年月]]) &lt;= VALUE($R$8:$R$12), $Q$8:$Q$12)) &amp; "年度"</f>
        <v>2021年度</v>
      </c>
    </row>
    <row r="868" spans="1:13" x14ac:dyDescent="0.3">
      <c r="A868" s="2">
        <v>202101</v>
      </c>
      <c r="B868" s="19">
        <f>DATE(表格1[[#This Row],[年]],表格1[[#This Row],[月]],1)</f>
        <v>44197</v>
      </c>
      <c r="C868" s="2" t="str">
        <f>LEFT(表格1[[#This Row],[年月]],4)</f>
        <v>2021</v>
      </c>
      <c r="D868" s="2" t="str">
        <f>RIGHT(表格1[[#This Row],[年月]],2)</f>
        <v>01</v>
      </c>
      <c r="E868" s="5">
        <v>64000000</v>
      </c>
      <c r="F868" s="2" t="str">
        <f>VLOOKUP(TEXT(表格1[[#This Row],[地區]],"00000000"),縣市代碼,2,0)</f>
        <v>高雄市</v>
      </c>
      <c r="G868" s="2" t="s">
        <v>9</v>
      </c>
      <c r="H868" s="13">
        <v>1557541</v>
      </c>
      <c r="I868" s="14">
        <v>3336703299</v>
      </c>
      <c r="J868" s="14">
        <f>表格1[[#This Row],[信用卡交易筆數]]/1000</f>
        <v>1557.5409999999999</v>
      </c>
      <c r="K868" s="14">
        <f>表格1[[#This Row],[信用卡交易金額'[新臺幣']]]/1000</f>
        <v>3336703.2990000001</v>
      </c>
      <c r="L868" s="14">
        <f>表格1[[#This Row],[信用卡交易金額'[新臺幣']]]/1000000</f>
        <v>3336.7032989999998</v>
      </c>
      <c r="M868" s="14" t="str" cm="1">
        <f t="array" ref="M868">_xlfn.TEXTJOIN("", TRUE, _xlfn.XLOOKUP(TRUE, VALUE(表格1[[#This Row],[年月]]) &lt;= VALUE($R$8:$R$12), $Q$8:$Q$12)) &amp; "年度"</f>
        <v>2021年度</v>
      </c>
    </row>
    <row r="869" spans="1:13" x14ac:dyDescent="0.3">
      <c r="A869" s="2">
        <v>202101</v>
      </c>
      <c r="B869" s="19">
        <f>DATE(表格1[[#This Row],[年]],表格1[[#This Row],[月]],1)</f>
        <v>44197</v>
      </c>
      <c r="C869" s="2" t="str">
        <f>LEFT(表格1[[#This Row],[年月]],4)</f>
        <v>2021</v>
      </c>
      <c r="D869" s="2" t="str">
        <f>RIGHT(表格1[[#This Row],[年月]],2)</f>
        <v>01</v>
      </c>
      <c r="E869" s="5">
        <v>64000000</v>
      </c>
      <c r="F869" s="2" t="str">
        <f>VLOOKUP(TEXT(表格1[[#This Row],[地區]],"00000000"),縣市代碼,2,0)</f>
        <v>高雄市</v>
      </c>
      <c r="G869" s="2" t="s">
        <v>10</v>
      </c>
      <c r="H869" s="13">
        <v>4233984</v>
      </c>
      <c r="I869" s="14">
        <v>11045241320</v>
      </c>
      <c r="J869" s="14">
        <f>表格1[[#This Row],[信用卡交易筆數]]/1000</f>
        <v>4233.9840000000004</v>
      </c>
      <c r="K869" s="14">
        <f>表格1[[#This Row],[信用卡交易金額'[新臺幣']]]/1000</f>
        <v>11045241.32</v>
      </c>
      <c r="L869" s="14">
        <f>表格1[[#This Row],[信用卡交易金額'[新臺幣']]]/1000000</f>
        <v>11045.241319999999</v>
      </c>
      <c r="M869" s="14" t="str" cm="1">
        <f t="array" ref="M869">_xlfn.TEXTJOIN("", TRUE, _xlfn.XLOOKUP(TRUE, VALUE(表格1[[#This Row],[年月]]) &lt;= VALUE($R$8:$R$12), $Q$8:$Q$12)) &amp; "年度"</f>
        <v>2021年度</v>
      </c>
    </row>
    <row r="870" spans="1:13" x14ac:dyDescent="0.3">
      <c r="A870" s="2">
        <v>202101</v>
      </c>
      <c r="B870" s="19">
        <f>DATE(表格1[[#This Row],[年]],表格1[[#This Row],[月]],1)</f>
        <v>44197</v>
      </c>
      <c r="C870" s="2" t="str">
        <f>LEFT(表格1[[#This Row],[年月]],4)</f>
        <v>2021</v>
      </c>
      <c r="D870" s="2" t="str">
        <f>RIGHT(表格1[[#This Row],[年月]],2)</f>
        <v>01</v>
      </c>
      <c r="E870" s="5">
        <v>10013000</v>
      </c>
      <c r="F870" s="2" t="str">
        <f>VLOOKUP(TEXT(表格1[[#This Row],[地區]],"00000000"),縣市代碼,2,0)</f>
        <v>屏東縣</v>
      </c>
      <c r="G870" s="2" t="s">
        <v>4</v>
      </c>
      <c r="H870" s="13">
        <v>590256</v>
      </c>
      <c r="I870" s="14">
        <v>578796574</v>
      </c>
      <c r="J870" s="14">
        <f>表格1[[#This Row],[信用卡交易筆數]]/1000</f>
        <v>590.25599999999997</v>
      </c>
      <c r="K870" s="14">
        <f>表格1[[#This Row],[信用卡交易金額'[新臺幣']]]/1000</f>
        <v>578796.57400000002</v>
      </c>
      <c r="L870" s="14">
        <f>表格1[[#This Row],[信用卡交易金額'[新臺幣']]]/1000000</f>
        <v>578.79657399999996</v>
      </c>
      <c r="M870" s="14" t="str" cm="1">
        <f t="array" ref="M870">_xlfn.TEXTJOIN("", TRUE, _xlfn.XLOOKUP(TRUE, VALUE(表格1[[#This Row],[年月]]) &lt;= VALUE($R$8:$R$12), $Q$8:$Q$12)) &amp; "年度"</f>
        <v>2021年度</v>
      </c>
    </row>
    <row r="871" spans="1:13" x14ac:dyDescent="0.3">
      <c r="A871" s="2">
        <v>202101</v>
      </c>
      <c r="B871" s="19">
        <f>DATE(表格1[[#This Row],[年]],表格1[[#This Row],[月]],1)</f>
        <v>44197</v>
      </c>
      <c r="C871" s="2" t="str">
        <f>LEFT(表格1[[#This Row],[年月]],4)</f>
        <v>2021</v>
      </c>
      <c r="D871" s="2" t="str">
        <f>RIGHT(表格1[[#This Row],[年月]],2)</f>
        <v>01</v>
      </c>
      <c r="E871" s="5">
        <v>10013000</v>
      </c>
      <c r="F871" s="2" t="str">
        <f>VLOOKUP(TEXT(表格1[[#This Row],[地區]],"00000000"),縣市代碼,2,0)</f>
        <v>屏東縣</v>
      </c>
      <c r="G871" s="2" t="s">
        <v>5</v>
      </c>
      <c r="H871" s="13">
        <v>59150</v>
      </c>
      <c r="I871" s="14">
        <v>143500169</v>
      </c>
      <c r="J871" s="14">
        <f>表格1[[#This Row],[信用卡交易筆數]]/1000</f>
        <v>59.15</v>
      </c>
      <c r="K871" s="14">
        <f>表格1[[#This Row],[信用卡交易金額'[新臺幣']]]/1000</f>
        <v>143500.16899999999</v>
      </c>
      <c r="L871" s="14">
        <f>表格1[[#This Row],[信用卡交易金額'[新臺幣']]]/1000000</f>
        <v>143.500169</v>
      </c>
      <c r="M871" s="14" t="str" cm="1">
        <f t="array" ref="M871">_xlfn.TEXTJOIN("", TRUE, _xlfn.XLOOKUP(TRUE, VALUE(表格1[[#This Row],[年月]]) &lt;= VALUE($R$8:$R$12), $Q$8:$Q$12)) &amp; "年度"</f>
        <v>2021年度</v>
      </c>
    </row>
    <row r="872" spans="1:13" x14ac:dyDescent="0.3">
      <c r="A872" s="2">
        <v>202101</v>
      </c>
      <c r="B872" s="19">
        <f>DATE(表格1[[#This Row],[年]],表格1[[#This Row],[月]],1)</f>
        <v>44197</v>
      </c>
      <c r="C872" s="2" t="str">
        <f>LEFT(表格1[[#This Row],[年月]],4)</f>
        <v>2021</v>
      </c>
      <c r="D872" s="2" t="str">
        <f>RIGHT(表格1[[#This Row],[年月]],2)</f>
        <v>01</v>
      </c>
      <c r="E872" s="5">
        <v>10013000</v>
      </c>
      <c r="F872" s="2" t="str">
        <f>VLOOKUP(TEXT(表格1[[#This Row],[地區]],"00000000"),縣市代碼,2,0)</f>
        <v>屏東縣</v>
      </c>
      <c r="G872" s="2" t="s">
        <v>6</v>
      </c>
      <c r="H872" s="13">
        <v>80406</v>
      </c>
      <c r="I872" s="14">
        <v>294526668</v>
      </c>
      <c r="J872" s="14">
        <f>表格1[[#This Row],[信用卡交易筆數]]/1000</f>
        <v>80.406000000000006</v>
      </c>
      <c r="K872" s="14">
        <f>表格1[[#This Row],[信用卡交易金額'[新臺幣']]]/1000</f>
        <v>294526.66800000001</v>
      </c>
      <c r="L872" s="14">
        <f>表格1[[#This Row],[信用卡交易金額'[新臺幣']]]/1000000</f>
        <v>294.52666799999997</v>
      </c>
      <c r="M872" s="14" t="str" cm="1">
        <f t="array" ref="M872">_xlfn.TEXTJOIN("", TRUE, _xlfn.XLOOKUP(TRUE, VALUE(表格1[[#This Row],[年月]]) &lt;= VALUE($R$8:$R$12), $Q$8:$Q$12)) &amp; "年度"</f>
        <v>2021年度</v>
      </c>
    </row>
    <row r="873" spans="1:13" x14ac:dyDescent="0.3">
      <c r="A873" s="2">
        <v>202101</v>
      </c>
      <c r="B873" s="19">
        <f>DATE(表格1[[#This Row],[年]],表格1[[#This Row],[月]],1)</f>
        <v>44197</v>
      </c>
      <c r="C873" s="2" t="str">
        <f>LEFT(表格1[[#This Row],[年月]],4)</f>
        <v>2021</v>
      </c>
      <c r="D873" s="2" t="str">
        <f>RIGHT(表格1[[#This Row],[年月]],2)</f>
        <v>01</v>
      </c>
      <c r="E873" s="5">
        <v>10013000</v>
      </c>
      <c r="F873" s="2" t="str">
        <f>VLOOKUP(TEXT(表格1[[#This Row],[地區]],"00000000"),縣市代碼,2,0)</f>
        <v>屏東縣</v>
      </c>
      <c r="G873" s="2" t="s">
        <v>7</v>
      </c>
      <c r="H873" s="13">
        <v>493678</v>
      </c>
      <c r="I873" s="14">
        <v>398787062</v>
      </c>
      <c r="J873" s="14">
        <f>表格1[[#This Row],[信用卡交易筆數]]/1000</f>
        <v>493.678</v>
      </c>
      <c r="K873" s="14">
        <f>表格1[[#This Row],[信用卡交易金額'[新臺幣']]]/1000</f>
        <v>398787.06199999998</v>
      </c>
      <c r="L873" s="14">
        <f>表格1[[#This Row],[信用卡交易金額'[新臺幣']]]/1000000</f>
        <v>398.78706199999999</v>
      </c>
      <c r="M873" s="14" t="str" cm="1">
        <f t="array" ref="M873">_xlfn.TEXTJOIN("", TRUE, _xlfn.XLOOKUP(TRUE, VALUE(表格1[[#This Row],[年月]]) &lt;= VALUE($R$8:$R$12), $Q$8:$Q$12)) &amp; "年度"</f>
        <v>2021年度</v>
      </c>
    </row>
    <row r="874" spans="1:13" x14ac:dyDescent="0.3">
      <c r="A874" s="2">
        <v>202101</v>
      </c>
      <c r="B874" s="19">
        <f>DATE(表格1[[#This Row],[年]],表格1[[#This Row],[月]],1)</f>
        <v>44197</v>
      </c>
      <c r="C874" s="2" t="str">
        <f>LEFT(表格1[[#This Row],[年月]],4)</f>
        <v>2021</v>
      </c>
      <c r="D874" s="2" t="str">
        <f>RIGHT(表格1[[#This Row],[年月]],2)</f>
        <v>01</v>
      </c>
      <c r="E874" s="5">
        <v>10013000</v>
      </c>
      <c r="F874" s="2" t="str">
        <f>VLOOKUP(TEXT(表格1[[#This Row],[地區]],"00000000"),縣市代碼,2,0)</f>
        <v>屏東縣</v>
      </c>
      <c r="G874" s="2" t="s">
        <v>8</v>
      </c>
      <c r="H874" s="13">
        <v>263883</v>
      </c>
      <c r="I874" s="14">
        <v>329653348</v>
      </c>
      <c r="J874" s="14">
        <f>表格1[[#This Row],[信用卡交易筆數]]/1000</f>
        <v>263.88299999999998</v>
      </c>
      <c r="K874" s="14">
        <f>表格1[[#This Row],[信用卡交易金額'[新臺幣']]]/1000</f>
        <v>329653.348</v>
      </c>
      <c r="L874" s="14">
        <f>表格1[[#This Row],[信用卡交易金額'[新臺幣']]]/1000000</f>
        <v>329.65334799999999</v>
      </c>
      <c r="M874" s="14" t="str" cm="1">
        <f t="array" ref="M874">_xlfn.TEXTJOIN("", TRUE, _xlfn.XLOOKUP(TRUE, VALUE(表格1[[#This Row],[年月]]) &lt;= VALUE($R$8:$R$12), $Q$8:$Q$12)) &amp; "年度"</f>
        <v>2021年度</v>
      </c>
    </row>
    <row r="875" spans="1:13" x14ac:dyDescent="0.3">
      <c r="A875" s="2">
        <v>202101</v>
      </c>
      <c r="B875" s="19">
        <f>DATE(表格1[[#This Row],[年]],表格1[[#This Row],[月]],1)</f>
        <v>44197</v>
      </c>
      <c r="C875" s="2" t="str">
        <f>LEFT(表格1[[#This Row],[年月]],4)</f>
        <v>2021</v>
      </c>
      <c r="D875" s="2" t="str">
        <f>RIGHT(表格1[[#This Row],[年月]],2)</f>
        <v>01</v>
      </c>
      <c r="E875" s="5">
        <v>10013000</v>
      </c>
      <c r="F875" s="2" t="str">
        <f>VLOOKUP(TEXT(表格1[[#This Row],[地區]],"00000000"),縣市代碼,2,0)</f>
        <v>屏東縣</v>
      </c>
      <c r="G875" s="2" t="s">
        <v>9</v>
      </c>
      <c r="H875" s="13">
        <v>230998</v>
      </c>
      <c r="I875" s="14">
        <v>506280570</v>
      </c>
      <c r="J875" s="14">
        <f>表格1[[#This Row],[信用卡交易筆數]]/1000</f>
        <v>230.99799999999999</v>
      </c>
      <c r="K875" s="14">
        <f>表格1[[#This Row],[信用卡交易金額'[新臺幣']]]/1000</f>
        <v>506280.57</v>
      </c>
      <c r="L875" s="14">
        <f>表格1[[#This Row],[信用卡交易金額'[新臺幣']]]/1000000</f>
        <v>506.28057000000001</v>
      </c>
      <c r="M875" s="14" t="str" cm="1">
        <f t="array" ref="M875">_xlfn.TEXTJOIN("", TRUE, _xlfn.XLOOKUP(TRUE, VALUE(表格1[[#This Row],[年月]]) &lt;= VALUE($R$8:$R$12), $Q$8:$Q$12)) &amp; "年度"</f>
        <v>2021年度</v>
      </c>
    </row>
    <row r="876" spans="1:13" x14ac:dyDescent="0.3">
      <c r="A876" s="2">
        <v>202101</v>
      </c>
      <c r="B876" s="19">
        <f>DATE(表格1[[#This Row],[年]],表格1[[#This Row],[月]],1)</f>
        <v>44197</v>
      </c>
      <c r="C876" s="2" t="str">
        <f>LEFT(表格1[[#This Row],[年月]],4)</f>
        <v>2021</v>
      </c>
      <c r="D876" s="2" t="str">
        <f>RIGHT(表格1[[#This Row],[年月]],2)</f>
        <v>01</v>
      </c>
      <c r="E876" s="5">
        <v>10013000</v>
      </c>
      <c r="F876" s="2" t="str">
        <f>VLOOKUP(TEXT(表格1[[#This Row],[地區]],"00000000"),縣市代碼,2,0)</f>
        <v>屏東縣</v>
      </c>
      <c r="G876" s="2" t="s">
        <v>10</v>
      </c>
      <c r="H876" s="13">
        <v>710771</v>
      </c>
      <c r="I876" s="14">
        <v>1938567179</v>
      </c>
      <c r="J876" s="14">
        <f>表格1[[#This Row],[信用卡交易筆數]]/1000</f>
        <v>710.77099999999996</v>
      </c>
      <c r="K876" s="14">
        <f>表格1[[#This Row],[信用卡交易金額'[新臺幣']]]/1000</f>
        <v>1938567.179</v>
      </c>
      <c r="L876" s="14">
        <f>表格1[[#This Row],[信用卡交易金額'[新臺幣']]]/1000000</f>
        <v>1938.5671789999999</v>
      </c>
      <c r="M876" s="14" t="str" cm="1">
        <f t="array" ref="M876">_xlfn.TEXTJOIN("", TRUE, _xlfn.XLOOKUP(TRUE, VALUE(表格1[[#This Row],[年月]]) &lt;= VALUE($R$8:$R$12), $Q$8:$Q$12)) &amp; "年度"</f>
        <v>2021年度</v>
      </c>
    </row>
    <row r="877" spans="1:13" x14ac:dyDescent="0.3">
      <c r="A877" s="2">
        <v>202101</v>
      </c>
      <c r="B877" s="19">
        <f>DATE(表格1[[#This Row],[年]],表格1[[#This Row],[月]],1)</f>
        <v>44197</v>
      </c>
      <c r="C877" s="2" t="str">
        <f>LEFT(表格1[[#This Row],[年月]],4)</f>
        <v>2021</v>
      </c>
      <c r="D877" s="2" t="str">
        <f>RIGHT(表格1[[#This Row],[年月]],2)</f>
        <v>01</v>
      </c>
      <c r="E877" s="5">
        <v>10017000</v>
      </c>
      <c r="F877" s="2" t="str">
        <f>VLOOKUP(TEXT(表格1[[#This Row],[地區]],"00000000"),縣市代碼,2,0)</f>
        <v>基隆市</v>
      </c>
      <c r="G877" s="2" t="s">
        <v>4</v>
      </c>
      <c r="H877" s="13">
        <v>601462</v>
      </c>
      <c r="I877" s="14">
        <v>538790786</v>
      </c>
      <c r="J877" s="14">
        <f>表格1[[#This Row],[信用卡交易筆數]]/1000</f>
        <v>601.46199999999999</v>
      </c>
      <c r="K877" s="14">
        <f>表格1[[#This Row],[信用卡交易金額'[新臺幣']]]/1000</f>
        <v>538790.78599999996</v>
      </c>
      <c r="L877" s="14">
        <f>表格1[[#This Row],[信用卡交易金額'[新臺幣']]]/1000000</f>
        <v>538.79078600000003</v>
      </c>
      <c r="M877" s="14" t="str" cm="1">
        <f t="array" ref="M877">_xlfn.TEXTJOIN("", TRUE, _xlfn.XLOOKUP(TRUE, VALUE(表格1[[#This Row],[年月]]) &lt;= VALUE($R$8:$R$12), $Q$8:$Q$12)) &amp; "年度"</f>
        <v>2021年度</v>
      </c>
    </row>
    <row r="878" spans="1:13" x14ac:dyDescent="0.3">
      <c r="A878" s="2">
        <v>202101</v>
      </c>
      <c r="B878" s="19">
        <f>DATE(表格1[[#This Row],[年]],表格1[[#This Row],[月]],1)</f>
        <v>44197</v>
      </c>
      <c r="C878" s="2" t="str">
        <f>LEFT(表格1[[#This Row],[年月]],4)</f>
        <v>2021</v>
      </c>
      <c r="D878" s="2" t="str">
        <f>RIGHT(表格1[[#This Row],[年月]],2)</f>
        <v>01</v>
      </c>
      <c r="E878" s="5">
        <v>10017000</v>
      </c>
      <c r="F878" s="2" t="str">
        <f>VLOOKUP(TEXT(表格1[[#This Row],[地區]],"00000000"),縣市代碼,2,0)</f>
        <v>基隆市</v>
      </c>
      <c r="G878" s="2" t="s">
        <v>5</v>
      </c>
      <c r="H878" s="13">
        <v>51829</v>
      </c>
      <c r="I878" s="14">
        <v>146815440</v>
      </c>
      <c r="J878" s="14">
        <f>表格1[[#This Row],[信用卡交易筆數]]/1000</f>
        <v>51.829000000000001</v>
      </c>
      <c r="K878" s="14">
        <f>表格1[[#This Row],[信用卡交易金額'[新臺幣']]]/1000</f>
        <v>146815.44</v>
      </c>
      <c r="L878" s="14">
        <f>表格1[[#This Row],[信用卡交易金額'[新臺幣']]]/1000000</f>
        <v>146.81544</v>
      </c>
      <c r="M878" s="14" t="str" cm="1">
        <f t="array" ref="M878">_xlfn.TEXTJOIN("", TRUE, _xlfn.XLOOKUP(TRUE, VALUE(表格1[[#This Row],[年月]]) &lt;= VALUE($R$8:$R$12), $Q$8:$Q$12)) &amp; "年度"</f>
        <v>2021年度</v>
      </c>
    </row>
    <row r="879" spans="1:13" x14ac:dyDescent="0.3">
      <c r="A879" s="2">
        <v>202101</v>
      </c>
      <c r="B879" s="19">
        <f>DATE(表格1[[#This Row],[年]],表格1[[#This Row],[月]],1)</f>
        <v>44197</v>
      </c>
      <c r="C879" s="2" t="str">
        <f>LEFT(表格1[[#This Row],[年月]],4)</f>
        <v>2021</v>
      </c>
      <c r="D879" s="2" t="str">
        <f>RIGHT(表格1[[#This Row],[年月]],2)</f>
        <v>01</v>
      </c>
      <c r="E879" s="5">
        <v>10017000</v>
      </c>
      <c r="F879" s="2" t="str">
        <f>VLOOKUP(TEXT(表格1[[#This Row],[地區]],"00000000"),縣市代碼,2,0)</f>
        <v>基隆市</v>
      </c>
      <c r="G879" s="2" t="s">
        <v>6</v>
      </c>
      <c r="H879" s="13">
        <v>55005</v>
      </c>
      <c r="I879" s="14">
        <v>227332966</v>
      </c>
      <c r="J879" s="14">
        <f>表格1[[#This Row],[信用卡交易筆數]]/1000</f>
        <v>55.005000000000003</v>
      </c>
      <c r="K879" s="14">
        <f>表格1[[#This Row],[信用卡交易金額'[新臺幣']]]/1000</f>
        <v>227332.96599999999</v>
      </c>
      <c r="L879" s="14">
        <f>表格1[[#This Row],[信用卡交易金額'[新臺幣']]]/1000000</f>
        <v>227.332966</v>
      </c>
      <c r="M879" s="14" t="str" cm="1">
        <f t="array" ref="M879">_xlfn.TEXTJOIN("", TRUE, _xlfn.XLOOKUP(TRUE, VALUE(表格1[[#This Row],[年月]]) &lt;= VALUE($R$8:$R$12), $Q$8:$Q$12)) &amp; "年度"</f>
        <v>2021年度</v>
      </c>
    </row>
    <row r="880" spans="1:13" x14ac:dyDescent="0.3">
      <c r="A880" s="2">
        <v>202101</v>
      </c>
      <c r="B880" s="19">
        <f>DATE(表格1[[#This Row],[年]],表格1[[#This Row],[月]],1)</f>
        <v>44197</v>
      </c>
      <c r="C880" s="2" t="str">
        <f>LEFT(表格1[[#This Row],[年月]],4)</f>
        <v>2021</v>
      </c>
      <c r="D880" s="2" t="str">
        <f>RIGHT(表格1[[#This Row],[年月]],2)</f>
        <v>01</v>
      </c>
      <c r="E880" s="5">
        <v>10017000</v>
      </c>
      <c r="F880" s="2" t="str">
        <f>VLOOKUP(TEXT(表格1[[#This Row],[地區]],"00000000"),縣市代碼,2,0)</f>
        <v>基隆市</v>
      </c>
      <c r="G880" s="2" t="s">
        <v>7</v>
      </c>
      <c r="H880" s="13">
        <v>322539</v>
      </c>
      <c r="I880" s="14">
        <v>248760895</v>
      </c>
      <c r="J880" s="14">
        <f>表格1[[#This Row],[信用卡交易筆數]]/1000</f>
        <v>322.53899999999999</v>
      </c>
      <c r="K880" s="14">
        <f>表格1[[#This Row],[信用卡交易金額'[新臺幣']]]/1000</f>
        <v>248760.89499999999</v>
      </c>
      <c r="L880" s="14">
        <f>表格1[[#This Row],[信用卡交易金額'[新臺幣']]]/1000000</f>
        <v>248.760895</v>
      </c>
      <c r="M880" s="14" t="str" cm="1">
        <f t="array" ref="M880">_xlfn.TEXTJOIN("", TRUE, _xlfn.XLOOKUP(TRUE, VALUE(表格1[[#This Row],[年月]]) &lt;= VALUE($R$8:$R$12), $Q$8:$Q$12)) &amp; "年度"</f>
        <v>2021年度</v>
      </c>
    </row>
    <row r="881" spans="1:13" x14ac:dyDescent="0.3">
      <c r="A881" s="2">
        <v>202101</v>
      </c>
      <c r="B881" s="19">
        <f>DATE(表格1[[#This Row],[年]],表格1[[#This Row],[月]],1)</f>
        <v>44197</v>
      </c>
      <c r="C881" s="2" t="str">
        <f>LEFT(表格1[[#This Row],[年月]],4)</f>
        <v>2021</v>
      </c>
      <c r="D881" s="2" t="str">
        <f>RIGHT(表格1[[#This Row],[年月]],2)</f>
        <v>01</v>
      </c>
      <c r="E881" s="5">
        <v>10017000</v>
      </c>
      <c r="F881" s="2" t="str">
        <f>VLOOKUP(TEXT(表格1[[#This Row],[地區]],"00000000"),縣市代碼,2,0)</f>
        <v>基隆市</v>
      </c>
      <c r="G881" s="2" t="s">
        <v>8</v>
      </c>
      <c r="H881" s="13">
        <v>225853</v>
      </c>
      <c r="I881" s="14">
        <v>301933144</v>
      </c>
      <c r="J881" s="14">
        <f>表格1[[#This Row],[信用卡交易筆數]]/1000</f>
        <v>225.85300000000001</v>
      </c>
      <c r="K881" s="14">
        <f>表格1[[#This Row],[信用卡交易金額'[新臺幣']]]/1000</f>
        <v>301933.14399999997</v>
      </c>
      <c r="L881" s="14">
        <f>表格1[[#This Row],[信用卡交易金額'[新臺幣']]]/1000000</f>
        <v>301.93314400000003</v>
      </c>
      <c r="M881" s="14" t="str" cm="1">
        <f t="array" ref="M881">_xlfn.TEXTJOIN("", TRUE, _xlfn.XLOOKUP(TRUE, VALUE(表格1[[#This Row],[年月]]) &lt;= VALUE($R$8:$R$12), $Q$8:$Q$12)) &amp; "年度"</f>
        <v>2021年度</v>
      </c>
    </row>
    <row r="882" spans="1:13" x14ac:dyDescent="0.3">
      <c r="A882" s="2">
        <v>202101</v>
      </c>
      <c r="B882" s="19">
        <f>DATE(表格1[[#This Row],[年]],表格1[[#This Row],[月]],1)</f>
        <v>44197</v>
      </c>
      <c r="C882" s="2" t="str">
        <f>LEFT(表格1[[#This Row],[年月]],4)</f>
        <v>2021</v>
      </c>
      <c r="D882" s="2" t="str">
        <f>RIGHT(表格1[[#This Row],[年月]],2)</f>
        <v>01</v>
      </c>
      <c r="E882" s="5">
        <v>10017000</v>
      </c>
      <c r="F882" s="2" t="str">
        <f>VLOOKUP(TEXT(表格1[[#This Row],[地區]],"00000000"),縣市代碼,2,0)</f>
        <v>基隆市</v>
      </c>
      <c r="G882" s="2" t="s">
        <v>9</v>
      </c>
      <c r="H882" s="13">
        <v>173449</v>
      </c>
      <c r="I882" s="14">
        <v>375100008</v>
      </c>
      <c r="J882" s="14">
        <f>表格1[[#This Row],[信用卡交易筆數]]/1000</f>
        <v>173.44900000000001</v>
      </c>
      <c r="K882" s="14">
        <f>表格1[[#This Row],[信用卡交易金額'[新臺幣']]]/1000</f>
        <v>375100.00799999997</v>
      </c>
      <c r="L882" s="14">
        <f>表格1[[#This Row],[信用卡交易金額'[新臺幣']]]/1000000</f>
        <v>375.100008</v>
      </c>
      <c r="M882" s="14" t="str" cm="1">
        <f t="array" ref="M882">_xlfn.TEXTJOIN("", TRUE, _xlfn.XLOOKUP(TRUE, VALUE(表格1[[#This Row],[年月]]) &lt;= VALUE($R$8:$R$12), $Q$8:$Q$12)) &amp; "年度"</f>
        <v>2021年度</v>
      </c>
    </row>
    <row r="883" spans="1:13" x14ac:dyDescent="0.3">
      <c r="A883" s="2">
        <v>202101</v>
      </c>
      <c r="B883" s="19">
        <f>DATE(表格1[[#This Row],[年]],表格1[[#This Row],[月]],1)</f>
        <v>44197</v>
      </c>
      <c r="C883" s="2" t="str">
        <f>LEFT(表格1[[#This Row],[年月]],4)</f>
        <v>2021</v>
      </c>
      <c r="D883" s="2" t="str">
        <f>RIGHT(表格1[[#This Row],[年月]],2)</f>
        <v>01</v>
      </c>
      <c r="E883" s="5">
        <v>10017000</v>
      </c>
      <c r="F883" s="2" t="str">
        <f>VLOOKUP(TEXT(表格1[[#This Row],[地區]],"00000000"),縣市代碼,2,0)</f>
        <v>基隆市</v>
      </c>
      <c r="G883" s="2" t="s">
        <v>10</v>
      </c>
      <c r="H883" s="13">
        <v>682660</v>
      </c>
      <c r="I883" s="14">
        <v>1371277689</v>
      </c>
      <c r="J883" s="14">
        <f>表格1[[#This Row],[信用卡交易筆數]]/1000</f>
        <v>682.66</v>
      </c>
      <c r="K883" s="14">
        <f>表格1[[#This Row],[信用卡交易金額'[新臺幣']]]/1000</f>
        <v>1371277.689</v>
      </c>
      <c r="L883" s="14">
        <f>表格1[[#This Row],[信用卡交易金額'[新臺幣']]]/1000000</f>
        <v>1371.277689</v>
      </c>
      <c r="M883" s="14" t="str" cm="1">
        <f t="array" ref="M883">_xlfn.TEXTJOIN("", TRUE, _xlfn.XLOOKUP(TRUE, VALUE(表格1[[#This Row],[年月]]) &lt;= VALUE($R$8:$R$12), $Q$8:$Q$12)) &amp; "年度"</f>
        <v>2021年度</v>
      </c>
    </row>
    <row r="884" spans="1:13" x14ac:dyDescent="0.3">
      <c r="A884" s="2">
        <v>202101</v>
      </c>
      <c r="B884" s="19">
        <f>DATE(表格1[[#This Row],[年]],表格1[[#This Row],[月]],1)</f>
        <v>44197</v>
      </c>
      <c r="C884" s="2" t="str">
        <f>LEFT(表格1[[#This Row],[年月]],4)</f>
        <v>2021</v>
      </c>
      <c r="D884" s="2" t="str">
        <f>RIGHT(表格1[[#This Row],[年月]],2)</f>
        <v>01</v>
      </c>
      <c r="E884" s="5">
        <v>10002000</v>
      </c>
      <c r="F884" s="2" t="str">
        <f>VLOOKUP(TEXT(表格1[[#This Row],[地區]],"00000000"),縣市代碼,2,0)</f>
        <v>宜蘭縣</v>
      </c>
      <c r="G884" s="2" t="s">
        <v>4</v>
      </c>
      <c r="H884" s="13">
        <v>450854</v>
      </c>
      <c r="I884" s="14">
        <v>394684136</v>
      </c>
      <c r="J884" s="14">
        <f>表格1[[#This Row],[信用卡交易筆數]]/1000</f>
        <v>450.85399999999998</v>
      </c>
      <c r="K884" s="14">
        <f>表格1[[#This Row],[信用卡交易金額'[新臺幣']]]/1000</f>
        <v>394684.136</v>
      </c>
      <c r="L884" s="14">
        <f>表格1[[#This Row],[信用卡交易金額'[新臺幣']]]/1000000</f>
        <v>394.68413600000002</v>
      </c>
      <c r="M884" s="14" t="str" cm="1">
        <f t="array" ref="M884">_xlfn.TEXTJOIN("", TRUE, _xlfn.XLOOKUP(TRUE, VALUE(表格1[[#This Row],[年月]]) &lt;= VALUE($R$8:$R$12), $Q$8:$Q$12)) &amp; "年度"</f>
        <v>2021年度</v>
      </c>
    </row>
    <row r="885" spans="1:13" x14ac:dyDescent="0.3">
      <c r="A885" s="2">
        <v>202101</v>
      </c>
      <c r="B885" s="19">
        <f>DATE(表格1[[#This Row],[年]],表格1[[#This Row],[月]],1)</f>
        <v>44197</v>
      </c>
      <c r="C885" s="2" t="str">
        <f>LEFT(表格1[[#This Row],[年月]],4)</f>
        <v>2021</v>
      </c>
      <c r="D885" s="2" t="str">
        <f>RIGHT(表格1[[#This Row],[年月]],2)</f>
        <v>01</v>
      </c>
      <c r="E885" s="5">
        <v>10002000</v>
      </c>
      <c r="F885" s="2" t="str">
        <f>VLOOKUP(TEXT(表格1[[#This Row],[地區]],"00000000"),縣市代碼,2,0)</f>
        <v>宜蘭縣</v>
      </c>
      <c r="G885" s="2" t="s">
        <v>5</v>
      </c>
      <c r="H885" s="13">
        <v>39815</v>
      </c>
      <c r="I885" s="14">
        <v>114608586</v>
      </c>
      <c r="J885" s="14">
        <f>表格1[[#This Row],[信用卡交易筆數]]/1000</f>
        <v>39.814999999999998</v>
      </c>
      <c r="K885" s="14">
        <f>表格1[[#This Row],[信用卡交易金額'[新臺幣']]]/1000</f>
        <v>114608.586</v>
      </c>
      <c r="L885" s="14">
        <f>表格1[[#This Row],[信用卡交易金額'[新臺幣']]]/1000000</f>
        <v>114.608586</v>
      </c>
      <c r="M885" s="14" t="str" cm="1">
        <f t="array" ref="M885">_xlfn.TEXTJOIN("", TRUE, _xlfn.XLOOKUP(TRUE, VALUE(表格1[[#This Row],[年月]]) &lt;= VALUE($R$8:$R$12), $Q$8:$Q$12)) &amp; "年度"</f>
        <v>2021年度</v>
      </c>
    </row>
    <row r="886" spans="1:13" x14ac:dyDescent="0.3">
      <c r="A886" s="2">
        <v>202101</v>
      </c>
      <c r="B886" s="19">
        <f>DATE(表格1[[#This Row],[年]],表格1[[#This Row],[月]],1)</f>
        <v>44197</v>
      </c>
      <c r="C886" s="2" t="str">
        <f>LEFT(表格1[[#This Row],[年月]],4)</f>
        <v>2021</v>
      </c>
      <c r="D886" s="2" t="str">
        <f>RIGHT(表格1[[#This Row],[年月]],2)</f>
        <v>01</v>
      </c>
      <c r="E886" s="5">
        <v>10002000</v>
      </c>
      <c r="F886" s="2" t="str">
        <f>VLOOKUP(TEXT(表格1[[#This Row],[地區]],"00000000"),縣市代碼,2,0)</f>
        <v>宜蘭縣</v>
      </c>
      <c r="G886" s="2" t="s">
        <v>6</v>
      </c>
      <c r="H886" s="13">
        <v>55917</v>
      </c>
      <c r="I886" s="14">
        <v>222081954</v>
      </c>
      <c r="J886" s="14">
        <f>表格1[[#This Row],[信用卡交易筆數]]/1000</f>
        <v>55.917000000000002</v>
      </c>
      <c r="K886" s="14">
        <f>表格1[[#This Row],[信用卡交易金額'[新臺幣']]]/1000</f>
        <v>222081.954</v>
      </c>
      <c r="L886" s="14">
        <f>表格1[[#This Row],[信用卡交易金額'[新臺幣']]]/1000000</f>
        <v>222.081954</v>
      </c>
      <c r="M886" s="14" t="str" cm="1">
        <f t="array" ref="M886">_xlfn.TEXTJOIN("", TRUE, _xlfn.XLOOKUP(TRUE, VALUE(表格1[[#This Row],[年月]]) &lt;= VALUE($R$8:$R$12), $Q$8:$Q$12)) &amp; "年度"</f>
        <v>2021年度</v>
      </c>
    </row>
    <row r="887" spans="1:13" x14ac:dyDescent="0.3">
      <c r="A887" s="2">
        <v>202101</v>
      </c>
      <c r="B887" s="19">
        <f>DATE(表格1[[#This Row],[年]],表格1[[#This Row],[月]],1)</f>
        <v>44197</v>
      </c>
      <c r="C887" s="2" t="str">
        <f>LEFT(表格1[[#This Row],[年月]],4)</f>
        <v>2021</v>
      </c>
      <c r="D887" s="2" t="str">
        <f>RIGHT(表格1[[#This Row],[年月]],2)</f>
        <v>01</v>
      </c>
      <c r="E887" s="5">
        <v>10002000</v>
      </c>
      <c r="F887" s="2" t="str">
        <f>VLOOKUP(TEXT(表格1[[#This Row],[地區]],"00000000"),縣市代碼,2,0)</f>
        <v>宜蘭縣</v>
      </c>
      <c r="G887" s="2" t="s">
        <v>7</v>
      </c>
      <c r="H887" s="13">
        <v>292161</v>
      </c>
      <c r="I887" s="14">
        <v>251166730</v>
      </c>
      <c r="J887" s="14">
        <f>表格1[[#This Row],[信用卡交易筆數]]/1000</f>
        <v>292.161</v>
      </c>
      <c r="K887" s="14">
        <f>表格1[[#This Row],[信用卡交易金額'[新臺幣']]]/1000</f>
        <v>251166.73</v>
      </c>
      <c r="L887" s="14">
        <f>表格1[[#This Row],[信用卡交易金額'[新臺幣']]]/1000000</f>
        <v>251.16673</v>
      </c>
      <c r="M887" s="14" t="str" cm="1">
        <f t="array" ref="M887">_xlfn.TEXTJOIN("", TRUE, _xlfn.XLOOKUP(TRUE, VALUE(表格1[[#This Row],[年月]]) &lt;= VALUE($R$8:$R$12), $Q$8:$Q$12)) &amp; "年度"</f>
        <v>2021年度</v>
      </c>
    </row>
    <row r="888" spans="1:13" x14ac:dyDescent="0.3">
      <c r="A888" s="2">
        <v>202101</v>
      </c>
      <c r="B888" s="19">
        <f>DATE(表格1[[#This Row],[年]],表格1[[#This Row],[月]],1)</f>
        <v>44197</v>
      </c>
      <c r="C888" s="2" t="str">
        <f>LEFT(表格1[[#This Row],[年月]],4)</f>
        <v>2021</v>
      </c>
      <c r="D888" s="2" t="str">
        <f>RIGHT(表格1[[#This Row],[年月]],2)</f>
        <v>01</v>
      </c>
      <c r="E888" s="5">
        <v>10002000</v>
      </c>
      <c r="F888" s="2" t="str">
        <f>VLOOKUP(TEXT(表格1[[#This Row],[地區]],"00000000"),縣市代碼,2,0)</f>
        <v>宜蘭縣</v>
      </c>
      <c r="G888" s="2" t="s">
        <v>8</v>
      </c>
      <c r="H888" s="13">
        <v>188197</v>
      </c>
      <c r="I888" s="14">
        <v>240111786</v>
      </c>
      <c r="J888" s="14">
        <f>表格1[[#This Row],[信用卡交易筆數]]/1000</f>
        <v>188.197</v>
      </c>
      <c r="K888" s="14">
        <f>表格1[[#This Row],[信用卡交易金額'[新臺幣']]]/1000</f>
        <v>240111.78599999999</v>
      </c>
      <c r="L888" s="14">
        <f>表格1[[#This Row],[信用卡交易金額'[新臺幣']]]/1000000</f>
        <v>240.111786</v>
      </c>
      <c r="M888" s="14" t="str" cm="1">
        <f t="array" ref="M888">_xlfn.TEXTJOIN("", TRUE, _xlfn.XLOOKUP(TRUE, VALUE(表格1[[#This Row],[年月]]) &lt;= VALUE($R$8:$R$12), $Q$8:$Q$12)) &amp; "年度"</f>
        <v>2021年度</v>
      </c>
    </row>
    <row r="889" spans="1:13" x14ac:dyDescent="0.3">
      <c r="A889" s="2">
        <v>202101</v>
      </c>
      <c r="B889" s="19">
        <f>DATE(表格1[[#This Row],[年]],表格1[[#This Row],[月]],1)</f>
        <v>44197</v>
      </c>
      <c r="C889" s="2" t="str">
        <f>LEFT(表格1[[#This Row],[年月]],4)</f>
        <v>2021</v>
      </c>
      <c r="D889" s="2" t="str">
        <f>RIGHT(表格1[[#This Row],[年月]],2)</f>
        <v>01</v>
      </c>
      <c r="E889" s="5">
        <v>10002000</v>
      </c>
      <c r="F889" s="2" t="str">
        <f>VLOOKUP(TEXT(表格1[[#This Row],[地區]],"00000000"),縣市代碼,2,0)</f>
        <v>宜蘭縣</v>
      </c>
      <c r="G889" s="2" t="s">
        <v>9</v>
      </c>
      <c r="H889" s="13">
        <v>154527</v>
      </c>
      <c r="I889" s="14">
        <v>312191072</v>
      </c>
      <c r="J889" s="14">
        <f>表格1[[#This Row],[信用卡交易筆數]]/1000</f>
        <v>154.52699999999999</v>
      </c>
      <c r="K889" s="14">
        <f>表格1[[#This Row],[信用卡交易金額'[新臺幣']]]/1000</f>
        <v>312191.07199999999</v>
      </c>
      <c r="L889" s="14">
        <f>表格1[[#This Row],[信用卡交易金額'[新臺幣']]]/1000000</f>
        <v>312.19107200000002</v>
      </c>
      <c r="M889" s="14" t="str" cm="1">
        <f t="array" ref="M889">_xlfn.TEXTJOIN("", TRUE, _xlfn.XLOOKUP(TRUE, VALUE(表格1[[#This Row],[年月]]) &lt;= VALUE($R$8:$R$12), $Q$8:$Q$12)) &amp; "年度"</f>
        <v>2021年度</v>
      </c>
    </row>
    <row r="890" spans="1:13" x14ac:dyDescent="0.3">
      <c r="A890" s="2">
        <v>202101</v>
      </c>
      <c r="B890" s="19">
        <f>DATE(表格1[[#This Row],[年]],表格1[[#This Row],[月]],1)</f>
        <v>44197</v>
      </c>
      <c r="C890" s="2" t="str">
        <f>LEFT(表格1[[#This Row],[年月]],4)</f>
        <v>2021</v>
      </c>
      <c r="D890" s="2" t="str">
        <f>RIGHT(表格1[[#This Row],[年月]],2)</f>
        <v>01</v>
      </c>
      <c r="E890" s="5">
        <v>10002000</v>
      </c>
      <c r="F890" s="2" t="str">
        <f>VLOOKUP(TEXT(表格1[[#This Row],[地區]],"00000000"),縣市代碼,2,0)</f>
        <v>宜蘭縣</v>
      </c>
      <c r="G890" s="2" t="s">
        <v>10</v>
      </c>
      <c r="H890" s="13">
        <v>514990</v>
      </c>
      <c r="I890" s="14">
        <v>1131907476</v>
      </c>
      <c r="J890" s="14">
        <f>表格1[[#This Row],[信用卡交易筆數]]/1000</f>
        <v>514.99</v>
      </c>
      <c r="K890" s="14">
        <f>表格1[[#This Row],[信用卡交易金額'[新臺幣']]]/1000</f>
        <v>1131907.476</v>
      </c>
      <c r="L890" s="14">
        <f>表格1[[#This Row],[信用卡交易金額'[新臺幣']]]/1000000</f>
        <v>1131.9074760000001</v>
      </c>
      <c r="M890" s="14" t="str" cm="1">
        <f t="array" ref="M890">_xlfn.TEXTJOIN("", TRUE, _xlfn.XLOOKUP(TRUE, VALUE(表格1[[#This Row],[年月]]) &lt;= VALUE($R$8:$R$12), $Q$8:$Q$12)) &amp; "年度"</f>
        <v>2021年度</v>
      </c>
    </row>
    <row r="891" spans="1:13" x14ac:dyDescent="0.3">
      <c r="A891" s="2">
        <v>202101</v>
      </c>
      <c r="B891" s="19">
        <f>DATE(表格1[[#This Row],[年]],表格1[[#This Row],[月]],1)</f>
        <v>44197</v>
      </c>
      <c r="C891" s="2" t="str">
        <f>LEFT(表格1[[#This Row],[年月]],4)</f>
        <v>2021</v>
      </c>
      <c r="D891" s="2" t="str">
        <f>RIGHT(表格1[[#This Row],[年月]],2)</f>
        <v>01</v>
      </c>
      <c r="E891" s="5">
        <v>10015000</v>
      </c>
      <c r="F891" s="2" t="str">
        <f>VLOOKUP(TEXT(表格1[[#This Row],[地區]],"00000000"),縣市代碼,2,0)</f>
        <v>花蓮縣</v>
      </c>
      <c r="G891" s="2" t="s">
        <v>4</v>
      </c>
      <c r="H891" s="13">
        <v>318017</v>
      </c>
      <c r="I891" s="14">
        <v>284077521</v>
      </c>
      <c r="J891" s="14">
        <f>表格1[[#This Row],[信用卡交易筆數]]/1000</f>
        <v>318.017</v>
      </c>
      <c r="K891" s="14">
        <f>表格1[[#This Row],[信用卡交易金額'[新臺幣']]]/1000</f>
        <v>284077.52100000001</v>
      </c>
      <c r="L891" s="14">
        <f>表格1[[#This Row],[信用卡交易金額'[新臺幣']]]/1000000</f>
        <v>284.07752099999999</v>
      </c>
      <c r="M891" s="14" t="str" cm="1">
        <f t="array" ref="M891">_xlfn.TEXTJOIN("", TRUE, _xlfn.XLOOKUP(TRUE, VALUE(表格1[[#This Row],[年月]]) &lt;= VALUE($R$8:$R$12), $Q$8:$Q$12)) &amp; "年度"</f>
        <v>2021年度</v>
      </c>
    </row>
    <row r="892" spans="1:13" x14ac:dyDescent="0.3">
      <c r="A892" s="2">
        <v>202101</v>
      </c>
      <c r="B892" s="19">
        <f>DATE(表格1[[#This Row],[年]],表格1[[#This Row],[月]],1)</f>
        <v>44197</v>
      </c>
      <c r="C892" s="2" t="str">
        <f>LEFT(表格1[[#This Row],[年月]],4)</f>
        <v>2021</v>
      </c>
      <c r="D892" s="2" t="str">
        <f>RIGHT(表格1[[#This Row],[年月]],2)</f>
        <v>01</v>
      </c>
      <c r="E892" s="5">
        <v>10015000</v>
      </c>
      <c r="F892" s="2" t="str">
        <f>VLOOKUP(TEXT(表格1[[#This Row],[地區]],"00000000"),縣市代碼,2,0)</f>
        <v>花蓮縣</v>
      </c>
      <c r="G892" s="2" t="s">
        <v>5</v>
      </c>
      <c r="H892" s="13">
        <v>30917</v>
      </c>
      <c r="I892" s="14">
        <v>80307564</v>
      </c>
      <c r="J892" s="14">
        <f>表格1[[#This Row],[信用卡交易筆數]]/1000</f>
        <v>30.917000000000002</v>
      </c>
      <c r="K892" s="14">
        <f>表格1[[#This Row],[信用卡交易金額'[新臺幣']]]/1000</f>
        <v>80307.563999999998</v>
      </c>
      <c r="L892" s="14">
        <f>表格1[[#This Row],[信用卡交易金額'[新臺幣']]]/1000000</f>
        <v>80.307563999999999</v>
      </c>
      <c r="M892" s="14" t="str" cm="1">
        <f t="array" ref="M892">_xlfn.TEXTJOIN("", TRUE, _xlfn.XLOOKUP(TRUE, VALUE(表格1[[#This Row],[年月]]) &lt;= VALUE($R$8:$R$12), $Q$8:$Q$12)) &amp; "年度"</f>
        <v>2021年度</v>
      </c>
    </row>
    <row r="893" spans="1:13" x14ac:dyDescent="0.3">
      <c r="A893" s="2">
        <v>202101</v>
      </c>
      <c r="B893" s="19">
        <f>DATE(表格1[[#This Row],[年]],表格1[[#This Row],[月]],1)</f>
        <v>44197</v>
      </c>
      <c r="C893" s="2" t="str">
        <f>LEFT(表格1[[#This Row],[年月]],4)</f>
        <v>2021</v>
      </c>
      <c r="D893" s="2" t="str">
        <f>RIGHT(表格1[[#This Row],[年月]],2)</f>
        <v>01</v>
      </c>
      <c r="E893" s="5">
        <v>10015000</v>
      </c>
      <c r="F893" s="2" t="str">
        <f>VLOOKUP(TEXT(表格1[[#This Row],[地區]],"00000000"),縣市代碼,2,0)</f>
        <v>花蓮縣</v>
      </c>
      <c r="G893" s="2" t="s">
        <v>6</v>
      </c>
      <c r="H893" s="13">
        <v>40106</v>
      </c>
      <c r="I893" s="14">
        <v>157521528</v>
      </c>
      <c r="J893" s="14">
        <f>表格1[[#This Row],[信用卡交易筆數]]/1000</f>
        <v>40.106000000000002</v>
      </c>
      <c r="K893" s="14">
        <f>表格1[[#This Row],[信用卡交易金額'[新臺幣']]]/1000</f>
        <v>157521.52799999999</v>
      </c>
      <c r="L893" s="14">
        <f>表格1[[#This Row],[信用卡交易金額'[新臺幣']]]/1000000</f>
        <v>157.52152799999999</v>
      </c>
      <c r="M893" s="14" t="str" cm="1">
        <f t="array" ref="M893">_xlfn.TEXTJOIN("", TRUE, _xlfn.XLOOKUP(TRUE, VALUE(表格1[[#This Row],[年月]]) &lt;= VALUE($R$8:$R$12), $Q$8:$Q$12)) &amp; "年度"</f>
        <v>2021年度</v>
      </c>
    </row>
    <row r="894" spans="1:13" x14ac:dyDescent="0.3">
      <c r="A894" s="2">
        <v>202101</v>
      </c>
      <c r="B894" s="19">
        <f>DATE(表格1[[#This Row],[年]],表格1[[#This Row],[月]],1)</f>
        <v>44197</v>
      </c>
      <c r="C894" s="2" t="str">
        <f>LEFT(表格1[[#This Row],[年月]],4)</f>
        <v>2021</v>
      </c>
      <c r="D894" s="2" t="str">
        <f>RIGHT(表格1[[#This Row],[年月]],2)</f>
        <v>01</v>
      </c>
      <c r="E894" s="5">
        <v>10015000</v>
      </c>
      <c r="F894" s="2" t="str">
        <f>VLOOKUP(TEXT(表格1[[#This Row],[地區]],"00000000"),縣市代碼,2,0)</f>
        <v>花蓮縣</v>
      </c>
      <c r="G894" s="2" t="s">
        <v>7</v>
      </c>
      <c r="H894" s="13">
        <v>217474</v>
      </c>
      <c r="I894" s="14">
        <v>174489832</v>
      </c>
      <c r="J894" s="14">
        <f>表格1[[#This Row],[信用卡交易筆數]]/1000</f>
        <v>217.47399999999999</v>
      </c>
      <c r="K894" s="14">
        <f>表格1[[#This Row],[信用卡交易金額'[新臺幣']]]/1000</f>
        <v>174489.83199999999</v>
      </c>
      <c r="L894" s="14">
        <f>表格1[[#This Row],[信用卡交易金額'[新臺幣']]]/1000000</f>
        <v>174.48983200000001</v>
      </c>
      <c r="M894" s="14" t="str" cm="1">
        <f t="array" ref="M894">_xlfn.TEXTJOIN("", TRUE, _xlfn.XLOOKUP(TRUE, VALUE(表格1[[#This Row],[年月]]) &lt;= VALUE($R$8:$R$12), $Q$8:$Q$12)) &amp; "年度"</f>
        <v>2021年度</v>
      </c>
    </row>
    <row r="895" spans="1:13" x14ac:dyDescent="0.3">
      <c r="A895" s="2">
        <v>202101</v>
      </c>
      <c r="B895" s="19">
        <f>DATE(表格1[[#This Row],[年]],表格1[[#This Row],[月]],1)</f>
        <v>44197</v>
      </c>
      <c r="C895" s="2" t="str">
        <f>LEFT(表格1[[#This Row],[年月]],4)</f>
        <v>2021</v>
      </c>
      <c r="D895" s="2" t="str">
        <f>RIGHT(表格1[[#This Row],[年月]],2)</f>
        <v>01</v>
      </c>
      <c r="E895" s="5">
        <v>10015000</v>
      </c>
      <c r="F895" s="2" t="str">
        <f>VLOOKUP(TEXT(表格1[[#This Row],[地區]],"00000000"),縣市代碼,2,0)</f>
        <v>花蓮縣</v>
      </c>
      <c r="G895" s="2" t="s">
        <v>8</v>
      </c>
      <c r="H895" s="13">
        <v>126077</v>
      </c>
      <c r="I895" s="14">
        <v>167215565</v>
      </c>
      <c r="J895" s="14">
        <f>表格1[[#This Row],[信用卡交易筆數]]/1000</f>
        <v>126.077</v>
      </c>
      <c r="K895" s="14">
        <f>表格1[[#This Row],[信用卡交易金額'[新臺幣']]]/1000</f>
        <v>167215.565</v>
      </c>
      <c r="L895" s="14">
        <f>表格1[[#This Row],[信用卡交易金額'[新臺幣']]]/1000000</f>
        <v>167.215565</v>
      </c>
      <c r="M895" s="14" t="str" cm="1">
        <f t="array" ref="M895">_xlfn.TEXTJOIN("", TRUE, _xlfn.XLOOKUP(TRUE, VALUE(表格1[[#This Row],[年月]]) &lt;= VALUE($R$8:$R$12), $Q$8:$Q$12)) &amp; "年度"</f>
        <v>2021年度</v>
      </c>
    </row>
    <row r="896" spans="1:13" x14ac:dyDescent="0.3">
      <c r="A896" s="2">
        <v>202101</v>
      </c>
      <c r="B896" s="19">
        <f>DATE(表格1[[#This Row],[年]],表格1[[#This Row],[月]],1)</f>
        <v>44197</v>
      </c>
      <c r="C896" s="2" t="str">
        <f>LEFT(表格1[[#This Row],[年月]],4)</f>
        <v>2021</v>
      </c>
      <c r="D896" s="2" t="str">
        <f>RIGHT(表格1[[#This Row],[年月]],2)</f>
        <v>01</v>
      </c>
      <c r="E896" s="5">
        <v>10015000</v>
      </c>
      <c r="F896" s="2" t="str">
        <f>VLOOKUP(TEXT(表格1[[#This Row],[地區]],"00000000"),縣市代碼,2,0)</f>
        <v>花蓮縣</v>
      </c>
      <c r="G896" s="2" t="s">
        <v>9</v>
      </c>
      <c r="H896" s="13">
        <v>97745</v>
      </c>
      <c r="I896" s="14">
        <v>239993156</v>
      </c>
      <c r="J896" s="14">
        <f>表格1[[#This Row],[信用卡交易筆數]]/1000</f>
        <v>97.745000000000005</v>
      </c>
      <c r="K896" s="14">
        <f>表格1[[#This Row],[信用卡交易金額'[新臺幣']]]/1000</f>
        <v>239993.15599999999</v>
      </c>
      <c r="L896" s="14">
        <f>表格1[[#This Row],[信用卡交易金額'[新臺幣']]]/1000000</f>
        <v>239.993156</v>
      </c>
      <c r="M896" s="14" t="str" cm="1">
        <f t="array" ref="M896">_xlfn.TEXTJOIN("", TRUE, _xlfn.XLOOKUP(TRUE, VALUE(表格1[[#This Row],[年月]]) &lt;= VALUE($R$8:$R$12), $Q$8:$Q$12)) &amp; "年度"</f>
        <v>2021年度</v>
      </c>
    </row>
    <row r="897" spans="1:13" x14ac:dyDescent="0.3">
      <c r="A897" s="2">
        <v>202101</v>
      </c>
      <c r="B897" s="19">
        <f>DATE(表格1[[#This Row],[年]],表格1[[#This Row],[月]],1)</f>
        <v>44197</v>
      </c>
      <c r="C897" s="2" t="str">
        <f>LEFT(表格1[[#This Row],[年月]],4)</f>
        <v>2021</v>
      </c>
      <c r="D897" s="2" t="str">
        <f>RIGHT(表格1[[#This Row],[年月]],2)</f>
        <v>01</v>
      </c>
      <c r="E897" s="5">
        <v>10015000</v>
      </c>
      <c r="F897" s="2" t="str">
        <f>VLOOKUP(TEXT(表格1[[#This Row],[地區]],"00000000"),縣市代碼,2,0)</f>
        <v>花蓮縣</v>
      </c>
      <c r="G897" s="2" t="s">
        <v>10</v>
      </c>
      <c r="H897" s="13">
        <v>355904</v>
      </c>
      <c r="I897" s="14">
        <v>797694295</v>
      </c>
      <c r="J897" s="14">
        <f>表格1[[#This Row],[信用卡交易筆數]]/1000</f>
        <v>355.904</v>
      </c>
      <c r="K897" s="14">
        <f>表格1[[#This Row],[信用卡交易金額'[新臺幣']]]/1000</f>
        <v>797694.29500000004</v>
      </c>
      <c r="L897" s="14">
        <f>表格1[[#This Row],[信用卡交易金額'[新臺幣']]]/1000000</f>
        <v>797.69429500000001</v>
      </c>
      <c r="M897" s="14" t="str" cm="1">
        <f t="array" ref="M897">_xlfn.TEXTJOIN("", TRUE, _xlfn.XLOOKUP(TRUE, VALUE(表格1[[#This Row],[年月]]) &lt;= VALUE($R$8:$R$12), $Q$8:$Q$12)) &amp; "年度"</f>
        <v>2021年度</v>
      </c>
    </row>
    <row r="898" spans="1:13" x14ac:dyDescent="0.3">
      <c r="A898" s="2">
        <v>202101</v>
      </c>
      <c r="B898" s="19">
        <f>DATE(表格1[[#This Row],[年]],表格1[[#This Row],[月]],1)</f>
        <v>44197</v>
      </c>
      <c r="C898" s="2" t="str">
        <f>LEFT(表格1[[#This Row],[年月]],4)</f>
        <v>2021</v>
      </c>
      <c r="D898" s="2" t="str">
        <f>RIGHT(表格1[[#This Row],[年月]],2)</f>
        <v>01</v>
      </c>
      <c r="E898" s="5">
        <v>10014000</v>
      </c>
      <c r="F898" s="2" t="str">
        <f>VLOOKUP(TEXT(表格1[[#This Row],[地區]],"00000000"),縣市代碼,2,0)</f>
        <v>臺東縣</v>
      </c>
      <c r="G898" s="2" t="s">
        <v>4</v>
      </c>
      <c r="H898" s="13">
        <v>172465</v>
      </c>
      <c r="I898" s="14">
        <v>165146288</v>
      </c>
      <c r="J898" s="14">
        <f>表格1[[#This Row],[信用卡交易筆數]]/1000</f>
        <v>172.465</v>
      </c>
      <c r="K898" s="14">
        <f>表格1[[#This Row],[信用卡交易金額'[新臺幣']]]/1000</f>
        <v>165146.288</v>
      </c>
      <c r="L898" s="14">
        <f>表格1[[#This Row],[信用卡交易金額'[新臺幣']]]/1000000</f>
        <v>165.146288</v>
      </c>
      <c r="M898" s="14" t="str" cm="1">
        <f t="array" ref="M898">_xlfn.TEXTJOIN("", TRUE, _xlfn.XLOOKUP(TRUE, VALUE(表格1[[#This Row],[年月]]) &lt;= VALUE($R$8:$R$12), $Q$8:$Q$12)) &amp; "年度"</f>
        <v>2021年度</v>
      </c>
    </row>
    <row r="899" spans="1:13" x14ac:dyDescent="0.3">
      <c r="A899" s="2">
        <v>202101</v>
      </c>
      <c r="B899" s="19">
        <f>DATE(表格1[[#This Row],[年]],表格1[[#This Row],[月]],1)</f>
        <v>44197</v>
      </c>
      <c r="C899" s="2" t="str">
        <f>LEFT(表格1[[#This Row],[年月]],4)</f>
        <v>2021</v>
      </c>
      <c r="D899" s="2" t="str">
        <f>RIGHT(表格1[[#This Row],[年月]],2)</f>
        <v>01</v>
      </c>
      <c r="E899" s="5">
        <v>10014000</v>
      </c>
      <c r="F899" s="2" t="str">
        <f>VLOOKUP(TEXT(表格1[[#This Row],[地區]],"00000000"),縣市代碼,2,0)</f>
        <v>臺東縣</v>
      </c>
      <c r="G899" s="2" t="s">
        <v>5</v>
      </c>
      <c r="H899" s="13">
        <v>18840</v>
      </c>
      <c r="I899" s="14">
        <v>46906453</v>
      </c>
      <c r="J899" s="14">
        <f>表格1[[#This Row],[信用卡交易筆數]]/1000</f>
        <v>18.84</v>
      </c>
      <c r="K899" s="14">
        <f>表格1[[#This Row],[信用卡交易金額'[新臺幣']]]/1000</f>
        <v>46906.453000000001</v>
      </c>
      <c r="L899" s="14">
        <f>表格1[[#This Row],[信用卡交易金額'[新臺幣']]]/1000000</f>
        <v>46.906452999999999</v>
      </c>
      <c r="M899" s="14" t="str" cm="1">
        <f t="array" ref="M899">_xlfn.TEXTJOIN("", TRUE, _xlfn.XLOOKUP(TRUE, VALUE(表格1[[#This Row],[年月]]) &lt;= VALUE($R$8:$R$12), $Q$8:$Q$12)) &amp; "年度"</f>
        <v>2021年度</v>
      </c>
    </row>
    <row r="900" spans="1:13" x14ac:dyDescent="0.3">
      <c r="A900" s="2">
        <v>202101</v>
      </c>
      <c r="B900" s="19">
        <f>DATE(表格1[[#This Row],[年]],表格1[[#This Row],[月]],1)</f>
        <v>44197</v>
      </c>
      <c r="C900" s="2" t="str">
        <f>LEFT(表格1[[#This Row],[年月]],4)</f>
        <v>2021</v>
      </c>
      <c r="D900" s="2" t="str">
        <f>RIGHT(表格1[[#This Row],[年月]],2)</f>
        <v>01</v>
      </c>
      <c r="E900" s="5">
        <v>10014000</v>
      </c>
      <c r="F900" s="2" t="str">
        <f>VLOOKUP(TEXT(表格1[[#This Row],[地區]],"00000000"),縣市代碼,2,0)</f>
        <v>臺東縣</v>
      </c>
      <c r="G900" s="2" t="s">
        <v>6</v>
      </c>
      <c r="H900" s="13">
        <v>19016</v>
      </c>
      <c r="I900" s="14">
        <v>75171258</v>
      </c>
      <c r="J900" s="14">
        <f>表格1[[#This Row],[信用卡交易筆數]]/1000</f>
        <v>19.015999999999998</v>
      </c>
      <c r="K900" s="14">
        <f>表格1[[#This Row],[信用卡交易金額'[新臺幣']]]/1000</f>
        <v>75171.258000000002</v>
      </c>
      <c r="L900" s="14">
        <f>表格1[[#This Row],[信用卡交易金額'[新臺幣']]]/1000000</f>
        <v>75.171257999999995</v>
      </c>
      <c r="M900" s="14" t="str" cm="1">
        <f t="array" ref="M900">_xlfn.TEXTJOIN("", TRUE, _xlfn.XLOOKUP(TRUE, VALUE(表格1[[#This Row],[年月]]) &lt;= VALUE($R$8:$R$12), $Q$8:$Q$12)) &amp; "年度"</f>
        <v>2021年度</v>
      </c>
    </row>
    <row r="901" spans="1:13" x14ac:dyDescent="0.3">
      <c r="A901" s="2">
        <v>202101</v>
      </c>
      <c r="B901" s="19">
        <f>DATE(表格1[[#This Row],[年]],表格1[[#This Row],[月]],1)</f>
        <v>44197</v>
      </c>
      <c r="C901" s="2" t="str">
        <f>LEFT(表格1[[#This Row],[年月]],4)</f>
        <v>2021</v>
      </c>
      <c r="D901" s="2" t="str">
        <f>RIGHT(表格1[[#This Row],[年月]],2)</f>
        <v>01</v>
      </c>
      <c r="E901" s="5">
        <v>10014000</v>
      </c>
      <c r="F901" s="2" t="str">
        <f>VLOOKUP(TEXT(表格1[[#This Row],[地區]],"00000000"),縣市代碼,2,0)</f>
        <v>臺東縣</v>
      </c>
      <c r="G901" s="2" t="s">
        <v>7</v>
      </c>
      <c r="H901" s="13">
        <v>119306</v>
      </c>
      <c r="I901" s="14">
        <v>96805345</v>
      </c>
      <c r="J901" s="14">
        <f>表格1[[#This Row],[信用卡交易筆數]]/1000</f>
        <v>119.306</v>
      </c>
      <c r="K901" s="14">
        <f>表格1[[#This Row],[信用卡交易金額'[新臺幣']]]/1000</f>
        <v>96805.345000000001</v>
      </c>
      <c r="L901" s="14">
        <f>表格1[[#This Row],[信用卡交易金額'[新臺幣']]]/1000000</f>
        <v>96.805345000000003</v>
      </c>
      <c r="M901" s="14" t="str" cm="1">
        <f t="array" ref="M901">_xlfn.TEXTJOIN("", TRUE, _xlfn.XLOOKUP(TRUE, VALUE(表格1[[#This Row],[年月]]) &lt;= VALUE($R$8:$R$12), $Q$8:$Q$12)) &amp; "年度"</f>
        <v>2021年度</v>
      </c>
    </row>
    <row r="902" spans="1:13" x14ac:dyDescent="0.3">
      <c r="A902" s="2">
        <v>202101</v>
      </c>
      <c r="B902" s="19">
        <f>DATE(表格1[[#This Row],[年]],表格1[[#This Row],[月]],1)</f>
        <v>44197</v>
      </c>
      <c r="C902" s="2" t="str">
        <f>LEFT(表格1[[#This Row],[年月]],4)</f>
        <v>2021</v>
      </c>
      <c r="D902" s="2" t="str">
        <f>RIGHT(表格1[[#This Row],[年月]],2)</f>
        <v>01</v>
      </c>
      <c r="E902" s="5">
        <v>10014000</v>
      </c>
      <c r="F902" s="2" t="str">
        <f>VLOOKUP(TEXT(表格1[[#This Row],[地區]],"00000000"),縣市代碼,2,0)</f>
        <v>臺東縣</v>
      </c>
      <c r="G902" s="2" t="s">
        <v>8</v>
      </c>
      <c r="H902" s="13">
        <v>64045</v>
      </c>
      <c r="I902" s="14">
        <v>84858726</v>
      </c>
      <c r="J902" s="14">
        <f>表格1[[#This Row],[信用卡交易筆數]]/1000</f>
        <v>64.045000000000002</v>
      </c>
      <c r="K902" s="14">
        <f>表格1[[#This Row],[信用卡交易金額'[新臺幣']]]/1000</f>
        <v>84858.725999999995</v>
      </c>
      <c r="L902" s="14">
        <f>表格1[[#This Row],[信用卡交易金額'[新臺幣']]]/1000000</f>
        <v>84.858726000000004</v>
      </c>
      <c r="M902" s="14" t="str" cm="1">
        <f t="array" ref="M902">_xlfn.TEXTJOIN("", TRUE, _xlfn.XLOOKUP(TRUE, VALUE(表格1[[#This Row],[年月]]) &lt;= VALUE($R$8:$R$12), $Q$8:$Q$12)) &amp; "年度"</f>
        <v>2021年度</v>
      </c>
    </row>
    <row r="903" spans="1:13" x14ac:dyDescent="0.3">
      <c r="A903" s="2">
        <v>202101</v>
      </c>
      <c r="B903" s="19">
        <f>DATE(表格1[[#This Row],[年]],表格1[[#This Row],[月]],1)</f>
        <v>44197</v>
      </c>
      <c r="C903" s="2" t="str">
        <f>LEFT(表格1[[#This Row],[年月]],4)</f>
        <v>2021</v>
      </c>
      <c r="D903" s="2" t="str">
        <f>RIGHT(表格1[[#This Row],[年月]],2)</f>
        <v>01</v>
      </c>
      <c r="E903" s="5">
        <v>10014000</v>
      </c>
      <c r="F903" s="2" t="str">
        <f>VLOOKUP(TEXT(表格1[[#This Row],[地區]],"00000000"),縣市代碼,2,0)</f>
        <v>臺東縣</v>
      </c>
      <c r="G903" s="2" t="s">
        <v>9</v>
      </c>
      <c r="H903" s="13">
        <v>41971</v>
      </c>
      <c r="I903" s="14">
        <v>79700605</v>
      </c>
      <c r="J903" s="14">
        <f>表格1[[#This Row],[信用卡交易筆數]]/1000</f>
        <v>41.970999999999997</v>
      </c>
      <c r="K903" s="14">
        <f>表格1[[#This Row],[信用卡交易金額'[新臺幣']]]/1000</f>
        <v>79700.604999999996</v>
      </c>
      <c r="L903" s="14">
        <f>表格1[[#This Row],[信用卡交易金額'[新臺幣']]]/1000000</f>
        <v>79.700604999999996</v>
      </c>
      <c r="M903" s="14" t="str" cm="1">
        <f t="array" ref="M903">_xlfn.TEXTJOIN("", TRUE, _xlfn.XLOOKUP(TRUE, VALUE(表格1[[#This Row],[年月]]) &lt;= VALUE($R$8:$R$12), $Q$8:$Q$12)) &amp; "年度"</f>
        <v>2021年度</v>
      </c>
    </row>
    <row r="904" spans="1:13" x14ac:dyDescent="0.3">
      <c r="A904" s="2">
        <v>202101</v>
      </c>
      <c r="B904" s="19">
        <f>DATE(表格1[[#This Row],[年]],表格1[[#This Row],[月]],1)</f>
        <v>44197</v>
      </c>
      <c r="C904" s="2" t="str">
        <f>LEFT(表格1[[#This Row],[年月]],4)</f>
        <v>2021</v>
      </c>
      <c r="D904" s="2" t="str">
        <f>RIGHT(表格1[[#This Row],[年月]],2)</f>
        <v>01</v>
      </c>
      <c r="E904" s="5">
        <v>10014000</v>
      </c>
      <c r="F904" s="2" t="str">
        <f>VLOOKUP(TEXT(表格1[[#This Row],[地區]],"00000000"),縣市代碼,2,0)</f>
        <v>臺東縣</v>
      </c>
      <c r="G904" s="2" t="s">
        <v>10</v>
      </c>
      <c r="H904" s="13">
        <v>157213</v>
      </c>
      <c r="I904" s="14">
        <v>405674579</v>
      </c>
      <c r="J904" s="14">
        <f>表格1[[#This Row],[信用卡交易筆數]]/1000</f>
        <v>157.21299999999999</v>
      </c>
      <c r="K904" s="14">
        <f>表格1[[#This Row],[信用卡交易金額'[新臺幣']]]/1000</f>
        <v>405674.57900000003</v>
      </c>
      <c r="L904" s="14">
        <f>表格1[[#This Row],[信用卡交易金額'[新臺幣']]]/1000000</f>
        <v>405.67457899999999</v>
      </c>
      <c r="M904" s="14" t="str" cm="1">
        <f t="array" ref="M904">_xlfn.TEXTJOIN("", TRUE, _xlfn.XLOOKUP(TRUE, VALUE(表格1[[#This Row],[年月]]) &lt;= VALUE($R$8:$R$12), $Q$8:$Q$12)) &amp; "年度"</f>
        <v>2021年度</v>
      </c>
    </row>
    <row r="905" spans="1:13" x14ac:dyDescent="0.3">
      <c r="A905" s="2">
        <v>202101</v>
      </c>
      <c r="B905" s="19">
        <f>DATE(表格1[[#This Row],[年]],表格1[[#This Row],[月]],1)</f>
        <v>44197</v>
      </c>
      <c r="C905" s="2" t="str">
        <f>LEFT(表格1[[#This Row],[年月]],4)</f>
        <v>2021</v>
      </c>
      <c r="D905" s="2" t="str">
        <f>RIGHT(表格1[[#This Row],[年月]],2)</f>
        <v>01</v>
      </c>
      <c r="E905" s="5">
        <v>10016000</v>
      </c>
      <c r="F905" s="2" t="str">
        <f>VLOOKUP(TEXT(表格1[[#This Row],[地區]],"00000000"),縣市代碼,2,0)</f>
        <v>澎湖縣</v>
      </c>
      <c r="G905" s="2" t="s">
        <v>4</v>
      </c>
      <c r="H905" s="13">
        <v>65916</v>
      </c>
      <c r="I905" s="14">
        <v>52711864</v>
      </c>
      <c r="J905" s="14">
        <f>表格1[[#This Row],[信用卡交易筆數]]/1000</f>
        <v>65.915999999999997</v>
      </c>
      <c r="K905" s="14">
        <f>表格1[[#This Row],[信用卡交易金額'[新臺幣']]]/1000</f>
        <v>52711.864000000001</v>
      </c>
      <c r="L905" s="14">
        <f>表格1[[#This Row],[信用卡交易金額'[新臺幣']]]/1000000</f>
        <v>52.711863999999998</v>
      </c>
      <c r="M905" s="14" t="str" cm="1">
        <f t="array" ref="M905">_xlfn.TEXTJOIN("", TRUE, _xlfn.XLOOKUP(TRUE, VALUE(表格1[[#This Row],[年月]]) &lt;= VALUE($R$8:$R$12), $Q$8:$Q$12)) &amp; "年度"</f>
        <v>2021年度</v>
      </c>
    </row>
    <row r="906" spans="1:13" x14ac:dyDescent="0.3">
      <c r="A906" s="2">
        <v>202101</v>
      </c>
      <c r="B906" s="19">
        <f>DATE(表格1[[#This Row],[年]],表格1[[#This Row],[月]],1)</f>
        <v>44197</v>
      </c>
      <c r="C906" s="2" t="str">
        <f>LEFT(表格1[[#This Row],[年月]],4)</f>
        <v>2021</v>
      </c>
      <c r="D906" s="2" t="str">
        <f>RIGHT(表格1[[#This Row],[年月]],2)</f>
        <v>01</v>
      </c>
      <c r="E906" s="5">
        <v>10016000</v>
      </c>
      <c r="F906" s="2" t="str">
        <f>VLOOKUP(TEXT(表格1[[#This Row],[地區]],"00000000"),縣市代碼,2,0)</f>
        <v>澎湖縣</v>
      </c>
      <c r="G906" s="2" t="s">
        <v>5</v>
      </c>
      <c r="H906" s="13">
        <v>9237</v>
      </c>
      <c r="I906" s="14">
        <v>25213498</v>
      </c>
      <c r="J906" s="14">
        <f>表格1[[#This Row],[信用卡交易筆數]]/1000</f>
        <v>9.2370000000000001</v>
      </c>
      <c r="K906" s="14">
        <f>表格1[[#This Row],[信用卡交易金額'[新臺幣']]]/1000</f>
        <v>25213.498</v>
      </c>
      <c r="L906" s="14">
        <f>表格1[[#This Row],[信用卡交易金額'[新臺幣']]]/1000000</f>
        <v>25.213498000000001</v>
      </c>
      <c r="M906" s="14" t="str" cm="1">
        <f t="array" ref="M906">_xlfn.TEXTJOIN("", TRUE, _xlfn.XLOOKUP(TRUE, VALUE(表格1[[#This Row],[年月]]) &lt;= VALUE($R$8:$R$12), $Q$8:$Q$12)) &amp; "年度"</f>
        <v>2021年度</v>
      </c>
    </row>
    <row r="907" spans="1:13" x14ac:dyDescent="0.3">
      <c r="A907" s="2">
        <v>202101</v>
      </c>
      <c r="B907" s="19">
        <f>DATE(表格1[[#This Row],[年]],表格1[[#This Row],[月]],1)</f>
        <v>44197</v>
      </c>
      <c r="C907" s="2" t="str">
        <f>LEFT(表格1[[#This Row],[年月]],4)</f>
        <v>2021</v>
      </c>
      <c r="D907" s="2" t="str">
        <f>RIGHT(表格1[[#This Row],[年月]],2)</f>
        <v>01</v>
      </c>
      <c r="E907" s="5">
        <v>10016000</v>
      </c>
      <c r="F907" s="2" t="str">
        <f>VLOOKUP(TEXT(表格1[[#This Row],[地區]],"00000000"),縣市代碼,2,0)</f>
        <v>澎湖縣</v>
      </c>
      <c r="G907" s="2" t="s">
        <v>6</v>
      </c>
      <c r="H907" s="13">
        <v>10125</v>
      </c>
      <c r="I907" s="14">
        <v>36752514</v>
      </c>
      <c r="J907" s="14">
        <f>表格1[[#This Row],[信用卡交易筆數]]/1000</f>
        <v>10.125</v>
      </c>
      <c r="K907" s="14">
        <f>表格1[[#This Row],[信用卡交易金額'[新臺幣']]]/1000</f>
        <v>36752.514000000003</v>
      </c>
      <c r="L907" s="14">
        <f>表格1[[#This Row],[信用卡交易金額'[新臺幣']]]/1000000</f>
        <v>36.752513999999998</v>
      </c>
      <c r="M907" s="14" t="str" cm="1">
        <f t="array" ref="M907">_xlfn.TEXTJOIN("", TRUE, _xlfn.XLOOKUP(TRUE, VALUE(表格1[[#This Row],[年月]]) &lt;= VALUE($R$8:$R$12), $Q$8:$Q$12)) &amp; "年度"</f>
        <v>2021年度</v>
      </c>
    </row>
    <row r="908" spans="1:13" x14ac:dyDescent="0.3">
      <c r="A908" s="2">
        <v>202101</v>
      </c>
      <c r="B908" s="19">
        <f>DATE(表格1[[#This Row],[年]],表格1[[#This Row],[月]],1)</f>
        <v>44197</v>
      </c>
      <c r="C908" s="2" t="str">
        <f>LEFT(表格1[[#This Row],[年月]],4)</f>
        <v>2021</v>
      </c>
      <c r="D908" s="2" t="str">
        <f>RIGHT(表格1[[#This Row],[年月]],2)</f>
        <v>01</v>
      </c>
      <c r="E908" s="5">
        <v>10016000</v>
      </c>
      <c r="F908" s="2" t="str">
        <f>VLOOKUP(TEXT(表格1[[#This Row],[地區]],"00000000"),縣市代碼,2,0)</f>
        <v>澎湖縣</v>
      </c>
      <c r="G908" s="2" t="s">
        <v>7</v>
      </c>
      <c r="H908" s="13">
        <v>50586</v>
      </c>
      <c r="I908" s="14">
        <v>57346998</v>
      </c>
      <c r="J908" s="14">
        <f>表格1[[#This Row],[信用卡交易筆數]]/1000</f>
        <v>50.585999999999999</v>
      </c>
      <c r="K908" s="14">
        <f>表格1[[#This Row],[信用卡交易金額'[新臺幣']]]/1000</f>
        <v>57346.998</v>
      </c>
      <c r="L908" s="14">
        <f>表格1[[#This Row],[信用卡交易金額'[新臺幣']]]/1000000</f>
        <v>57.346997999999999</v>
      </c>
      <c r="M908" s="14" t="str" cm="1">
        <f t="array" ref="M908">_xlfn.TEXTJOIN("", TRUE, _xlfn.XLOOKUP(TRUE, VALUE(表格1[[#This Row],[年月]]) &lt;= VALUE($R$8:$R$12), $Q$8:$Q$12)) &amp; "年度"</f>
        <v>2021年度</v>
      </c>
    </row>
    <row r="909" spans="1:13" x14ac:dyDescent="0.3">
      <c r="A909" s="2">
        <v>202101</v>
      </c>
      <c r="B909" s="19">
        <f>DATE(表格1[[#This Row],[年]],表格1[[#This Row],[月]],1)</f>
        <v>44197</v>
      </c>
      <c r="C909" s="2" t="str">
        <f>LEFT(表格1[[#This Row],[年月]],4)</f>
        <v>2021</v>
      </c>
      <c r="D909" s="2" t="str">
        <f>RIGHT(表格1[[#This Row],[年月]],2)</f>
        <v>01</v>
      </c>
      <c r="E909" s="5">
        <v>10016000</v>
      </c>
      <c r="F909" s="2" t="str">
        <f>VLOOKUP(TEXT(表格1[[#This Row],[地區]],"00000000"),縣市代碼,2,0)</f>
        <v>澎湖縣</v>
      </c>
      <c r="G909" s="2" t="s">
        <v>8</v>
      </c>
      <c r="H909" s="13">
        <v>35820</v>
      </c>
      <c r="I909" s="14">
        <v>44426491</v>
      </c>
      <c r="J909" s="14">
        <f>表格1[[#This Row],[信用卡交易筆數]]/1000</f>
        <v>35.82</v>
      </c>
      <c r="K909" s="14">
        <f>表格1[[#This Row],[信用卡交易金額'[新臺幣']]]/1000</f>
        <v>44426.491000000002</v>
      </c>
      <c r="L909" s="14">
        <f>表格1[[#This Row],[信用卡交易金額'[新臺幣']]]/1000000</f>
        <v>44.426490999999999</v>
      </c>
      <c r="M909" s="14" t="str" cm="1">
        <f t="array" ref="M909">_xlfn.TEXTJOIN("", TRUE, _xlfn.XLOOKUP(TRUE, VALUE(表格1[[#This Row],[年月]]) &lt;= VALUE($R$8:$R$12), $Q$8:$Q$12)) &amp; "年度"</f>
        <v>2021年度</v>
      </c>
    </row>
    <row r="910" spans="1:13" x14ac:dyDescent="0.3">
      <c r="A910" s="2">
        <v>202101</v>
      </c>
      <c r="B910" s="19">
        <f>DATE(表格1[[#This Row],[年]],表格1[[#This Row],[月]],1)</f>
        <v>44197</v>
      </c>
      <c r="C910" s="2" t="str">
        <f>LEFT(表格1[[#This Row],[年月]],4)</f>
        <v>2021</v>
      </c>
      <c r="D910" s="2" t="str">
        <f>RIGHT(表格1[[#This Row],[年月]],2)</f>
        <v>01</v>
      </c>
      <c r="E910" s="5">
        <v>10016000</v>
      </c>
      <c r="F910" s="2" t="str">
        <f>VLOOKUP(TEXT(表格1[[#This Row],[地區]],"00000000"),縣市代碼,2,0)</f>
        <v>澎湖縣</v>
      </c>
      <c r="G910" s="2" t="s">
        <v>9</v>
      </c>
      <c r="H910" s="13">
        <v>28907</v>
      </c>
      <c r="I910" s="14">
        <v>58461713</v>
      </c>
      <c r="J910" s="14">
        <f>表格1[[#This Row],[信用卡交易筆數]]/1000</f>
        <v>28.907</v>
      </c>
      <c r="K910" s="14">
        <f>表格1[[#This Row],[信用卡交易金額'[新臺幣']]]/1000</f>
        <v>58461.713000000003</v>
      </c>
      <c r="L910" s="14">
        <f>表格1[[#This Row],[信用卡交易金額'[新臺幣']]]/1000000</f>
        <v>58.461713000000003</v>
      </c>
      <c r="M910" s="14" t="str" cm="1">
        <f t="array" ref="M910">_xlfn.TEXTJOIN("", TRUE, _xlfn.XLOOKUP(TRUE, VALUE(表格1[[#This Row],[年月]]) &lt;= VALUE($R$8:$R$12), $Q$8:$Q$12)) &amp; "年度"</f>
        <v>2021年度</v>
      </c>
    </row>
    <row r="911" spans="1:13" x14ac:dyDescent="0.3">
      <c r="A911" s="2">
        <v>202101</v>
      </c>
      <c r="B911" s="19">
        <f>DATE(表格1[[#This Row],[年]],表格1[[#This Row],[月]],1)</f>
        <v>44197</v>
      </c>
      <c r="C911" s="2" t="str">
        <f>LEFT(表格1[[#This Row],[年月]],4)</f>
        <v>2021</v>
      </c>
      <c r="D911" s="2" t="str">
        <f>RIGHT(表格1[[#This Row],[年月]],2)</f>
        <v>01</v>
      </c>
      <c r="E911" s="5">
        <v>10016000</v>
      </c>
      <c r="F911" s="2" t="str">
        <f>VLOOKUP(TEXT(表格1[[#This Row],[地區]],"00000000"),縣市代碼,2,0)</f>
        <v>澎湖縣</v>
      </c>
      <c r="G911" s="2" t="s">
        <v>10</v>
      </c>
      <c r="H911" s="13">
        <v>69569</v>
      </c>
      <c r="I911" s="14">
        <v>162903241</v>
      </c>
      <c r="J911" s="14">
        <f>表格1[[#This Row],[信用卡交易筆數]]/1000</f>
        <v>69.569000000000003</v>
      </c>
      <c r="K911" s="14">
        <f>表格1[[#This Row],[信用卡交易金額'[新臺幣']]]/1000</f>
        <v>162903.24100000001</v>
      </c>
      <c r="L911" s="14">
        <f>表格1[[#This Row],[信用卡交易金額'[新臺幣']]]/1000000</f>
        <v>162.90324100000001</v>
      </c>
      <c r="M911" s="14" t="str" cm="1">
        <f t="array" ref="M911">_xlfn.TEXTJOIN("", TRUE, _xlfn.XLOOKUP(TRUE, VALUE(表格1[[#This Row],[年月]]) &lt;= VALUE($R$8:$R$12), $Q$8:$Q$12)) &amp; "年度"</f>
        <v>2021年度</v>
      </c>
    </row>
    <row r="912" spans="1:13" x14ac:dyDescent="0.3">
      <c r="A912" s="2">
        <v>202101</v>
      </c>
      <c r="B912" s="19">
        <f>DATE(表格1[[#This Row],[年]],表格1[[#This Row],[月]],1)</f>
        <v>44197</v>
      </c>
      <c r="C912" s="2" t="str">
        <f>LEFT(表格1[[#This Row],[年月]],4)</f>
        <v>2021</v>
      </c>
      <c r="D912" s="2" t="str">
        <f>RIGHT(表格1[[#This Row],[年月]],2)</f>
        <v>01</v>
      </c>
      <c r="E912" s="5" t="s">
        <v>62</v>
      </c>
      <c r="F912" s="2" t="str">
        <f>VLOOKUP(TEXT(表格1[[#This Row],[地區]],"00000000"),縣市代碼,2,0)</f>
        <v>金門縣</v>
      </c>
      <c r="G912" s="2" t="s">
        <v>4</v>
      </c>
      <c r="H912" s="13">
        <v>80807</v>
      </c>
      <c r="I912" s="14">
        <v>82887638</v>
      </c>
      <c r="J912" s="14">
        <f>表格1[[#This Row],[信用卡交易筆數]]/1000</f>
        <v>80.807000000000002</v>
      </c>
      <c r="K912" s="14">
        <f>表格1[[#This Row],[信用卡交易金額'[新臺幣']]]/1000</f>
        <v>82887.638000000006</v>
      </c>
      <c r="L912" s="14">
        <f>表格1[[#This Row],[信用卡交易金額'[新臺幣']]]/1000000</f>
        <v>82.887637999999995</v>
      </c>
      <c r="M912" s="14" t="str" cm="1">
        <f t="array" ref="M912">_xlfn.TEXTJOIN("", TRUE, _xlfn.XLOOKUP(TRUE, VALUE(表格1[[#This Row],[年月]]) &lt;= VALUE($R$8:$R$12), $Q$8:$Q$12)) &amp; "年度"</f>
        <v>2021年度</v>
      </c>
    </row>
    <row r="913" spans="1:13" x14ac:dyDescent="0.3">
      <c r="A913" s="2">
        <v>202101</v>
      </c>
      <c r="B913" s="19">
        <f>DATE(表格1[[#This Row],[年]],表格1[[#This Row],[月]],1)</f>
        <v>44197</v>
      </c>
      <c r="C913" s="2" t="str">
        <f>LEFT(表格1[[#This Row],[年月]],4)</f>
        <v>2021</v>
      </c>
      <c r="D913" s="2" t="str">
        <f>RIGHT(表格1[[#This Row],[年月]],2)</f>
        <v>01</v>
      </c>
      <c r="E913" s="5" t="s">
        <v>62</v>
      </c>
      <c r="F913" s="2" t="str">
        <f>VLOOKUP(TEXT(表格1[[#This Row],[地區]],"00000000"),縣市代碼,2,0)</f>
        <v>金門縣</v>
      </c>
      <c r="G913" s="2" t="s">
        <v>5</v>
      </c>
      <c r="H913" s="13">
        <v>6820</v>
      </c>
      <c r="I913" s="14">
        <v>16881760</v>
      </c>
      <c r="J913" s="14">
        <f>表格1[[#This Row],[信用卡交易筆數]]/1000</f>
        <v>6.82</v>
      </c>
      <c r="K913" s="14">
        <f>表格1[[#This Row],[信用卡交易金額'[新臺幣']]]/1000</f>
        <v>16881.759999999998</v>
      </c>
      <c r="L913" s="14">
        <f>表格1[[#This Row],[信用卡交易金額'[新臺幣']]]/1000000</f>
        <v>16.88176</v>
      </c>
      <c r="M913" s="14" t="str" cm="1">
        <f t="array" ref="M913">_xlfn.TEXTJOIN("", TRUE, _xlfn.XLOOKUP(TRUE, VALUE(表格1[[#This Row],[年月]]) &lt;= VALUE($R$8:$R$12), $Q$8:$Q$12)) &amp; "年度"</f>
        <v>2021年度</v>
      </c>
    </row>
    <row r="914" spans="1:13" x14ac:dyDescent="0.3">
      <c r="A914" s="2">
        <v>202101</v>
      </c>
      <c r="B914" s="19">
        <f>DATE(表格1[[#This Row],[年]],表格1[[#This Row],[月]],1)</f>
        <v>44197</v>
      </c>
      <c r="C914" s="2" t="str">
        <f>LEFT(表格1[[#This Row],[年月]],4)</f>
        <v>2021</v>
      </c>
      <c r="D914" s="2" t="str">
        <f>RIGHT(表格1[[#This Row],[年月]],2)</f>
        <v>01</v>
      </c>
      <c r="E914" s="5" t="s">
        <v>62</v>
      </c>
      <c r="F914" s="2" t="str">
        <f>VLOOKUP(TEXT(表格1[[#This Row],[地區]],"00000000"),縣市代碼,2,0)</f>
        <v>金門縣</v>
      </c>
      <c r="G914" s="2" t="s">
        <v>6</v>
      </c>
      <c r="H914" s="13">
        <v>8838</v>
      </c>
      <c r="I914" s="14">
        <v>39718092</v>
      </c>
      <c r="J914" s="14">
        <f>表格1[[#This Row],[信用卡交易筆數]]/1000</f>
        <v>8.8379999999999992</v>
      </c>
      <c r="K914" s="14">
        <f>表格1[[#This Row],[信用卡交易金額'[新臺幣']]]/1000</f>
        <v>39718.091999999997</v>
      </c>
      <c r="L914" s="14">
        <f>表格1[[#This Row],[信用卡交易金額'[新臺幣']]]/1000000</f>
        <v>39.718091999999999</v>
      </c>
      <c r="M914" s="14" t="str" cm="1">
        <f t="array" ref="M914">_xlfn.TEXTJOIN("", TRUE, _xlfn.XLOOKUP(TRUE, VALUE(表格1[[#This Row],[年月]]) &lt;= VALUE($R$8:$R$12), $Q$8:$Q$12)) &amp; "年度"</f>
        <v>2021年度</v>
      </c>
    </row>
    <row r="915" spans="1:13" x14ac:dyDescent="0.3">
      <c r="A915" s="2">
        <v>202101</v>
      </c>
      <c r="B915" s="19">
        <f>DATE(表格1[[#This Row],[年]],表格1[[#This Row],[月]],1)</f>
        <v>44197</v>
      </c>
      <c r="C915" s="2" t="str">
        <f>LEFT(表格1[[#This Row],[年月]],4)</f>
        <v>2021</v>
      </c>
      <c r="D915" s="2" t="str">
        <f>RIGHT(表格1[[#This Row],[年月]],2)</f>
        <v>01</v>
      </c>
      <c r="E915" s="5" t="s">
        <v>62</v>
      </c>
      <c r="F915" s="2" t="str">
        <f>VLOOKUP(TEXT(表格1[[#This Row],[地區]],"00000000"),縣市代碼,2,0)</f>
        <v>金門縣</v>
      </c>
      <c r="G915" s="2" t="s">
        <v>7</v>
      </c>
      <c r="H915" s="13">
        <v>33388</v>
      </c>
      <c r="I915" s="14">
        <v>41025982</v>
      </c>
      <c r="J915" s="14">
        <f>表格1[[#This Row],[信用卡交易筆數]]/1000</f>
        <v>33.387999999999998</v>
      </c>
      <c r="K915" s="14">
        <f>表格1[[#This Row],[信用卡交易金額'[新臺幣']]]/1000</f>
        <v>41025.982000000004</v>
      </c>
      <c r="L915" s="14">
        <f>表格1[[#This Row],[信用卡交易金額'[新臺幣']]]/1000000</f>
        <v>41.025981999999999</v>
      </c>
      <c r="M915" s="14" t="str" cm="1">
        <f t="array" ref="M915">_xlfn.TEXTJOIN("", TRUE, _xlfn.XLOOKUP(TRUE, VALUE(表格1[[#This Row],[年月]]) &lt;= VALUE($R$8:$R$12), $Q$8:$Q$12)) &amp; "年度"</f>
        <v>2021年度</v>
      </c>
    </row>
    <row r="916" spans="1:13" x14ac:dyDescent="0.3">
      <c r="A916" s="2">
        <v>202101</v>
      </c>
      <c r="B916" s="19">
        <f>DATE(表格1[[#This Row],[年]],表格1[[#This Row],[月]],1)</f>
        <v>44197</v>
      </c>
      <c r="C916" s="2" t="str">
        <f>LEFT(表格1[[#This Row],[年月]],4)</f>
        <v>2021</v>
      </c>
      <c r="D916" s="2" t="str">
        <f>RIGHT(表格1[[#This Row],[年月]],2)</f>
        <v>01</v>
      </c>
      <c r="E916" s="5" t="s">
        <v>62</v>
      </c>
      <c r="F916" s="2" t="str">
        <f>VLOOKUP(TEXT(表格1[[#This Row],[地區]],"00000000"),縣市代碼,2,0)</f>
        <v>金門縣</v>
      </c>
      <c r="G916" s="2" t="s">
        <v>8</v>
      </c>
      <c r="H916" s="13">
        <v>27220</v>
      </c>
      <c r="I916" s="14">
        <v>30548540</v>
      </c>
      <c r="J916" s="14">
        <f>表格1[[#This Row],[信用卡交易筆數]]/1000</f>
        <v>27.22</v>
      </c>
      <c r="K916" s="14">
        <f>表格1[[#This Row],[信用卡交易金額'[新臺幣']]]/1000</f>
        <v>30548.54</v>
      </c>
      <c r="L916" s="14">
        <f>表格1[[#This Row],[信用卡交易金額'[新臺幣']]]/1000000</f>
        <v>30.548539999999999</v>
      </c>
      <c r="M916" s="14" t="str" cm="1">
        <f t="array" ref="M916">_xlfn.TEXTJOIN("", TRUE, _xlfn.XLOOKUP(TRUE, VALUE(表格1[[#This Row],[年月]]) &lt;= VALUE($R$8:$R$12), $Q$8:$Q$12)) &amp; "年度"</f>
        <v>2021年度</v>
      </c>
    </row>
    <row r="917" spans="1:13" x14ac:dyDescent="0.3">
      <c r="A917" s="2">
        <v>202101</v>
      </c>
      <c r="B917" s="19">
        <f>DATE(表格1[[#This Row],[年]],表格1[[#This Row],[月]],1)</f>
        <v>44197</v>
      </c>
      <c r="C917" s="2" t="str">
        <f>LEFT(表格1[[#This Row],[年月]],4)</f>
        <v>2021</v>
      </c>
      <c r="D917" s="2" t="str">
        <f>RIGHT(表格1[[#This Row],[年月]],2)</f>
        <v>01</v>
      </c>
      <c r="E917" s="5" t="s">
        <v>62</v>
      </c>
      <c r="F917" s="2" t="str">
        <f>VLOOKUP(TEXT(表格1[[#This Row],[地區]],"00000000"),縣市代碼,2,0)</f>
        <v>金門縣</v>
      </c>
      <c r="G917" s="2" t="s">
        <v>9</v>
      </c>
      <c r="H917" s="13">
        <v>21216</v>
      </c>
      <c r="I917" s="14">
        <v>46405261</v>
      </c>
      <c r="J917" s="14">
        <f>表格1[[#This Row],[信用卡交易筆數]]/1000</f>
        <v>21.216000000000001</v>
      </c>
      <c r="K917" s="14">
        <f>表格1[[#This Row],[信用卡交易金額'[新臺幣']]]/1000</f>
        <v>46405.260999999999</v>
      </c>
      <c r="L917" s="14">
        <f>表格1[[#This Row],[信用卡交易金額'[新臺幣']]]/1000000</f>
        <v>46.405261000000003</v>
      </c>
      <c r="M917" s="14" t="str" cm="1">
        <f t="array" ref="M917">_xlfn.TEXTJOIN("", TRUE, _xlfn.XLOOKUP(TRUE, VALUE(表格1[[#This Row],[年月]]) &lt;= VALUE($R$8:$R$12), $Q$8:$Q$12)) &amp; "年度"</f>
        <v>2021年度</v>
      </c>
    </row>
    <row r="918" spans="1:13" x14ac:dyDescent="0.3">
      <c r="A918" s="2">
        <v>202101</v>
      </c>
      <c r="B918" s="19">
        <f>DATE(表格1[[#This Row],[年]],表格1[[#This Row],[月]],1)</f>
        <v>44197</v>
      </c>
      <c r="C918" s="2" t="str">
        <f>LEFT(表格1[[#This Row],[年月]],4)</f>
        <v>2021</v>
      </c>
      <c r="D918" s="2" t="str">
        <f>RIGHT(表格1[[#This Row],[年月]],2)</f>
        <v>01</v>
      </c>
      <c r="E918" s="5" t="s">
        <v>62</v>
      </c>
      <c r="F918" s="2" t="str">
        <f>VLOOKUP(TEXT(表格1[[#This Row],[地區]],"00000000"),縣市代碼,2,0)</f>
        <v>金門縣</v>
      </c>
      <c r="G918" s="2" t="s">
        <v>10</v>
      </c>
      <c r="H918" s="13">
        <v>65509</v>
      </c>
      <c r="I918" s="14">
        <v>137496560</v>
      </c>
      <c r="J918" s="14">
        <f>表格1[[#This Row],[信用卡交易筆數]]/1000</f>
        <v>65.509</v>
      </c>
      <c r="K918" s="14">
        <f>表格1[[#This Row],[信用卡交易金額'[新臺幣']]]/1000</f>
        <v>137496.56</v>
      </c>
      <c r="L918" s="14">
        <f>表格1[[#This Row],[信用卡交易金額'[新臺幣']]]/1000000</f>
        <v>137.49655999999999</v>
      </c>
      <c r="M918" s="14" t="str" cm="1">
        <f t="array" ref="M918">_xlfn.TEXTJOIN("", TRUE, _xlfn.XLOOKUP(TRUE, VALUE(表格1[[#This Row],[年月]]) &lt;= VALUE($R$8:$R$12), $Q$8:$Q$12)) &amp; "年度"</f>
        <v>2021年度</v>
      </c>
    </row>
    <row r="919" spans="1:13" x14ac:dyDescent="0.3">
      <c r="A919" s="2">
        <v>202101</v>
      </c>
      <c r="B919" s="19">
        <f>DATE(表格1[[#This Row],[年]],表格1[[#This Row],[月]],1)</f>
        <v>44197</v>
      </c>
      <c r="C919" s="2" t="str">
        <f>LEFT(表格1[[#This Row],[年月]],4)</f>
        <v>2021</v>
      </c>
      <c r="D919" s="2" t="str">
        <f>RIGHT(表格1[[#This Row],[年月]],2)</f>
        <v>01</v>
      </c>
      <c r="E919" s="5">
        <v>9007000</v>
      </c>
      <c r="F919" s="2" t="str">
        <f>VLOOKUP(TEXT(表格1[[#This Row],[地區]],"00000000"),縣市代碼,2,0)</f>
        <v>連江縣</v>
      </c>
      <c r="G919" s="2" t="s">
        <v>4</v>
      </c>
      <c r="H919" s="13">
        <v>10762</v>
      </c>
      <c r="I919" s="14">
        <v>13511374</v>
      </c>
      <c r="J919" s="14">
        <f>表格1[[#This Row],[信用卡交易筆數]]/1000</f>
        <v>10.762</v>
      </c>
      <c r="K919" s="14">
        <f>表格1[[#This Row],[信用卡交易金額'[新臺幣']]]/1000</f>
        <v>13511.374</v>
      </c>
      <c r="L919" s="14">
        <f>表格1[[#This Row],[信用卡交易金額'[新臺幣']]]/1000000</f>
        <v>13.511374</v>
      </c>
      <c r="M919" s="14" t="str" cm="1">
        <f t="array" ref="M919">_xlfn.TEXTJOIN("", TRUE, _xlfn.XLOOKUP(TRUE, VALUE(表格1[[#This Row],[年月]]) &lt;= VALUE($R$8:$R$12), $Q$8:$Q$12)) &amp; "年度"</f>
        <v>2021年度</v>
      </c>
    </row>
    <row r="920" spans="1:13" x14ac:dyDescent="0.3">
      <c r="A920" s="2">
        <v>202101</v>
      </c>
      <c r="B920" s="19">
        <f>DATE(表格1[[#This Row],[年]],表格1[[#This Row],[月]],1)</f>
        <v>44197</v>
      </c>
      <c r="C920" s="2" t="str">
        <f>LEFT(表格1[[#This Row],[年月]],4)</f>
        <v>2021</v>
      </c>
      <c r="D920" s="2" t="str">
        <f>RIGHT(表格1[[#This Row],[年月]],2)</f>
        <v>01</v>
      </c>
      <c r="E920" s="5">
        <v>9007000</v>
      </c>
      <c r="F920" s="2" t="str">
        <f>VLOOKUP(TEXT(表格1[[#This Row],[地區]],"00000000"),縣市代碼,2,0)</f>
        <v>連江縣</v>
      </c>
      <c r="G920" s="2" t="s">
        <v>5</v>
      </c>
      <c r="H920" s="13">
        <v>964</v>
      </c>
      <c r="I920" s="14">
        <v>2525548</v>
      </c>
      <c r="J920" s="14">
        <f>表格1[[#This Row],[信用卡交易筆數]]/1000</f>
        <v>0.96399999999999997</v>
      </c>
      <c r="K920" s="14">
        <f>表格1[[#This Row],[信用卡交易金額'[新臺幣']]]/1000</f>
        <v>2525.5479999999998</v>
      </c>
      <c r="L920" s="14">
        <f>表格1[[#This Row],[信用卡交易金額'[新臺幣']]]/1000000</f>
        <v>2.5255480000000001</v>
      </c>
      <c r="M920" s="14" t="str" cm="1">
        <f t="array" ref="M920">_xlfn.TEXTJOIN("", TRUE, _xlfn.XLOOKUP(TRUE, VALUE(表格1[[#This Row],[年月]]) &lt;= VALUE($R$8:$R$12), $Q$8:$Q$12)) &amp; "年度"</f>
        <v>2021年度</v>
      </c>
    </row>
    <row r="921" spans="1:13" x14ac:dyDescent="0.3">
      <c r="A921" s="2">
        <v>202101</v>
      </c>
      <c r="B921" s="19">
        <f>DATE(表格1[[#This Row],[年]],表格1[[#This Row],[月]],1)</f>
        <v>44197</v>
      </c>
      <c r="C921" s="2" t="str">
        <f>LEFT(表格1[[#This Row],[年月]],4)</f>
        <v>2021</v>
      </c>
      <c r="D921" s="2" t="str">
        <f>RIGHT(表格1[[#This Row],[年月]],2)</f>
        <v>01</v>
      </c>
      <c r="E921" s="5">
        <v>9007000</v>
      </c>
      <c r="F921" s="2" t="str">
        <f>VLOOKUP(TEXT(表格1[[#This Row],[地區]],"00000000"),縣市代碼,2,0)</f>
        <v>連江縣</v>
      </c>
      <c r="G921" s="2" t="s">
        <v>6</v>
      </c>
      <c r="H921" s="13">
        <v>1319</v>
      </c>
      <c r="I921" s="14">
        <v>3283321</v>
      </c>
      <c r="J921" s="14">
        <f>表格1[[#This Row],[信用卡交易筆數]]/1000</f>
        <v>1.319</v>
      </c>
      <c r="K921" s="14">
        <f>表格1[[#This Row],[信用卡交易金額'[新臺幣']]]/1000</f>
        <v>3283.3209999999999</v>
      </c>
      <c r="L921" s="14">
        <f>表格1[[#This Row],[信用卡交易金額'[新臺幣']]]/1000000</f>
        <v>3.2833209999999999</v>
      </c>
      <c r="M921" s="14" t="str" cm="1">
        <f t="array" ref="M921">_xlfn.TEXTJOIN("", TRUE, _xlfn.XLOOKUP(TRUE, VALUE(表格1[[#This Row],[年月]]) &lt;= VALUE($R$8:$R$12), $Q$8:$Q$12)) &amp; "年度"</f>
        <v>2021年度</v>
      </c>
    </row>
    <row r="922" spans="1:13" x14ac:dyDescent="0.3">
      <c r="A922" s="2">
        <v>202101</v>
      </c>
      <c r="B922" s="19">
        <f>DATE(表格1[[#This Row],[年]],表格1[[#This Row],[月]],1)</f>
        <v>44197</v>
      </c>
      <c r="C922" s="2" t="str">
        <f>LEFT(表格1[[#This Row],[年月]],4)</f>
        <v>2021</v>
      </c>
      <c r="D922" s="2" t="str">
        <f>RIGHT(表格1[[#This Row],[年月]],2)</f>
        <v>01</v>
      </c>
      <c r="E922" s="5">
        <v>9007000</v>
      </c>
      <c r="F922" s="2" t="str">
        <f>VLOOKUP(TEXT(表格1[[#This Row],[地區]],"00000000"),縣市代碼,2,0)</f>
        <v>連江縣</v>
      </c>
      <c r="G922" s="2" t="s">
        <v>7</v>
      </c>
      <c r="H922" s="13">
        <v>6324</v>
      </c>
      <c r="I922" s="14">
        <v>10097942</v>
      </c>
      <c r="J922" s="14">
        <f>表格1[[#This Row],[信用卡交易筆數]]/1000</f>
        <v>6.3239999999999998</v>
      </c>
      <c r="K922" s="14">
        <f>表格1[[#This Row],[信用卡交易金額'[新臺幣']]]/1000</f>
        <v>10097.941999999999</v>
      </c>
      <c r="L922" s="14">
        <f>表格1[[#This Row],[信用卡交易金額'[新臺幣']]]/1000000</f>
        <v>10.097942</v>
      </c>
      <c r="M922" s="14" t="str" cm="1">
        <f t="array" ref="M922">_xlfn.TEXTJOIN("", TRUE, _xlfn.XLOOKUP(TRUE, VALUE(表格1[[#This Row],[年月]]) &lt;= VALUE($R$8:$R$12), $Q$8:$Q$12)) &amp; "年度"</f>
        <v>2021年度</v>
      </c>
    </row>
    <row r="923" spans="1:13" x14ac:dyDescent="0.3">
      <c r="A923" s="2">
        <v>202101</v>
      </c>
      <c r="B923" s="19">
        <f>DATE(表格1[[#This Row],[年]],表格1[[#This Row],[月]],1)</f>
        <v>44197</v>
      </c>
      <c r="C923" s="2" t="str">
        <f>LEFT(表格1[[#This Row],[年月]],4)</f>
        <v>2021</v>
      </c>
      <c r="D923" s="2" t="str">
        <f>RIGHT(表格1[[#This Row],[年月]],2)</f>
        <v>01</v>
      </c>
      <c r="E923" s="5">
        <v>9007000</v>
      </c>
      <c r="F923" s="2" t="str">
        <f>VLOOKUP(TEXT(表格1[[#This Row],[地區]],"00000000"),縣市代碼,2,0)</f>
        <v>連江縣</v>
      </c>
      <c r="G923" s="2" t="s">
        <v>8</v>
      </c>
      <c r="H923" s="13">
        <v>5499</v>
      </c>
      <c r="I923" s="14">
        <v>7723664</v>
      </c>
      <c r="J923" s="14">
        <f>表格1[[#This Row],[信用卡交易筆數]]/1000</f>
        <v>5.4989999999999997</v>
      </c>
      <c r="K923" s="14">
        <f>表格1[[#This Row],[信用卡交易金額'[新臺幣']]]/1000</f>
        <v>7723.6639999999998</v>
      </c>
      <c r="L923" s="14">
        <f>表格1[[#This Row],[信用卡交易金額'[新臺幣']]]/1000000</f>
        <v>7.7236640000000003</v>
      </c>
      <c r="M923" s="14" t="str" cm="1">
        <f t="array" ref="M923">_xlfn.TEXTJOIN("", TRUE, _xlfn.XLOOKUP(TRUE, VALUE(表格1[[#This Row],[年月]]) &lt;= VALUE($R$8:$R$12), $Q$8:$Q$12)) &amp; "年度"</f>
        <v>2021年度</v>
      </c>
    </row>
    <row r="924" spans="1:13" x14ac:dyDescent="0.3">
      <c r="A924" s="2">
        <v>202101</v>
      </c>
      <c r="B924" s="19">
        <f>DATE(表格1[[#This Row],[年]],表格1[[#This Row],[月]],1)</f>
        <v>44197</v>
      </c>
      <c r="C924" s="2" t="str">
        <f>LEFT(表格1[[#This Row],[年月]],4)</f>
        <v>2021</v>
      </c>
      <c r="D924" s="2" t="str">
        <f>RIGHT(表格1[[#This Row],[年月]],2)</f>
        <v>01</v>
      </c>
      <c r="E924" s="5">
        <v>9007000</v>
      </c>
      <c r="F924" s="2" t="str">
        <f>VLOOKUP(TEXT(表格1[[#This Row],[地區]],"00000000"),縣市代碼,2,0)</f>
        <v>連江縣</v>
      </c>
      <c r="G924" s="2" t="s">
        <v>9</v>
      </c>
      <c r="H924" s="13">
        <v>3291</v>
      </c>
      <c r="I924" s="14">
        <v>8204677</v>
      </c>
      <c r="J924" s="14">
        <f>表格1[[#This Row],[信用卡交易筆數]]/1000</f>
        <v>3.2909999999999999</v>
      </c>
      <c r="K924" s="14">
        <f>表格1[[#This Row],[信用卡交易金額'[新臺幣']]]/1000</f>
        <v>8204.6769999999997</v>
      </c>
      <c r="L924" s="14">
        <f>表格1[[#This Row],[信用卡交易金額'[新臺幣']]]/1000000</f>
        <v>8.2046770000000002</v>
      </c>
      <c r="M924" s="14" t="str" cm="1">
        <f t="array" ref="M924">_xlfn.TEXTJOIN("", TRUE, _xlfn.XLOOKUP(TRUE, VALUE(表格1[[#This Row],[年月]]) &lt;= VALUE($R$8:$R$12), $Q$8:$Q$12)) &amp; "年度"</f>
        <v>2021年度</v>
      </c>
    </row>
    <row r="925" spans="1:13" x14ac:dyDescent="0.3">
      <c r="A925" s="2">
        <v>202101</v>
      </c>
      <c r="B925" s="19">
        <f>DATE(表格1[[#This Row],[年]],表格1[[#This Row],[月]],1)</f>
        <v>44197</v>
      </c>
      <c r="C925" s="2" t="str">
        <f>LEFT(表格1[[#This Row],[年月]],4)</f>
        <v>2021</v>
      </c>
      <c r="D925" s="2" t="str">
        <f>RIGHT(表格1[[#This Row],[年月]],2)</f>
        <v>01</v>
      </c>
      <c r="E925" s="5">
        <v>9007000</v>
      </c>
      <c r="F925" s="2" t="str">
        <f>VLOOKUP(TEXT(表格1[[#This Row],[地區]],"00000000"),縣市代碼,2,0)</f>
        <v>連江縣</v>
      </c>
      <c r="G925" s="2" t="s">
        <v>10</v>
      </c>
      <c r="H925" s="13">
        <v>11877</v>
      </c>
      <c r="I925" s="14">
        <v>21011263</v>
      </c>
      <c r="J925" s="14">
        <f>表格1[[#This Row],[信用卡交易筆數]]/1000</f>
        <v>11.877000000000001</v>
      </c>
      <c r="K925" s="14">
        <f>表格1[[#This Row],[信用卡交易金額'[新臺幣']]]/1000</f>
        <v>21011.262999999999</v>
      </c>
      <c r="L925" s="14">
        <f>表格1[[#This Row],[信用卡交易金額'[新臺幣']]]/1000000</f>
        <v>21.011263</v>
      </c>
      <c r="M925" s="14" t="str" cm="1">
        <f t="array" ref="M925">_xlfn.TEXTJOIN("", TRUE, _xlfn.XLOOKUP(TRUE, VALUE(表格1[[#This Row],[年月]]) &lt;= VALUE($R$8:$R$12), $Q$8:$Q$12)) &amp; "年度"</f>
        <v>2021年度</v>
      </c>
    </row>
    <row r="926" spans="1:13" x14ac:dyDescent="0.3">
      <c r="A926" s="2">
        <v>202102</v>
      </c>
      <c r="B926" s="19">
        <f>DATE(表格1[[#This Row],[年]],表格1[[#This Row],[月]],1)</f>
        <v>44228</v>
      </c>
      <c r="C926" s="2" t="str">
        <f>LEFT(表格1[[#This Row],[年月]],4)</f>
        <v>2021</v>
      </c>
      <c r="D926" s="2" t="str">
        <f>RIGHT(表格1[[#This Row],[年月]],2)</f>
        <v>02</v>
      </c>
      <c r="E926" s="5">
        <v>63000000</v>
      </c>
      <c r="F926" s="2" t="str">
        <f>VLOOKUP(TEXT(表格1[[#This Row],[地區]],"00000000"),縣市代碼,2,0)</f>
        <v>臺北市</v>
      </c>
      <c r="G926" s="2" t="s">
        <v>4</v>
      </c>
      <c r="H926" s="13">
        <v>6174987</v>
      </c>
      <c r="I926" s="14">
        <v>4658289232</v>
      </c>
      <c r="J926" s="14">
        <f>表格1[[#This Row],[信用卡交易筆數]]/1000</f>
        <v>6174.9870000000001</v>
      </c>
      <c r="K926" s="14">
        <f>表格1[[#This Row],[信用卡交易金額'[新臺幣']]]/1000</f>
        <v>4658289.2319999998</v>
      </c>
      <c r="L926" s="14">
        <f>表格1[[#This Row],[信用卡交易金額'[新臺幣']]]/1000000</f>
        <v>4658.2892320000001</v>
      </c>
      <c r="M926" s="14" t="str" cm="1">
        <f t="array" ref="M926">_xlfn.TEXTJOIN("", TRUE, _xlfn.XLOOKUP(TRUE, VALUE(表格1[[#This Row],[年月]]) &lt;= VALUE($R$8:$R$12), $Q$8:$Q$12)) &amp; "年度"</f>
        <v>2021年度</v>
      </c>
    </row>
    <row r="927" spans="1:13" x14ac:dyDescent="0.3">
      <c r="A927" s="2">
        <v>202102</v>
      </c>
      <c r="B927" s="19">
        <f>DATE(表格1[[#This Row],[年]],表格1[[#This Row],[月]],1)</f>
        <v>44228</v>
      </c>
      <c r="C927" s="2" t="str">
        <f>LEFT(表格1[[#This Row],[年月]],4)</f>
        <v>2021</v>
      </c>
      <c r="D927" s="2" t="str">
        <f>RIGHT(表格1[[#This Row],[年月]],2)</f>
        <v>02</v>
      </c>
      <c r="E927" s="5">
        <v>63000000</v>
      </c>
      <c r="F927" s="2" t="str">
        <f>VLOOKUP(TEXT(表格1[[#This Row],[地區]],"00000000"),縣市代碼,2,0)</f>
        <v>臺北市</v>
      </c>
      <c r="G927" s="2" t="s">
        <v>5</v>
      </c>
      <c r="H927" s="13">
        <v>427376</v>
      </c>
      <c r="I927" s="14">
        <v>1439143587</v>
      </c>
      <c r="J927" s="14">
        <f>表格1[[#This Row],[信用卡交易筆數]]/1000</f>
        <v>427.37599999999998</v>
      </c>
      <c r="K927" s="14">
        <f>表格1[[#This Row],[信用卡交易金額'[新臺幣']]]/1000</f>
        <v>1439143.5870000001</v>
      </c>
      <c r="L927" s="14">
        <f>表格1[[#This Row],[信用卡交易金額'[新臺幣']]]/1000000</f>
        <v>1439.143587</v>
      </c>
      <c r="M927" s="14" t="str" cm="1">
        <f t="array" ref="M927">_xlfn.TEXTJOIN("", TRUE, _xlfn.XLOOKUP(TRUE, VALUE(表格1[[#This Row],[年月]]) &lt;= VALUE($R$8:$R$12), $Q$8:$Q$12)) &amp; "年度"</f>
        <v>2021年度</v>
      </c>
    </row>
    <row r="928" spans="1:13" x14ac:dyDescent="0.3">
      <c r="A928" s="2">
        <v>202102</v>
      </c>
      <c r="B928" s="19">
        <f>DATE(表格1[[#This Row],[年]],表格1[[#This Row],[月]],1)</f>
        <v>44228</v>
      </c>
      <c r="C928" s="2" t="str">
        <f>LEFT(表格1[[#This Row],[年月]],4)</f>
        <v>2021</v>
      </c>
      <c r="D928" s="2" t="str">
        <f>RIGHT(表格1[[#This Row],[年月]],2)</f>
        <v>02</v>
      </c>
      <c r="E928" s="5">
        <v>63000000</v>
      </c>
      <c r="F928" s="2" t="str">
        <f>VLOOKUP(TEXT(表格1[[#This Row],[地區]],"00000000"),縣市代碼,2,0)</f>
        <v>臺北市</v>
      </c>
      <c r="G928" s="2" t="s">
        <v>6</v>
      </c>
      <c r="H928" s="13">
        <v>624870</v>
      </c>
      <c r="I928" s="14">
        <v>2723314768</v>
      </c>
      <c r="J928" s="14">
        <f>表格1[[#This Row],[信用卡交易筆數]]/1000</f>
        <v>624.87</v>
      </c>
      <c r="K928" s="14">
        <f>表格1[[#This Row],[信用卡交易金額'[新臺幣']]]/1000</f>
        <v>2723314.7680000002</v>
      </c>
      <c r="L928" s="14">
        <f>表格1[[#This Row],[信用卡交易金額'[新臺幣']]]/1000000</f>
        <v>2723.3147680000002</v>
      </c>
      <c r="M928" s="14" t="str" cm="1">
        <f t="array" ref="M928">_xlfn.TEXTJOIN("", TRUE, _xlfn.XLOOKUP(TRUE, VALUE(表格1[[#This Row],[年月]]) &lt;= VALUE($R$8:$R$12), $Q$8:$Q$12)) &amp; "年度"</f>
        <v>2021年度</v>
      </c>
    </row>
    <row r="929" spans="1:13" x14ac:dyDescent="0.3">
      <c r="A929" s="2">
        <v>202102</v>
      </c>
      <c r="B929" s="19">
        <f>DATE(表格1[[#This Row],[年]],表格1[[#This Row],[月]],1)</f>
        <v>44228</v>
      </c>
      <c r="C929" s="2" t="str">
        <f>LEFT(表格1[[#This Row],[年月]],4)</f>
        <v>2021</v>
      </c>
      <c r="D929" s="2" t="str">
        <f>RIGHT(表格1[[#This Row],[年月]],2)</f>
        <v>02</v>
      </c>
      <c r="E929" s="5">
        <v>63000000</v>
      </c>
      <c r="F929" s="2" t="str">
        <f>VLOOKUP(TEXT(表格1[[#This Row],[地區]],"00000000"),縣市代碼,2,0)</f>
        <v>臺北市</v>
      </c>
      <c r="G929" s="2" t="s">
        <v>7</v>
      </c>
      <c r="H929" s="13">
        <v>3287173</v>
      </c>
      <c r="I929" s="14">
        <v>2566022231</v>
      </c>
      <c r="J929" s="14">
        <f>表格1[[#This Row],[信用卡交易筆數]]/1000</f>
        <v>3287.1729999999998</v>
      </c>
      <c r="K929" s="14">
        <f>表格1[[#This Row],[信用卡交易金額'[新臺幣']]]/1000</f>
        <v>2566022.2310000001</v>
      </c>
      <c r="L929" s="14">
        <f>表格1[[#This Row],[信用卡交易金額'[新臺幣']]]/1000000</f>
        <v>2566.0222309999999</v>
      </c>
      <c r="M929" s="14" t="str" cm="1">
        <f t="array" ref="M929">_xlfn.TEXTJOIN("", TRUE, _xlfn.XLOOKUP(TRUE, VALUE(表格1[[#This Row],[年月]]) &lt;= VALUE($R$8:$R$12), $Q$8:$Q$12)) &amp; "年度"</f>
        <v>2021年度</v>
      </c>
    </row>
    <row r="930" spans="1:13" x14ac:dyDescent="0.3">
      <c r="A930" s="2">
        <v>202102</v>
      </c>
      <c r="B930" s="19">
        <f>DATE(表格1[[#This Row],[年]],表格1[[#This Row],[月]],1)</f>
        <v>44228</v>
      </c>
      <c r="C930" s="2" t="str">
        <f>LEFT(表格1[[#This Row],[年月]],4)</f>
        <v>2021</v>
      </c>
      <c r="D930" s="2" t="str">
        <f>RIGHT(表格1[[#This Row],[年月]],2)</f>
        <v>02</v>
      </c>
      <c r="E930" s="5">
        <v>63000000</v>
      </c>
      <c r="F930" s="2" t="str">
        <f>VLOOKUP(TEXT(表格1[[#This Row],[地區]],"00000000"),縣市代碼,2,0)</f>
        <v>臺北市</v>
      </c>
      <c r="G930" s="2" t="s">
        <v>8</v>
      </c>
      <c r="H930" s="13">
        <v>3026604</v>
      </c>
      <c r="I930" s="14">
        <v>6201417361</v>
      </c>
      <c r="J930" s="14">
        <f>表格1[[#This Row],[信用卡交易筆數]]/1000</f>
        <v>3026.6039999999998</v>
      </c>
      <c r="K930" s="14">
        <f>表格1[[#This Row],[信用卡交易金額'[新臺幣']]]/1000</f>
        <v>6201417.3609999996</v>
      </c>
      <c r="L930" s="14">
        <f>表格1[[#This Row],[信用卡交易金額'[新臺幣']]]/1000000</f>
        <v>6201.4173609999998</v>
      </c>
      <c r="M930" s="14" t="str" cm="1">
        <f t="array" ref="M930">_xlfn.TEXTJOIN("", TRUE, _xlfn.XLOOKUP(TRUE, VALUE(表格1[[#This Row],[年月]]) &lt;= VALUE($R$8:$R$12), $Q$8:$Q$12)) &amp; "年度"</f>
        <v>2021年度</v>
      </c>
    </row>
    <row r="931" spans="1:13" x14ac:dyDescent="0.3">
      <c r="A931" s="2">
        <v>202102</v>
      </c>
      <c r="B931" s="19">
        <f>DATE(表格1[[#This Row],[年]],表格1[[#This Row],[月]],1)</f>
        <v>44228</v>
      </c>
      <c r="C931" s="2" t="str">
        <f>LEFT(表格1[[#This Row],[年月]],4)</f>
        <v>2021</v>
      </c>
      <c r="D931" s="2" t="str">
        <f>RIGHT(表格1[[#This Row],[年月]],2)</f>
        <v>02</v>
      </c>
      <c r="E931" s="5">
        <v>63000000</v>
      </c>
      <c r="F931" s="2" t="str">
        <f>VLOOKUP(TEXT(表格1[[#This Row],[地區]],"00000000"),縣市代碼,2,0)</f>
        <v>臺北市</v>
      </c>
      <c r="G931" s="2" t="s">
        <v>9</v>
      </c>
      <c r="H931" s="13">
        <v>5778258</v>
      </c>
      <c r="I931" s="14">
        <v>9125172951</v>
      </c>
      <c r="J931" s="14">
        <f>表格1[[#This Row],[信用卡交易筆數]]/1000</f>
        <v>5778.2579999999998</v>
      </c>
      <c r="K931" s="14">
        <f>表格1[[#This Row],[信用卡交易金額'[新臺幣']]]/1000</f>
        <v>9125172.9509999994</v>
      </c>
      <c r="L931" s="14">
        <f>表格1[[#This Row],[信用卡交易金額'[新臺幣']]]/1000000</f>
        <v>9125.1729510000005</v>
      </c>
      <c r="M931" s="14" t="str" cm="1">
        <f t="array" ref="M931">_xlfn.TEXTJOIN("", TRUE, _xlfn.XLOOKUP(TRUE, VALUE(表格1[[#This Row],[年月]]) &lt;= VALUE($R$8:$R$12), $Q$8:$Q$12)) &amp; "年度"</f>
        <v>2021年度</v>
      </c>
    </row>
    <row r="932" spans="1:13" x14ac:dyDescent="0.3">
      <c r="A932" s="2">
        <v>202102</v>
      </c>
      <c r="B932" s="19">
        <f>DATE(表格1[[#This Row],[年]],表格1[[#This Row],[月]],1)</f>
        <v>44228</v>
      </c>
      <c r="C932" s="2" t="str">
        <f>LEFT(表格1[[#This Row],[年月]],4)</f>
        <v>2021</v>
      </c>
      <c r="D932" s="2" t="str">
        <f>RIGHT(表格1[[#This Row],[年月]],2)</f>
        <v>02</v>
      </c>
      <c r="E932" s="5">
        <v>63000000</v>
      </c>
      <c r="F932" s="2" t="str">
        <f>VLOOKUP(TEXT(表格1[[#This Row],[地區]],"00000000"),縣市代碼,2,0)</f>
        <v>臺北市</v>
      </c>
      <c r="G932" s="2" t="s">
        <v>10</v>
      </c>
      <c r="H932" s="13">
        <v>4016753</v>
      </c>
      <c r="I932" s="14">
        <v>11794055278</v>
      </c>
      <c r="J932" s="14">
        <f>表格1[[#This Row],[信用卡交易筆數]]/1000</f>
        <v>4016.7530000000002</v>
      </c>
      <c r="K932" s="14">
        <f>表格1[[#This Row],[信用卡交易金額'[新臺幣']]]/1000</f>
        <v>11794055.278000001</v>
      </c>
      <c r="L932" s="14">
        <f>表格1[[#This Row],[信用卡交易金額'[新臺幣']]]/1000000</f>
        <v>11794.055278</v>
      </c>
      <c r="M932" s="14" t="str" cm="1">
        <f t="array" ref="M932">_xlfn.TEXTJOIN("", TRUE, _xlfn.XLOOKUP(TRUE, VALUE(表格1[[#This Row],[年月]]) &lt;= VALUE($R$8:$R$12), $Q$8:$Q$12)) &amp; "年度"</f>
        <v>2021年度</v>
      </c>
    </row>
    <row r="933" spans="1:13" x14ac:dyDescent="0.3">
      <c r="A933" s="2">
        <v>202102</v>
      </c>
      <c r="B933" s="19">
        <f>DATE(表格1[[#This Row],[年]],表格1[[#This Row],[月]],1)</f>
        <v>44228</v>
      </c>
      <c r="C933" s="2" t="str">
        <f>LEFT(表格1[[#This Row],[年月]],4)</f>
        <v>2021</v>
      </c>
      <c r="D933" s="2" t="str">
        <f>RIGHT(表格1[[#This Row],[年月]],2)</f>
        <v>02</v>
      </c>
      <c r="E933" s="5">
        <v>65000000</v>
      </c>
      <c r="F933" s="2" t="str">
        <f>VLOOKUP(TEXT(表格1[[#This Row],[地區]],"00000000"),縣市代碼,2,0)</f>
        <v>新北市</v>
      </c>
      <c r="G933" s="2" t="s">
        <v>4</v>
      </c>
      <c r="H933" s="13">
        <v>6219506</v>
      </c>
      <c r="I933" s="14">
        <v>4036359801</v>
      </c>
      <c r="J933" s="14">
        <f>表格1[[#This Row],[信用卡交易筆數]]/1000</f>
        <v>6219.5060000000003</v>
      </c>
      <c r="K933" s="14">
        <f>表格1[[#This Row],[信用卡交易金額'[新臺幣']]]/1000</f>
        <v>4036359.801</v>
      </c>
      <c r="L933" s="14">
        <f>表格1[[#This Row],[信用卡交易金額'[新臺幣']]]/1000000</f>
        <v>4036.3598010000001</v>
      </c>
      <c r="M933" s="14" t="str" cm="1">
        <f t="array" ref="M933">_xlfn.TEXTJOIN("", TRUE, _xlfn.XLOOKUP(TRUE, VALUE(表格1[[#This Row],[年月]]) &lt;= VALUE($R$8:$R$12), $Q$8:$Q$12)) &amp; "年度"</f>
        <v>2021年度</v>
      </c>
    </row>
    <row r="934" spans="1:13" x14ac:dyDescent="0.3">
      <c r="A934" s="2">
        <v>202102</v>
      </c>
      <c r="B934" s="19">
        <f>DATE(表格1[[#This Row],[年]],表格1[[#This Row],[月]],1)</f>
        <v>44228</v>
      </c>
      <c r="C934" s="2" t="str">
        <f>LEFT(表格1[[#This Row],[年月]],4)</f>
        <v>2021</v>
      </c>
      <c r="D934" s="2" t="str">
        <f>RIGHT(表格1[[#This Row],[年月]],2)</f>
        <v>02</v>
      </c>
      <c r="E934" s="5">
        <v>65000000</v>
      </c>
      <c r="F934" s="2" t="str">
        <f>VLOOKUP(TEXT(表格1[[#This Row],[地區]],"00000000"),縣市代碼,2,0)</f>
        <v>新北市</v>
      </c>
      <c r="G934" s="2" t="s">
        <v>5</v>
      </c>
      <c r="H934" s="13">
        <v>521676</v>
      </c>
      <c r="I934" s="14">
        <v>1388361351</v>
      </c>
      <c r="J934" s="14">
        <f>表格1[[#This Row],[信用卡交易筆數]]/1000</f>
        <v>521.67600000000004</v>
      </c>
      <c r="K934" s="14">
        <f>表格1[[#This Row],[信用卡交易金額'[新臺幣']]]/1000</f>
        <v>1388361.351</v>
      </c>
      <c r="L934" s="14">
        <f>表格1[[#This Row],[信用卡交易金額'[新臺幣']]]/1000000</f>
        <v>1388.361351</v>
      </c>
      <c r="M934" s="14" t="str" cm="1">
        <f t="array" ref="M934">_xlfn.TEXTJOIN("", TRUE, _xlfn.XLOOKUP(TRUE, VALUE(表格1[[#This Row],[年月]]) &lt;= VALUE($R$8:$R$12), $Q$8:$Q$12)) &amp; "年度"</f>
        <v>2021年度</v>
      </c>
    </row>
    <row r="935" spans="1:13" x14ac:dyDescent="0.3">
      <c r="A935" s="2">
        <v>202102</v>
      </c>
      <c r="B935" s="19">
        <f>DATE(表格1[[#This Row],[年]],表格1[[#This Row],[月]],1)</f>
        <v>44228</v>
      </c>
      <c r="C935" s="2" t="str">
        <f>LEFT(表格1[[#This Row],[年月]],4)</f>
        <v>2021</v>
      </c>
      <c r="D935" s="2" t="str">
        <f>RIGHT(表格1[[#This Row],[年月]],2)</f>
        <v>02</v>
      </c>
      <c r="E935" s="5">
        <v>65000000</v>
      </c>
      <c r="F935" s="2" t="str">
        <f>VLOOKUP(TEXT(表格1[[#This Row],[地區]],"00000000"),縣市代碼,2,0)</f>
        <v>新北市</v>
      </c>
      <c r="G935" s="2" t="s">
        <v>6</v>
      </c>
      <c r="H935" s="13">
        <v>733564</v>
      </c>
      <c r="I935" s="14">
        <v>2643073217</v>
      </c>
      <c r="J935" s="14">
        <f>表格1[[#This Row],[信用卡交易筆數]]/1000</f>
        <v>733.56399999999996</v>
      </c>
      <c r="K935" s="14">
        <f>表格1[[#This Row],[信用卡交易金額'[新臺幣']]]/1000</f>
        <v>2643073.2170000002</v>
      </c>
      <c r="L935" s="14">
        <f>表格1[[#This Row],[信用卡交易金額'[新臺幣']]]/1000000</f>
        <v>2643.0732170000001</v>
      </c>
      <c r="M935" s="14" t="str" cm="1">
        <f t="array" ref="M935">_xlfn.TEXTJOIN("", TRUE, _xlfn.XLOOKUP(TRUE, VALUE(表格1[[#This Row],[年月]]) &lt;= VALUE($R$8:$R$12), $Q$8:$Q$12)) &amp; "年度"</f>
        <v>2021年度</v>
      </c>
    </row>
    <row r="936" spans="1:13" x14ac:dyDescent="0.3">
      <c r="A936" s="2">
        <v>202102</v>
      </c>
      <c r="B936" s="19">
        <f>DATE(表格1[[#This Row],[年]],表格1[[#This Row],[月]],1)</f>
        <v>44228</v>
      </c>
      <c r="C936" s="2" t="str">
        <f>LEFT(表格1[[#This Row],[年月]],4)</f>
        <v>2021</v>
      </c>
      <c r="D936" s="2" t="str">
        <f>RIGHT(表格1[[#This Row],[年月]],2)</f>
        <v>02</v>
      </c>
      <c r="E936" s="5">
        <v>65000000</v>
      </c>
      <c r="F936" s="2" t="str">
        <f>VLOOKUP(TEXT(表格1[[#This Row],[地區]],"00000000"),縣市代碼,2,0)</f>
        <v>新北市</v>
      </c>
      <c r="G936" s="2" t="s">
        <v>7</v>
      </c>
      <c r="H936" s="13">
        <v>4021250</v>
      </c>
      <c r="I936" s="14">
        <v>3287301017</v>
      </c>
      <c r="J936" s="14">
        <f>表格1[[#This Row],[信用卡交易筆數]]/1000</f>
        <v>4021.25</v>
      </c>
      <c r="K936" s="14">
        <f>表格1[[#This Row],[信用卡交易金額'[新臺幣']]]/1000</f>
        <v>3287301.017</v>
      </c>
      <c r="L936" s="14">
        <f>表格1[[#This Row],[信用卡交易金額'[新臺幣']]]/1000000</f>
        <v>3287.3010169999998</v>
      </c>
      <c r="M936" s="14" t="str" cm="1">
        <f t="array" ref="M936">_xlfn.TEXTJOIN("", TRUE, _xlfn.XLOOKUP(TRUE, VALUE(表格1[[#This Row],[年月]]) &lt;= VALUE($R$8:$R$12), $Q$8:$Q$12)) &amp; "年度"</f>
        <v>2021年度</v>
      </c>
    </row>
    <row r="937" spans="1:13" x14ac:dyDescent="0.3">
      <c r="A937" s="2">
        <v>202102</v>
      </c>
      <c r="B937" s="19">
        <f>DATE(表格1[[#This Row],[年]],表格1[[#This Row],[月]],1)</f>
        <v>44228</v>
      </c>
      <c r="C937" s="2" t="str">
        <f>LEFT(表格1[[#This Row],[年月]],4)</f>
        <v>2021</v>
      </c>
      <c r="D937" s="2" t="str">
        <f>RIGHT(表格1[[#This Row],[年月]],2)</f>
        <v>02</v>
      </c>
      <c r="E937" s="5">
        <v>65000000</v>
      </c>
      <c r="F937" s="2" t="str">
        <f>VLOOKUP(TEXT(表格1[[#This Row],[地區]],"00000000"),縣市代碼,2,0)</f>
        <v>新北市</v>
      </c>
      <c r="G937" s="2" t="s">
        <v>8</v>
      </c>
      <c r="H937" s="13">
        <v>3630269</v>
      </c>
      <c r="I937" s="14">
        <v>6710578305</v>
      </c>
      <c r="J937" s="14">
        <f>表格1[[#This Row],[信用卡交易筆數]]/1000</f>
        <v>3630.2689999999998</v>
      </c>
      <c r="K937" s="14">
        <f>表格1[[#This Row],[信用卡交易金額'[新臺幣']]]/1000</f>
        <v>6710578.3049999997</v>
      </c>
      <c r="L937" s="14">
        <f>表格1[[#This Row],[信用卡交易金額'[新臺幣']]]/1000000</f>
        <v>6710.578305</v>
      </c>
      <c r="M937" s="14" t="str" cm="1">
        <f t="array" ref="M937">_xlfn.TEXTJOIN("", TRUE, _xlfn.XLOOKUP(TRUE, VALUE(表格1[[#This Row],[年月]]) &lt;= VALUE($R$8:$R$12), $Q$8:$Q$12)) &amp; "年度"</f>
        <v>2021年度</v>
      </c>
    </row>
    <row r="938" spans="1:13" x14ac:dyDescent="0.3">
      <c r="A938" s="2">
        <v>202102</v>
      </c>
      <c r="B938" s="19">
        <f>DATE(表格1[[#This Row],[年]],表格1[[#This Row],[月]],1)</f>
        <v>44228</v>
      </c>
      <c r="C938" s="2" t="str">
        <f>LEFT(表格1[[#This Row],[年月]],4)</f>
        <v>2021</v>
      </c>
      <c r="D938" s="2" t="str">
        <f>RIGHT(表格1[[#This Row],[年月]],2)</f>
        <v>02</v>
      </c>
      <c r="E938" s="5">
        <v>65000000</v>
      </c>
      <c r="F938" s="2" t="str">
        <f>VLOOKUP(TEXT(表格1[[#This Row],[地區]],"00000000"),縣市代碼,2,0)</f>
        <v>新北市</v>
      </c>
      <c r="G938" s="2" t="s">
        <v>9</v>
      </c>
      <c r="H938" s="13">
        <v>6902933</v>
      </c>
      <c r="I938" s="14">
        <v>9975843307</v>
      </c>
      <c r="J938" s="14">
        <f>表格1[[#This Row],[信用卡交易筆數]]/1000</f>
        <v>6902.933</v>
      </c>
      <c r="K938" s="14">
        <f>表格1[[#This Row],[信用卡交易金額'[新臺幣']]]/1000</f>
        <v>9975843.307</v>
      </c>
      <c r="L938" s="14">
        <f>表格1[[#This Row],[信用卡交易金額'[新臺幣']]]/1000000</f>
        <v>9975.8433069999992</v>
      </c>
      <c r="M938" s="14" t="str" cm="1">
        <f t="array" ref="M938">_xlfn.TEXTJOIN("", TRUE, _xlfn.XLOOKUP(TRUE, VALUE(表格1[[#This Row],[年月]]) &lt;= VALUE($R$8:$R$12), $Q$8:$Q$12)) &amp; "年度"</f>
        <v>2021年度</v>
      </c>
    </row>
    <row r="939" spans="1:13" x14ac:dyDescent="0.3">
      <c r="A939" s="2">
        <v>202102</v>
      </c>
      <c r="B939" s="19">
        <f>DATE(表格1[[#This Row],[年]],表格1[[#This Row],[月]],1)</f>
        <v>44228</v>
      </c>
      <c r="C939" s="2" t="str">
        <f>LEFT(表格1[[#This Row],[年月]],4)</f>
        <v>2021</v>
      </c>
      <c r="D939" s="2" t="str">
        <f>RIGHT(表格1[[#This Row],[年月]],2)</f>
        <v>02</v>
      </c>
      <c r="E939" s="5">
        <v>65000000</v>
      </c>
      <c r="F939" s="2" t="str">
        <f>VLOOKUP(TEXT(表格1[[#This Row],[地區]],"00000000"),縣市代碼,2,0)</f>
        <v>新北市</v>
      </c>
      <c r="G939" s="2" t="s">
        <v>10</v>
      </c>
      <c r="H939" s="13">
        <v>5177583</v>
      </c>
      <c r="I939" s="14">
        <v>12515465996</v>
      </c>
      <c r="J939" s="14">
        <f>表格1[[#This Row],[信用卡交易筆數]]/1000</f>
        <v>5177.5829999999996</v>
      </c>
      <c r="K939" s="14">
        <f>表格1[[#This Row],[信用卡交易金額'[新臺幣']]]/1000</f>
        <v>12515465.995999999</v>
      </c>
      <c r="L939" s="14">
        <f>表格1[[#This Row],[信用卡交易金額'[新臺幣']]]/1000000</f>
        <v>12515.465996000001</v>
      </c>
      <c r="M939" s="14" t="str" cm="1">
        <f t="array" ref="M939">_xlfn.TEXTJOIN("", TRUE, _xlfn.XLOOKUP(TRUE, VALUE(表格1[[#This Row],[年月]]) &lt;= VALUE($R$8:$R$12), $Q$8:$Q$12)) &amp; "年度"</f>
        <v>2021年度</v>
      </c>
    </row>
    <row r="940" spans="1:13" x14ac:dyDescent="0.3">
      <c r="A940" s="2">
        <v>202102</v>
      </c>
      <c r="B940" s="19">
        <f>DATE(表格1[[#This Row],[年]],表格1[[#This Row],[月]],1)</f>
        <v>44228</v>
      </c>
      <c r="C940" s="2" t="str">
        <f>LEFT(表格1[[#This Row],[年月]],4)</f>
        <v>2021</v>
      </c>
      <c r="D940" s="2" t="str">
        <f>RIGHT(表格1[[#This Row],[年月]],2)</f>
        <v>02</v>
      </c>
      <c r="E940" s="5">
        <v>68000000</v>
      </c>
      <c r="F940" s="2" t="str">
        <f>VLOOKUP(TEXT(表格1[[#This Row],[地區]],"00000000"),縣市代碼,2,0)</f>
        <v>桃園市</v>
      </c>
      <c r="G940" s="2" t="s">
        <v>4</v>
      </c>
      <c r="H940" s="13">
        <v>2512749</v>
      </c>
      <c r="I940" s="14">
        <v>1549996416</v>
      </c>
      <c r="J940" s="14">
        <f>表格1[[#This Row],[信用卡交易筆數]]/1000</f>
        <v>2512.7489999999998</v>
      </c>
      <c r="K940" s="14">
        <f>表格1[[#This Row],[信用卡交易金額'[新臺幣']]]/1000</f>
        <v>1549996.416</v>
      </c>
      <c r="L940" s="14">
        <f>表格1[[#This Row],[信用卡交易金額'[新臺幣']]]/1000000</f>
        <v>1549.996416</v>
      </c>
      <c r="M940" s="14" t="str" cm="1">
        <f t="array" ref="M940">_xlfn.TEXTJOIN("", TRUE, _xlfn.XLOOKUP(TRUE, VALUE(表格1[[#This Row],[年月]]) &lt;= VALUE($R$8:$R$12), $Q$8:$Q$12)) &amp; "年度"</f>
        <v>2021年度</v>
      </c>
    </row>
    <row r="941" spans="1:13" x14ac:dyDescent="0.3">
      <c r="A941" s="2">
        <v>202102</v>
      </c>
      <c r="B941" s="19">
        <f>DATE(表格1[[#This Row],[年]],表格1[[#This Row],[月]],1)</f>
        <v>44228</v>
      </c>
      <c r="C941" s="2" t="str">
        <f>LEFT(表格1[[#This Row],[年月]],4)</f>
        <v>2021</v>
      </c>
      <c r="D941" s="2" t="str">
        <f>RIGHT(表格1[[#This Row],[年月]],2)</f>
        <v>02</v>
      </c>
      <c r="E941" s="5">
        <v>68000000</v>
      </c>
      <c r="F941" s="2" t="str">
        <f>VLOOKUP(TEXT(表格1[[#This Row],[地區]],"00000000"),縣市代碼,2,0)</f>
        <v>桃園市</v>
      </c>
      <c r="G941" s="2" t="s">
        <v>5</v>
      </c>
      <c r="H941" s="13">
        <v>213521</v>
      </c>
      <c r="I941" s="14">
        <v>591156472</v>
      </c>
      <c r="J941" s="14">
        <f>表格1[[#This Row],[信用卡交易筆數]]/1000</f>
        <v>213.52099999999999</v>
      </c>
      <c r="K941" s="14">
        <f>表格1[[#This Row],[信用卡交易金額'[新臺幣']]]/1000</f>
        <v>591156.47199999995</v>
      </c>
      <c r="L941" s="14">
        <f>表格1[[#This Row],[信用卡交易金額'[新臺幣']]]/1000000</f>
        <v>591.15647200000001</v>
      </c>
      <c r="M941" s="14" t="str" cm="1">
        <f t="array" ref="M941">_xlfn.TEXTJOIN("", TRUE, _xlfn.XLOOKUP(TRUE, VALUE(表格1[[#This Row],[年月]]) &lt;= VALUE($R$8:$R$12), $Q$8:$Q$12)) &amp; "年度"</f>
        <v>2021年度</v>
      </c>
    </row>
    <row r="942" spans="1:13" x14ac:dyDescent="0.3">
      <c r="A942" s="2">
        <v>202102</v>
      </c>
      <c r="B942" s="19">
        <f>DATE(表格1[[#This Row],[年]],表格1[[#This Row],[月]],1)</f>
        <v>44228</v>
      </c>
      <c r="C942" s="2" t="str">
        <f>LEFT(表格1[[#This Row],[年月]],4)</f>
        <v>2021</v>
      </c>
      <c r="D942" s="2" t="str">
        <f>RIGHT(表格1[[#This Row],[年月]],2)</f>
        <v>02</v>
      </c>
      <c r="E942" s="5">
        <v>68000000</v>
      </c>
      <c r="F942" s="2" t="str">
        <f>VLOOKUP(TEXT(表格1[[#This Row],[地區]],"00000000"),縣市代碼,2,0)</f>
        <v>桃園市</v>
      </c>
      <c r="G942" s="2" t="s">
        <v>6</v>
      </c>
      <c r="H942" s="13">
        <v>347132</v>
      </c>
      <c r="I942" s="14">
        <v>1211728991</v>
      </c>
      <c r="J942" s="14">
        <f>表格1[[#This Row],[信用卡交易筆數]]/1000</f>
        <v>347.13200000000001</v>
      </c>
      <c r="K942" s="14">
        <f>表格1[[#This Row],[信用卡交易金額'[新臺幣']]]/1000</f>
        <v>1211728.9909999999</v>
      </c>
      <c r="L942" s="14">
        <f>表格1[[#This Row],[信用卡交易金額'[新臺幣']]]/1000000</f>
        <v>1211.728991</v>
      </c>
      <c r="M942" s="14" t="str" cm="1">
        <f t="array" ref="M942">_xlfn.TEXTJOIN("", TRUE, _xlfn.XLOOKUP(TRUE, VALUE(表格1[[#This Row],[年月]]) &lt;= VALUE($R$8:$R$12), $Q$8:$Q$12)) &amp; "年度"</f>
        <v>2021年度</v>
      </c>
    </row>
    <row r="943" spans="1:13" x14ac:dyDescent="0.3">
      <c r="A943" s="2">
        <v>202102</v>
      </c>
      <c r="B943" s="19">
        <f>DATE(表格1[[#This Row],[年]],表格1[[#This Row],[月]],1)</f>
        <v>44228</v>
      </c>
      <c r="C943" s="2" t="str">
        <f>LEFT(表格1[[#This Row],[年月]],4)</f>
        <v>2021</v>
      </c>
      <c r="D943" s="2" t="str">
        <f>RIGHT(表格1[[#This Row],[年月]],2)</f>
        <v>02</v>
      </c>
      <c r="E943" s="5">
        <v>68000000</v>
      </c>
      <c r="F943" s="2" t="str">
        <f>VLOOKUP(TEXT(表格1[[#This Row],[地區]],"00000000"),縣市代碼,2,0)</f>
        <v>桃園市</v>
      </c>
      <c r="G943" s="2" t="s">
        <v>7</v>
      </c>
      <c r="H943" s="13">
        <v>1993577</v>
      </c>
      <c r="I943" s="14">
        <v>1896182357</v>
      </c>
      <c r="J943" s="14">
        <f>表格1[[#This Row],[信用卡交易筆數]]/1000</f>
        <v>1993.577</v>
      </c>
      <c r="K943" s="14">
        <f>表格1[[#This Row],[信用卡交易金額'[新臺幣']]]/1000</f>
        <v>1896182.3570000001</v>
      </c>
      <c r="L943" s="14">
        <f>表格1[[#This Row],[信用卡交易金額'[新臺幣']]]/1000000</f>
        <v>1896.1823569999999</v>
      </c>
      <c r="M943" s="14" t="str" cm="1">
        <f t="array" ref="M943">_xlfn.TEXTJOIN("", TRUE, _xlfn.XLOOKUP(TRUE, VALUE(表格1[[#This Row],[年月]]) &lt;= VALUE($R$8:$R$12), $Q$8:$Q$12)) &amp; "年度"</f>
        <v>2021年度</v>
      </c>
    </row>
    <row r="944" spans="1:13" x14ac:dyDescent="0.3">
      <c r="A944" s="2">
        <v>202102</v>
      </c>
      <c r="B944" s="19">
        <f>DATE(表格1[[#This Row],[年]],表格1[[#This Row],[月]],1)</f>
        <v>44228</v>
      </c>
      <c r="C944" s="2" t="str">
        <f>LEFT(表格1[[#This Row],[年月]],4)</f>
        <v>2021</v>
      </c>
      <c r="D944" s="2" t="str">
        <f>RIGHT(表格1[[#This Row],[年月]],2)</f>
        <v>02</v>
      </c>
      <c r="E944" s="5">
        <v>68000000</v>
      </c>
      <c r="F944" s="2" t="str">
        <f>VLOOKUP(TEXT(表格1[[#This Row],[地區]],"00000000"),縣市代碼,2,0)</f>
        <v>桃園市</v>
      </c>
      <c r="G944" s="2" t="s">
        <v>8</v>
      </c>
      <c r="H944" s="13">
        <v>1594069</v>
      </c>
      <c r="I944" s="14">
        <v>2802351644</v>
      </c>
      <c r="J944" s="14">
        <f>表格1[[#This Row],[信用卡交易筆數]]/1000</f>
        <v>1594.069</v>
      </c>
      <c r="K944" s="14">
        <f>表格1[[#This Row],[信用卡交易金額'[新臺幣']]]/1000</f>
        <v>2802351.6439999999</v>
      </c>
      <c r="L944" s="14">
        <f>表格1[[#This Row],[信用卡交易金額'[新臺幣']]]/1000000</f>
        <v>2802.3516439999999</v>
      </c>
      <c r="M944" s="14" t="str" cm="1">
        <f t="array" ref="M944">_xlfn.TEXTJOIN("", TRUE, _xlfn.XLOOKUP(TRUE, VALUE(表格1[[#This Row],[年月]]) &lt;= VALUE($R$8:$R$12), $Q$8:$Q$12)) &amp; "年度"</f>
        <v>2021年度</v>
      </c>
    </row>
    <row r="945" spans="1:13" x14ac:dyDescent="0.3">
      <c r="A945" s="2">
        <v>202102</v>
      </c>
      <c r="B945" s="19">
        <f>DATE(表格1[[#This Row],[年]],表格1[[#This Row],[月]],1)</f>
        <v>44228</v>
      </c>
      <c r="C945" s="2" t="str">
        <f>LEFT(表格1[[#This Row],[年月]],4)</f>
        <v>2021</v>
      </c>
      <c r="D945" s="2" t="str">
        <f>RIGHT(表格1[[#This Row],[年月]],2)</f>
        <v>02</v>
      </c>
      <c r="E945" s="5">
        <v>68000000</v>
      </c>
      <c r="F945" s="2" t="str">
        <f>VLOOKUP(TEXT(表格1[[#This Row],[地區]],"00000000"),縣市代碼,2,0)</f>
        <v>桃園市</v>
      </c>
      <c r="G945" s="2" t="s">
        <v>9</v>
      </c>
      <c r="H945" s="13">
        <v>3002380</v>
      </c>
      <c r="I945" s="14">
        <v>4901338186</v>
      </c>
      <c r="J945" s="14">
        <f>表格1[[#This Row],[信用卡交易筆數]]/1000</f>
        <v>3002.38</v>
      </c>
      <c r="K945" s="14">
        <f>表格1[[#This Row],[信用卡交易金額'[新臺幣']]]/1000</f>
        <v>4901338.1859999998</v>
      </c>
      <c r="L945" s="14">
        <f>表格1[[#This Row],[信用卡交易金額'[新臺幣']]]/1000000</f>
        <v>4901.338186</v>
      </c>
      <c r="M945" s="14" t="str" cm="1">
        <f t="array" ref="M945">_xlfn.TEXTJOIN("", TRUE, _xlfn.XLOOKUP(TRUE, VALUE(表格1[[#This Row],[年月]]) &lt;= VALUE($R$8:$R$12), $Q$8:$Q$12)) &amp; "年度"</f>
        <v>2021年度</v>
      </c>
    </row>
    <row r="946" spans="1:13" x14ac:dyDescent="0.3">
      <c r="A946" s="2">
        <v>202102</v>
      </c>
      <c r="B946" s="19">
        <f>DATE(表格1[[#This Row],[年]],表格1[[#This Row],[月]],1)</f>
        <v>44228</v>
      </c>
      <c r="C946" s="2" t="str">
        <f>LEFT(表格1[[#This Row],[年月]],4)</f>
        <v>2021</v>
      </c>
      <c r="D946" s="2" t="str">
        <f>RIGHT(表格1[[#This Row],[年月]],2)</f>
        <v>02</v>
      </c>
      <c r="E946" s="5">
        <v>68000000</v>
      </c>
      <c r="F946" s="2" t="str">
        <f>VLOOKUP(TEXT(表格1[[#This Row],[地區]],"00000000"),縣市代碼,2,0)</f>
        <v>桃園市</v>
      </c>
      <c r="G946" s="2" t="s">
        <v>10</v>
      </c>
      <c r="H946" s="13">
        <v>2398980</v>
      </c>
      <c r="I946" s="14">
        <v>5555144000</v>
      </c>
      <c r="J946" s="14">
        <f>表格1[[#This Row],[信用卡交易筆數]]/1000</f>
        <v>2398.98</v>
      </c>
      <c r="K946" s="14">
        <f>表格1[[#This Row],[信用卡交易金額'[新臺幣']]]/1000</f>
        <v>5555144</v>
      </c>
      <c r="L946" s="14">
        <f>表格1[[#This Row],[信用卡交易金額'[新臺幣']]]/1000000</f>
        <v>5555.1440000000002</v>
      </c>
      <c r="M946" s="14" t="str" cm="1">
        <f t="array" ref="M946">_xlfn.TEXTJOIN("", TRUE, _xlfn.XLOOKUP(TRUE, VALUE(表格1[[#This Row],[年月]]) &lt;= VALUE($R$8:$R$12), $Q$8:$Q$12)) &amp; "年度"</f>
        <v>2021年度</v>
      </c>
    </row>
    <row r="947" spans="1:13" x14ac:dyDescent="0.3">
      <c r="A947" s="2">
        <v>202102</v>
      </c>
      <c r="B947" s="19">
        <f>DATE(表格1[[#This Row],[年]],表格1[[#This Row],[月]],1)</f>
        <v>44228</v>
      </c>
      <c r="C947" s="2" t="str">
        <f>LEFT(表格1[[#This Row],[年月]],4)</f>
        <v>2021</v>
      </c>
      <c r="D947" s="2" t="str">
        <f>RIGHT(表格1[[#This Row],[年月]],2)</f>
        <v>02</v>
      </c>
      <c r="E947" s="5">
        <v>10004000</v>
      </c>
      <c r="F947" s="2" t="str">
        <f>VLOOKUP(TEXT(表格1[[#This Row],[地區]],"00000000"),縣市代碼,2,0)</f>
        <v>新竹縣</v>
      </c>
      <c r="G947" s="2" t="s">
        <v>4</v>
      </c>
      <c r="H947" s="13">
        <v>722655</v>
      </c>
      <c r="I947" s="14">
        <v>487225155</v>
      </c>
      <c r="J947" s="14">
        <f>表格1[[#This Row],[信用卡交易筆數]]/1000</f>
        <v>722.65499999999997</v>
      </c>
      <c r="K947" s="14">
        <f>表格1[[#This Row],[信用卡交易金額'[新臺幣']]]/1000</f>
        <v>487225.15500000003</v>
      </c>
      <c r="L947" s="14">
        <f>表格1[[#This Row],[信用卡交易金額'[新臺幣']]]/1000000</f>
        <v>487.22515499999997</v>
      </c>
      <c r="M947" s="14" t="str" cm="1">
        <f t="array" ref="M947">_xlfn.TEXTJOIN("", TRUE, _xlfn.XLOOKUP(TRUE, VALUE(表格1[[#This Row],[年月]]) &lt;= VALUE($R$8:$R$12), $Q$8:$Q$12)) &amp; "年度"</f>
        <v>2021年度</v>
      </c>
    </row>
    <row r="948" spans="1:13" x14ac:dyDescent="0.3">
      <c r="A948" s="2">
        <v>202102</v>
      </c>
      <c r="B948" s="19">
        <f>DATE(表格1[[#This Row],[年]],表格1[[#This Row],[月]],1)</f>
        <v>44228</v>
      </c>
      <c r="C948" s="2" t="str">
        <f>LEFT(表格1[[#This Row],[年月]],4)</f>
        <v>2021</v>
      </c>
      <c r="D948" s="2" t="str">
        <f>RIGHT(表格1[[#This Row],[年月]],2)</f>
        <v>02</v>
      </c>
      <c r="E948" s="5">
        <v>10004000</v>
      </c>
      <c r="F948" s="2" t="str">
        <f>VLOOKUP(TEXT(表格1[[#This Row],[地區]],"00000000"),縣市代碼,2,0)</f>
        <v>新竹縣</v>
      </c>
      <c r="G948" s="2" t="s">
        <v>5</v>
      </c>
      <c r="H948" s="13">
        <v>56209</v>
      </c>
      <c r="I948" s="14">
        <v>154573473</v>
      </c>
      <c r="J948" s="14">
        <f>表格1[[#This Row],[信用卡交易筆數]]/1000</f>
        <v>56.209000000000003</v>
      </c>
      <c r="K948" s="14">
        <f>表格1[[#This Row],[信用卡交易金額'[新臺幣']]]/1000</f>
        <v>154573.473</v>
      </c>
      <c r="L948" s="14">
        <f>表格1[[#This Row],[信用卡交易金額'[新臺幣']]]/1000000</f>
        <v>154.57347300000001</v>
      </c>
      <c r="M948" s="14" t="str" cm="1">
        <f t="array" ref="M948">_xlfn.TEXTJOIN("", TRUE, _xlfn.XLOOKUP(TRUE, VALUE(表格1[[#This Row],[年月]]) &lt;= VALUE($R$8:$R$12), $Q$8:$Q$12)) &amp; "年度"</f>
        <v>2021年度</v>
      </c>
    </row>
    <row r="949" spans="1:13" x14ac:dyDescent="0.3">
      <c r="A949" s="2">
        <v>202102</v>
      </c>
      <c r="B949" s="19">
        <f>DATE(表格1[[#This Row],[年]],表格1[[#This Row],[月]],1)</f>
        <v>44228</v>
      </c>
      <c r="C949" s="2" t="str">
        <f>LEFT(表格1[[#This Row],[年月]],4)</f>
        <v>2021</v>
      </c>
      <c r="D949" s="2" t="str">
        <f>RIGHT(表格1[[#This Row],[年月]],2)</f>
        <v>02</v>
      </c>
      <c r="E949" s="5">
        <v>10004000</v>
      </c>
      <c r="F949" s="2" t="str">
        <f>VLOOKUP(TEXT(表格1[[#This Row],[地區]],"00000000"),縣市代碼,2,0)</f>
        <v>新竹縣</v>
      </c>
      <c r="G949" s="2" t="s">
        <v>6</v>
      </c>
      <c r="H949" s="13">
        <v>99595</v>
      </c>
      <c r="I949" s="14">
        <v>378616749</v>
      </c>
      <c r="J949" s="14">
        <f>表格1[[#This Row],[信用卡交易筆數]]/1000</f>
        <v>99.594999999999999</v>
      </c>
      <c r="K949" s="14">
        <f>表格1[[#This Row],[信用卡交易金額'[新臺幣']]]/1000</f>
        <v>378616.74900000001</v>
      </c>
      <c r="L949" s="14">
        <f>表格1[[#This Row],[信用卡交易金額'[新臺幣']]]/1000000</f>
        <v>378.61674900000003</v>
      </c>
      <c r="M949" s="14" t="str" cm="1">
        <f t="array" ref="M949">_xlfn.TEXTJOIN("", TRUE, _xlfn.XLOOKUP(TRUE, VALUE(表格1[[#This Row],[年月]]) &lt;= VALUE($R$8:$R$12), $Q$8:$Q$12)) &amp; "年度"</f>
        <v>2021年度</v>
      </c>
    </row>
    <row r="950" spans="1:13" x14ac:dyDescent="0.3">
      <c r="A950" s="2">
        <v>202102</v>
      </c>
      <c r="B950" s="19">
        <f>DATE(表格1[[#This Row],[年]],表格1[[#This Row],[月]],1)</f>
        <v>44228</v>
      </c>
      <c r="C950" s="2" t="str">
        <f>LEFT(表格1[[#This Row],[年月]],4)</f>
        <v>2021</v>
      </c>
      <c r="D950" s="2" t="str">
        <f>RIGHT(表格1[[#This Row],[年月]],2)</f>
        <v>02</v>
      </c>
      <c r="E950" s="5">
        <v>10004000</v>
      </c>
      <c r="F950" s="2" t="str">
        <f>VLOOKUP(TEXT(表格1[[#This Row],[地區]],"00000000"),縣市代碼,2,0)</f>
        <v>新竹縣</v>
      </c>
      <c r="G950" s="2" t="s">
        <v>7</v>
      </c>
      <c r="H950" s="13">
        <v>551767</v>
      </c>
      <c r="I950" s="14">
        <v>543678883</v>
      </c>
      <c r="J950" s="14">
        <f>表格1[[#This Row],[信用卡交易筆數]]/1000</f>
        <v>551.76700000000005</v>
      </c>
      <c r="K950" s="14">
        <f>表格1[[#This Row],[信用卡交易金額'[新臺幣']]]/1000</f>
        <v>543678.88300000003</v>
      </c>
      <c r="L950" s="14">
        <f>表格1[[#This Row],[信用卡交易金額'[新臺幣']]]/1000000</f>
        <v>543.67888300000004</v>
      </c>
      <c r="M950" s="14" t="str" cm="1">
        <f t="array" ref="M950">_xlfn.TEXTJOIN("", TRUE, _xlfn.XLOOKUP(TRUE, VALUE(表格1[[#This Row],[年月]]) &lt;= VALUE($R$8:$R$12), $Q$8:$Q$12)) &amp; "年度"</f>
        <v>2021年度</v>
      </c>
    </row>
    <row r="951" spans="1:13" x14ac:dyDescent="0.3">
      <c r="A951" s="2">
        <v>202102</v>
      </c>
      <c r="B951" s="19">
        <f>DATE(表格1[[#This Row],[年]],表格1[[#This Row],[月]],1)</f>
        <v>44228</v>
      </c>
      <c r="C951" s="2" t="str">
        <f>LEFT(表格1[[#This Row],[年月]],4)</f>
        <v>2021</v>
      </c>
      <c r="D951" s="2" t="str">
        <f>RIGHT(表格1[[#This Row],[年月]],2)</f>
        <v>02</v>
      </c>
      <c r="E951" s="5">
        <v>10004000</v>
      </c>
      <c r="F951" s="2" t="str">
        <f>VLOOKUP(TEXT(表格1[[#This Row],[地區]],"00000000"),縣市代碼,2,0)</f>
        <v>新竹縣</v>
      </c>
      <c r="G951" s="2" t="s">
        <v>8</v>
      </c>
      <c r="H951" s="13">
        <v>417397</v>
      </c>
      <c r="I951" s="14">
        <v>754843877</v>
      </c>
      <c r="J951" s="14">
        <f>表格1[[#This Row],[信用卡交易筆數]]/1000</f>
        <v>417.39699999999999</v>
      </c>
      <c r="K951" s="14">
        <f>表格1[[#This Row],[信用卡交易金額'[新臺幣']]]/1000</f>
        <v>754843.87699999998</v>
      </c>
      <c r="L951" s="14">
        <f>表格1[[#This Row],[信用卡交易金額'[新臺幣']]]/1000000</f>
        <v>754.84387700000002</v>
      </c>
      <c r="M951" s="14" t="str" cm="1">
        <f t="array" ref="M951">_xlfn.TEXTJOIN("", TRUE, _xlfn.XLOOKUP(TRUE, VALUE(表格1[[#This Row],[年月]]) &lt;= VALUE($R$8:$R$12), $Q$8:$Q$12)) &amp; "年度"</f>
        <v>2021年度</v>
      </c>
    </row>
    <row r="952" spans="1:13" x14ac:dyDescent="0.3">
      <c r="A952" s="2">
        <v>202102</v>
      </c>
      <c r="B952" s="19">
        <f>DATE(表格1[[#This Row],[年]],表格1[[#This Row],[月]],1)</f>
        <v>44228</v>
      </c>
      <c r="C952" s="2" t="str">
        <f>LEFT(表格1[[#This Row],[年月]],4)</f>
        <v>2021</v>
      </c>
      <c r="D952" s="2" t="str">
        <f>RIGHT(表格1[[#This Row],[年月]],2)</f>
        <v>02</v>
      </c>
      <c r="E952" s="5">
        <v>10004000</v>
      </c>
      <c r="F952" s="2" t="str">
        <f>VLOOKUP(TEXT(表格1[[#This Row],[地區]],"00000000"),縣市代碼,2,0)</f>
        <v>新竹縣</v>
      </c>
      <c r="G952" s="2" t="s">
        <v>9</v>
      </c>
      <c r="H952" s="13">
        <v>804419</v>
      </c>
      <c r="I952" s="14">
        <v>1253250453</v>
      </c>
      <c r="J952" s="14">
        <f>表格1[[#This Row],[信用卡交易筆數]]/1000</f>
        <v>804.41899999999998</v>
      </c>
      <c r="K952" s="14">
        <f>表格1[[#This Row],[信用卡交易金額'[新臺幣']]]/1000</f>
        <v>1253250.453</v>
      </c>
      <c r="L952" s="14">
        <f>表格1[[#This Row],[信用卡交易金額'[新臺幣']]]/1000000</f>
        <v>1253.2504530000001</v>
      </c>
      <c r="M952" s="14" t="str" cm="1">
        <f t="array" ref="M952">_xlfn.TEXTJOIN("", TRUE, _xlfn.XLOOKUP(TRUE, VALUE(表格1[[#This Row],[年月]]) &lt;= VALUE($R$8:$R$12), $Q$8:$Q$12)) &amp; "年度"</f>
        <v>2021年度</v>
      </c>
    </row>
    <row r="953" spans="1:13" x14ac:dyDescent="0.3">
      <c r="A953" s="2">
        <v>202102</v>
      </c>
      <c r="B953" s="19">
        <f>DATE(表格1[[#This Row],[年]],表格1[[#This Row],[月]],1)</f>
        <v>44228</v>
      </c>
      <c r="C953" s="2" t="str">
        <f>LEFT(表格1[[#This Row],[年月]],4)</f>
        <v>2021</v>
      </c>
      <c r="D953" s="2" t="str">
        <f>RIGHT(表格1[[#This Row],[年月]],2)</f>
        <v>02</v>
      </c>
      <c r="E953" s="5">
        <v>10004000</v>
      </c>
      <c r="F953" s="2" t="str">
        <f>VLOOKUP(TEXT(表格1[[#This Row],[地區]],"00000000"),縣市代碼,2,0)</f>
        <v>新竹縣</v>
      </c>
      <c r="G953" s="2" t="s">
        <v>10</v>
      </c>
      <c r="H953" s="13">
        <v>653978</v>
      </c>
      <c r="I953" s="14">
        <v>1501339456</v>
      </c>
      <c r="J953" s="14">
        <f>表格1[[#This Row],[信用卡交易筆數]]/1000</f>
        <v>653.97799999999995</v>
      </c>
      <c r="K953" s="14">
        <f>表格1[[#This Row],[信用卡交易金額'[新臺幣']]]/1000</f>
        <v>1501339.456</v>
      </c>
      <c r="L953" s="14">
        <f>表格1[[#This Row],[信用卡交易金額'[新臺幣']]]/1000000</f>
        <v>1501.3394559999999</v>
      </c>
      <c r="M953" s="14" t="str" cm="1">
        <f t="array" ref="M953">_xlfn.TEXTJOIN("", TRUE, _xlfn.XLOOKUP(TRUE, VALUE(表格1[[#This Row],[年月]]) &lt;= VALUE($R$8:$R$12), $Q$8:$Q$12)) &amp; "年度"</f>
        <v>2021年度</v>
      </c>
    </row>
    <row r="954" spans="1:13" x14ac:dyDescent="0.3">
      <c r="A954" s="2">
        <v>202102</v>
      </c>
      <c r="B954" s="19">
        <f>DATE(表格1[[#This Row],[年]],表格1[[#This Row],[月]],1)</f>
        <v>44228</v>
      </c>
      <c r="C954" s="2" t="str">
        <f>LEFT(表格1[[#This Row],[年月]],4)</f>
        <v>2021</v>
      </c>
      <c r="D954" s="2" t="str">
        <f>RIGHT(表格1[[#This Row],[年月]],2)</f>
        <v>02</v>
      </c>
      <c r="E954" s="5">
        <v>10018000</v>
      </c>
      <c r="F954" s="2" t="str">
        <f>VLOOKUP(TEXT(表格1[[#This Row],[地區]],"00000000"),縣市代碼,2,0)</f>
        <v>新竹市</v>
      </c>
      <c r="G954" s="2" t="s">
        <v>4</v>
      </c>
      <c r="H954" s="13">
        <v>749327</v>
      </c>
      <c r="I954" s="14">
        <v>498992522</v>
      </c>
      <c r="J954" s="14">
        <f>表格1[[#This Row],[信用卡交易筆數]]/1000</f>
        <v>749.327</v>
      </c>
      <c r="K954" s="14">
        <f>表格1[[#This Row],[信用卡交易金額'[新臺幣']]]/1000</f>
        <v>498992.522</v>
      </c>
      <c r="L954" s="14">
        <f>表格1[[#This Row],[信用卡交易金額'[新臺幣']]]/1000000</f>
        <v>498.99252200000001</v>
      </c>
      <c r="M954" s="14" t="str" cm="1">
        <f t="array" ref="M954">_xlfn.TEXTJOIN("", TRUE, _xlfn.XLOOKUP(TRUE, VALUE(表格1[[#This Row],[年月]]) &lt;= VALUE($R$8:$R$12), $Q$8:$Q$12)) &amp; "年度"</f>
        <v>2021年度</v>
      </c>
    </row>
    <row r="955" spans="1:13" x14ac:dyDescent="0.3">
      <c r="A955" s="2">
        <v>202102</v>
      </c>
      <c r="B955" s="19">
        <f>DATE(表格1[[#This Row],[年]],表格1[[#This Row],[月]],1)</f>
        <v>44228</v>
      </c>
      <c r="C955" s="2" t="str">
        <f>LEFT(表格1[[#This Row],[年月]],4)</f>
        <v>2021</v>
      </c>
      <c r="D955" s="2" t="str">
        <f>RIGHT(表格1[[#This Row],[年月]],2)</f>
        <v>02</v>
      </c>
      <c r="E955" s="5">
        <v>10018000</v>
      </c>
      <c r="F955" s="2" t="str">
        <f>VLOOKUP(TEXT(表格1[[#This Row],[地區]],"00000000"),縣市代碼,2,0)</f>
        <v>新竹市</v>
      </c>
      <c r="G955" s="2" t="s">
        <v>5</v>
      </c>
      <c r="H955" s="13">
        <v>52496</v>
      </c>
      <c r="I955" s="14">
        <v>153796527</v>
      </c>
      <c r="J955" s="14">
        <f>表格1[[#This Row],[信用卡交易筆數]]/1000</f>
        <v>52.496000000000002</v>
      </c>
      <c r="K955" s="14">
        <f>表格1[[#This Row],[信用卡交易金額'[新臺幣']]]/1000</f>
        <v>153796.527</v>
      </c>
      <c r="L955" s="14">
        <f>表格1[[#This Row],[信用卡交易金額'[新臺幣']]]/1000000</f>
        <v>153.796527</v>
      </c>
      <c r="M955" s="14" t="str" cm="1">
        <f t="array" ref="M955">_xlfn.TEXTJOIN("", TRUE, _xlfn.XLOOKUP(TRUE, VALUE(表格1[[#This Row],[年月]]) &lt;= VALUE($R$8:$R$12), $Q$8:$Q$12)) &amp; "年度"</f>
        <v>2021年度</v>
      </c>
    </row>
    <row r="956" spans="1:13" x14ac:dyDescent="0.3">
      <c r="A956" s="2">
        <v>202102</v>
      </c>
      <c r="B956" s="19">
        <f>DATE(表格1[[#This Row],[年]],表格1[[#This Row],[月]],1)</f>
        <v>44228</v>
      </c>
      <c r="C956" s="2" t="str">
        <f>LEFT(表格1[[#This Row],[年月]],4)</f>
        <v>2021</v>
      </c>
      <c r="D956" s="2" t="str">
        <f>RIGHT(表格1[[#This Row],[年月]],2)</f>
        <v>02</v>
      </c>
      <c r="E956" s="5">
        <v>10018000</v>
      </c>
      <c r="F956" s="2" t="str">
        <f>VLOOKUP(TEXT(表格1[[#This Row],[地區]],"00000000"),縣市代碼,2,0)</f>
        <v>新竹市</v>
      </c>
      <c r="G956" s="2" t="s">
        <v>6</v>
      </c>
      <c r="H956" s="13">
        <v>99400</v>
      </c>
      <c r="I956" s="14">
        <v>382024584</v>
      </c>
      <c r="J956" s="14">
        <f>表格1[[#This Row],[信用卡交易筆數]]/1000</f>
        <v>99.4</v>
      </c>
      <c r="K956" s="14">
        <f>表格1[[#This Row],[信用卡交易金額'[新臺幣']]]/1000</f>
        <v>382024.58399999997</v>
      </c>
      <c r="L956" s="14">
        <f>表格1[[#This Row],[信用卡交易金額'[新臺幣']]]/1000000</f>
        <v>382.024584</v>
      </c>
      <c r="M956" s="14" t="str" cm="1">
        <f t="array" ref="M956">_xlfn.TEXTJOIN("", TRUE, _xlfn.XLOOKUP(TRUE, VALUE(表格1[[#This Row],[年月]]) &lt;= VALUE($R$8:$R$12), $Q$8:$Q$12)) &amp; "年度"</f>
        <v>2021年度</v>
      </c>
    </row>
    <row r="957" spans="1:13" x14ac:dyDescent="0.3">
      <c r="A957" s="2">
        <v>202102</v>
      </c>
      <c r="B957" s="19">
        <f>DATE(表格1[[#This Row],[年]],表格1[[#This Row],[月]],1)</f>
        <v>44228</v>
      </c>
      <c r="C957" s="2" t="str">
        <f>LEFT(表格1[[#This Row],[年月]],4)</f>
        <v>2021</v>
      </c>
      <c r="D957" s="2" t="str">
        <f>RIGHT(表格1[[#This Row],[年月]],2)</f>
        <v>02</v>
      </c>
      <c r="E957" s="5">
        <v>10018000</v>
      </c>
      <c r="F957" s="2" t="str">
        <f>VLOOKUP(TEXT(表格1[[#This Row],[地區]],"00000000"),縣市代碼,2,0)</f>
        <v>新竹市</v>
      </c>
      <c r="G957" s="2" t="s">
        <v>7</v>
      </c>
      <c r="H957" s="13">
        <v>496287</v>
      </c>
      <c r="I957" s="14">
        <v>444535862</v>
      </c>
      <c r="J957" s="14">
        <f>表格1[[#This Row],[信用卡交易筆數]]/1000</f>
        <v>496.28699999999998</v>
      </c>
      <c r="K957" s="14">
        <f>表格1[[#This Row],[信用卡交易金額'[新臺幣']]]/1000</f>
        <v>444535.86200000002</v>
      </c>
      <c r="L957" s="14">
        <f>表格1[[#This Row],[信用卡交易金額'[新臺幣']]]/1000000</f>
        <v>444.53586200000001</v>
      </c>
      <c r="M957" s="14" t="str" cm="1">
        <f t="array" ref="M957">_xlfn.TEXTJOIN("", TRUE, _xlfn.XLOOKUP(TRUE, VALUE(表格1[[#This Row],[年月]]) &lt;= VALUE($R$8:$R$12), $Q$8:$Q$12)) &amp; "年度"</f>
        <v>2021年度</v>
      </c>
    </row>
    <row r="958" spans="1:13" x14ac:dyDescent="0.3">
      <c r="A958" s="2">
        <v>202102</v>
      </c>
      <c r="B958" s="19">
        <f>DATE(表格1[[#This Row],[年]],表格1[[#This Row],[月]],1)</f>
        <v>44228</v>
      </c>
      <c r="C958" s="2" t="str">
        <f>LEFT(表格1[[#This Row],[年月]],4)</f>
        <v>2021</v>
      </c>
      <c r="D958" s="2" t="str">
        <f>RIGHT(表格1[[#This Row],[年月]],2)</f>
        <v>02</v>
      </c>
      <c r="E958" s="5">
        <v>10018000</v>
      </c>
      <c r="F958" s="2" t="str">
        <f>VLOOKUP(TEXT(表格1[[#This Row],[地區]],"00000000"),縣市代碼,2,0)</f>
        <v>新竹市</v>
      </c>
      <c r="G958" s="2" t="s">
        <v>8</v>
      </c>
      <c r="H958" s="13">
        <v>408720</v>
      </c>
      <c r="I958" s="14">
        <v>782424227</v>
      </c>
      <c r="J958" s="14">
        <f>表格1[[#This Row],[信用卡交易筆數]]/1000</f>
        <v>408.72</v>
      </c>
      <c r="K958" s="14">
        <f>表格1[[#This Row],[信用卡交易金額'[新臺幣']]]/1000</f>
        <v>782424.22699999996</v>
      </c>
      <c r="L958" s="14">
        <f>表格1[[#This Row],[信用卡交易金額'[新臺幣']]]/1000000</f>
        <v>782.42422699999997</v>
      </c>
      <c r="M958" s="14" t="str" cm="1">
        <f t="array" ref="M958">_xlfn.TEXTJOIN("", TRUE, _xlfn.XLOOKUP(TRUE, VALUE(表格1[[#This Row],[年月]]) &lt;= VALUE($R$8:$R$12), $Q$8:$Q$12)) &amp; "年度"</f>
        <v>2021年度</v>
      </c>
    </row>
    <row r="959" spans="1:13" x14ac:dyDescent="0.3">
      <c r="A959" s="2">
        <v>202102</v>
      </c>
      <c r="B959" s="19">
        <f>DATE(表格1[[#This Row],[年]],表格1[[#This Row],[月]],1)</f>
        <v>44228</v>
      </c>
      <c r="C959" s="2" t="str">
        <f>LEFT(表格1[[#This Row],[年月]],4)</f>
        <v>2021</v>
      </c>
      <c r="D959" s="2" t="str">
        <f>RIGHT(表格1[[#This Row],[年月]],2)</f>
        <v>02</v>
      </c>
      <c r="E959" s="5">
        <v>10018000</v>
      </c>
      <c r="F959" s="2" t="str">
        <f>VLOOKUP(TEXT(表格1[[#This Row],[地區]],"00000000"),縣市代碼,2,0)</f>
        <v>新竹市</v>
      </c>
      <c r="G959" s="2" t="s">
        <v>9</v>
      </c>
      <c r="H959" s="13">
        <v>852790</v>
      </c>
      <c r="I959" s="14">
        <v>1293663988</v>
      </c>
      <c r="J959" s="14">
        <f>表格1[[#This Row],[信用卡交易筆數]]/1000</f>
        <v>852.79</v>
      </c>
      <c r="K959" s="14">
        <f>表格1[[#This Row],[信用卡交易金額'[新臺幣']]]/1000</f>
        <v>1293663.9879999999</v>
      </c>
      <c r="L959" s="14">
        <f>表格1[[#This Row],[信用卡交易金額'[新臺幣']]]/1000000</f>
        <v>1293.663988</v>
      </c>
      <c r="M959" s="14" t="str" cm="1">
        <f t="array" ref="M959">_xlfn.TEXTJOIN("", TRUE, _xlfn.XLOOKUP(TRUE, VALUE(表格1[[#This Row],[年月]]) &lt;= VALUE($R$8:$R$12), $Q$8:$Q$12)) &amp; "年度"</f>
        <v>2021年度</v>
      </c>
    </row>
    <row r="960" spans="1:13" x14ac:dyDescent="0.3">
      <c r="A960" s="2">
        <v>202102</v>
      </c>
      <c r="B960" s="19">
        <f>DATE(表格1[[#This Row],[年]],表格1[[#This Row],[月]],1)</f>
        <v>44228</v>
      </c>
      <c r="C960" s="2" t="str">
        <f>LEFT(表格1[[#This Row],[年月]],4)</f>
        <v>2021</v>
      </c>
      <c r="D960" s="2" t="str">
        <f>RIGHT(表格1[[#This Row],[年月]],2)</f>
        <v>02</v>
      </c>
      <c r="E960" s="5">
        <v>10018000</v>
      </c>
      <c r="F960" s="2" t="str">
        <f>VLOOKUP(TEXT(表格1[[#This Row],[地區]],"00000000"),縣市代碼,2,0)</f>
        <v>新竹市</v>
      </c>
      <c r="G960" s="2" t="s">
        <v>10</v>
      </c>
      <c r="H960" s="13">
        <v>604435</v>
      </c>
      <c r="I960" s="14">
        <v>1622883755</v>
      </c>
      <c r="J960" s="14">
        <f>表格1[[#This Row],[信用卡交易筆數]]/1000</f>
        <v>604.43499999999995</v>
      </c>
      <c r="K960" s="14">
        <f>表格1[[#This Row],[信用卡交易金額'[新臺幣']]]/1000</f>
        <v>1622883.7549999999</v>
      </c>
      <c r="L960" s="14">
        <f>表格1[[#This Row],[信用卡交易金額'[新臺幣']]]/1000000</f>
        <v>1622.8837550000001</v>
      </c>
      <c r="M960" s="14" t="str" cm="1">
        <f t="array" ref="M960">_xlfn.TEXTJOIN("", TRUE, _xlfn.XLOOKUP(TRUE, VALUE(表格1[[#This Row],[年月]]) &lt;= VALUE($R$8:$R$12), $Q$8:$Q$12)) &amp; "年度"</f>
        <v>2021年度</v>
      </c>
    </row>
    <row r="961" spans="1:13" x14ac:dyDescent="0.3">
      <c r="A961" s="2">
        <v>202102</v>
      </c>
      <c r="B961" s="19">
        <f>DATE(表格1[[#This Row],[年]],表格1[[#This Row],[月]],1)</f>
        <v>44228</v>
      </c>
      <c r="C961" s="2" t="str">
        <f>LEFT(表格1[[#This Row],[年月]],4)</f>
        <v>2021</v>
      </c>
      <c r="D961" s="2" t="str">
        <f>RIGHT(表格1[[#This Row],[年月]],2)</f>
        <v>02</v>
      </c>
      <c r="E961" s="5">
        <v>10005000</v>
      </c>
      <c r="F961" s="2" t="str">
        <f>VLOOKUP(TEXT(表格1[[#This Row],[地區]],"00000000"),縣市代碼,2,0)</f>
        <v>苗栗縣</v>
      </c>
      <c r="G961" s="2" t="s">
        <v>4</v>
      </c>
      <c r="H961" s="13">
        <v>320850</v>
      </c>
      <c r="I961" s="14">
        <v>218525111</v>
      </c>
      <c r="J961" s="14">
        <f>表格1[[#This Row],[信用卡交易筆數]]/1000</f>
        <v>320.85000000000002</v>
      </c>
      <c r="K961" s="14">
        <f>表格1[[#This Row],[信用卡交易金額'[新臺幣']]]/1000</f>
        <v>218525.111</v>
      </c>
      <c r="L961" s="14">
        <f>表格1[[#This Row],[信用卡交易金額'[新臺幣']]]/1000000</f>
        <v>218.52511100000001</v>
      </c>
      <c r="M961" s="14" t="str" cm="1">
        <f t="array" ref="M961">_xlfn.TEXTJOIN("", TRUE, _xlfn.XLOOKUP(TRUE, VALUE(表格1[[#This Row],[年月]]) &lt;= VALUE($R$8:$R$12), $Q$8:$Q$12)) &amp; "年度"</f>
        <v>2021年度</v>
      </c>
    </row>
    <row r="962" spans="1:13" x14ac:dyDescent="0.3">
      <c r="A962" s="2">
        <v>202102</v>
      </c>
      <c r="B962" s="19">
        <f>DATE(表格1[[#This Row],[年]],表格1[[#This Row],[月]],1)</f>
        <v>44228</v>
      </c>
      <c r="C962" s="2" t="str">
        <f>LEFT(表格1[[#This Row],[年月]],4)</f>
        <v>2021</v>
      </c>
      <c r="D962" s="2" t="str">
        <f>RIGHT(表格1[[#This Row],[年月]],2)</f>
        <v>02</v>
      </c>
      <c r="E962" s="5">
        <v>10005000</v>
      </c>
      <c r="F962" s="2" t="str">
        <f>VLOOKUP(TEXT(表格1[[#This Row],[地區]],"00000000"),縣市代碼,2,0)</f>
        <v>苗栗縣</v>
      </c>
      <c r="G962" s="2" t="s">
        <v>5</v>
      </c>
      <c r="H962" s="13">
        <v>37297</v>
      </c>
      <c r="I962" s="14">
        <v>103630472</v>
      </c>
      <c r="J962" s="14">
        <f>表格1[[#This Row],[信用卡交易筆數]]/1000</f>
        <v>37.296999999999997</v>
      </c>
      <c r="K962" s="14">
        <f>表格1[[#This Row],[信用卡交易金額'[新臺幣']]]/1000</f>
        <v>103630.47199999999</v>
      </c>
      <c r="L962" s="14">
        <f>表格1[[#This Row],[信用卡交易金額'[新臺幣']]]/1000000</f>
        <v>103.630472</v>
      </c>
      <c r="M962" s="14" t="str" cm="1">
        <f t="array" ref="M962">_xlfn.TEXTJOIN("", TRUE, _xlfn.XLOOKUP(TRUE, VALUE(表格1[[#This Row],[年月]]) &lt;= VALUE($R$8:$R$12), $Q$8:$Q$12)) &amp; "年度"</f>
        <v>2021年度</v>
      </c>
    </row>
    <row r="963" spans="1:13" x14ac:dyDescent="0.3">
      <c r="A963" s="2">
        <v>202102</v>
      </c>
      <c r="B963" s="19">
        <f>DATE(表格1[[#This Row],[年]],表格1[[#This Row],[月]],1)</f>
        <v>44228</v>
      </c>
      <c r="C963" s="2" t="str">
        <f>LEFT(表格1[[#This Row],[年月]],4)</f>
        <v>2021</v>
      </c>
      <c r="D963" s="2" t="str">
        <f>RIGHT(表格1[[#This Row],[年月]],2)</f>
        <v>02</v>
      </c>
      <c r="E963" s="5">
        <v>10005000</v>
      </c>
      <c r="F963" s="2" t="str">
        <f>VLOOKUP(TEXT(表格1[[#This Row],[地區]],"00000000"),縣市代碼,2,0)</f>
        <v>苗栗縣</v>
      </c>
      <c r="G963" s="2" t="s">
        <v>6</v>
      </c>
      <c r="H963" s="13">
        <v>53422</v>
      </c>
      <c r="I963" s="14">
        <v>196792854</v>
      </c>
      <c r="J963" s="14">
        <f>表格1[[#This Row],[信用卡交易筆數]]/1000</f>
        <v>53.421999999999997</v>
      </c>
      <c r="K963" s="14">
        <f>表格1[[#This Row],[信用卡交易金額'[新臺幣']]]/1000</f>
        <v>196792.85399999999</v>
      </c>
      <c r="L963" s="14">
        <f>表格1[[#This Row],[信用卡交易金額'[新臺幣']]]/1000000</f>
        <v>196.79285400000001</v>
      </c>
      <c r="M963" s="14" t="str" cm="1">
        <f t="array" ref="M963">_xlfn.TEXTJOIN("", TRUE, _xlfn.XLOOKUP(TRUE, VALUE(表格1[[#This Row],[年月]]) &lt;= VALUE($R$8:$R$12), $Q$8:$Q$12)) &amp; "年度"</f>
        <v>2021年度</v>
      </c>
    </row>
    <row r="964" spans="1:13" x14ac:dyDescent="0.3">
      <c r="A964" s="2">
        <v>202102</v>
      </c>
      <c r="B964" s="19">
        <f>DATE(表格1[[#This Row],[年]],表格1[[#This Row],[月]],1)</f>
        <v>44228</v>
      </c>
      <c r="C964" s="2" t="str">
        <f>LEFT(表格1[[#This Row],[年月]],4)</f>
        <v>2021</v>
      </c>
      <c r="D964" s="2" t="str">
        <f>RIGHT(表格1[[#This Row],[年月]],2)</f>
        <v>02</v>
      </c>
      <c r="E964" s="5">
        <v>10005000</v>
      </c>
      <c r="F964" s="2" t="str">
        <f>VLOOKUP(TEXT(表格1[[#This Row],[地區]],"00000000"),縣市代碼,2,0)</f>
        <v>苗栗縣</v>
      </c>
      <c r="G964" s="2" t="s">
        <v>7</v>
      </c>
      <c r="H964" s="13">
        <v>390318</v>
      </c>
      <c r="I964" s="14">
        <v>365635360</v>
      </c>
      <c r="J964" s="14">
        <f>表格1[[#This Row],[信用卡交易筆數]]/1000</f>
        <v>390.31799999999998</v>
      </c>
      <c r="K964" s="14">
        <f>表格1[[#This Row],[信用卡交易金額'[新臺幣']]]/1000</f>
        <v>365635.36</v>
      </c>
      <c r="L964" s="14">
        <f>表格1[[#This Row],[信用卡交易金額'[新臺幣']]]/1000000</f>
        <v>365.63535999999999</v>
      </c>
      <c r="M964" s="14" t="str" cm="1">
        <f t="array" ref="M964">_xlfn.TEXTJOIN("", TRUE, _xlfn.XLOOKUP(TRUE, VALUE(表格1[[#This Row],[年月]]) &lt;= VALUE($R$8:$R$12), $Q$8:$Q$12)) &amp; "年度"</f>
        <v>2021年度</v>
      </c>
    </row>
    <row r="965" spans="1:13" x14ac:dyDescent="0.3">
      <c r="A965" s="2">
        <v>202102</v>
      </c>
      <c r="B965" s="19">
        <f>DATE(表格1[[#This Row],[年]],表格1[[#This Row],[月]],1)</f>
        <v>44228</v>
      </c>
      <c r="C965" s="2" t="str">
        <f>LEFT(表格1[[#This Row],[年月]],4)</f>
        <v>2021</v>
      </c>
      <c r="D965" s="2" t="str">
        <f>RIGHT(表格1[[#This Row],[年月]],2)</f>
        <v>02</v>
      </c>
      <c r="E965" s="5">
        <v>10005000</v>
      </c>
      <c r="F965" s="2" t="str">
        <f>VLOOKUP(TEXT(表格1[[#This Row],[地區]],"00000000"),縣市代碼,2,0)</f>
        <v>苗栗縣</v>
      </c>
      <c r="G965" s="2" t="s">
        <v>8</v>
      </c>
      <c r="H965" s="13">
        <v>252016</v>
      </c>
      <c r="I965" s="14">
        <v>411324055</v>
      </c>
      <c r="J965" s="14">
        <f>表格1[[#This Row],[信用卡交易筆數]]/1000</f>
        <v>252.01599999999999</v>
      </c>
      <c r="K965" s="14">
        <f>表格1[[#This Row],[信用卡交易金額'[新臺幣']]]/1000</f>
        <v>411324.05499999999</v>
      </c>
      <c r="L965" s="14">
        <f>表格1[[#This Row],[信用卡交易金額'[新臺幣']]]/1000000</f>
        <v>411.32405499999999</v>
      </c>
      <c r="M965" s="14" t="str" cm="1">
        <f t="array" ref="M965">_xlfn.TEXTJOIN("", TRUE, _xlfn.XLOOKUP(TRUE, VALUE(表格1[[#This Row],[年月]]) &lt;= VALUE($R$8:$R$12), $Q$8:$Q$12)) &amp; "年度"</f>
        <v>2021年度</v>
      </c>
    </row>
    <row r="966" spans="1:13" x14ac:dyDescent="0.3">
      <c r="A966" s="2">
        <v>202102</v>
      </c>
      <c r="B966" s="19">
        <f>DATE(表格1[[#This Row],[年]],表格1[[#This Row],[月]],1)</f>
        <v>44228</v>
      </c>
      <c r="C966" s="2" t="str">
        <f>LEFT(表格1[[#This Row],[年月]],4)</f>
        <v>2021</v>
      </c>
      <c r="D966" s="2" t="str">
        <f>RIGHT(表格1[[#This Row],[年月]],2)</f>
        <v>02</v>
      </c>
      <c r="E966" s="5">
        <v>10005000</v>
      </c>
      <c r="F966" s="2" t="str">
        <f>VLOOKUP(TEXT(表格1[[#This Row],[地區]],"00000000"),縣市代碼,2,0)</f>
        <v>苗栗縣</v>
      </c>
      <c r="G966" s="2" t="s">
        <v>9</v>
      </c>
      <c r="H966" s="13">
        <v>425739</v>
      </c>
      <c r="I966" s="14">
        <v>644326706</v>
      </c>
      <c r="J966" s="14">
        <f>表格1[[#This Row],[信用卡交易筆數]]/1000</f>
        <v>425.73899999999998</v>
      </c>
      <c r="K966" s="14">
        <f>表格1[[#This Row],[信用卡交易金額'[新臺幣']]]/1000</f>
        <v>644326.70600000001</v>
      </c>
      <c r="L966" s="14">
        <f>表格1[[#This Row],[信用卡交易金額'[新臺幣']]]/1000000</f>
        <v>644.32670599999994</v>
      </c>
      <c r="M966" s="14" t="str" cm="1">
        <f t="array" ref="M966">_xlfn.TEXTJOIN("", TRUE, _xlfn.XLOOKUP(TRUE, VALUE(表格1[[#This Row],[年月]]) &lt;= VALUE($R$8:$R$12), $Q$8:$Q$12)) &amp; "年度"</f>
        <v>2021年度</v>
      </c>
    </row>
    <row r="967" spans="1:13" x14ac:dyDescent="0.3">
      <c r="A967" s="2">
        <v>202102</v>
      </c>
      <c r="B967" s="19">
        <f>DATE(表格1[[#This Row],[年]],表格1[[#This Row],[月]],1)</f>
        <v>44228</v>
      </c>
      <c r="C967" s="2" t="str">
        <f>LEFT(表格1[[#This Row],[年月]],4)</f>
        <v>2021</v>
      </c>
      <c r="D967" s="2" t="str">
        <f>RIGHT(表格1[[#This Row],[年月]],2)</f>
        <v>02</v>
      </c>
      <c r="E967" s="5">
        <v>10005000</v>
      </c>
      <c r="F967" s="2" t="str">
        <f>VLOOKUP(TEXT(表格1[[#This Row],[地區]],"00000000"),縣市代碼,2,0)</f>
        <v>苗栗縣</v>
      </c>
      <c r="G967" s="2" t="s">
        <v>10</v>
      </c>
      <c r="H967" s="13">
        <v>402260</v>
      </c>
      <c r="I967" s="14">
        <v>877554201</v>
      </c>
      <c r="J967" s="14">
        <f>表格1[[#This Row],[信用卡交易筆數]]/1000</f>
        <v>402.26</v>
      </c>
      <c r="K967" s="14">
        <f>表格1[[#This Row],[信用卡交易金額'[新臺幣']]]/1000</f>
        <v>877554.201</v>
      </c>
      <c r="L967" s="14">
        <f>表格1[[#This Row],[信用卡交易金額'[新臺幣']]]/1000000</f>
        <v>877.55420100000003</v>
      </c>
      <c r="M967" s="14" t="str" cm="1">
        <f t="array" ref="M967">_xlfn.TEXTJOIN("", TRUE, _xlfn.XLOOKUP(TRUE, VALUE(表格1[[#This Row],[年月]]) &lt;= VALUE($R$8:$R$12), $Q$8:$Q$12)) &amp; "年度"</f>
        <v>2021年度</v>
      </c>
    </row>
    <row r="968" spans="1:13" x14ac:dyDescent="0.3">
      <c r="A968" s="2">
        <v>202102</v>
      </c>
      <c r="B968" s="19">
        <f>DATE(表格1[[#This Row],[年]],表格1[[#This Row],[月]],1)</f>
        <v>44228</v>
      </c>
      <c r="C968" s="2" t="str">
        <f>LEFT(表格1[[#This Row],[年月]],4)</f>
        <v>2021</v>
      </c>
      <c r="D968" s="2" t="str">
        <f>RIGHT(表格1[[#This Row],[年月]],2)</f>
        <v>02</v>
      </c>
      <c r="E968" s="5">
        <v>66000000</v>
      </c>
      <c r="F968" s="2" t="str">
        <f>VLOOKUP(TEXT(表格1[[#This Row],[地區]],"00000000"),縣市代碼,2,0)</f>
        <v>臺中市</v>
      </c>
      <c r="G968" s="2" t="s">
        <v>4</v>
      </c>
      <c r="H968" s="13">
        <v>3132453</v>
      </c>
      <c r="I968" s="14">
        <v>2531211782</v>
      </c>
      <c r="J968" s="14">
        <f>表格1[[#This Row],[信用卡交易筆數]]/1000</f>
        <v>3132.453</v>
      </c>
      <c r="K968" s="14">
        <f>表格1[[#This Row],[信用卡交易金額'[新臺幣']]]/1000</f>
        <v>2531211.7820000001</v>
      </c>
      <c r="L968" s="14">
        <f>表格1[[#This Row],[信用卡交易金額'[新臺幣']]]/1000000</f>
        <v>2531.2117819999999</v>
      </c>
      <c r="M968" s="14" t="str" cm="1">
        <f t="array" ref="M968">_xlfn.TEXTJOIN("", TRUE, _xlfn.XLOOKUP(TRUE, VALUE(表格1[[#This Row],[年月]]) &lt;= VALUE($R$8:$R$12), $Q$8:$Q$12)) &amp; "年度"</f>
        <v>2021年度</v>
      </c>
    </row>
    <row r="969" spans="1:13" x14ac:dyDescent="0.3">
      <c r="A969" s="2">
        <v>202102</v>
      </c>
      <c r="B969" s="19">
        <f>DATE(表格1[[#This Row],[年]],表格1[[#This Row],[月]],1)</f>
        <v>44228</v>
      </c>
      <c r="C969" s="2" t="str">
        <f>LEFT(表格1[[#This Row],[年月]],4)</f>
        <v>2021</v>
      </c>
      <c r="D969" s="2" t="str">
        <f>RIGHT(表格1[[#This Row],[年月]],2)</f>
        <v>02</v>
      </c>
      <c r="E969" s="5">
        <v>66000000</v>
      </c>
      <c r="F969" s="2" t="str">
        <f>VLOOKUP(TEXT(表格1[[#This Row],[地區]],"00000000"),縣市代碼,2,0)</f>
        <v>臺中市</v>
      </c>
      <c r="G969" s="2" t="s">
        <v>5</v>
      </c>
      <c r="H969" s="13">
        <v>311971</v>
      </c>
      <c r="I969" s="14">
        <v>874837118</v>
      </c>
      <c r="J969" s="14">
        <f>表格1[[#This Row],[信用卡交易筆數]]/1000</f>
        <v>311.971</v>
      </c>
      <c r="K969" s="14">
        <f>表格1[[#This Row],[信用卡交易金額'[新臺幣']]]/1000</f>
        <v>874837.11800000002</v>
      </c>
      <c r="L969" s="14">
        <f>表格1[[#This Row],[信用卡交易金額'[新臺幣']]]/1000000</f>
        <v>874.83711800000003</v>
      </c>
      <c r="M969" s="14" t="str" cm="1">
        <f t="array" ref="M969">_xlfn.TEXTJOIN("", TRUE, _xlfn.XLOOKUP(TRUE, VALUE(表格1[[#This Row],[年月]]) &lt;= VALUE($R$8:$R$12), $Q$8:$Q$12)) &amp; "年度"</f>
        <v>2021年度</v>
      </c>
    </row>
    <row r="970" spans="1:13" x14ac:dyDescent="0.3">
      <c r="A970" s="2">
        <v>202102</v>
      </c>
      <c r="B970" s="19">
        <f>DATE(表格1[[#This Row],[年]],表格1[[#This Row],[月]],1)</f>
        <v>44228</v>
      </c>
      <c r="C970" s="2" t="str">
        <f>LEFT(表格1[[#This Row],[年月]],4)</f>
        <v>2021</v>
      </c>
      <c r="D970" s="2" t="str">
        <f>RIGHT(表格1[[#This Row],[年月]],2)</f>
        <v>02</v>
      </c>
      <c r="E970" s="5">
        <v>66000000</v>
      </c>
      <c r="F970" s="2" t="str">
        <f>VLOOKUP(TEXT(表格1[[#This Row],[地區]],"00000000"),縣市代碼,2,0)</f>
        <v>臺中市</v>
      </c>
      <c r="G970" s="2" t="s">
        <v>6</v>
      </c>
      <c r="H970" s="13">
        <v>467273</v>
      </c>
      <c r="I970" s="14">
        <v>1706037365</v>
      </c>
      <c r="J970" s="14">
        <f>表格1[[#This Row],[信用卡交易筆數]]/1000</f>
        <v>467.27300000000002</v>
      </c>
      <c r="K970" s="14">
        <f>表格1[[#This Row],[信用卡交易金額'[新臺幣']]]/1000</f>
        <v>1706037.365</v>
      </c>
      <c r="L970" s="14">
        <f>表格1[[#This Row],[信用卡交易金額'[新臺幣']]]/1000000</f>
        <v>1706.0373649999999</v>
      </c>
      <c r="M970" s="14" t="str" cm="1">
        <f t="array" ref="M970">_xlfn.TEXTJOIN("", TRUE, _xlfn.XLOOKUP(TRUE, VALUE(表格1[[#This Row],[年月]]) &lt;= VALUE($R$8:$R$12), $Q$8:$Q$12)) &amp; "年度"</f>
        <v>2021年度</v>
      </c>
    </row>
    <row r="971" spans="1:13" x14ac:dyDescent="0.3">
      <c r="A971" s="2">
        <v>202102</v>
      </c>
      <c r="B971" s="19">
        <f>DATE(表格1[[#This Row],[年]],表格1[[#This Row],[月]],1)</f>
        <v>44228</v>
      </c>
      <c r="C971" s="2" t="str">
        <f>LEFT(表格1[[#This Row],[年月]],4)</f>
        <v>2021</v>
      </c>
      <c r="D971" s="2" t="str">
        <f>RIGHT(表格1[[#This Row],[年月]],2)</f>
        <v>02</v>
      </c>
      <c r="E971" s="5">
        <v>66000000</v>
      </c>
      <c r="F971" s="2" t="str">
        <f>VLOOKUP(TEXT(表格1[[#This Row],[地區]],"00000000"),縣市代碼,2,0)</f>
        <v>臺中市</v>
      </c>
      <c r="G971" s="2" t="s">
        <v>7</v>
      </c>
      <c r="H971" s="13">
        <v>2612574</v>
      </c>
      <c r="I971" s="14">
        <v>2472638255</v>
      </c>
      <c r="J971" s="14">
        <f>表格1[[#This Row],[信用卡交易筆數]]/1000</f>
        <v>2612.5740000000001</v>
      </c>
      <c r="K971" s="14">
        <f>表格1[[#This Row],[信用卡交易金額'[新臺幣']]]/1000</f>
        <v>2472638.2549999999</v>
      </c>
      <c r="L971" s="14">
        <f>表格1[[#This Row],[信用卡交易金額'[新臺幣']]]/1000000</f>
        <v>2472.6382549999998</v>
      </c>
      <c r="M971" s="14" t="str" cm="1">
        <f t="array" ref="M971">_xlfn.TEXTJOIN("", TRUE, _xlfn.XLOOKUP(TRUE, VALUE(表格1[[#This Row],[年月]]) &lt;= VALUE($R$8:$R$12), $Q$8:$Q$12)) &amp; "年度"</f>
        <v>2021年度</v>
      </c>
    </row>
    <row r="972" spans="1:13" x14ac:dyDescent="0.3">
      <c r="A972" s="2">
        <v>202102</v>
      </c>
      <c r="B972" s="19">
        <f>DATE(表格1[[#This Row],[年]],表格1[[#This Row],[月]],1)</f>
        <v>44228</v>
      </c>
      <c r="C972" s="2" t="str">
        <f>LEFT(表格1[[#This Row],[年月]],4)</f>
        <v>2021</v>
      </c>
      <c r="D972" s="2" t="str">
        <f>RIGHT(表格1[[#This Row],[年月]],2)</f>
        <v>02</v>
      </c>
      <c r="E972" s="5">
        <v>66000000</v>
      </c>
      <c r="F972" s="2" t="str">
        <f>VLOOKUP(TEXT(表格1[[#This Row],[地區]],"00000000"),縣市代碼,2,0)</f>
        <v>臺中市</v>
      </c>
      <c r="G972" s="2" t="s">
        <v>8</v>
      </c>
      <c r="H972" s="13">
        <v>1925683</v>
      </c>
      <c r="I972" s="14">
        <v>4232512360</v>
      </c>
      <c r="J972" s="14">
        <f>表格1[[#This Row],[信用卡交易筆數]]/1000</f>
        <v>1925.683</v>
      </c>
      <c r="K972" s="14">
        <f>表格1[[#This Row],[信用卡交易金額'[新臺幣']]]/1000</f>
        <v>4232512.3600000003</v>
      </c>
      <c r="L972" s="14">
        <f>表格1[[#This Row],[信用卡交易金額'[新臺幣']]]/1000000</f>
        <v>4232.5123599999997</v>
      </c>
      <c r="M972" s="14" t="str" cm="1">
        <f t="array" ref="M972">_xlfn.TEXTJOIN("", TRUE, _xlfn.XLOOKUP(TRUE, VALUE(表格1[[#This Row],[年月]]) &lt;= VALUE($R$8:$R$12), $Q$8:$Q$12)) &amp; "年度"</f>
        <v>2021年度</v>
      </c>
    </row>
    <row r="973" spans="1:13" x14ac:dyDescent="0.3">
      <c r="A973" s="2">
        <v>202102</v>
      </c>
      <c r="B973" s="19">
        <f>DATE(表格1[[#This Row],[年]],表格1[[#This Row],[月]],1)</f>
        <v>44228</v>
      </c>
      <c r="C973" s="2" t="str">
        <f>LEFT(表格1[[#This Row],[年月]],4)</f>
        <v>2021</v>
      </c>
      <c r="D973" s="2" t="str">
        <f>RIGHT(表格1[[#This Row],[年月]],2)</f>
        <v>02</v>
      </c>
      <c r="E973" s="5">
        <v>66000000</v>
      </c>
      <c r="F973" s="2" t="str">
        <f>VLOOKUP(TEXT(表格1[[#This Row],[地區]],"00000000"),縣市代碼,2,0)</f>
        <v>臺中市</v>
      </c>
      <c r="G973" s="2" t="s">
        <v>9</v>
      </c>
      <c r="H973" s="13">
        <v>3721718</v>
      </c>
      <c r="I973" s="14">
        <v>5876981136</v>
      </c>
      <c r="J973" s="14">
        <f>表格1[[#This Row],[信用卡交易筆數]]/1000</f>
        <v>3721.7179999999998</v>
      </c>
      <c r="K973" s="14">
        <f>表格1[[#This Row],[信用卡交易金額'[新臺幣']]]/1000</f>
        <v>5876981.1359999999</v>
      </c>
      <c r="L973" s="14">
        <f>表格1[[#This Row],[信用卡交易金額'[新臺幣']]]/1000000</f>
        <v>5876.9811360000003</v>
      </c>
      <c r="M973" s="14" t="str" cm="1">
        <f t="array" ref="M973">_xlfn.TEXTJOIN("", TRUE, _xlfn.XLOOKUP(TRUE, VALUE(表格1[[#This Row],[年月]]) &lt;= VALUE($R$8:$R$12), $Q$8:$Q$12)) &amp; "年度"</f>
        <v>2021年度</v>
      </c>
    </row>
    <row r="974" spans="1:13" x14ac:dyDescent="0.3">
      <c r="A974" s="2">
        <v>202102</v>
      </c>
      <c r="B974" s="19">
        <f>DATE(表格1[[#This Row],[年]],表格1[[#This Row],[月]],1)</f>
        <v>44228</v>
      </c>
      <c r="C974" s="2" t="str">
        <f>LEFT(表格1[[#This Row],[年月]],4)</f>
        <v>2021</v>
      </c>
      <c r="D974" s="2" t="str">
        <f>RIGHT(表格1[[#This Row],[年月]],2)</f>
        <v>02</v>
      </c>
      <c r="E974" s="5">
        <v>66000000</v>
      </c>
      <c r="F974" s="2" t="str">
        <f>VLOOKUP(TEXT(表格1[[#This Row],[地區]],"00000000"),縣市代碼,2,0)</f>
        <v>臺中市</v>
      </c>
      <c r="G974" s="2" t="s">
        <v>10</v>
      </c>
      <c r="H974" s="13">
        <v>2820913</v>
      </c>
      <c r="I974" s="14">
        <v>7539592604</v>
      </c>
      <c r="J974" s="14">
        <f>表格1[[#This Row],[信用卡交易筆數]]/1000</f>
        <v>2820.913</v>
      </c>
      <c r="K974" s="14">
        <f>表格1[[#This Row],[信用卡交易金額'[新臺幣']]]/1000</f>
        <v>7539592.6040000003</v>
      </c>
      <c r="L974" s="14">
        <f>表格1[[#This Row],[信用卡交易金額'[新臺幣']]]/1000000</f>
        <v>7539.5926040000004</v>
      </c>
      <c r="M974" s="14" t="str" cm="1">
        <f t="array" ref="M974">_xlfn.TEXTJOIN("", TRUE, _xlfn.XLOOKUP(TRUE, VALUE(表格1[[#This Row],[年月]]) &lt;= VALUE($R$8:$R$12), $Q$8:$Q$12)) &amp; "年度"</f>
        <v>2021年度</v>
      </c>
    </row>
    <row r="975" spans="1:13" x14ac:dyDescent="0.3">
      <c r="A975" s="2">
        <v>202102</v>
      </c>
      <c r="B975" s="19">
        <f>DATE(表格1[[#This Row],[年]],表格1[[#This Row],[月]],1)</f>
        <v>44228</v>
      </c>
      <c r="C975" s="2" t="str">
        <f>LEFT(表格1[[#This Row],[年月]],4)</f>
        <v>2021</v>
      </c>
      <c r="D975" s="2" t="str">
        <f>RIGHT(表格1[[#This Row],[年月]],2)</f>
        <v>02</v>
      </c>
      <c r="E975" s="5">
        <v>10007000</v>
      </c>
      <c r="F975" s="2" t="str">
        <f>VLOOKUP(TEXT(表格1[[#This Row],[地區]],"00000000"),縣市代碼,2,0)</f>
        <v>彰化縣</v>
      </c>
      <c r="G975" s="2" t="s">
        <v>4</v>
      </c>
      <c r="H975" s="13">
        <v>618096</v>
      </c>
      <c r="I975" s="14">
        <v>472627922</v>
      </c>
      <c r="J975" s="14">
        <f>表格1[[#This Row],[信用卡交易筆數]]/1000</f>
        <v>618.096</v>
      </c>
      <c r="K975" s="14">
        <f>表格1[[#This Row],[信用卡交易金額'[新臺幣']]]/1000</f>
        <v>472627.92200000002</v>
      </c>
      <c r="L975" s="14">
        <f>表格1[[#This Row],[信用卡交易金額'[新臺幣']]]/1000000</f>
        <v>472.62792200000001</v>
      </c>
      <c r="M975" s="14" t="str" cm="1">
        <f t="array" ref="M975">_xlfn.TEXTJOIN("", TRUE, _xlfn.XLOOKUP(TRUE, VALUE(表格1[[#This Row],[年月]]) &lt;= VALUE($R$8:$R$12), $Q$8:$Q$12)) &amp; "年度"</f>
        <v>2021年度</v>
      </c>
    </row>
    <row r="976" spans="1:13" x14ac:dyDescent="0.3">
      <c r="A976" s="2">
        <v>202102</v>
      </c>
      <c r="B976" s="19">
        <f>DATE(表格1[[#This Row],[年]],表格1[[#This Row],[月]],1)</f>
        <v>44228</v>
      </c>
      <c r="C976" s="2" t="str">
        <f>LEFT(表格1[[#This Row],[年月]],4)</f>
        <v>2021</v>
      </c>
      <c r="D976" s="2" t="str">
        <f>RIGHT(表格1[[#This Row],[年月]],2)</f>
        <v>02</v>
      </c>
      <c r="E976" s="5">
        <v>10007000</v>
      </c>
      <c r="F976" s="2" t="str">
        <f>VLOOKUP(TEXT(表格1[[#This Row],[地區]],"00000000"),縣市代碼,2,0)</f>
        <v>彰化縣</v>
      </c>
      <c r="G976" s="2" t="s">
        <v>5</v>
      </c>
      <c r="H976" s="13">
        <v>95115</v>
      </c>
      <c r="I976" s="14">
        <v>258887298</v>
      </c>
      <c r="J976" s="14">
        <f>表格1[[#This Row],[信用卡交易筆數]]/1000</f>
        <v>95.114999999999995</v>
      </c>
      <c r="K976" s="14">
        <f>表格1[[#This Row],[信用卡交易金額'[新臺幣']]]/1000</f>
        <v>258887.29800000001</v>
      </c>
      <c r="L976" s="14">
        <f>表格1[[#This Row],[信用卡交易金額'[新臺幣']]]/1000000</f>
        <v>258.88729799999999</v>
      </c>
      <c r="M976" s="14" t="str" cm="1">
        <f t="array" ref="M976">_xlfn.TEXTJOIN("", TRUE, _xlfn.XLOOKUP(TRUE, VALUE(表格1[[#This Row],[年月]]) &lt;= VALUE($R$8:$R$12), $Q$8:$Q$12)) &amp; "年度"</f>
        <v>2021年度</v>
      </c>
    </row>
    <row r="977" spans="1:13" x14ac:dyDescent="0.3">
      <c r="A977" s="2">
        <v>202102</v>
      </c>
      <c r="B977" s="19">
        <f>DATE(表格1[[#This Row],[年]],表格1[[#This Row],[月]],1)</f>
        <v>44228</v>
      </c>
      <c r="C977" s="2" t="str">
        <f>LEFT(表格1[[#This Row],[年月]],4)</f>
        <v>2021</v>
      </c>
      <c r="D977" s="2" t="str">
        <f>RIGHT(表格1[[#This Row],[年月]],2)</f>
        <v>02</v>
      </c>
      <c r="E977" s="5">
        <v>10007000</v>
      </c>
      <c r="F977" s="2" t="str">
        <f>VLOOKUP(TEXT(表格1[[#This Row],[地區]],"00000000"),縣市代碼,2,0)</f>
        <v>彰化縣</v>
      </c>
      <c r="G977" s="2" t="s">
        <v>6</v>
      </c>
      <c r="H977" s="13">
        <v>114716</v>
      </c>
      <c r="I977" s="14">
        <v>422309421</v>
      </c>
      <c r="J977" s="14">
        <f>表格1[[#This Row],[信用卡交易筆數]]/1000</f>
        <v>114.71599999999999</v>
      </c>
      <c r="K977" s="14">
        <f>表格1[[#This Row],[信用卡交易金額'[新臺幣']]]/1000</f>
        <v>422309.42099999997</v>
      </c>
      <c r="L977" s="14">
        <f>表格1[[#This Row],[信用卡交易金額'[新臺幣']]]/1000000</f>
        <v>422.30942099999999</v>
      </c>
      <c r="M977" s="14" t="str" cm="1">
        <f t="array" ref="M977">_xlfn.TEXTJOIN("", TRUE, _xlfn.XLOOKUP(TRUE, VALUE(表格1[[#This Row],[年月]]) &lt;= VALUE($R$8:$R$12), $Q$8:$Q$12)) &amp; "年度"</f>
        <v>2021年度</v>
      </c>
    </row>
    <row r="978" spans="1:13" x14ac:dyDescent="0.3">
      <c r="A978" s="2">
        <v>202102</v>
      </c>
      <c r="B978" s="19">
        <f>DATE(表格1[[#This Row],[年]],表格1[[#This Row],[月]],1)</f>
        <v>44228</v>
      </c>
      <c r="C978" s="2" t="str">
        <f>LEFT(表格1[[#This Row],[年月]],4)</f>
        <v>2021</v>
      </c>
      <c r="D978" s="2" t="str">
        <f>RIGHT(表格1[[#This Row],[年月]],2)</f>
        <v>02</v>
      </c>
      <c r="E978" s="5">
        <v>10007000</v>
      </c>
      <c r="F978" s="2" t="str">
        <f>VLOOKUP(TEXT(表格1[[#This Row],[地區]],"00000000"),縣市代碼,2,0)</f>
        <v>彰化縣</v>
      </c>
      <c r="G978" s="2" t="s">
        <v>7</v>
      </c>
      <c r="H978" s="13">
        <v>792121</v>
      </c>
      <c r="I978" s="14">
        <v>787113715</v>
      </c>
      <c r="J978" s="14">
        <f>表格1[[#This Row],[信用卡交易筆數]]/1000</f>
        <v>792.12099999999998</v>
      </c>
      <c r="K978" s="14">
        <f>表格1[[#This Row],[信用卡交易金額'[新臺幣']]]/1000</f>
        <v>787113.71499999997</v>
      </c>
      <c r="L978" s="14">
        <f>表格1[[#This Row],[信用卡交易金額'[新臺幣']]]/1000000</f>
        <v>787.11371499999996</v>
      </c>
      <c r="M978" s="14" t="str" cm="1">
        <f t="array" ref="M978">_xlfn.TEXTJOIN("", TRUE, _xlfn.XLOOKUP(TRUE, VALUE(表格1[[#This Row],[年月]]) &lt;= VALUE($R$8:$R$12), $Q$8:$Q$12)) &amp; "年度"</f>
        <v>2021年度</v>
      </c>
    </row>
    <row r="979" spans="1:13" x14ac:dyDescent="0.3">
      <c r="A979" s="2">
        <v>202102</v>
      </c>
      <c r="B979" s="19">
        <f>DATE(表格1[[#This Row],[年]],表格1[[#This Row],[月]],1)</f>
        <v>44228</v>
      </c>
      <c r="C979" s="2" t="str">
        <f>LEFT(表格1[[#This Row],[年月]],4)</f>
        <v>2021</v>
      </c>
      <c r="D979" s="2" t="str">
        <f>RIGHT(表格1[[#This Row],[年月]],2)</f>
        <v>02</v>
      </c>
      <c r="E979" s="5">
        <v>10007000</v>
      </c>
      <c r="F979" s="2" t="str">
        <f>VLOOKUP(TEXT(表格1[[#This Row],[地區]],"00000000"),縣市代碼,2,0)</f>
        <v>彰化縣</v>
      </c>
      <c r="G979" s="2" t="s">
        <v>8</v>
      </c>
      <c r="H979" s="13">
        <v>488284</v>
      </c>
      <c r="I979" s="14">
        <v>980525458</v>
      </c>
      <c r="J979" s="14">
        <f>表格1[[#This Row],[信用卡交易筆數]]/1000</f>
        <v>488.28399999999999</v>
      </c>
      <c r="K979" s="14">
        <f>表格1[[#This Row],[信用卡交易金額'[新臺幣']]]/1000</f>
        <v>980525.45799999998</v>
      </c>
      <c r="L979" s="14">
        <f>表格1[[#This Row],[信用卡交易金額'[新臺幣']]]/1000000</f>
        <v>980.52545799999996</v>
      </c>
      <c r="M979" s="14" t="str" cm="1">
        <f t="array" ref="M979">_xlfn.TEXTJOIN("", TRUE, _xlfn.XLOOKUP(TRUE, VALUE(表格1[[#This Row],[年月]]) &lt;= VALUE($R$8:$R$12), $Q$8:$Q$12)) &amp; "年度"</f>
        <v>2021年度</v>
      </c>
    </row>
    <row r="980" spans="1:13" x14ac:dyDescent="0.3">
      <c r="A980" s="2">
        <v>202102</v>
      </c>
      <c r="B980" s="19">
        <f>DATE(表格1[[#This Row],[年]],表格1[[#This Row],[月]],1)</f>
        <v>44228</v>
      </c>
      <c r="C980" s="2" t="str">
        <f>LEFT(表格1[[#This Row],[年月]],4)</f>
        <v>2021</v>
      </c>
      <c r="D980" s="2" t="str">
        <f>RIGHT(表格1[[#This Row],[年月]],2)</f>
        <v>02</v>
      </c>
      <c r="E980" s="5">
        <v>10007000</v>
      </c>
      <c r="F980" s="2" t="str">
        <f>VLOOKUP(TEXT(表格1[[#This Row],[地區]],"00000000"),縣市代碼,2,0)</f>
        <v>彰化縣</v>
      </c>
      <c r="G980" s="2" t="s">
        <v>9</v>
      </c>
      <c r="H980" s="13">
        <v>850328</v>
      </c>
      <c r="I980" s="14">
        <v>1287776328</v>
      </c>
      <c r="J980" s="14">
        <f>表格1[[#This Row],[信用卡交易筆數]]/1000</f>
        <v>850.32799999999997</v>
      </c>
      <c r="K980" s="14">
        <f>表格1[[#This Row],[信用卡交易金額'[新臺幣']]]/1000</f>
        <v>1287776.328</v>
      </c>
      <c r="L980" s="14">
        <f>表格1[[#This Row],[信用卡交易金額'[新臺幣']]]/1000000</f>
        <v>1287.7763279999999</v>
      </c>
      <c r="M980" s="14" t="str" cm="1">
        <f t="array" ref="M980">_xlfn.TEXTJOIN("", TRUE, _xlfn.XLOOKUP(TRUE, VALUE(表格1[[#This Row],[年月]]) &lt;= VALUE($R$8:$R$12), $Q$8:$Q$12)) &amp; "年度"</f>
        <v>2021年度</v>
      </c>
    </row>
    <row r="981" spans="1:13" x14ac:dyDescent="0.3">
      <c r="A981" s="2">
        <v>202102</v>
      </c>
      <c r="B981" s="19">
        <f>DATE(表格1[[#This Row],[年]],表格1[[#This Row],[月]],1)</f>
        <v>44228</v>
      </c>
      <c r="C981" s="2" t="str">
        <f>LEFT(表格1[[#This Row],[年月]],4)</f>
        <v>2021</v>
      </c>
      <c r="D981" s="2" t="str">
        <f>RIGHT(表格1[[#This Row],[年月]],2)</f>
        <v>02</v>
      </c>
      <c r="E981" s="5">
        <v>10007000</v>
      </c>
      <c r="F981" s="2" t="str">
        <f>VLOOKUP(TEXT(表格1[[#This Row],[地區]],"00000000"),縣市代碼,2,0)</f>
        <v>彰化縣</v>
      </c>
      <c r="G981" s="2" t="s">
        <v>10</v>
      </c>
      <c r="H981" s="13">
        <v>794645</v>
      </c>
      <c r="I981" s="14">
        <v>2095358447</v>
      </c>
      <c r="J981" s="14">
        <f>表格1[[#This Row],[信用卡交易筆數]]/1000</f>
        <v>794.64499999999998</v>
      </c>
      <c r="K981" s="14">
        <f>表格1[[#This Row],[信用卡交易金額'[新臺幣']]]/1000</f>
        <v>2095358.4469999999</v>
      </c>
      <c r="L981" s="14">
        <f>表格1[[#This Row],[信用卡交易金額'[新臺幣']]]/1000000</f>
        <v>2095.3584470000001</v>
      </c>
      <c r="M981" s="14" t="str" cm="1">
        <f t="array" ref="M981">_xlfn.TEXTJOIN("", TRUE, _xlfn.XLOOKUP(TRUE, VALUE(表格1[[#This Row],[年月]]) &lt;= VALUE($R$8:$R$12), $Q$8:$Q$12)) &amp; "年度"</f>
        <v>2021年度</v>
      </c>
    </row>
    <row r="982" spans="1:13" x14ac:dyDescent="0.3">
      <c r="A982" s="2">
        <v>202102</v>
      </c>
      <c r="B982" s="19">
        <f>DATE(表格1[[#This Row],[年]],表格1[[#This Row],[月]],1)</f>
        <v>44228</v>
      </c>
      <c r="C982" s="2" t="str">
        <f>LEFT(表格1[[#This Row],[年月]],4)</f>
        <v>2021</v>
      </c>
      <c r="D982" s="2" t="str">
        <f>RIGHT(表格1[[#This Row],[年月]],2)</f>
        <v>02</v>
      </c>
      <c r="E982" s="5">
        <v>10008000</v>
      </c>
      <c r="F982" s="2" t="str">
        <f>VLOOKUP(TEXT(表格1[[#This Row],[地區]],"00000000"),縣市代碼,2,0)</f>
        <v>南投縣</v>
      </c>
      <c r="G982" s="2" t="s">
        <v>4</v>
      </c>
      <c r="H982" s="13">
        <v>205627</v>
      </c>
      <c r="I982" s="14">
        <v>149354822</v>
      </c>
      <c r="J982" s="14">
        <f>表格1[[#This Row],[信用卡交易筆數]]/1000</f>
        <v>205.62700000000001</v>
      </c>
      <c r="K982" s="14">
        <f>表格1[[#This Row],[信用卡交易金額'[新臺幣']]]/1000</f>
        <v>149354.82199999999</v>
      </c>
      <c r="L982" s="14">
        <f>表格1[[#This Row],[信用卡交易金額'[新臺幣']]]/1000000</f>
        <v>149.35482200000001</v>
      </c>
      <c r="M982" s="14" t="str" cm="1">
        <f t="array" ref="M982">_xlfn.TEXTJOIN("", TRUE, _xlfn.XLOOKUP(TRUE, VALUE(表格1[[#This Row],[年月]]) &lt;= VALUE($R$8:$R$12), $Q$8:$Q$12)) &amp; "年度"</f>
        <v>2021年度</v>
      </c>
    </row>
    <row r="983" spans="1:13" x14ac:dyDescent="0.3">
      <c r="A983" s="2">
        <v>202102</v>
      </c>
      <c r="B983" s="19">
        <f>DATE(表格1[[#This Row],[年]],表格1[[#This Row],[月]],1)</f>
        <v>44228</v>
      </c>
      <c r="C983" s="2" t="str">
        <f>LEFT(表格1[[#This Row],[年月]],4)</f>
        <v>2021</v>
      </c>
      <c r="D983" s="2" t="str">
        <f>RIGHT(表格1[[#This Row],[年月]],2)</f>
        <v>02</v>
      </c>
      <c r="E983" s="5">
        <v>10008000</v>
      </c>
      <c r="F983" s="2" t="str">
        <f>VLOOKUP(TEXT(表格1[[#This Row],[地區]],"00000000"),縣市代碼,2,0)</f>
        <v>南投縣</v>
      </c>
      <c r="G983" s="2" t="s">
        <v>5</v>
      </c>
      <c r="H983" s="13">
        <v>31743</v>
      </c>
      <c r="I983" s="14">
        <v>80434593</v>
      </c>
      <c r="J983" s="14">
        <f>表格1[[#This Row],[信用卡交易筆數]]/1000</f>
        <v>31.742999999999999</v>
      </c>
      <c r="K983" s="14">
        <f>表格1[[#This Row],[信用卡交易金額'[新臺幣']]]/1000</f>
        <v>80434.592999999993</v>
      </c>
      <c r="L983" s="14">
        <f>表格1[[#This Row],[信用卡交易金額'[新臺幣']]]/1000000</f>
        <v>80.434593000000007</v>
      </c>
      <c r="M983" s="14" t="str" cm="1">
        <f t="array" ref="M983">_xlfn.TEXTJOIN("", TRUE, _xlfn.XLOOKUP(TRUE, VALUE(表格1[[#This Row],[年月]]) &lt;= VALUE($R$8:$R$12), $Q$8:$Q$12)) &amp; "年度"</f>
        <v>2021年度</v>
      </c>
    </row>
    <row r="984" spans="1:13" x14ac:dyDescent="0.3">
      <c r="A984" s="2">
        <v>202102</v>
      </c>
      <c r="B984" s="19">
        <f>DATE(表格1[[#This Row],[年]],表格1[[#This Row],[月]],1)</f>
        <v>44228</v>
      </c>
      <c r="C984" s="2" t="str">
        <f>LEFT(表格1[[#This Row],[年月]],4)</f>
        <v>2021</v>
      </c>
      <c r="D984" s="2" t="str">
        <f>RIGHT(表格1[[#This Row],[年月]],2)</f>
        <v>02</v>
      </c>
      <c r="E984" s="5">
        <v>10008000</v>
      </c>
      <c r="F984" s="2" t="str">
        <f>VLOOKUP(TEXT(表格1[[#This Row],[地區]],"00000000"),縣市代碼,2,0)</f>
        <v>南投縣</v>
      </c>
      <c r="G984" s="2" t="s">
        <v>6</v>
      </c>
      <c r="H984" s="13">
        <v>37466</v>
      </c>
      <c r="I984" s="14">
        <v>128598377</v>
      </c>
      <c r="J984" s="14">
        <f>表格1[[#This Row],[信用卡交易筆數]]/1000</f>
        <v>37.466000000000001</v>
      </c>
      <c r="K984" s="14">
        <f>表格1[[#This Row],[信用卡交易金額'[新臺幣']]]/1000</f>
        <v>128598.37699999999</v>
      </c>
      <c r="L984" s="14">
        <f>表格1[[#This Row],[信用卡交易金額'[新臺幣']]]/1000000</f>
        <v>128.598377</v>
      </c>
      <c r="M984" s="14" t="str" cm="1">
        <f t="array" ref="M984">_xlfn.TEXTJOIN("", TRUE, _xlfn.XLOOKUP(TRUE, VALUE(表格1[[#This Row],[年月]]) &lt;= VALUE($R$8:$R$12), $Q$8:$Q$12)) &amp; "年度"</f>
        <v>2021年度</v>
      </c>
    </row>
    <row r="985" spans="1:13" x14ac:dyDescent="0.3">
      <c r="A985" s="2">
        <v>202102</v>
      </c>
      <c r="B985" s="19">
        <f>DATE(表格1[[#This Row],[年]],表格1[[#This Row],[月]],1)</f>
        <v>44228</v>
      </c>
      <c r="C985" s="2" t="str">
        <f>LEFT(表格1[[#This Row],[年月]],4)</f>
        <v>2021</v>
      </c>
      <c r="D985" s="2" t="str">
        <f>RIGHT(表格1[[#This Row],[年月]],2)</f>
        <v>02</v>
      </c>
      <c r="E985" s="5">
        <v>10008000</v>
      </c>
      <c r="F985" s="2" t="str">
        <f>VLOOKUP(TEXT(表格1[[#This Row],[地區]],"00000000"),縣市代碼,2,0)</f>
        <v>南投縣</v>
      </c>
      <c r="G985" s="2" t="s">
        <v>7</v>
      </c>
      <c r="H985" s="13">
        <v>270212</v>
      </c>
      <c r="I985" s="14">
        <v>267021891</v>
      </c>
      <c r="J985" s="14">
        <f>表格1[[#This Row],[信用卡交易筆數]]/1000</f>
        <v>270.21199999999999</v>
      </c>
      <c r="K985" s="14">
        <f>表格1[[#This Row],[信用卡交易金額'[新臺幣']]]/1000</f>
        <v>267021.891</v>
      </c>
      <c r="L985" s="14">
        <f>表格1[[#This Row],[信用卡交易金額'[新臺幣']]]/1000000</f>
        <v>267.02189099999998</v>
      </c>
      <c r="M985" s="14" t="str" cm="1">
        <f t="array" ref="M985">_xlfn.TEXTJOIN("", TRUE, _xlfn.XLOOKUP(TRUE, VALUE(表格1[[#This Row],[年月]]) &lt;= VALUE($R$8:$R$12), $Q$8:$Q$12)) &amp; "年度"</f>
        <v>2021年度</v>
      </c>
    </row>
    <row r="986" spans="1:13" x14ac:dyDescent="0.3">
      <c r="A986" s="2">
        <v>202102</v>
      </c>
      <c r="B986" s="19">
        <f>DATE(表格1[[#This Row],[年]],表格1[[#This Row],[月]],1)</f>
        <v>44228</v>
      </c>
      <c r="C986" s="2" t="str">
        <f>LEFT(表格1[[#This Row],[年月]],4)</f>
        <v>2021</v>
      </c>
      <c r="D986" s="2" t="str">
        <f>RIGHT(表格1[[#This Row],[年月]],2)</f>
        <v>02</v>
      </c>
      <c r="E986" s="5">
        <v>10008000</v>
      </c>
      <c r="F986" s="2" t="str">
        <f>VLOOKUP(TEXT(表格1[[#This Row],[地區]],"00000000"),縣市代碼,2,0)</f>
        <v>南投縣</v>
      </c>
      <c r="G986" s="2" t="s">
        <v>8</v>
      </c>
      <c r="H986" s="13">
        <v>173989</v>
      </c>
      <c r="I986" s="14">
        <v>305546645</v>
      </c>
      <c r="J986" s="14">
        <f>表格1[[#This Row],[信用卡交易筆數]]/1000</f>
        <v>173.989</v>
      </c>
      <c r="K986" s="14">
        <f>表格1[[#This Row],[信用卡交易金額'[新臺幣']]]/1000</f>
        <v>305546.64500000002</v>
      </c>
      <c r="L986" s="14">
        <f>表格1[[#This Row],[信用卡交易金額'[新臺幣']]]/1000000</f>
        <v>305.54664500000001</v>
      </c>
      <c r="M986" s="14" t="str" cm="1">
        <f t="array" ref="M986">_xlfn.TEXTJOIN("", TRUE, _xlfn.XLOOKUP(TRUE, VALUE(表格1[[#This Row],[年月]]) &lt;= VALUE($R$8:$R$12), $Q$8:$Q$12)) &amp; "年度"</f>
        <v>2021年度</v>
      </c>
    </row>
    <row r="987" spans="1:13" x14ac:dyDescent="0.3">
      <c r="A987" s="2">
        <v>202102</v>
      </c>
      <c r="B987" s="19">
        <f>DATE(表格1[[#This Row],[年]],表格1[[#This Row],[月]],1)</f>
        <v>44228</v>
      </c>
      <c r="C987" s="2" t="str">
        <f>LEFT(表格1[[#This Row],[年月]],4)</f>
        <v>2021</v>
      </c>
      <c r="D987" s="2" t="str">
        <f>RIGHT(表格1[[#This Row],[年月]],2)</f>
        <v>02</v>
      </c>
      <c r="E987" s="5">
        <v>10008000</v>
      </c>
      <c r="F987" s="2" t="str">
        <f>VLOOKUP(TEXT(表格1[[#This Row],[地區]],"00000000"),縣市代碼,2,0)</f>
        <v>南投縣</v>
      </c>
      <c r="G987" s="2" t="s">
        <v>9</v>
      </c>
      <c r="H987" s="13">
        <v>286204</v>
      </c>
      <c r="I987" s="14">
        <v>420244255</v>
      </c>
      <c r="J987" s="14">
        <f>表格1[[#This Row],[信用卡交易筆數]]/1000</f>
        <v>286.20400000000001</v>
      </c>
      <c r="K987" s="14">
        <f>表格1[[#This Row],[信用卡交易金額'[新臺幣']]]/1000</f>
        <v>420244.255</v>
      </c>
      <c r="L987" s="14">
        <f>表格1[[#This Row],[信用卡交易金額'[新臺幣']]]/1000000</f>
        <v>420.24425500000001</v>
      </c>
      <c r="M987" s="14" t="str" cm="1">
        <f t="array" ref="M987">_xlfn.TEXTJOIN("", TRUE, _xlfn.XLOOKUP(TRUE, VALUE(表格1[[#This Row],[年月]]) &lt;= VALUE($R$8:$R$12), $Q$8:$Q$12)) &amp; "年度"</f>
        <v>2021年度</v>
      </c>
    </row>
    <row r="988" spans="1:13" x14ac:dyDescent="0.3">
      <c r="A988" s="2">
        <v>202102</v>
      </c>
      <c r="B988" s="19">
        <f>DATE(表格1[[#This Row],[年]],表格1[[#This Row],[月]],1)</f>
        <v>44228</v>
      </c>
      <c r="C988" s="2" t="str">
        <f>LEFT(表格1[[#This Row],[年月]],4)</f>
        <v>2021</v>
      </c>
      <c r="D988" s="2" t="str">
        <f>RIGHT(表格1[[#This Row],[年月]],2)</f>
        <v>02</v>
      </c>
      <c r="E988" s="5">
        <v>10008000</v>
      </c>
      <c r="F988" s="2" t="str">
        <f>VLOOKUP(TEXT(表格1[[#This Row],[地區]],"00000000"),縣市代碼,2,0)</f>
        <v>南投縣</v>
      </c>
      <c r="G988" s="2" t="s">
        <v>10</v>
      </c>
      <c r="H988" s="13">
        <v>269866</v>
      </c>
      <c r="I988" s="14">
        <v>641304283</v>
      </c>
      <c r="J988" s="14">
        <f>表格1[[#This Row],[信用卡交易筆數]]/1000</f>
        <v>269.86599999999999</v>
      </c>
      <c r="K988" s="14">
        <f>表格1[[#This Row],[信用卡交易金額'[新臺幣']]]/1000</f>
        <v>641304.28300000005</v>
      </c>
      <c r="L988" s="14">
        <f>表格1[[#This Row],[信用卡交易金額'[新臺幣']]]/1000000</f>
        <v>641.30428300000005</v>
      </c>
      <c r="M988" s="14" t="str" cm="1">
        <f t="array" ref="M988">_xlfn.TEXTJOIN("", TRUE, _xlfn.XLOOKUP(TRUE, VALUE(表格1[[#This Row],[年月]]) &lt;= VALUE($R$8:$R$12), $Q$8:$Q$12)) &amp; "年度"</f>
        <v>2021年度</v>
      </c>
    </row>
    <row r="989" spans="1:13" x14ac:dyDescent="0.3">
      <c r="A989" s="2">
        <v>202102</v>
      </c>
      <c r="B989" s="19">
        <f>DATE(表格1[[#This Row],[年]],表格1[[#This Row],[月]],1)</f>
        <v>44228</v>
      </c>
      <c r="C989" s="2" t="str">
        <f>LEFT(表格1[[#This Row],[年月]],4)</f>
        <v>2021</v>
      </c>
      <c r="D989" s="2" t="str">
        <f>RIGHT(表格1[[#This Row],[年月]],2)</f>
        <v>02</v>
      </c>
      <c r="E989" s="5">
        <v>10009000</v>
      </c>
      <c r="F989" s="2" t="str">
        <f>VLOOKUP(TEXT(表格1[[#This Row],[地區]],"00000000"),縣市代碼,2,0)</f>
        <v>雲林縣</v>
      </c>
      <c r="G989" s="2" t="s">
        <v>4</v>
      </c>
      <c r="H989" s="13">
        <v>230082</v>
      </c>
      <c r="I989" s="14">
        <v>162204684</v>
      </c>
      <c r="J989" s="14">
        <f>表格1[[#This Row],[信用卡交易筆數]]/1000</f>
        <v>230.08199999999999</v>
      </c>
      <c r="K989" s="14">
        <f>表格1[[#This Row],[信用卡交易金額'[新臺幣']]]/1000</f>
        <v>162204.68400000001</v>
      </c>
      <c r="L989" s="14">
        <f>表格1[[#This Row],[信用卡交易金額'[新臺幣']]]/1000000</f>
        <v>162.20468399999999</v>
      </c>
      <c r="M989" s="14" t="str" cm="1">
        <f t="array" ref="M989">_xlfn.TEXTJOIN("", TRUE, _xlfn.XLOOKUP(TRUE, VALUE(表格1[[#This Row],[年月]]) &lt;= VALUE($R$8:$R$12), $Q$8:$Q$12)) &amp; "年度"</f>
        <v>2021年度</v>
      </c>
    </row>
    <row r="990" spans="1:13" x14ac:dyDescent="0.3">
      <c r="A990" s="2">
        <v>202102</v>
      </c>
      <c r="B990" s="19">
        <f>DATE(表格1[[#This Row],[年]],表格1[[#This Row],[月]],1)</f>
        <v>44228</v>
      </c>
      <c r="C990" s="2" t="str">
        <f>LEFT(表格1[[#This Row],[年月]],4)</f>
        <v>2021</v>
      </c>
      <c r="D990" s="2" t="str">
        <f>RIGHT(表格1[[#This Row],[年月]],2)</f>
        <v>02</v>
      </c>
      <c r="E990" s="5">
        <v>10009000</v>
      </c>
      <c r="F990" s="2" t="str">
        <f>VLOOKUP(TEXT(表格1[[#This Row],[地區]],"00000000"),縣市代碼,2,0)</f>
        <v>雲林縣</v>
      </c>
      <c r="G990" s="2" t="s">
        <v>5</v>
      </c>
      <c r="H990" s="13">
        <v>39495</v>
      </c>
      <c r="I990" s="14">
        <v>100841296</v>
      </c>
      <c r="J990" s="14">
        <f>表格1[[#This Row],[信用卡交易筆數]]/1000</f>
        <v>39.494999999999997</v>
      </c>
      <c r="K990" s="14">
        <f>表格1[[#This Row],[信用卡交易金額'[新臺幣']]]/1000</f>
        <v>100841.296</v>
      </c>
      <c r="L990" s="14">
        <f>表格1[[#This Row],[信用卡交易金額'[新臺幣']]]/1000000</f>
        <v>100.841296</v>
      </c>
      <c r="M990" s="14" t="str" cm="1">
        <f t="array" ref="M990">_xlfn.TEXTJOIN("", TRUE, _xlfn.XLOOKUP(TRUE, VALUE(表格1[[#This Row],[年月]]) &lt;= VALUE($R$8:$R$12), $Q$8:$Q$12)) &amp; "年度"</f>
        <v>2021年度</v>
      </c>
    </row>
    <row r="991" spans="1:13" x14ac:dyDescent="0.3">
      <c r="A991" s="2">
        <v>202102</v>
      </c>
      <c r="B991" s="19">
        <f>DATE(表格1[[#This Row],[年]],表格1[[#This Row],[月]],1)</f>
        <v>44228</v>
      </c>
      <c r="C991" s="2" t="str">
        <f>LEFT(表格1[[#This Row],[年月]],4)</f>
        <v>2021</v>
      </c>
      <c r="D991" s="2" t="str">
        <f>RIGHT(表格1[[#This Row],[年月]],2)</f>
        <v>02</v>
      </c>
      <c r="E991" s="5">
        <v>10009000</v>
      </c>
      <c r="F991" s="2" t="str">
        <f>VLOOKUP(TEXT(表格1[[#This Row],[地區]],"00000000"),縣市代碼,2,0)</f>
        <v>雲林縣</v>
      </c>
      <c r="G991" s="2" t="s">
        <v>6</v>
      </c>
      <c r="H991" s="13">
        <v>45518</v>
      </c>
      <c r="I991" s="14">
        <v>170692384</v>
      </c>
      <c r="J991" s="14">
        <f>表格1[[#This Row],[信用卡交易筆數]]/1000</f>
        <v>45.518000000000001</v>
      </c>
      <c r="K991" s="14">
        <f>表格1[[#This Row],[信用卡交易金額'[新臺幣']]]/1000</f>
        <v>170692.38399999999</v>
      </c>
      <c r="L991" s="14">
        <f>表格1[[#This Row],[信用卡交易金額'[新臺幣']]]/1000000</f>
        <v>170.692384</v>
      </c>
      <c r="M991" s="14" t="str" cm="1">
        <f t="array" ref="M991">_xlfn.TEXTJOIN("", TRUE, _xlfn.XLOOKUP(TRUE, VALUE(表格1[[#This Row],[年月]]) &lt;= VALUE($R$8:$R$12), $Q$8:$Q$12)) &amp; "年度"</f>
        <v>2021年度</v>
      </c>
    </row>
    <row r="992" spans="1:13" x14ac:dyDescent="0.3">
      <c r="A992" s="2">
        <v>202102</v>
      </c>
      <c r="B992" s="19">
        <f>DATE(表格1[[#This Row],[年]],表格1[[#This Row],[月]],1)</f>
        <v>44228</v>
      </c>
      <c r="C992" s="2" t="str">
        <f>LEFT(表格1[[#This Row],[年月]],4)</f>
        <v>2021</v>
      </c>
      <c r="D992" s="2" t="str">
        <f>RIGHT(表格1[[#This Row],[年月]],2)</f>
        <v>02</v>
      </c>
      <c r="E992" s="5">
        <v>10009000</v>
      </c>
      <c r="F992" s="2" t="str">
        <f>VLOOKUP(TEXT(表格1[[#This Row],[地區]],"00000000"),縣市代碼,2,0)</f>
        <v>雲林縣</v>
      </c>
      <c r="G992" s="2" t="s">
        <v>7</v>
      </c>
      <c r="H992" s="13">
        <v>361775</v>
      </c>
      <c r="I992" s="14">
        <v>341754618</v>
      </c>
      <c r="J992" s="14">
        <f>表格1[[#This Row],[信用卡交易筆數]]/1000</f>
        <v>361.77499999999998</v>
      </c>
      <c r="K992" s="14">
        <f>表格1[[#This Row],[信用卡交易金額'[新臺幣']]]/1000</f>
        <v>341754.61800000002</v>
      </c>
      <c r="L992" s="14">
        <f>表格1[[#This Row],[信用卡交易金額'[新臺幣']]]/1000000</f>
        <v>341.75461799999999</v>
      </c>
      <c r="M992" s="14" t="str" cm="1">
        <f t="array" ref="M992">_xlfn.TEXTJOIN("", TRUE, _xlfn.XLOOKUP(TRUE, VALUE(表格1[[#This Row],[年月]]) &lt;= VALUE($R$8:$R$12), $Q$8:$Q$12)) &amp; "年度"</f>
        <v>2021年度</v>
      </c>
    </row>
    <row r="993" spans="1:13" x14ac:dyDescent="0.3">
      <c r="A993" s="2">
        <v>202102</v>
      </c>
      <c r="B993" s="19">
        <f>DATE(表格1[[#This Row],[年]],表格1[[#This Row],[月]],1)</f>
        <v>44228</v>
      </c>
      <c r="C993" s="2" t="str">
        <f>LEFT(表格1[[#This Row],[年月]],4)</f>
        <v>2021</v>
      </c>
      <c r="D993" s="2" t="str">
        <f>RIGHT(表格1[[#This Row],[年月]],2)</f>
        <v>02</v>
      </c>
      <c r="E993" s="5">
        <v>10009000</v>
      </c>
      <c r="F993" s="2" t="str">
        <f>VLOOKUP(TEXT(表格1[[#This Row],[地區]],"00000000"),縣市代碼,2,0)</f>
        <v>雲林縣</v>
      </c>
      <c r="G993" s="2" t="s">
        <v>8</v>
      </c>
      <c r="H993" s="13">
        <v>208636</v>
      </c>
      <c r="I993" s="14">
        <v>364646028</v>
      </c>
      <c r="J993" s="14">
        <f>表格1[[#This Row],[信用卡交易筆數]]/1000</f>
        <v>208.636</v>
      </c>
      <c r="K993" s="14">
        <f>表格1[[#This Row],[信用卡交易金額'[新臺幣']]]/1000</f>
        <v>364646.02799999999</v>
      </c>
      <c r="L993" s="14">
        <f>表格1[[#This Row],[信用卡交易金額'[新臺幣']]]/1000000</f>
        <v>364.646028</v>
      </c>
      <c r="M993" s="14" t="str" cm="1">
        <f t="array" ref="M993">_xlfn.TEXTJOIN("", TRUE, _xlfn.XLOOKUP(TRUE, VALUE(表格1[[#This Row],[年月]]) &lt;= VALUE($R$8:$R$12), $Q$8:$Q$12)) &amp; "年度"</f>
        <v>2021年度</v>
      </c>
    </row>
    <row r="994" spans="1:13" x14ac:dyDescent="0.3">
      <c r="A994" s="2">
        <v>202102</v>
      </c>
      <c r="B994" s="19">
        <f>DATE(表格1[[#This Row],[年]],表格1[[#This Row],[月]],1)</f>
        <v>44228</v>
      </c>
      <c r="C994" s="2" t="str">
        <f>LEFT(表格1[[#This Row],[年月]],4)</f>
        <v>2021</v>
      </c>
      <c r="D994" s="2" t="str">
        <f>RIGHT(表格1[[#This Row],[年月]],2)</f>
        <v>02</v>
      </c>
      <c r="E994" s="5">
        <v>10009000</v>
      </c>
      <c r="F994" s="2" t="str">
        <f>VLOOKUP(TEXT(表格1[[#This Row],[地區]],"00000000"),縣市代碼,2,0)</f>
        <v>雲林縣</v>
      </c>
      <c r="G994" s="2" t="s">
        <v>9</v>
      </c>
      <c r="H994" s="13">
        <v>339562</v>
      </c>
      <c r="I994" s="14">
        <v>524714330</v>
      </c>
      <c r="J994" s="14">
        <f>表格1[[#This Row],[信用卡交易筆數]]/1000</f>
        <v>339.56200000000001</v>
      </c>
      <c r="K994" s="14">
        <f>表格1[[#This Row],[信用卡交易金額'[新臺幣']]]/1000</f>
        <v>524714.32999999996</v>
      </c>
      <c r="L994" s="14">
        <f>表格1[[#This Row],[信用卡交易金額'[新臺幣']]]/1000000</f>
        <v>524.71433000000002</v>
      </c>
      <c r="M994" s="14" t="str" cm="1">
        <f t="array" ref="M994">_xlfn.TEXTJOIN("", TRUE, _xlfn.XLOOKUP(TRUE, VALUE(表格1[[#This Row],[年月]]) &lt;= VALUE($R$8:$R$12), $Q$8:$Q$12)) &amp; "年度"</f>
        <v>2021年度</v>
      </c>
    </row>
    <row r="995" spans="1:13" x14ac:dyDescent="0.3">
      <c r="A995" s="2">
        <v>202102</v>
      </c>
      <c r="B995" s="19">
        <f>DATE(表格1[[#This Row],[年]],表格1[[#This Row],[月]],1)</f>
        <v>44228</v>
      </c>
      <c r="C995" s="2" t="str">
        <f>LEFT(表格1[[#This Row],[年月]],4)</f>
        <v>2021</v>
      </c>
      <c r="D995" s="2" t="str">
        <f>RIGHT(表格1[[#This Row],[年月]],2)</f>
        <v>02</v>
      </c>
      <c r="E995" s="5">
        <v>10009000</v>
      </c>
      <c r="F995" s="2" t="str">
        <f>VLOOKUP(TEXT(表格1[[#This Row],[地區]],"00000000"),縣市代碼,2,0)</f>
        <v>雲林縣</v>
      </c>
      <c r="G995" s="2" t="s">
        <v>10</v>
      </c>
      <c r="H995" s="13">
        <v>324948</v>
      </c>
      <c r="I995" s="14">
        <v>822642782</v>
      </c>
      <c r="J995" s="14">
        <f>表格1[[#This Row],[信用卡交易筆數]]/1000</f>
        <v>324.94799999999998</v>
      </c>
      <c r="K995" s="14">
        <f>表格1[[#This Row],[信用卡交易金額'[新臺幣']]]/1000</f>
        <v>822642.78200000001</v>
      </c>
      <c r="L995" s="14">
        <f>表格1[[#This Row],[信用卡交易金額'[新臺幣']]]/1000000</f>
        <v>822.64278200000001</v>
      </c>
      <c r="M995" s="14" t="str" cm="1">
        <f t="array" ref="M995">_xlfn.TEXTJOIN("", TRUE, _xlfn.XLOOKUP(TRUE, VALUE(表格1[[#This Row],[年月]]) &lt;= VALUE($R$8:$R$12), $Q$8:$Q$12)) &amp; "年度"</f>
        <v>2021年度</v>
      </c>
    </row>
    <row r="996" spans="1:13" x14ac:dyDescent="0.3">
      <c r="A996" s="2">
        <v>202102</v>
      </c>
      <c r="B996" s="19">
        <f>DATE(表格1[[#This Row],[年]],表格1[[#This Row],[月]],1)</f>
        <v>44228</v>
      </c>
      <c r="C996" s="2" t="str">
        <f>LEFT(表格1[[#This Row],[年月]],4)</f>
        <v>2021</v>
      </c>
      <c r="D996" s="2" t="str">
        <f>RIGHT(表格1[[#This Row],[年月]],2)</f>
        <v>02</v>
      </c>
      <c r="E996" s="5">
        <v>10010000</v>
      </c>
      <c r="F996" s="2" t="str">
        <f>VLOOKUP(TEXT(表格1[[#This Row],[地區]],"00000000"),縣市代碼,2,0)</f>
        <v>嘉義縣</v>
      </c>
      <c r="G996" s="2" t="s">
        <v>4</v>
      </c>
      <c r="H996" s="13">
        <v>173427</v>
      </c>
      <c r="I996" s="14">
        <v>117220305</v>
      </c>
      <c r="J996" s="14">
        <f>表格1[[#This Row],[信用卡交易筆數]]/1000</f>
        <v>173.42699999999999</v>
      </c>
      <c r="K996" s="14">
        <f>表格1[[#This Row],[信用卡交易金額'[新臺幣']]]/1000</f>
        <v>117220.30499999999</v>
      </c>
      <c r="L996" s="14">
        <f>表格1[[#This Row],[信用卡交易金額'[新臺幣']]]/1000000</f>
        <v>117.220305</v>
      </c>
      <c r="M996" s="14" t="str" cm="1">
        <f t="array" ref="M996">_xlfn.TEXTJOIN("", TRUE, _xlfn.XLOOKUP(TRUE, VALUE(表格1[[#This Row],[年月]]) &lt;= VALUE($R$8:$R$12), $Q$8:$Q$12)) &amp; "年度"</f>
        <v>2021年度</v>
      </c>
    </row>
    <row r="997" spans="1:13" x14ac:dyDescent="0.3">
      <c r="A997" s="2">
        <v>202102</v>
      </c>
      <c r="B997" s="19">
        <f>DATE(表格1[[#This Row],[年]],表格1[[#This Row],[月]],1)</f>
        <v>44228</v>
      </c>
      <c r="C997" s="2" t="str">
        <f>LEFT(表格1[[#This Row],[年月]],4)</f>
        <v>2021</v>
      </c>
      <c r="D997" s="2" t="str">
        <f>RIGHT(表格1[[#This Row],[年月]],2)</f>
        <v>02</v>
      </c>
      <c r="E997" s="5">
        <v>10010000</v>
      </c>
      <c r="F997" s="2" t="str">
        <f>VLOOKUP(TEXT(表格1[[#This Row],[地區]],"00000000"),縣市代碼,2,0)</f>
        <v>嘉義縣</v>
      </c>
      <c r="G997" s="2" t="s">
        <v>5</v>
      </c>
      <c r="H997" s="13">
        <v>25072</v>
      </c>
      <c r="I997" s="14">
        <v>65998993</v>
      </c>
      <c r="J997" s="14">
        <f>表格1[[#This Row],[信用卡交易筆數]]/1000</f>
        <v>25.071999999999999</v>
      </c>
      <c r="K997" s="14">
        <f>表格1[[#This Row],[信用卡交易金額'[新臺幣']]]/1000</f>
        <v>65998.993000000002</v>
      </c>
      <c r="L997" s="14">
        <f>表格1[[#This Row],[信用卡交易金額'[新臺幣']]]/1000000</f>
        <v>65.998992999999999</v>
      </c>
      <c r="M997" s="14" t="str" cm="1">
        <f t="array" ref="M997">_xlfn.TEXTJOIN("", TRUE, _xlfn.XLOOKUP(TRUE, VALUE(表格1[[#This Row],[年月]]) &lt;= VALUE($R$8:$R$12), $Q$8:$Q$12)) &amp; "年度"</f>
        <v>2021年度</v>
      </c>
    </row>
    <row r="998" spans="1:13" x14ac:dyDescent="0.3">
      <c r="A998" s="2">
        <v>202102</v>
      </c>
      <c r="B998" s="19">
        <f>DATE(表格1[[#This Row],[年]],表格1[[#This Row],[月]],1)</f>
        <v>44228</v>
      </c>
      <c r="C998" s="2" t="str">
        <f>LEFT(表格1[[#This Row],[年月]],4)</f>
        <v>2021</v>
      </c>
      <c r="D998" s="2" t="str">
        <f>RIGHT(表格1[[#This Row],[年月]],2)</f>
        <v>02</v>
      </c>
      <c r="E998" s="5">
        <v>10010000</v>
      </c>
      <c r="F998" s="2" t="str">
        <f>VLOOKUP(TEXT(表格1[[#This Row],[地區]],"00000000"),縣市代碼,2,0)</f>
        <v>嘉義縣</v>
      </c>
      <c r="G998" s="2" t="s">
        <v>6</v>
      </c>
      <c r="H998" s="13">
        <v>31185</v>
      </c>
      <c r="I998" s="14">
        <v>106421042</v>
      </c>
      <c r="J998" s="14">
        <f>表格1[[#This Row],[信用卡交易筆數]]/1000</f>
        <v>31.184999999999999</v>
      </c>
      <c r="K998" s="14">
        <f>表格1[[#This Row],[信用卡交易金額'[新臺幣']]]/1000</f>
        <v>106421.042</v>
      </c>
      <c r="L998" s="14">
        <f>表格1[[#This Row],[信用卡交易金額'[新臺幣']]]/1000000</f>
        <v>106.421042</v>
      </c>
      <c r="M998" s="14" t="str" cm="1">
        <f t="array" ref="M998">_xlfn.TEXTJOIN("", TRUE, _xlfn.XLOOKUP(TRUE, VALUE(表格1[[#This Row],[年月]]) &lt;= VALUE($R$8:$R$12), $Q$8:$Q$12)) &amp; "年度"</f>
        <v>2021年度</v>
      </c>
    </row>
    <row r="999" spans="1:13" x14ac:dyDescent="0.3">
      <c r="A999" s="2">
        <v>202102</v>
      </c>
      <c r="B999" s="19">
        <f>DATE(表格1[[#This Row],[年]],表格1[[#This Row],[月]],1)</f>
        <v>44228</v>
      </c>
      <c r="C999" s="2" t="str">
        <f>LEFT(表格1[[#This Row],[年月]],4)</f>
        <v>2021</v>
      </c>
      <c r="D999" s="2" t="str">
        <f>RIGHT(表格1[[#This Row],[年月]],2)</f>
        <v>02</v>
      </c>
      <c r="E999" s="5">
        <v>10010000</v>
      </c>
      <c r="F999" s="2" t="str">
        <f>VLOOKUP(TEXT(表格1[[#This Row],[地區]],"00000000"),縣市代碼,2,0)</f>
        <v>嘉義縣</v>
      </c>
      <c r="G999" s="2" t="s">
        <v>7</v>
      </c>
      <c r="H999" s="13">
        <v>269184</v>
      </c>
      <c r="I999" s="14">
        <v>243557207</v>
      </c>
      <c r="J999" s="14">
        <f>表格1[[#This Row],[信用卡交易筆數]]/1000</f>
        <v>269.18400000000003</v>
      </c>
      <c r="K999" s="14">
        <f>表格1[[#This Row],[信用卡交易金額'[新臺幣']]]/1000</f>
        <v>243557.20699999999</v>
      </c>
      <c r="L999" s="14">
        <f>表格1[[#This Row],[信用卡交易金額'[新臺幣']]]/1000000</f>
        <v>243.55720700000001</v>
      </c>
      <c r="M999" s="14" t="str" cm="1">
        <f t="array" ref="M999">_xlfn.TEXTJOIN("", TRUE, _xlfn.XLOOKUP(TRUE, VALUE(表格1[[#This Row],[年月]]) &lt;= VALUE($R$8:$R$12), $Q$8:$Q$12)) &amp; "年度"</f>
        <v>2021年度</v>
      </c>
    </row>
    <row r="1000" spans="1:13" x14ac:dyDescent="0.3">
      <c r="A1000" s="2">
        <v>202102</v>
      </c>
      <c r="B1000" s="19">
        <f>DATE(表格1[[#This Row],[年]],表格1[[#This Row],[月]],1)</f>
        <v>44228</v>
      </c>
      <c r="C1000" s="2" t="str">
        <f>LEFT(表格1[[#This Row],[年月]],4)</f>
        <v>2021</v>
      </c>
      <c r="D1000" s="2" t="str">
        <f>RIGHT(表格1[[#This Row],[年月]],2)</f>
        <v>02</v>
      </c>
      <c r="E1000" s="5">
        <v>10010000</v>
      </c>
      <c r="F1000" s="2" t="str">
        <f>VLOOKUP(TEXT(表格1[[#This Row],[地區]],"00000000"),縣市代碼,2,0)</f>
        <v>嘉義縣</v>
      </c>
      <c r="G1000" s="2" t="s">
        <v>8</v>
      </c>
      <c r="H1000" s="13">
        <v>154756</v>
      </c>
      <c r="I1000" s="14">
        <v>252486954</v>
      </c>
      <c r="J1000" s="14">
        <f>表格1[[#This Row],[信用卡交易筆數]]/1000</f>
        <v>154.756</v>
      </c>
      <c r="K1000" s="14">
        <f>表格1[[#This Row],[信用卡交易金額'[新臺幣']]]/1000</f>
        <v>252486.954</v>
      </c>
      <c r="L1000" s="14">
        <f>表格1[[#This Row],[信用卡交易金額'[新臺幣']]]/1000000</f>
        <v>252.486954</v>
      </c>
      <c r="M1000" s="14" t="str" cm="1">
        <f t="array" ref="M1000">_xlfn.TEXTJOIN("", TRUE, _xlfn.XLOOKUP(TRUE, VALUE(表格1[[#This Row],[年月]]) &lt;= VALUE($R$8:$R$12), $Q$8:$Q$12)) &amp; "年度"</f>
        <v>2021年度</v>
      </c>
    </row>
    <row r="1001" spans="1:13" x14ac:dyDescent="0.3">
      <c r="A1001" s="2">
        <v>202102</v>
      </c>
      <c r="B1001" s="19">
        <f>DATE(表格1[[#This Row],[年]],表格1[[#This Row],[月]],1)</f>
        <v>44228</v>
      </c>
      <c r="C1001" s="2" t="str">
        <f>LEFT(表格1[[#This Row],[年月]],4)</f>
        <v>2021</v>
      </c>
      <c r="D1001" s="2" t="str">
        <f>RIGHT(表格1[[#This Row],[年月]],2)</f>
        <v>02</v>
      </c>
      <c r="E1001" s="5">
        <v>10010000</v>
      </c>
      <c r="F1001" s="2" t="str">
        <f>VLOOKUP(TEXT(表格1[[#This Row],[地區]],"00000000"),縣市代碼,2,0)</f>
        <v>嘉義縣</v>
      </c>
      <c r="G1001" s="2" t="s">
        <v>9</v>
      </c>
      <c r="H1001" s="13">
        <v>267350</v>
      </c>
      <c r="I1001" s="14">
        <v>420391629</v>
      </c>
      <c r="J1001" s="14">
        <f>表格1[[#This Row],[信用卡交易筆數]]/1000</f>
        <v>267.35000000000002</v>
      </c>
      <c r="K1001" s="14">
        <f>表格1[[#This Row],[信用卡交易金額'[新臺幣']]]/1000</f>
        <v>420391.62900000002</v>
      </c>
      <c r="L1001" s="14">
        <f>表格1[[#This Row],[信用卡交易金額'[新臺幣']]]/1000000</f>
        <v>420.39162900000002</v>
      </c>
      <c r="M1001" s="14" t="str" cm="1">
        <f t="array" ref="M1001">_xlfn.TEXTJOIN("", TRUE, _xlfn.XLOOKUP(TRUE, VALUE(表格1[[#This Row],[年月]]) &lt;= VALUE($R$8:$R$12), $Q$8:$Q$12)) &amp; "年度"</f>
        <v>2021年度</v>
      </c>
    </row>
    <row r="1002" spans="1:13" x14ac:dyDescent="0.3">
      <c r="A1002" s="2">
        <v>202102</v>
      </c>
      <c r="B1002" s="19">
        <f>DATE(表格1[[#This Row],[年]],表格1[[#This Row],[月]],1)</f>
        <v>44228</v>
      </c>
      <c r="C1002" s="2" t="str">
        <f>LEFT(表格1[[#This Row],[年月]],4)</f>
        <v>2021</v>
      </c>
      <c r="D1002" s="2" t="str">
        <f>RIGHT(表格1[[#This Row],[年月]],2)</f>
        <v>02</v>
      </c>
      <c r="E1002" s="5">
        <v>10010000</v>
      </c>
      <c r="F1002" s="2" t="str">
        <f>VLOOKUP(TEXT(表格1[[#This Row],[地區]],"00000000"),縣市代碼,2,0)</f>
        <v>嘉義縣</v>
      </c>
      <c r="G1002" s="2" t="s">
        <v>10</v>
      </c>
      <c r="H1002" s="13">
        <v>225695</v>
      </c>
      <c r="I1002" s="14">
        <v>593907830</v>
      </c>
      <c r="J1002" s="14">
        <f>表格1[[#This Row],[信用卡交易筆數]]/1000</f>
        <v>225.69499999999999</v>
      </c>
      <c r="K1002" s="14">
        <f>表格1[[#This Row],[信用卡交易金額'[新臺幣']]]/1000</f>
        <v>593907.82999999996</v>
      </c>
      <c r="L1002" s="14">
        <f>表格1[[#This Row],[信用卡交易金額'[新臺幣']]]/1000000</f>
        <v>593.90782999999999</v>
      </c>
      <c r="M1002" s="14" t="str" cm="1">
        <f t="array" ref="M1002">_xlfn.TEXTJOIN("", TRUE, _xlfn.XLOOKUP(TRUE, VALUE(表格1[[#This Row],[年月]]) &lt;= VALUE($R$8:$R$12), $Q$8:$Q$12)) &amp; "年度"</f>
        <v>2021年度</v>
      </c>
    </row>
    <row r="1003" spans="1:13" x14ac:dyDescent="0.3">
      <c r="A1003" s="2">
        <v>202102</v>
      </c>
      <c r="B1003" s="19">
        <f>DATE(表格1[[#This Row],[年]],表格1[[#This Row],[月]],1)</f>
        <v>44228</v>
      </c>
      <c r="C1003" s="2" t="str">
        <f>LEFT(表格1[[#This Row],[年月]],4)</f>
        <v>2021</v>
      </c>
      <c r="D1003" s="2" t="str">
        <f>RIGHT(表格1[[#This Row],[年月]],2)</f>
        <v>02</v>
      </c>
      <c r="E1003" s="5">
        <v>10020000</v>
      </c>
      <c r="F1003" s="2" t="str">
        <f>VLOOKUP(TEXT(表格1[[#This Row],[地區]],"00000000"),縣市代碼,2,0)</f>
        <v>嘉義市</v>
      </c>
      <c r="G1003" s="2" t="s">
        <v>4</v>
      </c>
      <c r="H1003" s="13">
        <v>185959</v>
      </c>
      <c r="I1003" s="14">
        <v>138800762</v>
      </c>
      <c r="J1003" s="14">
        <f>表格1[[#This Row],[信用卡交易筆數]]/1000</f>
        <v>185.959</v>
      </c>
      <c r="K1003" s="14">
        <f>表格1[[#This Row],[信用卡交易金額'[新臺幣']]]/1000</f>
        <v>138800.76199999999</v>
      </c>
      <c r="L1003" s="14">
        <f>表格1[[#This Row],[信用卡交易金額'[新臺幣']]]/1000000</f>
        <v>138.80076199999999</v>
      </c>
      <c r="M1003" s="14" t="str" cm="1">
        <f t="array" ref="M1003">_xlfn.TEXTJOIN("", TRUE, _xlfn.XLOOKUP(TRUE, VALUE(表格1[[#This Row],[年月]]) &lt;= VALUE($R$8:$R$12), $Q$8:$Q$12)) &amp; "年度"</f>
        <v>2021年度</v>
      </c>
    </row>
    <row r="1004" spans="1:13" x14ac:dyDescent="0.3">
      <c r="A1004" s="2">
        <v>202102</v>
      </c>
      <c r="B1004" s="19">
        <f>DATE(表格1[[#This Row],[年]],表格1[[#This Row],[月]],1)</f>
        <v>44228</v>
      </c>
      <c r="C1004" s="2" t="str">
        <f>LEFT(表格1[[#This Row],[年月]],4)</f>
        <v>2021</v>
      </c>
      <c r="D1004" s="2" t="str">
        <f>RIGHT(表格1[[#This Row],[年月]],2)</f>
        <v>02</v>
      </c>
      <c r="E1004" s="5">
        <v>10020000</v>
      </c>
      <c r="F1004" s="2" t="str">
        <f>VLOOKUP(TEXT(表格1[[#This Row],[地區]],"00000000"),縣市代碼,2,0)</f>
        <v>嘉義市</v>
      </c>
      <c r="G1004" s="2" t="s">
        <v>5</v>
      </c>
      <c r="H1004" s="13">
        <v>23753</v>
      </c>
      <c r="I1004" s="14">
        <v>67348496</v>
      </c>
      <c r="J1004" s="14">
        <f>表格1[[#This Row],[信用卡交易筆數]]/1000</f>
        <v>23.753</v>
      </c>
      <c r="K1004" s="14">
        <f>表格1[[#This Row],[信用卡交易金額'[新臺幣']]]/1000</f>
        <v>67348.495999999999</v>
      </c>
      <c r="L1004" s="14">
        <f>表格1[[#This Row],[信用卡交易金額'[新臺幣']]]/1000000</f>
        <v>67.348495999999997</v>
      </c>
      <c r="M1004" s="14" t="str" cm="1">
        <f t="array" ref="M1004">_xlfn.TEXTJOIN("", TRUE, _xlfn.XLOOKUP(TRUE, VALUE(表格1[[#This Row],[年月]]) &lt;= VALUE($R$8:$R$12), $Q$8:$Q$12)) &amp; "年度"</f>
        <v>2021年度</v>
      </c>
    </row>
    <row r="1005" spans="1:13" x14ac:dyDescent="0.3">
      <c r="A1005" s="2">
        <v>202102</v>
      </c>
      <c r="B1005" s="19">
        <f>DATE(表格1[[#This Row],[年]],表格1[[#This Row],[月]],1)</f>
        <v>44228</v>
      </c>
      <c r="C1005" s="2" t="str">
        <f>LEFT(表格1[[#This Row],[年月]],4)</f>
        <v>2021</v>
      </c>
      <c r="D1005" s="2" t="str">
        <f>RIGHT(表格1[[#This Row],[年月]],2)</f>
        <v>02</v>
      </c>
      <c r="E1005" s="5">
        <v>10020000</v>
      </c>
      <c r="F1005" s="2" t="str">
        <f>VLOOKUP(TEXT(表格1[[#This Row],[地區]],"00000000"),縣市代碼,2,0)</f>
        <v>嘉義市</v>
      </c>
      <c r="G1005" s="2" t="s">
        <v>6</v>
      </c>
      <c r="H1005" s="13">
        <v>35184</v>
      </c>
      <c r="I1005" s="14">
        <v>124455608</v>
      </c>
      <c r="J1005" s="14">
        <f>表格1[[#This Row],[信用卡交易筆數]]/1000</f>
        <v>35.183999999999997</v>
      </c>
      <c r="K1005" s="14">
        <f>表格1[[#This Row],[信用卡交易金額'[新臺幣']]]/1000</f>
        <v>124455.60799999999</v>
      </c>
      <c r="L1005" s="14">
        <f>表格1[[#This Row],[信用卡交易金額'[新臺幣']]]/1000000</f>
        <v>124.455608</v>
      </c>
      <c r="M1005" s="14" t="str" cm="1">
        <f t="array" ref="M1005">_xlfn.TEXTJOIN("", TRUE, _xlfn.XLOOKUP(TRUE, VALUE(表格1[[#This Row],[年月]]) &lt;= VALUE($R$8:$R$12), $Q$8:$Q$12)) &amp; "年度"</f>
        <v>2021年度</v>
      </c>
    </row>
    <row r="1006" spans="1:13" x14ac:dyDescent="0.3">
      <c r="A1006" s="2">
        <v>202102</v>
      </c>
      <c r="B1006" s="19">
        <f>DATE(表格1[[#This Row],[年]],表格1[[#This Row],[月]],1)</f>
        <v>44228</v>
      </c>
      <c r="C1006" s="2" t="str">
        <f>LEFT(表格1[[#This Row],[年月]],4)</f>
        <v>2021</v>
      </c>
      <c r="D1006" s="2" t="str">
        <f>RIGHT(表格1[[#This Row],[年月]],2)</f>
        <v>02</v>
      </c>
      <c r="E1006" s="5">
        <v>10020000</v>
      </c>
      <c r="F1006" s="2" t="str">
        <f>VLOOKUP(TEXT(表格1[[#This Row],[地區]],"00000000"),縣市代碼,2,0)</f>
        <v>嘉義市</v>
      </c>
      <c r="G1006" s="2" t="s">
        <v>7</v>
      </c>
      <c r="H1006" s="13">
        <v>199022</v>
      </c>
      <c r="I1006" s="14">
        <v>180406312</v>
      </c>
      <c r="J1006" s="14">
        <f>表格1[[#This Row],[信用卡交易筆數]]/1000</f>
        <v>199.02199999999999</v>
      </c>
      <c r="K1006" s="14">
        <f>表格1[[#This Row],[信用卡交易金額'[新臺幣']]]/1000</f>
        <v>180406.31200000001</v>
      </c>
      <c r="L1006" s="14">
        <f>表格1[[#This Row],[信用卡交易金額'[新臺幣']]]/1000000</f>
        <v>180.40631200000001</v>
      </c>
      <c r="M1006" s="14" t="str" cm="1">
        <f t="array" ref="M1006">_xlfn.TEXTJOIN("", TRUE, _xlfn.XLOOKUP(TRUE, VALUE(表格1[[#This Row],[年月]]) &lt;= VALUE($R$8:$R$12), $Q$8:$Q$12)) &amp; "年度"</f>
        <v>2021年度</v>
      </c>
    </row>
    <row r="1007" spans="1:13" x14ac:dyDescent="0.3">
      <c r="A1007" s="2">
        <v>202102</v>
      </c>
      <c r="B1007" s="19">
        <f>DATE(表格1[[#This Row],[年]],表格1[[#This Row],[月]],1)</f>
        <v>44228</v>
      </c>
      <c r="C1007" s="2" t="str">
        <f>LEFT(表格1[[#This Row],[年月]],4)</f>
        <v>2021</v>
      </c>
      <c r="D1007" s="2" t="str">
        <f>RIGHT(表格1[[#This Row],[年月]],2)</f>
        <v>02</v>
      </c>
      <c r="E1007" s="5">
        <v>10020000</v>
      </c>
      <c r="F1007" s="2" t="str">
        <f>VLOOKUP(TEXT(表格1[[#This Row],[地區]],"00000000"),縣市代碼,2,0)</f>
        <v>嘉義市</v>
      </c>
      <c r="G1007" s="2" t="s">
        <v>8</v>
      </c>
      <c r="H1007" s="13">
        <v>137330</v>
      </c>
      <c r="I1007" s="14">
        <v>263748749</v>
      </c>
      <c r="J1007" s="14">
        <f>表格1[[#This Row],[信用卡交易筆數]]/1000</f>
        <v>137.33000000000001</v>
      </c>
      <c r="K1007" s="14">
        <f>表格1[[#This Row],[信用卡交易金額'[新臺幣']]]/1000</f>
        <v>263748.74900000001</v>
      </c>
      <c r="L1007" s="14">
        <f>表格1[[#This Row],[信用卡交易金額'[新臺幣']]]/1000000</f>
        <v>263.74874899999998</v>
      </c>
      <c r="M1007" s="14" t="str" cm="1">
        <f t="array" ref="M1007">_xlfn.TEXTJOIN("", TRUE, _xlfn.XLOOKUP(TRUE, VALUE(表格1[[#This Row],[年月]]) &lt;= VALUE($R$8:$R$12), $Q$8:$Q$12)) &amp; "年度"</f>
        <v>2021年度</v>
      </c>
    </row>
    <row r="1008" spans="1:13" x14ac:dyDescent="0.3">
      <c r="A1008" s="2">
        <v>202102</v>
      </c>
      <c r="B1008" s="19">
        <f>DATE(表格1[[#This Row],[年]],表格1[[#This Row],[月]],1)</f>
        <v>44228</v>
      </c>
      <c r="C1008" s="2" t="str">
        <f>LEFT(表格1[[#This Row],[年月]],4)</f>
        <v>2021</v>
      </c>
      <c r="D1008" s="2" t="str">
        <f>RIGHT(表格1[[#This Row],[年月]],2)</f>
        <v>02</v>
      </c>
      <c r="E1008" s="5">
        <v>10020000</v>
      </c>
      <c r="F1008" s="2" t="str">
        <f>VLOOKUP(TEXT(表格1[[#This Row],[地區]],"00000000"),縣市代碼,2,0)</f>
        <v>嘉義市</v>
      </c>
      <c r="G1008" s="2" t="s">
        <v>9</v>
      </c>
      <c r="H1008" s="13">
        <v>286848</v>
      </c>
      <c r="I1008" s="14">
        <v>477495881</v>
      </c>
      <c r="J1008" s="14">
        <f>表格1[[#This Row],[信用卡交易筆數]]/1000</f>
        <v>286.84800000000001</v>
      </c>
      <c r="K1008" s="14">
        <f>表格1[[#This Row],[信用卡交易金額'[新臺幣']]]/1000</f>
        <v>477495.88099999999</v>
      </c>
      <c r="L1008" s="14">
        <f>表格1[[#This Row],[信用卡交易金額'[新臺幣']]]/1000000</f>
        <v>477.495881</v>
      </c>
      <c r="M1008" s="14" t="str" cm="1">
        <f t="array" ref="M1008">_xlfn.TEXTJOIN("", TRUE, _xlfn.XLOOKUP(TRUE, VALUE(表格1[[#This Row],[年月]]) &lt;= VALUE($R$8:$R$12), $Q$8:$Q$12)) &amp; "年度"</f>
        <v>2021年度</v>
      </c>
    </row>
    <row r="1009" spans="1:13" x14ac:dyDescent="0.3">
      <c r="A1009" s="2">
        <v>202102</v>
      </c>
      <c r="B1009" s="19">
        <f>DATE(表格1[[#This Row],[年]],表格1[[#This Row],[月]],1)</f>
        <v>44228</v>
      </c>
      <c r="C1009" s="2" t="str">
        <f>LEFT(表格1[[#This Row],[年月]],4)</f>
        <v>2021</v>
      </c>
      <c r="D1009" s="2" t="str">
        <f>RIGHT(表格1[[#This Row],[年月]],2)</f>
        <v>02</v>
      </c>
      <c r="E1009" s="5">
        <v>10020000</v>
      </c>
      <c r="F1009" s="2" t="str">
        <f>VLOOKUP(TEXT(表格1[[#This Row],[地區]],"00000000"),縣市代碼,2,0)</f>
        <v>嘉義市</v>
      </c>
      <c r="G1009" s="2" t="s">
        <v>10</v>
      </c>
      <c r="H1009" s="13">
        <v>234525</v>
      </c>
      <c r="I1009" s="14">
        <v>613475712</v>
      </c>
      <c r="J1009" s="14">
        <f>表格1[[#This Row],[信用卡交易筆數]]/1000</f>
        <v>234.52500000000001</v>
      </c>
      <c r="K1009" s="14">
        <f>表格1[[#This Row],[信用卡交易金額'[新臺幣']]]/1000</f>
        <v>613475.71200000006</v>
      </c>
      <c r="L1009" s="14">
        <f>表格1[[#This Row],[信用卡交易金額'[新臺幣']]]/1000000</f>
        <v>613.47571200000004</v>
      </c>
      <c r="M1009" s="14" t="str" cm="1">
        <f t="array" ref="M1009">_xlfn.TEXTJOIN("", TRUE, _xlfn.XLOOKUP(TRUE, VALUE(表格1[[#This Row],[年月]]) &lt;= VALUE($R$8:$R$12), $Q$8:$Q$12)) &amp; "年度"</f>
        <v>2021年度</v>
      </c>
    </row>
    <row r="1010" spans="1:13" x14ac:dyDescent="0.3">
      <c r="A1010" s="2">
        <v>202102</v>
      </c>
      <c r="B1010" s="19">
        <f>DATE(表格1[[#This Row],[年]],表格1[[#This Row],[月]],1)</f>
        <v>44228</v>
      </c>
      <c r="C1010" s="2" t="str">
        <f>LEFT(表格1[[#This Row],[年月]],4)</f>
        <v>2021</v>
      </c>
      <c r="D1010" s="2" t="str">
        <f>RIGHT(表格1[[#This Row],[年月]],2)</f>
        <v>02</v>
      </c>
      <c r="E1010" s="5">
        <v>67000000</v>
      </c>
      <c r="F1010" s="2" t="str">
        <f>VLOOKUP(TEXT(表格1[[#This Row],[地區]],"00000000"),縣市代碼,2,0)</f>
        <v>臺南市</v>
      </c>
      <c r="G1010" s="2" t="s">
        <v>4</v>
      </c>
      <c r="H1010" s="13">
        <v>1435251</v>
      </c>
      <c r="I1010" s="14">
        <v>1013230424</v>
      </c>
      <c r="J1010" s="14">
        <f>表格1[[#This Row],[信用卡交易筆數]]/1000</f>
        <v>1435.251</v>
      </c>
      <c r="K1010" s="14">
        <f>表格1[[#This Row],[信用卡交易金額'[新臺幣']]]/1000</f>
        <v>1013230.424</v>
      </c>
      <c r="L1010" s="14">
        <f>表格1[[#This Row],[信用卡交易金額'[新臺幣']]]/1000000</f>
        <v>1013.230424</v>
      </c>
      <c r="M1010" s="14" t="str" cm="1">
        <f t="array" ref="M1010">_xlfn.TEXTJOIN("", TRUE, _xlfn.XLOOKUP(TRUE, VALUE(表格1[[#This Row],[年月]]) &lt;= VALUE($R$8:$R$12), $Q$8:$Q$12)) &amp; "年度"</f>
        <v>2021年度</v>
      </c>
    </row>
    <row r="1011" spans="1:13" x14ac:dyDescent="0.3">
      <c r="A1011" s="2">
        <v>202102</v>
      </c>
      <c r="B1011" s="19">
        <f>DATE(表格1[[#This Row],[年]],表格1[[#This Row],[月]],1)</f>
        <v>44228</v>
      </c>
      <c r="C1011" s="2" t="str">
        <f>LEFT(表格1[[#This Row],[年月]],4)</f>
        <v>2021</v>
      </c>
      <c r="D1011" s="2" t="str">
        <f>RIGHT(表格1[[#This Row],[年月]],2)</f>
        <v>02</v>
      </c>
      <c r="E1011" s="5">
        <v>67000000</v>
      </c>
      <c r="F1011" s="2" t="str">
        <f>VLOOKUP(TEXT(表格1[[#This Row],[地區]],"00000000"),縣市代碼,2,0)</f>
        <v>臺南市</v>
      </c>
      <c r="G1011" s="2" t="s">
        <v>5</v>
      </c>
      <c r="H1011" s="13">
        <v>160247</v>
      </c>
      <c r="I1011" s="14">
        <v>390563543</v>
      </c>
      <c r="J1011" s="14">
        <f>表格1[[#This Row],[信用卡交易筆數]]/1000</f>
        <v>160.24700000000001</v>
      </c>
      <c r="K1011" s="14">
        <f>表格1[[#This Row],[信用卡交易金額'[新臺幣']]]/1000</f>
        <v>390563.54300000001</v>
      </c>
      <c r="L1011" s="14">
        <f>表格1[[#This Row],[信用卡交易金額'[新臺幣']]]/1000000</f>
        <v>390.56354299999998</v>
      </c>
      <c r="M1011" s="14" t="str" cm="1">
        <f t="array" ref="M1011">_xlfn.TEXTJOIN("", TRUE, _xlfn.XLOOKUP(TRUE, VALUE(表格1[[#This Row],[年月]]) &lt;= VALUE($R$8:$R$12), $Q$8:$Q$12)) &amp; "年度"</f>
        <v>2021年度</v>
      </c>
    </row>
    <row r="1012" spans="1:13" x14ac:dyDescent="0.3">
      <c r="A1012" s="2">
        <v>202102</v>
      </c>
      <c r="B1012" s="19">
        <f>DATE(表格1[[#This Row],[年]],表格1[[#This Row],[月]],1)</f>
        <v>44228</v>
      </c>
      <c r="C1012" s="2" t="str">
        <f>LEFT(表格1[[#This Row],[年月]],4)</f>
        <v>2021</v>
      </c>
      <c r="D1012" s="2" t="str">
        <f>RIGHT(表格1[[#This Row],[年月]],2)</f>
        <v>02</v>
      </c>
      <c r="E1012" s="5">
        <v>67000000</v>
      </c>
      <c r="F1012" s="2" t="str">
        <f>VLOOKUP(TEXT(表格1[[#This Row],[地區]],"00000000"),縣市代碼,2,0)</f>
        <v>臺南市</v>
      </c>
      <c r="G1012" s="2" t="s">
        <v>6</v>
      </c>
      <c r="H1012" s="13">
        <v>265995</v>
      </c>
      <c r="I1012" s="14">
        <v>883513412</v>
      </c>
      <c r="J1012" s="14">
        <f>表格1[[#This Row],[信用卡交易筆數]]/1000</f>
        <v>265.995</v>
      </c>
      <c r="K1012" s="14">
        <f>表格1[[#This Row],[信用卡交易金額'[新臺幣']]]/1000</f>
        <v>883513.41200000001</v>
      </c>
      <c r="L1012" s="14">
        <f>表格1[[#This Row],[信用卡交易金額'[新臺幣']]]/1000000</f>
        <v>883.51341200000002</v>
      </c>
      <c r="M1012" s="14" t="str" cm="1">
        <f t="array" ref="M1012">_xlfn.TEXTJOIN("", TRUE, _xlfn.XLOOKUP(TRUE, VALUE(表格1[[#This Row],[年月]]) &lt;= VALUE($R$8:$R$12), $Q$8:$Q$12)) &amp; "年度"</f>
        <v>2021年度</v>
      </c>
    </row>
    <row r="1013" spans="1:13" x14ac:dyDescent="0.3">
      <c r="A1013" s="2">
        <v>202102</v>
      </c>
      <c r="B1013" s="19">
        <f>DATE(表格1[[#This Row],[年]],表格1[[#This Row],[月]],1)</f>
        <v>44228</v>
      </c>
      <c r="C1013" s="2" t="str">
        <f>LEFT(表格1[[#This Row],[年月]],4)</f>
        <v>2021</v>
      </c>
      <c r="D1013" s="2" t="str">
        <f>RIGHT(表格1[[#This Row],[年月]],2)</f>
        <v>02</v>
      </c>
      <c r="E1013" s="5">
        <v>67000000</v>
      </c>
      <c r="F1013" s="2" t="str">
        <f>VLOOKUP(TEXT(表格1[[#This Row],[地區]],"00000000"),縣市代碼,2,0)</f>
        <v>臺南市</v>
      </c>
      <c r="G1013" s="2" t="s">
        <v>7</v>
      </c>
      <c r="H1013" s="13">
        <v>1489899</v>
      </c>
      <c r="I1013" s="14">
        <v>1331224330</v>
      </c>
      <c r="J1013" s="14">
        <f>表格1[[#This Row],[信用卡交易筆數]]/1000</f>
        <v>1489.8989999999999</v>
      </c>
      <c r="K1013" s="14">
        <f>表格1[[#This Row],[信用卡交易金額'[新臺幣']]]/1000</f>
        <v>1331224.33</v>
      </c>
      <c r="L1013" s="14">
        <f>表格1[[#This Row],[信用卡交易金額'[新臺幣']]]/1000000</f>
        <v>1331.22433</v>
      </c>
      <c r="M1013" s="14" t="str" cm="1">
        <f t="array" ref="M1013">_xlfn.TEXTJOIN("", TRUE, _xlfn.XLOOKUP(TRUE, VALUE(表格1[[#This Row],[年月]]) &lt;= VALUE($R$8:$R$12), $Q$8:$Q$12)) &amp; "年度"</f>
        <v>2021年度</v>
      </c>
    </row>
    <row r="1014" spans="1:13" x14ac:dyDescent="0.3">
      <c r="A1014" s="2">
        <v>202102</v>
      </c>
      <c r="B1014" s="19">
        <f>DATE(表格1[[#This Row],[年]],表格1[[#This Row],[月]],1)</f>
        <v>44228</v>
      </c>
      <c r="C1014" s="2" t="str">
        <f>LEFT(表格1[[#This Row],[年月]],4)</f>
        <v>2021</v>
      </c>
      <c r="D1014" s="2" t="str">
        <f>RIGHT(表格1[[#This Row],[年月]],2)</f>
        <v>02</v>
      </c>
      <c r="E1014" s="5">
        <v>67000000</v>
      </c>
      <c r="F1014" s="2" t="str">
        <f>VLOOKUP(TEXT(表格1[[#This Row],[地區]],"00000000"),縣市代碼,2,0)</f>
        <v>臺南市</v>
      </c>
      <c r="G1014" s="2" t="s">
        <v>8</v>
      </c>
      <c r="H1014" s="13">
        <v>1005980</v>
      </c>
      <c r="I1014" s="14">
        <v>1757460302</v>
      </c>
      <c r="J1014" s="14">
        <f>表格1[[#This Row],[信用卡交易筆數]]/1000</f>
        <v>1005.98</v>
      </c>
      <c r="K1014" s="14">
        <f>表格1[[#This Row],[信用卡交易金額'[新臺幣']]]/1000</f>
        <v>1757460.3019999999</v>
      </c>
      <c r="L1014" s="14">
        <f>表格1[[#This Row],[信用卡交易金額'[新臺幣']]]/1000000</f>
        <v>1757.460302</v>
      </c>
      <c r="M1014" s="14" t="str" cm="1">
        <f t="array" ref="M1014">_xlfn.TEXTJOIN("", TRUE, _xlfn.XLOOKUP(TRUE, VALUE(表格1[[#This Row],[年月]]) &lt;= VALUE($R$8:$R$12), $Q$8:$Q$12)) &amp; "年度"</f>
        <v>2021年度</v>
      </c>
    </row>
    <row r="1015" spans="1:13" x14ac:dyDescent="0.3">
      <c r="A1015" s="2">
        <v>202102</v>
      </c>
      <c r="B1015" s="19">
        <f>DATE(表格1[[#This Row],[年]],表格1[[#This Row],[月]],1)</f>
        <v>44228</v>
      </c>
      <c r="C1015" s="2" t="str">
        <f>LEFT(表格1[[#This Row],[年月]],4)</f>
        <v>2021</v>
      </c>
      <c r="D1015" s="2" t="str">
        <f>RIGHT(表格1[[#This Row],[年月]],2)</f>
        <v>02</v>
      </c>
      <c r="E1015" s="5">
        <v>67000000</v>
      </c>
      <c r="F1015" s="2" t="str">
        <f>VLOOKUP(TEXT(表格1[[#This Row],[地區]],"00000000"),縣市代碼,2,0)</f>
        <v>臺南市</v>
      </c>
      <c r="G1015" s="2" t="s">
        <v>9</v>
      </c>
      <c r="H1015" s="13">
        <v>2052871</v>
      </c>
      <c r="I1015" s="14">
        <v>3250300579</v>
      </c>
      <c r="J1015" s="14">
        <f>表格1[[#This Row],[信用卡交易筆數]]/1000</f>
        <v>2052.8710000000001</v>
      </c>
      <c r="K1015" s="14">
        <f>表格1[[#This Row],[信用卡交易金額'[新臺幣']]]/1000</f>
        <v>3250300.5789999999</v>
      </c>
      <c r="L1015" s="14">
        <f>表格1[[#This Row],[信用卡交易金額'[新臺幣']]]/1000000</f>
        <v>3250.3005790000002</v>
      </c>
      <c r="M1015" s="14" t="str" cm="1">
        <f t="array" ref="M1015">_xlfn.TEXTJOIN("", TRUE, _xlfn.XLOOKUP(TRUE, VALUE(表格1[[#This Row],[年月]]) &lt;= VALUE($R$8:$R$12), $Q$8:$Q$12)) &amp; "年度"</f>
        <v>2021年度</v>
      </c>
    </row>
    <row r="1016" spans="1:13" x14ac:dyDescent="0.3">
      <c r="A1016" s="2">
        <v>202102</v>
      </c>
      <c r="B1016" s="19">
        <f>DATE(表格1[[#This Row],[年]],表格1[[#This Row],[月]],1)</f>
        <v>44228</v>
      </c>
      <c r="C1016" s="2" t="str">
        <f>LEFT(表格1[[#This Row],[年月]],4)</f>
        <v>2021</v>
      </c>
      <c r="D1016" s="2" t="str">
        <f>RIGHT(表格1[[#This Row],[年月]],2)</f>
        <v>02</v>
      </c>
      <c r="E1016" s="5">
        <v>67000000</v>
      </c>
      <c r="F1016" s="2" t="str">
        <f>VLOOKUP(TEXT(表格1[[#This Row],[地區]],"00000000"),縣市代碼,2,0)</f>
        <v>臺南市</v>
      </c>
      <c r="G1016" s="2" t="s">
        <v>10</v>
      </c>
      <c r="H1016" s="13">
        <v>1580999</v>
      </c>
      <c r="I1016" s="14">
        <v>4044852365</v>
      </c>
      <c r="J1016" s="14">
        <f>表格1[[#This Row],[信用卡交易筆數]]/1000</f>
        <v>1580.999</v>
      </c>
      <c r="K1016" s="14">
        <f>表格1[[#This Row],[信用卡交易金額'[新臺幣']]]/1000</f>
        <v>4044852.3650000002</v>
      </c>
      <c r="L1016" s="14">
        <f>表格1[[#This Row],[信用卡交易金額'[新臺幣']]]/1000000</f>
        <v>4044.8523650000002</v>
      </c>
      <c r="M1016" s="14" t="str" cm="1">
        <f t="array" ref="M1016">_xlfn.TEXTJOIN("", TRUE, _xlfn.XLOOKUP(TRUE, VALUE(表格1[[#This Row],[年月]]) &lt;= VALUE($R$8:$R$12), $Q$8:$Q$12)) &amp; "年度"</f>
        <v>2021年度</v>
      </c>
    </row>
    <row r="1017" spans="1:13" x14ac:dyDescent="0.3">
      <c r="A1017" s="2">
        <v>202102</v>
      </c>
      <c r="B1017" s="19">
        <f>DATE(表格1[[#This Row],[年]],表格1[[#This Row],[月]],1)</f>
        <v>44228</v>
      </c>
      <c r="C1017" s="2" t="str">
        <f>LEFT(表格1[[#This Row],[年月]],4)</f>
        <v>2021</v>
      </c>
      <c r="D1017" s="2" t="str">
        <f>RIGHT(表格1[[#This Row],[年月]],2)</f>
        <v>02</v>
      </c>
      <c r="E1017" s="5">
        <v>64000000</v>
      </c>
      <c r="F1017" s="2" t="str">
        <f>VLOOKUP(TEXT(表格1[[#This Row],[地區]],"00000000"),縣市代碼,2,0)</f>
        <v>高雄市</v>
      </c>
      <c r="G1017" s="2" t="s">
        <v>4</v>
      </c>
      <c r="H1017" s="13">
        <v>2472029</v>
      </c>
      <c r="I1017" s="14">
        <v>1964784472</v>
      </c>
      <c r="J1017" s="14">
        <f>表格1[[#This Row],[信用卡交易筆數]]/1000</f>
        <v>2472.029</v>
      </c>
      <c r="K1017" s="14">
        <f>表格1[[#This Row],[信用卡交易金額'[新臺幣']]]/1000</f>
        <v>1964784.4720000001</v>
      </c>
      <c r="L1017" s="14">
        <f>表格1[[#This Row],[信用卡交易金額'[新臺幣']]]/1000000</f>
        <v>1964.7844720000001</v>
      </c>
      <c r="M1017" s="14" t="str" cm="1">
        <f t="array" ref="M1017">_xlfn.TEXTJOIN("", TRUE, _xlfn.XLOOKUP(TRUE, VALUE(表格1[[#This Row],[年月]]) &lt;= VALUE($R$8:$R$12), $Q$8:$Q$12)) &amp; "年度"</f>
        <v>2021年度</v>
      </c>
    </row>
    <row r="1018" spans="1:13" x14ac:dyDescent="0.3">
      <c r="A1018" s="2">
        <v>202102</v>
      </c>
      <c r="B1018" s="19">
        <f>DATE(表格1[[#This Row],[年]],表格1[[#This Row],[月]],1)</f>
        <v>44228</v>
      </c>
      <c r="C1018" s="2" t="str">
        <f>LEFT(表格1[[#This Row],[年月]],4)</f>
        <v>2021</v>
      </c>
      <c r="D1018" s="2" t="str">
        <f>RIGHT(表格1[[#This Row],[年月]],2)</f>
        <v>02</v>
      </c>
      <c r="E1018" s="5">
        <v>64000000</v>
      </c>
      <c r="F1018" s="2" t="str">
        <f>VLOOKUP(TEXT(表格1[[#This Row],[地區]],"00000000"),縣市代碼,2,0)</f>
        <v>高雄市</v>
      </c>
      <c r="G1018" s="2" t="s">
        <v>5</v>
      </c>
      <c r="H1018" s="13">
        <v>252754</v>
      </c>
      <c r="I1018" s="14">
        <v>602035848</v>
      </c>
      <c r="J1018" s="14">
        <f>表格1[[#This Row],[信用卡交易筆數]]/1000</f>
        <v>252.75399999999999</v>
      </c>
      <c r="K1018" s="14">
        <f>表格1[[#This Row],[信用卡交易金額'[新臺幣']]]/1000</f>
        <v>602035.848</v>
      </c>
      <c r="L1018" s="14">
        <f>表格1[[#This Row],[信用卡交易金額'[新臺幣']]]/1000000</f>
        <v>602.03584799999999</v>
      </c>
      <c r="M1018" s="14" t="str" cm="1">
        <f t="array" ref="M1018">_xlfn.TEXTJOIN("", TRUE, _xlfn.XLOOKUP(TRUE, VALUE(表格1[[#This Row],[年月]]) &lt;= VALUE($R$8:$R$12), $Q$8:$Q$12)) &amp; "年度"</f>
        <v>2021年度</v>
      </c>
    </row>
    <row r="1019" spans="1:13" x14ac:dyDescent="0.3">
      <c r="A1019" s="2">
        <v>202102</v>
      </c>
      <c r="B1019" s="19">
        <f>DATE(表格1[[#This Row],[年]],表格1[[#This Row],[月]],1)</f>
        <v>44228</v>
      </c>
      <c r="C1019" s="2" t="str">
        <f>LEFT(表格1[[#This Row],[年月]],4)</f>
        <v>2021</v>
      </c>
      <c r="D1019" s="2" t="str">
        <f>RIGHT(表格1[[#This Row],[年月]],2)</f>
        <v>02</v>
      </c>
      <c r="E1019" s="5">
        <v>64000000</v>
      </c>
      <c r="F1019" s="2" t="str">
        <f>VLOOKUP(TEXT(表格1[[#This Row],[地區]],"00000000"),縣市代碼,2,0)</f>
        <v>高雄市</v>
      </c>
      <c r="G1019" s="2" t="s">
        <v>6</v>
      </c>
      <c r="H1019" s="13">
        <v>437312</v>
      </c>
      <c r="I1019" s="14">
        <v>1494411049</v>
      </c>
      <c r="J1019" s="14">
        <f>表格1[[#This Row],[信用卡交易筆數]]/1000</f>
        <v>437.31200000000001</v>
      </c>
      <c r="K1019" s="14">
        <f>表格1[[#This Row],[信用卡交易金額'[新臺幣']]]/1000</f>
        <v>1494411.0490000001</v>
      </c>
      <c r="L1019" s="14">
        <f>表格1[[#This Row],[信用卡交易金額'[新臺幣']]]/1000000</f>
        <v>1494.411049</v>
      </c>
      <c r="M1019" s="14" t="str" cm="1">
        <f t="array" ref="M1019">_xlfn.TEXTJOIN("", TRUE, _xlfn.XLOOKUP(TRUE, VALUE(表格1[[#This Row],[年月]]) &lt;= VALUE($R$8:$R$12), $Q$8:$Q$12)) &amp; "年度"</f>
        <v>2021年度</v>
      </c>
    </row>
    <row r="1020" spans="1:13" x14ac:dyDescent="0.3">
      <c r="A1020" s="2">
        <v>202102</v>
      </c>
      <c r="B1020" s="19">
        <f>DATE(表格1[[#This Row],[年]],表格1[[#This Row],[月]],1)</f>
        <v>44228</v>
      </c>
      <c r="C1020" s="2" t="str">
        <f>LEFT(表格1[[#This Row],[年月]],4)</f>
        <v>2021</v>
      </c>
      <c r="D1020" s="2" t="str">
        <f>RIGHT(表格1[[#This Row],[年月]],2)</f>
        <v>02</v>
      </c>
      <c r="E1020" s="5">
        <v>64000000</v>
      </c>
      <c r="F1020" s="2" t="str">
        <f>VLOOKUP(TEXT(表格1[[#This Row],[地區]],"00000000"),縣市代碼,2,0)</f>
        <v>高雄市</v>
      </c>
      <c r="G1020" s="2" t="s">
        <v>7</v>
      </c>
      <c r="H1020" s="13">
        <v>2229503</v>
      </c>
      <c r="I1020" s="14">
        <v>2000271289</v>
      </c>
      <c r="J1020" s="14">
        <f>表格1[[#This Row],[信用卡交易筆數]]/1000</f>
        <v>2229.5030000000002</v>
      </c>
      <c r="K1020" s="14">
        <f>表格1[[#This Row],[信用卡交易金額'[新臺幣']]]/1000</f>
        <v>2000271.2890000001</v>
      </c>
      <c r="L1020" s="14">
        <f>表格1[[#This Row],[信用卡交易金額'[新臺幣']]]/1000000</f>
        <v>2000.271289</v>
      </c>
      <c r="M1020" s="14" t="str" cm="1">
        <f t="array" ref="M1020">_xlfn.TEXTJOIN("", TRUE, _xlfn.XLOOKUP(TRUE, VALUE(表格1[[#This Row],[年月]]) &lt;= VALUE($R$8:$R$12), $Q$8:$Q$12)) &amp; "年度"</f>
        <v>2021年度</v>
      </c>
    </row>
    <row r="1021" spans="1:13" x14ac:dyDescent="0.3">
      <c r="A1021" s="2">
        <v>202102</v>
      </c>
      <c r="B1021" s="19">
        <f>DATE(表格1[[#This Row],[年]],表格1[[#This Row],[月]],1)</f>
        <v>44228</v>
      </c>
      <c r="C1021" s="2" t="str">
        <f>LEFT(表格1[[#This Row],[年月]],4)</f>
        <v>2021</v>
      </c>
      <c r="D1021" s="2" t="str">
        <f>RIGHT(表格1[[#This Row],[年月]],2)</f>
        <v>02</v>
      </c>
      <c r="E1021" s="5">
        <v>64000000</v>
      </c>
      <c r="F1021" s="2" t="str">
        <f>VLOOKUP(TEXT(表格1[[#This Row],[地區]],"00000000"),縣市代碼,2,0)</f>
        <v>高雄市</v>
      </c>
      <c r="G1021" s="2" t="s">
        <v>8</v>
      </c>
      <c r="H1021" s="13">
        <v>1674096</v>
      </c>
      <c r="I1021" s="14">
        <v>2791419652</v>
      </c>
      <c r="J1021" s="14">
        <f>表格1[[#This Row],[信用卡交易筆數]]/1000</f>
        <v>1674.096</v>
      </c>
      <c r="K1021" s="14">
        <f>表格1[[#This Row],[信用卡交易金額'[新臺幣']]]/1000</f>
        <v>2791419.6519999998</v>
      </c>
      <c r="L1021" s="14">
        <f>表格1[[#This Row],[信用卡交易金額'[新臺幣']]]/1000000</f>
        <v>2791.419652</v>
      </c>
      <c r="M1021" s="14" t="str" cm="1">
        <f t="array" ref="M1021">_xlfn.TEXTJOIN("", TRUE, _xlfn.XLOOKUP(TRUE, VALUE(表格1[[#This Row],[年月]]) &lt;= VALUE($R$8:$R$12), $Q$8:$Q$12)) &amp; "年度"</f>
        <v>2021年度</v>
      </c>
    </row>
    <row r="1022" spans="1:13" x14ac:dyDescent="0.3">
      <c r="A1022" s="2">
        <v>202102</v>
      </c>
      <c r="B1022" s="19">
        <f>DATE(表格1[[#This Row],[年]],表格1[[#This Row],[月]],1)</f>
        <v>44228</v>
      </c>
      <c r="C1022" s="2" t="str">
        <f>LEFT(表格1[[#This Row],[年月]],4)</f>
        <v>2021</v>
      </c>
      <c r="D1022" s="2" t="str">
        <f>RIGHT(表格1[[#This Row],[年月]],2)</f>
        <v>02</v>
      </c>
      <c r="E1022" s="5">
        <v>64000000</v>
      </c>
      <c r="F1022" s="2" t="str">
        <f>VLOOKUP(TEXT(表格1[[#This Row],[地區]],"00000000"),縣市代碼,2,0)</f>
        <v>高雄市</v>
      </c>
      <c r="G1022" s="2" t="s">
        <v>9</v>
      </c>
      <c r="H1022" s="13">
        <v>3316099</v>
      </c>
      <c r="I1022" s="14">
        <v>5161727516</v>
      </c>
      <c r="J1022" s="14">
        <f>表格1[[#This Row],[信用卡交易筆數]]/1000</f>
        <v>3316.0990000000002</v>
      </c>
      <c r="K1022" s="14">
        <f>表格1[[#This Row],[信用卡交易金額'[新臺幣']]]/1000</f>
        <v>5161727.5159999998</v>
      </c>
      <c r="L1022" s="14">
        <f>表格1[[#This Row],[信用卡交易金額'[新臺幣']]]/1000000</f>
        <v>5161.7275159999999</v>
      </c>
      <c r="M1022" s="14" t="str" cm="1">
        <f t="array" ref="M1022">_xlfn.TEXTJOIN("", TRUE, _xlfn.XLOOKUP(TRUE, VALUE(表格1[[#This Row],[年月]]) &lt;= VALUE($R$8:$R$12), $Q$8:$Q$12)) &amp; "年度"</f>
        <v>2021年度</v>
      </c>
    </row>
    <row r="1023" spans="1:13" x14ac:dyDescent="0.3">
      <c r="A1023" s="2">
        <v>202102</v>
      </c>
      <c r="B1023" s="19">
        <f>DATE(表格1[[#This Row],[年]],表格1[[#This Row],[月]],1)</f>
        <v>44228</v>
      </c>
      <c r="C1023" s="2" t="str">
        <f>LEFT(表格1[[#This Row],[年月]],4)</f>
        <v>2021</v>
      </c>
      <c r="D1023" s="2" t="str">
        <f>RIGHT(表格1[[#This Row],[年月]],2)</f>
        <v>02</v>
      </c>
      <c r="E1023" s="5">
        <v>64000000</v>
      </c>
      <c r="F1023" s="2" t="str">
        <f>VLOOKUP(TEXT(表格1[[#This Row],[地區]],"00000000"),縣市代碼,2,0)</f>
        <v>高雄市</v>
      </c>
      <c r="G1023" s="2" t="s">
        <v>10</v>
      </c>
      <c r="H1023" s="13">
        <v>2465073</v>
      </c>
      <c r="I1023" s="14">
        <v>6631390856</v>
      </c>
      <c r="J1023" s="14">
        <f>表格1[[#This Row],[信用卡交易筆數]]/1000</f>
        <v>2465.0729999999999</v>
      </c>
      <c r="K1023" s="14">
        <f>表格1[[#This Row],[信用卡交易金額'[新臺幣']]]/1000</f>
        <v>6631390.8559999997</v>
      </c>
      <c r="L1023" s="14">
        <f>表格1[[#This Row],[信用卡交易金額'[新臺幣']]]/1000000</f>
        <v>6631.390856</v>
      </c>
      <c r="M1023" s="14" t="str" cm="1">
        <f t="array" ref="M1023">_xlfn.TEXTJOIN("", TRUE, _xlfn.XLOOKUP(TRUE, VALUE(表格1[[#This Row],[年月]]) &lt;= VALUE($R$8:$R$12), $Q$8:$Q$12)) &amp; "年度"</f>
        <v>2021年度</v>
      </c>
    </row>
    <row r="1024" spans="1:13" x14ac:dyDescent="0.3">
      <c r="A1024" s="2">
        <v>202102</v>
      </c>
      <c r="B1024" s="19">
        <f>DATE(表格1[[#This Row],[年]],表格1[[#This Row],[月]],1)</f>
        <v>44228</v>
      </c>
      <c r="C1024" s="2" t="str">
        <f>LEFT(表格1[[#This Row],[年月]],4)</f>
        <v>2021</v>
      </c>
      <c r="D1024" s="2" t="str">
        <f>RIGHT(表格1[[#This Row],[年月]],2)</f>
        <v>02</v>
      </c>
      <c r="E1024" s="5">
        <v>10013000</v>
      </c>
      <c r="F1024" s="2" t="str">
        <f>VLOOKUP(TEXT(表格1[[#This Row],[地區]],"00000000"),縣市代碼,2,0)</f>
        <v>屏東縣</v>
      </c>
      <c r="G1024" s="2" t="s">
        <v>4</v>
      </c>
      <c r="H1024" s="13">
        <v>304367</v>
      </c>
      <c r="I1024" s="14">
        <v>233217442</v>
      </c>
      <c r="J1024" s="14">
        <f>表格1[[#This Row],[信用卡交易筆數]]/1000</f>
        <v>304.36700000000002</v>
      </c>
      <c r="K1024" s="14">
        <f>表格1[[#This Row],[信用卡交易金額'[新臺幣']]]/1000</f>
        <v>233217.44200000001</v>
      </c>
      <c r="L1024" s="14">
        <f>表格1[[#This Row],[信用卡交易金額'[新臺幣']]]/1000000</f>
        <v>233.21744200000001</v>
      </c>
      <c r="M1024" s="14" t="str" cm="1">
        <f t="array" ref="M1024">_xlfn.TEXTJOIN("", TRUE, _xlfn.XLOOKUP(TRUE, VALUE(表格1[[#This Row],[年月]]) &lt;= VALUE($R$8:$R$12), $Q$8:$Q$12)) &amp; "年度"</f>
        <v>2021年度</v>
      </c>
    </row>
    <row r="1025" spans="1:13" x14ac:dyDescent="0.3">
      <c r="A1025" s="2">
        <v>202102</v>
      </c>
      <c r="B1025" s="19">
        <f>DATE(表格1[[#This Row],[年]],表格1[[#This Row],[月]],1)</f>
        <v>44228</v>
      </c>
      <c r="C1025" s="2" t="str">
        <f>LEFT(表格1[[#This Row],[年月]],4)</f>
        <v>2021</v>
      </c>
      <c r="D1025" s="2" t="str">
        <f>RIGHT(表格1[[#This Row],[年月]],2)</f>
        <v>02</v>
      </c>
      <c r="E1025" s="5">
        <v>10013000</v>
      </c>
      <c r="F1025" s="2" t="str">
        <f>VLOOKUP(TEXT(表格1[[#This Row],[地區]],"00000000"),縣市代碼,2,0)</f>
        <v>屏東縣</v>
      </c>
      <c r="G1025" s="2" t="s">
        <v>5</v>
      </c>
      <c r="H1025" s="13">
        <v>42453</v>
      </c>
      <c r="I1025" s="14">
        <v>102500415</v>
      </c>
      <c r="J1025" s="14">
        <f>表格1[[#This Row],[信用卡交易筆數]]/1000</f>
        <v>42.453000000000003</v>
      </c>
      <c r="K1025" s="14">
        <f>表格1[[#This Row],[信用卡交易金額'[新臺幣']]]/1000</f>
        <v>102500.41499999999</v>
      </c>
      <c r="L1025" s="14">
        <f>表格1[[#This Row],[信用卡交易金額'[新臺幣']]]/1000000</f>
        <v>102.500415</v>
      </c>
      <c r="M1025" s="14" t="str" cm="1">
        <f t="array" ref="M1025">_xlfn.TEXTJOIN("", TRUE, _xlfn.XLOOKUP(TRUE, VALUE(表格1[[#This Row],[年月]]) &lt;= VALUE($R$8:$R$12), $Q$8:$Q$12)) &amp; "年度"</f>
        <v>2021年度</v>
      </c>
    </row>
    <row r="1026" spans="1:13" x14ac:dyDescent="0.3">
      <c r="A1026" s="2">
        <v>202102</v>
      </c>
      <c r="B1026" s="19">
        <f>DATE(表格1[[#This Row],[年]],表格1[[#This Row],[月]],1)</f>
        <v>44228</v>
      </c>
      <c r="C1026" s="2" t="str">
        <f>LEFT(表格1[[#This Row],[年月]],4)</f>
        <v>2021</v>
      </c>
      <c r="D1026" s="2" t="str">
        <f>RIGHT(表格1[[#This Row],[年月]],2)</f>
        <v>02</v>
      </c>
      <c r="E1026" s="5">
        <v>10013000</v>
      </c>
      <c r="F1026" s="2" t="str">
        <f>VLOOKUP(TEXT(表格1[[#This Row],[地區]],"00000000"),縣市代碼,2,0)</f>
        <v>屏東縣</v>
      </c>
      <c r="G1026" s="2" t="s">
        <v>6</v>
      </c>
      <c r="H1026" s="13">
        <v>65399</v>
      </c>
      <c r="I1026" s="14">
        <v>229863420</v>
      </c>
      <c r="J1026" s="14">
        <f>表格1[[#This Row],[信用卡交易筆數]]/1000</f>
        <v>65.399000000000001</v>
      </c>
      <c r="K1026" s="14">
        <f>表格1[[#This Row],[信用卡交易金額'[新臺幣']]]/1000</f>
        <v>229863.42</v>
      </c>
      <c r="L1026" s="14">
        <f>表格1[[#This Row],[信用卡交易金額'[新臺幣']]]/1000000</f>
        <v>229.86341999999999</v>
      </c>
      <c r="M1026" s="14" t="str" cm="1">
        <f t="array" ref="M1026">_xlfn.TEXTJOIN("", TRUE, _xlfn.XLOOKUP(TRUE, VALUE(表格1[[#This Row],[年月]]) &lt;= VALUE($R$8:$R$12), $Q$8:$Q$12)) &amp; "年度"</f>
        <v>2021年度</v>
      </c>
    </row>
    <row r="1027" spans="1:13" x14ac:dyDescent="0.3">
      <c r="A1027" s="2">
        <v>202102</v>
      </c>
      <c r="B1027" s="19">
        <f>DATE(表格1[[#This Row],[年]],表格1[[#This Row],[月]],1)</f>
        <v>44228</v>
      </c>
      <c r="C1027" s="2" t="str">
        <f>LEFT(表格1[[#This Row],[年月]],4)</f>
        <v>2021</v>
      </c>
      <c r="D1027" s="2" t="str">
        <f>RIGHT(表格1[[#This Row],[年月]],2)</f>
        <v>02</v>
      </c>
      <c r="E1027" s="5">
        <v>10013000</v>
      </c>
      <c r="F1027" s="2" t="str">
        <f>VLOOKUP(TEXT(表格1[[#This Row],[地區]],"00000000"),縣市代碼,2,0)</f>
        <v>屏東縣</v>
      </c>
      <c r="G1027" s="2" t="s">
        <v>7</v>
      </c>
      <c r="H1027" s="13">
        <v>442279</v>
      </c>
      <c r="I1027" s="14">
        <v>406746236</v>
      </c>
      <c r="J1027" s="14">
        <f>表格1[[#This Row],[信用卡交易筆數]]/1000</f>
        <v>442.279</v>
      </c>
      <c r="K1027" s="14">
        <f>表格1[[#This Row],[信用卡交易金額'[新臺幣']]]/1000</f>
        <v>406746.23599999998</v>
      </c>
      <c r="L1027" s="14">
        <f>表格1[[#This Row],[信用卡交易金額'[新臺幣']]]/1000000</f>
        <v>406.74623600000001</v>
      </c>
      <c r="M1027" s="14" t="str" cm="1">
        <f t="array" ref="M1027">_xlfn.TEXTJOIN("", TRUE, _xlfn.XLOOKUP(TRUE, VALUE(表格1[[#This Row],[年月]]) &lt;= VALUE($R$8:$R$12), $Q$8:$Q$12)) &amp; "年度"</f>
        <v>2021年度</v>
      </c>
    </row>
    <row r="1028" spans="1:13" x14ac:dyDescent="0.3">
      <c r="A1028" s="2">
        <v>202102</v>
      </c>
      <c r="B1028" s="19">
        <f>DATE(表格1[[#This Row],[年]],表格1[[#This Row],[月]],1)</f>
        <v>44228</v>
      </c>
      <c r="C1028" s="2" t="str">
        <f>LEFT(表格1[[#This Row],[年月]],4)</f>
        <v>2021</v>
      </c>
      <c r="D1028" s="2" t="str">
        <f>RIGHT(表格1[[#This Row],[年月]],2)</f>
        <v>02</v>
      </c>
      <c r="E1028" s="5">
        <v>10013000</v>
      </c>
      <c r="F1028" s="2" t="str">
        <f>VLOOKUP(TEXT(表格1[[#This Row],[地區]],"00000000"),縣市代碼,2,0)</f>
        <v>屏東縣</v>
      </c>
      <c r="G1028" s="2" t="s">
        <v>8</v>
      </c>
      <c r="H1028" s="13">
        <v>281620</v>
      </c>
      <c r="I1028" s="14">
        <v>452055128</v>
      </c>
      <c r="J1028" s="14">
        <f>表格1[[#This Row],[信用卡交易筆數]]/1000</f>
        <v>281.62</v>
      </c>
      <c r="K1028" s="14">
        <f>表格1[[#This Row],[信用卡交易金額'[新臺幣']]]/1000</f>
        <v>452055.12800000003</v>
      </c>
      <c r="L1028" s="14">
        <f>表格1[[#This Row],[信用卡交易金額'[新臺幣']]]/1000000</f>
        <v>452.05512800000002</v>
      </c>
      <c r="M1028" s="14" t="str" cm="1">
        <f t="array" ref="M1028">_xlfn.TEXTJOIN("", TRUE, _xlfn.XLOOKUP(TRUE, VALUE(表格1[[#This Row],[年月]]) &lt;= VALUE($R$8:$R$12), $Q$8:$Q$12)) &amp; "年度"</f>
        <v>2021年度</v>
      </c>
    </row>
    <row r="1029" spans="1:13" x14ac:dyDescent="0.3">
      <c r="A1029" s="2">
        <v>202102</v>
      </c>
      <c r="B1029" s="19">
        <f>DATE(表格1[[#This Row],[年]],表格1[[#This Row],[月]],1)</f>
        <v>44228</v>
      </c>
      <c r="C1029" s="2" t="str">
        <f>LEFT(表格1[[#This Row],[年月]],4)</f>
        <v>2021</v>
      </c>
      <c r="D1029" s="2" t="str">
        <f>RIGHT(表格1[[#This Row],[年月]],2)</f>
        <v>02</v>
      </c>
      <c r="E1029" s="5">
        <v>10013000</v>
      </c>
      <c r="F1029" s="2" t="str">
        <f>VLOOKUP(TEXT(表格1[[#This Row],[地區]],"00000000"),縣市代碼,2,0)</f>
        <v>屏東縣</v>
      </c>
      <c r="G1029" s="2" t="s">
        <v>9</v>
      </c>
      <c r="H1029" s="13">
        <v>481779</v>
      </c>
      <c r="I1029" s="14">
        <v>769590291</v>
      </c>
      <c r="J1029" s="14">
        <f>表格1[[#This Row],[信用卡交易筆數]]/1000</f>
        <v>481.779</v>
      </c>
      <c r="K1029" s="14">
        <f>表格1[[#This Row],[信用卡交易金額'[新臺幣']]]/1000</f>
        <v>769590.29099999997</v>
      </c>
      <c r="L1029" s="14">
        <f>表格1[[#This Row],[信用卡交易金額'[新臺幣']]]/1000000</f>
        <v>769.59029099999998</v>
      </c>
      <c r="M1029" s="14" t="str" cm="1">
        <f t="array" ref="M1029">_xlfn.TEXTJOIN("", TRUE, _xlfn.XLOOKUP(TRUE, VALUE(表格1[[#This Row],[年月]]) &lt;= VALUE($R$8:$R$12), $Q$8:$Q$12)) &amp; "年度"</f>
        <v>2021年度</v>
      </c>
    </row>
    <row r="1030" spans="1:13" x14ac:dyDescent="0.3">
      <c r="A1030" s="2">
        <v>202102</v>
      </c>
      <c r="B1030" s="19">
        <f>DATE(表格1[[#This Row],[年]],表格1[[#This Row],[月]],1)</f>
        <v>44228</v>
      </c>
      <c r="C1030" s="2" t="str">
        <f>LEFT(表格1[[#This Row],[年月]],4)</f>
        <v>2021</v>
      </c>
      <c r="D1030" s="2" t="str">
        <f>RIGHT(表格1[[#This Row],[年月]],2)</f>
        <v>02</v>
      </c>
      <c r="E1030" s="5">
        <v>10013000</v>
      </c>
      <c r="F1030" s="2" t="str">
        <f>VLOOKUP(TEXT(表格1[[#This Row],[地區]],"00000000"),縣市代碼,2,0)</f>
        <v>屏東縣</v>
      </c>
      <c r="G1030" s="2" t="s">
        <v>10</v>
      </c>
      <c r="H1030" s="13">
        <v>426752</v>
      </c>
      <c r="I1030" s="14">
        <v>1198523921</v>
      </c>
      <c r="J1030" s="14">
        <f>表格1[[#This Row],[信用卡交易筆數]]/1000</f>
        <v>426.75200000000001</v>
      </c>
      <c r="K1030" s="14">
        <f>表格1[[#This Row],[信用卡交易金額'[新臺幣']]]/1000</f>
        <v>1198523.9210000001</v>
      </c>
      <c r="L1030" s="14">
        <f>表格1[[#This Row],[信用卡交易金額'[新臺幣']]]/1000000</f>
        <v>1198.523921</v>
      </c>
      <c r="M1030" s="14" t="str" cm="1">
        <f t="array" ref="M1030">_xlfn.TEXTJOIN("", TRUE, _xlfn.XLOOKUP(TRUE, VALUE(表格1[[#This Row],[年月]]) &lt;= VALUE($R$8:$R$12), $Q$8:$Q$12)) &amp; "年度"</f>
        <v>2021年度</v>
      </c>
    </row>
    <row r="1031" spans="1:13" x14ac:dyDescent="0.3">
      <c r="A1031" s="2">
        <v>202102</v>
      </c>
      <c r="B1031" s="19">
        <f>DATE(表格1[[#This Row],[年]],表格1[[#This Row],[月]],1)</f>
        <v>44228</v>
      </c>
      <c r="C1031" s="2" t="str">
        <f>LEFT(表格1[[#This Row],[年月]],4)</f>
        <v>2021</v>
      </c>
      <c r="D1031" s="2" t="str">
        <f>RIGHT(表格1[[#This Row],[年月]],2)</f>
        <v>02</v>
      </c>
      <c r="E1031" s="5">
        <v>10017000</v>
      </c>
      <c r="F1031" s="2" t="str">
        <f>VLOOKUP(TEXT(表格1[[#This Row],[地區]],"00000000"),縣市代碼,2,0)</f>
        <v>基隆市</v>
      </c>
      <c r="G1031" s="2" t="s">
        <v>4</v>
      </c>
      <c r="H1031" s="13">
        <v>350781</v>
      </c>
      <c r="I1031" s="14">
        <v>229983136</v>
      </c>
      <c r="J1031" s="14">
        <f>表格1[[#This Row],[信用卡交易筆數]]/1000</f>
        <v>350.78100000000001</v>
      </c>
      <c r="K1031" s="14">
        <f>表格1[[#This Row],[信用卡交易金額'[新臺幣']]]/1000</f>
        <v>229983.136</v>
      </c>
      <c r="L1031" s="14">
        <f>表格1[[#This Row],[信用卡交易金額'[新臺幣']]]/1000000</f>
        <v>229.983136</v>
      </c>
      <c r="M1031" s="14" t="str" cm="1">
        <f t="array" ref="M1031">_xlfn.TEXTJOIN("", TRUE, _xlfn.XLOOKUP(TRUE, VALUE(表格1[[#This Row],[年月]]) &lt;= VALUE($R$8:$R$12), $Q$8:$Q$12)) &amp; "年度"</f>
        <v>2021年度</v>
      </c>
    </row>
    <row r="1032" spans="1:13" x14ac:dyDescent="0.3">
      <c r="A1032" s="2">
        <v>202102</v>
      </c>
      <c r="B1032" s="19">
        <f>DATE(表格1[[#This Row],[年]],表格1[[#This Row],[月]],1)</f>
        <v>44228</v>
      </c>
      <c r="C1032" s="2" t="str">
        <f>LEFT(表格1[[#This Row],[年月]],4)</f>
        <v>2021</v>
      </c>
      <c r="D1032" s="2" t="str">
        <f>RIGHT(表格1[[#This Row],[年月]],2)</f>
        <v>02</v>
      </c>
      <c r="E1032" s="5">
        <v>10017000</v>
      </c>
      <c r="F1032" s="2" t="str">
        <f>VLOOKUP(TEXT(表格1[[#This Row],[地區]],"00000000"),縣市代碼,2,0)</f>
        <v>基隆市</v>
      </c>
      <c r="G1032" s="2" t="s">
        <v>5</v>
      </c>
      <c r="H1032" s="13">
        <v>38314</v>
      </c>
      <c r="I1032" s="14">
        <v>109364693</v>
      </c>
      <c r="J1032" s="14">
        <f>表格1[[#This Row],[信用卡交易筆數]]/1000</f>
        <v>38.314</v>
      </c>
      <c r="K1032" s="14">
        <f>表格1[[#This Row],[信用卡交易金額'[新臺幣']]]/1000</f>
        <v>109364.693</v>
      </c>
      <c r="L1032" s="14">
        <f>表格1[[#This Row],[信用卡交易金額'[新臺幣']]]/1000000</f>
        <v>109.364693</v>
      </c>
      <c r="M1032" s="14" t="str" cm="1">
        <f t="array" ref="M1032">_xlfn.TEXTJOIN("", TRUE, _xlfn.XLOOKUP(TRUE, VALUE(表格1[[#This Row],[年月]]) &lt;= VALUE($R$8:$R$12), $Q$8:$Q$12)) &amp; "年度"</f>
        <v>2021年度</v>
      </c>
    </row>
    <row r="1033" spans="1:13" x14ac:dyDescent="0.3">
      <c r="A1033" s="2">
        <v>202102</v>
      </c>
      <c r="B1033" s="19">
        <f>DATE(表格1[[#This Row],[年]],表格1[[#This Row],[月]],1)</f>
        <v>44228</v>
      </c>
      <c r="C1033" s="2" t="str">
        <f>LEFT(表格1[[#This Row],[年月]],4)</f>
        <v>2021</v>
      </c>
      <c r="D1033" s="2" t="str">
        <f>RIGHT(表格1[[#This Row],[年月]],2)</f>
        <v>02</v>
      </c>
      <c r="E1033" s="5">
        <v>10017000</v>
      </c>
      <c r="F1033" s="2" t="str">
        <f>VLOOKUP(TEXT(表格1[[#This Row],[地區]],"00000000"),縣市代碼,2,0)</f>
        <v>基隆市</v>
      </c>
      <c r="G1033" s="2" t="s">
        <v>6</v>
      </c>
      <c r="H1033" s="13">
        <v>44628</v>
      </c>
      <c r="I1033" s="14">
        <v>164566536</v>
      </c>
      <c r="J1033" s="14">
        <f>表格1[[#This Row],[信用卡交易筆數]]/1000</f>
        <v>44.628</v>
      </c>
      <c r="K1033" s="14">
        <f>表格1[[#This Row],[信用卡交易金額'[新臺幣']]]/1000</f>
        <v>164566.53599999999</v>
      </c>
      <c r="L1033" s="14">
        <f>表格1[[#This Row],[信用卡交易金額'[新臺幣']]]/1000000</f>
        <v>164.56653600000001</v>
      </c>
      <c r="M1033" s="14" t="str" cm="1">
        <f t="array" ref="M1033">_xlfn.TEXTJOIN("", TRUE, _xlfn.XLOOKUP(TRUE, VALUE(表格1[[#This Row],[年月]]) &lt;= VALUE($R$8:$R$12), $Q$8:$Q$12)) &amp; "年度"</f>
        <v>2021年度</v>
      </c>
    </row>
    <row r="1034" spans="1:13" x14ac:dyDescent="0.3">
      <c r="A1034" s="2">
        <v>202102</v>
      </c>
      <c r="B1034" s="19">
        <f>DATE(表格1[[#This Row],[年]],表格1[[#This Row],[月]],1)</f>
        <v>44228</v>
      </c>
      <c r="C1034" s="2" t="str">
        <f>LEFT(表格1[[#This Row],[年月]],4)</f>
        <v>2021</v>
      </c>
      <c r="D1034" s="2" t="str">
        <f>RIGHT(表格1[[#This Row],[年月]],2)</f>
        <v>02</v>
      </c>
      <c r="E1034" s="5">
        <v>10017000</v>
      </c>
      <c r="F1034" s="2" t="str">
        <f>VLOOKUP(TEXT(表格1[[#This Row],[地區]],"00000000"),縣市代碼,2,0)</f>
        <v>基隆市</v>
      </c>
      <c r="G1034" s="2" t="s">
        <v>7</v>
      </c>
      <c r="H1034" s="13">
        <v>302346</v>
      </c>
      <c r="I1034" s="14">
        <v>260729250</v>
      </c>
      <c r="J1034" s="14">
        <f>表格1[[#This Row],[信用卡交易筆數]]/1000</f>
        <v>302.346</v>
      </c>
      <c r="K1034" s="14">
        <f>表格1[[#This Row],[信用卡交易金額'[新臺幣']]]/1000</f>
        <v>260729.25</v>
      </c>
      <c r="L1034" s="14">
        <f>表格1[[#This Row],[信用卡交易金額'[新臺幣']]]/1000000</f>
        <v>260.72924999999998</v>
      </c>
      <c r="M1034" s="14" t="str" cm="1">
        <f t="array" ref="M1034">_xlfn.TEXTJOIN("", TRUE, _xlfn.XLOOKUP(TRUE, VALUE(表格1[[#This Row],[年月]]) &lt;= VALUE($R$8:$R$12), $Q$8:$Q$12)) &amp; "年度"</f>
        <v>2021年度</v>
      </c>
    </row>
    <row r="1035" spans="1:13" x14ac:dyDescent="0.3">
      <c r="A1035" s="2">
        <v>202102</v>
      </c>
      <c r="B1035" s="19">
        <f>DATE(表格1[[#This Row],[年]],表格1[[#This Row],[月]],1)</f>
        <v>44228</v>
      </c>
      <c r="C1035" s="2" t="str">
        <f>LEFT(表格1[[#This Row],[年月]],4)</f>
        <v>2021</v>
      </c>
      <c r="D1035" s="2" t="str">
        <f>RIGHT(表格1[[#This Row],[年月]],2)</f>
        <v>02</v>
      </c>
      <c r="E1035" s="5">
        <v>10017000</v>
      </c>
      <c r="F1035" s="2" t="str">
        <f>VLOOKUP(TEXT(表格1[[#This Row],[地區]],"00000000"),縣市代碼,2,0)</f>
        <v>基隆市</v>
      </c>
      <c r="G1035" s="2" t="s">
        <v>8</v>
      </c>
      <c r="H1035" s="13">
        <v>244751</v>
      </c>
      <c r="I1035" s="14">
        <v>414031073</v>
      </c>
      <c r="J1035" s="14">
        <f>表格1[[#This Row],[信用卡交易筆數]]/1000</f>
        <v>244.751</v>
      </c>
      <c r="K1035" s="14">
        <f>表格1[[#This Row],[信用卡交易金額'[新臺幣']]]/1000</f>
        <v>414031.07299999997</v>
      </c>
      <c r="L1035" s="14">
        <f>表格1[[#This Row],[信用卡交易金額'[新臺幣']]]/1000000</f>
        <v>414.03107299999999</v>
      </c>
      <c r="M1035" s="14" t="str" cm="1">
        <f t="array" ref="M1035">_xlfn.TEXTJOIN("", TRUE, _xlfn.XLOOKUP(TRUE, VALUE(表格1[[#This Row],[年月]]) &lt;= VALUE($R$8:$R$12), $Q$8:$Q$12)) &amp; "年度"</f>
        <v>2021年度</v>
      </c>
    </row>
    <row r="1036" spans="1:13" x14ac:dyDescent="0.3">
      <c r="A1036" s="2">
        <v>202102</v>
      </c>
      <c r="B1036" s="19">
        <f>DATE(表格1[[#This Row],[年]],表格1[[#This Row],[月]],1)</f>
        <v>44228</v>
      </c>
      <c r="C1036" s="2" t="str">
        <f>LEFT(表格1[[#This Row],[年月]],4)</f>
        <v>2021</v>
      </c>
      <c r="D1036" s="2" t="str">
        <f>RIGHT(表格1[[#This Row],[年月]],2)</f>
        <v>02</v>
      </c>
      <c r="E1036" s="5">
        <v>10017000</v>
      </c>
      <c r="F1036" s="2" t="str">
        <f>VLOOKUP(TEXT(表格1[[#This Row],[地區]],"00000000"),縣市代碼,2,0)</f>
        <v>基隆市</v>
      </c>
      <c r="G1036" s="2" t="s">
        <v>9</v>
      </c>
      <c r="H1036" s="13">
        <v>436012</v>
      </c>
      <c r="I1036" s="14">
        <v>601961495</v>
      </c>
      <c r="J1036" s="14">
        <f>表格1[[#This Row],[信用卡交易筆數]]/1000</f>
        <v>436.012</v>
      </c>
      <c r="K1036" s="14">
        <f>表格1[[#This Row],[信用卡交易金額'[新臺幣']]]/1000</f>
        <v>601961.495</v>
      </c>
      <c r="L1036" s="14">
        <f>表格1[[#This Row],[信用卡交易金額'[新臺幣']]]/1000000</f>
        <v>601.96149500000001</v>
      </c>
      <c r="M1036" s="14" t="str" cm="1">
        <f t="array" ref="M1036">_xlfn.TEXTJOIN("", TRUE, _xlfn.XLOOKUP(TRUE, VALUE(表格1[[#This Row],[年月]]) &lt;= VALUE($R$8:$R$12), $Q$8:$Q$12)) &amp; "年度"</f>
        <v>2021年度</v>
      </c>
    </row>
    <row r="1037" spans="1:13" x14ac:dyDescent="0.3">
      <c r="A1037" s="2">
        <v>202102</v>
      </c>
      <c r="B1037" s="19">
        <f>DATE(表格1[[#This Row],[年]],表格1[[#This Row],[月]],1)</f>
        <v>44228</v>
      </c>
      <c r="C1037" s="2" t="str">
        <f>LEFT(表格1[[#This Row],[年月]],4)</f>
        <v>2021</v>
      </c>
      <c r="D1037" s="2" t="str">
        <f>RIGHT(表格1[[#This Row],[年月]],2)</f>
        <v>02</v>
      </c>
      <c r="E1037" s="5">
        <v>10017000</v>
      </c>
      <c r="F1037" s="2" t="str">
        <f>VLOOKUP(TEXT(表格1[[#This Row],[地區]],"00000000"),縣市代碼,2,0)</f>
        <v>基隆市</v>
      </c>
      <c r="G1037" s="2" t="s">
        <v>10</v>
      </c>
      <c r="H1037" s="13">
        <v>384307</v>
      </c>
      <c r="I1037" s="14">
        <v>821094369</v>
      </c>
      <c r="J1037" s="14">
        <f>表格1[[#This Row],[信用卡交易筆數]]/1000</f>
        <v>384.30700000000002</v>
      </c>
      <c r="K1037" s="14">
        <f>表格1[[#This Row],[信用卡交易金額'[新臺幣']]]/1000</f>
        <v>821094.36899999995</v>
      </c>
      <c r="L1037" s="14">
        <f>表格1[[#This Row],[信用卡交易金額'[新臺幣']]]/1000000</f>
        <v>821.09436900000003</v>
      </c>
      <c r="M1037" s="14" t="str" cm="1">
        <f t="array" ref="M1037">_xlfn.TEXTJOIN("", TRUE, _xlfn.XLOOKUP(TRUE, VALUE(表格1[[#This Row],[年月]]) &lt;= VALUE($R$8:$R$12), $Q$8:$Q$12)) &amp; "年度"</f>
        <v>2021年度</v>
      </c>
    </row>
    <row r="1038" spans="1:13" x14ac:dyDescent="0.3">
      <c r="A1038" s="2">
        <v>202102</v>
      </c>
      <c r="B1038" s="19">
        <f>DATE(表格1[[#This Row],[年]],表格1[[#This Row],[月]],1)</f>
        <v>44228</v>
      </c>
      <c r="C1038" s="2" t="str">
        <f>LEFT(表格1[[#This Row],[年月]],4)</f>
        <v>2021</v>
      </c>
      <c r="D1038" s="2" t="str">
        <f>RIGHT(表格1[[#This Row],[年月]],2)</f>
        <v>02</v>
      </c>
      <c r="E1038" s="5">
        <v>10002000</v>
      </c>
      <c r="F1038" s="2" t="str">
        <f>VLOOKUP(TEXT(表格1[[#This Row],[地區]],"00000000"),縣市代碼,2,0)</f>
        <v>宜蘭縣</v>
      </c>
      <c r="G1038" s="2" t="s">
        <v>4</v>
      </c>
      <c r="H1038" s="13">
        <v>222244</v>
      </c>
      <c r="I1038" s="14">
        <v>144265940</v>
      </c>
      <c r="J1038" s="14">
        <f>表格1[[#This Row],[信用卡交易筆數]]/1000</f>
        <v>222.244</v>
      </c>
      <c r="K1038" s="14">
        <f>表格1[[#This Row],[信用卡交易金額'[新臺幣']]]/1000</f>
        <v>144265.94</v>
      </c>
      <c r="L1038" s="14">
        <f>表格1[[#This Row],[信用卡交易金額'[新臺幣']]]/1000000</f>
        <v>144.26594</v>
      </c>
      <c r="M1038" s="14" t="str" cm="1">
        <f t="array" ref="M1038">_xlfn.TEXTJOIN("", TRUE, _xlfn.XLOOKUP(TRUE, VALUE(表格1[[#This Row],[年月]]) &lt;= VALUE($R$8:$R$12), $Q$8:$Q$12)) &amp; "年度"</f>
        <v>2021年度</v>
      </c>
    </row>
    <row r="1039" spans="1:13" x14ac:dyDescent="0.3">
      <c r="A1039" s="2">
        <v>202102</v>
      </c>
      <c r="B1039" s="19">
        <f>DATE(表格1[[#This Row],[年]],表格1[[#This Row],[月]],1)</f>
        <v>44228</v>
      </c>
      <c r="C1039" s="2" t="str">
        <f>LEFT(表格1[[#This Row],[年月]],4)</f>
        <v>2021</v>
      </c>
      <c r="D1039" s="2" t="str">
        <f>RIGHT(表格1[[#This Row],[年月]],2)</f>
        <v>02</v>
      </c>
      <c r="E1039" s="5">
        <v>10002000</v>
      </c>
      <c r="F1039" s="2" t="str">
        <f>VLOOKUP(TEXT(表格1[[#This Row],[地區]],"00000000"),縣市代碼,2,0)</f>
        <v>宜蘭縣</v>
      </c>
      <c r="G1039" s="2" t="s">
        <v>5</v>
      </c>
      <c r="H1039" s="13">
        <v>29725</v>
      </c>
      <c r="I1039" s="14">
        <v>86573124</v>
      </c>
      <c r="J1039" s="14">
        <f>表格1[[#This Row],[信用卡交易筆數]]/1000</f>
        <v>29.725000000000001</v>
      </c>
      <c r="K1039" s="14">
        <f>表格1[[#This Row],[信用卡交易金額'[新臺幣']]]/1000</f>
        <v>86573.123999999996</v>
      </c>
      <c r="L1039" s="14">
        <f>表格1[[#This Row],[信用卡交易金額'[新臺幣']]]/1000000</f>
        <v>86.573124000000007</v>
      </c>
      <c r="M1039" s="14" t="str" cm="1">
        <f t="array" ref="M1039">_xlfn.TEXTJOIN("", TRUE, _xlfn.XLOOKUP(TRUE, VALUE(表格1[[#This Row],[年月]]) &lt;= VALUE($R$8:$R$12), $Q$8:$Q$12)) &amp; "年度"</f>
        <v>2021年度</v>
      </c>
    </row>
    <row r="1040" spans="1:13" x14ac:dyDescent="0.3">
      <c r="A1040" s="2">
        <v>202102</v>
      </c>
      <c r="B1040" s="19">
        <f>DATE(表格1[[#This Row],[年]],表格1[[#This Row],[月]],1)</f>
        <v>44228</v>
      </c>
      <c r="C1040" s="2" t="str">
        <f>LEFT(表格1[[#This Row],[年月]],4)</f>
        <v>2021</v>
      </c>
      <c r="D1040" s="2" t="str">
        <f>RIGHT(表格1[[#This Row],[年月]],2)</f>
        <v>02</v>
      </c>
      <c r="E1040" s="5">
        <v>10002000</v>
      </c>
      <c r="F1040" s="2" t="str">
        <f>VLOOKUP(TEXT(表格1[[#This Row],[地區]],"00000000"),縣市代碼,2,0)</f>
        <v>宜蘭縣</v>
      </c>
      <c r="G1040" s="2" t="s">
        <v>6</v>
      </c>
      <c r="H1040" s="13">
        <v>44051</v>
      </c>
      <c r="I1040" s="14">
        <v>164869059</v>
      </c>
      <c r="J1040" s="14">
        <f>表格1[[#This Row],[信用卡交易筆數]]/1000</f>
        <v>44.051000000000002</v>
      </c>
      <c r="K1040" s="14">
        <f>表格1[[#This Row],[信用卡交易金額'[新臺幣']]]/1000</f>
        <v>164869.05900000001</v>
      </c>
      <c r="L1040" s="14">
        <f>表格1[[#This Row],[信用卡交易金額'[新臺幣']]]/1000000</f>
        <v>164.86905899999999</v>
      </c>
      <c r="M1040" s="14" t="str" cm="1">
        <f t="array" ref="M1040">_xlfn.TEXTJOIN("", TRUE, _xlfn.XLOOKUP(TRUE, VALUE(表格1[[#This Row],[年月]]) &lt;= VALUE($R$8:$R$12), $Q$8:$Q$12)) &amp; "年度"</f>
        <v>2021年度</v>
      </c>
    </row>
    <row r="1041" spans="1:13" x14ac:dyDescent="0.3">
      <c r="A1041" s="2">
        <v>202102</v>
      </c>
      <c r="B1041" s="19">
        <f>DATE(表格1[[#This Row],[年]],表格1[[#This Row],[月]],1)</f>
        <v>44228</v>
      </c>
      <c r="C1041" s="2" t="str">
        <f>LEFT(表格1[[#This Row],[年月]],4)</f>
        <v>2021</v>
      </c>
      <c r="D1041" s="2" t="str">
        <f>RIGHT(表格1[[#This Row],[年月]],2)</f>
        <v>02</v>
      </c>
      <c r="E1041" s="5">
        <v>10002000</v>
      </c>
      <c r="F1041" s="2" t="str">
        <f>VLOOKUP(TEXT(表格1[[#This Row],[地區]],"00000000"),縣市代碼,2,0)</f>
        <v>宜蘭縣</v>
      </c>
      <c r="G1041" s="2" t="s">
        <v>7</v>
      </c>
      <c r="H1041" s="13">
        <v>260223</v>
      </c>
      <c r="I1041" s="14">
        <v>243318783</v>
      </c>
      <c r="J1041" s="14">
        <f>表格1[[#This Row],[信用卡交易筆數]]/1000</f>
        <v>260.22300000000001</v>
      </c>
      <c r="K1041" s="14">
        <f>表格1[[#This Row],[信用卡交易金額'[新臺幣']]]/1000</f>
        <v>243318.783</v>
      </c>
      <c r="L1041" s="14">
        <f>表格1[[#This Row],[信用卡交易金額'[新臺幣']]]/1000000</f>
        <v>243.318783</v>
      </c>
      <c r="M1041" s="14" t="str" cm="1">
        <f t="array" ref="M1041">_xlfn.TEXTJOIN("", TRUE, _xlfn.XLOOKUP(TRUE, VALUE(表格1[[#This Row],[年月]]) &lt;= VALUE($R$8:$R$12), $Q$8:$Q$12)) &amp; "年度"</f>
        <v>2021年度</v>
      </c>
    </row>
    <row r="1042" spans="1:13" x14ac:dyDescent="0.3">
      <c r="A1042" s="2">
        <v>202102</v>
      </c>
      <c r="B1042" s="19">
        <f>DATE(表格1[[#This Row],[年]],表格1[[#This Row],[月]],1)</f>
        <v>44228</v>
      </c>
      <c r="C1042" s="2" t="str">
        <f>LEFT(表格1[[#This Row],[年月]],4)</f>
        <v>2021</v>
      </c>
      <c r="D1042" s="2" t="str">
        <f>RIGHT(表格1[[#This Row],[年月]],2)</f>
        <v>02</v>
      </c>
      <c r="E1042" s="5">
        <v>10002000</v>
      </c>
      <c r="F1042" s="2" t="str">
        <f>VLOOKUP(TEXT(表格1[[#This Row],[地區]],"00000000"),縣市代碼,2,0)</f>
        <v>宜蘭縣</v>
      </c>
      <c r="G1042" s="2" t="s">
        <v>8</v>
      </c>
      <c r="H1042" s="13">
        <v>202728</v>
      </c>
      <c r="I1042" s="14">
        <v>353233266</v>
      </c>
      <c r="J1042" s="14">
        <f>表格1[[#This Row],[信用卡交易筆數]]/1000</f>
        <v>202.72800000000001</v>
      </c>
      <c r="K1042" s="14">
        <f>表格1[[#This Row],[信用卡交易金額'[新臺幣']]]/1000</f>
        <v>353233.266</v>
      </c>
      <c r="L1042" s="14">
        <f>表格1[[#This Row],[信用卡交易金額'[新臺幣']]]/1000000</f>
        <v>353.23326600000001</v>
      </c>
      <c r="M1042" s="14" t="str" cm="1">
        <f t="array" ref="M1042">_xlfn.TEXTJOIN("", TRUE, _xlfn.XLOOKUP(TRUE, VALUE(表格1[[#This Row],[年月]]) &lt;= VALUE($R$8:$R$12), $Q$8:$Q$12)) &amp; "年度"</f>
        <v>2021年度</v>
      </c>
    </row>
    <row r="1043" spans="1:13" x14ac:dyDescent="0.3">
      <c r="A1043" s="2">
        <v>202102</v>
      </c>
      <c r="B1043" s="19">
        <f>DATE(表格1[[#This Row],[年]],表格1[[#This Row],[月]],1)</f>
        <v>44228</v>
      </c>
      <c r="C1043" s="2" t="str">
        <f>LEFT(表格1[[#This Row],[年月]],4)</f>
        <v>2021</v>
      </c>
      <c r="D1043" s="2" t="str">
        <f>RIGHT(表格1[[#This Row],[年月]],2)</f>
        <v>02</v>
      </c>
      <c r="E1043" s="5">
        <v>10002000</v>
      </c>
      <c r="F1043" s="2" t="str">
        <f>VLOOKUP(TEXT(表格1[[#This Row],[地區]],"00000000"),縣市代碼,2,0)</f>
        <v>宜蘭縣</v>
      </c>
      <c r="G1043" s="2" t="s">
        <v>9</v>
      </c>
      <c r="H1043" s="13">
        <v>367498</v>
      </c>
      <c r="I1043" s="14">
        <v>501098273</v>
      </c>
      <c r="J1043" s="14">
        <f>表格1[[#This Row],[信用卡交易筆數]]/1000</f>
        <v>367.49799999999999</v>
      </c>
      <c r="K1043" s="14">
        <f>表格1[[#This Row],[信用卡交易金額'[新臺幣']]]/1000</f>
        <v>501098.27299999999</v>
      </c>
      <c r="L1043" s="14">
        <f>表格1[[#This Row],[信用卡交易金額'[新臺幣']]]/1000000</f>
        <v>501.09827300000001</v>
      </c>
      <c r="M1043" s="14" t="str" cm="1">
        <f t="array" ref="M1043">_xlfn.TEXTJOIN("", TRUE, _xlfn.XLOOKUP(TRUE, VALUE(表格1[[#This Row],[年月]]) &lt;= VALUE($R$8:$R$12), $Q$8:$Q$12)) &amp; "年度"</f>
        <v>2021年度</v>
      </c>
    </row>
    <row r="1044" spans="1:13" x14ac:dyDescent="0.3">
      <c r="A1044" s="2">
        <v>202102</v>
      </c>
      <c r="B1044" s="19">
        <f>DATE(表格1[[#This Row],[年]],表格1[[#This Row],[月]],1)</f>
        <v>44228</v>
      </c>
      <c r="C1044" s="2" t="str">
        <f>LEFT(表格1[[#This Row],[年月]],4)</f>
        <v>2021</v>
      </c>
      <c r="D1044" s="2" t="str">
        <f>RIGHT(表格1[[#This Row],[年月]],2)</f>
        <v>02</v>
      </c>
      <c r="E1044" s="5">
        <v>10002000</v>
      </c>
      <c r="F1044" s="2" t="str">
        <f>VLOOKUP(TEXT(表格1[[#This Row],[地區]],"00000000"),縣市代碼,2,0)</f>
        <v>宜蘭縣</v>
      </c>
      <c r="G1044" s="2" t="s">
        <v>10</v>
      </c>
      <c r="H1044" s="13">
        <v>300311</v>
      </c>
      <c r="I1044" s="14">
        <v>692419582</v>
      </c>
      <c r="J1044" s="14">
        <f>表格1[[#This Row],[信用卡交易筆數]]/1000</f>
        <v>300.31099999999998</v>
      </c>
      <c r="K1044" s="14">
        <f>表格1[[#This Row],[信用卡交易金額'[新臺幣']]]/1000</f>
        <v>692419.58200000005</v>
      </c>
      <c r="L1044" s="14">
        <f>表格1[[#This Row],[信用卡交易金額'[新臺幣']]]/1000000</f>
        <v>692.41958199999999</v>
      </c>
      <c r="M1044" s="14" t="str" cm="1">
        <f t="array" ref="M1044">_xlfn.TEXTJOIN("", TRUE, _xlfn.XLOOKUP(TRUE, VALUE(表格1[[#This Row],[年月]]) &lt;= VALUE($R$8:$R$12), $Q$8:$Q$12)) &amp; "年度"</f>
        <v>2021年度</v>
      </c>
    </row>
    <row r="1045" spans="1:13" x14ac:dyDescent="0.3">
      <c r="A1045" s="2">
        <v>202102</v>
      </c>
      <c r="B1045" s="19">
        <f>DATE(表格1[[#This Row],[年]],表格1[[#This Row],[月]],1)</f>
        <v>44228</v>
      </c>
      <c r="C1045" s="2" t="str">
        <f>LEFT(表格1[[#This Row],[年月]],4)</f>
        <v>2021</v>
      </c>
      <c r="D1045" s="2" t="str">
        <f>RIGHT(表格1[[#This Row],[年月]],2)</f>
        <v>02</v>
      </c>
      <c r="E1045" s="5">
        <v>10015000</v>
      </c>
      <c r="F1045" s="2" t="str">
        <f>VLOOKUP(TEXT(表格1[[#This Row],[地區]],"00000000"),縣市代碼,2,0)</f>
        <v>花蓮縣</v>
      </c>
      <c r="G1045" s="2" t="s">
        <v>4</v>
      </c>
      <c r="H1045" s="13">
        <v>160950</v>
      </c>
      <c r="I1045" s="14">
        <v>125712357</v>
      </c>
      <c r="J1045" s="14">
        <f>表格1[[#This Row],[信用卡交易筆數]]/1000</f>
        <v>160.94999999999999</v>
      </c>
      <c r="K1045" s="14">
        <f>表格1[[#This Row],[信用卡交易金額'[新臺幣']]]/1000</f>
        <v>125712.357</v>
      </c>
      <c r="L1045" s="14">
        <f>表格1[[#This Row],[信用卡交易金額'[新臺幣']]]/1000000</f>
        <v>125.712357</v>
      </c>
      <c r="M1045" s="14" t="str" cm="1">
        <f t="array" ref="M1045">_xlfn.TEXTJOIN("", TRUE, _xlfn.XLOOKUP(TRUE, VALUE(表格1[[#This Row],[年月]]) &lt;= VALUE($R$8:$R$12), $Q$8:$Q$12)) &amp; "年度"</f>
        <v>2021年度</v>
      </c>
    </row>
    <row r="1046" spans="1:13" x14ac:dyDescent="0.3">
      <c r="A1046" s="2">
        <v>202102</v>
      </c>
      <c r="B1046" s="19">
        <f>DATE(表格1[[#This Row],[年]],表格1[[#This Row],[月]],1)</f>
        <v>44228</v>
      </c>
      <c r="C1046" s="2" t="str">
        <f>LEFT(表格1[[#This Row],[年月]],4)</f>
        <v>2021</v>
      </c>
      <c r="D1046" s="2" t="str">
        <f>RIGHT(表格1[[#This Row],[年月]],2)</f>
        <v>02</v>
      </c>
      <c r="E1046" s="5">
        <v>10015000</v>
      </c>
      <c r="F1046" s="2" t="str">
        <f>VLOOKUP(TEXT(表格1[[#This Row],[地區]],"00000000"),縣市代碼,2,0)</f>
        <v>花蓮縣</v>
      </c>
      <c r="G1046" s="2" t="s">
        <v>5</v>
      </c>
      <c r="H1046" s="13">
        <v>22094</v>
      </c>
      <c r="I1046" s="14">
        <v>61804121</v>
      </c>
      <c r="J1046" s="14">
        <f>表格1[[#This Row],[信用卡交易筆數]]/1000</f>
        <v>22.094000000000001</v>
      </c>
      <c r="K1046" s="14">
        <f>表格1[[#This Row],[信用卡交易金額'[新臺幣']]]/1000</f>
        <v>61804.120999999999</v>
      </c>
      <c r="L1046" s="14">
        <f>表格1[[#This Row],[信用卡交易金額'[新臺幣']]]/1000000</f>
        <v>61.804121000000002</v>
      </c>
      <c r="M1046" s="14" t="str" cm="1">
        <f t="array" ref="M1046">_xlfn.TEXTJOIN("", TRUE, _xlfn.XLOOKUP(TRUE, VALUE(表格1[[#This Row],[年月]]) &lt;= VALUE($R$8:$R$12), $Q$8:$Q$12)) &amp; "年度"</f>
        <v>2021年度</v>
      </c>
    </row>
    <row r="1047" spans="1:13" x14ac:dyDescent="0.3">
      <c r="A1047" s="2">
        <v>202102</v>
      </c>
      <c r="B1047" s="19">
        <f>DATE(表格1[[#This Row],[年]],表格1[[#This Row],[月]],1)</f>
        <v>44228</v>
      </c>
      <c r="C1047" s="2" t="str">
        <f>LEFT(表格1[[#This Row],[年月]],4)</f>
        <v>2021</v>
      </c>
      <c r="D1047" s="2" t="str">
        <f>RIGHT(表格1[[#This Row],[年月]],2)</f>
        <v>02</v>
      </c>
      <c r="E1047" s="5">
        <v>10015000</v>
      </c>
      <c r="F1047" s="2" t="str">
        <f>VLOOKUP(TEXT(表格1[[#This Row],[地區]],"00000000"),縣市代碼,2,0)</f>
        <v>花蓮縣</v>
      </c>
      <c r="G1047" s="2" t="s">
        <v>6</v>
      </c>
      <c r="H1047" s="13">
        <v>30999</v>
      </c>
      <c r="I1047" s="14">
        <v>117143643</v>
      </c>
      <c r="J1047" s="14">
        <f>表格1[[#This Row],[信用卡交易筆數]]/1000</f>
        <v>30.998999999999999</v>
      </c>
      <c r="K1047" s="14">
        <f>表格1[[#This Row],[信用卡交易金額'[新臺幣']]]/1000</f>
        <v>117143.643</v>
      </c>
      <c r="L1047" s="14">
        <f>表格1[[#This Row],[信用卡交易金額'[新臺幣']]]/1000000</f>
        <v>117.143643</v>
      </c>
      <c r="M1047" s="14" t="str" cm="1">
        <f t="array" ref="M1047">_xlfn.TEXTJOIN("", TRUE, _xlfn.XLOOKUP(TRUE, VALUE(表格1[[#This Row],[年月]]) &lt;= VALUE($R$8:$R$12), $Q$8:$Q$12)) &amp; "年度"</f>
        <v>2021年度</v>
      </c>
    </row>
    <row r="1048" spans="1:13" x14ac:dyDescent="0.3">
      <c r="A1048" s="2">
        <v>202102</v>
      </c>
      <c r="B1048" s="19">
        <f>DATE(表格1[[#This Row],[年]],表格1[[#This Row],[月]],1)</f>
        <v>44228</v>
      </c>
      <c r="C1048" s="2" t="str">
        <f>LEFT(表格1[[#This Row],[年月]],4)</f>
        <v>2021</v>
      </c>
      <c r="D1048" s="2" t="str">
        <f>RIGHT(表格1[[#This Row],[年月]],2)</f>
        <v>02</v>
      </c>
      <c r="E1048" s="5">
        <v>10015000</v>
      </c>
      <c r="F1048" s="2" t="str">
        <f>VLOOKUP(TEXT(表格1[[#This Row],[地區]],"00000000"),縣市代碼,2,0)</f>
        <v>花蓮縣</v>
      </c>
      <c r="G1048" s="2" t="s">
        <v>7</v>
      </c>
      <c r="H1048" s="13">
        <v>190959</v>
      </c>
      <c r="I1048" s="14">
        <v>177536645</v>
      </c>
      <c r="J1048" s="14">
        <f>表格1[[#This Row],[信用卡交易筆數]]/1000</f>
        <v>190.959</v>
      </c>
      <c r="K1048" s="14">
        <f>表格1[[#This Row],[信用卡交易金額'[新臺幣']]]/1000</f>
        <v>177536.64499999999</v>
      </c>
      <c r="L1048" s="14">
        <f>表格1[[#This Row],[信用卡交易金額'[新臺幣']]]/1000000</f>
        <v>177.53664499999999</v>
      </c>
      <c r="M1048" s="14" t="str" cm="1">
        <f t="array" ref="M1048">_xlfn.TEXTJOIN("", TRUE, _xlfn.XLOOKUP(TRUE, VALUE(表格1[[#This Row],[年月]]) &lt;= VALUE($R$8:$R$12), $Q$8:$Q$12)) &amp; "年度"</f>
        <v>2021年度</v>
      </c>
    </row>
    <row r="1049" spans="1:13" x14ac:dyDescent="0.3">
      <c r="A1049" s="2">
        <v>202102</v>
      </c>
      <c r="B1049" s="19">
        <f>DATE(表格1[[#This Row],[年]],表格1[[#This Row],[月]],1)</f>
        <v>44228</v>
      </c>
      <c r="C1049" s="2" t="str">
        <f>LEFT(表格1[[#This Row],[年月]],4)</f>
        <v>2021</v>
      </c>
      <c r="D1049" s="2" t="str">
        <f>RIGHT(表格1[[#This Row],[年月]],2)</f>
        <v>02</v>
      </c>
      <c r="E1049" s="5">
        <v>10015000</v>
      </c>
      <c r="F1049" s="2" t="str">
        <f>VLOOKUP(TEXT(表格1[[#This Row],[地區]],"00000000"),縣市代碼,2,0)</f>
        <v>花蓮縣</v>
      </c>
      <c r="G1049" s="2" t="s">
        <v>8</v>
      </c>
      <c r="H1049" s="13">
        <v>137496</v>
      </c>
      <c r="I1049" s="14">
        <v>227384865</v>
      </c>
      <c r="J1049" s="14">
        <f>表格1[[#This Row],[信用卡交易筆數]]/1000</f>
        <v>137.49600000000001</v>
      </c>
      <c r="K1049" s="14">
        <f>表格1[[#This Row],[信用卡交易金額'[新臺幣']]]/1000</f>
        <v>227384.86499999999</v>
      </c>
      <c r="L1049" s="14">
        <f>表格1[[#This Row],[信用卡交易金額'[新臺幣']]]/1000000</f>
        <v>227.38486499999999</v>
      </c>
      <c r="M1049" s="14" t="str" cm="1">
        <f t="array" ref="M1049">_xlfn.TEXTJOIN("", TRUE, _xlfn.XLOOKUP(TRUE, VALUE(表格1[[#This Row],[年月]]) &lt;= VALUE($R$8:$R$12), $Q$8:$Q$12)) &amp; "年度"</f>
        <v>2021年度</v>
      </c>
    </row>
    <row r="1050" spans="1:13" x14ac:dyDescent="0.3">
      <c r="A1050" s="2">
        <v>202102</v>
      </c>
      <c r="B1050" s="19">
        <f>DATE(表格1[[#This Row],[年]],表格1[[#This Row],[月]],1)</f>
        <v>44228</v>
      </c>
      <c r="C1050" s="2" t="str">
        <f>LEFT(表格1[[#This Row],[年月]],4)</f>
        <v>2021</v>
      </c>
      <c r="D1050" s="2" t="str">
        <f>RIGHT(表格1[[#This Row],[年月]],2)</f>
        <v>02</v>
      </c>
      <c r="E1050" s="5">
        <v>10015000</v>
      </c>
      <c r="F1050" s="2" t="str">
        <f>VLOOKUP(TEXT(表格1[[#This Row],[地區]],"00000000"),縣市代碼,2,0)</f>
        <v>花蓮縣</v>
      </c>
      <c r="G1050" s="2" t="s">
        <v>9</v>
      </c>
      <c r="H1050" s="13">
        <v>235247</v>
      </c>
      <c r="I1050" s="14">
        <v>344353603</v>
      </c>
      <c r="J1050" s="14">
        <f>表格1[[#This Row],[信用卡交易筆數]]/1000</f>
        <v>235.24700000000001</v>
      </c>
      <c r="K1050" s="14">
        <f>表格1[[#This Row],[信用卡交易金額'[新臺幣']]]/1000</f>
        <v>344353.603</v>
      </c>
      <c r="L1050" s="14">
        <f>表格1[[#This Row],[信用卡交易金額'[新臺幣']]]/1000000</f>
        <v>344.35360300000002</v>
      </c>
      <c r="M1050" s="14" t="str" cm="1">
        <f t="array" ref="M1050">_xlfn.TEXTJOIN("", TRUE, _xlfn.XLOOKUP(TRUE, VALUE(表格1[[#This Row],[年月]]) &lt;= VALUE($R$8:$R$12), $Q$8:$Q$12)) &amp; "年度"</f>
        <v>2021年度</v>
      </c>
    </row>
    <row r="1051" spans="1:13" x14ac:dyDescent="0.3">
      <c r="A1051" s="2">
        <v>202102</v>
      </c>
      <c r="B1051" s="19">
        <f>DATE(表格1[[#This Row],[年]],表格1[[#This Row],[月]],1)</f>
        <v>44228</v>
      </c>
      <c r="C1051" s="2" t="str">
        <f>LEFT(表格1[[#This Row],[年月]],4)</f>
        <v>2021</v>
      </c>
      <c r="D1051" s="2" t="str">
        <f>RIGHT(表格1[[#This Row],[年月]],2)</f>
        <v>02</v>
      </c>
      <c r="E1051" s="5">
        <v>10015000</v>
      </c>
      <c r="F1051" s="2" t="str">
        <f>VLOOKUP(TEXT(表格1[[#This Row],[地區]],"00000000"),縣市代碼,2,0)</f>
        <v>花蓮縣</v>
      </c>
      <c r="G1051" s="2" t="s">
        <v>10</v>
      </c>
      <c r="H1051" s="13">
        <v>202218</v>
      </c>
      <c r="I1051" s="14">
        <v>490937685</v>
      </c>
      <c r="J1051" s="14">
        <f>表格1[[#This Row],[信用卡交易筆數]]/1000</f>
        <v>202.21799999999999</v>
      </c>
      <c r="K1051" s="14">
        <f>表格1[[#This Row],[信用卡交易金額'[新臺幣']]]/1000</f>
        <v>490937.685</v>
      </c>
      <c r="L1051" s="14">
        <f>表格1[[#This Row],[信用卡交易金額'[新臺幣']]]/1000000</f>
        <v>490.93768499999999</v>
      </c>
      <c r="M1051" s="14" t="str" cm="1">
        <f t="array" ref="M1051">_xlfn.TEXTJOIN("", TRUE, _xlfn.XLOOKUP(TRUE, VALUE(表格1[[#This Row],[年月]]) &lt;= VALUE($R$8:$R$12), $Q$8:$Q$12)) &amp; "年度"</f>
        <v>2021年度</v>
      </c>
    </row>
    <row r="1052" spans="1:13" x14ac:dyDescent="0.3">
      <c r="A1052" s="2">
        <v>202102</v>
      </c>
      <c r="B1052" s="19">
        <f>DATE(表格1[[#This Row],[年]],表格1[[#This Row],[月]],1)</f>
        <v>44228</v>
      </c>
      <c r="C1052" s="2" t="str">
        <f>LEFT(表格1[[#This Row],[年月]],4)</f>
        <v>2021</v>
      </c>
      <c r="D1052" s="2" t="str">
        <f>RIGHT(表格1[[#This Row],[年月]],2)</f>
        <v>02</v>
      </c>
      <c r="E1052" s="5">
        <v>10014000</v>
      </c>
      <c r="F1052" s="2" t="str">
        <f>VLOOKUP(TEXT(表格1[[#This Row],[地區]],"00000000"),縣市代碼,2,0)</f>
        <v>臺東縣</v>
      </c>
      <c r="G1052" s="2" t="s">
        <v>4</v>
      </c>
      <c r="H1052" s="13">
        <v>86420</v>
      </c>
      <c r="I1052" s="14">
        <v>59515339</v>
      </c>
      <c r="J1052" s="14">
        <f>表格1[[#This Row],[信用卡交易筆數]]/1000</f>
        <v>86.42</v>
      </c>
      <c r="K1052" s="14">
        <f>表格1[[#This Row],[信用卡交易金額'[新臺幣']]]/1000</f>
        <v>59515.339</v>
      </c>
      <c r="L1052" s="14">
        <f>表格1[[#This Row],[信用卡交易金額'[新臺幣']]]/1000000</f>
        <v>59.515338999999997</v>
      </c>
      <c r="M1052" s="14" t="str" cm="1">
        <f t="array" ref="M1052">_xlfn.TEXTJOIN("", TRUE, _xlfn.XLOOKUP(TRUE, VALUE(表格1[[#This Row],[年月]]) &lt;= VALUE($R$8:$R$12), $Q$8:$Q$12)) &amp; "年度"</f>
        <v>2021年度</v>
      </c>
    </row>
    <row r="1053" spans="1:13" x14ac:dyDescent="0.3">
      <c r="A1053" s="2">
        <v>202102</v>
      </c>
      <c r="B1053" s="19">
        <f>DATE(表格1[[#This Row],[年]],表格1[[#This Row],[月]],1)</f>
        <v>44228</v>
      </c>
      <c r="C1053" s="2" t="str">
        <f>LEFT(表格1[[#This Row],[年月]],4)</f>
        <v>2021</v>
      </c>
      <c r="D1053" s="2" t="str">
        <f>RIGHT(表格1[[#This Row],[年月]],2)</f>
        <v>02</v>
      </c>
      <c r="E1053" s="5">
        <v>10014000</v>
      </c>
      <c r="F1053" s="2" t="str">
        <f>VLOOKUP(TEXT(表格1[[#This Row],[地區]],"00000000"),縣市代碼,2,0)</f>
        <v>臺東縣</v>
      </c>
      <c r="G1053" s="2" t="s">
        <v>5</v>
      </c>
      <c r="H1053" s="13">
        <v>13431</v>
      </c>
      <c r="I1053" s="14">
        <v>34166165</v>
      </c>
      <c r="J1053" s="14">
        <f>表格1[[#This Row],[信用卡交易筆數]]/1000</f>
        <v>13.430999999999999</v>
      </c>
      <c r="K1053" s="14">
        <f>表格1[[#This Row],[信用卡交易金額'[新臺幣']]]/1000</f>
        <v>34166.165000000001</v>
      </c>
      <c r="L1053" s="14">
        <f>表格1[[#This Row],[信用卡交易金額'[新臺幣']]]/1000000</f>
        <v>34.166164999999999</v>
      </c>
      <c r="M1053" s="14" t="str" cm="1">
        <f t="array" ref="M1053">_xlfn.TEXTJOIN("", TRUE, _xlfn.XLOOKUP(TRUE, VALUE(表格1[[#This Row],[年月]]) &lt;= VALUE($R$8:$R$12), $Q$8:$Q$12)) &amp; "年度"</f>
        <v>2021年度</v>
      </c>
    </row>
    <row r="1054" spans="1:13" x14ac:dyDescent="0.3">
      <c r="A1054" s="2">
        <v>202102</v>
      </c>
      <c r="B1054" s="19">
        <f>DATE(表格1[[#This Row],[年]],表格1[[#This Row],[月]],1)</f>
        <v>44228</v>
      </c>
      <c r="C1054" s="2" t="str">
        <f>LEFT(表格1[[#This Row],[年月]],4)</f>
        <v>2021</v>
      </c>
      <c r="D1054" s="2" t="str">
        <f>RIGHT(表格1[[#This Row],[年月]],2)</f>
        <v>02</v>
      </c>
      <c r="E1054" s="5">
        <v>10014000</v>
      </c>
      <c r="F1054" s="2" t="str">
        <f>VLOOKUP(TEXT(表格1[[#This Row],[地區]],"00000000"),縣市代碼,2,0)</f>
        <v>臺東縣</v>
      </c>
      <c r="G1054" s="2" t="s">
        <v>6</v>
      </c>
      <c r="H1054" s="13">
        <v>15420</v>
      </c>
      <c r="I1054" s="14">
        <v>58063102</v>
      </c>
      <c r="J1054" s="14">
        <f>表格1[[#This Row],[信用卡交易筆數]]/1000</f>
        <v>15.42</v>
      </c>
      <c r="K1054" s="14">
        <f>表格1[[#This Row],[信用卡交易金額'[新臺幣']]]/1000</f>
        <v>58063.101999999999</v>
      </c>
      <c r="L1054" s="14">
        <f>表格1[[#This Row],[信用卡交易金額'[新臺幣']]]/1000000</f>
        <v>58.063102000000001</v>
      </c>
      <c r="M1054" s="14" t="str" cm="1">
        <f t="array" ref="M1054">_xlfn.TEXTJOIN("", TRUE, _xlfn.XLOOKUP(TRUE, VALUE(表格1[[#This Row],[年月]]) &lt;= VALUE($R$8:$R$12), $Q$8:$Q$12)) &amp; "年度"</f>
        <v>2021年度</v>
      </c>
    </row>
    <row r="1055" spans="1:13" x14ac:dyDescent="0.3">
      <c r="A1055" s="2">
        <v>202102</v>
      </c>
      <c r="B1055" s="19">
        <f>DATE(表格1[[#This Row],[年]],表格1[[#This Row],[月]],1)</f>
        <v>44228</v>
      </c>
      <c r="C1055" s="2" t="str">
        <f>LEFT(表格1[[#This Row],[年月]],4)</f>
        <v>2021</v>
      </c>
      <c r="D1055" s="2" t="str">
        <f>RIGHT(表格1[[#This Row],[年月]],2)</f>
        <v>02</v>
      </c>
      <c r="E1055" s="5">
        <v>10014000</v>
      </c>
      <c r="F1055" s="2" t="str">
        <f>VLOOKUP(TEXT(表格1[[#This Row],[地區]],"00000000"),縣市代碼,2,0)</f>
        <v>臺東縣</v>
      </c>
      <c r="G1055" s="2" t="s">
        <v>7</v>
      </c>
      <c r="H1055" s="13">
        <v>106925</v>
      </c>
      <c r="I1055" s="14">
        <v>101524595</v>
      </c>
      <c r="J1055" s="14">
        <f>表格1[[#This Row],[信用卡交易筆數]]/1000</f>
        <v>106.925</v>
      </c>
      <c r="K1055" s="14">
        <f>表格1[[#This Row],[信用卡交易金額'[新臺幣']]]/1000</f>
        <v>101524.595</v>
      </c>
      <c r="L1055" s="14">
        <f>表格1[[#This Row],[信用卡交易金額'[新臺幣']]]/1000000</f>
        <v>101.52459500000001</v>
      </c>
      <c r="M1055" s="14" t="str" cm="1">
        <f t="array" ref="M1055">_xlfn.TEXTJOIN("", TRUE, _xlfn.XLOOKUP(TRUE, VALUE(表格1[[#This Row],[年月]]) &lt;= VALUE($R$8:$R$12), $Q$8:$Q$12)) &amp; "年度"</f>
        <v>2021年度</v>
      </c>
    </row>
    <row r="1056" spans="1:13" x14ac:dyDescent="0.3">
      <c r="A1056" s="2">
        <v>202102</v>
      </c>
      <c r="B1056" s="19">
        <f>DATE(表格1[[#This Row],[年]],表格1[[#This Row],[月]],1)</f>
        <v>44228</v>
      </c>
      <c r="C1056" s="2" t="str">
        <f>LEFT(表格1[[#This Row],[年月]],4)</f>
        <v>2021</v>
      </c>
      <c r="D1056" s="2" t="str">
        <f>RIGHT(表格1[[#This Row],[年月]],2)</f>
        <v>02</v>
      </c>
      <c r="E1056" s="5">
        <v>10014000</v>
      </c>
      <c r="F1056" s="2" t="str">
        <f>VLOOKUP(TEXT(表格1[[#This Row],[地區]],"00000000"),縣市代碼,2,0)</f>
        <v>臺東縣</v>
      </c>
      <c r="G1056" s="2" t="s">
        <v>8</v>
      </c>
      <c r="H1056" s="13">
        <v>70185</v>
      </c>
      <c r="I1056" s="14">
        <v>111124108</v>
      </c>
      <c r="J1056" s="14">
        <f>表格1[[#This Row],[信用卡交易筆數]]/1000</f>
        <v>70.185000000000002</v>
      </c>
      <c r="K1056" s="14">
        <f>表格1[[#This Row],[信用卡交易金額'[新臺幣']]]/1000</f>
        <v>111124.10799999999</v>
      </c>
      <c r="L1056" s="14">
        <f>表格1[[#This Row],[信用卡交易金額'[新臺幣']]]/1000000</f>
        <v>111.12410800000001</v>
      </c>
      <c r="M1056" s="14" t="str" cm="1">
        <f t="array" ref="M1056">_xlfn.TEXTJOIN("", TRUE, _xlfn.XLOOKUP(TRUE, VALUE(表格1[[#This Row],[年月]]) &lt;= VALUE($R$8:$R$12), $Q$8:$Q$12)) &amp; "年度"</f>
        <v>2021年度</v>
      </c>
    </row>
    <row r="1057" spans="1:13" x14ac:dyDescent="0.3">
      <c r="A1057" s="2">
        <v>202102</v>
      </c>
      <c r="B1057" s="19">
        <f>DATE(表格1[[#This Row],[年]],表格1[[#This Row],[月]],1)</f>
        <v>44228</v>
      </c>
      <c r="C1057" s="2" t="str">
        <f>LEFT(表格1[[#This Row],[年月]],4)</f>
        <v>2021</v>
      </c>
      <c r="D1057" s="2" t="str">
        <f>RIGHT(表格1[[#This Row],[年月]],2)</f>
        <v>02</v>
      </c>
      <c r="E1057" s="5">
        <v>10014000</v>
      </c>
      <c r="F1057" s="2" t="str">
        <f>VLOOKUP(TEXT(表格1[[#This Row],[地區]],"00000000"),縣市代碼,2,0)</f>
        <v>臺東縣</v>
      </c>
      <c r="G1057" s="2" t="s">
        <v>9</v>
      </c>
      <c r="H1057" s="13">
        <v>117321</v>
      </c>
      <c r="I1057" s="14">
        <v>167782466</v>
      </c>
      <c r="J1057" s="14">
        <f>表格1[[#This Row],[信用卡交易筆數]]/1000</f>
        <v>117.321</v>
      </c>
      <c r="K1057" s="14">
        <f>表格1[[#This Row],[信用卡交易金額'[新臺幣']]]/1000</f>
        <v>167782.46599999999</v>
      </c>
      <c r="L1057" s="14">
        <f>表格1[[#This Row],[信用卡交易金額'[新臺幣']]]/1000000</f>
        <v>167.782466</v>
      </c>
      <c r="M1057" s="14" t="str" cm="1">
        <f t="array" ref="M1057">_xlfn.TEXTJOIN("", TRUE, _xlfn.XLOOKUP(TRUE, VALUE(表格1[[#This Row],[年月]]) &lt;= VALUE($R$8:$R$12), $Q$8:$Q$12)) &amp; "年度"</f>
        <v>2021年度</v>
      </c>
    </row>
    <row r="1058" spans="1:13" x14ac:dyDescent="0.3">
      <c r="A1058" s="2">
        <v>202102</v>
      </c>
      <c r="B1058" s="19">
        <f>DATE(表格1[[#This Row],[年]],表格1[[#This Row],[月]],1)</f>
        <v>44228</v>
      </c>
      <c r="C1058" s="2" t="str">
        <f>LEFT(表格1[[#This Row],[年月]],4)</f>
        <v>2021</v>
      </c>
      <c r="D1058" s="2" t="str">
        <f>RIGHT(表格1[[#This Row],[年月]],2)</f>
        <v>02</v>
      </c>
      <c r="E1058" s="5">
        <v>10014000</v>
      </c>
      <c r="F1058" s="2" t="str">
        <f>VLOOKUP(TEXT(表格1[[#This Row],[地區]],"00000000"),縣市代碼,2,0)</f>
        <v>臺東縣</v>
      </c>
      <c r="G1058" s="2" t="s">
        <v>10</v>
      </c>
      <c r="H1058" s="13">
        <v>87459</v>
      </c>
      <c r="I1058" s="14">
        <v>235106401</v>
      </c>
      <c r="J1058" s="14">
        <f>表格1[[#This Row],[信用卡交易筆數]]/1000</f>
        <v>87.459000000000003</v>
      </c>
      <c r="K1058" s="14">
        <f>表格1[[#This Row],[信用卡交易金額'[新臺幣']]]/1000</f>
        <v>235106.40100000001</v>
      </c>
      <c r="L1058" s="14">
        <f>表格1[[#This Row],[信用卡交易金額'[新臺幣']]]/1000000</f>
        <v>235.10640100000001</v>
      </c>
      <c r="M1058" s="14" t="str" cm="1">
        <f t="array" ref="M1058">_xlfn.TEXTJOIN("", TRUE, _xlfn.XLOOKUP(TRUE, VALUE(表格1[[#This Row],[年月]]) &lt;= VALUE($R$8:$R$12), $Q$8:$Q$12)) &amp; "年度"</f>
        <v>2021年度</v>
      </c>
    </row>
    <row r="1059" spans="1:13" x14ac:dyDescent="0.3">
      <c r="A1059" s="2">
        <v>202102</v>
      </c>
      <c r="B1059" s="19">
        <f>DATE(表格1[[#This Row],[年]],表格1[[#This Row],[月]],1)</f>
        <v>44228</v>
      </c>
      <c r="C1059" s="2" t="str">
        <f>LEFT(表格1[[#This Row],[年月]],4)</f>
        <v>2021</v>
      </c>
      <c r="D1059" s="2" t="str">
        <f>RIGHT(表格1[[#This Row],[年月]],2)</f>
        <v>02</v>
      </c>
      <c r="E1059" s="5">
        <v>10016000</v>
      </c>
      <c r="F1059" s="2" t="str">
        <f>VLOOKUP(TEXT(表格1[[#This Row],[地區]],"00000000"),縣市代碼,2,0)</f>
        <v>澎湖縣</v>
      </c>
      <c r="G1059" s="2" t="s">
        <v>4</v>
      </c>
      <c r="H1059" s="13">
        <v>36566</v>
      </c>
      <c r="I1059" s="14">
        <v>25037302</v>
      </c>
      <c r="J1059" s="14">
        <f>表格1[[#This Row],[信用卡交易筆數]]/1000</f>
        <v>36.566000000000003</v>
      </c>
      <c r="K1059" s="14">
        <f>表格1[[#This Row],[信用卡交易金額'[新臺幣']]]/1000</f>
        <v>25037.302</v>
      </c>
      <c r="L1059" s="14">
        <f>表格1[[#This Row],[信用卡交易金額'[新臺幣']]]/1000000</f>
        <v>25.037302</v>
      </c>
      <c r="M1059" s="14" t="str" cm="1">
        <f t="array" ref="M1059">_xlfn.TEXTJOIN("", TRUE, _xlfn.XLOOKUP(TRUE, VALUE(表格1[[#This Row],[年月]]) &lt;= VALUE($R$8:$R$12), $Q$8:$Q$12)) &amp; "年度"</f>
        <v>2021年度</v>
      </c>
    </row>
    <row r="1060" spans="1:13" x14ac:dyDescent="0.3">
      <c r="A1060" s="2">
        <v>202102</v>
      </c>
      <c r="B1060" s="19">
        <f>DATE(表格1[[#This Row],[年]],表格1[[#This Row],[月]],1)</f>
        <v>44228</v>
      </c>
      <c r="C1060" s="2" t="str">
        <f>LEFT(表格1[[#This Row],[年月]],4)</f>
        <v>2021</v>
      </c>
      <c r="D1060" s="2" t="str">
        <f>RIGHT(表格1[[#This Row],[年月]],2)</f>
        <v>02</v>
      </c>
      <c r="E1060" s="5">
        <v>10016000</v>
      </c>
      <c r="F1060" s="2" t="str">
        <f>VLOOKUP(TEXT(表格1[[#This Row],[地區]],"00000000"),縣市代碼,2,0)</f>
        <v>澎湖縣</v>
      </c>
      <c r="G1060" s="2" t="s">
        <v>5</v>
      </c>
      <c r="H1060" s="13">
        <v>6893</v>
      </c>
      <c r="I1060" s="14">
        <v>19938419</v>
      </c>
      <c r="J1060" s="14">
        <f>表格1[[#This Row],[信用卡交易筆數]]/1000</f>
        <v>6.8929999999999998</v>
      </c>
      <c r="K1060" s="14">
        <f>表格1[[#This Row],[信用卡交易金額'[新臺幣']]]/1000</f>
        <v>19938.419000000002</v>
      </c>
      <c r="L1060" s="14">
        <f>表格1[[#This Row],[信用卡交易金額'[新臺幣']]]/1000000</f>
        <v>19.938419</v>
      </c>
      <c r="M1060" s="14" t="str" cm="1">
        <f t="array" ref="M1060">_xlfn.TEXTJOIN("", TRUE, _xlfn.XLOOKUP(TRUE, VALUE(表格1[[#This Row],[年月]]) &lt;= VALUE($R$8:$R$12), $Q$8:$Q$12)) &amp; "年度"</f>
        <v>2021年度</v>
      </c>
    </row>
    <row r="1061" spans="1:13" x14ac:dyDescent="0.3">
      <c r="A1061" s="2">
        <v>202102</v>
      </c>
      <c r="B1061" s="19">
        <f>DATE(表格1[[#This Row],[年]],表格1[[#This Row],[月]],1)</f>
        <v>44228</v>
      </c>
      <c r="C1061" s="2" t="str">
        <f>LEFT(表格1[[#This Row],[年月]],4)</f>
        <v>2021</v>
      </c>
      <c r="D1061" s="2" t="str">
        <f>RIGHT(表格1[[#This Row],[年月]],2)</f>
        <v>02</v>
      </c>
      <c r="E1061" s="5">
        <v>10016000</v>
      </c>
      <c r="F1061" s="2" t="str">
        <f>VLOOKUP(TEXT(表格1[[#This Row],[地區]],"00000000"),縣市代碼,2,0)</f>
        <v>澎湖縣</v>
      </c>
      <c r="G1061" s="2" t="s">
        <v>6</v>
      </c>
      <c r="H1061" s="13">
        <v>7464</v>
      </c>
      <c r="I1061" s="14">
        <v>25784825</v>
      </c>
      <c r="J1061" s="14">
        <f>表格1[[#This Row],[信用卡交易筆數]]/1000</f>
        <v>7.4640000000000004</v>
      </c>
      <c r="K1061" s="14">
        <f>表格1[[#This Row],[信用卡交易金額'[新臺幣']]]/1000</f>
        <v>25784.825000000001</v>
      </c>
      <c r="L1061" s="14">
        <f>表格1[[#This Row],[信用卡交易金額'[新臺幣']]]/1000000</f>
        <v>25.784825000000001</v>
      </c>
      <c r="M1061" s="14" t="str" cm="1">
        <f t="array" ref="M1061">_xlfn.TEXTJOIN("", TRUE, _xlfn.XLOOKUP(TRUE, VALUE(表格1[[#This Row],[年月]]) &lt;= VALUE($R$8:$R$12), $Q$8:$Q$12)) &amp; "年度"</f>
        <v>2021年度</v>
      </c>
    </row>
    <row r="1062" spans="1:13" x14ac:dyDescent="0.3">
      <c r="A1062" s="2">
        <v>202102</v>
      </c>
      <c r="B1062" s="19">
        <f>DATE(表格1[[#This Row],[年]],表格1[[#This Row],[月]],1)</f>
        <v>44228</v>
      </c>
      <c r="C1062" s="2" t="str">
        <f>LEFT(表格1[[#This Row],[年月]],4)</f>
        <v>2021</v>
      </c>
      <c r="D1062" s="2" t="str">
        <f>RIGHT(表格1[[#This Row],[年月]],2)</f>
        <v>02</v>
      </c>
      <c r="E1062" s="5">
        <v>10016000</v>
      </c>
      <c r="F1062" s="2" t="str">
        <f>VLOOKUP(TEXT(表格1[[#This Row],[地區]],"00000000"),縣市代碼,2,0)</f>
        <v>澎湖縣</v>
      </c>
      <c r="G1062" s="2" t="s">
        <v>7</v>
      </c>
      <c r="H1062" s="13">
        <v>42780</v>
      </c>
      <c r="I1062" s="14">
        <v>53206665</v>
      </c>
      <c r="J1062" s="14">
        <f>表格1[[#This Row],[信用卡交易筆數]]/1000</f>
        <v>42.78</v>
      </c>
      <c r="K1062" s="14">
        <f>表格1[[#This Row],[信用卡交易金額'[新臺幣']]]/1000</f>
        <v>53206.665000000001</v>
      </c>
      <c r="L1062" s="14">
        <f>表格1[[#This Row],[信用卡交易金額'[新臺幣']]]/1000000</f>
        <v>53.206665000000001</v>
      </c>
      <c r="M1062" s="14" t="str" cm="1">
        <f t="array" ref="M1062">_xlfn.TEXTJOIN("", TRUE, _xlfn.XLOOKUP(TRUE, VALUE(表格1[[#This Row],[年月]]) &lt;= VALUE($R$8:$R$12), $Q$8:$Q$12)) &amp; "年度"</f>
        <v>2021年度</v>
      </c>
    </row>
    <row r="1063" spans="1:13" x14ac:dyDescent="0.3">
      <c r="A1063" s="2">
        <v>202102</v>
      </c>
      <c r="B1063" s="19">
        <f>DATE(表格1[[#This Row],[年]],表格1[[#This Row],[月]],1)</f>
        <v>44228</v>
      </c>
      <c r="C1063" s="2" t="str">
        <f>LEFT(表格1[[#This Row],[年月]],4)</f>
        <v>2021</v>
      </c>
      <c r="D1063" s="2" t="str">
        <f>RIGHT(表格1[[#This Row],[年月]],2)</f>
        <v>02</v>
      </c>
      <c r="E1063" s="5">
        <v>10016000</v>
      </c>
      <c r="F1063" s="2" t="str">
        <f>VLOOKUP(TEXT(表格1[[#This Row],[地區]],"00000000"),縣市代碼,2,0)</f>
        <v>澎湖縣</v>
      </c>
      <c r="G1063" s="2" t="s">
        <v>8</v>
      </c>
      <c r="H1063" s="13">
        <v>36863</v>
      </c>
      <c r="I1063" s="14">
        <v>55151758</v>
      </c>
      <c r="J1063" s="14">
        <f>表格1[[#This Row],[信用卡交易筆數]]/1000</f>
        <v>36.863</v>
      </c>
      <c r="K1063" s="14">
        <f>表格1[[#This Row],[信用卡交易金額'[新臺幣']]]/1000</f>
        <v>55151.758000000002</v>
      </c>
      <c r="L1063" s="14">
        <f>表格1[[#This Row],[信用卡交易金額'[新臺幣']]]/1000000</f>
        <v>55.151758000000001</v>
      </c>
      <c r="M1063" s="14" t="str" cm="1">
        <f t="array" ref="M1063">_xlfn.TEXTJOIN("", TRUE, _xlfn.XLOOKUP(TRUE, VALUE(表格1[[#This Row],[年月]]) &lt;= VALUE($R$8:$R$12), $Q$8:$Q$12)) &amp; "年度"</f>
        <v>2021年度</v>
      </c>
    </row>
    <row r="1064" spans="1:13" x14ac:dyDescent="0.3">
      <c r="A1064" s="2">
        <v>202102</v>
      </c>
      <c r="B1064" s="19">
        <f>DATE(表格1[[#This Row],[年]],表格1[[#This Row],[月]],1)</f>
        <v>44228</v>
      </c>
      <c r="C1064" s="2" t="str">
        <f>LEFT(表格1[[#This Row],[年月]],4)</f>
        <v>2021</v>
      </c>
      <c r="D1064" s="2" t="str">
        <f>RIGHT(表格1[[#This Row],[年月]],2)</f>
        <v>02</v>
      </c>
      <c r="E1064" s="5">
        <v>10016000</v>
      </c>
      <c r="F1064" s="2" t="str">
        <f>VLOOKUP(TEXT(表格1[[#This Row],[地區]],"00000000"),縣市代碼,2,0)</f>
        <v>澎湖縣</v>
      </c>
      <c r="G1064" s="2" t="s">
        <v>9</v>
      </c>
      <c r="H1064" s="13">
        <v>55626</v>
      </c>
      <c r="I1064" s="14">
        <v>82214751</v>
      </c>
      <c r="J1064" s="14">
        <f>表格1[[#This Row],[信用卡交易筆數]]/1000</f>
        <v>55.625999999999998</v>
      </c>
      <c r="K1064" s="14">
        <f>表格1[[#This Row],[信用卡交易金額'[新臺幣']]]/1000</f>
        <v>82214.751000000004</v>
      </c>
      <c r="L1064" s="14">
        <f>表格1[[#This Row],[信用卡交易金額'[新臺幣']]]/1000000</f>
        <v>82.214751000000007</v>
      </c>
      <c r="M1064" s="14" t="str" cm="1">
        <f t="array" ref="M1064">_xlfn.TEXTJOIN("", TRUE, _xlfn.XLOOKUP(TRUE, VALUE(表格1[[#This Row],[年月]]) &lt;= VALUE($R$8:$R$12), $Q$8:$Q$12)) &amp; "年度"</f>
        <v>2021年度</v>
      </c>
    </row>
    <row r="1065" spans="1:13" x14ac:dyDescent="0.3">
      <c r="A1065" s="2">
        <v>202102</v>
      </c>
      <c r="B1065" s="19">
        <f>DATE(表格1[[#This Row],[年]],表格1[[#This Row],[月]],1)</f>
        <v>44228</v>
      </c>
      <c r="C1065" s="2" t="str">
        <f>LEFT(表格1[[#This Row],[年月]],4)</f>
        <v>2021</v>
      </c>
      <c r="D1065" s="2" t="str">
        <f>RIGHT(表格1[[#This Row],[年月]],2)</f>
        <v>02</v>
      </c>
      <c r="E1065" s="5">
        <v>10016000</v>
      </c>
      <c r="F1065" s="2" t="str">
        <f>VLOOKUP(TEXT(表格1[[#This Row],[地區]],"00000000"),縣市代碼,2,0)</f>
        <v>澎湖縣</v>
      </c>
      <c r="G1065" s="2" t="s">
        <v>10</v>
      </c>
      <c r="H1065" s="13">
        <v>39347</v>
      </c>
      <c r="I1065" s="14">
        <v>111155963</v>
      </c>
      <c r="J1065" s="14">
        <f>表格1[[#This Row],[信用卡交易筆數]]/1000</f>
        <v>39.347000000000001</v>
      </c>
      <c r="K1065" s="14">
        <f>表格1[[#This Row],[信用卡交易金額'[新臺幣']]]/1000</f>
        <v>111155.963</v>
      </c>
      <c r="L1065" s="14">
        <f>表格1[[#This Row],[信用卡交易金額'[新臺幣']]]/1000000</f>
        <v>111.155963</v>
      </c>
      <c r="M1065" s="14" t="str" cm="1">
        <f t="array" ref="M1065">_xlfn.TEXTJOIN("", TRUE, _xlfn.XLOOKUP(TRUE, VALUE(表格1[[#This Row],[年月]]) &lt;= VALUE($R$8:$R$12), $Q$8:$Q$12)) &amp; "年度"</f>
        <v>2021年度</v>
      </c>
    </row>
    <row r="1066" spans="1:13" x14ac:dyDescent="0.3">
      <c r="A1066" s="2">
        <v>202102</v>
      </c>
      <c r="B1066" s="19">
        <f>DATE(表格1[[#This Row],[年]],表格1[[#This Row],[月]],1)</f>
        <v>44228</v>
      </c>
      <c r="C1066" s="2" t="str">
        <f>LEFT(表格1[[#This Row],[年月]],4)</f>
        <v>2021</v>
      </c>
      <c r="D1066" s="2" t="str">
        <f>RIGHT(表格1[[#This Row],[年月]],2)</f>
        <v>02</v>
      </c>
      <c r="E1066" s="5" t="s">
        <v>62</v>
      </c>
      <c r="F1066" s="2" t="str">
        <f>VLOOKUP(TEXT(表格1[[#This Row],[地區]],"00000000"),縣市代碼,2,0)</f>
        <v>金門縣</v>
      </c>
      <c r="G1066" s="2" t="s">
        <v>4</v>
      </c>
      <c r="H1066" s="13">
        <v>40510</v>
      </c>
      <c r="I1066" s="14">
        <v>35031244</v>
      </c>
      <c r="J1066" s="14">
        <f>表格1[[#This Row],[信用卡交易筆數]]/1000</f>
        <v>40.51</v>
      </c>
      <c r="K1066" s="14">
        <f>表格1[[#This Row],[信用卡交易金額'[新臺幣']]]/1000</f>
        <v>35031.243999999999</v>
      </c>
      <c r="L1066" s="14">
        <f>表格1[[#This Row],[信用卡交易金額'[新臺幣']]]/1000000</f>
        <v>35.031244000000001</v>
      </c>
      <c r="M1066" s="14" t="str" cm="1">
        <f t="array" ref="M1066">_xlfn.TEXTJOIN("", TRUE, _xlfn.XLOOKUP(TRUE, VALUE(表格1[[#This Row],[年月]]) &lt;= VALUE($R$8:$R$12), $Q$8:$Q$12)) &amp; "年度"</f>
        <v>2021年度</v>
      </c>
    </row>
    <row r="1067" spans="1:13" x14ac:dyDescent="0.3">
      <c r="A1067" s="2">
        <v>202102</v>
      </c>
      <c r="B1067" s="19">
        <f>DATE(表格1[[#This Row],[年]],表格1[[#This Row],[月]],1)</f>
        <v>44228</v>
      </c>
      <c r="C1067" s="2" t="str">
        <f>LEFT(表格1[[#This Row],[年月]],4)</f>
        <v>2021</v>
      </c>
      <c r="D1067" s="2" t="str">
        <f>RIGHT(表格1[[#This Row],[年月]],2)</f>
        <v>02</v>
      </c>
      <c r="E1067" s="5" t="s">
        <v>62</v>
      </c>
      <c r="F1067" s="2" t="str">
        <f>VLOOKUP(TEXT(表格1[[#This Row],[地區]],"00000000"),縣市代碼,2,0)</f>
        <v>金門縣</v>
      </c>
      <c r="G1067" s="2" t="s">
        <v>5</v>
      </c>
      <c r="H1067" s="13">
        <v>4799</v>
      </c>
      <c r="I1067" s="14">
        <v>11386325</v>
      </c>
      <c r="J1067" s="14">
        <f>表格1[[#This Row],[信用卡交易筆數]]/1000</f>
        <v>4.7990000000000004</v>
      </c>
      <c r="K1067" s="14">
        <f>表格1[[#This Row],[信用卡交易金額'[新臺幣']]]/1000</f>
        <v>11386.325000000001</v>
      </c>
      <c r="L1067" s="14">
        <f>表格1[[#This Row],[信用卡交易金額'[新臺幣']]]/1000000</f>
        <v>11.386324999999999</v>
      </c>
      <c r="M1067" s="14" t="str" cm="1">
        <f t="array" ref="M1067">_xlfn.TEXTJOIN("", TRUE, _xlfn.XLOOKUP(TRUE, VALUE(表格1[[#This Row],[年月]]) &lt;= VALUE($R$8:$R$12), $Q$8:$Q$12)) &amp; "年度"</f>
        <v>2021年度</v>
      </c>
    </row>
    <row r="1068" spans="1:13" x14ac:dyDescent="0.3">
      <c r="A1068" s="2">
        <v>202102</v>
      </c>
      <c r="B1068" s="19">
        <f>DATE(表格1[[#This Row],[年]],表格1[[#This Row],[月]],1)</f>
        <v>44228</v>
      </c>
      <c r="C1068" s="2" t="str">
        <f>LEFT(表格1[[#This Row],[年月]],4)</f>
        <v>2021</v>
      </c>
      <c r="D1068" s="2" t="str">
        <f>RIGHT(表格1[[#This Row],[年月]],2)</f>
        <v>02</v>
      </c>
      <c r="E1068" s="5" t="s">
        <v>62</v>
      </c>
      <c r="F1068" s="2" t="str">
        <f>VLOOKUP(TEXT(表格1[[#This Row],[地區]],"00000000"),縣市代碼,2,0)</f>
        <v>金門縣</v>
      </c>
      <c r="G1068" s="2" t="s">
        <v>6</v>
      </c>
      <c r="H1068" s="13">
        <v>6535</v>
      </c>
      <c r="I1068" s="14">
        <v>24371779</v>
      </c>
      <c r="J1068" s="14">
        <f>表格1[[#This Row],[信用卡交易筆數]]/1000</f>
        <v>6.5350000000000001</v>
      </c>
      <c r="K1068" s="14">
        <f>表格1[[#This Row],[信用卡交易金額'[新臺幣']]]/1000</f>
        <v>24371.778999999999</v>
      </c>
      <c r="L1068" s="14">
        <f>表格1[[#This Row],[信用卡交易金額'[新臺幣']]]/1000000</f>
        <v>24.371779</v>
      </c>
      <c r="M1068" s="14" t="str" cm="1">
        <f t="array" ref="M1068">_xlfn.TEXTJOIN("", TRUE, _xlfn.XLOOKUP(TRUE, VALUE(表格1[[#This Row],[年月]]) &lt;= VALUE($R$8:$R$12), $Q$8:$Q$12)) &amp; "年度"</f>
        <v>2021年度</v>
      </c>
    </row>
    <row r="1069" spans="1:13" x14ac:dyDescent="0.3">
      <c r="A1069" s="2">
        <v>202102</v>
      </c>
      <c r="B1069" s="19">
        <f>DATE(表格1[[#This Row],[年]],表格1[[#This Row],[月]],1)</f>
        <v>44228</v>
      </c>
      <c r="C1069" s="2" t="str">
        <f>LEFT(表格1[[#This Row],[年月]],4)</f>
        <v>2021</v>
      </c>
      <c r="D1069" s="2" t="str">
        <f>RIGHT(表格1[[#This Row],[年月]],2)</f>
        <v>02</v>
      </c>
      <c r="E1069" s="5" t="s">
        <v>62</v>
      </c>
      <c r="F1069" s="2" t="str">
        <f>VLOOKUP(TEXT(表格1[[#This Row],[地區]],"00000000"),縣市代碼,2,0)</f>
        <v>金門縣</v>
      </c>
      <c r="G1069" s="2" t="s">
        <v>7</v>
      </c>
      <c r="H1069" s="13">
        <v>27537</v>
      </c>
      <c r="I1069" s="14">
        <v>35656024</v>
      </c>
      <c r="J1069" s="14">
        <f>表格1[[#This Row],[信用卡交易筆數]]/1000</f>
        <v>27.536999999999999</v>
      </c>
      <c r="K1069" s="14">
        <f>表格1[[#This Row],[信用卡交易金額'[新臺幣']]]/1000</f>
        <v>35656.023999999998</v>
      </c>
      <c r="L1069" s="14">
        <f>表格1[[#This Row],[信用卡交易金額'[新臺幣']]]/1000000</f>
        <v>35.656024000000002</v>
      </c>
      <c r="M1069" s="14" t="str" cm="1">
        <f t="array" ref="M1069">_xlfn.TEXTJOIN("", TRUE, _xlfn.XLOOKUP(TRUE, VALUE(表格1[[#This Row],[年月]]) &lt;= VALUE($R$8:$R$12), $Q$8:$Q$12)) &amp; "年度"</f>
        <v>2021年度</v>
      </c>
    </row>
    <row r="1070" spans="1:13" x14ac:dyDescent="0.3">
      <c r="A1070" s="2">
        <v>202102</v>
      </c>
      <c r="B1070" s="19">
        <f>DATE(表格1[[#This Row],[年]],表格1[[#This Row],[月]],1)</f>
        <v>44228</v>
      </c>
      <c r="C1070" s="2" t="str">
        <f>LEFT(表格1[[#This Row],[年月]],4)</f>
        <v>2021</v>
      </c>
      <c r="D1070" s="2" t="str">
        <f>RIGHT(表格1[[#This Row],[年月]],2)</f>
        <v>02</v>
      </c>
      <c r="E1070" s="5" t="s">
        <v>62</v>
      </c>
      <c r="F1070" s="2" t="str">
        <f>VLOOKUP(TEXT(表格1[[#This Row],[地區]],"00000000"),縣市代碼,2,0)</f>
        <v>金門縣</v>
      </c>
      <c r="G1070" s="2" t="s">
        <v>8</v>
      </c>
      <c r="H1070" s="13">
        <v>29149</v>
      </c>
      <c r="I1070" s="14">
        <v>44156713</v>
      </c>
      <c r="J1070" s="14">
        <f>表格1[[#This Row],[信用卡交易筆數]]/1000</f>
        <v>29.149000000000001</v>
      </c>
      <c r="K1070" s="14">
        <f>表格1[[#This Row],[信用卡交易金額'[新臺幣']]]/1000</f>
        <v>44156.713000000003</v>
      </c>
      <c r="L1070" s="14">
        <f>表格1[[#This Row],[信用卡交易金額'[新臺幣']]]/1000000</f>
        <v>44.156713000000003</v>
      </c>
      <c r="M1070" s="14" t="str" cm="1">
        <f t="array" ref="M1070">_xlfn.TEXTJOIN("", TRUE, _xlfn.XLOOKUP(TRUE, VALUE(表格1[[#This Row],[年月]]) &lt;= VALUE($R$8:$R$12), $Q$8:$Q$12)) &amp; "年度"</f>
        <v>2021年度</v>
      </c>
    </row>
    <row r="1071" spans="1:13" x14ac:dyDescent="0.3">
      <c r="A1071" s="2">
        <v>202102</v>
      </c>
      <c r="B1071" s="19">
        <f>DATE(表格1[[#This Row],[年]],表格1[[#This Row],[月]],1)</f>
        <v>44228</v>
      </c>
      <c r="C1071" s="2" t="str">
        <f>LEFT(表格1[[#This Row],[年月]],4)</f>
        <v>2021</v>
      </c>
      <c r="D1071" s="2" t="str">
        <f>RIGHT(表格1[[#This Row],[年月]],2)</f>
        <v>02</v>
      </c>
      <c r="E1071" s="5" t="s">
        <v>62</v>
      </c>
      <c r="F1071" s="2" t="str">
        <f>VLOOKUP(TEXT(表格1[[#This Row],[地區]],"00000000"),縣市代碼,2,0)</f>
        <v>金門縣</v>
      </c>
      <c r="G1071" s="2" t="s">
        <v>9</v>
      </c>
      <c r="H1071" s="13">
        <v>59206</v>
      </c>
      <c r="I1071" s="14">
        <v>93136170</v>
      </c>
      <c r="J1071" s="14">
        <f>表格1[[#This Row],[信用卡交易筆數]]/1000</f>
        <v>59.206000000000003</v>
      </c>
      <c r="K1071" s="14">
        <f>表格1[[#This Row],[信用卡交易金額'[新臺幣']]]/1000</f>
        <v>93136.17</v>
      </c>
      <c r="L1071" s="14">
        <f>表格1[[#This Row],[信用卡交易金額'[新臺幣']]]/1000000</f>
        <v>93.136170000000007</v>
      </c>
      <c r="M1071" s="14" t="str" cm="1">
        <f t="array" ref="M1071">_xlfn.TEXTJOIN("", TRUE, _xlfn.XLOOKUP(TRUE, VALUE(表格1[[#This Row],[年月]]) &lt;= VALUE($R$8:$R$12), $Q$8:$Q$12)) &amp; "年度"</f>
        <v>2021年度</v>
      </c>
    </row>
    <row r="1072" spans="1:13" x14ac:dyDescent="0.3">
      <c r="A1072" s="2">
        <v>202102</v>
      </c>
      <c r="B1072" s="19">
        <f>DATE(表格1[[#This Row],[年]],表格1[[#This Row],[月]],1)</f>
        <v>44228</v>
      </c>
      <c r="C1072" s="2" t="str">
        <f>LEFT(表格1[[#This Row],[年月]],4)</f>
        <v>2021</v>
      </c>
      <c r="D1072" s="2" t="str">
        <f>RIGHT(表格1[[#This Row],[年月]],2)</f>
        <v>02</v>
      </c>
      <c r="E1072" s="5" t="s">
        <v>62</v>
      </c>
      <c r="F1072" s="2" t="str">
        <f>VLOOKUP(TEXT(表格1[[#This Row],[地區]],"00000000"),縣市代碼,2,0)</f>
        <v>金門縣</v>
      </c>
      <c r="G1072" s="2" t="s">
        <v>10</v>
      </c>
      <c r="H1072" s="13">
        <v>36545</v>
      </c>
      <c r="I1072" s="14">
        <v>94483648</v>
      </c>
      <c r="J1072" s="14">
        <f>表格1[[#This Row],[信用卡交易筆數]]/1000</f>
        <v>36.545000000000002</v>
      </c>
      <c r="K1072" s="14">
        <f>表格1[[#This Row],[信用卡交易金額'[新臺幣']]]/1000</f>
        <v>94483.648000000001</v>
      </c>
      <c r="L1072" s="14">
        <f>表格1[[#This Row],[信用卡交易金額'[新臺幣']]]/1000000</f>
        <v>94.483648000000002</v>
      </c>
      <c r="M1072" s="14" t="str" cm="1">
        <f t="array" ref="M1072">_xlfn.TEXTJOIN("", TRUE, _xlfn.XLOOKUP(TRUE, VALUE(表格1[[#This Row],[年月]]) &lt;= VALUE($R$8:$R$12), $Q$8:$Q$12)) &amp; "年度"</f>
        <v>2021年度</v>
      </c>
    </row>
    <row r="1073" spans="1:13" x14ac:dyDescent="0.3">
      <c r="A1073" s="2">
        <v>202102</v>
      </c>
      <c r="B1073" s="19">
        <f>DATE(表格1[[#This Row],[年]],表格1[[#This Row],[月]],1)</f>
        <v>44228</v>
      </c>
      <c r="C1073" s="2" t="str">
        <f>LEFT(表格1[[#This Row],[年月]],4)</f>
        <v>2021</v>
      </c>
      <c r="D1073" s="2" t="str">
        <f>RIGHT(表格1[[#This Row],[年月]],2)</f>
        <v>02</v>
      </c>
      <c r="E1073" s="5">
        <v>9007000</v>
      </c>
      <c r="F1073" s="2" t="str">
        <f>VLOOKUP(TEXT(表格1[[#This Row],[地區]],"00000000"),縣市代碼,2,0)</f>
        <v>連江縣</v>
      </c>
      <c r="G1073" s="2" t="s">
        <v>4</v>
      </c>
      <c r="H1073" s="13">
        <v>8226</v>
      </c>
      <c r="I1073" s="14">
        <v>5778305</v>
      </c>
      <c r="J1073" s="14">
        <f>表格1[[#This Row],[信用卡交易筆數]]/1000</f>
        <v>8.2260000000000009</v>
      </c>
      <c r="K1073" s="14">
        <f>表格1[[#This Row],[信用卡交易金額'[新臺幣']]]/1000</f>
        <v>5778.3050000000003</v>
      </c>
      <c r="L1073" s="14">
        <f>表格1[[#This Row],[信用卡交易金額'[新臺幣']]]/1000000</f>
        <v>5.7783049999999996</v>
      </c>
      <c r="M1073" s="14" t="str" cm="1">
        <f t="array" ref="M1073">_xlfn.TEXTJOIN("", TRUE, _xlfn.XLOOKUP(TRUE, VALUE(表格1[[#This Row],[年月]]) &lt;= VALUE($R$8:$R$12), $Q$8:$Q$12)) &amp; "年度"</f>
        <v>2021年度</v>
      </c>
    </row>
    <row r="1074" spans="1:13" x14ac:dyDescent="0.3">
      <c r="A1074" s="2">
        <v>202102</v>
      </c>
      <c r="B1074" s="19">
        <f>DATE(表格1[[#This Row],[年]],表格1[[#This Row],[月]],1)</f>
        <v>44228</v>
      </c>
      <c r="C1074" s="2" t="str">
        <f>LEFT(表格1[[#This Row],[年月]],4)</f>
        <v>2021</v>
      </c>
      <c r="D1074" s="2" t="str">
        <f>RIGHT(表格1[[#This Row],[年月]],2)</f>
        <v>02</v>
      </c>
      <c r="E1074" s="5">
        <v>9007000</v>
      </c>
      <c r="F1074" s="2" t="str">
        <f>VLOOKUP(TEXT(表格1[[#This Row],[地區]],"00000000"),縣市代碼,2,0)</f>
        <v>連江縣</v>
      </c>
      <c r="G1074" s="2" t="s">
        <v>5</v>
      </c>
      <c r="H1074" s="13">
        <v>858</v>
      </c>
      <c r="I1074" s="14">
        <v>1973770</v>
      </c>
      <c r="J1074" s="14">
        <f>表格1[[#This Row],[信用卡交易筆數]]/1000</f>
        <v>0.85799999999999998</v>
      </c>
      <c r="K1074" s="14">
        <f>表格1[[#This Row],[信用卡交易金額'[新臺幣']]]/1000</f>
        <v>1973.77</v>
      </c>
      <c r="L1074" s="14">
        <f>表格1[[#This Row],[信用卡交易金額'[新臺幣']]]/1000000</f>
        <v>1.97377</v>
      </c>
      <c r="M1074" s="14" t="str" cm="1">
        <f t="array" ref="M1074">_xlfn.TEXTJOIN("", TRUE, _xlfn.XLOOKUP(TRUE, VALUE(表格1[[#This Row],[年月]]) &lt;= VALUE($R$8:$R$12), $Q$8:$Q$12)) &amp; "年度"</f>
        <v>2021年度</v>
      </c>
    </row>
    <row r="1075" spans="1:13" x14ac:dyDescent="0.3">
      <c r="A1075" s="2">
        <v>202102</v>
      </c>
      <c r="B1075" s="19">
        <f>DATE(表格1[[#This Row],[年]],表格1[[#This Row],[月]],1)</f>
        <v>44228</v>
      </c>
      <c r="C1075" s="2" t="str">
        <f>LEFT(表格1[[#This Row],[年月]],4)</f>
        <v>2021</v>
      </c>
      <c r="D1075" s="2" t="str">
        <f>RIGHT(表格1[[#This Row],[年月]],2)</f>
        <v>02</v>
      </c>
      <c r="E1075" s="5">
        <v>9007000</v>
      </c>
      <c r="F1075" s="2" t="str">
        <f>VLOOKUP(TEXT(表格1[[#This Row],[地區]],"00000000"),縣市代碼,2,0)</f>
        <v>連江縣</v>
      </c>
      <c r="G1075" s="2" t="s">
        <v>6</v>
      </c>
      <c r="H1075" s="13">
        <v>1197</v>
      </c>
      <c r="I1075" s="14">
        <v>3313991</v>
      </c>
      <c r="J1075" s="14">
        <f>表格1[[#This Row],[信用卡交易筆數]]/1000</f>
        <v>1.1970000000000001</v>
      </c>
      <c r="K1075" s="14">
        <f>表格1[[#This Row],[信用卡交易金額'[新臺幣']]]/1000</f>
        <v>3313.991</v>
      </c>
      <c r="L1075" s="14">
        <f>表格1[[#This Row],[信用卡交易金額'[新臺幣']]]/1000000</f>
        <v>3.3139910000000001</v>
      </c>
      <c r="M1075" s="14" t="str" cm="1">
        <f t="array" ref="M1075">_xlfn.TEXTJOIN("", TRUE, _xlfn.XLOOKUP(TRUE, VALUE(表格1[[#This Row],[年月]]) &lt;= VALUE($R$8:$R$12), $Q$8:$Q$12)) &amp; "年度"</f>
        <v>2021年度</v>
      </c>
    </row>
    <row r="1076" spans="1:13" x14ac:dyDescent="0.3">
      <c r="A1076" s="2">
        <v>202102</v>
      </c>
      <c r="B1076" s="19">
        <f>DATE(表格1[[#This Row],[年]],表格1[[#This Row],[月]],1)</f>
        <v>44228</v>
      </c>
      <c r="C1076" s="2" t="str">
        <f>LEFT(表格1[[#This Row],[年月]],4)</f>
        <v>2021</v>
      </c>
      <c r="D1076" s="2" t="str">
        <f>RIGHT(表格1[[#This Row],[年月]],2)</f>
        <v>02</v>
      </c>
      <c r="E1076" s="5">
        <v>9007000</v>
      </c>
      <c r="F1076" s="2" t="str">
        <f>VLOOKUP(TEXT(表格1[[#This Row],[地區]],"00000000"),縣市代碼,2,0)</f>
        <v>連江縣</v>
      </c>
      <c r="G1076" s="2" t="s">
        <v>7</v>
      </c>
      <c r="H1076" s="13">
        <v>5879</v>
      </c>
      <c r="I1076" s="14">
        <v>9731835</v>
      </c>
      <c r="J1076" s="14">
        <f>表格1[[#This Row],[信用卡交易筆數]]/1000</f>
        <v>5.8789999999999996</v>
      </c>
      <c r="K1076" s="14">
        <f>表格1[[#This Row],[信用卡交易金額'[新臺幣']]]/1000</f>
        <v>9731.8349999999991</v>
      </c>
      <c r="L1076" s="14">
        <f>表格1[[#This Row],[信用卡交易金額'[新臺幣']]]/1000000</f>
        <v>9.7318350000000002</v>
      </c>
      <c r="M1076" s="14" t="str" cm="1">
        <f t="array" ref="M1076">_xlfn.TEXTJOIN("", TRUE, _xlfn.XLOOKUP(TRUE, VALUE(表格1[[#This Row],[年月]]) &lt;= VALUE($R$8:$R$12), $Q$8:$Q$12)) &amp; "年度"</f>
        <v>2021年度</v>
      </c>
    </row>
    <row r="1077" spans="1:13" x14ac:dyDescent="0.3">
      <c r="A1077" s="2">
        <v>202102</v>
      </c>
      <c r="B1077" s="19">
        <f>DATE(表格1[[#This Row],[年]],表格1[[#This Row],[月]],1)</f>
        <v>44228</v>
      </c>
      <c r="C1077" s="2" t="str">
        <f>LEFT(表格1[[#This Row],[年月]],4)</f>
        <v>2021</v>
      </c>
      <c r="D1077" s="2" t="str">
        <f>RIGHT(表格1[[#This Row],[年月]],2)</f>
        <v>02</v>
      </c>
      <c r="E1077" s="5">
        <v>9007000</v>
      </c>
      <c r="F1077" s="2" t="str">
        <f>VLOOKUP(TEXT(表格1[[#This Row],[地區]],"00000000"),縣市代碼,2,0)</f>
        <v>連江縣</v>
      </c>
      <c r="G1077" s="2" t="s">
        <v>8</v>
      </c>
      <c r="H1077" s="13">
        <v>5868</v>
      </c>
      <c r="I1077" s="14">
        <v>9376721</v>
      </c>
      <c r="J1077" s="14">
        <f>表格1[[#This Row],[信用卡交易筆數]]/1000</f>
        <v>5.8680000000000003</v>
      </c>
      <c r="K1077" s="14">
        <f>表格1[[#This Row],[信用卡交易金額'[新臺幣']]]/1000</f>
        <v>9376.7209999999995</v>
      </c>
      <c r="L1077" s="14">
        <f>表格1[[#This Row],[信用卡交易金額'[新臺幣']]]/1000000</f>
        <v>9.3767209999999999</v>
      </c>
      <c r="M1077" s="14" t="str" cm="1">
        <f t="array" ref="M1077">_xlfn.TEXTJOIN("", TRUE, _xlfn.XLOOKUP(TRUE, VALUE(表格1[[#This Row],[年月]]) &lt;= VALUE($R$8:$R$12), $Q$8:$Q$12)) &amp; "年度"</f>
        <v>2021年度</v>
      </c>
    </row>
    <row r="1078" spans="1:13" x14ac:dyDescent="0.3">
      <c r="A1078" s="2">
        <v>202102</v>
      </c>
      <c r="B1078" s="19">
        <f>DATE(表格1[[#This Row],[年]],表格1[[#This Row],[月]],1)</f>
        <v>44228</v>
      </c>
      <c r="C1078" s="2" t="str">
        <f>LEFT(表格1[[#This Row],[年月]],4)</f>
        <v>2021</v>
      </c>
      <c r="D1078" s="2" t="str">
        <f>RIGHT(表格1[[#This Row],[年月]],2)</f>
        <v>02</v>
      </c>
      <c r="E1078" s="5">
        <v>9007000</v>
      </c>
      <c r="F1078" s="2" t="str">
        <f>VLOOKUP(TEXT(表格1[[#This Row],[地區]],"00000000"),縣市代碼,2,0)</f>
        <v>連江縣</v>
      </c>
      <c r="G1078" s="2" t="s">
        <v>9</v>
      </c>
      <c r="H1078" s="13">
        <v>7796</v>
      </c>
      <c r="I1078" s="14">
        <v>12069903</v>
      </c>
      <c r="J1078" s="14">
        <f>表格1[[#This Row],[信用卡交易筆數]]/1000</f>
        <v>7.7960000000000003</v>
      </c>
      <c r="K1078" s="14">
        <f>表格1[[#This Row],[信用卡交易金額'[新臺幣']]]/1000</f>
        <v>12069.903</v>
      </c>
      <c r="L1078" s="14">
        <f>表格1[[#This Row],[信用卡交易金額'[新臺幣']]]/1000000</f>
        <v>12.069903</v>
      </c>
      <c r="M1078" s="14" t="str" cm="1">
        <f t="array" ref="M1078">_xlfn.TEXTJOIN("", TRUE, _xlfn.XLOOKUP(TRUE, VALUE(表格1[[#This Row],[年月]]) &lt;= VALUE($R$8:$R$12), $Q$8:$Q$12)) &amp; "年度"</f>
        <v>2021年度</v>
      </c>
    </row>
    <row r="1079" spans="1:13" x14ac:dyDescent="0.3">
      <c r="A1079" s="2">
        <v>202102</v>
      </c>
      <c r="B1079" s="19">
        <f>DATE(表格1[[#This Row],[年]],表格1[[#This Row],[月]],1)</f>
        <v>44228</v>
      </c>
      <c r="C1079" s="2" t="str">
        <f>LEFT(表格1[[#This Row],[年月]],4)</f>
        <v>2021</v>
      </c>
      <c r="D1079" s="2" t="str">
        <f>RIGHT(表格1[[#This Row],[年月]],2)</f>
        <v>02</v>
      </c>
      <c r="E1079" s="5">
        <v>9007000</v>
      </c>
      <c r="F1079" s="2" t="str">
        <f>VLOOKUP(TEXT(表格1[[#This Row],[地區]],"00000000"),縣市代碼,2,0)</f>
        <v>連江縣</v>
      </c>
      <c r="G1079" s="2" t="s">
        <v>10</v>
      </c>
      <c r="H1079" s="13">
        <v>6567</v>
      </c>
      <c r="I1079" s="14">
        <v>15489149</v>
      </c>
      <c r="J1079" s="14">
        <f>表格1[[#This Row],[信用卡交易筆數]]/1000</f>
        <v>6.5670000000000002</v>
      </c>
      <c r="K1079" s="14">
        <f>表格1[[#This Row],[信用卡交易金額'[新臺幣']]]/1000</f>
        <v>15489.148999999999</v>
      </c>
      <c r="L1079" s="14">
        <f>表格1[[#This Row],[信用卡交易金額'[新臺幣']]]/1000000</f>
        <v>15.489148999999999</v>
      </c>
      <c r="M1079" s="14" t="str" cm="1">
        <f t="array" ref="M1079">_xlfn.TEXTJOIN("", TRUE, _xlfn.XLOOKUP(TRUE, VALUE(表格1[[#This Row],[年月]]) &lt;= VALUE($R$8:$R$12), $Q$8:$Q$12)) &amp; "年度"</f>
        <v>2021年度</v>
      </c>
    </row>
    <row r="1080" spans="1:13" x14ac:dyDescent="0.3">
      <c r="A1080" s="2">
        <v>202103</v>
      </c>
      <c r="B1080" s="19">
        <f>DATE(表格1[[#This Row],[年]],表格1[[#This Row],[月]],1)</f>
        <v>44256</v>
      </c>
      <c r="C1080" s="2" t="str">
        <f>LEFT(表格1[[#This Row],[年月]],4)</f>
        <v>2021</v>
      </c>
      <c r="D1080" s="2" t="str">
        <f>RIGHT(表格1[[#This Row],[年月]],2)</f>
        <v>03</v>
      </c>
      <c r="E1080" s="5">
        <v>63000000</v>
      </c>
      <c r="F1080" s="2" t="str">
        <f>VLOOKUP(TEXT(表格1[[#This Row],[地區]],"00000000"),縣市代碼,2,0)</f>
        <v>臺北市</v>
      </c>
      <c r="G1080" s="2" t="s">
        <v>4</v>
      </c>
      <c r="H1080" s="13">
        <v>6488334</v>
      </c>
      <c r="I1080" s="14">
        <v>4117285637</v>
      </c>
      <c r="J1080" s="14">
        <f>表格1[[#This Row],[信用卡交易筆數]]/1000</f>
        <v>6488.3339999999998</v>
      </c>
      <c r="K1080" s="14">
        <f>表格1[[#This Row],[信用卡交易金額'[新臺幣']]]/1000</f>
        <v>4117285.6370000001</v>
      </c>
      <c r="L1080" s="14">
        <f>表格1[[#This Row],[信用卡交易金額'[新臺幣']]]/1000000</f>
        <v>4117.285637</v>
      </c>
      <c r="M1080" s="14" t="str" cm="1">
        <f t="array" ref="M1080">_xlfn.TEXTJOIN("", TRUE, _xlfn.XLOOKUP(TRUE, VALUE(表格1[[#This Row],[年月]]) &lt;= VALUE($R$8:$R$12), $Q$8:$Q$12)) &amp; "年度"</f>
        <v>2021年度</v>
      </c>
    </row>
    <row r="1081" spans="1:13" x14ac:dyDescent="0.3">
      <c r="A1081" s="2">
        <v>202103</v>
      </c>
      <c r="B1081" s="19">
        <f>DATE(表格1[[#This Row],[年]],表格1[[#This Row],[月]],1)</f>
        <v>44256</v>
      </c>
      <c r="C1081" s="2" t="str">
        <f>LEFT(表格1[[#This Row],[年月]],4)</f>
        <v>2021</v>
      </c>
      <c r="D1081" s="2" t="str">
        <f>RIGHT(表格1[[#This Row],[年月]],2)</f>
        <v>03</v>
      </c>
      <c r="E1081" s="5">
        <v>63000000</v>
      </c>
      <c r="F1081" s="2" t="str">
        <f>VLOOKUP(TEXT(表格1[[#This Row],[地區]],"00000000"),縣市代碼,2,0)</f>
        <v>臺北市</v>
      </c>
      <c r="G1081" s="2" t="s">
        <v>5</v>
      </c>
      <c r="H1081" s="13">
        <v>443432</v>
      </c>
      <c r="I1081" s="14">
        <v>1431219090</v>
      </c>
      <c r="J1081" s="14">
        <f>表格1[[#This Row],[信用卡交易筆數]]/1000</f>
        <v>443.43200000000002</v>
      </c>
      <c r="K1081" s="14">
        <f>表格1[[#This Row],[信用卡交易金額'[新臺幣']]]/1000</f>
        <v>1431219.09</v>
      </c>
      <c r="L1081" s="14">
        <f>表格1[[#This Row],[信用卡交易金額'[新臺幣']]]/1000000</f>
        <v>1431.2190900000001</v>
      </c>
      <c r="M1081" s="14" t="str" cm="1">
        <f t="array" ref="M1081">_xlfn.TEXTJOIN("", TRUE, _xlfn.XLOOKUP(TRUE, VALUE(表格1[[#This Row],[年月]]) &lt;= VALUE($R$8:$R$12), $Q$8:$Q$12)) &amp; "年度"</f>
        <v>2021年度</v>
      </c>
    </row>
    <row r="1082" spans="1:13" x14ac:dyDescent="0.3">
      <c r="A1082" s="2">
        <v>202103</v>
      </c>
      <c r="B1082" s="19">
        <f>DATE(表格1[[#This Row],[年]],表格1[[#This Row],[月]],1)</f>
        <v>44256</v>
      </c>
      <c r="C1082" s="2" t="str">
        <f>LEFT(表格1[[#This Row],[年月]],4)</f>
        <v>2021</v>
      </c>
      <c r="D1082" s="2" t="str">
        <f>RIGHT(表格1[[#This Row],[年月]],2)</f>
        <v>03</v>
      </c>
      <c r="E1082" s="5">
        <v>63000000</v>
      </c>
      <c r="F1082" s="2" t="str">
        <f>VLOOKUP(TEXT(表格1[[#This Row],[地區]],"00000000"),縣市代碼,2,0)</f>
        <v>臺北市</v>
      </c>
      <c r="G1082" s="2" t="s">
        <v>6</v>
      </c>
      <c r="H1082" s="13">
        <v>585835</v>
      </c>
      <c r="I1082" s="14">
        <v>2491597013</v>
      </c>
      <c r="J1082" s="14">
        <f>表格1[[#This Row],[信用卡交易筆數]]/1000</f>
        <v>585.83500000000004</v>
      </c>
      <c r="K1082" s="14">
        <f>表格1[[#This Row],[信用卡交易金額'[新臺幣']]]/1000</f>
        <v>2491597.0129999998</v>
      </c>
      <c r="L1082" s="14">
        <f>表格1[[#This Row],[信用卡交易金額'[新臺幣']]]/1000000</f>
        <v>2491.5970130000001</v>
      </c>
      <c r="M1082" s="14" t="str" cm="1">
        <f t="array" ref="M1082">_xlfn.TEXTJOIN("", TRUE, _xlfn.XLOOKUP(TRUE, VALUE(表格1[[#This Row],[年月]]) &lt;= VALUE($R$8:$R$12), $Q$8:$Q$12)) &amp; "年度"</f>
        <v>2021年度</v>
      </c>
    </row>
    <row r="1083" spans="1:13" x14ac:dyDescent="0.3">
      <c r="A1083" s="2">
        <v>202103</v>
      </c>
      <c r="B1083" s="19">
        <f>DATE(表格1[[#This Row],[年]],表格1[[#This Row],[月]],1)</f>
        <v>44256</v>
      </c>
      <c r="C1083" s="2" t="str">
        <f>LEFT(表格1[[#This Row],[年月]],4)</f>
        <v>2021</v>
      </c>
      <c r="D1083" s="2" t="str">
        <f>RIGHT(表格1[[#This Row],[年月]],2)</f>
        <v>03</v>
      </c>
      <c r="E1083" s="5">
        <v>63000000</v>
      </c>
      <c r="F1083" s="2" t="str">
        <f>VLOOKUP(TEXT(表格1[[#This Row],[地區]],"00000000"),縣市代碼,2,0)</f>
        <v>臺北市</v>
      </c>
      <c r="G1083" s="2" t="s">
        <v>7</v>
      </c>
      <c r="H1083" s="13">
        <v>3786323</v>
      </c>
      <c r="I1083" s="14">
        <v>2885307379</v>
      </c>
      <c r="J1083" s="14">
        <f>表格1[[#This Row],[信用卡交易筆數]]/1000</f>
        <v>3786.3229999999999</v>
      </c>
      <c r="K1083" s="14">
        <f>表格1[[#This Row],[信用卡交易金額'[新臺幣']]]/1000</f>
        <v>2885307.3790000002</v>
      </c>
      <c r="L1083" s="14">
        <f>表格1[[#This Row],[信用卡交易金額'[新臺幣']]]/1000000</f>
        <v>2885.3073789999999</v>
      </c>
      <c r="M1083" s="14" t="str" cm="1">
        <f t="array" ref="M1083">_xlfn.TEXTJOIN("", TRUE, _xlfn.XLOOKUP(TRUE, VALUE(表格1[[#This Row],[年月]]) &lt;= VALUE($R$8:$R$12), $Q$8:$Q$12)) &amp; "年度"</f>
        <v>2021年度</v>
      </c>
    </row>
    <row r="1084" spans="1:13" x14ac:dyDescent="0.3">
      <c r="A1084" s="2">
        <v>202103</v>
      </c>
      <c r="B1084" s="19">
        <f>DATE(表格1[[#This Row],[年]],表格1[[#This Row],[月]],1)</f>
        <v>44256</v>
      </c>
      <c r="C1084" s="2" t="str">
        <f>LEFT(表格1[[#This Row],[年月]],4)</f>
        <v>2021</v>
      </c>
      <c r="D1084" s="2" t="str">
        <f>RIGHT(表格1[[#This Row],[年月]],2)</f>
        <v>03</v>
      </c>
      <c r="E1084" s="5">
        <v>63000000</v>
      </c>
      <c r="F1084" s="2" t="str">
        <f>VLOOKUP(TEXT(表格1[[#This Row],[地區]],"00000000"),縣市代碼,2,0)</f>
        <v>臺北市</v>
      </c>
      <c r="G1084" s="2" t="s">
        <v>8</v>
      </c>
      <c r="H1084" s="13">
        <v>2975262</v>
      </c>
      <c r="I1084" s="14">
        <v>5178324729</v>
      </c>
      <c r="J1084" s="14">
        <f>表格1[[#This Row],[信用卡交易筆數]]/1000</f>
        <v>2975.2620000000002</v>
      </c>
      <c r="K1084" s="14">
        <f>表格1[[#This Row],[信用卡交易金額'[新臺幣']]]/1000</f>
        <v>5178324.7290000003</v>
      </c>
      <c r="L1084" s="14">
        <f>表格1[[#This Row],[信用卡交易金額'[新臺幣']]]/1000000</f>
        <v>5178.3247289999999</v>
      </c>
      <c r="M1084" s="14" t="str" cm="1">
        <f t="array" ref="M1084">_xlfn.TEXTJOIN("", TRUE, _xlfn.XLOOKUP(TRUE, VALUE(表格1[[#This Row],[年月]]) &lt;= VALUE($R$8:$R$12), $Q$8:$Q$12)) &amp; "年度"</f>
        <v>2021年度</v>
      </c>
    </row>
    <row r="1085" spans="1:13" x14ac:dyDescent="0.3">
      <c r="A1085" s="2">
        <v>202103</v>
      </c>
      <c r="B1085" s="19">
        <f>DATE(表格1[[#This Row],[年]],表格1[[#This Row],[月]],1)</f>
        <v>44256</v>
      </c>
      <c r="C1085" s="2" t="str">
        <f>LEFT(表格1[[#This Row],[年月]],4)</f>
        <v>2021</v>
      </c>
      <c r="D1085" s="2" t="str">
        <f>RIGHT(表格1[[#This Row],[年月]],2)</f>
        <v>03</v>
      </c>
      <c r="E1085" s="5">
        <v>63000000</v>
      </c>
      <c r="F1085" s="2" t="str">
        <f>VLOOKUP(TEXT(表格1[[#This Row],[地區]],"00000000"),縣市代碼,2,0)</f>
        <v>臺北市</v>
      </c>
      <c r="G1085" s="2" t="s">
        <v>9</v>
      </c>
      <c r="H1085" s="13">
        <v>6286099</v>
      </c>
      <c r="I1085" s="14">
        <v>8546943351</v>
      </c>
      <c r="J1085" s="14">
        <f>表格1[[#This Row],[信用卡交易筆數]]/1000</f>
        <v>6286.0990000000002</v>
      </c>
      <c r="K1085" s="14">
        <f>表格1[[#This Row],[信用卡交易金額'[新臺幣']]]/1000</f>
        <v>8546943.3509999998</v>
      </c>
      <c r="L1085" s="14">
        <f>表格1[[#This Row],[信用卡交易金額'[新臺幣']]]/1000000</f>
        <v>8546.9433509999999</v>
      </c>
      <c r="M1085" s="14" t="str" cm="1">
        <f t="array" ref="M1085">_xlfn.TEXTJOIN("", TRUE, _xlfn.XLOOKUP(TRUE, VALUE(表格1[[#This Row],[年月]]) &lt;= VALUE($R$8:$R$12), $Q$8:$Q$12)) &amp; "年度"</f>
        <v>2021年度</v>
      </c>
    </row>
    <row r="1086" spans="1:13" x14ac:dyDescent="0.3">
      <c r="A1086" s="2">
        <v>202103</v>
      </c>
      <c r="B1086" s="19">
        <f>DATE(表格1[[#This Row],[年]],表格1[[#This Row],[月]],1)</f>
        <v>44256</v>
      </c>
      <c r="C1086" s="2" t="str">
        <f>LEFT(表格1[[#This Row],[年月]],4)</f>
        <v>2021</v>
      </c>
      <c r="D1086" s="2" t="str">
        <f>RIGHT(表格1[[#This Row],[年月]],2)</f>
        <v>03</v>
      </c>
      <c r="E1086" s="5">
        <v>63000000</v>
      </c>
      <c r="F1086" s="2" t="str">
        <f>VLOOKUP(TEXT(表格1[[#This Row],[地區]],"00000000"),縣市代碼,2,0)</f>
        <v>臺北市</v>
      </c>
      <c r="G1086" s="2" t="s">
        <v>10</v>
      </c>
      <c r="H1086" s="13">
        <v>5034502</v>
      </c>
      <c r="I1086" s="14">
        <v>17051798173</v>
      </c>
      <c r="J1086" s="14">
        <f>表格1[[#This Row],[信用卡交易筆數]]/1000</f>
        <v>5034.5020000000004</v>
      </c>
      <c r="K1086" s="14">
        <f>表格1[[#This Row],[信用卡交易金額'[新臺幣']]]/1000</f>
        <v>17051798.173</v>
      </c>
      <c r="L1086" s="14">
        <f>表格1[[#This Row],[信用卡交易金額'[新臺幣']]]/1000000</f>
        <v>17051.798172999999</v>
      </c>
      <c r="M1086" s="14" t="str" cm="1">
        <f t="array" ref="M1086">_xlfn.TEXTJOIN("", TRUE, _xlfn.XLOOKUP(TRUE, VALUE(表格1[[#This Row],[年月]]) &lt;= VALUE($R$8:$R$12), $Q$8:$Q$12)) &amp; "年度"</f>
        <v>2021年度</v>
      </c>
    </row>
    <row r="1087" spans="1:13" x14ac:dyDescent="0.3">
      <c r="A1087" s="2">
        <v>202103</v>
      </c>
      <c r="B1087" s="19">
        <f>DATE(表格1[[#This Row],[年]],表格1[[#This Row],[月]],1)</f>
        <v>44256</v>
      </c>
      <c r="C1087" s="2" t="str">
        <f>LEFT(表格1[[#This Row],[年月]],4)</f>
        <v>2021</v>
      </c>
      <c r="D1087" s="2" t="str">
        <f>RIGHT(表格1[[#This Row],[年月]],2)</f>
        <v>03</v>
      </c>
      <c r="E1087" s="5">
        <v>65000000</v>
      </c>
      <c r="F1087" s="2" t="str">
        <f>VLOOKUP(TEXT(表格1[[#This Row],[地區]],"00000000"),縣市代碼,2,0)</f>
        <v>新北市</v>
      </c>
      <c r="G1087" s="2" t="s">
        <v>4</v>
      </c>
      <c r="H1087" s="13">
        <v>6414725</v>
      </c>
      <c r="I1087" s="14">
        <v>3534480004</v>
      </c>
      <c r="J1087" s="14">
        <f>表格1[[#This Row],[信用卡交易筆數]]/1000</f>
        <v>6414.7250000000004</v>
      </c>
      <c r="K1087" s="14">
        <f>表格1[[#This Row],[信用卡交易金額'[新臺幣']]]/1000</f>
        <v>3534480.0040000002</v>
      </c>
      <c r="L1087" s="14">
        <f>表格1[[#This Row],[信用卡交易金額'[新臺幣']]]/1000000</f>
        <v>3534.480004</v>
      </c>
      <c r="M1087" s="14" t="str" cm="1">
        <f t="array" ref="M1087">_xlfn.TEXTJOIN("", TRUE, _xlfn.XLOOKUP(TRUE, VALUE(表格1[[#This Row],[年月]]) &lt;= VALUE($R$8:$R$12), $Q$8:$Q$12)) &amp; "年度"</f>
        <v>2021年度</v>
      </c>
    </row>
    <row r="1088" spans="1:13" x14ac:dyDescent="0.3">
      <c r="A1088" s="2">
        <v>202103</v>
      </c>
      <c r="B1088" s="19">
        <f>DATE(表格1[[#This Row],[年]],表格1[[#This Row],[月]],1)</f>
        <v>44256</v>
      </c>
      <c r="C1088" s="2" t="str">
        <f>LEFT(表格1[[#This Row],[年月]],4)</f>
        <v>2021</v>
      </c>
      <c r="D1088" s="2" t="str">
        <f>RIGHT(表格1[[#This Row],[年月]],2)</f>
        <v>03</v>
      </c>
      <c r="E1088" s="5">
        <v>65000000</v>
      </c>
      <c r="F1088" s="2" t="str">
        <f>VLOOKUP(TEXT(表格1[[#This Row],[地區]],"00000000"),縣市代碼,2,0)</f>
        <v>新北市</v>
      </c>
      <c r="G1088" s="2" t="s">
        <v>5</v>
      </c>
      <c r="H1088" s="13">
        <v>525908</v>
      </c>
      <c r="I1088" s="14">
        <v>1307607716</v>
      </c>
      <c r="J1088" s="14">
        <f>表格1[[#This Row],[信用卡交易筆數]]/1000</f>
        <v>525.90800000000002</v>
      </c>
      <c r="K1088" s="14">
        <f>表格1[[#This Row],[信用卡交易金額'[新臺幣']]]/1000</f>
        <v>1307607.716</v>
      </c>
      <c r="L1088" s="14">
        <f>表格1[[#This Row],[信用卡交易金額'[新臺幣']]]/1000000</f>
        <v>1307.607716</v>
      </c>
      <c r="M1088" s="14" t="str" cm="1">
        <f t="array" ref="M1088">_xlfn.TEXTJOIN("", TRUE, _xlfn.XLOOKUP(TRUE, VALUE(表格1[[#This Row],[年月]]) &lt;= VALUE($R$8:$R$12), $Q$8:$Q$12)) &amp; "年度"</f>
        <v>2021年度</v>
      </c>
    </row>
    <row r="1089" spans="1:13" x14ac:dyDescent="0.3">
      <c r="A1089" s="2">
        <v>202103</v>
      </c>
      <c r="B1089" s="19">
        <f>DATE(表格1[[#This Row],[年]],表格1[[#This Row],[月]],1)</f>
        <v>44256</v>
      </c>
      <c r="C1089" s="2" t="str">
        <f>LEFT(表格1[[#This Row],[年月]],4)</f>
        <v>2021</v>
      </c>
      <c r="D1089" s="2" t="str">
        <f>RIGHT(表格1[[#This Row],[年月]],2)</f>
        <v>03</v>
      </c>
      <c r="E1089" s="5">
        <v>65000000</v>
      </c>
      <c r="F1089" s="2" t="str">
        <f>VLOOKUP(TEXT(表格1[[#This Row],[地區]],"00000000"),縣市代碼,2,0)</f>
        <v>新北市</v>
      </c>
      <c r="G1089" s="2" t="s">
        <v>6</v>
      </c>
      <c r="H1089" s="13">
        <v>699648</v>
      </c>
      <c r="I1089" s="14">
        <v>2444478027</v>
      </c>
      <c r="J1089" s="14">
        <f>表格1[[#This Row],[信用卡交易筆數]]/1000</f>
        <v>699.64800000000002</v>
      </c>
      <c r="K1089" s="14">
        <f>表格1[[#This Row],[信用卡交易金額'[新臺幣']]]/1000</f>
        <v>2444478.0269999998</v>
      </c>
      <c r="L1089" s="14">
        <f>表格1[[#This Row],[信用卡交易金額'[新臺幣']]]/1000000</f>
        <v>2444.4780270000001</v>
      </c>
      <c r="M1089" s="14" t="str" cm="1">
        <f t="array" ref="M1089">_xlfn.TEXTJOIN("", TRUE, _xlfn.XLOOKUP(TRUE, VALUE(表格1[[#This Row],[年月]]) &lt;= VALUE($R$8:$R$12), $Q$8:$Q$12)) &amp; "年度"</f>
        <v>2021年度</v>
      </c>
    </row>
    <row r="1090" spans="1:13" x14ac:dyDescent="0.3">
      <c r="A1090" s="2">
        <v>202103</v>
      </c>
      <c r="B1090" s="19">
        <f>DATE(表格1[[#This Row],[年]],表格1[[#This Row],[月]],1)</f>
        <v>44256</v>
      </c>
      <c r="C1090" s="2" t="str">
        <f>LEFT(表格1[[#This Row],[年月]],4)</f>
        <v>2021</v>
      </c>
      <c r="D1090" s="2" t="str">
        <f>RIGHT(表格1[[#This Row],[年月]],2)</f>
        <v>03</v>
      </c>
      <c r="E1090" s="5">
        <v>65000000</v>
      </c>
      <c r="F1090" s="2" t="str">
        <f>VLOOKUP(TEXT(表格1[[#This Row],[地區]],"00000000"),縣市代碼,2,0)</f>
        <v>新北市</v>
      </c>
      <c r="G1090" s="2" t="s">
        <v>7</v>
      </c>
      <c r="H1090" s="13">
        <v>4532481</v>
      </c>
      <c r="I1090" s="14">
        <v>3723114408</v>
      </c>
      <c r="J1090" s="14">
        <f>表格1[[#This Row],[信用卡交易筆數]]/1000</f>
        <v>4532.4809999999998</v>
      </c>
      <c r="K1090" s="14">
        <f>表格1[[#This Row],[信用卡交易金額'[新臺幣']]]/1000</f>
        <v>3723114.4079999998</v>
      </c>
      <c r="L1090" s="14">
        <f>表格1[[#This Row],[信用卡交易金額'[新臺幣']]]/1000000</f>
        <v>3723.1144079999999</v>
      </c>
      <c r="M1090" s="14" t="str" cm="1">
        <f t="array" ref="M1090">_xlfn.TEXTJOIN("", TRUE, _xlfn.XLOOKUP(TRUE, VALUE(表格1[[#This Row],[年月]]) &lt;= VALUE($R$8:$R$12), $Q$8:$Q$12)) &amp; "年度"</f>
        <v>2021年度</v>
      </c>
    </row>
    <row r="1091" spans="1:13" x14ac:dyDescent="0.3">
      <c r="A1091" s="2">
        <v>202103</v>
      </c>
      <c r="B1091" s="19">
        <f>DATE(表格1[[#This Row],[年]],表格1[[#This Row],[月]],1)</f>
        <v>44256</v>
      </c>
      <c r="C1091" s="2" t="str">
        <f>LEFT(表格1[[#This Row],[年月]],4)</f>
        <v>2021</v>
      </c>
      <c r="D1091" s="2" t="str">
        <f>RIGHT(表格1[[#This Row],[年月]],2)</f>
        <v>03</v>
      </c>
      <c r="E1091" s="5">
        <v>65000000</v>
      </c>
      <c r="F1091" s="2" t="str">
        <f>VLOOKUP(TEXT(表格1[[#This Row],[地區]],"00000000"),縣市代碼,2,0)</f>
        <v>新北市</v>
      </c>
      <c r="G1091" s="2" t="s">
        <v>8</v>
      </c>
      <c r="H1091" s="13">
        <v>3512567</v>
      </c>
      <c r="I1091" s="14">
        <v>5071132873</v>
      </c>
      <c r="J1091" s="14">
        <f>表格1[[#This Row],[信用卡交易筆數]]/1000</f>
        <v>3512.567</v>
      </c>
      <c r="K1091" s="14">
        <f>表格1[[#This Row],[信用卡交易金額'[新臺幣']]]/1000</f>
        <v>5071132.8729999997</v>
      </c>
      <c r="L1091" s="14">
        <f>表格1[[#This Row],[信用卡交易金額'[新臺幣']]]/1000000</f>
        <v>5071.1328729999996</v>
      </c>
      <c r="M1091" s="14" t="str" cm="1">
        <f t="array" ref="M1091">_xlfn.TEXTJOIN("", TRUE, _xlfn.XLOOKUP(TRUE, VALUE(表格1[[#This Row],[年月]]) &lt;= VALUE($R$8:$R$12), $Q$8:$Q$12)) &amp; "年度"</f>
        <v>2021年度</v>
      </c>
    </row>
    <row r="1092" spans="1:13" x14ac:dyDescent="0.3">
      <c r="A1092" s="2">
        <v>202103</v>
      </c>
      <c r="B1092" s="19">
        <f>DATE(表格1[[#This Row],[年]],表格1[[#This Row],[月]],1)</f>
        <v>44256</v>
      </c>
      <c r="C1092" s="2" t="str">
        <f>LEFT(表格1[[#This Row],[年月]],4)</f>
        <v>2021</v>
      </c>
      <c r="D1092" s="2" t="str">
        <f>RIGHT(表格1[[#This Row],[年月]],2)</f>
        <v>03</v>
      </c>
      <c r="E1092" s="5">
        <v>65000000</v>
      </c>
      <c r="F1092" s="2" t="str">
        <f>VLOOKUP(TEXT(表格1[[#This Row],[地區]],"00000000"),縣市代碼,2,0)</f>
        <v>新北市</v>
      </c>
      <c r="G1092" s="2" t="s">
        <v>9</v>
      </c>
      <c r="H1092" s="13">
        <v>7482943</v>
      </c>
      <c r="I1092" s="14">
        <v>9469186770</v>
      </c>
      <c r="J1092" s="14">
        <f>表格1[[#This Row],[信用卡交易筆數]]/1000</f>
        <v>7482.9430000000002</v>
      </c>
      <c r="K1092" s="14">
        <f>表格1[[#This Row],[信用卡交易金額'[新臺幣']]]/1000</f>
        <v>9469186.7699999996</v>
      </c>
      <c r="L1092" s="14">
        <f>表格1[[#This Row],[信用卡交易金額'[新臺幣']]]/1000000</f>
        <v>9469.1867700000003</v>
      </c>
      <c r="M1092" s="14" t="str" cm="1">
        <f t="array" ref="M1092">_xlfn.TEXTJOIN("", TRUE, _xlfn.XLOOKUP(TRUE, VALUE(表格1[[#This Row],[年月]]) &lt;= VALUE($R$8:$R$12), $Q$8:$Q$12)) &amp; "年度"</f>
        <v>2021年度</v>
      </c>
    </row>
    <row r="1093" spans="1:13" x14ac:dyDescent="0.3">
      <c r="A1093" s="2">
        <v>202103</v>
      </c>
      <c r="B1093" s="19">
        <f>DATE(表格1[[#This Row],[年]],表格1[[#This Row],[月]],1)</f>
        <v>44256</v>
      </c>
      <c r="C1093" s="2" t="str">
        <f>LEFT(表格1[[#This Row],[年月]],4)</f>
        <v>2021</v>
      </c>
      <c r="D1093" s="2" t="str">
        <f>RIGHT(表格1[[#This Row],[年月]],2)</f>
        <v>03</v>
      </c>
      <c r="E1093" s="5">
        <v>65000000</v>
      </c>
      <c r="F1093" s="2" t="str">
        <f>VLOOKUP(TEXT(表格1[[#This Row],[地區]],"00000000"),縣市代碼,2,0)</f>
        <v>新北市</v>
      </c>
      <c r="G1093" s="2" t="s">
        <v>10</v>
      </c>
      <c r="H1093" s="13">
        <v>6526044</v>
      </c>
      <c r="I1093" s="14">
        <v>16797881748</v>
      </c>
      <c r="J1093" s="14">
        <f>表格1[[#This Row],[信用卡交易筆數]]/1000</f>
        <v>6526.0439999999999</v>
      </c>
      <c r="K1093" s="14">
        <f>表格1[[#This Row],[信用卡交易金額'[新臺幣']]]/1000</f>
        <v>16797881.748</v>
      </c>
      <c r="L1093" s="14">
        <f>表格1[[#This Row],[信用卡交易金額'[新臺幣']]]/1000000</f>
        <v>16797.881748</v>
      </c>
      <c r="M1093" s="14" t="str" cm="1">
        <f t="array" ref="M1093">_xlfn.TEXTJOIN("", TRUE, _xlfn.XLOOKUP(TRUE, VALUE(表格1[[#This Row],[年月]]) &lt;= VALUE($R$8:$R$12), $Q$8:$Q$12)) &amp; "年度"</f>
        <v>2021年度</v>
      </c>
    </row>
    <row r="1094" spans="1:13" x14ac:dyDescent="0.3">
      <c r="A1094" s="2">
        <v>202103</v>
      </c>
      <c r="B1094" s="19">
        <f>DATE(表格1[[#This Row],[年]],表格1[[#This Row],[月]],1)</f>
        <v>44256</v>
      </c>
      <c r="C1094" s="2" t="str">
        <f>LEFT(表格1[[#This Row],[年月]],4)</f>
        <v>2021</v>
      </c>
      <c r="D1094" s="2" t="str">
        <f>RIGHT(表格1[[#This Row],[年月]],2)</f>
        <v>03</v>
      </c>
      <c r="E1094" s="5">
        <v>68000000</v>
      </c>
      <c r="F1094" s="2" t="str">
        <f>VLOOKUP(TEXT(表格1[[#This Row],[地區]],"00000000"),縣市代碼,2,0)</f>
        <v>桃園市</v>
      </c>
      <c r="G1094" s="2" t="s">
        <v>4</v>
      </c>
      <c r="H1094" s="13">
        <v>2578068</v>
      </c>
      <c r="I1094" s="14">
        <v>1392647627</v>
      </c>
      <c r="J1094" s="14">
        <f>表格1[[#This Row],[信用卡交易筆數]]/1000</f>
        <v>2578.0680000000002</v>
      </c>
      <c r="K1094" s="14">
        <f>表格1[[#This Row],[信用卡交易金額'[新臺幣']]]/1000</f>
        <v>1392647.6270000001</v>
      </c>
      <c r="L1094" s="14">
        <f>表格1[[#This Row],[信用卡交易金額'[新臺幣']]]/1000000</f>
        <v>1392.6476270000001</v>
      </c>
      <c r="M1094" s="14" t="str" cm="1">
        <f t="array" ref="M1094">_xlfn.TEXTJOIN("", TRUE, _xlfn.XLOOKUP(TRUE, VALUE(表格1[[#This Row],[年月]]) &lt;= VALUE($R$8:$R$12), $Q$8:$Q$12)) &amp; "年度"</f>
        <v>2021年度</v>
      </c>
    </row>
    <row r="1095" spans="1:13" x14ac:dyDescent="0.3">
      <c r="A1095" s="2">
        <v>202103</v>
      </c>
      <c r="B1095" s="19">
        <f>DATE(表格1[[#This Row],[年]],表格1[[#This Row],[月]],1)</f>
        <v>44256</v>
      </c>
      <c r="C1095" s="2" t="str">
        <f>LEFT(表格1[[#This Row],[年月]],4)</f>
        <v>2021</v>
      </c>
      <c r="D1095" s="2" t="str">
        <f>RIGHT(表格1[[#This Row],[年月]],2)</f>
        <v>03</v>
      </c>
      <c r="E1095" s="5">
        <v>68000000</v>
      </c>
      <c r="F1095" s="2" t="str">
        <f>VLOOKUP(TEXT(表格1[[#This Row],[地區]],"00000000"),縣市代碼,2,0)</f>
        <v>桃園市</v>
      </c>
      <c r="G1095" s="2" t="s">
        <v>5</v>
      </c>
      <c r="H1095" s="13">
        <v>210920</v>
      </c>
      <c r="I1095" s="14">
        <v>545643150</v>
      </c>
      <c r="J1095" s="14">
        <f>表格1[[#This Row],[信用卡交易筆數]]/1000</f>
        <v>210.92</v>
      </c>
      <c r="K1095" s="14">
        <f>表格1[[#This Row],[信用卡交易金額'[新臺幣']]]/1000</f>
        <v>545643.15</v>
      </c>
      <c r="L1095" s="14">
        <f>表格1[[#This Row],[信用卡交易金額'[新臺幣']]]/1000000</f>
        <v>545.64314999999999</v>
      </c>
      <c r="M1095" s="14" t="str" cm="1">
        <f t="array" ref="M1095">_xlfn.TEXTJOIN("", TRUE, _xlfn.XLOOKUP(TRUE, VALUE(表格1[[#This Row],[年月]]) &lt;= VALUE($R$8:$R$12), $Q$8:$Q$12)) &amp; "年度"</f>
        <v>2021年度</v>
      </c>
    </row>
    <row r="1096" spans="1:13" x14ac:dyDescent="0.3">
      <c r="A1096" s="2">
        <v>202103</v>
      </c>
      <c r="B1096" s="19">
        <f>DATE(表格1[[#This Row],[年]],表格1[[#This Row],[月]],1)</f>
        <v>44256</v>
      </c>
      <c r="C1096" s="2" t="str">
        <f>LEFT(表格1[[#This Row],[年月]],4)</f>
        <v>2021</v>
      </c>
      <c r="D1096" s="2" t="str">
        <f>RIGHT(表格1[[#This Row],[年月]],2)</f>
        <v>03</v>
      </c>
      <c r="E1096" s="5">
        <v>68000000</v>
      </c>
      <c r="F1096" s="2" t="str">
        <f>VLOOKUP(TEXT(表格1[[#This Row],[地區]],"00000000"),縣市代碼,2,0)</f>
        <v>桃園市</v>
      </c>
      <c r="G1096" s="2" t="s">
        <v>6</v>
      </c>
      <c r="H1096" s="13">
        <v>333762</v>
      </c>
      <c r="I1096" s="14">
        <v>1124345951</v>
      </c>
      <c r="J1096" s="14">
        <f>表格1[[#This Row],[信用卡交易筆數]]/1000</f>
        <v>333.762</v>
      </c>
      <c r="K1096" s="14">
        <f>表格1[[#This Row],[信用卡交易金額'[新臺幣']]]/1000</f>
        <v>1124345.9509999999</v>
      </c>
      <c r="L1096" s="14">
        <f>表格1[[#This Row],[信用卡交易金額'[新臺幣']]]/1000000</f>
        <v>1124.345951</v>
      </c>
      <c r="M1096" s="14" t="str" cm="1">
        <f t="array" ref="M1096">_xlfn.TEXTJOIN("", TRUE, _xlfn.XLOOKUP(TRUE, VALUE(表格1[[#This Row],[年月]]) &lt;= VALUE($R$8:$R$12), $Q$8:$Q$12)) &amp; "年度"</f>
        <v>2021年度</v>
      </c>
    </row>
    <row r="1097" spans="1:13" x14ac:dyDescent="0.3">
      <c r="A1097" s="2">
        <v>202103</v>
      </c>
      <c r="B1097" s="19">
        <f>DATE(表格1[[#This Row],[年]],表格1[[#This Row],[月]],1)</f>
        <v>44256</v>
      </c>
      <c r="C1097" s="2" t="str">
        <f>LEFT(表格1[[#This Row],[年月]],4)</f>
        <v>2021</v>
      </c>
      <c r="D1097" s="2" t="str">
        <f>RIGHT(表格1[[#This Row],[年月]],2)</f>
        <v>03</v>
      </c>
      <c r="E1097" s="5">
        <v>68000000</v>
      </c>
      <c r="F1097" s="2" t="str">
        <f>VLOOKUP(TEXT(表格1[[#This Row],[地區]],"00000000"),縣市代碼,2,0)</f>
        <v>桃園市</v>
      </c>
      <c r="G1097" s="2" t="s">
        <v>7</v>
      </c>
      <c r="H1097" s="13">
        <v>2239341</v>
      </c>
      <c r="I1097" s="14">
        <v>2171390141</v>
      </c>
      <c r="J1097" s="14">
        <f>表格1[[#This Row],[信用卡交易筆數]]/1000</f>
        <v>2239.3409999999999</v>
      </c>
      <c r="K1097" s="14">
        <f>表格1[[#This Row],[信用卡交易金額'[新臺幣']]]/1000</f>
        <v>2171390.1409999998</v>
      </c>
      <c r="L1097" s="14">
        <f>表格1[[#This Row],[信用卡交易金額'[新臺幣']]]/1000000</f>
        <v>2171.3901409999999</v>
      </c>
      <c r="M1097" s="14" t="str" cm="1">
        <f t="array" ref="M1097">_xlfn.TEXTJOIN("", TRUE, _xlfn.XLOOKUP(TRUE, VALUE(表格1[[#This Row],[年月]]) &lt;= VALUE($R$8:$R$12), $Q$8:$Q$12)) &amp; "年度"</f>
        <v>2021年度</v>
      </c>
    </row>
    <row r="1098" spans="1:13" x14ac:dyDescent="0.3">
      <c r="A1098" s="2">
        <v>202103</v>
      </c>
      <c r="B1098" s="19">
        <f>DATE(表格1[[#This Row],[年]],表格1[[#This Row],[月]],1)</f>
        <v>44256</v>
      </c>
      <c r="C1098" s="2" t="str">
        <f>LEFT(表格1[[#This Row],[年月]],4)</f>
        <v>2021</v>
      </c>
      <c r="D1098" s="2" t="str">
        <f>RIGHT(表格1[[#This Row],[年月]],2)</f>
        <v>03</v>
      </c>
      <c r="E1098" s="5">
        <v>68000000</v>
      </c>
      <c r="F1098" s="2" t="str">
        <f>VLOOKUP(TEXT(表格1[[#This Row],[地區]],"00000000"),縣市代碼,2,0)</f>
        <v>桃園市</v>
      </c>
      <c r="G1098" s="2" t="s">
        <v>8</v>
      </c>
      <c r="H1098" s="13">
        <v>1517070</v>
      </c>
      <c r="I1098" s="14">
        <v>2115333178</v>
      </c>
      <c r="J1098" s="14">
        <f>表格1[[#This Row],[信用卡交易筆數]]/1000</f>
        <v>1517.07</v>
      </c>
      <c r="K1098" s="14">
        <f>表格1[[#This Row],[信用卡交易金額'[新臺幣']]]/1000</f>
        <v>2115333.1779999998</v>
      </c>
      <c r="L1098" s="14">
        <f>表格1[[#This Row],[信用卡交易金額'[新臺幣']]]/1000000</f>
        <v>2115.3331779999999</v>
      </c>
      <c r="M1098" s="14" t="str" cm="1">
        <f t="array" ref="M1098">_xlfn.TEXTJOIN("", TRUE, _xlfn.XLOOKUP(TRUE, VALUE(表格1[[#This Row],[年月]]) &lt;= VALUE($R$8:$R$12), $Q$8:$Q$12)) &amp; "年度"</f>
        <v>2021年度</v>
      </c>
    </row>
    <row r="1099" spans="1:13" x14ac:dyDescent="0.3">
      <c r="A1099" s="2">
        <v>202103</v>
      </c>
      <c r="B1099" s="19">
        <f>DATE(表格1[[#This Row],[年]],表格1[[#This Row],[月]],1)</f>
        <v>44256</v>
      </c>
      <c r="C1099" s="2" t="str">
        <f>LEFT(表格1[[#This Row],[年月]],4)</f>
        <v>2021</v>
      </c>
      <c r="D1099" s="2" t="str">
        <f>RIGHT(表格1[[#This Row],[年月]],2)</f>
        <v>03</v>
      </c>
      <c r="E1099" s="5">
        <v>68000000</v>
      </c>
      <c r="F1099" s="2" t="str">
        <f>VLOOKUP(TEXT(表格1[[#This Row],[地區]],"00000000"),縣市代碼,2,0)</f>
        <v>桃園市</v>
      </c>
      <c r="G1099" s="2" t="s">
        <v>9</v>
      </c>
      <c r="H1099" s="13">
        <v>3218217</v>
      </c>
      <c r="I1099" s="14">
        <v>4487875281</v>
      </c>
      <c r="J1099" s="14">
        <f>表格1[[#This Row],[信用卡交易筆數]]/1000</f>
        <v>3218.2170000000001</v>
      </c>
      <c r="K1099" s="14">
        <f>表格1[[#This Row],[信用卡交易金額'[新臺幣']]]/1000</f>
        <v>4487875.2810000004</v>
      </c>
      <c r="L1099" s="14">
        <f>表格1[[#This Row],[信用卡交易金額'[新臺幣']]]/1000000</f>
        <v>4487.8752809999996</v>
      </c>
      <c r="M1099" s="14" t="str" cm="1">
        <f t="array" ref="M1099">_xlfn.TEXTJOIN("", TRUE, _xlfn.XLOOKUP(TRUE, VALUE(表格1[[#This Row],[年月]]) &lt;= VALUE($R$8:$R$12), $Q$8:$Q$12)) &amp; "年度"</f>
        <v>2021年度</v>
      </c>
    </row>
    <row r="1100" spans="1:13" x14ac:dyDescent="0.3">
      <c r="A1100" s="2">
        <v>202103</v>
      </c>
      <c r="B1100" s="19">
        <f>DATE(表格1[[#This Row],[年]],表格1[[#This Row],[月]],1)</f>
        <v>44256</v>
      </c>
      <c r="C1100" s="2" t="str">
        <f>LEFT(表格1[[#This Row],[年月]],4)</f>
        <v>2021</v>
      </c>
      <c r="D1100" s="2" t="str">
        <f>RIGHT(表格1[[#This Row],[年月]],2)</f>
        <v>03</v>
      </c>
      <c r="E1100" s="5">
        <v>68000000</v>
      </c>
      <c r="F1100" s="2" t="str">
        <f>VLOOKUP(TEXT(表格1[[#This Row],[地區]],"00000000"),縣市代碼,2,0)</f>
        <v>桃園市</v>
      </c>
      <c r="G1100" s="2" t="s">
        <v>10</v>
      </c>
      <c r="H1100" s="13">
        <v>2994807</v>
      </c>
      <c r="I1100" s="14">
        <v>7347311210</v>
      </c>
      <c r="J1100" s="14">
        <f>表格1[[#This Row],[信用卡交易筆數]]/1000</f>
        <v>2994.8069999999998</v>
      </c>
      <c r="K1100" s="14">
        <f>表格1[[#This Row],[信用卡交易金額'[新臺幣']]]/1000</f>
        <v>7347311.21</v>
      </c>
      <c r="L1100" s="14">
        <f>表格1[[#This Row],[信用卡交易金額'[新臺幣']]]/1000000</f>
        <v>7347.3112099999998</v>
      </c>
      <c r="M1100" s="14" t="str" cm="1">
        <f t="array" ref="M1100">_xlfn.TEXTJOIN("", TRUE, _xlfn.XLOOKUP(TRUE, VALUE(表格1[[#This Row],[年月]]) &lt;= VALUE($R$8:$R$12), $Q$8:$Q$12)) &amp; "年度"</f>
        <v>2021年度</v>
      </c>
    </row>
    <row r="1101" spans="1:13" x14ac:dyDescent="0.3">
      <c r="A1101" s="2">
        <v>202103</v>
      </c>
      <c r="B1101" s="19">
        <f>DATE(表格1[[#This Row],[年]],表格1[[#This Row],[月]],1)</f>
        <v>44256</v>
      </c>
      <c r="C1101" s="2" t="str">
        <f>LEFT(表格1[[#This Row],[年月]],4)</f>
        <v>2021</v>
      </c>
      <c r="D1101" s="2" t="str">
        <f>RIGHT(表格1[[#This Row],[年月]],2)</f>
        <v>03</v>
      </c>
      <c r="E1101" s="5">
        <v>10004000</v>
      </c>
      <c r="F1101" s="2" t="str">
        <f>VLOOKUP(TEXT(表格1[[#This Row],[地區]],"00000000"),縣市代碼,2,0)</f>
        <v>新竹縣</v>
      </c>
      <c r="G1101" s="2" t="s">
        <v>4</v>
      </c>
      <c r="H1101" s="13">
        <v>750723</v>
      </c>
      <c r="I1101" s="14">
        <v>428358587</v>
      </c>
      <c r="J1101" s="14">
        <f>表格1[[#This Row],[信用卡交易筆數]]/1000</f>
        <v>750.72299999999996</v>
      </c>
      <c r="K1101" s="14">
        <f>表格1[[#This Row],[信用卡交易金額'[新臺幣']]]/1000</f>
        <v>428358.587</v>
      </c>
      <c r="L1101" s="14">
        <f>表格1[[#This Row],[信用卡交易金額'[新臺幣']]]/1000000</f>
        <v>428.358587</v>
      </c>
      <c r="M1101" s="14" t="str" cm="1">
        <f t="array" ref="M1101">_xlfn.TEXTJOIN("", TRUE, _xlfn.XLOOKUP(TRUE, VALUE(表格1[[#This Row],[年月]]) &lt;= VALUE($R$8:$R$12), $Q$8:$Q$12)) &amp; "年度"</f>
        <v>2021年度</v>
      </c>
    </row>
    <row r="1102" spans="1:13" x14ac:dyDescent="0.3">
      <c r="A1102" s="2">
        <v>202103</v>
      </c>
      <c r="B1102" s="19">
        <f>DATE(表格1[[#This Row],[年]],表格1[[#This Row],[月]],1)</f>
        <v>44256</v>
      </c>
      <c r="C1102" s="2" t="str">
        <f>LEFT(表格1[[#This Row],[年月]],4)</f>
        <v>2021</v>
      </c>
      <c r="D1102" s="2" t="str">
        <f>RIGHT(表格1[[#This Row],[年月]],2)</f>
        <v>03</v>
      </c>
      <c r="E1102" s="5">
        <v>10004000</v>
      </c>
      <c r="F1102" s="2" t="str">
        <f>VLOOKUP(TEXT(表格1[[#This Row],[地區]],"00000000"),縣市代碼,2,0)</f>
        <v>新竹縣</v>
      </c>
      <c r="G1102" s="2" t="s">
        <v>5</v>
      </c>
      <c r="H1102" s="13">
        <v>57008</v>
      </c>
      <c r="I1102" s="14">
        <v>149462195</v>
      </c>
      <c r="J1102" s="14">
        <f>表格1[[#This Row],[信用卡交易筆數]]/1000</f>
        <v>57.008000000000003</v>
      </c>
      <c r="K1102" s="14">
        <f>表格1[[#This Row],[信用卡交易金額'[新臺幣']]]/1000</f>
        <v>149462.19500000001</v>
      </c>
      <c r="L1102" s="14">
        <f>表格1[[#This Row],[信用卡交易金額'[新臺幣']]]/1000000</f>
        <v>149.46219500000001</v>
      </c>
      <c r="M1102" s="14" t="str" cm="1">
        <f t="array" ref="M1102">_xlfn.TEXTJOIN("", TRUE, _xlfn.XLOOKUP(TRUE, VALUE(表格1[[#This Row],[年月]]) &lt;= VALUE($R$8:$R$12), $Q$8:$Q$12)) &amp; "年度"</f>
        <v>2021年度</v>
      </c>
    </row>
    <row r="1103" spans="1:13" x14ac:dyDescent="0.3">
      <c r="A1103" s="2">
        <v>202103</v>
      </c>
      <c r="B1103" s="19">
        <f>DATE(表格1[[#This Row],[年]],表格1[[#This Row],[月]],1)</f>
        <v>44256</v>
      </c>
      <c r="C1103" s="2" t="str">
        <f>LEFT(表格1[[#This Row],[年月]],4)</f>
        <v>2021</v>
      </c>
      <c r="D1103" s="2" t="str">
        <f>RIGHT(表格1[[#This Row],[年月]],2)</f>
        <v>03</v>
      </c>
      <c r="E1103" s="5">
        <v>10004000</v>
      </c>
      <c r="F1103" s="2" t="str">
        <f>VLOOKUP(TEXT(表格1[[#This Row],[地區]],"00000000"),縣市代碼,2,0)</f>
        <v>新竹縣</v>
      </c>
      <c r="G1103" s="2" t="s">
        <v>6</v>
      </c>
      <c r="H1103" s="13">
        <v>93310</v>
      </c>
      <c r="I1103" s="14">
        <v>358489626</v>
      </c>
      <c r="J1103" s="14">
        <f>表格1[[#This Row],[信用卡交易筆數]]/1000</f>
        <v>93.31</v>
      </c>
      <c r="K1103" s="14">
        <f>表格1[[#This Row],[信用卡交易金額'[新臺幣']]]/1000</f>
        <v>358489.62599999999</v>
      </c>
      <c r="L1103" s="14">
        <f>表格1[[#This Row],[信用卡交易金額'[新臺幣']]]/1000000</f>
        <v>358.48962599999999</v>
      </c>
      <c r="M1103" s="14" t="str" cm="1">
        <f t="array" ref="M1103">_xlfn.TEXTJOIN("", TRUE, _xlfn.XLOOKUP(TRUE, VALUE(表格1[[#This Row],[年月]]) &lt;= VALUE($R$8:$R$12), $Q$8:$Q$12)) &amp; "年度"</f>
        <v>2021年度</v>
      </c>
    </row>
    <row r="1104" spans="1:13" x14ac:dyDescent="0.3">
      <c r="A1104" s="2">
        <v>202103</v>
      </c>
      <c r="B1104" s="19">
        <f>DATE(表格1[[#This Row],[年]],表格1[[#This Row],[月]],1)</f>
        <v>44256</v>
      </c>
      <c r="C1104" s="2" t="str">
        <f>LEFT(表格1[[#This Row],[年月]],4)</f>
        <v>2021</v>
      </c>
      <c r="D1104" s="2" t="str">
        <f>RIGHT(表格1[[#This Row],[年月]],2)</f>
        <v>03</v>
      </c>
      <c r="E1104" s="5">
        <v>10004000</v>
      </c>
      <c r="F1104" s="2" t="str">
        <f>VLOOKUP(TEXT(表格1[[#This Row],[地區]],"00000000"),縣市代碼,2,0)</f>
        <v>新竹縣</v>
      </c>
      <c r="G1104" s="2" t="s">
        <v>7</v>
      </c>
      <c r="H1104" s="13">
        <v>615932</v>
      </c>
      <c r="I1104" s="14">
        <v>607124776</v>
      </c>
      <c r="J1104" s="14">
        <f>表格1[[#This Row],[信用卡交易筆數]]/1000</f>
        <v>615.93200000000002</v>
      </c>
      <c r="K1104" s="14">
        <f>表格1[[#This Row],[信用卡交易金額'[新臺幣']]]/1000</f>
        <v>607124.77599999995</v>
      </c>
      <c r="L1104" s="14">
        <f>表格1[[#This Row],[信用卡交易金額'[新臺幣']]]/1000000</f>
        <v>607.124776</v>
      </c>
      <c r="M1104" s="14" t="str" cm="1">
        <f t="array" ref="M1104">_xlfn.TEXTJOIN("", TRUE, _xlfn.XLOOKUP(TRUE, VALUE(表格1[[#This Row],[年月]]) &lt;= VALUE($R$8:$R$12), $Q$8:$Q$12)) &amp; "年度"</f>
        <v>2021年度</v>
      </c>
    </row>
    <row r="1105" spans="1:13" x14ac:dyDescent="0.3">
      <c r="A1105" s="2">
        <v>202103</v>
      </c>
      <c r="B1105" s="19">
        <f>DATE(表格1[[#This Row],[年]],表格1[[#This Row],[月]],1)</f>
        <v>44256</v>
      </c>
      <c r="C1105" s="2" t="str">
        <f>LEFT(表格1[[#This Row],[年月]],4)</f>
        <v>2021</v>
      </c>
      <c r="D1105" s="2" t="str">
        <f>RIGHT(表格1[[#This Row],[年月]],2)</f>
        <v>03</v>
      </c>
      <c r="E1105" s="5">
        <v>10004000</v>
      </c>
      <c r="F1105" s="2" t="str">
        <f>VLOOKUP(TEXT(表格1[[#This Row],[地區]],"00000000"),縣市代碼,2,0)</f>
        <v>新竹縣</v>
      </c>
      <c r="G1105" s="2" t="s">
        <v>8</v>
      </c>
      <c r="H1105" s="13">
        <v>405906</v>
      </c>
      <c r="I1105" s="14">
        <v>605139263</v>
      </c>
      <c r="J1105" s="14">
        <f>表格1[[#This Row],[信用卡交易筆數]]/1000</f>
        <v>405.90600000000001</v>
      </c>
      <c r="K1105" s="14">
        <f>表格1[[#This Row],[信用卡交易金額'[新臺幣']]]/1000</f>
        <v>605139.26300000004</v>
      </c>
      <c r="L1105" s="14">
        <f>表格1[[#This Row],[信用卡交易金額'[新臺幣']]]/1000000</f>
        <v>605.13926300000003</v>
      </c>
      <c r="M1105" s="14" t="str" cm="1">
        <f t="array" ref="M1105">_xlfn.TEXTJOIN("", TRUE, _xlfn.XLOOKUP(TRUE, VALUE(表格1[[#This Row],[年月]]) &lt;= VALUE($R$8:$R$12), $Q$8:$Q$12)) &amp; "年度"</f>
        <v>2021年度</v>
      </c>
    </row>
    <row r="1106" spans="1:13" x14ac:dyDescent="0.3">
      <c r="A1106" s="2">
        <v>202103</v>
      </c>
      <c r="B1106" s="19">
        <f>DATE(表格1[[#This Row],[年]],表格1[[#This Row],[月]],1)</f>
        <v>44256</v>
      </c>
      <c r="C1106" s="2" t="str">
        <f>LEFT(表格1[[#This Row],[年月]],4)</f>
        <v>2021</v>
      </c>
      <c r="D1106" s="2" t="str">
        <f>RIGHT(表格1[[#This Row],[年月]],2)</f>
        <v>03</v>
      </c>
      <c r="E1106" s="5">
        <v>10004000</v>
      </c>
      <c r="F1106" s="2" t="str">
        <f>VLOOKUP(TEXT(表格1[[#This Row],[地區]],"00000000"),縣市代碼,2,0)</f>
        <v>新竹縣</v>
      </c>
      <c r="G1106" s="2" t="s">
        <v>9</v>
      </c>
      <c r="H1106" s="13">
        <v>863994</v>
      </c>
      <c r="I1106" s="14">
        <v>1153747376</v>
      </c>
      <c r="J1106" s="14">
        <f>表格1[[#This Row],[信用卡交易筆數]]/1000</f>
        <v>863.99400000000003</v>
      </c>
      <c r="K1106" s="14">
        <f>表格1[[#This Row],[信用卡交易金額'[新臺幣']]]/1000</f>
        <v>1153747.3759999999</v>
      </c>
      <c r="L1106" s="14">
        <f>表格1[[#This Row],[信用卡交易金額'[新臺幣']]]/1000000</f>
        <v>1153.747376</v>
      </c>
      <c r="M1106" s="14" t="str" cm="1">
        <f t="array" ref="M1106">_xlfn.TEXTJOIN("", TRUE, _xlfn.XLOOKUP(TRUE, VALUE(表格1[[#This Row],[年月]]) &lt;= VALUE($R$8:$R$12), $Q$8:$Q$12)) &amp; "年度"</f>
        <v>2021年度</v>
      </c>
    </row>
    <row r="1107" spans="1:13" x14ac:dyDescent="0.3">
      <c r="A1107" s="2">
        <v>202103</v>
      </c>
      <c r="B1107" s="19">
        <f>DATE(表格1[[#This Row],[年]],表格1[[#This Row],[月]],1)</f>
        <v>44256</v>
      </c>
      <c r="C1107" s="2" t="str">
        <f>LEFT(表格1[[#This Row],[年月]],4)</f>
        <v>2021</v>
      </c>
      <c r="D1107" s="2" t="str">
        <f>RIGHT(表格1[[#This Row],[年月]],2)</f>
        <v>03</v>
      </c>
      <c r="E1107" s="5">
        <v>10004000</v>
      </c>
      <c r="F1107" s="2" t="str">
        <f>VLOOKUP(TEXT(表格1[[#This Row],[地區]],"00000000"),縣市代碼,2,0)</f>
        <v>新竹縣</v>
      </c>
      <c r="G1107" s="2" t="s">
        <v>10</v>
      </c>
      <c r="H1107" s="13">
        <v>819461</v>
      </c>
      <c r="I1107" s="14">
        <v>1912242355</v>
      </c>
      <c r="J1107" s="14">
        <f>表格1[[#This Row],[信用卡交易筆數]]/1000</f>
        <v>819.46100000000001</v>
      </c>
      <c r="K1107" s="14">
        <f>表格1[[#This Row],[信用卡交易金額'[新臺幣']]]/1000</f>
        <v>1912242.355</v>
      </c>
      <c r="L1107" s="14">
        <f>表格1[[#This Row],[信用卡交易金額'[新臺幣']]]/1000000</f>
        <v>1912.2423550000001</v>
      </c>
      <c r="M1107" s="14" t="str" cm="1">
        <f t="array" ref="M1107">_xlfn.TEXTJOIN("", TRUE, _xlfn.XLOOKUP(TRUE, VALUE(表格1[[#This Row],[年月]]) &lt;= VALUE($R$8:$R$12), $Q$8:$Q$12)) &amp; "年度"</f>
        <v>2021年度</v>
      </c>
    </row>
    <row r="1108" spans="1:13" x14ac:dyDescent="0.3">
      <c r="A1108" s="2">
        <v>202103</v>
      </c>
      <c r="B1108" s="19">
        <f>DATE(表格1[[#This Row],[年]],表格1[[#This Row],[月]],1)</f>
        <v>44256</v>
      </c>
      <c r="C1108" s="2" t="str">
        <f>LEFT(表格1[[#This Row],[年月]],4)</f>
        <v>2021</v>
      </c>
      <c r="D1108" s="2" t="str">
        <f>RIGHT(表格1[[#This Row],[年月]],2)</f>
        <v>03</v>
      </c>
      <c r="E1108" s="5">
        <v>10018000</v>
      </c>
      <c r="F1108" s="2" t="str">
        <f>VLOOKUP(TEXT(表格1[[#This Row],[地區]],"00000000"),縣市代碼,2,0)</f>
        <v>新竹市</v>
      </c>
      <c r="G1108" s="2" t="s">
        <v>4</v>
      </c>
      <c r="H1108" s="13">
        <v>773578</v>
      </c>
      <c r="I1108" s="14">
        <v>435373102</v>
      </c>
      <c r="J1108" s="14">
        <f>表格1[[#This Row],[信用卡交易筆數]]/1000</f>
        <v>773.57799999999997</v>
      </c>
      <c r="K1108" s="14">
        <f>表格1[[#This Row],[信用卡交易金額'[新臺幣']]]/1000</f>
        <v>435373.10200000001</v>
      </c>
      <c r="L1108" s="14">
        <f>表格1[[#This Row],[信用卡交易金額'[新臺幣']]]/1000000</f>
        <v>435.37310200000002</v>
      </c>
      <c r="M1108" s="14" t="str" cm="1">
        <f t="array" ref="M1108">_xlfn.TEXTJOIN("", TRUE, _xlfn.XLOOKUP(TRUE, VALUE(表格1[[#This Row],[年月]]) &lt;= VALUE($R$8:$R$12), $Q$8:$Q$12)) &amp; "年度"</f>
        <v>2021年度</v>
      </c>
    </row>
    <row r="1109" spans="1:13" x14ac:dyDescent="0.3">
      <c r="A1109" s="2">
        <v>202103</v>
      </c>
      <c r="B1109" s="19">
        <f>DATE(表格1[[#This Row],[年]],表格1[[#This Row],[月]],1)</f>
        <v>44256</v>
      </c>
      <c r="C1109" s="2" t="str">
        <f>LEFT(表格1[[#This Row],[年月]],4)</f>
        <v>2021</v>
      </c>
      <c r="D1109" s="2" t="str">
        <f>RIGHT(表格1[[#This Row],[年月]],2)</f>
        <v>03</v>
      </c>
      <c r="E1109" s="5">
        <v>10018000</v>
      </c>
      <c r="F1109" s="2" t="str">
        <f>VLOOKUP(TEXT(表格1[[#This Row],[地區]],"00000000"),縣市代碼,2,0)</f>
        <v>新竹市</v>
      </c>
      <c r="G1109" s="2" t="s">
        <v>5</v>
      </c>
      <c r="H1109" s="13">
        <v>52590</v>
      </c>
      <c r="I1109" s="14">
        <v>142324007</v>
      </c>
      <c r="J1109" s="14">
        <f>表格1[[#This Row],[信用卡交易筆數]]/1000</f>
        <v>52.59</v>
      </c>
      <c r="K1109" s="14">
        <f>表格1[[#This Row],[信用卡交易金額'[新臺幣']]]/1000</f>
        <v>142324.00700000001</v>
      </c>
      <c r="L1109" s="14">
        <f>表格1[[#This Row],[信用卡交易金額'[新臺幣']]]/1000000</f>
        <v>142.32400699999999</v>
      </c>
      <c r="M1109" s="14" t="str" cm="1">
        <f t="array" ref="M1109">_xlfn.TEXTJOIN("", TRUE, _xlfn.XLOOKUP(TRUE, VALUE(表格1[[#This Row],[年月]]) &lt;= VALUE($R$8:$R$12), $Q$8:$Q$12)) &amp; "年度"</f>
        <v>2021年度</v>
      </c>
    </row>
    <row r="1110" spans="1:13" x14ac:dyDescent="0.3">
      <c r="A1110" s="2">
        <v>202103</v>
      </c>
      <c r="B1110" s="19">
        <f>DATE(表格1[[#This Row],[年]],表格1[[#This Row],[月]],1)</f>
        <v>44256</v>
      </c>
      <c r="C1110" s="2" t="str">
        <f>LEFT(表格1[[#This Row],[年月]],4)</f>
        <v>2021</v>
      </c>
      <c r="D1110" s="2" t="str">
        <f>RIGHT(表格1[[#This Row],[年月]],2)</f>
        <v>03</v>
      </c>
      <c r="E1110" s="5">
        <v>10018000</v>
      </c>
      <c r="F1110" s="2" t="str">
        <f>VLOOKUP(TEXT(表格1[[#This Row],[地區]],"00000000"),縣市代碼,2,0)</f>
        <v>新竹市</v>
      </c>
      <c r="G1110" s="2" t="s">
        <v>6</v>
      </c>
      <c r="H1110" s="13">
        <v>93296</v>
      </c>
      <c r="I1110" s="14">
        <v>351177016</v>
      </c>
      <c r="J1110" s="14">
        <f>表格1[[#This Row],[信用卡交易筆數]]/1000</f>
        <v>93.296000000000006</v>
      </c>
      <c r="K1110" s="14">
        <f>表格1[[#This Row],[信用卡交易金額'[新臺幣']]]/1000</f>
        <v>351177.016</v>
      </c>
      <c r="L1110" s="14">
        <f>表格1[[#This Row],[信用卡交易金額'[新臺幣']]]/1000000</f>
        <v>351.17701599999998</v>
      </c>
      <c r="M1110" s="14" t="str" cm="1">
        <f t="array" ref="M1110">_xlfn.TEXTJOIN("", TRUE, _xlfn.XLOOKUP(TRUE, VALUE(表格1[[#This Row],[年月]]) &lt;= VALUE($R$8:$R$12), $Q$8:$Q$12)) &amp; "年度"</f>
        <v>2021年度</v>
      </c>
    </row>
    <row r="1111" spans="1:13" x14ac:dyDescent="0.3">
      <c r="A1111" s="2">
        <v>202103</v>
      </c>
      <c r="B1111" s="19">
        <f>DATE(表格1[[#This Row],[年]],表格1[[#This Row],[月]],1)</f>
        <v>44256</v>
      </c>
      <c r="C1111" s="2" t="str">
        <f>LEFT(表格1[[#This Row],[年月]],4)</f>
        <v>2021</v>
      </c>
      <c r="D1111" s="2" t="str">
        <f>RIGHT(表格1[[#This Row],[年月]],2)</f>
        <v>03</v>
      </c>
      <c r="E1111" s="5">
        <v>10018000</v>
      </c>
      <c r="F1111" s="2" t="str">
        <f>VLOOKUP(TEXT(表格1[[#This Row],[地區]],"00000000"),縣市代碼,2,0)</f>
        <v>新竹市</v>
      </c>
      <c r="G1111" s="2" t="s">
        <v>7</v>
      </c>
      <c r="H1111" s="13">
        <v>549931</v>
      </c>
      <c r="I1111" s="14">
        <v>483131837</v>
      </c>
      <c r="J1111" s="14">
        <f>表格1[[#This Row],[信用卡交易筆數]]/1000</f>
        <v>549.93100000000004</v>
      </c>
      <c r="K1111" s="14">
        <f>表格1[[#This Row],[信用卡交易金額'[新臺幣']]]/1000</f>
        <v>483131.837</v>
      </c>
      <c r="L1111" s="14">
        <f>表格1[[#This Row],[信用卡交易金額'[新臺幣']]]/1000000</f>
        <v>483.13183700000002</v>
      </c>
      <c r="M1111" s="14" t="str" cm="1">
        <f t="array" ref="M1111">_xlfn.TEXTJOIN("", TRUE, _xlfn.XLOOKUP(TRUE, VALUE(表格1[[#This Row],[年月]]) &lt;= VALUE($R$8:$R$12), $Q$8:$Q$12)) &amp; "年度"</f>
        <v>2021年度</v>
      </c>
    </row>
    <row r="1112" spans="1:13" x14ac:dyDescent="0.3">
      <c r="A1112" s="2">
        <v>202103</v>
      </c>
      <c r="B1112" s="19">
        <f>DATE(表格1[[#This Row],[年]],表格1[[#This Row],[月]],1)</f>
        <v>44256</v>
      </c>
      <c r="C1112" s="2" t="str">
        <f>LEFT(表格1[[#This Row],[年月]],4)</f>
        <v>2021</v>
      </c>
      <c r="D1112" s="2" t="str">
        <f>RIGHT(表格1[[#This Row],[年月]],2)</f>
        <v>03</v>
      </c>
      <c r="E1112" s="5">
        <v>10018000</v>
      </c>
      <c r="F1112" s="2" t="str">
        <f>VLOOKUP(TEXT(表格1[[#This Row],[地區]],"00000000"),縣市代碼,2,0)</f>
        <v>新竹市</v>
      </c>
      <c r="G1112" s="2" t="s">
        <v>8</v>
      </c>
      <c r="H1112" s="13">
        <v>393569</v>
      </c>
      <c r="I1112" s="14">
        <v>598293017</v>
      </c>
      <c r="J1112" s="14">
        <f>表格1[[#This Row],[信用卡交易筆數]]/1000</f>
        <v>393.56900000000002</v>
      </c>
      <c r="K1112" s="14">
        <f>表格1[[#This Row],[信用卡交易金額'[新臺幣']]]/1000</f>
        <v>598293.01699999999</v>
      </c>
      <c r="L1112" s="14">
        <f>表格1[[#This Row],[信用卡交易金額'[新臺幣']]]/1000000</f>
        <v>598.29301699999996</v>
      </c>
      <c r="M1112" s="14" t="str" cm="1">
        <f t="array" ref="M1112">_xlfn.TEXTJOIN("", TRUE, _xlfn.XLOOKUP(TRUE, VALUE(表格1[[#This Row],[年月]]) &lt;= VALUE($R$8:$R$12), $Q$8:$Q$12)) &amp; "年度"</f>
        <v>2021年度</v>
      </c>
    </row>
    <row r="1113" spans="1:13" x14ac:dyDescent="0.3">
      <c r="A1113" s="2">
        <v>202103</v>
      </c>
      <c r="B1113" s="19">
        <f>DATE(表格1[[#This Row],[年]],表格1[[#This Row],[月]],1)</f>
        <v>44256</v>
      </c>
      <c r="C1113" s="2" t="str">
        <f>LEFT(表格1[[#This Row],[年月]],4)</f>
        <v>2021</v>
      </c>
      <c r="D1113" s="2" t="str">
        <f>RIGHT(表格1[[#This Row],[年月]],2)</f>
        <v>03</v>
      </c>
      <c r="E1113" s="5">
        <v>10018000</v>
      </c>
      <c r="F1113" s="2" t="str">
        <f>VLOOKUP(TEXT(表格1[[#This Row],[地區]],"00000000"),縣市代碼,2,0)</f>
        <v>新竹市</v>
      </c>
      <c r="G1113" s="2" t="s">
        <v>9</v>
      </c>
      <c r="H1113" s="13">
        <v>913735</v>
      </c>
      <c r="I1113" s="14">
        <v>1209307696</v>
      </c>
      <c r="J1113" s="14">
        <f>表格1[[#This Row],[信用卡交易筆數]]/1000</f>
        <v>913.73500000000001</v>
      </c>
      <c r="K1113" s="14">
        <f>表格1[[#This Row],[信用卡交易金額'[新臺幣']]]/1000</f>
        <v>1209307.696</v>
      </c>
      <c r="L1113" s="14">
        <f>表格1[[#This Row],[信用卡交易金額'[新臺幣']]]/1000000</f>
        <v>1209.3076960000001</v>
      </c>
      <c r="M1113" s="14" t="str" cm="1">
        <f t="array" ref="M1113">_xlfn.TEXTJOIN("", TRUE, _xlfn.XLOOKUP(TRUE, VALUE(表格1[[#This Row],[年月]]) &lt;= VALUE($R$8:$R$12), $Q$8:$Q$12)) &amp; "年度"</f>
        <v>2021年度</v>
      </c>
    </row>
    <row r="1114" spans="1:13" x14ac:dyDescent="0.3">
      <c r="A1114" s="2">
        <v>202103</v>
      </c>
      <c r="B1114" s="19">
        <f>DATE(表格1[[#This Row],[年]],表格1[[#This Row],[月]],1)</f>
        <v>44256</v>
      </c>
      <c r="C1114" s="2" t="str">
        <f>LEFT(表格1[[#This Row],[年月]],4)</f>
        <v>2021</v>
      </c>
      <c r="D1114" s="2" t="str">
        <f>RIGHT(表格1[[#This Row],[年月]],2)</f>
        <v>03</v>
      </c>
      <c r="E1114" s="5">
        <v>10018000</v>
      </c>
      <c r="F1114" s="2" t="str">
        <f>VLOOKUP(TEXT(表格1[[#This Row],[地區]],"00000000"),縣市代碼,2,0)</f>
        <v>新竹市</v>
      </c>
      <c r="G1114" s="2" t="s">
        <v>10</v>
      </c>
      <c r="H1114" s="13">
        <v>762197</v>
      </c>
      <c r="I1114" s="14">
        <v>1969719172</v>
      </c>
      <c r="J1114" s="14">
        <f>表格1[[#This Row],[信用卡交易筆數]]/1000</f>
        <v>762.197</v>
      </c>
      <c r="K1114" s="14">
        <f>表格1[[#This Row],[信用卡交易金額'[新臺幣']]]/1000</f>
        <v>1969719.172</v>
      </c>
      <c r="L1114" s="14">
        <f>表格1[[#This Row],[信用卡交易金額'[新臺幣']]]/1000000</f>
        <v>1969.7191720000001</v>
      </c>
      <c r="M1114" s="14" t="str" cm="1">
        <f t="array" ref="M1114">_xlfn.TEXTJOIN("", TRUE, _xlfn.XLOOKUP(TRUE, VALUE(表格1[[#This Row],[年月]]) &lt;= VALUE($R$8:$R$12), $Q$8:$Q$12)) &amp; "年度"</f>
        <v>2021年度</v>
      </c>
    </row>
    <row r="1115" spans="1:13" x14ac:dyDescent="0.3">
      <c r="A1115" s="2">
        <v>202103</v>
      </c>
      <c r="B1115" s="19">
        <f>DATE(表格1[[#This Row],[年]],表格1[[#This Row],[月]],1)</f>
        <v>44256</v>
      </c>
      <c r="C1115" s="2" t="str">
        <f>LEFT(表格1[[#This Row],[年月]],4)</f>
        <v>2021</v>
      </c>
      <c r="D1115" s="2" t="str">
        <f>RIGHT(表格1[[#This Row],[年月]],2)</f>
        <v>03</v>
      </c>
      <c r="E1115" s="5">
        <v>10005000</v>
      </c>
      <c r="F1115" s="2" t="str">
        <f>VLOOKUP(TEXT(表格1[[#This Row],[地區]],"00000000"),縣市代碼,2,0)</f>
        <v>苗栗縣</v>
      </c>
      <c r="G1115" s="2" t="s">
        <v>4</v>
      </c>
      <c r="H1115" s="13">
        <v>323570</v>
      </c>
      <c r="I1115" s="14">
        <v>194053744</v>
      </c>
      <c r="J1115" s="14">
        <f>表格1[[#This Row],[信用卡交易筆數]]/1000</f>
        <v>323.57</v>
      </c>
      <c r="K1115" s="14">
        <f>表格1[[#This Row],[信用卡交易金額'[新臺幣']]]/1000</f>
        <v>194053.74400000001</v>
      </c>
      <c r="L1115" s="14">
        <f>表格1[[#This Row],[信用卡交易金額'[新臺幣']]]/1000000</f>
        <v>194.05374399999999</v>
      </c>
      <c r="M1115" s="14" t="str" cm="1">
        <f t="array" ref="M1115">_xlfn.TEXTJOIN("", TRUE, _xlfn.XLOOKUP(TRUE, VALUE(表格1[[#This Row],[年月]]) &lt;= VALUE($R$8:$R$12), $Q$8:$Q$12)) &amp; "年度"</f>
        <v>2021年度</v>
      </c>
    </row>
    <row r="1116" spans="1:13" x14ac:dyDescent="0.3">
      <c r="A1116" s="2">
        <v>202103</v>
      </c>
      <c r="B1116" s="19">
        <f>DATE(表格1[[#This Row],[年]],表格1[[#This Row],[月]],1)</f>
        <v>44256</v>
      </c>
      <c r="C1116" s="2" t="str">
        <f>LEFT(表格1[[#This Row],[年月]],4)</f>
        <v>2021</v>
      </c>
      <c r="D1116" s="2" t="str">
        <f>RIGHT(表格1[[#This Row],[年月]],2)</f>
        <v>03</v>
      </c>
      <c r="E1116" s="5">
        <v>10005000</v>
      </c>
      <c r="F1116" s="2" t="str">
        <f>VLOOKUP(TEXT(表格1[[#This Row],[地區]],"00000000"),縣市代碼,2,0)</f>
        <v>苗栗縣</v>
      </c>
      <c r="G1116" s="2" t="s">
        <v>5</v>
      </c>
      <c r="H1116" s="13">
        <v>35854</v>
      </c>
      <c r="I1116" s="14">
        <v>88396792</v>
      </c>
      <c r="J1116" s="14">
        <f>表格1[[#This Row],[信用卡交易筆數]]/1000</f>
        <v>35.853999999999999</v>
      </c>
      <c r="K1116" s="14">
        <f>表格1[[#This Row],[信用卡交易金額'[新臺幣']]]/1000</f>
        <v>88396.792000000001</v>
      </c>
      <c r="L1116" s="14">
        <f>表格1[[#This Row],[信用卡交易金額'[新臺幣']]]/1000000</f>
        <v>88.396792000000005</v>
      </c>
      <c r="M1116" s="14" t="str" cm="1">
        <f t="array" ref="M1116">_xlfn.TEXTJOIN("", TRUE, _xlfn.XLOOKUP(TRUE, VALUE(表格1[[#This Row],[年月]]) &lt;= VALUE($R$8:$R$12), $Q$8:$Q$12)) &amp; "年度"</f>
        <v>2021年度</v>
      </c>
    </row>
    <row r="1117" spans="1:13" x14ac:dyDescent="0.3">
      <c r="A1117" s="2">
        <v>202103</v>
      </c>
      <c r="B1117" s="19">
        <f>DATE(表格1[[#This Row],[年]],表格1[[#This Row],[月]],1)</f>
        <v>44256</v>
      </c>
      <c r="C1117" s="2" t="str">
        <f>LEFT(表格1[[#This Row],[年月]],4)</f>
        <v>2021</v>
      </c>
      <c r="D1117" s="2" t="str">
        <f>RIGHT(表格1[[#This Row],[年月]],2)</f>
        <v>03</v>
      </c>
      <c r="E1117" s="5">
        <v>10005000</v>
      </c>
      <c r="F1117" s="2" t="str">
        <f>VLOOKUP(TEXT(表格1[[#This Row],[地區]],"00000000"),縣市代碼,2,0)</f>
        <v>苗栗縣</v>
      </c>
      <c r="G1117" s="2" t="s">
        <v>6</v>
      </c>
      <c r="H1117" s="13">
        <v>52709</v>
      </c>
      <c r="I1117" s="14">
        <v>177777350</v>
      </c>
      <c r="J1117" s="14">
        <f>表格1[[#This Row],[信用卡交易筆數]]/1000</f>
        <v>52.709000000000003</v>
      </c>
      <c r="K1117" s="14">
        <f>表格1[[#This Row],[信用卡交易金額'[新臺幣']]]/1000</f>
        <v>177777.35</v>
      </c>
      <c r="L1117" s="14">
        <f>表格1[[#This Row],[信用卡交易金額'[新臺幣']]]/1000000</f>
        <v>177.77735000000001</v>
      </c>
      <c r="M1117" s="14" t="str" cm="1">
        <f t="array" ref="M1117">_xlfn.TEXTJOIN("", TRUE, _xlfn.XLOOKUP(TRUE, VALUE(表格1[[#This Row],[年月]]) &lt;= VALUE($R$8:$R$12), $Q$8:$Q$12)) &amp; "年度"</f>
        <v>2021年度</v>
      </c>
    </row>
    <row r="1118" spans="1:13" x14ac:dyDescent="0.3">
      <c r="A1118" s="2">
        <v>202103</v>
      </c>
      <c r="B1118" s="19">
        <f>DATE(表格1[[#This Row],[年]],表格1[[#This Row],[月]],1)</f>
        <v>44256</v>
      </c>
      <c r="C1118" s="2" t="str">
        <f>LEFT(表格1[[#This Row],[年月]],4)</f>
        <v>2021</v>
      </c>
      <c r="D1118" s="2" t="str">
        <f>RIGHT(表格1[[#This Row],[年月]],2)</f>
        <v>03</v>
      </c>
      <c r="E1118" s="5">
        <v>10005000</v>
      </c>
      <c r="F1118" s="2" t="str">
        <f>VLOOKUP(TEXT(表格1[[#This Row],[地區]],"00000000"),縣市代碼,2,0)</f>
        <v>苗栗縣</v>
      </c>
      <c r="G1118" s="2" t="s">
        <v>7</v>
      </c>
      <c r="H1118" s="13">
        <v>442551</v>
      </c>
      <c r="I1118" s="14">
        <v>419991092</v>
      </c>
      <c r="J1118" s="14">
        <f>表格1[[#This Row],[信用卡交易筆數]]/1000</f>
        <v>442.55099999999999</v>
      </c>
      <c r="K1118" s="14">
        <f>表格1[[#This Row],[信用卡交易金額'[新臺幣']]]/1000</f>
        <v>419991.092</v>
      </c>
      <c r="L1118" s="14">
        <f>表格1[[#This Row],[信用卡交易金額'[新臺幣']]]/1000000</f>
        <v>419.99109199999998</v>
      </c>
      <c r="M1118" s="14" t="str" cm="1">
        <f t="array" ref="M1118">_xlfn.TEXTJOIN("", TRUE, _xlfn.XLOOKUP(TRUE, VALUE(表格1[[#This Row],[年月]]) &lt;= VALUE($R$8:$R$12), $Q$8:$Q$12)) &amp; "年度"</f>
        <v>2021年度</v>
      </c>
    </row>
    <row r="1119" spans="1:13" x14ac:dyDescent="0.3">
      <c r="A1119" s="2">
        <v>202103</v>
      </c>
      <c r="B1119" s="19">
        <f>DATE(表格1[[#This Row],[年]],表格1[[#This Row],[月]],1)</f>
        <v>44256</v>
      </c>
      <c r="C1119" s="2" t="str">
        <f>LEFT(表格1[[#This Row],[年月]],4)</f>
        <v>2021</v>
      </c>
      <c r="D1119" s="2" t="str">
        <f>RIGHT(表格1[[#This Row],[年月]],2)</f>
        <v>03</v>
      </c>
      <c r="E1119" s="5">
        <v>10005000</v>
      </c>
      <c r="F1119" s="2" t="str">
        <f>VLOOKUP(TEXT(表格1[[#This Row],[地區]],"00000000"),縣市代碼,2,0)</f>
        <v>苗栗縣</v>
      </c>
      <c r="G1119" s="2" t="s">
        <v>8</v>
      </c>
      <c r="H1119" s="13">
        <v>242718</v>
      </c>
      <c r="I1119" s="14">
        <v>320327630</v>
      </c>
      <c r="J1119" s="14">
        <f>表格1[[#This Row],[信用卡交易筆數]]/1000</f>
        <v>242.71799999999999</v>
      </c>
      <c r="K1119" s="14">
        <f>表格1[[#This Row],[信用卡交易金額'[新臺幣']]]/1000</f>
        <v>320327.63</v>
      </c>
      <c r="L1119" s="14">
        <f>表格1[[#This Row],[信用卡交易金額'[新臺幣']]]/1000000</f>
        <v>320.32763</v>
      </c>
      <c r="M1119" s="14" t="str" cm="1">
        <f t="array" ref="M1119">_xlfn.TEXTJOIN("", TRUE, _xlfn.XLOOKUP(TRUE, VALUE(表格1[[#This Row],[年月]]) &lt;= VALUE($R$8:$R$12), $Q$8:$Q$12)) &amp; "年度"</f>
        <v>2021年度</v>
      </c>
    </row>
    <row r="1120" spans="1:13" x14ac:dyDescent="0.3">
      <c r="A1120" s="2">
        <v>202103</v>
      </c>
      <c r="B1120" s="19">
        <f>DATE(表格1[[#This Row],[年]],表格1[[#This Row],[月]],1)</f>
        <v>44256</v>
      </c>
      <c r="C1120" s="2" t="str">
        <f>LEFT(表格1[[#This Row],[年月]],4)</f>
        <v>2021</v>
      </c>
      <c r="D1120" s="2" t="str">
        <f>RIGHT(表格1[[#This Row],[年月]],2)</f>
        <v>03</v>
      </c>
      <c r="E1120" s="5">
        <v>10005000</v>
      </c>
      <c r="F1120" s="2" t="str">
        <f>VLOOKUP(TEXT(表格1[[#This Row],[地區]],"00000000"),縣市代碼,2,0)</f>
        <v>苗栗縣</v>
      </c>
      <c r="G1120" s="2" t="s">
        <v>9</v>
      </c>
      <c r="H1120" s="13">
        <v>463663</v>
      </c>
      <c r="I1120" s="14">
        <v>604316811</v>
      </c>
      <c r="J1120" s="14">
        <f>表格1[[#This Row],[信用卡交易筆數]]/1000</f>
        <v>463.66300000000001</v>
      </c>
      <c r="K1120" s="14">
        <f>表格1[[#This Row],[信用卡交易金額'[新臺幣']]]/1000</f>
        <v>604316.81099999999</v>
      </c>
      <c r="L1120" s="14">
        <f>表格1[[#This Row],[信用卡交易金額'[新臺幣']]]/1000000</f>
        <v>604.31681100000003</v>
      </c>
      <c r="M1120" s="14" t="str" cm="1">
        <f t="array" ref="M1120">_xlfn.TEXTJOIN("", TRUE, _xlfn.XLOOKUP(TRUE, VALUE(表格1[[#This Row],[年月]]) &lt;= VALUE($R$8:$R$12), $Q$8:$Q$12)) &amp; "年度"</f>
        <v>2021年度</v>
      </c>
    </row>
    <row r="1121" spans="1:13" x14ac:dyDescent="0.3">
      <c r="A1121" s="2">
        <v>202103</v>
      </c>
      <c r="B1121" s="19">
        <f>DATE(表格1[[#This Row],[年]],表格1[[#This Row],[月]],1)</f>
        <v>44256</v>
      </c>
      <c r="C1121" s="2" t="str">
        <f>LEFT(表格1[[#This Row],[年月]],4)</f>
        <v>2021</v>
      </c>
      <c r="D1121" s="2" t="str">
        <f>RIGHT(表格1[[#This Row],[年月]],2)</f>
        <v>03</v>
      </c>
      <c r="E1121" s="5">
        <v>10005000</v>
      </c>
      <c r="F1121" s="2" t="str">
        <f>VLOOKUP(TEXT(表格1[[#This Row],[地區]],"00000000"),縣市代碼,2,0)</f>
        <v>苗栗縣</v>
      </c>
      <c r="G1121" s="2" t="s">
        <v>10</v>
      </c>
      <c r="H1121" s="13">
        <v>523354</v>
      </c>
      <c r="I1121" s="14">
        <v>1165432881</v>
      </c>
      <c r="J1121" s="14">
        <f>表格1[[#This Row],[信用卡交易筆數]]/1000</f>
        <v>523.35400000000004</v>
      </c>
      <c r="K1121" s="14">
        <f>表格1[[#This Row],[信用卡交易金額'[新臺幣']]]/1000</f>
        <v>1165432.8810000001</v>
      </c>
      <c r="L1121" s="14">
        <f>表格1[[#This Row],[信用卡交易金額'[新臺幣']]]/1000000</f>
        <v>1165.432881</v>
      </c>
      <c r="M1121" s="14" t="str" cm="1">
        <f t="array" ref="M1121">_xlfn.TEXTJOIN("", TRUE, _xlfn.XLOOKUP(TRUE, VALUE(表格1[[#This Row],[年月]]) &lt;= VALUE($R$8:$R$12), $Q$8:$Q$12)) &amp; "年度"</f>
        <v>2021年度</v>
      </c>
    </row>
    <row r="1122" spans="1:13" x14ac:dyDescent="0.3">
      <c r="A1122" s="2">
        <v>202103</v>
      </c>
      <c r="B1122" s="19">
        <f>DATE(表格1[[#This Row],[年]],表格1[[#This Row],[月]],1)</f>
        <v>44256</v>
      </c>
      <c r="C1122" s="2" t="str">
        <f>LEFT(表格1[[#This Row],[年月]],4)</f>
        <v>2021</v>
      </c>
      <c r="D1122" s="2" t="str">
        <f>RIGHT(表格1[[#This Row],[年月]],2)</f>
        <v>03</v>
      </c>
      <c r="E1122" s="5">
        <v>66000000</v>
      </c>
      <c r="F1122" s="2" t="str">
        <f>VLOOKUP(TEXT(表格1[[#This Row],[地區]],"00000000"),縣市代碼,2,0)</f>
        <v>臺中市</v>
      </c>
      <c r="G1122" s="2" t="s">
        <v>4</v>
      </c>
      <c r="H1122" s="13">
        <v>3214133</v>
      </c>
      <c r="I1122" s="14">
        <v>2133970131</v>
      </c>
      <c r="J1122" s="14">
        <f>表格1[[#This Row],[信用卡交易筆數]]/1000</f>
        <v>3214.1329999999998</v>
      </c>
      <c r="K1122" s="14">
        <f>表格1[[#This Row],[信用卡交易金額'[新臺幣']]]/1000</f>
        <v>2133970.1310000001</v>
      </c>
      <c r="L1122" s="14">
        <f>表格1[[#This Row],[信用卡交易金額'[新臺幣']]]/1000000</f>
        <v>2133.970131</v>
      </c>
      <c r="M1122" s="14" t="str" cm="1">
        <f t="array" ref="M1122">_xlfn.TEXTJOIN("", TRUE, _xlfn.XLOOKUP(TRUE, VALUE(表格1[[#This Row],[年月]]) &lt;= VALUE($R$8:$R$12), $Q$8:$Q$12)) &amp; "年度"</f>
        <v>2021年度</v>
      </c>
    </row>
    <row r="1123" spans="1:13" x14ac:dyDescent="0.3">
      <c r="A1123" s="2">
        <v>202103</v>
      </c>
      <c r="B1123" s="19">
        <f>DATE(表格1[[#This Row],[年]],表格1[[#This Row],[月]],1)</f>
        <v>44256</v>
      </c>
      <c r="C1123" s="2" t="str">
        <f>LEFT(表格1[[#This Row],[年月]],4)</f>
        <v>2021</v>
      </c>
      <c r="D1123" s="2" t="str">
        <f>RIGHT(表格1[[#This Row],[年月]],2)</f>
        <v>03</v>
      </c>
      <c r="E1123" s="5">
        <v>66000000</v>
      </c>
      <c r="F1123" s="2" t="str">
        <f>VLOOKUP(TEXT(表格1[[#This Row],[地區]],"00000000"),縣市代碼,2,0)</f>
        <v>臺中市</v>
      </c>
      <c r="G1123" s="2" t="s">
        <v>5</v>
      </c>
      <c r="H1123" s="13">
        <v>299449</v>
      </c>
      <c r="I1123" s="14">
        <v>800996233</v>
      </c>
      <c r="J1123" s="14">
        <f>表格1[[#This Row],[信用卡交易筆數]]/1000</f>
        <v>299.44900000000001</v>
      </c>
      <c r="K1123" s="14">
        <f>表格1[[#This Row],[信用卡交易金額'[新臺幣']]]/1000</f>
        <v>800996.23300000001</v>
      </c>
      <c r="L1123" s="14">
        <f>表格1[[#This Row],[信用卡交易金額'[新臺幣']]]/1000000</f>
        <v>800.99623299999996</v>
      </c>
      <c r="M1123" s="14" t="str" cm="1">
        <f t="array" ref="M1123">_xlfn.TEXTJOIN("", TRUE, _xlfn.XLOOKUP(TRUE, VALUE(表格1[[#This Row],[年月]]) &lt;= VALUE($R$8:$R$12), $Q$8:$Q$12)) &amp; "年度"</f>
        <v>2021年度</v>
      </c>
    </row>
    <row r="1124" spans="1:13" x14ac:dyDescent="0.3">
      <c r="A1124" s="2">
        <v>202103</v>
      </c>
      <c r="B1124" s="19">
        <f>DATE(表格1[[#This Row],[年]],表格1[[#This Row],[月]],1)</f>
        <v>44256</v>
      </c>
      <c r="C1124" s="2" t="str">
        <f>LEFT(表格1[[#This Row],[年月]],4)</f>
        <v>2021</v>
      </c>
      <c r="D1124" s="2" t="str">
        <f>RIGHT(表格1[[#This Row],[年月]],2)</f>
        <v>03</v>
      </c>
      <c r="E1124" s="5">
        <v>66000000</v>
      </c>
      <c r="F1124" s="2" t="str">
        <f>VLOOKUP(TEXT(表格1[[#This Row],[地區]],"00000000"),縣市代碼,2,0)</f>
        <v>臺中市</v>
      </c>
      <c r="G1124" s="2" t="s">
        <v>6</v>
      </c>
      <c r="H1124" s="13">
        <v>456455</v>
      </c>
      <c r="I1124" s="14">
        <v>1563474614</v>
      </c>
      <c r="J1124" s="14">
        <f>表格1[[#This Row],[信用卡交易筆數]]/1000</f>
        <v>456.45499999999998</v>
      </c>
      <c r="K1124" s="14">
        <f>表格1[[#This Row],[信用卡交易金額'[新臺幣']]]/1000</f>
        <v>1563474.6140000001</v>
      </c>
      <c r="L1124" s="14">
        <f>表格1[[#This Row],[信用卡交易金額'[新臺幣']]]/1000000</f>
        <v>1563.474614</v>
      </c>
      <c r="M1124" s="14" t="str" cm="1">
        <f t="array" ref="M1124">_xlfn.TEXTJOIN("", TRUE, _xlfn.XLOOKUP(TRUE, VALUE(表格1[[#This Row],[年月]]) &lt;= VALUE($R$8:$R$12), $Q$8:$Q$12)) &amp; "年度"</f>
        <v>2021年度</v>
      </c>
    </row>
    <row r="1125" spans="1:13" x14ac:dyDescent="0.3">
      <c r="A1125" s="2">
        <v>202103</v>
      </c>
      <c r="B1125" s="19">
        <f>DATE(表格1[[#This Row],[年]],表格1[[#This Row],[月]],1)</f>
        <v>44256</v>
      </c>
      <c r="C1125" s="2" t="str">
        <f>LEFT(表格1[[#This Row],[年月]],4)</f>
        <v>2021</v>
      </c>
      <c r="D1125" s="2" t="str">
        <f>RIGHT(表格1[[#This Row],[年月]],2)</f>
        <v>03</v>
      </c>
      <c r="E1125" s="5">
        <v>66000000</v>
      </c>
      <c r="F1125" s="2" t="str">
        <f>VLOOKUP(TEXT(表格1[[#This Row],[地區]],"00000000"),縣市代碼,2,0)</f>
        <v>臺中市</v>
      </c>
      <c r="G1125" s="2" t="s">
        <v>7</v>
      </c>
      <c r="H1125" s="13">
        <v>2938756</v>
      </c>
      <c r="I1125" s="14">
        <v>2756768496</v>
      </c>
      <c r="J1125" s="14">
        <f>表格1[[#This Row],[信用卡交易筆數]]/1000</f>
        <v>2938.7559999999999</v>
      </c>
      <c r="K1125" s="14">
        <f>表格1[[#This Row],[信用卡交易金額'[新臺幣']]]/1000</f>
        <v>2756768.4959999998</v>
      </c>
      <c r="L1125" s="14">
        <f>表格1[[#This Row],[信用卡交易金額'[新臺幣']]]/1000000</f>
        <v>2756.7684960000001</v>
      </c>
      <c r="M1125" s="14" t="str" cm="1">
        <f t="array" ref="M1125">_xlfn.TEXTJOIN("", TRUE, _xlfn.XLOOKUP(TRUE, VALUE(表格1[[#This Row],[年月]]) &lt;= VALUE($R$8:$R$12), $Q$8:$Q$12)) &amp; "年度"</f>
        <v>2021年度</v>
      </c>
    </row>
    <row r="1126" spans="1:13" x14ac:dyDescent="0.3">
      <c r="A1126" s="2">
        <v>202103</v>
      </c>
      <c r="B1126" s="19">
        <f>DATE(表格1[[#This Row],[年]],表格1[[#This Row],[月]],1)</f>
        <v>44256</v>
      </c>
      <c r="C1126" s="2" t="str">
        <f>LEFT(表格1[[#This Row],[年月]],4)</f>
        <v>2021</v>
      </c>
      <c r="D1126" s="2" t="str">
        <f>RIGHT(表格1[[#This Row],[年月]],2)</f>
        <v>03</v>
      </c>
      <c r="E1126" s="5">
        <v>66000000</v>
      </c>
      <c r="F1126" s="2" t="str">
        <f>VLOOKUP(TEXT(表格1[[#This Row],[地區]],"00000000"),縣市代碼,2,0)</f>
        <v>臺中市</v>
      </c>
      <c r="G1126" s="2" t="s">
        <v>8</v>
      </c>
      <c r="H1126" s="13">
        <v>1860600</v>
      </c>
      <c r="I1126" s="14">
        <v>2986817989</v>
      </c>
      <c r="J1126" s="14">
        <f>表格1[[#This Row],[信用卡交易筆數]]/1000</f>
        <v>1860.6</v>
      </c>
      <c r="K1126" s="14">
        <f>表格1[[#This Row],[信用卡交易金額'[新臺幣']]]/1000</f>
        <v>2986817.9890000001</v>
      </c>
      <c r="L1126" s="14">
        <f>表格1[[#This Row],[信用卡交易金額'[新臺幣']]]/1000000</f>
        <v>2986.8179890000001</v>
      </c>
      <c r="M1126" s="14" t="str" cm="1">
        <f t="array" ref="M1126">_xlfn.TEXTJOIN("", TRUE, _xlfn.XLOOKUP(TRUE, VALUE(表格1[[#This Row],[年月]]) &lt;= VALUE($R$8:$R$12), $Q$8:$Q$12)) &amp; "年度"</f>
        <v>2021年度</v>
      </c>
    </row>
    <row r="1127" spans="1:13" x14ac:dyDescent="0.3">
      <c r="A1127" s="2">
        <v>202103</v>
      </c>
      <c r="B1127" s="19">
        <f>DATE(表格1[[#This Row],[年]],表格1[[#This Row],[月]],1)</f>
        <v>44256</v>
      </c>
      <c r="C1127" s="2" t="str">
        <f>LEFT(表格1[[#This Row],[年月]],4)</f>
        <v>2021</v>
      </c>
      <c r="D1127" s="2" t="str">
        <f>RIGHT(表格1[[#This Row],[年月]],2)</f>
        <v>03</v>
      </c>
      <c r="E1127" s="5">
        <v>66000000</v>
      </c>
      <c r="F1127" s="2" t="str">
        <f>VLOOKUP(TEXT(表格1[[#This Row],[地區]],"00000000"),縣市代碼,2,0)</f>
        <v>臺中市</v>
      </c>
      <c r="G1127" s="2" t="s">
        <v>9</v>
      </c>
      <c r="H1127" s="13">
        <v>4077344</v>
      </c>
      <c r="I1127" s="14">
        <v>6070811865</v>
      </c>
      <c r="J1127" s="14">
        <f>表格1[[#This Row],[信用卡交易筆數]]/1000</f>
        <v>4077.3440000000001</v>
      </c>
      <c r="K1127" s="14">
        <f>表格1[[#This Row],[信用卡交易金額'[新臺幣']]]/1000</f>
        <v>6070811.8650000002</v>
      </c>
      <c r="L1127" s="14">
        <f>表格1[[#This Row],[信用卡交易金額'[新臺幣']]]/1000000</f>
        <v>6070.8118649999997</v>
      </c>
      <c r="M1127" s="14" t="str" cm="1">
        <f t="array" ref="M1127">_xlfn.TEXTJOIN("", TRUE, _xlfn.XLOOKUP(TRUE, VALUE(表格1[[#This Row],[年月]]) &lt;= VALUE($R$8:$R$12), $Q$8:$Q$12)) &amp; "年度"</f>
        <v>2021年度</v>
      </c>
    </row>
    <row r="1128" spans="1:13" x14ac:dyDescent="0.3">
      <c r="A1128" s="2">
        <v>202103</v>
      </c>
      <c r="B1128" s="19">
        <f>DATE(表格1[[#This Row],[年]],表格1[[#This Row],[月]],1)</f>
        <v>44256</v>
      </c>
      <c r="C1128" s="2" t="str">
        <f>LEFT(表格1[[#This Row],[年月]],4)</f>
        <v>2021</v>
      </c>
      <c r="D1128" s="2" t="str">
        <f>RIGHT(表格1[[#This Row],[年月]],2)</f>
        <v>03</v>
      </c>
      <c r="E1128" s="5">
        <v>66000000</v>
      </c>
      <c r="F1128" s="2" t="str">
        <f>VLOOKUP(TEXT(表格1[[#This Row],[地區]],"00000000"),縣市代碼,2,0)</f>
        <v>臺中市</v>
      </c>
      <c r="G1128" s="2" t="s">
        <v>10</v>
      </c>
      <c r="H1128" s="13">
        <v>3612270</v>
      </c>
      <c r="I1128" s="14">
        <v>10071981198</v>
      </c>
      <c r="J1128" s="14">
        <f>表格1[[#This Row],[信用卡交易筆數]]/1000</f>
        <v>3612.27</v>
      </c>
      <c r="K1128" s="14">
        <f>表格1[[#This Row],[信用卡交易金額'[新臺幣']]]/1000</f>
        <v>10071981.198000001</v>
      </c>
      <c r="L1128" s="14">
        <f>表格1[[#This Row],[信用卡交易金額'[新臺幣']]]/1000000</f>
        <v>10071.981197999999</v>
      </c>
      <c r="M1128" s="14" t="str" cm="1">
        <f t="array" ref="M1128">_xlfn.TEXTJOIN("", TRUE, _xlfn.XLOOKUP(TRUE, VALUE(表格1[[#This Row],[年月]]) &lt;= VALUE($R$8:$R$12), $Q$8:$Q$12)) &amp; "年度"</f>
        <v>2021年度</v>
      </c>
    </row>
    <row r="1129" spans="1:13" x14ac:dyDescent="0.3">
      <c r="A1129" s="2">
        <v>202103</v>
      </c>
      <c r="B1129" s="19">
        <f>DATE(表格1[[#This Row],[年]],表格1[[#This Row],[月]],1)</f>
        <v>44256</v>
      </c>
      <c r="C1129" s="2" t="str">
        <f>LEFT(表格1[[#This Row],[年月]],4)</f>
        <v>2021</v>
      </c>
      <c r="D1129" s="2" t="str">
        <f>RIGHT(表格1[[#This Row],[年月]],2)</f>
        <v>03</v>
      </c>
      <c r="E1129" s="5">
        <v>10007000</v>
      </c>
      <c r="F1129" s="2" t="str">
        <f>VLOOKUP(TEXT(表格1[[#This Row],[地區]],"00000000"),縣市代碼,2,0)</f>
        <v>彰化縣</v>
      </c>
      <c r="G1129" s="2" t="s">
        <v>4</v>
      </c>
      <c r="H1129" s="13">
        <v>622312</v>
      </c>
      <c r="I1129" s="14">
        <v>397899225</v>
      </c>
      <c r="J1129" s="14">
        <f>表格1[[#This Row],[信用卡交易筆數]]/1000</f>
        <v>622.31200000000001</v>
      </c>
      <c r="K1129" s="14">
        <f>表格1[[#This Row],[信用卡交易金額'[新臺幣']]]/1000</f>
        <v>397899.22499999998</v>
      </c>
      <c r="L1129" s="14">
        <f>表格1[[#This Row],[信用卡交易金額'[新臺幣']]]/1000000</f>
        <v>397.899225</v>
      </c>
      <c r="M1129" s="14" t="str" cm="1">
        <f t="array" ref="M1129">_xlfn.TEXTJOIN("", TRUE, _xlfn.XLOOKUP(TRUE, VALUE(表格1[[#This Row],[年月]]) &lt;= VALUE($R$8:$R$12), $Q$8:$Q$12)) &amp; "年度"</f>
        <v>2021年度</v>
      </c>
    </row>
    <row r="1130" spans="1:13" x14ac:dyDescent="0.3">
      <c r="A1130" s="2">
        <v>202103</v>
      </c>
      <c r="B1130" s="19">
        <f>DATE(表格1[[#This Row],[年]],表格1[[#This Row],[月]],1)</f>
        <v>44256</v>
      </c>
      <c r="C1130" s="2" t="str">
        <f>LEFT(表格1[[#This Row],[年月]],4)</f>
        <v>2021</v>
      </c>
      <c r="D1130" s="2" t="str">
        <f>RIGHT(表格1[[#This Row],[年月]],2)</f>
        <v>03</v>
      </c>
      <c r="E1130" s="5">
        <v>10007000</v>
      </c>
      <c r="F1130" s="2" t="str">
        <f>VLOOKUP(TEXT(表格1[[#This Row],[地區]],"00000000"),縣市代碼,2,0)</f>
        <v>彰化縣</v>
      </c>
      <c r="G1130" s="2" t="s">
        <v>5</v>
      </c>
      <c r="H1130" s="13">
        <v>88342</v>
      </c>
      <c r="I1130" s="14">
        <v>221995075</v>
      </c>
      <c r="J1130" s="14">
        <f>表格1[[#This Row],[信用卡交易筆數]]/1000</f>
        <v>88.341999999999999</v>
      </c>
      <c r="K1130" s="14">
        <f>表格1[[#This Row],[信用卡交易金額'[新臺幣']]]/1000</f>
        <v>221995.07500000001</v>
      </c>
      <c r="L1130" s="14">
        <f>表格1[[#This Row],[信用卡交易金額'[新臺幣']]]/1000000</f>
        <v>221.99507500000001</v>
      </c>
      <c r="M1130" s="14" t="str" cm="1">
        <f t="array" ref="M1130">_xlfn.TEXTJOIN("", TRUE, _xlfn.XLOOKUP(TRUE, VALUE(表格1[[#This Row],[年月]]) &lt;= VALUE($R$8:$R$12), $Q$8:$Q$12)) &amp; "年度"</f>
        <v>2021年度</v>
      </c>
    </row>
    <row r="1131" spans="1:13" x14ac:dyDescent="0.3">
      <c r="A1131" s="2">
        <v>202103</v>
      </c>
      <c r="B1131" s="19">
        <f>DATE(表格1[[#This Row],[年]],表格1[[#This Row],[月]],1)</f>
        <v>44256</v>
      </c>
      <c r="C1131" s="2" t="str">
        <f>LEFT(表格1[[#This Row],[年月]],4)</f>
        <v>2021</v>
      </c>
      <c r="D1131" s="2" t="str">
        <f>RIGHT(表格1[[#This Row],[年月]],2)</f>
        <v>03</v>
      </c>
      <c r="E1131" s="5">
        <v>10007000</v>
      </c>
      <c r="F1131" s="2" t="str">
        <f>VLOOKUP(TEXT(表格1[[#This Row],[地區]],"00000000"),縣市代碼,2,0)</f>
        <v>彰化縣</v>
      </c>
      <c r="G1131" s="2" t="s">
        <v>6</v>
      </c>
      <c r="H1131" s="13">
        <v>110752</v>
      </c>
      <c r="I1131" s="14">
        <v>373716916</v>
      </c>
      <c r="J1131" s="14">
        <f>表格1[[#This Row],[信用卡交易筆數]]/1000</f>
        <v>110.752</v>
      </c>
      <c r="K1131" s="14">
        <f>表格1[[#This Row],[信用卡交易金額'[新臺幣']]]/1000</f>
        <v>373716.91600000003</v>
      </c>
      <c r="L1131" s="14">
        <f>表格1[[#This Row],[信用卡交易金額'[新臺幣']]]/1000000</f>
        <v>373.71691600000003</v>
      </c>
      <c r="M1131" s="14" t="str" cm="1">
        <f t="array" ref="M1131">_xlfn.TEXTJOIN("", TRUE, _xlfn.XLOOKUP(TRUE, VALUE(表格1[[#This Row],[年月]]) &lt;= VALUE($R$8:$R$12), $Q$8:$Q$12)) &amp; "年度"</f>
        <v>2021年度</v>
      </c>
    </row>
    <row r="1132" spans="1:13" x14ac:dyDescent="0.3">
      <c r="A1132" s="2">
        <v>202103</v>
      </c>
      <c r="B1132" s="19">
        <f>DATE(表格1[[#This Row],[年]],表格1[[#This Row],[月]],1)</f>
        <v>44256</v>
      </c>
      <c r="C1132" s="2" t="str">
        <f>LEFT(表格1[[#This Row],[年月]],4)</f>
        <v>2021</v>
      </c>
      <c r="D1132" s="2" t="str">
        <f>RIGHT(表格1[[#This Row],[年月]],2)</f>
        <v>03</v>
      </c>
      <c r="E1132" s="5">
        <v>10007000</v>
      </c>
      <c r="F1132" s="2" t="str">
        <f>VLOOKUP(TEXT(表格1[[#This Row],[地區]],"00000000"),縣市代碼,2,0)</f>
        <v>彰化縣</v>
      </c>
      <c r="G1132" s="2" t="s">
        <v>7</v>
      </c>
      <c r="H1132" s="13">
        <v>893427</v>
      </c>
      <c r="I1132" s="14">
        <v>882007752</v>
      </c>
      <c r="J1132" s="14">
        <f>表格1[[#This Row],[信用卡交易筆數]]/1000</f>
        <v>893.42700000000002</v>
      </c>
      <c r="K1132" s="14">
        <f>表格1[[#This Row],[信用卡交易金額'[新臺幣']]]/1000</f>
        <v>882007.75199999998</v>
      </c>
      <c r="L1132" s="14">
        <f>表格1[[#This Row],[信用卡交易金額'[新臺幣']]]/1000000</f>
        <v>882.00775199999998</v>
      </c>
      <c r="M1132" s="14" t="str" cm="1">
        <f t="array" ref="M1132">_xlfn.TEXTJOIN("", TRUE, _xlfn.XLOOKUP(TRUE, VALUE(表格1[[#This Row],[年月]]) &lt;= VALUE($R$8:$R$12), $Q$8:$Q$12)) &amp; "年度"</f>
        <v>2021年度</v>
      </c>
    </row>
    <row r="1133" spans="1:13" x14ac:dyDescent="0.3">
      <c r="A1133" s="2">
        <v>202103</v>
      </c>
      <c r="B1133" s="19">
        <f>DATE(表格1[[#This Row],[年]],表格1[[#This Row],[月]],1)</f>
        <v>44256</v>
      </c>
      <c r="C1133" s="2" t="str">
        <f>LEFT(表格1[[#This Row],[年月]],4)</f>
        <v>2021</v>
      </c>
      <c r="D1133" s="2" t="str">
        <f>RIGHT(表格1[[#This Row],[年月]],2)</f>
        <v>03</v>
      </c>
      <c r="E1133" s="5">
        <v>10007000</v>
      </c>
      <c r="F1133" s="2" t="str">
        <f>VLOOKUP(TEXT(表格1[[#This Row],[地區]],"00000000"),縣市代碼,2,0)</f>
        <v>彰化縣</v>
      </c>
      <c r="G1133" s="2" t="s">
        <v>8</v>
      </c>
      <c r="H1133" s="13">
        <v>465492</v>
      </c>
      <c r="I1133" s="14">
        <v>673296701</v>
      </c>
      <c r="J1133" s="14">
        <f>表格1[[#This Row],[信用卡交易筆數]]/1000</f>
        <v>465.49200000000002</v>
      </c>
      <c r="K1133" s="14">
        <f>表格1[[#This Row],[信用卡交易金額'[新臺幣']]]/1000</f>
        <v>673296.701</v>
      </c>
      <c r="L1133" s="14">
        <f>表格1[[#This Row],[信用卡交易金額'[新臺幣']]]/1000000</f>
        <v>673.29670099999998</v>
      </c>
      <c r="M1133" s="14" t="str" cm="1">
        <f t="array" ref="M1133">_xlfn.TEXTJOIN("", TRUE, _xlfn.XLOOKUP(TRUE, VALUE(表格1[[#This Row],[年月]]) &lt;= VALUE($R$8:$R$12), $Q$8:$Q$12)) &amp; "年度"</f>
        <v>2021年度</v>
      </c>
    </row>
    <row r="1134" spans="1:13" x14ac:dyDescent="0.3">
      <c r="A1134" s="2">
        <v>202103</v>
      </c>
      <c r="B1134" s="19">
        <f>DATE(表格1[[#This Row],[年]],表格1[[#This Row],[月]],1)</f>
        <v>44256</v>
      </c>
      <c r="C1134" s="2" t="str">
        <f>LEFT(表格1[[#This Row],[年月]],4)</f>
        <v>2021</v>
      </c>
      <c r="D1134" s="2" t="str">
        <f>RIGHT(表格1[[#This Row],[年月]],2)</f>
        <v>03</v>
      </c>
      <c r="E1134" s="5">
        <v>10007000</v>
      </c>
      <c r="F1134" s="2" t="str">
        <f>VLOOKUP(TEXT(表格1[[#This Row],[地區]],"00000000"),縣市代碼,2,0)</f>
        <v>彰化縣</v>
      </c>
      <c r="G1134" s="2" t="s">
        <v>9</v>
      </c>
      <c r="H1134" s="13">
        <v>943415</v>
      </c>
      <c r="I1134" s="14">
        <v>1312970058</v>
      </c>
      <c r="J1134" s="14">
        <f>表格1[[#This Row],[信用卡交易筆數]]/1000</f>
        <v>943.41499999999996</v>
      </c>
      <c r="K1134" s="14">
        <f>表格1[[#This Row],[信用卡交易金額'[新臺幣']]]/1000</f>
        <v>1312970.058</v>
      </c>
      <c r="L1134" s="14">
        <f>表格1[[#This Row],[信用卡交易金額'[新臺幣']]]/1000000</f>
        <v>1312.9700580000001</v>
      </c>
      <c r="M1134" s="14" t="str" cm="1">
        <f t="array" ref="M1134">_xlfn.TEXTJOIN("", TRUE, _xlfn.XLOOKUP(TRUE, VALUE(表格1[[#This Row],[年月]]) &lt;= VALUE($R$8:$R$12), $Q$8:$Q$12)) &amp; "年度"</f>
        <v>2021年度</v>
      </c>
    </row>
    <row r="1135" spans="1:13" x14ac:dyDescent="0.3">
      <c r="A1135" s="2">
        <v>202103</v>
      </c>
      <c r="B1135" s="19">
        <f>DATE(表格1[[#This Row],[年]],表格1[[#This Row],[月]],1)</f>
        <v>44256</v>
      </c>
      <c r="C1135" s="2" t="str">
        <f>LEFT(表格1[[#This Row],[年月]],4)</f>
        <v>2021</v>
      </c>
      <c r="D1135" s="2" t="str">
        <f>RIGHT(表格1[[#This Row],[年月]],2)</f>
        <v>03</v>
      </c>
      <c r="E1135" s="5">
        <v>10007000</v>
      </c>
      <c r="F1135" s="2" t="str">
        <f>VLOOKUP(TEXT(表格1[[#This Row],[地區]],"00000000"),縣市代碼,2,0)</f>
        <v>彰化縣</v>
      </c>
      <c r="G1135" s="2" t="s">
        <v>10</v>
      </c>
      <c r="H1135" s="13">
        <v>1027152</v>
      </c>
      <c r="I1135" s="14">
        <v>2889824217</v>
      </c>
      <c r="J1135" s="14">
        <f>表格1[[#This Row],[信用卡交易筆數]]/1000</f>
        <v>1027.152</v>
      </c>
      <c r="K1135" s="14">
        <f>表格1[[#This Row],[信用卡交易金額'[新臺幣']]]/1000</f>
        <v>2889824.2170000002</v>
      </c>
      <c r="L1135" s="14">
        <f>表格1[[#This Row],[信用卡交易金額'[新臺幣']]]/1000000</f>
        <v>2889.8242169999999</v>
      </c>
      <c r="M1135" s="14" t="str" cm="1">
        <f t="array" ref="M1135">_xlfn.TEXTJOIN("", TRUE, _xlfn.XLOOKUP(TRUE, VALUE(表格1[[#This Row],[年月]]) &lt;= VALUE($R$8:$R$12), $Q$8:$Q$12)) &amp; "年度"</f>
        <v>2021年度</v>
      </c>
    </row>
    <row r="1136" spans="1:13" x14ac:dyDescent="0.3">
      <c r="A1136" s="2">
        <v>202103</v>
      </c>
      <c r="B1136" s="19">
        <f>DATE(表格1[[#This Row],[年]],表格1[[#This Row],[月]],1)</f>
        <v>44256</v>
      </c>
      <c r="C1136" s="2" t="str">
        <f>LEFT(表格1[[#This Row],[年月]],4)</f>
        <v>2021</v>
      </c>
      <c r="D1136" s="2" t="str">
        <f>RIGHT(表格1[[#This Row],[年月]],2)</f>
        <v>03</v>
      </c>
      <c r="E1136" s="5">
        <v>10008000</v>
      </c>
      <c r="F1136" s="2" t="str">
        <f>VLOOKUP(TEXT(表格1[[#This Row],[地區]],"00000000"),縣市代碼,2,0)</f>
        <v>南投縣</v>
      </c>
      <c r="G1136" s="2" t="s">
        <v>4</v>
      </c>
      <c r="H1136" s="13">
        <v>209210</v>
      </c>
      <c r="I1136" s="14">
        <v>129539347</v>
      </c>
      <c r="J1136" s="14">
        <f>表格1[[#This Row],[信用卡交易筆數]]/1000</f>
        <v>209.21</v>
      </c>
      <c r="K1136" s="14">
        <f>表格1[[#This Row],[信用卡交易金額'[新臺幣']]]/1000</f>
        <v>129539.34699999999</v>
      </c>
      <c r="L1136" s="14">
        <f>表格1[[#This Row],[信用卡交易金額'[新臺幣']]]/1000000</f>
        <v>129.53934699999999</v>
      </c>
      <c r="M1136" s="14" t="str" cm="1">
        <f t="array" ref="M1136">_xlfn.TEXTJOIN("", TRUE, _xlfn.XLOOKUP(TRUE, VALUE(表格1[[#This Row],[年月]]) &lt;= VALUE($R$8:$R$12), $Q$8:$Q$12)) &amp; "年度"</f>
        <v>2021年度</v>
      </c>
    </row>
    <row r="1137" spans="1:13" x14ac:dyDescent="0.3">
      <c r="A1137" s="2">
        <v>202103</v>
      </c>
      <c r="B1137" s="19">
        <f>DATE(表格1[[#This Row],[年]],表格1[[#This Row],[月]],1)</f>
        <v>44256</v>
      </c>
      <c r="C1137" s="2" t="str">
        <f>LEFT(表格1[[#This Row],[年月]],4)</f>
        <v>2021</v>
      </c>
      <c r="D1137" s="2" t="str">
        <f>RIGHT(表格1[[#This Row],[年月]],2)</f>
        <v>03</v>
      </c>
      <c r="E1137" s="5">
        <v>10008000</v>
      </c>
      <c r="F1137" s="2" t="str">
        <f>VLOOKUP(TEXT(表格1[[#This Row],[地區]],"00000000"),縣市代碼,2,0)</f>
        <v>南投縣</v>
      </c>
      <c r="G1137" s="2" t="s">
        <v>5</v>
      </c>
      <c r="H1137" s="13">
        <v>29206</v>
      </c>
      <c r="I1137" s="14">
        <v>67020797</v>
      </c>
      <c r="J1137" s="14">
        <f>表格1[[#This Row],[信用卡交易筆數]]/1000</f>
        <v>29.206</v>
      </c>
      <c r="K1137" s="14">
        <f>表格1[[#This Row],[信用卡交易金額'[新臺幣']]]/1000</f>
        <v>67020.797000000006</v>
      </c>
      <c r="L1137" s="14">
        <f>表格1[[#This Row],[信用卡交易金額'[新臺幣']]]/1000000</f>
        <v>67.020797000000002</v>
      </c>
      <c r="M1137" s="14" t="str" cm="1">
        <f t="array" ref="M1137">_xlfn.TEXTJOIN("", TRUE, _xlfn.XLOOKUP(TRUE, VALUE(表格1[[#This Row],[年月]]) &lt;= VALUE($R$8:$R$12), $Q$8:$Q$12)) &amp; "年度"</f>
        <v>2021年度</v>
      </c>
    </row>
    <row r="1138" spans="1:13" x14ac:dyDescent="0.3">
      <c r="A1138" s="2">
        <v>202103</v>
      </c>
      <c r="B1138" s="19">
        <f>DATE(表格1[[#This Row],[年]],表格1[[#This Row],[月]],1)</f>
        <v>44256</v>
      </c>
      <c r="C1138" s="2" t="str">
        <f>LEFT(表格1[[#This Row],[年月]],4)</f>
        <v>2021</v>
      </c>
      <c r="D1138" s="2" t="str">
        <f>RIGHT(表格1[[#This Row],[年月]],2)</f>
        <v>03</v>
      </c>
      <c r="E1138" s="5">
        <v>10008000</v>
      </c>
      <c r="F1138" s="2" t="str">
        <f>VLOOKUP(TEXT(表格1[[#This Row],[地區]],"00000000"),縣市代碼,2,0)</f>
        <v>南投縣</v>
      </c>
      <c r="G1138" s="2" t="s">
        <v>6</v>
      </c>
      <c r="H1138" s="13">
        <v>37283</v>
      </c>
      <c r="I1138" s="14">
        <v>114847666</v>
      </c>
      <c r="J1138" s="14">
        <f>表格1[[#This Row],[信用卡交易筆數]]/1000</f>
        <v>37.283000000000001</v>
      </c>
      <c r="K1138" s="14">
        <f>表格1[[#This Row],[信用卡交易金額'[新臺幣']]]/1000</f>
        <v>114847.666</v>
      </c>
      <c r="L1138" s="14">
        <f>表格1[[#This Row],[信用卡交易金額'[新臺幣']]]/1000000</f>
        <v>114.847666</v>
      </c>
      <c r="M1138" s="14" t="str" cm="1">
        <f t="array" ref="M1138">_xlfn.TEXTJOIN("", TRUE, _xlfn.XLOOKUP(TRUE, VALUE(表格1[[#This Row],[年月]]) &lt;= VALUE($R$8:$R$12), $Q$8:$Q$12)) &amp; "年度"</f>
        <v>2021年度</v>
      </c>
    </row>
    <row r="1139" spans="1:13" x14ac:dyDescent="0.3">
      <c r="A1139" s="2">
        <v>202103</v>
      </c>
      <c r="B1139" s="19">
        <f>DATE(表格1[[#This Row],[年]],表格1[[#This Row],[月]],1)</f>
        <v>44256</v>
      </c>
      <c r="C1139" s="2" t="str">
        <f>LEFT(表格1[[#This Row],[年月]],4)</f>
        <v>2021</v>
      </c>
      <c r="D1139" s="2" t="str">
        <f>RIGHT(表格1[[#This Row],[年月]],2)</f>
        <v>03</v>
      </c>
      <c r="E1139" s="5">
        <v>10008000</v>
      </c>
      <c r="F1139" s="2" t="str">
        <f>VLOOKUP(TEXT(表格1[[#This Row],[地區]],"00000000"),縣市代碼,2,0)</f>
        <v>南投縣</v>
      </c>
      <c r="G1139" s="2" t="s">
        <v>7</v>
      </c>
      <c r="H1139" s="13">
        <v>310221</v>
      </c>
      <c r="I1139" s="14">
        <v>297768328</v>
      </c>
      <c r="J1139" s="14">
        <f>表格1[[#This Row],[信用卡交易筆數]]/1000</f>
        <v>310.221</v>
      </c>
      <c r="K1139" s="14">
        <f>表格1[[#This Row],[信用卡交易金額'[新臺幣']]]/1000</f>
        <v>297768.32799999998</v>
      </c>
      <c r="L1139" s="14">
        <f>表格1[[#This Row],[信用卡交易金額'[新臺幣']]]/1000000</f>
        <v>297.768328</v>
      </c>
      <c r="M1139" s="14" t="str" cm="1">
        <f t="array" ref="M1139">_xlfn.TEXTJOIN("", TRUE, _xlfn.XLOOKUP(TRUE, VALUE(表格1[[#This Row],[年月]]) &lt;= VALUE($R$8:$R$12), $Q$8:$Q$12)) &amp; "年度"</f>
        <v>2021年度</v>
      </c>
    </row>
    <row r="1140" spans="1:13" x14ac:dyDescent="0.3">
      <c r="A1140" s="2">
        <v>202103</v>
      </c>
      <c r="B1140" s="19">
        <f>DATE(表格1[[#This Row],[年]],表格1[[#This Row],[月]],1)</f>
        <v>44256</v>
      </c>
      <c r="C1140" s="2" t="str">
        <f>LEFT(表格1[[#This Row],[年月]],4)</f>
        <v>2021</v>
      </c>
      <c r="D1140" s="2" t="str">
        <f>RIGHT(表格1[[#This Row],[年月]],2)</f>
        <v>03</v>
      </c>
      <c r="E1140" s="5">
        <v>10008000</v>
      </c>
      <c r="F1140" s="2" t="str">
        <f>VLOOKUP(TEXT(表格1[[#This Row],[地區]],"00000000"),縣市代碼,2,0)</f>
        <v>南投縣</v>
      </c>
      <c r="G1140" s="2" t="s">
        <v>8</v>
      </c>
      <c r="H1140" s="13">
        <v>165131</v>
      </c>
      <c r="I1140" s="14">
        <v>227309222</v>
      </c>
      <c r="J1140" s="14">
        <f>表格1[[#This Row],[信用卡交易筆數]]/1000</f>
        <v>165.131</v>
      </c>
      <c r="K1140" s="14">
        <f>表格1[[#This Row],[信用卡交易金額'[新臺幣']]]/1000</f>
        <v>227309.22200000001</v>
      </c>
      <c r="L1140" s="14">
        <f>表格1[[#This Row],[信用卡交易金額'[新臺幣']]]/1000000</f>
        <v>227.30922200000001</v>
      </c>
      <c r="M1140" s="14" t="str" cm="1">
        <f t="array" ref="M1140">_xlfn.TEXTJOIN("", TRUE, _xlfn.XLOOKUP(TRUE, VALUE(表格1[[#This Row],[年月]]) &lt;= VALUE($R$8:$R$12), $Q$8:$Q$12)) &amp; "年度"</f>
        <v>2021年度</v>
      </c>
    </row>
    <row r="1141" spans="1:13" x14ac:dyDescent="0.3">
      <c r="A1141" s="2">
        <v>202103</v>
      </c>
      <c r="B1141" s="19">
        <f>DATE(表格1[[#This Row],[年]],表格1[[#This Row],[月]],1)</f>
        <v>44256</v>
      </c>
      <c r="C1141" s="2" t="str">
        <f>LEFT(表格1[[#This Row],[年月]],4)</f>
        <v>2021</v>
      </c>
      <c r="D1141" s="2" t="str">
        <f>RIGHT(表格1[[#This Row],[年月]],2)</f>
        <v>03</v>
      </c>
      <c r="E1141" s="5">
        <v>10008000</v>
      </c>
      <c r="F1141" s="2" t="str">
        <f>VLOOKUP(TEXT(表格1[[#This Row],[地區]],"00000000"),縣市代碼,2,0)</f>
        <v>南投縣</v>
      </c>
      <c r="G1141" s="2" t="s">
        <v>9</v>
      </c>
      <c r="H1141" s="13">
        <v>320841</v>
      </c>
      <c r="I1141" s="14">
        <v>432950373</v>
      </c>
      <c r="J1141" s="14">
        <f>表格1[[#This Row],[信用卡交易筆數]]/1000</f>
        <v>320.84100000000001</v>
      </c>
      <c r="K1141" s="14">
        <f>表格1[[#This Row],[信用卡交易金額'[新臺幣']]]/1000</f>
        <v>432950.37300000002</v>
      </c>
      <c r="L1141" s="14">
        <f>表格1[[#This Row],[信用卡交易金額'[新臺幣']]]/1000000</f>
        <v>432.95037300000001</v>
      </c>
      <c r="M1141" s="14" t="str" cm="1">
        <f t="array" ref="M1141">_xlfn.TEXTJOIN("", TRUE, _xlfn.XLOOKUP(TRUE, VALUE(表格1[[#This Row],[年月]]) &lt;= VALUE($R$8:$R$12), $Q$8:$Q$12)) &amp; "年度"</f>
        <v>2021年度</v>
      </c>
    </row>
    <row r="1142" spans="1:13" x14ac:dyDescent="0.3">
      <c r="A1142" s="2">
        <v>202103</v>
      </c>
      <c r="B1142" s="19">
        <f>DATE(表格1[[#This Row],[年]],表格1[[#This Row],[月]],1)</f>
        <v>44256</v>
      </c>
      <c r="C1142" s="2" t="str">
        <f>LEFT(表格1[[#This Row],[年月]],4)</f>
        <v>2021</v>
      </c>
      <c r="D1142" s="2" t="str">
        <f>RIGHT(表格1[[#This Row],[年月]],2)</f>
        <v>03</v>
      </c>
      <c r="E1142" s="5">
        <v>10008000</v>
      </c>
      <c r="F1142" s="2" t="str">
        <f>VLOOKUP(TEXT(表格1[[#This Row],[地區]],"00000000"),縣市代碼,2,0)</f>
        <v>南投縣</v>
      </c>
      <c r="G1142" s="2" t="s">
        <v>10</v>
      </c>
      <c r="H1142" s="13">
        <v>341679</v>
      </c>
      <c r="I1142" s="14">
        <v>842804714</v>
      </c>
      <c r="J1142" s="14">
        <f>表格1[[#This Row],[信用卡交易筆數]]/1000</f>
        <v>341.67899999999997</v>
      </c>
      <c r="K1142" s="14">
        <f>表格1[[#This Row],[信用卡交易金額'[新臺幣']]]/1000</f>
        <v>842804.71400000004</v>
      </c>
      <c r="L1142" s="14">
        <f>表格1[[#This Row],[信用卡交易金額'[新臺幣']]]/1000000</f>
        <v>842.80471399999999</v>
      </c>
      <c r="M1142" s="14" t="str" cm="1">
        <f t="array" ref="M1142">_xlfn.TEXTJOIN("", TRUE, _xlfn.XLOOKUP(TRUE, VALUE(表格1[[#This Row],[年月]]) &lt;= VALUE($R$8:$R$12), $Q$8:$Q$12)) &amp; "年度"</f>
        <v>2021年度</v>
      </c>
    </row>
    <row r="1143" spans="1:13" x14ac:dyDescent="0.3">
      <c r="A1143" s="2">
        <v>202103</v>
      </c>
      <c r="B1143" s="19">
        <f>DATE(表格1[[#This Row],[年]],表格1[[#This Row],[月]],1)</f>
        <v>44256</v>
      </c>
      <c r="C1143" s="2" t="str">
        <f>LEFT(表格1[[#This Row],[年月]],4)</f>
        <v>2021</v>
      </c>
      <c r="D1143" s="2" t="str">
        <f>RIGHT(表格1[[#This Row],[年月]],2)</f>
        <v>03</v>
      </c>
      <c r="E1143" s="5">
        <v>10009000</v>
      </c>
      <c r="F1143" s="2" t="str">
        <f>VLOOKUP(TEXT(表格1[[#This Row],[地區]],"00000000"),縣市代碼,2,0)</f>
        <v>雲林縣</v>
      </c>
      <c r="G1143" s="2" t="s">
        <v>4</v>
      </c>
      <c r="H1143" s="13">
        <v>237634</v>
      </c>
      <c r="I1143" s="14">
        <v>147507781</v>
      </c>
      <c r="J1143" s="14">
        <f>表格1[[#This Row],[信用卡交易筆數]]/1000</f>
        <v>237.63399999999999</v>
      </c>
      <c r="K1143" s="14">
        <f>表格1[[#This Row],[信用卡交易金額'[新臺幣']]]/1000</f>
        <v>147507.78099999999</v>
      </c>
      <c r="L1143" s="14">
        <f>表格1[[#This Row],[信用卡交易金額'[新臺幣']]]/1000000</f>
        <v>147.50778099999999</v>
      </c>
      <c r="M1143" s="14" t="str" cm="1">
        <f t="array" ref="M1143">_xlfn.TEXTJOIN("", TRUE, _xlfn.XLOOKUP(TRUE, VALUE(表格1[[#This Row],[年月]]) &lt;= VALUE($R$8:$R$12), $Q$8:$Q$12)) &amp; "年度"</f>
        <v>2021年度</v>
      </c>
    </row>
    <row r="1144" spans="1:13" x14ac:dyDescent="0.3">
      <c r="A1144" s="2">
        <v>202103</v>
      </c>
      <c r="B1144" s="19">
        <f>DATE(表格1[[#This Row],[年]],表格1[[#This Row],[月]],1)</f>
        <v>44256</v>
      </c>
      <c r="C1144" s="2" t="str">
        <f>LEFT(表格1[[#This Row],[年月]],4)</f>
        <v>2021</v>
      </c>
      <c r="D1144" s="2" t="str">
        <f>RIGHT(表格1[[#This Row],[年月]],2)</f>
        <v>03</v>
      </c>
      <c r="E1144" s="5">
        <v>10009000</v>
      </c>
      <c r="F1144" s="2" t="str">
        <f>VLOOKUP(TEXT(表格1[[#This Row],[地區]],"00000000"),縣市代碼,2,0)</f>
        <v>雲林縣</v>
      </c>
      <c r="G1144" s="2" t="s">
        <v>5</v>
      </c>
      <c r="H1144" s="13">
        <v>37847</v>
      </c>
      <c r="I1144" s="14">
        <v>89202830</v>
      </c>
      <c r="J1144" s="14">
        <f>表格1[[#This Row],[信用卡交易筆數]]/1000</f>
        <v>37.847000000000001</v>
      </c>
      <c r="K1144" s="14">
        <f>表格1[[#This Row],[信用卡交易金額'[新臺幣']]]/1000</f>
        <v>89202.83</v>
      </c>
      <c r="L1144" s="14">
        <f>表格1[[#This Row],[信用卡交易金額'[新臺幣']]]/1000000</f>
        <v>89.202830000000006</v>
      </c>
      <c r="M1144" s="14" t="str" cm="1">
        <f t="array" ref="M1144">_xlfn.TEXTJOIN("", TRUE, _xlfn.XLOOKUP(TRUE, VALUE(表格1[[#This Row],[年月]]) &lt;= VALUE($R$8:$R$12), $Q$8:$Q$12)) &amp; "年度"</f>
        <v>2021年度</v>
      </c>
    </row>
    <row r="1145" spans="1:13" x14ac:dyDescent="0.3">
      <c r="A1145" s="2">
        <v>202103</v>
      </c>
      <c r="B1145" s="19">
        <f>DATE(表格1[[#This Row],[年]],表格1[[#This Row],[月]],1)</f>
        <v>44256</v>
      </c>
      <c r="C1145" s="2" t="str">
        <f>LEFT(表格1[[#This Row],[年月]],4)</f>
        <v>2021</v>
      </c>
      <c r="D1145" s="2" t="str">
        <f>RIGHT(表格1[[#This Row],[年月]],2)</f>
        <v>03</v>
      </c>
      <c r="E1145" s="5">
        <v>10009000</v>
      </c>
      <c r="F1145" s="2" t="str">
        <f>VLOOKUP(TEXT(表格1[[#This Row],[地區]],"00000000"),縣市代碼,2,0)</f>
        <v>雲林縣</v>
      </c>
      <c r="G1145" s="2" t="s">
        <v>6</v>
      </c>
      <c r="H1145" s="13">
        <v>45953</v>
      </c>
      <c r="I1145" s="14">
        <v>158602298</v>
      </c>
      <c r="J1145" s="14">
        <f>表格1[[#This Row],[信用卡交易筆數]]/1000</f>
        <v>45.953000000000003</v>
      </c>
      <c r="K1145" s="14">
        <f>表格1[[#This Row],[信用卡交易金額'[新臺幣']]]/1000</f>
        <v>158602.29800000001</v>
      </c>
      <c r="L1145" s="14">
        <f>表格1[[#This Row],[信用卡交易金額'[新臺幣']]]/1000000</f>
        <v>158.60229799999999</v>
      </c>
      <c r="M1145" s="14" t="str" cm="1">
        <f t="array" ref="M1145">_xlfn.TEXTJOIN("", TRUE, _xlfn.XLOOKUP(TRUE, VALUE(表格1[[#This Row],[年月]]) &lt;= VALUE($R$8:$R$12), $Q$8:$Q$12)) &amp; "年度"</f>
        <v>2021年度</v>
      </c>
    </row>
    <row r="1146" spans="1:13" x14ac:dyDescent="0.3">
      <c r="A1146" s="2">
        <v>202103</v>
      </c>
      <c r="B1146" s="19">
        <f>DATE(表格1[[#This Row],[年]],表格1[[#This Row],[月]],1)</f>
        <v>44256</v>
      </c>
      <c r="C1146" s="2" t="str">
        <f>LEFT(表格1[[#This Row],[年月]],4)</f>
        <v>2021</v>
      </c>
      <c r="D1146" s="2" t="str">
        <f>RIGHT(表格1[[#This Row],[年月]],2)</f>
        <v>03</v>
      </c>
      <c r="E1146" s="5">
        <v>10009000</v>
      </c>
      <c r="F1146" s="2" t="str">
        <f>VLOOKUP(TEXT(表格1[[#This Row],[地區]],"00000000"),縣市代碼,2,0)</f>
        <v>雲林縣</v>
      </c>
      <c r="G1146" s="2" t="s">
        <v>7</v>
      </c>
      <c r="H1146" s="13">
        <v>420313</v>
      </c>
      <c r="I1146" s="14">
        <v>392947301</v>
      </c>
      <c r="J1146" s="14">
        <f>表格1[[#This Row],[信用卡交易筆數]]/1000</f>
        <v>420.31299999999999</v>
      </c>
      <c r="K1146" s="14">
        <f>表格1[[#This Row],[信用卡交易金額'[新臺幣']]]/1000</f>
        <v>392947.30099999998</v>
      </c>
      <c r="L1146" s="14">
        <f>表格1[[#This Row],[信用卡交易金額'[新臺幣']]]/1000000</f>
        <v>392.94730099999998</v>
      </c>
      <c r="M1146" s="14" t="str" cm="1">
        <f t="array" ref="M1146">_xlfn.TEXTJOIN("", TRUE, _xlfn.XLOOKUP(TRUE, VALUE(表格1[[#This Row],[年月]]) &lt;= VALUE($R$8:$R$12), $Q$8:$Q$12)) &amp; "年度"</f>
        <v>2021年度</v>
      </c>
    </row>
    <row r="1147" spans="1:13" x14ac:dyDescent="0.3">
      <c r="A1147" s="2">
        <v>202103</v>
      </c>
      <c r="B1147" s="19">
        <f>DATE(表格1[[#This Row],[年]],表格1[[#This Row],[月]],1)</f>
        <v>44256</v>
      </c>
      <c r="C1147" s="2" t="str">
        <f>LEFT(表格1[[#This Row],[年月]],4)</f>
        <v>2021</v>
      </c>
      <c r="D1147" s="2" t="str">
        <f>RIGHT(表格1[[#This Row],[年月]],2)</f>
        <v>03</v>
      </c>
      <c r="E1147" s="5">
        <v>10009000</v>
      </c>
      <c r="F1147" s="2" t="str">
        <f>VLOOKUP(TEXT(表格1[[#This Row],[地區]],"00000000"),縣市代碼,2,0)</f>
        <v>雲林縣</v>
      </c>
      <c r="G1147" s="2" t="s">
        <v>8</v>
      </c>
      <c r="H1147" s="13">
        <v>198405</v>
      </c>
      <c r="I1147" s="14">
        <v>256636471</v>
      </c>
      <c r="J1147" s="14">
        <f>表格1[[#This Row],[信用卡交易筆數]]/1000</f>
        <v>198.405</v>
      </c>
      <c r="K1147" s="14">
        <f>表格1[[#This Row],[信用卡交易金額'[新臺幣']]]/1000</f>
        <v>256636.47099999999</v>
      </c>
      <c r="L1147" s="14">
        <f>表格1[[#This Row],[信用卡交易金額'[新臺幣']]]/1000000</f>
        <v>256.63647099999997</v>
      </c>
      <c r="M1147" s="14" t="str" cm="1">
        <f t="array" ref="M1147">_xlfn.TEXTJOIN("", TRUE, _xlfn.XLOOKUP(TRUE, VALUE(表格1[[#This Row],[年月]]) &lt;= VALUE($R$8:$R$12), $Q$8:$Q$12)) &amp; "年度"</f>
        <v>2021年度</v>
      </c>
    </row>
    <row r="1148" spans="1:13" x14ac:dyDescent="0.3">
      <c r="A1148" s="2">
        <v>202103</v>
      </c>
      <c r="B1148" s="19">
        <f>DATE(表格1[[#This Row],[年]],表格1[[#This Row],[月]],1)</f>
        <v>44256</v>
      </c>
      <c r="C1148" s="2" t="str">
        <f>LEFT(表格1[[#This Row],[年月]],4)</f>
        <v>2021</v>
      </c>
      <c r="D1148" s="2" t="str">
        <f>RIGHT(表格1[[#This Row],[年月]],2)</f>
        <v>03</v>
      </c>
      <c r="E1148" s="5">
        <v>10009000</v>
      </c>
      <c r="F1148" s="2" t="str">
        <f>VLOOKUP(TEXT(表格1[[#This Row],[地區]],"00000000"),縣市代碼,2,0)</f>
        <v>雲林縣</v>
      </c>
      <c r="G1148" s="2" t="s">
        <v>9</v>
      </c>
      <c r="H1148" s="13">
        <v>381192</v>
      </c>
      <c r="I1148" s="14">
        <v>529571488</v>
      </c>
      <c r="J1148" s="14">
        <f>表格1[[#This Row],[信用卡交易筆數]]/1000</f>
        <v>381.19200000000001</v>
      </c>
      <c r="K1148" s="14">
        <f>表格1[[#This Row],[信用卡交易金額'[新臺幣']]]/1000</f>
        <v>529571.48800000001</v>
      </c>
      <c r="L1148" s="14">
        <f>表格1[[#This Row],[信用卡交易金額'[新臺幣']]]/1000000</f>
        <v>529.57148800000004</v>
      </c>
      <c r="M1148" s="14" t="str" cm="1">
        <f t="array" ref="M1148">_xlfn.TEXTJOIN("", TRUE, _xlfn.XLOOKUP(TRUE, VALUE(表格1[[#This Row],[年月]]) &lt;= VALUE($R$8:$R$12), $Q$8:$Q$12)) &amp; "年度"</f>
        <v>2021年度</v>
      </c>
    </row>
    <row r="1149" spans="1:13" x14ac:dyDescent="0.3">
      <c r="A1149" s="2">
        <v>202103</v>
      </c>
      <c r="B1149" s="19">
        <f>DATE(表格1[[#This Row],[年]],表格1[[#This Row],[月]],1)</f>
        <v>44256</v>
      </c>
      <c r="C1149" s="2" t="str">
        <f>LEFT(表格1[[#This Row],[年月]],4)</f>
        <v>2021</v>
      </c>
      <c r="D1149" s="2" t="str">
        <f>RIGHT(表格1[[#This Row],[年月]],2)</f>
        <v>03</v>
      </c>
      <c r="E1149" s="5">
        <v>10009000</v>
      </c>
      <c r="F1149" s="2" t="str">
        <f>VLOOKUP(TEXT(表格1[[#This Row],[地區]],"00000000"),縣市代碼,2,0)</f>
        <v>雲林縣</v>
      </c>
      <c r="G1149" s="2" t="s">
        <v>10</v>
      </c>
      <c r="H1149" s="13">
        <v>422989</v>
      </c>
      <c r="I1149" s="14">
        <v>1085547302</v>
      </c>
      <c r="J1149" s="14">
        <f>表格1[[#This Row],[信用卡交易筆數]]/1000</f>
        <v>422.98899999999998</v>
      </c>
      <c r="K1149" s="14">
        <f>表格1[[#This Row],[信用卡交易金額'[新臺幣']]]/1000</f>
        <v>1085547.3019999999</v>
      </c>
      <c r="L1149" s="14">
        <f>表格1[[#This Row],[信用卡交易金額'[新臺幣']]]/1000000</f>
        <v>1085.5473019999999</v>
      </c>
      <c r="M1149" s="14" t="str" cm="1">
        <f t="array" ref="M1149">_xlfn.TEXTJOIN("", TRUE, _xlfn.XLOOKUP(TRUE, VALUE(表格1[[#This Row],[年月]]) &lt;= VALUE($R$8:$R$12), $Q$8:$Q$12)) &amp; "年度"</f>
        <v>2021年度</v>
      </c>
    </row>
    <row r="1150" spans="1:13" x14ac:dyDescent="0.3">
      <c r="A1150" s="2">
        <v>202103</v>
      </c>
      <c r="B1150" s="19">
        <f>DATE(表格1[[#This Row],[年]],表格1[[#This Row],[月]],1)</f>
        <v>44256</v>
      </c>
      <c r="C1150" s="2" t="str">
        <f>LEFT(表格1[[#This Row],[年月]],4)</f>
        <v>2021</v>
      </c>
      <c r="D1150" s="2" t="str">
        <f>RIGHT(表格1[[#This Row],[年月]],2)</f>
        <v>03</v>
      </c>
      <c r="E1150" s="5">
        <v>10010000</v>
      </c>
      <c r="F1150" s="2" t="str">
        <f>VLOOKUP(TEXT(表格1[[#This Row],[地區]],"00000000"),縣市代碼,2,0)</f>
        <v>嘉義縣</v>
      </c>
      <c r="G1150" s="2" t="s">
        <v>4</v>
      </c>
      <c r="H1150" s="13">
        <v>177066</v>
      </c>
      <c r="I1150" s="14">
        <v>104053984</v>
      </c>
      <c r="J1150" s="14">
        <f>表格1[[#This Row],[信用卡交易筆數]]/1000</f>
        <v>177.066</v>
      </c>
      <c r="K1150" s="14">
        <f>表格1[[#This Row],[信用卡交易金額'[新臺幣']]]/1000</f>
        <v>104053.984</v>
      </c>
      <c r="L1150" s="14">
        <f>表格1[[#This Row],[信用卡交易金額'[新臺幣']]]/1000000</f>
        <v>104.053984</v>
      </c>
      <c r="M1150" s="14" t="str" cm="1">
        <f t="array" ref="M1150">_xlfn.TEXTJOIN("", TRUE, _xlfn.XLOOKUP(TRUE, VALUE(表格1[[#This Row],[年月]]) &lt;= VALUE($R$8:$R$12), $Q$8:$Q$12)) &amp; "年度"</f>
        <v>2021年度</v>
      </c>
    </row>
    <row r="1151" spans="1:13" x14ac:dyDescent="0.3">
      <c r="A1151" s="2">
        <v>202103</v>
      </c>
      <c r="B1151" s="19">
        <f>DATE(表格1[[#This Row],[年]],表格1[[#This Row],[月]],1)</f>
        <v>44256</v>
      </c>
      <c r="C1151" s="2" t="str">
        <f>LEFT(表格1[[#This Row],[年月]],4)</f>
        <v>2021</v>
      </c>
      <c r="D1151" s="2" t="str">
        <f>RIGHT(表格1[[#This Row],[年月]],2)</f>
        <v>03</v>
      </c>
      <c r="E1151" s="5">
        <v>10010000</v>
      </c>
      <c r="F1151" s="2" t="str">
        <f>VLOOKUP(TEXT(表格1[[#This Row],[地區]],"00000000"),縣市代碼,2,0)</f>
        <v>嘉義縣</v>
      </c>
      <c r="G1151" s="2" t="s">
        <v>5</v>
      </c>
      <c r="H1151" s="13">
        <v>24119</v>
      </c>
      <c r="I1151" s="14">
        <v>58294051</v>
      </c>
      <c r="J1151" s="14">
        <f>表格1[[#This Row],[信用卡交易筆數]]/1000</f>
        <v>24.119</v>
      </c>
      <c r="K1151" s="14">
        <f>表格1[[#This Row],[信用卡交易金額'[新臺幣']]]/1000</f>
        <v>58294.050999999999</v>
      </c>
      <c r="L1151" s="14">
        <f>表格1[[#This Row],[信用卡交易金額'[新臺幣']]]/1000000</f>
        <v>58.294051000000003</v>
      </c>
      <c r="M1151" s="14" t="str" cm="1">
        <f t="array" ref="M1151">_xlfn.TEXTJOIN("", TRUE, _xlfn.XLOOKUP(TRUE, VALUE(表格1[[#This Row],[年月]]) &lt;= VALUE($R$8:$R$12), $Q$8:$Q$12)) &amp; "年度"</f>
        <v>2021年度</v>
      </c>
    </row>
    <row r="1152" spans="1:13" x14ac:dyDescent="0.3">
      <c r="A1152" s="2">
        <v>202103</v>
      </c>
      <c r="B1152" s="19">
        <f>DATE(表格1[[#This Row],[年]],表格1[[#This Row],[月]],1)</f>
        <v>44256</v>
      </c>
      <c r="C1152" s="2" t="str">
        <f>LEFT(表格1[[#This Row],[年月]],4)</f>
        <v>2021</v>
      </c>
      <c r="D1152" s="2" t="str">
        <f>RIGHT(表格1[[#This Row],[年月]],2)</f>
        <v>03</v>
      </c>
      <c r="E1152" s="5">
        <v>10010000</v>
      </c>
      <c r="F1152" s="2" t="str">
        <f>VLOOKUP(TEXT(表格1[[#This Row],[地區]],"00000000"),縣市代碼,2,0)</f>
        <v>嘉義縣</v>
      </c>
      <c r="G1152" s="2" t="s">
        <v>6</v>
      </c>
      <c r="H1152" s="13">
        <v>31060</v>
      </c>
      <c r="I1152" s="14">
        <v>100172846</v>
      </c>
      <c r="J1152" s="14">
        <f>表格1[[#This Row],[信用卡交易筆數]]/1000</f>
        <v>31.06</v>
      </c>
      <c r="K1152" s="14">
        <f>表格1[[#This Row],[信用卡交易金額'[新臺幣']]]/1000</f>
        <v>100172.84600000001</v>
      </c>
      <c r="L1152" s="14">
        <f>表格1[[#This Row],[信用卡交易金額'[新臺幣']]]/1000000</f>
        <v>100.17284600000001</v>
      </c>
      <c r="M1152" s="14" t="str" cm="1">
        <f t="array" ref="M1152">_xlfn.TEXTJOIN("", TRUE, _xlfn.XLOOKUP(TRUE, VALUE(表格1[[#This Row],[年月]]) &lt;= VALUE($R$8:$R$12), $Q$8:$Q$12)) &amp; "年度"</f>
        <v>2021年度</v>
      </c>
    </row>
    <row r="1153" spans="1:13" x14ac:dyDescent="0.3">
      <c r="A1153" s="2">
        <v>202103</v>
      </c>
      <c r="B1153" s="19">
        <f>DATE(表格1[[#This Row],[年]],表格1[[#This Row],[月]],1)</f>
        <v>44256</v>
      </c>
      <c r="C1153" s="2" t="str">
        <f>LEFT(表格1[[#This Row],[年月]],4)</f>
        <v>2021</v>
      </c>
      <c r="D1153" s="2" t="str">
        <f>RIGHT(表格1[[#This Row],[年月]],2)</f>
        <v>03</v>
      </c>
      <c r="E1153" s="5">
        <v>10010000</v>
      </c>
      <c r="F1153" s="2" t="str">
        <f>VLOOKUP(TEXT(表格1[[#This Row],[地區]],"00000000"),縣市代碼,2,0)</f>
        <v>嘉義縣</v>
      </c>
      <c r="G1153" s="2" t="s">
        <v>7</v>
      </c>
      <c r="H1153" s="13">
        <v>309671</v>
      </c>
      <c r="I1153" s="14">
        <v>277380527</v>
      </c>
      <c r="J1153" s="14">
        <f>表格1[[#This Row],[信用卡交易筆數]]/1000</f>
        <v>309.67099999999999</v>
      </c>
      <c r="K1153" s="14">
        <f>表格1[[#This Row],[信用卡交易金額'[新臺幣']]]/1000</f>
        <v>277380.527</v>
      </c>
      <c r="L1153" s="14">
        <f>表格1[[#This Row],[信用卡交易金額'[新臺幣']]]/1000000</f>
        <v>277.38052699999997</v>
      </c>
      <c r="M1153" s="14" t="str" cm="1">
        <f t="array" ref="M1153">_xlfn.TEXTJOIN("", TRUE, _xlfn.XLOOKUP(TRUE, VALUE(表格1[[#This Row],[年月]]) &lt;= VALUE($R$8:$R$12), $Q$8:$Q$12)) &amp; "年度"</f>
        <v>2021年度</v>
      </c>
    </row>
    <row r="1154" spans="1:13" x14ac:dyDescent="0.3">
      <c r="A1154" s="2">
        <v>202103</v>
      </c>
      <c r="B1154" s="19">
        <f>DATE(表格1[[#This Row],[年]],表格1[[#This Row],[月]],1)</f>
        <v>44256</v>
      </c>
      <c r="C1154" s="2" t="str">
        <f>LEFT(表格1[[#This Row],[年月]],4)</f>
        <v>2021</v>
      </c>
      <c r="D1154" s="2" t="str">
        <f>RIGHT(表格1[[#This Row],[年月]],2)</f>
        <v>03</v>
      </c>
      <c r="E1154" s="5">
        <v>10010000</v>
      </c>
      <c r="F1154" s="2" t="str">
        <f>VLOOKUP(TEXT(表格1[[#This Row],[地區]],"00000000"),縣市代碼,2,0)</f>
        <v>嘉義縣</v>
      </c>
      <c r="G1154" s="2" t="s">
        <v>8</v>
      </c>
      <c r="H1154" s="13">
        <v>148527</v>
      </c>
      <c r="I1154" s="14">
        <v>181066075</v>
      </c>
      <c r="J1154" s="14">
        <f>表格1[[#This Row],[信用卡交易筆數]]/1000</f>
        <v>148.52699999999999</v>
      </c>
      <c r="K1154" s="14">
        <f>表格1[[#This Row],[信用卡交易金額'[新臺幣']]]/1000</f>
        <v>181066.07500000001</v>
      </c>
      <c r="L1154" s="14">
        <f>表格1[[#This Row],[信用卡交易金額'[新臺幣']]]/1000000</f>
        <v>181.06607500000001</v>
      </c>
      <c r="M1154" s="14" t="str" cm="1">
        <f t="array" ref="M1154">_xlfn.TEXTJOIN("", TRUE, _xlfn.XLOOKUP(TRUE, VALUE(表格1[[#This Row],[年月]]) &lt;= VALUE($R$8:$R$12), $Q$8:$Q$12)) &amp; "年度"</f>
        <v>2021年度</v>
      </c>
    </row>
    <row r="1155" spans="1:13" x14ac:dyDescent="0.3">
      <c r="A1155" s="2">
        <v>202103</v>
      </c>
      <c r="B1155" s="19">
        <f>DATE(表格1[[#This Row],[年]],表格1[[#This Row],[月]],1)</f>
        <v>44256</v>
      </c>
      <c r="C1155" s="2" t="str">
        <f>LEFT(表格1[[#This Row],[年月]],4)</f>
        <v>2021</v>
      </c>
      <c r="D1155" s="2" t="str">
        <f>RIGHT(表格1[[#This Row],[年月]],2)</f>
        <v>03</v>
      </c>
      <c r="E1155" s="5">
        <v>10010000</v>
      </c>
      <c r="F1155" s="2" t="str">
        <f>VLOOKUP(TEXT(表格1[[#This Row],[地區]],"00000000"),縣市代碼,2,0)</f>
        <v>嘉義縣</v>
      </c>
      <c r="G1155" s="2" t="s">
        <v>9</v>
      </c>
      <c r="H1155" s="13">
        <v>298992</v>
      </c>
      <c r="I1155" s="14">
        <v>419261500</v>
      </c>
      <c r="J1155" s="14">
        <f>表格1[[#This Row],[信用卡交易筆數]]/1000</f>
        <v>298.99200000000002</v>
      </c>
      <c r="K1155" s="14">
        <f>表格1[[#This Row],[信用卡交易金額'[新臺幣']]]/1000</f>
        <v>419261.5</v>
      </c>
      <c r="L1155" s="14">
        <f>表格1[[#This Row],[信用卡交易金額'[新臺幣']]]/1000000</f>
        <v>419.26150000000001</v>
      </c>
      <c r="M1155" s="14" t="str" cm="1">
        <f t="array" ref="M1155">_xlfn.TEXTJOIN("", TRUE, _xlfn.XLOOKUP(TRUE, VALUE(表格1[[#This Row],[年月]]) &lt;= VALUE($R$8:$R$12), $Q$8:$Q$12)) &amp; "年度"</f>
        <v>2021年度</v>
      </c>
    </row>
    <row r="1156" spans="1:13" x14ac:dyDescent="0.3">
      <c r="A1156" s="2">
        <v>202103</v>
      </c>
      <c r="B1156" s="19">
        <f>DATE(表格1[[#This Row],[年]],表格1[[#This Row],[月]],1)</f>
        <v>44256</v>
      </c>
      <c r="C1156" s="2" t="str">
        <f>LEFT(表格1[[#This Row],[年月]],4)</f>
        <v>2021</v>
      </c>
      <c r="D1156" s="2" t="str">
        <f>RIGHT(表格1[[#This Row],[年月]],2)</f>
        <v>03</v>
      </c>
      <c r="E1156" s="5">
        <v>10010000</v>
      </c>
      <c r="F1156" s="2" t="str">
        <f>VLOOKUP(TEXT(表格1[[#This Row],[地區]],"00000000"),縣市代碼,2,0)</f>
        <v>嘉義縣</v>
      </c>
      <c r="G1156" s="2" t="s">
        <v>10</v>
      </c>
      <c r="H1156" s="13">
        <v>297737</v>
      </c>
      <c r="I1156" s="14">
        <v>804078128</v>
      </c>
      <c r="J1156" s="14">
        <f>表格1[[#This Row],[信用卡交易筆數]]/1000</f>
        <v>297.73700000000002</v>
      </c>
      <c r="K1156" s="14">
        <f>表格1[[#This Row],[信用卡交易金額'[新臺幣']]]/1000</f>
        <v>804078.12800000003</v>
      </c>
      <c r="L1156" s="14">
        <f>表格1[[#This Row],[信用卡交易金額'[新臺幣']]]/1000000</f>
        <v>804.07812799999999</v>
      </c>
      <c r="M1156" s="14" t="str" cm="1">
        <f t="array" ref="M1156">_xlfn.TEXTJOIN("", TRUE, _xlfn.XLOOKUP(TRUE, VALUE(表格1[[#This Row],[年月]]) &lt;= VALUE($R$8:$R$12), $Q$8:$Q$12)) &amp; "年度"</f>
        <v>2021年度</v>
      </c>
    </row>
    <row r="1157" spans="1:13" x14ac:dyDescent="0.3">
      <c r="A1157" s="2">
        <v>202103</v>
      </c>
      <c r="B1157" s="19">
        <f>DATE(表格1[[#This Row],[年]],表格1[[#This Row],[月]],1)</f>
        <v>44256</v>
      </c>
      <c r="C1157" s="2" t="str">
        <f>LEFT(表格1[[#This Row],[年月]],4)</f>
        <v>2021</v>
      </c>
      <c r="D1157" s="2" t="str">
        <f>RIGHT(表格1[[#This Row],[年月]],2)</f>
        <v>03</v>
      </c>
      <c r="E1157" s="5">
        <v>10020000</v>
      </c>
      <c r="F1157" s="2" t="str">
        <f>VLOOKUP(TEXT(表格1[[#This Row],[地區]],"00000000"),縣市代碼,2,0)</f>
        <v>嘉義市</v>
      </c>
      <c r="G1157" s="2" t="s">
        <v>4</v>
      </c>
      <c r="H1157" s="13">
        <v>185473</v>
      </c>
      <c r="I1157" s="14">
        <v>118640993</v>
      </c>
      <c r="J1157" s="14">
        <f>表格1[[#This Row],[信用卡交易筆數]]/1000</f>
        <v>185.47300000000001</v>
      </c>
      <c r="K1157" s="14">
        <f>表格1[[#This Row],[信用卡交易金額'[新臺幣']]]/1000</f>
        <v>118640.993</v>
      </c>
      <c r="L1157" s="14">
        <f>表格1[[#This Row],[信用卡交易金額'[新臺幣']]]/1000000</f>
        <v>118.64099299999999</v>
      </c>
      <c r="M1157" s="14" t="str" cm="1">
        <f t="array" ref="M1157">_xlfn.TEXTJOIN("", TRUE, _xlfn.XLOOKUP(TRUE, VALUE(表格1[[#This Row],[年月]]) &lt;= VALUE($R$8:$R$12), $Q$8:$Q$12)) &amp; "年度"</f>
        <v>2021年度</v>
      </c>
    </row>
    <row r="1158" spans="1:13" x14ac:dyDescent="0.3">
      <c r="A1158" s="2">
        <v>202103</v>
      </c>
      <c r="B1158" s="19">
        <f>DATE(表格1[[#This Row],[年]],表格1[[#This Row],[月]],1)</f>
        <v>44256</v>
      </c>
      <c r="C1158" s="2" t="str">
        <f>LEFT(表格1[[#This Row],[年月]],4)</f>
        <v>2021</v>
      </c>
      <c r="D1158" s="2" t="str">
        <f>RIGHT(表格1[[#This Row],[年月]],2)</f>
        <v>03</v>
      </c>
      <c r="E1158" s="5">
        <v>10020000</v>
      </c>
      <c r="F1158" s="2" t="str">
        <f>VLOOKUP(TEXT(表格1[[#This Row],[地區]],"00000000"),縣市代碼,2,0)</f>
        <v>嘉義市</v>
      </c>
      <c r="G1158" s="2" t="s">
        <v>5</v>
      </c>
      <c r="H1158" s="13">
        <v>24154</v>
      </c>
      <c r="I1158" s="14">
        <v>59887653</v>
      </c>
      <c r="J1158" s="14">
        <f>表格1[[#This Row],[信用卡交易筆數]]/1000</f>
        <v>24.154</v>
      </c>
      <c r="K1158" s="14">
        <f>表格1[[#This Row],[信用卡交易金額'[新臺幣']]]/1000</f>
        <v>59887.652999999998</v>
      </c>
      <c r="L1158" s="14">
        <f>表格1[[#This Row],[信用卡交易金額'[新臺幣']]]/1000000</f>
        <v>59.887653</v>
      </c>
      <c r="M1158" s="14" t="str" cm="1">
        <f t="array" ref="M1158">_xlfn.TEXTJOIN("", TRUE, _xlfn.XLOOKUP(TRUE, VALUE(表格1[[#This Row],[年月]]) &lt;= VALUE($R$8:$R$12), $Q$8:$Q$12)) &amp; "年度"</f>
        <v>2021年度</v>
      </c>
    </row>
    <row r="1159" spans="1:13" x14ac:dyDescent="0.3">
      <c r="A1159" s="2">
        <v>202103</v>
      </c>
      <c r="B1159" s="19">
        <f>DATE(表格1[[#This Row],[年]],表格1[[#This Row],[月]],1)</f>
        <v>44256</v>
      </c>
      <c r="C1159" s="2" t="str">
        <f>LEFT(表格1[[#This Row],[年月]],4)</f>
        <v>2021</v>
      </c>
      <c r="D1159" s="2" t="str">
        <f>RIGHT(表格1[[#This Row],[年月]],2)</f>
        <v>03</v>
      </c>
      <c r="E1159" s="5">
        <v>10020000</v>
      </c>
      <c r="F1159" s="2" t="str">
        <f>VLOOKUP(TEXT(表格1[[#This Row],[地區]],"00000000"),縣市代碼,2,0)</f>
        <v>嘉義市</v>
      </c>
      <c r="G1159" s="2" t="s">
        <v>6</v>
      </c>
      <c r="H1159" s="13">
        <v>34575</v>
      </c>
      <c r="I1159" s="14">
        <v>117866568</v>
      </c>
      <c r="J1159" s="14">
        <f>表格1[[#This Row],[信用卡交易筆數]]/1000</f>
        <v>34.575000000000003</v>
      </c>
      <c r="K1159" s="14">
        <f>表格1[[#This Row],[信用卡交易金額'[新臺幣']]]/1000</f>
        <v>117866.568</v>
      </c>
      <c r="L1159" s="14">
        <f>表格1[[#This Row],[信用卡交易金額'[新臺幣']]]/1000000</f>
        <v>117.866568</v>
      </c>
      <c r="M1159" s="14" t="str" cm="1">
        <f t="array" ref="M1159">_xlfn.TEXTJOIN("", TRUE, _xlfn.XLOOKUP(TRUE, VALUE(表格1[[#This Row],[年月]]) &lt;= VALUE($R$8:$R$12), $Q$8:$Q$12)) &amp; "年度"</f>
        <v>2021年度</v>
      </c>
    </row>
    <row r="1160" spans="1:13" x14ac:dyDescent="0.3">
      <c r="A1160" s="2">
        <v>202103</v>
      </c>
      <c r="B1160" s="19">
        <f>DATE(表格1[[#This Row],[年]],表格1[[#This Row],[月]],1)</f>
        <v>44256</v>
      </c>
      <c r="C1160" s="2" t="str">
        <f>LEFT(表格1[[#This Row],[年月]],4)</f>
        <v>2021</v>
      </c>
      <c r="D1160" s="2" t="str">
        <f>RIGHT(表格1[[#This Row],[年月]],2)</f>
        <v>03</v>
      </c>
      <c r="E1160" s="5">
        <v>10020000</v>
      </c>
      <c r="F1160" s="2" t="str">
        <f>VLOOKUP(TEXT(表格1[[#This Row],[地區]],"00000000"),縣市代碼,2,0)</f>
        <v>嘉義市</v>
      </c>
      <c r="G1160" s="2" t="s">
        <v>7</v>
      </c>
      <c r="H1160" s="13">
        <v>229222</v>
      </c>
      <c r="I1160" s="14">
        <v>203092169</v>
      </c>
      <c r="J1160" s="14">
        <f>表格1[[#This Row],[信用卡交易筆數]]/1000</f>
        <v>229.22200000000001</v>
      </c>
      <c r="K1160" s="14">
        <f>表格1[[#This Row],[信用卡交易金額'[新臺幣']]]/1000</f>
        <v>203092.16899999999</v>
      </c>
      <c r="L1160" s="14">
        <f>表格1[[#This Row],[信用卡交易金額'[新臺幣']]]/1000000</f>
        <v>203.09216900000001</v>
      </c>
      <c r="M1160" s="14" t="str" cm="1">
        <f t="array" ref="M1160">_xlfn.TEXTJOIN("", TRUE, _xlfn.XLOOKUP(TRUE, VALUE(表格1[[#This Row],[年月]]) &lt;= VALUE($R$8:$R$12), $Q$8:$Q$12)) &amp; "年度"</f>
        <v>2021年度</v>
      </c>
    </row>
    <row r="1161" spans="1:13" x14ac:dyDescent="0.3">
      <c r="A1161" s="2">
        <v>202103</v>
      </c>
      <c r="B1161" s="19">
        <f>DATE(表格1[[#This Row],[年]],表格1[[#This Row],[月]],1)</f>
        <v>44256</v>
      </c>
      <c r="C1161" s="2" t="str">
        <f>LEFT(表格1[[#This Row],[年月]],4)</f>
        <v>2021</v>
      </c>
      <c r="D1161" s="2" t="str">
        <f>RIGHT(表格1[[#This Row],[年月]],2)</f>
        <v>03</v>
      </c>
      <c r="E1161" s="5">
        <v>10020000</v>
      </c>
      <c r="F1161" s="2" t="str">
        <f>VLOOKUP(TEXT(表格1[[#This Row],[地區]],"00000000"),縣市代碼,2,0)</f>
        <v>嘉義市</v>
      </c>
      <c r="G1161" s="2" t="s">
        <v>8</v>
      </c>
      <c r="H1161" s="13">
        <v>130443</v>
      </c>
      <c r="I1161" s="14">
        <v>183920945</v>
      </c>
      <c r="J1161" s="14">
        <f>表格1[[#This Row],[信用卡交易筆數]]/1000</f>
        <v>130.44300000000001</v>
      </c>
      <c r="K1161" s="14">
        <f>表格1[[#This Row],[信用卡交易金額'[新臺幣']]]/1000</f>
        <v>183920.94500000001</v>
      </c>
      <c r="L1161" s="14">
        <f>表格1[[#This Row],[信用卡交易金額'[新臺幣']]]/1000000</f>
        <v>183.92094499999999</v>
      </c>
      <c r="M1161" s="14" t="str" cm="1">
        <f t="array" ref="M1161">_xlfn.TEXTJOIN("", TRUE, _xlfn.XLOOKUP(TRUE, VALUE(表格1[[#This Row],[年月]]) &lt;= VALUE($R$8:$R$12), $Q$8:$Q$12)) &amp; "年度"</f>
        <v>2021年度</v>
      </c>
    </row>
    <row r="1162" spans="1:13" x14ac:dyDescent="0.3">
      <c r="A1162" s="2">
        <v>202103</v>
      </c>
      <c r="B1162" s="19">
        <f>DATE(表格1[[#This Row],[年]],表格1[[#This Row],[月]],1)</f>
        <v>44256</v>
      </c>
      <c r="C1162" s="2" t="str">
        <f>LEFT(表格1[[#This Row],[年月]],4)</f>
        <v>2021</v>
      </c>
      <c r="D1162" s="2" t="str">
        <f>RIGHT(表格1[[#This Row],[年月]],2)</f>
        <v>03</v>
      </c>
      <c r="E1162" s="5">
        <v>10020000</v>
      </c>
      <c r="F1162" s="2" t="str">
        <f>VLOOKUP(TEXT(表格1[[#This Row],[地區]],"00000000"),縣市代碼,2,0)</f>
        <v>嘉義市</v>
      </c>
      <c r="G1162" s="2" t="s">
        <v>9</v>
      </c>
      <c r="H1162" s="13">
        <v>314306</v>
      </c>
      <c r="I1162" s="14">
        <v>461718853</v>
      </c>
      <c r="J1162" s="14">
        <f>表格1[[#This Row],[信用卡交易筆數]]/1000</f>
        <v>314.30599999999998</v>
      </c>
      <c r="K1162" s="14">
        <f>表格1[[#This Row],[信用卡交易金額'[新臺幣']]]/1000</f>
        <v>461718.853</v>
      </c>
      <c r="L1162" s="14">
        <f>表格1[[#This Row],[信用卡交易金額'[新臺幣']]]/1000000</f>
        <v>461.71885300000002</v>
      </c>
      <c r="M1162" s="14" t="str" cm="1">
        <f t="array" ref="M1162">_xlfn.TEXTJOIN("", TRUE, _xlfn.XLOOKUP(TRUE, VALUE(表格1[[#This Row],[年月]]) &lt;= VALUE($R$8:$R$12), $Q$8:$Q$12)) &amp; "年度"</f>
        <v>2021年度</v>
      </c>
    </row>
    <row r="1163" spans="1:13" x14ac:dyDescent="0.3">
      <c r="A1163" s="2">
        <v>202103</v>
      </c>
      <c r="B1163" s="19">
        <f>DATE(表格1[[#This Row],[年]],表格1[[#This Row],[月]],1)</f>
        <v>44256</v>
      </c>
      <c r="C1163" s="2" t="str">
        <f>LEFT(表格1[[#This Row],[年月]],4)</f>
        <v>2021</v>
      </c>
      <c r="D1163" s="2" t="str">
        <f>RIGHT(表格1[[#This Row],[年月]],2)</f>
        <v>03</v>
      </c>
      <c r="E1163" s="5">
        <v>10020000</v>
      </c>
      <c r="F1163" s="2" t="str">
        <f>VLOOKUP(TEXT(表格1[[#This Row],[地區]],"00000000"),縣市代碼,2,0)</f>
        <v>嘉義市</v>
      </c>
      <c r="G1163" s="2" t="s">
        <v>10</v>
      </c>
      <c r="H1163" s="13">
        <v>298735</v>
      </c>
      <c r="I1163" s="14">
        <v>836365157</v>
      </c>
      <c r="J1163" s="14">
        <f>表格1[[#This Row],[信用卡交易筆數]]/1000</f>
        <v>298.73500000000001</v>
      </c>
      <c r="K1163" s="14">
        <f>表格1[[#This Row],[信用卡交易金額'[新臺幣']]]/1000</f>
        <v>836365.15700000001</v>
      </c>
      <c r="L1163" s="14">
        <f>表格1[[#This Row],[信用卡交易金額'[新臺幣']]]/1000000</f>
        <v>836.36515699999995</v>
      </c>
      <c r="M1163" s="14" t="str" cm="1">
        <f t="array" ref="M1163">_xlfn.TEXTJOIN("", TRUE, _xlfn.XLOOKUP(TRUE, VALUE(表格1[[#This Row],[年月]]) &lt;= VALUE($R$8:$R$12), $Q$8:$Q$12)) &amp; "年度"</f>
        <v>2021年度</v>
      </c>
    </row>
    <row r="1164" spans="1:13" x14ac:dyDescent="0.3">
      <c r="A1164" s="2">
        <v>202103</v>
      </c>
      <c r="B1164" s="19">
        <f>DATE(表格1[[#This Row],[年]],表格1[[#This Row],[月]],1)</f>
        <v>44256</v>
      </c>
      <c r="C1164" s="2" t="str">
        <f>LEFT(表格1[[#This Row],[年月]],4)</f>
        <v>2021</v>
      </c>
      <c r="D1164" s="2" t="str">
        <f>RIGHT(表格1[[#This Row],[年月]],2)</f>
        <v>03</v>
      </c>
      <c r="E1164" s="5">
        <v>67000000</v>
      </c>
      <c r="F1164" s="2" t="str">
        <f>VLOOKUP(TEXT(表格1[[#This Row],[地區]],"00000000"),縣市代碼,2,0)</f>
        <v>臺南市</v>
      </c>
      <c r="G1164" s="2" t="s">
        <v>4</v>
      </c>
      <c r="H1164" s="13">
        <v>1448291</v>
      </c>
      <c r="I1164" s="14">
        <v>850213426</v>
      </c>
      <c r="J1164" s="14">
        <f>表格1[[#This Row],[信用卡交易筆數]]/1000</f>
        <v>1448.2909999999999</v>
      </c>
      <c r="K1164" s="14">
        <f>表格1[[#This Row],[信用卡交易金額'[新臺幣']]]/1000</f>
        <v>850213.42599999998</v>
      </c>
      <c r="L1164" s="14">
        <f>表格1[[#This Row],[信用卡交易金額'[新臺幣']]]/1000000</f>
        <v>850.21342600000003</v>
      </c>
      <c r="M1164" s="14" t="str" cm="1">
        <f t="array" ref="M1164">_xlfn.TEXTJOIN("", TRUE, _xlfn.XLOOKUP(TRUE, VALUE(表格1[[#This Row],[年月]]) &lt;= VALUE($R$8:$R$12), $Q$8:$Q$12)) &amp; "年度"</f>
        <v>2021年度</v>
      </c>
    </row>
    <row r="1165" spans="1:13" x14ac:dyDescent="0.3">
      <c r="A1165" s="2">
        <v>202103</v>
      </c>
      <c r="B1165" s="19">
        <f>DATE(表格1[[#This Row],[年]],表格1[[#This Row],[月]],1)</f>
        <v>44256</v>
      </c>
      <c r="C1165" s="2" t="str">
        <f>LEFT(表格1[[#This Row],[年月]],4)</f>
        <v>2021</v>
      </c>
      <c r="D1165" s="2" t="str">
        <f>RIGHT(表格1[[#This Row],[年月]],2)</f>
        <v>03</v>
      </c>
      <c r="E1165" s="5">
        <v>67000000</v>
      </c>
      <c r="F1165" s="2" t="str">
        <f>VLOOKUP(TEXT(表格1[[#This Row],[地區]],"00000000"),縣市代碼,2,0)</f>
        <v>臺南市</v>
      </c>
      <c r="G1165" s="2" t="s">
        <v>5</v>
      </c>
      <c r="H1165" s="13">
        <v>164922</v>
      </c>
      <c r="I1165" s="14">
        <v>381419006</v>
      </c>
      <c r="J1165" s="14">
        <f>表格1[[#This Row],[信用卡交易筆數]]/1000</f>
        <v>164.922</v>
      </c>
      <c r="K1165" s="14">
        <f>表格1[[#This Row],[信用卡交易金額'[新臺幣']]]/1000</f>
        <v>381419.00599999999</v>
      </c>
      <c r="L1165" s="14">
        <f>表格1[[#This Row],[信用卡交易金額'[新臺幣']]]/1000000</f>
        <v>381.41900600000002</v>
      </c>
      <c r="M1165" s="14" t="str" cm="1">
        <f t="array" ref="M1165">_xlfn.TEXTJOIN("", TRUE, _xlfn.XLOOKUP(TRUE, VALUE(表格1[[#This Row],[年月]]) &lt;= VALUE($R$8:$R$12), $Q$8:$Q$12)) &amp; "年度"</f>
        <v>2021年度</v>
      </c>
    </row>
    <row r="1166" spans="1:13" x14ac:dyDescent="0.3">
      <c r="A1166" s="2">
        <v>202103</v>
      </c>
      <c r="B1166" s="19">
        <f>DATE(表格1[[#This Row],[年]],表格1[[#This Row],[月]],1)</f>
        <v>44256</v>
      </c>
      <c r="C1166" s="2" t="str">
        <f>LEFT(表格1[[#This Row],[年月]],4)</f>
        <v>2021</v>
      </c>
      <c r="D1166" s="2" t="str">
        <f>RIGHT(表格1[[#This Row],[年月]],2)</f>
        <v>03</v>
      </c>
      <c r="E1166" s="5">
        <v>67000000</v>
      </c>
      <c r="F1166" s="2" t="str">
        <f>VLOOKUP(TEXT(表格1[[#This Row],[地區]],"00000000"),縣市代碼,2,0)</f>
        <v>臺南市</v>
      </c>
      <c r="G1166" s="2" t="s">
        <v>6</v>
      </c>
      <c r="H1166" s="13">
        <v>262905</v>
      </c>
      <c r="I1166" s="14">
        <v>837832089</v>
      </c>
      <c r="J1166" s="14">
        <f>表格1[[#This Row],[信用卡交易筆數]]/1000</f>
        <v>262.90499999999997</v>
      </c>
      <c r="K1166" s="14">
        <f>表格1[[#This Row],[信用卡交易金額'[新臺幣']]]/1000</f>
        <v>837832.08900000004</v>
      </c>
      <c r="L1166" s="14">
        <f>表格1[[#This Row],[信用卡交易金額'[新臺幣']]]/1000000</f>
        <v>837.832089</v>
      </c>
      <c r="M1166" s="14" t="str" cm="1">
        <f t="array" ref="M1166">_xlfn.TEXTJOIN("", TRUE, _xlfn.XLOOKUP(TRUE, VALUE(表格1[[#This Row],[年月]]) &lt;= VALUE($R$8:$R$12), $Q$8:$Q$12)) &amp; "年度"</f>
        <v>2021年度</v>
      </c>
    </row>
    <row r="1167" spans="1:13" x14ac:dyDescent="0.3">
      <c r="A1167" s="2">
        <v>202103</v>
      </c>
      <c r="B1167" s="19">
        <f>DATE(表格1[[#This Row],[年]],表格1[[#This Row],[月]],1)</f>
        <v>44256</v>
      </c>
      <c r="C1167" s="2" t="str">
        <f>LEFT(表格1[[#This Row],[年月]],4)</f>
        <v>2021</v>
      </c>
      <c r="D1167" s="2" t="str">
        <f>RIGHT(表格1[[#This Row],[年月]],2)</f>
        <v>03</v>
      </c>
      <c r="E1167" s="5">
        <v>67000000</v>
      </c>
      <c r="F1167" s="2" t="str">
        <f>VLOOKUP(TEXT(表格1[[#This Row],[地區]],"00000000"),縣市代碼,2,0)</f>
        <v>臺南市</v>
      </c>
      <c r="G1167" s="2" t="s">
        <v>7</v>
      </c>
      <c r="H1167" s="13">
        <v>1677130</v>
      </c>
      <c r="I1167" s="14">
        <v>1502284035</v>
      </c>
      <c r="J1167" s="14">
        <f>表格1[[#This Row],[信用卡交易筆數]]/1000</f>
        <v>1677.13</v>
      </c>
      <c r="K1167" s="14">
        <f>表格1[[#This Row],[信用卡交易金額'[新臺幣']]]/1000</f>
        <v>1502284.0349999999</v>
      </c>
      <c r="L1167" s="14">
        <f>表格1[[#This Row],[信用卡交易金額'[新臺幣']]]/1000000</f>
        <v>1502.2840349999999</v>
      </c>
      <c r="M1167" s="14" t="str" cm="1">
        <f t="array" ref="M1167">_xlfn.TEXTJOIN("", TRUE, _xlfn.XLOOKUP(TRUE, VALUE(表格1[[#This Row],[年月]]) &lt;= VALUE($R$8:$R$12), $Q$8:$Q$12)) &amp; "年度"</f>
        <v>2021年度</v>
      </c>
    </row>
    <row r="1168" spans="1:13" x14ac:dyDescent="0.3">
      <c r="A1168" s="2">
        <v>202103</v>
      </c>
      <c r="B1168" s="19">
        <f>DATE(表格1[[#This Row],[年]],表格1[[#This Row],[月]],1)</f>
        <v>44256</v>
      </c>
      <c r="C1168" s="2" t="str">
        <f>LEFT(表格1[[#This Row],[年月]],4)</f>
        <v>2021</v>
      </c>
      <c r="D1168" s="2" t="str">
        <f>RIGHT(表格1[[#This Row],[年月]],2)</f>
        <v>03</v>
      </c>
      <c r="E1168" s="5">
        <v>67000000</v>
      </c>
      <c r="F1168" s="2" t="str">
        <f>VLOOKUP(TEXT(表格1[[#This Row],[地區]],"00000000"),縣市代碼,2,0)</f>
        <v>臺南市</v>
      </c>
      <c r="G1168" s="2" t="s">
        <v>8</v>
      </c>
      <c r="H1168" s="13">
        <v>956551</v>
      </c>
      <c r="I1168" s="14">
        <v>1335518787</v>
      </c>
      <c r="J1168" s="14">
        <f>表格1[[#This Row],[信用卡交易筆數]]/1000</f>
        <v>956.55100000000004</v>
      </c>
      <c r="K1168" s="14">
        <f>表格1[[#This Row],[信用卡交易金額'[新臺幣']]]/1000</f>
        <v>1335518.787</v>
      </c>
      <c r="L1168" s="14">
        <f>表格1[[#This Row],[信用卡交易金額'[新臺幣']]]/1000000</f>
        <v>1335.518787</v>
      </c>
      <c r="M1168" s="14" t="str" cm="1">
        <f t="array" ref="M1168">_xlfn.TEXTJOIN("", TRUE, _xlfn.XLOOKUP(TRUE, VALUE(表格1[[#This Row],[年月]]) &lt;= VALUE($R$8:$R$12), $Q$8:$Q$12)) &amp; "年度"</f>
        <v>2021年度</v>
      </c>
    </row>
    <row r="1169" spans="1:13" x14ac:dyDescent="0.3">
      <c r="A1169" s="2">
        <v>202103</v>
      </c>
      <c r="B1169" s="19">
        <f>DATE(表格1[[#This Row],[年]],表格1[[#This Row],[月]],1)</f>
        <v>44256</v>
      </c>
      <c r="C1169" s="2" t="str">
        <f>LEFT(表格1[[#This Row],[年月]],4)</f>
        <v>2021</v>
      </c>
      <c r="D1169" s="2" t="str">
        <f>RIGHT(表格1[[#This Row],[年月]],2)</f>
        <v>03</v>
      </c>
      <c r="E1169" s="5">
        <v>67000000</v>
      </c>
      <c r="F1169" s="2" t="str">
        <f>VLOOKUP(TEXT(表格1[[#This Row],[地區]],"00000000"),縣市代碼,2,0)</f>
        <v>臺南市</v>
      </c>
      <c r="G1169" s="2" t="s">
        <v>9</v>
      </c>
      <c r="H1169" s="13">
        <v>2225647</v>
      </c>
      <c r="I1169" s="14">
        <v>3065584109</v>
      </c>
      <c r="J1169" s="14">
        <f>表格1[[#This Row],[信用卡交易筆數]]/1000</f>
        <v>2225.6469999999999</v>
      </c>
      <c r="K1169" s="14">
        <f>表格1[[#This Row],[信用卡交易金額'[新臺幣']]]/1000</f>
        <v>3065584.1090000002</v>
      </c>
      <c r="L1169" s="14">
        <f>表格1[[#This Row],[信用卡交易金額'[新臺幣']]]/1000000</f>
        <v>3065.5841089999999</v>
      </c>
      <c r="M1169" s="14" t="str" cm="1">
        <f t="array" ref="M1169">_xlfn.TEXTJOIN("", TRUE, _xlfn.XLOOKUP(TRUE, VALUE(表格1[[#This Row],[年月]]) &lt;= VALUE($R$8:$R$12), $Q$8:$Q$12)) &amp; "年度"</f>
        <v>2021年度</v>
      </c>
    </row>
    <row r="1170" spans="1:13" x14ac:dyDescent="0.3">
      <c r="A1170" s="2">
        <v>202103</v>
      </c>
      <c r="B1170" s="19">
        <f>DATE(表格1[[#This Row],[年]],表格1[[#This Row],[月]],1)</f>
        <v>44256</v>
      </c>
      <c r="C1170" s="2" t="str">
        <f>LEFT(表格1[[#This Row],[年月]],4)</f>
        <v>2021</v>
      </c>
      <c r="D1170" s="2" t="str">
        <f>RIGHT(表格1[[#This Row],[年月]],2)</f>
        <v>03</v>
      </c>
      <c r="E1170" s="5">
        <v>67000000</v>
      </c>
      <c r="F1170" s="2" t="str">
        <f>VLOOKUP(TEXT(表格1[[#This Row],[地區]],"00000000"),縣市代碼,2,0)</f>
        <v>臺南市</v>
      </c>
      <c r="G1170" s="2" t="s">
        <v>10</v>
      </c>
      <c r="H1170" s="13">
        <v>2118652</v>
      </c>
      <c r="I1170" s="14">
        <v>5388892022</v>
      </c>
      <c r="J1170" s="14">
        <f>表格1[[#This Row],[信用卡交易筆數]]/1000</f>
        <v>2118.652</v>
      </c>
      <c r="K1170" s="14">
        <f>表格1[[#This Row],[信用卡交易金額'[新臺幣']]]/1000</f>
        <v>5388892.0219999999</v>
      </c>
      <c r="L1170" s="14">
        <f>表格1[[#This Row],[信用卡交易金額'[新臺幣']]]/1000000</f>
        <v>5388.892022</v>
      </c>
      <c r="M1170" s="14" t="str" cm="1">
        <f t="array" ref="M1170">_xlfn.TEXTJOIN("", TRUE, _xlfn.XLOOKUP(TRUE, VALUE(表格1[[#This Row],[年月]]) &lt;= VALUE($R$8:$R$12), $Q$8:$Q$12)) &amp; "年度"</f>
        <v>2021年度</v>
      </c>
    </row>
    <row r="1171" spans="1:13" x14ac:dyDescent="0.3">
      <c r="A1171" s="2">
        <v>202103</v>
      </c>
      <c r="B1171" s="19">
        <f>DATE(表格1[[#This Row],[年]],表格1[[#This Row],[月]],1)</f>
        <v>44256</v>
      </c>
      <c r="C1171" s="2" t="str">
        <f>LEFT(表格1[[#This Row],[年月]],4)</f>
        <v>2021</v>
      </c>
      <c r="D1171" s="2" t="str">
        <f>RIGHT(表格1[[#This Row],[年月]],2)</f>
        <v>03</v>
      </c>
      <c r="E1171" s="5">
        <v>64000000</v>
      </c>
      <c r="F1171" s="2" t="str">
        <f>VLOOKUP(TEXT(表格1[[#This Row],[地區]],"00000000"),縣市代碼,2,0)</f>
        <v>高雄市</v>
      </c>
      <c r="G1171" s="2" t="s">
        <v>4</v>
      </c>
      <c r="H1171" s="13">
        <v>2493943</v>
      </c>
      <c r="I1171" s="14">
        <v>1650111218</v>
      </c>
      <c r="J1171" s="14">
        <f>表格1[[#This Row],[信用卡交易筆數]]/1000</f>
        <v>2493.9430000000002</v>
      </c>
      <c r="K1171" s="14">
        <f>表格1[[#This Row],[信用卡交易金額'[新臺幣']]]/1000</f>
        <v>1650111.2180000001</v>
      </c>
      <c r="L1171" s="14">
        <f>表格1[[#This Row],[信用卡交易金額'[新臺幣']]]/1000000</f>
        <v>1650.111218</v>
      </c>
      <c r="M1171" s="14" t="str" cm="1">
        <f t="array" ref="M1171">_xlfn.TEXTJOIN("", TRUE, _xlfn.XLOOKUP(TRUE, VALUE(表格1[[#This Row],[年月]]) &lt;= VALUE($R$8:$R$12), $Q$8:$Q$12)) &amp; "年度"</f>
        <v>2021年度</v>
      </c>
    </row>
    <row r="1172" spans="1:13" x14ac:dyDescent="0.3">
      <c r="A1172" s="2">
        <v>202103</v>
      </c>
      <c r="B1172" s="19">
        <f>DATE(表格1[[#This Row],[年]],表格1[[#This Row],[月]],1)</f>
        <v>44256</v>
      </c>
      <c r="C1172" s="2" t="str">
        <f>LEFT(表格1[[#This Row],[年月]],4)</f>
        <v>2021</v>
      </c>
      <c r="D1172" s="2" t="str">
        <f>RIGHT(表格1[[#This Row],[年月]],2)</f>
        <v>03</v>
      </c>
      <c r="E1172" s="5">
        <v>64000000</v>
      </c>
      <c r="F1172" s="2" t="str">
        <f>VLOOKUP(TEXT(表格1[[#This Row],[地區]],"00000000"),縣市代碼,2,0)</f>
        <v>高雄市</v>
      </c>
      <c r="G1172" s="2" t="s">
        <v>5</v>
      </c>
      <c r="H1172" s="13">
        <v>254195</v>
      </c>
      <c r="I1172" s="14">
        <v>575661104</v>
      </c>
      <c r="J1172" s="14">
        <f>表格1[[#This Row],[信用卡交易筆數]]/1000</f>
        <v>254.19499999999999</v>
      </c>
      <c r="K1172" s="14">
        <f>表格1[[#This Row],[信用卡交易金額'[新臺幣']]]/1000</f>
        <v>575661.10400000005</v>
      </c>
      <c r="L1172" s="14">
        <f>表格1[[#This Row],[信用卡交易金額'[新臺幣']]]/1000000</f>
        <v>575.66110400000002</v>
      </c>
      <c r="M1172" s="14" t="str" cm="1">
        <f t="array" ref="M1172">_xlfn.TEXTJOIN("", TRUE, _xlfn.XLOOKUP(TRUE, VALUE(表格1[[#This Row],[年月]]) &lt;= VALUE($R$8:$R$12), $Q$8:$Q$12)) &amp; "年度"</f>
        <v>2021年度</v>
      </c>
    </row>
    <row r="1173" spans="1:13" x14ac:dyDescent="0.3">
      <c r="A1173" s="2">
        <v>202103</v>
      </c>
      <c r="B1173" s="19">
        <f>DATE(表格1[[#This Row],[年]],表格1[[#This Row],[月]],1)</f>
        <v>44256</v>
      </c>
      <c r="C1173" s="2" t="str">
        <f>LEFT(表格1[[#This Row],[年月]],4)</f>
        <v>2021</v>
      </c>
      <c r="D1173" s="2" t="str">
        <f>RIGHT(表格1[[#This Row],[年月]],2)</f>
        <v>03</v>
      </c>
      <c r="E1173" s="5">
        <v>64000000</v>
      </c>
      <c r="F1173" s="2" t="str">
        <f>VLOOKUP(TEXT(表格1[[#This Row],[地區]],"00000000"),縣市代碼,2,0)</f>
        <v>高雄市</v>
      </c>
      <c r="G1173" s="2" t="s">
        <v>6</v>
      </c>
      <c r="H1173" s="13">
        <v>429876</v>
      </c>
      <c r="I1173" s="14">
        <v>1469965731</v>
      </c>
      <c r="J1173" s="14">
        <f>表格1[[#This Row],[信用卡交易筆數]]/1000</f>
        <v>429.87599999999998</v>
      </c>
      <c r="K1173" s="14">
        <f>表格1[[#This Row],[信用卡交易金額'[新臺幣']]]/1000</f>
        <v>1469965.7309999999</v>
      </c>
      <c r="L1173" s="14">
        <f>表格1[[#This Row],[信用卡交易金額'[新臺幣']]]/1000000</f>
        <v>1469.965731</v>
      </c>
      <c r="M1173" s="14" t="str" cm="1">
        <f t="array" ref="M1173">_xlfn.TEXTJOIN("", TRUE, _xlfn.XLOOKUP(TRUE, VALUE(表格1[[#This Row],[年月]]) &lt;= VALUE($R$8:$R$12), $Q$8:$Q$12)) &amp; "年度"</f>
        <v>2021年度</v>
      </c>
    </row>
    <row r="1174" spans="1:13" x14ac:dyDescent="0.3">
      <c r="A1174" s="2">
        <v>202103</v>
      </c>
      <c r="B1174" s="19">
        <f>DATE(表格1[[#This Row],[年]],表格1[[#This Row],[月]],1)</f>
        <v>44256</v>
      </c>
      <c r="C1174" s="2" t="str">
        <f>LEFT(表格1[[#This Row],[年月]],4)</f>
        <v>2021</v>
      </c>
      <c r="D1174" s="2" t="str">
        <f>RIGHT(表格1[[#This Row],[年月]],2)</f>
        <v>03</v>
      </c>
      <c r="E1174" s="5">
        <v>64000000</v>
      </c>
      <c r="F1174" s="2" t="str">
        <f>VLOOKUP(TEXT(表格1[[#This Row],[地區]],"00000000"),縣市代碼,2,0)</f>
        <v>高雄市</v>
      </c>
      <c r="G1174" s="2" t="s">
        <v>7</v>
      </c>
      <c r="H1174" s="13">
        <v>2520831</v>
      </c>
      <c r="I1174" s="14">
        <v>2311912374</v>
      </c>
      <c r="J1174" s="14">
        <f>表格1[[#This Row],[信用卡交易筆數]]/1000</f>
        <v>2520.8310000000001</v>
      </c>
      <c r="K1174" s="14">
        <f>表格1[[#This Row],[信用卡交易金額'[新臺幣']]]/1000</f>
        <v>2311912.3739999998</v>
      </c>
      <c r="L1174" s="14">
        <f>表格1[[#This Row],[信用卡交易金額'[新臺幣']]]/1000000</f>
        <v>2311.912374</v>
      </c>
      <c r="M1174" s="14" t="str" cm="1">
        <f t="array" ref="M1174">_xlfn.TEXTJOIN("", TRUE, _xlfn.XLOOKUP(TRUE, VALUE(表格1[[#This Row],[年月]]) &lt;= VALUE($R$8:$R$12), $Q$8:$Q$12)) &amp; "年度"</f>
        <v>2021年度</v>
      </c>
    </row>
    <row r="1175" spans="1:13" x14ac:dyDescent="0.3">
      <c r="A1175" s="2">
        <v>202103</v>
      </c>
      <c r="B1175" s="19">
        <f>DATE(表格1[[#This Row],[年]],表格1[[#This Row],[月]],1)</f>
        <v>44256</v>
      </c>
      <c r="C1175" s="2" t="str">
        <f>LEFT(表格1[[#This Row],[年月]],4)</f>
        <v>2021</v>
      </c>
      <c r="D1175" s="2" t="str">
        <f>RIGHT(表格1[[#This Row],[年月]],2)</f>
        <v>03</v>
      </c>
      <c r="E1175" s="5">
        <v>64000000</v>
      </c>
      <c r="F1175" s="2" t="str">
        <f>VLOOKUP(TEXT(表格1[[#This Row],[地區]],"00000000"),縣市代碼,2,0)</f>
        <v>高雄市</v>
      </c>
      <c r="G1175" s="2" t="s">
        <v>8</v>
      </c>
      <c r="H1175" s="13">
        <v>1608371</v>
      </c>
      <c r="I1175" s="14">
        <v>2178270474</v>
      </c>
      <c r="J1175" s="14">
        <f>表格1[[#This Row],[信用卡交易筆數]]/1000</f>
        <v>1608.3710000000001</v>
      </c>
      <c r="K1175" s="14">
        <f>表格1[[#This Row],[信用卡交易金額'[新臺幣']]]/1000</f>
        <v>2178270.4739999999</v>
      </c>
      <c r="L1175" s="14">
        <f>表格1[[#This Row],[信用卡交易金額'[新臺幣']]]/1000000</f>
        <v>2178.2704739999999</v>
      </c>
      <c r="M1175" s="14" t="str" cm="1">
        <f t="array" ref="M1175">_xlfn.TEXTJOIN("", TRUE, _xlfn.XLOOKUP(TRUE, VALUE(表格1[[#This Row],[年月]]) &lt;= VALUE($R$8:$R$12), $Q$8:$Q$12)) &amp; "年度"</f>
        <v>2021年度</v>
      </c>
    </row>
    <row r="1176" spans="1:13" x14ac:dyDescent="0.3">
      <c r="A1176" s="2">
        <v>202103</v>
      </c>
      <c r="B1176" s="19">
        <f>DATE(表格1[[#This Row],[年]],表格1[[#This Row],[月]],1)</f>
        <v>44256</v>
      </c>
      <c r="C1176" s="2" t="str">
        <f>LEFT(表格1[[#This Row],[年月]],4)</f>
        <v>2021</v>
      </c>
      <c r="D1176" s="2" t="str">
        <f>RIGHT(表格1[[#This Row],[年月]],2)</f>
        <v>03</v>
      </c>
      <c r="E1176" s="5">
        <v>64000000</v>
      </c>
      <c r="F1176" s="2" t="str">
        <f>VLOOKUP(TEXT(表格1[[#This Row],[地區]],"00000000"),縣市代碼,2,0)</f>
        <v>高雄市</v>
      </c>
      <c r="G1176" s="2" t="s">
        <v>9</v>
      </c>
      <c r="H1176" s="13">
        <v>3571337</v>
      </c>
      <c r="I1176" s="14">
        <v>4999388236</v>
      </c>
      <c r="J1176" s="14">
        <f>表格1[[#This Row],[信用卡交易筆數]]/1000</f>
        <v>3571.337</v>
      </c>
      <c r="K1176" s="14">
        <f>表格1[[#This Row],[信用卡交易金額'[新臺幣']]]/1000</f>
        <v>4999388.2359999996</v>
      </c>
      <c r="L1176" s="14">
        <f>表格1[[#This Row],[信用卡交易金額'[新臺幣']]]/1000000</f>
        <v>4999.3882359999998</v>
      </c>
      <c r="M1176" s="14" t="str" cm="1">
        <f t="array" ref="M1176">_xlfn.TEXTJOIN("", TRUE, _xlfn.XLOOKUP(TRUE, VALUE(表格1[[#This Row],[年月]]) &lt;= VALUE($R$8:$R$12), $Q$8:$Q$12)) &amp; "年度"</f>
        <v>2021年度</v>
      </c>
    </row>
    <row r="1177" spans="1:13" x14ac:dyDescent="0.3">
      <c r="A1177" s="2">
        <v>202103</v>
      </c>
      <c r="B1177" s="19">
        <f>DATE(表格1[[#This Row],[年]],表格1[[#This Row],[月]],1)</f>
        <v>44256</v>
      </c>
      <c r="C1177" s="2" t="str">
        <f>LEFT(表格1[[#This Row],[年月]],4)</f>
        <v>2021</v>
      </c>
      <c r="D1177" s="2" t="str">
        <f>RIGHT(表格1[[#This Row],[年月]],2)</f>
        <v>03</v>
      </c>
      <c r="E1177" s="5">
        <v>64000000</v>
      </c>
      <c r="F1177" s="2" t="str">
        <f>VLOOKUP(TEXT(表格1[[#This Row],[地區]],"00000000"),縣市代碼,2,0)</f>
        <v>高雄市</v>
      </c>
      <c r="G1177" s="2" t="s">
        <v>10</v>
      </c>
      <c r="H1177" s="13">
        <v>3133239</v>
      </c>
      <c r="I1177" s="14">
        <v>8811749433</v>
      </c>
      <c r="J1177" s="14">
        <f>表格1[[#This Row],[信用卡交易筆數]]/1000</f>
        <v>3133.239</v>
      </c>
      <c r="K1177" s="14">
        <f>表格1[[#This Row],[信用卡交易金額'[新臺幣']]]/1000</f>
        <v>8811749.4330000002</v>
      </c>
      <c r="L1177" s="14">
        <f>表格1[[#This Row],[信用卡交易金額'[新臺幣']]]/1000000</f>
        <v>8811.7494330000009</v>
      </c>
      <c r="M1177" s="14" t="str" cm="1">
        <f t="array" ref="M1177">_xlfn.TEXTJOIN("", TRUE, _xlfn.XLOOKUP(TRUE, VALUE(表格1[[#This Row],[年月]]) &lt;= VALUE($R$8:$R$12), $Q$8:$Q$12)) &amp; "年度"</f>
        <v>2021年度</v>
      </c>
    </row>
    <row r="1178" spans="1:13" x14ac:dyDescent="0.3">
      <c r="A1178" s="2">
        <v>202103</v>
      </c>
      <c r="B1178" s="19">
        <f>DATE(表格1[[#This Row],[年]],表格1[[#This Row],[月]],1)</f>
        <v>44256</v>
      </c>
      <c r="C1178" s="2" t="str">
        <f>LEFT(表格1[[#This Row],[年月]],4)</f>
        <v>2021</v>
      </c>
      <c r="D1178" s="2" t="str">
        <f>RIGHT(表格1[[#This Row],[年月]],2)</f>
        <v>03</v>
      </c>
      <c r="E1178" s="5">
        <v>10013000</v>
      </c>
      <c r="F1178" s="2" t="str">
        <f>VLOOKUP(TEXT(表格1[[#This Row],[地區]],"00000000"),縣市代碼,2,0)</f>
        <v>屏東縣</v>
      </c>
      <c r="G1178" s="2" t="s">
        <v>4</v>
      </c>
      <c r="H1178" s="13">
        <v>311439</v>
      </c>
      <c r="I1178" s="14">
        <v>203922916</v>
      </c>
      <c r="J1178" s="14">
        <f>表格1[[#This Row],[信用卡交易筆數]]/1000</f>
        <v>311.43900000000002</v>
      </c>
      <c r="K1178" s="14">
        <f>表格1[[#This Row],[信用卡交易金額'[新臺幣']]]/1000</f>
        <v>203922.916</v>
      </c>
      <c r="L1178" s="14">
        <f>表格1[[#This Row],[信用卡交易金額'[新臺幣']]]/1000000</f>
        <v>203.92291599999999</v>
      </c>
      <c r="M1178" s="14" t="str" cm="1">
        <f t="array" ref="M1178">_xlfn.TEXTJOIN("", TRUE, _xlfn.XLOOKUP(TRUE, VALUE(表格1[[#This Row],[年月]]) &lt;= VALUE($R$8:$R$12), $Q$8:$Q$12)) &amp; "年度"</f>
        <v>2021年度</v>
      </c>
    </row>
    <row r="1179" spans="1:13" x14ac:dyDescent="0.3">
      <c r="A1179" s="2">
        <v>202103</v>
      </c>
      <c r="B1179" s="19">
        <f>DATE(表格1[[#This Row],[年]],表格1[[#This Row],[月]],1)</f>
        <v>44256</v>
      </c>
      <c r="C1179" s="2" t="str">
        <f>LEFT(表格1[[#This Row],[年月]],4)</f>
        <v>2021</v>
      </c>
      <c r="D1179" s="2" t="str">
        <f>RIGHT(表格1[[#This Row],[年月]],2)</f>
        <v>03</v>
      </c>
      <c r="E1179" s="5">
        <v>10013000</v>
      </c>
      <c r="F1179" s="2" t="str">
        <f>VLOOKUP(TEXT(表格1[[#This Row],[地區]],"00000000"),縣市代碼,2,0)</f>
        <v>屏東縣</v>
      </c>
      <c r="G1179" s="2" t="s">
        <v>5</v>
      </c>
      <c r="H1179" s="13">
        <v>43136</v>
      </c>
      <c r="I1179" s="14">
        <v>95760601</v>
      </c>
      <c r="J1179" s="14">
        <f>表格1[[#This Row],[信用卡交易筆數]]/1000</f>
        <v>43.136000000000003</v>
      </c>
      <c r="K1179" s="14">
        <f>表格1[[#This Row],[信用卡交易金額'[新臺幣']]]/1000</f>
        <v>95760.600999999995</v>
      </c>
      <c r="L1179" s="14">
        <f>表格1[[#This Row],[信用卡交易金額'[新臺幣']]]/1000000</f>
        <v>95.760600999999994</v>
      </c>
      <c r="M1179" s="14" t="str" cm="1">
        <f t="array" ref="M1179">_xlfn.TEXTJOIN("", TRUE, _xlfn.XLOOKUP(TRUE, VALUE(表格1[[#This Row],[年月]]) &lt;= VALUE($R$8:$R$12), $Q$8:$Q$12)) &amp; "年度"</f>
        <v>2021年度</v>
      </c>
    </row>
    <row r="1180" spans="1:13" x14ac:dyDescent="0.3">
      <c r="A1180" s="2">
        <v>202103</v>
      </c>
      <c r="B1180" s="19">
        <f>DATE(表格1[[#This Row],[年]],表格1[[#This Row],[月]],1)</f>
        <v>44256</v>
      </c>
      <c r="C1180" s="2" t="str">
        <f>LEFT(表格1[[#This Row],[年月]],4)</f>
        <v>2021</v>
      </c>
      <c r="D1180" s="2" t="str">
        <f>RIGHT(表格1[[#This Row],[年月]],2)</f>
        <v>03</v>
      </c>
      <c r="E1180" s="5">
        <v>10013000</v>
      </c>
      <c r="F1180" s="2" t="str">
        <f>VLOOKUP(TEXT(表格1[[#This Row],[地區]],"00000000"),縣市代碼,2,0)</f>
        <v>屏東縣</v>
      </c>
      <c r="G1180" s="2" t="s">
        <v>6</v>
      </c>
      <c r="H1180" s="13">
        <v>65466</v>
      </c>
      <c r="I1180" s="14">
        <v>216146742</v>
      </c>
      <c r="J1180" s="14">
        <f>表格1[[#This Row],[信用卡交易筆數]]/1000</f>
        <v>65.465999999999994</v>
      </c>
      <c r="K1180" s="14">
        <f>表格1[[#This Row],[信用卡交易金額'[新臺幣']]]/1000</f>
        <v>216146.742</v>
      </c>
      <c r="L1180" s="14">
        <f>表格1[[#This Row],[信用卡交易金額'[新臺幣']]]/1000000</f>
        <v>216.14674199999999</v>
      </c>
      <c r="M1180" s="14" t="str" cm="1">
        <f t="array" ref="M1180">_xlfn.TEXTJOIN("", TRUE, _xlfn.XLOOKUP(TRUE, VALUE(表格1[[#This Row],[年月]]) &lt;= VALUE($R$8:$R$12), $Q$8:$Q$12)) &amp; "年度"</f>
        <v>2021年度</v>
      </c>
    </row>
    <row r="1181" spans="1:13" x14ac:dyDescent="0.3">
      <c r="A1181" s="2">
        <v>202103</v>
      </c>
      <c r="B1181" s="19">
        <f>DATE(表格1[[#This Row],[年]],表格1[[#This Row],[月]],1)</f>
        <v>44256</v>
      </c>
      <c r="C1181" s="2" t="str">
        <f>LEFT(表格1[[#This Row],[年月]],4)</f>
        <v>2021</v>
      </c>
      <c r="D1181" s="2" t="str">
        <f>RIGHT(表格1[[#This Row],[年月]],2)</f>
        <v>03</v>
      </c>
      <c r="E1181" s="5">
        <v>10013000</v>
      </c>
      <c r="F1181" s="2" t="str">
        <f>VLOOKUP(TEXT(表格1[[#This Row],[地區]],"00000000"),縣市代碼,2,0)</f>
        <v>屏東縣</v>
      </c>
      <c r="G1181" s="2" t="s">
        <v>7</v>
      </c>
      <c r="H1181" s="13">
        <v>504728</v>
      </c>
      <c r="I1181" s="14">
        <v>466983894</v>
      </c>
      <c r="J1181" s="14">
        <f>表格1[[#This Row],[信用卡交易筆數]]/1000</f>
        <v>504.72800000000001</v>
      </c>
      <c r="K1181" s="14">
        <f>表格1[[#This Row],[信用卡交易金額'[新臺幣']]]/1000</f>
        <v>466983.89399999997</v>
      </c>
      <c r="L1181" s="14">
        <f>表格1[[#This Row],[信用卡交易金額'[新臺幣']]]/1000000</f>
        <v>466.98389400000002</v>
      </c>
      <c r="M1181" s="14" t="str" cm="1">
        <f t="array" ref="M1181">_xlfn.TEXTJOIN("", TRUE, _xlfn.XLOOKUP(TRUE, VALUE(表格1[[#This Row],[年月]]) &lt;= VALUE($R$8:$R$12), $Q$8:$Q$12)) &amp; "年度"</f>
        <v>2021年度</v>
      </c>
    </row>
    <row r="1182" spans="1:13" x14ac:dyDescent="0.3">
      <c r="A1182" s="2">
        <v>202103</v>
      </c>
      <c r="B1182" s="19">
        <f>DATE(表格1[[#This Row],[年]],表格1[[#This Row],[月]],1)</f>
        <v>44256</v>
      </c>
      <c r="C1182" s="2" t="str">
        <f>LEFT(表格1[[#This Row],[年月]],4)</f>
        <v>2021</v>
      </c>
      <c r="D1182" s="2" t="str">
        <f>RIGHT(表格1[[#This Row],[年月]],2)</f>
        <v>03</v>
      </c>
      <c r="E1182" s="5">
        <v>10013000</v>
      </c>
      <c r="F1182" s="2" t="str">
        <f>VLOOKUP(TEXT(表格1[[#This Row],[地區]],"00000000"),縣市代碼,2,0)</f>
        <v>屏東縣</v>
      </c>
      <c r="G1182" s="2" t="s">
        <v>8</v>
      </c>
      <c r="H1182" s="13">
        <v>271477</v>
      </c>
      <c r="I1182" s="14">
        <v>355524847</v>
      </c>
      <c r="J1182" s="14">
        <f>表格1[[#This Row],[信用卡交易筆數]]/1000</f>
        <v>271.47699999999998</v>
      </c>
      <c r="K1182" s="14">
        <f>表格1[[#This Row],[信用卡交易金額'[新臺幣']]]/1000</f>
        <v>355524.84700000001</v>
      </c>
      <c r="L1182" s="14">
        <f>表格1[[#This Row],[信用卡交易金額'[新臺幣']]]/1000000</f>
        <v>355.52484700000002</v>
      </c>
      <c r="M1182" s="14" t="str" cm="1">
        <f t="array" ref="M1182">_xlfn.TEXTJOIN("", TRUE, _xlfn.XLOOKUP(TRUE, VALUE(表格1[[#This Row],[年月]]) &lt;= VALUE($R$8:$R$12), $Q$8:$Q$12)) &amp; "年度"</f>
        <v>2021年度</v>
      </c>
    </row>
    <row r="1183" spans="1:13" x14ac:dyDescent="0.3">
      <c r="A1183" s="2">
        <v>202103</v>
      </c>
      <c r="B1183" s="19">
        <f>DATE(表格1[[#This Row],[年]],表格1[[#This Row],[月]],1)</f>
        <v>44256</v>
      </c>
      <c r="C1183" s="2" t="str">
        <f>LEFT(表格1[[#This Row],[年月]],4)</f>
        <v>2021</v>
      </c>
      <c r="D1183" s="2" t="str">
        <f>RIGHT(表格1[[#This Row],[年月]],2)</f>
        <v>03</v>
      </c>
      <c r="E1183" s="5">
        <v>10013000</v>
      </c>
      <c r="F1183" s="2" t="str">
        <f>VLOOKUP(TEXT(表格1[[#This Row],[地區]],"00000000"),縣市代碼,2,0)</f>
        <v>屏東縣</v>
      </c>
      <c r="G1183" s="2" t="s">
        <v>9</v>
      </c>
      <c r="H1183" s="13">
        <v>522531</v>
      </c>
      <c r="I1183" s="14">
        <v>740222703</v>
      </c>
      <c r="J1183" s="14">
        <f>表格1[[#This Row],[信用卡交易筆數]]/1000</f>
        <v>522.53099999999995</v>
      </c>
      <c r="K1183" s="14">
        <f>表格1[[#This Row],[信用卡交易金額'[新臺幣']]]/1000</f>
        <v>740222.70299999998</v>
      </c>
      <c r="L1183" s="14">
        <f>表格1[[#This Row],[信用卡交易金額'[新臺幣']]]/1000000</f>
        <v>740.22270300000002</v>
      </c>
      <c r="M1183" s="14" t="str" cm="1">
        <f t="array" ref="M1183">_xlfn.TEXTJOIN("", TRUE, _xlfn.XLOOKUP(TRUE, VALUE(表格1[[#This Row],[年月]]) &lt;= VALUE($R$8:$R$12), $Q$8:$Q$12)) &amp; "年度"</f>
        <v>2021年度</v>
      </c>
    </row>
    <row r="1184" spans="1:13" x14ac:dyDescent="0.3">
      <c r="A1184" s="2">
        <v>202103</v>
      </c>
      <c r="B1184" s="19">
        <f>DATE(表格1[[#This Row],[年]],表格1[[#This Row],[月]],1)</f>
        <v>44256</v>
      </c>
      <c r="C1184" s="2" t="str">
        <f>LEFT(表格1[[#This Row],[年月]],4)</f>
        <v>2021</v>
      </c>
      <c r="D1184" s="2" t="str">
        <f>RIGHT(表格1[[#This Row],[年月]],2)</f>
        <v>03</v>
      </c>
      <c r="E1184" s="5">
        <v>10013000</v>
      </c>
      <c r="F1184" s="2" t="str">
        <f>VLOOKUP(TEXT(表格1[[#This Row],[地區]],"00000000"),縣市代碼,2,0)</f>
        <v>屏東縣</v>
      </c>
      <c r="G1184" s="2" t="s">
        <v>10</v>
      </c>
      <c r="H1184" s="13">
        <v>556587</v>
      </c>
      <c r="I1184" s="14">
        <v>1623717690</v>
      </c>
      <c r="J1184" s="14">
        <f>表格1[[#This Row],[信用卡交易筆數]]/1000</f>
        <v>556.58699999999999</v>
      </c>
      <c r="K1184" s="14">
        <f>表格1[[#This Row],[信用卡交易金額'[新臺幣']]]/1000</f>
        <v>1623717.69</v>
      </c>
      <c r="L1184" s="14">
        <f>表格1[[#This Row],[信用卡交易金額'[新臺幣']]]/1000000</f>
        <v>1623.7176899999999</v>
      </c>
      <c r="M1184" s="14" t="str" cm="1">
        <f t="array" ref="M1184">_xlfn.TEXTJOIN("", TRUE, _xlfn.XLOOKUP(TRUE, VALUE(表格1[[#This Row],[年月]]) &lt;= VALUE($R$8:$R$12), $Q$8:$Q$12)) &amp; "年度"</f>
        <v>2021年度</v>
      </c>
    </row>
    <row r="1185" spans="1:13" x14ac:dyDescent="0.3">
      <c r="A1185" s="2">
        <v>202103</v>
      </c>
      <c r="B1185" s="19">
        <f>DATE(表格1[[#This Row],[年]],表格1[[#This Row],[月]],1)</f>
        <v>44256</v>
      </c>
      <c r="C1185" s="2" t="str">
        <f>LEFT(表格1[[#This Row],[年月]],4)</f>
        <v>2021</v>
      </c>
      <c r="D1185" s="2" t="str">
        <f>RIGHT(表格1[[#This Row],[年月]],2)</f>
        <v>03</v>
      </c>
      <c r="E1185" s="5">
        <v>10017000</v>
      </c>
      <c r="F1185" s="2" t="str">
        <f>VLOOKUP(TEXT(表格1[[#This Row],[地區]],"00000000"),縣市代碼,2,0)</f>
        <v>基隆市</v>
      </c>
      <c r="G1185" s="2" t="s">
        <v>4</v>
      </c>
      <c r="H1185" s="13">
        <v>359785</v>
      </c>
      <c r="I1185" s="14">
        <v>201247844</v>
      </c>
      <c r="J1185" s="14">
        <f>表格1[[#This Row],[信用卡交易筆數]]/1000</f>
        <v>359.78500000000003</v>
      </c>
      <c r="K1185" s="14">
        <f>表格1[[#This Row],[信用卡交易金額'[新臺幣']]]/1000</f>
        <v>201247.84400000001</v>
      </c>
      <c r="L1185" s="14">
        <f>表格1[[#This Row],[信用卡交易金額'[新臺幣']]]/1000000</f>
        <v>201.24784399999999</v>
      </c>
      <c r="M1185" s="14" t="str" cm="1">
        <f t="array" ref="M1185">_xlfn.TEXTJOIN("", TRUE, _xlfn.XLOOKUP(TRUE, VALUE(表格1[[#This Row],[年月]]) &lt;= VALUE($R$8:$R$12), $Q$8:$Q$12)) &amp; "年度"</f>
        <v>2021年度</v>
      </c>
    </row>
    <row r="1186" spans="1:13" x14ac:dyDescent="0.3">
      <c r="A1186" s="2">
        <v>202103</v>
      </c>
      <c r="B1186" s="19">
        <f>DATE(表格1[[#This Row],[年]],表格1[[#This Row],[月]],1)</f>
        <v>44256</v>
      </c>
      <c r="C1186" s="2" t="str">
        <f>LEFT(表格1[[#This Row],[年月]],4)</f>
        <v>2021</v>
      </c>
      <c r="D1186" s="2" t="str">
        <f>RIGHT(表格1[[#This Row],[年月]],2)</f>
        <v>03</v>
      </c>
      <c r="E1186" s="5">
        <v>10017000</v>
      </c>
      <c r="F1186" s="2" t="str">
        <f>VLOOKUP(TEXT(表格1[[#This Row],[地區]],"00000000"),縣市代碼,2,0)</f>
        <v>基隆市</v>
      </c>
      <c r="G1186" s="2" t="s">
        <v>5</v>
      </c>
      <c r="H1186" s="13">
        <v>36772</v>
      </c>
      <c r="I1186" s="14">
        <v>102377365</v>
      </c>
      <c r="J1186" s="14">
        <f>表格1[[#This Row],[信用卡交易筆數]]/1000</f>
        <v>36.771999999999998</v>
      </c>
      <c r="K1186" s="14">
        <f>表格1[[#This Row],[信用卡交易金額'[新臺幣']]]/1000</f>
        <v>102377.36500000001</v>
      </c>
      <c r="L1186" s="14">
        <f>表格1[[#This Row],[信用卡交易金額'[新臺幣']]]/1000000</f>
        <v>102.377365</v>
      </c>
      <c r="M1186" s="14" t="str" cm="1">
        <f t="array" ref="M1186">_xlfn.TEXTJOIN("", TRUE, _xlfn.XLOOKUP(TRUE, VALUE(表格1[[#This Row],[年月]]) &lt;= VALUE($R$8:$R$12), $Q$8:$Q$12)) &amp; "年度"</f>
        <v>2021年度</v>
      </c>
    </row>
    <row r="1187" spans="1:13" x14ac:dyDescent="0.3">
      <c r="A1187" s="2">
        <v>202103</v>
      </c>
      <c r="B1187" s="19">
        <f>DATE(表格1[[#This Row],[年]],表格1[[#This Row],[月]],1)</f>
        <v>44256</v>
      </c>
      <c r="C1187" s="2" t="str">
        <f>LEFT(表格1[[#This Row],[年月]],4)</f>
        <v>2021</v>
      </c>
      <c r="D1187" s="2" t="str">
        <f>RIGHT(表格1[[#This Row],[年月]],2)</f>
        <v>03</v>
      </c>
      <c r="E1187" s="5">
        <v>10017000</v>
      </c>
      <c r="F1187" s="2" t="str">
        <f>VLOOKUP(TEXT(表格1[[#This Row],[地區]],"00000000"),縣市代碼,2,0)</f>
        <v>基隆市</v>
      </c>
      <c r="G1187" s="2" t="s">
        <v>6</v>
      </c>
      <c r="H1187" s="13">
        <v>43630</v>
      </c>
      <c r="I1187" s="14">
        <v>155967844</v>
      </c>
      <c r="J1187" s="14">
        <f>表格1[[#This Row],[信用卡交易筆數]]/1000</f>
        <v>43.63</v>
      </c>
      <c r="K1187" s="14">
        <f>表格1[[#This Row],[信用卡交易金額'[新臺幣']]]/1000</f>
        <v>155967.84400000001</v>
      </c>
      <c r="L1187" s="14">
        <f>表格1[[#This Row],[信用卡交易金額'[新臺幣']]]/1000000</f>
        <v>155.96784400000001</v>
      </c>
      <c r="M1187" s="14" t="str" cm="1">
        <f t="array" ref="M1187">_xlfn.TEXTJOIN("", TRUE, _xlfn.XLOOKUP(TRUE, VALUE(表格1[[#This Row],[年月]]) &lt;= VALUE($R$8:$R$12), $Q$8:$Q$12)) &amp; "年度"</f>
        <v>2021年度</v>
      </c>
    </row>
    <row r="1188" spans="1:13" x14ac:dyDescent="0.3">
      <c r="A1188" s="2">
        <v>202103</v>
      </c>
      <c r="B1188" s="19">
        <f>DATE(表格1[[#This Row],[年]],表格1[[#This Row],[月]],1)</f>
        <v>44256</v>
      </c>
      <c r="C1188" s="2" t="str">
        <f>LEFT(表格1[[#This Row],[年月]],4)</f>
        <v>2021</v>
      </c>
      <c r="D1188" s="2" t="str">
        <f>RIGHT(表格1[[#This Row],[年月]],2)</f>
        <v>03</v>
      </c>
      <c r="E1188" s="5">
        <v>10017000</v>
      </c>
      <c r="F1188" s="2" t="str">
        <f>VLOOKUP(TEXT(表格1[[#This Row],[地區]],"00000000"),縣市代碼,2,0)</f>
        <v>基隆市</v>
      </c>
      <c r="G1188" s="2" t="s">
        <v>7</v>
      </c>
      <c r="H1188" s="13">
        <v>340311</v>
      </c>
      <c r="I1188" s="14">
        <v>293508213</v>
      </c>
      <c r="J1188" s="14">
        <f>表格1[[#This Row],[信用卡交易筆數]]/1000</f>
        <v>340.31099999999998</v>
      </c>
      <c r="K1188" s="14">
        <f>表格1[[#This Row],[信用卡交易金額'[新臺幣']]]/1000</f>
        <v>293508.21299999999</v>
      </c>
      <c r="L1188" s="14">
        <f>表格1[[#This Row],[信用卡交易金額'[新臺幣']]]/1000000</f>
        <v>293.50821300000001</v>
      </c>
      <c r="M1188" s="14" t="str" cm="1">
        <f t="array" ref="M1188">_xlfn.TEXTJOIN("", TRUE, _xlfn.XLOOKUP(TRUE, VALUE(表格1[[#This Row],[年月]]) &lt;= VALUE($R$8:$R$12), $Q$8:$Q$12)) &amp; "年度"</f>
        <v>2021年度</v>
      </c>
    </row>
    <row r="1189" spans="1:13" x14ac:dyDescent="0.3">
      <c r="A1189" s="2">
        <v>202103</v>
      </c>
      <c r="B1189" s="19">
        <f>DATE(表格1[[#This Row],[年]],表格1[[#This Row],[月]],1)</f>
        <v>44256</v>
      </c>
      <c r="C1189" s="2" t="str">
        <f>LEFT(表格1[[#This Row],[年月]],4)</f>
        <v>2021</v>
      </c>
      <c r="D1189" s="2" t="str">
        <f>RIGHT(表格1[[#This Row],[年月]],2)</f>
        <v>03</v>
      </c>
      <c r="E1189" s="5">
        <v>10017000</v>
      </c>
      <c r="F1189" s="2" t="str">
        <f>VLOOKUP(TEXT(表格1[[#This Row],[地區]],"00000000"),縣市代碼,2,0)</f>
        <v>基隆市</v>
      </c>
      <c r="G1189" s="2" t="s">
        <v>8</v>
      </c>
      <c r="H1189" s="13">
        <v>233382</v>
      </c>
      <c r="I1189" s="14">
        <v>300919528</v>
      </c>
      <c r="J1189" s="14">
        <f>表格1[[#This Row],[信用卡交易筆數]]/1000</f>
        <v>233.38200000000001</v>
      </c>
      <c r="K1189" s="14">
        <f>表格1[[#This Row],[信用卡交易金額'[新臺幣']]]/1000</f>
        <v>300919.52799999999</v>
      </c>
      <c r="L1189" s="14">
        <f>表格1[[#This Row],[信用卡交易金額'[新臺幣']]]/1000000</f>
        <v>300.91952800000001</v>
      </c>
      <c r="M1189" s="14" t="str" cm="1">
        <f t="array" ref="M1189">_xlfn.TEXTJOIN("", TRUE, _xlfn.XLOOKUP(TRUE, VALUE(表格1[[#This Row],[年月]]) &lt;= VALUE($R$8:$R$12), $Q$8:$Q$12)) &amp; "年度"</f>
        <v>2021年度</v>
      </c>
    </row>
    <row r="1190" spans="1:13" x14ac:dyDescent="0.3">
      <c r="A1190" s="2">
        <v>202103</v>
      </c>
      <c r="B1190" s="19">
        <f>DATE(表格1[[#This Row],[年]],表格1[[#This Row],[月]],1)</f>
        <v>44256</v>
      </c>
      <c r="C1190" s="2" t="str">
        <f>LEFT(表格1[[#This Row],[年月]],4)</f>
        <v>2021</v>
      </c>
      <c r="D1190" s="2" t="str">
        <f>RIGHT(表格1[[#This Row],[年月]],2)</f>
        <v>03</v>
      </c>
      <c r="E1190" s="5">
        <v>10017000</v>
      </c>
      <c r="F1190" s="2" t="str">
        <f>VLOOKUP(TEXT(表格1[[#This Row],[地區]],"00000000"),縣市代碼,2,0)</f>
        <v>基隆市</v>
      </c>
      <c r="G1190" s="2" t="s">
        <v>9</v>
      </c>
      <c r="H1190" s="13">
        <v>481648</v>
      </c>
      <c r="I1190" s="14">
        <v>587325515</v>
      </c>
      <c r="J1190" s="14">
        <f>表格1[[#This Row],[信用卡交易筆數]]/1000</f>
        <v>481.64800000000002</v>
      </c>
      <c r="K1190" s="14">
        <f>表格1[[#This Row],[信用卡交易金額'[新臺幣']]]/1000</f>
        <v>587325.51500000001</v>
      </c>
      <c r="L1190" s="14">
        <f>表格1[[#This Row],[信用卡交易金額'[新臺幣']]]/1000000</f>
        <v>587.325515</v>
      </c>
      <c r="M1190" s="14" t="str" cm="1">
        <f t="array" ref="M1190">_xlfn.TEXTJOIN("", TRUE, _xlfn.XLOOKUP(TRUE, VALUE(表格1[[#This Row],[年月]]) &lt;= VALUE($R$8:$R$12), $Q$8:$Q$12)) &amp; "年度"</f>
        <v>2021年度</v>
      </c>
    </row>
    <row r="1191" spans="1:13" x14ac:dyDescent="0.3">
      <c r="A1191" s="2">
        <v>202103</v>
      </c>
      <c r="B1191" s="19">
        <f>DATE(表格1[[#This Row],[年]],表格1[[#This Row],[月]],1)</f>
        <v>44256</v>
      </c>
      <c r="C1191" s="2" t="str">
        <f>LEFT(表格1[[#This Row],[年月]],4)</f>
        <v>2021</v>
      </c>
      <c r="D1191" s="2" t="str">
        <f>RIGHT(表格1[[#This Row],[年月]],2)</f>
        <v>03</v>
      </c>
      <c r="E1191" s="5">
        <v>10017000</v>
      </c>
      <c r="F1191" s="2" t="str">
        <f>VLOOKUP(TEXT(表格1[[#This Row],[地區]],"00000000"),縣市代碼,2,0)</f>
        <v>基隆市</v>
      </c>
      <c r="G1191" s="2" t="s">
        <v>10</v>
      </c>
      <c r="H1191" s="13">
        <v>485616</v>
      </c>
      <c r="I1191" s="14">
        <v>1171311119</v>
      </c>
      <c r="J1191" s="14">
        <f>表格1[[#This Row],[信用卡交易筆數]]/1000</f>
        <v>485.61599999999999</v>
      </c>
      <c r="K1191" s="14">
        <f>表格1[[#This Row],[信用卡交易金額'[新臺幣']]]/1000</f>
        <v>1171311.1189999999</v>
      </c>
      <c r="L1191" s="14">
        <f>表格1[[#This Row],[信用卡交易金額'[新臺幣']]]/1000000</f>
        <v>1171.311119</v>
      </c>
      <c r="M1191" s="14" t="str" cm="1">
        <f t="array" ref="M1191">_xlfn.TEXTJOIN("", TRUE, _xlfn.XLOOKUP(TRUE, VALUE(表格1[[#This Row],[年月]]) &lt;= VALUE($R$8:$R$12), $Q$8:$Q$12)) &amp; "年度"</f>
        <v>2021年度</v>
      </c>
    </row>
    <row r="1192" spans="1:13" x14ac:dyDescent="0.3">
      <c r="A1192" s="2">
        <v>202103</v>
      </c>
      <c r="B1192" s="19">
        <f>DATE(表格1[[#This Row],[年]],表格1[[#This Row],[月]],1)</f>
        <v>44256</v>
      </c>
      <c r="C1192" s="2" t="str">
        <f>LEFT(表格1[[#This Row],[年月]],4)</f>
        <v>2021</v>
      </c>
      <c r="D1192" s="2" t="str">
        <f>RIGHT(表格1[[#This Row],[年月]],2)</f>
        <v>03</v>
      </c>
      <c r="E1192" s="5">
        <v>10002000</v>
      </c>
      <c r="F1192" s="2" t="str">
        <f>VLOOKUP(TEXT(表格1[[#This Row],[地區]],"00000000"),縣市代碼,2,0)</f>
        <v>宜蘭縣</v>
      </c>
      <c r="G1192" s="2" t="s">
        <v>4</v>
      </c>
      <c r="H1192" s="13">
        <v>224623</v>
      </c>
      <c r="I1192" s="14">
        <v>131734721</v>
      </c>
      <c r="J1192" s="14">
        <f>表格1[[#This Row],[信用卡交易筆數]]/1000</f>
        <v>224.62299999999999</v>
      </c>
      <c r="K1192" s="14">
        <f>表格1[[#This Row],[信用卡交易金額'[新臺幣']]]/1000</f>
        <v>131734.72099999999</v>
      </c>
      <c r="L1192" s="14">
        <f>表格1[[#This Row],[信用卡交易金額'[新臺幣']]]/1000000</f>
        <v>131.73472100000001</v>
      </c>
      <c r="M1192" s="14" t="str" cm="1">
        <f t="array" ref="M1192">_xlfn.TEXTJOIN("", TRUE, _xlfn.XLOOKUP(TRUE, VALUE(表格1[[#This Row],[年月]]) &lt;= VALUE($R$8:$R$12), $Q$8:$Q$12)) &amp; "年度"</f>
        <v>2021年度</v>
      </c>
    </row>
    <row r="1193" spans="1:13" x14ac:dyDescent="0.3">
      <c r="A1193" s="2">
        <v>202103</v>
      </c>
      <c r="B1193" s="19">
        <f>DATE(表格1[[#This Row],[年]],表格1[[#This Row],[月]],1)</f>
        <v>44256</v>
      </c>
      <c r="C1193" s="2" t="str">
        <f>LEFT(表格1[[#This Row],[年月]],4)</f>
        <v>2021</v>
      </c>
      <c r="D1193" s="2" t="str">
        <f>RIGHT(表格1[[#This Row],[年月]],2)</f>
        <v>03</v>
      </c>
      <c r="E1193" s="5">
        <v>10002000</v>
      </c>
      <c r="F1193" s="2" t="str">
        <f>VLOOKUP(TEXT(表格1[[#This Row],[地區]],"00000000"),縣市代碼,2,0)</f>
        <v>宜蘭縣</v>
      </c>
      <c r="G1193" s="2" t="s">
        <v>5</v>
      </c>
      <c r="H1193" s="13">
        <v>30129</v>
      </c>
      <c r="I1193" s="14">
        <v>80975914</v>
      </c>
      <c r="J1193" s="14">
        <f>表格1[[#This Row],[信用卡交易筆數]]/1000</f>
        <v>30.129000000000001</v>
      </c>
      <c r="K1193" s="14">
        <f>表格1[[#This Row],[信用卡交易金額'[新臺幣']]]/1000</f>
        <v>80975.914000000004</v>
      </c>
      <c r="L1193" s="14">
        <f>表格1[[#This Row],[信用卡交易金額'[新臺幣']]]/1000000</f>
        <v>80.975914000000003</v>
      </c>
      <c r="M1193" s="14" t="str" cm="1">
        <f t="array" ref="M1193">_xlfn.TEXTJOIN("", TRUE, _xlfn.XLOOKUP(TRUE, VALUE(表格1[[#This Row],[年月]]) &lt;= VALUE($R$8:$R$12), $Q$8:$Q$12)) &amp; "年度"</f>
        <v>2021年度</v>
      </c>
    </row>
    <row r="1194" spans="1:13" x14ac:dyDescent="0.3">
      <c r="A1194" s="2">
        <v>202103</v>
      </c>
      <c r="B1194" s="19">
        <f>DATE(表格1[[#This Row],[年]],表格1[[#This Row],[月]],1)</f>
        <v>44256</v>
      </c>
      <c r="C1194" s="2" t="str">
        <f>LEFT(表格1[[#This Row],[年月]],4)</f>
        <v>2021</v>
      </c>
      <c r="D1194" s="2" t="str">
        <f>RIGHT(表格1[[#This Row],[年月]],2)</f>
        <v>03</v>
      </c>
      <c r="E1194" s="5">
        <v>10002000</v>
      </c>
      <c r="F1194" s="2" t="str">
        <f>VLOOKUP(TEXT(表格1[[#This Row],[地區]],"00000000"),縣市代碼,2,0)</f>
        <v>宜蘭縣</v>
      </c>
      <c r="G1194" s="2" t="s">
        <v>6</v>
      </c>
      <c r="H1194" s="13">
        <v>43424</v>
      </c>
      <c r="I1194" s="14">
        <v>146056092</v>
      </c>
      <c r="J1194" s="14">
        <f>表格1[[#This Row],[信用卡交易筆數]]/1000</f>
        <v>43.423999999999999</v>
      </c>
      <c r="K1194" s="14">
        <f>表格1[[#This Row],[信用卡交易金額'[新臺幣']]]/1000</f>
        <v>146056.092</v>
      </c>
      <c r="L1194" s="14">
        <f>表格1[[#This Row],[信用卡交易金額'[新臺幣']]]/1000000</f>
        <v>146.05609200000001</v>
      </c>
      <c r="M1194" s="14" t="str" cm="1">
        <f t="array" ref="M1194">_xlfn.TEXTJOIN("", TRUE, _xlfn.XLOOKUP(TRUE, VALUE(表格1[[#This Row],[年月]]) &lt;= VALUE($R$8:$R$12), $Q$8:$Q$12)) &amp; "年度"</f>
        <v>2021年度</v>
      </c>
    </row>
    <row r="1195" spans="1:13" x14ac:dyDescent="0.3">
      <c r="A1195" s="2">
        <v>202103</v>
      </c>
      <c r="B1195" s="19">
        <f>DATE(表格1[[#This Row],[年]],表格1[[#This Row],[月]],1)</f>
        <v>44256</v>
      </c>
      <c r="C1195" s="2" t="str">
        <f>LEFT(表格1[[#This Row],[年月]],4)</f>
        <v>2021</v>
      </c>
      <c r="D1195" s="2" t="str">
        <f>RIGHT(表格1[[#This Row],[年月]],2)</f>
        <v>03</v>
      </c>
      <c r="E1195" s="5">
        <v>10002000</v>
      </c>
      <c r="F1195" s="2" t="str">
        <f>VLOOKUP(TEXT(表格1[[#This Row],[地區]],"00000000"),縣市代碼,2,0)</f>
        <v>宜蘭縣</v>
      </c>
      <c r="G1195" s="2" t="s">
        <v>7</v>
      </c>
      <c r="H1195" s="13">
        <v>294353</v>
      </c>
      <c r="I1195" s="14">
        <v>275557894</v>
      </c>
      <c r="J1195" s="14">
        <f>表格1[[#This Row],[信用卡交易筆數]]/1000</f>
        <v>294.35300000000001</v>
      </c>
      <c r="K1195" s="14">
        <f>表格1[[#This Row],[信用卡交易金額'[新臺幣']]]/1000</f>
        <v>275557.89399999997</v>
      </c>
      <c r="L1195" s="14">
        <f>表格1[[#This Row],[信用卡交易金額'[新臺幣']]]/1000000</f>
        <v>275.55789399999998</v>
      </c>
      <c r="M1195" s="14" t="str" cm="1">
        <f t="array" ref="M1195">_xlfn.TEXTJOIN("", TRUE, _xlfn.XLOOKUP(TRUE, VALUE(表格1[[#This Row],[年月]]) &lt;= VALUE($R$8:$R$12), $Q$8:$Q$12)) &amp; "年度"</f>
        <v>2021年度</v>
      </c>
    </row>
    <row r="1196" spans="1:13" x14ac:dyDescent="0.3">
      <c r="A1196" s="2">
        <v>202103</v>
      </c>
      <c r="B1196" s="19">
        <f>DATE(表格1[[#This Row],[年]],表格1[[#This Row],[月]],1)</f>
        <v>44256</v>
      </c>
      <c r="C1196" s="2" t="str">
        <f>LEFT(表格1[[#This Row],[年月]],4)</f>
        <v>2021</v>
      </c>
      <c r="D1196" s="2" t="str">
        <f>RIGHT(表格1[[#This Row],[年月]],2)</f>
        <v>03</v>
      </c>
      <c r="E1196" s="5">
        <v>10002000</v>
      </c>
      <c r="F1196" s="2" t="str">
        <f>VLOOKUP(TEXT(表格1[[#This Row],[地區]],"00000000"),縣市代碼,2,0)</f>
        <v>宜蘭縣</v>
      </c>
      <c r="G1196" s="2" t="s">
        <v>8</v>
      </c>
      <c r="H1196" s="13">
        <v>194131</v>
      </c>
      <c r="I1196" s="14">
        <v>246200330</v>
      </c>
      <c r="J1196" s="14">
        <f>表格1[[#This Row],[信用卡交易筆數]]/1000</f>
        <v>194.131</v>
      </c>
      <c r="K1196" s="14">
        <f>表格1[[#This Row],[信用卡交易金額'[新臺幣']]]/1000</f>
        <v>246200.33</v>
      </c>
      <c r="L1196" s="14">
        <f>表格1[[#This Row],[信用卡交易金額'[新臺幣']]]/1000000</f>
        <v>246.20033000000001</v>
      </c>
      <c r="M1196" s="14" t="str" cm="1">
        <f t="array" ref="M1196">_xlfn.TEXTJOIN("", TRUE, _xlfn.XLOOKUP(TRUE, VALUE(表格1[[#This Row],[年月]]) &lt;= VALUE($R$8:$R$12), $Q$8:$Q$12)) &amp; "年度"</f>
        <v>2021年度</v>
      </c>
    </row>
    <row r="1197" spans="1:13" x14ac:dyDescent="0.3">
      <c r="A1197" s="2">
        <v>202103</v>
      </c>
      <c r="B1197" s="19">
        <f>DATE(表格1[[#This Row],[年]],表格1[[#This Row],[月]],1)</f>
        <v>44256</v>
      </c>
      <c r="C1197" s="2" t="str">
        <f>LEFT(表格1[[#This Row],[年月]],4)</f>
        <v>2021</v>
      </c>
      <c r="D1197" s="2" t="str">
        <f>RIGHT(表格1[[#This Row],[年月]],2)</f>
        <v>03</v>
      </c>
      <c r="E1197" s="5">
        <v>10002000</v>
      </c>
      <c r="F1197" s="2" t="str">
        <f>VLOOKUP(TEXT(表格1[[#This Row],[地區]],"00000000"),縣市代碼,2,0)</f>
        <v>宜蘭縣</v>
      </c>
      <c r="G1197" s="2" t="s">
        <v>9</v>
      </c>
      <c r="H1197" s="13">
        <v>404141</v>
      </c>
      <c r="I1197" s="14">
        <v>516765866</v>
      </c>
      <c r="J1197" s="14">
        <f>表格1[[#This Row],[信用卡交易筆數]]/1000</f>
        <v>404.14100000000002</v>
      </c>
      <c r="K1197" s="14">
        <f>表格1[[#This Row],[信用卡交易金額'[新臺幣']]]/1000</f>
        <v>516765.86599999998</v>
      </c>
      <c r="L1197" s="14">
        <f>表格1[[#This Row],[信用卡交易金額'[新臺幣']]]/1000000</f>
        <v>516.76586599999996</v>
      </c>
      <c r="M1197" s="14" t="str" cm="1">
        <f t="array" ref="M1197">_xlfn.TEXTJOIN("", TRUE, _xlfn.XLOOKUP(TRUE, VALUE(表格1[[#This Row],[年月]]) &lt;= VALUE($R$8:$R$12), $Q$8:$Q$12)) &amp; "年度"</f>
        <v>2021年度</v>
      </c>
    </row>
    <row r="1198" spans="1:13" x14ac:dyDescent="0.3">
      <c r="A1198" s="2">
        <v>202103</v>
      </c>
      <c r="B1198" s="19">
        <f>DATE(表格1[[#This Row],[年]],表格1[[#This Row],[月]],1)</f>
        <v>44256</v>
      </c>
      <c r="C1198" s="2" t="str">
        <f>LEFT(表格1[[#This Row],[年月]],4)</f>
        <v>2021</v>
      </c>
      <c r="D1198" s="2" t="str">
        <f>RIGHT(表格1[[#This Row],[年月]],2)</f>
        <v>03</v>
      </c>
      <c r="E1198" s="5">
        <v>10002000</v>
      </c>
      <c r="F1198" s="2" t="str">
        <f>VLOOKUP(TEXT(表格1[[#This Row],[地區]],"00000000"),縣市代碼,2,0)</f>
        <v>宜蘭縣</v>
      </c>
      <c r="G1198" s="2" t="s">
        <v>10</v>
      </c>
      <c r="H1198" s="13">
        <v>388419</v>
      </c>
      <c r="I1198" s="14">
        <v>951634289</v>
      </c>
      <c r="J1198" s="14">
        <f>表格1[[#This Row],[信用卡交易筆數]]/1000</f>
        <v>388.41899999999998</v>
      </c>
      <c r="K1198" s="14">
        <f>表格1[[#This Row],[信用卡交易金額'[新臺幣']]]/1000</f>
        <v>951634.28899999999</v>
      </c>
      <c r="L1198" s="14">
        <f>表格1[[#This Row],[信用卡交易金額'[新臺幣']]]/1000000</f>
        <v>951.63428899999997</v>
      </c>
      <c r="M1198" s="14" t="str" cm="1">
        <f t="array" ref="M1198">_xlfn.TEXTJOIN("", TRUE, _xlfn.XLOOKUP(TRUE, VALUE(表格1[[#This Row],[年月]]) &lt;= VALUE($R$8:$R$12), $Q$8:$Q$12)) &amp; "年度"</f>
        <v>2021年度</v>
      </c>
    </row>
    <row r="1199" spans="1:13" x14ac:dyDescent="0.3">
      <c r="A1199" s="2">
        <v>202103</v>
      </c>
      <c r="B1199" s="19">
        <f>DATE(表格1[[#This Row],[年]],表格1[[#This Row],[月]],1)</f>
        <v>44256</v>
      </c>
      <c r="C1199" s="2" t="str">
        <f>LEFT(表格1[[#This Row],[年月]],4)</f>
        <v>2021</v>
      </c>
      <c r="D1199" s="2" t="str">
        <f>RIGHT(表格1[[#This Row],[年月]],2)</f>
        <v>03</v>
      </c>
      <c r="E1199" s="5">
        <v>10015000</v>
      </c>
      <c r="F1199" s="2" t="str">
        <f>VLOOKUP(TEXT(表格1[[#This Row],[地區]],"00000000"),縣市代碼,2,0)</f>
        <v>花蓮縣</v>
      </c>
      <c r="G1199" s="2" t="s">
        <v>4</v>
      </c>
      <c r="H1199" s="13">
        <v>159579</v>
      </c>
      <c r="I1199" s="14">
        <v>112760486</v>
      </c>
      <c r="J1199" s="14">
        <f>表格1[[#This Row],[信用卡交易筆數]]/1000</f>
        <v>159.57900000000001</v>
      </c>
      <c r="K1199" s="14">
        <f>表格1[[#This Row],[信用卡交易金額'[新臺幣']]]/1000</f>
        <v>112760.486</v>
      </c>
      <c r="L1199" s="14">
        <f>表格1[[#This Row],[信用卡交易金額'[新臺幣']]]/1000000</f>
        <v>112.760486</v>
      </c>
      <c r="M1199" s="14" t="str" cm="1">
        <f t="array" ref="M1199">_xlfn.TEXTJOIN("", TRUE, _xlfn.XLOOKUP(TRUE, VALUE(表格1[[#This Row],[年月]]) &lt;= VALUE($R$8:$R$12), $Q$8:$Q$12)) &amp; "年度"</f>
        <v>2021年度</v>
      </c>
    </row>
    <row r="1200" spans="1:13" x14ac:dyDescent="0.3">
      <c r="A1200" s="2">
        <v>202103</v>
      </c>
      <c r="B1200" s="19">
        <f>DATE(表格1[[#This Row],[年]],表格1[[#This Row],[月]],1)</f>
        <v>44256</v>
      </c>
      <c r="C1200" s="2" t="str">
        <f>LEFT(表格1[[#This Row],[年月]],4)</f>
        <v>2021</v>
      </c>
      <c r="D1200" s="2" t="str">
        <f>RIGHT(表格1[[#This Row],[年月]],2)</f>
        <v>03</v>
      </c>
      <c r="E1200" s="5">
        <v>10015000</v>
      </c>
      <c r="F1200" s="2" t="str">
        <f>VLOOKUP(TEXT(表格1[[#This Row],[地區]],"00000000"),縣市代碼,2,0)</f>
        <v>花蓮縣</v>
      </c>
      <c r="G1200" s="2" t="s">
        <v>5</v>
      </c>
      <c r="H1200" s="13">
        <v>19907</v>
      </c>
      <c r="I1200" s="14">
        <v>48183553</v>
      </c>
      <c r="J1200" s="14">
        <f>表格1[[#This Row],[信用卡交易筆數]]/1000</f>
        <v>19.907</v>
      </c>
      <c r="K1200" s="14">
        <f>表格1[[#This Row],[信用卡交易金額'[新臺幣']]]/1000</f>
        <v>48183.553</v>
      </c>
      <c r="L1200" s="14">
        <f>表格1[[#This Row],[信用卡交易金額'[新臺幣']]]/1000000</f>
        <v>48.183553000000003</v>
      </c>
      <c r="M1200" s="14" t="str" cm="1">
        <f t="array" ref="M1200">_xlfn.TEXTJOIN("", TRUE, _xlfn.XLOOKUP(TRUE, VALUE(表格1[[#This Row],[年月]]) &lt;= VALUE($R$8:$R$12), $Q$8:$Q$12)) &amp; "年度"</f>
        <v>2021年度</v>
      </c>
    </row>
    <row r="1201" spans="1:13" x14ac:dyDescent="0.3">
      <c r="A1201" s="2">
        <v>202103</v>
      </c>
      <c r="B1201" s="19">
        <f>DATE(表格1[[#This Row],[年]],表格1[[#This Row],[月]],1)</f>
        <v>44256</v>
      </c>
      <c r="C1201" s="2" t="str">
        <f>LEFT(表格1[[#This Row],[年月]],4)</f>
        <v>2021</v>
      </c>
      <c r="D1201" s="2" t="str">
        <f>RIGHT(表格1[[#This Row],[年月]],2)</f>
        <v>03</v>
      </c>
      <c r="E1201" s="5">
        <v>10015000</v>
      </c>
      <c r="F1201" s="2" t="str">
        <f>VLOOKUP(TEXT(表格1[[#This Row],[地區]],"00000000"),縣市代碼,2,0)</f>
        <v>花蓮縣</v>
      </c>
      <c r="G1201" s="2" t="s">
        <v>6</v>
      </c>
      <c r="H1201" s="13">
        <v>30756</v>
      </c>
      <c r="I1201" s="14">
        <v>108631480</v>
      </c>
      <c r="J1201" s="14">
        <f>表格1[[#This Row],[信用卡交易筆數]]/1000</f>
        <v>30.756</v>
      </c>
      <c r="K1201" s="14">
        <f>表格1[[#This Row],[信用卡交易金額'[新臺幣']]]/1000</f>
        <v>108631.48</v>
      </c>
      <c r="L1201" s="14">
        <f>表格1[[#This Row],[信用卡交易金額'[新臺幣']]]/1000000</f>
        <v>108.63148</v>
      </c>
      <c r="M1201" s="14" t="str" cm="1">
        <f t="array" ref="M1201">_xlfn.TEXTJOIN("", TRUE, _xlfn.XLOOKUP(TRUE, VALUE(表格1[[#This Row],[年月]]) &lt;= VALUE($R$8:$R$12), $Q$8:$Q$12)) &amp; "年度"</f>
        <v>2021年度</v>
      </c>
    </row>
    <row r="1202" spans="1:13" x14ac:dyDescent="0.3">
      <c r="A1202" s="2">
        <v>202103</v>
      </c>
      <c r="B1202" s="19">
        <f>DATE(表格1[[#This Row],[年]],表格1[[#This Row],[月]],1)</f>
        <v>44256</v>
      </c>
      <c r="C1202" s="2" t="str">
        <f>LEFT(表格1[[#This Row],[年月]],4)</f>
        <v>2021</v>
      </c>
      <c r="D1202" s="2" t="str">
        <f>RIGHT(表格1[[#This Row],[年月]],2)</f>
        <v>03</v>
      </c>
      <c r="E1202" s="5">
        <v>10015000</v>
      </c>
      <c r="F1202" s="2" t="str">
        <f>VLOOKUP(TEXT(表格1[[#This Row],[地區]],"00000000"),縣市代碼,2,0)</f>
        <v>花蓮縣</v>
      </c>
      <c r="G1202" s="2" t="s">
        <v>7</v>
      </c>
      <c r="H1202" s="13">
        <v>224073</v>
      </c>
      <c r="I1202" s="14">
        <v>203585503</v>
      </c>
      <c r="J1202" s="14">
        <f>表格1[[#This Row],[信用卡交易筆數]]/1000</f>
        <v>224.07300000000001</v>
      </c>
      <c r="K1202" s="14">
        <f>表格1[[#This Row],[信用卡交易金額'[新臺幣']]]/1000</f>
        <v>203585.503</v>
      </c>
      <c r="L1202" s="14">
        <f>表格1[[#This Row],[信用卡交易金額'[新臺幣']]]/1000000</f>
        <v>203.58550299999999</v>
      </c>
      <c r="M1202" s="14" t="str" cm="1">
        <f t="array" ref="M1202">_xlfn.TEXTJOIN("", TRUE, _xlfn.XLOOKUP(TRUE, VALUE(表格1[[#This Row],[年月]]) &lt;= VALUE($R$8:$R$12), $Q$8:$Q$12)) &amp; "年度"</f>
        <v>2021年度</v>
      </c>
    </row>
    <row r="1203" spans="1:13" x14ac:dyDescent="0.3">
      <c r="A1203" s="2">
        <v>202103</v>
      </c>
      <c r="B1203" s="19">
        <f>DATE(表格1[[#This Row],[年]],表格1[[#This Row],[月]],1)</f>
        <v>44256</v>
      </c>
      <c r="C1203" s="2" t="str">
        <f>LEFT(表格1[[#This Row],[年月]],4)</f>
        <v>2021</v>
      </c>
      <c r="D1203" s="2" t="str">
        <f>RIGHT(表格1[[#This Row],[年月]],2)</f>
        <v>03</v>
      </c>
      <c r="E1203" s="5">
        <v>10015000</v>
      </c>
      <c r="F1203" s="2" t="str">
        <f>VLOOKUP(TEXT(表格1[[#This Row],[地區]],"00000000"),縣市代碼,2,0)</f>
        <v>花蓮縣</v>
      </c>
      <c r="G1203" s="2" t="s">
        <v>8</v>
      </c>
      <c r="H1203" s="13">
        <v>131390</v>
      </c>
      <c r="I1203" s="14">
        <v>174773379</v>
      </c>
      <c r="J1203" s="14">
        <f>表格1[[#This Row],[信用卡交易筆數]]/1000</f>
        <v>131.38999999999999</v>
      </c>
      <c r="K1203" s="14">
        <f>表格1[[#This Row],[信用卡交易金額'[新臺幣']]]/1000</f>
        <v>174773.37899999999</v>
      </c>
      <c r="L1203" s="14">
        <f>表格1[[#This Row],[信用卡交易金額'[新臺幣']]]/1000000</f>
        <v>174.77337900000001</v>
      </c>
      <c r="M1203" s="14" t="str" cm="1">
        <f t="array" ref="M1203">_xlfn.TEXTJOIN("", TRUE, _xlfn.XLOOKUP(TRUE, VALUE(表格1[[#This Row],[年月]]) &lt;= VALUE($R$8:$R$12), $Q$8:$Q$12)) &amp; "年度"</f>
        <v>2021年度</v>
      </c>
    </row>
    <row r="1204" spans="1:13" x14ac:dyDescent="0.3">
      <c r="A1204" s="2">
        <v>202103</v>
      </c>
      <c r="B1204" s="19">
        <f>DATE(表格1[[#This Row],[年]],表格1[[#This Row],[月]],1)</f>
        <v>44256</v>
      </c>
      <c r="C1204" s="2" t="str">
        <f>LEFT(表格1[[#This Row],[年月]],4)</f>
        <v>2021</v>
      </c>
      <c r="D1204" s="2" t="str">
        <f>RIGHT(表格1[[#This Row],[年月]],2)</f>
        <v>03</v>
      </c>
      <c r="E1204" s="5">
        <v>10015000</v>
      </c>
      <c r="F1204" s="2" t="str">
        <f>VLOOKUP(TEXT(表格1[[#This Row],[地區]],"00000000"),縣市代碼,2,0)</f>
        <v>花蓮縣</v>
      </c>
      <c r="G1204" s="2" t="s">
        <v>9</v>
      </c>
      <c r="H1204" s="13">
        <v>249510</v>
      </c>
      <c r="I1204" s="14">
        <v>307559286</v>
      </c>
      <c r="J1204" s="14">
        <f>表格1[[#This Row],[信用卡交易筆數]]/1000</f>
        <v>249.51</v>
      </c>
      <c r="K1204" s="14">
        <f>表格1[[#This Row],[信用卡交易金額'[新臺幣']]]/1000</f>
        <v>307559.28600000002</v>
      </c>
      <c r="L1204" s="14">
        <f>表格1[[#This Row],[信用卡交易金額'[新臺幣']]]/1000000</f>
        <v>307.55928599999999</v>
      </c>
      <c r="M1204" s="14" t="str" cm="1">
        <f t="array" ref="M1204">_xlfn.TEXTJOIN("", TRUE, _xlfn.XLOOKUP(TRUE, VALUE(表格1[[#This Row],[年月]]) &lt;= VALUE($R$8:$R$12), $Q$8:$Q$12)) &amp; "年度"</f>
        <v>2021年度</v>
      </c>
    </row>
    <row r="1205" spans="1:13" x14ac:dyDescent="0.3">
      <c r="A1205" s="2">
        <v>202103</v>
      </c>
      <c r="B1205" s="19">
        <f>DATE(表格1[[#This Row],[年]],表格1[[#This Row],[月]],1)</f>
        <v>44256</v>
      </c>
      <c r="C1205" s="2" t="str">
        <f>LEFT(表格1[[#This Row],[年月]],4)</f>
        <v>2021</v>
      </c>
      <c r="D1205" s="2" t="str">
        <f>RIGHT(表格1[[#This Row],[年月]],2)</f>
        <v>03</v>
      </c>
      <c r="E1205" s="5">
        <v>10015000</v>
      </c>
      <c r="F1205" s="2" t="str">
        <f>VLOOKUP(TEXT(表格1[[#This Row],[地區]],"00000000"),縣市代碼,2,0)</f>
        <v>花蓮縣</v>
      </c>
      <c r="G1205" s="2" t="s">
        <v>10</v>
      </c>
      <c r="H1205" s="13">
        <v>258208</v>
      </c>
      <c r="I1205" s="14">
        <v>625317160</v>
      </c>
      <c r="J1205" s="14">
        <f>表格1[[#This Row],[信用卡交易筆數]]/1000</f>
        <v>258.20800000000003</v>
      </c>
      <c r="K1205" s="14">
        <f>表格1[[#This Row],[信用卡交易金額'[新臺幣']]]/1000</f>
        <v>625317.16</v>
      </c>
      <c r="L1205" s="14">
        <f>表格1[[#This Row],[信用卡交易金額'[新臺幣']]]/1000000</f>
        <v>625.31715999999994</v>
      </c>
      <c r="M1205" s="14" t="str" cm="1">
        <f t="array" ref="M1205">_xlfn.TEXTJOIN("", TRUE, _xlfn.XLOOKUP(TRUE, VALUE(表格1[[#This Row],[年月]]) &lt;= VALUE($R$8:$R$12), $Q$8:$Q$12)) &amp; "年度"</f>
        <v>2021年度</v>
      </c>
    </row>
    <row r="1206" spans="1:13" x14ac:dyDescent="0.3">
      <c r="A1206" s="2">
        <v>202103</v>
      </c>
      <c r="B1206" s="19">
        <f>DATE(表格1[[#This Row],[年]],表格1[[#This Row],[月]],1)</f>
        <v>44256</v>
      </c>
      <c r="C1206" s="2" t="str">
        <f>LEFT(表格1[[#This Row],[年月]],4)</f>
        <v>2021</v>
      </c>
      <c r="D1206" s="2" t="str">
        <f>RIGHT(表格1[[#This Row],[年月]],2)</f>
        <v>03</v>
      </c>
      <c r="E1206" s="5">
        <v>10014000</v>
      </c>
      <c r="F1206" s="2" t="str">
        <f>VLOOKUP(TEXT(表格1[[#This Row],[地區]],"00000000"),縣市代碼,2,0)</f>
        <v>臺東縣</v>
      </c>
      <c r="G1206" s="2" t="s">
        <v>4</v>
      </c>
      <c r="H1206" s="13">
        <v>86728</v>
      </c>
      <c r="I1206" s="14">
        <v>52943880</v>
      </c>
      <c r="J1206" s="14">
        <f>表格1[[#This Row],[信用卡交易筆數]]/1000</f>
        <v>86.727999999999994</v>
      </c>
      <c r="K1206" s="14">
        <f>表格1[[#This Row],[信用卡交易金額'[新臺幣']]]/1000</f>
        <v>52943.88</v>
      </c>
      <c r="L1206" s="14">
        <f>表格1[[#This Row],[信用卡交易金額'[新臺幣']]]/1000000</f>
        <v>52.94388</v>
      </c>
      <c r="M1206" s="14" t="str" cm="1">
        <f t="array" ref="M1206">_xlfn.TEXTJOIN("", TRUE, _xlfn.XLOOKUP(TRUE, VALUE(表格1[[#This Row],[年月]]) &lt;= VALUE($R$8:$R$12), $Q$8:$Q$12)) &amp; "年度"</f>
        <v>2021年度</v>
      </c>
    </row>
    <row r="1207" spans="1:13" x14ac:dyDescent="0.3">
      <c r="A1207" s="2">
        <v>202103</v>
      </c>
      <c r="B1207" s="19">
        <f>DATE(表格1[[#This Row],[年]],表格1[[#This Row],[月]],1)</f>
        <v>44256</v>
      </c>
      <c r="C1207" s="2" t="str">
        <f>LEFT(表格1[[#This Row],[年月]],4)</f>
        <v>2021</v>
      </c>
      <c r="D1207" s="2" t="str">
        <f>RIGHT(表格1[[#This Row],[年月]],2)</f>
        <v>03</v>
      </c>
      <c r="E1207" s="5">
        <v>10014000</v>
      </c>
      <c r="F1207" s="2" t="str">
        <f>VLOOKUP(TEXT(表格1[[#This Row],[地區]],"00000000"),縣市代碼,2,0)</f>
        <v>臺東縣</v>
      </c>
      <c r="G1207" s="2" t="s">
        <v>5</v>
      </c>
      <c r="H1207" s="13">
        <v>12177</v>
      </c>
      <c r="I1207" s="14">
        <v>28326179</v>
      </c>
      <c r="J1207" s="14">
        <f>表格1[[#This Row],[信用卡交易筆數]]/1000</f>
        <v>12.177</v>
      </c>
      <c r="K1207" s="14">
        <f>表格1[[#This Row],[信用卡交易金額'[新臺幣']]]/1000</f>
        <v>28326.179</v>
      </c>
      <c r="L1207" s="14">
        <f>表格1[[#This Row],[信用卡交易金額'[新臺幣']]]/1000000</f>
        <v>28.326179</v>
      </c>
      <c r="M1207" s="14" t="str" cm="1">
        <f t="array" ref="M1207">_xlfn.TEXTJOIN("", TRUE, _xlfn.XLOOKUP(TRUE, VALUE(表格1[[#This Row],[年月]]) &lt;= VALUE($R$8:$R$12), $Q$8:$Q$12)) &amp; "年度"</f>
        <v>2021年度</v>
      </c>
    </row>
    <row r="1208" spans="1:13" x14ac:dyDescent="0.3">
      <c r="A1208" s="2">
        <v>202103</v>
      </c>
      <c r="B1208" s="19">
        <f>DATE(表格1[[#This Row],[年]],表格1[[#This Row],[月]],1)</f>
        <v>44256</v>
      </c>
      <c r="C1208" s="2" t="str">
        <f>LEFT(表格1[[#This Row],[年月]],4)</f>
        <v>2021</v>
      </c>
      <c r="D1208" s="2" t="str">
        <f>RIGHT(表格1[[#This Row],[年月]],2)</f>
        <v>03</v>
      </c>
      <c r="E1208" s="5">
        <v>10014000</v>
      </c>
      <c r="F1208" s="2" t="str">
        <f>VLOOKUP(TEXT(表格1[[#This Row],[地區]],"00000000"),縣市代碼,2,0)</f>
        <v>臺東縣</v>
      </c>
      <c r="G1208" s="2" t="s">
        <v>6</v>
      </c>
      <c r="H1208" s="13">
        <v>16251</v>
      </c>
      <c r="I1208" s="14">
        <v>57600379</v>
      </c>
      <c r="J1208" s="14">
        <f>表格1[[#This Row],[信用卡交易筆數]]/1000</f>
        <v>16.251000000000001</v>
      </c>
      <c r="K1208" s="14">
        <f>表格1[[#This Row],[信用卡交易金額'[新臺幣']]]/1000</f>
        <v>57600.379000000001</v>
      </c>
      <c r="L1208" s="14">
        <f>表格1[[#This Row],[信用卡交易金額'[新臺幣']]]/1000000</f>
        <v>57.600378999999997</v>
      </c>
      <c r="M1208" s="14" t="str" cm="1">
        <f t="array" ref="M1208">_xlfn.TEXTJOIN("", TRUE, _xlfn.XLOOKUP(TRUE, VALUE(表格1[[#This Row],[年月]]) &lt;= VALUE($R$8:$R$12), $Q$8:$Q$12)) &amp; "年度"</f>
        <v>2021年度</v>
      </c>
    </row>
    <row r="1209" spans="1:13" x14ac:dyDescent="0.3">
      <c r="A1209" s="2">
        <v>202103</v>
      </c>
      <c r="B1209" s="19">
        <f>DATE(表格1[[#This Row],[年]],表格1[[#This Row],[月]],1)</f>
        <v>44256</v>
      </c>
      <c r="C1209" s="2" t="str">
        <f>LEFT(表格1[[#This Row],[年月]],4)</f>
        <v>2021</v>
      </c>
      <c r="D1209" s="2" t="str">
        <f>RIGHT(表格1[[#This Row],[年月]],2)</f>
        <v>03</v>
      </c>
      <c r="E1209" s="5">
        <v>10014000</v>
      </c>
      <c r="F1209" s="2" t="str">
        <f>VLOOKUP(TEXT(表格1[[#This Row],[地區]],"00000000"),縣市代碼,2,0)</f>
        <v>臺東縣</v>
      </c>
      <c r="G1209" s="2" t="s">
        <v>7</v>
      </c>
      <c r="H1209" s="13">
        <v>125669</v>
      </c>
      <c r="I1209" s="14">
        <v>116540753</v>
      </c>
      <c r="J1209" s="14">
        <f>表格1[[#This Row],[信用卡交易筆數]]/1000</f>
        <v>125.669</v>
      </c>
      <c r="K1209" s="14">
        <f>表格1[[#This Row],[信用卡交易金額'[新臺幣']]]/1000</f>
        <v>116540.753</v>
      </c>
      <c r="L1209" s="14">
        <f>表格1[[#This Row],[信用卡交易金額'[新臺幣']]]/1000000</f>
        <v>116.540753</v>
      </c>
      <c r="M1209" s="14" t="str" cm="1">
        <f t="array" ref="M1209">_xlfn.TEXTJOIN("", TRUE, _xlfn.XLOOKUP(TRUE, VALUE(表格1[[#This Row],[年月]]) &lt;= VALUE($R$8:$R$12), $Q$8:$Q$12)) &amp; "年度"</f>
        <v>2021年度</v>
      </c>
    </row>
    <row r="1210" spans="1:13" x14ac:dyDescent="0.3">
      <c r="A1210" s="2">
        <v>202103</v>
      </c>
      <c r="B1210" s="19">
        <f>DATE(表格1[[#This Row],[年]],表格1[[#This Row],[月]],1)</f>
        <v>44256</v>
      </c>
      <c r="C1210" s="2" t="str">
        <f>LEFT(表格1[[#This Row],[年月]],4)</f>
        <v>2021</v>
      </c>
      <c r="D1210" s="2" t="str">
        <f>RIGHT(表格1[[#This Row],[年月]],2)</f>
        <v>03</v>
      </c>
      <c r="E1210" s="5">
        <v>10014000</v>
      </c>
      <c r="F1210" s="2" t="str">
        <f>VLOOKUP(TEXT(表格1[[#This Row],[地區]],"00000000"),縣市代碼,2,0)</f>
        <v>臺東縣</v>
      </c>
      <c r="G1210" s="2" t="s">
        <v>8</v>
      </c>
      <c r="H1210" s="13">
        <v>68078</v>
      </c>
      <c r="I1210" s="14">
        <v>88114214</v>
      </c>
      <c r="J1210" s="14">
        <f>表格1[[#This Row],[信用卡交易筆數]]/1000</f>
        <v>68.078000000000003</v>
      </c>
      <c r="K1210" s="14">
        <f>表格1[[#This Row],[信用卡交易金額'[新臺幣']]]/1000</f>
        <v>88114.214000000007</v>
      </c>
      <c r="L1210" s="14">
        <f>表格1[[#This Row],[信用卡交易金額'[新臺幣']]]/1000000</f>
        <v>88.114214000000004</v>
      </c>
      <c r="M1210" s="14" t="str" cm="1">
        <f t="array" ref="M1210">_xlfn.TEXTJOIN("", TRUE, _xlfn.XLOOKUP(TRUE, VALUE(表格1[[#This Row],[年月]]) &lt;= VALUE($R$8:$R$12), $Q$8:$Q$12)) &amp; "年度"</f>
        <v>2021年度</v>
      </c>
    </row>
    <row r="1211" spans="1:13" x14ac:dyDescent="0.3">
      <c r="A1211" s="2">
        <v>202103</v>
      </c>
      <c r="B1211" s="19">
        <f>DATE(表格1[[#This Row],[年]],表格1[[#This Row],[月]],1)</f>
        <v>44256</v>
      </c>
      <c r="C1211" s="2" t="str">
        <f>LEFT(表格1[[#This Row],[年月]],4)</f>
        <v>2021</v>
      </c>
      <c r="D1211" s="2" t="str">
        <f>RIGHT(表格1[[#This Row],[年月]],2)</f>
        <v>03</v>
      </c>
      <c r="E1211" s="5">
        <v>10014000</v>
      </c>
      <c r="F1211" s="2" t="str">
        <f>VLOOKUP(TEXT(表格1[[#This Row],[地區]],"00000000"),縣市代碼,2,0)</f>
        <v>臺東縣</v>
      </c>
      <c r="G1211" s="2" t="s">
        <v>9</v>
      </c>
      <c r="H1211" s="13">
        <v>128198</v>
      </c>
      <c r="I1211" s="14">
        <v>158921808</v>
      </c>
      <c r="J1211" s="14">
        <f>表格1[[#This Row],[信用卡交易筆數]]/1000</f>
        <v>128.19800000000001</v>
      </c>
      <c r="K1211" s="14">
        <f>表格1[[#This Row],[信用卡交易金額'[新臺幣']]]/1000</f>
        <v>158921.80799999999</v>
      </c>
      <c r="L1211" s="14">
        <f>表格1[[#This Row],[信用卡交易金額'[新臺幣']]]/1000000</f>
        <v>158.921808</v>
      </c>
      <c r="M1211" s="14" t="str" cm="1">
        <f t="array" ref="M1211">_xlfn.TEXTJOIN("", TRUE, _xlfn.XLOOKUP(TRUE, VALUE(表格1[[#This Row],[年月]]) &lt;= VALUE($R$8:$R$12), $Q$8:$Q$12)) &amp; "年度"</f>
        <v>2021年度</v>
      </c>
    </row>
    <row r="1212" spans="1:13" x14ac:dyDescent="0.3">
      <c r="A1212" s="2">
        <v>202103</v>
      </c>
      <c r="B1212" s="19">
        <f>DATE(表格1[[#This Row],[年]],表格1[[#This Row],[月]],1)</f>
        <v>44256</v>
      </c>
      <c r="C1212" s="2" t="str">
        <f>LEFT(表格1[[#This Row],[年月]],4)</f>
        <v>2021</v>
      </c>
      <c r="D1212" s="2" t="str">
        <f>RIGHT(表格1[[#This Row],[年月]],2)</f>
        <v>03</v>
      </c>
      <c r="E1212" s="5">
        <v>10014000</v>
      </c>
      <c r="F1212" s="2" t="str">
        <f>VLOOKUP(TEXT(表格1[[#This Row],[地區]],"00000000"),縣市代碼,2,0)</f>
        <v>臺東縣</v>
      </c>
      <c r="G1212" s="2" t="s">
        <v>10</v>
      </c>
      <c r="H1212" s="13">
        <v>118049</v>
      </c>
      <c r="I1212" s="14">
        <v>334357442</v>
      </c>
      <c r="J1212" s="14">
        <f>表格1[[#This Row],[信用卡交易筆數]]/1000</f>
        <v>118.04900000000001</v>
      </c>
      <c r="K1212" s="14">
        <f>表格1[[#This Row],[信用卡交易金額'[新臺幣']]]/1000</f>
        <v>334357.44199999998</v>
      </c>
      <c r="L1212" s="14">
        <f>表格1[[#This Row],[信用卡交易金額'[新臺幣']]]/1000000</f>
        <v>334.35744199999999</v>
      </c>
      <c r="M1212" s="14" t="str" cm="1">
        <f t="array" ref="M1212">_xlfn.TEXTJOIN("", TRUE, _xlfn.XLOOKUP(TRUE, VALUE(表格1[[#This Row],[年月]]) &lt;= VALUE($R$8:$R$12), $Q$8:$Q$12)) &amp; "年度"</f>
        <v>2021年度</v>
      </c>
    </row>
    <row r="1213" spans="1:13" x14ac:dyDescent="0.3">
      <c r="A1213" s="2">
        <v>202103</v>
      </c>
      <c r="B1213" s="19">
        <f>DATE(表格1[[#This Row],[年]],表格1[[#This Row],[月]],1)</f>
        <v>44256</v>
      </c>
      <c r="C1213" s="2" t="str">
        <f>LEFT(表格1[[#This Row],[年月]],4)</f>
        <v>2021</v>
      </c>
      <c r="D1213" s="2" t="str">
        <f>RIGHT(表格1[[#This Row],[年月]],2)</f>
        <v>03</v>
      </c>
      <c r="E1213" s="5">
        <v>10016000</v>
      </c>
      <c r="F1213" s="2" t="str">
        <f>VLOOKUP(TEXT(表格1[[#This Row],[地區]],"00000000"),縣市代碼,2,0)</f>
        <v>澎湖縣</v>
      </c>
      <c r="G1213" s="2" t="s">
        <v>4</v>
      </c>
      <c r="H1213" s="13">
        <v>37621</v>
      </c>
      <c r="I1213" s="14">
        <v>22650262</v>
      </c>
      <c r="J1213" s="14">
        <f>表格1[[#This Row],[信用卡交易筆數]]/1000</f>
        <v>37.621000000000002</v>
      </c>
      <c r="K1213" s="14">
        <f>表格1[[#This Row],[信用卡交易金額'[新臺幣']]]/1000</f>
        <v>22650.261999999999</v>
      </c>
      <c r="L1213" s="14">
        <f>表格1[[#This Row],[信用卡交易金額'[新臺幣']]]/1000000</f>
        <v>22.650262000000001</v>
      </c>
      <c r="M1213" s="14" t="str" cm="1">
        <f t="array" ref="M1213">_xlfn.TEXTJOIN("", TRUE, _xlfn.XLOOKUP(TRUE, VALUE(表格1[[#This Row],[年月]]) &lt;= VALUE($R$8:$R$12), $Q$8:$Q$12)) &amp; "年度"</f>
        <v>2021年度</v>
      </c>
    </row>
    <row r="1214" spans="1:13" x14ac:dyDescent="0.3">
      <c r="A1214" s="2">
        <v>202103</v>
      </c>
      <c r="B1214" s="19">
        <f>DATE(表格1[[#This Row],[年]],表格1[[#This Row],[月]],1)</f>
        <v>44256</v>
      </c>
      <c r="C1214" s="2" t="str">
        <f>LEFT(表格1[[#This Row],[年月]],4)</f>
        <v>2021</v>
      </c>
      <c r="D1214" s="2" t="str">
        <f>RIGHT(表格1[[#This Row],[年月]],2)</f>
        <v>03</v>
      </c>
      <c r="E1214" s="5">
        <v>10016000</v>
      </c>
      <c r="F1214" s="2" t="str">
        <f>VLOOKUP(TEXT(表格1[[#This Row],[地區]],"00000000"),縣市代碼,2,0)</f>
        <v>澎湖縣</v>
      </c>
      <c r="G1214" s="2" t="s">
        <v>5</v>
      </c>
      <c r="H1214" s="13">
        <v>5672</v>
      </c>
      <c r="I1214" s="14">
        <v>14880825</v>
      </c>
      <c r="J1214" s="14">
        <f>表格1[[#This Row],[信用卡交易筆數]]/1000</f>
        <v>5.6719999999999997</v>
      </c>
      <c r="K1214" s="14">
        <f>表格1[[#This Row],[信用卡交易金額'[新臺幣']]]/1000</f>
        <v>14880.825000000001</v>
      </c>
      <c r="L1214" s="14">
        <f>表格1[[#This Row],[信用卡交易金額'[新臺幣']]]/1000000</f>
        <v>14.880825</v>
      </c>
      <c r="M1214" s="14" t="str" cm="1">
        <f t="array" ref="M1214">_xlfn.TEXTJOIN("", TRUE, _xlfn.XLOOKUP(TRUE, VALUE(表格1[[#This Row],[年月]]) &lt;= VALUE($R$8:$R$12), $Q$8:$Q$12)) &amp; "年度"</f>
        <v>2021年度</v>
      </c>
    </row>
    <row r="1215" spans="1:13" x14ac:dyDescent="0.3">
      <c r="A1215" s="2">
        <v>202103</v>
      </c>
      <c r="B1215" s="19">
        <f>DATE(表格1[[#This Row],[年]],表格1[[#This Row],[月]],1)</f>
        <v>44256</v>
      </c>
      <c r="C1215" s="2" t="str">
        <f>LEFT(表格1[[#This Row],[年月]],4)</f>
        <v>2021</v>
      </c>
      <c r="D1215" s="2" t="str">
        <f>RIGHT(表格1[[#This Row],[年月]],2)</f>
        <v>03</v>
      </c>
      <c r="E1215" s="5">
        <v>10016000</v>
      </c>
      <c r="F1215" s="2" t="str">
        <f>VLOOKUP(TEXT(表格1[[#This Row],[地區]],"00000000"),縣市代碼,2,0)</f>
        <v>澎湖縣</v>
      </c>
      <c r="G1215" s="2" t="s">
        <v>6</v>
      </c>
      <c r="H1215" s="13">
        <v>8344</v>
      </c>
      <c r="I1215" s="14">
        <v>27823542</v>
      </c>
      <c r="J1215" s="14">
        <f>表格1[[#This Row],[信用卡交易筆數]]/1000</f>
        <v>8.3439999999999994</v>
      </c>
      <c r="K1215" s="14">
        <f>表格1[[#This Row],[信用卡交易金額'[新臺幣']]]/1000</f>
        <v>27823.542000000001</v>
      </c>
      <c r="L1215" s="14">
        <f>表格1[[#This Row],[信用卡交易金額'[新臺幣']]]/1000000</f>
        <v>27.823542</v>
      </c>
      <c r="M1215" s="14" t="str" cm="1">
        <f t="array" ref="M1215">_xlfn.TEXTJOIN("", TRUE, _xlfn.XLOOKUP(TRUE, VALUE(表格1[[#This Row],[年月]]) &lt;= VALUE($R$8:$R$12), $Q$8:$Q$12)) &amp; "年度"</f>
        <v>2021年度</v>
      </c>
    </row>
    <row r="1216" spans="1:13" x14ac:dyDescent="0.3">
      <c r="A1216" s="2">
        <v>202103</v>
      </c>
      <c r="B1216" s="19">
        <f>DATE(表格1[[#This Row],[年]],表格1[[#This Row],[月]],1)</f>
        <v>44256</v>
      </c>
      <c r="C1216" s="2" t="str">
        <f>LEFT(表格1[[#This Row],[年月]],4)</f>
        <v>2021</v>
      </c>
      <c r="D1216" s="2" t="str">
        <f>RIGHT(表格1[[#This Row],[年月]],2)</f>
        <v>03</v>
      </c>
      <c r="E1216" s="5">
        <v>10016000</v>
      </c>
      <c r="F1216" s="2" t="str">
        <f>VLOOKUP(TEXT(表格1[[#This Row],[地區]],"00000000"),縣市代碼,2,0)</f>
        <v>澎湖縣</v>
      </c>
      <c r="G1216" s="2" t="s">
        <v>7</v>
      </c>
      <c r="H1216" s="13">
        <v>50080</v>
      </c>
      <c r="I1216" s="14">
        <v>68857666</v>
      </c>
      <c r="J1216" s="14">
        <f>表格1[[#This Row],[信用卡交易筆數]]/1000</f>
        <v>50.08</v>
      </c>
      <c r="K1216" s="14">
        <f>表格1[[#This Row],[信用卡交易金額'[新臺幣']]]/1000</f>
        <v>68857.665999999997</v>
      </c>
      <c r="L1216" s="14">
        <f>表格1[[#This Row],[信用卡交易金額'[新臺幣']]]/1000000</f>
        <v>68.857665999999995</v>
      </c>
      <c r="M1216" s="14" t="str" cm="1">
        <f t="array" ref="M1216">_xlfn.TEXTJOIN("", TRUE, _xlfn.XLOOKUP(TRUE, VALUE(表格1[[#This Row],[年月]]) &lt;= VALUE($R$8:$R$12), $Q$8:$Q$12)) &amp; "年度"</f>
        <v>2021年度</v>
      </c>
    </row>
    <row r="1217" spans="1:13" x14ac:dyDescent="0.3">
      <c r="A1217" s="2">
        <v>202103</v>
      </c>
      <c r="B1217" s="19">
        <f>DATE(表格1[[#This Row],[年]],表格1[[#This Row],[月]],1)</f>
        <v>44256</v>
      </c>
      <c r="C1217" s="2" t="str">
        <f>LEFT(表格1[[#This Row],[年月]],4)</f>
        <v>2021</v>
      </c>
      <c r="D1217" s="2" t="str">
        <f>RIGHT(表格1[[#This Row],[年月]],2)</f>
        <v>03</v>
      </c>
      <c r="E1217" s="5">
        <v>10016000</v>
      </c>
      <c r="F1217" s="2" t="str">
        <f>VLOOKUP(TEXT(表格1[[#This Row],[地區]],"00000000"),縣市代碼,2,0)</f>
        <v>澎湖縣</v>
      </c>
      <c r="G1217" s="2" t="s">
        <v>8</v>
      </c>
      <c r="H1217" s="13">
        <v>35652</v>
      </c>
      <c r="I1217" s="14">
        <v>48742036</v>
      </c>
      <c r="J1217" s="14">
        <f>表格1[[#This Row],[信用卡交易筆數]]/1000</f>
        <v>35.652000000000001</v>
      </c>
      <c r="K1217" s="14">
        <f>表格1[[#This Row],[信用卡交易金額'[新臺幣']]]/1000</f>
        <v>48742.036</v>
      </c>
      <c r="L1217" s="14">
        <f>表格1[[#This Row],[信用卡交易金額'[新臺幣']]]/1000000</f>
        <v>48.742035999999999</v>
      </c>
      <c r="M1217" s="14" t="str" cm="1">
        <f t="array" ref="M1217">_xlfn.TEXTJOIN("", TRUE, _xlfn.XLOOKUP(TRUE, VALUE(表格1[[#This Row],[年月]]) &lt;= VALUE($R$8:$R$12), $Q$8:$Q$12)) &amp; "年度"</f>
        <v>2021年度</v>
      </c>
    </row>
    <row r="1218" spans="1:13" x14ac:dyDescent="0.3">
      <c r="A1218" s="2">
        <v>202103</v>
      </c>
      <c r="B1218" s="19">
        <f>DATE(表格1[[#This Row],[年]],表格1[[#This Row],[月]],1)</f>
        <v>44256</v>
      </c>
      <c r="C1218" s="2" t="str">
        <f>LEFT(表格1[[#This Row],[年月]],4)</f>
        <v>2021</v>
      </c>
      <c r="D1218" s="2" t="str">
        <f>RIGHT(表格1[[#This Row],[年月]],2)</f>
        <v>03</v>
      </c>
      <c r="E1218" s="5">
        <v>10016000</v>
      </c>
      <c r="F1218" s="2" t="str">
        <f>VLOOKUP(TEXT(表格1[[#This Row],[地區]],"00000000"),縣市代碼,2,0)</f>
        <v>澎湖縣</v>
      </c>
      <c r="G1218" s="2" t="s">
        <v>9</v>
      </c>
      <c r="H1218" s="13">
        <v>61306</v>
      </c>
      <c r="I1218" s="14">
        <v>75045697</v>
      </c>
      <c r="J1218" s="14">
        <f>表格1[[#This Row],[信用卡交易筆數]]/1000</f>
        <v>61.305999999999997</v>
      </c>
      <c r="K1218" s="14">
        <f>表格1[[#This Row],[信用卡交易金額'[新臺幣']]]/1000</f>
        <v>75045.697</v>
      </c>
      <c r="L1218" s="14">
        <f>表格1[[#This Row],[信用卡交易金額'[新臺幣']]]/1000000</f>
        <v>75.045697000000004</v>
      </c>
      <c r="M1218" s="14" t="str" cm="1">
        <f t="array" ref="M1218">_xlfn.TEXTJOIN("", TRUE, _xlfn.XLOOKUP(TRUE, VALUE(表格1[[#This Row],[年月]]) &lt;= VALUE($R$8:$R$12), $Q$8:$Q$12)) &amp; "年度"</f>
        <v>2021年度</v>
      </c>
    </row>
    <row r="1219" spans="1:13" x14ac:dyDescent="0.3">
      <c r="A1219" s="2">
        <v>202103</v>
      </c>
      <c r="B1219" s="19">
        <f>DATE(表格1[[#This Row],[年]],表格1[[#This Row],[月]],1)</f>
        <v>44256</v>
      </c>
      <c r="C1219" s="2" t="str">
        <f>LEFT(表格1[[#This Row],[年月]],4)</f>
        <v>2021</v>
      </c>
      <c r="D1219" s="2" t="str">
        <f>RIGHT(表格1[[#This Row],[年月]],2)</f>
        <v>03</v>
      </c>
      <c r="E1219" s="5">
        <v>10016000</v>
      </c>
      <c r="F1219" s="2" t="str">
        <f>VLOOKUP(TEXT(表格1[[#This Row],[地區]],"00000000"),縣市代碼,2,0)</f>
        <v>澎湖縣</v>
      </c>
      <c r="G1219" s="2" t="s">
        <v>10</v>
      </c>
      <c r="H1219" s="13">
        <v>51635</v>
      </c>
      <c r="I1219" s="14">
        <v>142566147</v>
      </c>
      <c r="J1219" s="14">
        <f>表格1[[#This Row],[信用卡交易筆數]]/1000</f>
        <v>51.634999999999998</v>
      </c>
      <c r="K1219" s="14">
        <f>表格1[[#This Row],[信用卡交易金額'[新臺幣']]]/1000</f>
        <v>142566.147</v>
      </c>
      <c r="L1219" s="14">
        <f>表格1[[#This Row],[信用卡交易金額'[新臺幣']]]/1000000</f>
        <v>142.566147</v>
      </c>
      <c r="M1219" s="14" t="str" cm="1">
        <f t="array" ref="M1219">_xlfn.TEXTJOIN("", TRUE, _xlfn.XLOOKUP(TRUE, VALUE(表格1[[#This Row],[年月]]) &lt;= VALUE($R$8:$R$12), $Q$8:$Q$12)) &amp; "年度"</f>
        <v>2021年度</v>
      </c>
    </row>
    <row r="1220" spans="1:13" x14ac:dyDescent="0.3">
      <c r="A1220" s="2">
        <v>202103</v>
      </c>
      <c r="B1220" s="19">
        <f>DATE(表格1[[#This Row],[年]],表格1[[#This Row],[月]],1)</f>
        <v>44256</v>
      </c>
      <c r="C1220" s="2" t="str">
        <f>LEFT(表格1[[#This Row],[年月]],4)</f>
        <v>2021</v>
      </c>
      <c r="D1220" s="2" t="str">
        <f>RIGHT(表格1[[#This Row],[年月]],2)</f>
        <v>03</v>
      </c>
      <c r="E1220" s="5" t="s">
        <v>62</v>
      </c>
      <c r="F1220" s="2" t="str">
        <f>VLOOKUP(TEXT(表格1[[#This Row],[地區]],"00000000"),縣市代碼,2,0)</f>
        <v>金門縣</v>
      </c>
      <c r="G1220" s="2" t="s">
        <v>4</v>
      </c>
      <c r="H1220" s="13">
        <v>40166</v>
      </c>
      <c r="I1220" s="14">
        <v>51201138</v>
      </c>
      <c r="J1220" s="14">
        <f>表格1[[#This Row],[信用卡交易筆數]]/1000</f>
        <v>40.165999999999997</v>
      </c>
      <c r="K1220" s="14">
        <f>表格1[[#This Row],[信用卡交易金額'[新臺幣']]]/1000</f>
        <v>51201.137999999999</v>
      </c>
      <c r="L1220" s="14">
        <f>表格1[[#This Row],[信用卡交易金額'[新臺幣']]]/1000000</f>
        <v>51.201138</v>
      </c>
      <c r="M1220" s="14" t="str" cm="1">
        <f t="array" ref="M1220">_xlfn.TEXTJOIN("", TRUE, _xlfn.XLOOKUP(TRUE, VALUE(表格1[[#This Row],[年月]]) &lt;= VALUE($R$8:$R$12), $Q$8:$Q$12)) &amp; "年度"</f>
        <v>2021年度</v>
      </c>
    </row>
    <row r="1221" spans="1:13" x14ac:dyDescent="0.3">
      <c r="A1221" s="2">
        <v>202103</v>
      </c>
      <c r="B1221" s="19">
        <f>DATE(表格1[[#This Row],[年]],表格1[[#This Row],[月]],1)</f>
        <v>44256</v>
      </c>
      <c r="C1221" s="2" t="str">
        <f>LEFT(表格1[[#This Row],[年月]],4)</f>
        <v>2021</v>
      </c>
      <c r="D1221" s="2" t="str">
        <f>RIGHT(表格1[[#This Row],[年月]],2)</f>
        <v>03</v>
      </c>
      <c r="E1221" s="5" t="s">
        <v>62</v>
      </c>
      <c r="F1221" s="2" t="str">
        <f>VLOOKUP(TEXT(表格1[[#This Row],[地區]],"00000000"),縣市代碼,2,0)</f>
        <v>金門縣</v>
      </c>
      <c r="G1221" s="2" t="s">
        <v>5</v>
      </c>
      <c r="H1221" s="13">
        <v>4425</v>
      </c>
      <c r="I1221" s="14">
        <v>9731040</v>
      </c>
      <c r="J1221" s="14">
        <f>表格1[[#This Row],[信用卡交易筆數]]/1000</f>
        <v>4.4249999999999998</v>
      </c>
      <c r="K1221" s="14">
        <f>表格1[[#This Row],[信用卡交易金額'[新臺幣']]]/1000</f>
        <v>9731.0400000000009</v>
      </c>
      <c r="L1221" s="14">
        <f>表格1[[#This Row],[信用卡交易金額'[新臺幣']]]/1000000</f>
        <v>9.7310400000000001</v>
      </c>
      <c r="M1221" s="14" t="str" cm="1">
        <f t="array" ref="M1221">_xlfn.TEXTJOIN("", TRUE, _xlfn.XLOOKUP(TRUE, VALUE(表格1[[#This Row],[年月]]) &lt;= VALUE($R$8:$R$12), $Q$8:$Q$12)) &amp; "年度"</f>
        <v>2021年度</v>
      </c>
    </row>
    <row r="1222" spans="1:13" x14ac:dyDescent="0.3">
      <c r="A1222" s="2">
        <v>202103</v>
      </c>
      <c r="B1222" s="19">
        <f>DATE(表格1[[#This Row],[年]],表格1[[#This Row],[月]],1)</f>
        <v>44256</v>
      </c>
      <c r="C1222" s="2" t="str">
        <f>LEFT(表格1[[#This Row],[年月]],4)</f>
        <v>2021</v>
      </c>
      <c r="D1222" s="2" t="str">
        <f>RIGHT(表格1[[#This Row],[年月]],2)</f>
        <v>03</v>
      </c>
      <c r="E1222" s="5" t="s">
        <v>62</v>
      </c>
      <c r="F1222" s="2" t="str">
        <f>VLOOKUP(TEXT(表格1[[#This Row],[地區]],"00000000"),縣市代碼,2,0)</f>
        <v>金門縣</v>
      </c>
      <c r="G1222" s="2" t="s">
        <v>6</v>
      </c>
      <c r="H1222" s="13">
        <v>7018</v>
      </c>
      <c r="I1222" s="14">
        <v>27296152</v>
      </c>
      <c r="J1222" s="14">
        <f>表格1[[#This Row],[信用卡交易筆數]]/1000</f>
        <v>7.0179999999999998</v>
      </c>
      <c r="K1222" s="14">
        <f>表格1[[#This Row],[信用卡交易金額'[新臺幣']]]/1000</f>
        <v>27296.151999999998</v>
      </c>
      <c r="L1222" s="14">
        <f>表格1[[#This Row],[信用卡交易金額'[新臺幣']]]/1000000</f>
        <v>27.296151999999999</v>
      </c>
      <c r="M1222" s="14" t="str" cm="1">
        <f t="array" ref="M1222">_xlfn.TEXTJOIN("", TRUE, _xlfn.XLOOKUP(TRUE, VALUE(表格1[[#This Row],[年月]]) &lt;= VALUE($R$8:$R$12), $Q$8:$Q$12)) &amp; "年度"</f>
        <v>2021年度</v>
      </c>
    </row>
    <row r="1223" spans="1:13" x14ac:dyDescent="0.3">
      <c r="A1223" s="2">
        <v>202103</v>
      </c>
      <c r="B1223" s="19">
        <f>DATE(表格1[[#This Row],[年]],表格1[[#This Row],[月]],1)</f>
        <v>44256</v>
      </c>
      <c r="C1223" s="2" t="str">
        <f>LEFT(表格1[[#This Row],[年月]],4)</f>
        <v>2021</v>
      </c>
      <c r="D1223" s="2" t="str">
        <f>RIGHT(表格1[[#This Row],[年月]],2)</f>
        <v>03</v>
      </c>
      <c r="E1223" s="5" t="s">
        <v>62</v>
      </c>
      <c r="F1223" s="2" t="str">
        <f>VLOOKUP(TEXT(表格1[[#This Row],[地區]],"00000000"),縣市代碼,2,0)</f>
        <v>金門縣</v>
      </c>
      <c r="G1223" s="2" t="s">
        <v>7</v>
      </c>
      <c r="H1223" s="13">
        <v>30475</v>
      </c>
      <c r="I1223" s="14">
        <v>38713629</v>
      </c>
      <c r="J1223" s="14">
        <f>表格1[[#This Row],[信用卡交易筆數]]/1000</f>
        <v>30.475000000000001</v>
      </c>
      <c r="K1223" s="14">
        <f>表格1[[#This Row],[信用卡交易金額'[新臺幣']]]/1000</f>
        <v>38713.629000000001</v>
      </c>
      <c r="L1223" s="14">
        <f>表格1[[#This Row],[信用卡交易金額'[新臺幣']]]/1000000</f>
        <v>38.713628999999997</v>
      </c>
      <c r="M1223" s="14" t="str" cm="1">
        <f t="array" ref="M1223">_xlfn.TEXTJOIN("", TRUE, _xlfn.XLOOKUP(TRUE, VALUE(表格1[[#This Row],[年月]]) &lt;= VALUE($R$8:$R$12), $Q$8:$Q$12)) &amp; "年度"</f>
        <v>2021年度</v>
      </c>
    </row>
    <row r="1224" spans="1:13" x14ac:dyDescent="0.3">
      <c r="A1224" s="2">
        <v>202103</v>
      </c>
      <c r="B1224" s="19">
        <f>DATE(表格1[[#This Row],[年]],表格1[[#This Row],[月]],1)</f>
        <v>44256</v>
      </c>
      <c r="C1224" s="2" t="str">
        <f>LEFT(表格1[[#This Row],[年月]],4)</f>
        <v>2021</v>
      </c>
      <c r="D1224" s="2" t="str">
        <f>RIGHT(表格1[[#This Row],[年月]],2)</f>
        <v>03</v>
      </c>
      <c r="E1224" s="5" t="s">
        <v>62</v>
      </c>
      <c r="F1224" s="2" t="str">
        <f>VLOOKUP(TEXT(表格1[[#This Row],[地區]],"00000000"),縣市代碼,2,0)</f>
        <v>金門縣</v>
      </c>
      <c r="G1224" s="2" t="s">
        <v>8</v>
      </c>
      <c r="H1224" s="13">
        <v>26694</v>
      </c>
      <c r="I1224" s="14">
        <v>30946401</v>
      </c>
      <c r="J1224" s="14">
        <f>表格1[[#This Row],[信用卡交易筆數]]/1000</f>
        <v>26.693999999999999</v>
      </c>
      <c r="K1224" s="14">
        <f>表格1[[#This Row],[信用卡交易金額'[新臺幣']]]/1000</f>
        <v>30946.401000000002</v>
      </c>
      <c r="L1224" s="14">
        <f>表格1[[#This Row],[信用卡交易金額'[新臺幣']]]/1000000</f>
        <v>30.946401000000002</v>
      </c>
      <c r="M1224" s="14" t="str" cm="1">
        <f t="array" ref="M1224">_xlfn.TEXTJOIN("", TRUE, _xlfn.XLOOKUP(TRUE, VALUE(表格1[[#This Row],[年月]]) &lt;= VALUE($R$8:$R$12), $Q$8:$Q$12)) &amp; "年度"</f>
        <v>2021年度</v>
      </c>
    </row>
    <row r="1225" spans="1:13" x14ac:dyDescent="0.3">
      <c r="A1225" s="2">
        <v>202103</v>
      </c>
      <c r="B1225" s="19">
        <f>DATE(表格1[[#This Row],[年]],表格1[[#This Row],[月]],1)</f>
        <v>44256</v>
      </c>
      <c r="C1225" s="2" t="str">
        <f>LEFT(表格1[[#This Row],[年月]],4)</f>
        <v>2021</v>
      </c>
      <c r="D1225" s="2" t="str">
        <f>RIGHT(表格1[[#This Row],[年月]],2)</f>
        <v>03</v>
      </c>
      <c r="E1225" s="5" t="s">
        <v>62</v>
      </c>
      <c r="F1225" s="2" t="str">
        <f>VLOOKUP(TEXT(表格1[[#This Row],[地區]],"00000000"),縣市代碼,2,0)</f>
        <v>金門縣</v>
      </c>
      <c r="G1225" s="2" t="s">
        <v>9</v>
      </c>
      <c r="H1225" s="13">
        <v>64215</v>
      </c>
      <c r="I1225" s="14">
        <v>77945990</v>
      </c>
      <c r="J1225" s="14">
        <f>表格1[[#This Row],[信用卡交易筆數]]/1000</f>
        <v>64.215000000000003</v>
      </c>
      <c r="K1225" s="14">
        <f>表格1[[#This Row],[信用卡交易金額'[新臺幣']]]/1000</f>
        <v>77945.990000000005</v>
      </c>
      <c r="L1225" s="14">
        <f>表格1[[#This Row],[信用卡交易金額'[新臺幣']]]/1000000</f>
        <v>77.945989999999995</v>
      </c>
      <c r="M1225" s="14" t="str" cm="1">
        <f t="array" ref="M1225">_xlfn.TEXTJOIN("", TRUE, _xlfn.XLOOKUP(TRUE, VALUE(表格1[[#This Row],[年月]]) &lt;= VALUE($R$8:$R$12), $Q$8:$Q$12)) &amp; "年度"</f>
        <v>2021年度</v>
      </c>
    </row>
    <row r="1226" spans="1:13" x14ac:dyDescent="0.3">
      <c r="A1226" s="2">
        <v>202103</v>
      </c>
      <c r="B1226" s="19">
        <f>DATE(表格1[[#This Row],[年]],表格1[[#This Row],[月]],1)</f>
        <v>44256</v>
      </c>
      <c r="C1226" s="2" t="str">
        <f>LEFT(表格1[[#This Row],[年月]],4)</f>
        <v>2021</v>
      </c>
      <c r="D1226" s="2" t="str">
        <f>RIGHT(表格1[[#This Row],[年月]],2)</f>
        <v>03</v>
      </c>
      <c r="E1226" s="5" t="s">
        <v>62</v>
      </c>
      <c r="F1226" s="2" t="str">
        <f>VLOOKUP(TEXT(表格1[[#This Row],[地區]],"00000000"),縣市代碼,2,0)</f>
        <v>金門縣</v>
      </c>
      <c r="G1226" s="2" t="s">
        <v>10</v>
      </c>
      <c r="H1226" s="13">
        <v>47246</v>
      </c>
      <c r="I1226" s="14">
        <v>106517917</v>
      </c>
      <c r="J1226" s="14">
        <f>表格1[[#This Row],[信用卡交易筆數]]/1000</f>
        <v>47.246000000000002</v>
      </c>
      <c r="K1226" s="14">
        <f>表格1[[#This Row],[信用卡交易金額'[新臺幣']]]/1000</f>
        <v>106517.917</v>
      </c>
      <c r="L1226" s="14">
        <f>表格1[[#This Row],[信用卡交易金額'[新臺幣']]]/1000000</f>
        <v>106.517917</v>
      </c>
      <c r="M1226" s="14" t="str" cm="1">
        <f t="array" ref="M1226">_xlfn.TEXTJOIN("", TRUE, _xlfn.XLOOKUP(TRUE, VALUE(表格1[[#This Row],[年月]]) &lt;= VALUE($R$8:$R$12), $Q$8:$Q$12)) &amp; "年度"</f>
        <v>2021年度</v>
      </c>
    </row>
    <row r="1227" spans="1:13" x14ac:dyDescent="0.3">
      <c r="A1227" s="2">
        <v>202103</v>
      </c>
      <c r="B1227" s="19">
        <f>DATE(表格1[[#This Row],[年]],表格1[[#This Row],[月]],1)</f>
        <v>44256</v>
      </c>
      <c r="C1227" s="2" t="str">
        <f>LEFT(表格1[[#This Row],[年月]],4)</f>
        <v>2021</v>
      </c>
      <c r="D1227" s="2" t="str">
        <f>RIGHT(表格1[[#This Row],[年月]],2)</f>
        <v>03</v>
      </c>
      <c r="E1227" s="5">
        <v>9007000</v>
      </c>
      <c r="F1227" s="2" t="str">
        <f>VLOOKUP(TEXT(表格1[[#This Row],[地區]],"00000000"),縣市代碼,2,0)</f>
        <v>連江縣</v>
      </c>
      <c r="G1227" s="2" t="s">
        <v>4</v>
      </c>
      <c r="H1227" s="13">
        <v>7195</v>
      </c>
      <c r="I1227" s="14">
        <v>3328243</v>
      </c>
      <c r="J1227" s="14">
        <f>表格1[[#This Row],[信用卡交易筆數]]/1000</f>
        <v>7.1950000000000003</v>
      </c>
      <c r="K1227" s="14">
        <f>表格1[[#This Row],[信用卡交易金額'[新臺幣']]]/1000</f>
        <v>3328.2429999999999</v>
      </c>
      <c r="L1227" s="14">
        <f>表格1[[#This Row],[信用卡交易金額'[新臺幣']]]/1000000</f>
        <v>3.3282430000000001</v>
      </c>
      <c r="M1227" s="14" t="str" cm="1">
        <f t="array" ref="M1227">_xlfn.TEXTJOIN("", TRUE, _xlfn.XLOOKUP(TRUE, VALUE(表格1[[#This Row],[年月]]) &lt;= VALUE($R$8:$R$12), $Q$8:$Q$12)) &amp; "年度"</f>
        <v>2021年度</v>
      </c>
    </row>
    <row r="1228" spans="1:13" x14ac:dyDescent="0.3">
      <c r="A1228" s="2">
        <v>202103</v>
      </c>
      <c r="B1228" s="19">
        <f>DATE(表格1[[#This Row],[年]],表格1[[#This Row],[月]],1)</f>
        <v>44256</v>
      </c>
      <c r="C1228" s="2" t="str">
        <f>LEFT(表格1[[#This Row],[年月]],4)</f>
        <v>2021</v>
      </c>
      <c r="D1228" s="2" t="str">
        <f>RIGHT(表格1[[#This Row],[年月]],2)</f>
        <v>03</v>
      </c>
      <c r="E1228" s="5">
        <v>9007000</v>
      </c>
      <c r="F1228" s="2" t="str">
        <f>VLOOKUP(TEXT(表格1[[#This Row],[地區]],"00000000"),縣市代碼,2,0)</f>
        <v>連江縣</v>
      </c>
      <c r="G1228" s="2" t="s">
        <v>5</v>
      </c>
      <c r="H1228" s="13">
        <v>692</v>
      </c>
      <c r="I1228" s="14">
        <v>1422776</v>
      </c>
      <c r="J1228" s="14">
        <f>表格1[[#This Row],[信用卡交易筆數]]/1000</f>
        <v>0.69199999999999995</v>
      </c>
      <c r="K1228" s="14">
        <f>表格1[[#This Row],[信用卡交易金額'[新臺幣']]]/1000</f>
        <v>1422.7760000000001</v>
      </c>
      <c r="L1228" s="14">
        <f>表格1[[#This Row],[信用卡交易金額'[新臺幣']]]/1000000</f>
        <v>1.422776</v>
      </c>
      <c r="M1228" s="14" t="str" cm="1">
        <f t="array" ref="M1228">_xlfn.TEXTJOIN("", TRUE, _xlfn.XLOOKUP(TRUE, VALUE(表格1[[#This Row],[年月]]) &lt;= VALUE($R$8:$R$12), $Q$8:$Q$12)) &amp; "年度"</f>
        <v>2021年度</v>
      </c>
    </row>
    <row r="1229" spans="1:13" x14ac:dyDescent="0.3">
      <c r="A1229" s="2">
        <v>202103</v>
      </c>
      <c r="B1229" s="19">
        <f>DATE(表格1[[#This Row],[年]],表格1[[#This Row],[月]],1)</f>
        <v>44256</v>
      </c>
      <c r="C1229" s="2" t="str">
        <f>LEFT(表格1[[#This Row],[年月]],4)</f>
        <v>2021</v>
      </c>
      <c r="D1229" s="2" t="str">
        <f>RIGHT(表格1[[#This Row],[年月]],2)</f>
        <v>03</v>
      </c>
      <c r="E1229" s="5">
        <v>9007000</v>
      </c>
      <c r="F1229" s="2" t="str">
        <f>VLOOKUP(TEXT(表格1[[#This Row],[地區]],"00000000"),縣市代碼,2,0)</f>
        <v>連江縣</v>
      </c>
      <c r="G1229" s="2" t="s">
        <v>6</v>
      </c>
      <c r="H1229" s="13">
        <v>1288</v>
      </c>
      <c r="I1229" s="14">
        <v>3564763</v>
      </c>
      <c r="J1229" s="14">
        <f>表格1[[#This Row],[信用卡交易筆數]]/1000</f>
        <v>1.288</v>
      </c>
      <c r="K1229" s="14">
        <f>表格1[[#This Row],[信用卡交易金額'[新臺幣']]]/1000</f>
        <v>3564.7629999999999</v>
      </c>
      <c r="L1229" s="14">
        <f>表格1[[#This Row],[信用卡交易金額'[新臺幣']]]/1000000</f>
        <v>3.5647630000000001</v>
      </c>
      <c r="M1229" s="14" t="str" cm="1">
        <f t="array" ref="M1229">_xlfn.TEXTJOIN("", TRUE, _xlfn.XLOOKUP(TRUE, VALUE(表格1[[#This Row],[年月]]) &lt;= VALUE($R$8:$R$12), $Q$8:$Q$12)) &amp; "年度"</f>
        <v>2021年度</v>
      </c>
    </row>
    <row r="1230" spans="1:13" x14ac:dyDescent="0.3">
      <c r="A1230" s="2">
        <v>202103</v>
      </c>
      <c r="B1230" s="19">
        <f>DATE(表格1[[#This Row],[年]],表格1[[#This Row],[月]],1)</f>
        <v>44256</v>
      </c>
      <c r="C1230" s="2" t="str">
        <f>LEFT(表格1[[#This Row],[年月]],4)</f>
        <v>2021</v>
      </c>
      <c r="D1230" s="2" t="str">
        <f>RIGHT(表格1[[#This Row],[年月]],2)</f>
        <v>03</v>
      </c>
      <c r="E1230" s="5">
        <v>9007000</v>
      </c>
      <c r="F1230" s="2" t="str">
        <f>VLOOKUP(TEXT(表格1[[#This Row],[地區]],"00000000"),縣市代碼,2,0)</f>
        <v>連江縣</v>
      </c>
      <c r="G1230" s="2" t="s">
        <v>7</v>
      </c>
      <c r="H1230" s="13">
        <v>6566</v>
      </c>
      <c r="I1230" s="14">
        <v>9553882</v>
      </c>
      <c r="J1230" s="14">
        <f>表格1[[#This Row],[信用卡交易筆數]]/1000</f>
        <v>6.5659999999999998</v>
      </c>
      <c r="K1230" s="14">
        <f>表格1[[#This Row],[信用卡交易金額'[新臺幣']]]/1000</f>
        <v>9553.8819999999996</v>
      </c>
      <c r="L1230" s="14">
        <f>表格1[[#This Row],[信用卡交易金額'[新臺幣']]]/1000000</f>
        <v>9.5538819999999998</v>
      </c>
      <c r="M1230" s="14" t="str" cm="1">
        <f t="array" ref="M1230">_xlfn.TEXTJOIN("", TRUE, _xlfn.XLOOKUP(TRUE, VALUE(表格1[[#This Row],[年月]]) &lt;= VALUE($R$8:$R$12), $Q$8:$Q$12)) &amp; "年度"</f>
        <v>2021年度</v>
      </c>
    </row>
    <row r="1231" spans="1:13" x14ac:dyDescent="0.3">
      <c r="A1231" s="2">
        <v>202103</v>
      </c>
      <c r="B1231" s="19">
        <f>DATE(表格1[[#This Row],[年]],表格1[[#This Row],[月]],1)</f>
        <v>44256</v>
      </c>
      <c r="C1231" s="2" t="str">
        <f>LEFT(表格1[[#This Row],[年月]],4)</f>
        <v>2021</v>
      </c>
      <c r="D1231" s="2" t="str">
        <f>RIGHT(表格1[[#This Row],[年月]],2)</f>
        <v>03</v>
      </c>
      <c r="E1231" s="5">
        <v>9007000</v>
      </c>
      <c r="F1231" s="2" t="str">
        <f>VLOOKUP(TEXT(表格1[[#This Row],[地區]],"00000000"),縣市代碼,2,0)</f>
        <v>連江縣</v>
      </c>
      <c r="G1231" s="2" t="s">
        <v>8</v>
      </c>
      <c r="H1231" s="13">
        <v>5458</v>
      </c>
      <c r="I1231" s="14">
        <v>7516069</v>
      </c>
      <c r="J1231" s="14">
        <f>表格1[[#This Row],[信用卡交易筆數]]/1000</f>
        <v>5.4580000000000002</v>
      </c>
      <c r="K1231" s="14">
        <f>表格1[[#This Row],[信用卡交易金額'[新臺幣']]]/1000</f>
        <v>7516.0690000000004</v>
      </c>
      <c r="L1231" s="14">
        <f>表格1[[#This Row],[信用卡交易金額'[新臺幣']]]/1000000</f>
        <v>7.5160689999999999</v>
      </c>
      <c r="M1231" s="14" t="str" cm="1">
        <f t="array" ref="M1231">_xlfn.TEXTJOIN("", TRUE, _xlfn.XLOOKUP(TRUE, VALUE(表格1[[#This Row],[年月]]) &lt;= VALUE($R$8:$R$12), $Q$8:$Q$12)) &amp; "年度"</f>
        <v>2021年度</v>
      </c>
    </row>
    <row r="1232" spans="1:13" x14ac:dyDescent="0.3">
      <c r="A1232" s="2">
        <v>202103</v>
      </c>
      <c r="B1232" s="19">
        <f>DATE(表格1[[#This Row],[年]],表格1[[#This Row],[月]],1)</f>
        <v>44256</v>
      </c>
      <c r="C1232" s="2" t="str">
        <f>LEFT(表格1[[#This Row],[年月]],4)</f>
        <v>2021</v>
      </c>
      <c r="D1232" s="2" t="str">
        <f>RIGHT(表格1[[#This Row],[年月]],2)</f>
        <v>03</v>
      </c>
      <c r="E1232" s="5">
        <v>9007000</v>
      </c>
      <c r="F1232" s="2" t="str">
        <f>VLOOKUP(TEXT(表格1[[#This Row],[地區]],"00000000"),縣市代碼,2,0)</f>
        <v>連江縣</v>
      </c>
      <c r="G1232" s="2" t="s">
        <v>9</v>
      </c>
      <c r="H1232" s="13">
        <v>7318</v>
      </c>
      <c r="I1232" s="14">
        <v>9543608</v>
      </c>
      <c r="J1232" s="14">
        <f>表格1[[#This Row],[信用卡交易筆數]]/1000</f>
        <v>7.3179999999999996</v>
      </c>
      <c r="K1232" s="14">
        <f>表格1[[#This Row],[信用卡交易金額'[新臺幣']]]/1000</f>
        <v>9543.6080000000002</v>
      </c>
      <c r="L1232" s="14">
        <f>表格1[[#This Row],[信用卡交易金額'[新臺幣']]]/1000000</f>
        <v>9.5436080000000008</v>
      </c>
      <c r="M1232" s="14" t="str" cm="1">
        <f t="array" ref="M1232">_xlfn.TEXTJOIN("", TRUE, _xlfn.XLOOKUP(TRUE, VALUE(表格1[[#This Row],[年月]]) &lt;= VALUE($R$8:$R$12), $Q$8:$Q$12)) &amp; "年度"</f>
        <v>2021年度</v>
      </c>
    </row>
    <row r="1233" spans="1:13" x14ac:dyDescent="0.3">
      <c r="A1233" s="2">
        <v>202103</v>
      </c>
      <c r="B1233" s="19">
        <f>DATE(表格1[[#This Row],[年]],表格1[[#This Row],[月]],1)</f>
        <v>44256</v>
      </c>
      <c r="C1233" s="2" t="str">
        <f>LEFT(表格1[[#This Row],[年月]],4)</f>
        <v>2021</v>
      </c>
      <c r="D1233" s="2" t="str">
        <f>RIGHT(表格1[[#This Row],[年月]],2)</f>
        <v>03</v>
      </c>
      <c r="E1233" s="5">
        <v>9007000</v>
      </c>
      <c r="F1233" s="2" t="str">
        <f>VLOOKUP(TEXT(表格1[[#This Row],[地區]],"00000000"),縣市代碼,2,0)</f>
        <v>連江縣</v>
      </c>
      <c r="G1233" s="2" t="s">
        <v>10</v>
      </c>
      <c r="H1233" s="13">
        <v>8235</v>
      </c>
      <c r="I1233" s="14">
        <v>15948602</v>
      </c>
      <c r="J1233" s="14">
        <f>表格1[[#This Row],[信用卡交易筆數]]/1000</f>
        <v>8.2349999999999994</v>
      </c>
      <c r="K1233" s="14">
        <f>表格1[[#This Row],[信用卡交易金額'[新臺幣']]]/1000</f>
        <v>15948.602000000001</v>
      </c>
      <c r="L1233" s="14">
        <f>表格1[[#This Row],[信用卡交易金額'[新臺幣']]]/1000000</f>
        <v>15.948601999999999</v>
      </c>
      <c r="M1233" s="14" t="str" cm="1">
        <f t="array" ref="M1233">_xlfn.TEXTJOIN("", TRUE, _xlfn.XLOOKUP(TRUE, VALUE(表格1[[#This Row],[年月]]) &lt;= VALUE($R$8:$R$12), $Q$8:$Q$12)) &amp; "年度"</f>
        <v>2021年度</v>
      </c>
    </row>
    <row r="1234" spans="1:13" x14ac:dyDescent="0.3">
      <c r="A1234" s="2">
        <v>202104</v>
      </c>
      <c r="B1234" s="19">
        <f>DATE(表格1[[#This Row],[年]],表格1[[#This Row],[月]],1)</f>
        <v>44287</v>
      </c>
      <c r="C1234" s="2" t="str">
        <f>LEFT(表格1[[#This Row],[年月]],4)</f>
        <v>2021</v>
      </c>
      <c r="D1234" s="2" t="str">
        <f>RIGHT(表格1[[#This Row],[年月]],2)</f>
        <v>04</v>
      </c>
      <c r="E1234" s="5">
        <v>63000000</v>
      </c>
      <c r="F1234" s="2" t="str">
        <f>VLOOKUP(TEXT(表格1[[#This Row],[地區]],"00000000"),縣市代碼,2,0)</f>
        <v>臺北市</v>
      </c>
      <c r="G1234" s="2" t="s">
        <v>4</v>
      </c>
      <c r="H1234" s="13">
        <v>6954482</v>
      </c>
      <c r="I1234" s="14">
        <v>4535655098</v>
      </c>
      <c r="J1234" s="14">
        <f>表格1[[#This Row],[信用卡交易筆數]]/1000</f>
        <v>6954.482</v>
      </c>
      <c r="K1234" s="14">
        <f>表格1[[#This Row],[信用卡交易金額'[新臺幣']]]/1000</f>
        <v>4535655.0980000002</v>
      </c>
      <c r="L1234" s="14">
        <f>表格1[[#This Row],[信用卡交易金額'[新臺幣']]]/1000000</f>
        <v>4535.6550980000002</v>
      </c>
      <c r="M1234" s="14" t="str" cm="1">
        <f t="array" ref="M1234">_xlfn.TEXTJOIN("", TRUE, _xlfn.XLOOKUP(TRUE, VALUE(表格1[[#This Row],[年月]]) &lt;= VALUE($R$8:$R$12), $Q$8:$Q$12)) &amp; "年度"</f>
        <v>2021年度</v>
      </c>
    </row>
    <row r="1235" spans="1:13" x14ac:dyDescent="0.3">
      <c r="A1235" s="2">
        <v>202104</v>
      </c>
      <c r="B1235" s="19">
        <f>DATE(表格1[[#This Row],[年]],表格1[[#This Row],[月]],1)</f>
        <v>44287</v>
      </c>
      <c r="C1235" s="2" t="str">
        <f>LEFT(表格1[[#This Row],[年月]],4)</f>
        <v>2021</v>
      </c>
      <c r="D1235" s="2" t="str">
        <f>RIGHT(表格1[[#This Row],[年月]],2)</f>
        <v>04</v>
      </c>
      <c r="E1235" s="5">
        <v>63000000</v>
      </c>
      <c r="F1235" s="2" t="str">
        <f>VLOOKUP(TEXT(表格1[[#This Row],[地區]],"00000000"),縣市代碼,2,0)</f>
        <v>臺北市</v>
      </c>
      <c r="G1235" s="2" t="s">
        <v>5</v>
      </c>
      <c r="H1235" s="13">
        <v>500287</v>
      </c>
      <c r="I1235" s="14">
        <v>1630586405</v>
      </c>
      <c r="J1235" s="14">
        <f>表格1[[#This Row],[信用卡交易筆數]]/1000</f>
        <v>500.28699999999998</v>
      </c>
      <c r="K1235" s="14">
        <f>表格1[[#This Row],[信用卡交易金額'[新臺幣']]]/1000</f>
        <v>1630586.405</v>
      </c>
      <c r="L1235" s="14">
        <f>表格1[[#This Row],[信用卡交易金額'[新臺幣']]]/1000000</f>
        <v>1630.586405</v>
      </c>
      <c r="M1235" s="14" t="str" cm="1">
        <f t="array" ref="M1235">_xlfn.TEXTJOIN("", TRUE, _xlfn.XLOOKUP(TRUE, VALUE(表格1[[#This Row],[年月]]) &lt;= VALUE($R$8:$R$12), $Q$8:$Q$12)) &amp; "年度"</f>
        <v>2021年度</v>
      </c>
    </row>
    <row r="1236" spans="1:13" x14ac:dyDescent="0.3">
      <c r="A1236" s="2">
        <v>202104</v>
      </c>
      <c r="B1236" s="19">
        <f>DATE(表格1[[#This Row],[年]],表格1[[#This Row],[月]],1)</f>
        <v>44287</v>
      </c>
      <c r="C1236" s="2" t="str">
        <f>LEFT(表格1[[#This Row],[年月]],4)</f>
        <v>2021</v>
      </c>
      <c r="D1236" s="2" t="str">
        <f>RIGHT(表格1[[#This Row],[年月]],2)</f>
        <v>04</v>
      </c>
      <c r="E1236" s="5">
        <v>63000000</v>
      </c>
      <c r="F1236" s="2" t="str">
        <f>VLOOKUP(TEXT(表格1[[#This Row],[地區]],"00000000"),縣市代碼,2,0)</f>
        <v>臺北市</v>
      </c>
      <c r="G1236" s="2" t="s">
        <v>6</v>
      </c>
      <c r="H1236" s="13">
        <v>663871</v>
      </c>
      <c r="I1236" s="14">
        <v>3081472378</v>
      </c>
      <c r="J1236" s="14">
        <f>表格1[[#This Row],[信用卡交易筆數]]/1000</f>
        <v>663.87099999999998</v>
      </c>
      <c r="K1236" s="14">
        <f>表格1[[#This Row],[信用卡交易金額'[新臺幣']]]/1000</f>
        <v>3081472.378</v>
      </c>
      <c r="L1236" s="14">
        <f>表格1[[#This Row],[信用卡交易金額'[新臺幣']]]/1000000</f>
        <v>3081.4723779999999</v>
      </c>
      <c r="M1236" s="14" t="str" cm="1">
        <f t="array" ref="M1236">_xlfn.TEXTJOIN("", TRUE, _xlfn.XLOOKUP(TRUE, VALUE(表格1[[#This Row],[年月]]) &lt;= VALUE($R$8:$R$12), $Q$8:$Q$12)) &amp; "年度"</f>
        <v>2021年度</v>
      </c>
    </row>
    <row r="1237" spans="1:13" x14ac:dyDescent="0.3">
      <c r="A1237" s="2">
        <v>202104</v>
      </c>
      <c r="B1237" s="19">
        <f>DATE(表格1[[#This Row],[年]],表格1[[#This Row],[月]],1)</f>
        <v>44287</v>
      </c>
      <c r="C1237" s="2" t="str">
        <f>LEFT(表格1[[#This Row],[年月]],4)</f>
        <v>2021</v>
      </c>
      <c r="D1237" s="2" t="str">
        <f>RIGHT(表格1[[#This Row],[年月]],2)</f>
        <v>04</v>
      </c>
      <c r="E1237" s="5">
        <v>63000000</v>
      </c>
      <c r="F1237" s="2" t="str">
        <f>VLOOKUP(TEXT(表格1[[#This Row],[地區]],"00000000"),縣市代碼,2,0)</f>
        <v>臺北市</v>
      </c>
      <c r="G1237" s="2" t="s">
        <v>7</v>
      </c>
      <c r="H1237" s="13">
        <v>3888123</v>
      </c>
      <c r="I1237" s="14">
        <v>2998392169</v>
      </c>
      <c r="J1237" s="14">
        <f>表格1[[#This Row],[信用卡交易筆數]]/1000</f>
        <v>3888.123</v>
      </c>
      <c r="K1237" s="14">
        <f>表格1[[#This Row],[信用卡交易金額'[新臺幣']]]/1000</f>
        <v>2998392.1690000002</v>
      </c>
      <c r="L1237" s="14">
        <f>表格1[[#This Row],[信用卡交易金額'[新臺幣']]]/1000000</f>
        <v>2998.3921690000002</v>
      </c>
      <c r="M1237" s="14" t="str" cm="1">
        <f t="array" ref="M1237">_xlfn.TEXTJOIN("", TRUE, _xlfn.XLOOKUP(TRUE, VALUE(表格1[[#This Row],[年月]]) &lt;= VALUE($R$8:$R$12), $Q$8:$Q$12)) &amp; "年度"</f>
        <v>2021年度</v>
      </c>
    </row>
    <row r="1238" spans="1:13" x14ac:dyDescent="0.3">
      <c r="A1238" s="2">
        <v>202104</v>
      </c>
      <c r="B1238" s="19">
        <f>DATE(表格1[[#This Row],[年]],表格1[[#This Row],[月]],1)</f>
        <v>44287</v>
      </c>
      <c r="C1238" s="2" t="str">
        <f>LEFT(表格1[[#This Row],[年月]],4)</f>
        <v>2021</v>
      </c>
      <c r="D1238" s="2" t="str">
        <f>RIGHT(表格1[[#This Row],[年月]],2)</f>
        <v>04</v>
      </c>
      <c r="E1238" s="5">
        <v>63000000</v>
      </c>
      <c r="F1238" s="2" t="str">
        <f>VLOOKUP(TEXT(表格1[[#This Row],[地區]],"00000000"),縣市代碼,2,0)</f>
        <v>臺北市</v>
      </c>
      <c r="G1238" s="2" t="s">
        <v>8</v>
      </c>
      <c r="H1238" s="13">
        <v>3144891</v>
      </c>
      <c r="I1238" s="14">
        <v>5363779638</v>
      </c>
      <c r="J1238" s="14">
        <f>表格1[[#This Row],[信用卡交易筆數]]/1000</f>
        <v>3144.8910000000001</v>
      </c>
      <c r="K1238" s="14">
        <f>表格1[[#This Row],[信用卡交易金額'[新臺幣']]]/1000</f>
        <v>5363779.6380000003</v>
      </c>
      <c r="L1238" s="14">
        <f>表格1[[#This Row],[信用卡交易金額'[新臺幣']]]/1000000</f>
        <v>5363.779638</v>
      </c>
      <c r="M1238" s="14" t="str" cm="1">
        <f t="array" ref="M1238">_xlfn.TEXTJOIN("", TRUE, _xlfn.XLOOKUP(TRUE, VALUE(表格1[[#This Row],[年月]]) &lt;= VALUE($R$8:$R$12), $Q$8:$Q$12)) &amp; "年度"</f>
        <v>2021年度</v>
      </c>
    </row>
    <row r="1239" spans="1:13" x14ac:dyDescent="0.3">
      <c r="A1239" s="2">
        <v>202104</v>
      </c>
      <c r="B1239" s="19">
        <f>DATE(表格1[[#This Row],[年]],表格1[[#This Row],[月]],1)</f>
        <v>44287</v>
      </c>
      <c r="C1239" s="2" t="str">
        <f>LEFT(表格1[[#This Row],[年月]],4)</f>
        <v>2021</v>
      </c>
      <c r="D1239" s="2" t="str">
        <f>RIGHT(表格1[[#This Row],[年月]],2)</f>
        <v>04</v>
      </c>
      <c r="E1239" s="5">
        <v>63000000</v>
      </c>
      <c r="F1239" s="2" t="str">
        <f>VLOOKUP(TEXT(表格1[[#This Row],[地區]],"00000000"),縣市代碼,2,0)</f>
        <v>臺北市</v>
      </c>
      <c r="G1239" s="2" t="s">
        <v>9</v>
      </c>
      <c r="H1239" s="13">
        <v>6604582</v>
      </c>
      <c r="I1239" s="14">
        <v>10424937464</v>
      </c>
      <c r="J1239" s="14">
        <f>表格1[[#This Row],[信用卡交易筆數]]/1000</f>
        <v>6604.5820000000003</v>
      </c>
      <c r="K1239" s="14">
        <f>表格1[[#This Row],[信用卡交易金額'[新臺幣']]]/1000</f>
        <v>10424937.464</v>
      </c>
      <c r="L1239" s="14">
        <f>表格1[[#This Row],[信用卡交易金額'[新臺幣']]]/1000000</f>
        <v>10424.937464000001</v>
      </c>
      <c r="M1239" s="14" t="str" cm="1">
        <f t="array" ref="M1239">_xlfn.TEXTJOIN("", TRUE, _xlfn.XLOOKUP(TRUE, VALUE(表格1[[#This Row],[年月]]) &lt;= VALUE($R$8:$R$12), $Q$8:$Q$12)) &amp; "年度"</f>
        <v>2021年度</v>
      </c>
    </row>
    <row r="1240" spans="1:13" x14ac:dyDescent="0.3">
      <c r="A1240" s="2">
        <v>202104</v>
      </c>
      <c r="B1240" s="19">
        <f>DATE(表格1[[#This Row],[年]],表格1[[#This Row],[月]],1)</f>
        <v>44287</v>
      </c>
      <c r="C1240" s="2" t="str">
        <f>LEFT(表格1[[#This Row],[年月]],4)</f>
        <v>2021</v>
      </c>
      <c r="D1240" s="2" t="str">
        <f>RIGHT(表格1[[#This Row],[年月]],2)</f>
        <v>04</v>
      </c>
      <c r="E1240" s="5">
        <v>63000000</v>
      </c>
      <c r="F1240" s="2" t="str">
        <f>VLOOKUP(TEXT(表格1[[#This Row],[地區]],"00000000"),縣市代碼,2,0)</f>
        <v>臺北市</v>
      </c>
      <c r="G1240" s="2" t="s">
        <v>10</v>
      </c>
      <c r="H1240" s="13">
        <v>5062948</v>
      </c>
      <c r="I1240" s="14">
        <v>16047231069</v>
      </c>
      <c r="J1240" s="14">
        <f>表格1[[#This Row],[信用卡交易筆數]]/1000</f>
        <v>5062.9480000000003</v>
      </c>
      <c r="K1240" s="14">
        <f>表格1[[#This Row],[信用卡交易金額'[新臺幣']]]/1000</f>
        <v>16047231.069</v>
      </c>
      <c r="L1240" s="14">
        <f>表格1[[#This Row],[信用卡交易金額'[新臺幣']]]/1000000</f>
        <v>16047.231068999999</v>
      </c>
      <c r="M1240" s="14" t="str" cm="1">
        <f t="array" ref="M1240">_xlfn.TEXTJOIN("", TRUE, _xlfn.XLOOKUP(TRUE, VALUE(表格1[[#This Row],[年月]]) &lt;= VALUE($R$8:$R$12), $Q$8:$Q$12)) &amp; "年度"</f>
        <v>2021年度</v>
      </c>
    </row>
    <row r="1241" spans="1:13" x14ac:dyDescent="0.3">
      <c r="A1241" s="2">
        <v>202104</v>
      </c>
      <c r="B1241" s="19">
        <f>DATE(表格1[[#This Row],[年]],表格1[[#This Row],[月]],1)</f>
        <v>44287</v>
      </c>
      <c r="C1241" s="2" t="str">
        <f>LEFT(表格1[[#This Row],[年月]],4)</f>
        <v>2021</v>
      </c>
      <c r="D1241" s="2" t="str">
        <f>RIGHT(表格1[[#This Row],[年月]],2)</f>
        <v>04</v>
      </c>
      <c r="E1241" s="5">
        <v>65000000</v>
      </c>
      <c r="F1241" s="2" t="str">
        <f>VLOOKUP(TEXT(表格1[[#This Row],[地區]],"00000000"),縣市代碼,2,0)</f>
        <v>新北市</v>
      </c>
      <c r="G1241" s="2" t="s">
        <v>4</v>
      </c>
      <c r="H1241" s="13">
        <v>6850186</v>
      </c>
      <c r="I1241" s="14">
        <v>3964993284</v>
      </c>
      <c r="J1241" s="14">
        <f>表格1[[#This Row],[信用卡交易筆數]]/1000</f>
        <v>6850.1859999999997</v>
      </c>
      <c r="K1241" s="14">
        <f>表格1[[#This Row],[信用卡交易金額'[新臺幣']]]/1000</f>
        <v>3964993.284</v>
      </c>
      <c r="L1241" s="14">
        <f>表格1[[#This Row],[信用卡交易金額'[新臺幣']]]/1000000</f>
        <v>3964.9932840000001</v>
      </c>
      <c r="M1241" s="14" t="str" cm="1">
        <f t="array" ref="M1241">_xlfn.TEXTJOIN("", TRUE, _xlfn.XLOOKUP(TRUE, VALUE(表格1[[#This Row],[年月]]) &lt;= VALUE($R$8:$R$12), $Q$8:$Q$12)) &amp; "年度"</f>
        <v>2021年度</v>
      </c>
    </row>
    <row r="1242" spans="1:13" x14ac:dyDescent="0.3">
      <c r="A1242" s="2">
        <v>202104</v>
      </c>
      <c r="B1242" s="19">
        <f>DATE(表格1[[#This Row],[年]],表格1[[#This Row],[月]],1)</f>
        <v>44287</v>
      </c>
      <c r="C1242" s="2" t="str">
        <f>LEFT(表格1[[#This Row],[年月]],4)</f>
        <v>2021</v>
      </c>
      <c r="D1242" s="2" t="str">
        <f>RIGHT(表格1[[#This Row],[年月]],2)</f>
        <v>04</v>
      </c>
      <c r="E1242" s="5">
        <v>65000000</v>
      </c>
      <c r="F1242" s="2" t="str">
        <f>VLOOKUP(TEXT(表格1[[#This Row],[地區]],"00000000"),縣市代碼,2,0)</f>
        <v>新北市</v>
      </c>
      <c r="G1242" s="2" t="s">
        <v>5</v>
      </c>
      <c r="H1242" s="13">
        <v>603904</v>
      </c>
      <c r="I1242" s="14">
        <v>1498961215</v>
      </c>
      <c r="J1242" s="14">
        <f>表格1[[#This Row],[信用卡交易筆數]]/1000</f>
        <v>603.904</v>
      </c>
      <c r="K1242" s="14">
        <f>表格1[[#This Row],[信用卡交易金額'[新臺幣']]]/1000</f>
        <v>1498961.2150000001</v>
      </c>
      <c r="L1242" s="14">
        <f>表格1[[#This Row],[信用卡交易金額'[新臺幣']]]/1000000</f>
        <v>1498.961215</v>
      </c>
      <c r="M1242" s="14" t="str" cm="1">
        <f t="array" ref="M1242">_xlfn.TEXTJOIN("", TRUE, _xlfn.XLOOKUP(TRUE, VALUE(表格1[[#This Row],[年月]]) &lt;= VALUE($R$8:$R$12), $Q$8:$Q$12)) &amp; "年度"</f>
        <v>2021年度</v>
      </c>
    </row>
    <row r="1243" spans="1:13" x14ac:dyDescent="0.3">
      <c r="A1243" s="2">
        <v>202104</v>
      </c>
      <c r="B1243" s="19">
        <f>DATE(表格1[[#This Row],[年]],表格1[[#This Row],[月]],1)</f>
        <v>44287</v>
      </c>
      <c r="C1243" s="2" t="str">
        <f>LEFT(表格1[[#This Row],[年月]],4)</f>
        <v>2021</v>
      </c>
      <c r="D1243" s="2" t="str">
        <f>RIGHT(表格1[[#This Row],[年月]],2)</f>
        <v>04</v>
      </c>
      <c r="E1243" s="5">
        <v>65000000</v>
      </c>
      <c r="F1243" s="2" t="str">
        <f>VLOOKUP(TEXT(表格1[[#This Row],[地區]],"00000000"),縣市代碼,2,0)</f>
        <v>新北市</v>
      </c>
      <c r="G1243" s="2" t="s">
        <v>6</v>
      </c>
      <c r="H1243" s="13">
        <v>793461</v>
      </c>
      <c r="I1243" s="14">
        <v>3122261088</v>
      </c>
      <c r="J1243" s="14">
        <f>表格1[[#This Row],[信用卡交易筆數]]/1000</f>
        <v>793.46100000000001</v>
      </c>
      <c r="K1243" s="14">
        <f>表格1[[#This Row],[信用卡交易金額'[新臺幣']]]/1000</f>
        <v>3122261.088</v>
      </c>
      <c r="L1243" s="14">
        <f>表格1[[#This Row],[信用卡交易金額'[新臺幣']]]/1000000</f>
        <v>3122.2610880000002</v>
      </c>
      <c r="M1243" s="14" t="str" cm="1">
        <f t="array" ref="M1243">_xlfn.TEXTJOIN("", TRUE, _xlfn.XLOOKUP(TRUE, VALUE(表格1[[#This Row],[年月]]) &lt;= VALUE($R$8:$R$12), $Q$8:$Q$12)) &amp; "年度"</f>
        <v>2021年度</v>
      </c>
    </row>
    <row r="1244" spans="1:13" x14ac:dyDescent="0.3">
      <c r="A1244" s="2">
        <v>202104</v>
      </c>
      <c r="B1244" s="19">
        <f>DATE(表格1[[#This Row],[年]],表格1[[#This Row],[月]],1)</f>
        <v>44287</v>
      </c>
      <c r="C1244" s="2" t="str">
        <f>LEFT(表格1[[#This Row],[年月]],4)</f>
        <v>2021</v>
      </c>
      <c r="D1244" s="2" t="str">
        <f>RIGHT(表格1[[#This Row],[年月]],2)</f>
        <v>04</v>
      </c>
      <c r="E1244" s="5">
        <v>65000000</v>
      </c>
      <c r="F1244" s="2" t="str">
        <f>VLOOKUP(TEXT(表格1[[#This Row],[地區]],"00000000"),縣市代碼,2,0)</f>
        <v>新北市</v>
      </c>
      <c r="G1244" s="2" t="s">
        <v>7</v>
      </c>
      <c r="H1244" s="13">
        <v>4636867</v>
      </c>
      <c r="I1244" s="14">
        <v>3845067277</v>
      </c>
      <c r="J1244" s="14">
        <f>表格1[[#This Row],[信用卡交易筆數]]/1000</f>
        <v>4636.8670000000002</v>
      </c>
      <c r="K1244" s="14">
        <f>表格1[[#This Row],[信用卡交易金額'[新臺幣']]]/1000</f>
        <v>3845067.2769999998</v>
      </c>
      <c r="L1244" s="14">
        <f>表格1[[#This Row],[信用卡交易金額'[新臺幣']]]/1000000</f>
        <v>3845.0672770000001</v>
      </c>
      <c r="M1244" s="14" t="str" cm="1">
        <f t="array" ref="M1244">_xlfn.TEXTJOIN("", TRUE, _xlfn.XLOOKUP(TRUE, VALUE(表格1[[#This Row],[年月]]) &lt;= VALUE($R$8:$R$12), $Q$8:$Q$12)) &amp; "年度"</f>
        <v>2021年度</v>
      </c>
    </row>
    <row r="1245" spans="1:13" x14ac:dyDescent="0.3">
      <c r="A1245" s="2">
        <v>202104</v>
      </c>
      <c r="B1245" s="19">
        <f>DATE(表格1[[#This Row],[年]],表格1[[#This Row],[月]],1)</f>
        <v>44287</v>
      </c>
      <c r="C1245" s="2" t="str">
        <f>LEFT(表格1[[#This Row],[年月]],4)</f>
        <v>2021</v>
      </c>
      <c r="D1245" s="2" t="str">
        <f>RIGHT(表格1[[#This Row],[年月]],2)</f>
        <v>04</v>
      </c>
      <c r="E1245" s="5">
        <v>65000000</v>
      </c>
      <c r="F1245" s="2" t="str">
        <f>VLOOKUP(TEXT(表格1[[#This Row],[地區]],"00000000"),縣市代碼,2,0)</f>
        <v>新北市</v>
      </c>
      <c r="G1245" s="2" t="s">
        <v>8</v>
      </c>
      <c r="H1245" s="13">
        <v>3723564</v>
      </c>
      <c r="I1245" s="14">
        <v>5287265302</v>
      </c>
      <c r="J1245" s="14">
        <f>表格1[[#This Row],[信用卡交易筆數]]/1000</f>
        <v>3723.5639999999999</v>
      </c>
      <c r="K1245" s="14">
        <f>表格1[[#This Row],[信用卡交易金額'[新臺幣']]]/1000</f>
        <v>5287265.3020000001</v>
      </c>
      <c r="L1245" s="14">
        <f>表格1[[#This Row],[信用卡交易金額'[新臺幣']]]/1000000</f>
        <v>5287.2653019999998</v>
      </c>
      <c r="M1245" s="14" t="str" cm="1">
        <f t="array" ref="M1245">_xlfn.TEXTJOIN("", TRUE, _xlfn.XLOOKUP(TRUE, VALUE(表格1[[#This Row],[年月]]) &lt;= VALUE($R$8:$R$12), $Q$8:$Q$12)) &amp; "年度"</f>
        <v>2021年度</v>
      </c>
    </row>
    <row r="1246" spans="1:13" x14ac:dyDescent="0.3">
      <c r="A1246" s="2">
        <v>202104</v>
      </c>
      <c r="B1246" s="19">
        <f>DATE(表格1[[#This Row],[年]],表格1[[#This Row],[月]],1)</f>
        <v>44287</v>
      </c>
      <c r="C1246" s="2" t="str">
        <f>LEFT(表格1[[#This Row],[年月]],4)</f>
        <v>2021</v>
      </c>
      <c r="D1246" s="2" t="str">
        <f>RIGHT(表格1[[#This Row],[年月]],2)</f>
        <v>04</v>
      </c>
      <c r="E1246" s="5">
        <v>65000000</v>
      </c>
      <c r="F1246" s="2" t="str">
        <f>VLOOKUP(TEXT(表格1[[#This Row],[地區]],"00000000"),縣市代碼,2,0)</f>
        <v>新北市</v>
      </c>
      <c r="G1246" s="2" t="s">
        <v>9</v>
      </c>
      <c r="H1246" s="13">
        <v>7844532</v>
      </c>
      <c r="I1246" s="14">
        <v>10615706913</v>
      </c>
      <c r="J1246" s="14">
        <f>表格1[[#This Row],[信用卡交易筆數]]/1000</f>
        <v>7844.5320000000002</v>
      </c>
      <c r="K1246" s="14">
        <f>表格1[[#This Row],[信用卡交易金額'[新臺幣']]]/1000</f>
        <v>10615706.913000001</v>
      </c>
      <c r="L1246" s="14">
        <f>表格1[[#This Row],[信用卡交易金額'[新臺幣']]]/1000000</f>
        <v>10615.706913</v>
      </c>
      <c r="M1246" s="14" t="str" cm="1">
        <f t="array" ref="M1246">_xlfn.TEXTJOIN("", TRUE, _xlfn.XLOOKUP(TRUE, VALUE(表格1[[#This Row],[年月]]) &lt;= VALUE($R$8:$R$12), $Q$8:$Q$12)) &amp; "年度"</f>
        <v>2021年度</v>
      </c>
    </row>
    <row r="1247" spans="1:13" x14ac:dyDescent="0.3">
      <c r="A1247" s="2">
        <v>202104</v>
      </c>
      <c r="B1247" s="19">
        <f>DATE(表格1[[#This Row],[年]],表格1[[#This Row],[月]],1)</f>
        <v>44287</v>
      </c>
      <c r="C1247" s="2" t="str">
        <f>LEFT(表格1[[#This Row],[年月]],4)</f>
        <v>2021</v>
      </c>
      <c r="D1247" s="2" t="str">
        <f>RIGHT(表格1[[#This Row],[年月]],2)</f>
        <v>04</v>
      </c>
      <c r="E1247" s="5">
        <v>65000000</v>
      </c>
      <c r="F1247" s="2" t="str">
        <f>VLOOKUP(TEXT(表格1[[#This Row],[地區]],"00000000"),縣市代碼,2,0)</f>
        <v>新北市</v>
      </c>
      <c r="G1247" s="2" t="s">
        <v>10</v>
      </c>
      <c r="H1247" s="13">
        <v>6587917</v>
      </c>
      <c r="I1247" s="14">
        <v>16581271281</v>
      </c>
      <c r="J1247" s="14">
        <f>表格1[[#This Row],[信用卡交易筆數]]/1000</f>
        <v>6587.9170000000004</v>
      </c>
      <c r="K1247" s="14">
        <f>表格1[[#This Row],[信用卡交易金額'[新臺幣']]]/1000</f>
        <v>16581271.280999999</v>
      </c>
      <c r="L1247" s="14">
        <f>表格1[[#This Row],[信用卡交易金額'[新臺幣']]]/1000000</f>
        <v>16581.271281000001</v>
      </c>
      <c r="M1247" s="14" t="str" cm="1">
        <f t="array" ref="M1247">_xlfn.TEXTJOIN("", TRUE, _xlfn.XLOOKUP(TRUE, VALUE(表格1[[#This Row],[年月]]) &lt;= VALUE($R$8:$R$12), $Q$8:$Q$12)) &amp; "年度"</f>
        <v>2021年度</v>
      </c>
    </row>
    <row r="1248" spans="1:13" x14ac:dyDescent="0.3">
      <c r="A1248" s="2">
        <v>202104</v>
      </c>
      <c r="B1248" s="19">
        <f>DATE(表格1[[#This Row],[年]],表格1[[#This Row],[月]],1)</f>
        <v>44287</v>
      </c>
      <c r="C1248" s="2" t="str">
        <f>LEFT(表格1[[#This Row],[年月]],4)</f>
        <v>2021</v>
      </c>
      <c r="D1248" s="2" t="str">
        <f>RIGHT(表格1[[#This Row],[年月]],2)</f>
        <v>04</v>
      </c>
      <c r="E1248" s="5">
        <v>68000000</v>
      </c>
      <c r="F1248" s="2" t="str">
        <f>VLOOKUP(TEXT(表格1[[#This Row],[地區]],"00000000"),縣市代碼,2,0)</f>
        <v>桃園市</v>
      </c>
      <c r="G1248" s="2" t="s">
        <v>4</v>
      </c>
      <c r="H1248" s="13">
        <v>2733522</v>
      </c>
      <c r="I1248" s="14">
        <v>1580722563</v>
      </c>
      <c r="J1248" s="14">
        <f>表格1[[#This Row],[信用卡交易筆數]]/1000</f>
        <v>2733.5219999999999</v>
      </c>
      <c r="K1248" s="14">
        <f>表格1[[#This Row],[信用卡交易金額'[新臺幣']]]/1000</f>
        <v>1580722.5630000001</v>
      </c>
      <c r="L1248" s="14">
        <f>表格1[[#This Row],[信用卡交易金額'[新臺幣']]]/1000000</f>
        <v>1580.722563</v>
      </c>
      <c r="M1248" s="14" t="str" cm="1">
        <f t="array" ref="M1248">_xlfn.TEXTJOIN("", TRUE, _xlfn.XLOOKUP(TRUE, VALUE(表格1[[#This Row],[年月]]) &lt;= VALUE($R$8:$R$12), $Q$8:$Q$12)) &amp; "年度"</f>
        <v>2021年度</v>
      </c>
    </row>
    <row r="1249" spans="1:13" x14ac:dyDescent="0.3">
      <c r="A1249" s="2">
        <v>202104</v>
      </c>
      <c r="B1249" s="19">
        <f>DATE(表格1[[#This Row],[年]],表格1[[#This Row],[月]],1)</f>
        <v>44287</v>
      </c>
      <c r="C1249" s="2" t="str">
        <f>LEFT(表格1[[#This Row],[年月]],4)</f>
        <v>2021</v>
      </c>
      <c r="D1249" s="2" t="str">
        <f>RIGHT(表格1[[#This Row],[年月]],2)</f>
        <v>04</v>
      </c>
      <c r="E1249" s="5">
        <v>68000000</v>
      </c>
      <c r="F1249" s="2" t="str">
        <f>VLOOKUP(TEXT(表格1[[#This Row],[地區]],"00000000"),縣市代碼,2,0)</f>
        <v>桃園市</v>
      </c>
      <c r="G1249" s="2" t="s">
        <v>5</v>
      </c>
      <c r="H1249" s="13">
        <v>244749</v>
      </c>
      <c r="I1249" s="14">
        <v>619477990</v>
      </c>
      <c r="J1249" s="14">
        <f>表格1[[#This Row],[信用卡交易筆數]]/1000</f>
        <v>244.749</v>
      </c>
      <c r="K1249" s="14">
        <f>表格1[[#This Row],[信用卡交易金額'[新臺幣']]]/1000</f>
        <v>619477.99</v>
      </c>
      <c r="L1249" s="14">
        <f>表格1[[#This Row],[信用卡交易金額'[新臺幣']]]/1000000</f>
        <v>619.47798999999998</v>
      </c>
      <c r="M1249" s="14" t="str" cm="1">
        <f t="array" ref="M1249">_xlfn.TEXTJOIN("", TRUE, _xlfn.XLOOKUP(TRUE, VALUE(表格1[[#This Row],[年月]]) &lt;= VALUE($R$8:$R$12), $Q$8:$Q$12)) &amp; "年度"</f>
        <v>2021年度</v>
      </c>
    </row>
    <row r="1250" spans="1:13" x14ac:dyDescent="0.3">
      <c r="A1250" s="2">
        <v>202104</v>
      </c>
      <c r="B1250" s="19">
        <f>DATE(表格1[[#This Row],[年]],表格1[[#This Row],[月]],1)</f>
        <v>44287</v>
      </c>
      <c r="C1250" s="2" t="str">
        <f>LEFT(表格1[[#This Row],[年月]],4)</f>
        <v>2021</v>
      </c>
      <c r="D1250" s="2" t="str">
        <f>RIGHT(表格1[[#This Row],[年月]],2)</f>
        <v>04</v>
      </c>
      <c r="E1250" s="5">
        <v>68000000</v>
      </c>
      <c r="F1250" s="2" t="str">
        <f>VLOOKUP(TEXT(表格1[[#This Row],[地區]],"00000000"),縣市代碼,2,0)</f>
        <v>桃園市</v>
      </c>
      <c r="G1250" s="2" t="s">
        <v>6</v>
      </c>
      <c r="H1250" s="13">
        <v>373921</v>
      </c>
      <c r="I1250" s="14">
        <v>1436096355</v>
      </c>
      <c r="J1250" s="14">
        <f>表格1[[#This Row],[信用卡交易筆數]]/1000</f>
        <v>373.92099999999999</v>
      </c>
      <c r="K1250" s="14">
        <f>表格1[[#This Row],[信用卡交易金額'[新臺幣']]]/1000</f>
        <v>1436096.355</v>
      </c>
      <c r="L1250" s="14">
        <f>表格1[[#This Row],[信用卡交易金額'[新臺幣']]]/1000000</f>
        <v>1436.0963549999999</v>
      </c>
      <c r="M1250" s="14" t="str" cm="1">
        <f t="array" ref="M1250">_xlfn.TEXTJOIN("", TRUE, _xlfn.XLOOKUP(TRUE, VALUE(表格1[[#This Row],[年月]]) &lt;= VALUE($R$8:$R$12), $Q$8:$Q$12)) &amp; "年度"</f>
        <v>2021年度</v>
      </c>
    </row>
    <row r="1251" spans="1:13" x14ac:dyDescent="0.3">
      <c r="A1251" s="2">
        <v>202104</v>
      </c>
      <c r="B1251" s="19">
        <f>DATE(表格1[[#This Row],[年]],表格1[[#This Row],[月]],1)</f>
        <v>44287</v>
      </c>
      <c r="C1251" s="2" t="str">
        <f>LEFT(表格1[[#This Row],[年月]],4)</f>
        <v>2021</v>
      </c>
      <c r="D1251" s="2" t="str">
        <f>RIGHT(表格1[[#This Row],[年月]],2)</f>
        <v>04</v>
      </c>
      <c r="E1251" s="5">
        <v>68000000</v>
      </c>
      <c r="F1251" s="2" t="str">
        <f>VLOOKUP(TEXT(表格1[[#This Row],[地區]],"00000000"),縣市代碼,2,0)</f>
        <v>桃園市</v>
      </c>
      <c r="G1251" s="2" t="s">
        <v>7</v>
      </c>
      <c r="H1251" s="13">
        <v>2283991</v>
      </c>
      <c r="I1251" s="14">
        <v>2215971757</v>
      </c>
      <c r="J1251" s="14">
        <f>表格1[[#This Row],[信用卡交易筆數]]/1000</f>
        <v>2283.991</v>
      </c>
      <c r="K1251" s="14">
        <f>表格1[[#This Row],[信用卡交易金額'[新臺幣']]]/1000</f>
        <v>2215971.7570000002</v>
      </c>
      <c r="L1251" s="14">
        <f>表格1[[#This Row],[信用卡交易金額'[新臺幣']]]/1000000</f>
        <v>2215.9717569999998</v>
      </c>
      <c r="M1251" s="14" t="str" cm="1">
        <f t="array" ref="M1251">_xlfn.TEXTJOIN("", TRUE, _xlfn.XLOOKUP(TRUE, VALUE(表格1[[#This Row],[年月]]) &lt;= VALUE($R$8:$R$12), $Q$8:$Q$12)) &amp; "年度"</f>
        <v>2021年度</v>
      </c>
    </row>
    <row r="1252" spans="1:13" x14ac:dyDescent="0.3">
      <c r="A1252" s="2">
        <v>202104</v>
      </c>
      <c r="B1252" s="19">
        <f>DATE(表格1[[#This Row],[年]],表格1[[#This Row],[月]],1)</f>
        <v>44287</v>
      </c>
      <c r="C1252" s="2" t="str">
        <f>LEFT(表格1[[#This Row],[年月]],4)</f>
        <v>2021</v>
      </c>
      <c r="D1252" s="2" t="str">
        <f>RIGHT(表格1[[#This Row],[年月]],2)</f>
        <v>04</v>
      </c>
      <c r="E1252" s="5">
        <v>68000000</v>
      </c>
      <c r="F1252" s="2" t="str">
        <f>VLOOKUP(TEXT(表格1[[#This Row],[地區]],"00000000"),縣市代碼,2,0)</f>
        <v>桃園市</v>
      </c>
      <c r="G1252" s="2" t="s">
        <v>8</v>
      </c>
      <c r="H1252" s="13">
        <v>1598066</v>
      </c>
      <c r="I1252" s="14">
        <v>2241772620</v>
      </c>
      <c r="J1252" s="14">
        <f>表格1[[#This Row],[信用卡交易筆數]]/1000</f>
        <v>1598.066</v>
      </c>
      <c r="K1252" s="14">
        <f>表格1[[#This Row],[信用卡交易金額'[新臺幣']]]/1000</f>
        <v>2241772.62</v>
      </c>
      <c r="L1252" s="14">
        <f>表格1[[#This Row],[信用卡交易金額'[新臺幣']]]/1000000</f>
        <v>2241.7726200000002</v>
      </c>
      <c r="M1252" s="14" t="str" cm="1">
        <f t="array" ref="M1252">_xlfn.TEXTJOIN("", TRUE, _xlfn.XLOOKUP(TRUE, VALUE(表格1[[#This Row],[年月]]) &lt;= VALUE($R$8:$R$12), $Q$8:$Q$12)) &amp; "年度"</f>
        <v>2021年度</v>
      </c>
    </row>
    <row r="1253" spans="1:13" x14ac:dyDescent="0.3">
      <c r="A1253" s="2">
        <v>202104</v>
      </c>
      <c r="B1253" s="19">
        <f>DATE(表格1[[#This Row],[年]],表格1[[#This Row],[月]],1)</f>
        <v>44287</v>
      </c>
      <c r="C1253" s="2" t="str">
        <f>LEFT(表格1[[#This Row],[年月]],4)</f>
        <v>2021</v>
      </c>
      <c r="D1253" s="2" t="str">
        <f>RIGHT(表格1[[#This Row],[年月]],2)</f>
        <v>04</v>
      </c>
      <c r="E1253" s="5">
        <v>68000000</v>
      </c>
      <c r="F1253" s="2" t="str">
        <f>VLOOKUP(TEXT(表格1[[#This Row],[地區]],"00000000"),縣市代碼,2,0)</f>
        <v>桃園市</v>
      </c>
      <c r="G1253" s="2" t="s">
        <v>9</v>
      </c>
      <c r="H1253" s="13">
        <v>3394288</v>
      </c>
      <c r="I1253" s="14">
        <v>5063737916</v>
      </c>
      <c r="J1253" s="14">
        <f>表格1[[#This Row],[信用卡交易筆數]]/1000</f>
        <v>3394.288</v>
      </c>
      <c r="K1253" s="14">
        <f>表格1[[#This Row],[信用卡交易金額'[新臺幣']]]/1000</f>
        <v>5063737.9160000002</v>
      </c>
      <c r="L1253" s="14">
        <f>表格1[[#This Row],[信用卡交易金額'[新臺幣']]]/1000000</f>
        <v>5063.737916</v>
      </c>
      <c r="M1253" s="14" t="str" cm="1">
        <f t="array" ref="M1253">_xlfn.TEXTJOIN("", TRUE, _xlfn.XLOOKUP(TRUE, VALUE(表格1[[#This Row],[年月]]) &lt;= VALUE($R$8:$R$12), $Q$8:$Q$12)) &amp; "年度"</f>
        <v>2021年度</v>
      </c>
    </row>
    <row r="1254" spans="1:13" x14ac:dyDescent="0.3">
      <c r="A1254" s="2">
        <v>202104</v>
      </c>
      <c r="B1254" s="19">
        <f>DATE(表格1[[#This Row],[年]],表格1[[#This Row],[月]],1)</f>
        <v>44287</v>
      </c>
      <c r="C1254" s="2" t="str">
        <f>LEFT(表格1[[#This Row],[年月]],4)</f>
        <v>2021</v>
      </c>
      <c r="D1254" s="2" t="str">
        <f>RIGHT(表格1[[#This Row],[年月]],2)</f>
        <v>04</v>
      </c>
      <c r="E1254" s="5">
        <v>68000000</v>
      </c>
      <c r="F1254" s="2" t="str">
        <f>VLOOKUP(TEXT(表格1[[#This Row],[地區]],"00000000"),縣市代碼,2,0)</f>
        <v>桃園市</v>
      </c>
      <c r="G1254" s="2" t="s">
        <v>10</v>
      </c>
      <c r="H1254" s="13">
        <v>3120017</v>
      </c>
      <c r="I1254" s="14">
        <v>7519329086</v>
      </c>
      <c r="J1254" s="14">
        <f>表格1[[#This Row],[信用卡交易筆數]]/1000</f>
        <v>3120.0169999999998</v>
      </c>
      <c r="K1254" s="14">
        <f>表格1[[#This Row],[信用卡交易金額'[新臺幣']]]/1000</f>
        <v>7519329.0860000001</v>
      </c>
      <c r="L1254" s="14">
        <f>表格1[[#This Row],[信用卡交易金額'[新臺幣']]]/1000000</f>
        <v>7519.3290859999997</v>
      </c>
      <c r="M1254" s="14" t="str" cm="1">
        <f t="array" ref="M1254">_xlfn.TEXTJOIN("", TRUE, _xlfn.XLOOKUP(TRUE, VALUE(表格1[[#This Row],[年月]]) &lt;= VALUE($R$8:$R$12), $Q$8:$Q$12)) &amp; "年度"</f>
        <v>2021年度</v>
      </c>
    </row>
    <row r="1255" spans="1:13" x14ac:dyDescent="0.3">
      <c r="A1255" s="2">
        <v>202104</v>
      </c>
      <c r="B1255" s="19">
        <f>DATE(表格1[[#This Row],[年]],表格1[[#This Row],[月]],1)</f>
        <v>44287</v>
      </c>
      <c r="C1255" s="2" t="str">
        <f>LEFT(表格1[[#This Row],[年月]],4)</f>
        <v>2021</v>
      </c>
      <c r="D1255" s="2" t="str">
        <f>RIGHT(表格1[[#This Row],[年月]],2)</f>
        <v>04</v>
      </c>
      <c r="E1255" s="5">
        <v>10004000</v>
      </c>
      <c r="F1255" s="2" t="str">
        <f>VLOOKUP(TEXT(表格1[[#This Row],[地區]],"00000000"),縣市代碼,2,0)</f>
        <v>新竹縣</v>
      </c>
      <c r="G1255" s="2" t="s">
        <v>4</v>
      </c>
      <c r="H1255" s="13">
        <v>815524</v>
      </c>
      <c r="I1255" s="14">
        <v>494096020</v>
      </c>
      <c r="J1255" s="14">
        <f>表格1[[#This Row],[信用卡交易筆數]]/1000</f>
        <v>815.524</v>
      </c>
      <c r="K1255" s="14">
        <f>表格1[[#This Row],[信用卡交易金額'[新臺幣']]]/1000</f>
        <v>494096.02</v>
      </c>
      <c r="L1255" s="14">
        <f>表格1[[#This Row],[信用卡交易金額'[新臺幣']]]/1000000</f>
        <v>494.09602000000001</v>
      </c>
      <c r="M1255" s="14" t="str" cm="1">
        <f t="array" ref="M1255">_xlfn.TEXTJOIN("", TRUE, _xlfn.XLOOKUP(TRUE, VALUE(表格1[[#This Row],[年月]]) &lt;= VALUE($R$8:$R$12), $Q$8:$Q$12)) &amp; "年度"</f>
        <v>2021年度</v>
      </c>
    </row>
    <row r="1256" spans="1:13" x14ac:dyDescent="0.3">
      <c r="A1256" s="2">
        <v>202104</v>
      </c>
      <c r="B1256" s="19">
        <f>DATE(表格1[[#This Row],[年]],表格1[[#This Row],[月]],1)</f>
        <v>44287</v>
      </c>
      <c r="C1256" s="2" t="str">
        <f>LEFT(表格1[[#This Row],[年月]],4)</f>
        <v>2021</v>
      </c>
      <c r="D1256" s="2" t="str">
        <f>RIGHT(表格1[[#This Row],[年月]],2)</f>
        <v>04</v>
      </c>
      <c r="E1256" s="5">
        <v>10004000</v>
      </c>
      <c r="F1256" s="2" t="str">
        <f>VLOOKUP(TEXT(表格1[[#This Row],[地區]],"00000000"),縣市代碼,2,0)</f>
        <v>新竹縣</v>
      </c>
      <c r="G1256" s="2" t="s">
        <v>5</v>
      </c>
      <c r="H1256" s="13">
        <v>66918</v>
      </c>
      <c r="I1256" s="14">
        <v>173189924</v>
      </c>
      <c r="J1256" s="14">
        <f>表格1[[#This Row],[信用卡交易筆數]]/1000</f>
        <v>66.918000000000006</v>
      </c>
      <c r="K1256" s="14">
        <f>表格1[[#This Row],[信用卡交易金額'[新臺幣']]]/1000</f>
        <v>173189.924</v>
      </c>
      <c r="L1256" s="14">
        <f>表格1[[#This Row],[信用卡交易金額'[新臺幣']]]/1000000</f>
        <v>173.18992399999999</v>
      </c>
      <c r="M1256" s="14" t="str" cm="1">
        <f t="array" ref="M1256">_xlfn.TEXTJOIN("", TRUE, _xlfn.XLOOKUP(TRUE, VALUE(表格1[[#This Row],[年月]]) &lt;= VALUE($R$8:$R$12), $Q$8:$Q$12)) &amp; "年度"</f>
        <v>2021年度</v>
      </c>
    </row>
    <row r="1257" spans="1:13" x14ac:dyDescent="0.3">
      <c r="A1257" s="2">
        <v>202104</v>
      </c>
      <c r="B1257" s="19">
        <f>DATE(表格1[[#This Row],[年]],表格1[[#This Row],[月]],1)</f>
        <v>44287</v>
      </c>
      <c r="C1257" s="2" t="str">
        <f>LEFT(表格1[[#This Row],[年月]],4)</f>
        <v>2021</v>
      </c>
      <c r="D1257" s="2" t="str">
        <f>RIGHT(表格1[[#This Row],[年月]],2)</f>
        <v>04</v>
      </c>
      <c r="E1257" s="5">
        <v>10004000</v>
      </c>
      <c r="F1257" s="2" t="str">
        <f>VLOOKUP(TEXT(表格1[[#This Row],[地區]],"00000000"),縣市代碼,2,0)</f>
        <v>新竹縣</v>
      </c>
      <c r="G1257" s="2" t="s">
        <v>6</v>
      </c>
      <c r="H1257" s="13">
        <v>107902</v>
      </c>
      <c r="I1257" s="14">
        <v>490693818</v>
      </c>
      <c r="J1257" s="14">
        <f>表格1[[#This Row],[信用卡交易筆數]]/1000</f>
        <v>107.902</v>
      </c>
      <c r="K1257" s="14">
        <f>表格1[[#This Row],[信用卡交易金額'[新臺幣']]]/1000</f>
        <v>490693.81800000003</v>
      </c>
      <c r="L1257" s="14">
        <f>表格1[[#This Row],[信用卡交易金額'[新臺幣']]]/1000000</f>
        <v>490.69381800000002</v>
      </c>
      <c r="M1257" s="14" t="str" cm="1">
        <f t="array" ref="M1257">_xlfn.TEXTJOIN("", TRUE, _xlfn.XLOOKUP(TRUE, VALUE(表格1[[#This Row],[年月]]) &lt;= VALUE($R$8:$R$12), $Q$8:$Q$12)) &amp; "年度"</f>
        <v>2021年度</v>
      </c>
    </row>
    <row r="1258" spans="1:13" x14ac:dyDescent="0.3">
      <c r="A1258" s="2">
        <v>202104</v>
      </c>
      <c r="B1258" s="19">
        <f>DATE(表格1[[#This Row],[年]],表格1[[#This Row],[月]],1)</f>
        <v>44287</v>
      </c>
      <c r="C1258" s="2" t="str">
        <f>LEFT(表格1[[#This Row],[年月]],4)</f>
        <v>2021</v>
      </c>
      <c r="D1258" s="2" t="str">
        <f>RIGHT(表格1[[#This Row],[年月]],2)</f>
        <v>04</v>
      </c>
      <c r="E1258" s="5">
        <v>10004000</v>
      </c>
      <c r="F1258" s="2" t="str">
        <f>VLOOKUP(TEXT(表格1[[#This Row],[地區]],"00000000"),縣市代碼,2,0)</f>
        <v>新竹縣</v>
      </c>
      <c r="G1258" s="2" t="s">
        <v>7</v>
      </c>
      <c r="H1258" s="13">
        <v>635184</v>
      </c>
      <c r="I1258" s="14">
        <v>643766127</v>
      </c>
      <c r="J1258" s="14">
        <f>表格1[[#This Row],[信用卡交易筆數]]/1000</f>
        <v>635.18399999999997</v>
      </c>
      <c r="K1258" s="14">
        <f>表格1[[#This Row],[信用卡交易金額'[新臺幣']]]/1000</f>
        <v>643766.12699999998</v>
      </c>
      <c r="L1258" s="14">
        <f>表格1[[#This Row],[信用卡交易金額'[新臺幣']]]/1000000</f>
        <v>643.76612699999998</v>
      </c>
      <c r="M1258" s="14" t="str" cm="1">
        <f t="array" ref="M1258">_xlfn.TEXTJOIN("", TRUE, _xlfn.XLOOKUP(TRUE, VALUE(表格1[[#This Row],[年月]]) &lt;= VALUE($R$8:$R$12), $Q$8:$Q$12)) &amp; "年度"</f>
        <v>2021年度</v>
      </c>
    </row>
    <row r="1259" spans="1:13" x14ac:dyDescent="0.3">
      <c r="A1259" s="2">
        <v>202104</v>
      </c>
      <c r="B1259" s="19">
        <f>DATE(表格1[[#This Row],[年]],表格1[[#This Row],[月]],1)</f>
        <v>44287</v>
      </c>
      <c r="C1259" s="2" t="str">
        <f>LEFT(表格1[[#This Row],[年月]],4)</f>
        <v>2021</v>
      </c>
      <c r="D1259" s="2" t="str">
        <f>RIGHT(表格1[[#This Row],[年月]],2)</f>
        <v>04</v>
      </c>
      <c r="E1259" s="5">
        <v>10004000</v>
      </c>
      <c r="F1259" s="2" t="str">
        <f>VLOOKUP(TEXT(表格1[[#This Row],[地區]],"00000000"),縣市代碼,2,0)</f>
        <v>新竹縣</v>
      </c>
      <c r="G1259" s="2" t="s">
        <v>8</v>
      </c>
      <c r="H1259" s="13">
        <v>428271</v>
      </c>
      <c r="I1259" s="14">
        <v>624652810</v>
      </c>
      <c r="J1259" s="14">
        <f>表格1[[#This Row],[信用卡交易筆數]]/1000</f>
        <v>428.27100000000002</v>
      </c>
      <c r="K1259" s="14">
        <f>表格1[[#This Row],[信用卡交易金額'[新臺幣']]]/1000</f>
        <v>624652.81000000006</v>
      </c>
      <c r="L1259" s="14">
        <f>表格1[[#This Row],[信用卡交易金額'[新臺幣']]]/1000000</f>
        <v>624.65281000000004</v>
      </c>
      <c r="M1259" s="14" t="str" cm="1">
        <f t="array" ref="M1259">_xlfn.TEXTJOIN("", TRUE, _xlfn.XLOOKUP(TRUE, VALUE(表格1[[#This Row],[年月]]) &lt;= VALUE($R$8:$R$12), $Q$8:$Q$12)) &amp; "年度"</f>
        <v>2021年度</v>
      </c>
    </row>
    <row r="1260" spans="1:13" x14ac:dyDescent="0.3">
      <c r="A1260" s="2">
        <v>202104</v>
      </c>
      <c r="B1260" s="19">
        <f>DATE(表格1[[#This Row],[年]],表格1[[#This Row],[月]],1)</f>
        <v>44287</v>
      </c>
      <c r="C1260" s="2" t="str">
        <f>LEFT(表格1[[#This Row],[年月]],4)</f>
        <v>2021</v>
      </c>
      <c r="D1260" s="2" t="str">
        <f>RIGHT(表格1[[#This Row],[年月]],2)</f>
        <v>04</v>
      </c>
      <c r="E1260" s="5">
        <v>10004000</v>
      </c>
      <c r="F1260" s="2" t="str">
        <f>VLOOKUP(TEXT(表格1[[#This Row],[地區]],"00000000"),縣市代碼,2,0)</f>
        <v>新竹縣</v>
      </c>
      <c r="G1260" s="2" t="s">
        <v>9</v>
      </c>
      <c r="H1260" s="13">
        <v>916239</v>
      </c>
      <c r="I1260" s="14">
        <v>1335027986</v>
      </c>
      <c r="J1260" s="14">
        <f>表格1[[#This Row],[信用卡交易筆數]]/1000</f>
        <v>916.23900000000003</v>
      </c>
      <c r="K1260" s="14">
        <f>表格1[[#This Row],[信用卡交易金額'[新臺幣']]]/1000</f>
        <v>1335027.986</v>
      </c>
      <c r="L1260" s="14">
        <f>表格1[[#This Row],[信用卡交易金額'[新臺幣']]]/1000000</f>
        <v>1335.0279860000001</v>
      </c>
      <c r="M1260" s="14" t="str" cm="1">
        <f t="array" ref="M1260">_xlfn.TEXTJOIN("", TRUE, _xlfn.XLOOKUP(TRUE, VALUE(表格1[[#This Row],[年月]]) &lt;= VALUE($R$8:$R$12), $Q$8:$Q$12)) &amp; "年度"</f>
        <v>2021年度</v>
      </c>
    </row>
    <row r="1261" spans="1:13" x14ac:dyDescent="0.3">
      <c r="A1261" s="2">
        <v>202104</v>
      </c>
      <c r="B1261" s="19">
        <f>DATE(表格1[[#This Row],[年]],表格1[[#This Row],[月]],1)</f>
        <v>44287</v>
      </c>
      <c r="C1261" s="2" t="str">
        <f>LEFT(表格1[[#This Row],[年月]],4)</f>
        <v>2021</v>
      </c>
      <c r="D1261" s="2" t="str">
        <f>RIGHT(表格1[[#This Row],[年月]],2)</f>
        <v>04</v>
      </c>
      <c r="E1261" s="5">
        <v>10004000</v>
      </c>
      <c r="F1261" s="2" t="str">
        <f>VLOOKUP(TEXT(表格1[[#This Row],[地區]],"00000000"),縣市代碼,2,0)</f>
        <v>新竹縣</v>
      </c>
      <c r="G1261" s="2" t="s">
        <v>10</v>
      </c>
      <c r="H1261" s="13">
        <v>844826</v>
      </c>
      <c r="I1261" s="14">
        <v>2040072104</v>
      </c>
      <c r="J1261" s="14">
        <f>表格1[[#This Row],[信用卡交易筆數]]/1000</f>
        <v>844.82600000000002</v>
      </c>
      <c r="K1261" s="14">
        <f>表格1[[#This Row],[信用卡交易金額'[新臺幣']]]/1000</f>
        <v>2040072.1040000001</v>
      </c>
      <c r="L1261" s="14">
        <f>表格1[[#This Row],[信用卡交易金額'[新臺幣']]]/1000000</f>
        <v>2040.0721040000001</v>
      </c>
      <c r="M1261" s="14" t="str" cm="1">
        <f t="array" ref="M1261">_xlfn.TEXTJOIN("", TRUE, _xlfn.XLOOKUP(TRUE, VALUE(表格1[[#This Row],[年月]]) &lt;= VALUE($R$8:$R$12), $Q$8:$Q$12)) &amp; "年度"</f>
        <v>2021年度</v>
      </c>
    </row>
    <row r="1262" spans="1:13" x14ac:dyDescent="0.3">
      <c r="A1262" s="2">
        <v>202104</v>
      </c>
      <c r="B1262" s="19">
        <f>DATE(表格1[[#This Row],[年]],表格1[[#This Row],[月]],1)</f>
        <v>44287</v>
      </c>
      <c r="C1262" s="2" t="str">
        <f>LEFT(表格1[[#This Row],[年月]],4)</f>
        <v>2021</v>
      </c>
      <c r="D1262" s="2" t="str">
        <f>RIGHT(表格1[[#This Row],[年月]],2)</f>
        <v>04</v>
      </c>
      <c r="E1262" s="5">
        <v>10018000</v>
      </c>
      <c r="F1262" s="2" t="str">
        <f>VLOOKUP(TEXT(表格1[[#This Row],[地區]],"00000000"),縣市代碼,2,0)</f>
        <v>新竹市</v>
      </c>
      <c r="G1262" s="2" t="s">
        <v>4</v>
      </c>
      <c r="H1262" s="13">
        <v>838501</v>
      </c>
      <c r="I1262" s="14">
        <v>503370729</v>
      </c>
      <c r="J1262" s="14">
        <f>表格1[[#This Row],[信用卡交易筆數]]/1000</f>
        <v>838.50099999999998</v>
      </c>
      <c r="K1262" s="14">
        <f>表格1[[#This Row],[信用卡交易金額'[新臺幣']]]/1000</f>
        <v>503370.72899999999</v>
      </c>
      <c r="L1262" s="14">
        <f>表格1[[#This Row],[信用卡交易金額'[新臺幣']]]/1000000</f>
        <v>503.37072899999998</v>
      </c>
      <c r="M1262" s="14" t="str" cm="1">
        <f t="array" ref="M1262">_xlfn.TEXTJOIN("", TRUE, _xlfn.XLOOKUP(TRUE, VALUE(表格1[[#This Row],[年月]]) &lt;= VALUE($R$8:$R$12), $Q$8:$Q$12)) &amp; "年度"</f>
        <v>2021年度</v>
      </c>
    </row>
    <row r="1263" spans="1:13" x14ac:dyDescent="0.3">
      <c r="A1263" s="2">
        <v>202104</v>
      </c>
      <c r="B1263" s="19">
        <f>DATE(表格1[[#This Row],[年]],表格1[[#This Row],[月]],1)</f>
        <v>44287</v>
      </c>
      <c r="C1263" s="2" t="str">
        <f>LEFT(表格1[[#This Row],[年月]],4)</f>
        <v>2021</v>
      </c>
      <c r="D1263" s="2" t="str">
        <f>RIGHT(表格1[[#This Row],[年月]],2)</f>
        <v>04</v>
      </c>
      <c r="E1263" s="5">
        <v>10018000</v>
      </c>
      <c r="F1263" s="2" t="str">
        <f>VLOOKUP(TEXT(表格1[[#This Row],[地區]],"00000000"),縣市代碼,2,0)</f>
        <v>新竹市</v>
      </c>
      <c r="G1263" s="2" t="s">
        <v>5</v>
      </c>
      <c r="H1263" s="13">
        <v>61637</v>
      </c>
      <c r="I1263" s="14">
        <v>164918683</v>
      </c>
      <c r="J1263" s="14">
        <f>表格1[[#This Row],[信用卡交易筆數]]/1000</f>
        <v>61.637</v>
      </c>
      <c r="K1263" s="14">
        <f>表格1[[#This Row],[信用卡交易金額'[新臺幣']]]/1000</f>
        <v>164918.68299999999</v>
      </c>
      <c r="L1263" s="14">
        <f>表格1[[#This Row],[信用卡交易金額'[新臺幣']]]/1000000</f>
        <v>164.91868299999999</v>
      </c>
      <c r="M1263" s="14" t="str" cm="1">
        <f t="array" ref="M1263">_xlfn.TEXTJOIN("", TRUE, _xlfn.XLOOKUP(TRUE, VALUE(表格1[[#This Row],[年月]]) &lt;= VALUE($R$8:$R$12), $Q$8:$Q$12)) &amp; "年度"</f>
        <v>2021年度</v>
      </c>
    </row>
    <row r="1264" spans="1:13" x14ac:dyDescent="0.3">
      <c r="A1264" s="2">
        <v>202104</v>
      </c>
      <c r="B1264" s="19">
        <f>DATE(表格1[[#This Row],[年]],表格1[[#This Row],[月]],1)</f>
        <v>44287</v>
      </c>
      <c r="C1264" s="2" t="str">
        <f>LEFT(表格1[[#This Row],[年月]],4)</f>
        <v>2021</v>
      </c>
      <c r="D1264" s="2" t="str">
        <f>RIGHT(表格1[[#This Row],[年月]],2)</f>
        <v>04</v>
      </c>
      <c r="E1264" s="5">
        <v>10018000</v>
      </c>
      <c r="F1264" s="2" t="str">
        <f>VLOOKUP(TEXT(表格1[[#This Row],[地區]],"00000000"),縣市代碼,2,0)</f>
        <v>新竹市</v>
      </c>
      <c r="G1264" s="2" t="s">
        <v>6</v>
      </c>
      <c r="H1264" s="13">
        <v>105843</v>
      </c>
      <c r="I1264" s="14">
        <v>460793131</v>
      </c>
      <c r="J1264" s="14">
        <f>表格1[[#This Row],[信用卡交易筆數]]/1000</f>
        <v>105.843</v>
      </c>
      <c r="K1264" s="14">
        <f>表格1[[#This Row],[信用卡交易金額'[新臺幣']]]/1000</f>
        <v>460793.13099999999</v>
      </c>
      <c r="L1264" s="14">
        <f>表格1[[#This Row],[信用卡交易金額'[新臺幣']]]/1000000</f>
        <v>460.79313100000002</v>
      </c>
      <c r="M1264" s="14" t="str" cm="1">
        <f t="array" ref="M1264">_xlfn.TEXTJOIN("", TRUE, _xlfn.XLOOKUP(TRUE, VALUE(表格1[[#This Row],[年月]]) &lt;= VALUE($R$8:$R$12), $Q$8:$Q$12)) &amp; "年度"</f>
        <v>2021年度</v>
      </c>
    </row>
    <row r="1265" spans="1:13" x14ac:dyDescent="0.3">
      <c r="A1265" s="2">
        <v>202104</v>
      </c>
      <c r="B1265" s="19">
        <f>DATE(表格1[[#This Row],[年]],表格1[[#This Row],[月]],1)</f>
        <v>44287</v>
      </c>
      <c r="C1265" s="2" t="str">
        <f>LEFT(表格1[[#This Row],[年月]],4)</f>
        <v>2021</v>
      </c>
      <c r="D1265" s="2" t="str">
        <f>RIGHT(表格1[[#This Row],[年月]],2)</f>
        <v>04</v>
      </c>
      <c r="E1265" s="5">
        <v>10018000</v>
      </c>
      <c r="F1265" s="2" t="str">
        <f>VLOOKUP(TEXT(表格1[[#This Row],[地區]],"00000000"),縣市代碼,2,0)</f>
        <v>新竹市</v>
      </c>
      <c r="G1265" s="2" t="s">
        <v>7</v>
      </c>
      <c r="H1265" s="13">
        <v>565283</v>
      </c>
      <c r="I1265" s="14">
        <v>513835892</v>
      </c>
      <c r="J1265" s="14">
        <f>表格1[[#This Row],[信用卡交易筆數]]/1000</f>
        <v>565.28300000000002</v>
      </c>
      <c r="K1265" s="14">
        <f>表格1[[#This Row],[信用卡交易金額'[新臺幣']]]/1000</f>
        <v>513835.89199999999</v>
      </c>
      <c r="L1265" s="14">
        <f>表格1[[#This Row],[信用卡交易金額'[新臺幣']]]/1000000</f>
        <v>513.83589199999994</v>
      </c>
      <c r="M1265" s="14" t="str" cm="1">
        <f t="array" ref="M1265">_xlfn.TEXTJOIN("", TRUE, _xlfn.XLOOKUP(TRUE, VALUE(表格1[[#This Row],[年月]]) &lt;= VALUE($R$8:$R$12), $Q$8:$Q$12)) &amp; "年度"</f>
        <v>2021年度</v>
      </c>
    </row>
    <row r="1266" spans="1:13" x14ac:dyDescent="0.3">
      <c r="A1266" s="2">
        <v>202104</v>
      </c>
      <c r="B1266" s="19">
        <f>DATE(表格1[[#This Row],[年]],表格1[[#This Row],[月]],1)</f>
        <v>44287</v>
      </c>
      <c r="C1266" s="2" t="str">
        <f>LEFT(表格1[[#This Row],[年月]],4)</f>
        <v>2021</v>
      </c>
      <c r="D1266" s="2" t="str">
        <f>RIGHT(表格1[[#This Row],[年月]],2)</f>
        <v>04</v>
      </c>
      <c r="E1266" s="5">
        <v>10018000</v>
      </c>
      <c r="F1266" s="2" t="str">
        <f>VLOOKUP(TEXT(表格1[[#This Row],[地區]],"00000000"),縣市代碼,2,0)</f>
        <v>新竹市</v>
      </c>
      <c r="G1266" s="2" t="s">
        <v>8</v>
      </c>
      <c r="H1266" s="13">
        <v>416369</v>
      </c>
      <c r="I1266" s="14">
        <v>635593810</v>
      </c>
      <c r="J1266" s="14">
        <f>表格1[[#This Row],[信用卡交易筆數]]/1000</f>
        <v>416.36900000000003</v>
      </c>
      <c r="K1266" s="14">
        <f>表格1[[#This Row],[信用卡交易金額'[新臺幣']]]/1000</f>
        <v>635593.81000000006</v>
      </c>
      <c r="L1266" s="14">
        <f>表格1[[#This Row],[信用卡交易金額'[新臺幣']]]/1000000</f>
        <v>635.59380999999996</v>
      </c>
      <c r="M1266" s="14" t="str" cm="1">
        <f t="array" ref="M1266">_xlfn.TEXTJOIN("", TRUE, _xlfn.XLOOKUP(TRUE, VALUE(表格1[[#This Row],[年月]]) &lt;= VALUE($R$8:$R$12), $Q$8:$Q$12)) &amp; "年度"</f>
        <v>2021年度</v>
      </c>
    </row>
    <row r="1267" spans="1:13" x14ac:dyDescent="0.3">
      <c r="A1267" s="2">
        <v>202104</v>
      </c>
      <c r="B1267" s="19">
        <f>DATE(表格1[[#This Row],[年]],表格1[[#This Row],[月]],1)</f>
        <v>44287</v>
      </c>
      <c r="C1267" s="2" t="str">
        <f>LEFT(表格1[[#This Row],[年月]],4)</f>
        <v>2021</v>
      </c>
      <c r="D1267" s="2" t="str">
        <f>RIGHT(表格1[[#This Row],[年月]],2)</f>
        <v>04</v>
      </c>
      <c r="E1267" s="5">
        <v>10018000</v>
      </c>
      <c r="F1267" s="2" t="str">
        <f>VLOOKUP(TEXT(表格1[[#This Row],[地區]],"00000000"),縣市代碼,2,0)</f>
        <v>新竹市</v>
      </c>
      <c r="G1267" s="2" t="s">
        <v>9</v>
      </c>
      <c r="H1267" s="13">
        <v>963139</v>
      </c>
      <c r="I1267" s="14">
        <v>1433544069</v>
      </c>
      <c r="J1267" s="14">
        <f>表格1[[#This Row],[信用卡交易筆數]]/1000</f>
        <v>963.13900000000001</v>
      </c>
      <c r="K1267" s="14">
        <f>表格1[[#This Row],[信用卡交易金額'[新臺幣']]]/1000</f>
        <v>1433544.0689999999</v>
      </c>
      <c r="L1267" s="14">
        <f>表格1[[#This Row],[信用卡交易金額'[新臺幣']]]/1000000</f>
        <v>1433.544069</v>
      </c>
      <c r="M1267" s="14" t="str" cm="1">
        <f t="array" ref="M1267">_xlfn.TEXTJOIN("", TRUE, _xlfn.XLOOKUP(TRUE, VALUE(表格1[[#This Row],[年月]]) &lt;= VALUE($R$8:$R$12), $Q$8:$Q$12)) &amp; "年度"</f>
        <v>2021年度</v>
      </c>
    </row>
    <row r="1268" spans="1:13" x14ac:dyDescent="0.3">
      <c r="A1268" s="2">
        <v>202104</v>
      </c>
      <c r="B1268" s="19">
        <f>DATE(表格1[[#This Row],[年]],表格1[[#This Row],[月]],1)</f>
        <v>44287</v>
      </c>
      <c r="C1268" s="2" t="str">
        <f>LEFT(表格1[[#This Row],[年月]],4)</f>
        <v>2021</v>
      </c>
      <c r="D1268" s="2" t="str">
        <f>RIGHT(表格1[[#This Row],[年月]],2)</f>
        <v>04</v>
      </c>
      <c r="E1268" s="5">
        <v>10018000</v>
      </c>
      <c r="F1268" s="2" t="str">
        <f>VLOOKUP(TEXT(表格1[[#This Row],[地區]],"00000000"),縣市代碼,2,0)</f>
        <v>新竹市</v>
      </c>
      <c r="G1268" s="2" t="s">
        <v>10</v>
      </c>
      <c r="H1268" s="13">
        <v>779227</v>
      </c>
      <c r="I1268" s="14">
        <v>2050909882</v>
      </c>
      <c r="J1268" s="14">
        <f>表格1[[#This Row],[信用卡交易筆數]]/1000</f>
        <v>779.22699999999998</v>
      </c>
      <c r="K1268" s="14">
        <f>表格1[[#This Row],[信用卡交易金額'[新臺幣']]]/1000</f>
        <v>2050909.882</v>
      </c>
      <c r="L1268" s="14">
        <f>表格1[[#This Row],[信用卡交易金額'[新臺幣']]]/1000000</f>
        <v>2050.9098819999999</v>
      </c>
      <c r="M1268" s="14" t="str" cm="1">
        <f t="array" ref="M1268">_xlfn.TEXTJOIN("", TRUE, _xlfn.XLOOKUP(TRUE, VALUE(表格1[[#This Row],[年月]]) &lt;= VALUE($R$8:$R$12), $Q$8:$Q$12)) &amp; "年度"</f>
        <v>2021年度</v>
      </c>
    </row>
    <row r="1269" spans="1:13" x14ac:dyDescent="0.3">
      <c r="A1269" s="2">
        <v>202104</v>
      </c>
      <c r="B1269" s="19">
        <f>DATE(表格1[[#This Row],[年]],表格1[[#This Row],[月]],1)</f>
        <v>44287</v>
      </c>
      <c r="C1269" s="2" t="str">
        <f>LEFT(表格1[[#This Row],[年月]],4)</f>
        <v>2021</v>
      </c>
      <c r="D1269" s="2" t="str">
        <f>RIGHT(表格1[[#This Row],[年月]],2)</f>
        <v>04</v>
      </c>
      <c r="E1269" s="5">
        <v>10005000</v>
      </c>
      <c r="F1269" s="2" t="str">
        <f>VLOOKUP(TEXT(表格1[[#This Row],[地區]],"00000000"),縣市代碼,2,0)</f>
        <v>苗栗縣</v>
      </c>
      <c r="G1269" s="2" t="s">
        <v>4</v>
      </c>
      <c r="H1269" s="13">
        <v>351722</v>
      </c>
      <c r="I1269" s="14">
        <v>220754886</v>
      </c>
      <c r="J1269" s="14">
        <f>表格1[[#This Row],[信用卡交易筆數]]/1000</f>
        <v>351.72199999999998</v>
      </c>
      <c r="K1269" s="14">
        <f>表格1[[#This Row],[信用卡交易金額'[新臺幣']]]/1000</f>
        <v>220754.886</v>
      </c>
      <c r="L1269" s="14">
        <f>表格1[[#This Row],[信用卡交易金額'[新臺幣']]]/1000000</f>
        <v>220.754886</v>
      </c>
      <c r="M1269" s="14" t="str" cm="1">
        <f t="array" ref="M1269">_xlfn.TEXTJOIN("", TRUE, _xlfn.XLOOKUP(TRUE, VALUE(表格1[[#This Row],[年月]]) &lt;= VALUE($R$8:$R$12), $Q$8:$Q$12)) &amp; "年度"</f>
        <v>2021年度</v>
      </c>
    </row>
    <row r="1270" spans="1:13" x14ac:dyDescent="0.3">
      <c r="A1270" s="2">
        <v>202104</v>
      </c>
      <c r="B1270" s="19">
        <f>DATE(表格1[[#This Row],[年]],表格1[[#This Row],[月]],1)</f>
        <v>44287</v>
      </c>
      <c r="C1270" s="2" t="str">
        <f>LEFT(表格1[[#This Row],[年月]],4)</f>
        <v>2021</v>
      </c>
      <c r="D1270" s="2" t="str">
        <f>RIGHT(表格1[[#This Row],[年月]],2)</f>
        <v>04</v>
      </c>
      <c r="E1270" s="5">
        <v>10005000</v>
      </c>
      <c r="F1270" s="2" t="str">
        <f>VLOOKUP(TEXT(表格1[[#This Row],[地區]],"00000000"),縣市代碼,2,0)</f>
        <v>苗栗縣</v>
      </c>
      <c r="G1270" s="2" t="s">
        <v>5</v>
      </c>
      <c r="H1270" s="13">
        <v>42460</v>
      </c>
      <c r="I1270" s="14">
        <v>105870399</v>
      </c>
      <c r="J1270" s="14">
        <f>表格1[[#This Row],[信用卡交易筆數]]/1000</f>
        <v>42.46</v>
      </c>
      <c r="K1270" s="14">
        <f>表格1[[#This Row],[信用卡交易金額'[新臺幣']]]/1000</f>
        <v>105870.399</v>
      </c>
      <c r="L1270" s="14">
        <f>表格1[[#This Row],[信用卡交易金額'[新臺幣']]]/1000000</f>
        <v>105.87039900000001</v>
      </c>
      <c r="M1270" s="14" t="str" cm="1">
        <f t="array" ref="M1270">_xlfn.TEXTJOIN("", TRUE, _xlfn.XLOOKUP(TRUE, VALUE(表格1[[#This Row],[年月]]) &lt;= VALUE($R$8:$R$12), $Q$8:$Q$12)) &amp; "年度"</f>
        <v>2021年度</v>
      </c>
    </row>
    <row r="1271" spans="1:13" x14ac:dyDescent="0.3">
      <c r="A1271" s="2">
        <v>202104</v>
      </c>
      <c r="B1271" s="19">
        <f>DATE(表格1[[#This Row],[年]],表格1[[#This Row],[月]],1)</f>
        <v>44287</v>
      </c>
      <c r="C1271" s="2" t="str">
        <f>LEFT(表格1[[#This Row],[年月]],4)</f>
        <v>2021</v>
      </c>
      <c r="D1271" s="2" t="str">
        <f>RIGHT(表格1[[#This Row],[年月]],2)</f>
        <v>04</v>
      </c>
      <c r="E1271" s="5">
        <v>10005000</v>
      </c>
      <c r="F1271" s="2" t="str">
        <f>VLOOKUP(TEXT(表格1[[#This Row],[地區]],"00000000"),縣市代碼,2,0)</f>
        <v>苗栗縣</v>
      </c>
      <c r="G1271" s="2" t="s">
        <v>6</v>
      </c>
      <c r="H1271" s="13">
        <v>60915</v>
      </c>
      <c r="I1271" s="14">
        <v>235981113</v>
      </c>
      <c r="J1271" s="14">
        <f>表格1[[#This Row],[信用卡交易筆數]]/1000</f>
        <v>60.914999999999999</v>
      </c>
      <c r="K1271" s="14">
        <f>表格1[[#This Row],[信用卡交易金額'[新臺幣']]]/1000</f>
        <v>235981.11300000001</v>
      </c>
      <c r="L1271" s="14">
        <f>表格1[[#This Row],[信用卡交易金額'[新臺幣']]]/1000000</f>
        <v>235.98111299999999</v>
      </c>
      <c r="M1271" s="14" t="str" cm="1">
        <f t="array" ref="M1271">_xlfn.TEXTJOIN("", TRUE, _xlfn.XLOOKUP(TRUE, VALUE(表格1[[#This Row],[年月]]) &lt;= VALUE($R$8:$R$12), $Q$8:$Q$12)) &amp; "年度"</f>
        <v>2021年度</v>
      </c>
    </row>
    <row r="1272" spans="1:13" x14ac:dyDescent="0.3">
      <c r="A1272" s="2">
        <v>202104</v>
      </c>
      <c r="B1272" s="19">
        <f>DATE(表格1[[#This Row],[年]],表格1[[#This Row],[月]],1)</f>
        <v>44287</v>
      </c>
      <c r="C1272" s="2" t="str">
        <f>LEFT(表格1[[#This Row],[年月]],4)</f>
        <v>2021</v>
      </c>
      <c r="D1272" s="2" t="str">
        <f>RIGHT(表格1[[#This Row],[年月]],2)</f>
        <v>04</v>
      </c>
      <c r="E1272" s="5">
        <v>10005000</v>
      </c>
      <c r="F1272" s="2" t="str">
        <f>VLOOKUP(TEXT(表格1[[#This Row],[地區]],"00000000"),縣市代碼,2,0)</f>
        <v>苗栗縣</v>
      </c>
      <c r="G1272" s="2" t="s">
        <v>7</v>
      </c>
      <c r="H1272" s="13">
        <v>453430</v>
      </c>
      <c r="I1272" s="14">
        <v>436893611</v>
      </c>
      <c r="J1272" s="14">
        <f>表格1[[#This Row],[信用卡交易筆數]]/1000</f>
        <v>453.43</v>
      </c>
      <c r="K1272" s="14">
        <f>表格1[[#This Row],[信用卡交易金額'[新臺幣']]]/1000</f>
        <v>436893.61099999998</v>
      </c>
      <c r="L1272" s="14">
        <f>表格1[[#This Row],[信用卡交易金額'[新臺幣']]]/1000000</f>
        <v>436.89361100000002</v>
      </c>
      <c r="M1272" s="14" t="str" cm="1">
        <f t="array" ref="M1272">_xlfn.TEXTJOIN("", TRUE, _xlfn.XLOOKUP(TRUE, VALUE(表格1[[#This Row],[年月]]) &lt;= VALUE($R$8:$R$12), $Q$8:$Q$12)) &amp; "年度"</f>
        <v>2021年度</v>
      </c>
    </row>
    <row r="1273" spans="1:13" x14ac:dyDescent="0.3">
      <c r="A1273" s="2">
        <v>202104</v>
      </c>
      <c r="B1273" s="19">
        <f>DATE(表格1[[#This Row],[年]],表格1[[#This Row],[月]],1)</f>
        <v>44287</v>
      </c>
      <c r="C1273" s="2" t="str">
        <f>LEFT(表格1[[#This Row],[年月]],4)</f>
        <v>2021</v>
      </c>
      <c r="D1273" s="2" t="str">
        <f>RIGHT(表格1[[#This Row],[年月]],2)</f>
        <v>04</v>
      </c>
      <c r="E1273" s="5">
        <v>10005000</v>
      </c>
      <c r="F1273" s="2" t="str">
        <f>VLOOKUP(TEXT(表格1[[#This Row],[地區]],"00000000"),縣市代碼,2,0)</f>
        <v>苗栗縣</v>
      </c>
      <c r="G1273" s="2" t="s">
        <v>8</v>
      </c>
      <c r="H1273" s="13">
        <v>256492</v>
      </c>
      <c r="I1273" s="14">
        <v>324275192</v>
      </c>
      <c r="J1273" s="14">
        <f>表格1[[#This Row],[信用卡交易筆數]]/1000</f>
        <v>256.49200000000002</v>
      </c>
      <c r="K1273" s="14">
        <f>表格1[[#This Row],[信用卡交易金額'[新臺幣']]]/1000</f>
        <v>324275.19199999998</v>
      </c>
      <c r="L1273" s="14">
        <f>表格1[[#This Row],[信用卡交易金額'[新臺幣']]]/1000000</f>
        <v>324.275192</v>
      </c>
      <c r="M1273" s="14" t="str" cm="1">
        <f t="array" ref="M1273">_xlfn.TEXTJOIN("", TRUE, _xlfn.XLOOKUP(TRUE, VALUE(表格1[[#This Row],[年月]]) &lt;= VALUE($R$8:$R$12), $Q$8:$Q$12)) &amp; "年度"</f>
        <v>2021年度</v>
      </c>
    </row>
    <row r="1274" spans="1:13" x14ac:dyDescent="0.3">
      <c r="A1274" s="2">
        <v>202104</v>
      </c>
      <c r="B1274" s="19">
        <f>DATE(表格1[[#This Row],[年]],表格1[[#This Row],[月]],1)</f>
        <v>44287</v>
      </c>
      <c r="C1274" s="2" t="str">
        <f>LEFT(表格1[[#This Row],[年月]],4)</f>
        <v>2021</v>
      </c>
      <c r="D1274" s="2" t="str">
        <f>RIGHT(表格1[[#This Row],[年月]],2)</f>
        <v>04</v>
      </c>
      <c r="E1274" s="5">
        <v>10005000</v>
      </c>
      <c r="F1274" s="2" t="str">
        <f>VLOOKUP(TEXT(表格1[[#This Row],[地區]],"00000000"),縣市代碼,2,0)</f>
        <v>苗栗縣</v>
      </c>
      <c r="G1274" s="2" t="s">
        <v>9</v>
      </c>
      <c r="H1274" s="13">
        <v>485482</v>
      </c>
      <c r="I1274" s="14">
        <v>678533706</v>
      </c>
      <c r="J1274" s="14">
        <f>表格1[[#This Row],[信用卡交易筆數]]/1000</f>
        <v>485.48200000000003</v>
      </c>
      <c r="K1274" s="14">
        <f>表格1[[#This Row],[信用卡交易金額'[新臺幣']]]/1000</f>
        <v>678533.70600000001</v>
      </c>
      <c r="L1274" s="14">
        <f>表格1[[#This Row],[信用卡交易金額'[新臺幣']]]/1000000</f>
        <v>678.53370600000005</v>
      </c>
      <c r="M1274" s="14" t="str" cm="1">
        <f t="array" ref="M1274">_xlfn.TEXTJOIN("", TRUE, _xlfn.XLOOKUP(TRUE, VALUE(表格1[[#This Row],[年月]]) &lt;= VALUE($R$8:$R$12), $Q$8:$Q$12)) &amp; "年度"</f>
        <v>2021年度</v>
      </c>
    </row>
    <row r="1275" spans="1:13" x14ac:dyDescent="0.3">
      <c r="A1275" s="2">
        <v>202104</v>
      </c>
      <c r="B1275" s="19">
        <f>DATE(表格1[[#This Row],[年]],表格1[[#This Row],[月]],1)</f>
        <v>44287</v>
      </c>
      <c r="C1275" s="2" t="str">
        <f>LEFT(表格1[[#This Row],[年月]],4)</f>
        <v>2021</v>
      </c>
      <c r="D1275" s="2" t="str">
        <f>RIGHT(表格1[[#This Row],[年月]],2)</f>
        <v>04</v>
      </c>
      <c r="E1275" s="5">
        <v>10005000</v>
      </c>
      <c r="F1275" s="2" t="str">
        <f>VLOOKUP(TEXT(表格1[[#This Row],[地區]],"00000000"),縣市代碼,2,0)</f>
        <v>苗栗縣</v>
      </c>
      <c r="G1275" s="2" t="s">
        <v>10</v>
      </c>
      <c r="H1275" s="13">
        <v>538670</v>
      </c>
      <c r="I1275" s="14">
        <v>1202418484</v>
      </c>
      <c r="J1275" s="14">
        <f>表格1[[#This Row],[信用卡交易筆數]]/1000</f>
        <v>538.66999999999996</v>
      </c>
      <c r="K1275" s="14">
        <f>表格1[[#This Row],[信用卡交易金額'[新臺幣']]]/1000</f>
        <v>1202418.4839999999</v>
      </c>
      <c r="L1275" s="14">
        <f>表格1[[#This Row],[信用卡交易金額'[新臺幣']]]/1000000</f>
        <v>1202.418484</v>
      </c>
      <c r="M1275" s="14" t="str" cm="1">
        <f t="array" ref="M1275">_xlfn.TEXTJOIN("", TRUE, _xlfn.XLOOKUP(TRUE, VALUE(表格1[[#This Row],[年月]]) &lt;= VALUE($R$8:$R$12), $Q$8:$Q$12)) &amp; "年度"</f>
        <v>2021年度</v>
      </c>
    </row>
    <row r="1276" spans="1:13" x14ac:dyDescent="0.3">
      <c r="A1276" s="2">
        <v>202104</v>
      </c>
      <c r="B1276" s="19">
        <f>DATE(表格1[[#This Row],[年]],表格1[[#This Row],[月]],1)</f>
        <v>44287</v>
      </c>
      <c r="C1276" s="2" t="str">
        <f>LEFT(表格1[[#This Row],[年月]],4)</f>
        <v>2021</v>
      </c>
      <c r="D1276" s="2" t="str">
        <f>RIGHT(表格1[[#This Row],[年月]],2)</f>
        <v>04</v>
      </c>
      <c r="E1276" s="5">
        <v>66000000</v>
      </c>
      <c r="F1276" s="2" t="str">
        <f>VLOOKUP(TEXT(表格1[[#This Row],[地區]],"00000000"),縣市代碼,2,0)</f>
        <v>臺中市</v>
      </c>
      <c r="G1276" s="2" t="s">
        <v>4</v>
      </c>
      <c r="H1276" s="13">
        <v>3459016</v>
      </c>
      <c r="I1276" s="14">
        <v>2419731684</v>
      </c>
      <c r="J1276" s="14">
        <f>表格1[[#This Row],[信用卡交易筆數]]/1000</f>
        <v>3459.0160000000001</v>
      </c>
      <c r="K1276" s="14">
        <f>表格1[[#This Row],[信用卡交易金額'[新臺幣']]]/1000</f>
        <v>2419731.6839999999</v>
      </c>
      <c r="L1276" s="14">
        <f>表格1[[#This Row],[信用卡交易金額'[新臺幣']]]/1000000</f>
        <v>2419.7316839999999</v>
      </c>
      <c r="M1276" s="14" t="str" cm="1">
        <f t="array" ref="M1276">_xlfn.TEXTJOIN("", TRUE, _xlfn.XLOOKUP(TRUE, VALUE(表格1[[#This Row],[年月]]) &lt;= VALUE($R$8:$R$12), $Q$8:$Q$12)) &amp; "年度"</f>
        <v>2021年度</v>
      </c>
    </row>
    <row r="1277" spans="1:13" x14ac:dyDescent="0.3">
      <c r="A1277" s="2">
        <v>202104</v>
      </c>
      <c r="B1277" s="19">
        <f>DATE(表格1[[#This Row],[年]],表格1[[#This Row],[月]],1)</f>
        <v>44287</v>
      </c>
      <c r="C1277" s="2" t="str">
        <f>LEFT(表格1[[#This Row],[年月]],4)</f>
        <v>2021</v>
      </c>
      <c r="D1277" s="2" t="str">
        <f>RIGHT(表格1[[#This Row],[年月]],2)</f>
        <v>04</v>
      </c>
      <c r="E1277" s="5">
        <v>66000000</v>
      </c>
      <c r="F1277" s="2" t="str">
        <f>VLOOKUP(TEXT(表格1[[#This Row],[地區]],"00000000"),縣市代碼,2,0)</f>
        <v>臺中市</v>
      </c>
      <c r="G1277" s="2" t="s">
        <v>5</v>
      </c>
      <c r="H1277" s="13">
        <v>342073</v>
      </c>
      <c r="I1277" s="14">
        <v>877317580</v>
      </c>
      <c r="J1277" s="14">
        <f>表格1[[#This Row],[信用卡交易筆數]]/1000</f>
        <v>342.07299999999998</v>
      </c>
      <c r="K1277" s="14">
        <f>表格1[[#This Row],[信用卡交易金額'[新臺幣']]]/1000</f>
        <v>877317.58</v>
      </c>
      <c r="L1277" s="14">
        <f>表格1[[#This Row],[信用卡交易金額'[新臺幣']]]/1000000</f>
        <v>877.31758000000002</v>
      </c>
      <c r="M1277" s="14" t="str" cm="1">
        <f t="array" ref="M1277">_xlfn.TEXTJOIN("", TRUE, _xlfn.XLOOKUP(TRUE, VALUE(表格1[[#This Row],[年月]]) &lt;= VALUE($R$8:$R$12), $Q$8:$Q$12)) &amp; "年度"</f>
        <v>2021年度</v>
      </c>
    </row>
    <row r="1278" spans="1:13" x14ac:dyDescent="0.3">
      <c r="A1278" s="2">
        <v>202104</v>
      </c>
      <c r="B1278" s="19">
        <f>DATE(表格1[[#This Row],[年]],表格1[[#This Row],[月]],1)</f>
        <v>44287</v>
      </c>
      <c r="C1278" s="2" t="str">
        <f>LEFT(表格1[[#This Row],[年月]],4)</f>
        <v>2021</v>
      </c>
      <c r="D1278" s="2" t="str">
        <f>RIGHT(表格1[[#This Row],[年月]],2)</f>
        <v>04</v>
      </c>
      <c r="E1278" s="5">
        <v>66000000</v>
      </c>
      <c r="F1278" s="2" t="str">
        <f>VLOOKUP(TEXT(表格1[[#This Row],[地區]],"00000000"),縣市代碼,2,0)</f>
        <v>臺中市</v>
      </c>
      <c r="G1278" s="2" t="s">
        <v>6</v>
      </c>
      <c r="H1278" s="13">
        <v>515320</v>
      </c>
      <c r="I1278" s="14">
        <v>1993804404</v>
      </c>
      <c r="J1278" s="14">
        <f>表格1[[#This Row],[信用卡交易筆數]]/1000</f>
        <v>515.32000000000005</v>
      </c>
      <c r="K1278" s="14">
        <f>表格1[[#This Row],[信用卡交易金額'[新臺幣']]]/1000</f>
        <v>1993804.4040000001</v>
      </c>
      <c r="L1278" s="14">
        <f>表格1[[#This Row],[信用卡交易金額'[新臺幣']]]/1000000</f>
        <v>1993.804404</v>
      </c>
      <c r="M1278" s="14" t="str" cm="1">
        <f t="array" ref="M1278">_xlfn.TEXTJOIN("", TRUE, _xlfn.XLOOKUP(TRUE, VALUE(表格1[[#This Row],[年月]]) &lt;= VALUE($R$8:$R$12), $Q$8:$Q$12)) &amp; "年度"</f>
        <v>2021年度</v>
      </c>
    </row>
    <row r="1279" spans="1:13" x14ac:dyDescent="0.3">
      <c r="A1279" s="2">
        <v>202104</v>
      </c>
      <c r="B1279" s="19">
        <f>DATE(表格1[[#This Row],[年]],表格1[[#This Row],[月]],1)</f>
        <v>44287</v>
      </c>
      <c r="C1279" s="2" t="str">
        <f>LEFT(表格1[[#This Row],[年月]],4)</f>
        <v>2021</v>
      </c>
      <c r="D1279" s="2" t="str">
        <f>RIGHT(表格1[[#This Row],[年月]],2)</f>
        <v>04</v>
      </c>
      <c r="E1279" s="5">
        <v>66000000</v>
      </c>
      <c r="F1279" s="2" t="str">
        <f>VLOOKUP(TEXT(表格1[[#This Row],[地區]],"00000000"),縣市代碼,2,0)</f>
        <v>臺中市</v>
      </c>
      <c r="G1279" s="2" t="s">
        <v>7</v>
      </c>
      <c r="H1279" s="13">
        <v>3000253</v>
      </c>
      <c r="I1279" s="14">
        <v>2883695181</v>
      </c>
      <c r="J1279" s="14">
        <f>表格1[[#This Row],[信用卡交易筆數]]/1000</f>
        <v>3000.2530000000002</v>
      </c>
      <c r="K1279" s="14">
        <f>表格1[[#This Row],[信用卡交易金額'[新臺幣']]]/1000</f>
        <v>2883695.1809999999</v>
      </c>
      <c r="L1279" s="14">
        <f>表格1[[#This Row],[信用卡交易金額'[新臺幣']]]/1000000</f>
        <v>2883.695181</v>
      </c>
      <c r="M1279" s="14" t="str" cm="1">
        <f t="array" ref="M1279">_xlfn.TEXTJOIN("", TRUE, _xlfn.XLOOKUP(TRUE, VALUE(表格1[[#This Row],[年月]]) &lt;= VALUE($R$8:$R$12), $Q$8:$Q$12)) &amp; "年度"</f>
        <v>2021年度</v>
      </c>
    </row>
    <row r="1280" spans="1:13" x14ac:dyDescent="0.3">
      <c r="A1280" s="2">
        <v>202104</v>
      </c>
      <c r="B1280" s="19">
        <f>DATE(表格1[[#This Row],[年]],表格1[[#This Row],[月]],1)</f>
        <v>44287</v>
      </c>
      <c r="C1280" s="2" t="str">
        <f>LEFT(表格1[[#This Row],[年月]],4)</f>
        <v>2021</v>
      </c>
      <c r="D1280" s="2" t="str">
        <f>RIGHT(表格1[[#This Row],[年月]],2)</f>
        <v>04</v>
      </c>
      <c r="E1280" s="5">
        <v>66000000</v>
      </c>
      <c r="F1280" s="2" t="str">
        <f>VLOOKUP(TEXT(表格1[[#This Row],[地區]],"00000000"),縣市代碼,2,0)</f>
        <v>臺中市</v>
      </c>
      <c r="G1280" s="2" t="s">
        <v>8</v>
      </c>
      <c r="H1280" s="13">
        <v>1946313</v>
      </c>
      <c r="I1280" s="14">
        <v>2936666763</v>
      </c>
      <c r="J1280" s="14">
        <f>表格1[[#This Row],[信用卡交易筆數]]/1000</f>
        <v>1946.3130000000001</v>
      </c>
      <c r="K1280" s="14">
        <f>表格1[[#This Row],[信用卡交易金額'[新臺幣']]]/1000</f>
        <v>2936666.7629999998</v>
      </c>
      <c r="L1280" s="14">
        <f>表格1[[#This Row],[信用卡交易金額'[新臺幣']]]/1000000</f>
        <v>2936.6667630000002</v>
      </c>
      <c r="M1280" s="14" t="str" cm="1">
        <f t="array" ref="M1280">_xlfn.TEXTJOIN("", TRUE, _xlfn.XLOOKUP(TRUE, VALUE(表格1[[#This Row],[年月]]) &lt;= VALUE($R$8:$R$12), $Q$8:$Q$12)) &amp; "年度"</f>
        <v>2021年度</v>
      </c>
    </row>
    <row r="1281" spans="1:13" x14ac:dyDescent="0.3">
      <c r="A1281" s="2">
        <v>202104</v>
      </c>
      <c r="B1281" s="19">
        <f>DATE(表格1[[#This Row],[年]],表格1[[#This Row],[月]],1)</f>
        <v>44287</v>
      </c>
      <c r="C1281" s="2" t="str">
        <f>LEFT(表格1[[#This Row],[年月]],4)</f>
        <v>2021</v>
      </c>
      <c r="D1281" s="2" t="str">
        <f>RIGHT(表格1[[#This Row],[年月]],2)</f>
        <v>04</v>
      </c>
      <c r="E1281" s="5">
        <v>66000000</v>
      </c>
      <c r="F1281" s="2" t="str">
        <f>VLOOKUP(TEXT(表格1[[#This Row],[地區]],"00000000"),縣市代碼,2,0)</f>
        <v>臺中市</v>
      </c>
      <c r="G1281" s="2" t="s">
        <v>9</v>
      </c>
      <c r="H1281" s="13">
        <v>4196080</v>
      </c>
      <c r="I1281" s="14">
        <v>6430379537</v>
      </c>
      <c r="J1281" s="14">
        <f>表格1[[#This Row],[信用卡交易筆數]]/1000</f>
        <v>4196.08</v>
      </c>
      <c r="K1281" s="14">
        <f>表格1[[#This Row],[信用卡交易金額'[新臺幣']]]/1000</f>
        <v>6430379.5369999995</v>
      </c>
      <c r="L1281" s="14">
        <f>表格1[[#This Row],[信用卡交易金額'[新臺幣']]]/1000000</f>
        <v>6430.3795369999998</v>
      </c>
      <c r="M1281" s="14" t="str" cm="1">
        <f t="array" ref="M1281">_xlfn.TEXTJOIN("", TRUE, _xlfn.XLOOKUP(TRUE, VALUE(表格1[[#This Row],[年月]]) &lt;= VALUE($R$8:$R$12), $Q$8:$Q$12)) &amp; "年度"</f>
        <v>2021年度</v>
      </c>
    </row>
    <row r="1282" spans="1:13" x14ac:dyDescent="0.3">
      <c r="A1282" s="2">
        <v>202104</v>
      </c>
      <c r="B1282" s="19">
        <f>DATE(表格1[[#This Row],[年]],表格1[[#This Row],[月]],1)</f>
        <v>44287</v>
      </c>
      <c r="C1282" s="2" t="str">
        <f>LEFT(表格1[[#This Row],[年月]],4)</f>
        <v>2021</v>
      </c>
      <c r="D1282" s="2" t="str">
        <f>RIGHT(表格1[[#This Row],[年月]],2)</f>
        <v>04</v>
      </c>
      <c r="E1282" s="5">
        <v>66000000</v>
      </c>
      <c r="F1282" s="2" t="str">
        <f>VLOOKUP(TEXT(表格1[[#This Row],[地區]],"00000000"),縣市代碼,2,0)</f>
        <v>臺中市</v>
      </c>
      <c r="G1282" s="2" t="s">
        <v>10</v>
      </c>
      <c r="H1282" s="13">
        <v>3679579</v>
      </c>
      <c r="I1282" s="14">
        <v>10220492478</v>
      </c>
      <c r="J1282" s="14">
        <f>表格1[[#This Row],[信用卡交易筆數]]/1000</f>
        <v>3679.5790000000002</v>
      </c>
      <c r="K1282" s="14">
        <f>表格1[[#This Row],[信用卡交易金額'[新臺幣']]]/1000</f>
        <v>10220492.478</v>
      </c>
      <c r="L1282" s="14">
        <f>表格1[[#This Row],[信用卡交易金額'[新臺幣']]]/1000000</f>
        <v>10220.492478</v>
      </c>
      <c r="M1282" s="14" t="str" cm="1">
        <f t="array" ref="M1282">_xlfn.TEXTJOIN("", TRUE, _xlfn.XLOOKUP(TRUE, VALUE(表格1[[#This Row],[年月]]) &lt;= VALUE($R$8:$R$12), $Q$8:$Q$12)) &amp; "年度"</f>
        <v>2021年度</v>
      </c>
    </row>
    <row r="1283" spans="1:13" x14ac:dyDescent="0.3">
      <c r="A1283" s="2">
        <v>202104</v>
      </c>
      <c r="B1283" s="19">
        <f>DATE(表格1[[#This Row],[年]],表格1[[#This Row],[月]],1)</f>
        <v>44287</v>
      </c>
      <c r="C1283" s="2" t="str">
        <f>LEFT(表格1[[#This Row],[年月]],4)</f>
        <v>2021</v>
      </c>
      <c r="D1283" s="2" t="str">
        <f>RIGHT(表格1[[#This Row],[年月]],2)</f>
        <v>04</v>
      </c>
      <c r="E1283" s="5">
        <v>10007000</v>
      </c>
      <c r="F1283" s="2" t="str">
        <f>VLOOKUP(TEXT(表格1[[#This Row],[地區]],"00000000"),縣市代碼,2,0)</f>
        <v>彰化縣</v>
      </c>
      <c r="G1283" s="2" t="s">
        <v>4</v>
      </c>
      <c r="H1283" s="13">
        <v>682025</v>
      </c>
      <c r="I1283" s="14">
        <v>478089760</v>
      </c>
      <c r="J1283" s="14">
        <f>表格1[[#This Row],[信用卡交易筆數]]/1000</f>
        <v>682.02499999999998</v>
      </c>
      <c r="K1283" s="14">
        <f>表格1[[#This Row],[信用卡交易金額'[新臺幣']]]/1000</f>
        <v>478089.76</v>
      </c>
      <c r="L1283" s="14">
        <f>表格1[[#This Row],[信用卡交易金額'[新臺幣']]]/1000000</f>
        <v>478.08976000000001</v>
      </c>
      <c r="M1283" s="14" t="str" cm="1">
        <f t="array" ref="M1283">_xlfn.TEXTJOIN("", TRUE, _xlfn.XLOOKUP(TRUE, VALUE(表格1[[#This Row],[年月]]) &lt;= VALUE($R$8:$R$12), $Q$8:$Q$12)) &amp; "年度"</f>
        <v>2021年度</v>
      </c>
    </row>
    <row r="1284" spans="1:13" x14ac:dyDescent="0.3">
      <c r="A1284" s="2">
        <v>202104</v>
      </c>
      <c r="B1284" s="19">
        <f>DATE(表格1[[#This Row],[年]],表格1[[#This Row],[月]],1)</f>
        <v>44287</v>
      </c>
      <c r="C1284" s="2" t="str">
        <f>LEFT(表格1[[#This Row],[年月]],4)</f>
        <v>2021</v>
      </c>
      <c r="D1284" s="2" t="str">
        <f>RIGHT(表格1[[#This Row],[年月]],2)</f>
        <v>04</v>
      </c>
      <c r="E1284" s="5">
        <v>10007000</v>
      </c>
      <c r="F1284" s="2" t="str">
        <f>VLOOKUP(TEXT(表格1[[#This Row],[地區]],"00000000"),縣市代碼,2,0)</f>
        <v>彰化縣</v>
      </c>
      <c r="G1284" s="2" t="s">
        <v>5</v>
      </c>
      <c r="H1284" s="13">
        <v>103035</v>
      </c>
      <c r="I1284" s="14">
        <v>248835198</v>
      </c>
      <c r="J1284" s="14">
        <f>表格1[[#This Row],[信用卡交易筆數]]/1000</f>
        <v>103.035</v>
      </c>
      <c r="K1284" s="14">
        <f>表格1[[#This Row],[信用卡交易金額'[新臺幣']]]/1000</f>
        <v>248835.198</v>
      </c>
      <c r="L1284" s="14">
        <f>表格1[[#This Row],[信用卡交易金額'[新臺幣']]]/1000000</f>
        <v>248.83519799999999</v>
      </c>
      <c r="M1284" s="14" t="str" cm="1">
        <f t="array" ref="M1284">_xlfn.TEXTJOIN("", TRUE, _xlfn.XLOOKUP(TRUE, VALUE(表格1[[#This Row],[年月]]) &lt;= VALUE($R$8:$R$12), $Q$8:$Q$12)) &amp; "年度"</f>
        <v>2021年度</v>
      </c>
    </row>
    <row r="1285" spans="1:13" x14ac:dyDescent="0.3">
      <c r="A1285" s="2">
        <v>202104</v>
      </c>
      <c r="B1285" s="19">
        <f>DATE(表格1[[#This Row],[年]],表格1[[#This Row],[月]],1)</f>
        <v>44287</v>
      </c>
      <c r="C1285" s="2" t="str">
        <f>LEFT(表格1[[#This Row],[年月]],4)</f>
        <v>2021</v>
      </c>
      <c r="D1285" s="2" t="str">
        <f>RIGHT(表格1[[#This Row],[年月]],2)</f>
        <v>04</v>
      </c>
      <c r="E1285" s="5">
        <v>10007000</v>
      </c>
      <c r="F1285" s="2" t="str">
        <f>VLOOKUP(TEXT(表格1[[#This Row],[地區]],"00000000"),縣市代碼,2,0)</f>
        <v>彰化縣</v>
      </c>
      <c r="G1285" s="2" t="s">
        <v>6</v>
      </c>
      <c r="H1285" s="13">
        <v>125074</v>
      </c>
      <c r="I1285" s="14">
        <v>484536262</v>
      </c>
      <c r="J1285" s="14">
        <f>表格1[[#This Row],[信用卡交易筆數]]/1000</f>
        <v>125.074</v>
      </c>
      <c r="K1285" s="14">
        <f>表格1[[#This Row],[信用卡交易金額'[新臺幣']]]/1000</f>
        <v>484536.26199999999</v>
      </c>
      <c r="L1285" s="14">
        <f>表格1[[#This Row],[信用卡交易金額'[新臺幣']]]/1000000</f>
        <v>484.53626200000002</v>
      </c>
      <c r="M1285" s="14" t="str" cm="1">
        <f t="array" ref="M1285">_xlfn.TEXTJOIN("", TRUE, _xlfn.XLOOKUP(TRUE, VALUE(表格1[[#This Row],[年月]]) &lt;= VALUE($R$8:$R$12), $Q$8:$Q$12)) &amp; "年度"</f>
        <v>2021年度</v>
      </c>
    </row>
    <row r="1286" spans="1:13" x14ac:dyDescent="0.3">
      <c r="A1286" s="2">
        <v>202104</v>
      </c>
      <c r="B1286" s="19">
        <f>DATE(表格1[[#This Row],[年]],表格1[[#This Row],[月]],1)</f>
        <v>44287</v>
      </c>
      <c r="C1286" s="2" t="str">
        <f>LEFT(表格1[[#This Row],[年月]],4)</f>
        <v>2021</v>
      </c>
      <c r="D1286" s="2" t="str">
        <f>RIGHT(表格1[[#This Row],[年月]],2)</f>
        <v>04</v>
      </c>
      <c r="E1286" s="5">
        <v>10007000</v>
      </c>
      <c r="F1286" s="2" t="str">
        <f>VLOOKUP(TEXT(表格1[[#This Row],[地區]],"00000000"),縣市代碼,2,0)</f>
        <v>彰化縣</v>
      </c>
      <c r="G1286" s="2" t="s">
        <v>7</v>
      </c>
      <c r="H1286" s="13">
        <v>906664</v>
      </c>
      <c r="I1286" s="14">
        <v>904800232</v>
      </c>
      <c r="J1286" s="14">
        <f>表格1[[#This Row],[信用卡交易筆數]]/1000</f>
        <v>906.66399999999999</v>
      </c>
      <c r="K1286" s="14">
        <f>表格1[[#This Row],[信用卡交易金額'[新臺幣']]]/1000</f>
        <v>904800.23199999996</v>
      </c>
      <c r="L1286" s="14">
        <f>表格1[[#This Row],[信用卡交易金額'[新臺幣']]]/1000000</f>
        <v>904.80023200000005</v>
      </c>
      <c r="M1286" s="14" t="str" cm="1">
        <f t="array" ref="M1286">_xlfn.TEXTJOIN("", TRUE, _xlfn.XLOOKUP(TRUE, VALUE(表格1[[#This Row],[年月]]) &lt;= VALUE($R$8:$R$12), $Q$8:$Q$12)) &amp; "年度"</f>
        <v>2021年度</v>
      </c>
    </row>
    <row r="1287" spans="1:13" x14ac:dyDescent="0.3">
      <c r="A1287" s="2">
        <v>202104</v>
      </c>
      <c r="B1287" s="19">
        <f>DATE(表格1[[#This Row],[年]],表格1[[#This Row],[月]],1)</f>
        <v>44287</v>
      </c>
      <c r="C1287" s="2" t="str">
        <f>LEFT(表格1[[#This Row],[年月]],4)</f>
        <v>2021</v>
      </c>
      <c r="D1287" s="2" t="str">
        <f>RIGHT(表格1[[#This Row],[年月]],2)</f>
        <v>04</v>
      </c>
      <c r="E1287" s="5">
        <v>10007000</v>
      </c>
      <c r="F1287" s="2" t="str">
        <f>VLOOKUP(TEXT(表格1[[#This Row],[地區]],"00000000"),縣市代碼,2,0)</f>
        <v>彰化縣</v>
      </c>
      <c r="G1287" s="2" t="s">
        <v>8</v>
      </c>
      <c r="H1287" s="13">
        <v>483226</v>
      </c>
      <c r="I1287" s="14">
        <v>702496004</v>
      </c>
      <c r="J1287" s="14">
        <f>表格1[[#This Row],[信用卡交易筆數]]/1000</f>
        <v>483.226</v>
      </c>
      <c r="K1287" s="14">
        <f>表格1[[#This Row],[信用卡交易金額'[新臺幣']]]/1000</f>
        <v>702496.00399999996</v>
      </c>
      <c r="L1287" s="14">
        <f>表格1[[#This Row],[信用卡交易金額'[新臺幣']]]/1000000</f>
        <v>702.49600399999997</v>
      </c>
      <c r="M1287" s="14" t="str" cm="1">
        <f t="array" ref="M1287">_xlfn.TEXTJOIN("", TRUE, _xlfn.XLOOKUP(TRUE, VALUE(表格1[[#This Row],[年月]]) &lt;= VALUE($R$8:$R$12), $Q$8:$Q$12)) &amp; "年度"</f>
        <v>2021年度</v>
      </c>
    </row>
    <row r="1288" spans="1:13" x14ac:dyDescent="0.3">
      <c r="A1288" s="2">
        <v>202104</v>
      </c>
      <c r="B1288" s="19">
        <f>DATE(表格1[[#This Row],[年]],表格1[[#This Row],[月]],1)</f>
        <v>44287</v>
      </c>
      <c r="C1288" s="2" t="str">
        <f>LEFT(表格1[[#This Row],[年月]],4)</f>
        <v>2021</v>
      </c>
      <c r="D1288" s="2" t="str">
        <f>RIGHT(表格1[[#This Row],[年月]],2)</f>
        <v>04</v>
      </c>
      <c r="E1288" s="5">
        <v>10007000</v>
      </c>
      <c r="F1288" s="2" t="str">
        <f>VLOOKUP(TEXT(表格1[[#This Row],[地區]],"00000000"),縣市代碼,2,0)</f>
        <v>彰化縣</v>
      </c>
      <c r="G1288" s="2" t="s">
        <v>9</v>
      </c>
      <c r="H1288" s="13">
        <v>988953</v>
      </c>
      <c r="I1288" s="14">
        <v>1458379288</v>
      </c>
      <c r="J1288" s="14">
        <f>表格1[[#This Row],[信用卡交易筆數]]/1000</f>
        <v>988.95299999999997</v>
      </c>
      <c r="K1288" s="14">
        <f>表格1[[#This Row],[信用卡交易金額'[新臺幣']]]/1000</f>
        <v>1458379.2879999999</v>
      </c>
      <c r="L1288" s="14">
        <f>表格1[[#This Row],[信用卡交易金額'[新臺幣']]]/1000000</f>
        <v>1458.3792880000001</v>
      </c>
      <c r="M1288" s="14" t="str" cm="1">
        <f t="array" ref="M1288">_xlfn.TEXTJOIN("", TRUE, _xlfn.XLOOKUP(TRUE, VALUE(表格1[[#This Row],[年月]]) &lt;= VALUE($R$8:$R$12), $Q$8:$Q$12)) &amp; "年度"</f>
        <v>2021年度</v>
      </c>
    </row>
    <row r="1289" spans="1:13" x14ac:dyDescent="0.3">
      <c r="A1289" s="2">
        <v>202104</v>
      </c>
      <c r="B1289" s="19">
        <f>DATE(表格1[[#This Row],[年]],表格1[[#This Row],[月]],1)</f>
        <v>44287</v>
      </c>
      <c r="C1289" s="2" t="str">
        <f>LEFT(表格1[[#This Row],[年月]],4)</f>
        <v>2021</v>
      </c>
      <c r="D1289" s="2" t="str">
        <f>RIGHT(表格1[[#This Row],[年月]],2)</f>
        <v>04</v>
      </c>
      <c r="E1289" s="5">
        <v>10007000</v>
      </c>
      <c r="F1289" s="2" t="str">
        <f>VLOOKUP(TEXT(表格1[[#This Row],[地區]],"00000000"),縣市代碼,2,0)</f>
        <v>彰化縣</v>
      </c>
      <c r="G1289" s="2" t="s">
        <v>10</v>
      </c>
      <c r="H1289" s="13">
        <v>1050470</v>
      </c>
      <c r="I1289" s="14">
        <v>2844882798</v>
      </c>
      <c r="J1289" s="14">
        <f>表格1[[#This Row],[信用卡交易筆數]]/1000</f>
        <v>1050.47</v>
      </c>
      <c r="K1289" s="14">
        <f>表格1[[#This Row],[信用卡交易金額'[新臺幣']]]/1000</f>
        <v>2844882.798</v>
      </c>
      <c r="L1289" s="14">
        <f>表格1[[#This Row],[信用卡交易金額'[新臺幣']]]/1000000</f>
        <v>2844.8827980000001</v>
      </c>
      <c r="M1289" s="14" t="str" cm="1">
        <f t="array" ref="M1289">_xlfn.TEXTJOIN("", TRUE, _xlfn.XLOOKUP(TRUE, VALUE(表格1[[#This Row],[年月]]) &lt;= VALUE($R$8:$R$12), $Q$8:$Q$12)) &amp; "年度"</f>
        <v>2021年度</v>
      </c>
    </row>
    <row r="1290" spans="1:13" x14ac:dyDescent="0.3">
      <c r="A1290" s="2">
        <v>202104</v>
      </c>
      <c r="B1290" s="19">
        <f>DATE(表格1[[#This Row],[年]],表格1[[#This Row],[月]],1)</f>
        <v>44287</v>
      </c>
      <c r="C1290" s="2" t="str">
        <f>LEFT(表格1[[#This Row],[年月]],4)</f>
        <v>2021</v>
      </c>
      <c r="D1290" s="2" t="str">
        <f>RIGHT(表格1[[#This Row],[年月]],2)</f>
        <v>04</v>
      </c>
      <c r="E1290" s="5">
        <v>10008000</v>
      </c>
      <c r="F1290" s="2" t="str">
        <f>VLOOKUP(TEXT(表格1[[#This Row],[地區]],"00000000"),縣市代碼,2,0)</f>
        <v>南投縣</v>
      </c>
      <c r="G1290" s="2" t="s">
        <v>4</v>
      </c>
      <c r="H1290" s="13">
        <v>225495</v>
      </c>
      <c r="I1290" s="14">
        <v>152850203</v>
      </c>
      <c r="J1290" s="14">
        <f>表格1[[#This Row],[信用卡交易筆數]]/1000</f>
        <v>225.495</v>
      </c>
      <c r="K1290" s="14">
        <f>表格1[[#This Row],[信用卡交易金額'[新臺幣']]]/1000</f>
        <v>152850.20300000001</v>
      </c>
      <c r="L1290" s="14">
        <f>表格1[[#This Row],[信用卡交易金額'[新臺幣']]]/1000000</f>
        <v>152.85020299999999</v>
      </c>
      <c r="M1290" s="14" t="str" cm="1">
        <f t="array" ref="M1290">_xlfn.TEXTJOIN("", TRUE, _xlfn.XLOOKUP(TRUE, VALUE(表格1[[#This Row],[年月]]) &lt;= VALUE($R$8:$R$12), $Q$8:$Q$12)) &amp; "年度"</f>
        <v>2021年度</v>
      </c>
    </row>
    <row r="1291" spans="1:13" x14ac:dyDescent="0.3">
      <c r="A1291" s="2">
        <v>202104</v>
      </c>
      <c r="B1291" s="19">
        <f>DATE(表格1[[#This Row],[年]],表格1[[#This Row],[月]],1)</f>
        <v>44287</v>
      </c>
      <c r="C1291" s="2" t="str">
        <f>LEFT(表格1[[#This Row],[年月]],4)</f>
        <v>2021</v>
      </c>
      <c r="D1291" s="2" t="str">
        <f>RIGHT(表格1[[#This Row],[年月]],2)</f>
        <v>04</v>
      </c>
      <c r="E1291" s="5">
        <v>10008000</v>
      </c>
      <c r="F1291" s="2" t="str">
        <f>VLOOKUP(TEXT(表格1[[#This Row],[地區]],"00000000"),縣市代碼,2,0)</f>
        <v>南投縣</v>
      </c>
      <c r="G1291" s="2" t="s">
        <v>5</v>
      </c>
      <c r="H1291" s="13">
        <v>33626</v>
      </c>
      <c r="I1291" s="14">
        <v>75728866</v>
      </c>
      <c r="J1291" s="14">
        <f>表格1[[#This Row],[信用卡交易筆數]]/1000</f>
        <v>33.625999999999998</v>
      </c>
      <c r="K1291" s="14">
        <f>表格1[[#This Row],[信用卡交易金額'[新臺幣']]]/1000</f>
        <v>75728.865999999995</v>
      </c>
      <c r="L1291" s="14">
        <f>表格1[[#This Row],[信用卡交易金額'[新臺幣']]]/1000000</f>
        <v>75.728865999999996</v>
      </c>
      <c r="M1291" s="14" t="str" cm="1">
        <f t="array" ref="M1291">_xlfn.TEXTJOIN("", TRUE, _xlfn.XLOOKUP(TRUE, VALUE(表格1[[#This Row],[年月]]) &lt;= VALUE($R$8:$R$12), $Q$8:$Q$12)) &amp; "年度"</f>
        <v>2021年度</v>
      </c>
    </row>
    <row r="1292" spans="1:13" x14ac:dyDescent="0.3">
      <c r="A1292" s="2">
        <v>202104</v>
      </c>
      <c r="B1292" s="19">
        <f>DATE(表格1[[#This Row],[年]],表格1[[#This Row],[月]],1)</f>
        <v>44287</v>
      </c>
      <c r="C1292" s="2" t="str">
        <f>LEFT(表格1[[#This Row],[年月]],4)</f>
        <v>2021</v>
      </c>
      <c r="D1292" s="2" t="str">
        <f>RIGHT(表格1[[#This Row],[年月]],2)</f>
        <v>04</v>
      </c>
      <c r="E1292" s="5">
        <v>10008000</v>
      </c>
      <c r="F1292" s="2" t="str">
        <f>VLOOKUP(TEXT(表格1[[#This Row],[地區]],"00000000"),縣市代碼,2,0)</f>
        <v>南投縣</v>
      </c>
      <c r="G1292" s="2" t="s">
        <v>6</v>
      </c>
      <c r="H1292" s="13">
        <v>41264</v>
      </c>
      <c r="I1292" s="14">
        <v>157830152</v>
      </c>
      <c r="J1292" s="14">
        <f>表格1[[#This Row],[信用卡交易筆數]]/1000</f>
        <v>41.264000000000003</v>
      </c>
      <c r="K1292" s="14">
        <f>表格1[[#This Row],[信用卡交易金額'[新臺幣']]]/1000</f>
        <v>157830.152</v>
      </c>
      <c r="L1292" s="14">
        <f>表格1[[#This Row],[信用卡交易金額'[新臺幣']]]/1000000</f>
        <v>157.830152</v>
      </c>
      <c r="M1292" s="14" t="str" cm="1">
        <f t="array" ref="M1292">_xlfn.TEXTJOIN("", TRUE, _xlfn.XLOOKUP(TRUE, VALUE(表格1[[#This Row],[年月]]) &lt;= VALUE($R$8:$R$12), $Q$8:$Q$12)) &amp; "年度"</f>
        <v>2021年度</v>
      </c>
    </row>
    <row r="1293" spans="1:13" x14ac:dyDescent="0.3">
      <c r="A1293" s="2">
        <v>202104</v>
      </c>
      <c r="B1293" s="19">
        <f>DATE(表格1[[#This Row],[年]],表格1[[#This Row],[月]],1)</f>
        <v>44287</v>
      </c>
      <c r="C1293" s="2" t="str">
        <f>LEFT(表格1[[#This Row],[年月]],4)</f>
        <v>2021</v>
      </c>
      <c r="D1293" s="2" t="str">
        <f>RIGHT(表格1[[#This Row],[年月]],2)</f>
        <v>04</v>
      </c>
      <c r="E1293" s="5">
        <v>10008000</v>
      </c>
      <c r="F1293" s="2" t="str">
        <f>VLOOKUP(TEXT(表格1[[#This Row],[地區]],"00000000"),縣市代碼,2,0)</f>
        <v>南投縣</v>
      </c>
      <c r="G1293" s="2" t="s">
        <v>7</v>
      </c>
      <c r="H1293" s="13">
        <v>317812</v>
      </c>
      <c r="I1293" s="14">
        <v>316642509</v>
      </c>
      <c r="J1293" s="14">
        <f>表格1[[#This Row],[信用卡交易筆數]]/1000</f>
        <v>317.81200000000001</v>
      </c>
      <c r="K1293" s="14">
        <f>表格1[[#This Row],[信用卡交易金額'[新臺幣']]]/1000</f>
        <v>316642.50900000002</v>
      </c>
      <c r="L1293" s="14">
        <f>表格1[[#This Row],[信用卡交易金額'[新臺幣']]]/1000000</f>
        <v>316.64250900000002</v>
      </c>
      <c r="M1293" s="14" t="str" cm="1">
        <f t="array" ref="M1293">_xlfn.TEXTJOIN("", TRUE, _xlfn.XLOOKUP(TRUE, VALUE(表格1[[#This Row],[年月]]) &lt;= VALUE($R$8:$R$12), $Q$8:$Q$12)) &amp; "年度"</f>
        <v>2021年度</v>
      </c>
    </row>
    <row r="1294" spans="1:13" x14ac:dyDescent="0.3">
      <c r="A1294" s="2">
        <v>202104</v>
      </c>
      <c r="B1294" s="19">
        <f>DATE(表格1[[#This Row],[年]],表格1[[#This Row],[月]],1)</f>
        <v>44287</v>
      </c>
      <c r="C1294" s="2" t="str">
        <f>LEFT(表格1[[#This Row],[年月]],4)</f>
        <v>2021</v>
      </c>
      <c r="D1294" s="2" t="str">
        <f>RIGHT(表格1[[#This Row],[年月]],2)</f>
        <v>04</v>
      </c>
      <c r="E1294" s="5">
        <v>10008000</v>
      </c>
      <c r="F1294" s="2" t="str">
        <f>VLOOKUP(TEXT(表格1[[#This Row],[地區]],"00000000"),縣市代碼,2,0)</f>
        <v>南投縣</v>
      </c>
      <c r="G1294" s="2" t="s">
        <v>8</v>
      </c>
      <c r="H1294" s="13">
        <v>170089</v>
      </c>
      <c r="I1294" s="14">
        <v>225901117</v>
      </c>
      <c r="J1294" s="14">
        <f>表格1[[#This Row],[信用卡交易筆數]]/1000</f>
        <v>170.089</v>
      </c>
      <c r="K1294" s="14">
        <f>表格1[[#This Row],[信用卡交易金額'[新臺幣']]]/1000</f>
        <v>225901.117</v>
      </c>
      <c r="L1294" s="14">
        <f>表格1[[#This Row],[信用卡交易金額'[新臺幣']]]/1000000</f>
        <v>225.901117</v>
      </c>
      <c r="M1294" s="14" t="str" cm="1">
        <f t="array" ref="M1294">_xlfn.TEXTJOIN("", TRUE, _xlfn.XLOOKUP(TRUE, VALUE(表格1[[#This Row],[年月]]) &lt;= VALUE($R$8:$R$12), $Q$8:$Q$12)) &amp; "年度"</f>
        <v>2021年度</v>
      </c>
    </row>
    <row r="1295" spans="1:13" x14ac:dyDescent="0.3">
      <c r="A1295" s="2">
        <v>202104</v>
      </c>
      <c r="B1295" s="19">
        <f>DATE(表格1[[#This Row],[年]],表格1[[#This Row],[月]],1)</f>
        <v>44287</v>
      </c>
      <c r="C1295" s="2" t="str">
        <f>LEFT(表格1[[#This Row],[年月]],4)</f>
        <v>2021</v>
      </c>
      <c r="D1295" s="2" t="str">
        <f>RIGHT(表格1[[#This Row],[年月]],2)</f>
        <v>04</v>
      </c>
      <c r="E1295" s="5">
        <v>10008000</v>
      </c>
      <c r="F1295" s="2" t="str">
        <f>VLOOKUP(TEXT(表格1[[#This Row],[地區]],"00000000"),縣市代碼,2,0)</f>
        <v>南投縣</v>
      </c>
      <c r="G1295" s="2" t="s">
        <v>9</v>
      </c>
      <c r="H1295" s="13">
        <v>330878</v>
      </c>
      <c r="I1295" s="14">
        <v>458465856</v>
      </c>
      <c r="J1295" s="14">
        <f>表格1[[#This Row],[信用卡交易筆數]]/1000</f>
        <v>330.87799999999999</v>
      </c>
      <c r="K1295" s="14">
        <f>表格1[[#This Row],[信用卡交易金額'[新臺幣']]]/1000</f>
        <v>458465.85600000003</v>
      </c>
      <c r="L1295" s="14">
        <f>表格1[[#This Row],[信用卡交易金額'[新臺幣']]]/1000000</f>
        <v>458.46585599999997</v>
      </c>
      <c r="M1295" s="14" t="str" cm="1">
        <f t="array" ref="M1295">_xlfn.TEXTJOIN("", TRUE, _xlfn.XLOOKUP(TRUE, VALUE(表格1[[#This Row],[年月]]) &lt;= VALUE($R$8:$R$12), $Q$8:$Q$12)) &amp; "年度"</f>
        <v>2021年度</v>
      </c>
    </row>
    <row r="1296" spans="1:13" x14ac:dyDescent="0.3">
      <c r="A1296" s="2">
        <v>202104</v>
      </c>
      <c r="B1296" s="19">
        <f>DATE(表格1[[#This Row],[年]],表格1[[#This Row],[月]],1)</f>
        <v>44287</v>
      </c>
      <c r="C1296" s="2" t="str">
        <f>LEFT(表格1[[#This Row],[年月]],4)</f>
        <v>2021</v>
      </c>
      <c r="D1296" s="2" t="str">
        <f>RIGHT(表格1[[#This Row],[年月]],2)</f>
        <v>04</v>
      </c>
      <c r="E1296" s="5">
        <v>10008000</v>
      </c>
      <c r="F1296" s="2" t="str">
        <f>VLOOKUP(TEXT(表格1[[#This Row],[地區]],"00000000"),縣市代碼,2,0)</f>
        <v>南投縣</v>
      </c>
      <c r="G1296" s="2" t="s">
        <v>10</v>
      </c>
      <c r="H1296" s="13">
        <v>350962</v>
      </c>
      <c r="I1296" s="14">
        <v>896321277</v>
      </c>
      <c r="J1296" s="14">
        <f>表格1[[#This Row],[信用卡交易筆數]]/1000</f>
        <v>350.96199999999999</v>
      </c>
      <c r="K1296" s="14">
        <f>表格1[[#This Row],[信用卡交易金額'[新臺幣']]]/1000</f>
        <v>896321.277</v>
      </c>
      <c r="L1296" s="14">
        <f>表格1[[#This Row],[信用卡交易金額'[新臺幣']]]/1000000</f>
        <v>896.32127700000001</v>
      </c>
      <c r="M1296" s="14" t="str" cm="1">
        <f t="array" ref="M1296">_xlfn.TEXTJOIN("", TRUE, _xlfn.XLOOKUP(TRUE, VALUE(表格1[[#This Row],[年月]]) &lt;= VALUE($R$8:$R$12), $Q$8:$Q$12)) &amp; "年度"</f>
        <v>2021年度</v>
      </c>
    </row>
    <row r="1297" spans="1:13" x14ac:dyDescent="0.3">
      <c r="A1297" s="2">
        <v>202104</v>
      </c>
      <c r="B1297" s="19">
        <f>DATE(表格1[[#This Row],[年]],表格1[[#This Row],[月]],1)</f>
        <v>44287</v>
      </c>
      <c r="C1297" s="2" t="str">
        <f>LEFT(表格1[[#This Row],[年月]],4)</f>
        <v>2021</v>
      </c>
      <c r="D1297" s="2" t="str">
        <f>RIGHT(表格1[[#This Row],[年月]],2)</f>
        <v>04</v>
      </c>
      <c r="E1297" s="5">
        <v>10009000</v>
      </c>
      <c r="F1297" s="2" t="str">
        <f>VLOOKUP(TEXT(表格1[[#This Row],[地區]],"00000000"),縣市代碼,2,0)</f>
        <v>雲林縣</v>
      </c>
      <c r="G1297" s="2" t="s">
        <v>4</v>
      </c>
      <c r="H1297" s="13">
        <v>258945</v>
      </c>
      <c r="I1297" s="14">
        <v>174000557</v>
      </c>
      <c r="J1297" s="14">
        <f>表格1[[#This Row],[信用卡交易筆數]]/1000</f>
        <v>258.94499999999999</v>
      </c>
      <c r="K1297" s="14">
        <f>表格1[[#This Row],[信用卡交易金額'[新臺幣']]]/1000</f>
        <v>174000.557</v>
      </c>
      <c r="L1297" s="14">
        <f>表格1[[#This Row],[信用卡交易金額'[新臺幣']]]/1000000</f>
        <v>174.00055699999999</v>
      </c>
      <c r="M1297" s="14" t="str" cm="1">
        <f t="array" ref="M1297">_xlfn.TEXTJOIN("", TRUE, _xlfn.XLOOKUP(TRUE, VALUE(表格1[[#This Row],[年月]]) &lt;= VALUE($R$8:$R$12), $Q$8:$Q$12)) &amp; "年度"</f>
        <v>2021年度</v>
      </c>
    </row>
    <row r="1298" spans="1:13" x14ac:dyDescent="0.3">
      <c r="A1298" s="2">
        <v>202104</v>
      </c>
      <c r="B1298" s="19">
        <f>DATE(表格1[[#This Row],[年]],表格1[[#This Row],[月]],1)</f>
        <v>44287</v>
      </c>
      <c r="C1298" s="2" t="str">
        <f>LEFT(表格1[[#This Row],[年月]],4)</f>
        <v>2021</v>
      </c>
      <c r="D1298" s="2" t="str">
        <f>RIGHT(表格1[[#This Row],[年月]],2)</f>
        <v>04</v>
      </c>
      <c r="E1298" s="5">
        <v>10009000</v>
      </c>
      <c r="F1298" s="2" t="str">
        <f>VLOOKUP(TEXT(表格1[[#This Row],[地區]],"00000000"),縣市代碼,2,0)</f>
        <v>雲林縣</v>
      </c>
      <c r="G1298" s="2" t="s">
        <v>5</v>
      </c>
      <c r="H1298" s="13">
        <v>44860</v>
      </c>
      <c r="I1298" s="14">
        <v>104938144</v>
      </c>
      <c r="J1298" s="14">
        <f>表格1[[#This Row],[信用卡交易筆數]]/1000</f>
        <v>44.86</v>
      </c>
      <c r="K1298" s="14">
        <f>表格1[[#This Row],[信用卡交易金額'[新臺幣']]]/1000</f>
        <v>104938.144</v>
      </c>
      <c r="L1298" s="14">
        <f>表格1[[#This Row],[信用卡交易金額'[新臺幣']]]/1000000</f>
        <v>104.93814399999999</v>
      </c>
      <c r="M1298" s="14" t="str" cm="1">
        <f t="array" ref="M1298">_xlfn.TEXTJOIN("", TRUE, _xlfn.XLOOKUP(TRUE, VALUE(表格1[[#This Row],[年月]]) &lt;= VALUE($R$8:$R$12), $Q$8:$Q$12)) &amp; "年度"</f>
        <v>2021年度</v>
      </c>
    </row>
    <row r="1299" spans="1:13" x14ac:dyDescent="0.3">
      <c r="A1299" s="2">
        <v>202104</v>
      </c>
      <c r="B1299" s="19">
        <f>DATE(表格1[[#This Row],[年]],表格1[[#This Row],[月]],1)</f>
        <v>44287</v>
      </c>
      <c r="C1299" s="2" t="str">
        <f>LEFT(表格1[[#This Row],[年月]],4)</f>
        <v>2021</v>
      </c>
      <c r="D1299" s="2" t="str">
        <f>RIGHT(表格1[[#This Row],[年月]],2)</f>
        <v>04</v>
      </c>
      <c r="E1299" s="5">
        <v>10009000</v>
      </c>
      <c r="F1299" s="2" t="str">
        <f>VLOOKUP(TEXT(表格1[[#This Row],[地區]],"00000000"),縣市代碼,2,0)</f>
        <v>雲林縣</v>
      </c>
      <c r="G1299" s="2" t="s">
        <v>6</v>
      </c>
      <c r="H1299" s="13">
        <v>54303</v>
      </c>
      <c r="I1299" s="14">
        <v>214713352</v>
      </c>
      <c r="J1299" s="14">
        <f>表格1[[#This Row],[信用卡交易筆數]]/1000</f>
        <v>54.302999999999997</v>
      </c>
      <c r="K1299" s="14">
        <f>表格1[[#This Row],[信用卡交易金額'[新臺幣']]]/1000</f>
        <v>214713.35200000001</v>
      </c>
      <c r="L1299" s="14">
        <f>表格1[[#This Row],[信用卡交易金額'[新臺幣']]]/1000000</f>
        <v>214.71335199999999</v>
      </c>
      <c r="M1299" s="14" t="str" cm="1">
        <f t="array" ref="M1299">_xlfn.TEXTJOIN("", TRUE, _xlfn.XLOOKUP(TRUE, VALUE(表格1[[#This Row],[年月]]) &lt;= VALUE($R$8:$R$12), $Q$8:$Q$12)) &amp; "年度"</f>
        <v>2021年度</v>
      </c>
    </row>
    <row r="1300" spans="1:13" x14ac:dyDescent="0.3">
      <c r="A1300" s="2">
        <v>202104</v>
      </c>
      <c r="B1300" s="19">
        <f>DATE(表格1[[#This Row],[年]],表格1[[#This Row],[月]],1)</f>
        <v>44287</v>
      </c>
      <c r="C1300" s="2" t="str">
        <f>LEFT(表格1[[#This Row],[年月]],4)</f>
        <v>2021</v>
      </c>
      <c r="D1300" s="2" t="str">
        <f>RIGHT(表格1[[#This Row],[年月]],2)</f>
        <v>04</v>
      </c>
      <c r="E1300" s="5">
        <v>10009000</v>
      </c>
      <c r="F1300" s="2" t="str">
        <f>VLOOKUP(TEXT(表格1[[#This Row],[地區]],"00000000"),縣市代碼,2,0)</f>
        <v>雲林縣</v>
      </c>
      <c r="G1300" s="2" t="s">
        <v>7</v>
      </c>
      <c r="H1300" s="13">
        <v>425492</v>
      </c>
      <c r="I1300" s="14">
        <v>411924658</v>
      </c>
      <c r="J1300" s="14">
        <f>表格1[[#This Row],[信用卡交易筆數]]/1000</f>
        <v>425.49200000000002</v>
      </c>
      <c r="K1300" s="14">
        <f>表格1[[#This Row],[信用卡交易金額'[新臺幣']]]/1000</f>
        <v>411924.658</v>
      </c>
      <c r="L1300" s="14">
        <f>表格1[[#This Row],[信用卡交易金額'[新臺幣']]]/1000000</f>
        <v>411.92465800000002</v>
      </c>
      <c r="M1300" s="14" t="str" cm="1">
        <f t="array" ref="M1300">_xlfn.TEXTJOIN("", TRUE, _xlfn.XLOOKUP(TRUE, VALUE(表格1[[#This Row],[年月]]) &lt;= VALUE($R$8:$R$12), $Q$8:$Q$12)) &amp; "年度"</f>
        <v>2021年度</v>
      </c>
    </row>
    <row r="1301" spans="1:13" x14ac:dyDescent="0.3">
      <c r="A1301" s="2">
        <v>202104</v>
      </c>
      <c r="B1301" s="19">
        <f>DATE(表格1[[#This Row],[年]],表格1[[#This Row],[月]],1)</f>
        <v>44287</v>
      </c>
      <c r="C1301" s="2" t="str">
        <f>LEFT(表格1[[#This Row],[年月]],4)</f>
        <v>2021</v>
      </c>
      <c r="D1301" s="2" t="str">
        <f>RIGHT(表格1[[#This Row],[年月]],2)</f>
        <v>04</v>
      </c>
      <c r="E1301" s="5">
        <v>10009000</v>
      </c>
      <c r="F1301" s="2" t="str">
        <f>VLOOKUP(TEXT(表格1[[#This Row],[地區]],"00000000"),縣市代碼,2,0)</f>
        <v>雲林縣</v>
      </c>
      <c r="G1301" s="2" t="s">
        <v>8</v>
      </c>
      <c r="H1301" s="13">
        <v>209184</v>
      </c>
      <c r="I1301" s="14">
        <v>269402660</v>
      </c>
      <c r="J1301" s="14">
        <f>表格1[[#This Row],[信用卡交易筆數]]/1000</f>
        <v>209.184</v>
      </c>
      <c r="K1301" s="14">
        <f>表格1[[#This Row],[信用卡交易金額'[新臺幣']]]/1000</f>
        <v>269402.65999999997</v>
      </c>
      <c r="L1301" s="14">
        <f>表格1[[#This Row],[信用卡交易金額'[新臺幣']]]/1000000</f>
        <v>269.40266000000003</v>
      </c>
      <c r="M1301" s="14" t="str" cm="1">
        <f t="array" ref="M1301">_xlfn.TEXTJOIN("", TRUE, _xlfn.XLOOKUP(TRUE, VALUE(表格1[[#This Row],[年月]]) &lt;= VALUE($R$8:$R$12), $Q$8:$Q$12)) &amp; "年度"</f>
        <v>2021年度</v>
      </c>
    </row>
    <row r="1302" spans="1:13" x14ac:dyDescent="0.3">
      <c r="A1302" s="2">
        <v>202104</v>
      </c>
      <c r="B1302" s="19">
        <f>DATE(表格1[[#This Row],[年]],表格1[[#This Row],[月]],1)</f>
        <v>44287</v>
      </c>
      <c r="C1302" s="2" t="str">
        <f>LEFT(表格1[[#This Row],[年月]],4)</f>
        <v>2021</v>
      </c>
      <c r="D1302" s="2" t="str">
        <f>RIGHT(表格1[[#This Row],[年月]],2)</f>
        <v>04</v>
      </c>
      <c r="E1302" s="5">
        <v>10009000</v>
      </c>
      <c r="F1302" s="2" t="str">
        <f>VLOOKUP(TEXT(表格1[[#This Row],[地區]],"00000000"),縣市代碼,2,0)</f>
        <v>雲林縣</v>
      </c>
      <c r="G1302" s="2" t="s">
        <v>9</v>
      </c>
      <c r="H1302" s="13">
        <v>393799</v>
      </c>
      <c r="I1302" s="14">
        <v>582224406</v>
      </c>
      <c r="J1302" s="14">
        <f>表格1[[#This Row],[信用卡交易筆數]]/1000</f>
        <v>393.79899999999998</v>
      </c>
      <c r="K1302" s="14">
        <f>表格1[[#This Row],[信用卡交易金額'[新臺幣']]]/1000</f>
        <v>582224.40599999996</v>
      </c>
      <c r="L1302" s="14">
        <f>表格1[[#This Row],[信用卡交易金額'[新臺幣']]]/1000000</f>
        <v>582.22440600000004</v>
      </c>
      <c r="M1302" s="14" t="str" cm="1">
        <f t="array" ref="M1302">_xlfn.TEXTJOIN("", TRUE, _xlfn.XLOOKUP(TRUE, VALUE(表格1[[#This Row],[年月]]) &lt;= VALUE($R$8:$R$12), $Q$8:$Q$12)) &amp; "年度"</f>
        <v>2021年度</v>
      </c>
    </row>
    <row r="1303" spans="1:13" x14ac:dyDescent="0.3">
      <c r="A1303" s="2">
        <v>202104</v>
      </c>
      <c r="B1303" s="19">
        <f>DATE(表格1[[#This Row],[年]],表格1[[#This Row],[月]],1)</f>
        <v>44287</v>
      </c>
      <c r="C1303" s="2" t="str">
        <f>LEFT(表格1[[#This Row],[年月]],4)</f>
        <v>2021</v>
      </c>
      <c r="D1303" s="2" t="str">
        <f>RIGHT(表格1[[#This Row],[年月]],2)</f>
        <v>04</v>
      </c>
      <c r="E1303" s="5">
        <v>10009000</v>
      </c>
      <c r="F1303" s="2" t="str">
        <f>VLOOKUP(TEXT(表格1[[#This Row],[地區]],"00000000"),縣市代碼,2,0)</f>
        <v>雲林縣</v>
      </c>
      <c r="G1303" s="2" t="s">
        <v>10</v>
      </c>
      <c r="H1303" s="13">
        <v>433236</v>
      </c>
      <c r="I1303" s="14">
        <v>1140825745</v>
      </c>
      <c r="J1303" s="14">
        <f>表格1[[#This Row],[信用卡交易筆數]]/1000</f>
        <v>433.23599999999999</v>
      </c>
      <c r="K1303" s="14">
        <f>表格1[[#This Row],[信用卡交易金額'[新臺幣']]]/1000</f>
        <v>1140825.7450000001</v>
      </c>
      <c r="L1303" s="14">
        <f>表格1[[#This Row],[信用卡交易金額'[新臺幣']]]/1000000</f>
        <v>1140.8257450000001</v>
      </c>
      <c r="M1303" s="14" t="str" cm="1">
        <f t="array" ref="M1303">_xlfn.TEXTJOIN("", TRUE, _xlfn.XLOOKUP(TRUE, VALUE(表格1[[#This Row],[年月]]) &lt;= VALUE($R$8:$R$12), $Q$8:$Q$12)) &amp; "年度"</f>
        <v>2021年度</v>
      </c>
    </row>
    <row r="1304" spans="1:13" x14ac:dyDescent="0.3">
      <c r="A1304" s="2">
        <v>202104</v>
      </c>
      <c r="B1304" s="19">
        <f>DATE(表格1[[#This Row],[年]],表格1[[#This Row],[月]],1)</f>
        <v>44287</v>
      </c>
      <c r="C1304" s="2" t="str">
        <f>LEFT(表格1[[#This Row],[年月]],4)</f>
        <v>2021</v>
      </c>
      <c r="D1304" s="2" t="str">
        <f>RIGHT(表格1[[#This Row],[年月]],2)</f>
        <v>04</v>
      </c>
      <c r="E1304" s="5">
        <v>10010000</v>
      </c>
      <c r="F1304" s="2" t="str">
        <f>VLOOKUP(TEXT(表格1[[#This Row],[地區]],"00000000"),縣市代碼,2,0)</f>
        <v>嘉義縣</v>
      </c>
      <c r="G1304" s="2" t="s">
        <v>4</v>
      </c>
      <c r="H1304" s="13">
        <v>190335</v>
      </c>
      <c r="I1304" s="14">
        <v>124357249</v>
      </c>
      <c r="J1304" s="14">
        <f>表格1[[#This Row],[信用卡交易筆數]]/1000</f>
        <v>190.33500000000001</v>
      </c>
      <c r="K1304" s="14">
        <f>表格1[[#This Row],[信用卡交易金額'[新臺幣']]]/1000</f>
        <v>124357.249</v>
      </c>
      <c r="L1304" s="14">
        <f>表格1[[#This Row],[信用卡交易金額'[新臺幣']]]/1000000</f>
        <v>124.357249</v>
      </c>
      <c r="M1304" s="14" t="str" cm="1">
        <f t="array" ref="M1304">_xlfn.TEXTJOIN("", TRUE, _xlfn.XLOOKUP(TRUE, VALUE(表格1[[#This Row],[年月]]) &lt;= VALUE($R$8:$R$12), $Q$8:$Q$12)) &amp; "年度"</f>
        <v>2021年度</v>
      </c>
    </row>
    <row r="1305" spans="1:13" x14ac:dyDescent="0.3">
      <c r="A1305" s="2">
        <v>202104</v>
      </c>
      <c r="B1305" s="19">
        <f>DATE(表格1[[#This Row],[年]],表格1[[#This Row],[月]],1)</f>
        <v>44287</v>
      </c>
      <c r="C1305" s="2" t="str">
        <f>LEFT(表格1[[#This Row],[年月]],4)</f>
        <v>2021</v>
      </c>
      <c r="D1305" s="2" t="str">
        <f>RIGHT(表格1[[#This Row],[年月]],2)</f>
        <v>04</v>
      </c>
      <c r="E1305" s="5">
        <v>10010000</v>
      </c>
      <c r="F1305" s="2" t="str">
        <f>VLOOKUP(TEXT(表格1[[#This Row],[地區]],"00000000"),縣市代碼,2,0)</f>
        <v>嘉義縣</v>
      </c>
      <c r="G1305" s="2" t="s">
        <v>5</v>
      </c>
      <c r="H1305" s="13">
        <v>28912</v>
      </c>
      <c r="I1305" s="14">
        <v>68419578</v>
      </c>
      <c r="J1305" s="14">
        <f>表格1[[#This Row],[信用卡交易筆數]]/1000</f>
        <v>28.911999999999999</v>
      </c>
      <c r="K1305" s="14">
        <f>表格1[[#This Row],[信用卡交易金額'[新臺幣']]]/1000</f>
        <v>68419.577999999994</v>
      </c>
      <c r="L1305" s="14">
        <f>表格1[[#This Row],[信用卡交易金額'[新臺幣']]]/1000000</f>
        <v>68.419578000000001</v>
      </c>
      <c r="M1305" s="14" t="str" cm="1">
        <f t="array" ref="M1305">_xlfn.TEXTJOIN("", TRUE, _xlfn.XLOOKUP(TRUE, VALUE(表格1[[#This Row],[年月]]) &lt;= VALUE($R$8:$R$12), $Q$8:$Q$12)) &amp; "年度"</f>
        <v>2021年度</v>
      </c>
    </row>
    <row r="1306" spans="1:13" x14ac:dyDescent="0.3">
      <c r="A1306" s="2">
        <v>202104</v>
      </c>
      <c r="B1306" s="19">
        <f>DATE(表格1[[#This Row],[年]],表格1[[#This Row],[月]],1)</f>
        <v>44287</v>
      </c>
      <c r="C1306" s="2" t="str">
        <f>LEFT(表格1[[#This Row],[年月]],4)</f>
        <v>2021</v>
      </c>
      <c r="D1306" s="2" t="str">
        <f>RIGHT(表格1[[#This Row],[年月]],2)</f>
        <v>04</v>
      </c>
      <c r="E1306" s="5">
        <v>10010000</v>
      </c>
      <c r="F1306" s="2" t="str">
        <f>VLOOKUP(TEXT(表格1[[#This Row],[地區]],"00000000"),縣市代碼,2,0)</f>
        <v>嘉義縣</v>
      </c>
      <c r="G1306" s="2" t="s">
        <v>6</v>
      </c>
      <c r="H1306" s="13">
        <v>34454</v>
      </c>
      <c r="I1306" s="14">
        <v>130633128</v>
      </c>
      <c r="J1306" s="14">
        <f>表格1[[#This Row],[信用卡交易筆數]]/1000</f>
        <v>34.454000000000001</v>
      </c>
      <c r="K1306" s="14">
        <f>表格1[[#This Row],[信用卡交易金額'[新臺幣']]]/1000</f>
        <v>130633.128</v>
      </c>
      <c r="L1306" s="14">
        <f>表格1[[#This Row],[信用卡交易金額'[新臺幣']]]/1000000</f>
        <v>130.633128</v>
      </c>
      <c r="M1306" s="14" t="str" cm="1">
        <f t="array" ref="M1306">_xlfn.TEXTJOIN("", TRUE, _xlfn.XLOOKUP(TRUE, VALUE(表格1[[#This Row],[年月]]) &lt;= VALUE($R$8:$R$12), $Q$8:$Q$12)) &amp; "年度"</f>
        <v>2021年度</v>
      </c>
    </row>
    <row r="1307" spans="1:13" x14ac:dyDescent="0.3">
      <c r="A1307" s="2">
        <v>202104</v>
      </c>
      <c r="B1307" s="19">
        <f>DATE(表格1[[#This Row],[年]],表格1[[#This Row],[月]],1)</f>
        <v>44287</v>
      </c>
      <c r="C1307" s="2" t="str">
        <f>LEFT(表格1[[#This Row],[年月]],4)</f>
        <v>2021</v>
      </c>
      <c r="D1307" s="2" t="str">
        <f>RIGHT(表格1[[#This Row],[年月]],2)</f>
        <v>04</v>
      </c>
      <c r="E1307" s="5">
        <v>10010000</v>
      </c>
      <c r="F1307" s="2" t="str">
        <f>VLOOKUP(TEXT(表格1[[#This Row],[地區]],"00000000"),縣市代碼,2,0)</f>
        <v>嘉義縣</v>
      </c>
      <c r="G1307" s="2" t="s">
        <v>7</v>
      </c>
      <c r="H1307" s="13">
        <v>313110</v>
      </c>
      <c r="I1307" s="14">
        <v>290113397</v>
      </c>
      <c r="J1307" s="14">
        <f>表格1[[#This Row],[信用卡交易筆數]]/1000</f>
        <v>313.11</v>
      </c>
      <c r="K1307" s="14">
        <f>表格1[[#This Row],[信用卡交易金額'[新臺幣']]]/1000</f>
        <v>290113.397</v>
      </c>
      <c r="L1307" s="14">
        <f>表格1[[#This Row],[信用卡交易金額'[新臺幣']]]/1000000</f>
        <v>290.11339700000002</v>
      </c>
      <c r="M1307" s="14" t="str" cm="1">
        <f t="array" ref="M1307">_xlfn.TEXTJOIN("", TRUE, _xlfn.XLOOKUP(TRUE, VALUE(表格1[[#This Row],[年月]]) &lt;= VALUE($R$8:$R$12), $Q$8:$Q$12)) &amp; "年度"</f>
        <v>2021年度</v>
      </c>
    </row>
    <row r="1308" spans="1:13" x14ac:dyDescent="0.3">
      <c r="A1308" s="2">
        <v>202104</v>
      </c>
      <c r="B1308" s="19">
        <f>DATE(表格1[[#This Row],[年]],表格1[[#This Row],[月]],1)</f>
        <v>44287</v>
      </c>
      <c r="C1308" s="2" t="str">
        <f>LEFT(表格1[[#This Row],[年月]],4)</f>
        <v>2021</v>
      </c>
      <c r="D1308" s="2" t="str">
        <f>RIGHT(表格1[[#This Row],[年月]],2)</f>
        <v>04</v>
      </c>
      <c r="E1308" s="5">
        <v>10010000</v>
      </c>
      <c r="F1308" s="2" t="str">
        <f>VLOOKUP(TEXT(表格1[[#This Row],[地區]],"00000000"),縣市代碼,2,0)</f>
        <v>嘉義縣</v>
      </c>
      <c r="G1308" s="2" t="s">
        <v>8</v>
      </c>
      <c r="H1308" s="13">
        <v>155616</v>
      </c>
      <c r="I1308" s="14">
        <v>187271303</v>
      </c>
      <c r="J1308" s="14">
        <f>表格1[[#This Row],[信用卡交易筆數]]/1000</f>
        <v>155.61600000000001</v>
      </c>
      <c r="K1308" s="14">
        <f>表格1[[#This Row],[信用卡交易金額'[新臺幣']]]/1000</f>
        <v>187271.30300000001</v>
      </c>
      <c r="L1308" s="14">
        <f>表格1[[#This Row],[信用卡交易金額'[新臺幣']]]/1000000</f>
        <v>187.27130299999999</v>
      </c>
      <c r="M1308" s="14" t="str" cm="1">
        <f t="array" ref="M1308">_xlfn.TEXTJOIN("", TRUE, _xlfn.XLOOKUP(TRUE, VALUE(表格1[[#This Row],[年月]]) &lt;= VALUE($R$8:$R$12), $Q$8:$Q$12)) &amp; "年度"</f>
        <v>2021年度</v>
      </c>
    </row>
    <row r="1309" spans="1:13" x14ac:dyDescent="0.3">
      <c r="A1309" s="2">
        <v>202104</v>
      </c>
      <c r="B1309" s="19">
        <f>DATE(表格1[[#This Row],[年]],表格1[[#This Row],[月]],1)</f>
        <v>44287</v>
      </c>
      <c r="C1309" s="2" t="str">
        <f>LEFT(表格1[[#This Row],[年月]],4)</f>
        <v>2021</v>
      </c>
      <c r="D1309" s="2" t="str">
        <f>RIGHT(表格1[[#This Row],[年月]],2)</f>
        <v>04</v>
      </c>
      <c r="E1309" s="5">
        <v>10010000</v>
      </c>
      <c r="F1309" s="2" t="str">
        <f>VLOOKUP(TEXT(表格1[[#This Row],[地區]],"00000000"),縣市代碼,2,0)</f>
        <v>嘉義縣</v>
      </c>
      <c r="G1309" s="2" t="s">
        <v>9</v>
      </c>
      <c r="H1309" s="13">
        <v>309241</v>
      </c>
      <c r="I1309" s="14">
        <v>461830060</v>
      </c>
      <c r="J1309" s="14">
        <f>表格1[[#This Row],[信用卡交易筆數]]/1000</f>
        <v>309.24099999999999</v>
      </c>
      <c r="K1309" s="14">
        <f>表格1[[#This Row],[信用卡交易金額'[新臺幣']]]/1000</f>
        <v>461830.06</v>
      </c>
      <c r="L1309" s="14">
        <f>表格1[[#This Row],[信用卡交易金額'[新臺幣']]]/1000000</f>
        <v>461.83006</v>
      </c>
      <c r="M1309" s="14" t="str" cm="1">
        <f t="array" ref="M1309">_xlfn.TEXTJOIN("", TRUE, _xlfn.XLOOKUP(TRUE, VALUE(表格1[[#This Row],[年月]]) &lt;= VALUE($R$8:$R$12), $Q$8:$Q$12)) &amp; "年度"</f>
        <v>2021年度</v>
      </c>
    </row>
    <row r="1310" spans="1:13" x14ac:dyDescent="0.3">
      <c r="A1310" s="2">
        <v>202104</v>
      </c>
      <c r="B1310" s="19">
        <f>DATE(表格1[[#This Row],[年]],表格1[[#This Row],[月]],1)</f>
        <v>44287</v>
      </c>
      <c r="C1310" s="2" t="str">
        <f>LEFT(表格1[[#This Row],[年月]],4)</f>
        <v>2021</v>
      </c>
      <c r="D1310" s="2" t="str">
        <f>RIGHT(表格1[[#This Row],[年月]],2)</f>
        <v>04</v>
      </c>
      <c r="E1310" s="5">
        <v>10010000</v>
      </c>
      <c r="F1310" s="2" t="str">
        <f>VLOOKUP(TEXT(表格1[[#This Row],[地區]],"00000000"),縣市代碼,2,0)</f>
        <v>嘉義縣</v>
      </c>
      <c r="G1310" s="2" t="s">
        <v>10</v>
      </c>
      <c r="H1310" s="13">
        <v>301277</v>
      </c>
      <c r="I1310" s="14">
        <v>826773058</v>
      </c>
      <c r="J1310" s="14">
        <f>表格1[[#This Row],[信用卡交易筆數]]/1000</f>
        <v>301.27699999999999</v>
      </c>
      <c r="K1310" s="14">
        <f>表格1[[#This Row],[信用卡交易金額'[新臺幣']]]/1000</f>
        <v>826773.05799999996</v>
      </c>
      <c r="L1310" s="14">
        <f>表格1[[#This Row],[信用卡交易金額'[新臺幣']]]/1000000</f>
        <v>826.77305799999999</v>
      </c>
      <c r="M1310" s="14" t="str" cm="1">
        <f t="array" ref="M1310">_xlfn.TEXTJOIN("", TRUE, _xlfn.XLOOKUP(TRUE, VALUE(表格1[[#This Row],[年月]]) &lt;= VALUE($R$8:$R$12), $Q$8:$Q$12)) &amp; "年度"</f>
        <v>2021年度</v>
      </c>
    </row>
    <row r="1311" spans="1:13" x14ac:dyDescent="0.3">
      <c r="A1311" s="2">
        <v>202104</v>
      </c>
      <c r="B1311" s="19">
        <f>DATE(表格1[[#This Row],[年]],表格1[[#This Row],[月]],1)</f>
        <v>44287</v>
      </c>
      <c r="C1311" s="2" t="str">
        <f>LEFT(表格1[[#This Row],[年月]],4)</f>
        <v>2021</v>
      </c>
      <c r="D1311" s="2" t="str">
        <f>RIGHT(表格1[[#This Row],[年月]],2)</f>
        <v>04</v>
      </c>
      <c r="E1311" s="5">
        <v>10020000</v>
      </c>
      <c r="F1311" s="2" t="str">
        <f>VLOOKUP(TEXT(表格1[[#This Row],[地區]],"00000000"),縣市代碼,2,0)</f>
        <v>嘉義市</v>
      </c>
      <c r="G1311" s="2" t="s">
        <v>4</v>
      </c>
      <c r="H1311" s="13">
        <v>197697</v>
      </c>
      <c r="I1311" s="14">
        <v>135440524</v>
      </c>
      <c r="J1311" s="14">
        <f>表格1[[#This Row],[信用卡交易筆數]]/1000</f>
        <v>197.697</v>
      </c>
      <c r="K1311" s="14">
        <f>表格1[[#This Row],[信用卡交易金額'[新臺幣']]]/1000</f>
        <v>135440.524</v>
      </c>
      <c r="L1311" s="14">
        <f>表格1[[#This Row],[信用卡交易金額'[新臺幣']]]/1000000</f>
        <v>135.44052400000001</v>
      </c>
      <c r="M1311" s="14" t="str" cm="1">
        <f t="array" ref="M1311">_xlfn.TEXTJOIN("", TRUE, _xlfn.XLOOKUP(TRUE, VALUE(表格1[[#This Row],[年月]]) &lt;= VALUE($R$8:$R$12), $Q$8:$Q$12)) &amp; "年度"</f>
        <v>2021年度</v>
      </c>
    </row>
    <row r="1312" spans="1:13" x14ac:dyDescent="0.3">
      <c r="A1312" s="2">
        <v>202104</v>
      </c>
      <c r="B1312" s="19">
        <f>DATE(表格1[[#This Row],[年]],表格1[[#This Row],[月]],1)</f>
        <v>44287</v>
      </c>
      <c r="C1312" s="2" t="str">
        <f>LEFT(表格1[[#This Row],[年月]],4)</f>
        <v>2021</v>
      </c>
      <c r="D1312" s="2" t="str">
        <f>RIGHT(表格1[[#This Row],[年月]],2)</f>
        <v>04</v>
      </c>
      <c r="E1312" s="5">
        <v>10020000</v>
      </c>
      <c r="F1312" s="2" t="str">
        <f>VLOOKUP(TEXT(表格1[[#This Row],[地區]],"00000000"),縣市代碼,2,0)</f>
        <v>嘉義市</v>
      </c>
      <c r="G1312" s="2" t="s">
        <v>5</v>
      </c>
      <c r="H1312" s="13">
        <v>27691</v>
      </c>
      <c r="I1312" s="14">
        <v>68259690</v>
      </c>
      <c r="J1312" s="14">
        <f>表格1[[#This Row],[信用卡交易筆數]]/1000</f>
        <v>27.690999999999999</v>
      </c>
      <c r="K1312" s="14">
        <f>表格1[[#This Row],[信用卡交易金額'[新臺幣']]]/1000</f>
        <v>68259.69</v>
      </c>
      <c r="L1312" s="14">
        <f>表格1[[#This Row],[信用卡交易金額'[新臺幣']]]/1000000</f>
        <v>68.259690000000006</v>
      </c>
      <c r="M1312" s="14" t="str" cm="1">
        <f t="array" ref="M1312">_xlfn.TEXTJOIN("", TRUE, _xlfn.XLOOKUP(TRUE, VALUE(表格1[[#This Row],[年月]]) &lt;= VALUE($R$8:$R$12), $Q$8:$Q$12)) &amp; "年度"</f>
        <v>2021年度</v>
      </c>
    </row>
    <row r="1313" spans="1:13" x14ac:dyDescent="0.3">
      <c r="A1313" s="2">
        <v>202104</v>
      </c>
      <c r="B1313" s="19">
        <f>DATE(表格1[[#This Row],[年]],表格1[[#This Row],[月]],1)</f>
        <v>44287</v>
      </c>
      <c r="C1313" s="2" t="str">
        <f>LEFT(表格1[[#This Row],[年月]],4)</f>
        <v>2021</v>
      </c>
      <c r="D1313" s="2" t="str">
        <f>RIGHT(表格1[[#This Row],[年月]],2)</f>
        <v>04</v>
      </c>
      <c r="E1313" s="5">
        <v>10020000</v>
      </c>
      <c r="F1313" s="2" t="str">
        <f>VLOOKUP(TEXT(表格1[[#This Row],[地區]],"00000000"),縣市代碼,2,0)</f>
        <v>嘉義市</v>
      </c>
      <c r="G1313" s="2" t="s">
        <v>6</v>
      </c>
      <c r="H1313" s="13">
        <v>37807</v>
      </c>
      <c r="I1313" s="14">
        <v>155150479</v>
      </c>
      <c r="J1313" s="14">
        <f>表格1[[#This Row],[信用卡交易筆數]]/1000</f>
        <v>37.807000000000002</v>
      </c>
      <c r="K1313" s="14">
        <f>表格1[[#This Row],[信用卡交易金額'[新臺幣']]]/1000</f>
        <v>155150.47899999999</v>
      </c>
      <c r="L1313" s="14">
        <f>表格1[[#This Row],[信用卡交易金額'[新臺幣']]]/1000000</f>
        <v>155.15047899999999</v>
      </c>
      <c r="M1313" s="14" t="str" cm="1">
        <f t="array" ref="M1313">_xlfn.TEXTJOIN("", TRUE, _xlfn.XLOOKUP(TRUE, VALUE(表格1[[#This Row],[年月]]) &lt;= VALUE($R$8:$R$12), $Q$8:$Q$12)) &amp; "年度"</f>
        <v>2021年度</v>
      </c>
    </row>
    <row r="1314" spans="1:13" x14ac:dyDescent="0.3">
      <c r="A1314" s="2">
        <v>202104</v>
      </c>
      <c r="B1314" s="19">
        <f>DATE(表格1[[#This Row],[年]],表格1[[#This Row],[月]],1)</f>
        <v>44287</v>
      </c>
      <c r="C1314" s="2" t="str">
        <f>LEFT(表格1[[#This Row],[年月]],4)</f>
        <v>2021</v>
      </c>
      <c r="D1314" s="2" t="str">
        <f>RIGHT(表格1[[#This Row],[年月]],2)</f>
        <v>04</v>
      </c>
      <c r="E1314" s="5">
        <v>10020000</v>
      </c>
      <c r="F1314" s="2" t="str">
        <f>VLOOKUP(TEXT(表格1[[#This Row],[地區]],"00000000"),縣市代碼,2,0)</f>
        <v>嘉義市</v>
      </c>
      <c r="G1314" s="2" t="s">
        <v>7</v>
      </c>
      <c r="H1314" s="13">
        <v>234153</v>
      </c>
      <c r="I1314" s="14">
        <v>213251116</v>
      </c>
      <c r="J1314" s="14">
        <f>表格1[[#This Row],[信用卡交易筆數]]/1000</f>
        <v>234.15299999999999</v>
      </c>
      <c r="K1314" s="14">
        <f>表格1[[#This Row],[信用卡交易金額'[新臺幣']]]/1000</f>
        <v>213251.11600000001</v>
      </c>
      <c r="L1314" s="14">
        <f>表格1[[#This Row],[信用卡交易金額'[新臺幣']]]/1000000</f>
        <v>213.251116</v>
      </c>
      <c r="M1314" s="14" t="str" cm="1">
        <f t="array" ref="M1314">_xlfn.TEXTJOIN("", TRUE, _xlfn.XLOOKUP(TRUE, VALUE(表格1[[#This Row],[年月]]) &lt;= VALUE($R$8:$R$12), $Q$8:$Q$12)) &amp; "年度"</f>
        <v>2021年度</v>
      </c>
    </row>
    <row r="1315" spans="1:13" x14ac:dyDescent="0.3">
      <c r="A1315" s="2">
        <v>202104</v>
      </c>
      <c r="B1315" s="19">
        <f>DATE(表格1[[#This Row],[年]],表格1[[#This Row],[月]],1)</f>
        <v>44287</v>
      </c>
      <c r="C1315" s="2" t="str">
        <f>LEFT(表格1[[#This Row],[年月]],4)</f>
        <v>2021</v>
      </c>
      <c r="D1315" s="2" t="str">
        <f>RIGHT(表格1[[#This Row],[年月]],2)</f>
        <v>04</v>
      </c>
      <c r="E1315" s="5">
        <v>10020000</v>
      </c>
      <c r="F1315" s="2" t="str">
        <f>VLOOKUP(TEXT(表格1[[#This Row],[地區]],"00000000"),縣市代碼,2,0)</f>
        <v>嘉義市</v>
      </c>
      <c r="G1315" s="2" t="s">
        <v>8</v>
      </c>
      <c r="H1315" s="13">
        <v>138963</v>
      </c>
      <c r="I1315" s="14">
        <v>194822376</v>
      </c>
      <c r="J1315" s="14">
        <f>表格1[[#This Row],[信用卡交易筆數]]/1000</f>
        <v>138.96299999999999</v>
      </c>
      <c r="K1315" s="14">
        <f>表格1[[#This Row],[信用卡交易金額'[新臺幣']]]/1000</f>
        <v>194822.37599999999</v>
      </c>
      <c r="L1315" s="14">
        <f>表格1[[#This Row],[信用卡交易金額'[新臺幣']]]/1000000</f>
        <v>194.82237599999999</v>
      </c>
      <c r="M1315" s="14" t="str" cm="1">
        <f t="array" ref="M1315">_xlfn.TEXTJOIN("", TRUE, _xlfn.XLOOKUP(TRUE, VALUE(表格1[[#This Row],[年月]]) &lt;= VALUE($R$8:$R$12), $Q$8:$Q$12)) &amp; "年度"</f>
        <v>2021年度</v>
      </c>
    </row>
    <row r="1316" spans="1:13" x14ac:dyDescent="0.3">
      <c r="A1316" s="2">
        <v>202104</v>
      </c>
      <c r="B1316" s="19">
        <f>DATE(表格1[[#This Row],[年]],表格1[[#This Row],[月]],1)</f>
        <v>44287</v>
      </c>
      <c r="C1316" s="2" t="str">
        <f>LEFT(表格1[[#This Row],[年月]],4)</f>
        <v>2021</v>
      </c>
      <c r="D1316" s="2" t="str">
        <f>RIGHT(表格1[[#This Row],[年月]],2)</f>
        <v>04</v>
      </c>
      <c r="E1316" s="5">
        <v>10020000</v>
      </c>
      <c r="F1316" s="2" t="str">
        <f>VLOOKUP(TEXT(表格1[[#This Row],[地區]],"00000000"),縣市代碼,2,0)</f>
        <v>嘉義市</v>
      </c>
      <c r="G1316" s="2" t="s">
        <v>9</v>
      </c>
      <c r="H1316" s="13">
        <v>324307</v>
      </c>
      <c r="I1316" s="14">
        <v>494741736</v>
      </c>
      <c r="J1316" s="14">
        <f>表格1[[#This Row],[信用卡交易筆數]]/1000</f>
        <v>324.30700000000002</v>
      </c>
      <c r="K1316" s="14">
        <f>表格1[[#This Row],[信用卡交易金額'[新臺幣']]]/1000</f>
        <v>494741.73599999998</v>
      </c>
      <c r="L1316" s="14">
        <f>表格1[[#This Row],[信用卡交易金額'[新臺幣']]]/1000000</f>
        <v>494.741736</v>
      </c>
      <c r="M1316" s="14" t="str" cm="1">
        <f t="array" ref="M1316">_xlfn.TEXTJOIN("", TRUE, _xlfn.XLOOKUP(TRUE, VALUE(表格1[[#This Row],[年月]]) &lt;= VALUE($R$8:$R$12), $Q$8:$Q$12)) &amp; "年度"</f>
        <v>2021年度</v>
      </c>
    </row>
    <row r="1317" spans="1:13" x14ac:dyDescent="0.3">
      <c r="A1317" s="2">
        <v>202104</v>
      </c>
      <c r="B1317" s="19">
        <f>DATE(表格1[[#This Row],[年]],表格1[[#This Row],[月]],1)</f>
        <v>44287</v>
      </c>
      <c r="C1317" s="2" t="str">
        <f>LEFT(表格1[[#This Row],[年月]],4)</f>
        <v>2021</v>
      </c>
      <c r="D1317" s="2" t="str">
        <f>RIGHT(表格1[[#This Row],[年月]],2)</f>
        <v>04</v>
      </c>
      <c r="E1317" s="5">
        <v>10020000</v>
      </c>
      <c r="F1317" s="2" t="str">
        <f>VLOOKUP(TEXT(表格1[[#This Row],[地區]],"00000000"),縣市代碼,2,0)</f>
        <v>嘉義市</v>
      </c>
      <c r="G1317" s="2" t="s">
        <v>10</v>
      </c>
      <c r="H1317" s="13">
        <v>309030</v>
      </c>
      <c r="I1317" s="14">
        <v>827386775</v>
      </c>
      <c r="J1317" s="14">
        <f>表格1[[#This Row],[信用卡交易筆數]]/1000</f>
        <v>309.02999999999997</v>
      </c>
      <c r="K1317" s="14">
        <f>表格1[[#This Row],[信用卡交易金額'[新臺幣']]]/1000</f>
        <v>827386.77500000002</v>
      </c>
      <c r="L1317" s="14">
        <f>表格1[[#This Row],[信用卡交易金額'[新臺幣']]]/1000000</f>
        <v>827.38677499999994</v>
      </c>
      <c r="M1317" s="14" t="str" cm="1">
        <f t="array" ref="M1317">_xlfn.TEXTJOIN("", TRUE, _xlfn.XLOOKUP(TRUE, VALUE(表格1[[#This Row],[年月]]) &lt;= VALUE($R$8:$R$12), $Q$8:$Q$12)) &amp; "年度"</f>
        <v>2021年度</v>
      </c>
    </row>
    <row r="1318" spans="1:13" x14ac:dyDescent="0.3">
      <c r="A1318" s="2">
        <v>202104</v>
      </c>
      <c r="B1318" s="19">
        <f>DATE(表格1[[#This Row],[年]],表格1[[#This Row],[月]],1)</f>
        <v>44287</v>
      </c>
      <c r="C1318" s="2" t="str">
        <f>LEFT(表格1[[#This Row],[年月]],4)</f>
        <v>2021</v>
      </c>
      <c r="D1318" s="2" t="str">
        <f>RIGHT(表格1[[#This Row],[年月]],2)</f>
        <v>04</v>
      </c>
      <c r="E1318" s="5">
        <v>67000000</v>
      </c>
      <c r="F1318" s="2" t="str">
        <f>VLOOKUP(TEXT(表格1[[#This Row],[地區]],"00000000"),縣市代碼,2,0)</f>
        <v>臺南市</v>
      </c>
      <c r="G1318" s="2" t="s">
        <v>4</v>
      </c>
      <c r="H1318" s="13">
        <v>1553107</v>
      </c>
      <c r="I1318" s="14">
        <v>992530637</v>
      </c>
      <c r="J1318" s="14">
        <f>表格1[[#This Row],[信用卡交易筆數]]/1000</f>
        <v>1553.107</v>
      </c>
      <c r="K1318" s="14">
        <f>表格1[[#This Row],[信用卡交易金額'[新臺幣']]]/1000</f>
        <v>992530.63699999999</v>
      </c>
      <c r="L1318" s="14">
        <f>表格1[[#This Row],[信用卡交易金額'[新臺幣']]]/1000000</f>
        <v>992.53063699999996</v>
      </c>
      <c r="M1318" s="14" t="str" cm="1">
        <f t="array" ref="M1318">_xlfn.TEXTJOIN("", TRUE, _xlfn.XLOOKUP(TRUE, VALUE(表格1[[#This Row],[年月]]) &lt;= VALUE($R$8:$R$12), $Q$8:$Q$12)) &amp; "年度"</f>
        <v>2021年度</v>
      </c>
    </row>
    <row r="1319" spans="1:13" x14ac:dyDescent="0.3">
      <c r="A1319" s="2">
        <v>202104</v>
      </c>
      <c r="B1319" s="19">
        <f>DATE(表格1[[#This Row],[年]],表格1[[#This Row],[月]],1)</f>
        <v>44287</v>
      </c>
      <c r="C1319" s="2" t="str">
        <f>LEFT(表格1[[#This Row],[年月]],4)</f>
        <v>2021</v>
      </c>
      <c r="D1319" s="2" t="str">
        <f>RIGHT(表格1[[#This Row],[年月]],2)</f>
        <v>04</v>
      </c>
      <c r="E1319" s="5">
        <v>67000000</v>
      </c>
      <c r="F1319" s="2" t="str">
        <f>VLOOKUP(TEXT(表格1[[#This Row],[地區]],"00000000"),縣市代碼,2,0)</f>
        <v>臺南市</v>
      </c>
      <c r="G1319" s="2" t="s">
        <v>5</v>
      </c>
      <c r="H1319" s="13">
        <v>187641</v>
      </c>
      <c r="I1319" s="14">
        <v>426399127</v>
      </c>
      <c r="J1319" s="14">
        <f>表格1[[#This Row],[信用卡交易筆數]]/1000</f>
        <v>187.64099999999999</v>
      </c>
      <c r="K1319" s="14">
        <f>表格1[[#This Row],[信用卡交易金額'[新臺幣']]]/1000</f>
        <v>426399.12699999998</v>
      </c>
      <c r="L1319" s="14">
        <f>表格1[[#This Row],[信用卡交易金額'[新臺幣']]]/1000000</f>
        <v>426.39912700000002</v>
      </c>
      <c r="M1319" s="14" t="str" cm="1">
        <f t="array" ref="M1319">_xlfn.TEXTJOIN("", TRUE, _xlfn.XLOOKUP(TRUE, VALUE(表格1[[#This Row],[年月]]) &lt;= VALUE($R$8:$R$12), $Q$8:$Q$12)) &amp; "年度"</f>
        <v>2021年度</v>
      </c>
    </row>
    <row r="1320" spans="1:13" x14ac:dyDescent="0.3">
      <c r="A1320" s="2">
        <v>202104</v>
      </c>
      <c r="B1320" s="19">
        <f>DATE(表格1[[#This Row],[年]],表格1[[#This Row],[月]],1)</f>
        <v>44287</v>
      </c>
      <c r="C1320" s="2" t="str">
        <f>LEFT(表格1[[#This Row],[年月]],4)</f>
        <v>2021</v>
      </c>
      <c r="D1320" s="2" t="str">
        <f>RIGHT(表格1[[#This Row],[年月]],2)</f>
        <v>04</v>
      </c>
      <c r="E1320" s="5">
        <v>67000000</v>
      </c>
      <c r="F1320" s="2" t="str">
        <f>VLOOKUP(TEXT(表格1[[#This Row],[地區]],"00000000"),縣市代碼,2,0)</f>
        <v>臺南市</v>
      </c>
      <c r="G1320" s="2" t="s">
        <v>6</v>
      </c>
      <c r="H1320" s="13">
        <v>291393</v>
      </c>
      <c r="I1320" s="14">
        <v>1063188635</v>
      </c>
      <c r="J1320" s="14">
        <f>表格1[[#This Row],[信用卡交易筆數]]/1000</f>
        <v>291.39299999999997</v>
      </c>
      <c r="K1320" s="14">
        <f>表格1[[#This Row],[信用卡交易金額'[新臺幣']]]/1000</f>
        <v>1063188.635</v>
      </c>
      <c r="L1320" s="14">
        <f>表格1[[#This Row],[信用卡交易金額'[新臺幣']]]/1000000</f>
        <v>1063.188635</v>
      </c>
      <c r="M1320" s="14" t="str" cm="1">
        <f t="array" ref="M1320">_xlfn.TEXTJOIN("", TRUE, _xlfn.XLOOKUP(TRUE, VALUE(表格1[[#This Row],[年月]]) &lt;= VALUE($R$8:$R$12), $Q$8:$Q$12)) &amp; "年度"</f>
        <v>2021年度</v>
      </c>
    </row>
    <row r="1321" spans="1:13" x14ac:dyDescent="0.3">
      <c r="A1321" s="2">
        <v>202104</v>
      </c>
      <c r="B1321" s="19">
        <f>DATE(表格1[[#This Row],[年]],表格1[[#This Row],[月]],1)</f>
        <v>44287</v>
      </c>
      <c r="C1321" s="2" t="str">
        <f>LEFT(表格1[[#This Row],[年月]],4)</f>
        <v>2021</v>
      </c>
      <c r="D1321" s="2" t="str">
        <f>RIGHT(表格1[[#This Row],[年月]],2)</f>
        <v>04</v>
      </c>
      <c r="E1321" s="5">
        <v>67000000</v>
      </c>
      <c r="F1321" s="2" t="str">
        <f>VLOOKUP(TEXT(表格1[[#This Row],[地區]],"00000000"),縣市代碼,2,0)</f>
        <v>臺南市</v>
      </c>
      <c r="G1321" s="2" t="s">
        <v>7</v>
      </c>
      <c r="H1321" s="13">
        <v>1700786</v>
      </c>
      <c r="I1321" s="14">
        <v>1556144489</v>
      </c>
      <c r="J1321" s="14">
        <f>表格1[[#This Row],[信用卡交易筆數]]/1000</f>
        <v>1700.7860000000001</v>
      </c>
      <c r="K1321" s="14">
        <f>表格1[[#This Row],[信用卡交易金額'[新臺幣']]]/1000</f>
        <v>1556144.4890000001</v>
      </c>
      <c r="L1321" s="14">
        <f>表格1[[#This Row],[信用卡交易金額'[新臺幣']]]/1000000</f>
        <v>1556.144489</v>
      </c>
      <c r="M1321" s="14" t="str" cm="1">
        <f t="array" ref="M1321">_xlfn.TEXTJOIN("", TRUE, _xlfn.XLOOKUP(TRUE, VALUE(表格1[[#This Row],[年月]]) &lt;= VALUE($R$8:$R$12), $Q$8:$Q$12)) &amp; "年度"</f>
        <v>2021年度</v>
      </c>
    </row>
    <row r="1322" spans="1:13" x14ac:dyDescent="0.3">
      <c r="A1322" s="2">
        <v>202104</v>
      </c>
      <c r="B1322" s="19">
        <f>DATE(表格1[[#This Row],[年]],表格1[[#This Row],[月]],1)</f>
        <v>44287</v>
      </c>
      <c r="C1322" s="2" t="str">
        <f>LEFT(表格1[[#This Row],[年月]],4)</f>
        <v>2021</v>
      </c>
      <c r="D1322" s="2" t="str">
        <f>RIGHT(表格1[[#This Row],[年月]],2)</f>
        <v>04</v>
      </c>
      <c r="E1322" s="5">
        <v>67000000</v>
      </c>
      <c r="F1322" s="2" t="str">
        <f>VLOOKUP(TEXT(表格1[[#This Row],[地區]],"00000000"),縣市代碼,2,0)</f>
        <v>臺南市</v>
      </c>
      <c r="G1322" s="2" t="s">
        <v>8</v>
      </c>
      <c r="H1322" s="13">
        <v>1009537</v>
      </c>
      <c r="I1322" s="14">
        <v>1370339875</v>
      </c>
      <c r="J1322" s="14">
        <f>表格1[[#This Row],[信用卡交易筆數]]/1000</f>
        <v>1009.537</v>
      </c>
      <c r="K1322" s="14">
        <f>表格1[[#This Row],[信用卡交易金額'[新臺幣']]]/1000</f>
        <v>1370339.875</v>
      </c>
      <c r="L1322" s="14">
        <f>表格1[[#This Row],[信用卡交易金額'[新臺幣']]]/1000000</f>
        <v>1370.3398749999999</v>
      </c>
      <c r="M1322" s="14" t="str" cm="1">
        <f t="array" ref="M1322">_xlfn.TEXTJOIN("", TRUE, _xlfn.XLOOKUP(TRUE, VALUE(表格1[[#This Row],[年月]]) &lt;= VALUE($R$8:$R$12), $Q$8:$Q$12)) &amp; "年度"</f>
        <v>2021年度</v>
      </c>
    </row>
    <row r="1323" spans="1:13" x14ac:dyDescent="0.3">
      <c r="A1323" s="2">
        <v>202104</v>
      </c>
      <c r="B1323" s="19">
        <f>DATE(表格1[[#This Row],[年]],表格1[[#This Row],[月]],1)</f>
        <v>44287</v>
      </c>
      <c r="C1323" s="2" t="str">
        <f>LEFT(表格1[[#This Row],[年月]],4)</f>
        <v>2021</v>
      </c>
      <c r="D1323" s="2" t="str">
        <f>RIGHT(表格1[[#This Row],[年月]],2)</f>
        <v>04</v>
      </c>
      <c r="E1323" s="5">
        <v>67000000</v>
      </c>
      <c r="F1323" s="2" t="str">
        <f>VLOOKUP(TEXT(表格1[[#This Row],[地區]],"00000000"),縣市代碼,2,0)</f>
        <v>臺南市</v>
      </c>
      <c r="G1323" s="2" t="s">
        <v>9</v>
      </c>
      <c r="H1323" s="13">
        <v>2329597</v>
      </c>
      <c r="I1323" s="14">
        <v>3474972627</v>
      </c>
      <c r="J1323" s="14">
        <f>表格1[[#This Row],[信用卡交易筆數]]/1000</f>
        <v>2329.5970000000002</v>
      </c>
      <c r="K1323" s="14">
        <f>表格1[[#This Row],[信用卡交易金額'[新臺幣']]]/1000</f>
        <v>3474972.6269999999</v>
      </c>
      <c r="L1323" s="14">
        <f>表格1[[#This Row],[信用卡交易金額'[新臺幣']]]/1000000</f>
        <v>3474.9726270000001</v>
      </c>
      <c r="M1323" s="14" t="str" cm="1">
        <f t="array" ref="M1323">_xlfn.TEXTJOIN("", TRUE, _xlfn.XLOOKUP(TRUE, VALUE(表格1[[#This Row],[年月]]) &lt;= VALUE($R$8:$R$12), $Q$8:$Q$12)) &amp; "年度"</f>
        <v>2021年度</v>
      </c>
    </row>
    <row r="1324" spans="1:13" x14ac:dyDescent="0.3">
      <c r="A1324" s="2">
        <v>202104</v>
      </c>
      <c r="B1324" s="19">
        <f>DATE(表格1[[#This Row],[年]],表格1[[#This Row],[月]],1)</f>
        <v>44287</v>
      </c>
      <c r="C1324" s="2" t="str">
        <f>LEFT(表格1[[#This Row],[年月]],4)</f>
        <v>2021</v>
      </c>
      <c r="D1324" s="2" t="str">
        <f>RIGHT(表格1[[#This Row],[年月]],2)</f>
        <v>04</v>
      </c>
      <c r="E1324" s="5">
        <v>67000000</v>
      </c>
      <c r="F1324" s="2" t="str">
        <f>VLOOKUP(TEXT(表格1[[#This Row],[地區]],"00000000"),縣市代碼,2,0)</f>
        <v>臺南市</v>
      </c>
      <c r="G1324" s="2" t="s">
        <v>10</v>
      </c>
      <c r="H1324" s="13">
        <v>2117830</v>
      </c>
      <c r="I1324" s="14">
        <v>5454937481</v>
      </c>
      <c r="J1324" s="14">
        <f>表格1[[#This Row],[信用卡交易筆數]]/1000</f>
        <v>2117.83</v>
      </c>
      <c r="K1324" s="14">
        <f>表格1[[#This Row],[信用卡交易金額'[新臺幣']]]/1000</f>
        <v>5454937.4809999997</v>
      </c>
      <c r="L1324" s="14">
        <f>表格1[[#This Row],[信用卡交易金額'[新臺幣']]]/1000000</f>
        <v>5454.9374809999999</v>
      </c>
      <c r="M1324" s="14" t="str" cm="1">
        <f t="array" ref="M1324">_xlfn.TEXTJOIN("", TRUE, _xlfn.XLOOKUP(TRUE, VALUE(表格1[[#This Row],[年月]]) &lt;= VALUE($R$8:$R$12), $Q$8:$Q$12)) &amp; "年度"</f>
        <v>2021年度</v>
      </c>
    </row>
    <row r="1325" spans="1:13" x14ac:dyDescent="0.3">
      <c r="A1325" s="2">
        <v>202104</v>
      </c>
      <c r="B1325" s="19">
        <f>DATE(表格1[[#This Row],[年]],表格1[[#This Row],[月]],1)</f>
        <v>44287</v>
      </c>
      <c r="C1325" s="2" t="str">
        <f>LEFT(表格1[[#This Row],[年月]],4)</f>
        <v>2021</v>
      </c>
      <c r="D1325" s="2" t="str">
        <f>RIGHT(表格1[[#This Row],[年月]],2)</f>
        <v>04</v>
      </c>
      <c r="E1325" s="5">
        <v>64000000</v>
      </c>
      <c r="F1325" s="2" t="str">
        <f>VLOOKUP(TEXT(表格1[[#This Row],[地區]],"00000000"),縣市代碼,2,0)</f>
        <v>高雄市</v>
      </c>
      <c r="G1325" s="2" t="s">
        <v>4</v>
      </c>
      <c r="H1325" s="13">
        <v>2668400</v>
      </c>
      <c r="I1325" s="14">
        <v>1856966341</v>
      </c>
      <c r="J1325" s="14">
        <f>表格1[[#This Row],[信用卡交易筆數]]/1000</f>
        <v>2668.4</v>
      </c>
      <c r="K1325" s="14">
        <f>表格1[[#This Row],[信用卡交易金額'[新臺幣']]]/1000</f>
        <v>1856966.341</v>
      </c>
      <c r="L1325" s="14">
        <f>表格1[[#This Row],[信用卡交易金額'[新臺幣']]]/1000000</f>
        <v>1856.9663410000001</v>
      </c>
      <c r="M1325" s="14" t="str" cm="1">
        <f t="array" ref="M1325">_xlfn.TEXTJOIN("", TRUE, _xlfn.XLOOKUP(TRUE, VALUE(表格1[[#This Row],[年月]]) &lt;= VALUE($R$8:$R$12), $Q$8:$Q$12)) &amp; "年度"</f>
        <v>2021年度</v>
      </c>
    </row>
    <row r="1326" spans="1:13" x14ac:dyDescent="0.3">
      <c r="A1326" s="2">
        <v>202104</v>
      </c>
      <c r="B1326" s="19">
        <f>DATE(表格1[[#This Row],[年]],表格1[[#This Row],[月]],1)</f>
        <v>44287</v>
      </c>
      <c r="C1326" s="2" t="str">
        <f>LEFT(表格1[[#This Row],[年月]],4)</f>
        <v>2021</v>
      </c>
      <c r="D1326" s="2" t="str">
        <f>RIGHT(表格1[[#This Row],[年月]],2)</f>
        <v>04</v>
      </c>
      <c r="E1326" s="5">
        <v>64000000</v>
      </c>
      <c r="F1326" s="2" t="str">
        <f>VLOOKUP(TEXT(表格1[[#This Row],[地區]],"00000000"),縣市代碼,2,0)</f>
        <v>高雄市</v>
      </c>
      <c r="G1326" s="2" t="s">
        <v>5</v>
      </c>
      <c r="H1326" s="13">
        <v>284570</v>
      </c>
      <c r="I1326" s="14">
        <v>635399447</v>
      </c>
      <c r="J1326" s="14">
        <f>表格1[[#This Row],[信用卡交易筆數]]/1000</f>
        <v>284.57</v>
      </c>
      <c r="K1326" s="14">
        <f>表格1[[#This Row],[信用卡交易金額'[新臺幣']]]/1000</f>
        <v>635399.44700000004</v>
      </c>
      <c r="L1326" s="14">
        <f>表格1[[#This Row],[信用卡交易金額'[新臺幣']]]/1000000</f>
        <v>635.39944700000001</v>
      </c>
      <c r="M1326" s="14" t="str" cm="1">
        <f t="array" ref="M1326">_xlfn.TEXTJOIN("", TRUE, _xlfn.XLOOKUP(TRUE, VALUE(表格1[[#This Row],[年月]]) &lt;= VALUE($R$8:$R$12), $Q$8:$Q$12)) &amp; "年度"</f>
        <v>2021年度</v>
      </c>
    </row>
    <row r="1327" spans="1:13" x14ac:dyDescent="0.3">
      <c r="A1327" s="2">
        <v>202104</v>
      </c>
      <c r="B1327" s="19">
        <f>DATE(表格1[[#This Row],[年]],表格1[[#This Row],[月]],1)</f>
        <v>44287</v>
      </c>
      <c r="C1327" s="2" t="str">
        <f>LEFT(表格1[[#This Row],[年月]],4)</f>
        <v>2021</v>
      </c>
      <c r="D1327" s="2" t="str">
        <f>RIGHT(表格1[[#This Row],[年月]],2)</f>
        <v>04</v>
      </c>
      <c r="E1327" s="5">
        <v>64000000</v>
      </c>
      <c r="F1327" s="2" t="str">
        <f>VLOOKUP(TEXT(表格1[[#This Row],[地區]],"00000000"),縣市代碼,2,0)</f>
        <v>高雄市</v>
      </c>
      <c r="G1327" s="2" t="s">
        <v>6</v>
      </c>
      <c r="H1327" s="13">
        <v>464026</v>
      </c>
      <c r="I1327" s="14">
        <v>1724730656</v>
      </c>
      <c r="J1327" s="14">
        <f>表格1[[#This Row],[信用卡交易筆數]]/1000</f>
        <v>464.02600000000001</v>
      </c>
      <c r="K1327" s="14">
        <f>表格1[[#This Row],[信用卡交易金額'[新臺幣']]]/1000</f>
        <v>1724730.656</v>
      </c>
      <c r="L1327" s="14">
        <f>表格1[[#This Row],[信用卡交易金額'[新臺幣']]]/1000000</f>
        <v>1724.730656</v>
      </c>
      <c r="M1327" s="14" t="str" cm="1">
        <f t="array" ref="M1327">_xlfn.TEXTJOIN("", TRUE, _xlfn.XLOOKUP(TRUE, VALUE(表格1[[#This Row],[年月]]) &lt;= VALUE($R$8:$R$12), $Q$8:$Q$12)) &amp; "年度"</f>
        <v>2021年度</v>
      </c>
    </row>
    <row r="1328" spans="1:13" x14ac:dyDescent="0.3">
      <c r="A1328" s="2">
        <v>202104</v>
      </c>
      <c r="B1328" s="19">
        <f>DATE(表格1[[#This Row],[年]],表格1[[#This Row],[月]],1)</f>
        <v>44287</v>
      </c>
      <c r="C1328" s="2" t="str">
        <f>LEFT(表格1[[#This Row],[年月]],4)</f>
        <v>2021</v>
      </c>
      <c r="D1328" s="2" t="str">
        <f>RIGHT(表格1[[#This Row],[年月]],2)</f>
        <v>04</v>
      </c>
      <c r="E1328" s="5">
        <v>64000000</v>
      </c>
      <c r="F1328" s="2" t="str">
        <f>VLOOKUP(TEXT(表格1[[#This Row],[地區]],"00000000"),縣市代碼,2,0)</f>
        <v>高雄市</v>
      </c>
      <c r="G1328" s="2" t="s">
        <v>7</v>
      </c>
      <c r="H1328" s="13">
        <v>2623655</v>
      </c>
      <c r="I1328" s="14">
        <v>2385947267</v>
      </c>
      <c r="J1328" s="14">
        <f>表格1[[#This Row],[信用卡交易筆數]]/1000</f>
        <v>2623.6550000000002</v>
      </c>
      <c r="K1328" s="14">
        <f>表格1[[#This Row],[信用卡交易金額'[新臺幣']]]/1000</f>
        <v>2385947.267</v>
      </c>
      <c r="L1328" s="14">
        <f>表格1[[#This Row],[信用卡交易金額'[新臺幣']]]/1000000</f>
        <v>2385.947267</v>
      </c>
      <c r="M1328" s="14" t="str" cm="1">
        <f t="array" ref="M1328">_xlfn.TEXTJOIN("", TRUE, _xlfn.XLOOKUP(TRUE, VALUE(表格1[[#This Row],[年月]]) &lt;= VALUE($R$8:$R$12), $Q$8:$Q$12)) &amp; "年度"</f>
        <v>2021年度</v>
      </c>
    </row>
    <row r="1329" spans="1:13" x14ac:dyDescent="0.3">
      <c r="A1329" s="2">
        <v>202104</v>
      </c>
      <c r="B1329" s="19">
        <f>DATE(表格1[[#This Row],[年]],表格1[[#This Row],[月]],1)</f>
        <v>44287</v>
      </c>
      <c r="C1329" s="2" t="str">
        <f>LEFT(表格1[[#This Row],[年月]],4)</f>
        <v>2021</v>
      </c>
      <c r="D1329" s="2" t="str">
        <f>RIGHT(表格1[[#This Row],[年月]],2)</f>
        <v>04</v>
      </c>
      <c r="E1329" s="5">
        <v>64000000</v>
      </c>
      <c r="F1329" s="2" t="str">
        <f>VLOOKUP(TEXT(表格1[[#This Row],[地區]],"00000000"),縣市代碼,2,0)</f>
        <v>高雄市</v>
      </c>
      <c r="G1329" s="2" t="s">
        <v>8</v>
      </c>
      <c r="H1329" s="13">
        <v>1667368</v>
      </c>
      <c r="I1329" s="14">
        <v>2206495236</v>
      </c>
      <c r="J1329" s="14">
        <f>表格1[[#This Row],[信用卡交易筆數]]/1000</f>
        <v>1667.3679999999999</v>
      </c>
      <c r="K1329" s="14">
        <f>表格1[[#This Row],[信用卡交易金額'[新臺幣']]]/1000</f>
        <v>2206495.236</v>
      </c>
      <c r="L1329" s="14">
        <f>表格1[[#This Row],[信用卡交易金額'[新臺幣']]]/1000000</f>
        <v>2206.4952360000002</v>
      </c>
      <c r="M1329" s="14" t="str" cm="1">
        <f t="array" ref="M1329">_xlfn.TEXTJOIN("", TRUE, _xlfn.XLOOKUP(TRUE, VALUE(表格1[[#This Row],[年月]]) &lt;= VALUE($R$8:$R$12), $Q$8:$Q$12)) &amp; "年度"</f>
        <v>2021年度</v>
      </c>
    </row>
    <row r="1330" spans="1:13" x14ac:dyDescent="0.3">
      <c r="A1330" s="2">
        <v>202104</v>
      </c>
      <c r="B1330" s="19">
        <f>DATE(表格1[[#This Row],[年]],表格1[[#This Row],[月]],1)</f>
        <v>44287</v>
      </c>
      <c r="C1330" s="2" t="str">
        <f>LEFT(表格1[[#This Row],[年月]],4)</f>
        <v>2021</v>
      </c>
      <c r="D1330" s="2" t="str">
        <f>RIGHT(表格1[[#This Row],[年月]],2)</f>
        <v>04</v>
      </c>
      <c r="E1330" s="5">
        <v>64000000</v>
      </c>
      <c r="F1330" s="2" t="str">
        <f>VLOOKUP(TEXT(表格1[[#This Row],[地區]],"00000000"),縣市代碼,2,0)</f>
        <v>高雄市</v>
      </c>
      <c r="G1330" s="2" t="s">
        <v>9</v>
      </c>
      <c r="H1330" s="13">
        <v>3788193</v>
      </c>
      <c r="I1330" s="14">
        <v>5847469051</v>
      </c>
      <c r="J1330" s="14">
        <f>表格1[[#This Row],[信用卡交易筆數]]/1000</f>
        <v>3788.1930000000002</v>
      </c>
      <c r="K1330" s="14">
        <f>表格1[[#This Row],[信用卡交易金額'[新臺幣']]]/1000</f>
        <v>5847469.051</v>
      </c>
      <c r="L1330" s="14">
        <f>表格1[[#This Row],[信用卡交易金額'[新臺幣']]]/1000000</f>
        <v>5847.469051</v>
      </c>
      <c r="M1330" s="14" t="str" cm="1">
        <f t="array" ref="M1330">_xlfn.TEXTJOIN("", TRUE, _xlfn.XLOOKUP(TRUE, VALUE(表格1[[#This Row],[年月]]) &lt;= VALUE($R$8:$R$12), $Q$8:$Q$12)) &amp; "年度"</f>
        <v>2021年度</v>
      </c>
    </row>
    <row r="1331" spans="1:13" x14ac:dyDescent="0.3">
      <c r="A1331" s="2">
        <v>202104</v>
      </c>
      <c r="B1331" s="19">
        <f>DATE(表格1[[#This Row],[年]],表格1[[#This Row],[月]],1)</f>
        <v>44287</v>
      </c>
      <c r="C1331" s="2" t="str">
        <f>LEFT(表格1[[#This Row],[年月]],4)</f>
        <v>2021</v>
      </c>
      <c r="D1331" s="2" t="str">
        <f>RIGHT(表格1[[#This Row],[年月]],2)</f>
        <v>04</v>
      </c>
      <c r="E1331" s="5">
        <v>64000000</v>
      </c>
      <c r="F1331" s="2" t="str">
        <f>VLOOKUP(TEXT(表格1[[#This Row],[地區]],"00000000"),縣市代碼,2,0)</f>
        <v>高雄市</v>
      </c>
      <c r="G1331" s="2" t="s">
        <v>10</v>
      </c>
      <c r="H1331" s="13">
        <v>3162886</v>
      </c>
      <c r="I1331" s="14">
        <v>8761884739</v>
      </c>
      <c r="J1331" s="14">
        <f>表格1[[#This Row],[信用卡交易筆數]]/1000</f>
        <v>3162.886</v>
      </c>
      <c r="K1331" s="14">
        <f>表格1[[#This Row],[信用卡交易金額'[新臺幣']]]/1000</f>
        <v>8761884.7390000001</v>
      </c>
      <c r="L1331" s="14">
        <f>表格1[[#This Row],[信用卡交易金額'[新臺幣']]]/1000000</f>
        <v>8761.8847389999992</v>
      </c>
      <c r="M1331" s="14" t="str" cm="1">
        <f t="array" ref="M1331">_xlfn.TEXTJOIN("", TRUE, _xlfn.XLOOKUP(TRUE, VALUE(表格1[[#This Row],[年月]]) &lt;= VALUE($R$8:$R$12), $Q$8:$Q$12)) &amp; "年度"</f>
        <v>2021年度</v>
      </c>
    </row>
    <row r="1332" spans="1:13" x14ac:dyDescent="0.3">
      <c r="A1332" s="2">
        <v>202104</v>
      </c>
      <c r="B1332" s="19">
        <f>DATE(表格1[[#This Row],[年]],表格1[[#This Row],[月]],1)</f>
        <v>44287</v>
      </c>
      <c r="C1332" s="2" t="str">
        <f>LEFT(表格1[[#This Row],[年月]],4)</f>
        <v>2021</v>
      </c>
      <c r="D1332" s="2" t="str">
        <f>RIGHT(表格1[[#This Row],[年月]],2)</f>
        <v>04</v>
      </c>
      <c r="E1332" s="5">
        <v>10013000</v>
      </c>
      <c r="F1332" s="2" t="str">
        <f>VLOOKUP(TEXT(表格1[[#This Row],[地區]],"00000000"),縣市代碼,2,0)</f>
        <v>屏東縣</v>
      </c>
      <c r="G1332" s="2" t="s">
        <v>4</v>
      </c>
      <c r="H1332" s="13">
        <v>347078</v>
      </c>
      <c r="I1332" s="14">
        <v>242329062</v>
      </c>
      <c r="J1332" s="14">
        <f>表格1[[#This Row],[信用卡交易筆數]]/1000</f>
        <v>347.07799999999997</v>
      </c>
      <c r="K1332" s="14">
        <f>表格1[[#This Row],[信用卡交易金額'[新臺幣']]]/1000</f>
        <v>242329.06200000001</v>
      </c>
      <c r="L1332" s="14">
        <f>表格1[[#This Row],[信用卡交易金額'[新臺幣']]]/1000000</f>
        <v>242.32906199999999</v>
      </c>
      <c r="M1332" s="14" t="str" cm="1">
        <f t="array" ref="M1332">_xlfn.TEXTJOIN("", TRUE, _xlfn.XLOOKUP(TRUE, VALUE(表格1[[#This Row],[年月]]) &lt;= VALUE($R$8:$R$12), $Q$8:$Q$12)) &amp; "年度"</f>
        <v>2021年度</v>
      </c>
    </row>
    <row r="1333" spans="1:13" x14ac:dyDescent="0.3">
      <c r="A1333" s="2">
        <v>202104</v>
      </c>
      <c r="B1333" s="19">
        <f>DATE(表格1[[#This Row],[年]],表格1[[#This Row],[月]],1)</f>
        <v>44287</v>
      </c>
      <c r="C1333" s="2" t="str">
        <f>LEFT(表格1[[#This Row],[年月]],4)</f>
        <v>2021</v>
      </c>
      <c r="D1333" s="2" t="str">
        <f>RIGHT(表格1[[#This Row],[年月]],2)</f>
        <v>04</v>
      </c>
      <c r="E1333" s="5">
        <v>10013000</v>
      </c>
      <c r="F1333" s="2" t="str">
        <f>VLOOKUP(TEXT(表格1[[#This Row],[地區]],"00000000"),縣市代碼,2,0)</f>
        <v>屏東縣</v>
      </c>
      <c r="G1333" s="2" t="s">
        <v>5</v>
      </c>
      <c r="H1333" s="13">
        <v>47896</v>
      </c>
      <c r="I1333" s="14">
        <v>108396995</v>
      </c>
      <c r="J1333" s="14">
        <f>表格1[[#This Row],[信用卡交易筆數]]/1000</f>
        <v>47.896000000000001</v>
      </c>
      <c r="K1333" s="14">
        <f>表格1[[#This Row],[信用卡交易金額'[新臺幣']]]/1000</f>
        <v>108396.995</v>
      </c>
      <c r="L1333" s="14">
        <f>表格1[[#This Row],[信用卡交易金額'[新臺幣']]]/1000000</f>
        <v>108.396995</v>
      </c>
      <c r="M1333" s="14" t="str" cm="1">
        <f t="array" ref="M1333">_xlfn.TEXTJOIN("", TRUE, _xlfn.XLOOKUP(TRUE, VALUE(表格1[[#This Row],[年月]]) &lt;= VALUE($R$8:$R$12), $Q$8:$Q$12)) &amp; "年度"</f>
        <v>2021年度</v>
      </c>
    </row>
    <row r="1334" spans="1:13" x14ac:dyDescent="0.3">
      <c r="A1334" s="2">
        <v>202104</v>
      </c>
      <c r="B1334" s="19">
        <f>DATE(表格1[[#This Row],[年]],表格1[[#This Row],[月]],1)</f>
        <v>44287</v>
      </c>
      <c r="C1334" s="2" t="str">
        <f>LEFT(表格1[[#This Row],[年月]],4)</f>
        <v>2021</v>
      </c>
      <c r="D1334" s="2" t="str">
        <f>RIGHT(表格1[[#This Row],[年月]],2)</f>
        <v>04</v>
      </c>
      <c r="E1334" s="5">
        <v>10013000</v>
      </c>
      <c r="F1334" s="2" t="str">
        <f>VLOOKUP(TEXT(表格1[[#This Row],[地區]],"00000000"),縣市代碼,2,0)</f>
        <v>屏東縣</v>
      </c>
      <c r="G1334" s="2" t="s">
        <v>6</v>
      </c>
      <c r="H1334" s="13">
        <v>71607</v>
      </c>
      <c r="I1334" s="14">
        <v>268251714</v>
      </c>
      <c r="J1334" s="14">
        <f>表格1[[#This Row],[信用卡交易筆數]]/1000</f>
        <v>71.606999999999999</v>
      </c>
      <c r="K1334" s="14">
        <f>表格1[[#This Row],[信用卡交易金額'[新臺幣']]]/1000</f>
        <v>268251.71399999998</v>
      </c>
      <c r="L1334" s="14">
        <f>表格1[[#This Row],[信用卡交易金額'[新臺幣']]]/1000000</f>
        <v>268.25171399999999</v>
      </c>
      <c r="M1334" s="14" t="str" cm="1">
        <f t="array" ref="M1334">_xlfn.TEXTJOIN("", TRUE, _xlfn.XLOOKUP(TRUE, VALUE(表格1[[#This Row],[年月]]) &lt;= VALUE($R$8:$R$12), $Q$8:$Q$12)) &amp; "年度"</f>
        <v>2021年度</v>
      </c>
    </row>
    <row r="1335" spans="1:13" x14ac:dyDescent="0.3">
      <c r="A1335" s="2">
        <v>202104</v>
      </c>
      <c r="B1335" s="19">
        <f>DATE(表格1[[#This Row],[年]],表格1[[#This Row],[月]],1)</f>
        <v>44287</v>
      </c>
      <c r="C1335" s="2" t="str">
        <f>LEFT(表格1[[#This Row],[年月]],4)</f>
        <v>2021</v>
      </c>
      <c r="D1335" s="2" t="str">
        <f>RIGHT(表格1[[#This Row],[年月]],2)</f>
        <v>04</v>
      </c>
      <c r="E1335" s="5">
        <v>10013000</v>
      </c>
      <c r="F1335" s="2" t="str">
        <f>VLOOKUP(TEXT(表格1[[#This Row],[地區]],"00000000"),縣市代碼,2,0)</f>
        <v>屏東縣</v>
      </c>
      <c r="G1335" s="2" t="s">
        <v>7</v>
      </c>
      <c r="H1335" s="13">
        <v>518556</v>
      </c>
      <c r="I1335" s="14">
        <v>490453679</v>
      </c>
      <c r="J1335" s="14">
        <f>表格1[[#This Row],[信用卡交易筆數]]/1000</f>
        <v>518.55600000000004</v>
      </c>
      <c r="K1335" s="14">
        <f>表格1[[#This Row],[信用卡交易金額'[新臺幣']]]/1000</f>
        <v>490453.679</v>
      </c>
      <c r="L1335" s="14">
        <f>表格1[[#This Row],[信用卡交易金額'[新臺幣']]]/1000000</f>
        <v>490.45367900000002</v>
      </c>
      <c r="M1335" s="14" t="str" cm="1">
        <f t="array" ref="M1335">_xlfn.TEXTJOIN("", TRUE, _xlfn.XLOOKUP(TRUE, VALUE(表格1[[#This Row],[年月]]) &lt;= VALUE($R$8:$R$12), $Q$8:$Q$12)) &amp; "年度"</f>
        <v>2021年度</v>
      </c>
    </row>
    <row r="1336" spans="1:13" x14ac:dyDescent="0.3">
      <c r="A1336" s="2">
        <v>202104</v>
      </c>
      <c r="B1336" s="19">
        <f>DATE(表格1[[#This Row],[年]],表格1[[#This Row],[月]],1)</f>
        <v>44287</v>
      </c>
      <c r="C1336" s="2" t="str">
        <f>LEFT(表格1[[#This Row],[年月]],4)</f>
        <v>2021</v>
      </c>
      <c r="D1336" s="2" t="str">
        <f>RIGHT(表格1[[#This Row],[年月]],2)</f>
        <v>04</v>
      </c>
      <c r="E1336" s="5">
        <v>10013000</v>
      </c>
      <c r="F1336" s="2" t="str">
        <f>VLOOKUP(TEXT(表格1[[#This Row],[地區]],"00000000"),縣市代碼,2,0)</f>
        <v>屏東縣</v>
      </c>
      <c r="G1336" s="2" t="s">
        <v>8</v>
      </c>
      <c r="H1336" s="13">
        <v>284457</v>
      </c>
      <c r="I1336" s="14">
        <v>360996309</v>
      </c>
      <c r="J1336" s="14">
        <f>表格1[[#This Row],[信用卡交易筆數]]/1000</f>
        <v>284.45699999999999</v>
      </c>
      <c r="K1336" s="14">
        <f>表格1[[#This Row],[信用卡交易金額'[新臺幣']]]/1000</f>
        <v>360996.30900000001</v>
      </c>
      <c r="L1336" s="14">
        <f>表格1[[#This Row],[信用卡交易金額'[新臺幣']]]/1000000</f>
        <v>360.996309</v>
      </c>
      <c r="M1336" s="14" t="str" cm="1">
        <f t="array" ref="M1336">_xlfn.TEXTJOIN("", TRUE, _xlfn.XLOOKUP(TRUE, VALUE(表格1[[#This Row],[年月]]) &lt;= VALUE($R$8:$R$12), $Q$8:$Q$12)) &amp; "年度"</f>
        <v>2021年度</v>
      </c>
    </row>
    <row r="1337" spans="1:13" x14ac:dyDescent="0.3">
      <c r="A1337" s="2">
        <v>202104</v>
      </c>
      <c r="B1337" s="19">
        <f>DATE(表格1[[#This Row],[年]],表格1[[#This Row],[月]],1)</f>
        <v>44287</v>
      </c>
      <c r="C1337" s="2" t="str">
        <f>LEFT(表格1[[#This Row],[年月]],4)</f>
        <v>2021</v>
      </c>
      <c r="D1337" s="2" t="str">
        <f>RIGHT(表格1[[#This Row],[年月]],2)</f>
        <v>04</v>
      </c>
      <c r="E1337" s="5">
        <v>10013000</v>
      </c>
      <c r="F1337" s="2" t="str">
        <f>VLOOKUP(TEXT(表格1[[#This Row],[地區]],"00000000"),縣市代碼,2,0)</f>
        <v>屏東縣</v>
      </c>
      <c r="G1337" s="2" t="s">
        <v>9</v>
      </c>
      <c r="H1337" s="13">
        <v>558534</v>
      </c>
      <c r="I1337" s="14">
        <v>886727072</v>
      </c>
      <c r="J1337" s="14">
        <f>表格1[[#This Row],[信用卡交易筆數]]/1000</f>
        <v>558.53399999999999</v>
      </c>
      <c r="K1337" s="14">
        <f>表格1[[#This Row],[信用卡交易金額'[新臺幣']]]/1000</f>
        <v>886727.07200000004</v>
      </c>
      <c r="L1337" s="14">
        <f>表格1[[#This Row],[信用卡交易金額'[新臺幣']]]/1000000</f>
        <v>886.72707200000002</v>
      </c>
      <c r="M1337" s="14" t="str" cm="1">
        <f t="array" ref="M1337">_xlfn.TEXTJOIN("", TRUE, _xlfn.XLOOKUP(TRUE, VALUE(表格1[[#This Row],[年月]]) &lt;= VALUE($R$8:$R$12), $Q$8:$Q$12)) &amp; "年度"</f>
        <v>2021年度</v>
      </c>
    </row>
    <row r="1338" spans="1:13" x14ac:dyDescent="0.3">
      <c r="A1338" s="2">
        <v>202104</v>
      </c>
      <c r="B1338" s="19">
        <f>DATE(表格1[[#This Row],[年]],表格1[[#This Row],[月]],1)</f>
        <v>44287</v>
      </c>
      <c r="C1338" s="2" t="str">
        <f>LEFT(表格1[[#This Row],[年月]],4)</f>
        <v>2021</v>
      </c>
      <c r="D1338" s="2" t="str">
        <f>RIGHT(表格1[[#This Row],[年月]],2)</f>
        <v>04</v>
      </c>
      <c r="E1338" s="5">
        <v>10013000</v>
      </c>
      <c r="F1338" s="2" t="str">
        <f>VLOOKUP(TEXT(表格1[[#This Row],[地區]],"00000000"),縣市代碼,2,0)</f>
        <v>屏東縣</v>
      </c>
      <c r="G1338" s="2" t="s">
        <v>10</v>
      </c>
      <c r="H1338" s="13">
        <v>560062</v>
      </c>
      <c r="I1338" s="14">
        <v>1619132122</v>
      </c>
      <c r="J1338" s="14">
        <f>表格1[[#This Row],[信用卡交易筆數]]/1000</f>
        <v>560.06200000000001</v>
      </c>
      <c r="K1338" s="14">
        <f>表格1[[#This Row],[信用卡交易金額'[新臺幣']]]/1000</f>
        <v>1619132.122</v>
      </c>
      <c r="L1338" s="14">
        <f>表格1[[#This Row],[信用卡交易金額'[新臺幣']]]/1000000</f>
        <v>1619.132122</v>
      </c>
      <c r="M1338" s="14" t="str" cm="1">
        <f t="array" ref="M1338">_xlfn.TEXTJOIN("", TRUE, _xlfn.XLOOKUP(TRUE, VALUE(表格1[[#This Row],[年月]]) &lt;= VALUE($R$8:$R$12), $Q$8:$Q$12)) &amp; "年度"</f>
        <v>2021年度</v>
      </c>
    </row>
    <row r="1339" spans="1:13" x14ac:dyDescent="0.3">
      <c r="A1339" s="2">
        <v>202104</v>
      </c>
      <c r="B1339" s="19">
        <f>DATE(表格1[[#This Row],[年]],表格1[[#This Row],[月]],1)</f>
        <v>44287</v>
      </c>
      <c r="C1339" s="2" t="str">
        <f>LEFT(表格1[[#This Row],[年月]],4)</f>
        <v>2021</v>
      </c>
      <c r="D1339" s="2" t="str">
        <f>RIGHT(表格1[[#This Row],[年月]],2)</f>
        <v>04</v>
      </c>
      <c r="E1339" s="5">
        <v>10017000</v>
      </c>
      <c r="F1339" s="2" t="str">
        <f>VLOOKUP(TEXT(表格1[[#This Row],[地區]],"00000000"),縣市代碼,2,0)</f>
        <v>基隆市</v>
      </c>
      <c r="G1339" s="2" t="s">
        <v>4</v>
      </c>
      <c r="H1339" s="13">
        <v>383738</v>
      </c>
      <c r="I1339" s="14">
        <v>230302926</v>
      </c>
      <c r="J1339" s="14">
        <f>表格1[[#This Row],[信用卡交易筆數]]/1000</f>
        <v>383.738</v>
      </c>
      <c r="K1339" s="14">
        <f>表格1[[#This Row],[信用卡交易金額'[新臺幣']]]/1000</f>
        <v>230302.92600000001</v>
      </c>
      <c r="L1339" s="14">
        <f>表格1[[#This Row],[信用卡交易金額'[新臺幣']]]/1000000</f>
        <v>230.30292600000001</v>
      </c>
      <c r="M1339" s="14" t="str" cm="1">
        <f t="array" ref="M1339">_xlfn.TEXTJOIN("", TRUE, _xlfn.XLOOKUP(TRUE, VALUE(表格1[[#This Row],[年月]]) &lt;= VALUE($R$8:$R$12), $Q$8:$Q$12)) &amp; "年度"</f>
        <v>2021年度</v>
      </c>
    </row>
    <row r="1340" spans="1:13" x14ac:dyDescent="0.3">
      <c r="A1340" s="2">
        <v>202104</v>
      </c>
      <c r="B1340" s="19">
        <f>DATE(表格1[[#This Row],[年]],表格1[[#This Row],[月]],1)</f>
        <v>44287</v>
      </c>
      <c r="C1340" s="2" t="str">
        <f>LEFT(表格1[[#This Row],[年月]],4)</f>
        <v>2021</v>
      </c>
      <c r="D1340" s="2" t="str">
        <f>RIGHT(表格1[[#This Row],[年月]],2)</f>
        <v>04</v>
      </c>
      <c r="E1340" s="5">
        <v>10017000</v>
      </c>
      <c r="F1340" s="2" t="str">
        <f>VLOOKUP(TEXT(表格1[[#This Row],[地區]],"00000000"),縣市代碼,2,0)</f>
        <v>基隆市</v>
      </c>
      <c r="G1340" s="2" t="s">
        <v>5</v>
      </c>
      <c r="H1340" s="13">
        <v>42184</v>
      </c>
      <c r="I1340" s="14">
        <v>116932466</v>
      </c>
      <c r="J1340" s="14">
        <f>表格1[[#This Row],[信用卡交易筆數]]/1000</f>
        <v>42.183999999999997</v>
      </c>
      <c r="K1340" s="14">
        <f>表格1[[#This Row],[信用卡交易金額'[新臺幣']]]/1000</f>
        <v>116932.466</v>
      </c>
      <c r="L1340" s="14">
        <f>表格1[[#This Row],[信用卡交易金額'[新臺幣']]]/1000000</f>
        <v>116.93246600000001</v>
      </c>
      <c r="M1340" s="14" t="str" cm="1">
        <f t="array" ref="M1340">_xlfn.TEXTJOIN("", TRUE, _xlfn.XLOOKUP(TRUE, VALUE(表格1[[#This Row],[年月]]) &lt;= VALUE($R$8:$R$12), $Q$8:$Q$12)) &amp; "年度"</f>
        <v>2021年度</v>
      </c>
    </row>
    <row r="1341" spans="1:13" x14ac:dyDescent="0.3">
      <c r="A1341" s="2">
        <v>202104</v>
      </c>
      <c r="B1341" s="19">
        <f>DATE(表格1[[#This Row],[年]],表格1[[#This Row],[月]],1)</f>
        <v>44287</v>
      </c>
      <c r="C1341" s="2" t="str">
        <f>LEFT(表格1[[#This Row],[年月]],4)</f>
        <v>2021</v>
      </c>
      <c r="D1341" s="2" t="str">
        <f>RIGHT(表格1[[#This Row],[年月]],2)</f>
        <v>04</v>
      </c>
      <c r="E1341" s="5">
        <v>10017000</v>
      </c>
      <c r="F1341" s="2" t="str">
        <f>VLOOKUP(TEXT(表格1[[#This Row],[地區]],"00000000"),縣市代碼,2,0)</f>
        <v>基隆市</v>
      </c>
      <c r="G1341" s="2" t="s">
        <v>6</v>
      </c>
      <c r="H1341" s="13">
        <v>49390</v>
      </c>
      <c r="I1341" s="14">
        <v>206887941</v>
      </c>
      <c r="J1341" s="14">
        <f>表格1[[#This Row],[信用卡交易筆數]]/1000</f>
        <v>49.39</v>
      </c>
      <c r="K1341" s="14">
        <f>表格1[[#This Row],[信用卡交易金額'[新臺幣']]]/1000</f>
        <v>206887.94099999999</v>
      </c>
      <c r="L1341" s="14">
        <f>表格1[[#This Row],[信用卡交易金額'[新臺幣']]]/1000000</f>
        <v>206.88794100000001</v>
      </c>
      <c r="M1341" s="14" t="str" cm="1">
        <f t="array" ref="M1341">_xlfn.TEXTJOIN("", TRUE, _xlfn.XLOOKUP(TRUE, VALUE(表格1[[#This Row],[年月]]) &lt;= VALUE($R$8:$R$12), $Q$8:$Q$12)) &amp; "年度"</f>
        <v>2021年度</v>
      </c>
    </row>
    <row r="1342" spans="1:13" x14ac:dyDescent="0.3">
      <c r="A1342" s="2">
        <v>202104</v>
      </c>
      <c r="B1342" s="19">
        <f>DATE(表格1[[#This Row],[年]],表格1[[#This Row],[月]],1)</f>
        <v>44287</v>
      </c>
      <c r="C1342" s="2" t="str">
        <f>LEFT(表格1[[#This Row],[年月]],4)</f>
        <v>2021</v>
      </c>
      <c r="D1342" s="2" t="str">
        <f>RIGHT(表格1[[#This Row],[年月]],2)</f>
        <v>04</v>
      </c>
      <c r="E1342" s="5">
        <v>10017000</v>
      </c>
      <c r="F1342" s="2" t="str">
        <f>VLOOKUP(TEXT(表格1[[#This Row],[地區]],"00000000"),縣市代碼,2,0)</f>
        <v>基隆市</v>
      </c>
      <c r="G1342" s="2" t="s">
        <v>7</v>
      </c>
      <c r="H1342" s="13">
        <v>344949</v>
      </c>
      <c r="I1342" s="14">
        <v>303203219</v>
      </c>
      <c r="J1342" s="14">
        <f>表格1[[#This Row],[信用卡交易筆數]]/1000</f>
        <v>344.94900000000001</v>
      </c>
      <c r="K1342" s="14">
        <f>表格1[[#This Row],[信用卡交易金額'[新臺幣']]]/1000</f>
        <v>303203.21899999998</v>
      </c>
      <c r="L1342" s="14">
        <f>表格1[[#This Row],[信用卡交易金額'[新臺幣']]]/1000000</f>
        <v>303.20321899999999</v>
      </c>
      <c r="M1342" s="14" t="str" cm="1">
        <f t="array" ref="M1342">_xlfn.TEXTJOIN("", TRUE, _xlfn.XLOOKUP(TRUE, VALUE(表格1[[#This Row],[年月]]) &lt;= VALUE($R$8:$R$12), $Q$8:$Q$12)) &amp; "年度"</f>
        <v>2021年度</v>
      </c>
    </row>
    <row r="1343" spans="1:13" x14ac:dyDescent="0.3">
      <c r="A1343" s="2">
        <v>202104</v>
      </c>
      <c r="B1343" s="19">
        <f>DATE(表格1[[#This Row],[年]],表格1[[#This Row],[月]],1)</f>
        <v>44287</v>
      </c>
      <c r="C1343" s="2" t="str">
        <f>LEFT(表格1[[#This Row],[年月]],4)</f>
        <v>2021</v>
      </c>
      <c r="D1343" s="2" t="str">
        <f>RIGHT(表格1[[#This Row],[年月]],2)</f>
        <v>04</v>
      </c>
      <c r="E1343" s="5">
        <v>10017000</v>
      </c>
      <c r="F1343" s="2" t="str">
        <f>VLOOKUP(TEXT(表格1[[#This Row],[地區]],"00000000"),縣市代碼,2,0)</f>
        <v>基隆市</v>
      </c>
      <c r="G1343" s="2" t="s">
        <v>8</v>
      </c>
      <c r="H1343" s="13">
        <v>249202</v>
      </c>
      <c r="I1343" s="14">
        <v>328922256</v>
      </c>
      <c r="J1343" s="14">
        <f>表格1[[#This Row],[信用卡交易筆數]]/1000</f>
        <v>249.202</v>
      </c>
      <c r="K1343" s="14">
        <f>表格1[[#This Row],[信用卡交易金額'[新臺幣']]]/1000</f>
        <v>328922.25599999999</v>
      </c>
      <c r="L1343" s="14">
        <f>表格1[[#This Row],[信用卡交易金額'[新臺幣']]]/1000000</f>
        <v>328.922256</v>
      </c>
      <c r="M1343" s="14" t="str" cm="1">
        <f t="array" ref="M1343">_xlfn.TEXTJOIN("", TRUE, _xlfn.XLOOKUP(TRUE, VALUE(表格1[[#This Row],[年月]]) &lt;= VALUE($R$8:$R$12), $Q$8:$Q$12)) &amp; "年度"</f>
        <v>2021年度</v>
      </c>
    </row>
    <row r="1344" spans="1:13" x14ac:dyDescent="0.3">
      <c r="A1344" s="2">
        <v>202104</v>
      </c>
      <c r="B1344" s="19">
        <f>DATE(表格1[[#This Row],[年]],表格1[[#This Row],[月]],1)</f>
        <v>44287</v>
      </c>
      <c r="C1344" s="2" t="str">
        <f>LEFT(表格1[[#This Row],[年月]],4)</f>
        <v>2021</v>
      </c>
      <c r="D1344" s="2" t="str">
        <f>RIGHT(表格1[[#This Row],[年月]],2)</f>
        <v>04</v>
      </c>
      <c r="E1344" s="5">
        <v>10017000</v>
      </c>
      <c r="F1344" s="2" t="str">
        <f>VLOOKUP(TEXT(表格1[[#This Row],[地區]],"00000000"),縣市代碼,2,0)</f>
        <v>基隆市</v>
      </c>
      <c r="G1344" s="2" t="s">
        <v>9</v>
      </c>
      <c r="H1344" s="13">
        <v>503455</v>
      </c>
      <c r="I1344" s="14">
        <v>649271136</v>
      </c>
      <c r="J1344" s="14">
        <f>表格1[[#This Row],[信用卡交易筆數]]/1000</f>
        <v>503.45499999999998</v>
      </c>
      <c r="K1344" s="14">
        <f>表格1[[#This Row],[信用卡交易金額'[新臺幣']]]/1000</f>
        <v>649271.13600000006</v>
      </c>
      <c r="L1344" s="14">
        <f>表格1[[#This Row],[信用卡交易金額'[新臺幣']]]/1000000</f>
        <v>649.27113599999996</v>
      </c>
      <c r="M1344" s="14" t="str" cm="1">
        <f t="array" ref="M1344">_xlfn.TEXTJOIN("", TRUE, _xlfn.XLOOKUP(TRUE, VALUE(表格1[[#This Row],[年月]]) &lt;= VALUE($R$8:$R$12), $Q$8:$Q$12)) &amp; "年度"</f>
        <v>2021年度</v>
      </c>
    </row>
    <row r="1345" spans="1:13" x14ac:dyDescent="0.3">
      <c r="A1345" s="2">
        <v>202104</v>
      </c>
      <c r="B1345" s="19">
        <f>DATE(表格1[[#This Row],[年]],表格1[[#This Row],[月]],1)</f>
        <v>44287</v>
      </c>
      <c r="C1345" s="2" t="str">
        <f>LEFT(表格1[[#This Row],[年月]],4)</f>
        <v>2021</v>
      </c>
      <c r="D1345" s="2" t="str">
        <f>RIGHT(表格1[[#This Row],[年月]],2)</f>
        <v>04</v>
      </c>
      <c r="E1345" s="5">
        <v>10017000</v>
      </c>
      <c r="F1345" s="2" t="str">
        <f>VLOOKUP(TEXT(表格1[[#This Row],[地區]],"00000000"),縣市代碼,2,0)</f>
        <v>基隆市</v>
      </c>
      <c r="G1345" s="2" t="s">
        <v>10</v>
      </c>
      <c r="H1345" s="13">
        <v>491825</v>
      </c>
      <c r="I1345" s="14">
        <v>1115359634</v>
      </c>
      <c r="J1345" s="14">
        <f>表格1[[#This Row],[信用卡交易筆數]]/1000</f>
        <v>491.82499999999999</v>
      </c>
      <c r="K1345" s="14">
        <f>表格1[[#This Row],[信用卡交易金額'[新臺幣']]]/1000</f>
        <v>1115359.6340000001</v>
      </c>
      <c r="L1345" s="14">
        <f>表格1[[#This Row],[信用卡交易金額'[新臺幣']]]/1000000</f>
        <v>1115.3596339999999</v>
      </c>
      <c r="M1345" s="14" t="str" cm="1">
        <f t="array" ref="M1345">_xlfn.TEXTJOIN("", TRUE, _xlfn.XLOOKUP(TRUE, VALUE(表格1[[#This Row],[年月]]) &lt;= VALUE($R$8:$R$12), $Q$8:$Q$12)) &amp; "年度"</f>
        <v>2021年度</v>
      </c>
    </row>
    <row r="1346" spans="1:13" x14ac:dyDescent="0.3">
      <c r="A1346" s="2">
        <v>202104</v>
      </c>
      <c r="B1346" s="19">
        <f>DATE(表格1[[#This Row],[年]],表格1[[#This Row],[月]],1)</f>
        <v>44287</v>
      </c>
      <c r="C1346" s="2" t="str">
        <f>LEFT(表格1[[#This Row],[年月]],4)</f>
        <v>2021</v>
      </c>
      <c r="D1346" s="2" t="str">
        <f>RIGHT(表格1[[#This Row],[年月]],2)</f>
        <v>04</v>
      </c>
      <c r="E1346" s="5">
        <v>10002000</v>
      </c>
      <c r="F1346" s="2" t="str">
        <f>VLOOKUP(TEXT(表格1[[#This Row],[地區]],"00000000"),縣市代碼,2,0)</f>
        <v>宜蘭縣</v>
      </c>
      <c r="G1346" s="2" t="s">
        <v>4</v>
      </c>
      <c r="H1346" s="13">
        <v>239730</v>
      </c>
      <c r="I1346" s="14">
        <v>148889761</v>
      </c>
      <c r="J1346" s="14">
        <f>表格1[[#This Row],[信用卡交易筆數]]/1000</f>
        <v>239.73</v>
      </c>
      <c r="K1346" s="14">
        <f>表格1[[#This Row],[信用卡交易金額'[新臺幣']]]/1000</f>
        <v>148889.761</v>
      </c>
      <c r="L1346" s="14">
        <f>表格1[[#This Row],[信用卡交易金額'[新臺幣']]]/1000000</f>
        <v>148.88976099999999</v>
      </c>
      <c r="M1346" s="14" t="str" cm="1">
        <f t="array" ref="M1346">_xlfn.TEXTJOIN("", TRUE, _xlfn.XLOOKUP(TRUE, VALUE(表格1[[#This Row],[年月]]) &lt;= VALUE($R$8:$R$12), $Q$8:$Q$12)) &amp; "年度"</f>
        <v>2021年度</v>
      </c>
    </row>
    <row r="1347" spans="1:13" x14ac:dyDescent="0.3">
      <c r="A1347" s="2">
        <v>202104</v>
      </c>
      <c r="B1347" s="19">
        <f>DATE(表格1[[#This Row],[年]],表格1[[#This Row],[月]],1)</f>
        <v>44287</v>
      </c>
      <c r="C1347" s="2" t="str">
        <f>LEFT(表格1[[#This Row],[年月]],4)</f>
        <v>2021</v>
      </c>
      <c r="D1347" s="2" t="str">
        <f>RIGHT(表格1[[#This Row],[年月]],2)</f>
        <v>04</v>
      </c>
      <c r="E1347" s="5">
        <v>10002000</v>
      </c>
      <c r="F1347" s="2" t="str">
        <f>VLOOKUP(TEXT(表格1[[#This Row],[地區]],"00000000"),縣市代碼,2,0)</f>
        <v>宜蘭縣</v>
      </c>
      <c r="G1347" s="2" t="s">
        <v>5</v>
      </c>
      <c r="H1347" s="13">
        <v>32965</v>
      </c>
      <c r="I1347" s="14">
        <v>87017964</v>
      </c>
      <c r="J1347" s="14">
        <f>表格1[[#This Row],[信用卡交易筆數]]/1000</f>
        <v>32.965000000000003</v>
      </c>
      <c r="K1347" s="14">
        <f>表格1[[#This Row],[信用卡交易金額'[新臺幣']]]/1000</f>
        <v>87017.964000000007</v>
      </c>
      <c r="L1347" s="14">
        <f>表格1[[#This Row],[信用卡交易金額'[新臺幣']]]/1000000</f>
        <v>87.017964000000006</v>
      </c>
      <c r="M1347" s="14" t="str" cm="1">
        <f t="array" ref="M1347">_xlfn.TEXTJOIN("", TRUE, _xlfn.XLOOKUP(TRUE, VALUE(表格1[[#This Row],[年月]]) &lt;= VALUE($R$8:$R$12), $Q$8:$Q$12)) &amp; "年度"</f>
        <v>2021年度</v>
      </c>
    </row>
    <row r="1348" spans="1:13" x14ac:dyDescent="0.3">
      <c r="A1348" s="2">
        <v>202104</v>
      </c>
      <c r="B1348" s="19">
        <f>DATE(表格1[[#This Row],[年]],表格1[[#This Row],[月]],1)</f>
        <v>44287</v>
      </c>
      <c r="C1348" s="2" t="str">
        <f>LEFT(表格1[[#This Row],[年月]],4)</f>
        <v>2021</v>
      </c>
      <c r="D1348" s="2" t="str">
        <f>RIGHT(表格1[[#This Row],[年月]],2)</f>
        <v>04</v>
      </c>
      <c r="E1348" s="5">
        <v>10002000</v>
      </c>
      <c r="F1348" s="2" t="str">
        <f>VLOOKUP(TEXT(表格1[[#This Row],[地區]],"00000000"),縣市代碼,2,0)</f>
        <v>宜蘭縣</v>
      </c>
      <c r="G1348" s="2" t="s">
        <v>6</v>
      </c>
      <c r="H1348" s="13">
        <v>49317</v>
      </c>
      <c r="I1348" s="14">
        <v>193564057</v>
      </c>
      <c r="J1348" s="14">
        <f>表格1[[#This Row],[信用卡交易筆數]]/1000</f>
        <v>49.317</v>
      </c>
      <c r="K1348" s="14">
        <f>表格1[[#This Row],[信用卡交易金額'[新臺幣']]]/1000</f>
        <v>193564.057</v>
      </c>
      <c r="L1348" s="14">
        <f>表格1[[#This Row],[信用卡交易金額'[新臺幣']]]/1000000</f>
        <v>193.56405699999999</v>
      </c>
      <c r="M1348" s="14" t="str" cm="1">
        <f t="array" ref="M1348">_xlfn.TEXTJOIN("", TRUE, _xlfn.XLOOKUP(TRUE, VALUE(表格1[[#This Row],[年月]]) &lt;= VALUE($R$8:$R$12), $Q$8:$Q$12)) &amp; "年度"</f>
        <v>2021年度</v>
      </c>
    </row>
    <row r="1349" spans="1:13" x14ac:dyDescent="0.3">
      <c r="A1349" s="2">
        <v>202104</v>
      </c>
      <c r="B1349" s="19">
        <f>DATE(表格1[[#This Row],[年]],表格1[[#This Row],[月]],1)</f>
        <v>44287</v>
      </c>
      <c r="C1349" s="2" t="str">
        <f>LEFT(表格1[[#This Row],[年月]],4)</f>
        <v>2021</v>
      </c>
      <c r="D1349" s="2" t="str">
        <f>RIGHT(表格1[[#This Row],[年月]],2)</f>
        <v>04</v>
      </c>
      <c r="E1349" s="5">
        <v>10002000</v>
      </c>
      <c r="F1349" s="2" t="str">
        <f>VLOOKUP(TEXT(表格1[[#This Row],[地區]],"00000000"),縣市代碼,2,0)</f>
        <v>宜蘭縣</v>
      </c>
      <c r="G1349" s="2" t="s">
        <v>7</v>
      </c>
      <c r="H1349" s="13">
        <v>298898</v>
      </c>
      <c r="I1349" s="14">
        <v>284980656</v>
      </c>
      <c r="J1349" s="14">
        <f>表格1[[#This Row],[信用卡交易筆數]]/1000</f>
        <v>298.89800000000002</v>
      </c>
      <c r="K1349" s="14">
        <f>表格1[[#This Row],[信用卡交易金額'[新臺幣']]]/1000</f>
        <v>284980.65600000002</v>
      </c>
      <c r="L1349" s="14">
        <f>表格1[[#This Row],[信用卡交易金額'[新臺幣']]]/1000000</f>
        <v>284.98065600000001</v>
      </c>
      <c r="M1349" s="14" t="str" cm="1">
        <f t="array" ref="M1349">_xlfn.TEXTJOIN("", TRUE, _xlfn.XLOOKUP(TRUE, VALUE(表格1[[#This Row],[年月]]) &lt;= VALUE($R$8:$R$12), $Q$8:$Q$12)) &amp; "年度"</f>
        <v>2021年度</v>
      </c>
    </row>
    <row r="1350" spans="1:13" x14ac:dyDescent="0.3">
      <c r="A1350" s="2">
        <v>202104</v>
      </c>
      <c r="B1350" s="19">
        <f>DATE(表格1[[#This Row],[年]],表格1[[#This Row],[月]],1)</f>
        <v>44287</v>
      </c>
      <c r="C1350" s="2" t="str">
        <f>LEFT(表格1[[#This Row],[年月]],4)</f>
        <v>2021</v>
      </c>
      <c r="D1350" s="2" t="str">
        <f>RIGHT(表格1[[#This Row],[年月]],2)</f>
        <v>04</v>
      </c>
      <c r="E1350" s="5">
        <v>10002000</v>
      </c>
      <c r="F1350" s="2" t="str">
        <f>VLOOKUP(TEXT(表格1[[#This Row],[地區]],"00000000"),縣市代碼,2,0)</f>
        <v>宜蘭縣</v>
      </c>
      <c r="G1350" s="2" t="s">
        <v>8</v>
      </c>
      <c r="H1350" s="13">
        <v>198551</v>
      </c>
      <c r="I1350" s="14">
        <v>254083131</v>
      </c>
      <c r="J1350" s="14">
        <f>表格1[[#This Row],[信用卡交易筆數]]/1000</f>
        <v>198.55099999999999</v>
      </c>
      <c r="K1350" s="14">
        <f>表格1[[#This Row],[信用卡交易金額'[新臺幣']]]/1000</f>
        <v>254083.13099999999</v>
      </c>
      <c r="L1350" s="14">
        <f>表格1[[#This Row],[信用卡交易金額'[新臺幣']]]/1000000</f>
        <v>254.08313100000001</v>
      </c>
      <c r="M1350" s="14" t="str" cm="1">
        <f t="array" ref="M1350">_xlfn.TEXTJOIN("", TRUE, _xlfn.XLOOKUP(TRUE, VALUE(表格1[[#This Row],[年月]]) &lt;= VALUE($R$8:$R$12), $Q$8:$Q$12)) &amp; "年度"</f>
        <v>2021年度</v>
      </c>
    </row>
    <row r="1351" spans="1:13" x14ac:dyDescent="0.3">
      <c r="A1351" s="2">
        <v>202104</v>
      </c>
      <c r="B1351" s="19">
        <f>DATE(表格1[[#This Row],[年]],表格1[[#This Row],[月]],1)</f>
        <v>44287</v>
      </c>
      <c r="C1351" s="2" t="str">
        <f>LEFT(表格1[[#This Row],[年月]],4)</f>
        <v>2021</v>
      </c>
      <c r="D1351" s="2" t="str">
        <f>RIGHT(表格1[[#This Row],[年月]],2)</f>
        <v>04</v>
      </c>
      <c r="E1351" s="5">
        <v>10002000</v>
      </c>
      <c r="F1351" s="2" t="str">
        <f>VLOOKUP(TEXT(表格1[[#This Row],[地區]],"00000000"),縣市代碼,2,0)</f>
        <v>宜蘭縣</v>
      </c>
      <c r="G1351" s="2" t="s">
        <v>9</v>
      </c>
      <c r="H1351" s="13">
        <v>418843</v>
      </c>
      <c r="I1351" s="14">
        <v>546156726</v>
      </c>
      <c r="J1351" s="14">
        <f>表格1[[#This Row],[信用卡交易筆數]]/1000</f>
        <v>418.84300000000002</v>
      </c>
      <c r="K1351" s="14">
        <f>表格1[[#This Row],[信用卡交易金額'[新臺幣']]]/1000</f>
        <v>546156.72600000002</v>
      </c>
      <c r="L1351" s="14">
        <f>表格1[[#This Row],[信用卡交易金額'[新臺幣']]]/1000000</f>
        <v>546.15672600000005</v>
      </c>
      <c r="M1351" s="14" t="str" cm="1">
        <f t="array" ref="M1351">_xlfn.TEXTJOIN("", TRUE, _xlfn.XLOOKUP(TRUE, VALUE(表格1[[#This Row],[年月]]) &lt;= VALUE($R$8:$R$12), $Q$8:$Q$12)) &amp; "年度"</f>
        <v>2021年度</v>
      </c>
    </row>
    <row r="1352" spans="1:13" x14ac:dyDescent="0.3">
      <c r="A1352" s="2">
        <v>202104</v>
      </c>
      <c r="B1352" s="19">
        <f>DATE(表格1[[#This Row],[年]],表格1[[#This Row],[月]],1)</f>
        <v>44287</v>
      </c>
      <c r="C1352" s="2" t="str">
        <f>LEFT(表格1[[#This Row],[年月]],4)</f>
        <v>2021</v>
      </c>
      <c r="D1352" s="2" t="str">
        <f>RIGHT(表格1[[#This Row],[年月]],2)</f>
        <v>04</v>
      </c>
      <c r="E1352" s="5">
        <v>10002000</v>
      </c>
      <c r="F1352" s="2" t="str">
        <f>VLOOKUP(TEXT(表格1[[#This Row],[地區]],"00000000"),縣市代碼,2,0)</f>
        <v>宜蘭縣</v>
      </c>
      <c r="G1352" s="2" t="s">
        <v>10</v>
      </c>
      <c r="H1352" s="13">
        <v>397571</v>
      </c>
      <c r="I1352" s="14">
        <v>974769247</v>
      </c>
      <c r="J1352" s="14">
        <f>表格1[[#This Row],[信用卡交易筆數]]/1000</f>
        <v>397.57100000000003</v>
      </c>
      <c r="K1352" s="14">
        <f>表格1[[#This Row],[信用卡交易金額'[新臺幣']]]/1000</f>
        <v>974769.24699999997</v>
      </c>
      <c r="L1352" s="14">
        <f>表格1[[#This Row],[信用卡交易金額'[新臺幣']]]/1000000</f>
        <v>974.76924699999995</v>
      </c>
      <c r="M1352" s="14" t="str" cm="1">
        <f t="array" ref="M1352">_xlfn.TEXTJOIN("", TRUE, _xlfn.XLOOKUP(TRUE, VALUE(表格1[[#This Row],[年月]]) &lt;= VALUE($R$8:$R$12), $Q$8:$Q$12)) &amp; "年度"</f>
        <v>2021年度</v>
      </c>
    </row>
    <row r="1353" spans="1:13" x14ac:dyDescent="0.3">
      <c r="A1353" s="2">
        <v>202104</v>
      </c>
      <c r="B1353" s="19">
        <f>DATE(表格1[[#This Row],[年]],表格1[[#This Row],[月]],1)</f>
        <v>44287</v>
      </c>
      <c r="C1353" s="2" t="str">
        <f>LEFT(表格1[[#This Row],[年月]],4)</f>
        <v>2021</v>
      </c>
      <c r="D1353" s="2" t="str">
        <f>RIGHT(表格1[[#This Row],[年月]],2)</f>
        <v>04</v>
      </c>
      <c r="E1353" s="5">
        <v>10015000</v>
      </c>
      <c r="F1353" s="2" t="str">
        <f>VLOOKUP(TEXT(表格1[[#This Row],[地區]],"00000000"),縣市代碼,2,0)</f>
        <v>花蓮縣</v>
      </c>
      <c r="G1353" s="2" t="s">
        <v>4</v>
      </c>
      <c r="H1353" s="13">
        <v>170690</v>
      </c>
      <c r="I1353" s="14">
        <v>130877628</v>
      </c>
      <c r="J1353" s="14">
        <f>表格1[[#This Row],[信用卡交易筆數]]/1000</f>
        <v>170.69</v>
      </c>
      <c r="K1353" s="14">
        <f>表格1[[#This Row],[信用卡交易金額'[新臺幣']]]/1000</f>
        <v>130877.628</v>
      </c>
      <c r="L1353" s="14">
        <f>表格1[[#This Row],[信用卡交易金額'[新臺幣']]]/1000000</f>
        <v>130.87762799999999</v>
      </c>
      <c r="M1353" s="14" t="str" cm="1">
        <f t="array" ref="M1353">_xlfn.TEXTJOIN("", TRUE, _xlfn.XLOOKUP(TRUE, VALUE(表格1[[#This Row],[年月]]) &lt;= VALUE($R$8:$R$12), $Q$8:$Q$12)) &amp; "年度"</f>
        <v>2021年度</v>
      </c>
    </row>
    <row r="1354" spans="1:13" x14ac:dyDescent="0.3">
      <c r="A1354" s="2">
        <v>202104</v>
      </c>
      <c r="B1354" s="19">
        <f>DATE(表格1[[#This Row],[年]],表格1[[#This Row],[月]],1)</f>
        <v>44287</v>
      </c>
      <c r="C1354" s="2" t="str">
        <f>LEFT(表格1[[#This Row],[年月]],4)</f>
        <v>2021</v>
      </c>
      <c r="D1354" s="2" t="str">
        <f>RIGHT(表格1[[#This Row],[年月]],2)</f>
        <v>04</v>
      </c>
      <c r="E1354" s="5">
        <v>10015000</v>
      </c>
      <c r="F1354" s="2" t="str">
        <f>VLOOKUP(TEXT(表格1[[#This Row],[地區]],"00000000"),縣市代碼,2,0)</f>
        <v>花蓮縣</v>
      </c>
      <c r="G1354" s="2" t="s">
        <v>5</v>
      </c>
      <c r="H1354" s="13">
        <v>22203</v>
      </c>
      <c r="I1354" s="14">
        <v>52827582</v>
      </c>
      <c r="J1354" s="14">
        <f>表格1[[#This Row],[信用卡交易筆數]]/1000</f>
        <v>22.202999999999999</v>
      </c>
      <c r="K1354" s="14">
        <f>表格1[[#This Row],[信用卡交易金額'[新臺幣']]]/1000</f>
        <v>52827.582000000002</v>
      </c>
      <c r="L1354" s="14">
        <f>表格1[[#This Row],[信用卡交易金額'[新臺幣']]]/1000000</f>
        <v>52.827582</v>
      </c>
      <c r="M1354" s="14" t="str" cm="1">
        <f t="array" ref="M1354">_xlfn.TEXTJOIN("", TRUE, _xlfn.XLOOKUP(TRUE, VALUE(表格1[[#This Row],[年月]]) &lt;= VALUE($R$8:$R$12), $Q$8:$Q$12)) &amp; "年度"</f>
        <v>2021年度</v>
      </c>
    </row>
    <row r="1355" spans="1:13" x14ac:dyDescent="0.3">
      <c r="A1355" s="2">
        <v>202104</v>
      </c>
      <c r="B1355" s="19">
        <f>DATE(表格1[[#This Row],[年]],表格1[[#This Row],[月]],1)</f>
        <v>44287</v>
      </c>
      <c r="C1355" s="2" t="str">
        <f>LEFT(表格1[[#This Row],[年月]],4)</f>
        <v>2021</v>
      </c>
      <c r="D1355" s="2" t="str">
        <f>RIGHT(表格1[[#This Row],[年月]],2)</f>
        <v>04</v>
      </c>
      <c r="E1355" s="5">
        <v>10015000</v>
      </c>
      <c r="F1355" s="2" t="str">
        <f>VLOOKUP(TEXT(表格1[[#This Row],[地區]],"00000000"),縣市代碼,2,0)</f>
        <v>花蓮縣</v>
      </c>
      <c r="G1355" s="2" t="s">
        <v>6</v>
      </c>
      <c r="H1355" s="13">
        <v>33999</v>
      </c>
      <c r="I1355" s="14">
        <v>136456192</v>
      </c>
      <c r="J1355" s="14">
        <f>表格1[[#This Row],[信用卡交易筆數]]/1000</f>
        <v>33.999000000000002</v>
      </c>
      <c r="K1355" s="14">
        <f>表格1[[#This Row],[信用卡交易金額'[新臺幣']]]/1000</f>
        <v>136456.19200000001</v>
      </c>
      <c r="L1355" s="14">
        <f>表格1[[#This Row],[信用卡交易金額'[新臺幣']]]/1000000</f>
        <v>136.45619199999999</v>
      </c>
      <c r="M1355" s="14" t="str" cm="1">
        <f t="array" ref="M1355">_xlfn.TEXTJOIN("", TRUE, _xlfn.XLOOKUP(TRUE, VALUE(表格1[[#This Row],[年月]]) &lt;= VALUE($R$8:$R$12), $Q$8:$Q$12)) &amp; "年度"</f>
        <v>2021年度</v>
      </c>
    </row>
    <row r="1356" spans="1:13" x14ac:dyDescent="0.3">
      <c r="A1356" s="2">
        <v>202104</v>
      </c>
      <c r="B1356" s="19">
        <f>DATE(表格1[[#This Row],[年]],表格1[[#This Row],[月]],1)</f>
        <v>44287</v>
      </c>
      <c r="C1356" s="2" t="str">
        <f>LEFT(表格1[[#This Row],[年月]],4)</f>
        <v>2021</v>
      </c>
      <c r="D1356" s="2" t="str">
        <f>RIGHT(表格1[[#This Row],[年月]],2)</f>
        <v>04</v>
      </c>
      <c r="E1356" s="5">
        <v>10015000</v>
      </c>
      <c r="F1356" s="2" t="str">
        <f>VLOOKUP(TEXT(表格1[[#This Row],[地區]],"00000000"),縣市代碼,2,0)</f>
        <v>花蓮縣</v>
      </c>
      <c r="G1356" s="2" t="s">
        <v>7</v>
      </c>
      <c r="H1356" s="13">
        <v>227308</v>
      </c>
      <c r="I1356" s="14">
        <v>208222545</v>
      </c>
      <c r="J1356" s="14">
        <f>表格1[[#This Row],[信用卡交易筆數]]/1000</f>
        <v>227.30799999999999</v>
      </c>
      <c r="K1356" s="14">
        <f>表格1[[#This Row],[信用卡交易金額'[新臺幣']]]/1000</f>
        <v>208222.54500000001</v>
      </c>
      <c r="L1356" s="14">
        <f>表格1[[#This Row],[信用卡交易金額'[新臺幣']]]/1000000</f>
        <v>208.222545</v>
      </c>
      <c r="M1356" s="14" t="str" cm="1">
        <f t="array" ref="M1356">_xlfn.TEXTJOIN("", TRUE, _xlfn.XLOOKUP(TRUE, VALUE(表格1[[#This Row],[年月]]) &lt;= VALUE($R$8:$R$12), $Q$8:$Q$12)) &amp; "年度"</f>
        <v>2021年度</v>
      </c>
    </row>
    <row r="1357" spans="1:13" x14ac:dyDescent="0.3">
      <c r="A1357" s="2">
        <v>202104</v>
      </c>
      <c r="B1357" s="19">
        <f>DATE(表格1[[#This Row],[年]],表格1[[#This Row],[月]],1)</f>
        <v>44287</v>
      </c>
      <c r="C1357" s="2" t="str">
        <f>LEFT(表格1[[#This Row],[年月]],4)</f>
        <v>2021</v>
      </c>
      <c r="D1357" s="2" t="str">
        <f>RIGHT(表格1[[#This Row],[年月]],2)</f>
        <v>04</v>
      </c>
      <c r="E1357" s="5">
        <v>10015000</v>
      </c>
      <c r="F1357" s="2" t="str">
        <f>VLOOKUP(TEXT(表格1[[#This Row],[地區]],"00000000"),縣市代碼,2,0)</f>
        <v>花蓮縣</v>
      </c>
      <c r="G1357" s="2" t="s">
        <v>8</v>
      </c>
      <c r="H1357" s="13">
        <v>135757</v>
      </c>
      <c r="I1357" s="14">
        <v>179337384</v>
      </c>
      <c r="J1357" s="14">
        <f>表格1[[#This Row],[信用卡交易筆數]]/1000</f>
        <v>135.75700000000001</v>
      </c>
      <c r="K1357" s="14">
        <f>表格1[[#This Row],[信用卡交易金額'[新臺幣']]]/1000</f>
        <v>179337.38399999999</v>
      </c>
      <c r="L1357" s="14">
        <f>表格1[[#This Row],[信用卡交易金額'[新臺幣']]]/1000000</f>
        <v>179.33738399999999</v>
      </c>
      <c r="M1357" s="14" t="str" cm="1">
        <f t="array" ref="M1357">_xlfn.TEXTJOIN("", TRUE, _xlfn.XLOOKUP(TRUE, VALUE(表格1[[#This Row],[年月]]) &lt;= VALUE($R$8:$R$12), $Q$8:$Q$12)) &amp; "年度"</f>
        <v>2021年度</v>
      </c>
    </row>
    <row r="1358" spans="1:13" x14ac:dyDescent="0.3">
      <c r="A1358" s="2">
        <v>202104</v>
      </c>
      <c r="B1358" s="19">
        <f>DATE(表格1[[#This Row],[年]],表格1[[#This Row],[月]],1)</f>
        <v>44287</v>
      </c>
      <c r="C1358" s="2" t="str">
        <f>LEFT(表格1[[#This Row],[年月]],4)</f>
        <v>2021</v>
      </c>
      <c r="D1358" s="2" t="str">
        <f>RIGHT(表格1[[#This Row],[年月]],2)</f>
        <v>04</v>
      </c>
      <c r="E1358" s="5">
        <v>10015000</v>
      </c>
      <c r="F1358" s="2" t="str">
        <f>VLOOKUP(TEXT(表格1[[#This Row],[地區]],"00000000"),縣市代碼,2,0)</f>
        <v>花蓮縣</v>
      </c>
      <c r="G1358" s="2" t="s">
        <v>9</v>
      </c>
      <c r="H1358" s="13">
        <v>265683</v>
      </c>
      <c r="I1358" s="14">
        <v>355633593</v>
      </c>
      <c r="J1358" s="14">
        <f>表格1[[#This Row],[信用卡交易筆數]]/1000</f>
        <v>265.68299999999999</v>
      </c>
      <c r="K1358" s="14">
        <f>表格1[[#This Row],[信用卡交易金額'[新臺幣']]]/1000</f>
        <v>355633.59299999999</v>
      </c>
      <c r="L1358" s="14">
        <f>表格1[[#This Row],[信用卡交易金額'[新臺幣']]]/1000000</f>
        <v>355.63359300000002</v>
      </c>
      <c r="M1358" s="14" t="str" cm="1">
        <f t="array" ref="M1358">_xlfn.TEXTJOIN("", TRUE, _xlfn.XLOOKUP(TRUE, VALUE(表格1[[#This Row],[年月]]) &lt;= VALUE($R$8:$R$12), $Q$8:$Q$12)) &amp; "年度"</f>
        <v>2021年度</v>
      </c>
    </row>
    <row r="1359" spans="1:13" x14ac:dyDescent="0.3">
      <c r="A1359" s="2">
        <v>202104</v>
      </c>
      <c r="B1359" s="19">
        <f>DATE(表格1[[#This Row],[年]],表格1[[#This Row],[月]],1)</f>
        <v>44287</v>
      </c>
      <c r="C1359" s="2" t="str">
        <f>LEFT(表格1[[#This Row],[年月]],4)</f>
        <v>2021</v>
      </c>
      <c r="D1359" s="2" t="str">
        <f>RIGHT(表格1[[#This Row],[年月]],2)</f>
        <v>04</v>
      </c>
      <c r="E1359" s="5">
        <v>10015000</v>
      </c>
      <c r="F1359" s="2" t="str">
        <f>VLOOKUP(TEXT(表格1[[#This Row],[地區]],"00000000"),縣市代碼,2,0)</f>
        <v>花蓮縣</v>
      </c>
      <c r="G1359" s="2" t="s">
        <v>10</v>
      </c>
      <c r="H1359" s="13">
        <v>267345</v>
      </c>
      <c r="I1359" s="14">
        <v>672318131</v>
      </c>
      <c r="J1359" s="14">
        <f>表格1[[#This Row],[信用卡交易筆數]]/1000</f>
        <v>267.34500000000003</v>
      </c>
      <c r="K1359" s="14">
        <f>表格1[[#This Row],[信用卡交易金額'[新臺幣']]]/1000</f>
        <v>672318.13100000005</v>
      </c>
      <c r="L1359" s="14">
        <f>表格1[[#This Row],[信用卡交易金額'[新臺幣']]]/1000000</f>
        <v>672.31813099999999</v>
      </c>
      <c r="M1359" s="14" t="str" cm="1">
        <f t="array" ref="M1359">_xlfn.TEXTJOIN("", TRUE, _xlfn.XLOOKUP(TRUE, VALUE(表格1[[#This Row],[年月]]) &lt;= VALUE($R$8:$R$12), $Q$8:$Q$12)) &amp; "年度"</f>
        <v>2021年度</v>
      </c>
    </row>
    <row r="1360" spans="1:13" x14ac:dyDescent="0.3">
      <c r="A1360" s="2">
        <v>202104</v>
      </c>
      <c r="B1360" s="19">
        <f>DATE(表格1[[#This Row],[年]],表格1[[#This Row],[月]],1)</f>
        <v>44287</v>
      </c>
      <c r="C1360" s="2" t="str">
        <f>LEFT(表格1[[#This Row],[年月]],4)</f>
        <v>2021</v>
      </c>
      <c r="D1360" s="2" t="str">
        <f>RIGHT(表格1[[#This Row],[年月]],2)</f>
        <v>04</v>
      </c>
      <c r="E1360" s="5">
        <v>10014000</v>
      </c>
      <c r="F1360" s="2" t="str">
        <f>VLOOKUP(TEXT(表格1[[#This Row],[地區]],"00000000"),縣市代碼,2,0)</f>
        <v>臺東縣</v>
      </c>
      <c r="G1360" s="2" t="s">
        <v>4</v>
      </c>
      <c r="H1360" s="13">
        <v>92710</v>
      </c>
      <c r="I1360" s="14">
        <v>59167772</v>
      </c>
      <c r="J1360" s="14">
        <f>表格1[[#This Row],[信用卡交易筆數]]/1000</f>
        <v>92.71</v>
      </c>
      <c r="K1360" s="14">
        <f>表格1[[#This Row],[信用卡交易金額'[新臺幣']]]/1000</f>
        <v>59167.771999999997</v>
      </c>
      <c r="L1360" s="14">
        <f>表格1[[#This Row],[信用卡交易金額'[新臺幣']]]/1000000</f>
        <v>59.167771999999999</v>
      </c>
      <c r="M1360" s="14" t="str" cm="1">
        <f t="array" ref="M1360">_xlfn.TEXTJOIN("", TRUE, _xlfn.XLOOKUP(TRUE, VALUE(表格1[[#This Row],[年月]]) &lt;= VALUE($R$8:$R$12), $Q$8:$Q$12)) &amp; "年度"</f>
        <v>2021年度</v>
      </c>
    </row>
    <row r="1361" spans="1:13" x14ac:dyDescent="0.3">
      <c r="A1361" s="2">
        <v>202104</v>
      </c>
      <c r="B1361" s="19">
        <f>DATE(表格1[[#This Row],[年]],表格1[[#This Row],[月]],1)</f>
        <v>44287</v>
      </c>
      <c r="C1361" s="2" t="str">
        <f>LEFT(表格1[[#This Row],[年月]],4)</f>
        <v>2021</v>
      </c>
      <c r="D1361" s="2" t="str">
        <f>RIGHT(表格1[[#This Row],[年月]],2)</f>
        <v>04</v>
      </c>
      <c r="E1361" s="5">
        <v>10014000</v>
      </c>
      <c r="F1361" s="2" t="str">
        <f>VLOOKUP(TEXT(表格1[[#This Row],[地區]],"00000000"),縣市代碼,2,0)</f>
        <v>臺東縣</v>
      </c>
      <c r="G1361" s="2" t="s">
        <v>5</v>
      </c>
      <c r="H1361" s="13">
        <v>13830</v>
      </c>
      <c r="I1361" s="14">
        <v>32636509</v>
      </c>
      <c r="J1361" s="14">
        <f>表格1[[#This Row],[信用卡交易筆數]]/1000</f>
        <v>13.83</v>
      </c>
      <c r="K1361" s="14">
        <f>表格1[[#This Row],[信用卡交易金額'[新臺幣']]]/1000</f>
        <v>32636.508999999998</v>
      </c>
      <c r="L1361" s="14">
        <f>表格1[[#This Row],[信用卡交易金額'[新臺幣']]]/1000000</f>
        <v>32.636508999999997</v>
      </c>
      <c r="M1361" s="14" t="str" cm="1">
        <f t="array" ref="M1361">_xlfn.TEXTJOIN("", TRUE, _xlfn.XLOOKUP(TRUE, VALUE(表格1[[#This Row],[年月]]) &lt;= VALUE($R$8:$R$12), $Q$8:$Q$12)) &amp; "年度"</f>
        <v>2021年度</v>
      </c>
    </row>
    <row r="1362" spans="1:13" x14ac:dyDescent="0.3">
      <c r="A1362" s="2">
        <v>202104</v>
      </c>
      <c r="B1362" s="19">
        <f>DATE(表格1[[#This Row],[年]],表格1[[#This Row],[月]],1)</f>
        <v>44287</v>
      </c>
      <c r="C1362" s="2" t="str">
        <f>LEFT(表格1[[#This Row],[年月]],4)</f>
        <v>2021</v>
      </c>
      <c r="D1362" s="2" t="str">
        <f>RIGHT(表格1[[#This Row],[年月]],2)</f>
        <v>04</v>
      </c>
      <c r="E1362" s="5">
        <v>10014000</v>
      </c>
      <c r="F1362" s="2" t="str">
        <f>VLOOKUP(TEXT(表格1[[#This Row],[地區]],"00000000"),縣市代碼,2,0)</f>
        <v>臺東縣</v>
      </c>
      <c r="G1362" s="2" t="s">
        <v>6</v>
      </c>
      <c r="H1362" s="13">
        <v>17999</v>
      </c>
      <c r="I1362" s="14">
        <v>71709726</v>
      </c>
      <c r="J1362" s="14">
        <f>表格1[[#This Row],[信用卡交易筆數]]/1000</f>
        <v>17.998999999999999</v>
      </c>
      <c r="K1362" s="14">
        <f>表格1[[#This Row],[信用卡交易金額'[新臺幣']]]/1000</f>
        <v>71709.725999999995</v>
      </c>
      <c r="L1362" s="14">
        <f>表格1[[#This Row],[信用卡交易金額'[新臺幣']]]/1000000</f>
        <v>71.709726000000003</v>
      </c>
      <c r="M1362" s="14" t="str" cm="1">
        <f t="array" ref="M1362">_xlfn.TEXTJOIN("", TRUE, _xlfn.XLOOKUP(TRUE, VALUE(表格1[[#This Row],[年月]]) &lt;= VALUE($R$8:$R$12), $Q$8:$Q$12)) &amp; "年度"</f>
        <v>2021年度</v>
      </c>
    </row>
    <row r="1363" spans="1:13" x14ac:dyDescent="0.3">
      <c r="A1363" s="2">
        <v>202104</v>
      </c>
      <c r="B1363" s="19">
        <f>DATE(表格1[[#This Row],[年]],表格1[[#This Row],[月]],1)</f>
        <v>44287</v>
      </c>
      <c r="C1363" s="2" t="str">
        <f>LEFT(表格1[[#This Row],[年月]],4)</f>
        <v>2021</v>
      </c>
      <c r="D1363" s="2" t="str">
        <f>RIGHT(表格1[[#This Row],[年月]],2)</f>
        <v>04</v>
      </c>
      <c r="E1363" s="5">
        <v>10014000</v>
      </c>
      <c r="F1363" s="2" t="str">
        <f>VLOOKUP(TEXT(表格1[[#This Row],[地區]],"00000000"),縣市代碼,2,0)</f>
        <v>臺東縣</v>
      </c>
      <c r="G1363" s="2" t="s">
        <v>7</v>
      </c>
      <c r="H1363" s="13">
        <v>128365</v>
      </c>
      <c r="I1363" s="14">
        <v>121544547</v>
      </c>
      <c r="J1363" s="14">
        <f>表格1[[#This Row],[信用卡交易筆數]]/1000</f>
        <v>128.36500000000001</v>
      </c>
      <c r="K1363" s="14">
        <f>表格1[[#This Row],[信用卡交易金額'[新臺幣']]]/1000</f>
        <v>121544.54700000001</v>
      </c>
      <c r="L1363" s="14">
        <f>表格1[[#This Row],[信用卡交易金額'[新臺幣']]]/1000000</f>
        <v>121.54454699999999</v>
      </c>
      <c r="M1363" s="14" t="str" cm="1">
        <f t="array" ref="M1363">_xlfn.TEXTJOIN("", TRUE, _xlfn.XLOOKUP(TRUE, VALUE(表格1[[#This Row],[年月]]) &lt;= VALUE($R$8:$R$12), $Q$8:$Q$12)) &amp; "年度"</f>
        <v>2021年度</v>
      </c>
    </row>
    <row r="1364" spans="1:13" x14ac:dyDescent="0.3">
      <c r="A1364" s="2">
        <v>202104</v>
      </c>
      <c r="B1364" s="19">
        <f>DATE(表格1[[#This Row],[年]],表格1[[#This Row],[月]],1)</f>
        <v>44287</v>
      </c>
      <c r="C1364" s="2" t="str">
        <f>LEFT(表格1[[#This Row],[年月]],4)</f>
        <v>2021</v>
      </c>
      <c r="D1364" s="2" t="str">
        <f>RIGHT(表格1[[#This Row],[年月]],2)</f>
        <v>04</v>
      </c>
      <c r="E1364" s="5">
        <v>10014000</v>
      </c>
      <c r="F1364" s="2" t="str">
        <f>VLOOKUP(TEXT(表格1[[#This Row],[地區]],"00000000"),縣市代碼,2,0)</f>
        <v>臺東縣</v>
      </c>
      <c r="G1364" s="2" t="s">
        <v>8</v>
      </c>
      <c r="H1364" s="13">
        <v>68886</v>
      </c>
      <c r="I1364" s="14">
        <v>85814182</v>
      </c>
      <c r="J1364" s="14">
        <f>表格1[[#This Row],[信用卡交易筆數]]/1000</f>
        <v>68.885999999999996</v>
      </c>
      <c r="K1364" s="14">
        <f>表格1[[#This Row],[信用卡交易金額'[新臺幣']]]/1000</f>
        <v>85814.182000000001</v>
      </c>
      <c r="L1364" s="14">
        <f>表格1[[#This Row],[信用卡交易金額'[新臺幣']]]/1000000</f>
        <v>85.814182000000002</v>
      </c>
      <c r="M1364" s="14" t="str" cm="1">
        <f t="array" ref="M1364">_xlfn.TEXTJOIN("", TRUE, _xlfn.XLOOKUP(TRUE, VALUE(表格1[[#This Row],[年月]]) &lt;= VALUE($R$8:$R$12), $Q$8:$Q$12)) &amp; "年度"</f>
        <v>2021年度</v>
      </c>
    </row>
    <row r="1365" spans="1:13" x14ac:dyDescent="0.3">
      <c r="A1365" s="2">
        <v>202104</v>
      </c>
      <c r="B1365" s="19">
        <f>DATE(表格1[[#This Row],[年]],表格1[[#This Row],[月]],1)</f>
        <v>44287</v>
      </c>
      <c r="C1365" s="2" t="str">
        <f>LEFT(表格1[[#This Row],[年月]],4)</f>
        <v>2021</v>
      </c>
      <c r="D1365" s="2" t="str">
        <f>RIGHT(表格1[[#This Row],[年月]],2)</f>
        <v>04</v>
      </c>
      <c r="E1365" s="5">
        <v>10014000</v>
      </c>
      <c r="F1365" s="2" t="str">
        <f>VLOOKUP(TEXT(表格1[[#This Row],[地區]],"00000000"),縣市代碼,2,0)</f>
        <v>臺東縣</v>
      </c>
      <c r="G1365" s="2" t="s">
        <v>9</v>
      </c>
      <c r="H1365" s="13">
        <v>136533</v>
      </c>
      <c r="I1365" s="14">
        <v>172291013</v>
      </c>
      <c r="J1365" s="14">
        <f>表格1[[#This Row],[信用卡交易筆數]]/1000</f>
        <v>136.53299999999999</v>
      </c>
      <c r="K1365" s="14">
        <f>表格1[[#This Row],[信用卡交易金額'[新臺幣']]]/1000</f>
        <v>172291.01300000001</v>
      </c>
      <c r="L1365" s="14">
        <f>表格1[[#This Row],[信用卡交易金額'[新臺幣']]]/1000000</f>
        <v>172.29101299999999</v>
      </c>
      <c r="M1365" s="14" t="str" cm="1">
        <f t="array" ref="M1365">_xlfn.TEXTJOIN("", TRUE, _xlfn.XLOOKUP(TRUE, VALUE(表格1[[#This Row],[年月]]) &lt;= VALUE($R$8:$R$12), $Q$8:$Q$12)) &amp; "年度"</f>
        <v>2021年度</v>
      </c>
    </row>
    <row r="1366" spans="1:13" x14ac:dyDescent="0.3">
      <c r="A1366" s="2">
        <v>202104</v>
      </c>
      <c r="B1366" s="19">
        <f>DATE(表格1[[#This Row],[年]],表格1[[#This Row],[月]],1)</f>
        <v>44287</v>
      </c>
      <c r="C1366" s="2" t="str">
        <f>LEFT(表格1[[#This Row],[年月]],4)</f>
        <v>2021</v>
      </c>
      <c r="D1366" s="2" t="str">
        <f>RIGHT(表格1[[#This Row],[年月]],2)</f>
        <v>04</v>
      </c>
      <c r="E1366" s="5">
        <v>10014000</v>
      </c>
      <c r="F1366" s="2" t="str">
        <f>VLOOKUP(TEXT(表格1[[#This Row],[地區]],"00000000"),縣市代碼,2,0)</f>
        <v>臺東縣</v>
      </c>
      <c r="G1366" s="2" t="s">
        <v>10</v>
      </c>
      <c r="H1366" s="13">
        <v>116186</v>
      </c>
      <c r="I1366" s="14">
        <v>353249660</v>
      </c>
      <c r="J1366" s="14">
        <f>表格1[[#This Row],[信用卡交易筆數]]/1000</f>
        <v>116.18600000000001</v>
      </c>
      <c r="K1366" s="14">
        <f>表格1[[#This Row],[信用卡交易金額'[新臺幣']]]/1000</f>
        <v>353249.66</v>
      </c>
      <c r="L1366" s="14">
        <f>表格1[[#This Row],[信用卡交易金額'[新臺幣']]]/1000000</f>
        <v>353.24966000000001</v>
      </c>
      <c r="M1366" s="14" t="str" cm="1">
        <f t="array" ref="M1366">_xlfn.TEXTJOIN("", TRUE, _xlfn.XLOOKUP(TRUE, VALUE(表格1[[#This Row],[年月]]) &lt;= VALUE($R$8:$R$12), $Q$8:$Q$12)) &amp; "年度"</f>
        <v>2021年度</v>
      </c>
    </row>
    <row r="1367" spans="1:13" x14ac:dyDescent="0.3">
      <c r="A1367" s="2">
        <v>202104</v>
      </c>
      <c r="B1367" s="19">
        <f>DATE(表格1[[#This Row],[年]],表格1[[#This Row],[月]],1)</f>
        <v>44287</v>
      </c>
      <c r="C1367" s="2" t="str">
        <f>LEFT(表格1[[#This Row],[年月]],4)</f>
        <v>2021</v>
      </c>
      <c r="D1367" s="2" t="str">
        <f>RIGHT(表格1[[#This Row],[年月]],2)</f>
        <v>04</v>
      </c>
      <c r="E1367" s="5">
        <v>10016000</v>
      </c>
      <c r="F1367" s="2" t="str">
        <f>VLOOKUP(TEXT(表格1[[#This Row],[地區]],"00000000"),縣市代碼,2,0)</f>
        <v>澎湖縣</v>
      </c>
      <c r="G1367" s="2" t="s">
        <v>4</v>
      </c>
      <c r="H1367" s="13">
        <v>39426</v>
      </c>
      <c r="I1367" s="14">
        <v>24866558</v>
      </c>
      <c r="J1367" s="14">
        <f>表格1[[#This Row],[信用卡交易筆數]]/1000</f>
        <v>39.426000000000002</v>
      </c>
      <c r="K1367" s="14">
        <f>表格1[[#This Row],[信用卡交易金額'[新臺幣']]]/1000</f>
        <v>24866.558000000001</v>
      </c>
      <c r="L1367" s="14">
        <f>表格1[[#This Row],[信用卡交易金額'[新臺幣']]]/1000000</f>
        <v>24.866558000000001</v>
      </c>
      <c r="M1367" s="14" t="str" cm="1">
        <f t="array" ref="M1367">_xlfn.TEXTJOIN("", TRUE, _xlfn.XLOOKUP(TRUE, VALUE(表格1[[#This Row],[年月]]) &lt;= VALUE($R$8:$R$12), $Q$8:$Q$12)) &amp; "年度"</f>
        <v>2021年度</v>
      </c>
    </row>
    <row r="1368" spans="1:13" x14ac:dyDescent="0.3">
      <c r="A1368" s="2">
        <v>202104</v>
      </c>
      <c r="B1368" s="19">
        <f>DATE(表格1[[#This Row],[年]],表格1[[#This Row],[月]],1)</f>
        <v>44287</v>
      </c>
      <c r="C1368" s="2" t="str">
        <f>LEFT(表格1[[#This Row],[年月]],4)</f>
        <v>2021</v>
      </c>
      <c r="D1368" s="2" t="str">
        <f>RIGHT(表格1[[#This Row],[年月]],2)</f>
        <v>04</v>
      </c>
      <c r="E1368" s="5">
        <v>10016000</v>
      </c>
      <c r="F1368" s="2" t="str">
        <f>VLOOKUP(TEXT(表格1[[#This Row],[地區]],"00000000"),縣市代碼,2,0)</f>
        <v>澎湖縣</v>
      </c>
      <c r="G1368" s="2" t="s">
        <v>5</v>
      </c>
      <c r="H1368" s="13">
        <v>6807</v>
      </c>
      <c r="I1368" s="14">
        <v>17581612</v>
      </c>
      <c r="J1368" s="14">
        <f>表格1[[#This Row],[信用卡交易筆數]]/1000</f>
        <v>6.8070000000000004</v>
      </c>
      <c r="K1368" s="14">
        <f>表格1[[#This Row],[信用卡交易金額'[新臺幣']]]/1000</f>
        <v>17581.612000000001</v>
      </c>
      <c r="L1368" s="14">
        <f>表格1[[#This Row],[信用卡交易金額'[新臺幣']]]/1000000</f>
        <v>17.581612</v>
      </c>
      <c r="M1368" s="14" t="str" cm="1">
        <f t="array" ref="M1368">_xlfn.TEXTJOIN("", TRUE, _xlfn.XLOOKUP(TRUE, VALUE(表格1[[#This Row],[年月]]) &lt;= VALUE($R$8:$R$12), $Q$8:$Q$12)) &amp; "年度"</f>
        <v>2021年度</v>
      </c>
    </row>
    <row r="1369" spans="1:13" x14ac:dyDescent="0.3">
      <c r="A1369" s="2">
        <v>202104</v>
      </c>
      <c r="B1369" s="19">
        <f>DATE(表格1[[#This Row],[年]],表格1[[#This Row],[月]],1)</f>
        <v>44287</v>
      </c>
      <c r="C1369" s="2" t="str">
        <f>LEFT(表格1[[#This Row],[年月]],4)</f>
        <v>2021</v>
      </c>
      <c r="D1369" s="2" t="str">
        <f>RIGHT(表格1[[#This Row],[年月]],2)</f>
        <v>04</v>
      </c>
      <c r="E1369" s="5">
        <v>10016000</v>
      </c>
      <c r="F1369" s="2" t="str">
        <f>VLOOKUP(TEXT(表格1[[#This Row],[地區]],"00000000"),縣市代碼,2,0)</f>
        <v>澎湖縣</v>
      </c>
      <c r="G1369" s="2" t="s">
        <v>6</v>
      </c>
      <c r="H1369" s="13">
        <v>9516</v>
      </c>
      <c r="I1369" s="14">
        <v>33950534</v>
      </c>
      <c r="J1369" s="14">
        <f>表格1[[#This Row],[信用卡交易筆數]]/1000</f>
        <v>9.516</v>
      </c>
      <c r="K1369" s="14">
        <f>表格1[[#This Row],[信用卡交易金額'[新臺幣']]]/1000</f>
        <v>33950.534</v>
      </c>
      <c r="L1369" s="14">
        <f>表格1[[#This Row],[信用卡交易金額'[新臺幣']]]/1000000</f>
        <v>33.950533999999998</v>
      </c>
      <c r="M1369" s="14" t="str" cm="1">
        <f t="array" ref="M1369">_xlfn.TEXTJOIN("", TRUE, _xlfn.XLOOKUP(TRUE, VALUE(表格1[[#This Row],[年月]]) &lt;= VALUE($R$8:$R$12), $Q$8:$Q$12)) &amp; "年度"</f>
        <v>2021年度</v>
      </c>
    </row>
    <row r="1370" spans="1:13" x14ac:dyDescent="0.3">
      <c r="A1370" s="2">
        <v>202104</v>
      </c>
      <c r="B1370" s="19">
        <f>DATE(表格1[[#This Row],[年]],表格1[[#This Row],[月]],1)</f>
        <v>44287</v>
      </c>
      <c r="C1370" s="2" t="str">
        <f>LEFT(表格1[[#This Row],[年月]],4)</f>
        <v>2021</v>
      </c>
      <c r="D1370" s="2" t="str">
        <f>RIGHT(表格1[[#This Row],[年月]],2)</f>
        <v>04</v>
      </c>
      <c r="E1370" s="5">
        <v>10016000</v>
      </c>
      <c r="F1370" s="2" t="str">
        <f>VLOOKUP(TEXT(表格1[[#This Row],[地區]],"00000000"),縣市代碼,2,0)</f>
        <v>澎湖縣</v>
      </c>
      <c r="G1370" s="2" t="s">
        <v>7</v>
      </c>
      <c r="H1370" s="13">
        <v>50575</v>
      </c>
      <c r="I1370" s="14">
        <v>66399091</v>
      </c>
      <c r="J1370" s="14">
        <f>表格1[[#This Row],[信用卡交易筆數]]/1000</f>
        <v>50.575000000000003</v>
      </c>
      <c r="K1370" s="14">
        <f>表格1[[#This Row],[信用卡交易金額'[新臺幣']]]/1000</f>
        <v>66399.091</v>
      </c>
      <c r="L1370" s="14">
        <f>表格1[[#This Row],[信用卡交易金額'[新臺幣']]]/1000000</f>
        <v>66.399090999999999</v>
      </c>
      <c r="M1370" s="14" t="str" cm="1">
        <f t="array" ref="M1370">_xlfn.TEXTJOIN("", TRUE, _xlfn.XLOOKUP(TRUE, VALUE(表格1[[#This Row],[年月]]) &lt;= VALUE($R$8:$R$12), $Q$8:$Q$12)) &amp; "年度"</f>
        <v>2021年度</v>
      </c>
    </row>
    <row r="1371" spans="1:13" x14ac:dyDescent="0.3">
      <c r="A1371" s="2">
        <v>202104</v>
      </c>
      <c r="B1371" s="19">
        <f>DATE(表格1[[#This Row],[年]],表格1[[#This Row],[月]],1)</f>
        <v>44287</v>
      </c>
      <c r="C1371" s="2" t="str">
        <f>LEFT(表格1[[#This Row],[年月]],4)</f>
        <v>2021</v>
      </c>
      <c r="D1371" s="2" t="str">
        <f>RIGHT(表格1[[#This Row],[年月]],2)</f>
        <v>04</v>
      </c>
      <c r="E1371" s="5">
        <v>10016000</v>
      </c>
      <c r="F1371" s="2" t="str">
        <f>VLOOKUP(TEXT(表格1[[#This Row],[地區]],"00000000"),縣市代碼,2,0)</f>
        <v>澎湖縣</v>
      </c>
      <c r="G1371" s="2" t="s">
        <v>8</v>
      </c>
      <c r="H1371" s="13">
        <v>35316</v>
      </c>
      <c r="I1371" s="14">
        <v>44872155</v>
      </c>
      <c r="J1371" s="14">
        <f>表格1[[#This Row],[信用卡交易筆數]]/1000</f>
        <v>35.316000000000003</v>
      </c>
      <c r="K1371" s="14">
        <f>表格1[[#This Row],[信用卡交易金額'[新臺幣']]]/1000</f>
        <v>44872.154999999999</v>
      </c>
      <c r="L1371" s="14">
        <f>表格1[[#This Row],[信用卡交易金額'[新臺幣']]]/1000000</f>
        <v>44.872154999999999</v>
      </c>
      <c r="M1371" s="14" t="str" cm="1">
        <f t="array" ref="M1371">_xlfn.TEXTJOIN("", TRUE, _xlfn.XLOOKUP(TRUE, VALUE(表格1[[#This Row],[年月]]) &lt;= VALUE($R$8:$R$12), $Q$8:$Q$12)) &amp; "年度"</f>
        <v>2021年度</v>
      </c>
    </row>
    <row r="1372" spans="1:13" x14ac:dyDescent="0.3">
      <c r="A1372" s="2">
        <v>202104</v>
      </c>
      <c r="B1372" s="19">
        <f>DATE(表格1[[#This Row],[年]],表格1[[#This Row],[月]],1)</f>
        <v>44287</v>
      </c>
      <c r="C1372" s="2" t="str">
        <f>LEFT(表格1[[#This Row],[年月]],4)</f>
        <v>2021</v>
      </c>
      <c r="D1372" s="2" t="str">
        <f>RIGHT(表格1[[#This Row],[年月]],2)</f>
        <v>04</v>
      </c>
      <c r="E1372" s="5">
        <v>10016000</v>
      </c>
      <c r="F1372" s="2" t="str">
        <f>VLOOKUP(TEXT(表格1[[#This Row],[地區]],"00000000"),縣市代碼,2,0)</f>
        <v>澎湖縣</v>
      </c>
      <c r="G1372" s="2" t="s">
        <v>9</v>
      </c>
      <c r="H1372" s="13">
        <v>63875</v>
      </c>
      <c r="I1372" s="14">
        <v>83647089</v>
      </c>
      <c r="J1372" s="14">
        <f>表格1[[#This Row],[信用卡交易筆數]]/1000</f>
        <v>63.875</v>
      </c>
      <c r="K1372" s="14">
        <f>表格1[[#This Row],[信用卡交易金額'[新臺幣']]]/1000</f>
        <v>83647.089000000007</v>
      </c>
      <c r="L1372" s="14">
        <f>表格1[[#This Row],[信用卡交易金額'[新臺幣']]]/1000000</f>
        <v>83.647088999999994</v>
      </c>
      <c r="M1372" s="14" t="str" cm="1">
        <f t="array" ref="M1372">_xlfn.TEXTJOIN("", TRUE, _xlfn.XLOOKUP(TRUE, VALUE(表格1[[#This Row],[年月]]) &lt;= VALUE($R$8:$R$12), $Q$8:$Q$12)) &amp; "年度"</f>
        <v>2021年度</v>
      </c>
    </row>
    <row r="1373" spans="1:13" x14ac:dyDescent="0.3">
      <c r="A1373" s="2">
        <v>202104</v>
      </c>
      <c r="B1373" s="19">
        <f>DATE(表格1[[#This Row],[年]],表格1[[#This Row],[月]],1)</f>
        <v>44287</v>
      </c>
      <c r="C1373" s="2" t="str">
        <f>LEFT(表格1[[#This Row],[年月]],4)</f>
        <v>2021</v>
      </c>
      <c r="D1373" s="2" t="str">
        <f>RIGHT(表格1[[#This Row],[年月]],2)</f>
        <v>04</v>
      </c>
      <c r="E1373" s="5">
        <v>10016000</v>
      </c>
      <c r="F1373" s="2" t="str">
        <f>VLOOKUP(TEXT(表格1[[#This Row],[地區]],"00000000"),縣市代碼,2,0)</f>
        <v>澎湖縣</v>
      </c>
      <c r="G1373" s="2" t="s">
        <v>10</v>
      </c>
      <c r="H1373" s="13">
        <v>49415</v>
      </c>
      <c r="I1373" s="14">
        <v>128076730</v>
      </c>
      <c r="J1373" s="14">
        <f>表格1[[#This Row],[信用卡交易筆數]]/1000</f>
        <v>49.414999999999999</v>
      </c>
      <c r="K1373" s="14">
        <f>表格1[[#This Row],[信用卡交易金額'[新臺幣']]]/1000</f>
        <v>128076.73</v>
      </c>
      <c r="L1373" s="14">
        <f>表格1[[#This Row],[信用卡交易金額'[新臺幣']]]/1000000</f>
        <v>128.07673</v>
      </c>
      <c r="M1373" s="14" t="str" cm="1">
        <f t="array" ref="M1373">_xlfn.TEXTJOIN("", TRUE, _xlfn.XLOOKUP(TRUE, VALUE(表格1[[#This Row],[年月]]) &lt;= VALUE($R$8:$R$12), $Q$8:$Q$12)) &amp; "年度"</f>
        <v>2021年度</v>
      </c>
    </row>
    <row r="1374" spans="1:13" x14ac:dyDescent="0.3">
      <c r="A1374" s="2">
        <v>202104</v>
      </c>
      <c r="B1374" s="19">
        <f>DATE(表格1[[#This Row],[年]],表格1[[#This Row],[月]],1)</f>
        <v>44287</v>
      </c>
      <c r="C1374" s="2" t="str">
        <f>LEFT(表格1[[#This Row],[年月]],4)</f>
        <v>2021</v>
      </c>
      <c r="D1374" s="2" t="str">
        <f>RIGHT(表格1[[#This Row],[年月]],2)</f>
        <v>04</v>
      </c>
      <c r="E1374" s="5" t="s">
        <v>62</v>
      </c>
      <c r="F1374" s="2" t="str">
        <f>VLOOKUP(TEXT(表格1[[#This Row],[地區]],"00000000"),縣市代碼,2,0)</f>
        <v>金門縣</v>
      </c>
      <c r="G1374" s="2" t="s">
        <v>4</v>
      </c>
      <c r="H1374" s="13">
        <v>43048</v>
      </c>
      <c r="I1374" s="14">
        <v>31403681</v>
      </c>
      <c r="J1374" s="14">
        <f>表格1[[#This Row],[信用卡交易筆數]]/1000</f>
        <v>43.048000000000002</v>
      </c>
      <c r="K1374" s="14">
        <f>表格1[[#This Row],[信用卡交易金額'[新臺幣']]]/1000</f>
        <v>31403.681</v>
      </c>
      <c r="L1374" s="14">
        <f>表格1[[#This Row],[信用卡交易金額'[新臺幣']]]/1000000</f>
        <v>31.403680999999999</v>
      </c>
      <c r="M1374" s="14" t="str" cm="1">
        <f t="array" ref="M1374">_xlfn.TEXTJOIN("", TRUE, _xlfn.XLOOKUP(TRUE, VALUE(表格1[[#This Row],[年月]]) &lt;= VALUE($R$8:$R$12), $Q$8:$Q$12)) &amp; "年度"</f>
        <v>2021年度</v>
      </c>
    </row>
    <row r="1375" spans="1:13" x14ac:dyDescent="0.3">
      <c r="A1375" s="2">
        <v>202104</v>
      </c>
      <c r="B1375" s="19">
        <f>DATE(表格1[[#This Row],[年]],表格1[[#This Row],[月]],1)</f>
        <v>44287</v>
      </c>
      <c r="C1375" s="2" t="str">
        <f>LEFT(表格1[[#This Row],[年月]],4)</f>
        <v>2021</v>
      </c>
      <c r="D1375" s="2" t="str">
        <f>RIGHT(表格1[[#This Row],[年月]],2)</f>
        <v>04</v>
      </c>
      <c r="E1375" s="5" t="s">
        <v>62</v>
      </c>
      <c r="F1375" s="2" t="str">
        <f>VLOOKUP(TEXT(表格1[[#This Row],[地區]],"00000000"),縣市代碼,2,0)</f>
        <v>金門縣</v>
      </c>
      <c r="G1375" s="2" t="s">
        <v>5</v>
      </c>
      <c r="H1375" s="13">
        <v>5230</v>
      </c>
      <c r="I1375" s="14">
        <v>11582392</v>
      </c>
      <c r="J1375" s="14">
        <f>表格1[[#This Row],[信用卡交易筆數]]/1000</f>
        <v>5.23</v>
      </c>
      <c r="K1375" s="14">
        <f>表格1[[#This Row],[信用卡交易金額'[新臺幣']]]/1000</f>
        <v>11582.392</v>
      </c>
      <c r="L1375" s="14">
        <f>表格1[[#This Row],[信用卡交易金額'[新臺幣']]]/1000000</f>
        <v>11.582392</v>
      </c>
      <c r="M1375" s="14" t="str" cm="1">
        <f t="array" ref="M1375">_xlfn.TEXTJOIN("", TRUE, _xlfn.XLOOKUP(TRUE, VALUE(表格1[[#This Row],[年月]]) &lt;= VALUE($R$8:$R$12), $Q$8:$Q$12)) &amp; "年度"</f>
        <v>2021年度</v>
      </c>
    </row>
    <row r="1376" spans="1:13" x14ac:dyDescent="0.3">
      <c r="A1376" s="2">
        <v>202104</v>
      </c>
      <c r="B1376" s="19">
        <f>DATE(表格1[[#This Row],[年]],表格1[[#This Row],[月]],1)</f>
        <v>44287</v>
      </c>
      <c r="C1376" s="2" t="str">
        <f>LEFT(表格1[[#This Row],[年月]],4)</f>
        <v>2021</v>
      </c>
      <c r="D1376" s="2" t="str">
        <f>RIGHT(表格1[[#This Row],[年月]],2)</f>
        <v>04</v>
      </c>
      <c r="E1376" s="5" t="s">
        <v>62</v>
      </c>
      <c r="F1376" s="2" t="str">
        <f>VLOOKUP(TEXT(表格1[[#This Row],[地區]],"00000000"),縣市代碼,2,0)</f>
        <v>金門縣</v>
      </c>
      <c r="G1376" s="2" t="s">
        <v>6</v>
      </c>
      <c r="H1376" s="13">
        <v>8296</v>
      </c>
      <c r="I1376" s="14">
        <v>33592542</v>
      </c>
      <c r="J1376" s="14">
        <f>表格1[[#This Row],[信用卡交易筆數]]/1000</f>
        <v>8.2959999999999994</v>
      </c>
      <c r="K1376" s="14">
        <f>表格1[[#This Row],[信用卡交易金額'[新臺幣']]]/1000</f>
        <v>33592.542000000001</v>
      </c>
      <c r="L1376" s="14">
        <f>表格1[[#This Row],[信用卡交易金額'[新臺幣']]]/1000000</f>
        <v>33.592542000000002</v>
      </c>
      <c r="M1376" s="14" t="str" cm="1">
        <f t="array" ref="M1376">_xlfn.TEXTJOIN("", TRUE, _xlfn.XLOOKUP(TRUE, VALUE(表格1[[#This Row],[年月]]) &lt;= VALUE($R$8:$R$12), $Q$8:$Q$12)) &amp; "年度"</f>
        <v>2021年度</v>
      </c>
    </row>
    <row r="1377" spans="1:13" x14ac:dyDescent="0.3">
      <c r="A1377" s="2">
        <v>202104</v>
      </c>
      <c r="B1377" s="19">
        <f>DATE(表格1[[#This Row],[年]],表格1[[#This Row],[月]],1)</f>
        <v>44287</v>
      </c>
      <c r="C1377" s="2" t="str">
        <f>LEFT(表格1[[#This Row],[年月]],4)</f>
        <v>2021</v>
      </c>
      <c r="D1377" s="2" t="str">
        <f>RIGHT(表格1[[#This Row],[年月]],2)</f>
        <v>04</v>
      </c>
      <c r="E1377" s="5" t="s">
        <v>62</v>
      </c>
      <c r="F1377" s="2" t="str">
        <f>VLOOKUP(TEXT(表格1[[#This Row],[地區]],"00000000"),縣市代碼,2,0)</f>
        <v>金門縣</v>
      </c>
      <c r="G1377" s="2" t="s">
        <v>7</v>
      </c>
      <c r="H1377" s="13">
        <v>33476</v>
      </c>
      <c r="I1377" s="14">
        <v>42852073</v>
      </c>
      <c r="J1377" s="14">
        <f>表格1[[#This Row],[信用卡交易筆數]]/1000</f>
        <v>33.475999999999999</v>
      </c>
      <c r="K1377" s="14">
        <f>表格1[[#This Row],[信用卡交易金額'[新臺幣']]]/1000</f>
        <v>42852.072999999997</v>
      </c>
      <c r="L1377" s="14">
        <f>表格1[[#This Row],[信用卡交易金額'[新臺幣']]]/1000000</f>
        <v>42.852072999999997</v>
      </c>
      <c r="M1377" s="14" t="str" cm="1">
        <f t="array" ref="M1377">_xlfn.TEXTJOIN("", TRUE, _xlfn.XLOOKUP(TRUE, VALUE(表格1[[#This Row],[年月]]) &lt;= VALUE($R$8:$R$12), $Q$8:$Q$12)) &amp; "年度"</f>
        <v>2021年度</v>
      </c>
    </row>
    <row r="1378" spans="1:13" x14ac:dyDescent="0.3">
      <c r="A1378" s="2">
        <v>202104</v>
      </c>
      <c r="B1378" s="19">
        <f>DATE(表格1[[#This Row],[年]],表格1[[#This Row],[月]],1)</f>
        <v>44287</v>
      </c>
      <c r="C1378" s="2" t="str">
        <f>LEFT(表格1[[#This Row],[年月]],4)</f>
        <v>2021</v>
      </c>
      <c r="D1378" s="2" t="str">
        <f>RIGHT(表格1[[#This Row],[年月]],2)</f>
        <v>04</v>
      </c>
      <c r="E1378" s="5" t="s">
        <v>62</v>
      </c>
      <c r="F1378" s="2" t="str">
        <f>VLOOKUP(TEXT(表格1[[#This Row],[地區]],"00000000"),縣市代碼,2,0)</f>
        <v>金門縣</v>
      </c>
      <c r="G1378" s="2" t="s">
        <v>8</v>
      </c>
      <c r="H1378" s="13">
        <v>29099</v>
      </c>
      <c r="I1378" s="14">
        <v>34293287</v>
      </c>
      <c r="J1378" s="14">
        <f>表格1[[#This Row],[信用卡交易筆數]]/1000</f>
        <v>29.099</v>
      </c>
      <c r="K1378" s="14">
        <f>表格1[[#This Row],[信用卡交易金額'[新臺幣']]]/1000</f>
        <v>34293.286999999997</v>
      </c>
      <c r="L1378" s="14">
        <f>表格1[[#This Row],[信用卡交易金額'[新臺幣']]]/1000000</f>
        <v>34.293286999999999</v>
      </c>
      <c r="M1378" s="14" t="str" cm="1">
        <f t="array" ref="M1378">_xlfn.TEXTJOIN("", TRUE, _xlfn.XLOOKUP(TRUE, VALUE(表格1[[#This Row],[年月]]) &lt;= VALUE($R$8:$R$12), $Q$8:$Q$12)) &amp; "年度"</f>
        <v>2021年度</v>
      </c>
    </row>
    <row r="1379" spans="1:13" x14ac:dyDescent="0.3">
      <c r="A1379" s="2">
        <v>202104</v>
      </c>
      <c r="B1379" s="19">
        <f>DATE(表格1[[#This Row],[年]],表格1[[#This Row],[月]],1)</f>
        <v>44287</v>
      </c>
      <c r="C1379" s="2" t="str">
        <f>LEFT(表格1[[#This Row],[年月]],4)</f>
        <v>2021</v>
      </c>
      <c r="D1379" s="2" t="str">
        <f>RIGHT(表格1[[#This Row],[年月]],2)</f>
        <v>04</v>
      </c>
      <c r="E1379" s="5" t="s">
        <v>62</v>
      </c>
      <c r="F1379" s="2" t="str">
        <f>VLOOKUP(TEXT(表格1[[#This Row],[地區]],"00000000"),縣市代碼,2,0)</f>
        <v>金門縣</v>
      </c>
      <c r="G1379" s="2" t="s">
        <v>9</v>
      </c>
      <c r="H1379" s="13">
        <v>67484</v>
      </c>
      <c r="I1379" s="14">
        <v>88849997</v>
      </c>
      <c r="J1379" s="14">
        <f>表格1[[#This Row],[信用卡交易筆數]]/1000</f>
        <v>67.483999999999995</v>
      </c>
      <c r="K1379" s="14">
        <f>表格1[[#This Row],[信用卡交易金額'[新臺幣']]]/1000</f>
        <v>88849.997000000003</v>
      </c>
      <c r="L1379" s="14">
        <f>表格1[[#This Row],[信用卡交易金額'[新臺幣']]]/1000000</f>
        <v>88.849997000000002</v>
      </c>
      <c r="M1379" s="14" t="str" cm="1">
        <f t="array" ref="M1379">_xlfn.TEXTJOIN("", TRUE, _xlfn.XLOOKUP(TRUE, VALUE(表格1[[#This Row],[年月]]) &lt;= VALUE($R$8:$R$12), $Q$8:$Q$12)) &amp; "年度"</f>
        <v>2021年度</v>
      </c>
    </row>
    <row r="1380" spans="1:13" x14ac:dyDescent="0.3">
      <c r="A1380" s="2">
        <v>202104</v>
      </c>
      <c r="B1380" s="19">
        <f>DATE(表格1[[#This Row],[年]],表格1[[#This Row],[月]],1)</f>
        <v>44287</v>
      </c>
      <c r="C1380" s="2" t="str">
        <f>LEFT(表格1[[#This Row],[年月]],4)</f>
        <v>2021</v>
      </c>
      <c r="D1380" s="2" t="str">
        <f>RIGHT(表格1[[#This Row],[年月]],2)</f>
        <v>04</v>
      </c>
      <c r="E1380" s="5" t="s">
        <v>62</v>
      </c>
      <c r="F1380" s="2" t="str">
        <f>VLOOKUP(TEXT(表格1[[#This Row],[地區]],"00000000"),縣市代碼,2,0)</f>
        <v>金門縣</v>
      </c>
      <c r="G1380" s="2" t="s">
        <v>10</v>
      </c>
      <c r="H1380" s="13">
        <v>46854</v>
      </c>
      <c r="I1380" s="14">
        <v>95173136</v>
      </c>
      <c r="J1380" s="14">
        <f>表格1[[#This Row],[信用卡交易筆數]]/1000</f>
        <v>46.853999999999999</v>
      </c>
      <c r="K1380" s="14">
        <f>表格1[[#This Row],[信用卡交易金額'[新臺幣']]]/1000</f>
        <v>95173.135999999999</v>
      </c>
      <c r="L1380" s="14">
        <f>表格1[[#This Row],[信用卡交易金額'[新臺幣']]]/1000000</f>
        <v>95.173136</v>
      </c>
      <c r="M1380" s="14" t="str" cm="1">
        <f t="array" ref="M1380">_xlfn.TEXTJOIN("", TRUE, _xlfn.XLOOKUP(TRUE, VALUE(表格1[[#This Row],[年月]]) &lt;= VALUE($R$8:$R$12), $Q$8:$Q$12)) &amp; "年度"</f>
        <v>2021年度</v>
      </c>
    </row>
    <row r="1381" spans="1:13" x14ac:dyDescent="0.3">
      <c r="A1381" s="2">
        <v>202104</v>
      </c>
      <c r="B1381" s="19">
        <f>DATE(表格1[[#This Row],[年]],表格1[[#This Row],[月]],1)</f>
        <v>44287</v>
      </c>
      <c r="C1381" s="2" t="str">
        <f>LEFT(表格1[[#This Row],[年月]],4)</f>
        <v>2021</v>
      </c>
      <c r="D1381" s="2" t="str">
        <f>RIGHT(表格1[[#This Row],[年月]],2)</f>
        <v>04</v>
      </c>
      <c r="E1381" s="5">
        <v>9007000</v>
      </c>
      <c r="F1381" s="2" t="str">
        <f>VLOOKUP(TEXT(表格1[[#This Row],[地區]],"00000000"),縣市代碼,2,0)</f>
        <v>連江縣</v>
      </c>
      <c r="G1381" s="2" t="s">
        <v>4</v>
      </c>
      <c r="H1381" s="13">
        <v>8467</v>
      </c>
      <c r="I1381" s="14">
        <v>3770018</v>
      </c>
      <c r="J1381" s="14">
        <f>表格1[[#This Row],[信用卡交易筆數]]/1000</f>
        <v>8.4670000000000005</v>
      </c>
      <c r="K1381" s="14">
        <f>表格1[[#This Row],[信用卡交易金額'[新臺幣']]]/1000</f>
        <v>3770.018</v>
      </c>
      <c r="L1381" s="14">
        <f>表格1[[#This Row],[信用卡交易金額'[新臺幣']]]/1000000</f>
        <v>3.7700179999999999</v>
      </c>
      <c r="M1381" s="14" t="str" cm="1">
        <f t="array" ref="M1381">_xlfn.TEXTJOIN("", TRUE, _xlfn.XLOOKUP(TRUE, VALUE(表格1[[#This Row],[年月]]) &lt;= VALUE($R$8:$R$12), $Q$8:$Q$12)) &amp; "年度"</f>
        <v>2021年度</v>
      </c>
    </row>
    <row r="1382" spans="1:13" x14ac:dyDescent="0.3">
      <c r="A1382" s="2">
        <v>202104</v>
      </c>
      <c r="B1382" s="19">
        <f>DATE(表格1[[#This Row],[年]],表格1[[#This Row],[月]],1)</f>
        <v>44287</v>
      </c>
      <c r="C1382" s="2" t="str">
        <f>LEFT(表格1[[#This Row],[年月]],4)</f>
        <v>2021</v>
      </c>
      <c r="D1382" s="2" t="str">
        <f>RIGHT(表格1[[#This Row],[年月]],2)</f>
        <v>04</v>
      </c>
      <c r="E1382" s="5">
        <v>9007000</v>
      </c>
      <c r="F1382" s="2" t="str">
        <f>VLOOKUP(TEXT(表格1[[#This Row],[地區]],"00000000"),縣市代碼,2,0)</f>
        <v>連江縣</v>
      </c>
      <c r="G1382" s="2" t="s">
        <v>5</v>
      </c>
      <c r="H1382" s="13">
        <v>772</v>
      </c>
      <c r="I1382" s="14">
        <v>1730655</v>
      </c>
      <c r="J1382" s="14">
        <f>表格1[[#This Row],[信用卡交易筆數]]/1000</f>
        <v>0.77200000000000002</v>
      </c>
      <c r="K1382" s="14">
        <f>表格1[[#This Row],[信用卡交易金額'[新臺幣']]]/1000</f>
        <v>1730.655</v>
      </c>
      <c r="L1382" s="14">
        <f>表格1[[#This Row],[信用卡交易金額'[新臺幣']]]/1000000</f>
        <v>1.7306550000000001</v>
      </c>
      <c r="M1382" s="14" t="str" cm="1">
        <f t="array" ref="M1382">_xlfn.TEXTJOIN("", TRUE, _xlfn.XLOOKUP(TRUE, VALUE(表格1[[#This Row],[年月]]) &lt;= VALUE($R$8:$R$12), $Q$8:$Q$12)) &amp; "年度"</f>
        <v>2021年度</v>
      </c>
    </row>
    <row r="1383" spans="1:13" x14ac:dyDescent="0.3">
      <c r="A1383" s="2">
        <v>202104</v>
      </c>
      <c r="B1383" s="19">
        <f>DATE(表格1[[#This Row],[年]],表格1[[#This Row],[月]],1)</f>
        <v>44287</v>
      </c>
      <c r="C1383" s="2" t="str">
        <f>LEFT(表格1[[#This Row],[年月]],4)</f>
        <v>2021</v>
      </c>
      <c r="D1383" s="2" t="str">
        <f>RIGHT(表格1[[#This Row],[年月]],2)</f>
        <v>04</v>
      </c>
      <c r="E1383" s="5">
        <v>9007000</v>
      </c>
      <c r="F1383" s="2" t="str">
        <f>VLOOKUP(TEXT(表格1[[#This Row],[地區]],"00000000"),縣市代碼,2,0)</f>
        <v>連江縣</v>
      </c>
      <c r="G1383" s="2" t="s">
        <v>6</v>
      </c>
      <c r="H1383" s="13">
        <v>1370</v>
      </c>
      <c r="I1383" s="14">
        <v>5103056</v>
      </c>
      <c r="J1383" s="14">
        <f>表格1[[#This Row],[信用卡交易筆數]]/1000</f>
        <v>1.37</v>
      </c>
      <c r="K1383" s="14">
        <f>表格1[[#This Row],[信用卡交易金額'[新臺幣']]]/1000</f>
        <v>5103.0559999999996</v>
      </c>
      <c r="L1383" s="14">
        <f>表格1[[#This Row],[信用卡交易金額'[新臺幣']]]/1000000</f>
        <v>5.1030559999999996</v>
      </c>
      <c r="M1383" s="14" t="str" cm="1">
        <f t="array" ref="M1383">_xlfn.TEXTJOIN("", TRUE, _xlfn.XLOOKUP(TRUE, VALUE(表格1[[#This Row],[年月]]) &lt;= VALUE($R$8:$R$12), $Q$8:$Q$12)) &amp; "年度"</f>
        <v>2021年度</v>
      </c>
    </row>
    <row r="1384" spans="1:13" x14ac:dyDescent="0.3">
      <c r="A1384" s="2">
        <v>202104</v>
      </c>
      <c r="B1384" s="19">
        <f>DATE(表格1[[#This Row],[年]],表格1[[#This Row],[月]],1)</f>
        <v>44287</v>
      </c>
      <c r="C1384" s="2" t="str">
        <f>LEFT(表格1[[#This Row],[年月]],4)</f>
        <v>2021</v>
      </c>
      <c r="D1384" s="2" t="str">
        <f>RIGHT(表格1[[#This Row],[年月]],2)</f>
        <v>04</v>
      </c>
      <c r="E1384" s="5">
        <v>9007000</v>
      </c>
      <c r="F1384" s="2" t="str">
        <f>VLOOKUP(TEXT(表格1[[#This Row],[地區]],"00000000"),縣市代碼,2,0)</f>
        <v>連江縣</v>
      </c>
      <c r="G1384" s="2" t="s">
        <v>7</v>
      </c>
      <c r="H1384" s="13">
        <v>7200</v>
      </c>
      <c r="I1384" s="14">
        <v>12023807</v>
      </c>
      <c r="J1384" s="14">
        <f>表格1[[#This Row],[信用卡交易筆數]]/1000</f>
        <v>7.2</v>
      </c>
      <c r="K1384" s="14">
        <f>表格1[[#This Row],[信用卡交易金額'[新臺幣']]]/1000</f>
        <v>12023.807000000001</v>
      </c>
      <c r="L1384" s="14">
        <f>表格1[[#This Row],[信用卡交易金額'[新臺幣']]]/1000000</f>
        <v>12.023807</v>
      </c>
      <c r="M1384" s="14" t="str" cm="1">
        <f t="array" ref="M1384">_xlfn.TEXTJOIN("", TRUE, _xlfn.XLOOKUP(TRUE, VALUE(表格1[[#This Row],[年月]]) &lt;= VALUE($R$8:$R$12), $Q$8:$Q$12)) &amp; "年度"</f>
        <v>2021年度</v>
      </c>
    </row>
    <row r="1385" spans="1:13" x14ac:dyDescent="0.3">
      <c r="A1385" s="2">
        <v>202104</v>
      </c>
      <c r="B1385" s="19">
        <f>DATE(表格1[[#This Row],[年]],表格1[[#This Row],[月]],1)</f>
        <v>44287</v>
      </c>
      <c r="C1385" s="2" t="str">
        <f>LEFT(表格1[[#This Row],[年月]],4)</f>
        <v>2021</v>
      </c>
      <c r="D1385" s="2" t="str">
        <f>RIGHT(表格1[[#This Row],[年月]],2)</f>
        <v>04</v>
      </c>
      <c r="E1385" s="5">
        <v>9007000</v>
      </c>
      <c r="F1385" s="2" t="str">
        <f>VLOOKUP(TEXT(表格1[[#This Row],[地區]],"00000000"),縣市代碼,2,0)</f>
        <v>連江縣</v>
      </c>
      <c r="G1385" s="2" t="s">
        <v>8</v>
      </c>
      <c r="H1385" s="13">
        <v>5230</v>
      </c>
      <c r="I1385" s="14">
        <v>7782090</v>
      </c>
      <c r="J1385" s="14">
        <f>表格1[[#This Row],[信用卡交易筆數]]/1000</f>
        <v>5.23</v>
      </c>
      <c r="K1385" s="14">
        <f>表格1[[#This Row],[信用卡交易金額'[新臺幣']]]/1000</f>
        <v>7782.09</v>
      </c>
      <c r="L1385" s="14">
        <f>表格1[[#This Row],[信用卡交易金額'[新臺幣']]]/1000000</f>
        <v>7.7820900000000002</v>
      </c>
      <c r="M1385" s="14" t="str" cm="1">
        <f t="array" ref="M1385">_xlfn.TEXTJOIN("", TRUE, _xlfn.XLOOKUP(TRUE, VALUE(表格1[[#This Row],[年月]]) &lt;= VALUE($R$8:$R$12), $Q$8:$Q$12)) &amp; "年度"</f>
        <v>2021年度</v>
      </c>
    </row>
    <row r="1386" spans="1:13" x14ac:dyDescent="0.3">
      <c r="A1386" s="2">
        <v>202104</v>
      </c>
      <c r="B1386" s="19">
        <f>DATE(表格1[[#This Row],[年]],表格1[[#This Row],[月]],1)</f>
        <v>44287</v>
      </c>
      <c r="C1386" s="2" t="str">
        <f>LEFT(表格1[[#This Row],[年月]],4)</f>
        <v>2021</v>
      </c>
      <c r="D1386" s="2" t="str">
        <f>RIGHT(表格1[[#This Row],[年月]],2)</f>
        <v>04</v>
      </c>
      <c r="E1386" s="5">
        <v>9007000</v>
      </c>
      <c r="F1386" s="2" t="str">
        <f>VLOOKUP(TEXT(表格1[[#This Row],[地區]],"00000000"),縣市代碼,2,0)</f>
        <v>連江縣</v>
      </c>
      <c r="G1386" s="2" t="s">
        <v>9</v>
      </c>
      <c r="H1386" s="13">
        <v>8045</v>
      </c>
      <c r="I1386" s="14">
        <v>10833593</v>
      </c>
      <c r="J1386" s="14">
        <f>表格1[[#This Row],[信用卡交易筆數]]/1000</f>
        <v>8.0449999999999999</v>
      </c>
      <c r="K1386" s="14">
        <f>表格1[[#This Row],[信用卡交易金額'[新臺幣']]]/1000</f>
        <v>10833.593000000001</v>
      </c>
      <c r="L1386" s="14">
        <f>表格1[[#This Row],[信用卡交易金額'[新臺幣']]]/1000000</f>
        <v>10.833593</v>
      </c>
      <c r="M1386" s="14" t="str" cm="1">
        <f t="array" ref="M1386">_xlfn.TEXTJOIN("", TRUE, _xlfn.XLOOKUP(TRUE, VALUE(表格1[[#This Row],[年月]]) &lt;= VALUE($R$8:$R$12), $Q$8:$Q$12)) &amp; "年度"</f>
        <v>2021年度</v>
      </c>
    </row>
    <row r="1387" spans="1:13" x14ac:dyDescent="0.3">
      <c r="A1387" s="2">
        <v>202104</v>
      </c>
      <c r="B1387" s="19">
        <f>DATE(表格1[[#This Row],[年]],表格1[[#This Row],[月]],1)</f>
        <v>44287</v>
      </c>
      <c r="C1387" s="2" t="str">
        <f>LEFT(表格1[[#This Row],[年月]],4)</f>
        <v>2021</v>
      </c>
      <c r="D1387" s="2" t="str">
        <f>RIGHT(表格1[[#This Row],[年月]],2)</f>
        <v>04</v>
      </c>
      <c r="E1387" s="5">
        <v>9007000</v>
      </c>
      <c r="F1387" s="2" t="str">
        <f>VLOOKUP(TEXT(表格1[[#This Row],[地區]],"00000000"),縣市代碼,2,0)</f>
        <v>連江縣</v>
      </c>
      <c r="G1387" s="2" t="s">
        <v>10</v>
      </c>
      <c r="H1387" s="13">
        <v>8101</v>
      </c>
      <c r="I1387" s="14">
        <v>17966315</v>
      </c>
      <c r="J1387" s="14">
        <f>表格1[[#This Row],[信用卡交易筆數]]/1000</f>
        <v>8.1010000000000009</v>
      </c>
      <c r="K1387" s="14">
        <f>表格1[[#This Row],[信用卡交易金額'[新臺幣']]]/1000</f>
        <v>17966.314999999999</v>
      </c>
      <c r="L1387" s="14">
        <f>表格1[[#This Row],[信用卡交易金額'[新臺幣']]]/1000000</f>
        <v>17.966315000000002</v>
      </c>
      <c r="M1387" s="14" t="str" cm="1">
        <f t="array" ref="M1387">_xlfn.TEXTJOIN("", TRUE, _xlfn.XLOOKUP(TRUE, VALUE(表格1[[#This Row],[年月]]) &lt;= VALUE($R$8:$R$12), $Q$8:$Q$12)) &amp; "年度"</f>
        <v>2021年度</v>
      </c>
    </row>
    <row r="1388" spans="1:13" x14ac:dyDescent="0.3">
      <c r="A1388" s="2">
        <v>202105</v>
      </c>
      <c r="B1388" s="19">
        <f>DATE(表格1[[#This Row],[年]],表格1[[#This Row],[月]],1)</f>
        <v>44317</v>
      </c>
      <c r="C1388" s="2" t="str">
        <f>LEFT(表格1[[#This Row],[年月]],4)</f>
        <v>2021</v>
      </c>
      <c r="D1388" s="2" t="str">
        <f>RIGHT(表格1[[#This Row],[年月]],2)</f>
        <v>05</v>
      </c>
      <c r="E1388" s="5">
        <v>63000000</v>
      </c>
      <c r="F1388" s="2" t="str">
        <f>VLOOKUP(TEXT(表格1[[#This Row],[地區]],"00000000"),縣市代碼,2,0)</f>
        <v>臺北市</v>
      </c>
      <c r="G1388" s="2" t="s">
        <v>4</v>
      </c>
      <c r="H1388" s="13">
        <v>7620683</v>
      </c>
      <c r="I1388" s="14">
        <v>4238839178</v>
      </c>
      <c r="J1388" s="14">
        <f>表格1[[#This Row],[信用卡交易筆數]]/1000</f>
        <v>7620.683</v>
      </c>
      <c r="K1388" s="14">
        <f>表格1[[#This Row],[信用卡交易金額'[新臺幣']]]/1000</f>
        <v>4238839.1780000003</v>
      </c>
      <c r="L1388" s="14">
        <f>表格1[[#This Row],[信用卡交易金額'[新臺幣']]]/1000000</f>
        <v>4238.8391780000002</v>
      </c>
      <c r="M1388" s="14" t="str" cm="1">
        <f t="array" ref="M1388">_xlfn.TEXTJOIN("", TRUE, _xlfn.XLOOKUP(TRUE, VALUE(表格1[[#This Row],[年月]]) &lt;= VALUE($R$8:$R$12), $Q$8:$Q$12)) &amp; "年度"</f>
        <v>2021年度</v>
      </c>
    </row>
    <row r="1389" spans="1:13" x14ac:dyDescent="0.3">
      <c r="A1389" s="2">
        <v>202105</v>
      </c>
      <c r="B1389" s="19">
        <f>DATE(表格1[[#This Row],[年]],表格1[[#This Row],[月]],1)</f>
        <v>44317</v>
      </c>
      <c r="C1389" s="2" t="str">
        <f>LEFT(表格1[[#This Row],[年月]],4)</f>
        <v>2021</v>
      </c>
      <c r="D1389" s="2" t="str">
        <f>RIGHT(表格1[[#This Row],[年月]],2)</f>
        <v>05</v>
      </c>
      <c r="E1389" s="5">
        <v>63000000</v>
      </c>
      <c r="F1389" s="2" t="str">
        <f>VLOOKUP(TEXT(表格1[[#This Row],[地區]],"00000000"),縣市代碼,2,0)</f>
        <v>臺北市</v>
      </c>
      <c r="G1389" s="2" t="s">
        <v>5</v>
      </c>
      <c r="H1389" s="13">
        <v>431364</v>
      </c>
      <c r="I1389" s="14">
        <v>1346889039</v>
      </c>
      <c r="J1389" s="14">
        <f>表格1[[#This Row],[信用卡交易筆數]]/1000</f>
        <v>431.36399999999998</v>
      </c>
      <c r="K1389" s="14">
        <f>表格1[[#This Row],[信用卡交易金額'[新臺幣']]]/1000</f>
        <v>1346889.0390000001</v>
      </c>
      <c r="L1389" s="14">
        <f>表格1[[#This Row],[信用卡交易金額'[新臺幣']]]/1000000</f>
        <v>1346.8890389999999</v>
      </c>
      <c r="M1389" s="14" t="str" cm="1">
        <f t="array" ref="M1389">_xlfn.TEXTJOIN("", TRUE, _xlfn.XLOOKUP(TRUE, VALUE(表格1[[#This Row],[年月]]) &lt;= VALUE($R$8:$R$12), $Q$8:$Q$12)) &amp; "年度"</f>
        <v>2021年度</v>
      </c>
    </row>
    <row r="1390" spans="1:13" x14ac:dyDescent="0.3">
      <c r="A1390" s="2">
        <v>202105</v>
      </c>
      <c r="B1390" s="19">
        <f>DATE(表格1[[#This Row],[年]],表格1[[#This Row],[月]],1)</f>
        <v>44317</v>
      </c>
      <c r="C1390" s="2" t="str">
        <f>LEFT(表格1[[#This Row],[年月]],4)</f>
        <v>2021</v>
      </c>
      <c r="D1390" s="2" t="str">
        <f>RIGHT(表格1[[#This Row],[年月]],2)</f>
        <v>05</v>
      </c>
      <c r="E1390" s="5">
        <v>63000000</v>
      </c>
      <c r="F1390" s="2" t="str">
        <f>VLOOKUP(TEXT(表格1[[#This Row],[地區]],"00000000"),縣市代碼,2,0)</f>
        <v>臺北市</v>
      </c>
      <c r="G1390" s="2" t="s">
        <v>6</v>
      </c>
      <c r="H1390" s="13">
        <v>623700</v>
      </c>
      <c r="I1390" s="14">
        <v>2437417789</v>
      </c>
      <c r="J1390" s="14">
        <f>表格1[[#This Row],[信用卡交易筆數]]/1000</f>
        <v>623.70000000000005</v>
      </c>
      <c r="K1390" s="14">
        <f>表格1[[#This Row],[信用卡交易金額'[新臺幣']]]/1000</f>
        <v>2437417.7889999999</v>
      </c>
      <c r="L1390" s="14">
        <f>表格1[[#This Row],[信用卡交易金額'[新臺幣']]]/1000000</f>
        <v>2437.4177890000001</v>
      </c>
      <c r="M1390" s="14" t="str" cm="1">
        <f t="array" ref="M1390">_xlfn.TEXTJOIN("", TRUE, _xlfn.XLOOKUP(TRUE, VALUE(表格1[[#This Row],[年月]]) &lt;= VALUE($R$8:$R$12), $Q$8:$Q$12)) &amp; "年度"</f>
        <v>2021年度</v>
      </c>
    </row>
    <row r="1391" spans="1:13" x14ac:dyDescent="0.3">
      <c r="A1391" s="2">
        <v>202105</v>
      </c>
      <c r="B1391" s="19">
        <f>DATE(表格1[[#This Row],[年]],表格1[[#This Row],[月]],1)</f>
        <v>44317</v>
      </c>
      <c r="C1391" s="2" t="str">
        <f>LEFT(表格1[[#This Row],[年月]],4)</f>
        <v>2021</v>
      </c>
      <c r="D1391" s="2" t="str">
        <f>RIGHT(表格1[[#This Row],[年月]],2)</f>
        <v>05</v>
      </c>
      <c r="E1391" s="5">
        <v>63000000</v>
      </c>
      <c r="F1391" s="2" t="str">
        <f>VLOOKUP(TEXT(表格1[[#This Row],[地區]],"00000000"),縣市代碼,2,0)</f>
        <v>臺北市</v>
      </c>
      <c r="G1391" s="2" t="s">
        <v>7</v>
      </c>
      <c r="H1391" s="13">
        <v>3015641</v>
      </c>
      <c r="I1391" s="14">
        <v>2408500950</v>
      </c>
      <c r="J1391" s="14">
        <f>表格1[[#This Row],[信用卡交易筆數]]/1000</f>
        <v>3015.6410000000001</v>
      </c>
      <c r="K1391" s="14">
        <f>表格1[[#This Row],[信用卡交易金額'[新臺幣']]]/1000</f>
        <v>2408500.9500000002</v>
      </c>
      <c r="L1391" s="14">
        <f>表格1[[#This Row],[信用卡交易金額'[新臺幣']]]/1000000</f>
        <v>2408.5009500000001</v>
      </c>
      <c r="M1391" s="14" t="str" cm="1">
        <f t="array" ref="M1391">_xlfn.TEXTJOIN("", TRUE, _xlfn.XLOOKUP(TRUE, VALUE(表格1[[#This Row],[年月]]) &lt;= VALUE($R$8:$R$12), $Q$8:$Q$12)) &amp; "年度"</f>
        <v>2021年度</v>
      </c>
    </row>
    <row r="1392" spans="1:13" x14ac:dyDescent="0.3">
      <c r="A1392" s="2">
        <v>202105</v>
      </c>
      <c r="B1392" s="19">
        <f>DATE(表格1[[#This Row],[年]],表格1[[#This Row],[月]],1)</f>
        <v>44317</v>
      </c>
      <c r="C1392" s="2" t="str">
        <f>LEFT(表格1[[#This Row],[年月]],4)</f>
        <v>2021</v>
      </c>
      <c r="D1392" s="2" t="str">
        <f>RIGHT(表格1[[#This Row],[年月]],2)</f>
        <v>05</v>
      </c>
      <c r="E1392" s="5">
        <v>63000000</v>
      </c>
      <c r="F1392" s="2" t="str">
        <f>VLOOKUP(TEXT(表格1[[#This Row],[地區]],"00000000"),縣市代碼,2,0)</f>
        <v>臺北市</v>
      </c>
      <c r="G1392" s="2" t="s">
        <v>8</v>
      </c>
      <c r="H1392" s="13">
        <v>3045182</v>
      </c>
      <c r="I1392" s="14">
        <v>4787205072</v>
      </c>
      <c r="J1392" s="14">
        <f>表格1[[#This Row],[信用卡交易筆數]]/1000</f>
        <v>3045.1819999999998</v>
      </c>
      <c r="K1392" s="14">
        <f>表格1[[#This Row],[信用卡交易金額'[新臺幣']]]/1000</f>
        <v>4787205.0719999997</v>
      </c>
      <c r="L1392" s="14">
        <f>表格1[[#This Row],[信用卡交易金額'[新臺幣']]]/1000000</f>
        <v>4787.2050719999997</v>
      </c>
      <c r="M1392" s="14" t="str" cm="1">
        <f t="array" ref="M1392">_xlfn.TEXTJOIN("", TRUE, _xlfn.XLOOKUP(TRUE, VALUE(表格1[[#This Row],[年月]]) &lt;= VALUE($R$8:$R$12), $Q$8:$Q$12)) &amp; "年度"</f>
        <v>2021年度</v>
      </c>
    </row>
    <row r="1393" spans="1:13" x14ac:dyDescent="0.3">
      <c r="A1393" s="2">
        <v>202105</v>
      </c>
      <c r="B1393" s="19">
        <f>DATE(表格1[[#This Row],[年]],表格1[[#This Row],[月]],1)</f>
        <v>44317</v>
      </c>
      <c r="C1393" s="2" t="str">
        <f>LEFT(表格1[[#This Row],[年月]],4)</f>
        <v>2021</v>
      </c>
      <c r="D1393" s="2" t="str">
        <f>RIGHT(表格1[[#This Row],[年月]],2)</f>
        <v>05</v>
      </c>
      <c r="E1393" s="5">
        <v>63000000</v>
      </c>
      <c r="F1393" s="2" t="str">
        <f>VLOOKUP(TEXT(表格1[[#This Row],[地區]],"00000000"),縣市代碼,2,0)</f>
        <v>臺北市</v>
      </c>
      <c r="G1393" s="2" t="s">
        <v>9</v>
      </c>
      <c r="H1393" s="13">
        <v>7297080</v>
      </c>
      <c r="I1393" s="14">
        <v>10452264298</v>
      </c>
      <c r="J1393" s="14">
        <f>表格1[[#This Row],[信用卡交易筆數]]/1000</f>
        <v>7297.08</v>
      </c>
      <c r="K1393" s="14">
        <f>表格1[[#This Row],[信用卡交易金額'[新臺幣']]]/1000</f>
        <v>10452264.298</v>
      </c>
      <c r="L1393" s="14">
        <f>表格1[[#This Row],[信用卡交易金額'[新臺幣']]]/1000000</f>
        <v>10452.264298</v>
      </c>
      <c r="M1393" s="14" t="str" cm="1">
        <f t="array" ref="M1393">_xlfn.TEXTJOIN("", TRUE, _xlfn.XLOOKUP(TRUE, VALUE(表格1[[#This Row],[年月]]) &lt;= VALUE($R$8:$R$12), $Q$8:$Q$12)) &amp; "年度"</f>
        <v>2021年度</v>
      </c>
    </row>
    <row r="1394" spans="1:13" x14ac:dyDescent="0.3">
      <c r="A1394" s="2">
        <v>202105</v>
      </c>
      <c r="B1394" s="19">
        <f>DATE(表格1[[#This Row],[年]],表格1[[#This Row],[月]],1)</f>
        <v>44317</v>
      </c>
      <c r="C1394" s="2" t="str">
        <f>LEFT(表格1[[#This Row],[年月]],4)</f>
        <v>2021</v>
      </c>
      <c r="D1394" s="2" t="str">
        <f>RIGHT(表格1[[#This Row],[年月]],2)</f>
        <v>05</v>
      </c>
      <c r="E1394" s="5">
        <v>63000000</v>
      </c>
      <c r="F1394" s="2" t="str">
        <f>VLOOKUP(TEXT(表格1[[#This Row],[地區]],"00000000"),縣市代碼,2,0)</f>
        <v>臺北市</v>
      </c>
      <c r="G1394" s="2" t="s">
        <v>10</v>
      </c>
      <c r="H1394" s="13">
        <v>5326390</v>
      </c>
      <c r="I1394" s="14">
        <v>24159130731</v>
      </c>
      <c r="J1394" s="14">
        <f>表格1[[#This Row],[信用卡交易筆數]]/1000</f>
        <v>5326.39</v>
      </c>
      <c r="K1394" s="14">
        <f>表格1[[#This Row],[信用卡交易金額'[新臺幣']]]/1000</f>
        <v>24159130.730999999</v>
      </c>
      <c r="L1394" s="14">
        <f>表格1[[#This Row],[信用卡交易金額'[新臺幣']]]/1000000</f>
        <v>24159.130731000001</v>
      </c>
      <c r="M1394" s="14" t="str" cm="1">
        <f t="array" ref="M1394">_xlfn.TEXTJOIN("", TRUE, _xlfn.XLOOKUP(TRUE, VALUE(表格1[[#This Row],[年月]]) &lt;= VALUE($R$8:$R$12), $Q$8:$Q$12)) &amp; "年度"</f>
        <v>2021年度</v>
      </c>
    </row>
    <row r="1395" spans="1:13" x14ac:dyDescent="0.3">
      <c r="A1395" s="2">
        <v>202105</v>
      </c>
      <c r="B1395" s="19">
        <f>DATE(表格1[[#This Row],[年]],表格1[[#This Row],[月]],1)</f>
        <v>44317</v>
      </c>
      <c r="C1395" s="2" t="str">
        <f>LEFT(表格1[[#This Row],[年月]],4)</f>
        <v>2021</v>
      </c>
      <c r="D1395" s="2" t="str">
        <f>RIGHT(表格1[[#This Row],[年月]],2)</f>
        <v>05</v>
      </c>
      <c r="E1395" s="5">
        <v>65000000</v>
      </c>
      <c r="F1395" s="2" t="str">
        <f>VLOOKUP(TEXT(表格1[[#This Row],[地區]],"00000000"),縣市代碼,2,0)</f>
        <v>新北市</v>
      </c>
      <c r="G1395" s="2" t="s">
        <v>4</v>
      </c>
      <c r="H1395" s="13">
        <v>7730648</v>
      </c>
      <c r="I1395" s="14">
        <v>3828171208</v>
      </c>
      <c r="J1395" s="14">
        <f>表格1[[#This Row],[信用卡交易筆數]]/1000</f>
        <v>7730.6480000000001</v>
      </c>
      <c r="K1395" s="14">
        <f>表格1[[#This Row],[信用卡交易金額'[新臺幣']]]/1000</f>
        <v>3828171.2080000001</v>
      </c>
      <c r="L1395" s="14">
        <f>表格1[[#This Row],[信用卡交易金額'[新臺幣']]]/1000000</f>
        <v>3828.1712080000002</v>
      </c>
      <c r="M1395" s="14" t="str" cm="1">
        <f t="array" ref="M1395">_xlfn.TEXTJOIN("", TRUE, _xlfn.XLOOKUP(TRUE, VALUE(表格1[[#This Row],[年月]]) &lt;= VALUE($R$8:$R$12), $Q$8:$Q$12)) &amp; "年度"</f>
        <v>2021年度</v>
      </c>
    </row>
    <row r="1396" spans="1:13" x14ac:dyDescent="0.3">
      <c r="A1396" s="2">
        <v>202105</v>
      </c>
      <c r="B1396" s="19">
        <f>DATE(表格1[[#This Row],[年]],表格1[[#This Row],[月]],1)</f>
        <v>44317</v>
      </c>
      <c r="C1396" s="2" t="str">
        <f>LEFT(表格1[[#This Row],[年月]],4)</f>
        <v>2021</v>
      </c>
      <c r="D1396" s="2" t="str">
        <f>RIGHT(表格1[[#This Row],[年月]],2)</f>
        <v>05</v>
      </c>
      <c r="E1396" s="5">
        <v>65000000</v>
      </c>
      <c r="F1396" s="2" t="str">
        <f>VLOOKUP(TEXT(表格1[[#This Row],[地區]],"00000000"),縣市代碼,2,0)</f>
        <v>新北市</v>
      </c>
      <c r="G1396" s="2" t="s">
        <v>5</v>
      </c>
      <c r="H1396" s="13">
        <v>523143</v>
      </c>
      <c r="I1396" s="14">
        <v>1275514053</v>
      </c>
      <c r="J1396" s="14">
        <f>表格1[[#This Row],[信用卡交易筆數]]/1000</f>
        <v>523.14300000000003</v>
      </c>
      <c r="K1396" s="14">
        <f>表格1[[#This Row],[信用卡交易金額'[新臺幣']]]/1000</f>
        <v>1275514.0530000001</v>
      </c>
      <c r="L1396" s="14">
        <f>表格1[[#This Row],[信用卡交易金額'[新臺幣']]]/1000000</f>
        <v>1275.5140530000001</v>
      </c>
      <c r="M1396" s="14" t="str" cm="1">
        <f t="array" ref="M1396">_xlfn.TEXTJOIN("", TRUE, _xlfn.XLOOKUP(TRUE, VALUE(表格1[[#This Row],[年月]]) &lt;= VALUE($R$8:$R$12), $Q$8:$Q$12)) &amp; "年度"</f>
        <v>2021年度</v>
      </c>
    </row>
    <row r="1397" spans="1:13" x14ac:dyDescent="0.3">
      <c r="A1397" s="2">
        <v>202105</v>
      </c>
      <c r="B1397" s="19">
        <f>DATE(表格1[[#This Row],[年]],表格1[[#This Row],[月]],1)</f>
        <v>44317</v>
      </c>
      <c r="C1397" s="2" t="str">
        <f>LEFT(表格1[[#This Row],[年月]],4)</f>
        <v>2021</v>
      </c>
      <c r="D1397" s="2" t="str">
        <f>RIGHT(表格1[[#This Row],[年月]],2)</f>
        <v>05</v>
      </c>
      <c r="E1397" s="5">
        <v>65000000</v>
      </c>
      <c r="F1397" s="2" t="str">
        <f>VLOOKUP(TEXT(表格1[[#This Row],[地區]],"00000000"),縣市代碼,2,0)</f>
        <v>新北市</v>
      </c>
      <c r="G1397" s="2" t="s">
        <v>6</v>
      </c>
      <c r="H1397" s="13">
        <v>798559</v>
      </c>
      <c r="I1397" s="14">
        <v>2633237295</v>
      </c>
      <c r="J1397" s="14">
        <f>表格1[[#This Row],[信用卡交易筆數]]/1000</f>
        <v>798.55899999999997</v>
      </c>
      <c r="K1397" s="14">
        <f>表格1[[#This Row],[信用卡交易金額'[新臺幣']]]/1000</f>
        <v>2633237.2949999999</v>
      </c>
      <c r="L1397" s="14">
        <f>表格1[[#This Row],[信用卡交易金額'[新臺幣']]]/1000000</f>
        <v>2633.2372949999999</v>
      </c>
      <c r="M1397" s="14" t="str" cm="1">
        <f t="array" ref="M1397">_xlfn.TEXTJOIN("", TRUE, _xlfn.XLOOKUP(TRUE, VALUE(表格1[[#This Row],[年月]]) &lt;= VALUE($R$8:$R$12), $Q$8:$Q$12)) &amp; "年度"</f>
        <v>2021年度</v>
      </c>
    </row>
    <row r="1398" spans="1:13" x14ac:dyDescent="0.3">
      <c r="A1398" s="2">
        <v>202105</v>
      </c>
      <c r="B1398" s="19">
        <f>DATE(表格1[[#This Row],[年]],表格1[[#This Row],[月]],1)</f>
        <v>44317</v>
      </c>
      <c r="C1398" s="2" t="str">
        <f>LEFT(表格1[[#This Row],[年月]],4)</f>
        <v>2021</v>
      </c>
      <c r="D1398" s="2" t="str">
        <f>RIGHT(表格1[[#This Row],[年月]],2)</f>
        <v>05</v>
      </c>
      <c r="E1398" s="5">
        <v>65000000</v>
      </c>
      <c r="F1398" s="2" t="str">
        <f>VLOOKUP(TEXT(表格1[[#This Row],[地區]],"00000000"),縣市代碼,2,0)</f>
        <v>新北市</v>
      </c>
      <c r="G1398" s="2" t="s">
        <v>7</v>
      </c>
      <c r="H1398" s="13">
        <v>3713181</v>
      </c>
      <c r="I1398" s="14">
        <v>3022391766</v>
      </c>
      <c r="J1398" s="14">
        <f>表格1[[#This Row],[信用卡交易筆數]]/1000</f>
        <v>3713.181</v>
      </c>
      <c r="K1398" s="14">
        <f>表格1[[#This Row],[信用卡交易金額'[新臺幣']]]/1000</f>
        <v>3022391.7659999998</v>
      </c>
      <c r="L1398" s="14">
        <f>表格1[[#This Row],[信用卡交易金額'[新臺幣']]]/1000000</f>
        <v>3022.3917660000002</v>
      </c>
      <c r="M1398" s="14" t="str" cm="1">
        <f t="array" ref="M1398">_xlfn.TEXTJOIN("", TRUE, _xlfn.XLOOKUP(TRUE, VALUE(表格1[[#This Row],[年月]]) &lt;= VALUE($R$8:$R$12), $Q$8:$Q$12)) &amp; "年度"</f>
        <v>2021年度</v>
      </c>
    </row>
    <row r="1399" spans="1:13" x14ac:dyDescent="0.3">
      <c r="A1399" s="2">
        <v>202105</v>
      </c>
      <c r="B1399" s="19">
        <f>DATE(表格1[[#This Row],[年]],表格1[[#This Row],[月]],1)</f>
        <v>44317</v>
      </c>
      <c r="C1399" s="2" t="str">
        <f>LEFT(表格1[[#This Row],[年月]],4)</f>
        <v>2021</v>
      </c>
      <c r="D1399" s="2" t="str">
        <f>RIGHT(表格1[[#This Row],[年月]],2)</f>
        <v>05</v>
      </c>
      <c r="E1399" s="5">
        <v>65000000</v>
      </c>
      <c r="F1399" s="2" t="str">
        <f>VLOOKUP(TEXT(表格1[[#This Row],[地區]],"00000000"),縣市代碼,2,0)</f>
        <v>新北市</v>
      </c>
      <c r="G1399" s="2" t="s">
        <v>8</v>
      </c>
      <c r="H1399" s="13">
        <v>3649294</v>
      </c>
      <c r="I1399" s="14">
        <v>4595434934</v>
      </c>
      <c r="J1399" s="14">
        <f>表格1[[#This Row],[信用卡交易筆數]]/1000</f>
        <v>3649.2939999999999</v>
      </c>
      <c r="K1399" s="14">
        <f>表格1[[#This Row],[信用卡交易金額'[新臺幣']]]/1000</f>
        <v>4595434.9340000004</v>
      </c>
      <c r="L1399" s="14">
        <f>表格1[[#This Row],[信用卡交易金額'[新臺幣']]]/1000000</f>
        <v>4595.4349339999999</v>
      </c>
      <c r="M1399" s="14" t="str" cm="1">
        <f t="array" ref="M1399">_xlfn.TEXTJOIN("", TRUE, _xlfn.XLOOKUP(TRUE, VALUE(表格1[[#This Row],[年月]]) &lt;= VALUE($R$8:$R$12), $Q$8:$Q$12)) &amp; "年度"</f>
        <v>2021年度</v>
      </c>
    </row>
    <row r="1400" spans="1:13" x14ac:dyDescent="0.3">
      <c r="A1400" s="2">
        <v>202105</v>
      </c>
      <c r="B1400" s="19">
        <f>DATE(表格1[[#This Row],[年]],表格1[[#This Row],[月]],1)</f>
        <v>44317</v>
      </c>
      <c r="C1400" s="2" t="str">
        <f>LEFT(表格1[[#This Row],[年月]],4)</f>
        <v>2021</v>
      </c>
      <c r="D1400" s="2" t="str">
        <f>RIGHT(表格1[[#This Row],[年月]],2)</f>
        <v>05</v>
      </c>
      <c r="E1400" s="5">
        <v>65000000</v>
      </c>
      <c r="F1400" s="2" t="str">
        <f>VLOOKUP(TEXT(表格1[[#This Row],[地區]],"00000000"),縣市代碼,2,0)</f>
        <v>新北市</v>
      </c>
      <c r="G1400" s="2" t="s">
        <v>9</v>
      </c>
      <c r="H1400" s="13">
        <v>8730940</v>
      </c>
      <c r="I1400" s="14">
        <v>11738625855</v>
      </c>
      <c r="J1400" s="14">
        <f>表格1[[#This Row],[信用卡交易筆數]]/1000</f>
        <v>8730.94</v>
      </c>
      <c r="K1400" s="14">
        <f>表格1[[#This Row],[信用卡交易金額'[新臺幣']]]/1000</f>
        <v>11738625.855</v>
      </c>
      <c r="L1400" s="14">
        <f>表格1[[#This Row],[信用卡交易金額'[新臺幣']]]/1000000</f>
        <v>11738.625855</v>
      </c>
      <c r="M1400" s="14" t="str" cm="1">
        <f t="array" ref="M1400">_xlfn.TEXTJOIN("", TRUE, _xlfn.XLOOKUP(TRUE, VALUE(表格1[[#This Row],[年月]]) &lt;= VALUE($R$8:$R$12), $Q$8:$Q$12)) &amp; "年度"</f>
        <v>2021年度</v>
      </c>
    </row>
    <row r="1401" spans="1:13" x14ac:dyDescent="0.3">
      <c r="A1401" s="2">
        <v>202105</v>
      </c>
      <c r="B1401" s="19">
        <f>DATE(表格1[[#This Row],[年]],表格1[[#This Row],[月]],1)</f>
        <v>44317</v>
      </c>
      <c r="C1401" s="2" t="str">
        <f>LEFT(表格1[[#This Row],[年月]],4)</f>
        <v>2021</v>
      </c>
      <c r="D1401" s="2" t="str">
        <f>RIGHT(表格1[[#This Row],[年月]],2)</f>
        <v>05</v>
      </c>
      <c r="E1401" s="5">
        <v>65000000</v>
      </c>
      <c r="F1401" s="2" t="str">
        <f>VLOOKUP(TEXT(表格1[[#This Row],[地區]],"00000000"),縣市代碼,2,0)</f>
        <v>新北市</v>
      </c>
      <c r="G1401" s="2" t="s">
        <v>10</v>
      </c>
      <c r="H1401" s="13">
        <v>7030044</v>
      </c>
      <c r="I1401" s="14">
        <v>21175304488</v>
      </c>
      <c r="J1401" s="14">
        <f>表格1[[#This Row],[信用卡交易筆數]]/1000</f>
        <v>7030.0439999999999</v>
      </c>
      <c r="K1401" s="14">
        <f>表格1[[#This Row],[信用卡交易金額'[新臺幣']]]/1000</f>
        <v>21175304.488000002</v>
      </c>
      <c r="L1401" s="14">
        <f>表格1[[#This Row],[信用卡交易金額'[新臺幣']]]/1000000</f>
        <v>21175.304488000002</v>
      </c>
      <c r="M1401" s="14" t="str" cm="1">
        <f t="array" ref="M1401">_xlfn.TEXTJOIN("", TRUE, _xlfn.XLOOKUP(TRUE, VALUE(表格1[[#This Row],[年月]]) &lt;= VALUE($R$8:$R$12), $Q$8:$Q$12)) &amp; "年度"</f>
        <v>2021年度</v>
      </c>
    </row>
    <row r="1402" spans="1:13" x14ac:dyDescent="0.3">
      <c r="A1402" s="2">
        <v>202105</v>
      </c>
      <c r="B1402" s="19">
        <f>DATE(表格1[[#This Row],[年]],表格1[[#This Row],[月]],1)</f>
        <v>44317</v>
      </c>
      <c r="C1402" s="2" t="str">
        <f>LEFT(表格1[[#This Row],[年月]],4)</f>
        <v>2021</v>
      </c>
      <c r="D1402" s="2" t="str">
        <f>RIGHT(表格1[[#This Row],[年月]],2)</f>
        <v>05</v>
      </c>
      <c r="E1402" s="5">
        <v>68000000</v>
      </c>
      <c r="F1402" s="2" t="str">
        <f>VLOOKUP(TEXT(表格1[[#This Row],[地區]],"00000000"),縣市代碼,2,0)</f>
        <v>桃園市</v>
      </c>
      <c r="G1402" s="2" t="s">
        <v>4</v>
      </c>
      <c r="H1402" s="13">
        <v>3415763</v>
      </c>
      <c r="I1402" s="14">
        <v>1593284443</v>
      </c>
      <c r="J1402" s="14">
        <f>表格1[[#This Row],[信用卡交易筆數]]/1000</f>
        <v>3415.7629999999999</v>
      </c>
      <c r="K1402" s="14">
        <f>表格1[[#This Row],[信用卡交易金額'[新臺幣']]]/1000</f>
        <v>1593284.443</v>
      </c>
      <c r="L1402" s="14">
        <f>表格1[[#This Row],[信用卡交易金額'[新臺幣']]]/1000000</f>
        <v>1593.284443</v>
      </c>
      <c r="M1402" s="14" t="str" cm="1">
        <f t="array" ref="M1402">_xlfn.TEXTJOIN("", TRUE, _xlfn.XLOOKUP(TRUE, VALUE(表格1[[#This Row],[年月]]) &lt;= VALUE($R$8:$R$12), $Q$8:$Q$12)) &amp; "年度"</f>
        <v>2021年度</v>
      </c>
    </row>
    <row r="1403" spans="1:13" x14ac:dyDescent="0.3">
      <c r="A1403" s="2">
        <v>202105</v>
      </c>
      <c r="B1403" s="19">
        <f>DATE(表格1[[#This Row],[年]],表格1[[#This Row],[月]],1)</f>
        <v>44317</v>
      </c>
      <c r="C1403" s="2" t="str">
        <f>LEFT(表格1[[#This Row],[年月]],4)</f>
        <v>2021</v>
      </c>
      <c r="D1403" s="2" t="str">
        <f>RIGHT(表格1[[#This Row],[年月]],2)</f>
        <v>05</v>
      </c>
      <c r="E1403" s="5">
        <v>68000000</v>
      </c>
      <c r="F1403" s="2" t="str">
        <f>VLOOKUP(TEXT(表格1[[#This Row],[地區]],"00000000"),縣市代碼,2,0)</f>
        <v>桃園市</v>
      </c>
      <c r="G1403" s="2" t="s">
        <v>5</v>
      </c>
      <c r="H1403" s="13">
        <v>225122</v>
      </c>
      <c r="I1403" s="14">
        <v>553060239</v>
      </c>
      <c r="J1403" s="14">
        <f>表格1[[#This Row],[信用卡交易筆數]]/1000</f>
        <v>225.12200000000001</v>
      </c>
      <c r="K1403" s="14">
        <f>表格1[[#This Row],[信用卡交易金額'[新臺幣']]]/1000</f>
        <v>553060.23899999994</v>
      </c>
      <c r="L1403" s="14">
        <f>表格1[[#This Row],[信用卡交易金額'[新臺幣']]]/1000000</f>
        <v>553.06023900000002</v>
      </c>
      <c r="M1403" s="14" t="str" cm="1">
        <f t="array" ref="M1403">_xlfn.TEXTJOIN("", TRUE, _xlfn.XLOOKUP(TRUE, VALUE(表格1[[#This Row],[年月]]) &lt;= VALUE($R$8:$R$12), $Q$8:$Q$12)) &amp; "年度"</f>
        <v>2021年度</v>
      </c>
    </row>
    <row r="1404" spans="1:13" x14ac:dyDescent="0.3">
      <c r="A1404" s="2">
        <v>202105</v>
      </c>
      <c r="B1404" s="19">
        <f>DATE(表格1[[#This Row],[年]],表格1[[#This Row],[月]],1)</f>
        <v>44317</v>
      </c>
      <c r="C1404" s="2" t="str">
        <f>LEFT(表格1[[#This Row],[年月]],4)</f>
        <v>2021</v>
      </c>
      <c r="D1404" s="2" t="str">
        <f>RIGHT(表格1[[#This Row],[年月]],2)</f>
        <v>05</v>
      </c>
      <c r="E1404" s="5">
        <v>68000000</v>
      </c>
      <c r="F1404" s="2" t="str">
        <f>VLOOKUP(TEXT(表格1[[#This Row],[地區]],"00000000"),縣市代碼,2,0)</f>
        <v>桃園市</v>
      </c>
      <c r="G1404" s="2" t="s">
        <v>6</v>
      </c>
      <c r="H1404" s="13">
        <v>379739</v>
      </c>
      <c r="I1404" s="14">
        <v>1292211608</v>
      </c>
      <c r="J1404" s="14">
        <f>表格1[[#This Row],[信用卡交易筆數]]/1000</f>
        <v>379.73899999999998</v>
      </c>
      <c r="K1404" s="14">
        <f>表格1[[#This Row],[信用卡交易金額'[新臺幣']]]/1000</f>
        <v>1292211.608</v>
      </c>
      <c r="L1404" s="14">
        <f>表格1[[#This Row],[信用卡交易金額'[新臺幣']]]/1000000</f>
        <v>1292.2116080000001</v>
      </c>
      <c r="M1404" s="14" t="str" cm="1">
        <f t="array" ref="M1404">_xlfn.TEXTJOIN("", TRUE, _xlfn.XLOOKUP(TRUE, VALUE(表格1[[#This Row],[年月]]) &lt;= VALUE($R$8:$R$12), $Q$8:$Q$12)) &amp; "年度"</f>
        <v>2021年度</v>
      </c>
    </row>
    <row r="1405" spans="1:13" x14ac:dyDescent="0.3">
      <c r="A1405" s="2">
        <v>202105</v>
      </c>
      <c r="B1405" s="19">
        <f>DATE(表格1[[#This Row],[年]],表格1[[#This Row],[月]],1)</f>
        <v>44317</v>
      </c>
      <c r="C1405" s="2" t="str">
        <f>LEFT(表格1[[#This Row],[年月]],4)</f>
        <v>2021</v>
      </c>
      <c r="D1405" s="2" t="str">
        <f>RIGHT(表格1[[#This Row],[年月]],2)</f>
        <v>05</v>
      </c>
      <c r="E1405" s="5">
        <v>68000000</v>
      </c>
      <c r="F1405" s="2" t="str">
        <f>VLOOKUP(TEXT(表格1[[#This Row],[地區]],"00000000"),縣市代碼,2,0)</f>
        <v>桃園市</v>
      </c>
      <c r="G1405" s="2" t="s">
        <v>7</v>
      </c>
      <c r="H1405" s="13">
        <v>1905578</v>
      </c>
      <c r="I1405" s="14">
        <v>1893376709</v>
      </c>
      <c r="J1405" s="14">
        <f>表格1[[#This Row],[信用卡交易筆數]]/1000</f>
        <v>1905.578</v>
      </c>
      <c r="K1405" s="14">
        <f>表格1[[#This Row],[信用卡交易金額'[新臺幣']]]/1000</f>
        <v>1893376.709</v>
      </c>
      <c r="L1405" s="14">
        <f>表格1[[#This Row],[信用卡交易金額'[新臺幣']]]/1000000</f>
        <v>1893.3767089999999</v>
      </c>
      <c r="M1405" s="14" t="str" cm="1">
        <f t="array" ref="M1405">_xlfn.TEXTJOIN("", TRUE, _xlfn.XLOOKUP(TRUE, VALUE(表格1[[#This Row],[年月]]) &lt;= VALUE($R$8:$R$12), $Q$8:$Q$12)) &amp; "年度"</f>
        <v>2021年度</v>
      </c>
    </row>
    <row r="1406" spans="1:13" x14ac:dyDescent="0.3">
      <c r="A1406" s="2">
        <v>202105</v>
      </c>
      <c r="B1406" s="19">
        <f>DATE(表格1[[#This Row],[年]],表格1[[#This Row],[月]],1)</f>
        <v>44317</v>
      </c>
      <c r="C1406" s="2" t="str">
        <f>LEFT(表格1[[#This Row],[年月]],4)</f>
        <v>2021</v>
      </c>
      <c r="D1406" s="2" t="str">
        <f>RIGHT(表格1[[#This Row],[年月]],2)</f>
        <v>05</v>
      </c>
      <c r="E1406" s="5">
        <v>68000000</v>
      </c>
      <c r="F1406" s="2" t="str">
        <f>VLOOKUP(TEXT(表格1[[#This Row],[地區]],"00000000"),縣市代碼,2,0)</f>
        <v>桃園市</v>
      </c>
      <c r="G1406" s="2" t="s">
        <v>8</v>
      </c>
      <c r="H1406" s="13">
        <v>1595781</v>
      </c>
      <c r="I1406" s="14">
        <v>1982439417</v>
      </c>
      <c r="J1406" s="14">
        <f>表格1[[#This Row],[信用卡交易筆數]]/1000</f>
        <v>1595.7809999999999</v>
      </c>
      <c r="K1406" s="14">
        <f>表格1[[#This Row],[信用卡交易金額'[新臺幣']]]/1000</f>
        <v>1982439.4169999999</v>
      </c>
      <c r="L1406" s="14">
        <f>表格1[[#This Row],[信用卡交易金額'[新臺幣']]]/1000000</f>
        <v>1982.439417</v>
      </c>
      <c r="M1406" s="14" t="str" cm="1">
        <f t="array" ref="M1406">_xlfn.TEXTJOIN("", TRUE, _xlfn.XLOOKUP(TRUE, VALUE(表格1[[#This Row],[年月]]) &lt;= VALUE($R$8:$R$12), $Q$8:$Q$12)) &amp; "年度"</f>
        <v>2021年度</v>
      </c>
    </row>
    <row r="1407" spans="1:13" x14ac:dyDescent="0.3">
      <c r="A1407" s="2">
        <v>202105</v>
      </c>
      <c r="B1407" s="19">
        <f>DATE(表格1[[#This Row],[年]],表格1[[#This Row],[月]],1)</f>
        <v>44317</v>
      </c>
      <c r="C1407" s="2" t="str">
        <f>LEFT(表格1[[#This Row],[年月]],4)</f>
        <v>2021</v>
      </c>
      <c r="D1407" s="2" t="str">
        <f>RIGHT(表格1[[#This Row],[年月]],2)</f>
        <v>05</v>
      </c>
      <c r="E1407" s="5">
        <v>68000000</v>
      </c>
      <c r="F1407" s="2" t="str">
        <f>VLOOKUP(TEXT(表格1[[#This Row],[地區]],"00000000"),縣市代碼,2,0)</f>
        <v>桃園市</v>
      </c>
      <c r="G1407" s="2" t="s">
        <v>9</v>
      </c>
      <c r="H1407" s="13">
        <v>3649681</v>
      </c>
      <c r="I1407" s="14">
        <v>5443839626</v>
      </c>
      <c r="J1407" s="14">
        <f>表格1[[#This Row],[信用卡交易筆數]]/1000</f>
        <v>3649.681</v>
      </c>
      <c r="K1407" s="14">
        <f>表格1[[#This Row],[信用卡交易金額'[新臺幣']]]/1000</f>
        <v>5443839.6260000002</v>
      </c>
      <c r="L1407" s="14">
        <f>表格1[[#This Row],[信用卡交易金額'[新臺幣']]]/1000000</f>
        <v>5443.839626</v>
      </c>
      <c r="M1407" s="14" t="str" cm="1">
        <f t="array" ref="M1407">_xlfn.TEXTJOIN("", TRUE, _xlfn.XLOOKUP(TRUE, VALUE(表格1[[#This Row],[年月]]) &lt;= VALUE($R$8:$R$12), $Q$8:$Q$12)) &amp; "年度"</f>
        <v>2021年度</v>
      </c>
    </row>
    <row r="1408" spans="1:13" x14ac:dyDescent="0.3">
      <c r="A1408" s="2">
        <v>202105</v>
      </c>
      <c r="B1408" s="19">
        <f>DATE(表格1[[#This Row],[年]],表格1[[#This Row],[月]],1)</f>
        <v>44317</v>
      </c>
      <c r="C1408" s="2" t="str">
        <f>LEFT(表格1[[#This Row],[年月]],4)</f>
        <v>2021</v>
      </c>
      <c r="D1408" s="2" t="str">
        <f>RIGHT(表格1[[#This Row],[年月]],2)</f>
        <v>05</v>
      </c>
      <c r="E1408" s="5">
        <v>68000000</v>
      </c>
      <c r="F1408" s="2" t="str">
        <f>VLOOKUP(TEXT(表格1[[#This Row],[地區]],"00000000"),縣市代碼,2,0)</f>
        <v>桃園市</v>
      </c>
      <c r="G1408" s="2" t="s">
        <v>10</v>
      </c>
      <c r="H1408" s="13">
        <v>3313271</v>
      </c>
      <c r="I1408" s="14">
        <v>9385734078</v>
      </c>
      <c r="J1408" s="14">
        <f>表格1[[#This Row],[信用卡交易筆數]]/1000</f>
        <v>3313.2710000000002</v>
      </c>
      <c r="K1408" s="14">
        <f>表格1[[#This Row],[信用卡交易金額'[新臺幣']]]/1000</f>
        <v>9385734.0779999997</v>
      </c>
      <c r="L1408" s="14">
        <f>表格1[[#This Row],[信用卡交易金額'[新臺幣']]]/1000000</f>
        <v>9385.7340779999995</v>
      </c>
      <c r="M1408" s="14" t="str" cm="1">
        <f t="array" ref="M1408">_xlfn.TEXTJOIN("", TRUE, _xlfn.XLOOKUP(TRUE, VALUE(表格1[[#This Row],[年月]]) &lt;= VALUE($R$8:$R$12), $Q$8:$Q$12)) &amp; "年度"</f>
        <v>2021年度</v>
      </c>
    </row>
    <row r="1409" spans="1:13" x14ac:dyDescent="0.3">
      <c r="A1409" s="2">
        <v>202105</v>
      </c>
      <c r="B1409" s="19">
        <f>DATE(表格1[[#This Row],[年]],表格1[[#This Row],[月]],1)</f>
        <v>44317</v>
      </c>
      <c r="C1409" s="2" t="str">
        <f>LEFT(表格1[[#This Row],[年月]],4)</f>
        <v>2021</v>
      </c>
      <c r="D1409" s="2" t="str">
        <f>RIGHT(表格1[[#This Row],[年月]],2)</f>
        <v>05</v>
      </c>
      <c r="E1409" s="5">
        <v>10004000</v>
      </c>
      <c r="F1409" s="2" t="str">
        <f>VLOOKUP(TEXT(表格1[[#This Row],[地區]],"00000000"),縣市代碼,2,0)</f>
        <v>新竹縣</v>
      </c>
      <c r="G1409" s="2" t="s">
        <v>4</v>
      </c>
      <c r="H1409" s="13">
        <v>988129</v>
      </c>
      <c r="I1409" s="14">
        <v>505891202</v>
      </c>
      <c r="J1409" s="14">
        <f>表格1[[#This Row],[信用卡交易筆數]]/1000</f>
        <v>988.12900000000002</v>
      </c>
      <c r="K1409" s="14">
        <f>表格1[[#This Row],[信用卡交易金額'[新臺幣']]]/1000</f>
        <v>505891.20199999999</v>
      </c>
      <c r="L1409" s="14">
        <f>表格1[[#This Row],[信用卡交易金額'[新臺幣']]]/1000000</f>
        <v>505.89120200000002</v>
      </c>
      <c r="M1409" s="14" t="str" cm="1">
        <f t="array" ref="M1409">_xlfn.TEXTJOIN("", TRUE, _xlfn.XLOOKUP(TRUE, VALUE(表格1[[#This Row],[年月]]) &lt;= VALUE($R$8:$R$12), $Q$8:$Q$12)) &amp; "年度"</f>
        <v>2021年度</v>
      </c>
    </row>
    <row r="1410" spans="1:13" x14ac:dyDescent="0.3">
      <c r="A1410" s="2">
        <v>202105</v>
      </c>
      <c r="B1410" s="19">
        <f>DATE(表格1[[#This Row],[年]],表格1[[#This Row],[月]],1)</f>
        <v>44317</v>
      </c>
      <c r="C1410" s="2" t="str">
        <f>LEFT(表格1[[#This Row],[年月]],4)</f>
        <v>2021</v>
      </c>
      <c r="D1410" s="2" t="str">
        <f>RIGHT(表格1[[#This Row],[年月]],2)</f>
        <v>05</v>
      </c>
      <c r="E1410" s="5">
        <v>10004000</v>
      </c>
      <c r="F1410" s="2" t="str">
        <f>VLOOKUP(TEXT(表格1[[#This Row],[地區]],"00000000"),縣市代碼,2,0)</f>
        <v>新竹縣</v>
      </c>
      <c r="G1410" s="2" t="s">
        <v>5</v>
      </c>
      <c r="H1410" s="13">
        <v>63381</v>
      </c>
      <c r="I1410" s="14">
        <v>173521998</v>
      </c>
      <c r="J1410" s="14">
        <f>表格1[[#This Row],[信用卡交易筆數]]/1000</f>
        <v>63.381</v>
      </c>
      <c r="K1410" s="14">
        <f>表格1[[#This Row],[信用卡交易金額'[新臺幣']]]/1000</f>
        <v>173521.99799999999</v>
      </c>
      <c r="L1410" s="14">
        <f>表格1[[#This Row],[信用卡交易金額'[新臺幣']]]/1000000</f>
        <v>173.521998</v>
      </c>
      <c r="M1410" s="14" t="str" cm="1">
        <f t="array" ref="M1410">_xlfn.TEXTJOIN("", TRUE, _xlfn.XLOOKUP(TRUE, VALUE(表格1[[#This Row],[年月]]) &lt;= VALUE($R$8:$R$12), $Q$8:$Q$12)) &amp; "年度"</f>
        <v>2021年度</v>
      </c>
    </row>
    <row r="1411" spans="1:13" x14ac:dyDescent="0.3">
      <c r="A1411" s="2">
        <v>202105</v>
      </c>
      <c r="B1411" s="19">
        <f>DATE(表格1[[#This Row],[年]],表格1[[#This Row],[月]],1)</f>
        <v>44317</v>
      </c>
      <c r="C1411" s="2" t="str">
        <f>LEFT(表格1[[#This Row],[年月]],4)</f>
        <v>2021</v>
      </c>
      <c r="D1411" s="2" t="str">
        <f>RIGHT(表格1[[#This Row],[年月]],2)</f>
        <v>05</v>
      </c>
      <c r="E1411" s="5">
        <v>10004000</v>
      </c>
      <c r="F1411" s="2" t="str">
        <f>VLOOKUP(TEXT(表格1[[#This Row],[地區]],"00000000"),縣市代碼,2,0)</f>
        <v>新竹縣</v>
      </c>
      <c r="G1411" s="2" t="s">
        <v>6</v>
      </c>
      <c r="H1411" s="13">
        <v>110963</v>
      </c>
      <c r="I1411" s="14">
        <v>428529846</v>
      </c>
      <c r="J1411" s="14">
        <f>表格1[[#This Row],[信用卡交易筆數]]/1000</f>
        <v>110.96299999999999</v>
      </c>
      <c r="K1411" s="14">
        <f>表格1[[#This Row],[信用卡交易金額'[新臺幣']]]/1000</f>
        <v>428529.84600000002</v>
      </c>
      <c r="L1411" s="14">
        <f>表格1[[#This Row],[信用卡交易金額'[新臺幣']]]/1000000</f>
        <v>428.52984600000002</v>
      </c>
      <c r="M1411" s="14" t="str" cm="1">
        <f t="array" ref="M1411">_xlfn.TEXTJOIN("", TRUE, _xlfn.XLOOKUP(TRUE, VALUE(表格1[[#This Row],[年月]]) &lt;= VALUE($R$8:$R$12), $Q$8:$Q$12)) &amp; "年度"</f>
        <v>2021年度</v>
      </c>
    </row>
    <row r="1412" spans="1:13" x14ac:dyDescent="0.3">
      <c r="A1412" s="2">
        <v>202105</v>
      </c>
      <c r="B1412" s="19">
        <f>DATE(表格1[[#This Row],[年]],表格1[[#This Row],[月]],1)</f>
        <v>44317</v>
      </c>
      <c r="C1412" s="2" t="str">
        <f>LEFT(表格1[[#This Row],[年月]],4)</f>
        <v>2021</v>
      </c>
      <c r="D1412" s="2" t="str">
        <f>RIGHT(表格1[[#This Row],[年月]],2)</f>
        <v>05</v>
      </c>
      <c r="E1412" s="5">
        <v>10004000</v>
      </c>
      <c r="F1412" s="2" t="str">
        <f>VLOOKUP(TEXT(表格1[[#This Row],[地區]],"00000000"),縣市代碼,2,0)</f>
        <v>新竹縣</v>
      </c>
      <c r="G1412" s="2" t="s">
        <v>7</v>
      </c>
      <c r="H1412" s="13">
        <v>521252</v>
      </c>
      <c r="I1412" s="14">
        <v>540114477</v>
      </c>
      <c r="J1412" s="14">
        <f>表格1[[#This Row],[信用卡交易筆數]]/1000</f>
        <v>521.25199999999995</v>
      </c>
      <c r="K1412" s="14">
        <f>表格1[[#This Row],[信用卡交易金額'[新臺幣']]]/1000</f>
        <v>540114.47699999996</v>
      </c>
      <c r="L1412" s="14">
        <f>表格1[[#This Row],[信用卡交易金額'[新臺幣']]]/1000000</f>
        <v>540.11447699999997</v>
      </c>
      <c r="M1412" s="14" t="str" cm="1">
        <f t="array" ref="M1412">_xlfn.TEXTJOIN("", TRUE, _xlfn.XLOOKUP(TRUE, VALUE(表格1[[#This Row],[年月]]) &lt;= VALUE($R$8:$R$12), $Q$8:$Q$12)) &amp; "年度"</f>
        <v>2021年度</v>
      </c>
    </row>
    <row r="1413" spans="1:13" x14ac:dyDescent="0.3">
      <c r="A1413" s="2">
        <v>202105</v>
      </c>
      <c r="B1413" s="19">
        <f>DATE(表格1[[#This Row],[年]],表格1[[#This Row],[月]],1)</f>
        <v>44317</v>
      </c>
      <c r="C1413" s="2" t="str">
        <f>LEFT(表格1[[#This Row],[年月]],4)</f>
        <v>2021</v>
      </c>
      <c r="D1413" s="2" t="str">
        <f>RIGHT(表格1[[#This Row],[年月]],2)</f>
        <v>05</v>
      </c>
      <c r="E1413" s="5">
        <v>10004000</v>
      </c>
      <c r="F1413" s="2" t="str">
        <f>VLOOKUP(TEXT(表格1[[#This Row],[地區]],"00000000"),縣市代碼,2,0)</f>
        <v>新竹縣</v>
      </c>
      <c r="G1413" s="2" t="s">
        <v>8</v>
      </c>
      <c r="H1413" s="13">
        <v>425391</v>
      </c>
      <c r="I1413" s="14">
        <v>556940373</v>
      </c>
      <c r="J1413" s="14">
        <f>表格1[[#This Row],[信用卡交易筆數]]/1000</f>
        <v>425.39100000000002</v>
      </c>
      <c r="K1413" s="14">
        <f>表格1[[#This Row],[信用卡交易金額'[新臺幣']]]/1000</f>
        <v>556940.37300000002</v>
      </c>
      <c r="L1413" s="14">
        <f>表格1[[#This Row],[信用卡交易金額'[新臺幣']]]/1000000</f>
        <v>556.94037300000002</v>
      </c>
      <c r="M1413" s="14" t="str" cm="1">
        <f t="array" ref="M1413">_xlfn.TEXTJOIN("", TRUE, _xlfn.XLOOKUP(TRUE, VALUE(表格1[[#This Row],[年月]]) &lt;= VALUE($R$8:$R$12), $Q$8:$Q$12)) &amp; "年度"</f>
        <v>2021年度</v>
      </c>
    </row>
    <row r="1414" spans="1:13" x14ac:dyDescent="0.3">
      <c r="A1414" s="2">
        <v>202105</v>
      </c>
      <c r="B1414" s="19">
        <f>DATE(表格1[[#This Row],[年]],表格1[[#This Row],[月]],1)</f>
        <v>44317</v>
      </c>
      <c r="C1414" s="2" t="str">
        <f>LEFT(表格1[[#This Row],[年月]],4)</f>
        <v>2021</v>
      </c>
      <c r="D1414" s="2" t="str">
        <f>RIGHT(表格1[[#This Row],[年月]],2)</f>
        <v>05</v>
      </c>
      <c r="E1414" s="5">
        <v>10004000</v>
      </c>
      <c r="F1414" s="2" t="str">
        <f>VLOOKUP(TEXT(表格1[[#This Row],[地區]],"00000000"),縣市代碼,2,0)</f>
        <v>新竹縣</v>
      </c>
      <c r="G1414" s="2" t="s">
        <v>9</v>
      </c>
      <c r="H1414" s="13">
        <v>1025958</v>
      </c>
      <c r="I1414" s="14">
        <v>1480823933</v>
      </c>
      <c r="J1414" s="14">
        <f>表格1[[#This Row],[信用卡交易筆數]]/1000</f>
        <v>1025.9580000000001</v>
      </c>
      <c r="K1414" s="14">
        <f>表格1[[#This Row],[信用卡交易金額'[新臺幣']]]/1000</f>
        <v>1480823.933</v>
      </c>
      <c r="L1414" s="14">
        <f>表格1[[#This Row],[信用卡交易金額'[新臺幣']]]/1000000</f>
        <v>1480.8239329999999</v>
      </c>
      <c r="M1414" s="14" t="str" cm="1">
        <f t="array" ref="M1414">_xlfn.TEXTJOIN("", TRUE, _xlfn.XLOOKUP(TRUE, VALUE(表格1[[#This Row],[年月]]) &lt;= VALUE($R$8:$R$12), $Q$8:$Q$12)) &amp; "年度"</f>
        <v>2021年度</v>
      </c>
    </row>
    <row r="1415" spans="1:13" x14ac:dyDescent="0.3">
      <c r="A1415" s="2">
        <v>202105</v>
      </c>
      <c r="B1415" s="19">
        <f>DATE(表格1[[#This Row],[年]],表格1[[#This Row],[月]],1)</f>
        <v>44317</v>
      </c>
      <c r="C1415" s="2" t="str">
        <f>LEFT(表格1[[#This Row],[年月]],4)</f>
        <v>2021</v>
      </c>
      <c r="D1415" s="2" t="str">
        <f>RIGHT(表格1[[#This Row],[年月]],2)</f>
        <v>05</v>
      </c>
      <c r="E1415" s="5">
        <v>10004000</v>
      </c>
      <c r="F1415" s="2" t="str">
        <f>VLOOKUP(TEXT(表格1[[#This Row],[地區]],"00000000"),縣市代碼,2,0)</f>
        <v>新竹縣</v>
      </c>
      <c r="G1415" s="2" t="s">
        <v>10</v>
      </c>
      <c r="H1415" s="13">
        <v>898585</v>
      </c>
      <c r="I1415" s="14">
        <v>3447961871</v>
      </c>
      <c r="J1415" s="14">
        <f>表格1[[#This Row],[信用卡交易筆數]]/1000</f>
        <v>898.58500000000004</v>
      </c>
      <c r="K1415" s="14">
        <f>表格1[[#This Row],[信用卡交易金額'[新臺幣']]]/1000</f>
        <v>3447961.8709999998</v>
      </c>
      <c r="L1415" s="14">
        <f>表格1[[#This Row],[信用卡交易金額'[新臺幣']]]/1000000</f>
        <v>3447.961871</v>
      </c>
      <c r="M1415" s="14" t="str" cm="1">
        <f t="array" ref="M1415">_xlfn.TEXTJOIN("", TRUE, _xlfn.XLOOKUP(TRUE, VALUE(表格1[[#This Row],[年月]]) &lt;= VALUE($R$8:$R$12), $Q$8:$Q$12)) &amp; "年度"</f>
        <v>2021年度</v>
      </c>
    </row>
    <row r="1416" spans="1:13" x14ac:dyDescent="0.3">
      <c r="A1416" s="2">
        <v>202105</v>
      </c>
      <c r="B1416" s="19">
        <f>DATE(表格1[[#This Row],[年]],表格1[[#This Row],[月]],1)</f>
        <v>44317</v>
      </c>
      <c r="C1416" s="2" t="str">
        <f>LEFT(表格1[[#This Row],[年月]],4)</f>
        <v>2021</v>
      </c>
      <c r="D1416" s="2" t="str">
        <f>RIGHT(表格1[[#This Row],[年月]],2)</f>
        <v>05</v>
      </c>
      <c r="E1416" s="5">
        <v>10018000</v>
      </c>
      <c r="F1416" s="2" t="str">
        <f>VLOOKUP(TEXT(表格1[[#This Row],[地區]],"00000000"),縣市代碼,2,0)</f>
        <v>新竹市</v>
      </c>
      <c r="G1416" s="2" t="s">
        <v>4</v>
      </c>
      <c r="H1416" s="13">
        <v>1010302</v>
      </c>
      <c r="I1416" s="14">
        <v>505757570</v>
      </c>
      <c r="J1416" s="14">
        <f>表格1[[#This Row],[信用卡交易筆數]]/1000</f>
        <v>1010.302</v>
      </c>
      <c r="K1416" s="14">
        <f>表格1[[#This Row],[信用卡交易金額'[新臺幣']]]/1000</f>
        <v>505757.57</v>
      </c>
      <c r="L1416" s="14">
        <f>表格1[[#This Row],[信用卡交易金額'[新臺幣']]]/1000000</f>
        <v>505.75756999999999</v>
      </c>
      <c r="M1416" s="14" t="str" cm="1">
        <f t="array" ref="M1416">_xlfn.TEXTJOIN("", TRUE, _xlfn.XLOOKUP(TRUE, VALUE(表格1[[#This Row],[年月]]) &lt;= VALUE($R$8:$R$12), $Q$8:$Q$12)) &amp; "年度"</f>
        <v>2021年度</v>
      </c>
    </row>
    <row r="1417" spans="1:13" x14ac:dyDescent="0.3">
      <c r="A1417" s="2">
        <v>202105</v>
      </c>
      <c r="B1417" s="19">
        <f>DATE(表格1[[#This Row],[年]],表格1[[#This Row],[月]],1)</f>
        <v>44317</v>
      </c>
      <c r="C1417" s="2" t="str">
        <f>LEFT(表格1[[#This Row],[年月]],4)</f>
        <v>2021</v>
      </c>
      <c r="D1417" s="2" t="str">
        <f>RIGHT(表格1[[#This Row],[年月]],2)</f>
        <v>05</v>
      </c>
      <c r="E1417" s="5">
        <v>10018000</v>
      </c>
      <c r="F1417" s="2" t="str">
        <f>VLOOKUP(TEXT(表格1[[#This Row],[地區]],"00000000"),縣市代碼,2,0)</f>
        <v>新竹市</v>
      </c>
      <c r="G1417" s="2" t="s">
        <v>5</v>
      </c>
      <c r="H1417" s="13">
        <v>59079</v>
      </c>
      <c r="I1417" s="14">
        <v>150232604</v>
      </c>
      <c r="J1417" s="14">
        <f>表格1[[#This Row],[信用卡交易筆數]]/1000</f>
        <v>59.079000000000001</v>
      </c>
      <c r="K1417" s="14">
        <f>表格1[[#This Row],[信用卡交易金額'[新臺幣']]]/1000</f>
        <v>150232.60399999999</v>
      </c>
      <c r="L1417" s="14">
        <f>表格1[[#This Row],[信用卡交易金額'[新臺幣']]]/1000000</f>
        <v>150.23260400000001</v>
      </c>
      <c r="M1417" s="14" t="str" cm="1">
        <f t="array" ref="M1417">_xlfn.TEXTJOIN("", TRUE, _xlfn.XLOOKUP(TRUE, VALUE(表格1[[#This Row],[年月]]) &lt;= VALUE($R$8:$R$12), $Q$8:$Q$12)) &amp; "年度"</f>
        <v>2021年度</v>
      </c>
    </row>
    <row r="1418" spans="1:13" x14ac:dyDescent="0.3">
      <c r="A1418" s="2">
        <v>202105</v>
      </c>
      <c r="B1418" s="19">
        <f>DATE(表格1[[#This Row],[年]],表格1[[#This Row],[月]],1)</f>
        <v>44317</v>
      </c>
      <c r="C1418" s="2" t="str">
        <f>LEFT(表格1[[#This Row],[年月]],4)</f>
        <v>2021</v>
      </c>
      <c r="D1418" s="2" t="str">
        <f>RIGHT(表格1[[#This Row],[年月]],2)</f>
        <v>05</v>
      </c>
      <c r="E1418" s="5">
        <v>10018000</v>
      </c>
      <c r="F1418" s="2" t="str">
        <f>VLOOKUP(TEXT(表格1[[#This Row],[地區]],"00000000"),縣市代碼,2,0)</f>
        <v>新竹市</v>
      </c>
      <c r="G1418" s="2" t="s">
        <v>6</v>
      </c>
      <c r="H1418" s="13">
        <v>110375</v>
      </c>
      <c r="I1418" s="14">
        <v>405234213</v>
      </c>
      <c r="J1418" s="14">
        <f>表格1[[#This Row],[信用卡交易筆數]]/1000</f>
        <v>110.375</v>
      </c>
      <c r="K1418" s="14">
        <f>表格1[[#This Row],[信用卡交易金額'[新臺幣']]]/1000</f>
        <v>405234.21299999999</v>
      </c>
      <c r="L1418" s="14">
        <f>表格1[[#This Row],[信用卡交易金額'[新臺幣']]]/1000000</f>
        <v>405.23421300000001</v>
      </c>
      <c r="M1418" s="14" t="str" cm="1">
        <f t="array" ref="M1418">_xlfn.TEXTJOIN("", TRUE, _xlfn.XLOOKUP(TRUE, VALUE(表格1[[#This Row],[年月]]) &lt;= VALUE($R$8:$R$12), $Q$8:$Q$12)) &amp; "年度"</f>
        <v>2021年度</v>
      </c>
    </row>
    <row r="1419" spans="1:13" x14ac:dyDescent="0.3">
      <c r="A1419" s="2">
        <v>202105</v>
      </c>
      <c r="B1419" s="19">
        <f>DATE(表格1[[#This Row],[年]],表格1[[#This Row],[月]],1)</f>
        <v>44317</v>
      </c>
      <c r="C1419" s="2" t="str">
        <f>LEFT(表格1[[#This Row],[年月]],4)</f>
        <v>2021</v>
      </c>
      <c r="D1419" s="2" t="str">
        <f>RIGHT(表格1[[#This Row],[年月]],2)</f>
        <v>05</v>
      </c>
      <c r="E1419" s="5">
        <v>10018000</v>
      </c>
      <c r="F1419" s="2" t="str">
        <f>VLOOKUP(TEXT(表格1[[#This Row],[地區]],"00000000"),縣市代碼,2,0)</f>
        <v>新竹市</v>
      </c>
      <c r="G1419" s="2" t="s">
        <v>7</v>
      </c>
      <c r="H1419" s="13">
        <v>456700</v>
      </c>
      <c r="I1419" s="14">
        <v>433936170</v>
      </c>
      <c r="J1419" s="14">
        <f>表格1[[#This Row],[信用卡交易筆數]]/1000</f>
        <v>456.7</v>
      </c>
      <c r="K1419" s="14">
        <f>表格1[[#This Row],[信用卡交易金額'[新臺幣']]]/1000</f>
        <v>433936.17</v>
      </c>
      <c r="L1419" s="14">
        <f>表格1[[#This Row],[信用卡交易金額'[新臺幣']]]/1000000</f>
        <v>433.93617</v>
      </c>
      <c r="M1419" s="14" t="str" cm="1">
        <f t="array" ref="M1419">_xlfn.TEXTJOIN("", TRUE, _xlfn.XLOOKUP(TRUE, VALUE(表格1[[#This Row],[年月]]) &lt;= VALUE($R$8:$R$12), $Q$8:$Q$12)) &amp; "年度"</f>
        <v>2021年度</v>
      </c>
    </row>
    <row r="1420" spans="1:13" x14ac:dyDescent="0.3">
      <c r="A1420" s="2">
        <v>202105</v>
      </c>
      <c r="B1420" s="19">
        <f>DATE(表格1[[#This Row],[年]],表格1[[#This Row],[月]],1)</f>
        <v>44317</v>
      </c>
      <c r="C1420" s="2" t="str">
        <f>LEFT(表格1[[#This Row],[年月]],4)</f>
        <v>2021</v>
      </c>
      <c r="D1420" s="2" t="str">
        <f>RIGHT(表格1[[#This Row],[年月]],2)</f>
        <v>05</v>
      </c>
      <c r="E1420" s="5">
        <v>10018000</v>
      </c>
      <c r="F1420" s="2" t="str">
        <f>VLOOKUP(TEXT(表格1[[#This Row],[地區]],"00000000"),縣市代碼,2,0)</f>
        <v>新竹市</v>
      </c>
      <c r="G1420" s="2" t="s">
        <v>8</v>
      </c>
      <c r="H1420" s="13">
        <v>413291</v>
      </c>
      <c r="I1420" s="14">
        <v>562393925</v>
      </c>
      <c r="J1420" s="14">
        <f>表格1[[#This Row],[信用卡交易筆數]]/1000</f>
        <v>413.291</v>
      </c>
      <c r="K1420" s="14">
        <f>表格1[[#This Row],[信用卡交易金額'[新臺幣']]]/1000</f>
        <v>562393.92500000005</v>
      </c>
      <c r="L1420" s="14">
        <f>表格1[[#This Row],[信用卡交易金額'[新臺幣']]]/1000000</f>
        <v>562.39392499999997</v>
      </c>
      <c r="M1420" s="14" t="str" cm="1">
        <f t="array" ref="M1420">_xlfn.TEXTJOIN("", TRUE, _xlfn.XLOOKUP(TRUE, VALUE(表格1[[#This Row],[年月]]) &lt;= VALUE($R$8:$R$12), $Q$8:$Q$12)) &amp; "年度"</f>
        <v>2021年度</v>
      </c>
    </row>
    <row r="1421" spans="1:13" x14ac:dyDescent="0.3">
      <c r="A1421" s="2">
        <v>202105</v>
      </c>
      <c r="B1421" s="19">
        <f>DATE(表格1[[#This Row],[年]],表格1[[#This Row],[月]],1)</f>
        <v>44317</v>
      </c>
      <c r="C1421" s="2" t="str">
        <f>LEFT(表格1[[#This Row],[年月]],4)</f>
        <v>2021</v>
      </c>
      <c r="D1421" s="2" t="str">
        <f>RIGHT(表格1[[#This Row],[年月]],2)</f>
        <v>05</v>
      </c>
      <c r="E1421" s="5">
        <v>10018000</v>
      </c>
      <c r="F1421" s="2" t="str">
        <f>VLOOKUP(TEXT(表格1[[#This Row],[地區]],"00000000"),縣市代碼,2,0)</f>
        <v>新竹市</v>
      </c>
      <c r="G1421" s="2" t="s">
        <v>9</v>
      </c>
      <c r="H1421" s="13">
        <v>1069387</v>
      </c>
      <c r="I1421" s="14">
        <v>1585907785</v>
      </c>
      <c r="J1421" s="14">
        <f>表格1[[#This Row],[信用卡交易筆數]]/1000</f>
        <v>1069.3869999999999</v>
      </c>
      <c r="K1421" s="14">
        <f>表格1[[#This Row],[信用卡交易金額'[新臺幣']]]/1000</f>
        <v>1585907.7849999999</v>
      </c>
      <c r="L1421" s="14">
        <f>表格1[[#This Row],[信用卡交易金額'[新臺幣']]]/1000000</f>
        <v>1585.9077850000001</v>
      </c>
      <c r="M1421" s="14" t="str" cm="1">
        <f t="array" ref="M1421">_xlfn.TEXTJOIN("", TRUE, _xlfn.XLOOKUP(TRUE, VALUE(表格1[[#This Row],[年月]]) &lt;= VALUE($R$8:$R$12), $Q$8:$Q$12)) &amp; "年度"</f>
        <v>2021年度</v>
      </c>
    </row>
    <row r="1422" spans="1:13" x14ac:dyDescent="0.3">
      <c r="A1422" s="2">
        <v>202105</v>
      </c>
      <c r="B1422" s="19">
        <f>DATE(表格1[[#This Row],[年]],表格1[[#This Row],[月]],1)</f>
        <v>44317</v>
      </c>
      <c r="C1422" s="2" t="str">
        <f>LEFT(表格1[[#This Row],[年月]],4)</f>
        <v>2021</v>
      </c>
      <c r="D1422" s="2" t="str">
        <f>RIGHT(表格1[[#This Row],[年月]],2)</f>
        <v>05</v>
      </c>
      <c r="E1422" s="5">
        <v>10018000</v>
      </c>
      <c r="F1422" s="2" t="str">
        <f>VLOOKUP(TEXT(表格1[[#This Row],[地區]],"00000000"),縣市代碼,2,0)</f>
        <v>新竹市</v>
      </c>
      <c r="G1422" s="2" t="s">
        <v>10</v>
      </c>
      <c r="H1422" s="13">
        <v>847574</v>
      </c>
      <c r="I1422" s="14">
        <v>4213032541</v>
      </c>
      <c r="J1422" s="14">
        <f>表格1[[#This Row],[信用卡交易筆數]]/1000</f>
        <v>847.57399999999996</v>
      </c>
      <c r="K1422" s="14">
        <f>表格1[[#This Row],[信用卡交易金額'[新臺幣']]]/1000</f>
        <v>4213032.5410000002</v>
      </c>
      <c r="L1422" s="14">
        <f>表格1[[#This Row],[信用卡交易金額'[新臺幣']]]/1000000</f>
        <v>4213.0325409999996</v>
      </c>
      <c r="M1422" s="14" t="str" cm="1">
        <f t="array" ref="M1422">_xlfn.TEXTJOIN("", TRUE, _xlfn.XLOOKUP(TRUE, VALUE(表格1[[#This Row],[年月]]) &lt;= VALUE($R$8:$R$12), $Q$8:$Q$12)) &amp; "年度"</f>
        <v>2021年度</v>
      </c>
    </row>
    <row r="1423" spans="1:13" x14ac:dyDescent="0.3">
      <c r="A1423" s="2">
        <v>202105</v>
      </c>
      <c r="B1423" s="19">
        <f>DATE(表格1[[#This Row],[年]],表格1[[#This Row],[月]],1)</f>
        <v>44317</v>
      </c>
      <c r="C1423" s="2" t="str">
        <f>LEFT(表格1[[#This Row],[年月]],4)</f>
        <v>2021</v>
      </c>
      <c r="D1423" s="2" t="str">
        <f>RIGHT(表格1[[#This Row],[年月]],2)</f>
        <v>05</v>
      </c>
      <c r="E1423" s="5">
        <v>10005000</v>
      </c>
      <c r="F1423" s="2" t="str">
        <f>VLOOKUP(TEXT(表格1[[#This Row],[地區]],"00000000"),縣市代碼,2,0)</f>
        <v>苗栗縣</v>
      </c>
      <c r="G1423" s="2" t="s">
        <v>4</v>
      </c>
      <c r="H1423" s="13">
        <v>471764</v>
      </c>
      <c r="I1423" s="14">
        <v>227335871</v>
      </c>
      <c r="J1423" s="14">
        <f>表格1[[#This Row],[信用卡交易筆數]]/1000</f>
        <v>471.76400000000001</v>
      </c>
      <c r="K1423" s="14">
        <f>表格1[[#This Row],[信用卡交易金額'[新臺幣']]]/1000</f>
        <v>227335.87100000001</v>
      </c>
      <c r="L1423" s="14">
        <f>表格1[[#This Row],[信用卡交易金額'[新臺幣']]]/1000000</f>
        <v>227.335871</v>
      </c>
      <c r="M1423" s="14" t="str" cm="1">
        <f t="array" ref="M1423">_xlfn.TEXTJOIN("", TRUE, _xlfn.XLOOKUP(TRUE, VALUE(表格1[[#This Row],[年月]]) &lt;= VALUE($R$8:$R$12), $Q$8:$Q$12)) &amp; "年度"</f>
        <v>2021年度</v>
      </c>
    </row>
    <row r="1424" spans="1:13" x14ac:dyDescent="0.3">
      <c r="A1424" s="2">
        <v>202105</v>
      </c>
      <c r="B1424" s="19">
        <f>DATE(表格1[[#This Row],[年]],表格1[[#This Row],[月]],1)</f>
        <v>44317</v>
      </c>
      <c r="C1424" s="2" t="str">
        <f>LEFT(表格1[[#This Row],[年月]],4)</f>
        <v>2021</v>
      </c>
      <c r="D1424" s="2" t="str">
        <f>RIGHT(表格1[[#This Row],[年月]],2)</f>
        <v>05</v>
      </c>
      <c r="E1424" s="5">
        <v>10005000</v>
      </c>
      <c r="F1424" s="2" t="str">
        <f>VLOOKUP(TEXT(表格1[[#This Row],[地區]],"00000000"),縣市代碼,2,0)</f>
        <v>苗栗縣</v>
      </c>
      <c r="G1424" s="2" t="s">
        <v>5</v>
      </c>
      <c r="H1424" s="13">
        <v>39924</v>
      </c>
      <c r="I1424" s="14">
        <v>97349851</v>
      </c>
      <c r="J1424" s="14">
        <f>表格1[[#This Row],[信用卡交易筆數]]/1000</f>
        <v>39.923999999999999</v>
      </c>
      <c r="K1424" s="14">
        <f>表格1[[#This Row],[信用卡交易金額'[新臺幣']]]/1000</f>
        <v>97349.850999999995</v>
      </c>
      <c r="L1424" s="14">
        <f>表格1[[#This Row],[信用卡交易金額'[新臺幣']]]/1000000</f>
        <v>97.349851000000001</v>
      </c>
      <c r="M1424" s="14" t="str" cm="1">
        <f t="array" ref="M1424">_xlfn.TEXTJOIN("", TRUE, _xlfn.XLOOKUP(TRUE, VALUE(表格1[[#This Row],[年月]]) &lt;= VALUE($R$8:$R$12), $Q$8:$Q$12)) &amp; "年度"</f>
        <v>2021年度</v>
      </c>
    </row>
    <row r="1425" spans="1:13" x14ac:dyDescent="0.3">
      <c r="A1425" s="2">
        <v>202105</v>
      </c>
      <c r="B1425" s="19">
        <f>DATE(表格1[[#This Row],[年]],表格1[[#This Row],[月]],1)</f>
        <v>44317</v>
      </c>
      <c r="C1425" s="2" t="str">
        <f>LEFT(表格1[[#This Row],[年月]],4)</f>
        <v>2021</v>
      </c>
      <c r="D1425" s="2" t="str">
        <f>RIGHT(表格1[[#This Row],[年月]],2)</f>
        <v>05</v>
      </c>
      <c r="E1425" s="5">
        <v>10005000</v>
      </c>
      <c r="F1425" s="2" t="str">
        <f>VLOOKUP(TEXT(表格1[[#This Row],[地區]],"00000000"),縣市代碼,2,0)</f>
        <v>苗栗縣</v>
      </c>
      <c r="G1425" s="2" t="s">
        <v>6</v>
      </c>
      <c r="H1425" s="13">
        <v>63267</v>
      </c>
      <c r="I1425" s="14">
        <v>236760002</v>
      </c>
      <c r="J1425" s="14">
        <f>表格1[[#This Row],[信用卡交易筆數]]/1000</f>
        <v>63.267000000000003</v>
      </c>
      <c r="K1425" s="14">
        <f>表格1[[#This Row],[信用卡交易金額'[新臺幣']]]/1000</f>
        <v>236760.00200000001</v>
      </c>
      <c r="L1425" s="14">
        <f>表格1[[#This Row],[信用卡交易金額'[新臺幣']]]/1000000</f>
        <v>236.76000199999999</v>
      </c>
      <c r="M1425" s="14" t="str" cm="1">
        <f t="array" ref="M1425">_xlfn.TEXTJOIN("", TRUE, _xlfn.XLOOKUP(TRUE, VALUE(表格1[[#This Row],[年月]]) &lt;= VALUE($R$8:$R$12), $Q$8:$Q$12)) &amp; "年度"</f>
        <v>2021年度</v>
      </c>
    </row>
    <row r="1426" spans="1:13" x14ac:dyDescent="0.3">
      <c r="A1426" s="2">
        <v>202105</v>
      </c>
      <c r="B1426" s="19">
        <f>DATE(表格1[[#This Row],[年]],表格1[[#This Row],[月]],1)</f>
        <v>44317</v>
      </c>
      <c r="C1426" s="2" t="str">
        <f>LEFT(表格1[[#This Row],[年月]],4)</f>
        <v>2021</v>
      </c>
      <c r="D1426" s="2" t="str">
        <f>RIGHT(表格1[[#This Row],[年月]],2)</f>
        <v>05</v>
      </c>
      <c r="E1426" s="5">
        <v>10005000</v>
      </c>
      <c r="F1426" s="2" t="str">
        <f>VLOOKUP(TEXT(表格1[[#This Row],[地區]],"00000000"),縣市代碼,2,0)</f>
        <v>苗栗縣</v>
      </c>
      <c r="G1426" s="2" t="s">
        <v>7</v>
      </c>
      <c r="H1426" s="13">
        <v>395952</v>
      </c>
      <c r="I1426" s="14">
        <v>392752093</v>
      </c>
      <c r="J1426" s="14">
        <f>表格1[[#This Row],[信用卡交易筆數]]/1000</f>
        <v>395.952</v>
      </c>
      <c r="K1426" s="14">
        <f>表格1[[#This Row],[信用卡交易金額'[新臺幣']]]/1000</f>
        <v>392752.09299999999</v>
      </c>
      <c r="L1426" s="14">
        <f>表格1[[#This Row],[信用卡交易金額'[新臺幣']]]/1000000</f>
        <v>392.752093</v>
      </c>
      <c r="M1426" s="14" t="str" cm="1">
        <f t="array" ref="M1426">_xlfn.TEXTJOIN("", TRUE, _xlfn.XLOOKUP(TRUE, VALUE(表格1[[#This Row],[年月]]) &lt;= VALUE($R$8:$R$12), $Q$8:$Q$12)) &amp; "年度"</f>
        <v>2021年度</v>
      </c>
    </row>
    <row r="1427" spans="1:13" x14ac:dyDescent="0.3">
      <c r="A1427" s="2">
        <v>202105</v>
      </c>
      <c r="B1427" s="19">
        <f>DATE(表格1[[#This Row],[年]],表格1[[#This Row],[月]],1)</f>
        <v>44317</v>
      </c>
      <c r="C1427" s="2" t="str">
        <f>LEFT(表格1[[#This Row],[年月]],4)</f>
        <v>2021</v>
      </c>
      <c r="D1427" s="2" t="str">
        <f>RIGHT(表格1[[#This Row],[年月]],2)</f>
        <v>05</v>
      </c>
      <c r="E1427" s="5">
        <v>10005000</v>
      </c>
      <c r="F1427" s="2" t="str">
        <f>VLOOKUP(TEXT(表格1[[#This Row],[地區]],"00000000"),縣市代碼,2,0)</f>
        <v>苗栗縣</v>
      </c>
      <c r="G1427" s="2" t="s">
        <v>8</v>
      </c>
      <c r="H1427" s="13">
        <v>265286</v>
      </c>
      <c r="I1427" s="14">
        <v>296772585</v>
      </c>
      <c r="J1427" s="14">
        <f>表格1[[#This Row],[信用卡交易筆數]]/1000</f>
        <v>265.286</v>
      </c>
      <c r="K1427" s="14">
        <f>表格1[[#This Row],[信用卡交易金額'[新臺幣']]]/1000</f>
        <v>296772.58500000002</v>
      </c>
      <c r="L1427" s="14">
        <f>表格1[[#This Row],[信用卡交易金額'[新臺幣']]]/1000000</f>
        <v>296.77258499999999</v>
      </c>
      <c r="M1427" s="14" t="str" cm="1">
        <f t="array" ref="M1427">_xlfn.TEXTJOIN("", TRUE, _xlfn.XLOOKUP(TRUE, VALUE(表格1[[#This Row],[年月]]) &lt;= VALUE($R$8:$R$12), $Q$8:$Q$12)) &amp; "年度"</f>
        <v>2021年度</v>
      </c>
    </row>
    <row r="1428" spans="1:13" x14ac:dyDescent="0.3">
      <c r="A1428" s="2">
        <v>202105</v>
      </c>
      <c r="B1428" s="19">
        <f>DATE(表格1[[#This Row],[年]],表格1[[#This Row],[月]],1)</f>
        <v>44317</v>
      </c>
      <c r="C1428" s="2" t="str">
        <f>LEFT(表格1[[#This Row],[年月]],4)</f>
        <v>2021</v>
      </c>
      <c r="D1428" s="2" t="str">
        <f>RIGHT(表格1[[#This Row],[年月]],2)</f>
        <v>05</v>
      </c>
      <c r="E1428" s="5">
        <v>10005000</v>
      </c>
      <c r="F1428" s="2" t="str">
        <f>VLOOKUP(TEXT(表格1[[#This Row],[地區]],"00000000"),縣市代碼,2,0)</f>
        <v>苗栗縣</v>
      </c>
      <c r="G1428" s="2" t="s">
        <v>9</v>
      </c>
      <c r="H1428" s="13">
        <v>542732</v>
      </c>
      <c r="I1428" s="14">
        <v>721373277</v>
      </c>
      <c r="J1428" s="14">
        <f>表格1[[#This Row],[信用卡交易筆數]]/1000</f>
        <v>542.73199999999997</v>
      </c>
      <c r="K1428" s="14">
        <f>表格1[[#This Row],[信用卡交易金額'[新臺幣']]]/1000</f>
        <v>721373.277</v>
      </c>
      <c r="L1428" s="14">
        <f>表格1[[#This Row],[信用卡交易金額'[新臺幣']]]/1000000</f>
        <v>721.37327700000003</v>
      </c>
      <c r="M1428" s="14" t="str" cm="1">
        <f t="array" ref="M1428">_xlfn.TEXTJOIN("", TRUE, _xlfn.XLOOKUP(TRUE, VALUE(表格1[[#This Row],[年月]]) &lt;= VALUE($R$8:$R$12), $Q$8:$Q$12)) &amp; "年度"</f>
        <v>2021年度</v>
      </c>
    </row>
    <row r="1429" spans="1:13" x14ac:dyDescent="0.3">
      <c r="A1429" s="2">
        <v>202105</v>
      </c>
      <c r="B1429" s="19">
        <f>DATE(表格1[[#This Row],[年]],表格1[[#This Row],[月]],1)</f>
        <v>44317</v>
      </c>
      <c r="C1429" s="2" t="str">
        <f>LEFT(表格1[[#This Row],[年月]],4)</f>
        <v>2021</v>
      </c>
      <c r="D1429" s="2" t="str">
        <f>RIGHT(表格1[[#This Row],[年月]],2)</f>
        <v>05</v>
      </c>
      <c r="E1429" s="5">
        <v>10005000</v>
      </c>
      <c r="F1429" s="2" t="str">
        <f>VLOOKUP(TEXT(表格1[[#This Row],[地區]],"00000000"),縣市代碼,2,0)</f>
        <v>苗栗縣</v>
      </c>
      <c r="G1429" s="2" t="s">
        <v>10</v>
      </c>
      <c r="H1429" s="13">
        <v>577221</v>
      </c>
      <c r="I1429" s="14">
        <v>1454750860</v>
      </c>
      <c r="J1429" s="14">
        <f>表格1[[#This Row],[信用卡交易筆數]]/1000</f>
        <v>577.221</v>
      </c>
      <c r="K1429" s="14">
        <f>表格1[[#This Row],[信用卡交易金額'[新臺幣']]]/1000</f>
        <v>1454750.86</v>
      </c>
      <c r="L1429" s="14">
        <f>表格1[[#This Row],[信用卡交易金額'[新臺幣']]]/1000000</f>
        <v>1454.7508600000001</v>
      </c>
      <c r="M1429" s="14" t="str" cm="1">
        <f t="array" ref="M1429">_xlfn.TEXTJOIN("", TRUE, _xlfn.XLOOKUP(TRUE, VALUE(表格1[[#This Row],[年月]]) &lt;= VALUE($R$8:$R$12), $Q$8:$Q$12)) &amp; "年度"</f>
        <v>2021年度</v>
      </c>
    </row>
    <row r="1430" spans="1:13" x14ac:dyDescent="0.3">
      <c r="A1430" s="2">
        <v>202105</v>
      </c>
      <c r="B1430" s="19">
        <f>DATE(表格1[[#This Row],[年]],表格1[[#This Row],[月]],1)</f>
        <v>44317</v>
      </c>
      <c r="C1430" s="2" t="str">
        <f>LEFT(表格1[[#This Row],[年月]],4)</f>
        <v>2021</v>
      </c>
      <c r="D1430" s="2" t="str">
        <f>RIGHT(表格1[[#This Row],[年月]],2)</f>
        <v>05</v>
      </c>
      <c r="E1430" s="5">
        <v>66000000</v>
      </c>
      <c r="F1430" s="2" t="str">
        <f>VLOOKUP(TEXT(表格1[[#This Row],[地區]],"00000000"),縣市代碼,2,0)</f>
        <v>臺中市</v>
      </c>
      <c r="G1430" s="2" t="s">
        <v>4</v>
      </c>
      <c r="H1430" s="13">
        <v>4349939</v>
      </c>
      <c r="I1430" s="14">
        <v>2395435514</v>
      </c>
      <c r="J1430" s="14">
        <f>表格1[[#This Row],[信用卡交易筆數]]/1000</f>
        <v>4349.9390000000003</v>
      </c>
      <c r="K1430" s="14">
        <f>表格1[[#This Row],[信用卡交易金額'[新臺幣']]]/1000</f>
        <v>2395435.514</v>
      </c>
      <c r="L1430" s="14">
        <f>表格1[[#This Row],[信用卡交易金額'[新臺幣']]]/1000000</f>
        <v>2395.4355139999998</v>
      </c>
      <c r="M1430" s="14" t="str" cm="1">
        <f t="array" ref="M1430">_xlfn.TEXTJOIN("", TRUE, _xlfn.XLOOKUP(TRUE, VALUE(表格1[[#This Row],[年月]]) &lt;= VALUE($R$8:$R$12), $Q$8:$Q$12)) &amp; "年度"</f>
        <v>2021年度</v>
      </c>
    </row>
    <row r="1431" spans="1:13" x14ac:dyDescent="0.3">
      <c r="A1431" s="2">
        <v>202105</v>
      </c>
      <c r="B1431" s="19">
        <f>DATE(表格1[[#This Row],[年]],表格1[[#This Row],[月]],1)</f>
        <v>44317</v>
      </c>
      <c r="C1431" s="2" t="str">
        <f>LEFT(表格1[[#This Row],[年月]],4)</f>
        <v>2021</v>
      </c>
      <c r="D1431" s="2" t="str">
        <f>RIGHT(表格1[[#This Row],[年月]],2)</f>
        <v>05</v>
      </c>
      <c r="E1431" s="5">
        <v>66000000</v>
      </c>
      <c r="F1431" s="2" t="str">
        <f>VLOOKUP(TEXT(表格1[[#This Row],[地區]],"00000000"),縣市代碼,2,0)</f>
        <v>臺中市</v>
      </c>
      <c r="G1431" s="2" t="s">
        <v>5</v>
      </c>
      <c r="H1431" s="13">
        <v>312506</v>
      </c>
      <c r="I1431" s="14">
        <v>790654737</v>
      </c>
      <c r="J1431" s="14">
        <f>表格1[[#This Row],[信用卡交易筆數]]/1000</f>
        <v>312.50599999999997</v>
      </c>
      <c r="K1431" s="14">
        <f>表格1[[#This Row],[信用卡交易金額'[新臺幣']]]/1000</f>
        <v>790654.73699999996</v>
      </c>
      <c r="L1431" s="14">
        <f>表格1[[#This Row],[信用卡交易金額'[新臺幣']]]/1000000</f>
        <v>790.65473699999995</v>
      </c>
      <c r="M1431" s="14" t="str" cm="1">
        <f t="array" ref="M1431">_xlfn.TEXTJOIN("", TRUE, _xlfn.XLOOKUP(TRUE, VALUE(表格1[[#This Row],[年月]]) &lt;= VALUE($R$8:$R$12), $Q$8:$Q$12)) &amp; "年度"</f>
        <v>2021年度</v>
      </c>
    </row>
    <row r="1432" spans="1:13" x14ac:dyDescent="0.3">
      <c r="A1432" s="2">
        <v>202105</v>
      </c>
      <c r="B1432" s="19">
        <f>DATE(表格1[[#This Row],[年]],表格1[[#This Row],[月]],1)</f>
        <v>44317</v>
      </c>
      <c r="C1432" s="2" t="str">
        <f>LEFT(表格1[[#This Row],[年月]],4)</f>
        <v>2021</v>
      </c>
      <c r="D1432" s="2" t="str">
        <f>RIGHT(表格1[[#This Row],[年月]],2)</f>
        <v>05</v>
      </c>
      <c r="E1432" s="5">
        <v>66000000</v>
      </c>
      <c r="F1432" s="2" t="str">
        <f>VLOOKUP(TEXT(表格1[[#This Row],[地區]],"00000000"),縣市代碼,2,0)</f>
        <v>臺中市</v>
      </c>
      <c r="G1432" s="2" t="s">
        <v>6</v>
      </c>
      <c r="H1432" s="13">
        <v>528538</v>
      </c>
      <c r="I1432" s="14">
        <v>1847345712</v>
      </c>
      <c r="J1432" s="14">
        <f>表格1[[#This Row],[信用卡交易筆數]]/1000</f>
        <v>528.53800000000001</v>
      </c>
      <c r="K1432" s="14">
        <f>表格1[[#This Row],[信用卡交易金額'[新臺幣']]]/1000</f>
        <v>1847345.7120000001</v>
      </c>
      <c r="L1432" s="14">
        <f>表格1[[#This Row],[信用卡交易金額'[新臺幣']]]/1000000</f>
        <v>1847.345712</v>
      </c>
      <c r="M1432" s="14" t="str" cm="1">
        <f t="array" ref="M1432">_xlfn.TEXTJOIN("", TRUE, _xlfn.XLOOKUP(TRUE, VALUE(表格1[[#This Row],[年月]]) &lt;= VALUE($R$8:$R$12), $Q$8:$Q$12)) &amp; "年度"</f>
        <v>2021年度</v>
      </c>
    </row>
    <row r="1433" spans="1:13" x14ac:dyDescent="0.3">
      <c r="A1433" s="2">
        <v>202105</v>
      </c>
      <c r="B1433" s="19">
        <f>DATE(表格1[[#This Row],[年]],表格1[[#This Row],[月]],1)</f>
        <v>44317</v>
      </c>
      <c r="C1433" s="2" t="str">
        <f>LEFT(表格1[[#This Row],[年月]],4)</f>
        <v>2021</v>
      </c>
      <c r="D1433" s="2" t="str">
        <f>RIGHT(表格1[[#This Row],[年月]],2)</f>
        <v>05</v>
      </c>
      <c r="E1433" s="5">
        <v>66000000</v>
      </c>
      <c r="F1433" s="2" t="str">
        <f>VLOOKUP(TEXT(表格1[[#This Row],[地區]],"00000000"),縣市代碼,2,0)</f>
        <v>臺中市</v>
      </c>
      <c r="G1433" s="2" t="s">
        <v>7</v>
      </c>
      <c r="H1433" s="13">
        <v>2506195</v>
      </c>
      <c r="I1433" s="14">
        <v>2515444481</v>
      </c>
      <c r="J1433" s="14">
        <f>表格1[[#This Row],[信用卡交易筆數]]/1000</f>
        <v>2506.1950000000002</v>
      </c>
      <c r="K1433" s="14">
        <f>表格1[[#This Row],[信用卡交易金額'[新臺幣']]]/1000</f>
        <v>2515444.4810000001</v>
      </c>
      <c r="L1433" s="14">
        <f>表格1[[#This Row],[信用卡交易金額'[新臺幣']]]/1000000</f>
        <v>2515.444481</v>
      </c>
      <c r="M1433" s="14" t="str" cm="1">
        <f t="array" ref="M1433">_xlfn.TEXTJOIN("", TRUE, _xlfn.XLOOKUP(TRUE, VALUE(表格1[[#This Row],[年月]]) &lt;= VALUE($R$8:$R$12), $Q$8:$Q$12)) &amp; "年度"</f>
        <v>2021年度</v>
      </c>
    </row>
    <row r="1434" spans="1:13" x14ac:dyDescent="0.3">
      <c r="A1434" s="2">
        <v>202105</v>
      </c>
      <c r="B1434" s="19">
        <f>DATE(表格1[[#This Row],[年]],表格1[[#This Row],[月]],1)</f>
        <v>44317</v>
      </c>
      <c r="C1434" s="2" t="str">
        <f>LEFT(表格1[[#This Row],[年月]],4)</f>
        <v>2021</v>
      </c>
      <c r="D1434" s="2" t="str">
        <f>RIGHT(表格1[[#This Row],[年月]],2)</f>
        <v>05</v>
      </c>
      <c r="E1434" s="5">
        <v>66000000</v>
      </c>
      <c r="F1434" s="2" t="str">
        <f>VLOOKUP(TEXT(表格1[[#This Row],[地區]],"00000000"),縣市代碼,2,0)</f>
        <v>臺中市</v>
      </c>
      <c r="G1434" s="2" t="s">
        <v>8</v>
      </c>
      <c r="H1434" s="13">
        <v>1905988</v>
      </c>
      <c r="I1434" s="14">
        <v>2696171943</v>
      </c>
      <c r="J1434" s="14">
        <f>表格1[[#This Row],[信用卡交易筆數]]/1000</f>
        <v>1905.9880000000001</v>
      </c>
      <c r="K1434" s="14">
        <f>表格1[[#This Row],[信用卡交易金額'[新臺幣']]]/1000</f>
        <v>2696171.943</v>
      </c>
      <c r="L1434" s="14">
        <f>表格1[[#This Row],[信用卡交易金額'[新臺幣']]]/1000000</f>
        <v>2696.1719429999998</v>
      </c>
      <c r="M1434" s="14" t="str" cm="1">
        <f t="array" ref="M1434">_xlfn.TEXTJOIN("", TRUE, _xlfn.XLOOKUP(TRUE, VALUE(表格1[[#This Row],[年月]]) &lt;= VALUE($R$8:$R$12), $Q$8:$Q$12)) &amp; "年度"</f>
        <v>2021年度</v>
      </c>
    </row>
    <row r="1435" spans="1:13" x14ac:dyDescent="0.3">
      <c r="A1435" s="2">
        <v>202105</v>
      </c>
      <c r="B1435" s="19">
        <f>DATE(表格1[[#This Row],[年]],表格1[[#This Row],[月]],1)</f>
        <v>44317</v>
      </c>
      <c r="C1435" s="2" t="str">
        <f>LEFT(表格1[[#This Row],[年月]],4)</f>
        <v>2021</v>
      </c>
      <c r="D1435" s="2" t="str">
        <f>RIGHT(表格1[[#This Row],[年月]],2)</f>
        <v>05</v>
      </c>
      <c r="E1435" s="5">
        <v>66000000</v>
      </c>
      <c r="F1435" s="2" t="str">
        <f>VLOOKUP(TEXT(表格1[[#This Row],[地區]],"00000000"),縣市代碼,2,0)</f>
        <v>臺中市</v>
      </c>
      <c r="G1435" s="2" t="s">
        <v>9</v>
      </c>
      <c r="H1435" s="13">
        <v>4643823</v>
      </c>
      <c r="I1435" s="14">
        <v>6583332253</v>
      </c>
      <c r="J1435" s="14">
        <f>表格1[[#This Row],[信用卡交易筆數]]/1000</f>
        <v>4643.8230000000003</v>
      </c>
      <c r="K1435" s="14">
        <f>表格1[[#This Row],[信用卡交易金額'[新臺幣']]]/1000</f>
        <v>6583332.2529999996</v>
      </c>
      <c r="L1435" s="14">
        <f>表格1[[#This Row],[信用卡交易金額'[新臺幣']]]/1000000</f>
        <v>6583.3322529999996</v>
      </c>
      <c r="M1435" s="14" t="str" cm="1">
        <f t="array" ref="M1435">_xlfn.TEXTJOIN("", TRUE, _xlfn.XLOOKUP(TRUE, VALUE(表格1[[#This Row],[年月]]) &lt;= VALUE($R$8:$R$12), $Q$8:$Q$12)) &amp; "年度"</f>
        <v>2021年度</v>
      </c>
    </row>
    <row r="1436" spans="1:13" x14ac:dyDescent="0.3">
      <c r="A1436" s="2">
        <v>202105</v>
      </c>
      <c r="B1436" s="19">
        <f>DATE(表格1[[#This Row],[年]],表格1[[#This Row],[月]],1)</f>
        <v>44317</v>
      </c>
      <c r="C1436" s="2" t="str">
        <f>LEFT(表格1[[#This Row],[年月]],4)</f>
        <v>2021</v>
      </c>
      <c r="D1436" s="2" t="str">
        <f>RIGHT(表格1[[#This Row],[年月]],2)</f>
        <v>05</v>
      </c>
      <c r="E1436" s="5">
        <v>66000000</v>
      </c>
      <c r="F1436" s="2" t="str">
        <f>VLOOKUP(TEXT(表格1[[#This Row],[地區]],"00000000"),縣市代碼,2,0)</f>
        <v>臺中市</v>
      </c>
      <c r="G1436" s="2" t="s">
        <v>10</v>
      </c>
      <c r="H1436" s="13">
        <v>3929581</v>
      </c>
      <c r="I1436" s="14">
        <v>12913797252</v>
      </c>
      <c r="J1436" s="14">
        <f>表格1[[#This Row],[信用卡交易筆數]]/1000</f>
        <v>3929.5810000000001</v>
      </c>
      <c r="K1436" s="14">
        <f>表格1[[#This Row],[信用卡交易金額'[新臺幣']]]/1000</f>
        <v>12913797.252</v>
      </c>
      <c r="L1436" s="14">
        <f>表格1[[#This Row],[信用卡交易金額'[新臺幣']]]/1000000</f>
        <v>12913.797252</v>
      </c>
      <c r="M1436" s="14" t="str" cm="1">
        <f t="array" ref="M1436">_xlfn.TEXTJOIN("", TRUE, _xlfn.XLOOKUP(TRUE, VALUE(表格1[[#This Row],[年月]]) &lt;= VALUE($R$8:$R$12), $Q$8:$Q$12)) &amp; "年度"</f>
        <v>2021年度</v>
      </c>
    </row>
    <row r="1437" spans="1:13" x14ac:dyDescent="0.3">
      <c r="A1437" s="2">
        <v>202105</v>
      </c>
      <c r="B1437" s="19">
        <f>DATE(表格1[[#This Row],[年]],表格1[[#This Row],[月]],1)</f>
        <v>44317</v>
      </c>
      <c r="C1437" s="2" t="str">
        <f>LEFT(表格1[[#This Row],[年月]],4)</f>
        <v>2021</v>
      </c>
      <c r="D1437" s="2" t="str">
        <f>RIGHT(表格1[[#This Row],[年月]],2)</f>
        <v>05</v>
      </c>
      <c r="E1437" s="5">
        <v>10007000</v>
      </c>
      <c r="F1437" s="2" t="str">
        <f>VLOOKUP(TEXT(表格1[[#This Row],[地區]],"00000000"),縣市代碼,2,0)</f>
        <v>彰化縣</v>
      </c>
      <c r="G1437" s="2" t="s">
        <v>4</v>
      </c>
      <c r="H1437" s="13">
        <v>918670</v>
      </c>
      <c r="I1437" s="14">
        <v>481852585</v>
      </c>
      <c r="J1437" s="14">
        <f>表格1[[#This Row],[信用卡交易筆數]]/1000</f>
        <v>918.67</v>
      </c>
      <c r="K1437" s="14">
        <f>表格1[[#This Row],[信用卡交易金額'[新臺幣']]]/1000</f>
        <v>481852.58500000002</v>
      </c>
      <c r="L1437" s="14">
        <f>表格1[[#This Row],[信用卡交易金額'[新臺幣']]]/1000000</f>
        <v>481.85258499999998</v>
      </c>
      <c r="M1437" s="14" t="str" cm="1">
        <f t="array" ref="M1437">_xlfn.TEXTJOIN("", TRUE, _xlfn.XLOOKUP(TRUE, VALUE(表格1[[#This Row],[年月]]) &lt;= VALUE($R$8:$R$12), $Q$8:$Q$12)) &amp; "年度"</f>
        <v>2021年度</v>
      </c>
    </row>
    <row r="1438" spans="1:13" x14ac:dyDescent="0.3">
      <c r="A1438" s="2">
        <v>202105</v>
      </c>
      <c r="B1438" s="19">
        <f>DATE(表格1[[#This Row],[年]],表格1[[#This Row],[月]],1)</f>
        <v>44317</v>
      </c>
      <c r="C1438" s="2" t="str">
        <f>LEFT(表格1[[#This Row],[年月]],4)</f>
        <v>2021</v>
      </c>
      <c r="D1438" s="2" t="str">
        <f>RIGHT(表格1[[#This Row],[年月]],2)</f>
        <v>05</v>
      </c>
      <c r="E1438" s="5">
        <v>10007000</v>
      </c>
      <c r="F1438" s="2" t="str">
        <f>VLOOKUP(TEXT(表格1[[#This Row],[地區]],"00000000"),縣市代碼,2,0)</f>
        <v>彰化縣</v>
      </c>
      <c r="G1438" s="2" t="s">
        <v>5</v>
      </c>
      <c r="H1438" s="13">
        <v>92373</v>
      </c>
      <c r="I1438" s="14">
        <v>225736022</v>
      </c>
      <c r="J1438" s="14">
        <f>表格1[[#This Row],[信用卡交易筆數]]/1000</f>
        <v>92.373000000000005</v>
      </c>
      <c r="K1438" s="14">
        <f>表格1[[#This Row],[信用卡交易金額'[新臺幣']]]/1000</f>
        <v>225736.022</v>
      </c>
      <c r="L1438" s="14">
        <f>表格1[[#This Row],[信用卡交易金額'[新臺幣']]]/1000000</f>
        <v>225.73602199999999</v>
      </c>
      <c r="M1438" s="14" t="str" cm="1">
        <f t="array" ref="M1438">_xlfn.TEXTJOIN("", TRUE, _xlfn.XLOOKUP(TRUE, VALUE(表格1[[#This Row],[年月]]) &lt;= VALUE($R$8:$R$12), $Q$8:$Q$12)) &amp; "年度"</f>
        <v>2021年度</v>
      </c>
    </row>
    <row r="1439" spans="1:13" x14ac:dyDescent="0.3">
      <c r="A1439" s="2">
        <v>202105</v>
      </c>
      <c r="B1439" s="19">
        <f>DATE(表格1[[#This Row],[年]],表格1[[#This Row],[月]],1)</f>
        <v>44317</v>
      </c>
      <c r="C1439" s="2" t="str">
        <f>LEFT(表格1[[#This Row],[年月]],4)</f>
        <v>2021</v>
      </c>
      <c r="D1439" s="2" t="str">
        <f>RIGHT(表格1[[#This Row],[年月]],2)</f>
        <v>05</v>
      </c>
      <c r="E1439" s="5">
        <v>10007000</v>
      </c>
      <c r="F1439" s="2" t="str">
        <f>VLOOKUP(TEXT(表格1[[#This Row],[地區]],"00000000"),縣市代碼,2,0)</f>
        <v>彰化縣</v>
      </c>
      <c r="G1439" s="2" t="s">
        <v>6</v>
      </c>
      <c r="H1439" s="13">
        <v>131094</v>
      </c>
      <c r="I1439" s="14">
        <v>480004347</v>
      </c>
      <c r="J1439" s="14">
        <f>表格1[[#This Row],[信用卡交易筆數]]/1000</f>
        <v>131.09399999999999</v>
      </c>
      <c r="K1439" s="14">
        <f>表格1[[#This Row],[信用卡交易金額'[新臺幣']]]/1000</f>
        <v>480004.34700000001</v>
      </c>
      <c r="L1439" s="14">
        <f>表格1[[#This Row],[信用卡交易金額'[新臺幣']]]/1000000</f>
        <v>480.004347</v>
      </c>
      <c r="M1439" s="14" t="str" cm="1">
        <f t="array" ref="M1439">_xlfn.TEXTJOIN("", TRUE, _xlfn.XLOOKUP(TRUE, VALUE(表格1[[#This Row],[年月]]) &lt;= VALUE($R$8:$R$12), $Q$8:$Q$12)) &amp; "年度"</f>
        <v>2021年度</v>
      </c>
    </row>
    <row r="1440" spans="1:13" x14ac:dyDescent="0.3">
      <c r="A1440" s="2">
        <v>202105</v>
      </c>
      <c r="B1440" s="19">
        <f>DATE(表格1[[#This Row],[年]],表格1[[#This Row],[月]],1)</f>
        <v>44317</v>
      </c>
      <c r="C1440" s="2" t="str">
        <f>LEFT(表格1[[#This Row],[年月]],4)</f>
        <v>2021</v>
      </c>
      <c r="D1440" s="2" t="str">
        <f>RIGHT(表格1[[#This Row],[年月]],2)</f>
        <v>05</v>
      </c>
      <c r="E1440" s="5">
        <v>10007000</v>
      </c>
      <c r="F1440" s="2" t="str">
        <f>VLOOKUP(TEXT(表格1[[#This Row],[地區]],"00000000"),縣市代碼,2,0)</f>
        <v>彰化縣</v>
      </c>
      <c r="G1440" s="2" t="s">
        <v>7</v>
      </c>
      <c r="H1440" s="13">
        <v>786384</v>
      </c>
      <c r="I1440" s="14">
        <v>819496907</v>
      </c>
      <c r="J1440" s="14">
        <f>表格1[[#This Row],[信用卡交易筆數]]/1000</f>
        <v>786.38400000000001</v>
      </c>
      <c r="K1440" s="14">
        <f>表格1[[#This Row],[信用卡交易金額'[新臺幣']]]/1000</f>
        <v>819496.90700000001</v>
      </c>
      <c r="L1440" s="14">
        <f>表格1[[#This Row],[信用卡交易金額'[新臺幣']]]/1000000</f>
        <v>819.49690699999996</v>
      </c>
      <c r="M1440" s="14" t="str" cm="1">
        <f t="array" ref="M1440">_xlfn.TEXTJOIN("", TRUE, _xlfn.XLOOKUP(TRUE, VALUE(表格1[[#This Row],[年月]]) &lt;= VALUE($R$8:$R$12), $Q$8:$Q$12)) &amp; "年度"</f>
        <v>2021年度</v>
      </c>
    </row>
    <row r="1441" spans="1:13" x14ac:dyDescent="0.3">
      <c r="A1441" s="2">
        <v>202105</v>
      </c>
      <c r="B1441" s="19">
        <f>DATE(表格1[[#This Row],[年]],表格1[[#This Row],[月]],1)</f>
        <v>44317</v>
      </c>
      <c r="C1441" s="2" t="str">
        <f>LEFT(表格1[[#This Row],[年月]],4)</f>
        <v>2021</v>
      </c>
      <c r="D1441" s="2" t="str">
        <f>RIGHT(表格1[[#This Row],[年月]],2)</f>
        <v>05</v>
      </c>
      <c r="E1441" s="5">
        <v>10007000</v>
      </c>
      <c r="F1441" s="2" t="str">
        <f>VLOOKUP(TEXT(表格1[[#This Row],[地區]],"00000000"),縣市代碼,2,0)</f>
        <v>彰化縣</v>
      </c>
      <c r="G1441" s="2" t="s">
        <v>8</v>
      </c>
      <c r="H1441" s="13">
        <v>490247</v>
      </c>
      <c r="I1441" s="14">
        <v>623245181</v>
      </c>
      <c r="J1441" s="14">
        <f>表格1[[#This Row],[信用卡交易筆數]]/1000</f>
        <v>490.24700000000001</v>
      </c>
      <c r="K1441" s="14">
        <f>表格1[[#This Row],[信用卡交易金額'[新臺幣']]]/1000</f>
        <v>623245.18099999998</v>
      </c>
      <c r="L1441" s="14">
        <f>表格1[[#This Row],[信用卡交易金額'[新臺幣']]]/1000000</f>
        <v>623.245181</v>
      </c>
      <c r="M1441" s="14" t="str" cm="1">
        <f t="array" ref="M1441">_xlfn.TEXTJOIN("", TRUE, _xlfn.XLOOKUP(TRUE, VALUE(表格1[[#This Row],[年月]]) &lt;= VALUE($R$8:$R$12), $Q$8:$Q$12)) &amp; "年度"</f>
        <v>2021年度</v>
      </c>
    </row>
    <row r="1442" spans="1:13" x14ac:dyDescent="0.3">
      <c r="A1442" s="2">
        <v>202105</v>
      </c>
      <c r="B1442" s="19">
        <f>DATE(表格1[[#This Row],[年]],表格1[[#This Row],[月]],1)</f>
        <v>44317</v>
      </c>
      <c r="C1442" s="2" t="str">
        <f>LEFT(表格1[[#This Row],[年月]],4)</f>
        <v>2021</v>
      </c>
      <c r="D1442" s="2" t="str">
        <f>RIGHT(表格1[[#This Row],[年月]],2)</f>
        <v>05</v>
      </c>
      <c r="E1442" s="5">
        <v>10007000</v>
      </c>
      <c r="F1442" s="2" t="str">
        <f>VLOOKUP(TEXT(表格1[[#This Row],[地區]],"00000000"),縣市代碼,2,0)</f>
        <v>彰化縣</v>
      </c>
      <c r="G1442" s="2" t="s">
        <v>9</v>
      </c>
      <c r="H1442" s="13">
        <v>1113436</v>
      </c>
      <c r="I1442" s="14">
        <v>1477877072</v>
      </c>
      <c r="J1442" s="14">
        <f>表格1[[#This Row],[信用卡交易筆數]]/1000</f>
        <v>1113.4359999999999</v>
      </c>
      <c r="K1442" s="14">
        <f>表格1[[#This Row],[信用卡交易金額'[新臺幣']]]/1000</f>
        <v>1477877.0719999999</v>
      </c>
      <c r="L1442" s="14">
        <f>表格1[[#This Row],[信用卡交易金額'[新臺幣']]]/1000000</f>
        <v>1477.877072</v>
      </c>
      <c r="M1442" s="14" t="str" cm="1">
        <f t="array" ref="M1442">_xlfn.TEXTJOIN("", TRUE, _xlfn.XLOOKUP(TRUE, VALUE(表格1[[#This Row],[年月]]) &lt;= VALUE($R$8:$R$12), $Q$8:$Q$12)) &amp; "年度"</f>
        <v>2021年度</v>
      </c>
    </row>
    <row r="1443" spans="1:13" x14ac:dyDescent="0.3">
      <c r="A1443" s="2">
        <v>202105</v>
      </c>
      <c r="B1443" s="19">
        <f>DATE(表格1[[#This Row],[年]],表格1[[#This Row],[月]],1)</f>
        <v>44317</v>
      </c>
      <c r="C1443" s="2" t="str">
        <f>LEFT(表格1[[#This Row],[年月]],4)</f>
        <v>2021</v>
      </c>
      <c r="D1443" s="2" t="str">
        <f>RIGHT(表格1[[#This Row],[年月]],2)</f>
        <v>05</v>
      </c>
      <c r="E1443" s="5">
        <v>10007000</v>
      </c>
      <c r="F1443" s="2" t="str">
        <f>VLOOKUP(TEXT(表格1[[#This Row],[地區]],"00000000"),縣市代碼,2,0)</f>
        <v>彰化縣</v>
      </c>
      <c r="G1443" s="2" t="s">
        <v>10</v>
      </c>
      <c r="H1443" s="13">
        <v>1137074</v>
      </c>
      <c r="I1443" s="14">
        <v>3372210783</v>
      </c>
      <c r="J1443" s="14">
        <f>表格1[[#This Row],[信用卡交易筆數]]/1000</f>
        <v>1137.0740000000001</v>
      </c>
      <c r="K1443" s="14">
        <f>表格1[[#This Row],[信用卡交易金額'[新臺幣']]]/1000</f>
        <v>3372210.7829999998</v>
      </c>
      <c r="L1443" s="14">
        <f>表格1[[#This Row],[信用卡交易金額'[新臺幣']]]/1000000</f>
        <v>3372.210783</v>
      </c>
      <c r="M1443" s="14" t="str" cm="1">
        <f t="array" ref="M1443">_xlfn.TEXTJOIN("", TRUE, _xlfn.XLOOKUP(TRUE, VALUE(表格1[[#This Row],[年月]]) &lt;= VALUE($R$8:$R$12), $Q$8:$Q$12)) &amp; "年度"</f>
        <v>2021年度</v>
      </c>
    </row>
    <row r="1444" spans="1:13" x14ac:dyDescent="0.3">
      <c r="A1444" s="2">
        <v>202105</v>
      </c>
      <c r="B1444" s="19">
        <f>DATE(表格1[[#This Row],[年]],表格1[[#This Row],[月]],1)</f>
        <v>44317</v>
      </c>
      <c r="C1444" s="2" t="str">
        <f>LEFT(表格1[[#This Row],[年月]],4)</f>
        <v>2021</v>
      </c>
      <c r="D1444" s="2" t="str">
        <f>RIGHT(表格1[[#This Row],[年月]],2)</f>
        <v>05</v>
      </c>
      <c r="E1444" s="5">
        <v>10008000</v>
      </c>
      <c r="F1444" s="2" t="str">
        <f>VLOOKUP(TEXT(表格1[[#This Row],[地區]],"00000000"),縣市代碼,2,0)</f>
        <v>南投縣</v>
      </c>
      <c r="G1444" s="2" t="s">
        <v>4</v>
      </c>
      <c r="H1444" s="13">
        <v>303143</v>
      </c>
      <c r="I1444" s="14">
        <v>155929593</v>
      </c>
      <c r="J1444" s="14">
        <f>表格1[[#This Row],[信用卡交易筆數]]/1000</f>
        <v>303.14299999999997</v>
      </c>
      <c r="K1444" s="14">
        <f>表格1[[#This Row],[信用卡交易金額'[新臺幣']]]/1000</f>
        <v>155929.59299999999</v>
      </c>
      <c r="L1444" s="14">
        <f>表格1[[#This Row],[信用卡交易金額'[新臺幣']]]/1000000</f>
        <v>155.92959300000001</v>
      </c>
      <c r="M1444" s="14" t="str" cm="1">
        <f t="array" ref="M1444">_xlfn.TEXTJOIN("", TRUE, _xlfn.XLOOKUP(TRUE, VALUE(表格1[[#This Row],[年月]]) &lt;= VALUE($R$8:$R$12), $Q$8:$Q$12)) &amp; "年度"</f>
        <v>2021年度</v>
      </c>
    </row>
    <row r="1445" spans="1:13" x14ac:dyDescent="0.3">
      <c r="A1445" s="2">
        <v>202105</v>
      </c>
      <c r="B1445" s="19">
        <f>DATE(表格1[[#This Row],[年]],表格1[[#This Row],[月]],1)</f>
        <v>44317</v>
      </c>
      <c r="C1445" s="2" t="str">
        <f>LEFT(表格1[[#This Row],[年月]],4)</f>
        <v>2021</v>
      </c>
      <c r="D1445" s="2" t="str">
        <f>RIGHT(表格1[[#This Row],[年月]],2)</f>
        <v>05</v>
      </c>
      <c r="E1445" s="5">
        <v>10008000</v>
      </c>
      <c r="F1445" s="2" t="str">
        <f>VLOOKUP(TEXT(表格1[[#This Row],[地區]],"00000000"),縣市代碼,2,0)</f>
        <v>南投縣</v>
      </c>
      <c r="G1445" s="2" t="s">
        <v>5</v>
      </c>
      <c r="H1445" s="13">
        <v>29151</v>
      </c>
      <c r="I1445" s="14">
        <v>65273074</v>
      </c>
      <c r="J1445" s="14">
        <f>表格1[[#This Row],[信用卡交易筆數]]/1000</f>
        <v>29.151</v>
      </c>
      <c r="K1445" s="14">
        <f>表格1[[#This Row],[信用卡交易金額'[新臺幣']]]/1000</f>
        <v>65273.074000000001</v>
      </c>
      <c r="L1445" s="14">
        <f>表格1[[#This Row],[信用卡交易金額'[新臺幣']]]/1000000</f>
        <v>65.273073999999994</v>
      </c>
      <c r="M1445" s="14" t="str" cm="1">
        <f t="array" ref="M1445">_xlfn.TEXTJOIN("", TRUE, _xlfn.XLOOKUP(TRUE, VALUE(表格1[[#This Row],[年月]]) &lt;= VALUE($R$8:$R$12), $Q$8:$Q$12)) &amp; "年度"</f>
        <v>2021年度</v>
      </c>
    </row>
    <row r="1446" spans="1:13" x14ac:dyDescent="0.3">
      <c r="A1446" s="2">
        <v>202105</v>
      </c>
      <c r="B1446" s="19">
        <f>DATE(表格1[[#This Row],[年]],表格1[[#This Row],[月]],1)</f>
        <v>44317</v>
      </c>
      <c r="C1446" s="2" t="str">
        <f>LEFT(表格1[[#This Row],[年月]],4)</f>
        <v>2021</v>
      </c>
      <c r="D1446" s="2" t="str">
        <f>RIGHT(表格1[[#This Row],[年月]],2)</f>
        <v>05</v>
      </c>
      <c r="E1446" s="5">
        <v>10008000</v>
      </c>
      <c r="F1446" s="2" t="str">
        <f>VLOOKUP(TEXT(表格1[[#This Row],[地區]],"00000000"),縣市代碼,2,0)</f>
        <v>南投縣</v>
      </c>
      <c r="G1446" s="2" t="s">
        <v>6</v>
      </c>
      <c r="H1446" s="13">
        <v>43836</v>
      </c>
      <c r="I1446" s="14">
        <v>158424884</v>
      </c>
      <c r="J1446" s="14">
        <f>表格1[[#This Row],[信用卡交易筆數]]/1000</f>
        <v>43.835999999999999</v>
      </c>
      <c r="K1446" s="14">
        <f>表格1[[#This Row],[信用卡交易金額'[新臺幣']]]/1000</f>
        <v>158424.88399999999</v>
      </c>
      <c r="L1446" s="14">
        <f>表格1[[#This Row],[信用卡交易金額'[新臺幣']]]/1000000</f>
        <v>158.42488399999999</v>
      </c>
      <c r="M1446" s="14" t="str" cm="1">
        <f t="array" ref="M1446">_xlfn.TEXTJOIN("", TRUE, _xlfn.XLOOKUP(TRUE, VALUE(表格1[[#This Row],[年月]]) &lt;= VALUE($R$8:$R$12), $Q$8:$Q$12)) &amp; "年度"</f>
        <v>2021年度</v>
      </c>
    </row>
    <row r="1447" spans="1:13" x14ac:dyDescent="0.3">
      <c r="A1447" s="2">
        <v>202105</v>
      </c>
      <c r="B1447" s="19">
        <f>DATE(表格1[[#This Row],[年]],表格1[[#This Row],[月]],1)</f>
        <v>44317</v>
      </c>
      <c r="C1447" s="2" t="str">
        <f>LEFT(表格1[[#This Row],[年月]],4)</f>
        <v>2021</v>
      </c>
      <c r="D1447" s="2" t="str">
        <f>RIGHT(表格1[[#This Row],[年月]],2)</f>
        <v>05</v>
      </c>
      <c r="E1447" s="5">
        <v>10008000</v>
      </c>
      <c r="F1447" s="2" t="str">
        <f>VLOOKUP(TEXT(表格1[[#This Row],[地區]],"00000000"),縣市代碼,2,0)</f>
        <v>南投縣</v>
      </c>
      <c r="G1447" s="2" t="s">
        <v>7</v>
      </c>
      <c r="H1447" s="13">
        <v>277678</v>
      </c>
      <c r="I1447" s="14">
        <v>286149816</v>
      </c>
      <c r="J1447" s="14">
        <f>表格1[[#This Row],[信用卡交易筆數]]/1000</f>
        <v>277.678</v>
      </c>
      <c r="K1447" s="14">
        <f>表格1[[#This Row],[信用卡交易金額'[新臺幣']]]/1000</f>
        <v>286149.81599999999</v>
      </c>
      <c r="L1447" s="14">
        <f>表格1[[#This Row],[信用卡交易金額'[新臺幣']]]/1000000</f>
        <v>286.14981599999999</v>
      </c>
      <c r="M1447" s="14" t="str" cm="1">
        <f t="array" ref="M1447">_xlfn.TEXTJOIN("", TRUE, _xlfn.XLOOKUP(TRUE, VALUE(表格1[[#This Row],[年月]]) &lt;= VALUE($R$8:$R$12), $Q$8:$Q$12)) &amp; "年度"</f>
        <v>2021年度</v>
      </c>
    </row>
    <row r="1448" spans="1:13" x14ac:dyDescent="0.3">
      <c r="A1448" s="2">
        <v>202105</v>
      </c>
      <c r="B1448" s="19">
        <f>DATE(表格1[[#This Row],[年]],表格1[[#This Row],[月]],1)</f>
        <v>44317</v>
      </c>
      <c r="C1448" s="2" t="str">
        <f>LEFT(表格1[[#This Row],[年月]],4)</f>
        <v>2021</v>
      </c>
      <c r="D1448" s="2" t="str">
        <f>RIGHT(表格1[[#This Row],[年月]],2)</f>
        <v>05</v>
      </c>
      <c r="E1448" s="5">
        <v>10008000</v>
      </c>
      <c r="F1448" s="2" t="str">
        <f>VLOOKUP(TEXT(表格1[[#This Row],[地區]],"00000000"),縣市代碼,2,0)</f>
        <v>南投縣</v>
      </c>
      <c r="G1448" s="2" t="s">
        <v>8</v>
      </c>
      <c r="H1448" s="13">
        <v>174372</v>
      </c>
      <c r="I1448" s="14">
        <v>205765901</v>
      </c>
      <c r="J1448" s="14">
        <f>表格1[[#This Row],[信用卡交易筆數]]/1000</f>
        <v>174.37200000000001</v>
      </c>
      <c r="K1448" s="14">
        <f>表格1[[#This Row],[信用卡交易金額'[新臺幣']]]/1000</f>
        <v>205765.90100000001</v>
      </c>
      <c r="L1448" s="14">
        <f>表格1[[#This Row],[信用卡交易金額'[新臺幣']]]/1000000</f>
        <v>205.76590100000001</v>
      </c>
      <c r="M1448" s="14" t="str" cm="1">
        <f t="array" ref="M1448">_xlfn.TEXTJOIN("", TRUE, _xlfn.XLOOKUP(TRUE, VALUE(表格1[[#This Row],[年月]]) &lt;= VALUE($R$8:$R$12), $Q$8:$Q$12)) &amp; "年度"</f>
        <v>2021年度</v>
      </c>
    </row>
    <row r="1449" spans="1:13" x14ac:dyDescent="0.3">
      <c r="A1449" s="2">
        <v>202105</v>
      </c>
      <c r="B1449" s="19">
        <f>DATE(表格1[[#This Row],[年]],表格1[[#This Row],[月]],1)</f>
        <v>44317</v>
      </c>
      <c r="C1449" s="2" t="str">
        <f>LEFT(表格1[[#This Row],[年月]],4)</f>
        <v>2021</v>
      </c>
      <c r="D1449" s="2" t="str">
        <f>RIGHT(表格1[[#This Row],[年月]],2)</f>
        <v>05</v>
      </c>
      <c r="E1449" s="5">
        <v>10008000</v>
      </c>
      <c r="F1449" s="2" t="str">
        <f>VLOOKUP(TEXT(表格1[[#This Row],[地區]],"00000000"),縣市代碼,2,0)</f>
        <v>南投縣</v>
      </c>
      <c r="G1449" s="2" t="s">
        <v>9</v>
      </c>
      <c r="H1449" s="13">
        <v>370402</v>
      </c>
      <c r="I1449" s="14">
        <v>483383383</v>
      </c>
      <c r="J1449" s="14">
        <f>表格1[[#This Row],[信用卡交易筆數]]/1000</f>
        <v>370.40199999999999</v>
      </c>
      <c r="K1449" s="14">
        <f>表格1[[#This Row],[信用卡交易金額'[新臺幣']]]/1000</f>
        <v>483383.38299999997</v>
      </c>
      <c r="L1449" s="14">
        <f>表格1[[#This Row],[信用卡交易金額'[新臺幣']]]/1000000</f>
        <v>483.38338299999998</v>
      </c>
      <c r="M1449" s="14" t="str" cm="1">
        <f t="array" ref="M1449">_xlfn.TEXTJOIN("", TRUE, _xlfn.XLOOKUP(TRUE, VALUE(表格1[[#This Row],[年月]]) &lt;= VALUE($R$8:$R$12), $Q$8:$Q$12)) &amp; "年度"</f>
        <v>2021年度</v>
      </c>
    </row>
    <row r="1450" spans="1:13" x14ac:dyDescent="0.3">
      <c r="A1450" s="2">
        <v>202105</v>
      </c>
      <c r="B1450" s="19">
        <f>DATE(表格1[[#This Row],[年]],表格1[[#This Row],[月]],1)</f>
        <v>44317</v>
      </c>
      <c r="C1450" s="2" t="str">
        <f>LEFT(表格1[[#This Row],[年月]],4)</f>
        <v>2021</v>
      </c>
      <c r="D1450" s="2" t="str">
        <f>RIGHT(表格1[[#This Row],[年月]],2)</f>
        <v>05</v>
      </c>
      <c r="E1450" s="5">
        <v>10008000</v>
      </c>
      <c r="F1450" s="2" t="str">
        <f>VLOOKUP(TEXT(表格1[[#This Row],[地區]],"00000000"),縣市代碼,2,0)</f>
        <v>南投縣</v>
      </c>
      <c r="G1450" s="2" t="s">
        <v>10</v>
      </c>
      <c r="H1450" s="13">
        <v>371455</v>
      </c>
      <c r="I1450" s="14">
        <v>1041633617</v>
      </c>
      <c r="J1450" s="14">
        <f>表格1[[#This Row],[信用卡交易筆數]]/1000</f>
        <v>371.45499999999998</v>
      </c>
      <c r="K1450" s="14">
        <f>表格1[[#This Row],[信用卡交易金額'[新臺幣']]]/1000</f>
        <v>1041633.617</v>
      </c>
      <c r="L1450" s="14">
        <f>表格1[[#This Row],[信用卡交易金額'[新臺幣']]]/1000000</f>
        <v>1041.633617</v>
      </c>
      <c r="M1450" s="14" t="str" cm="1">
        <f t="array" ref="M1450">_xlfn.TEXTJOIN("", TRUE, _xlfn.XLOOKUP(TRUE, VALUE(表格1[[#This Row],[年月]]) &lt;= VALUE($R$8:$R$12), $Q$8:$Q$12)) &amp; "年度"</f>
        <v>2021年度</v>
      </c>
    </row>
    <row r="1451" spans="1:13" x14ac:dyDescent="0.3">
      <c r="A1451" s="2">
        <v>202105</v>
      </c>
      <c r="B1451" s="19">
        <f>DATE(表格1[[#This Row],[年]],表格1[[#This Row],[月]],1)</f>
        <v>44317</v>
      </c>
      <c r="C1451" s="2" t="str">
        <f>LEFT(表格1[[#This Row],[年月]],4)</f>
        <v>2021</v>
      </c>
      <c r="D1451" s="2" t="str">
        <f>RIGHT(表格1[[#This Row],[年月]],2)</f>
        <v>05</v>
      </c>
      <c r="E1451" s="5">
        <v>10009000</v>
      </c>
      <c r="F1451" s="2" t="str">
        <f>VLOOKUP(TEXT(表格1[[#This Row],[地區]],"00000000"),縣市代碼,2,0)</f>
        <v>雲林縣</v>
      </c>
      <c r="G1451" s="2" t="s">
        <v>4</v>
      </c>
      <c r="H1451" s="13">
        <v>340055</v>
      </c>
      <c r="I1451" s="14">
        <v>175753758</v>
      </c>
      <c r="J1451" s="14">
        <f>表格1[[#This Row],[信用卡交易筆數]]/1000</f>
        <v>340.05500000000001</v>
      </c>
      <c r="K1451" s="14">
        <f>表格1[[#This Row],[信用卡交易金額'[新臺幣']]]/1000</f>
        <v>175753.758</v>
      </c>
      <c r="L1451" s="14">
        <f>表格1[[#This Row],[信用卡交易金額'[新臺幣']]]/1000000</f>
        <v>175.753758</v>
      </c>
      <c r="M1451" s="14" t="str" cm="1">
        <f t="array" ref="M1451">_xlfn.TEXTJOIN("", TRUE, _xlfn.XLOOKUP(TRUE, VALUE(表格1[[#This Row],[年月]]) &lt;= VALUE($R$8:$R$12), $Q$8:$Q$12)) &amp; "年度"</f>
        <v>2021年度</v>
      </c>
    </row>
    <row r="1452" spans="1:13" x14ac:dyDescent="0.3">
      <c r="A1452" s="2">
        <v>202105</v>
      </c>
      <c r="B1452" s="19">
        <f>DATE(表格1[[#This Row],[年]],表格1[[#This Row],[月]],1)</f>
        <v>44317</v>
      </c>
      <c r="C1452" s="2" t="str">
        <f>LEFT(表格1[[#This Row],[年月]],4)</f>
        <v>2021</v>
      </c>
      <c r="D1452" s="2" t="str">
        <f>RIGHT(表格1[[#This Row],[年月]],2)</f>
        <v>05</v>
      </c>
      <c r="E1452" s="5">
        <v>10009000</v>
      </c>
      <c r="F1452" s="2" t="str">
        <f>VLOOKUP(TEXT(表格1[[#This Row],[地區]],"00000000"),縣市代碼,2,0)</f>
        <v>雲林縣</v>
      </c>
      <c r="G1452" s="2" t="s">
        <v>5</v>
      </c>
      <c r="H1452" s="13">
        <v>39101</v>
      </c>
      <c r="I1452" s="14">
        <v>91503121</v>
      </c>
      <c r="J1452" s="14">
        <f>表格1[[#This Row],[信用卡交易筆數]]/1000</f>
        <v>39.100999999999999</v>
      </c>
      <c r="K1452" s="14">
        <f>表格1[[#This Row],[信用卡交易金額'[新臺幣']]]/1000</f>
        <v>91503.120999999999</v>
      </c>
      <c r="L1452" s="14">
        <f>表格1[[#This Row],[信用卡交易金額'[新臺幣']]]/1000000</f>
        <v>91.503120999999993</v>
      </c>
      <c r="M1452" s="14" t="str" cm="1">
        <f t="array" ref="M1452">_xlfn.TEXTJOIN("", TRUE, _xlfn.XLOOKUP(TRUE, VALUE(表格1[[#This Row],[年月]]) &lt;= VALUE($R$8:$R$12), $Q$8:$Q$12)) &amp; "年度"</f>
        <v>2021年度</v>
      </c>
    </row>
    <row r="1453" spans="1:13" x14ac:dyDescent="0.3">
      <c r="A1453" s="2">
        <v>202105</v>
      </c>
      <c r="B1453" s="19">
        <f>DATE(表格1[[#This Row],[年]],表格1[[#This Row],[月]],1)</f>
        <v>44317</v>
      </c>
      <c r="C1453" s="2" t="str">
        <f>LEFT(表格1[[#This Row],[年月]],4)</f>
        <v>2021</v>
      </c>
      <c r="D1453" s="2" t="str">
        <f>RIGHT(表格1[[#This Row],[年月]],2)</f>
        <v>05</v>
      </c>
      <c r="E1453" s="5">
        <v>10009000</v>
      </c>
      <c r="F1453" s="2" t="str">
        <f>VLOOKUP(TEXT(表格1[[#This Row],[地區]],"00000000"),縣市代碼,2,0)</f>
        <v>雲林縣</v>
      </c>
      <c r="G1453" s="2" t="s">
        <v>6</v>
      </c>
      <c r="H1453" s="13">
        <v>54511</v>
      </c>
      <c r="I1453" s="14">
        <v>200705593</v>
      </c>
      <c r="J1453" s="14">
        <f>表格1[[#This Row],[信用卡交易筆數]]/1000</f>
        <v>54.511000000000003</v>
      </c>
      <c r="K1453" s="14">
        <f>表格1[[#This Row],[信用卡交易金額'[新臺幣']]]/1000</f>
        <v>200705.59299999999</v>
      </c>
      <c r="L1453" s="14">
        <f>表格1[[#This Row],[信用卡交易金額'[新臺幣']]]/1000000</f>
        <v>200.70559299999999</v>
      </c>
      <c r="M1453" s="14" t="str" cm="1">
        <f t="array" ref="M1453">_xlfn.TEXTJOIN("", TRUE, _xlfn.XLOOKUP(TRUE, VALUE(表格1[[#This Row],[年月]]) &lt;= VALUE($R$8:$R$12), $Q$8:$Q$12)) &amp; "年度"</f>
        <v>2021年度</v>
      </c>
    </row>
    <row r="1454" spans="1:13" x14ac:dyDescent="0.3">
      <c r="A1454" s="2">
        <v>202105</v>
      </c>
      <c r="B1454" s="19">
        <f>DATE(表格1[[#This Row],[年]],表格1[[#This Row],[月]],1)</f>
        <v>44317</v>
      </c>
      <c r="C1454" s="2" t="str">
        <f>LEFT(表格1[[#This Row],[年月]],4)</f>
        <v>2021</v>
      </c>
      <c r="D1454" s="2" t="str">
        <f>RIGHT(表格1[[#This Row],[年月]],2)</f>
        <v>05</v>
      </c>
      <c r="E1454" s="5">
        <v>10009000</v>
      </c>
      <c r="F1454" s="2" t="str">
        <f>VLOOKUP(TEXT(表格1[[#This Row],[地區]],"00000000"),縣市代碼,2,0)</f>
        <v>雲林縣</v>
      </c>
      <c r="G1454" s="2" t="s">
        <v>7</v>
      </c>
      <c r="H1454" s="13">
        <v>372150</v>
      </c>
      <c r="I1454" s="14">
        <v>374154773</v>
      </c>
      <c r="J1454" s="14">
        <f>表格1[[#This Row],[信用卡交易筆數]]/1000</f>
        <v>372.15</v>
      </c>
      <c r="K1454" s="14">
        <f>表格1[[#This Row],[信用卡交易金額'[新臺幣']]]/1000</f>
        <v>374154.77299999999</v>
      </c>
      <c r="L1454" s="14">
        <f>表格1[[#This Row],[信用卡交易金額'[新臺幣']]]/1000000</f>
        <v>374.15477299999998</v>
      </c>
      <c r="M1454" s="14" t="str" cm="1">
        <f t="array" ref="M1454">_xlfn.TEXTJOIN("", TRUE, _xlfn.XLOOKUP(TRUE, VALUE(表格1[[#This Row],[年月]]) &lt;= VALUE($R$8:$R$12), $Q$8:$Q$12)) &amp; "年度"</f>
        <v>2021年度</v>
      </c>
    </row>
    <row r="1455" spans="1:13" x14ac:dyDescent="0.3">
      <c r="A1455" s="2">
        <v>202105</v>
      </c>
      <c r="B1455" s="19">
        <f>DATE(表格1[[#This Row],[年]],表格1[[#This Row],[月]],1)</f>
        <v>44317</v>
      </c>
      <c r="C1455" s="2" t="str">
        <f>LEFT(表格1[[#This Row],[年月]],4)</f>
        <v>2021</v>
      </c>
      <c r="D1455" s="2" t="str">
        <f>RIGHT(表格1[[#This Row],[年月]],2)</f>
        <v>05</v>
      </c>
      <c r="E1455" s="5">
        <v>10009000</v>
      </c>
      <c r="F1455" s="2" t="str">
        <f>VLOOKUP(TEXT(表格1[[#This Row],[地區]],"00000000"),縣市代碼,2,0)</f>
        <v>雲林縣</v>
      </c>
      <c r="G1455" s="2" t="s">
        <v>8</v>
      </c>
      <c r="H1455" s="13">
        <v>210443</v>
      </c>
      <c r="I1455" s="14">
        <v>244141379</v>
      </c>
      <c r="J1455" s="14">
        <f>表格1[[#This Row],[信用卡交易筆數]]/1000</f>
        <v>210.44300000000001</v>
      </c>
      <c r="K1455" s="14">
        <f>表格1[[#This Row],[信用卡交易金額'[新臺幣']]]/1000</f>
        <v>244141.37899999999</v>
      </c>
      <c r="L1455" s="14">
        <f>表格1[[#This Row],[信用卡交易金額'[新臺幣']]]/1000000</f>
        <v>244.141379</v>
      </c>
      <c r="M1455" s="14" t="str" cm="1">
        <f t="array" ref="M1455">_xlfn.TEXTJOIN("", TRUE, _xlfn.XLOOKUP(TRUE, VALUE(表格1[[#This Row],[年月]]) &lt;= VALUE($R$8:$R$12), $Q$8:$Q$12)) &amp; "年度"</f>
        <v>2021年度</v>
      </c>
    </row>
    <row r="1456" spans="1:13" x14ac:dyDescent="0.3">
      <c r="A1456" s="2">
        <v>202105</v>
      </c>
      <c r="B1456" s="19">
        <f>DATE(表格1[[#This Row],[年]],表格1[[#This Row],[月]],1)</f>
        <v>44317</v>
      </c>
      <c r="C1456" s="2" t="str">
        <f>LEFT(表格1[[#This Row],[年月]],4)</f>
        <v>2021</v>
      </c>
      <c r="D1456" s="2" t="str">
        <f>RIGHT(表格1[[#This Row],[年月]],2)</f>
        <v>05</v>
      </c>
      <c r="E1456" s="5">
        <v>10009000</v>
      </c>
      <c r="F1456" s="2" t="str">
        <f>VLOOKUP(TEXT(表格1[[#This Row],[地區]],"00000000"),縣市代碼,2,0)</f>
        <v>雲林縣</v>
      </c>
      <c r="G1456" s="2" t="s">
        <v>9</v>
      </c>
      <c r="H1456" s="13">
        <v>445244</v>
      </c>
      <c r="I1456" s="14">
        <v>612167273</v>
      </c>
      <c r="J1456" s="14">
        <f>表格1[[#This Row],[信用卡交易筆數]]/1000</f>
        <v>445.24400000000003</v>
      </c>
      <c r="K1456" s="14">
        <f>表格1[[#This Row],[信用卡交易金額'[新臺幣']]]/1000</f>
        <v>612167.27300000004</v>
      </c>
      <c r="L1456" s="14">
        <f>表格1[[#This Row],[信用卡交易金額'[新臺幣']]]/1000000</f>
        <v>612.16727300000002</v>
      </c>
      <c r="M1456" s="14" t="str" cm="1">
        <f t="array" ref="M1456">_xlfn.TEXTJOIN("", TRUE, _xlfn.XLOOKUP(TRUE, VALUE(表格1[[#This Row],[年月]]) &lt;= VALUE($R$8:$R$12), $Q$8:$Q$12)) &amp; "年度"</f>
        <v>2021年度</v>
      </c>
    </row>
    <row r="1457" spans="1:13" x14ac:dyDescent="0.3">
      <c r="A1457" s="2">
        <v>202105</v>
      </c>
      <c r="B1457" s="19">
        <f>DATE(表格1[[#This Row],[年]],表格1[[#This Row],[月]],1)</f>
        <v>44317</v>
      </c>
      <c r="C1457" s="2" t="str">
        <f>LEFT(表格1[[#This Row],[年月]],4)</f>
        <v>2021</v>
      </c>
      <c r="D1457" s="2" t="str">
        <f>RIGHT(表格1[[#This Row],[年月]],2)</f>
        <v>05</v>
      </c>
      <c r="E1457" s="5">
        <v>10009000</v>
      </c>
      <c r="F1457" s="2" t="str">
        <f>VLOOKUP(TEXT(表格1[[#This Row],[地區]],"00000000"),縣市代碼,2,0)</f>
        <v>雲林縣</v>
      </c>
      <c r="G1457" s="2" t="s">
        <v>10</v>
      </c>
      <c r="H1457" s="13">
        <v>461218</v>
      </c>
      <c r="I1457" s="14">
        <v>1337758712</v>
      </c>
      <c r="J1457" s="14">
        <f>表格1[[#This Row],[信用卡交易筆數]]/1000</f>
        <v>461.21800000000002</v>
      </c>
      <c r="K1457" s="14">
        <f>表格1[[#This Row],[信用卡交易金額'[新臺幣']]]/1000</f>
        <v>1337758.7120000001</v>
      </c>
      <c r="L1457" s="14">
        <f>表格1[[#This Row],[信用卡交易金額'[新臺幣']]]/1000000</f>
        <v>1337.7587120000001</v>
      </c>
      <c r="M1457" s="14" t="str" cm="1">
        <f t="array" ref="M1457">_xlfn.TEXTJOIN("", TRUE, _xlfn.XLOOKUP(TRUE, VALUE(表格1[[#This Row],[年月]]) &lt;= VALUE($R$8:$R$12), $Q$8:$Q$12)) &amp; "年度"</f>
        <v>2021年度</v>
      </c>
    </row>
    <row r="1458" spans="1:13" x14ac:dyDescent="0.3">
      <c r="A1458" s="2">
        <v>202105</v>
      </c>
      <c r="B1458" s="19">
        <f>DATE(表格1[[#This Row],[年]],表格1[[#This Row],[月]],1)</f>
        <v>44317</v>
      </c>
      <c r="C1458" s="2" t="str">
        <f>LEFT(表格1[[#This Row],[年月]],4)</f>
        <v>2021</v>
      </c>
      <c r="D1458" s="2" t="str">
        <f>RIGHT(表格1[[#This Row],[年月]],2)</f>
        <v>05</v>
      </c>
      <c r="E1458" s="5">
        <v>10010000</v>
      </c>
      <c r="F1458" s="2" t="str">
        <f>VLOOKUP(TEXT(表格1[[#This Row],[地區]],"00000000"),縣市代碼,2,0)</f>
        <v>嘉義縣</v>
      </c>
      <c r="G1458" s="2" t="s">
        <v>4</v>
      </c>
      <c r="H1458" s="13">
        <v>243859</v>
      </c>
      <c r="I1458" s="14">
        <v>125754739</v>
      </c>
      <c r="J1458" s="14">
        <f>表格1[[#This Row],[信用卡交易筆數]]/1000</f>
        <v>243.85900000000001</v>
      </c>
      <c r="K1458" s="14">
        <f>表格1[[#This Row],[信用卡交易金額'[新臺幣']]]/1000</f>
        <v>125754.739</v>
      </c>
      <c r="L1458" s="14">
        <f>表格1[[#This Row],[信用卡交易金額'[新臺幣']]]/1000000</f>
        <v>125.754739</v>
      </c>
      <c r="M1458" s="14" t="str" cm="1">
        <f t="array" ref="M1458">_xlfn.TEXTJOIN("", TRUE, _xlfn.XLOOKUP(TRUE, VALUE(表格1[[#This Row],[年月]]) &lt;= VALUE($R$8:$R$12), $Q$8:$Q$12)) &amp; "年度"</f>
        <v>2021年度</v>
      </c>
    </row>
    <row r="1459" spans="1:13" x14ac:dyDescent="0.3">
      <c r="A1459" s="2">
        <v>202105</v>
      </c>
      <c r="B1459" s="19">
        <f>DATE(表格1[[#This Row],[年]],表格1[[#This Row],[月]],1)</f>
        <v>44317</v>
      </c>
      <c r="C1459" s="2" t="str">
        <f>LEFT(表格1[[#This Row],[年月]],4)</f>
        <v>2021</v>
      </c>
      <c r="D1459" s="2" t="str">
        <f>RIGHT(表格1[[#This Row],[年月]],2)</f>
        <v>05</v>
      </c>
      <c r="E1459" s="5">
        <v>10010000</v>
      </c>
      <c r="F1459" s="2" t="str">
        <f>VLOOKUP(TEXT(表格1[[#This Row],[地區]],"00000000"),縣市代碼,2,0)</f>
        <v>嘉義縣</v>
      </c>
      <c r="G1459" s="2" t="s">
        <v>5</v>
      </c>
      <c r="H1459" s="13">
        <v>25395</v>
      </c>
      <c r="I1459" s="14">
        <v>61536563</v>
      </c>
      <c r="J1459" s="14">
        <f>表格1[[#This Row],[信用卡交易筆數]]/1000</f>
        <v>25.395</v>
      </c>
      <c r="K1459" s="14">
        <f>表格1[[#This Row],[信用卡交易金額'[新臺幣']]]/1000</f>
        <v>61536.563000000002</v>
      </c>
      <c r="L1459" s="14">
        <f>表格1[[#This Row],[信用卡交易金額'[新臺幣']]]/1000000</f>
        <v>61.536563000000001</v>
      </c>
      <c r="M1459" s="14" t="str" cm="1">
        <f t="array" ref="M1459">_xlfn.TEXTJOIN("", TRUE, _xlfn.XLOOKUP(TRUE, VALUE(表格1[[#This Row],[年月]]) &lt;= VALUE($R$8:$R$12), $Q$8:$Q$12)) &amp; "年度"</f>
        <v>2021年度</v>
      </c>
    </row>
    <row r="1460" spans="1:13" x14ac:dyDescent="0.3">
      <c r="A1460" s="2">
        <v>202105</v>
      </c>
      <c r="B1460" s="19">
        <f>DATE(表格1[[#This Row],[年]],表格1[[#This Row],[月]],1)</f>
        <v>44317</v>
      </c>
      <c r="C1460" s="2" t="str">
        <f>LEFT(表格1[[#This Row],[年月]],4)</f>
        <v>2021</v>
      </c>
      <c r="D1460" s="2" t="str">
        <f>RIGHT(表格1[[#This Row],[年月]],2)</f>
        <v>05</v>
      </c>
      <c r="E1460" s="5">
        <v>10010000</v>
      </c>
      <c r="F1460" s="2" t="str">
        <f>VLOOKUP(TEXT(表格1[[#This Row],[地區]],"00000000"),縣市代碼,2,0)</f>
        <v>嘉義縣</v>
      </c>
      <c r="G1460" s="2" t="s">
        <v>6</v>
      </c>
      <c r="H1460" s="13">
        <v>36410</v>
      </c>
      <c r="I1460" s="14">
        <v>132446644</v>
      </c>
      <c r="J1460" s="14">
        <f>表格1[[#This Row],[信用卡交易筆數]]/1000</f>
        <v>36.409999999999997</v>
      </c>
      <c r="K1460" s="14">
        <f>表格1[[#This Row],[信用卡交易金額'[新臺幣']]]/1000</f>
        <v>132446.644</v>
      </c>
      <c r="L1460" s="14">
        <f>表格1[[#This Row],[信用卡交易金額'[新臺幣']]]/1000000</f>
        <v>132.44664399999999</v>
      </c>
      <c r="M1460" s="14" t="str" cm="1">
        <f t="array" ref="M1460">_xlfn.TEXTJOIN("", TRUE, _xlfn.XLOOKUP(TRUE, VALUE(表格1[[#This Row],[年月]]) &lt;= VALUE($R$8:$R$12), $Q$8:$Q$12)) &amp; "年度"</f>
        <v>2021年度</v>
      </c>
    </row>
    <row r="1461" spans="1:13" x14ac:dyDescent="0.3">
      <c r="A1461" s="2">
        <v>202105</v>
      </c>
      <c r="B1461" s="19">
        <f>DATE(表格1[[#This Row],[年]],表格1[[#This Row],[月]],1)</f>
        <v>44317</v>
      </c>
      <c r="C1461" s="2" t="str">
        <f>LEFT(表格1[[#This Row],[年月]],4)</f>
        <v>2021</v>
      </c>
      <c r="D1461" s="2" t="str">
        <f>RIGHT(表格1[[#This Row],[年月]],2)</f>
        <v>05</v>
      </c>
      <c r="E1461" s="5">
        <v>10010000</v>
      </c>
      <c r="F1461" s="2" t="str">
        <f>VLOOKUP(TEXT(表格1[[#This Row],[地區]],"00000000"),縣市代碼,2,0)</f>
        <v>嘉義縣</v>
      </c>
      <c r="G1461" s="2" t="s">
        <v>7</v>
      </c>
      <c r="H1461" s="13">
        <v>279866</v>
      </c>
      <c r="I1461" s="14">
        <v>268638717</v>
      </c>
      <c r="J1461" s="14">
        <f>表格1[[#This Row],[信用卡交易筆數]]/1000</f>
        <v>279.86599999999999</v>
      </c>
      <c r="K1461" s="14">
        <f>表格1[[#This Row],[信用卡交易金額'[新臺幣']]]/1000</f>
        <v>268638.717</v>
      </c>
      <c r="L1461" s="14">
        <f>表格1[[#This Row],[信用卡交易金額'[新臺幣']]]/1000000</f>
        <v>268.63871699999999</v>
      </c>
      <c r="M1461" s="14" t="str" cm="1">
        <f t="array" ref="M1461">_xlfn.TEXTJOIN("", TRUE, _xlfn.XLOOKUP(TRUE, VALUE(表格1[[#This Row],[年月]]) &lt;= VALUE($R$8:$R$12), $Q$8:$Q$12)) &amp; "年度"</f>
        <v>2021年度</v>
      </c>
    </row>
    <row r="1462" spans="1:13" x14ac:dyDescent="0.3">
      <c r="A1462" s="2">
        <v>202105</v>
      </c>
      <c r="B1462" s="19">
        <f>DATE(表格1[[#This Row],[年]],表格1[[#This Row],[月]],1)</f>
        <v>44317</v>
      </c>
      <c r="C1462" s="2" t="str">
        <f>LEFT(表格1[[#This Row],[年月]],4)</f>
        <v>2021</v>
      </c>
      <c r="D1462" s="2" t="str">
        <f>RIGHT(表格1[[#This Row],[年月]],2)</f>
        <v>05</v>
      </c>
      <c r="E1462" s="5">
        <v>10010000</v>
      </c>
      <c r="F1462" s="2" t="str">
        <f>VLOOKUP(TEXT(表格1[[#This Row],[地區]],"00000000"),縣市代碼,2,0)</f>
        <v>嘉義縣</v>
      </c>
      <c r="G1462" s="2" t="s">
        <v>8</v>
      </c>
      <c r="H1462" s="13">
        <v>157712</v>
      </c>
      <c r="I1462" s="14">
        <v>171288132</v>
      </c>
      <c r="J1462" s="14">
        <f>表格1[[#This Row],[信用卡交易筆數]]/1000</f>
        <v>157.71199999999999</v>
      </c>
      <c r="K1462" s="14">
        <f>表格1[[#This Row],[信用卡交易金額'[新臺幣']]]/1000</f>
        <v>171288.13200000001</v>
      </c>
      <c r="L1462" s="14">
        <f>表格1[[#This Row],[信用卡交易金額'[新臺幣']]]/1000000</f>
        <v>171.28813199999999</v>
      </c>
      <c r="M1462" s="14" t="str" cm="1">
        <f t="array" ref="M1462">_xlfn.TEXTJOIN("", TRUE, _xlfn.XLOOKUP(TRUE, VALUE(表格1[[#This Row],[年月]]) &lt;= VALUE($R$8:$R$12), $Q$8:$Q$12)) &amp; "年度"</f>
        <v>2021年度</v>
      </c>
    </row>
    <row r="1463" spans="1:13" x14ac:dyDescent="0.3">
      <c r="A1463" s="2">
        <v>202105</v>
      </c>
      <c r="B1463" s="19">
        <f>DATE(表格1[[#This Row],[年]],表格1[[#This Row],[月]],1)</f>
        <v>44317</v>
      </c>
      <c r="C1463" s="2" t="str">
        <f>LEFT(表格1[[#This Row],[年月]],4)</f>
        <v>2021</v>
      </c>
      <c r="D1463" s="2" t="str">
        <f>RIGHT(表格1[[#This Row],[年月]],2)</f>
        <v>05</v>
      </c>
      <c r="E1463" s="5">
        <v>10010000</v>
      </c>
      <c r="F1463" s="2" t="str">
        <f>VLOOKUP(TEXT(表格1[[#This Row],[地區]],"00000000"),縣市代碼,2,0)</f>
        <v>嘉義縣</v>
      </c>
      <c r="G1463" s="2" t="s">
        <v>9</v>
      </c>
      <c r="H1463" s="13">
        <v>343181</v>
      </c>
      <c r="I1463" s="14">
        <v>479152998</v>
      </c>
      <c r="J1463" s="14">
        <f>表格1[[#This Row],[信用卡交易筆數]]/1000</f>
        <v>343.18099999999998</v>
      </c>
      <c r="K1463" s="14">
        <f>表格1[[#This Row],[信用卡交易金額'[新臺幣']]]/1000</f>
        <v>479152.99800000002</v>
      </c>
      <c r="L1463" s="14">
        <f>表格1[[#This Row],[信用卡交易金額'[新臺幣']]]/1000000</f>
        <v>479.15299800000003</v>
      </c>
      <c r="M1463" s="14" t="str" cm="1">
        <f t="array" ref="M1463">_xlfn.TEXTJOIN("", TRUE, _xlfn.XLOOKUP(TRUE, VALUE(表格1[[#This Row],[年月]]) &lt;= VALUE($R$8:$R$12), $Q$8:$Q$12)) &amp; "年度"</f>
        <v>2021年度</v>
      </c>
    </row>
    <row r="1464" spans="1:13" x14ac:dyDescent="0.3">
      <c r="A1464" s="2">
        <v>202105</v>
      </c>
      <c r="B1464" s="19">
        <f>DATE(表格1[[#This Row],[年]],表格1[[#This Row],[月]],1)</f>
        <v>44317</v>
      </c>
      <c r="C1464" s="2" t="str">
        <f>LEFT(表格1[[#This Row],[年月]],4)</f>
        <v>2021</v>
      </c>
      <c r="D1464" s="2" t="str">
        <f>RIGHT(表格1[[#This Row],[年月]],2)</f>
        <v>05</v>
      </c>
      <c r="E1464" s="5">
        <v>10010000</v>
      </c>
      <c r="F1464" s="2" t="str">
        <f>VLOOKUP(TEXT(表格1[[#This Row],[地區]],"00000000"),縣市代碼,2,0)</f>
        <v>嘉義縣</v>
      </c>
      <c r="G1464" s="2" t="s">
        <v>10</v>
      </c>
      <c r="H1464" s="13">
        <v>326445</v>
      </c>
      <c r="I1464" s="14">
        <v>916661820</v>
      </c>
      <c r="J1464" s="14">
        <f>表格1[[#This Row],[信用卡交易筆數]]/1000</f>
        <v>326.44499999999999</v>
      </c>
      <c r="K1464" s="14">
        <f>表格1[[#This Row],[信用卡交易金額'[新臺幣']]]/1000</f>
        <v>916661.82</v>
      </c>
      <c r="L1464" s="14">
        <f>表格1[[#This Row],[信用卡交易金額'[新臺幣']]]/1000000</f>
        <v>916.66182000000003</v>
      </c>
      <c r="M1464" s="14" t="str" cm="1">
        <f t="array" ref="M1464">_xlfn.TEXTJOIN("", TRUE, _xlfn.XLOOKUP(TRUE, VALUE(表格1[[#This Row],[年月]]) &lt;= VALUE($R$8:$R$12), $Q$8:$Q$12)) &amp; "年度"</f>
        <v>2021年度</v>
      </c>
    </row>
    <row r="1465" spans="1:13" x14ac:dyDescent="0.3">
      <c r="A1465" s="2">
        <v>202105</v>
      </c>
      <c r="B1465" s="19">
        <f>DATE(表格1[[#This Row],[年]],表格1[[#This Row],[月]],1)</f>
        <v>44317</v>
      </c>
      <c r="C1465" s="2" t="str">
        <f>LEFT(表格1[[#This Row],[年月]],4)</f>
        <v>2021</v>
      </c>
      <c r="D1465" s="2" t="str">
        <f>RIGHT(表格1[[#This Row],[年月]],2)</f>
        <v>05</v>
      </c>
      <c r="E1465" s="5">
        <v>10020000</v>
      </c>
      <c r="F1465" s="2" t="str">
        <f>VLOOKUP(TEXT(表格1[[#This Row],[地區]],"00000000"),縣市代碼,2,0)</f>
        <v>嘉義市</v>
      </c>
      <c r="G1465" s="2" t="s">
        <v>4</v>
      </c>
      <c r="H1465" s="13">
        <v>263520</v>
      </c>
      <c r="I1465" s="14">
        <v>140793878</v>
      </c>
      <c r="J1465" s="14">
        <f>表格1[[#This Row],[信用卡交易筆數]]/1000</f>
        <v>263.52</v>
      </c>
      <c r="K1465" s="14">
        <f>表格1[[#This Row],[信用卡交易金額'[新臺幣']]]/1000</f>
        <v>140793.878</v>
      </c>
      <c r="L1465" s="14">
        <f>表格1[[#This Row],[信用卡交易金額'[新臺幣']]]/1000000</f>
        <v>140.79387800000001</v>
      </c>
      <c r="M1465" s="14" t="str" cm="1">
        <f t="array" ref="M1465">_xlfn.TEXTJOIN("", TRUE, _xlfn.XLOOKUP(TRUE, VALUE(表格1[[#This Row],[年月]]) &lt;= VALUE($R$8:$R$12), $Q$8:$Q$12)) &amp; "年度"</f>
        <v>2021年度</v>
      </c>
    </row>
    <row r="1466" spans="1:13" x14ac:dyDescent="0.3">
      <c r="A1466" s="2">
        <v>202105</v>
      </c>
      <c r="B1466" s="19">
        <f>DATE(表格1[[#This Row],[年]],表格1[[#This Row],[月]],1)</f>
        <v>44317</v>
      </c>
      <c r="C1466" s="2" t="str">
        <f>LEFT(表格1[[#This Row],[年月]],4)</f>
        <v>2021</v>
      </c>
      <c r="D1466" s="2" t="str">
        <f>RIGHT(表格1[[#This Row],[年月]],2)</f>
        <v>05</v>
      </c>
      <c r="E1466" s="5">
        <v>10020000</v>
      </c>
      <c r="F1466" s="2" t="str">
        <f>VLOOKUP(TEXT(表格1[[#This Row],[地區]],"00000000"),縣市代碼,2,0)</f>
        <v>嘉義市</v>
      </c>
      <c r="G1466" s="2" t="s">
        <v>5</v>
      </c>
      <c r="H1466" s="13">
        <v>24109</v>
      </c>
      <c r="I1466" s="14">
        <v>66877051</v>
      </c>
      <c r="J1466" s="14">
        <f>表格1[[#This Row],[信用卡交易筆數]]/1000</f>
        <v>24.109000000000002</v>
      </c>
      <c r="K1466" s="14">
        <f>表格1[[#This Row],[信用卡交易金額'[新臺幣']]]/1000</f>
        <v>66877.051000000007</v>
      </c>
      <c r="L1466" s="14">
        <f>表格1[[#This Row],[信用卡交易金額'[新臺幣']]]/1000000</f>
        <v>66.877050999999994</v>
      </c>
      <c r="M1466" s="14" t="str" cm="1">
        <f t="array" ref="M1466">_xlfn.TEXTJOIN("", TRUE, _xlfn.XLOOKUP(TRUE, VALUE(表格1[[#This Row],[年月]]) &lt;= VALUE($R$8:$R$12), $Q$8:$Q$12)) &amp; "年度"</f>
        <v>2021年度</v>
      </c>
    </row>
    <row r="1467" spans="1:13" x14ac:dyDescent="0.3">
      <c r="A1467" s="2">
        <v>202105</v>
      </c>
      <c r="B1467" s="19">
        <f>DATE(表格1[[#This Row],[年]],表格1[[#This Row],[月]],1)</f>
        <v>44317</v>
      </c>
      <c r="C1467" s="2" t="str">
        <f>LEFT(表格1[[#This Row],[年月]],4)</f>
        <v>2021</v>
      </c>
      <c r="D1467" s="2" t="str">
        <f>RIGHT(表格1[[#This Row],[年月]],2)</f>
        <v>05</v>
      </c>
      <c r="E1467" s="5">
        <v>10020000</v>
      </c>
      <c r="F1467" s="2" t="str">
        <f>VLOOKUP(TEXT(表格1[[#This Row],[地區]],"00000000"),縣市代碼,2,0)</f>
        <v>嘉義市</v>
      </c>
      <c r="G1467" s="2" t="s">
        <v>6</v>
      </c>
      <c r="H1467" s="13">
        <v>39396</v>
      </c>
      <c r="I1467" s="14">
        <v>144230952</v>
      </c>
      <c r="J1467" s="14">
        <f>表格1[[#This Row],[信用卡交易筆數]]/1000</f>
        <v>39.396000000000001</v>
      </c>
      <c r="K1467" s="14">
        <f>表格1[[#This Row],[信用卡交易金額'[新臺幣']]]/1000</f>
        <v>144230.95199999999</v>
      </c>
      <c r="L1467" s="14">
        <f>表格1[[#This Row],[信用卡交易金額'[新臺幣']]]/1000000</f>
        <v>144.230952</v>
      </c>
      <c r="M1467" s="14" t="str" cm="1">
        <f t="array" ref="M1467">_xlfn.TEXTJOIN("", TRUE, _xlfn.XLOOKUP(TRUE, VALUE(表格1[[#This Row],[年月]]) &lt;= VALUE($R$8:$R$12), $Q$8:$Q$12)) &amp; "年度"</f>
        <v>2021年度</v>
      </c>
    </row>
    <row r="1468" spans="1:13" x14ac:dyDescent="0.3">
      <c r="A1468" s="2">
        <v>202105</v>
      </c>
      <c r="B1468" s="19">
        <f>DATE(表格1[[#This Row],[年]],表格1[[#This Row],[月]],1)</f>
        <v>44317</v>
      </c>
      <c r="C1468" s="2" t="str">
        <f>LEFT(表格1[[#This Row],[年月]],4)</f>
        <v>2021</v>
      </c>
      <c r="D1468" s="2" t="str">
        <f>RIGHT(表格1[[#This Row],[年月]],2)</f>
        <v>05</v>
      </c>
      <c r="E1468" s="5">
        <v>10020000</v>
      </c>
      <c r="F1468" s="2" t="str">
        <f>VLOOKUP(TEXT(表格1[[#This Row],[地區]],"00000000"),縣市代碼,2,0)</f>
        <v>嘉義市</v>
      </c>
      <c r="G1468" s="2" t="s">
        <v>7</v>
      </c>
      <c r="H1468" s="13">
        <v>197005</v>
      </c>
      <c r="I1468" s="14">
        <v>186322979</v>
      </c>
      <c r="J1468" s="14">
        <f>表格1[[#This Row],[信用卡交易筆數]]/1000</f>
        <v>197.005</v>
      </c>
      <c r="K1468" s="14">
        <f>表格1[[#This Row],[信用卡交易金額'[新臺幣']]]/1000</f>
        <v>186322.97899999999</v>
      </c>
      <c r="L1468" s="14">
        <f>表格1[[#This Row],[信用卡交易金額'[新臺幣']]]/1000000</f>
        <v>186.322979</v>
      </c>
      <c r="M1468" s="14" t="str" cm="1">
        <f t="array" ref="M1468">_xlfn.TEXTJOIN("", TRUE, _xlfn.XLOOKUP(TRUE, VALUE(表格1[[#This Row],[年月]]) &lt;= VALUE($R$8:$R$12), $Q$8:$Q$12)) &amp; "年度"</f>
        <v>2021年度</v>
      </c>
    </row>
    <row r="1469" spans="1:13" x14ac:dyDescent="0.3">
      <c r="A1469" s="2">
        <v>202105</v>
      </c>
      <c r="B1469" s="19">
        <f>DATE(表格1[[#This Row],[年]],表格1[[#This Row],[月]],1)</f>
        <v>44317</v>
      </c>
      <c r="C1469" s="2" t="str">
        <f>LEFT(表格1[[#This Row],[年月]],4)</f>
        <v>2021</v>
      </c>
      <c r="D1469" s="2" t="str">
        <f>RIGHT(表格1[[#This Row],[年月]],2)</f>
        <v>05</v>
      </c>
      <c r="E1469" s="5">
        <v>10020000</v>
      </c>
      <c r="F1469" s="2" t="str">
        <f>VLOOKUP(TEXT(表格1[[#This Row],[地區]],"00000000"),縣市代碼,2,0)</f>
        <v>嘉義市</v>
      </c>
      <c r="G1469" s="2" t="s">
        <v>8</v>
      </c>
      <c r="H1469" s="13">
        <v>138356</v>
      </c>
      <c r="I1469" s="14">
        <v>189104654</v>
      </c>
      <c r="J1469" s="14">
        <f>表格1[[#This Row],[信用卡交易筆數]]/1000</f>
        <v>138.35599999999999</v>
      </c>
      <c r="K1469" s="14">
        <f>表格1[[#This Row],[信用卡交易金額'[新臺幣']]]/1000</f>
        <v>189104.65400000001</v>
      </c>
      <c r="L1469" s="14">
        <f>表格1[[#This Row],[信用卡交易金額'[新臺幣']]]/1000000</f>
        <v>189.10465400000001</v>
      </c>
      <c r="M1469" s="14" t="str" cm="1">
        <f t="array" ref="M1469">_xlfn.TEXTJOIN("", TRUE, _xlfn.XLOOKUP(TRUE, VALUE(表格1[[#This Row],[年月]]) &lt;= VALUE($R$8:$R$12), $Q$8:$Q$12)) &amp; "年度"</f>
        <v>2021年度</v>
      </c>
    </row>
    <row r="1470" spans="1:13" x14ac:dyDescent="0.3">
      <c r="A1470" s="2">
        <v>202105</v>
      </c>
      <c r="B1470" s="19">
        <f>DATE(表格1[[#This Row],[年]],表格1[[#This Row],[月]],1)</f>
        <v>44317</v>
      </c>
      <c r="C1470" s="2" t="str">
        <f>LEFT(表格1[[#This Row],[年月]],4)</f>
        <v>2021</v>
      </c>
      <c r="D1470" s="2" t="str">
        <f>RIGHT(表格1[[#This Row],[年月]],2)</f>
        <v>05</v>
      </c>
      <c r="E1470" s="5">
        <v>10020000</v>
      </c>
      <c r="F1470" s="2" t="str">
        <f>VLOOKUP(TEXT(表格1[[#This Row],[地區]],"00000000"),縣市代碼,2,0)</f>
        <v>嘉義市</v>
      </c>
      <c r="G1470" s="2" t="s">
        <v>9</v>
      </c>
      <c r="H1470" s="13">
        <v>363046</v>
      </c>
      <c r="I1470" s="14">
        <v>506276614</v>
      </c>
      <c r="J1470" s="14">
        <f>表格1[[#This Row],[信用卡交易筆數]]/1000</f>
        <v>363.04599999999999</v>
      </c>
      <c r="K1470" s="14">
        <f>表格1[[#This Row],[信用卡交易金額'[新臺幣']]]/1000</f>
        <v>506276.614</v>
      </c>
      <c r="L1470" s="14">
        <f>表格1[[#This Row],[信用卡交易金額'[新臺幣']]]/1000000</f>
        <v>506.276614</v>
      </c>
      <c r="M1470" s="14" t="str" cm="1">
        <f t="array" ref="M1470">_xlfn.TEXTJOIN("", TRUE, _xlfn.XLOOKUP(TRUE, VALUE(表格1[[#This Row],[年月]]) &lt;= VALUE($R$8:$R$12), $Q$8:$Q$12)) &amp; "年度"</f>
        <v>2021年度</v>
      </c>
    </row>
    <row r="1471" spans="1:13" x14ac:dyDescent="0.3">
      <c r="A1471" s="2">
        <v>202105</v>
      </c>
      <c r="B1471" s="19">
        <f>DATE(表格1[[#This Row],[年]],表格1[[#This Row],[月]],1)</f>
        <v>44317</v>
      </c>
      <c r="C1471" s="2" t="str">
        <f>LEFT(表格1[[#This Row],[年月]],4)</f>
        <v>2021</v>
      </c>
      <c r="D1471" s="2" t="str">
        <f>RIGHT(表格1[[#This Row],[年月]],2)</f>
        <v>05</v>
      </c>
      <c r="E1471" s="5">
        <v>10020000</v>
      </c>
      <c r="F1471" s="2" t="str">
        <f>VLOOKUP(TEXT(表格1[[#This Row],[地區]],"00000000"),縣市代碼,2,0)</f>
        <v>嘉義市</v>
      </c>
      <c r="G1471" s="2" t="s">
        <v>10</v>
      </c>
      <c r="H1471" s="13">
        <v>323358</v>
      </c>
      <c r="I1471" s="14">
        <v>1000410791</v>
      </c>
      <c r="J1471" s="14">
        <f>表格1[[#This Row],[信用卡交易筆數]]/1000</f>
        <v>323.358</v>
      </c>
      <c r="K1471" s="14">
        <f>表格1[[#This Row],[信用卡交易金額'[新臺幣']]]/1000</f>
        <v>1000410.791</v>
      </c>
      <c r="L1471" s="14">
        <f>表格1[[#This Row],[信用卡交易金額'[新臺幣']]]/1000000</f>
        <v>1000.410791</v>
      </c>
      <c r="M1471" s="14" t="str" cm="1">
        <f t="array" ref="M1471">_xlfn.TEXTJOIN("", TRUE, _xlfn.XLOOKUP(TRUE, VALUE(表格1[[#This Row],[年月]]) &lt;= VALUE($R$8:$R$12), $Q$8:$Q$12)) &amp; "年度"</f>
        <v>2021年度</v>
      </c>
    </row>
    <row r="1472" spans="1:13" x14ac:dyDescent="0.3">
      <c r="A1472" s="2">
        <v>202105</v>
      </c>
      <c r="B1472" s="19">
        <f>DATE(表格1[[#This Row],[年]],表格1[[#This Row],[月]],1)</f>
        <v>44317</v>
      </c>
      <c r="C1472" s="2" t="str">
        <f>LEFT(表格1[[#This Row],[年月]],4)</f>
        <v>2021</v>
      </c>
      <c r="D1472" s="2" t="str">
        <f>RIGHT(表格1[[#This Row],[年月]],2)</f>
        <v>05</v>
      </c>
      <c r="E1472" s="5">
        <v>67000000</v>
      </c>
      <c r="F1472" s="2" t="str">
        <f>VLOOKUP(TEXT(表格1[[#This Row],[地區]],"00000000"),縣市代碼,2,0)</f>
        <v>臺南市</v>
      </c>
      <c r="G1472" s="2" t="s">
        <v>4</v>
      </c>
      <c r="H1472" s="13">
        <v>1933116</v>
      </c>
      <c r="I1472" s="14">
        <v>1005054802</v>
      </c>
      <c r="J1472" s="14">
        <f>表格1[[#This Row],[信用卡交易筆數]]/1000</f>
        <v>1933.116</v>
      </c>
      <c r="K1472" s="14">
        <f>表格1[[#This Row],[信用卡交易金額'[新臺幣']]]/1000</f>
        <v>1005054.802</v>
      </c>
      <c r="L1472" s="14">
        <f>表格1[[#This Row],[信用卡交易金額'[新臺幣']]]/1000000</f>
        <v>1005.054802</v>
      </c>
      <c r="M1472" s="14" t="str" cm="1">
        <f t="array" ref="M1472">_xlfn.TEXTJOIN("", TRUE, _xlfn.XLOOKUP(TRUE, VALUE(表格1[[#This Row],[年月]]) &lt;= VALUE($R$8:$R$12), $Q$8:$Q$12)) &amp; "年度"</f>
        <v>2021年度</v>
      </c>
    </row>
    <row r="1473" spans="1:13" x14ac:dyDescent="0.3">
      <c r="A1473" s="2">
        <v>202105</v>
      </c>
      <c r="B1473" s="19">
        <f>DATE(表格1[[#This Row],[年]],表格1[[#This Row],[月]],1)</f>
        <v>44317</v>
      </c>
      <c r="C1473" s="2" t="str">
        <f>LEFT(表格1[[#This Row],[年月]],4)</f>
        <v>2021</v>
      </c>
      <c r="D1473" s="2" t="str">
        <f>RIGHT(表格1[[#This Row],[年月]],2)</f>
        <v>05</v>
      </c>
      <c r="E1473" s="5">
        <v>67000000</v>
      </c>
      <c r="F1473" s="2" t="str">
        <f>VLOOKUP(TEXT(表格1[[#This Row],[地區]],"00000000"),縣市代碼,2,0)</f>
        <v>臺南市</v>
      </c>
      <c r="G1473" s="2" t="s">
        <v>5</v>
      </c>
      <c r="H1473" s="13">
        <v>169636</v>
      </c>
      <c r="I1473" s="14">
        <v>390560383</v>
      </c>
      <c r="J1473" s="14">
        <f>表格1[[#This Row],[信用卡交易筆數]]/1000</f>
        <v>169.636</v>
      </c>
      <c r="K1473" s="14">
        <f>表格1[[#This Row],[信用卡交易金額'[新臺幣']]]/1000</f>
        <v>390560.38299999997</v>
      </c>
      <c r="L1473" s="14">
        <f>表格1[[#This Row],[信用卡交易金額'[新臺幣']]]/1000000</f>
        <v>390.560383</v>
      </c>
      <c r="M1473" s="14" t="str" cm="1">
        <f t="array" ref="M1473">_xlfn.TEXTJOIN("", TRUE, _xlfn.XLOOKUP(TRUE, VALUE(表格1[[#This Row],[年月]]) &lt;= VALUE($R$8:$R$12), $Q$8:$Q$12)) &amp; "年度"</f>
        <v>2021年度</v>
      </c>
    </row>
    <row r="1474" spans="1:13" x14ac:dyDescent="0.3">
      <c r="A1474" s="2">
        <v>202105</v>
      </c>
      <c r="B1474" s="19">
        <f>DATE(表格1[[#This Row],[年]],表格1[[#This Row],[月]],1)</f>
        <v>44317</v>
      </c>
      <c r="C1474" s="2" t="str">
        <f>LEFT(表格1[[#This Row],[年月]],4)</f>
        <v>2021</v>
      </c>
      <c r="D1474" s="2" t="str">
        <f>RIGHT(表格1[[#This Row],[年月]],2)</f>
        <v>05</v>
      </c>
      <c r="E1474" s="5">
        <v>67000000</v>
      </c>
      <c r="F1474" s="2" t="str">
        <f>VLOOKUP(TEXT(表格1[[#This Row],[地區]],"00000000"),縣市代碼,2,0)</f>
        <v>臺南市</v>
      </c>
      <c r="G1474" s="2" t="s">
        <v>6</v>
      </c>
      <c r="H1474" s="13">
        <v>305970</v>
      </c>
      <c r="I1474" s="14">
        <v>1003759937</v>
      </c>
      <c r="J1474" s="14">
        <f>表格1[[#This Row],[信用卡交易筆數]]/1000</f>
        <v>305.97000000000003</v>
      </c>
      <c r="K1474" s="14">
        <f>表格1[[#This Row],[信用卡交易金額'[新臺幣']]]/1000</f>
        <v>1003759.937</v>
      </c>
      <c r="L1474" s="14">
        <f>表格1[[#This Row],[信用卡交易金額'[新臺幣']]]/1000000</f>
        <v>1003.759937</v>
      </c>
      <c r="M1474" s="14" t="str" cm="1">
        <f t="array" ref="M1474">_xlfn.TEXTJOIN("", TRUE, _xlfn.XLOOKUP(TRUE, VALUE(表格1[[#This Row],[年月]]) &lt;= VALUE($R$8:$R$12), $Q$8:$Q$12)) &amp; "年度"</f>
        <v>2021年度</v>
      </c>
    </row>
    <row r="1475" spans="1:13" x14ac:dyDescent="0.3">
      <c r="A1475" s="2">
        <v>202105</v>
      </c>
      <c r="B1475" s="19">
        <f>DATE(表格1[[#This Row],[年]],表格1[[#This Row],[月]],1)</f>
        <v>44317</v>
      </c>
      <c r="C1475" s="2" t="str">
        <f>LEFT(表格1[[#This Row],[年月]],4)</f>
        <v>2021</v>
      </c>
      <c r="D1475" s="2" t="str">
        <f>RIGHT(表格1[[#This Row],[年月]],2)</f>
        <v>05</v>
      </c>
      <c r="E1475" s="5">
        <v>67000000</v>
      </c>
      <c r="F1475" s="2" t="str">
        <f>VLOOKUP(TEXT(表格1[[#This Row],[地區]],"00000000"),縣市代碼,2,0)</f>
        <v>臺南市</v>
      </c>
      <c r="G1475" s="2" t="s">
        <v>7</v>
      </c>
      <c r="H1475" s="13">
        <v>1476433</v>
      </c>
      <c r="I1475" s="14">
        <v>1368424626</v>
      </c>
      <c r="J1475" s="14">
        <f>表格1[[#This Row],[信用卡交易筆數]]/1000</f>
        <v>1476.433</v>
      </c>
      <c r="K1475" s="14">
        <f>表格1[[#This Row],[信用卡交易金額'[新臺幣']]]/1000</f>
        <v>1368424.6259999999</v>
      </c>
      <c r="L1475" s="14">
        <f>表格1[[#This Row],[信用卡交易金額'[新臺幣']]]/1000000</f>
        <v>1368.424626</v>
      </c>
      <c r="M1475" s="14" t="str" cm="1">
        <f t="array" ref="M1475">_xlfn.TEXTJOIN("", TRUE, _xlfn.XLOOKUP(TRUE, VALUE(表格1[[#This Row],[年月]]) &lt;= VALUE($R$8:$R$12), $Q$8:$Q$12)) &amp; "年度"</f>
        <v>2021年度</v>
      </c>
    </row>
    <row r="1476" spans="1:13" x14ac:dyDescent="0.3">
      <c r="A1476" s="2">
        <v>202105</v>
      </c>
      <c r="B1476" s="19">
        <f>DATE(表格1[[#This Row],[年]],表格1[[#This Row],[月]],1)</f>
        <v>44317</v>
      </c>
      <c r="C1476" s="2" t="str">
        <f>LEFT(表格1[[#This Row],[年月]],4)</f>
        <v>2021</v>
      </c>
      <c r="D1476" s="2" t="str">
        <f>RIGHT(表格1[[#This Row],[年月]],2)</f>
        <v>05</v>
      </c>
      <c r="E1476" s="5">
        <v>67000000</v>
      </c>
      <c r="F1476" s="2" t="str">
        <f>VLOOKUP(TEXT(表格1[[#This Row],[地區]],"00000000"),縣市代碼,2,0)</f>
        <v>臺南市</v>
      </c>
      <c r="G1476" s="2" t="s">
        <v>8</v>
      </c>
      <c r="H1476" s="13">
        <v>1005919</v>
      </c>
      <c r="I1476" s="14">
        <v>1268254461</v>
      </c>
      <c r="J1476" s="14">
        <f>表格1[[#This Row],[信用卡交易筆數]]/1000</f>
        <v>1005.919</v>
      </c>
      <c r="K1476" s="14">
        <f>表格1[[#This Row],[信用卡交易金額'[新臺幣']]]/1000</f>
        <v>1268254.4609999999</v>
      </c>
      <c r="L1476" s="14">
        <f>表格1[[#This Row],[信用卡交易金額'[新臺幣']]]/1000000</f>
        <v>1268.254461</v>
      </c>
      <c r="M1476" s="14" t="str" cm="1">
        <f t="array" ref="M1476">_xlfn.TEXTJOIN("", TRUE, _xlfn.XLOOKUP(TRUE, VALUE(表格1[[#This Row],[年月]]) &lt;= VALUE($R$8:$R$12), $Q$8:$Q$12)) &amp; "年度"</f>
        <v>2021年度</v>
      </c>
    </row>
    <row r="1477" spans="1:13" x14ac:dyDescent="0.3">
      <c r="A1477" s="2">
        <v>202105</v>
      </c>
      <c r="B1477" s="19">
        <f>DATE(表格1[[#This Row],[年]],表格1[[#This Row],[月]],1)</f>
        <v>44317</v>
      </c>
      <c r="C1477" s="2" t="str">
        <f>LEFT(表格1[[#This Row],[年月]],4)</f>
        <v>2021</v>
      </c>
      <c r="D1477" s="2" t="str">
        <f>RIGHT(表格1[[#This Row],[年月]],2)</f>
        <v>05</v>
      </c>
      <c r="E1477" s="5">
        <v>67000000</v>
      </c>
      <c r="F1477" s="2" t="str">
        <f>VLOOKUP(TEXT(表格1[[#This Row],[地區]],"00000000"),縣市代碼,2,0)</f>
        <v>臺南市</v>
      </c>
      <c r="G1477" s="2" t="s">
        <v>9</v>
      </c>
      <c r="H1477" s="13">
        <v>2497112</v>
      </c>
      <c r="I1477" s="14">
        <v>3444084079</v>
      </c>
      <c r="J1477" s="14">
        <f>表格1[[#This Row],[信用卡交易筆數]]/1000</f>
        <v>2497.1120000000001</v>
      </c>
      <c r="K1477" s="14">
        <f>表格1[[#This Row],[信用卡交易金額'[新臺幣']]]/1000</f>
        <v>3444084.0789999999</v>
      </c>
      <c r="L1477" s="14">
        <f>表格1[[#This Row],[信用卡交易金額'[新臺幣']]]/1000000</f>
        <v>3444.0840790000002</v>
      </c>
      <c r="M1477" s="14" t="str" cm="1">
        <f t="array" ref="M1477">_xlfn.TEXTJOIN("", TRUE, _xlfn.XLOOKUP(TRUE, VALUE(表格1[[#This Row],[年月]]) &lt;= VALUE($R$8:$R$12), $Q$8:$Q$12)) &amp; "年度"</f>
        <v>2021年度</v>
      </c>
    </row>
    <row r="1478" spans="1:13" x14ac:dyDescent="0.3">
      <c r="A1478" s="2">
        <v>202105</v>
      </c>
      <c r="B1478" s="19">
        <f>DATE(表格1[[#This Row],[年]],表格1[[#This Row],[月]],1)</f>
        <v>44317</v>
      </c>
      <c r="C1478" s="2" t="str">
        <f>LEFT(表格1[[#This Row],[年月]],4)</f>
        <v>2021</v>
      </c>
      <c r="D1478" s="2" t="str">
        <f>RIGHT(表格1[[#This Row],[年月]],2)</f>
        <v>05</v>
      </c>
      <c r="E1478" s="5">
        <v>67000000</v>
      </c>
      <c r="F1478" s="2" t="str">
        <f>VLOOKUP(TEXT(表格1[[#This Row],[地區]],"00000000"),縣市代碼,2,0)</f>
        <v>臺南市</v>
      </c>
      <c r="G1478" s="2" t="s">
        <v>10</v>
      </c>
      <c r="H1478" s="13">
        <v>2271336</v>
      </c>
      <c r="I1478" s="14">
        <v>7365181663</v>
      </c>
      <c r="J1478" s="14">
        <f>表格1[[#This Row],[信用卡交易筆數]]/1000</f>
        <v>2271.3359999999998</v>
      </c>
      <c r="K1478" s="14">
        <f>表格1[[#This Row],[信用卡交易金額'[新臺幣']]]/1000</f>
        <v>7365181.6629999997</v>
      </c>
      <c r="L1478" s="14">
        <f>表格1[[#This Row],[信用卡交易金額'[新臺幣']]]/1000000</f>
        <v>7365.1816630000003</v>
      </c>
      <c r="M1478" s="14" t="str" cm="1">
        <f t="array" ref="M1478">_xlfn.TEXTJOIN("", TRUE, _xlfn.XLOOKUP(TRUE, VALUE(表格1[[#This Row],[年月]]) &lt;= VALUE($R$8:$R$12), $Q$8:$Q$12)) &amp; "年度"</f>
        <v>2021年度</v>
      </c>
    </row>
    <row r="1479" spans="1:13" x14ac:dyDescent="0.3">
      <c r="A1479" s="2">
        <v>202105</v>
      </c>
      <c r="B1479" s="19">
        <f>DATE(表格1[[#This Row],[年]],表格1[[#This Row],[月]],1)</f>
        <v>44317</v>
      </c>
      <c r="C1479" s="2" t="str">
        <f>LEFT(表格1[[#This Row],[年月]],4)</f>
        <v>2021</v>
      </c>
      <c r="D1479" s="2" t="str">
        <f>RIGHT(表格1[[#This Row],[年月]],2)</f>
        <v>05</v>
      </c>
      <c r="E1479" s="5">
        <v>64000000</v>
      </c>
      <c r="F1479" s="2" t="str">
        <f>VLOOKUP(TEXT(表格1[[#This Row],[地區]],"00000000"),縣市代碼,2,0)</f>
        <v>高雄市</v>
      </c>
      <c r="G1479" s="2" t="s">
        <v>4</v>
      </c>
      <c r="H1479" s="13">
        <v>3227547</v>
      </c>
      <c r="I1479" s="14">
        <v>1796096614</v>
      </c>
      <c r="J1479" s="14">
        <f>表格1[[#This Row],[信用卡交易筆數]]/1000</f>
        <v>3227.547</v>
      </c>
      <c r="K1479" s="14">
        <f>表格1[[#This Row],[信用卡交易金額'[新臺幣']]]/1000</f>
        <v>1796096.6140000001</v>
      </c>
      <c r="L1479" s="14">
        <f>表格1[[#This Row],[信用卡交易金額'[新臺幣']]]/1000000</f>
        <v>1796.096614</v>
      </c>
      <c r="M1479" s="14" t="str" cm="1">
        <f t="array" ref="M1479">_xlfn.TEXTJOIN("", TRUE, _xlfn.XLOOKUP(TRUE, VALUE(表格1[[#This Row],[年月]]) &lt;= VALUE($R$8:$R$12), $Q$8:$Q$12)) &amp; "年度"</f>
        <v>2021年度</v>
      </c>
    </row>
    <row r="1480" spans="1:13" x14ac:dyDescent="0.3">
      <c r="A1480" s="2">
        <v>202105</v>
      </c>
      <c r="B1480" s="19">
        <f>DATE(表格1[[#This Row],[年]],表格1[[#This Row],[月]],1)</f>
        <v>44317</v>
      </c>
      <c r="C1480" s="2" t="str">
        <f>LEFT(表格1[[#This Row],[年月]],4)</f>
        <v>2021</v>
      </c>
      <c r="D1480" s="2" t="str">
        <f>RIGHT(表格1[[#This Row],[年月]],2)</f>
        <v>05</v>
      </c>
      <c r="E1480" s="5">
        <v>64000000</v>
      </c>
      <c r="F1480" s="2" t="str">
        <f>VLOOKUP(TEXT(表格1[[#This Row],[地區]],"00000000"),縣市代碼,2,0)</f>
        <v>高雄市</v>
      </c>
      <c r="G1480" s="2" t="s">
        <v>5</v>
      </c>
      <c r="H1480" s="13">
        <v>265373</v>
      </c>
      <c r="I1480" s="14">
        <v>585846892</v>
      </c>
      <c r="J1480" s="14">
        <f>表格1[[#This Row],[信用卡交易筆數]]/1000</f>
        <v>265.37299999999999</v>
      </c>
      <c r="K1480" s="14">
        <f>表格1[[#This Row],[信用卡交易金額'[新臺幣']]]/1000</f>
        <v>585846.89199999999</v>
      </c>
      <c r="L1480" s="14">
        <f>表格1[[#This Row],[信用卡交易金額'[新臺幣']]]/1000000</f>
        <v>585.84689200000003</v>
      </c>
      <c r="M1480" s="14" t="str" cm="1">
        <f t="array" ref="M1480">_xlfn.TEXTJOIN("", TRUE, _xlfn.XLOOKUP(TRUE, VALUE(表格1[[#This Row],[年月]]) &lt;= VALUE($R$8:$R$12), $Q$8:$Q$12)) &amp; "年度"</f>
        <v>2021年度</v>
      </c>
    </row>
    <row r="1481" spans="1:13" x14ac:dyDescent="0.3">
      <c r="A1481" s="2">
        <v>202105</v>
      </c>
      <c r="B1481" s="19">
        <f>DATE(表格1[[#This Row],[年]],表格1[[#This Row],[月]],1)</f>
        <v>44317</v>
      </c>
      <c r="C1481" s="2" t="str">
        <f>LEFT(表格1[[#This Row],[年月]],4)</f>
        <v>2021</v>
      </c>
      <c r="D1481" s="2" t="str">
        <f>RIGHT(表格1[[#This Row],[年月]],2)</f>
        <v>05</v>
      </c>
      <c r="E1481" s="5">
        <v>64000000</v>
      </c>
      <c r="F1481" s="2" t="str">
        <f>VLOOKUP(TEXT(表格1[[#This Row],[地區]],"00000000"),縣市代碼,2,0)</f>
        <v>高雄市</v>
      </c>
      <c r="G1481" s="2" t="s">
        <v>6</v>
      </c>
      <c r="H1481" s="13">
        <v>485209</v>
      </c>
      <c r="I1481" s="14">
        <v>1593215748</v>
      </c>
      <c r="J1481" s="14">
        <f>表格1[[#This Row],[信用卡交易筆數]]/1000</f>
        <v>485.209</v>
      </c>
      <c r="K1481" s="14">
        <f>表格1[[#This Row],[信用卡交易金額'[新臺幣']]]/1000</f>
        <v>1593215.7479999999</v>
      </c>
      <c r="L1481" s="14">
        <f>表格1[[#This Row],[信用卡交易金額'[新臺幣']]]/1000000</f>
        <v>1593.2157480000001</v>
      </c>
      <c r="M1481" s="14" t="str" cm="1">
        <f t="array" ref="M1481">_xlfn.TEXTJOIN("", TRUE, _xlfn.XLOOKUP(TRUE, VALUE(表格1[[#This Row],[年月]]) &lt;= VALUE($R$8:$R$12), $Q$8:$Q$12)) &amp; "年度"</f>
        <v>2021年度</v>
      </c>
    </row>
    <row r="1482" spans="1:13" x14ac:dyDescent="0.3">
      <c r="A1482" s="2">
        <v>202105</v>
      </c>
      <c r="B1482" s="19">
        <f>DATE(表格1[[#This Row],[年]],表格1[[#This Row],[月]],1)</f>
        <v>44317</v>
      </c>
      <c r="C1482" s="2" t="str">
        <f>LEFT(表格1[[#This Row],[年月]],4)</f>
        <v>2021</v>
      </c>
      <c r="D1482" s="2" t="str">
        <f>RIGHT(表格1[[#This Row],[年月]],2)</f>
        <v>05</v>
      </c>
      <c r="E1482" s="5">
        <v>64000000</v>
      </c>
      <c r="F1482" s="2" t="str">
        <f>VLOOKUP(TEXT(表格1[[#This Row],[地區]],"00000000"),縣市代碼,2,0)</f>
        <v>高雄市</v>
      </c>
      <c r="G1482" s="2" t="s">
        <v>7</v>
      </c>
      <c r="H1482" s="13">
        <v>2204874</v>
      </c>
      <c r="I1482" s="14">
        <v>2022366403</v>
      </c>
      <c r="J1482" s="14">
        <f>表格1[[#This Row],[信用卡交易筆數]]/1000</f>
        <v>2204.8739999999998</v>
      </c>
      <c r="K1482" s="14">
        <f>表格1[[#This Row],[信用卡交易金額'[新臺幣']]]/1000</f>
        <v>2022366.4029999999</v>
      </c>
      <c r="L1482" s="14">
        <f>表格1[[#This Row],[信用卡交易金額'[新臺幣']]]/1000000</f>
        <v>2022.366403</v>
      </c>
      <c r="M1482" s="14" t="str" cm="1">
        <f t="array" ref="M1482">_xlfn.TEXTJOIN("", TRUE, _xlfn.XLOOKUP(TRUE, VALUE(表格1[[#This Row],[年月]]) &lt;= VALUE($R$8:$R$12), $Q$8:$Q$12)) &amp; "年度"</f>
        <v>2021年度</v>
      </c>
    </row>
    <row r="1483" spans="1:13" x14ac:dyDescent="0.3">
      <c r="A1483" s="2">
        <v>202105</v>
      </c>
      <c r="B1483" s="19">
        <f>DATE(表格1[[#This Row],[年]],表格1[[#This Row],[月]],1)</f>
        <v>44317</v>
      </c>
      <c r="C1483" s="2" t="str">
        <f>LEFT(表格1[[#This Row],[年月]],4)</f>
        <v>2021</v>
      </c>
      <c r="D1483" s="2" t="str">
        <f>RIGHT(表格1[[#This Row],[年月]],2)</f>
        <v>05</v>
      </c>
      <c r="E1483" s="5">
        <v>64000000</v>
      </c>
      <c r="F1483" s="2" t="str">
        <f>VLOOKUP(TEXT(表格1[[#This Row],[地區]],"00000000"),縣市代碼,2,0)</f>
        <v>高雄市</v>
      </c>
      <c r="G1483" s="2" t="s">
        <v>8</v>
      </c>
      <c r="H1483" s="13">
        <v>1670379</v>
      </c>
      <c r="I1483" s="14">
        <v>1988439379</v>
      </c>
      <c r="J1483" s="14">
        <f>表格1[[#This Row],[信用卡交易筆數]]/1000</f>
        <v>1670.3789999999999</v>
      </c>
      <c r="K1483" s="14">
        <f>表格1[[#This Row],[信用卡交易金額'[新臺幣']]]/1000</f>
        <v>1988439.379</v>
      </c>
      <c r="L1483" s="14">
        <f>表格1[[#This Row],[信用卡交易金額'[新臺幣']]]/1000000</f>
        <v>1988.4393789999999</v>
      </c>
      <c r="M1483" s="14" t="str" cm="1">
        <f t="array" ref="M1483">_xlfn.TEXTJOIN("", TRUE, _xlfn.XLOOKUP(TRUE, VALUE(表格1[[#This Row],[年月]]) &lt;= VALUE($R$8:$R$12), $Q$8:$Q$12)) &amp; "年度"</f>
        <v>2021年度</v>
      </c>
    </row>
    <row r="1484" spans="1:13" x14ac:dyDescent="0.3">
      <c r="A1484" s="2">
        <v>202105</v>
      </c>
      <c r="B1484" s="19">
        <f>DATE(表格1[[#This Row],[年]],表格1[[#This Row],[月]],1)</f>
        <v>44317</v>
      </c>
      <c r="C1484" s="2" t="str">
        <f>LEFT(表格1[[#This Row],[年月]],4)</f>
        <v>2021</v>
      </c>
      <c r="D1484" s="2" t="str">
        <f>RIGHT(表格1[[#This Row],[年月]],2)</f>
        <v>05</v>
      </c>
      <c r="E1484" s="5">
        <v>64000000</v>
      </c>
      <c r="F1484" s="2" t="str">
        <f>VLOOKUP(TEXT(表格1[[#This Row],[地區]],"00000000"),縣市代碼,2,0)</f>
        <v>高雄市</v>
      </c>
      <c r="G1484" s="2" t="s">
        <v>9</v>
      </c>
      <c r="H1484" s="13">
        <v>3977329</v>
      </c>
      <c r="I1484" s="14">
        <v>5588802777</v>
      </c>
      <c r="J1484" s="14">
        <f>表格1[[#This Row],[信用卡交易筆數]]/1000</f>
        <v>3977.3290000000002</v>
      </c>
      <c r="K1484" s="14">
        <f>表格1[[#This Row],[信用卡交易金額'[新臺幣']]]/1000</f>
        <v>5588802.7769999998</v>
      </c>
      <c r="L1484" s="14">
        <f>表格1[[#This Row],[信用卡交易金額'[新臺幣']]]/1000000</f>
        <v>5588.8027769999999</v>
      </c>
      <c r="M1484" s="14" t="str" cm="1">
        <f t="array" ref="M1484">_xlfn.TEXTJOIN("", TRUE, _xlfn.XLOOKUP(TRUE, VALUE(表格1[[#This Row],[年月]]) &lt;= VALUE($R$8:$R$12), $Q$8:$Q$12)) &amp; "年度"</f>
        <v>2021年度</v>
      </c>
    </row>
    <row r="1485" spans="1:13" x14ac:dyDescent="0.3">
      <c r="A1485" s="2">
        <v>202105</v>
      </c>
      <c r="B1485" s="19">
        <f>DATE(表格1[[#This Row],[年]],表格1[[#This Row],[月]],1)</f>
        <v>44317</v>
      </c>
      <c r="C1485" s="2" t="str">
        <f>LEFT(表格1[[#This Row],[年月]],4)</f>
        <v>2021</v>
      </c>
      <c r="D1485" s="2" t="str">
        <f>RIGHT(表格1[[#This Row],[年月]],2)</f>
        <v>05</v>
      </c>
      <c r="E1485" s="5">
        <v>64000000</v>
      </c>
      <c r="F1485" s="2" t="str">
        <f>VLOOKUP(TEXT(表格1[[#This Row],[地區]],"00000000"),縣市代碼,2,0)</f>
        <v>高雄市</v>
      </c>
      <c r="G1485" s="2" t="s">
        <v>10</v>
      </c>
      <c r="H1485" s="13">
        <v>3434026</v>
      </c>
      <c r="I1485" s="14">
        <v>10957832149</v>
      </c>
      <c r="J1485" s="14">
        <f>表格1[[#This Row],[信用卡交易筆數]]/1000</f>
        <v>3434.0259999999998</v>
      </c>
      <c r="K1485" s="14">
        <f>表格1[[#This Row],[信用卡交易金額'[新臺幣']]]/1000</f>
        <v>10957832.149</v>
      </c>
      <c r="L1485" s="14">
        <f>表格1[[#This Row],[信用卡交易金額'[新臺幣']]]/1000000</f>
        <v>10957.832149</v>
      </c>
      <c r="M1485" s="14" t="str" cm="1">
        <f t="array" ref="M1485">_xlfn.TEXTJOIN("", TRUE, _xlfn.XLOOKUP(TRUE, VALUE(表格1[[#This Row],[年月]]) &lt;= VALUE($R$8:$R$12), $Q$8:$Q$12)) &amp; "年度"</f>
        <v>2021年度</v>
      </c>
    </row>
    <row r="1486" spans="1:13" x14ac:dyDescent="0.3">
      <c r="A1486" s="2">
        <v>202105</v>
      </c>
      <c r="B1486" s="19">
        <f>DATE(表格1[[#This Row],[年]],表格1[[#This Row],[月]],1)</f>
        <v>44317</v>
      </c>
      <c r="C1486" s="2" t="str">
        <f>LEFT(表格1[[#This Row],[年月]],4)</f>
        <v>2021</v>
      </c>
      <c r="D1486" s="2" t="str">
        <f>RIGHT(表格1[[#This Row],[年月]],2)</f>
        <v>05</v>
      </c>
      <c r="E1486" s="5">
        <v>10013000</v>
      </c>
      <c r="F1486" s="2" t="str">
        <f>VLOOKUP(TEXT(表格1[[#This Row],[地區]],"00000000"),縣市代碼,2,0)</f>
        <v>屏東縣</v>
      </c>
      <c r="G1486" s="2" t="s">
        <v>4</v>
      </c>
      <c r="H1486" s="13">
        <v>450653</v>
      </c>
      <c r="I1486" s="14">
        <v>249534818</v>
      </c>
      <c r="J1486" s="14">
        <f>表格1[[#This Row],[信用卡交易筆數]]/1000</f>
        <v>450.65300000000002</v>
      </c>
      <c r="K1486" s="14">
        <f>表格1[[#This Row],[信用卡交易金額'[新臺幣']]]/1000</f>
        <v>249534.818</v>
      </c>
      <c r="L1486" s="14">
        <f>表格1[[#This Row],[信用卡交易金額'[新臺幣']]]/1000000</f>
        <v>249.534818</v>
      </c>
      <c r="M1486" s="14" t="str" cm="1">
        <f t="array" ref="M1486">_xlfn.TEXTJOIN("", TRUE, _xlfn.XLOOKUP(TRUE, VALUE(表格1[[#This Row],[年月]]) &lt;= VALUE($R$8:$R$12), $Q$8:$Q$12)) &amp; "年度"</f>
        <v>2021年度</v>
      </c>
    </row>
    <row r="1487" spans="1:13" x14ac:dyDescent="0.3">
      <c r="A1487" s="2">
        <v>202105</v>
      </c>
      <c r="B1487" s="19">
        <f>DATE(表格1[[#This Row],[年]],表格1[[#This Row],[月]],1)</f>
        <v>44317</v>
      </c>
      <c r="C1487" s="2" t="str">
        <f>LEFT(表格1[[#This Row],[年月]],4)</f>
        <v>2021</v>
      </c>
      <c r="D1487" s="2" t="str">
        <f>RIGHT(表格1[[#This Row],[年月]],2)</f>
        <v>05</v>
      </c>
      <c r="E1487" s="5">
        <v>10013000</v>
      </c>
      <c r="F1487" s="2" t="str">
        <f>VLOOKUP(TEXT(表格1[[#This Row],[地區]],"00000000"),縣市代碼,2,0)</f>
        <v>屏東縣</v>
      </c>
      <c r="G1487" s="2" t="s">
        <v>5</v>
      </c>
      <c r="H1487" s="13">
        <v>42876</v>
      </c>
      <c r="I1487" s="14">
        <v>98044441</v>
      </c>
      <c r="J1487" s="14">
        <f>表格1[[#This Row],[信用卡交易筆數]]/1000</f>
        <v>42.875999999999998</v>
      </c>
      <c r="K1487" s="14">
        <f>表格1[[#This Row],[信用卡交易金額'[新臺幣']]]/1000</f>
        <v>98044.441000000006</v>
      </c>
      <c r="L1487" s="14">
        <f>表格1[[#This Row],[信用卡交易金額'[新臺幣']]]/1000000</f>
        <v>98.044441000000006</v>
      </c>
      <c r="M1487" s="14" t="str" cm="1">
        <f t="array" ref="M1487">_xlfn.TEXTJOIN("", TRUE, _xlfn.XLOOKUP(TRUE, VALUE(表格1[[#This Row],[年月]]) &lt;= VALUE($R$8:$R$12), $Q$8:$Q$12)) &amp; "年度"</f>
        <v>2021年度</v>
      </c>
    </row>
    <row r="1488" spans="1:13" x14ac:dyDescent="0.3">
      <c r="A1488" s="2">
        <v>202105</v>
      </c>
      <c r="B1488" s="19">
        <f>DATE(表格1[[#This Row],[年]],表格1[[#This Row],[月]],1)</f>
        <v>44317</v>
      </c>
      <c r="C1488" s="2" t="str">
        <f>LEFT(表格1[[#This Row],[年月]],4)</f>
        <v>2021</v>
      </c>
      <c r="D1488" s="2" t="str">
        <f>RIGHT(表格1[[#This Row],[年月]],2)</f>
        <v>05</v>
      </c>
      <c r="E1488" s="5">
        <v>10013000</v>
      </c>
      <c r="F1488" s="2" t="str">
        <f>VLOOKUP(TEXT(表格1[[#This Row],[地區]],"00000000"),縣市代碼,2,0)</f>
        <v>屏東縣</v>
      </c>
      <c r="G1488" s="2" t="s">
        <v>6</v>
      </c>
      <c r="H1488" s="13">
        <v>75557</v>
      </c>
      <c r="I1488" s="14">
        <v>280267179</v>
      </c>
      <c r="J1488" s="14">
        <f>表格1[[#This Row],[信用卡交易筆數]]/1000</f>
        <v>75.557000000000002</v>
      </c>
      <c r="K1488" s="14">
        <f>表格1[[#This Row],[信用卡交易金額'[新臺幣']]]/1000</f>
        <v>280267.179</v>
      </c>
      <c r="L1488" s="14">
        <f>表格1[[#This Row],[信用卡交易金額'[新臺幣']]]/1000000</f>
        <v>280.267179</v>
      </c>
      <c r="M1488" s="14" t="str" cm="1">
        <f t="array" ref="M1488">_xlfn.TEXTJOIN("", TRUE, _xlfn.XLOOKUP(TRUE, VALUE(表格1[[#This Row],[年月]]) &lt;= VALUE($R$8:$R$12), $Q$8:$Q$12)) &amp; "年度"</f>
        <v>2021年度</v>
      </c>
    </row>
    <row r="1489" spans="1:13" x14ac:dyDescent="0.3">
      <c r="A1489" s="2">
        <v>202105</v>
      </c>
      <c r="B1489" s="19">
        <f>DATE(表格1[[#This Row],[年]],表格1[[#This Row],[月]],1)</f>
        <v>44317</v>
      </c>
      <c r="C1489" s="2" t="str">
        <f>LEFT(表格1[[#This Row],[年月]],4)</f>
        <v>2021</v>
      </c>
      <c r="D1489" s="2" t="str">
        <f>RIGHT(表格1[[#This Row],[年月]],2)</f>
        <v>05</v>
      </c>
      <c r="E1489" s="5">
        <v>10013000</v>
      </c>
      <c r="F1489" s="2" t="str">
        <f>VLOOKUP(TEXT(表格1[[#This Row],[地區]],"00000000"),縣市代碼,2,0)</f>
        <v>屏東縣</v>
      </c>
      <c r="G1489" s="2" t="s">
        <v>7</v>
      </c>
      <c r="H1489" s="13">
        <v>462904</v>
      </c>
      <c r="I1489" s="14">
        <v>440309986</v>
      </c>
      <c r="J1489" s="14">
        <f>表格1[[#This Row],[信用卡交易筆數]]/1000</f>
        <v>462.904</v>
      </c>
      <c r="K1489" s="14">
        <f>表格1[[#This Row],[信用卡交易金額'[新臺幣']]]/1000</f>
        <v>440309.98599999998</v>
      </c>
      <c r="L1489" s="14">
        <f>表格1[[#This Row],[信用卡交易金額'[新臺幣']]]/1000000</f>
        <v>440.30998599999998</v>
      </c>
      <c r="M1489" s="14" t="str" cm="1">
        <f t="array" ref="M1489">_xlfn.TEXTJOIN("", TRUE, _xlfn.XLOOKUP(TRUE, VALUE(表格1[[#This Row],[年月]]) &lt;= VALUE($R$8:$R$12), $Q$8:$Q$12)) &amp; "年度"</f>
        <v>2021年度</v>
      </c>
    </row>
    <row r="1490" spans="1:13" x14ac:dyDescent="0.3">
      <c r="A1490" s="2">
        <v>202105</v>
      </c>
      <c r="B1490" s="19">
        <f>DATE(表格1[[#This Row],[年]],表格1[[#This Row],[月]],1)</f>
        <v>44317</v>
      </c>
      <c r="C1490" s="2" t="str">
        <f>LEFT(表格1[[#This Row],[年月]],4)</f>
        <v>2021</v>
      </c>
      <c r="D1490" s="2" t="str">
        <f>RIGHT(表格1[[#This Row],[年月]],2)</f>
        <v>05</v>
      </c>
      <c r="E1490" s="5">
        <v>10013000</v>
      </c>
      <c r="F1490" s="2" t="str">
        <f>VLOOKUP(TEXT(表格1[[#This Row],[地區]],"00000000"),縣市代碼,2,0)</f>
        <v>屏東縣</v>
      </c>
      <c r="G1490" s="2" t="s">
        <v>8</v>
      </c>
      <c r="H1490" s="13">
        <v>286910</v>
      </c>
      <c r="I1490" s="14">
        <v>324565652</v>
      </c>
      <c r="J1490" s="14">
        <f>表格1[[#This Row],[信用卡交易筆數]]/1000</f>
        <v>286.91000000000003</v>
      </c>
      <c r="K1490" s="14">
        <f>表格1[[#This Row],[信用卡交易金額'[新臺幣']]]/1000</f>
        <v>324565.652</v>
      </c>
      <c r="L1490" s="14">
        <f>表格1[[#This Row],[信用卡交易金額'[新臺幣']]]/1000000</f>
        <v>324.565652</v>
      </c>
      <c r="M1490" s="14" t="str" cm="1">
        <f t="array" ref="M1490">_xlfn.TEXTJOIN("", TRUE, _xlfn.XLOOKUP(TRUE, VALUE(表格1[[#This Row],[年月]]) &lt;= VALUE($R$8:$R$12), $Q$8:$Q$12)) &amp; "年度"</f>
        <v>2021年度</v>
      </c>
    </row>
    <row r="1491" spans="1:13" x14ac:dyDescent="0.3">
      <c r="A1491" s="2">
        <v>202105</v>
      </c>
      <c r="B1491" s="19">
        <f>DATE(表格1[[#This Row],[年]],表格1[[#This Row],[月]],1)</f>
        <v>44317</v>
      </c>
      <c r="C1491" s="2" t="str">
        <f>LEFT(表格1[[#This Row],[年月]],4)</f>
        <v>2021</v>
      </c>
      <c r="D1491" s="2" t="str">
        <f>RIGHT(表格1[[#This Row],[年月]],2)</f>
        <v>05</v>
      </c>
      <c r="E1491" s="5">
        <v>10013000</v>
      </c>
      <c r="F1491" s="2" t="str">
        <f>VLOOKUP(TEXT(表格1[[#This Row],[地區]],"00000000"),縣市代碼,2,0)</f>
        <v>屏東縣</v>
      </c>
      <c r="G1491" s="2" t="s">
        <v>9</v>
      </c>
      <c r="H1491" s="13">
        <v>605397</v>
      </c>
      <c r="I1491" s="14">
        <v>850306263</v>
      </c>
      <c r="J1491" s="14">
        <f>表格1[[#This Row],[信用卡交易筆數]]/1000</f>
        <v>605.39700000000005</v>
      </c>
      <c r="K1491" s="14">
        <f>表格1[[#This Row],[信用卡交易金額'[新臺幣']]]/1000</f>
        <v>850306.26300000004</v>
      </c>
      <c r="L1491" s="14">
        <f>表格1[[#This Row],[信用卡交易金額'[新臺幣']]]/1000000</f>
        <v>850.30626299999994</v>
      </c>
      <c r="M1491" s="14" t="str" cm="1">
        <f t="array" ref="M1491">_xlfn.TEXTJOIN("", TRUE, _xlfn.XLOOKUP(TRUE, VALUE(表格1[[#This Row],[年月]]) &lt;= VALUE($R$8:$R$12), $Q$8:$Q$12)) &amp; "年度"</f>
        <v>2021年度</v>
      </c>
    </row>
    <row r="1492" spans="1:13" x14ac:dyDescent="0.3">
      <c r="A1492" s="2">
        <v>202105</v>
      </c>
      <c r="B1492" s="19">
        <f>DATE(表格1[[#This Row],[年]],表格1[[#This Row],[月]],1)</f>
        <v>44317</v>
      </c>
      <c r="C1492" s="2" t="str">
        <f>LEFT(表格1[[#This Row],[年月]],4)</f>
        <v>2021</v>
      </c>
      <c r="D1492" s="2" t="str">
        <f>RIGHT(表格1[[#This Row],[年月]],2)</f>
        <v>05</v>
      </c>
      <c r="E1492" s="5">
        <v>10013000</v>
      </c>
      <c r="F1492" s="2" t="str">
        <f>VLOOKUP(TEXT(表格1[[#This Row],[地區]],"00000000"),縣市代碼,2,0)</f>
        <v>屏東縣</v>
      </c>
      <c r="G1492" s="2" t="s">
        <v>10</v>
      </c>
      <c r="H1492" s="13">
        <v>602066</v>
      </c>
      <c r="I1492" s="14">
        <v>1829872444</v>
      </c>
      <c r="J1492" s="14">
        <f>表格1[[#This Row],[信用卡交易筆數]]/1000</f>
        <v>602.06600000000003</v>
      </c>
      <c r="K1492" s="14">
        <f>表格1[[#This Row],[信用卡交易金額'[新臺幣']]]/1000</f>
        <v>1829872.4439999999</v>
      </c>
      <c r="L1492" s="14">
        <f>表格1[[#This Row],[信用卡交易金額'[新臺幣']]]/1000000</f>
        <v>1829.8724440000001</v>
      </c>
      <c r="M1492" s="14" t="str" cm="1">
        <f t="array" ref="M1492">_xlfn.TEXTJOIN("", TRUE, _xlfn.XLOOKUP(TRUE, VALUE(表格1[[#This Row],[年月]]) &lt;= VALUE($R$8:$R$12), $Q$8:$Q$12)) &amp; "年度"</f>
        <v>2021年度</v>
      </c>
    </row>
    <row r="1493" spans="1:13" x14ac:dyDescent="0.3">
      <c r="A1493" s="2">
        <v>202105</v>
      </c>
      <c r="B1493" s="19">
        <f>DATE(表格1[[#This Row],[年]],表格1[[#This Row],[月]],1)</f>
        <v>44317</v>
      </c>
      <c r="C1493" s="2" t="str">
        <f>LEFT(表格1[[#This Row],[年月]],4)</f>
        <v>2021</v>
      </c>
      <c r="D1493" s="2" t="str">
        <f>RIGHT(表格1[[#This Row],[年月]],2)</f>
        <v>05</v>
      </c>
      <c r="E1493" s="5">
        <v>10017000</v>
      </c>
      <c r="F1493" s="2" t="str">
        <f>VLOOKUP(TEXT(表格1[[#This Row],[地區]],"00000000"),縣市代碼,2,0)</f>
        <v>基隆市</v>
      </c>
      <c r="G1493" s="2" t="s">
        <v>4</v>
      </c>
      <c r="H1493" s="13">
        <v>442157</v>
      </c>
      <c r="I1493" s="14">
        <v>218812756</v>
      </c>
      <c r="J1493" s="14">
        <f>表格1[[#This Row],[信用卡交易筆數]]/1000</f>
        <v>442.15699999999998</v>
      </c>
      <c r="K1493" s="14">
        <f>表格1[[#This Row],[信用卡交易金額'[新臺幣']]]/1000</f>
        <v>218812.75599999999</v>
      </c>
      <c r="L1493" s="14">
        <f>表格1[[#This Row],[信用卡交易金額'[新臺幣']]]/1000000</f>
        <v>218.81275600000001</v>
      </c>
      <c r="M1493" s="14" t="str" cm="1">
        <f t="array" ref="M1493">_xlfn.TEXTJOIN("", TRUE, _xlfn.XLOOKUP(TRUE, VALUE(表格1[[#This Row],[年月]]) &lt;= VALUE($R$8:$R$12), $Q$8:$Q$12)) &amp; "年度"</f>
        <v>2021年度</v>
      </c>
    </row>
    <row r="1494" spans="1:13" x14ac:dyDescent="0.3">
      <c r="A1494" s="2">
        <v>202105</v>
      </c>
      <c r="B1494" s="19">
        <f>DATE(表格1[[#This Row],[年]],表格1[[#This Row],[月]],1)</f>
        <v>44317</v>
      </c>
      <c r="C1494" s="2" t="str">
        <f>LEFT(表格1[[#This Row],[年月]],4)</f>
        <v>2021</v>
      </c>
      <c r="D1494" s="2" t="str">
        <f>RIGHT(表格1[[#This Row],[年月]],2)</f>
        <v>05</v>
      </c>
      <c r="E1494" s="5">
        <v>10017000</v>
      </c>
      <c r="F1494" s="2" t="str">
        <f>VLOOKUP(TEXT(表格1[[#This Row],[地區]],"00000000"),縣市代碼,2,0)</f>
        <v>基隆市</v>
      </c>
      <c r="G1494" s="2" t="s">
        <v>5</v>
      </c>
      <c r="H1494" s="13">
        <v>35778</v>
      </c>
      <c r="I1494" s="14">
        <v>94014023</v>
      </c>
      <c r="J1494" s="14">
        <f>表格1[[#This Row],[信用卡交易筆數]]/1000</f>
        <v>35.777999999999999</v>
      </c>
      <c r="K1494" s="14">
        <f>表格1[[#This Row],[信用卡交易金額'[新臺幣']]]/1000</f>
        <v>94014.023000000001</v>
      </c>
      <c r="L1494" s="14">
        <f>表格1[[#This Row],[信用卡交易金額'[新臺幣']]]/1000000</f>
        <v>94.014022999999995</v>
      </c>
      <c r="M1494" s="14" t="str" cm="1">
        <f t="array" ref="M1494">_xlfn.TEXTJOIN("", TRUE, _xlfn.XLOOKUP(TRUE, VALUE(表格1[[#This Row],[年月]]) &lt;= VALUE($R$8:$R$12), $Q$8:$Q$12)) &amp; "年度"</f>
        <v>2021年度</v>
      </c>
    </row>
    <row r="1495" spans="1:13" x14ac:dyDescent="0.3">
      <c r="A1495" s="2">
        <v>202105</v>
      </c>
      <c r="B1495" s="19">
        <f>DATE(表格1[[#This Row],[年]],表格1[[#This Row],[月]],1)</f>
        <v>44317</v>
      </c>
      <c r="C1495" s="2" t="str">
        <f>LEFT(表格1[[#This Row],[年月]],4)</f>
        <v>2021</v>
      </c>
      <c r="D1495" s="2" t="str">
        <f>RIGHT(表格1[[#This Row],[年月]],2)</f>
        <v>05</v>
      </c>
      <c r="E1495" s="5">
        <v>10017000</v>
      </c>
      <c r="F1495" s="2" t="str">
        <f>VLOOKUP(TEXT(表格1[[#This Row],[地區]],"00000000"),縣市代碼,2,0)</f>
        <v>基隆市</v>
      </c>
      <c r="G1495" s="2" t="s">
        <v>6</v>
      </c>
      <c r="H1495" s="13">
        <v>49738</v>
      </c>
      <c r="I1495" s="14">
        <v>187927387</v>
      </c>
      <c r="J1495" s="14">
        <f>表格1[[#This Row],[信用卡交易筆數]]/1000</f>
        <v>49.738</v>
      </c>
      <c r="K1495" s="14">
        <f>表格1[[#This Row],[信用卡交易金額'[新臺幣']]]/1000</f>
        <v>187927.38699999999</v>
      </c>
      <c r="L1495" s="14">
        <f>表格1[[#This Row],[信用卡交易金額'[新臺幣']]]/1000000</f>
        <v>187.92738700000001</v>
      </c>
      <c r="M1495" s="14" t="str" cm="1">
        <f t="array" ref="M1495">_xlfn.TEXTJOIN("", TRUE, _xlfn.XLOOKUP(TRUE, VALUE(表格1[[#This Row],[年月]]) &lt;= VALUE($R$8:$R$12), $Q$8:$Q$12)) &amp; "年度"</f>
        <v>2021年度</v>
      </c>
    </row>
    <row r="1496" spans="1:13" x14ac:dyDescent="0.3">
      <c r="A1496" s="2">
        <v>202105</v>
      </c>
      <c r="B1496" s="19">
        <f>DATE(表格1[[#This Row],[年]],表格1[[#This Row],[月]],1)</f>
        <v>44317</v>
      </c>
      <c r="C1496" s="2" t="str">
        <f>LEFT(表格1[[#This Row],[年月]],4)</f>
        <v>2021</v>
      </c>
      <c r="D1496" s="2" t="str">
        <f>RIGHT(表格1[[#This Row],[年月]],2)</f>
        <v>05</v>
      </c>
      <c r="E1496" s="5">
        <v>10017000</v>
      </c>
      <c r="F1496" s="2" t="str">
        <f>VLOOKUP(TEXT(表格1[[#This Row],[地區]],"00000000"),縣市代碼,2,0)</f>
        <v>基隆市</v>
      </c>
      <c r="G1496" s="2" t="s">
        <v>7</v>
      </c>
      <c r="H1496" s="13">
        <v>293396</v>
      </c>
      <c r="I1496" s="14">
        <v>256373203</v>
      </c>
      <c r="J1496" s="14">
        <f>表格1[[#This Row],[信用卡交易筆數]]/1000</f>
        <v>293.39600000000002</v>
      </c>
      <c r="K1496" s="14">
        <f>表格1[[#This Row],[信用卡交易金額'[新臺幣']]]/1000</f>
        <v>256373.20300000001</v>
      </c>
      <c r="L1496" s="14">
        <f>表格1[[#This Row],[信用卡交易金額'[新臺幣']]]/1000000</f>
        <v>256.37320299999999</v>
      </c>
      <c r="M1496" s="14" t="str" cm="1">
        <f t="array" ref="M1496">_xlfn.TEXTJOIN("", TRUE, _xlfn.XLOOKUP(TRUE, VALUE(表格1[[#This Row],[年月]]) &lt;= VALUE($R$8:$R$12), $Q$8:$Q$12)) &amp; "年度"</f>
        <v>2021年度</v>
      </c>
    </row>
    <row r="1497" spans="1:13" x14ac:dyDescent="0.3">
      <c r="A1497" s="2">
        <v>202105</v>
      </c>
      <c r="B1497" s="19">
        <f>DATE(表格1[[#This Row],[年]],表格1[[#This Row],[月]],1)</f>
        <v>44317</v>
      </c>
      <c r="C1497" s="2" t="str">
        <f>LEFT(表格1[[#This Row],[年月]],4)</f>
        <v>2021</v>
      </c>
      <c r="D1497" s="2" t="str">
        <f>RIGHT(表格1[[#This Row],[年月]],2)</f>
        <v>05</v>
      </c>
      <c r="E1497" s="5">
        <v>10017000</v>
      </c>
      <c r="F1497" s="2" t="str">
        <f>VLOOKUP(TEXT(表格1[[#This Row],[地區]],"00000000"),縣市代碼,2,0)</f>
        <v>基隆市</v>
      </c>
      <c r="G1497" s="2" t="s">
        <v>8</v>
      </c>
      <c r="H1497" s="13">
        <v>243480</v>
      </c>
      <c r="I1497" s="14">
        <v>286087922</v>
      </c>
      <c r="J1497" s="14">
        <f>表格1[[#This Row],[信用卡交易筆數]]/1000</f>
        <v>243.48</v>
      </c>
      <c r="K1497" s="14">
        <f>表格1[[#This Row],[信用卡交易金額'[新臺幣']]]/1000</f>
        <v>286087.92200000002</v>
      </c>
      <c r="L1497" s="14">
        <f>表格1[[#This Row],[信用卡交易金額'[新臺幣']]]/1000000</f>
        <v>286.08792199999999</v>
      </c>
      <c r="M1497" s="14" t="str" cm="1">
        <f t="array" ref="M1497">_xlfn.TEXTJOIN("", TRUE, _xlfn.XLOOKUP(TRUE, VALUE(表格1[[#This Row],[年月]]) &lt;= VALUE($R$8:$R$12), $Q$8:$Q$12)) &amp; "年度"</f>
        <v>2021年度</v>
      </c>
    </row>
    <row r="1498" spans="1:13" x14ac:dyDescent="0.3">
      <c r="A1498" s="2">
        <v>202105</v>
      </c>
      <c r="B1498" s="19">
        <f>DATE(表格1[[#This Row],[年]],表格1[[#This Row],[月]],1)</f>
        <v>44317</v>
      </c>
      <c r="C1498" s="2" t="str">
        <f>LEFT(表格1[[#This Row],[年月]],4)</f>
        <v>2021</v>
      </c>
      <c r="D1498" s="2" t="str">
        <f>RIGHT(表格1[[#This Row],[年月]],2)</f>
        <v>05</v>
      </c>
      <c r="E1498" s="5">
        <v>10017000</v>
      </c>
      <c r="F1498" s="2" t="str">
        <f>VLOOKUP(TEXT(表格1[[#This Row],[地區]],"00000000"),縣市代碼,2,0)</f>
        <v>基隆市</v>
      </c>
      <c r="G1498" s="2" t="s">
        <v>9</v>
      </c>
      <c r="H1498" s="13">
        <v>561006</v>
      </c>
      <c r="I1498" s="14">
        <v>721757162</v>
      </c>
      <c r="J1498" s="14">
        <f>表格1[[#This Row],[信用卡交易筆數]]/1000</f>
        <v>561.00599999999997</v>
      </c>
      <c r="K1498" s="14">
        <f>表格1[[#This Row],[信用卡交易金額'[新臺幣']]]/1000</f>
        <v>721757.16200000001</v>
      </c>
      <c r="L1498" s="14">
        <f>表格1[[#This Row],[信用卡交易金額'[新臺幣']]]/1000000</f>
        <v>721.75716199999999</v>
      </c>
      <c r="M1498" s="14" t="str" cm="1">
        <f t="array" ref="M1498">_xlfn.TEXTJOIN("", TRUE, _xlfn.XLOOKUP(TRUE, VALUE(表格1[[#This Row],[年月]]) &lt;= VALUE($R$8:$R$12), $Q$8:$Q$12)) &amp; "年度"</f>
        <v>2021年度</v>
      </c>
    </row>
    <row r="1499" spans="1:13" x14ac:dyDescent="0.3">
      <c r="A1499" s="2">
        <v>202105</v>
      </c>
      <c r="B1499" s="19">
        <f>DATE(表格1[[#This Row],[年]],表格1[[#This Row],[月]],1)</f>
        <v>44317</v>
      </c>
      <c r="C1499" s="2" t="str">
        <f>LEFT(表格1[[#This Row],[年月]],4)</f>
        <v>2021</v>
      </c>
      <c r="D1499" s="2" t="str">
        <f>RIGHT(表格1[[#This Row],[年月]],2)</f>
        <v>05</v>
      </c>
      <c r="E1499" s="5">
        <v>10017000</v>
      </c>
      <c r="F1499" s="2" t="str">
        <f>VLOOKUP(TEXT(表格1[[#This Row],[地區]],"00000000"),縣市代碼,2,0)</f>
        <v>基隆市</v>
      </c>
      <c r="G1499" s="2" t="s">
        <v>10</v>
      </c>
      <c r="H1499" s="13">
        <v>515702</v>
      </c>
      <c r="I1499" s="14">
        <v>1414910752</v>
      </c>
      <c r="J1499" s="14">
        <f>表格1[[#This Row],[信用卡交易筆數]]/1000</f>
        <v>515.702</v>
      </c>
      <c r="K1499" s="14">
        <f>表格1[[#This Row],[信用卡交易金額'[新臺幣']]]/1000</f>
        <v>1414910.7520000001</v>
      </c>
      <c r="L1499" s="14">
        <f>表格1[[#This Row],[信用卡交易金額'[新臺幣']]]/1000000</f>
        <v>1414.910752</v>
      </c>
      <c r="M1499" s="14" t="str" cm="1">
        <f t="array" ref="M1499">_xlfn.TEXTJOIN("", TRUE, _xlfn.XLOOKUP(TRUE, VALUE(表格1[[#This Row],[年月]]) &lt;= VALUE($R$8:$R$12), $Q$8:$Q$12)) &amp; "年度"</f>
        <v>2021年度</v>
      </c>
    </row>
    <row r="1500" spans="1:13" x14ac:dyDescent="0.3">
      <c r="A1500" s="2">
        <v>202105</v>
      </c>
      <c r="B1500" s="19">
        <f>DATE(表格1[[#This Row],[年]],表格1[[#This Row],[月]],1)</f>
        <v>44317</v>
      </c>
      <c r="C1500" s="2" t="str">
        <f>LEFT(表格1[[#This Row],[年月]],4)</f>
        <v>2021</v>
      </c>
      <c r="D1500" s="2" t="str">
        <f>RIGHT(表格1[[#This Row],[年月]],2)</f>
        <v>05</v>
      </c>
      <c r="E1500" s="5">
        <v>10002000</v>
      </c>
      <c r="F1500" s="2" t="str">
        <f>VLOOKUP(TEXT(表格1[[#This Row],[地區]],"00000000"),縣市代碼,2,0)</f>
        <v>宜蘭縣</v>
      </c>
      <c r="G1500" s="2" t="s">
        <v>4</v>
      </c>
      <c r="H1500" s="13">
        <v>332195</v>
      </c>
      <c r="I1500" s="14">
        <v>160225991</v>
      </c>
      <c r="J1500" s="14">
        <f>表格1[[#This Row],[信用卡交易筆數]]/1000</f>
        <v>332.19499999999999</v>
      </c>
      <c r="K1500" s="14">
        <f>表格1[[#This Row],[信用卡交易金額'[新臺幣']]]/1000</f>
        <v>160225.99100000001</v>
      </c>
      <c r="L1500" s="14">
        <f>表格1[[#This Row],[信用卡交易金額'[新臺幣']]]/1000000</f>
        <v>160.22599099999999</v>
      </c>
      <c r="M1500" s="14" t="str" cm="1">
        <f t="array" ref="M1500">_xlfn.TEXTJOIN("", TRUE, _xlfn.XLOOKUP(TRUE, VALUE(表格1[[#This Row],[年月]]) &lt;= VALUE($R$8:$R$12), $Q$8:$Q$12)) &amp; "年度"</f>
        <v>2021年度</v>
      </c>
    </row>
    <row r="1501" spans="1:13" x14ac:dyDescent="0.3">
      <c r="A1501" s="2">
        <v>202105</v>
      </c>
      <c r="B1501" s="19">
        <f>DATE(表格1[[#This Row],[年]],表格1[[#This Row],[月]],1)</f>
        <v>44317</v>
      </c>
      <c r="C1501" s="2" t="str">
        <f>LEFT(表格1[[#This Row],[年月]],4)</f>
        <v>2021</v>
      </c>
      <c r="D1501" s="2" t="str">
        <f>RIGHT(表格1[[#This Row],[年月]],2)</f>
        <v>05</v>
      </c>
      <c r="E1501" s="5">
        <v>10002000</v>
      </c>
      <c r="F1501" s="2" t="str">
        <f>VLOOKUP(TEXT(表格1[[#This Row],[地區]],"00000000"),縣市代碼,2,0)</f>
        <v>宜蘭縣</v>
      </c>
      <c r="G1501" s="2" t="s">
        <v>5</v>
      </c>
      <c r="H1501" s="13">
        <v>29974</v>
      </c>
      <c r="I1501" s="14">
        <v>75690718</v>
      </c>
      <c r="J1501" s="14">
        <f>表格1[[#This Row],[信用卡交易筆數]]/1000</f>
        <v>29.974</v>
      </c>
      <c r="K1501" s="14">
        <f>表格1[[#This Row],[信用卡交易金額'[新臺幣']]]/1000</f>
        <v>75690.717999999993</v>
      </c>
      <c r="L1501" s="14">
        <f>表格1[[#This Row],[信用卡交易金額'[新臺幣']]]/1000000</f>
        <v>75.690718000000004</v>
      </c>
      <c r="M1501" s="14" t="str" cm="1">
        <f t="array" ref="M1501">_xlfn.TEXTJOIN("", TRUE, _xlfn.XLOOKUP(TRUE, VALUE(表格1[[#This Row],[年月]]) &lt;= VALUE($R$8:$R$12), $Q$8:$Q$12)) &amp; "年度"</f>
        <v>2021年度</v>
      </c>
    </row>
    <row r="1502" spans="1:13" x14ac:dyDescent="0.3">
      <c r="A1502" s="2">
        <v>202105</v>
      </c>
      <c r="B1502" s="19">
        <f>DATE(表格1[[#This Row],[年]],表格1[[#This Row],[月]],1)</f>
        <v>44317</v>
      </c>
      <c r="C1502" s="2" t="str">
        <f>LEFT(表格1[[#This Row],[年月]],4)</f>
        <v>2021</v>
      </c>
      <c r="D1502" s="2" t="str">
        <f>RIGHT(表格1[[#This Row],[年月]],2)</f>
        <v>05</v>
      </c>
      <c r="E1502" s="5">
        <v>10002000</v>
      </c>
      <c r="F1502" s="2" t="str">
        <f>VLOOKUP(TEXT(表格1[[#This Row],[地區]],"00000000"),縣市代碼,2,0)</f>
        <v>宜蘭縣</v>
      </c>
      <c r="G1502" s="2" t="s">
        <v>6</v>
      </c>
      <c r="H1502" s="13">
        <v>50312</v>
      </c>
      <c r="I1502" s="14">
        <v>190761779</v>
      </c>
      <c r="J1502" s="14">
        <f>表格1[[#This Row],[信用卡交易筆數]]/1000</f>
        <v>50.311999999999998</v>
      </c>
      <c r="K1502" s="14">
        <f>表格1[[#This Row],[信用卡交易金額'[新臺幣']]]/1000</f>
        <v>190761.77900000001</v>
      </c>
      <c r="L1502" s="14">
        <f>表格1[[#This Row],[信用卡交易金額'[新臺幣']]]/1000000</f>
        <v>190.76177899999999</v>
      </c>
      <c r="M1502" s="14" t="str" cm="1">
        <f t="array" ref="M1502">_xlfn.TEXTJOIN("", TRUE, _xlfn.XLOOKUP(TRUE, VALUE(表格1[[#This Row],[年月]]) &lt;= VALUE($R$8:$R$12), $Q$8:$Q$12)) &amp; "年度"</f>
        <v>2021年度</v>
      </c>
    </row>
    <row r="1503" spans="1:13" x14ac:dyDescent="0.3">
      <c r="A1503" s="2">
        <v>202105</v>
      </c>
      <c r="B1503" s="19">
        <f>DATE(表格1[[#This Row],[年]],表格1[[#This Row],[月]],1)</f>
        <v>44317</v>
      </c>
      <c r="C1503" s="2" t="str">
        <f>LEFT(表格1[[#This Row],[年月]],4)</f>
        <v>2021</v>
      </c>
      <c r="D1503" s="2" t="str">
        <f>RIGHT(表格1[[#This Row],[年月]],2)</f>
        <v>05</v>
      </c>
      <c r="E1503" s="5">
        <v>10002000</v>
      </c>
      <c r="F1503" s="2" t="str">
        <f>VLOOKUP(TEXT(表格1[[#This Row],[地區]],"00000000"),縣市代碼,2,0)</f>
        <v>宜蘭縣</v>
      </c>
      <c r="G1503" s="2" t="s">
        <v>7</v>
      </c>
      <c r="H1503" s="13">
        <v>255706</v>
      </c>
      <c r="I1503" s="14">
        <v>251232724</v>
      </c>
      <c r="J1503" s="14">
        <f>表格1[[#This Row],[信用卡交易筆數]]/1000</f>
        <v>255.70599999999999</v>
      </c>
      <c r="K1503" s="14">
        <f>表格1[[#This Row],[信用卡交易金額'[新臺幣']]]/1000</f>
        <v>251232.72399999999</v>
      </c>
      <c r="L1503" s="14">
        <f>表格1[[#This Row],[信用卡交易金額'[新臺幣']]]/1000000</f>
        <v>251.23272399999999</v>
      </c>
      <c r="M1503" s="14" t="str" cm="1">
        <f t="array" ref="M1503">_xlfn.TEXTJOIN("", TRUE, _xlfn.XLOOKUP(TRUE, VALUE(表格1[[#This Row],[年月]]) &lt;= VALUE($R$8:$R$12), $Q$8:$Q$12)) &amp; "年度"</f>
        <v>2021年度</v>
      </c>
    </row>
    <row r="1504" spans="1:13" x14ac:dyDescent="0.3">
      <c r="A1504" s="2">
        <v>202105</v>
      </c>
      <c r="B1504" s="19">
        <f>DATE(表格1[[#This Row],[年]],表格1[[#This Row],[月]],1)</f>
        <v>44317</v>
      </c>
      <c r="C1504" s="2" t="str">
        <f>LEFT(表格1[[#This Row],[年月]],4)</f>
        <v>2021</v>
      </c>
      <c r="D1504" s="2" t="str">
        <f>RIGHT(表格1[[#This Row],[年月]],2)</f>
        <v>05</v>
      </c>
      <c r="E1504" s="5">
        <v>10002000</v>
      </c>
      <c r="F1504" s="2" t="str">
        <f>VLOOKUP(TEXT(表格1[[#This Row],[地區]],"00000000"),縣市代碼,2,0)</f>
        <v>宜蘭縣</v>
      </c>
      <c r="G1504" s="2" t="s">
        <v>8</v>
      </c>
      <c r="H1504" s="13">
        <v>203427</v>
      </c>
      <c r="I1504" s="14">
        <v>235183559</v>
      </c>
      <c r="J1504" s="14">
        <f>表格1[[#This Row],[信用卡交易筆數]]/1000</f>
        <v>203.42699999999999</v>
      </c>
      <c r="K1504" s="14">
        <f>表格1[[#This Row],[信用卡交易金額'[新臺幣']]]/1000</f>
        <v>235183.55900000001</v>
      </c>
      <c r="L1504" s="14">
        <f>表格1[[#This Row],[信用卡交易金額'[新臺幣']]]/1000000</f>
        <v>235.183559</v>
      </c>
      <c r="M1504" s="14" t="str" cm="1">
        <f t="array" ref="M1504">_xlfn.TEXTJOIN("", TRUE, _xlfn.XLOOKUP(TRUE, VALUE(表格1[[#This Row],[年月]]) &lt;= VALUE($R$8:$R$12), $Q$8:$Q$12)) &amp; "年度"</f>
        <v>2021年度</v>
      </c>
    </row>
    <row r="1505" spans="1:13" x14ac:dyDescent="0.3">
      <c r="A1505" s="2">
        <v>202105</v>
      </c>
      <c r="B1505" s="19">
        <f>DATE(表格1[[#This Row],[年]],表格1[[#This Row],[月]],1)</f>
        <v>44317</v>
      </c>
      <c r="C1505" s="2" t="str">
        <f>LEFT(表格1[[#This Row],[年月]],4)</f>
        <v>2021</v>
      </c>
      <c r="D1505" s="2" t="str">
        <f>RIGHT(表格1[[#This Row],[年月]],2)</f>
        <v>05</v>
      </c>
      <c r="E1505" s="5">
        <v>10002000</v>
      </c>
      <c r="F1505" s="2" t="str">
        <f>VLOOKUP(TEXT(表格1[[#This Row],[地區]],"00000000"),縣市代碼,2,0)</f>
        <v>宜蘭縣</v>
      </c>
      <c r="G1505" s="2" t="s">
        <v>9</v>
      </c>
      <c r="H1505" s="13">
        <v>467538</v>
      </c>
      <c r="I1505" s="14">
        <v>578856529</v>
      </c>
      <c r="J1505" s="14">
        <f>表格1[[#This Row],[信用卡交易筆數]]/1000</f>
        <v>467.53800000000001</v>
      </c>
      <c r="K1505" s="14">
        <f>表格1[[#This Row],[信用卡交易金額'[新臺幣']]]/1000</f>
        <v>578856.52899999998</v>
      </c>
      <c r="L1505" s="14">
        <f>表格1[[#This Row],[信用卡交易金額'[新臺幣']]]/1000000</f>
        <v>578.85652900000002</v>
      </c>
      <c r="M1505" s="14" t="str" cm="1">
        <f t="array" ref="M1505">_xlfn.TEXTJOIN("", TRUE, _xlfn.XLOOKUP(TRUE, VALUE(表格1[[#This Row],[年月]]) &lt;= VALUE($R$8:$R$12), $Q$8:$Q$12)) &amp; "年度"</f>
        <v>2021年度</v>
      </c>
    </row>
    <row r="1506" spans="1:13" x14ac:dyDescent="0.3">
      <c r="A1506" s="2">
        <v>202105</v>
      </c>
      <c r="B1506" s="19">
        <f>DATE(表格1[[#This Row],[年]],表格1[[#This Row],[月]],1)</f>
        <v>44317</v>
      </c>
      <c r="C1506" s="2" t="str">
        <f>LEFT(表格1[[#This Row],[年月]],4)</f>
        <v>2021</v>
      </c>
      <c r="D1506" s="2" t="str">
        <f>RIGHT(表格1[[#This Row],[年月]],2)</f>
        <v>05</v>
      </c>
      <c r="E1506" s="5">
        <v>10002000</v>
      </c>
      <c r="F1506" s="2" t="str">
        <f>VLOOKUP(TEXT(表格1[[#This Row],[地區]],"00000000"),縣市代碼,2,0)</f>
        <v>宜蘭縣</v>
      </c>
      <c r="G1506" s="2" t="s">
        <v>10</v>
      </c>
      <c r="H1506" s="13">
        <v>433138</v>
      </c>
      <c r="I1506" s="14">
        <v>1165358015</v>
      </c>
      <c r="J1506" s="14">
        <f>表格1[[#This Row],[信用卡交易筆數]]/1000</f>
        <v>433.13799999999998</v>
      </c>
      <c r="K1506" s="14">
        <f>表格1[[#This Row],[信用卡交易金額'[新臺幣']]]/1000</f>
        <v>1165358.0149999999</v>
      </c>
      <c r="L1506" s="14">
        <f>表格1[[#This Row],[信用卡交易金額'[新臺幣']]]/1000000</f>
        <v>1165.358015</v>
      </c>
      <c r="M1506" s="14" t="str" cm="1">
        <f t="array" ref="M1506">_xlfn.TEXTJOIN("", TRUE, _xlfn.XLOOKUP(TRUE, VALUE(表格1[[#This Row],[年月]]) &lt;= VALUE($R$8:$R$12), $Q$8:$Q$12)) &amp; "年度"</f>
        <v>2021年度</v>
      </c>
    </row>
    <row r="1507" spans="1:13" x14ac:dyDescent="0.3">
      <c r="A1507" s="2">
        <v>202105</v>
      </c>
      <c r="B1507" s="19">
        <f>DATE(表格1[[#This Row],[年]],表格1[[#This Row],[月]],1)</f>
        <v>44317</v>
      </c>
      <c r="C1507" s="2" t="str">
        <f>LEFT(表格1[[#This Row],[年月]],4)</f>
        <v>2021</v>
      </c>
      <c r="D1507" s="2" t="str">
        <f>RIGHT(表格1[[#This Row],[年月]],2)</f>
        <v>05</v>
      </c>
      <c r="E1507" s="5">
        <v>10015000</v>
      </c>
      <c r="F1507" s="2" t="str">
        <f>VLOOKUP(TEXT(表格1[[#This Row],[地區]],"00000000"),縣市代碼,2,0)</f>
        <v>花蓮縣</v>
      </c>
      <c r="G1507" s="2" t="s">
        <v>4</v>
      </c>
      <c r="H1507" s="13">
        <v>237903</v>
      </c>
      <c r="I1507" s="14">
        <v>140867804</v>
      </c>
      <c r="J1507" s="14">
        <f>表格1[[#This Row],[信用卡交易筆數]]/1000</f>
        <v>237.90299999999999</v>
      </c>
      <c r="K1507" s="14">
        <f>表格1[[#This Row],[信用卡交易金額'[新臺幣']]]/1000</f>
        <v>140867.804</v>
      </c>
      <c r="L1507" s="14">
        <f>表格1[[#This Row],[信用卡交易金額'[新臺幣']]]/1000000</f>
        <v>140.86780400000001</v>
      </c>
      <c r="M1507" s="14" t="str" cm="1">
        <f t="array" ref="M1507">_xlfn.TEXTJOIN("", TRUE, _xlfn.XLOOKUP(TRUE, VALUE(表格1[[#This Row],[年月]]) &lt;= VALUE($R$8:$R$12), $Q$8:$Q$12)) &amp; "年度"</f>
        <v>2021年度</v>
      </c>
    </row>
    <row r="1508" spans="1:13" x14ac:dyDescent="0.3">
      <c r="A1508" s="2">
        <v>202105</v>
      </c>
      <c r="B1508" s="19">
        <f>DATE(表格1[[#This Row],[年]],表格1[[#This Row],[月]],1)</f>
        <v>44317</v>
      </c>
      <c r="C1508" s="2" t="str">
        <f>LEFT(表格1[[#This Row],[年月]],4)</f>
        <v>2021</v>
      </c>
      <c r="D1508" s="2" t="str">
        <f>RIGHT(表格1[[#This Row],[年月]],2)</f>
        <v>05</v>
      </c>
      <c r="E1508" s="5">
        <v>10015000</v>
      </c>
      <c r="F1508" s="2" t="str">
        <f>VLOOKUP(TEXT(表格1[[#This Row],[地區]],"00000000"),縣市代碼,2,0)</f>
        <v>花蓮縣</v>
      </c>
      <c r="G1508" s="2" t="s">
        <v>5</v>
      </c>
      <c r="H1508" s="13">
        <v>20704</v>
      </c>
      <c r="I1508" s="14">
        <v>48376249</v>
      </c>
      <c r="J1508" s="14">
        <f>表格1[[#This Row],[信用卡交易筆數]]/1000</f>
        <v>20.704000000000001</v>
      </c>
      <c r="K1508" s="14">
        <f>表格1[[#This Row],[信用卡交易金額'[新臺幣']]]/1000</f>
        <v>48376.249000000003</v>
      </c>
      <c r="L1508" s="14">
        <f>表格1[[#This Row],[信用卡交易金額'[新臺幣']]]/1000000</f>
        <v>48.376249000000001</v>
      </c>
      <c r="M1508" s="14" t="str" cm="1">
        <f t="array" ref="M1508">_xlfn.TEXTJOIN("", TRUE, _xlfn.XLOOKUP(TRUE, VALUE(表格1[[#This Row],[年月]]) &lt;= VALUE($R$8:$R$12), $Q$8:$Q$12)) &amp; "年度"</f>
        <v>2021年度</v>
      </c>
    </row>
    <row r="1509" spans="1:13" x14ac:dyDescent="0.3">
      <c r="A1509" s="2">
        <v>202105</v>
      </c>
      <c r="B1509" s="19">
        <f>DATE(表格1[[#This Row],[年]],表格1[[#This Row],[月]],1)</f>
        <v>44317</v>
      </c>
      <c r="C1509" s="2" t="str">
        <f>LEFT(表格1[[#This Row],[年月]],4)</f>
        <v>2021</v>
      </c>
      <c r="D1509" s="2" t="str">
        <f>RIGHT(表格1[[#This Row],[年月]],2)</f>
        <v>05</v>
      </c>
      <c r="E1509" s="5">
        <v>10015000</v>
      </c>
      <c r="F1509" s="2" t="str">
        <f>VLOOKUP(TEXT(表格1[[#This Row],[地區]],"00000000"),縣市代碼,2,0)</f>
        <v>花蓮縣</v>
      </c>
      <c r="G1509" s="2" t="s">
        <v>6</v>
      </c>
      <c r="H1509" s="13">
        <v>33627</v>
      </c>
      <c r="I1509" s="14">
        <v>135315346</v>
      </c>
      <c r="J1509" s="14">
        <f>表格1[[#This Row],[信用卡交易筆數]]/1000</f>
        <v>33.627000000000002</v>
      </c>
      <c r="K1509" s="14">
        <f>表格1[[#This Row],[信用卡交易金額'[新臺幣']]]/1000</f>
        <v>135315.34599999999</v>
      </c>
      <c r="L1509" s="14">
        <f>表格1[[#This Row],[信用卡交易金額'[新臺幣']]]/1000000</f>
        <v>135.31534600000001</v>
      </c>
      <c r="M1509" s="14" t="str" cm="1">
        <f t="array" ref="M1509">_xlfn.TEXTJOIN("", TRUE, _xlfn.XLOOKUP(TRUE, VALUE(表格1[[#This Row],[年月]]) &lt;= VALUE($R$8:$R$12), $Q$8:$Q$12)) &amp; "年度"</f>
        <v>2021年度</v>
      </c>
    </row>
    <row r="1510" spans="1:13" x14ac:dyDescent="0.3">
      <c r="A1510" s="2">
        <v>202105</v>
      </c>
      <c r="B1510" s="19">
        <f>DATE(表格1[[#This Row],[年]],表格1[[#This Row],[月]],1)</f>
        <v>44317</v>
      </c>
      <c r="C1510" s="2" t="str">
        <f>LEFT(表格1[[#This Row],[年月]],4)</f>
        <v>2021</v>
      </c>
      <c r="D1510" s="2" t="str">
        <f>RIGHT(表格1[[#This Row],[年月]],2)</f>
        <v>05</v>
      </c>
      <c r="E1510" s="5">
        <v>10015000</v>
      </c>
      <c r="F1510" s="2" t="str">
        <f>VLOOKUP(TEXT(表格1[[#This Row],[地區]],"00000000"),縣市代碼,2,0)</f>
        <v>花蓮縣</v>
      </c>
      <c r="G1510" s="2" t="s">
        <v>7</v>
      </c>
      <c r="H1510" s="13">
        <v>179981</v>
      </c>
      <c r="I1510" s="14">
        <v>175461972</v>
      </c>
      <c r="J1510" s="14">
        <f>表格1[[#This Row],[信用卡交易筆數]]/1000</f>
        <v>179.98099999999999</v>
      </c>
      <c r="K1510" s="14">
        <f>表格1[[#This Row],[信用卡交易金額'[新臺幣']]]/1000</f>
        <v>175461.97200000001</v>
      </c>
      <c r="L1510" s="14">
        <f>表格1[[#This Row],[信用卡交易金額'[新臺幣']]]/1000000</f>
        <v>175.461972</v>
      </c>
      <c r="M1510" s="14" t="str" cm="1">
        <f t="array" ref="M1510">_xlfn.TEXTJOIN("", TRUE, _xlfn.XLOOKUP(TRUE, VALUE(表格1[[#This Row],[年月]]) &lt;= VALUE($R$8:$R$12), $Q$8:$Q$12)) &amp; "年度"</f>
        <v>2021年度</v>
      </c>
    </row>
    <row r="1511" spans="1:13" x14ac:dyDescent="0.3">
      <c r="A1511" s="2">
        <v>202105</v>
      </c>
      <c r="B1511" s="19">
        <f>DATE(表格1[[#This Row],[年]],表格1[[#This Row],[月]],1)</f>
        <v>44317</v>
      </c>
      <c r="C1511" s="2" t="str">
        <f>LEFT(表格1[[#This Row],[年月]],4)</f>
        <v>2021</v>
      </c>
      <c r="D1511" s="2" t="str">
        <f>RIGHT(表格1[[#This Row],[年月]],2)</f>
        <v>05</v>
      </c>
      <c r="E1511" s="5">
        <v>10015000</v>
      </c>
      <c r="F1511" s="2" t="str">
        <f>VLOOKUP(TEXT(表格1[[#This Row],[地區]],"00000000"),縣市代碼,2,0)</f>
        <v>花蓮縣</v>
      </c>
      <c r="G1511" s="2" t="s">
        <v>8</v>
      </c>
      <c r="H1511" s="13">
        <v>136757</v>
      </c>
      <c r="I1511" s="14">
        <v>154908629</v>
      </c>
      <c r="J1511" s="14">
        <f>表格1[[#This Row],[信用卡交易筆數]]/1000</f>
        <v>136.75700000000001</v>
      </c>
      <c r="K1511" s="14">
        <f>表格1[[#This Row],[信用卡交易金額'[新臺幣']]]/1000</f>
        <v>154908.62899999999</v>
      </c>
      <c r="L1511" s="14">
        <f>表格1[[#This Row],[信用卡交易金額'[新臺幣']]]/1000000</f>
        <v>154.90862899999999</v>
      </c>
      <c r="M1511" s="14" t="str" cm="1">
        <f t="array" ref="M1511">_xlfn.TEXTJOIN("", TRUE, _xlfn.XLOOKUP(TRUE, VALUE(表格1[[#This Row],[年月]]) &lt;= VALUE($R$8:$R$12), $Q$8:$Q$12)) &amp; "年度"</f>
        <v>2021年度</v>
      </c>
    </row>
    <row r="1512" spans="1:13" x14ac:dyDescent="0.3">
      <c r="A1512" s="2">
        <v>202105</v>
      </c>
      <c r="B1512" s="19">
        <f>DATE(表格1[[#This Row],[年]],表格1[[#This Row],[月]],1)</f>
        <v>44317</v>
      </c>
      <c r="C1512" s="2" t="str">
        <f>LEFT(表格1[[#This Row],[年月]],4)</f>
        <v>2021</v>
      </c>
      <c r="D1512" s="2" t="str">
        <f>RIGHT(表格1[[#This Row],[年月]],2)</f>
        <v>05</v>
      </c>
      <c r="E1512" s="5">
        <v>10015000</v>
      </c>
      <c r="F1512" s="2" t="str">
        <f>VLOOKUP(TEXT(表格1[[#This Row],[地區]],"00000000"),縣市代碼,2,0)</f>
        <v>花蓮縣</v>
      </c>
      <c r="G1512" s="2" t="s">
        <v>9</v>
      </c>
      <c r="H1512" s="13">
        <v>324122</v>
      </c>
      <c r="I1512" s="14">
        <v>413873126</v>
      </c>
      <c r="J1512" s="14">
        <f>表格1[[#This Row],[信用卡交易筆數]]/1000</f>
        <v>324.12200000000001</v>
      </c>
      <c r="K1512" s="14">
        <f>表格1[[#This Row],[信用卡交易金額'[新臺幣']]]/1000</f>
        <v>413873.12599999999</v>
      </c>
      <c r="L1512" s="14">
        <f>表格1[[#This Row],[信用卡交易金額'[新臺幣']]]/1000000</f>
        <v>413.87312600000001</v>
      </c>
      <c r="M1512" s="14" t="str" cm="1">
        <f t="array" ref="M1512">_xlfn.TEXTJOIN("", TRUE, _xlfn.XLOOKUP(TRUE, VALUE(表格1[[#This Row],[年月]]) &lt;= VALUE($R$8:$R$12), $Q$8:$Q$12)) &amp; "年度"</f>
        <v>2021年度</v>
      </c>
    </row>
    <row r="1513" spans="1:13" x14ac:dyDescent="0.3">
      <c r="A1513" s="2">
        <v>202105</v>
      </c>
      <c r="B1513" s="19">
        <f>DATE(表格1[[#This Row],[年]],表格1[[#This Row],[月]],1)</f>
        <v>44317</v>
      </c>
      <c r="C1513" s="2" t="str">
        <f>LEFT(表格1[[#This Row],[年月]],4)</f>
        <v>2021</v>
      </c>
      <c r="D1513" s="2" t="str">
        <f>RIGHT(表格1[[#This Row],[年月]],2)</f>
        <v>05</v>
      </c>
      <c r="E1513" s="5">
        <v>10015000</v>
      </c>
      <c r="F1513" s="2" t="str">
        <f>VLOOKUP(TEXT(表格1[[#This Row],[地區]],"00000000"),縣市代碼,2,0)</f>
        <v>花蓮縣</v>
      </c>
      <c r="G1513" s="2" t="s">
        <v>10</v>
      </c>
      <c r="H1513" s="13">
        <v>283300</v>
      </c>
      <c r="I1513" s="14">
        <v>773146269</v>
      </c>
      <c r="J1513" s="14">
        <f>表格1[[#This Row],[信用卡交易筆數]]/1000</f>
        <v>283.3</v>
      </c>
      <c r="K1513" s="14">
        <f>表格1[[#This Row],[信用卡交易金額'[新臺幣']]]/1000</f>
        <v>773146.26899999997</v>
      </c>
      <c r="L1513" s="14">
        <f>表格1[[#This Row],[信用卡交易金額'[新臺幣']]]/1000000</f>
        <v>773.14626899999996</v>
      </c>
      <c r="M1513" s="14" t="str" cm="1">
        <f t="array" ref="M1513">_xlfn.TEXTJOIN("", TRUE, _xlfn.XLOOKUP(TRUE, VALUE(表格1[[#This Row],[年月]]) &lt;= VALUE($R$8:$R$12), $Q$8:$Q$12)) &amp; "年度"</f>
        <v>2021年度</v>
      </c>
    </row>
    <row r="1514" spans="1:13" x14ac:dyDescent="0.3">
      <c r="A1514" s="2">
        <v>202105</v>
      </c>
      <c r="B1514" s="19">
        <f>DATE(表格1[[#This Row],[年]],表格1[[#This Row],[月]],1)</f>
        <v>44317</v>
      </c>
      <c r="C1514" s="2" t="str">
        <f>LEFT(表格1[[#This Row],[年月]],4)</f>
        <v>2021</v>
      </c>
      <c r="D1514" s="2" t="str">
        <f>RIGHT(表格1[[#This Row],[年月]],2)</f>
        <v>05</v>
      </c>
      <c r="E1514" s="5">
        <v>10014000</v>
      </c>
      <c r="F1514" s="2" t="str">
        <f>VLOOKUP(TEXT(表格1[[#This Row],[地區]],"00000000"),縣市代碼,2,0)</f>
        <v>臺東縣</v>
      </c>
      <c r="G1514" s="2" t="s">
        <v>4</v>
      </c>
      <c r="H1514" s="13">
        <v>120064</v>
      </c>
      <c r="I1514" s="14">
        <v>61663665</v>
      </c>
      <c r="J1514" s="14">
        <f>表格1[[#This Row],[信用卡交易筆數]]/1000</f>
        <v>120.06399999999999</v>
      </c>
      <c r="K1514" s="14">
        <f>表格1[[#This Row],[信用卡交易金額'[新臺幣']]]/1000</f>
        <v>61663.665000000001</v>
      </c>
      <c r="L1514" s="14">
        <f>表格1[[#This Row],[信用卡交易金額'[新臺幣']]]/1000000</f>
        <v>61.663665000000002</v>
      </c>
      <c r="M1514" s="14" t="str" cm="1">
        <f t="array" ref="M1514">_xlfn.TEXTJOIN("", TRUE, _xlfn.XLOOKUP(TRUE, VALUE(表格1[[#This Row],[年月]]) &lt;= VALUE($R$8:$R$12), $Q$8:$Q$12)) &amp; "年度"</f>
        <v>2021年度</v>
      </c>
    </row>
    <row r="1515" spans="1:13" x14ac:dyDescent="0.3">
      <c r="A1515" s="2">
        <v>202105</v>
      </c>
      <c r="B1515" s="19">
        <f>DATE(表格1[[#This Row],[年]],表格1[[#This Row],[月]],1)</f>
        <v>44317</v>
      </c>
      <c r="C1515" s="2" t="str">
        <f>LEFT(表格1[[#This Row],[年月]],4)</f>
        <v>2021</v>
      </c>
      <c r="D1515" s="2" t="str">
        <f>RIGHT(表格1[[#This Row],[年月]],2)</f>
        <v>05</v>
      </c>
      <c r="E1515" s="5">
        <v>10014000</v>
      </c>
      <c r="F1515" s="2" t="str">
        <f>VLOOKUP(TEXT(表格1[[#This Row],[地區]],"00000000"),縣市代碼,2,0)</f>
        <v>臺東縣</v>
      </c>
      <c r="G1515" s="2" t="s">
        <v>5</v>
      </c>
      <c r="H1515" s="13">
        <v>13141</v>
      </c>
      <c r="I1515" s="14">
        <v>30109403</v>
      </c>
      <c r="J1515" s="14">
        <f>表格1[[#This Row],[信用卡交易筆數]]/1000</f>
        <v>13.141</v>
      </c>
      <c r="K1515" s="14">
        <f>表格1[[#This Row],[信用卡交易金額'[新臺幣']]]/1000</f>
        <v>30109.402999999998</v>
      </c>
      <c r="L1515" s="14">
        <f>表格1[[#This Row],[信用卡交易金額'[新臺幣']]]/1000000</f>
        <v>30.109403</v>
      </c>
      <c r="M1515" s="14" t="str" cm="1">
        <f t="array" ref="M1515">_xlfn.TEXTJOIN("", TRUE, _xlfn.XLOOKUP(TRUE, VALUE(表格1[[#This Row],[年月]]) &lt;= VALUE($R$8:$R$12), $Q$8:$Q$12)) &amp; "年度"</f>
        <v>2021年度</v>
      </c>
    </row>
    <row r="1516" spans="1:13" x14ac:dyDescent="0.3">
      <c r="A1516" s="2">
        <v>202105</v>
      </c>
      <c r="B1516" s="19">
        <f>DATE(表格1[[#This Row],[年]],表格1[[#This Row],[月]],1)</f>
        <v>44317</v>
      </c>
      <c r="C1516" s="2" t="str">
        <f>LEFT(表格1[[#This Row],[年月]],4)</f>
        <v>2021</v>
      </c>
      <c r="D1516" s="2" t="str">
        <f>RIGHT(表格1[[#This Row],[年月]],2)</f>
        <v>05</v>
      </c>
      <c r="E1516" s="5">
        <v>10014000</v>
      </c>
      <c r="F1516" s="2" t="str">
        <f>VLOOKUP(TEXT(表格1[[#This Row],[地區]],"00000000"),縣市代碼,2,0)</f>
        <v>臺東縣</v>
      </c>
      <c r="G1516" s="2" t="s">
        <v>6</v>
      </c>
      <c r="H1516" s="13">
        <v>16632</v>
      </c>
      <c r="I1516" s="14">
        <v>71209646</v>
      </c>
      <c r="J1516" s="14">
        <f>表格1[[#This Row],[信用卡交易筆數]]/1000</f>
        <v>16.632000000000001</v>
      </c>
      <c r="K1516" s="14">
        <f>表格1[[#This Row],[信用卡交易金額'[新臺幣']]]/1000</f>
        <v>71209.645999999993</v>
      </c>
      <c r="L1516" s="14">
        <f>表格1[[#This Row],[信用卡交易金額'[新臺幣']]]/1000000</f>
        <v>71.209646000000006</v>
      </c>
      <c r="M1516" s="14" t="str" cm="1">
        <f t="array" ref="M1516">_xlfn.TEXTJOIN("", TRUE, _xlfn.XLOOKUP(TRUE, VALUE(表格1[[#This Row],[年月]]) &lt;= VALUE($R$8:$R$12), $Q$8:$Q$12)) &amp; "年度"</f>
        <v>2021年度</v>
      </c>
    </row>
    <row r="1517" spans="1:13" x14ac:dyDescent="0.3">
      <c r="A1517" s="2">
        <v>202105</v>
      </c>
      <c r="B1517" s="19">
        <f>DATE(表格1[[#This Row],[年]],表格1[[#This Row],[月]],1)</f>
        <v>44317</v>
      </c>
      <c r="C1517" s="2" t="str">
        <f>LEFT(表格1[[#This Row],[年月]],4)</f>
        <v>2021</v>
      </c>
      <c r="D1517" s="2" t="str">
        <f>RIGHT(表格1[[#This Row],[年月]],2)</f>
        <v>05</v>
      </c>
      <c r="E1517" s="5">
        <v>10014000</v>
      </c>
      <c r="F1517" s="2" t="str">
        <f>VLOOKUP(TEXT(表格1[[#This Row],[地區]],"00000000"),縣市代碼,2,0)</f>
        <v>臺東縣</v>
      </c>
      <c r="G1517" s="2" t="s">
        <v>7</v>
      </c>
      <c r="H1517" s="13">
        <v>103489</v>
      </c>
      <c r="I1517" s="14">
        <v>100331438</v>
      </c>
      <c r="J1517" s="14">
        <f>表格1[[#This Row],[信用卡交易筆數]]/1000</f>
        <v>103.489</v>
      </c>
      <c r="K1517" s="14">
        <f>表格1[[#This Row],[信用卡交易金額'[新臺幣']]]/1000</f>
        <v>100331.43799999999</v>
      </c>
      <c r="L1517" s="14">
        <f>表格1[[#This Row],[信用卡交易金額'[新臺幣']]]/1000000</f>
        <v>100.33143800000001</v>
      </c>
      <c r="M1517" s="14" t="str" cm="1">
        <f t="array" ref="M1517">_xlfn.TEXTJOIN("", TRUE, _xlfn.XLOOKUP(TRUE, VALUE(表格1[[#This Row],[年月]]) &lt;= VALUE($R$8:$R$12), $Q$8:$Q$12)) &amp; "年度"</f>
        <v>2021年度</v>
      </c>
    </row>
    <row r="1518" spans="1:13" x14ac:dyDescent="0.3">
      <c r="A1518" s="2">
        <v>202105</v>
      </c>
      <c r="B1518" s="19">
        <f>DATE(表格1[[#This Row],[年]],表格1[[#This Row],[月]],1)</f>
        <v>44317</v>
      </c>
      <c r="C1518" s="2" t="str">
        <f>LEFT(表格1[[#This Row],[年月]],4)</f>
        <v>2021</v>
      </c>
      <c r="D1518" s="2" t="str">
        <f>RIGHT(表格1[[#This Row],[年月]],2)</f>
        <v>05</v>
      </c>
      <c r="E1518" s="5">
        <v>10014000</v>
      </c>
      <c r="F1518" s="2" t="str">
        <f>VLOOKUP(TEXT(表格1[[#This Row],[地區]],"00000000"),縣市代碼,2,0)</f>
        <v>臺東縣</v>
      </c>
      <c r="G1518" s="2" t="s">
        <v>8</v>
      </c>
      <c r="H1518" s="13">
        <v>72533</v>
      </c>
      <c r="I1518" s="14">
        <v>81968500</v>
      </c>
      <c r="J1518" s="14">
        <f>表格1[[#This Row],[信用卡交易筆數]]/1000</f>
        <v>72.533000000000001</v>
      </c>
      <c r="K1518" s="14">
        <f>表格1[[#This Row],[信用卡交易金額'[新臺幣']]]/1000</f>
        <v>81968.5</v>
      </c>
      <c r="L1518" s="14">
        <f>表格1[[#This Row],[信用卡交易金額'[新臺幣']]]/1000000</f>
        <v>81.968500000000006</v>
      </c>
      <c r="M1518" s="14" t="str" cm="1">
        <f t="array" ref="M1518">_xlfn.TEXTJOIN("", TRUE, _xlfn.XLOOKUP(TRUE, VALUE(表格1[[#This Row],[年月]]) &lt;= VALUE($R$8:$R$12), $Q$8:$Q$12)) &amp; "年度"</f>
        <v>2021年度</v>
      </c>
    </row>
    <row r="1519" spans="1:13" x14ac:dyDescent="0.3">
      <c r="A1519" s="2">
        <v>202105</v>
      </c>
      <c r="B1519" s="19">
        <f>DATE(表格1[[#This Row],[年]],表格1[[#This Row],[月]],1)</f>
        <v>44317</v>
      </c>
      <c r="C1519" s="2" t="str">
        <f>LEFT(表格1[[#This Row],[年月]],4)</f>
        <v>2021</v>
      </c>
      <c r="D1519" s="2" t="str">
        <f>RIGHT(表格1[[#This Row],[年月]],2)</f>
        <v>05</v>
      </c>
      <c r="E1519" s="5">
        <v>10014000</v>
      </c>
      <c r="F1519" s="2" t="str">
        <f>VLOOKUP(TEXT(表格1[[#This Row],[地區]],"00000000"),縣市代碼,2,0)</f>
        <v>臺東縣</v>
      </c>
      <c r="G1519" s="2" t="s">
        <v>9</v>
      </c>
      <c r="H1519" s="13">
        <v>154896</v>
      </c>
      <c r="I1519" s="14">
        <v>196405166</v>
      </c>
      <c r="J1519" s="14">
        <f>表格1[[#This Row],[信用卡交易筆數]]/1000</f>
        <v>154.89599999999999</v>
      </c>
      <c r="K1519" s="14">
        <f>表格1[[#This Row],[信用卡交易金額'[新臺幣']]]/1000</f>
        <v>196405.166</v>
      </c>
      <c r="L1519" s="14">
        <f>表格1[[#This Row],[信用卡交易金額'[新臺幣']]]/1000000</f>
        <v>196.40516600000001</v>
      </c>
      <c r="M1519" s="14" t="str" cm="1">
        <f t="array" ref="M1519">_xlfn.TEXTJOIN("", TRUE, _xlfn.XLOOKUP(TRUE, VALUE(表格1[[#This Row],[年月]]) &lt;= VALUE($R$8:$R$12), $Q$8:$Q$12)) &amp; "年度"</f>
        <v>2021年度</v>
      </c>
    </row>
    <row r="1520" spans="1:13" x14ac:dyDescent="0.3">
      <c r="A1520" s="2">
        <v>202105</v>
      </c>
      <c r="B1520" s="19">
        <f>DATE(表格1[[#This Row],[年]],表格1[[#This Row],[月]],1)</f>
        <v>44317</v>
      </c>
      <c r="C1520" s="2" t="str">
        <f>LEFT(表格1[[#This Row],[年月]],4)</f>
        <v>2021</v>
      </c>
      <c r="D1520" s="2" t="str">
        <f>RIGHT(表格1[[#This Row],[年月]],2)</f>
        <v>05</v>
      </c>
      <c r="E1520" s="5">
        <v>10014000</v>
      </c>
      <c r="F1520" s="2" t="str">
        <f>VLOOKUP(TEXT(表格1[[#This Row],[地區]],"00000000"),縣市代碼,2,0)</f>
        <v>臺東縣</v>
      </c>
      <c r="G1520" s="2" t="s">
        <v>10</v>
      </c>
      <c r="H1520" s="13">
        <v>126545</v>
      </c>
      <c r="I1520" s="14">
        <v>392726715</v>
      </c>
      <c r="J1520" s="14">
        <f>表格1[[#This Row],[信用卡交易筆數]]/1000</f>
        <v>126.545</v>
      </c>
      <c r="K1520" s="14">
        <f>表格1[[#This Row],[信用卡交易金額'[新臺幣']]]/1000</f>
        <v>392726.71500000003</v>
      </c>
      <c r="L1520" s="14">
        <f>表格1[[#This Row],[信用卡交易金額'[新臺幣']]]/1000000</f>
        <v>392.72671500000001</v>
      </c>
      <c r="M1520" s="14" t="str" cm="1">
        <f t="array" ref="M1520">_xlfn.TEXTJOIN("", TRUE, _xlfn.XLOOKUP(TRUE, VALUE(表格1[[#This Row],[年月]]) &lt;= VALUE($R$8:$R$12), $Q$8:$Q$12)) &amp; "年度"</f>
        <v>2021年度</v>
      </c>
    </row>
    <row r="1521" spans="1:13" x14ac:dyDescent="0.3">
      <c r="A1521" s="2">
        <v>202105</v>
      </c>
      <c r="B1521" s="19">
        <f>DATE(表格1[[#This Row],[年]],表格1[[#This Row],[月]],1)</f>
        <v>44317</v>
      </c>
      <c r="C1521" s="2" t="str">
        <f>LEFT(表格1[[#This Row],[年月]],4)</f>
        <v>2021</v>
      </c>
      <c r="D1521" s="2" t="str">
        <f>RIGHT(表格1[[#This Row],[年月]],2)</f>
        <v>05</v>
      </c>
      <c r="E1521" s="5">
        <v>10016000</v>
      </c>
      <c r="F1521" s="2" t="str">
        <f>VLOOKUP(TEXT(表格1[[#This Row],[地區]],"00000000"),縣市代碼,2,0)</f>
        <v>澎湖縣</v>
      </c>
      <c r="G1521" s="2" t="s">
        <v>4</v>
      </c>
      <c r="H1521" s="13">
        <v>50064</v>
      </c>
      <c r="I1521" s="14">
        <v>24176411</v>
      </c>
      <c r="J1521" s="14">
        <f>表格1[[#This Row],[信用卡交易筆數]]/1000</f>
        <v>50.064</v>
      </c>
      <c r="K1521" s="14">
        <f>表格1[[#This Row],[信用卡交易金額'[新臺幣']]]/1000</f>
        <v>24176.411</v>
      </c>
      <c r="L1521" s="14">
        <f>表格1[[#This Row],[信用卡交易金額'[新臺幣']]]/1000000</f>
        <v>24.176411000000002</v>
      </c>
      <c r="M1521" s="14" t="str" cm="1">
        <f t="array" ref="M1521">_xlfn.TEXTJOIN("", TRUE, _xlfn.XLOOKUP(TRUE, VALUE(表格1[[#This Row],[年月]]) &lt;= VALUE($R$8:$R$12), $Q$8:$Q$12)) &amp; "年度"</f>
        <v>2021年度</v>
      </c>
    </row>
    <row r="1522" spans="1:13" x14ac:dyDescent="0.3">
      <c r="A1522" s="2">
        <v>202105</v>
      </c>
      <c r="B1522" s="19">
        <f>DATE(表格1[[#This Row],[年]],表格1[[#This Row],[月]],1)</f>
        <v>44317</v>
      </c>
      <c r="C1522" s="2" t="str">
        <f>LEFT(表格1[[#This Row],[年月]],4)</f>
        <v>2021</v>
      </c>
      <c r="D1522" s="2" t="str">
        <f>RIGHT(表格1[[#This Row],[年月]],2)</f>
        <v>05</v>
      </c>
      <c r="E1522" s="5">
        <v>10016000</v>
      </c>
      <c r="F1522" s="2" t="str">
        <f>VLOOKUP(TEXT(表格1[[#This Row],[地區]],"00000000"),縣市代碼,2,0)</f>
        <v>澎湖縣</v>
      </c>
      <c r="G1522" s="2" t="s">
        <v>5</v>
      </c>
      <c r="H1522" s="13">
        <v>5878</v>
      </c>
      <c r="I1522" s="14">
        <v>14844832</v>
      </c>
      <c r="J1522" s="14">
        <f>表格1[[#This Row],[信用卡交易筆數]]/1000</f>
        <v>5.8780000000000001</v>
      </c>
      <c r="K1522" s="14">
        <f>表格1[[#This Row],[信用卡交易金額'[新臺幣']]]/1000</f>
        <v>14844.832</v>
      </c>
      <c r="L1522" s="14">
        <f>表格1[[#This Row],[信用卡交易金額'[新臺幣']]]/1000000</f>
        <v>14.844832</v>
      </c>
      <c r="M1522" s="14" t="str" cm="1">
        <f t="array" ref="M1522">_xlfn.TEXTJOIN("", TRUE, _xlfn.XLOOKUP(TRUE, VALUE(表格1[[#This Row],[年月]]) &lt;= VALUE($R$8:$R$12), $Q$8:$Q$12)) &amp; "年度"</f>
        <v>2021年度</v>
      </c>
    </row>
    <row r="1523" spans="1:13" x14ac:dyDescent="0.3">
      <c r="A1523" s="2">
        <v>202105</v>
      </c>
      <c r="B1523" s="19">
        <f>DATE(表格1[[#This Row],[年]],表格1[[#This Row],[月]],1)</f>
        <v>44317</v>
      </c>
      <c r="C1523" s="2" t="str">
        <f>LEFT(表格1[[#This Row],[年月]],4)</f>
        <v>2021</v>
      </c>
      <c r="D1523" s="2" t="str">
        <f>RIGHT(表格1[[#This Row],[年月]],2)</f>
        <v>05</v>
      </c>
      <c r="E1523" s="5">
        <v>10016000</v>
      </c>
      <c r="F1523" s="2" t="str">
        <f>VLOOKUP(TEXT(表格1[[#This Row],[地區]],"00000000"),縣市代碼,2,0)</f>
        <v>澎湖縣</v>
      </c>
      <c r="G1523" s="2" t="s">
        <v>6</v>
      </c>
      <c r="H1523" s="13">
        <v>8558</v>
      </c>
      <c r="I1523" s="14">
        <v>27307653</v>
      </c>
      <c r="J1523" s="14">
        <f>表格1[[#This Row],[信用卡交易筆數]]/1000</f>
        <v>8.5579999999999998</v>
      </c>
      <c r="K1523" s="14">
        <f>表格1[[#This Row],[信用卡交易金額'[新臺幣']]]/1000</f>
        <v>27307.652999999998</v>
      </c>
      <c r="L1523" s="14">
        <f>表格1[[#This Row],[信用卡交易金額'[新臺幣']]]/1000000</f>
        <v>27.307652999999998</v>
      </c>
      <c r="M1523" s="14" t="str" cm="1">
        <f t="array" ref="M1523">_xlfn.TEXTJOIN("", TRUE, _xlfn.XLOOKUP(TRUE, VALUE(表格1[[#This Row],[年月]]) &lt;= VALUE($R$8:$R$12), $Q$8:$Q$12)) &amp; "年度"</f>
        <v>2021年度</v>
      </c>
    </row>
    <row r="1524" spans="1:13" x14ac:dyDescent="0.3">
      <c r="A1524" s="2">
        <v>202105</v>
      </c>
      <c r="B1524" s="19">
        <f>DATE(表格1[[#This Row],[年]],表格1[[#This Row],[月]],1)</f>
        <v>44317</v>
      </c>
      <c r="C1524" s="2" t="str">
        <f>LEFT(表格1[[#This Row],[年月]],4)</f>
        <v>2021</v>
      </c>
      <c r="D1524" s="2" t="str">
        <f>RIGHT(表格1[[#This Row],[年月]],2)</f>
        <v>05</v>
      </c>
      <c r="E1524" s="5">
        <v>10016000</v>
      </c>
      <c r="F1524" s="2" t="str">
        <f>VLOOKUP(TEXT(表格1[[#This Row],[地區]],"00000000"),縣市代碼,2,0)</f>
        <v>澎湖縣</v>
      </c>
      <c r="G1524" s="2" t="s">
        <v>7</v>
      </c>
      <c r="H1524" s="13">
        <v>34626</v>
      </c>
      <c r="I1524" s="14">
        <v>25890518</v>
      </c>
      <c r="J1524" s="14">
        <f>表格1[[#This Row],[信用卡交易筆數]]/1000</f>
        <v>34.625999999999998</v>
      </c>
      <c r="K1524" s="14">
        <f>表格1[[#This Row],[信用卡交易金額'[新臺幣']]]/1000</f>
        <v>25890.518</v>
      </c>
      <c r="L1524" s="14">
        <f>表格1[[#This Row],[信用卡交易金額'[新臺幣']]]/1000000</f>
        <v>25.890518</v>
      </c>
      <c r="M1524" s="14" t="str" cm="1">
        <f t="array" ref="M1524">_xlfn.TEXTJOIN("", TRUE, _xlfn.XLOOKUP(TRUE, VALUE(表格1[[#This Row],[年月]]) &lt;= VALUE($R$8:$R$12), $Q$8:$Q$12)) &amp; "年度"</f>
        <v>2021年度</v>
      </c>
    </row>
    <row r="1525" spans="1:13" x14ac:dyDescent="0.3">
      <c r="A1525" s="2">
        <v>202105</v>
      </c>
      <c r="B1525" s="19">
        <f>DATE(表格1[[#This Row],[年]],表格1[[#This Row],[月]],1)</f>
        <v>44317</v>
      </c>
      <c r="C1525" s="2" t="str">
        <f>LEFT(表格1[[#This Row],[年月]],4)</f>
        <v>2021</v>
      </c>
      <c r="D1525" s="2" t="str">
        <f>RIGHT(表格1[[#This Row],[年月]],2)</f>
        <v>05</v>
      </c>
      <c r="E1525" s="5">
        <v>10016000</v>
      </c>
      <c r="F1525" s="2" t="str">
        <f>VLOOKUP(TEXT(表格1[[#This Row],[地區]],"00000000"),縣市代碼,2,0)</f>
        <v>澎湖縣</v>
      </c>
      <c r="G1525" s="2" t="s">
        <v>8</v>
      </c>
      <c r="H1525" s="13">
        <v>35886</v>
      </c>
      <c r="I1525" s="14">
        <v>41682953</v>
      </c>
      <c r="J1525" s="14">
        <f>表格1[[#This Row],[信用卡交易筆數]]/1000</f>
        <v>35.886000000000003</v>
      </c>
      <c r="K1525" s="14">
        <f>表格1[[#This Row],[信用卡交易金額'[新臺幣']]]/1000</f>
        <v>41682.953000000001</v>
      </c>
      <c r="L1525" s="14">
        <f>表格1[[#This Row],[信用卡交易金額'[新臺幣']]]/1000000</f>
        <v>41.682952999999998</v>
      </c>
      <c r="M1525" s="14" t="str" cm="1">
        <f t="array" ref="M1525">_xlfn.TEXTJOIN("", TRUE, _xlfn.XLOOKUP(TRUE, VALUE(表格1[[#This Row],[年月]]) &lt;= VALUE($R$8:$R$12), $Q$8:$Q$12)) &amp; "年度"</f>
        <v>2021年度</v>
      </c>
    </row>
    <row r="1526" spans="1:13" x14ac:dyDescent="0.3">
      <c r="A1526" s="2">
        <v>202105</v>
      </c>
      <c r="B1526" s="19">
        <f>DATE(表格1[[#This Row],[年]],表格1[[#This Row],[月]],1)</f>
        <v>44317</v>
      </c>
      <c r="C1526" s="2" t="str">
        <f>LEFT(表格1[[#This Row],[年月]],4)</f>
        <v>2021</v>
      </c>
      <c r="D1526" s="2" t="str">
        <f>RIGHT(表格1[[#This Row],[年月]],2)</f>
        <v>05</v>
      </c>
      <c r="E1526" s="5">
        <v>10016000</v>
      </c>
      <c r="F1526" s="2" t="str">
        <f>VLOOKUP(TEXT(表格1[[#This Row],[地區]],"00000000"),縣市代碼,2,0)</f>
        <v>澎湖縣</v>
      </c>
      <c r="G1526" s="2" t="s">
        <v>9</v>
      </c>
      <c r="H1526" s="13">
        <v>67335</v>
      </c>
      <c r="I1526" s="14">
        <v>81261460</v>
      </c>
      <c r="J1526" s="14">
        <f>表格1[[#This Row],[信用卡交易筆數]]/1000</f>
        <v>67.334999999999994</v>
      </c>
      <c r="K1526" s="14">
        <f>表格1[[#This Row],[信用卡交易金額'[新臺幣']]]/1000</f>
        <v>81261.460000000006</v>
      </c>
      <c r="L1526" s="14">
        <f>表格1[[#This Row],[信用卡交易金額'[新臺幣']]]/1000000</f>
        <v>81.26146</v>
      </c>
      <c r="M1526" s="14" t="str" cm="1">
        <f t="array" ref="M1526">_xlfn.TEXTJOIN("", TRUE, _xlfn.XLOOKUP(TRUE, VALUE(表格1[[#This Row],[年月]]) &lt;= VALUE($R$8:$R$12), $Q$8:$Q$12)) &amp; "年度"</f>
        <v>2021年度</v>
      </c>
    </row>
    <row r="1527" spans="1:13" x14ac:dyDescent="0.3">
      <c r="A1527" s="2">
        <v>202105</v>
      </c>
      <c r="B1527" s="19">
        <f>DATE(表格1[[#This Row],[年]],表格1[[#This Row],[月]],1)</f>
        <v>44317</v>
      </c>
      <c r="C1527" s="2" t="str">
        <f>LEFT(表格1[[#This Row],[年月]],4)</f>
        <v>2021</v>
      </c>
      <c r="D1527" s="2" t="str">
        <f>RIGHT(表格1[[#This Row],[年月]],2)</f>
        <v>05</v>
      </c>
      <c r="E1527" s="5">
        <v>10016000</v>
      </c>
      <c r="F1527" s="2" t="str">
        <f>VLOOKUP(TEXT(表格1[[#This Row],[地區]],"00000000"),縣市代碼,2,0)</f>
        <v>澎湖縣</v>
      </c>
      <c r="G1527" s="2" t="s">
        <v>10</v>
      </c>
      <c r="H1527" s="13">
        <v>55031</v>
      </c>
      <c r="I1527" s="14">
        <v>159084673</v>
      </c>
      <c r="J1527" s="14">
        <f>表格1[[#This Row],[信用卡交易筆數]]/1000</f>
        <v>55.030999999999999</v>
      </c>
      <c r="K1527" s="14">
        <f>表格1[[#This Row],[信用卡交易金額'[新臺幣']]]/1000</f>
        <v>159084.67300000001</v>
      </c>
      <c r="L1527" s="14">
        <f>表格1[[#This Row],[信用卡交易金額'[新臺幣']]]/1000000</f>
        <v>159.08467300000001</v>
      </c>
      <c r="M1527" s="14" t="str" cm="1">
        <f t="array" ref="M1527">_xlfn.TEXTJOIN("", TRUE, _xlfn.XLOOKUP(TRUE, VALUE(表格1[[#This Row],[年月]]) &lt;= VALUE($R$8:$R$12), $Q$8:$Q$12)) &amp; "年度"</f>
        <v>2021年度</v>
      </c>
    </row>
    <row r="1528" spans="1:13" x14ac:dyDescent="0.3">
      <c r="A1528" s="2">
        <v>202105</v>
      </c>
      <c r="B1528" s="19">
        <f>DATE(表格1[[#This Row],[年]],表格1[[#This Row],[月]],1)</f>
        <v>44317</v>
      </c>
      <c r="C1528" s="2" t="str">
        <f>LEFT(表格1[[#This Row],[年月]],4)</f>
        <v>2021</v>
      </c>
      <c r="D1528" s="2" t="str">
        <f>RIGHT(表格1[[#This Row],[年月]],2)</f>
        <v>05</v>
      </c>
      <c r="E1528" s="5" t="s">
        <v>62</v>
      </c>
      <c r="F1528" s="2" t="str">
        <f>VLOOKUP(TEXT(表格1[[#This Row],[地區]],"00000000"),縣市代碼,2,0)</f>
        <v>金門縣</v>
      </c>
      <c r="G1528" s="2" t="s">
        <v>4</v>
      </c>
      <c r="H1528" s="13">
        <v>50382</v>
      </c>
      <c r="I1528" s="14">
        <v>30556579</v>
      </c>
      <c r="J1528" s="14">
        <f>表格1[[#This Row],[信用卡交易筆數]]/1000</f>
        <v>50.381999999999998</v>
      </c>
      <c r="K1528" s="14">
        <f>表格1[[#This Row],[信用卡交易金額'[新臺幣']]]/1000</f>
        <v>30556.579000000002</v>
      </c>
      <c r="L1528" s="14">
        <f>表格1[[#This Row],[信用卡交易金額'[新臺幣']]]/1000000</f>
        <v>30.556578999999999</v>
      </c>
      <c r="M1528" s="14" t="str" cm="1">
        <f t="array" ref="M1528">_xlfn.TEXTJOIN("", TRUE, _xlfn.XLOOKUP(TRUE, VALUE(表格1[[#This Row],[年月]]) &lt;= VALUE($R$8:$R$12), $Q$8:$Q$12)) &amp; "年度"</f>
        <v>2021年度</v>
      </c>
    </row>
    <row r="1529" spans="1:13" x14ac:dyDescent="0.3">
      <c r="A1529" s="2">
        <v>202105</v>
      </c>
      <c r="B1529" s="19">
        <f>DATE(表格1[[#This Row],[年]],表格1[[#This Row],[月]],1)</f>
        <v>44317</v>
      </c>
      <c r="C1529" s="2" t="str">
        <f>LEFT(表格1[[#This Row],[年月]],4)</f>
        <v>2021</v>
      </c>
      <c r="D1529" s="2" t="str">
        <f>RIGHT(表格1[[#This Row],[年月]],2)</f>
        <v>05</v>
      </c>
      <c r="E1529" s="5" t="s">
        <v>62</v>
      </c>
      <c r="F1529" s="2" t="str">
        <f>VLOOKUP(TEXT(表格1[[#This Row],[地區]],"00000000"),縣市代碼,2,0)</f>
        <v>金門縣</v>
      </c>
      <c r="G1529" s="2" t="s">
        <v>5</v>
      </c>
      <c r="H1529" s="13">
        <v>5055</v>
      </c>
      <c r="I1529" s="14">
        <v>10887101</v>
      </c>
      <c r="J1529" s="14">
        <f>表格1[[#This Row],[信用卡交易筆數]]/1000</f>
        <v>5.0549999999999997</v>
      </c>
      <c r="K1529" s="14">
        <f>表格1[[#This Row],[信用卡交易金額'[新臺幣']]]/1000</f>
        <v>10887.101000000001</v>
      </c>
      <c r="L1529" s="14">
        <f>表格1[[#This Row],[信用卡交易金額'[新臺幣']]]/1000000</f>
        <v>10.887100999999999</v>
      </c>
      <c r="M1529" s="14" t="str" cm="1">
        <f t="array" ref="M1529">_xlfn.TEXTJOIN("", TRUE, _xlfn.XLOOKUP(TRUE, VALUE(表格1[[#This Row],[年月]]) &lt;= VALUE($R$8:$R$12), $Q$8:$Q$12)) &amp; "年度"</f>
        <v>2021年度</v>
      </c>
    </row>
    <row r="1530" spans="1:13" x14ac:dyDescent="0.3">
      <c r="A1530" s="2">
        <v>202105</v>
      </c>
      <c r="B1530" s="19">
        <f>DATE(表格1[[#This Row],[年]],表格1[[#This Row],[月]],1)</f>
        <v>44317</v>
      </c>
      <c r="C1530" s="2" t="str">
        <f>LEFT(表格1[[#This Row],[年月]],4)</f>
        <v>2021</v>
      </c>
      <c r="D1530" s="2" t="str">
        <f>RIGHT(表格1[[#This Row],[年月]],2)</f>
        <v>05</v>
      </c>
      <c r="E1530" s="5" t="s">
        <v>62</v>
      </c>
      <c r="F1530" s="2" t="str">
        <f>VLOOKUP(TEXT(表格1[[#This Row],[地區]],"00000000"),縣市代碼,2,0)</f>
        <v>金門縣</v>
      </c>
      <c r="G1530" s="2" t="s">
        <v>6</v>
      </c>
      <c r="H1530" s="13">
        <v>8001</v>
      </c>
      <c r="I1530" s="14">
        <v>28416913</v>
      </c>
      <c r="J1530" s="14">
        <f>表格1[[#This Row],[信用卡交易筆數]]/1000</f>
        <v>8.0009999999999994</v>
      </c>
      <c r="K1530" s="14">
        <f>表格1[[#This Row],[信用卡交易金額'[新臺幣']]]/1000</f>
        <v>28416.913</v>
      </c>
      <c r="L1530" s="14">
        <f>表格1[[#This Row],[信用卡交易金額'[新臺幣']]]/1000000</f>
        <v>28.416913000000001</v>
      </c>
      <c r="M1530" s="14" t="str" cm="1">
        <f t="array" ref="M1530">_xlfn.TEXTJOIN("", TRUE, _xlfn.XLOOKUP(TRUE, VALUE(表格1[[#This Row],[年月]]) &lt;= VALUE($R$8:$R$12), $Q$8:$Q$12)) &amp; "年度"</f>
        <v>2021年度</v>
      </c>
    </row>
    <row r="1531" spans="1:13" x14ac:dyDescent="0.3">
      <c r="A1531" s="2">
        <v>202105</v>
      </c>
      <c r="B1531" s="19">
        <f>DATE(表格1[[#This Row],[年]],表格1[[#This Row],[月]],1)</f>
        <v>44317</v>
      </c>
      <c r="C1531" s="2" t="str">
        <f>LEFT(表格1[[#This Row],[年月]],4)</f>
        <v>2021</v>
      </c>
      <c r="D1531" s="2" t="str">
        <f>RIGHT(表格1[[#This Row],[年月]],2)</f>
        <v>05</v>
      </c>
      <c r="E1531" s="5" t="s">
        <v>62</v>
      </c>
      <c r="F1531" s="2" t="str">
        <f>VLOOKUP(TEXT(表格1[[#This Row],[地區]],"00000000"),縣市代碼,2,0)</f>
        <v>金門縣</v>
      </c>
      <c r="G1531" s="2" t="s">
        <v>7</v>
      </c>
      <c r="H1531" s="13">
        <v>24891</v>
      </c>
      <c r="I1531" s="14">
        <v>28314991</v>
      </c>
      <c r="J1531" s="14">
        <f>表格1[[#This Row],[信用卡交易筆數]]/1000</f>
        <v>24.890999999999998</v>
      </c>
      <c r="K1531" s="14">
        <f>表格1[[#This Row],[信用卡交易金額'[新臺幣']]]/1000</f>
        <v>28314.991000000002</v>
      </c>
      <c r="L1531" s="14">
        <f>表格1[[#This Row],[信用卡交易金額'[新臺幣']]]/1000000</f>
        <v>28.314990999999999</v>
      </c>
      <c r="M1531" s="14" t="str" cm="1">
        <f t="array" ref="M1531">_xlfn.TEXTJOIN("", TRUE, _xlfn.XLOOKUP(TRUE, VALUE(表格1[[#This Row],[年月]]) &lt;= VALUE($R$8:$R$12), $Q$8:$Q$12)) &amp; "年度"</f>
        <v>2021年度</v>
      </c>
    </row>
    <row r="1532" spans="1:13" x14ac:dyDescent="0.3">
      <c r="A1532" s="2">
        <v>202105</v>
      </c>
      <c r="B1532" s="19">
        <f>DATE(表格1[[#This Row],[年]],表格1[[#This Row],[月]],1)</f>
        <v>44317</v>
      </c>
      <c r="C1532" s="2" t="str">
        <f>LEFT(表格1[[#This Row],[年月]],4)</f>
        <v>2021</v>
      </c>
      <c r="D1532" s="2" t="str">
        <f>RIGHT(表格1[[#This Row],[年月]],2)</f>
        <v>05</v>
      </c>
      <c r="E1532" s="5" t="s">
        <v>62</v>
      </c>
      <c r="F1532" s="2" t="str">
        <f>VLOOKUP(TEXT(表格1[[#This Row],[地區]],"00000000"),縣市代碼,2,0)</f>
        <v>金門縣</v>
      </c>
      <c r="G1532" s="2" t="s">
        <v>8</v>
      </c>
      <c r="H1532" s="13">
        <v>29954</v>
      </c>
      <c r="I1532" s="14">
        <v>31982541</v>
      </c>
      <c r="J1532" s="14">
        <f>表格1[[#This Row],[信用卡交易筆數]]/1000</f>
        <v>29.954000000000001</v>
      </c>
      <c r="K1532" s="14">
        <f>表格1[[#This Row],[信用卡交易金額'[新臺幣']]]/1000</f>
        <v>31982.541000000001</v>
      </c>
      <c r="L1532" s="14">
        <f>表格1[[#This Row],[信用卡交易金額'[新臺幣']]]/1000000</f>
        <v>31.982541000000001</v>
      </c>
      <c r="M1532" s="14" t="str" cm="1">
        <f t="array" ref="M1532">_xlfn.TEXTJOIN("", TRUE, _xlfn.XLOOKUP(TRUE, VALUE(表格1[[#This Row],[年月]]) &lt;= VALUE($R$8:$R$12), $Q$8:$Q$12)) &amp; "年度"</f>
        <v>2021年度</v>
      </c>
    </row>
    <row r="1533" spans="1:13" x14ac:dyDescent="0.3">
      <c r="A1533" s="2">
        <v>202105</v>
      </c>
      <c r="B1533" s="19">
        <f>DATE(表格1[[#This Row],[年]],表格1[[#This Row],[月]],1)</f>
        <v>44317</v>
      </c>
      <c r="C1533" s="2" t="str">
        <f>LEFT(表格1[[#This Row],[年月]],4)</f>
        <v>2021</v>
      </c>
      <c r="D1533" s="2" t="str">
        <f>RIGHT(表格1[[#This Row],[年月]],2)</f>
        <v>05</v>
      </c>
      <c r="E1533" s="5" t="s">
        <v>62</v>
      </c>
      <c r="F1533" s="2" t="str">
        <f>VLOOKUP(TEXT(表格1[[#This Row],[地區]],"00000000"),縣市代碼,2,0)</f>
        <v>金門縣</v>
      </c>
      <c r="G1533" s="2" t="s">
        <v>9</v>
      </c>
      <c r="H1533" s="13">
        <v>74399</v>
      </c>
      <c r="I1533" s="14">
        <v>99080183</v>
      </c>
      <c r="J1533" s="14">
        <f>表格1[[#This Row],[信用卡交易筆數]]/1000</f>
        <v>74.399000000000001</v>
      </c>
      <c r="K1533" s="14">
        <f>表格1[[#This Row],[信用卡交易金額'[新臺幣']]]/1000</f>
        <v>99080.183000000005</v>
      </c>
      <c r="L1533" s="14">
        <f>表格1[[#This Row],[信用卡交易金額'[新臺幣']]]/1000000</f>
        <v>99.080183000000005</v>
      </c>
      <c r="M1533" s="14" t="str" cm="1">
        <f t="array" ref="M1533">_xlfn.TEXTJOIN("", TRUE, _xlfn.XLOOKUP(TRUE, VALUE(表格1[[#This Row],[年月]]) &lt;= VALUE($R$8:$R$12), $Q$8:$Q$12)) &amp; "年度"</f>
        <v>2021年度</v>
      </c>
    </row>
    <row r="1534" spans="1:13" x14ac:dyDescent="0.3">
      <c r="A1534" s="2">
        <v>202105</v>
      </c>
      <c r="B1534" s="19">
        <f>DATE(表格1[[#This Row],[年]],表格1[[#This Row],[月]],1)</f>
        <v>44317</v>
      </c>
      <c r="C1534" s="2" t="str">
        <f>LEFT(表格1[[#This Row],[年月]],4)</f>
        <v>2021</v>
      </c>
      <c r="D1534" s="2" t="str">
        <f>RIGHT(表格1[[#This Row],[年月]],2)</f>
        <v>05</v>
      </c>
      <c r="E1534" s="5" t="s">
        <v>62</v>
      </c>
      <c r="F1534" s="2" t="str">
        <f>VLOOKUP(TEXT(表格1[[#This Row],[地區]],"00000000"),縣市代碼,2,0)</f>
        <v>金門縣</v>
      </c>
      <c r="G1534" s="2" t="s">
        <v>10</v>
      </c>
      <c r="H1534" s="13">
        <v>51767</v>
      </c>
      <c r="I1534" s="14">
        <v>130637294</v>
      </c>
      <c r="J1534" s="14">
        <f>表格1[[#This Row],[信用卡交易筆數]]/1000</f>
        <v>51.767000000000003</v>
      </c>
      <c r="K1534" s="14">
        <f>表格1[[#This Row],[信用卡交易金額'[新臺幣']]]/1000</f>
        <v>130637.29399999999</v>
      </c>
      <c r="L1534" s="14">
        <f>表格1[[#This Row],[信用卡交易金額'[新臺幣']]]/1000000</f>
        <v>130.637294</v>
      </c>
      <c r="M1534" s="14" t="str" cm="1">
        <f t="array" ref="M1534">_xlfn.TEXTJOIN("", TRUE, _xlfn.XLOOKUP(TRUE, VALUE(表格1[[#This Row],[年月]]) &lt;= VALUE($R$8:$R$12), $Q$8:$Q$12)) &amp; "年度"</f>
        <v>2021年度</v>
      </c>
    </row>
    <row r="1535" spans="1:13" x14ac:dyDescent="0.3">
      <c r="A1535" s="2">
        <v>202105</v>
      </c>
      <c r="B1535" s="19">
        <f>DATE(表格1[[#This Row],[年]],表格1[[#This Row],[月]],1)</f>
        <v>44317</v>
      </c>
      <c r="C1535" s="2" t="str">
        <f>LEFT(表格1[[#This Row],[年月]],4)</f>
        <v>2021</v>
      </c>
      <c r="D1535" s="2" t="str">
        <f>RIGHT(表格1[[#This Row],[年月]],2)</f>
        <v>05</v>
      </c>
      <c r="E1535" s="5">
        <v>9007000</v>
      </c>
      <c r="F1535" s="2" t="str">
        <f>VLOOKUP(TEXT(表格1[[#This Row],[地區]],"00000000"),縣市代碼,2,0)</f>
        <v>連江縣</v>
      </c>
      <c r="G1535" s="2" t="s">
        <v>4</v>
      </c>
      <c r="H1535" s="13">
        <v>9347</v>
      </c>
      <c r="I1535" s="14">
        <v>5260796</v>
      </c>
      <c r="J1535" s="14">
        <f>表格1[[#This Row],[信用卡交易筆數]]/1000</f>
        <v>9.3469999999999995</v>
      </c>
      <c r="K1535" s="14">
        <f>表格1[[#This Row],[信用卡交易金額'[新臺幣']]]/1000</f>
        <v>5260.7960000000003</v>
      </c>
      <c r="L1535" s="14">
        <f>表格1[[#This Row],[信用卡交易金額'[新臺幣']]]/1000000</f>
        <v>5.260796</v>
      </c>
      <c r="M1535" s="14" t="str" cm="1">
        <f t="array" ref="M1535">_xlfn.TEXTJOIN("", TRUE, _xlfn.XLOOKUP(TRUE, VALUE(表格1[[#This Row],[年月]]) &lt;= VALUE($R$8:$R$12), $Q$8:$Q$12)) &amp; "年度"</f>
        <v>2021年度</v>
      </c>
    </row>
    <row r="1536" spans="1:13" x14ac:dyDescent="0.3">
      <c r="A1536" s="2">
        <v>202105</v>
      </c>
      <c r="B1536" s="19">
        <f>DATE(表格1[[#This Row],[年]],表格1[[#This Row],[月]],1)</f>
        <v>44317</v>
      </c>
      <c r="C1536" s="2" t="str">
        <f>LEFT(表格1[[#This Row],[年月]],4)</f>
        <v>2021</v>
      </c>
      <c r="D1536" s="2" t="str">
        <f>RIGHT(表格1[[#This Row],[年月]],2)</f>
        <v>05</v>
      </c>
      <c r="E1536" s="5">
        <v>9007000</v>
      </c>
      <c r="F1536" s="2" t="str">
        <f>VLOOKUP(TEXT(表格1[[#This Row],[地區]],"00000000"),縣市代碼,2,0)</f>
        <v>連江縣</v>
      </c>
      <c r="G1536" s="2" t="s">
        <v>5</v>
      </c>
      <c r="H1536" s="13">
        <v>691</v>
      </c>
      <c r="I1536" s="14">
        <v>1768108</v>
      </c>
      <c r="J1536" s="14">
        <f>表格1[[#This Row],[信用卡交易筆數]]/1000</f>
        <v>0.69099999999999995</v>
      </c>
      <c r="K1536" s="14">
        <f>表格1[[#This Row],[信用卡交易金額'[新臺幣']]]/1000</f>
        <v>1768.1079999999999</v>
      </c>
      <c r="L1536" s="14">
        <f>表格1[[#This Row],[信用卡交易金額'[新臺幣']]]/1000000</f>
        <v>1.768108</v>
      </c>
      <c r="M1536" s="14" t="str" cm="1">
        <f t="array" ref="M1536">_xlfn.TEXTJOIN("", TRUE, _xlfn.XLOOKUP(TRUE, VALUE(表格1[[#This Row],[年月]]) &lt;= VALUE($R$8:$R$12), $Q$8:$Q$12)) &amp; "年度"</f>
        <v>2021年度</v>
      </c>
    </row>
    <row r="1537" spans="1:13" x14ac:dyDescent="0.3">
      <c r="A1537" s="2">
        <v>202105</v>
      </c>
      <c r="B1537" s="19">
        <f>DATE(表格1[[#This Row],[年]],表格1[[#This Row],[月]],1)</f>
        <v>44317</v>
      </c>
      <c r="C1537" s="2" t="str">
        <f>LEFT(表格1[[#This Row],[年月]],4)</f>
        <v>2021</v>
      </c>
      <c r="D1537" s="2" t="str">
        <f>RIGHT(表格1[[#This Row],[年月]],2)</f>
        <v>05</v>
      </c>
      <c r="E1537" s="5">
        <v>9007000</v>
      </c>
      <c r="F1537" s="2" t="str">
        <f>VLOOKUP(TEXT(表格1[[#This Row],[地區]],"00000000"),縣市代碼,2,0)</f>
        <v>連江縣</v>
      </c>
      <c r="G1537" s="2" t="s">
        <v>6</v>
      </c>
      <c r="H1537" s="13">
        <v>1100</v>
      </c>
      <c r="I1537" s="14">
        <v>2503906</v>
      </c>
      <c r="J1537" s="14">
        <f>表格1[[#This Row],[信用卡交易筆數]]/1000</f>
        <v>1.1000000000000001</v>
      </c>
      <c r="K1537" s="14">
        <f>表格1[[#This Row],[信用卡交易金額'[新臺幣']]]/1000</f>
        <v>2503.9059999999999</v>
      </c>
      <c r="L1537" s="14">
        <f>表格1[[#This Row],[信用卡交易金額'[新臺幣']]]/1000000</f>
        <v>2.5039060000000002</v>
      </c>
      <c r="M1537" s="14" t="str" cm="1">
        <f t="array" ref="M1537">_xlfn.TEXTJOIN("", TRUE, _xlfn.XLOOKUP(TRUE, VALUE(表格1[[#This Row],[年月]]) &lt;= VALUE($R$8:$R$12), $Q$8:$Q$12)) &amp; "年度"</f>
        <v>2021年度</v>
      </c>
    </row>
    <row r="1538" spans="1:13" x14ac:dyDescent="0.3">
      <c r="A1538" s="2">
        <v>202105</v>
      </c>
      <c r="B1538" s="19">
        <f>DATE(表格1[[#This Row],[年]],表格1[[#This Row],[月]],1)</f>
        <v>44317</v>
      </c>
      <c r="C1538" s="2" t="str">
        <f>LEFT(表格1[[#This Row],[年月]],4)</f>
        <v>2021</v>
      </c>
      <c r="D1538" s="2" t="str">
        <f>RIGHT(表格1[[#This Row],[年月]],2)</f>
        <v>05</v>
      </c>
      <c r="E1538" s="5">
        <v>9007000</v>
      </c>
      <c r="F1538" s="2" t="str">
        <f>VLOOKUP(TEXT(表格1[[#This Row],[地區]],"00000000"),縣市代碼,2,0)</f>
        <v>連江縣</v>
      </c>
      <c r="G1538" s="2" t="s">
        <v>7</v>
      </c>
      <c r="H1538" s="13">
        <v>3676</v>
      </c>
      <c r="I1538" s="14">
        <v>3426615</v>
      </c>
      <c r="J1538" s="14">
        <f>表格1[[#This Row],[信用卡交易筆數]]/1000</f>
        <v>3.6760000000000002</v>
      </c>
      <c r="K1538" s="14">
        <f>表格1[[#This Row],[信用卡交易金額'[新臺幣']]]/1000</f>
        <v>3426.6149999999998</v>
      </c>
      <c r="L1538" s="14">
        <f>表格1[[#This Row],[信用卡交易金額'[新臺幣']]]/1000000</f>
        <v>3.426615</v>
      </c>
      <c r="M1538" s="14" t="str" cm="1">
        <f t="array" ref="M1538">_xlfn.TEXTJOIN("", TRUE, _xlfn.XLOOKUP(TRUE, VALUE(表格1[[#This Row],[年月]]) &lt;= VALUE($R$8:$R$12), $Q$8:$Q$12)) &amp; "年度"</f>
        <v>2021年度</v>
      </c>
    </row>
    <row r="1539" spans="1:13" x14ac:dyDescent="0.3">
      <c r="A1539" s="2">
        <v>202105</v>
      </c>
      <c r="B1539" s="19">
        <f>DATE(表格1[[#This Row],[年]],表格1[[#This Row],[月]],1)</f>
        <v>44317</v>
      </c>
      <c r="C1539" s="2" t="str">
        <f>LEFT(表格1[[#This Row],[年月]],4)</f>
        <v>2021</v>
      </c>
      <c r="D1539" s="2" t="str">
        <f>RIGHT(表格1[[#This Row],[年月]],2)</f>
        <v>05</v>
      </c>
      <c r="E1539" s="5">
        <v>9007000</v>
      </c>
      <c r="F1539" s="2" t="str">
        <f>VLOOKUP(TEXT(表格1[[#This Row],[地區]],"00000000"),縣市代碼,2,0)</f>
        <v>連江縣</v>
      </c>
      <c r="G1539" s="2" t="s">
        <v>8</v>
      </c>
      <c r="H1539" s="13">
        <v>5347</v>
      </c>
      <c r="I1539" s="14">
        <v>6918551</v>
      </c>
      <c r="J1539" s="14">
        <f>表格1[[#This Row],[信用卡交易筆數]]/1000</f>
        <v>5.3470000000000004</v>
      </c>
      <c r="K1539" s="14">
        <f>表格1[[#This Row],[信用卡交易金額'[新臺幣']]]/1000</f>
        <v>6918.5510000000004</v>
      </c>
      <c r="L1539" s="14">
        <f>表格1[[#This Row],[信用卡交易金額'[新臺幣']]]/1000000</f>
        <v>6.9185509999999999</v>
      </c>
      <c r="M1539" s="14" t="str" cm="1">
        <f t="array" ref="M1539">_xlfn.TEXTJOIN("", TRUE, _xlfn.XLOOKUP(TRUE, VALUE(表格1[[#This Row],[年月]]) &lt;= VALUE($R$8:$R$12), $Q$8:$Q$12)) &amp; "年度"</f>
        <v>2021年度</v>
      </c>
    </row>
    <row r="1540" spans="1:13" x14ac:dyDescent="0.3">
      <c r="A1540" s="2">
        <v>202105</v>
      </c>
      <c r="B1540" s="19">
        <f>DATE(表格1[[#This Row],[年]],表格1[[#This Row],[月]],1)</f>
        <v>44317</v>
      </c>
      <c r="C1540" s="2" t="str">
        <f>LEFT(表格1[[#This Row],[年月]],4)</f>
        <v>2021</v>
      </c>
      <c r="D1540" s="2" t="str">
        <f>RIGHT(表格1[[#This Row],[年月]],2)</f>
        <v>05</v>
      </c>
      <c r="E1540" s="5">
        <v>9007000</v>
      </c>
      <c r="F1540" s="2" t="str">
        <f>VLOOKUP(TEXT(表格1[[#This Row],[地區]],"00000000"),縣市代碼,2,0)</f>
        <v>連江縣</v>
      </c>
      <c r="G1540" s="2" t="s">
        <v>9</v>
      </c>
      <c r="H1540" s="13">
        <v>8092</v>
      </c>
      <c r="I1540" s="14">
        <v>11292479</v>
      </c>
      <c r="J1540" s="14">
        <f>表格1[[#This Row],[信用卡交易筆數]]/1000</f>
        <v>8.0920000000000005</v>
      </c>
      <c r="K1540" s="14">
        <f>表格1[[#This Row],[信用卡交易金額'[新臺幣']]]/1000</f>
        <v>11292.478999999999</v>
      </c>
      <c r="L1540" s="14">
        <f>表格1[[#This Row],[信用卡交易金額'[新臺幣']]]/1000000</f>
        <v>11.292479</v>
      </c>
      <c r="M1540" s="14" t="str" cm="1">
        <f t="array" ref="M1540">_xlfn.TEXTJOIN("", TRUE, _xlfn.XLOOKUP(TRUE, VALUE(表格1[[#This Row],[年月]]) &lt;= VALUE($R$8:$R$12), $Q$8:$Q$12)) &amp; "年度"</f>
        <v>2021年度</v>
      </c>
    </row>
    <row r="1541" spans="1:13" x14ac:dyDescent="0.3">
      <c r="A1541" s="2">
        <v>202105</v>
      </c>
      <c r="B1541" s="19">
        <f>DATE(表格1[[#This Row],[年]],表格1[[#This Row],[月]],1)</f>
        <v>44317</v>
      </c>
      <c r="C1541" s="2" t="str">
        <f>LEFT(表格1[[#This Row],[年月]],4)</f>
        <v>2021</v>
      </c>
      <c r="D1541" s="2" t="str">
        <f>RIGHT(表格1[[#This Row],[年月]],2)</f>
        <v>05</v>
      </c>
      <c r="E1541" s="5">
        <v>9007000</v>
      </c>
      <c r="F1541" s="2" t="str">
        <f>VLOOKUP(TEXT(表格1[[#This Row],[地區]],"00000000"),縣市代碼,2,0)</f>
        <v>連江縣</v>
      </c>
      <c r="G1541" s="2" t="s">
        <v>10</v>
      </c>
      <c r="H1541" s="13">
        <v>9154</v>
      </c>
      <c r="I1541" s="14">
        <v>23002482</v>
      </c>
      <c r="J1541" s="14">
        <f>表格1[[#This Row],[信用卡交易筆數]]/1000</f>
        <v>9.1539999999999999</v>
      </c>
      <c r="K1541" s="14">
        <f>表格1[[#This Row],[信用卡交易金額'[新臺幣']]]/1000</f>
        <v>23002.482</v>
      </c>
      <c r="L1541" s="14">
        <f>表格1[[#This Row],[信用卡交易金額'[新臺幣']]]/1000000</f>
        <v>23.002482000000001</v>
      </c>
      <c r="M1541" s="14" t="str" cm="1">
        <f t="array" ref="M1541">_xlfn.TEXTJOIN("", TRUE, _xlfn.XLOOKUP(TRUE, VALUE(表格1[[#This Row],[年月]]) &lt;= VALUE($R$8:$R$12), $Q$8:$Q$12)) &amp; "年度"</f>
        <v>2021年度</v>
      </c>
    </row>
    <row r="1542" spans="1:13" x14ac:dyDescent="0.3">
      <c r="A1542" s="2">
        <v>202106</v>
      </c>
      <c r="B1542" s="19">
        <f>DATE(表格1[[#This Row],[年]],表格1[[#This Row],[月]],1)</f>
        <v>44348</v>
      </c>
      <c r="C1542" s="2" t="str">
        <f>LEFT(表格1[[#This Row],[年月]],4)</f>
        <v>2021</v>
      </c>
      <c r="D1542" s="2" t="str">
        <f>RIGHT(表格1[[#This Row],[年月]],2)</f>
        <v>06</v>
      </c>
      <c r="E1542" s="5">
        <v>63000000</v>
      </c>
      <c r="F1542" s="2" t="str">
        <f>VLOOKUP(TEXT(表格1[[#This Row],[地區]],"00000000"),縣市代碼,2,0)</f>
        <v>臺北市</v>
      </c>
      <c r="G1542" s="2" t="s">
        <v>4</v>
      </c>
      <c r="H1542" s="13">
        <v>8066506</v>
      </c>
      <c r="I1542" s="14">
        <v>3803383693</v>
      </c>
      <c r="J1542" s="14">
        <f>表格1[[#This Row],[信用卡交易筆數]]/1000</f>
        <v>8066.5060000000003</v>
      </c>
      <c r="K1542" s="14">
        <f>表格1[[#This Row],[信用卡交易金額'[新臺幣']]]/1000</f>
        <v>3803383.693</v>
      </c>
      <c r="L1542" s="14">
        <f>表格1[[#This Row],[信用卡交易金額'[新臺幣']]]/1000000</f>
        <v>3803.3836930000002</v>
      </c>
      <c r="M1542" s="14" t="str" cm="1">
        <f t="array" ref="M1542">_xlfn.TEXTJOIN("", TRUE, _xlfn.XLOOKUP(TRUE, VALUE(表格1[[#This Row],[年月]]) &lt;= VALUE($R$8:$R$12), $Q$8:$Q$12)) &amp; "年度"</f>
        <v>2021年度</v>
      </c>
    </row>
    <row r="1543" spans="1:13" x14ac:dyDescent="0.3">
      <c r="A1543" s="2">
        <v>202106</v>
      </c>
      <c r="B1543" s="19">
        <f>DATE(表格1[[#This Row],[年]],表格1[[#This Row],[月]],1)</f>
        <v>44348</v>
      </c>
      <c r="C1543" s="2" t="str">
        <f>LEFT(表格1[[#This Row],[年月]],4)</f>
        <v>2021</v>
      </c>
      <c r="D1543" s="2" t="str">
        <f>RIGHT(表格1[[#This Row],[年月]],2)</f>
        <v>06</v>
      </c>
      <c r="E1543" s="5">
        <v>63000000</v>
      </c>
      <c r="F1543" s="2" t="str">
        <f>VLOOKUP(TEXT(表格1[[#This Row],[地區]],"00000000"),縣市代碼,2,0)</f>
        <v>臺北市</v>
      </c>
      <c r="G1543" s="2" t="s">
        <v>5</v>
      </c>
      <c r="H1543" s="13">
        <v>340236</v>
      </c>
      <c r="I1543" s="14">
        <v>1025714142</v>
      </c>
      <c r="J1543" s="14">
        <f>表格1[[#This Row],[信用卡交易筆數]]/1000</f>
        <v>340.23599999999999</v>
      </c>
      <c r="K1543" s="14">
        <f>表格1[[#This Row],[信用卡交易金額'[新臺幣']]]/1000</f>
        <v>1025714.142</v>
      </c>
      <c r="L1543" s="14">
        <f>表格1[[#This Row],[信用卡交易金額'[新臺幣']]]/1000000</f>
        <v>1025.714142</v>
      </c>
      <c r="M1543" s="14" t="str" cm="1">
        <f t="array" ref="M1543">_xlfn.TEXTJOIN("", TRUE, _xlfn.XLOOKUP(TRUE, VALUE(表格1[[#This Row],[年月]]) &lt;= VALUE($R$8:$R$12), $Q$8:$Q$12)) &amp; "年度"</f>
        <v>2021年度</v>
      </c>
    </row>
    <row r="1544" spans="1:13" x14ac:dyDescent="0.3">
      <c r="A1544" s="2">
        <v>202106</v>
      </c>
      <c r="B1544" s="19">
        <f>DATE(表格1[[#This Row],[年]],表格1[[#This Row],[月]],1)</f>
        <v>44348</v>
      </c>
      <c r="C1544" s="2" t="str">
        <f>LEFT(表格1[[#This Row],[年月]],4)</f>
        <v>2021</v>
      </c>
      <c r="D1544" s="2" t="str">
        <f>RIGHT(表格1[[#This Row],[年月]],2)</f>
        <v>06</v>
      </c>
      <c r="E1544" s="5">
        <v>63000000</v>
      </c>
      <c r="F1544" s="2" t="str">
        <f>VLOOKUP(TEXT(表格1[[#This Row],[地區]],"00000000"),縣市代碼,2,0)</f>
        <v>臺北市</v>
      </c>
      <c r="G1544" s="2" t="s">
        <v>6</v>
      </c>
      <c r="H1544" s="13">
        <v>632191</v>
      </c>
      <c r="I1544" s="14">
        <v>1894266382</v>
      </c>
      <c r="J1544" s="14">
        <f>表格1[[#This Row],[信用卡交易筆數]]/1000</f>
        <v>632.19100000000003</v>
      </c>
      <c r="K1544" s="14">
        <f>表格1[[#This Row],[信用卡交易金額'[新臺幣']]]/1000</f>
        <v>1894266.382</v>
      </c>
      <c r="L1544" s="14">
        <f>表格1[[#This Row],[信用卡交易金額'[新臺幣']]]/1000000</f>
        <v>1894.266382</v>
      </c>
      <c r="M1544" s="14" t="str" cm="1">
        <f t="array" ref="M1544">_xlfn.TEXTJOIN("", TRUE, _xlfn.XLOOKUP(TRUE, VALUE(表格1[[#This Row],[年月]]) &lt;= VALUE($R$8:$R$12), $Q$8:$Q$12)) &amp; "年度"</f>
        <v>2021年度</v>
      </c>
    </row>
    <row r="1545" spans="1:13" x14ac:dyDescent="0.3">
      <c r="A1545" s="2">
        <v>202106</v>
      </c>
      <c r="B1545" s="19">
        <f>DATE(表格1[[#This Row],[年]],表格1[[#This Row],[月]],1)</f>
        <v>44348</v>
      </c>
      <c r="C1545" s="2" t="str">
        <f>LEFT(表格1[[#This Row],[年月]],4)</f>
        <v>2021</v>
      </c>
      <c r="D1545" s="2" t="str">
        <f>RIGHT(表格1[[#This Row],[年月]],2)</f>
        <v>06</v>
      </c>
      <c r="E1545" s="5">
        <v>63000000</v>
      </c>
      <c r="F1545" s="2" t="str">
        <f>VLOOKUP(TEXT(表格1[[#This Row],[地區]],"00000000"),縣市代碼,2,0)</f>
        <v>臺北市</v>
      </c>
      <c r="G1545" s="2" t="s">
        <v>7</v>
      </c>
      <c r="H1545" s="13">
        <v>2105377</v>
      </c>
      <c r="I1545" s="14">
        <v>2040332913</v>
      </c>
      <c r="J1545" s="14">
        <f>表格1[[#This Row],[信用卡交易筆數]]/1000</f>
        <v>2105.377</v>
      </c>
      <c r="K1545" s="14">
        <f>表格1[[#This Row],[信用卡交易金額'[新臺幣']]]/1000</f>
        <v>2040332.9129999999</v>
      </c>
      <c r="L1545" s="14">
        <f>表格1[[#This Row],[信用卡交易金額'[新臺幣']]]/1000000</f>
        <v>2040.332913</v>
      </c>
      <c r="M1545" s="14" t="str" cm="1">
        <f t="array" ref="M1545">_xlfn.TEXTJOIN("", TRUE, _xlfn.XLOOKUP(TRUE, VALUE(表格1[[#This Row],[年月]]) &lt;= VALUE($R$8:$R$12), $Q$8:$Q$12)) &amp; "年度"</f>
        <v>2021年度</v>
      </c>
    </row>
    <row r="1546" spans="1:13" x14ac:dyDescent="0.3">
      <c r="A1546" s="2">
        <v>202106</v>
      </c>
      <c r="B1546" s="19">
        <f>DATE(表格1[[#This Row],[年]],表格1[[#This Row],[月]],1)</f>
        <v>44348</v>
      </c>
      <c r="C1546" s="2" t="str">
        <f>LEFT(表格1[[#This Row],[年月]],4)</f>
        <v>2021</v>
      </c>
      <c r="D1546" s="2" t="str">
        <f>RIGHT(表格1[[#This Row],[年月]],2)</f>
        <v>06</v>
      </c>
      <c r="E1546" s="5">
        <v>63000000</v>
      </c>
      <c r="F1546" s="2" t="str">
        <f>VLOOKUP(TEXT(表格1[[#This Row],[地區]],"00000000"),縣市代碼,2,0)</f>
        <v>臺北市</v>
      </c>
      <c r="G1546" s="2" t="s">
        <v>8</v>
      </c>
      <c r="H1546" s="13">
        <v>2988756</v>
      </c>
      <c r="I1546" s="14">
        <v>4727294762</v>
      </c>
      <c r="J1546" s="14">
        <f>表格1[[#This Row],[信用卡交易筆數]]/1000</f>
        <v>2988.7559999999999</v>
      </c>
      <c r="K1546" s="14">
        <f>表格1[[#This Row],[信用卡交易金額'[新臺幣']]]/1000</f>
        <v>4727294.7620000001</v>
      </c>
      <c r="L1546" s="14">
        <f>表格1[[#This Row],[信用卡交易金額'[新臺幣']]]/1000000</f>
        <v>4727.2947620000004</v>
      </c>
      <c r="M1546" s="14" t="str" cm="1">
        <f t="array" ref="M1546">_xlfn.TEXTJOIN("", TRUE, _xlfn.XLOOKUP(TRUE, VALUE(表格1[[#This Row],[年月]]) &lt;= VALUE($R$8:$R$12), $Q$8:$Q$12)) &amp; "年度"</f>
        <v>2021年度</v>
      </c>
    </row>
    <row r="1547" spans="1:13" x14ac:dyDescent="0.3">
      <c r="A1547" s="2">
        <v>202106</v>
      </c>
      <c r="B1547" s="19">
        <f>DATE(表格1[[#This Row],[年]],表格1[[#This Row],[月]],1)</f>
        <v>44348</v>
      </c>
      <c r="C1547" s="2" t="str">
        <f>LEFT(表格1[[#This Row],[年月]],4)</f>
        <v>2021</v>
      </c>
      <c r="D1547" s="2" t="str">
        <f>RIGHT(表格1[[#This Row],[年月]],2)</f>
        <v>06</v>
      </c>
      <c r="E1547" s="5">
        <v>63000000</v>
      </c>
      <c r="F1547" s="2" t="str">
        <f>VLOOKUP(TEXT(表格1[[#This Row],[地區]],"00000000"),縣市代碼,2,0)</f>
        <v>臺北市</v>
      </c>
      <c r="G1547" s="2" t="s">
        <v>9</v>
      </c>
      <c r="H1547" s="13">
        <v>5877611</v>
      </c>
      <c r="I1547" s="14">
        <v>8389446170</v>
      </c>
      <c r="J1547" s="14">
        <f>表格1[[#This Row],[信用卡交易筆數]]/1000</f>
        <v>5877.6109999999999</v>
      </c>
      <c r="K1547" s="14">
        <f>表格1[[#This Row],[信用卡交易金額'[新臺幣']]]/1000</f>
        <v>8389446.1699999999</v>
      </c>
      <c r="L1547" s="14">
        <f>表格1[[#This Row],[信用卡交易金額'[新臺幣']]]/1000000</f>
        <v>8389.4461699999993</v>
      </c>
      <c r="M1547" s="14" t="str" cm="1">
        <f t="array" ref="M1547">_xlfn.TEXTJOIN("", TRUE, _xlfn.XLOOKUP(TRUE, VALUE(表格1[[#This Row],[年月]]) &lt;= VALUE($R$8:$R$12), $Q$8:$Q$12)) &amp; "年度"</f>
        <v>2021年度</v>
      </c>
    </row>
    <row r="1548" spans="1:13" x14ac:dyDescent="0.3">
      <c r="A1548" s="2">
        <v>202106</v>
      </c>
      <c r="B1548" s="19">
        <f>DATE(表格1[[#This Row],[年]],表格1[[#This Row],[月]],1)</f>
        <v>44348</v>
      </c>
      <c r="C1548" s="2" t="str">
        <f>LEFT(表格1[[#This Row],[年月]],4)</f>
        <v>2021</v>
      </c>
      <c r="D1548" s="2" t="str">
        <f>RIGHT(表格1[[#This Row],[年月]],2)</f>
        <v>06</v>
      </c>
      <c r="E1548" s="5">
        <v>63000000</v>
      </c>
      <c r="F1548" s="2" t="str">
        <f>VLOOKUP(TEXT(表格1[[#This Row],[地區]],"00000000"),縣市代碼,2,0)</f>
        <v>臺北市</v>
      </c>
      <c r="G1548" s="2" t="s">
        <v>10</v>
      </c>
      <c r="H1548" s="13">
        <v>4163899</v>
      </c>
      <c r="I1548" s="14">
        <v>48957778808</v>
      </c>
      <c r="J1548" s="14">
        <f>表格1[[#This Row],[信用卡交易筆數]]/1000</f>
        <v>4163.8990000000003</v>
      </c>
      <c r="K1548" s="14">
        <f>表格1[[#This Row],[信用卡交易金額'[新臺幣']]]/1000</f>
        <v>48957778.807999998</v>
      </c>
      <c r="L1548" s="14">
        <f>表格1[[#This Row],[信用卡交易金額'[新臺幣']]]/1000000</f>
        <v>48957.778808000003</v>
      </c>
      <c r="M1548" s="14" t="str" cm="1">
        <f t="array" ref="M1548">_xlfn.TEXTJOIN("", TRUE, _xlfn.XLOOKUP(TRUE, VALUE(表格1[[#This Row],[年月]]) &lt;= VALUE($R$8:$R$12), $Q$8:$Q$12)) &amp; "年度"</f>
        <v>2021年度</v>
      </c>
    </row>
    <row r="1549" spans="1:13" x14ac:dyDescent="0.3">
      <c r="A1549" s="2">
        <v>202106</v>
      </c>
      <c r="B1549" s="19">
        <f>DATE(表格1[[#This Row],[年]],表格1[[#This Row],[月]],1)</f>
        <v>44348</v>
      </c>
      <c r="C1549" s="2" t="str">
        <f>LEFT(表格1[[#This Row],[年月]],4)</f>
        <v>2021</v>
      </c>
      <c r="D1549" s="2" t="str">
        <f>RIGHT(表格1[[#This Row],[年月]],2)</f>
        <v>06</v>
      </c>
      <c r="E1549" s="5">
        <v>65000000</v>
      </c>
      <c r="F1549" s="2" t="str">
        <f>VLOOKUP(TEXT(表格1[[#This Row],[地區]],"00000000"),縣市代碼,2,0)</f>
        <v>新北市</v>
      </c>
      <c r="G1549" s="2" t="s">
        <v>4</v>
      </c>
      <c r="H1549" s="13">
        <v>8490228</v>
      </c>
      <c r="I1549" s="14">
        <v>3547714336</v>
      </c>
      <c r="J1549" s="14">
        <f>表格1[[#This Row],[信用卡交易筆數]]/1000</f>
        <v>8490.2279999999992</v>
      </c>
      <c r="K1549" s="14">
        <f>表格1[[#This Row],[信用卡交易金額'[新臺幣']]]/1000</f>
        <v>3547714.3360000001</v>
      </c>
      <c r="L1549" s="14">
        <f>表格1[[#This Row],[信用卡交易金額'[新臺幣']]]/1000000</f>
        <v>3547.714336</v>
      </c>
      <c r="M1549" s="14" t="str" cm="1">
        <f t="array" ref="M1549">_xlfn.TEXTJOIN("", TRUE, _xlfn.XLOOKUP(TRUE, VALUE(表格1[[#This Row],[年月]]) &lt;= VALUE($R$8:$R$12), $Q$8:$Q$12)) &amp; "年度"</f>
        <v>2021年度</v>
      </c>
    </row>
    <row r="1550" spans="1:13" x14ac:dyDescent="0.3">
      <c r="A1550" s="2">
        <v>202106</v>
      </c>
      <c r="B1550" s="19">
        <f>DATE(表格1[[#This Row],[年]],表格1[[#This Row],[月]],1)</f>
        <v>44348</v>
      </c>
      <c r="C1550" s="2" t="str">
        <f>LEFT(表格1[[#This Row],[年月]],4)</f>
        <v>2021</v>
      </c>
      <c r="D1550" s="2" t="str">
        <f>RIGHT(表格1[[#This Row],[年月]],2)</f>
        <v>06</v>
      </c>
      <c r="E1550" s="5">
        <v>65000000</v>
      </c>
      <c r="F1550" s="2" t="str">
        <f>VLOOKUP(TEXT(表格1[[#This Row],[地區]],"00000000"),縣市代碼,2,0)</f>
        <v>新北市</v>
      </c>
      <c r="G1550" s="2" t="s">
        <v>5</v>
      </c>
      <c r="H1550" s="13">
        <v>422393</v>
      </c>
      <c r="I1550" s="14">
        <v>979096190</v>
      </c>
      <c r="J1550" s="14">
        <f>表格1[[#This Row],[信用卡交易筆數]]/1000</f>
        <v>422.39299999999997</v>
      </c>
      <c r="K1550" s="14">
        <f>表格1[[#This Row],[信用卡交易金額'[新臺幣']]]/1000</f>
        <v>979096.19</v>
      </c>
      <c r="L1550" s="14">
        <f>表格1[[#This Row],[信用卡交易金額'[新臺幣']]]/1000000</f>
        <v>979.09618999999998</v>
      </c>
      <c r="M1550" s="14" t="str" cm="1">
        <f t="array" ref="M1550">_xlfn.TEXTJOIN("", TRUE, _xlfn.XLOOKUP(TRUE, VALUE(表格1[[#This Row],[年月]]) &lt;= VALUE($R$8:$R$12), $Q$8:$Q$12)) &amp; "年度"</f>
        <v>2021年度</v>
      </c>
    </row>
    <row r="1551" spans="1:13" x14ac:dyDescent="0.3">
      <c r="A1551" s="2">
        <v>202106</v>
      </c>
      <c r="B1551" s="19">
        <f>DATE(表格1[[#This Row],[年]],表格1[[#This Row],[月]],1)</f>
        <v>44348</v>
      </c>
      <c r="C1551" s="2" t="str">
        <f>LEFT(表格1[[#This Row],[年月]],4)</f>
        <v>2021</v>
      </c>
      <c r="D1551" s="2" t="str">
        <f>RIGHT(表格1[[#This Row],[年月]],2)</f>
        <v>06</v>
      </c>
      <c r="E1551" s="5">
        <v>65000000</v>
      </c>
      <c r="F1551" s="2" t="str">
        <f>VLOOKUP(TEXT(表格1[[#This Row],[地區]],"00000000"),縣市代碼,2,0)</f>
        <v>新北市</v>
      </c>
      <c r="G1551" s="2" t="s">
        <v>6</v>
      </c>
      <c r="H1551" s="13">
        <v>820317</v>
      </c>
      <c r="I1551" s="14">
        <v>2174834237</v>
      </c>
      <c r="J1551" s="14">
        <f>表格1[[#This Row],[信用卡交易筆數]]/1000</f>
        <v>820.31700000000001</v>
      </c>
      <c r="K1551" s="14">
        <f>表格1[[#This Row],[信用卡交易金額'[新臺幣']]]/1000</f>
        <v>2174834.2370000002</v>
      </c>
      <c r="L1551" s="14">
        <f>表格1[[#This Row],[信用卡交易金額'[新臺幣']]]/1000000</f>
        <v>2174.834237</v>
      </c>
      <c r="M1551" s="14" t="str" cm="1">
        <f t="array" ref="M1551">_xlfn.TEXTJOIN("", TRUE, _xlfn.XLOOKUP(TRUE, VALUE(表格1[[#This Row],[年月]]) &lt;= VALUE($R$8:$R$12), $Q$8:$Q$12)) &amp; "年度"</f>
        <v>2021年度</v>
      </c>
    </row>
    <row r="1552" spans="1:13" x14ac:dyDescent="0.3">
      <c r="A1552" s="2">
        <v>202106</v>
      </c>
      <c r="B1552" s="19">
        <f>DATE(表格1[[#This Row],[年]],表格1[[#This Row],[月]],1)</f>
        <v>44348</v>
      </c>
      <c r="C1552" s="2" t="str">
        <f>LEFT(表格1[[#This Row],[年月]],4)</f>
        <v>2021</v>
      </c>
      <c r="D1552" s="2" t="str">
        <f>RIGHT(表格1[[#This Row],[年月]],2)</f>
        <v>06</v>
      </c>
      <c r="E1552" s="5">
        <v>65000000</v>
      </c>
      <c r="F1552" s="2" t="str">
        <f>VLOOKUP(TEXT(表格1[[#This Row],[地區]],"00000000"),縣市代碼,2,0)</f>
        <v>新北市</v>
      </c>
      <c r="G1552" s="2" t="s">
        <v>7</v>
      </c>
      <c r="H1552" s="13">
        <v>2753977</v>
      </c>
      <c r="I1552" s="14">
        <v>2494529337</v>
      </c>
      <c r="J1552" s="14">
        <f>表格1[[#This Row],[信用卡交易筆數]]/1000</f>
        <v>2753.9769999999999</v>
      </c>
      <c r="K1552" s="14">
        <f>表格1[[#This Row],[信用卡交易金額'[新臺幣']]]/1000</f>
        <v>2494529.3369999998</v>
      </c>
      <c r="L1552" s="14">
        <f>表格1[[#This Row],[信用卡交易金額'[新臺幣']]]/1000000</f>
        <v>2494.5293369999999</v>
      </c>
      <c r="M1552" s="14" t="str" cm="1">
        <f t="array" ref="M1552">_xlfn.TEXTJOIN("", TRUE, _xlfn.XLOOKUP(TRUE, VALUE(表格1[[#This Row],[年月]]) &lt;= VALUE($R$8:$R$12), $Q$8:$Q$12)) &amp; "年度"</f>
        <v>2021年度</v>
      </c>
    </row>
    <row r="1553" spans="1:13" x14ac:dyDescent="0.3">
      <c r="A1553" s="2">
        <v>202106</v>
      </c>
      <c r="B1553" s="19">
        <f>DATE(表格1[[#This Row],[年]],表格1[[#This Row],[月]],1)</f>
        <v>44348</v>
      </c>
      <c r="C1553" s="2" t="str">
        <f>LEFT(表格1[[#This Row],[年月]],4)</f>
        <v>2021</v>
      </c>
      <c r="D1553" s="2" t="str">
        <f>RIGHT(表格1[[#This Row],[年月]],2)</f>
        <v>06</v>
      </c>
      <c r="E1553" s="5">
        <v>65000000</v>
      </c>
      <c r="F1553" s="2" t="str">
        <f>VLOOKUP(TEXT(表格1[[#This Row],[地區]],"00000000"),縣市代碼,2,0)</f>
        <v>新北市</v>
      </c>
      <c r="G1553" s="2" t="s">
        <v>8</v>
      </c>
      <c r="H1553" s="13">
        <v>3686353</v>
      </c>
      <c r="I1553" s="14">
        <v>4363482563</v>
      </c>
      <c r="J1553" s="14">
        <f>表格1[[#This Row],[信用卡交易筆數]]/1000</f>
        <v>3686.3530000000001</v>
      </c>
      <c r="K1553" s="14">
        <f>表格1[[#This Row],[信用卡交易金額'[新臺幣']]]/1000</f>
        <v>4363482.5630000001</v>
      </c>
      <c r="L1553" s="14">
        <f>表格1[[#This Row],[信用卡交易金額'[新臺幣']]]/1000000</f>
        <v>4363.4825629999996</v>
      </c>
      <c r="M1553" s="14" t="str" cm="1">
        <f t="array" ref="M1553">_xlfn.TEXTJOIN("", TRUE, _xlfn.XLOOKUP(TRUE, VALUE(表格1[[#This Row],[年月]]) &lt;= VALUE($R$8:$R$12), $Q$8:$Q$12)) &amp; "年度"</f>
        <v>2021年度</v>
      </c>
    </row>
    <row r="1554" spans="1:13" x14ac:dyDescent="0.3">
      <c r="A1554" s="2">
        <v>202106</v>
      </c>
      <c r="B1554" s="19">
        <f>DATE(表格1[[#This Row],[年]],表格1[[#This Row],[月]],1)</f>
        <v>44348</v>
      </c>
      <c r="C1554" s="2" t="str">
        <f>LEFT(表格1[[#This Row],[年月]],4)</f>
        <v>2021</v>
      </c>
      <c r="D1554" s="2" t="str">
        <f>RIGHT(表格1[[#This Row],[年月]],2)</f>
        <v>06</v>
      </c>
      <c r="E1554" s="5">
        <v>65000000</v>
      </c>
      <c r="F1554" s="2" t="str">
        <f>VLOOKUP(TEXT(表格1[[#This Row],[地區]],"00000000"),縣市代碼,2,0)</f>
        <v>新北市</v>
      </c>
      <c r="G1554" s="2" t="s">
        <v>9</v>
      </c>
      <c r="H1554" s="13">
        <v>7190870</v>
      </c>
      <c r="I1554" s="14">
        <v>9815020086</v>
      </c>
      <c r="J1554" s="14">
        <f>表格1[[#This Row],[信用卡交易筆數]]/1000</f>
        <v>7190.87</v>
      </c>
      <c r="K1554" s="14">
        <f>表格1[[#This Row],[信用卡交易金額'[新臺幣']]]/1000</f>
        <v>9815020.0859999992</v>
      </c>
      <c r="L1554" s="14">
        <f>表格1[[#This Row],[信用卡交易金額'[新臺幣']]]/1000000</f>
        <v>9815.0200860000004</v>
      </c>
      <c r="M1554" s="14" t="str" cm="1">
        <f t="array" ref="M1554">_xlfn.TEXTJOIN("", TRUE, _xlfn.XLOOKUP(TRUE, VALUE(表格1[[#This Row],[年月]]) &lt;= VALUE($R$8:$R$12), $Q$8:$Q$12)) &amp; "年度"</f>
        <v>2021年度</v>
      </c>
    </row>
    <row r="1555" spans="1:13" x14ac:dyDescent="0.3">
      <c r="A1555" s="2">
        <v>202106</v>
      </c>
      <c r="B1555" s="19">
        <f>DATE(表格1[[#This Row],[年]],表格1[[#This Row],[月]],1)</f>
        <v>44348</v>
      </c>
      <c r="C1555" s="2" t="str">
        <f>LEFT(表格1[[#This Row],[年月]],4)</f>
        <v>2021</v>
      </c>
      <c r="D1555" s="2" t="str">
        <f>RIGHT(表格1[[#This Row],[年月]],2)</f>
        <v>06</v>
      </c>
      <c r="E1555" s="5">
        <v>65000000</v>
      </c>
      <c r="F1555" s="2" t="str">
        <f>VLOOKUP(TEXT(表格1[[#This Row],[地區]],"00000000"),縣市代碼,2,0)</f>
        <v>新北市</v>
      </c>
      <c r="G1555" s="2" t="s">
        <v>10</v>
      </c>
      <c r="H1555" s="13">
        <v>5444478</v>
      </c>
      <c r="I1555" s="14">
        <v>27653863138</v>
      </c>
      <c r="J1555" s="14">
        <f>表格1[[#This Row],[信用卡交易筆數]]/1000</f>
        <v>5444.4780000000001</v>
      </c>
      <c r="K1555" s="14">
        <f>表格1[[#This Row],[信用卡交易金額'[新臺幣']]]/1000</f>
        <v>27653863.138</v>
      </c>
      <c r="L1555" s="14">
        <f>表格1[[#This Row],[信用卡交易金額'[新臺幣']]]/1000000</f>
        <v>27653.863138000001</v>
      </c>
      <c r="M1555" s="14" t="str" cm="1">
        <f t="array" ref="M1555">_xlfn.TEXTJOIN("", TRUE, _xlfn.XLOOKUP(TRUE, VALUE(表格1[[#This Row],[年月]]) &lt;= VALUE($R$8:$R$12), $Q$8:$Q$12)) &amp; "年度"</f>
        <v>2021年度</v>
      </c>
    </row>
    <row r="1556" spans="1:13" x14ac:dyDescent="0.3">
      <c r="A1556" s="2">
        <v>202106</v>
      </c>
      <c r="B1556" s="19">
        <f>DATE(表格1[[#This Row],[年]],表格1[[#This Row],[月]],1)</f>
        <v>44348</v>
      </c>
      <c r="C1556" s="2" t="str">
        <f>LEFT(表格1[[#This Row],[年月]],4)</f>
        <v>2021</v>
      </c>
      <c r="D1556" s="2" t="str">
        <f>RIGHT(表格1[[#This Row],[年月]],2)</f>
        <v>06</v>
      </c>
      <c r="E1556" s="5">
        <v>68000000</v>
      </c>
      <c r="F1556" s="2" t="str">
        <f>VLOOKUP(TEXT(表格1[[#This Row],[地區]],"00000000"),縣市代碼,2,0)</f>
        <v>桃園市</v>
      </c>
      <c r="G1556" s="2" t="s">
        <v>4</v>
      </c>
      <c r="H1556" s="13">
        <v>4074971</v>
      </c>
      <c r="I1556" s="14">
        <v>1589287971</v>
      </c>
      <c r="J1556" s="14">
        <f>表格1[[#This Row],[信用卡交易筆數]]/1000</f>
        <v>4074.971</v>
      </c>
      <c r="K1556" s="14">
        <f>表格1[[#This Row],[信用卡交易金額'[新臺幣']]]/1000</f>
        <v>1589287.9709999999</v>
      </c>
      <c r="L1556" s="14">
        <f>表格1[[#This Row],[信用卡交易金額'[新臺幣']]]/1000000</f>
        <v>1589.287971</v>
      </c>
      <c r="M1556" s="14" t="str" cm="1">
        <f t="array" ref="M1556">_xlfn.TEXTJOIN("", TRUE, _xlfn.XLOOKUP(TRUE, VALUE(表格1[[#This Row],[年月]]) &lt;= VALUE($R$8:$R$12), $Q$8:$Q$12)) &amp; "年度"</f>
        <v>2021年度</v>
      </c>
    </row>
    <row r="1557" spans="1:13" x14ac:dyDescent="0.3">
      <c r="A1557" s="2">
        <v>202106</v>
      </c>
      <c r="B1557" s="19">
        <f>DATE(表格1[[#This Row],[年]],表格1[[#This Row],[月]],1)</f>
        <v>44348</v>
      </c>
      <c r="C1557" s="2" t="str">
        <f>LEFT(表格1[[#This Row],[年月]],4)</f>
        <v>2021</v>
      </c>
      <c r="D1557" s="2" t="str">
        <f>RIGHT(表格1[[#This Row],[年月]],2)</f>
        <v>06</v>
      </c>
      <c r="E1557" s="5">
        <v>68000000</v>
      </c>
      <c r="F1557" s="2" t="str">
        <f>VLOOKUP(TEXT(表格1[[#This Row],[地區]],"00000000"),縣市代碼,2,0)</f>
        <v>桃園市</v>
      </c>
      <c r="G1557" s="2" t="s">
        <v>5</v>
      </c>
      <c r="H1557" s="13">
        <v>191491</v>
      </c>
      <c r="I1557" s="14">
        <v>459698997</v>
      </c>
      <c r="J1557" s="14">
        <f>表格1[[#This Row],[信用卡交易筆數]]/1000</f>
        <v>191.49100000000001</v>
      </c>
      <c r="K1557" s="14">
        <f>表格1[[#This Row],[信用卡交易金額'[新臺幣']]]/1000</f>
        <v>459698.99699999997</v>
      </c>
      <c r="L1557" s="14">
        <f>表格1[[#This Row],[信用卡交易金額'[新臺幣']]]/1000000</f>
        <v>459.69899700000002</v>
      </c>
      <c r="M1557" s="14" t="str" cm="1">
        <f t="array" ref="M1557">_xlfn.TEXTJOIN("", TRUE, _xlfn.XLOOKUP(TRUE, VALUE(表格1[[#This Row],[年月]]) &lt;= VALUE($R$8:$R$12), $Q$8:$Q$12)) &amp; "年度"</f>
        <v>2021年度</v>
      </c>
    </row>
    <row r="1558" spans="1:13" x14ac:dyDescent="0.3">
      <c r="A1558" s="2">
        <v>202106</v>
      </c>
      <c r="B1558" s="19">
        <f>DATE(表格1[[#This Row],[年]],表格1[[#This Row],[月]],1)</f>
        <v>44348</v>
      </c>
      <c r="C1558" s="2" t="str">
        <f>LEFT(表格1[[#This Row],[年月]],4)</f>
        <v>2021</v>
      </c>
      <c r="D1558" s="2" t="str">
        <f>RIGHT(表格1[[#This Row],[年月]],2)</f>
        <v>06</v>
      </c>
      <c r="E1558" s="5">
        <v>68000000</v>
      </c>
      <c r="F1558" s="2" t="str">
        <f>VLOOKUP(TEXT(表格1[[#This Row],[地區]],"00000000"),縣市代碼,2,0)</f>
        <v>桃園市</v>
      </c>
      <c r="G1558" s="2" t="s">
        <v>6</v>
      </c>
      <c r="H1558" s="13">
        <v>388431</v>
      </c>
      <c r="I1558" s="14">
        <v>1100464878</v>
      </c>
      <c r="J1558" s="14">
        <f>表格1[[#This Row],[信用卡交易筆數]]/1000</f>
        <v>388.43099999999998</v>
      </c>
      <c r="K1558" s="14">
        <f>表格1[[#This Row],[信用卡交易金額'[新臺幣']]]/1000</f>
        <v>1100464.878</v>
      </c>
      <c r="L1558" s="14">
        <f>表格1[[#This Row],[信用卡交易金額'[新臺幣']]]/1000000</f>
        <v>1100.464878</v>
      </c>
      <c r="M1558" s="14" t="str" cm="1">
        <f t="array" ref="M1558">_xlfn.TEXTJOIN("", TRUE, _xlfn.XLOOKUP(TRUE, VALUE(表格1[[#This Row],[年月]]) &lt;= VALUE($R$8:$R$12), $Q$8:$Q$12)) &amp; "年度"</f>
        <v>2021年度</v>
      </c>
    </row>
    <row r="1559" spans="1:13" x14ac:dyDescent="0.3">
      <c r="A1559" s="2">
        <v>202106</v>
      </c>
      <c r="B1559" s="19">
        <f>DATE(表格1[[#This Row],[年]],表格1[[#This Row],[月]],1)</f>
        <v>44348</v>
      </c>
      <c r="C1559" s="2" t="str">
        <f>LEFT(表格1[[#This Row],[年月]],4)</f>
        <v>2021</v>
      </c>
      <c r="D1559" s="2" t="str">
        <f>RIGHT(表格1[[#This Row],[年月]],2)</f>
        <v>06</v>
      </c>
      <c r="E1559" s="5">
        <v>68000000</v>
      </c>
      <c r="F1559" s="2" t="str">
        <f>VLOOKUP(TEXT(表格1[[#This Row],[地區]],"00000000"),縣市代碼,2,0)</f>
        <v>桃園市</v>
      </c>
      <c r="G1559" s="2" t="s">
        <v>7</v>
      </c>
      <c r="H1559" s="13">
        <v>1450517</v>
      </c>
      <c r="I1559" s="14">
        <v>1550089784</v>
      </c>
      <c r="J1559" s="14">
        <f>表格1[[#This Row],[信用卡交易筆數]]/1000</f>
        <v>1450.5170000000001</v>
      </c>
      <c r="K1559" s="14">
        <f>表格1[[#This Row],[信用卡交易金額'[新臺幣']]]/1000</f>
        <v>1550089.784</v>
      </c>
      <c r="L1559" s="14">
        <f>表格1[[#This Row],[信用卡交易金額'[新臺幣']]]/1000000</f>
        <v>1550.089784</v>
      </c>
      <c r="M1559" s="14" t="str" cm="1">
        <f t="array" ref="M1559">_xlfn.TEXTJOIN("", TRUE, _xlfn.XLOOKUP(TRUE, VALUE(表格1[[#This Row],[年月]]) &lt;= VALUE($R$8:$R$12), $Q$8:$Q$12)) &amp; "年度"</f>
        <v>2021年度</v>
      </c>
    </row>
    <row r="1560" spans="1:13" x14ac:dyDescent="0.3">
      <c r="A1560" s="2">
        <v>202106</v>
      </c>
      <c r="B1560" s="19">
        <f>DATE(表格1[[#This Row],[年]],表格1[[#This Row],[月]],1)</f>
        <v>44348</v>
      </c>
      <c r="C1560" s="2" t="str">
        <f>LEFT(表格1[[#This Row],[年月]],4)</f>
        <v>2021</v>
      </c>
      <c r="D1560" s="2" t="str">
        <f>RIGHT(表格1[[#This Row],[年月]],2)</f>
        <v>06</v>
      </c>
      <c r="E1560" s="5">
        <v>68000000</v>
      </c>
      <c r="F1560" s="2" t="str">
        <f>VLOOKUP(TEXT(表格1[[#This Row],[地區]],"00000000"),縣市代碼,2,0)</f>
        <v>桃園市</v>
      </c>
      <c r="G1560" s="2" t="s">
        <v>8</v>
      </c>
      <c r="H1560" s="13">
        <v>1667969</v>
      </c>
      <c r="I1560" s="14">
        <v>1973550706</v>
      </c>
      <c r="J1560" s="14">
        <f>表格1[[#This Row],[信用卡交易筆數]]/1000</f>
        <v>1667.9690000000001</v>
      </c>
      <c r="K1560" s="14">
        <f>表格1[[#This Row],[信用卡交易金額'[新臺幣']]]/1000</f>
        <v>1973550.706</v>
      </c>
      <c r="L1560" s="14">
        <f>表格1[[#This Row],[信用卡交易金額'[新臺幣']]]/1000000</f>
        <v>1973.550706</v>
      </c>
      <c r="M1560" s="14" t="str" cm="1">
        <f t="array" ref="M1560">_xlfn.TEXTJOIN("", TRUE, _xlfn.XLOOKUP(TRUE, VALUE(表格1[[#This Row],[年月]]) &lt;= VALUE($R$8:$R$12), $Q$8:$Q$12)) &amp; "年度"</f>
        <v>2021年度</v>
      </c>
    </row>
    <row r="1561" spans="1:13" x14ac:dyDescent="0.3">
      <c r="A1561" s="2">
        <v>202106</v>
      </c>
      <c r="B1561" s="19">
        <f>DATE(表格1[[#This Row],[年]],表格1[[#This Row],[月]],1)</f>
        <v>44348</v>
      </c>
      <c r="C1561" s="2" t="str">
        <f>LEFT(表格1[[#This Row],[年月]],4)</f>
        <v>2021</v>
      </c>
      <c r="D1561" s="2" t="str">
        <f>RIGHT(表格1[[#This Row],[年月]],2)</f>
        <v>06</v>
      </c>
      <c r="E1561" s="5">
        <v>68000000</v>
      </c>
      <c r="F1561" s="2" t="str">
        <f>VLOOKUP(TEXT(表格1[[#This Row],[地區]],"00000000"),縣市代碼,2,0)</f>
        <v>桃園市</v>
      </c>
      <c r="G1561" s="2" t="s">
        <v>9</v>
      </c>
      <c r="H1561" s="13">
        <v>3059613</v>
      </c>
      <c r="I1561" s="14">
        <v>4656872728</v>
      </c>
      <c r="J1561" s="14">
        <f>表格1[[#This Row],[信用卡交易筆數]]/1000</f>
        <v>3059.6129999999998</v>
      </c>
      <c r="K1561" s="14">
        <f>表格1[[#This Row],[信用卡交易金額'[新臺幣']]]/1000</f>
        <v>4656872.7280000001</v>
      </c>
      <c r="L1561" s="14">
        <f>表格1[[#This Row],[信用卡交易金額'[新臺幣']]]/1000000</f>
        <v>4656.8727280000003</v>
      </c>
      <c r="M1561" s="14" t="str" cm="1">
        <f t="array" ref="M1561">_xlfn.TEXTJOIN("", TRUE, _xlfn.XLOOKUP(TRUE, VALUE(表格1[[#This Row],[年月]]) &lt;= VALUE($R$8:$R$12), $Q$8:$Q$12)) &amp; "年度"</f>
        <v>2021年度</v>
      </c>
    </row>
    <row r="1562" spans="1:13" x14ac:dyDescent="0.3">
      <c r="A1562" s="2">
        <v>202106</v>
      </c>
      <c r="B1562" s="19">
        <f>DATE(表格1[[#This Row],[年]],表格1[[#This Row],[月]],1)</f>
        <v>44348</v>
      </c>
      <c r="C1562" s="2" t="str">
        <f>LEFT(表格1[[#This Row],[年月]],4)</f>
        <v>2021</v>
      </c>
      <c r="D1562" s="2" t="str">
        <f>RIGHT(表格1[[#This Row],[年月]],2)</f>
        <v>06</v>
      </c>
      <c r="E1562" s="5">
        <v>68000000</v>
      </c>
      <c r="F1562" s="2" t="str">
        <f>VLOOKUP(TEXT(表格1[[#This Row],[地區]],"00000000"),縣市代碼,2,0)</f>
        <v>桃園市</v>
      </c>
      <c r="G1562" s="2" t="s">
        <v>10</v>
      </c>
      <c r="H1562" s="13">
        <v>2514312</v>
      </c>
      <c r="I1562" s="14">
        <v>11186906979</v>
      </c>
      <c r="J1562" s="14">
        <f>表格1[[#This Row],[信用卡交易筆數]]/1000</f>
        <v>2514.3119999999999</v>
      </c>
      <c r="K1562" s="14">
        <f>表格1[[#This Row],[信用卡交易金額'[新臺幣']]]/1000</f>
        <v>11186906.979</v>
      </c>
      <c r="L1562" s="14">
        <f>表格1[[#This Row],[信用卡交易金額'[新臺幣']]]/1000000</f>
        <v>11186.906978999999</v>
      </c>
      <c r="M1562" s="14" t="str" cm="1">
        <f t="array" ref="M1562">_xlfn.TEXTJOIN("", TRUE, _xlfn.XLOOKUP(TRUE, VALUE(表格1[[#This Row],[年月]]) &lt;= VALUE($R$8:$R$12), $Q$8:$Q$12)) &amp; "年度"</f>
        <v>2021年度</v>
      </c>
    </row>
    <row r="1563" spans="1:13" x14ac:dyDescent="0.3">
      <c r="A1563" s="2">
        <v>202106</v>
      </c>
      <c r="B1563" s="19">
        <f>DATE(表格1[[#This Row],[年]],表格1[[#This Row],[月]],1)</f>
        <v>44348</v>
      </c>
      <c r="C1563" s="2" t="str">
        <f>LEFT(表格1[[#This Row],[年月]],4)</f>
        <v>2021</v>
      </c>
      <c r="D1563" s="2" t="str">
        <f>RIGHT(表格1[[#This Row],[年月]],2)</f>
        <v>06</v>
      </c>
      <c r="E1563" s="5">
        <v>10004000</v>
      </c>
      <c r="F1563" s="2" t="str">
        <f>VLOOKUP(TEXT(表格1[[#This Row],[地區]],"00000000"),縣市代碼,2,0)</f>
        <v>新竹縣</v>
      </c>
      <c r="G1563" s="2" t="s">
        <v>4</v>
      </c>
      <c r="H1563" s="13">
        <v>1147164</v>
      </c>
      <c r="I1563" s="14">
        <v>548921423</v>
      </c>
      <c r="J1563" s="14">
        <f>表格1[[#This Row],[信用卡交易筆數]]/1000</f>
        <v>1147.164</v>
      </c>
      <c r="K1563" s="14">
        <f>表格1[[#This Row],[信用卡交易金額'[新臺幣']]]/1000</f>
        <v>548921.42299999995</v>
      </c>
      <c r="L1563" s="14">
        <f>表格1[[#This Row],[信用卡交易金額'[新臺幣']]]/1000000</f>
        <v>548.921423</v>
      </c>
      <c r="M1563" s="14" t="str" cm="1">
        <f t="array" ref="M1563">_xlfn.TEXTJOIN("", TRUE, _xlfn.XLOOKUP(TRUE, VALUE(表格1[[#This Row],[年月]]) &lt;= VALUE($R$8:$R$12), $Q$8:$Q$12)) &amp; "年度"</f>
        <v>2021年度</v>
      </c>
    </row>
    <row r="1564" spans="1:13" x14ac:dyDescent="0.3">
      <c r="A1564" s="2">
        <v>202106</v>
      </c>
      <c r="B1564" s="19">
        <f>DATE(表格1[[#This Row],[年]],表格1[[#This Row],[月]],1)</f>
        <v>44348</v>
      </c>
      <c r="C1564" s="2" t="str">
        <f>LEFT(表格1[[#This Row],[年月]],4)</f>
        <v>2021</v>
      </c>
      <c r="D1564" s="2" t="str">
        <f>RIGHT(表格1[[#This Row],[年月]],2)</f>
        <v>06</v>
      </c>
      <c r="E1564" s="5">
        <v>10004000</v>
      </c>
      <c r="F1564" s="2" t="str">
        <f>VLOOKUP(TEXT(表格1[[#This Row],[地區]],"00000000"),縣市代碼,2,0)</f>
        <v>新竹縣</v>
      </c>
      <c r="G1564" s="2" t="s">
        <v>5</v>
      </c>
      <c r="H1564" s="13">
        <v>55158</v>
      </c>
      <c r="I1564" s="14">
        <v>131556585</v>
      </c>
      <c r="J1564" s="14">
        <f>表格1[[#This Row],[信用卡交易筆數]]/1000</f>
        <v>55.158000000000001</v>
      </c>
      <c r="K1564" s="14">
        <f>表格1[[#This Row],[信用卡交易金額'[新臺幣']]]/1000</f>
        <v>131556.58499999999</v>
      </c>
      <c r="L1564" s="14">
        <f>表格1[[#This Row],[信用卡交易金額'[新臺幣']]]/1000000</f>
        <v>131.55658500000001</v>
      </c>
      <c r="M1564" s="14" t="str" cm="1">
        <f t="array" ref="M1564">_xlfn.TEXTJOIN("", TRUE, _xlfn.XLOOKUP(TRUE, VALUE(表格1[[#This Row],[年月]]) &lt;= VALUE($R$8:$R$12), $Q$8:$Q$12)) &amp; "年度"</f>
        <v>2021年度</v>
      </c>
    </row>
    <row r="1565" spans="1:13" x14ac:dyDescent="0.3">
      <c r="A1565" s="2">
        <v>202106</v>
      </c>
      <c r="B1565" s="19">
        <f>DATE(表格1[[#This Row],[年]],表格1[[#This Row],[月]],1)</f>
        <v>44348</v>
      </c>
      <c r="C1565" s="2" t="str">
        <f>LEFT(表格1[[#This Row],[年月]],4)</f>
        <v>2021</v>
      </c>
      <c r="D1565" s="2" t="str">
        <f>RIGHT(表格1[[#This Row],[年月]],2)</f>
        <v>06</v>
      </c>
      <c r="E1565" s="5">
        <v>10004000</v>
      </c>
      <c r="F1565" s="2" t="str">
        <f>VLOOKUP(TEXT(表格1[[#This Row],[地區]],"00000000"),縣市代碼,2,0)</f>
        <v>新竹縣</v>
      </c>
      <c r="G1565" s="2" t="s">
        <v>6</v>
      </c>
      <c r="H1565" s="13">
        <v>111674</v>
      </c>
      <c r="I1565" s="14">
        <v>348250098</v>
      </c>
      <c r="J1565" s="14">
        <f>表格1[[#This Row],[信用卡交易筆數]]/1000</f>
        <v>111.67400000000001</v>
      </c>
      <c r="K1565" s="14">
        <f>表格1[[#This Row],[信用卡交易金額'[新臺幣']]]/1000</f>
        <v>348250.098</v>
      </c>
      <c r="L1565" s="14">
        <f>表格1[[#This Row],[信用卡交易金額'[新臺幣']]]/1000000</f>
        <v>348.25009799999998</v>
      </c>
      <c r="M1565" s="14" t="str" cm="1">
        <f t="array" ref="M1565">_xlfn.TEXTJOIN("", TRUE, _xlfn.XLOOKUP(TRUE, VALUE(表格1[[#This Row],[年月]]) &lt;= VALUE($R$8:$R$12), $Q$8:$Q$12)) &amp; "年度"</f>
        <v>2021年度</v>
      </c>
    </row>
    <row r="1566" spans="1:13" x14ac:dyDescent="0.3">
      <c r="A1566" s="2">
        <v>202106</v>
      </c>
      <c r="B1566" s="19">
        <f>DATE(表格1[[#This Row],[年]],表格1[[#This Row],[月]],1)</f>
        <v>44348</v>
      </c>
      <c r="C1566" s="2" t="str">
        <f>LEFT(表格1[[#This Row],[年月]],4)</f>
        <v>2021</v>
      </c>
      <c r="D1566" s="2" t="str">
        <f>RIGHT(表格1[[#This Row],[年月]],2)</f>
        <v>06</v>
      </c>
      <c r="E1566" s="5">
        <v>10004000</v>
      </c>
      <c r="F1566" s="2" t="str">
        <f>VLOOKUP(TEXT(表格1[[#This Row],[地區]],"00000000"),縣市代碼,2,0)</f>
        <v>新竹縣</v>
      </c>
      <c r="G1566" s="2" t="s">
        <v>7</v>
      </c>
      <c r="H1566" s="13">
        <v>372863</v>
      </c>
      <c r="I1566" s="14">
        <v>428980889</v>
      </c>
      <c r="J1566" s="14">
        <f>表格1[[#This Row],[信用卡交易筆數]]/1000</f>
        <v>372.863</v>
      </c>
      <c r="K1566" s="14">
        <f>表格1[[#This Row],[信用卡交易金額'[新臺幣']]]/1000</f>
        <v>428980.88900000002</v>
      </c>
      <c r="L1566" s="14">
        <f>表格1[[#This Row],[信用卡交易金額'[新臺幣']]]/1000000</f>
        <v>428.98088899999999</v>
      </c>
      <c r="M1566" s="14" t="str" cm="1">
        <f t="array" ref="M1566">_xlfn.TEXTJOIN("", TRUE, _xlfn.XLOOKUP(TRUE, VALUE(表格1[[#This Row],[年月]]) &lt;= VALUE($R$8:$R$12), $Q$8:$Q$12)) &amp; "年度"</f>
        <v>2021年度</v>
      </c>
    </row>
    <row r="1567" spans="1:13" x14ac:dyDescent="0.3">
      <c r="A1567" s="2">
        <v>202106</v>
      </c>
      <c r="B1567" s="19">
        <f>DATE(表格1[[#This Row],[年]],表格1[[#This Row],[月]],1)</f>
        <v>44348</v>
      </c>
      <c r="C1567" s="2" t="str">
        <f>LEFT(表格1[[#This Row],[年月]],4)</f>
        <v>2021</v>
      </c>
      <c r="D1567" s="2" t="str">
        <f>RIGHT(表格1[[#This Row],[年月]],2)</f>
        <v>06</v>
      </c>
      <c r="E1567" s="5">
        <v>10004000</v>
      </c>
      <c r="F1567" s="2" t="str">
        <f>VLOOKUP(TEXT(表格1[[#This Row],[地區]],"00000000"),縣市代碼,2,0)</f>
        <v>新竹縣</v>
      </c>
      <c r="G1567" s="2" t="s">
        <v>8</v>
      </c>
      <c r="H1567" s="13">
        <v>440800</v>
      </c>
      <c r="I1567" s="14">
        <v>562028926</v>
      </c>
      <c r="J1567" s="14">
        <f>表格1[[#This Row],[信用卡交易筆數]]/1000</f>
        <v>440.8</v>
      </c>
      <c r="K1567" s="14">
        <f>表格1[[#This Row],[信用卡交易金額'[新臺幣']]]/1000</f>
        <v>562028.92599999998</v>
      </c>
      <c r="L1567" s="14">
        <f>表格1[[#This Row],[信用卡交易金額'[新臺幣']]]/1000000</f>
        <v>562.02892599999996</v>
      </c>
      <c r="M1567" s="14" t="str" cm="1">
        <f t="array" ref="M1567">_xlfn.TEXTJOIN("", TRUE, _xlfn.XLOOKUP(TRUE, VALUE(表格1[[#This Row],[年月]]) &lt;= VALUE($R$8:$R$12), $Q$8:$Q$12)) &amp; "年度"</f>
        <v>2021年度</v>
      </c>
    </row>
    <row r="1568" spans="1:13" x14ac:dyDescent="0.3">
      <c r="A1568" s="2">
        <v>202106</v>
      </c>
      <c r="B1568" s="19">
        <f>DATE(表格1[[#This Row],[年]],表格1[[#This Row],[月]],1)</f>
        <v>44348</v>
      </c>
      <c r="C1568" s="2" t="str">
        <f>LEFT(表格1[[#This Row],[年月]],4)</f>
        <v>2021</v>
      </c>
      <c r="D1568" s="2" t="str">
        <f>RIGHT(表格1[[#This Row],[年月]],2)</f>
        <v>06</v>
      </c>
      <c r="E1568" s="5">
        <v>10004000</v>
      </c>
      <c r="F1568" s="2" t="str">
        <f>VLOOKUP(TEXT(表格1[[#This Row],[地區]],"00000000"),縣市代碼,2,0)</f>
        <v>新竹縣</v>
      </c>
      <c r="G1568" s="2" t="s">
        <v>9</v>
      </c>
      <c r="H1568" s="13">
        <v>863346</v>
      </c>
      <c r="I1568" s="14">
        <v>1248530738</v>
      </c>
      <c r="J1568" s="14">
        <f>表格1[[#This Row],[信用卡交易筆數]]/1000</f>
        <v>863.346</v>
      </c>
      <c r="K1568" s="14">
        <f>表格1[[#This Row],[信用卡交易金額'[新臺幣']]]/1000</f>
        <v>1248530.7379999999</v>
      </c>
      <c r="L1568" s="14">
        <f>表格1[[#This Row],[信用卡交易金額'[新臺幣']]]/1000000</f>
        <v>1248.5307379999999</v>
      </c>
      <c r="M1568" s="14" t="str" cm="1">
        <f t="array" ref="M1568">_xlfn.TEXTJOIN("", TRUE, _xlfn.XLOOKUP(TRUE, VALUE(表格1[[#This Row],[年月]]) &lt;= VALUE($R$8:$R$12), $Q$8:$Q$12)) &amp; "年度"</f>
        <v>2021年度</v>
      </c>
    </row>
    <row r="1569" spans="1:13" x14ac:dyDescent="0.3">
      <c r="A1569" s="2">
        <v>202106</v>
      </c>
      <c r="B1569" s="19">
        <f>DATE(表格1[[#This Row],[年]],表格1[[#This Row],[月]],1)</f>
        <v>44348</v>
      </c>
      <c r="C1569" s="2" t="str">
        <f>LEFT(表格1[[#This Row],[年月]],4)</f>
        <v>2021</v>
      </c>
      <c r="D1569" s="2" t="str">
        <f>RIGHT(表格1[[#This Row],[年月]],2)</f>
        <v>06</v>
      </c>
      <c r="E1569" s="5">
        <v>10004000</v>
      </c>
      <c r="F1569" s="2" t="str">
        <f>VLOOKUP(TEXT(表格1[[#This Row],[地區]],"00000000"),縣市代碼,2,0)</f>
        <v>新竹縣</v>
      </c>
      <c r="G1569" s="2" t="s">
        <v>10</v>
      </c>
      <c r="H1569" s="13">
        <v>683743</v>
      </c>
      <c r="I1569" s="14">
        <v>5693180855</v>
      </c>
      <c r="J1569" s="14">
        <f>表格1[[#This Row],[信用卡交易筆數]]/1000</f>
        <v>683.74300000000005</v>
      </c>
      <c r="K1569" s="14">
        <f>表格1[[#This Row],[信用卡交易金額'[新臺幣']]]/1000</f>
        <v>5693180.8550000004</v>
      </c>
      <c r="L1569" s="14">
        <f>表格1[[#This Row],[信用卡交易金額'[新臺幣']]]/1000000</f>
        <v>5693.1808549999996</v>
      </c>
      <c r="M1569" s="14" t="str" cm="1">
        <f t="array" ref="M1569">_xlfn.TEXTJOIN("", TRUE, _xlfn.XLOOKUP(TRUE, VALUE(表格1[[#This Row],[年月]]) &lt;= VALUE($R$8:$R$12), $Q$8:$Q$12)) &amp; "年度"</f>
        <v>2021年度</v>
      </c>
    </row>
    <row r="1570" spans="1:13" x14ac:dyDescent="0.3">
      <c r="A1570" s="2">
        <v>202106</v>
      </c>
      <c r="B1570" s="19">
        <f>DATE(表格1[[#This Row],[年]],表格1[[#This Row],[月]],1)</f>
        <v>44348</v>
      </c>
      <c r="C1570" s="2" t="str">
        <f>LEFT(表格1[[#This Row],[年月]],4)</f>
        <v>2021</v>
      </c>
      <c r="D1570" s="2" t="str">
        <f>RIGHT(表格1[[#This Row],[年月]],2)</f>
        <v>06</v>
      </c>
      <c r="E1570" s="5">
        <v>10018000</v>
      </c>
      <c r="F1570" s="2" t="str">
        <f>VLOOKUP(TEXT(表格1[[#This Row],[地區]],"00000000"),縣市代碼,2,0)</f>
        <v>新竹市</v>
      </c>
      <c r="G1570" s="2" t="s">
        <v>4</v>
      </c>
      <c r="H1570" s="13">
        <v>1166557</v>
      </c>
      <c r="I1570" s="14">
        <v>555163015</v>
      </c>
      <c r="J1570" s="14">
        <f>表格1[[#This Row],[信用卡交易筆數]]/1000</f>
        <v>1166.557</v>
      </c>
      <c r="K1570" s="14">
        <f>表格1[[#This Row],[信用卡交易金額'[新臺幣']]]/1000</f>
        <v>555163.01500000001</v>
      </c>
      <c r="L1570" s="14">
        <f>表格1[[#This Row],[信用卡交易金額'[新臺幣']]]/1000000</f>
        <v>555.16301499999997</v>
      </c>
      <c r="M1570" s="14" t="str" cm="1">
        <f t="array" ref="M1570">_xlfn.TEXTJOIN("", TRUE, _xlfn.XLOOKUP(TRUE, VALUE(表格1[[#This Row],[年月]]) &lt;= VALUE($R$8:$R$12), $Q$8:$Q$12)) &amp; "年度"</f>
        <v>2021年度</v>
      </c>
    </row>
    <row r="1571" spans="1:13" x14ac:dyDescent="0.3">
      <c r="A1571" s="2">
        <v>202106</v>
      </c>
      <c r="B1571" s="19">
        <f>DATE(表格1[[#This Row],[年]],表格1[[#This Row],[月]],1)</f>
        <v>44348</v>
      </c>
      <c r="C1571" s="2" t="str">
        <f>LEFT(表格1[[#This Row],[年月]],4)</f>
        <v>2021</v>
      </c>
      <c r="D1571" s="2" t="str">
        <f>RIGHT(表格1[[#This Row],[年月]],2)</f>
        <v>06</v>
      </c>
      <c r="E1571" s="5">
        <v>10018000</v>
      </c>
      <c r="F1571" s="2" t="str">
        <f>VLOOKUP(TEXT(表格1[[#This Row],[地區]],"00000000"),縣市代碼,2,0)</f>
        <v>新竹市</v>
      </c>
      <c r="G1571" s="2" t="s">
        <v>5</v>
      </c>
      <c r="H1571" s="13">
        <v>52117</v>
      </c>
      <c r="I1571" s="14">
        <v>127251713</v>
      </c>
      <c r="J1571" s="14">
        <f>表格1[[#This Row],[信用卡交易筆數]]/1000</f>
        <v>52.116999999999997</v>
      </c>
      <c r="K1571" s="14">
        <f>表格1[[#This Row],[信用卡交易金額'[新臺幣']]]/1000</f>
        <v>127251.713</v>
      </c>
      <c r="L1571" s="14">
        <f>表格1[[#This Row],[信用卡交易金額'[新臺幣']]]/1000000</f>
        <v>127.251713</v>
      </c>
      <c r="M1571" s="14" t="str" cm="1">
        <f t="array" ref="M1571">_xlfn.TEXTJOIN("", TRUE, _xlfn.XLOOKUP(TRUE, VALUE(表格1[[#This Row],[年月]]) &lt;= VALUE($R$8:$R$12), $Q$8:$Q$12)) &amp; "年度"</f>
        <v>2021年度</v>
      </c>
    </row>
    <row r="1572" spans="1:13" x14ac:dyDescent="0.3">
      <c r="A1572" s="2">
        <v>202106</v>
      </c>
      <c r="B1572" s="19">
        <f>DATE(表格1[[#This Row],[年]],表格1[[#This Row],[月]],1)</f>
        <v>44348</v>
      </c>
      <c r="C1572" s="2" t="str">
        <f>LEFT(表格1[[#This Row],[年月]],4)</f>
        <v>2021</v>
      </c>
      <c r="D1572" s="2" t="str">
        <f>RIGHT(表格1[[#This Row],[年月]],2)</f>
        <v>06</v>
      </c>
      <c r="E1572" s="5">
        <v>10018000</v>
      </c>
      <c r="F1572" s="2" t="str">
        <f>VLOOKUP(TEXT(表格1[[#This Row],[地區]],"00000000"),縣市代碼,2,0)</f>
        <v>新竹市</v>
      </c>
      <c r="G1572" s="2" t="s">
        <v>6</v>
      </c>
      <c r="H1572" s="13">
        <v>110754</v>
      </c>
      <c r="I1572" s="14">
        <v>340631976</v>
      </c>
      <c r="J1572" s="14">
        <f>表格1[[#This Row],[信用卡交易筆數]]/1000</f>
        <v>110.754</v>
      </c>
      <c r="K1572" s="14">
        <f>表格1[[#This Row],[信用卡交易金額'[新臺幣']]]/1000</f>
        <v>340631.97600000002</v>
      </c>
      <c r="L1572" s="14">
        <f>表格1[[#This Row],[信用卡交易金額'[新臺幣']]]/1000000</f>
        <v>340.63197600000001</v>
      </c>
      <c r="M1572" s="14" t="str" cm="1">
        <f t="array" ref="M1572">_xlfn.TEXTJOIN("", TRUE, _xlfn.XLOOKUP(TRUE, VALUE(表格1[[#This Row],[年月]]) &lt;= VALUE($R$8:$R$12), $Q$8:$Q$12)) &amp; "年度"</f>
        <v>2021年度</v>
      </c>
    </row>
    <row r="1573" spans="1:13" x14ac:dyDescent="0.3">
      <c r="A1573" s="2">
        <v>202106</v>
      </c>
      <c r="B1573" s="19">
        <f>DATE(表格1[[#This Row],[年]],表格1[[#This Row],[月]],1)</f>
        <v>44348</v>
      </c>
      <c r="C1573" s="2" t="str">
        <f>LEFT(表格1[[#This Row],[年月]],4)</f>
        <v>2021</v>
      </c>
      <c r="D1573" s="2" t="str">
        <f>RIGHT(表格1[[#This Row],[年月]],2)</f>
        <v>06</v>
      </c>
      <c r="E1573" s="5">
        <v>10018000</v>
      </c>
      <c r="F1573" s="2" t="str">
        <f>VLOOKUP(TEXT(表格1[[#This Row],[地區]],"00000000"),縣市代碼,2,0)</f>
        <v>新竹市</v>
      </c>
      <c r="G1573" s="2" t="s">
        <v>7</v>
      </c>
      <c r="H1573" s="13">
        <v>325332</v>
      </c>
      <c r="I1573" s="14">
        <v>340741312</v>
      </c>
      <c r="J1573" s="14">
        <f>表格1[[#This Row],[信用卡交易筆數]]/1000</f>
        <v>325.33199999999999</v>
      </c>
      <c r="K1573" s="14">
        <f>表格1[[#This Row],[信用卡交易金額'[新臺幣']]]/1000</f>
        <v>340741.31199999998</v>
      </c>
      <c r="L1573" s="14">
        <f>表格1[[#This Row],[信用卡交易金額'[新臺幣']]]/1000000</f>
        <v>340.74131199999999</v>
      </c>
      <c r="M1573" s="14" t="str" cm="1">
        <f t="array" ref="M1573">_xlfn.TEXTJOIN("", TRUE, _xlfn.XLOOKUP(TRUE, VALUE(表格1[[#This Row],[年月]]) &lt;= VALUE($R$8:$R$12), $Q$8:$Q$12)) &amp; "年度"</f>
        <v>2021年度</v>
      </c>
    </row>
    <row r="1574" spans="1:13" x14ac:dyDescent="0.3">
      <c r="A1574" s="2">
        <v>202106</v>
      </c>
      <c r="B1574" s="19">
        <f>DATE(表格1[[#This Row],[年]],表格1[[#This Row],[月]],1)</f>
        <v>44348</v>
      </c>
      <c r="C1574" s="2" t="str">
        <f>LEFT(表格1[[#This Row],[年月]],4)</f>
        <v>2021</v>
      </c>
      <c r="D1574" s="2" t="str">
        <f>RIGHT(表格1[[#This Row],[年月]],2)</f>
        <v>06</v>
      </c>
      <c r="E1574" s="5">
        <v>10018000</v>
      </c>
      <c r="F1574" s="2" t="str">
        <f>VLOOKUP(TEXT(表格1[[#This Row],[地區]],"00000000"),縣市代碼,2,0)</f>
        <v>新竹市</v>
      </c>
      <c r="G1574" s="2" t="s">
        <v>8</v>
      </c>
      <c r="H1574" s="13">
        <v>420844</v>
      </c>
      <c r="I1574" s="14">
        <v>544105352</v>
      </c>
      <c r="J1574" s="14">
        <f>表格1[[#This Row],[信用卡交易筆數]]/1000</f>
        <v>420.84399999999999</v>
      </c>
      <c r="K1574" s="14">
        <f>表格1[[#This Row],[信用卡交易金額'[新臺幣']]]/1000</f>
        <v>544105.35199999996</v>
      </c>
      <c r="L1574" s="14">
        <f>表格1[[#This Row],[信用卡交易金額'[新臺幣']]]/1000000</f>
        <v>544.10535200000004</v>
      </c>
      <c r="M1574" s="14" t="str" cm="1">
        <f t="array" ref="M1574">_xlfn.TEXTJOIN("", TRUE, _xlfn.XLOOKUP(TRUE, VALUE(表格1[[#This Row],[年月]]) &lt;= VALUE($R$8:$R$12), $Q$8:$Q$12)) &amp; "年度"</f>
        <v>2021年度</v>
      </c>
    </row>
    <row r="1575" spans="1:13" x14ac:dyDescent="0.3">
      <c r="A1575" s="2">
        <v>202106</v>
      </c>
      <c r="B1575" s="19">
        <f>DATE(表格1[[#This Row],[年]],表格1[[#This Row],[月]],1)</f>
        <v>44348</v>
      </c>
      <c r="C1575" s="2" t="str">
        <f>LEFT(表格1[[#This Row],[年月]],4)</f>
        <v>2021</v>
      </c>
      <c r="D1575" s="2" t="str">
        <f>RIGHT(表格1[[#This Row],[年月]],2)</f>
        <v>06</v>
      </c>
      <c r="E1575" s="5">
        <v>10018000</v>
      </c>
      <c r="F1575" s="2" t="str">
        <f>VLOOKUP(TEXT(表格1[[#This Row],[地區]],"00000000"),縣市代碼,2,0)</f>
        <v>新竹市</v>
      </c>
      <c r="G1575" s="2" t="s">
        <v>9</v>
      </c>
      <c r="H1575" s="13">
        <v>896102</v>
      </c>
      <c r="I1575" s="14">
        <v>1293474896</v>
      </c>
      <c r="J1575" s="14">
        <f>表格1[[#This Row],[信用卡交易筆數]]/1000</f>
        <v>896.10199999999998</v>
      </c>
      <c r="K1575" s="14">
        <f>表格1[[#This Row],[信用卡交易金額'[新臺幣']]]/1000</f>
        <v>1293474.8959999999</v>
      </c>
      <c r="L1575" s="14">
        <f>表格1[[#This Row],[信用卡交易金額'[新臺幣']]]/1000000</f>
        <v>1293.4748959999999</v>
      </c>
      <c r="M1575" s="14" t="str" cm="1">
        <f t="array" ref="M1575">_xlfn.TEXTJOIN("", TRUE, _xlfn.XLOOKUP(TRUE, VALUE(表格1[[#This Row],[年月]]) &lt;= VALUE($R$8:$R$12), $Q$8:$Q$12)) &amp; "年度"</f>
        <v>2021年度</v>
      </c>
    </row>
    <row r="1576" spans="1:13" x14ac:dyDescent="0.3">
      <c r="A1576" s="2">
        <v>202106</v>
      </c>
      <c r="B1576" s="19">
        <f>DATE(表格1[[#This Row],[年]],表格1[[#This Row],[月]],1)</f>
        <v>44348</v>
      </c>
      <c r="C1576" s="2" t="str">
        <f>LEFT(表格1[[#This Row],[年月]],4)</f>
        <v>2021</v>
      </c>
      <c r="D1576" s="2" t="str">
        <f>RIGHT(表格1[[#This Row],[年月]],2)</f>
        <v>06</v>
      </c>
      <c r="E1576" s="5">
        <v>10018000</v>
      </c>
      <c r="F1576" s="2" t="str">
        <f>VLOOKUP(TEXT(表格1[[#This Row],[地區]],"00000000"),縣市代碼,2,0)</f>
        <v>新竹市</v>
      </c>
      <c r="G1576" s="2" t="s">
        <v>10</v>
      </c>
      <c r="H1576" s="13">
        <v>658791</v>
      </c>
      <c r="I1576" s="14">
        <v>6244710037</v>
      </c>
      <c r="J1576" s="14">
        <f>表格1[[#This Row],[信用卡交易筆數]]/1000</f>
        <v>658.79100000000005</v>
      </c>
      <c r="K1576" s="14">
        <f>表格1[[#This Row],[信用卡交易金額'[新臺幣']]]/1000</f>
        <v>6244710.0369999995</v>
      </c>
      <c r="L1576" s="14">
        <f>表格1[[#This Row],[信用卡交易金額'[新臺幣']]]/1000000</f>
        <v>6244.7100369999998</v>
      </c>
      <c r="M1576" s="14" t="str" cm="1">
        <f t="array" ref="M1576">_xlfn.TEXTJOIN("", TRUE, _xlfn.XLOOKUP(TRUE, VALUE(表格1[[#This Row],[年月]]) &lt;= VALUE($R$8:$R$12), $Q$8:$Q$12)) &amp; "年度"</f>
        <v>2021年度</v>
      </c>
    </row>
    <row r="1577" spans="1:13" x14ac:dyDescent="0.3">
      <c r="A1577" s="2">
        <v>202106</v>
      </c>
      <c r="B1577" s="19">
        <f>DATE(表格1[[#This Row],[年]],表格1[[#This Row],[月]],1)</f>
        <v>44348</v>
      </c>
      <c r="C1577" s="2" t="str">
        <f>LEFT(表格1[[#This Row],[年月]],4)</f>
        <v>2021</v>
      </c>
      <c r="D1577" s="2" t="str">
        <f>RIGHT(表格1[[#This Row],[年月]],2)</f>
        <v>06</v>
      </c>
      <c r="E1577" s="5">
        <v>10005000</v>
      </c>
      <c r="F1577" s="2" t="str">
        <f>VLOOKUP(TEXT(表格1[[#This Row],[地區]],"00000000"),縣市代碼,2,0)</f>
        <v>苗栗縣</v>
      </c>
      <c r="G1577" s="2" t="s">
        <v>4</v>
      </c>
      <c r="H1577" s="13">
        <v>575527</v>
      </c>
      <c r="I1577" s="14">
        <v>226904477</v>
      </c>
      <c r="J1577" s="14">
        <f>表格1[[#This Row],[信用卡交易筆數]]/1000</f>
        <v>575.52700000000004</v>
      </c>
      <c r="K1577" s="14">
        <f>表格1[[#This Row],[信用卡交易金額'[新臺幣']]]/1000</f>
        <v>226904.47700000001</v>
      </c>
      <c r="L1577" s="14">
        <f>表格1[[#This Row],[信用卡交易金額'[新臺幣']]]/1000000</f>
        <v>226.90447700000001</v>
      </c>
      <c r="M1577" s="14" t="str" cm="1">
        <f t="array" ref="M1577">_xlfn.TEXTJOIN("", TRUE, _xlfn.XLOOKUP(TRUE, VALUE(表格1[[#This Row],[年月]]) &lt;= VALUE($R$8:$R$12), $Q$8:$Q$12)) &amp; "年度"</f>
        <v>2021年度</v>
      </c>
    </row>
    <row r="1578" spans="1:13" x14ac:dyDescent="0.3">
      <c r="A1578" s="2">
        <v>202106</v>
      </c>
      <c r="B1578" s="19">
        <f>DATE(表格1[[#This Row],[年]],表格1[[#This Row],[月]],1)</f>
        <v>44348</v>
      </c>
      <c r="C1578" s="2" t="str">
        <f>LEFT(表格1[[#This Row],[年月]],4)</f>
        <v>2021</v>
      </c>
      <c r="D1578" s="2" t="str">
        <f>RIGHT(表格1[[#This Row],[年月]],2)</f>
        <v>06</v>
      </c>
      <c r="E1578" s="5">
        <v>10005000</v>
      </c>
      <c r="F1578" s="2" t="str">
        <f>VLOOKUP(TEXT(表格1[[#This Row],[地區]],"00000000"),縣市代碼,2,0)</f>
        <v>苗栗縣</v>
      </c>
      <c r="G1578" s="2" t="s">
        <v>5</v>
      </c>
      <c r="H1578" s="13">
        <v>32862</v>
      </c>
      <c r="I1578" s="14">
        <v>75413922</v>
      </c>
      <c r="J1578" s="14">
        <f>表格1[[#This Row],[信用卡交易筆數]]/1000</f>
        <v>32.862000000000002</v>
      </c>
      <c r="K1578" s="14">
        <f>表格1[[#This Row],[信用卡交易金額'[新臺幣']]]/1000</f>
        <v>75413.922000000006</v>
      </c>
      <c r="L1578" s="14">
        <f>表格1[[#This Row],[信用卡交易金額'[新臺幣']]]/1000000</f>
        <v>75.413921999999999</v>
      </c>
      <c r="M1578" s="14" t="str" cm="1">
        <f t="array" ref="M1578">_xlfn.TEXTJOIN("", TRUE, _xlfn.XLOOKUP(TRUE, VALUE(表格1[[#This Row],[年月]]) &lt;= VALUE($R$8:$R$12), $Q$8:$Q$12)) &amp; "年度"</f>
        <v>2021年度</v>
      </c>
    </row>
    <row r="1579" spans="1:13" x14ac:dyDescent="0.3">
      <c r="A1579" s="2">
        <v>202106</v>
      </c>
      <c r="B1579" s="19">
        <f>DATE(表格1[[#This Row],[年]],表格1[[#This Row],[月]],1)</f>
        <v>44348</v>
      </c>
      <c r="C1579" s="2" t="str">
        <f>LEFT(表格1[[#This Row],[年月]],4)</f>
        <v>2021</v>
      </c>
      <c r="D1579" s="2" t="str">
        <f>RIGHT(表格1[[#This Row],[年月]],2)</f>
        <v>06</v>
      </c>
      <c r="E1579" s="5">
        <v>10005000</v>
      </c>
      <c r="F1579" s="2" t="str">
        <f>VLOOKUP(TEXT(表格1[[#This Row],[地區]],"00000000"),縣市代碼,2,0)</f>
        <v>苗栗縣</v>
      </c>
      <c r="G1579" s="2" t="s">
        <v>6</v>
      </c>
      <c r="H1579" s="13">
        <v>63895</v>
      </c>
      <c r="I1579" s="14">
        <v>194202269</v>
      </c>
      <c r="J1579" s="14">
        <f>表格1[[#This Row],[信用卡交易筆數]]/1000</f>
        <v>63.895000000000003</v>
      </c>
      <c r="K1579" s="14">
        <f>表格1[[#This Row],[信用卡交易金額'[新臺幣']]]/1000</f>
        <v>194202.269</v>
      </c>
      <c r="L1579" s="14">
        <f>表格1[[#This Row],[信用卡交易金額'[新臺幣']]]/1000000</f>
        <v>194.202269</v>
      </c>
      <c r="M1579" s="14" t="str" cm="1">
        <f t="array" ref="M1579">_xlfn.TEXTJOIN("", TRUE, _xlfn.XLOOKUP(TRUE, VALUE(表格1[[#This Row],[年月]]) &lt;= VALUE($R$8:$R$12), $Q$8:$Q$12)) &amp; "年度"</f>
        <v>2021年度</v>
      </c>
    </row>
    <row r="1580" spans="1:13" x14ac:dyDescent="0.3">
      <c r="A1580" s="2">
        <v>202106</v>
      </c>
      <c r="B1580" s="19">
        <f>DATE(表格1[[#This Row],[年]],表格1[[#This Row],[月]],1)</f>
        <v>44348</v>
      </c>
      <c r="C1580" s="2" t="str">
        <f>LEFT(表格1[[#This Row],[年月]],4)</f>
        <v>2021</v>
      </c>
      <c r="D1580" s="2" t="str">
        <f>RIGHT(表格1[[#This Row],[年月]],2)</f>
        <v>06</v>
      </c>
      <c r="E1580" s="5">
        <v>10005000</v>
      </c>
      <c r="F1580" s="2" t="str">
        <f>VLOOKUP(TEXT(表格1[[#This Row],[地區]],"00000000"),縣市代碼,2,0)</f>
        <v>苗栗縣</v>
      </c>
      <c r="G1580" s="2" t="s">
        <v>7</v>
      </c>
      <c r="H1580" s="13">
        <v>298801</v>
      </c>
      <c r="I1580" s="14">
        <v>311342445</v>
      </c>
      <c r="J1580" s="14">
        <f>表格1[[#This Row],[信用卡交易筆數]]/1000</f>
        <v>298.80099999999999</v>
      </c>
      <c r="K1580" s="14">
        <f>表格1[[#This Row],[信用卡交易金額'[新臺幣']]]/1000</f>
        <v>311342.44500000001</v>
      </c>
      <c r="L1580" s="14">
        <f>表格1[[#This Row],[信用卡交易金額'[新臺幣']]]/1000000</f>
        <v>311.342445</v>
      </c>
      <c r="M1580" s="14" t="str" cm="1">
        <f t="array" ref="M1580">_xlfn.TEXTJOIN("", TRUE, _xlfn.XLOOKUP(TRUE, VALUE(表格1[[#This Row],[年月]]) &lt;= VALUE($R$8:$R$12), $Q$8:$Q$12)) &amp; "年度"</f>
        <v>2021年度</v>
      </c>
    </row>
    <row r="1581" spans="1:13" x14ac:dyDescent="0.3">
      <c r="A1581" s="2">
        <v>202106</v>
      </c>
      <c r="B1581" s="19">
        <f>DATE(表格1[[#This Row],[年]],表格1[[#This Row],[月]],1)</f>
        <v>44348</v>
      </c>
      <c r="C1581" s="2" t="str">
        <f>LEFT(表格1[[#This Row],[年月]],4)</f>
        <v>2021</v>
      </c>
      <c r="D1581" s="2" t="str">
        <f>RIGHT(表格1[[#This Row],[年月]],2)</f>
        <v>06</v>
      </c>
      <c r="E1581" s="5">
        <v>10005000</v>
      </c>
      <c r="F1581" s="2" t="str">
        <f>VLOOKUP(TEXT(表格1[[#This Row],[地區]],"00000000"),縣市代碼,2,0)</f>
        <v>苗栗縣</v>
      </c>
      <c r="G1581" s="2" t="s">
        <v>8</v>
      </c>
      <c r="H1581" s="13">
        <v>276997</v>
      </c>
      <c r="I1581" s="14">
        <v>292052207</v>
      </c>
      <c r="J1581" s="14">
        <f>表格1[[#This Row],[信用卡交易筆數]]/1000</f>
        <v>276.99700000000001</v>
      </c>
      <c r="K1581" s="14">
        <f>表格1[[#This Row],[信用卡交易金額'[新臺幣']]]/1000</f>
        <v>292052.20699999999</v>
      </c>
      <c r="L1581" s="14">
        <f>表格1[[#This Row],[信用卡交易金額'[新臺幣']]]/1000000</f>
        <v>292.05220700000001</v>
      </c>
      <c r="M1581" s="14" t="str" cm="1">
        <f t="array" ref="M1581">_xlfn.TEXTJOIN("", TRUE, _xlfn.XLOOKUP(TRUE, VALUE(表格1[[#This Row],[年月]]) &lt;= VALUE($R$8:$R$12), $Q$8:$Q$12)) &amp; "年度"</f>
        <v>2021年度</v>
      </c>
    </row>
    <row r="1582" spans="1:13" x14ac:dyDescent="0.3">
      <c r="A1582" s="2">
        <v>202106</v>
      </c>
      <c r="B1582" s="19">
        <f>DATE(表格1[[#This Row],[年]],表格1[[#This Row],[月]],1)</f>
        <v>44348</v>
      </c>
      <c r="C1582" s="2" t="str">
        <f>LEFT(表格1[[#This Row],[年月]],4)</f>
        <v>2021</v>
      </c>
      <c r="D1582" s="2" t="str">
        <f>RIGHT(表格1[[#This Row],[年月]],2)</f>
        <v>06</v>
      </c>
      <c r="E1582" s="5">
        <v>10005000</v>
      </c>
      <c r="F1582" s="2" t="str">
        <f>VLOOKUP(TEXT(表格1[[#This Row],[地區]],"00000000"),縣市代碼,2,0)</f>
        <v>苗栗縣</v>
      </c>
      <c r="G1582" s="2" t="s">
        <v>9</v>
      </c>
      <c r="H1582" s="13">
        <v>465676</v>
      </c>
      <c r="I1582" s="14">
        <v>634778057</v>
      </c>
      <c r="J1582" s="14">
        <f>表格1[[#This Row],[信用卡交易筆數]]/1000</f>
        <v>465.67599999999999</v>
      </c>
      <c r="K1582" s="14">
        <f>表格1[[#This Row],[信用卡交易金額'[新臺幣']]]/1000</f>
        <v>634778.05700000003</v>
      </c>
      <c r="L1582" s="14">
        <f>表格1[[#This Row],[信用卡交易金額'[新臺幣']]]/1000000</f>
        <v>634.77805699999999</v>
      </c>
      <c r="M1582" s="14" t="str" cm="1">
        <f t="array" ref="M1582">_xlfn.TEXTJOIN("", TRUE, _xlfn.XLOOKUP(TRUE, VALUE(表格1[[#This Row],[年月]]) &lt;= VALUE($R$8:$R$12), $Q$8:$Q$12)) &amp; "年度"</f>
        <v>2021年度</v>
      </c>
    </row>
    <row r="1583" spans="1:13" x14ac:dyDescent="0.3">
      <c r="A1583" s="2">
        <v>202106</v>
      </c>
      <c r="B1583" s="19">
        <f>DATE(表格1[[#This Row],[年]],表格1[[#This Row],[月]],1)</f>
        <v>44348</v>
      </c>
      <c r="C1583" s="2" t="str">
        <f>LEFT(表格1[[#This Row],[年月]],4)</f>
        <v>2021</v>
      </c>
      <c r="D1583" s="2" t="str">
        <f>RIGHT(表格1[[#This Row],[年月]],2)</f>
        <v>06</v>
      </c>
      <c r="E1583" s="5">
        <v>10005000</v>
      </c>
      <c r="F1583" s="2" t="str">
        <f>VLOOKUP(TEXT(表格1[[#This Row],[地區]],"00000000"),縣市代碼,2,0)</f>
        <v>苗栗縣</v>
      </c>
      <c r="G1583" s="2" t="s">
        <v>10</v>
      </c>
      <c r="H1583" s="13">
        <v>433341</v>
      </c>
      <c r="I1583" s="14">
        <v>1681954445</v>
      </c>
      <c r="J1583" s="14">
        <f>表格1[[#This Row],[信用卡交易筆數]]/1000</f>
        <v>433.34100000000001</v>
      </c>
      <c r="K1583" s="14">
        <f>表格1[[#This Row],[信用卡交易金額'[新臺幣']]]/1000</f>
        <v>1681954.4450000001</v>
      </c>
      <c r="L1583" s="14">
        <f>表格1[[#This Row],[信用卡交易金額'[新臺幣']]]/1000000</f>
        <v>1681.9544450000001</v>
      </c>
      <c r="M1583" s="14" t="str" cm="1">
        <f t="array" ref="M1583">_xlfn.TEXTJOIN("", TRUE, _xlfn.XLOOKUP(TRUE, VALUE(表格1[[#This Row],[年月]]) &lt;= VALUE($R$8:$R$12), $Q$8:$Q$12)) &amp; "年度"</f>
        <v>2021年度</v>
      </c>
    </row>
    <row r="1584" spans="1:13" x14ac:dyDescent="0.3">
      <c r="A1584" s="2">
        <v>202106</v>
      </c>
      <c r="B1584" s="19">
        <f>DATE(表格1[[#This Row],[年]],表格1[[#This Row],[月]],1)</f>
        <v>44348</v>
      </c>
      <c r="C1584" s="2" t="str">
        <f>LEFT(表格1[[#This Row],[年月]],4)</f>
        <v>2021</v>
      </c>
      <c r="D1584" s="2" t="str">
        <f>RIGHT(表格1[[#This Row],[年月]],2)</f>
        <v>06</v>
      </c>
      <c r="E1584" s="5">
        <v>66000000</v>
      </c>
      <c r="F1584" s="2" t="str">
        <f>VLOOKUP(TEXT(表格1[[#This Row],[地區]],"00000000"),縣市代碼,2,0)</f>
        <v>臺中市</v>
      </c>
      <c r="G1584" s="2" t="s">
        <v>4</v>
      </c>
      <c r="H1584" s="13">
        <v>5115141</v>
      </c>
      <c r="I1584" s="14">
        <v>2124603730</v>
      </c>
      <c r="J1584" s="14">
        <f>表格1[[#This Row],[信用卡交易筆數]]/1000</f>
        <v>5115.1409999999996</v>
      </c>
      <c r="K1584" s="14">
        <f>表格1[[#This Row],[信用卡交易金額'[新臺幣']]]/1000</f>
        <v>2124603.73</v>
      </c>
      <c r="L1584" s="14">
        <f>表格1[[#This Row],[信用卡交易金額'[新臺幣']]]/1000000</f>
        <v>2124.6037299999998</v>
      </c>
      <c r="M1584" s="14" t="str" cm="1">
        <f t="array" ref="M1584">_xlfn.TEXTJOIN("", TRUE, _xlfn.XLOOKUP(TRUE, VALUE(表格1[[#This Row],[年月]]) &lt;= VALUE($R$8:$R$12), $Q$8:$Q$12)) &amp; "年度"</f>
        <v>2021年度</v>
      </c>
    </row>
    <row r="1585" spans="1:13" x14ac:dyDescent="0.3">
      <c r="A1585" s="2">
        <v>202106</v>
      </c>
      <c r="B1585" s="19">
        <f>DATE(表格1[[#This Row],[年]],表格1[[#This Row],[月]],1)</f>
        <v>44348</v>
      </c>
      <c r="C1585" s="2" t="str">
        <f>LEFT(表格1[[#This Row],[年月]],4)</f>
        <v>2021</v>
      </c>
      <c r="D1585" s="2" t="str">
        <f>RIGHT(表格1[[#This Row],[年月]],2)</f>
        <v>06</v>
      </c>
      <c r="E1585" s="5">
        <v>66000000</v>
      </c>
      <c r="F1585" s="2" t="str">
        <f>VLOOKUP(TEXT(表格1[[#This Row],[地區]],"00000000"),縣市代碼,2,0)</f>
        <v>臺中市</v>
      </c>
      <c r="G1585" s="2" t="s">
        <v>5</v>
      </c>
      <c r="H1585" s="13">
        <v>263137</v>
      </c>
      <c r="I1585" s="14">
        <v>636607604</v>
      </c>
      <c r="J1585" s="14">
        <f>表格1[[#This Row],[信用卡交易筆數]]/1000</f>
        <v>263.137</v>
      </c>
      <c r="K1585" s="14">
        <f>表格1[[#This Row],[信用卡交易金額'[新臺幣']]]/1000</f>
        <v>636607.60400000005</v>
      </c>
      <c r="L1585" s="14">
        <f>表格1[[#This Row],[信用卡交易金額'[新臺幣']]]/1000000</f>
        <v>636.60760400000004</v>
      </c>
      <c r="M1585" s="14" t="str" cm="1">
        <f t="array" ref="M1585">_xlfn.TEXTJOIN("", TRUE, _xlfn.XLOOKUP(TRUE, VALUE(表格1[[#This Row],[年月]]) &lt;= VALUE($R$8:$R$12), $Q$8:$Q$12)) &amp; "年度"</f>
        <v>2021年度</v>
      </c>
    </row>
    <row r="1586" spans="1:13" x14ac:dyDescent="0.3">
      <c r="A1586" s="2">
        <v>202106</v>
      </c>
      <c r="B1586" s="19">
        <f>DATE(表格1[[#This Row],[年]],表格1[[#This Row],[月]],1)</f>
        <v>44348</v>
      </c>
      <c r="C1586" s="2" t="str">
        <f>LEFT(表格1[[#This Row],[年月]],4)</f>
        <v>2021</v>
      </c>
      <c r="D1586" s="2" t="str">
        <f>RIGHT(表格1[[#This Row],[年月]],2)</f>
        <v>06</v>
      </c>
      <c r="E1586" s="5">
        <v>66000000</v>
      </c>
      <c r="F1586" s="2" t="str">
        <f>VLOOKUP(TEXT(表格1[[#This Row],[地區]],"00000000"),縣市代碼,2,0)</f>
        <v>臺中市</v>
      </c>
      <c r="G1586" s="2" t="s">
        <v>6</v>
      </c>
      <c r="H1586" s="13">
        <v>533132</v>
      </c>
      <c r="I1586" s="14">
        <v>1528979073</v>
      </c>
      <c r="J1586" s="14">
        <f>表格1[[#This Row],[信用卡交易筆數]]/1000</f>
        <v>533.13199999999995</v>
      </c>
      <c r="K1586" s="14">
        <f>表格1[[#This Row],[信用卡交易金額'[新臺幣']]]/1000</f>
        <v>1528979.0730000001</v>
      </c>
      <c r="L1586" s="14">
        <f>表格1[[#This Row],[信用卡交易金額'[新臺幣']]]/1000000</f>
        <v>1528.979073</v>
      </c>
      <c r="M1586" s="14" t="str" cm="1">
        <f t="array" ref="M1586">_xlfn.TEXTJOIN("", TRUE, _xlfn.XLOOKUP(TRUE, VALUE(表格1[[#This Row],[年月]]) &lt;= VALUE($R$8:$R$12), $Q$8:$Q$12)) &amp; "年度"</f>
        <v>2021年度</v>
      </c>
    </row>
    <row r="1587" spans="1:13" x14ac:dyDescent="0.3">
      <c r="A1587" s="2">
        <v>202106</v>
      </c>
      <c r="B1587" s="19">
        <f>DATE(表格1[[#This Row],[年]],表格1[[#This Row],[月]],1)</f>
        <v>44348</v>
      </c>
      <c r="C1587" s="2" t="str">
        <f>LEFT(表格1[[#This Row],[年月]],4)</f>
        <v>2021</v>
      </c>
      <c r="D1587" s="2" t="str">
        <f>RIGHT(表格1[[#This Row],[年月]],2)</f>
        <v>06</v>
      </c>
      <c r="E1587" s="5">
        <v>66000000</v>
      </c>
      <c r="F1587" s="2" t="str">
        <f>VLOOKUP(TEXT(表格1[[#This Row],[地區]],"00000000"),縣市代碼,2,0)</f>
        <v>臺中市</v>
      </c>
      <c r="G1587" s="2" t="s">
        <v>7</v>
      </c>
      <c r="H1587" s="13">
        <v>1837510</v>
      </c>
      <c r="I1587" s="14">
        <v>2015529633</v>
      </c>
      <c r="J1587" s="14">
        <f>表格1[[#This Row],[信用卡交易筆數]]/1000</f>
        <v>1837.51</v>
      </c>
      <c r="K1587" s="14">
        <f>表格1[[#This Row],[信用卡交易金額'[新臺幣']]]/1000</f>
        <v>2015529.6329999999</v>
      </c>
      <c r="L1587" s="14">
        <f>表格1[[#This Row],[信用卡交易金額'[新臺幣']]]/1000000</f>
        <v>2015.5296330000001</v>
      </c>
      <c r="M1587" s="14" t="str" cm="1">
        <f t="array" ref="M1587">_xlfn.TEXTJOIN("", TRUE, _xlfn.XLOOKUP(TRUE, VALUE(表格1[[#This Row],[年月]]) &lt;= VALUE($R$8:$R$12), $Q$8:$Q$12)) &amp; "年度"</f>
        <v>2021年度</v>
      </c>
    </row>
    <row r="1588" spans="1:13" x14ac:dyDescent="0.3">
      <c r="A1588" s="2">
        <v>202106</v>
      </c>
      <c r="B1588" s="19">
        <f>DATE(表格1[[#This Row],[年]],表格1[[#This Row],[月]],1)</f>
        <v>44348</v>
      </c>
      <c r="C1588" s="2" t="str">
        <f>LEFT(表格1[[#This Row],[年月]],4)</f>
        <v>2021</v>
      </c>
      <c r="D1588" s="2" t="str">
        <f>RIGHT(表格1[[#This Row],[年月]],2)</f>
        <v>06</v>
      </c>
      <c r="E1588" s="5">
        <v>66000000</v>
      </c>
      <c r="F1588" s="2" t="str">
        <f>VLOOKUP(TEXT(表格1[[#This Row],[地區]],"00000000"),縣市代碼,2,0)</f>
        <v>臺中市</v>
      </c>
      <c r="G1588" s="2" t="s">
        <v>8</v>
      </c>
      <c r="H1588" s="13">
        <v>1967674</v>
      </c>
      <c r="I1588" s="14">
        <v>2497534178</v>
      </c>
      <c r="J1588" s="14">
        <f>表格1[[#This Row],[信用卡交易筆數]]/1000</f>
        <v>1967.674</v>
      </c>
      <c r="K1588" s="14">
        <f>表格1[[#This Row],[信用卡交易金額'[新臺幣']]]/1000</f>
        <v>2497534.1779999998</v>
      </c>
      <c r="L1588" s="14">
        <f>表格1[[#This Row],[信用卡交易金額'[新臺幣']]]/1000000</f>
        <v>2497.5341779999999</v>
      </c>
      <c r="M1588" s="14" t="str" cm="1">
        <f t="array" ref="M1588">_xlfn.TEXTJOIN("", TRUE, _xlfn.XLOOKUP(TRUE, VALUE(表格1[[#This Row],[年月]]) &lt;= VALUE($R$8:$R$12), $Q$8:$Q$12)) &amp; "年度"</f>
        <v>2021年度</v>
      </c>
    </row>
    <row r="1589" spans="1:13" x14ac:dyDescent="0.3">
      <c r="A1589" s="2">
        <v>202106</v>
      </c>
      <c r="B1589" s="19">
        <f>DATE(表格1[[#This Row],[年]],表格1[[#This Row],[月]],1)</f>
        <v>44348</v>
      </c>
      <c r="C1589" s="2" t="str">
        <f>LEFT(表格1[[#This Row],[年月]],4)</f>
        <v>2021</v>
      </c>
      <c r="D1589" s="2" t="str">
        <f>RIGHT(表格1[[#This Row],[年月]],2)</f>
        <v>06</v>
      </c>
      <c r="E1589" s="5">
        <v>66000000</v>
      </c>
      <c r="F1589" s="2" t="str">
        <f>VLOOKUP(TEXT(表格1[[#This Row],[地區]],"00000000"),縣市代碼,2,0)</f>
        <v>臺中市</v>
      </c>
      <c r="G1589" s="2" t="s">
        <v>9</v>
      </c>
      <c r="H1589" s="13">
        <v>3925950</v>
      </c>
      <c r="I1589" s="14">
        <v>5535956348</v>
      </c>
      <c r="J1589" s="14">
        <f>表格1[[#This Row],[信用卡交易筆數]]/1000</f>
        <v>3925.95</v>
      </c>
      <c r="K1589" s="14">
        <f>表格1[[#This Row],[信用卡交易金額'[新臺幣']]]/1000</f>
        <v>5535956.3480000002</v>
      </c>
      <c r="L1589" s="14">
        <f>表格1[[#This Row],[信用卡交易金額'[新臺幣']]]/1000000</f>
        <v>5535.9563479999997</v>
      </c>
      <c r="M1589" s="14" t="str" cm="1">
        <f t="array" ref="M1589">_xlfn.TEXTJOIN("", TRUE, _xlfn.XLOOKUP(TRUE, VALUE(表格1[[#This Row],[年月]]) &lt;= VALUE($R$8:$R$12), $Q$8:$Q$12)) &amp; "年度"</f>
        <v>2021年度</v>
      </c>
    </row>
    <row r="1590" spans="1:13" x14ac:dyDescent="0.3">
      <c r="A1590" s="2">
        <v>202106</v>
      </c>
      <c r="B1590" s="19">
        <f>DATE(表格1[[#This Row],[年]],表格1[[#This Row],[月]],1)</f>
        <v>44348</v>
      </c>
      <c r="C1590" s="2" t="str">
        <f>LEFT(表格1[[#This Row],[年月]],4)</f>
        <v>2021</v>
      </c>
      <c r="D1590" s="2" t="str">
        <f>RIGHT(表格1[[#This Row],[年月]],2)</f>
        <v>06</v>
      </c>
      <c r="E1590" s="5">
        <v>66000000</v>
      </c>
      <c r="F1590" s="2" t="str">
        <f>VLOOKUP(TEXT(表格1[[#This Row],[地區]],"00000000"),縣市代碼,2,0)</f>
        <v>臺中市</v>
      </c>
      <c r="G1590" s="2" t="s">
        <v>10</v>
      </c>
      <c r="H1590" s="13">
        <v>3111589</v>
      </c>
      <c r="I1590" s="14">
        <v>18326907332</v>
      </c>
      <c r="J1590" s="14">
        <f>表格1[[#This Row],[信用卡交易筆數]]/1000</f>
        <v>3111.5889999999999</v>
      </c>
      <c r="K1590" s="14">
        <f>表格1[[#This Row],[信用卡交易金額'[新臺幣']]]/1000</f>
        <v>18326907.331999999</v>
      </c>
      <c r="L1590" s="14">
        <f>表格1[[#This Row],[信用卡交易金額'[新臺幣']]]/1000000</f>
        <v>18326.907331999999</v>
      </c>
      <c r="M1590" s="14" t="str" cm="1">
        <f t="array" ref="M1590">_xlfn.TEXTJOIN("", TRUE, _xlfn.XLOOKUP(TRUE, VALUE(表格1[[#This Row],[年月]]) &lt;= VALUE($R$8:$R$12), $Q$8:$Q$12)) &amp; "年度"</f>
        <v>2021年度</v>
      </c>
    </row>
    <row r="1591" spans="1:13" x14ac:dyDescent="0.3">
      <c r="A1591" s="2">
        <v>202106</v>
      </c>
      <c r="B1591" s="19">
        <f>DATE(表格1[[#This Row],[年]],表格1[[#This Row],[月]],1)</f>
        <v>44348</v>
      </c>
      <c r="C1591" s="2" t="str">
        <f>LEFT(表格1[[#This Row],[年月]],4)</f>
        <v>2021</v>
      </c>
      <c r="D1591" s="2" t="str">
        <f>RIGHT(表格1[[#This Row],[年月]],2)</f>
        <v>06</v>
      </c>
      <c r="E1591" s="5">
        <v>10007000</v>
      </c>
      <c r="F1591" s="2" t="str">
        <f>VLOOKUP(TEXT(表格1[[#This Row],[地區]],"00000000"),縣市代碼,2,0)</f>
        <v>彰化縣</v>
      </c>
      <c r="G1591" s="2" t="s">
        <v>4</v>
      </c>
      <c r="H1591" s="13">
        <v>1130733</v>
      </c>
      <c r="I1591" s="14">
        <v>443519655</v>
      </c>
      <c r="J1591" s="14">
        <f>表格1[[#This Row],[信用卡交易筆數]]/1000</f>
        <v>1130.7329999999999</v>
      </c>
      <c r="K1591" s="14">
        <f>表格1[[#This Row],[信用卡交易金額'[新臺幣']]]/1000</f>
        <v>443519.65500000003</v>
      </c>
      <c r="L1591" s="14">
        <f>表格1[[#This Row],[信用卡交易金額'[新臺幣']]]/1000000</f>
        <v>443.519655</v>
      </c>
      <c r="M1591" s="14" t="str" cm="1">
        <f t="array" ref="M1591">_xlfn.TEXTJOIN("", TRUE, _xlfn.XLOOKUP(TRUE, VALUE(表格1[[#This Row],[年月]]) &lt;= VALUE($R$8:$R$12), $Q$8:$Q$12)) &amp; "年度"</f>
        <v>2021年度</v>
      </c>
    </row>
    <row r="1592" spans="1:13" x14ac:dyDescent="0.3">
      <c r="A1592" s="2">
        <v>202106</v>
      </c>
      <c r="B1592" s="19">
        <f>DATE(表格1[[#This Row],[年]],表格1[[#This Row],[月]],1)</f>
        <v>44348</v>
      </c>
      <c r="C1592" s="2" t="str">
        <f>LEFT(表格1[[#This Row],[年月]],4)</f>
        <v>2021</v>
      </c>
      <c r="D1592" s="2" t="str">
        <f>RIGHT(表格1[[#This Row],[年月]],2)</f>
        <v>06</v>
      </c>
      <c r="E1592" s="5">
        <v>10007000</v>
      </c>
      <c r="F1592" s="2" t="str">
        <f>VLOOKUP(TEXT(表格1[[#This Row],[地區]],"00000000"),縣市代碼,2,0)</f>
        <v>彰化縣</v>
      </c>
      <c r="G1592" s="2" t="s">
        <v>5</v>
      </c>
      <c r="H1592" s="13">
        <v>75081</v>
      </c>
      <c r="I1592" s="14">
        <v>170316700</v>
      </c>
      <c r="J1592" s="14">
        <f>表格1[[#This Row],[信用卡交易筆數]]/1000</f>
        <v>75.081000000000003</v>
      </c>
      <c r="K1592" s="14">
        <f>表格1[[#This Row],[信用卡交易金額'[新臺幣']]]/1000</f>
        <v>170316.7</v>
      </c>
      <c r="L1592" s="14">
        <f>表格1[[#This Row],[信用卡交易金額'[新臺幣']]]/1000000</f>
        <v>170.3167</v>
      </c>
      <c r="M1592" s="14" t="str" cm="1">
        <f t="array" ref="M1592">_xlfn.TEXTJOIN("", TRUE, _xlfn.XLOOKUP(TRUE, VALUE(表格1[[#This Row],[年月]]) &lt;= VALUE($R$8:$R$12), $Q$8:$Q$12)) &amp; "年度"</f>
        <v>2021年度</v>
      </c>
    </row>
    <row r="1593" spans="1:13" x14ac:dyDescent="0.3">
      <c r="A1593" s="2">
        <v>202106</v>
      </c>
      <c r="B1593" s="19">
        <f>DATE(表格1[[#This Row],[年]],表格1[[#This Row],[月]],1)</f>
        <v>44348</v>
      </c>
      <c r="C1593" s="2" t="str">
        <f>LEFT(表格1[[#This Row],[年月]],4)</f>
        <v>2021</v>
      </c>
      <c r="D1593" s="2" t="str">
        <f>RIGHT(表格1[[#This Row],[年月]],2)</f>
        <v>06</v>
      </c>
      <c r="E1593" s="5">
        <v>10007000</v>
      </c>
      <c r="F1593" s="2" t="str">
        <f>VLOOKUP(TEXT(表格1[[#This Row],[地區]],"00000000"),縣市代碼,2,0)</f>
        <v>彰化縣</v>
      </c>
      <c r="G1593" s="2" t="s">
        <v>6</v>
      </c>
      <c r="H1593" s="13">
        <v>136286</v>
      </c>
      <c r="I1593" s="14">
        <v>404909394</v>
      </c>
      <c r="J1593" s="14">
        <f>表格1[[#This Row],[信用卡交易筆數]]/1000</f>
        <v>136.286</v>
      </c>
      <c r="K1593" s="14">
        <f>表格1[[#This Row],[信用卡交易金額'[新臺幣']]]/1000</f>
        <v>404909.39399999997</v>
      </c>
      <c r="L1593" s="14">
        <f>表格1[[#This Row],[信用卡交易金額'[新臺幣']]]/1000000</f>
        <v>404.90939400000002</v>
      </c>
      <c r="M1593" s="14" t="str" cm="1">
        <f t="array" ref="M1593">_xlfn.TEXTJOIN("", TRUE, _xlfn.XLOOKUP(TRUE, VALUE(表格1[[#This Row],[年月]]) &lt;= VALUE($R$8:$R$12), $Q$8:$Q$12)) &amp; "年度"</f>
        <v>2021年度</v>
      </c>
    </row>
    <row r="1594" spans="1:13" x14ac:dyDescent="0.3">
      <c r="A1594" s="2">
        <v>202106</v>
      </c>
      <c r="B1594" s="19">
        <f>DATE(表格1[[#This Row],[年]],表格1[[#This Row],[月]],1)</f>
        <v>44348</v>
      </c>
      <c r="C1594" s="2" t="str">
        <f>LEFT(表格1[[#This Row],[年月]],4)</f>
        <v>2021</v>
      </c>
      <c r="D1594" s="2" t="str">
        <f>RIGHT(表格1[[#This Row],[年月]],2)</f>
        <v>06</v>
      </c>
      <c r="E1594" s="5">
        <v>10007000</v>
      </c>
      <c r="F1594" s="2" t="str">
        <f>VLOOKUP(TEXT(表格1[[#This Row],[地區]],"00000000"),縣市代碼,2,0)</f>
        <v>彰化縣</v>
      </c>
      <c r="G1594" s="2" t="s">
        <v>7</v>
      </c>
      <c r="H1594" s="13">
        <v>601747</v>
      </c>
      <c r="I1594" s="14">
        <v>663312493</v>
      </c>
      <c r="J1594" s="14">
        <f>表格1[[#This Row],[信用卡交易筆數]]/1000</f>
        <v>601.74699999999996</v>
      </c>
      <c r="K1594" s="14">
        <f>表格1[[#This Row],[信用卡交易金額'[新臺幣']]]/1000</f>
        <v>663312.49300000002</v>
      </c>
      <c r="L1594" s="14">
        <f>表格1[[#This Row],[信用卡交易金額'[新臺幣']]]/1000000</f>
        <v>663.31249300000002</v>
      </c>
      <c r="M1594" s="14" t="str" cm="1">
        <f t="array" ref="M1594">_xlfn.TEXTJOIN("", TRUE, _xlfn.XLOOKUP(TRUE, VALUE(表格1[[#This Row],[年月]]) &lt;= VALUE($R$8:$R$12), $Q$8:$Q$12)) &amp; "年度"</f>
        <v>2021年度</v>
      </c>
    </row>
    <row r="1595" spans="1:13" x14ac:dyDescent="0.3">
      <c r="A1595" s="2">
        <v>202106</v>
      </c>
      <c r="B1595" s="19">
        <f>DATE(表格1[[#This Row],[年]],表格1[[#This Row],[月]],1)</f>
        <v>44348</v>
      </c>
      <c r="C1595" s="2" t="str">
        <f>LEFT(表格1[[#This Row],[年月]],4)</f>
        <v>2021</v>
      </c>
      <c r="D1595" s="2" t="str">
        <f>RIGHT(表格1[[#This Row],[年月]],2)</f>
        <v>06</v>
      </c>
      <c r="E1595" s="5">
        <v>10007000</v>
      </c>
      <c r="F1595" s="2" t="str">
        <f>VLOOKUP(TEXT(表格1[[#This Row],[地區]],"00000000"),縣市代碼,2,0)</f>
        <v>彰化縣</v>
      </c>
      <c r="G1595" s="2" t="s">
        <v>8</v>
      </c>
      <c r="H1595" s="13">
        <v>520805</v>
      </c>
      <c r="I1595" s="14">
        <v>604996468</v>
      </c>
      <c r="J1595" s="14">
        <f>表格1[[#This Row],[信用卡交易筆數]]/1000</f>
        <v>520.80499999999995</v>
      </c>
      <c r="K1595" s="14">
        <f>表格1[[#This Row],[信用卡交易金額'[新臺幣']]]/1000</f>
        <v>604996.46799999999</v>
      </c>
      <c r="L1595" s="14">
        <f>表格1[[#This Row],[信用卡交易金額'[新臺幣']]]/1000000</f>
        <v>604.99646800000005</v>
      </c>
      <c r="M1595" s="14" t="str" cm="1">
        <f t="array" ref="M1595">_xlfn.TEXTJOIN("", TRUE, _xlfn.XLOOKUP(TRUE, VALUE(表格1[[#This Row],[年月]]) &lt;= VALUE($R$8:$R$12), $Q$8:$Q$12)) &amp; "年度"</f>
        <v>2021年度</v>
      </c>
    </row>
    <row r="1596" spans="1:13" x14ac:dyDescent="0.3">
      <c r="A1596" s="2">
        <v>202106</v>
      </c>
      <c r="B1596" s="19">
        <f>DATE(表格1[[#This Row],[年]],表格1[[#This Row],[月]],1)</f>
        <v>44348</v>
      </c>
      <c r="C1596" s="2" t="str">
        <f>LEFT(表格1[[#This Row],[年月]],4)</f>
        <v>2021</v>
      </c>
      <c r="D1596" s="2" t="str">
        <f>RIGHT(表格1[[#This Row],[年月]],2)</f>
        <v>06</v>
      </c>
      <c r="E1596" s="5">
        <v>10007000</v>
      </c>
      <c r="F1596" s="2" t="str">
        <f>VLOOKUP(TEXT(表格1[[#This Row],[地區]],"00000000"),縣市代碼,2,0)</f>
        <v>彰化縣</v>
      </c>
      <c r="G1596" s="2" t="s">
        <v>9</v>
      </c>
      <c r="H1596" s="13">
        <v>969028</v>
      </c>
      <c r="I1596" s="14">
        <v>1292468979</v>
      </c>
      <c r="J1596" s="14">
        <f>表格1[[#This Row],[信用卡交易筆數]]/1000</f>
        <v>969.02800000000002</v>
      </c>
      <c r="K1596" s="14">
        <f>表格1[[#This Row],[信用卡交易金額'[新臺幣']]]/1000</f>
        <v>1292468.9790000001</v>
      </c>
      <c r="L1596" s="14">
        <f>表格1[[#This Row],[信用卡交易金額'[新臺幣']]]/1000000</f>
        <v>1292.468979</v>
      </c>
      <c r="M1596" s="14" t="str" cm="1">
        <f t="array" ref="M1596">_xlfn.TEXTJOIN("", TRUE, _xlfn.XLOOKUP(TRUE, VALUE(表格1[[#This Row],[年月]]) &lt;= VALUE($R$8:$R$12), $Q$8:$Q$12)) &amp; "年度"</f>
        <v>2021年度</v>
      </c>
    </row>
    <row r="1597" spans="1:13" x14ac:dyDescent="0.3">
      <c r="A1597" s="2">
        <v>202106</v>
      </c>
      <c r="B1597" s="19">
        <f>DATE(表格1[[#This Row],[年]],表格1[[#This Row],[月]],1)</f>
        <v>44348</v>
      </c>
      <c r="C1597" s="2" t="str">
        <f>LEFT(表格1[[#This Row],[年月]],4)</f>
        <v>2021</v>
      </c>
      <c r="D1597" s="2" t="str">
        <f>RIGHT(表格1[[#This Row],[年月]],2)</f>
        <v>06</v>
      </c>
      <c r="E1597" s="5">
        <v>10007000</v>
      </c>
      <c r="F1597" s="2" t="str">
        <f>VLOOKUP(TEXT(表格1[[#This Row],[地區]],"00000000"),縣市代碼,2,0)</f>
        <v>彰化縣</v>
      </c>
      <c r="G1597" s="2" t="s">
        <v>10</v>
      </c>
      <c r="H1597" s="13">
        <v>881346</v>
      </c>
      <c r="I1597" s="14">
        <v>3904467062</v>
      </c>
      <c r="J1597" s="14">
        <f>表格1[[#This Row],[信用卡交易筆數]]/1000</f>
        <v>881.346</v>
      </c>
      <c r="K1597" s="14">
        <f>表格1[[#This Row],[信用卡交易金額'[新臺幣']]]/1000</f>
        <v>3904467.0619999999</v>
      </c>
      <c r="L1597" s="14">
        <f>表格1[[#This Row],[信用卡交易金額'[新臺幣']]]/1000000</f>
        <v>3904.4670620000002</v>
      </c>
      <c r="M1597" s="14" t="str" cm="1">
        <f t="array" ref="M1597">_xlfn.TEXTJOIN("", TRUE, _xlfn.XLOOKUP(TRUE, VALUE(表格1[[#This Row],[年月]]) &lt;= VALUE($R$8:$R$12), $Q$8:$Q$12)) &amp; "年度"</f>
        <v>2021年度</v>
      </c>
    </row>
    <row r="1598" spans="1:13" x14ac:dyDescent="0.3">
      <c r="A1598" s="2">
        <v>202106</v>
      </c>
      <c r="B1598" s="19">
        <f>DATE(表格1[[#This Row],[年]],表格1[[#This Row],[月]],1)</f>
        <v>44348</v>
      </c>
      <c r="C1598" s="2" t="str">
        <f>LEFT(表格1[[#This Row],[年月]],4)</f>
        <v>2021</v>
      </c>
      <c r="D1598" s="2" t="str">
        <f>RIGHT(表格1[[#This Row],[年月]],2)</f>
        <v>06</v>
      </c>
      <c r="E1598" s="5">
        <v>10008000</v>
      </c>
      <c r="F1598" s="2" t="str">
        <f>VLOOKUP(TEXT(表格1[[#This Row],[地區]],"00000000"),縣市代碼,2,0)</f>
        <v>南投縣</v>
      </c>
      <c r="G1598" s="2" t="s">
        <v>4</v>
      </c>
      <c r="H1598" s="13">
        <v>378229</v>
      </c>
      <c r="I1598" s="14">
        <v>146883396</v>
      </c>
      <c r="J1598" s="14">
        <f>表格1[[#This Row],[信用卡交易筆數]]/1000</f>
        <v>378.22899999999998</v>
      </c>
      <c r="K1598" s="14">
        <f>表格1[[#This Row],[信用卡交易金額'[新臺幣']]]/1000</f>
        <v>146883.39600000001</v>
      </c>
      <c r="L1598" s="14">
        <f>表格1[[#This Row],[信用卡交易金額'[新臺幣']]]/1000000</f>
        <v>146.883396</v>
      </c>
      <c r="M1598" s="14" t="str" cm="1">
        <f t="array" ref="M1598">_xlfn.TEXTJOIN("", TRUE, _xlfn.XLOOKUP(TRUE, VALUE(表格1[[#This Row],[年月]]) &lt;= VALUE($R$8:$R$12), $Q$8:$Q$12)) &amp; "年度"</f>
        <v>2021年度</v>
      </c>
    </row>
    <row r="1599" spans="1:13" x14ac:dyDescent="0.3">
      <c r="A1599" s="2">
        <v>202106</v>
      </c>
      <c r="B1599" s="19">
        <f>DATE(表格1[[#This Row],[年]],表格1[[#This Row],[月]],1)</f>
        <v>44348</v>
      </c>
      <c r="C1599" s="2" t="str">
        <f>LEFT(表格1[[#This Row],[年月]],4)</f>
        <v>2021</v>
      </c>
      <c r="D1599" s="2" t="str">
        <f>RIGHT(表格1[[#This Row],[年月]],2)</f>
        <v>06</v>
      </c>
      <c r="E1599" s="5">
        <v>10008000</v>
      </c>
      <c r="F1599" s="2" t="str">
        <f>VLOOKUP(TEXT(表格1[[#This Row],[地區]],"00000000"),縣市代碼,2,0)</f>
        <v>南投縣</v>
      </c>
      <c r="G1599" s="2" t="s">
        <v>5</v>
      </c>
      <c r="H1599" s="13">
        <v>23084</v>
      </c>
      <c r="I1599" s="14">
        <v>50281060</v>
      </c>
      <c r="J1599" s="14">
        <f>表格1[[#This Row],[信用卡交易筆數]]/1000</f>
        <v>23.084</v>
      </c>
      <c r="K1599" s="14">
        <f>表格1[[#This Row],[信用卡交易金額'[新臺幣']]]/1000</f>
        <v>50281.06</v>
      </c>
      <c r="L1599" s="14">
        <f>表格1[[#This Row],[信用卡交易金額'[新臺幣']]]/1000000</f>
        <v>50.281059999999997</v>
      </c>
      <c r="M1599" s="14" t="str" cm="1">
        <f t="array" ref="M1599">_xlfn.TEXTJOIN("", TRUE, _xlfn.XLOOKUP(TRUE, VALUE(表格1[[#This Row],[年月]]) &lt;= VALUE($R$8:$R$12), $Q$8:$Q$12)) &amp; "年度"</f>
        <v>2021年度</v>
      </c>
    </row>
    <row r="1600" spans="1:13" x14ac:dyDescent="0.3">
      <c r="A1600" s="2">
        <v>202106</v>
      </c>
      <c r="B1600" s="19">
        <f>DATE(表格1[[#This Row],[年]],表格1[[#This Row],[月]],1)</f>
        <v>44348</v>
      </c>
      <c r="C1600" s="2" t="str">
        <f>LEFT(表格1[[#This Row],[年月]],4)</f>
        <v>2021</v>
      </c>
      <c r="D1600" s="2" t="str">
        <f>RIGHT(表格1[[#This Row],[年月]],2)</f>
        <v>06</v>
      </c>
      <c r="E1600" s="5">
        <v>10008000</v>
      </c>
      <c r="F1600" s="2" t="str">
        <f>VLOOKUP(TEXT(表格1[[#This Row],[地區]],"00000000"),縣市代碼,2,0)</f>
        <v>南投縣</v>
      </c>
      <c r="G1600" s="2" t="s">
        <v>6</v>
      </c>
      <c r="H1600" s="13">
        <v>43973</v>
      </c>
      <c r="I1600" s="14">
        <v>125280225</v>
      </c>
      <c r="J1600" s="14">
        <f>表格1[[#This Row],[信用卡交易筆數]]/1000</f>
        <v>43.972999999999999</v>
      </c>
      <c r="K1600" s="14">
        <f>表格1[[#This Row],[信用卡交易金額'[新臺幣']]]/1000</f>
        <v>125280.22500000001</v>
      </c>
      <c r="L1600" s="14">
        <f>表格1[[#This Row],[信用卡交易金額'[新臺幣']]]/1000000</f>
        <v>125.280225</v>
      </c>
      <c r="M1600" s="14" t="str" cm="1">
        <f t="array" ref="M1600">_xlfn.TEXTJOIN("", TRUE, _xlfn.XLOOKUP(TRUE, VALUE(表格1[[#This Row],[年月]]) &lt;= VALUE($R$8:$R$12), $Q$8:$Q$12)) &amp; "年度"</f>
        <v>2021年度</v>
      </c>
    </row>
    <row r="1601" spans="1:13" x14ac:dyDescent="0.3">
      <c r="A1601" s="2">
        <v>202106</v>
      </c>
      <c r="B1601" s="19">
        <f>DATE(表格1[[#This Row],[年]],表格1[[#This Row],[月]],1)</f>
        <v>44348</v>
      </c>
      <c r="C1601" s="2" t="str">
        <f>LEFT(表格1[[#This Row],[年月]],4)</f>
        <v>2021</v>
      </c>
      <c r="D1601" s="2" t="str">
        <f>RIGHT(表格1[[#This Row],[年月]],2)</f>
        <v>06</v>
      </c>
      <c r="E1601" s="5">
        <v>10008000</v>
      </c>
      <c r="F1601" s="2" t="str">
        <f>VLOOKUP(TEXT(表格1[[#This Row],[地區]],"00000000"),縣市代碼,2,0)</f>
        <v>南投縣</v>
      </c>
      <c r="G1601" s="2" t="s">
        <v>7</v>
      </c>
      <c r="H1601" s="13">
        <v>207833</v>
      </c>
      <c r="I1601" s="14">
        <v>228277762</v>
      </c>
      <c r="J1601" s="14">
        <f>表格1[[#This Row],[信用卡交易筆數]]/1000</f>
        <v>207.833</v>
      </c>
      <c r="K1601" s="14">
        <f>表格1[[#This Row],[信用卡交易金額'[新臺幣']]]/1000</f>
        <v>228277.76199999999</v>
      </c>
      <c r="L1601" s="14">
        <f>表格1[[#This Row],[信用卡交易金額'[新臺幣']]]/1000000</f>
        <v>228.277762</v>
      </c>
      <c r="M1601" s="14" t="str" cm="1">
        <f t="array" ref="M1601">_xlfn.TEXTJOIN("", TRUE, _xlfn.XLOOKUP(TRUE, VALUE(表格1[[#This Row],[年月]]) &lt;= VALUE($R$8:$R$12), $Q$8:$Q$12)) &amp; "年度"</f>
        <v>2021年度</v>
      </c>
    </row>
    <row r="1602" spans="1:13" x14ac:dyDescent="0.3">
      <c r="A1602" s="2">
        <v>202106</v>
      </c>
      <c r="B1602" s="19">
        <f>DATE(表格1[[#This Row],[年]],表格1[[#This Row],[月]],1)</f>
        <v>44348</v>
      </c>
      <c r="C1602" s="2" t="str">
        <f>LEFT(表格1[[#This Row],[年月]],4)</f>
        <v>2021</v>
      </c>
      <c r="D1602" s="2" t="str">
        <f>RIGHT(表格1[[#This Row],[年月]],2)</f>
        <v>06</v>
      </c>
      <c r="E1602" s="5">
        <v>10008000</v>
      </c>
      <c r="F1602" s="2" t="str">
        <f>VLOOKUP(TEXT(表格1[[#This Row],[地區]],"00000000"),縣市代碼,2,0)</f>
        <v>南投縣</v>
      </c>
      <c r="G1602" s="2" t="s">
        <v>8</v>
      </c>
      <c r="H1602" s="13">
        <v>183072</v>
      </c>
      <c r="I1602" s="14">
        <v>199469221</v>
      </c>
      <c r="J1602" s="14">
        <f>表格1[[#This Row],[信用卡交易筆數]]/1000</f>
        <v>183.072</v>
      </c>
      <c r="K1602" s="14">
        <f>表格1[[#This Row],[信用卡交易金額'[新臺幣']]]/1000</f>
        <v>199469.22099999999</v>
      </c>
      <c r="L1602" s="14">
        <f>表格1[[#This Row],[信用卡交易金額'[新臺幣']]]/1000000</f>
        <v>199.469221</v>
      </c>
      <c r="M1602" s="14" t="str" cm="1">
        <f t="array" ref="M1602">_xlfn.TEXTJOIN("", TRUE, _xlfn.XLOOKUP(TRUE, VALUE(表格1[[#This Row],[年月]]) &lt;= VALUE($R$8:$R$12), $Q$8:$Q$12)) &amp; "年度"</f>
        <v>2021年度</v>
      </c>
    </row>
    <row r="1603" spans="1:13" x14ac:dyDescent="0.3">
      <c r="A1603" s="2">
        <v>202106</v>
      </c>
      <c r="B1603" s="19">
        <f>DATE(表格1[[#This Row],[年]],表格1[[#This Row],[月]],1)</f>
        <v>44348</v>
      </c>
      <c r="C1603" s="2" t="str">
        <f>LEFT(表格1[[#This Row],[年月]],4)</f>
        <v>2021</v>
      </c>
      <c r="D1603" s="2" t="str">
        <f>RIGHT(表格1[[#This Row],[年月]],2)</f>
        <v>06</v>
      </c>
      <c r="E1603" s="5">
        <v>10008000</v>
      </c>
      <c r="F1603" s="2" t="str">
        <f>VLOOKUP(TEXT(表格1[[#This Row],[地區]],"00000000"),縣市代碼,2,0)</f>
        <v>南投縣</v>
      </c>
      <c r="G1603" s="2" t="s">
        <v>9</v>
      </c>
      <c r="H1603" s="13">
        <v>318102</v>
      </c>
      <c r="I1603" s="14">
        <v>422199077</v>
      </c>
      <c r="J1603" s="14">
        <f>表格1[[#This Row],[信用卡交易筆數]]/1000</f>
        <v>318.10199999999998</v>
      </c>
      <c r="K1603" s="14">
        <f>表格1[[#This Row],[信用卡交易金額'[新臺幣']]]/1000</f>
        <v>422199.07699999999</v>
      </c>
      <c r="L1603" s="14">
        <f>表格1[[#This Row],[信用卡交易金額'[新臺幣']]]/1000000</f>
        <v>422.19907699999999</v>
      </c>
      <c r="M1603" s="14" t="str" cm="1">
        <f t="array" ref="M1603">_xlfn.TEXTJOIN("", TRUE, _xlfn.XLOOKUP(TRUE, VALUE(表格1[[#This Row],[年月]]) &lt;= VALUE($R$8:$R$12), $Q$8:$Q$12)) &amp; "年度"</f>
        <v>2021年度</v>
      </c>
    </row>
    <row r="1604" spans="1:13" x14ac:dyDescent="0.3">
      <c r="A1604" s="2">
        <v>202106</v>
      </c>
      <c r="B1604" s="19">
        <f>DATE(表格1[[#This Row],[年]],表格1[[#This Row],[月]],1)</f>
        <v>44348</v>
      </c>
      <c r="C1604" s="2" t="str">
        <f>LEFT(表格1[[#This Row],[年月]],4)</f>
        <v>2021</v>
      </c>
      <c r="D1604" s="2" t="str">
        <f>RIGHT(表格1[[#This Row],[年月]],2)</f>
        <v>06</v>
      </c>
      <c r="E1604" s="5">
        <v>10008000</v>
      </c>
      <c r="F1604" s="2" t="str">
        <f>VLOOKUP(TEXT(表格1[[#This Row],[地區]],"00000000"),縣市代碼,2,0)</f>
        <v>南投縣</v>
      </c>
      <c r="G1604" s="2" t="s">
        <v>10</v>
      </c>
      <c r="H1604" s="13">
        <v>287050</v>
      </c>
      <c r="I1604" s="14">
        <v>1146368563</v>
      </c>
      <c r="J1604" s="14">
        <f>表格1[[#This Row],[信用卡交易筆數]]/1000</f>
        <v>287.05</v>
      </c>
      <c r="K1604" s="14">
        <f>表格1[[#This Row],[信用卡交易金額'[新臺幣']]]/1000</f>
        <v>1146368.5630000001</v>
      </c>
      <c r="L1604" s="14">
        <f>表格1[[#This Row],[信用卡交易金額'[新臺幣']]]/1000000</f>
        <v>1146.368563</v>
      </c>
      <c r="M1604" s="14" t="str" cm="1">
        <f t="array" ref="M1604">_xlfn.TEXTJOIN("", TRUE, _xlfn.XLOOKUP(TRUE, VALUE(表格1[[#This Row],[年月]]) &lt;= VALUE($R$8:$R$12), $Q$8:$Q$12)) &amp; "年度"</f>
        <v>2021年度</v>
      </c>
    </row>
    <row r="1605" spans="1:13" x14ac:dyDescent="0.3">
      <c r="A1605" s="2">
        <v>202106</v>
      </c>
      <c r="B1605" s="19">
        <f>DATE(表格1[[#This Row],[年]],表格1[[#This Row],[月]],1)</f>
        <v>44348</v>
      </c>
      <c r="C1605" s="2" t="str">
        <f>LEFT(表格1[[#This Row],[年月]],4)</f>
        <v>2021</v>
      </c>
      <c r="D1605" s="2" t="str">
        <f>RIGHT(表格1[[#This Row],[年月]],2)</f>
        <v>06</v>
      </c>
      <c r="E1605" s="5">
        <v>10009000</v>
      </c>
      <c r="F1605" s="2" t="str">
        <f>VLOOKUP(TEXT(表格1[[#This Row],[地區]],"00000000"),縣市代碼,2,0)</f>
        <v>雲林縣</v>
      </c>
      <c r="G1605" s="2" t="s">
        <v>4</v>
      </c>
      <c r="H1605" s="13">
        <v>413697</v>
      </c>
      <c r="I1605" s="14">
        <v>165519119</v>
      </c>
      <c r="J1605" s="14">
        <f>表格1[[#This Row],[信用卡交易筆數]]/1000</f>
        <v>413.697</v>
      </c>
      <c r="K1605" s="14">
        <f>表格1[[#This Row],[信用卡交易金額'[新臺幣']]]/1000</f>
        <v>165519.11900000001</v>
      </c>
      <c r="L1605" s="14">
        <f>表格1[[#This Row],[信用卡交易金額'[新臺幣']]]/1000000</f>
        <v>165.51911899999999</v>
      </c>
      <c r="M1605" s="14" t="str" cm="1">
        <f t="array" ref="M1605">_xlfn.TEXTJOIN("", TRUE, _xlfn.XLOOKUP(TRUE, VALUE(表格1[[#This Row],[年月]]) &lt;= VALUE($R$8:$R$12), $Q$8:$Q$12)) &amp; "年度"</f>
        <v>2021年度</v>
      </c>
    </row>
    <row r="1606" spans="1:13" x14ac:dyDescent="0.3">
      <c r="A1606" s="2">
        <v>202106</v>
      </c>
      <c r="B1606" s="19">
        <f>DATE(表格1[[#This Row],[年]],表格1[[#This Row],[月]],1)</f>
        <v>44348</v>
      </c>
      <c r="C1606" s="2" t="str">
        <f>LEFT(表格1[[#This Row],[年月]],4)</f>
        <v>2021</v>
      </c>
      <c r="D1606" s="2" t="str">
        <f>RIGHT(表格1[[#This Row],[年月]],2)</f>
        <v>06</v>
      </c>
      <c r="E1606" s="5">
        <v>10009000</v>
      </c>
      <c r="F1606" s="2" t="str">
        <f>VLOOKUP(TEXT(表格1[[#This Row],[地區]],"00000000"),縣市代碼,2,0)</f>
        <v>雲林縣</v>
      </c>
      <c r="G1606" s="2" t="s">
        <v>5</v>
      </c>
      <c r="H1606" s="13">
        <v>30842</v>
      </c>
      <c r="I1606" s="14">
        <v>66667807</v>
      </c>
      <c r="J1606" s="14">
        <f>表格1[[#This Row],[信用卡交易筆數]]/1000</f>
        <v>30.841999999999999</v>
      </c>
      <c r="K1606" s="14">
        <f>表格1[[#This Row],[信用卡交易金額'[新臺幣']]]/1000</f>
        <v>66667.807000000001</v>
      </c>
      <c r="L1606" s="14">
        <f>表格1[[#This Row],[信用卡交易金額'[新臺幣']]]/1000000</f>
        <v>66.667806999999996</v>
      </c>
      <c r="M1606" s="14" t="str" cm="1">
        <f t="array" ref="M1606">_xlfn.TEXTJOIN("", TRUE, _xlfn.XLOOKUP(TRUE, VALUE(表格1[[#This Row],[年月]]) &lt;= VALUE($R$8:$R$12), $Q$8:$Q$12)) &amp; "年度"</f>
        <v>2021年度</v>
      </c>
    </row>
    <row r="1607" spans="1:13" x14ac:dyDescent="0.3">
      <c r="A1607" s="2">
        <v>202106</v>
      </c>
      <c r="B1607" s="19">
        <f>DATE(表格1[[#This Row],[年]],表格1[[#This Row],[月]],1)</f>
        <v>44348</v>
      </c>
      <c r="C1607" s="2" t="str">
        <f>LEFT(表格1[[#This Row],[年月]],4)</f>
        <v>2021</v>
      </c>
      <c r="D1607" s="2" t="str">
        <f>RIGHT(表格1[[#This Row],[年月]],2)</f>
        <v>06</v>
      </c>
      <c r="E1607" s="5">
        <v>10009000</v>
      </c>
      <c r="F1607" s="2" t="str">
        <f>VLOOKUP(TEXT(表格1[[#This Row],[地區]],"00000000"),縣市代碼,2,0)</f>
        <v>雲林縣</v>
      </c>
      <c r="G1607" s="2" t="s">
        <v>6</v>
      </c>
      <c r="H1607" s="13">
        <v>55688</v>
      </c>
      <c r="I1607" s="14">
        <v>165619476</v>
      </c>
      <c r="J1607" s="14">
        <f>表格1[[#This Row],[信用卡交易筆數]]/1000</f>
        <v>55.688000000000002</v>
      </c>
      <c r="K1607" s="14">
        <f>表格1[[#This Row],[信用卡交易金額'[新臺幣']]]/1000</f>
        <v>165619.476</v>
      </c>
      <c r="L1607" s="14">
        <f>表格1[[#This Row],[信用卡交易金額'[新臺幣']]]/1000000</f>
        <v>165.61947599999999</v>
      </c>
      <c r="M1607" s="14" t="str" cm="1">
        <f t="array" ref="M1607">_xlfn.TEXTJOIN("", TRUE, _xlfn.XLOOKUP(TRUE, VALUE(表格1[[#This Row],[年月]]) &lt;= VALUE($R$8:$R$12), $Q$8:$Q$12)) &amp; "年度"</f>
        <v>2021年度</v>
      </c>
    </row>
    <row r="1608" spans="1:13" x14ac:dyDescent="0.3">
      <c r="A1608" s="2">
        <v>202106</v>
      </c>
      <c r="B1608" s="19">
        <f>DATE(表格1[[#This Row],[年]],表格1[[#This Row],[月]],1)</f>
        <v>44348</v>
      </c>
      <c r="C1608" s="2" t="str">
        <f>LEFT(表格1[[#This Row],[年月]],4)</f>
        <v>2021</v>
      </c>
      <c r="D1608" s="2" t="str">
        <f>RIGHT(表格1[[#This Row],[年月]],2)</f>
        <v>06</v>
      </c>
      <c r="E1608" s="5">
        <v>10009000</v>
      </c>
      <c r="F1608" s="2" t="str">
        <f>VLOOKUP(TEXT(表格1[[#This Row],[地區]],"00000000"),縣市代碼,2,0)</f>
        <v>雲林縣</v>
      </c>
      <c r="G1608" s="2" t="s">
        <v>7</v>
      </c>
      <c r="H1608" s="13">
        <v>284720</v>
      </c>
      <c r="I1608" s="14">
        <v>306046780</v>
      </c>
      <c r="J1608" s="14">
        <f>表格1[[#This Row],[信用卡交易筆數]]/1000</f>
        <v>284.72000000000003</v>
      </c>
      <c r="K1608" s="14">
        <f>表格1[[#This Row],[信用卡交易金額'[新臺幣']]]/1000</f>
        <v>306046.78000000003</v>
      </c>
      <c r="L1608" s="14">
        <f>表格1[[#This Row],[信用卡交易金額'[新臺幣']]]/1000000</f>
        <v>306.04678000000001</v>
      </c>
      <c r="M1608" s="14" t="str" cm="1">
        <f t="array" ref="M1608">_xlfn.TEXTJOIN("", TRUE, _xlfn.XLOOKUP(TRUE, VALUE(表格1[[#This Row],[年月]]) &lt;= VALUE($R$8:$R$12), $Q$8:$Q$12)) &amp; "年度"</f>
        <v>2021年度</v>
      </c>
    </row>
    <row r="1609" spans="1:13" x14ac:dyDescent="0.3">
      <c r="A1609" s="2">
        <v>202106</v>
      </c>
      <c r="B1609" s="19">
        <f>DATE(表格1[[#This Row],[年]],表格1[[#This Row],[月]],1)</f>
        <v>44348</v>
      </c>
      <c r="C1609" s="2" t="str">
        <f>LEFT(表格1[[#This Row],[年月]],4)</f>
        <v>2021</v>
      </c>
      <c r="D1609" s="2" t="str">
        <f>RIGHT(表格1[[#This Row],[年月]],2)</f>
        <v>06</v>
      </c>
      <c r="E1609" s="5">
        <v>10009000</v>
      </c>
      <c r="F1609" s="2" t="str">
        <f>VLOOKUP(TEXT(表格1[[#This Row],[地區]],"00000000"),縣市代碼,2,0)</f>
        <v>雲林縣</v>
      </c>
      <c r="G1609" s="2" t="s">
        <v>8</v>
      </c>
      <c r="H1609" s="13">
        <v>229111</v>
      </c>
      <c r="I1609" s="14">
        <v>239087879</v>
      </c>
      <c r="J1609" s="14">
        <f>表格1[[#This Row],[信用卡交易筆數]]/1000</f>
        <v>229.11099999999999</v>
      </c>
      <c r="K1609" s="14">
        <f>表格1[[#This Row],[信用卡交易金額'[新臺幣']]]/1000</f>
        <v>239087.87899999999</v>
      </c>
      <c r="L1609" s="14">
        <f>表格1[[#This Row],[信用卡交易金額'[新臺幣']]]/1000000</f>
        <v>239.08787899999999</v>
      </c>
      <c r="M1609" s="14" t="str" cm="1">
        <f t="array" ref="M1609">_xlfn.TEXTJOIN("", TRUE, _xlfn.XLOOKUP(TRUE, VALUE(表格1[[#This Row],[年月]]) &lt;= VALUE($R$8:$R$12), $Q$8:$Q$12)) &amp; "年度"</f>
        <v>2021年度</v>
      </c>
    </row>
    <row r="1610" spans="1:13" x14ac:dyDescent="0.3">
      <c r="A1610" s="2">
        <v>202106</v>
      </c>
      <c r="B1610" s="19">
        <f>DATE(表格1[[#This Row],[年]],表格1[[#This Row],[月]],1)</f>
        <v>44348</v>
      </c>
      <c r="C1610" s="2" t="str">
        <f>LEFT(表格1[[#This Row],[年月]],4)</f>
        <v>2021</v>
      </c>
      <c r="D1610" s="2" t="str">
        <f>RIGHT(表格1[[#This Row],[年月]],2)</f>
        <v>06</v>
      </c>
      <c r="E1610" s="5">
        <v>10009000</v>
      </c>
      <c r="F1610" s="2" t="str">
        <f>VLOOKUP(TEXT(表格1[[#This Row],[地區]],"00000000"),縣市代碼,2,0)</f>
        <v>雲林縣</v>
      </c>
      <c r="G1610" s="2" t="s">
        <v>9</v>
      </c>
      <c r="H1610" s="13">
        <v>391357</v>
      </c>
      <c r="I1610" s="14">
        <v>557535046</v>
      </c>
      <c r="J1610" s="14">
        <f>表格1[[#This Row],[信用卡交易筆數]]/1000</f>
        <v>391.35700000000003</v>
      </c>
      <c r="K1610" s="14">
        <f>表格1[[#This Row],[信用卡交易金額'[新臺幣']]]/1000</f>
        <v>557535.04599999997</v>
      </c>
      <c r="L1610" s="14">
        <f>表格1[[#This Row],[信用卡交易金額'[新臺幣']]]/1000000</f>
        <v>557.53504599999997</v>
      </c>
      <c r="M1610" s="14" t="str" cm="1">
        <f t="array" ref="M1610">_xlfn.TEXTJOIN("", TRUE, _xlfn.XLOOKUP(TRUE, VALUE(表格1[[#This Row],[年月]]) &lt;= VALUE($R$8:$R$12), $Q$8:$Q$12)) &amp; "年度"</f>
        <v>2021年度</v>
      </c>
    </row>
    <row r="1611" spans="1:13" x14ac:dyDescent="0.3">
      <c r="A1611" s="2">
        <v>202106</v>
      </c>
      <c r="B1611" s="19">
        <f>DATE(表格1[[#This Row],[年]],表格1[[#This Row],[月]],1)</f>
        <v>44348</v>
      </c>
      <c r="C1611" s="2" t="str">
        <f>LEFT(表格1[[#This Row],[年月]],4)</f>
        <v>2021</v>
      </c>
      <c r="D1611" s="2" t="str">
        <f>RIGHT(表格1[[#This Row],[年月]],2)</f>
        <v>06</v>
      </c>
      <c r="E1611" s="5">
        <v>10009000</v>
      </c>
      <c r="F1611" s="2" t="str">
        <f>VLOOKUP(TEXT(表格1[[#This Row],[地區]],"00000000"),縣市代碼,2,0)</f>
        <v>雲林縣</v>
      </c>
      <c r="G1611" s="2" t="s">
        <v>10</v>
      </c>
      <c r="H1611" s="13">
        <v>360637</v>
      </c>
      <c r="I1611" s="14">
        <v>1631275080</v>
      </c>
      <c r="J1611" s="14">
        <f>表格1[[#This Row],[信用卡交易筆數]]/1000</f>
        <v>360.637</v>
      </c>
      <c r="K1611" s="14">
        <f>表格1[[#This Row],[信用卡交易金額'[新臺幣']]]/1000</f>
        <v>1631275.08</v>
      </c>
      <c r="L1611" s="14">
        <f>表格1[[#This Row],[信用卡交易金額'[新臺幣']]]/1000000</f>
        <v>1631.2750799999999</v>
      </c>
      <c r="M1611" s="14" t="str" cm="1">
        <f t="array" ref="M1611">_xlfn.TEXTJOIN("", TRUE, _xlfn.XLOOKUP(TRUE, VALUE(表格1[[#This Row],[年月]]) &lt;= VALUE($R$8:$R$12), $Q$8:$Q$12)) &amp; "年度"</f>
        <v>2021年度</v>
      </c>
    </row>
    <row r="1612" spans="1:13" x14ac:dyDescent="0.3">
      <c r="A1612" s="2">
        <v>202106</v>
      </c>
      <c r="B1612" s="19">
        <f>DATE(表格1[[#This Row],[年]],表格1[[#This Row],[月]],1)</f>
        <v>44348</v>
      </c>
      <c r="C1612" s="2" t="str">
        <f>LEFT(表格1[[#This Row],[年月]],4)</f>
        <v>2021</v>
      </c>
      <c r="D1612" s="2" t="str">
        <f>RIGHT(表格1[[#This Row],[年月]],2)</f>
        <v>06</v>
      </c>
      <c r="E1612" s="5">
        <v>10010000</v>
      </c>
      <c r="F1612" s="2" t="str">
        <f>VLOOKUP(TEXT(表格1[[#This Row],[地區]],"00000000"),縣市代碼,2,0)</f>
        <v>嘉義縣</v>
      </c>
      <c r="G1612" s="2" t="s">
        <v>4</v>
      </c>
      <c r="H1612" s="13">
        <v>286147</v>
      </c>
      <c r="I1612" s="14">
        <v>113830022</v>
      </c>
      <c r="J1612" s="14">
        <f>表格1[[#This Row],[信用卡交易筆數]]/1000</f>
        <v>286.14699999999999</v>
      </c>
      <c r="K1612" s="14">
        <f>表格1[[#This Row],[信用卡交易金額'[新臺幣']]]/1000</f>
        <v>113830.022</v>
      </c>
      <c r="L1612" s="14">
        <f>表格1[[#This Row],[信用卡交易金額'[新臺幣']]]/1000000</f>
        <v>113.830022</v>
      </c>
      <c r="M1612" s="14" t="str" cm="1">
        <f t="array" ref="M1612">_xlfn.TEXTJOIN("", TRUE, _xlfn.XLOOKUP(TRUE, VALUE(表格1[[#This Row],[年月]]) &lt;= VALUE($R$8:$R$12), $Q$8:$Q$12)) &amp; "年度"</f>
        <v>2021年度</v>
      </c>
    </row>
    <row r="1613" spans="1:13" x14ac:dyDescent="0.3">
      <c r="A1613" s="2">
        <v>202106</v>
      </c>
      <c r="B1613" s="19">
        <f>DATE(表格1[[#This Row],[年]],表格1[[#This Row],[月]],1)</f>
        <v>44348</v>
      </c>
      <c r="C1613" s="2" t="str">
        <f>LEFT(表格1[[#This Row],[年月]],4)</f>
        <v>2021</v>
      </c>
      <c r="D1613" s="2" t="str">
        <f>RIGHT(表格1[[#This Row],[年月]],2)</f>
        <v>06</v>
      </c>
      <c r="E1613" s="5">
        <v>10010000</v>
      </c>
      <c r="F1613" s="2" t="str">
        <f>VLOOKUP(TEXT(表格1[[#This Row],[地區]],"00000000"),縣市代碼,2,0)</f>
        <v>嘉義縣</v>
      </c>
      <c r="G1613" s="2" t="s">
        <v>5</v>
      </c>
      <c r="H1613" s="13">
        <v>20678</v>
      </c>
      <c r="I1613" s="14">
        <v>49028990</v>
      </c>
      <c r="J1613" s="14">
        <f>表格1[[#This Row],[信用卡交易筆數]]/1000</f>
        <v>20.678000000000001</v>
      </c>
      <c r="K1613" s="14">
        <f>表格1[[#This Row],[信用卡交易金額'[新臺幣']]]/1000</f>
        <v>49028.99</v>
      </c>
      <c r="L1613" s="14">
        <f>表格1[[#This Row],[信用卡交易金額'[新臺幣']]]/1000000</f>
        <v>49.02899</v>
      </c>
      <c r="M1613" s="14" t="str" cm="1">
        <f t="array" ref="M1613">_xlfn.TEXTJOIN("", TRUE, _xlfn.XLOOKUP(TRUE, VALUE(表格1[[#This Row],[年月]]) &lt;= VALUE($R$8:$R$12), $Q$8:$Q$12)) &amp; "年度"</f>
        <v>2021年度</v>
      </c>
    </row>
    <row r="1614" spans="1:13" x14ac:dyDescent="0.3">
      <c r="A1614" s="2">
        <v>202106</v>
      </c>
      <c r="B1614" s="19">
        <f>DATE(表格1[[#This Row],[年]],表格1[[#This Row],[月]],1)</f>
        <v>44348</v>
      </c>
      <c r="C1614" s="2" t="str">
        <f>LEFT(表格1[[#This Row],[年月]],4)</f>
        <v>2021</v>
      </c>
      <c r="D1614" s="2" t="str">
        <f>RIGHT(表格1[[#This Row],[年月]],2)</f>
        <v>06</v>
      </c>
      <c r="E1614" s="5">
        <v>10010000</v>
      </c>
      <c r="F1614" s="2" t="str">
        <f>VLOOKUP(TEXT(表格1[[#This Row],[地區]],"00000000"),縣市代碼,2,0)</f>
        <v>嘉義縣</v>
      </c>
      <c r="G1614" s="2" t="s">
        <v>6</v>
      </c>
      <c r="H1614" s="13">
        <v>37510</v>
      </c>
      <c r="I1614" s="14">
        <v>109160076</v>
      </c>
      <c r="J1614" s="14">
        <f>表格1[[#This Row],[信用卡交易筆數]]/1000</f>
        <v>37.51</v>
      </c>
      <c r="K1614" s="14">
        <f>表格1[[#This Row],[信用卡交易金額'[新臺幣']]]/1000</f>
        <v>109160.076</v>
      </c>
      <c r="L1614" s="14">
        <f>表格1[[#This Row],[信用卡交易金額'[新臺幣']]]/1000000</f>
        <v>109.160076</v>
      </c>
      <c r="M1614" s="14" t="str" cm="1">
        <f t="array" ref="M1614">_xlfn.TEXTJOIN("", TRUE, _xlfn.XLOOKUP(TRUE, VALUE(表格1[[#This Row],[年月]]) &lt;= VALUE($R$8:$R$12), $Q$8:$Q$12)) &amp; "年度"</f>
        <v>2021年度</v>
      </c>
    </row>
    <row r="1615" spans="1:13" x14ac:dyDescent="0.3">
      <c r="A1615" s="2">
        <v>202106</v>
      </c>
      <c r="B1615" s="19">
        <f>DATE(表格1[[#This Row],[年]],表格1[[#This Row],[月]],1)</f>
        <v>44348</v>
      </c>
      <c r="C1615" s="2" t="str">
        <f>LEFT(表格1[[#This Row],[年月]],4)</f>
        <v>2021</v>
      </c>
      <c r="D1615" s="2" t="str">
        <f>RIGHT(表格1[[#This Row],[年月]],2)</f>
        <v>06</v>
      </c>
      <c r="E1615" s="5">
        <v>10010000</v>
      </c>
      <c r="F1615" s="2" t="str">
        <f>VLOOKUP(TEXT(表格1[[#This Row],[地區]],"00000000"),縣市代碼,2,0)</f>
        <v>嘉義縣</v>
      </c>
      <c r="G1615" s="2" t="s">
        <v>7</v>
      </c>
      <c r="H1615" s="13">
        <v>211778</v>
      </c>
      <c r="I1615" s="14">
        <v>220303065</v>
      </c>
      <c r="J1615" s="14">
        <f>表格1[[#This Row],[信用卡交易筆數]]/1000</f>
        <v>211.77799999999999</v>
      </c>
      <c r="K1615" s="14">
        <f>表格1[[#This Row],[信用卡交易金額'[新臺幣']]]/1000</f>
        <v>220303.065</v>
      </c>
      <c r="L1615" s="14">
        <f>表格1[[#This Row],[信用卡交易金額'[新臺幣']]]/1000000</f>
        <v>220.303065</v>
      </c>
      <c r="M1615" s="14" t="str" cm="1">
        <f t="array" ref="M1615">_xlfn.TEXTJOIN("", TRUE, _xlfn.XLOOKUP(TRUE, VALUE(表格1[[#This Row],[年月]]) &lt;= VALUE($R$8:$R$12), $Q$8:$Q$12)) &amp; "年度"</f>
        <v>2021年度</v>
      </c>
    </row>
    <row r="1616" spans="1:13" x14ac:dyDescent="0.3">
      <c r="A1616" s="2">
        <v>202106</v>
      </c>
      <c r="B1616" s="19">
        <f>DATE(表格1[[#This Row],[年]],表格1[[#This Row],[月]],1)</f>
        <v>44348</v>
      </c>
      <c r="C1616" s="2" t="str">
        <f>LEFT(表格1[[#This Row],[年月]],4)</f>
        <v>2021</v>
      </c>
      <c r="D1616" s="2" t="str">
        <f>RIGHT(表格1[[#This Row],[年月]],2)</f>
        <v>06</v>
      </c>
      <c r="E1616" s="5">
        <v>10010000</v>
      </c>
      <c r="F1616" s="2" t="str">
        <f>VLOOKUP(TEXT(表格1[[#This Row],[地區]],"00000000"),縣市代碼,2,0)</f>
        <v>嘉義縣</v>
      </c>
      <c r="G1616" s="2" t="s">
        <v>8</v>
      </c>
      <c r="H1616" s="13">
        <v>169350</v>
      </c>
      <c r="I1616" s="14">
        <v>172574653</v>
      </c>
      <c r="J1616" s="14">
        <f>表格1[[#This Row],[信用卡交易筆數]]/1000</f>
        <v>169.35</v>
      </c>
      <c r="K1616" s="14">
        <f>表格1[[#This Row],[信用卡交易金額'[新臺幣']]]/1000</f>
        <v>172574.65299999999</v>
      </c>
      <c r="L1616" s="14">
        <f>表格1[[#This Row],[信用卡交易金額'[新臺幣']]]/1000000</f>
        <v>172.57465300000001</v>
      </c>
      <c r="M1616" s="14" t="str" cm="1">
        <f t="array" ref="M1616">_xlfn.TEXTJOIN("", TRUE, _xlfn.XLOOKUP(TRUE, VALUE(表格1[[#This Row],[年月]]) &lt;= VALUE($R$8:$R$12), $Q$8:$Q$12)) &amp; "年度"</f>
        <v>2021年度</v>
      </c>
    </row>
    <row r="1617" spans="1:13" x14ac:dyDescent="0.3">
      <c r="A1617" s="2">
        <v>202106</v>
      </c>
      <c r="B1617" s="19">
        <f>DATE(表格1[[#This Row],[年]],表格1[[#This Row],[月]],1)</f>
        <v>44348</v>
      </c>
      <c r="C1617" s="2" t="str">
        <f>LEFT(表格1[[#This Row],[年月]],4)</f>
        <v>2021</v>
      </c>
      <c r="D1617" s="2" t="str">
        <f>RIGHT(表格1[[#This Row],[年月]],2)</f>
        <v>06</v>
      </c>
      <c r="E1617" s="5">
        <v>10010000</v>
      </c>
      <c r="F1617" s="2" t="str">
        <f>VLOOKUP(TEXT(表格1[[#This Row],[地區]],"00000000"),縣市代碼,2,0)</f>
        <v>嘉義縣</v>
      </c>
      <c r="G1617" s="2" t="s">
        <v>9</v>
      </c>
      <c r="H1617" s="13">
        <v>295569</v>
      </c>
      <c r="I1617" s="14">
        <v>410674453</v>
      </c>
      <c r="J1617" s="14">
        <f>表格1[[#This Row],[信用卡交易筆數]]/1000</f>
        <v>295.56900000000002</v>
      </c>
      <c r="K1617" s="14">
        <f>表格1[[#This Row],[信用卡交易金額'[新臺幣']]]/1000</f>
        <v>410674.45299999998</v>
      </c>
      <c r="L1617" s="14">
        <f>表格1[[#This Row],[信用卡交易金額'[新臺幣']]]/1000000</f>
        <v>410.67445300000003</v>
      </c>
      <c r="M1617" s="14" t="str" cm="1">
        <f t="array" ref="M1617">_xlfn.TEXTJOIN("", TRUE, _xlfn.XLOOKUP(TRUE, VALUE(表格1[[#This Row],[年月]]) &lt;= VALUE($R$8:$R$12), $Q$8:$Q$12)) &amp; "年度"</f>
        <v>2021年度</v>
      </c>
    </row>
    <row r="1618" spans="1:13" x14ac:dyDescent="0.3">
      <c r="A1618" s="2">
        <v>202106</v>
      </c>
      <c r="B1618" s="19">
        <f>DATE(表格1[[#This Row],[年]],表格1[[#This Row],[月]],1)</f>
        <v>44348</v>
      </c>
      <c r="C1618" s="2" t="str">
        <f>LEFT(表格1[[#This Row],[年月]],4)</f>
        <v>2021</v>
      </c>
      <c r="D1618" s="2" t="str">
        <f>RIGHT(表格1[[#This Row],[年月]],2)</f>
        <v>06</v>
      </c>
      <c r="E1618" s="5">
        <v>10010000</v>
      </c>
      <c r="F1618" s="2" t="str">
        <f>VLOOKUP(TEXT(表格1[[#This Row],[地區]],"00000000"),縣市代碼,2,0)</f>
        <v>嘉義縣</v>
      </c>
      <c r="G1618" s="2" t="s">
        <v>10</v>
      </c>
      <c r="H1618" s="13">
        <v>262066</v>
      </c>
      <c r="I1618" s="14">
        <v>1039085980</v>
      </c>
      <c r="J1618" s="14">
        <f>表格1[[#This Row],[信用卡交易筆數]]/1000</f>
        <v>262.06599999999997</v>
      </c>
      <c r="K1618" s="14">
        <f>表格1[[#This Row],[信用卡交易金額'[新臺幣']]]/1000</f>
        <v>1039085.98</v>
      </c>
      <c r="L1618" s="14">
        <f>表格1[[#This Row],[信用卡交易金額'[新臺幣']]]/1000000</f>
        <v>1039.0859800000001</v>
      </c>
      <c r="M1618" s="14" t="str" cm="1">
        <f t="array" ref="M1618">_xlfn.TEXTJOIN("", TRUE, _xlfn.XLOOKUP(TRUE, VALUE(表格1[[#This Row],[年月]]) &lt;= VALUE($R$8:$R$12), $Q$8:$Q$12)) &amp; "年度"</f>
        <v>2021年度</v>
      </c>
    </row>
    <row r="1619" spans="1:13" x14ac:dyDescent="0.3">
      <c r="A1619" s="2">
        <v>202106</v>
      </c>
      <c r="B1619" s="19">
        <f>DATE(表格1[[#This Row],[年]],表格1[[#This Row],[月]],1)</f>
        <v>44348</v>
      </c>
      <c r="C1619" s="2" t="str">
        <f>LEFT(表格1[[#This Row],[年月]],4)</f>
        <v>2021</v>
      </c>
      <c r="D1619" s="2" t="str">
        <f>RIGHT(表格1[[#This Row],[年月]],2)</f>
        <v>06</v>
      </c>
      <c r="E1619" s="5">
        <v>10020000</v>
      </c>
      <c r="F1619" s="2" t="str">
        <f>VLOOKUP(TEXT(表格1[[#This Row],[地區]],"00000000"),縣市代碼,2,0)</f>
        <v>嘉義市</v>
      </c>
      <c r="G1619" s="2" t="s">
        <v>4</v>
      </c>
      <c r="H1619" s="13">
        <v>328663</v>
      </c>
      <c r="I1619" s="14">
        <v>130040511</v>
      </c>
      <c r="J1619" s="14">
        <f>表格1[[#This Row],[信用卡交易筆數]]/1000</f>
        <v>328.66300000000001</v>
      </c>
      <c r="K1619" s="14">
        <f>表格1[[#This Row],[信用卡交易金額'[新臺幣']]]/1000</f>
        <v>130040.511</v>
      </c>
      <c r="L1619" s="14">
        <f>表格1[[#This Row],[信用卡交易金額'[新臺幣']]]/1000000</f>
        <v>130.04051100000001</v>
      </c>
      <c r="M1619" s="14" t="str" cm="1">
        <f t="array" ref="M1619">_xlfn.TEXTJOIN("", TRUE, _xlfn.XLOOKUP(TRUE, VALUE(表格1[[#This Row],[年月]]) &lt;= VALUE($R$8:$R$12), $Q$8:$Q$12)) &amp; "年度"</f>
        <v>2021年度</v>
      </c>
    </row>
    <row r="1620" spans="1:13" x14ac:dyDescent="0.3">
      <c r="A1620" s="2">
        <v>202106</v>
      </c>
      <c r="B1620" s="19">
        <f>DATE(表格1[[#This Row],[年]],表格1[[#This Row],[月]],1)</f>
        <v>44348</v>
      </c>
      <c r="C1620" s="2" t="str">
        <f>LEFT(表格1[[#This Row],[年月]],4)</f>
        <v>2021</v>
      </c>
      <c r="D1620" s="2" t="str">
        <f>RIGHT(表格1[[#This Row],[年月]],2)</f>
        <v>06</v>
      </c>
      <c r="E1620" s="5">
        <v>10020000</v>
      </c>
      <c r="F1620" s="2" t="str">
        <f>VLOOKUP(TEXT(表格1[[#This Row],[地區]],"00000000"),縣市代碼,2,0)</f>
        <v>嘉義市</v>
      </c>
      <c r="G1620" s="2" t="s">
        <v>5</v>
      </c>
      <c r="H1620" s="13">
        <v>19047</v>
      </c>
      <c r="I1620" s="14">
        <v>48210634</v>
      </c>
      <c r="J1620" s="14">
        <f>表格1[[#This Row],[信用卡交易筆數]]/1000</f>
        <v>19.047000000000001</v>
      </c>
      <c r="K1620" s="14">
        <f>表格1[[#This Row],[信用卡交易金額'[新臺幣']]]/1000</f>
        <v>48210.633999999998</v>
      </c>
      <c r="L1620" s="14">
        <f>表格1[[#This Row],[信用卡交易金額'[新臺幣']]]/1000000</f>
        <v>48.210633999999999</v>
      </c>
      <c r="M1620" s="14" t="str" cm="1">
        <f t="array" ref="M1620">_xlfn.TEXTJOIN("", TRUE, _xlfn.XLOOKUP(TRUE, VALUE(表格1[[#This Row],[年月]]) &lt;= VALUE($R$8:$R$12), $Q$8:$Q$12)) &amp; "年度"</f>
        <v>2021年度</v>
      </c>
    </row>
    <row r="1621" spans="1:13" x14ac:dyDescent="0.3">
      <c r="A1621" s="2">
        <v>202106</v>
      </c>
      <c r="B1621" s="19">
        <f>DATE(表格1[[#This Row],[年]],表格1[[#This Row],[月]],1)</f>
        <v>44348</v>
      </c>
      <c r="C1621" s="2" t="str">
        <f>LEFT(表格1[[#This Row],[年月]],4)</f>
        <v>2021</v>
      </c>
      <c r="D1621" s="2" t="str">
        <f>RIGHT(表格1[[#This Row],[年月]],2)</f>
        <v>06</v>
      </c>
      <c r="E1621" s="5">
        <v>10020000</v>
      </c>
      <c r="F1621" s="2" t="str">
        <f>VLOOKUP(TEXT(表格1[[#This Row],[地區]],"00000000"),縣市代碼,2,0)</f>
        <v>嘉義市</v>
      </c>
      <c r="G1621" s="2" t="s">
        <v>6</v>
      </c>
      <c r="H1621" s="13">
        <v>38063</v>
      </c>
      <c r="I1621" s="14">
        <v>112843807</v>
      </c>
      <c r="J1621" s="14">
        <f>表格1[[#This Row],[信用卡交易筆數]]/1000</f>
        <v>38.063000000000002</v>
      </c>
      <c r="K1621" s="14">
        <f>表格1[[#This Row],[信用卡交易金額'[新臺幣']]]/1000</f>
        <v>112843.807</v>
      </c>
      <c r="L1621" s="14">
        <f>表格1[[#This Row],[信用卡交易金額'[新臺幣']]]/1000000</f>
        <v>112.843807</v>
      </c>
      <c r="M1621" s="14" t="str" cm="1">
        <f t="array" ref="M1621">_xlfn.TEXTJOIN("", TRUE, _xlfn.XLOOKUP(TRUE, VALUE(表格1[[#This Row],[年月]]) &lt;= VALUE($R$8:$R$12), $Q$8:$Q$12)) &amp; "年度"</f>
        <v>2021年度</v>
      </c>
    </row>
    <row r="1622" spans="1:13" x14ac:dyDescent="0.3">
      <c r="A1622" s="2">
        <v>202106</v>
      </c>
      <c r="B1622" s="19">
        <f>DATE(表格1[[#This Row],[年]],表格1[[#This Row],[月]],1)</f>
        <v>44348</v>
      </c>
      <c r="C1622" s="2" t="str">
        <f>LEFT(表格1[[#This Row],[年月]],4)</f>
        <v>2021</v>
      </c>
      <c r="D1622" s="2" t="str">
        <f>RIGHT(表格1[[#This Row],[年月]],2)</f>
        <v>06</v>
      </c>
      <c r="E1622" s="5">
        <v>10020000</v>
      </c>
      <c r="F1622" s="2" t="str">
        <f>VLOOKUP(TEXT(表格1[[#This Row],[地區]],"00000000"),縣市代碼,2,0)</f>
        <v>嘉義市</v>
      </c>
      <c r="G1622" s="2" t="s">
        <v>7</v>
      </c>
      <c r="H1622" s="13">
        <v>143700</v>
      </c>
      <c r="I1622" s="14">
        <v>146763404</v>
      </c>
      <c r="J1622" s="14">
        <f>表格1[[#This Row],[信用卡交易筆數]]/1000</f>
        <v>143.69999999999999</v>
      </c>
      <c r="K1622" s="14">
        <f>表格1[[#This Row],[信用卡交易金額'[新臺幣']]]/1000</f>
        <v>146763.40400000001</v>
      </c>
      <c r="L1622" s="14">
        <f>表格1[[#This Row],[信用卡交易金額'[新臺幣']]]/1000000</f>
        <v>146.76340400000001</v>
      </c>
      <c r="M1622" s="14" t="str" cm="1">
        <f t="array" ref="M1622">_xlfn.TEXTJOIN("", TRUE, _xlfn.XLOOKUP(TRUE, VALUE(表格1[[#This Row],[年月]]) &lt;= VALUE($R$8:$R$12), $Q$8:$Q$12)) &amp; "年度"</f>
        <v>2021年度</v>
      </c>
    </row>
    <row r="1623" spans="1:13" x14ac:dyDescent="0.3">
      <c r="A1623" s="2">
        <v>202106</v>
      </c>
      <c r="B1623" s="19">
        <f>DATE(表格1[[#This Row],[年]],表格1[[#This Row],[月]],1)</f>
        <v>44348</v>
      </c>
      <c r="C1623" s="2" t="str">
        <f>LEFT(表格1[[#This Row],[年月]],4)</f>
        <v>2021</v>
      </c>
      <c r="D1623" s="2" t="str">
        <f>RIGHT(表格1[[#This Row],[年月]],2)</f>
        <v>06</v>
      </c>
      <c r="E1623" s="5">
        <v>10020000</v>
      </c>
      <c r="F1623" s="2" t="str">
        <f>VLOOKUP(TEXT(表格1[[#This Row],[地區]],"00000000"),縣市代碼,2,0)</f>
        <v>嘉義市</v>
      </c>
      <c r="G1623" s="2" t="s">
        <v>8</v>
      </c>
      <c r="H1623" s="13">
        <v>142417</v>
      </c>
      <c r="I1623" s="14">
        <v>170656637</v>
      </c>
      <c r="J1623" s="14">
        <f>表格1[[#This Row],[信用卡交易筆數]]/1000</f>
        <v>142.417</v>
      </c>
      <c r="K1623" s="14">
        <f>表格1[[#This Row],[信用卡交易金額'[新臺幣']]]/1000</f>
        <v>170656.63699999999</v>
      </c>
      <c r="L1623" s="14">
        <f>表格1[[#This Row],[信用卡交易金額'[新臺幣']]]/1000000</f>
        <v>170.65663699999999</v>
      </c>
      <c r="M1623" s="14" t="str" cm="1">
        <f t="array" ref="M1623">_xlfn.TEXTJOIN("", TRUE, _xlfn.XLOOKUP(TRUE, VALUE(表格1[[#This Row],[年月]]) &lt;= VALUE($R$8:$R$12), $Q$8:$Q$12)) &amp; "年度"</f>
        <v>2021年度</v>
      </c>
    </row>
    <row r="1624" spans="1:13" x14ac:dyDescent="0.3">
      <c r="A1624" s="2">
        <v>202106</v>
      </c>
      <c r="B1624" s="19">
        <f>DATE(表格1[[#This Row],[年]],表格1[[#This Row],[月]],1)</f>
        <v>44348</v>
      </c>
      <c r="C1624" s="2" t="str">
        <f>LEFT(表格1[[#This Row],[年月]],4)</f>
        <v>2021</v>
      </c>
      <c r="D1624" s="2" t="str">
        <f>RIGHT(表格1[[#This Row],[年月]],2)</f>
        <v>06</v>
      </c>
      <c r="E1624" s="5">
        <v>10020000</v>
      </c>
      <c r="F1624" s="2" t="str">
        <f>VLOOKUP(TEXT(表格1[[#This Row],[地區]],"00000000"),縣市代碼,2,0)</f>
        <v>嘉義市</v>
      </c>
      <c r="G1624" s="2" t="s">
        <v>9</v>
      </c>
      <c r="H1624" s="13">
        <v>306929</v>
      </c>
      <c r="I1624" s="14">
        <v>432405093</v>
      </c>
      <c r="J1624" s="14">
        <f>表格1[[#This Row],[信用卡交易筆數]]/1000</f>
        <v>306.92899999999997</v>
      </c>
      <c r="K1624" s="14">
        <f>表格1[[#This Row],[信用卡交易金額'[新臺幣']]]/1000</f>
        <v>432405.09299999999</v>
      </c>
      <c r="L1624" s="14">
        <f>表格1[[#This Row],[信用卡交易金額'[新臺幣']]]/1000000</f>
        <v>432.40509300000002</v>
      </c>
      <c r="M1624" s="14" t="str" cm="1">
        <f t="array" ref="M1624">_xlfn.TEXTJOIN("", TRUE, _xlfn.XLOOKUP(TRUE, VALUE(表格1[[#This Row],[年月]]) &lt;= VALUE($R$8:$R$12), $Q$8:$Q$12)) &amp; "年度"</f>
        <v>2021年度</v>
      </c>
    </row>
    <row r="1625" spans="1:13" x14ac:dyDescent="0.3">
      <c r="A1625" s="2">
        <v>202106</v>
      </c>
      <c r="B1625" s="19">
        <f>DATE(表格1[[#This Row],[年]],表格1[[#This Row],[月]],1)</f>
        <v>44348</v>
      </c>
      <c r="C1625" s="2" t="str">
        <f>LEFT(表格1[[#This Row],[年月]],4)</f>
        <v>2021</v>
      </c>
      <c r="D1625" s="2" t="str">
        <f>RIGHT(表格1[[#This Row],[年月]],2)</f>
        <v>06</v>
      </c>
      <c r="E1625" s="5">
        <v>10020000</v>
      </c>
      <c r="F1625" s="2" t="str">
        <f>VLOOKUP(TEXT(表格1[[#This Row],[地區]],"00000000"),縣市代碼,2,0)</f>
        <v>嘉義市</v>
      </c>
      <c r="G1625" s="2" t="s">
        <v>10</v>
      </c>
      <c r="H1625" s="13">
        <v>244159</v>
      </c>
      <c r="I1625" s="14">
        <v>1143224205</v>
      </c>
      <c r="J1625" s="14">
        <f>表格1[[#This Row],[信用卡交易筆數]]/1000</f>
        <v>244.15899999999999</v>
      </c>
      <c r="K1625" s="14">
        <f>表格1[[#This Row],[信用卡交易金額'[新臺幣']]]/1000</f>
        <v>1143224.2050000001</v>
      </c>
      <c r="L1625" s="14">
        <f>表格1[[#This Row],[信用卡交易金額'[新臺幣']]]/1000000</f>
        <v>1143.224205</v>
      </c>
      <c r="M1625" s="14" t="str" cm="1">
        <f t="array" ref="M1625">_xlfn.TEXTJOIN("", TRUE, _xlfn.XLOOKUP(TRUE, VALUE(表格1[[#This Row],[年月]]) &lt;= VALUE($R$8:$R$12), $Q$8:$Q$12)) &amp; "年度"</f>
        <v>2021年度</v>
      </c>
    </row>
    <row r="1626" spans="1:13" x14ac:dyDescent="0.3">
      <c r="A1626" s="2">
        <v>202106</v>
      </c>
      <c r="B1626" s="19">
        <f>DATE(表格1[[#This Row],[年]],表格1[[#This Row],[月]],1)</f>
        <v>44348</v>
      </c>
      <c r="C1626" s="2" t="str">
        <f>LEFT(表格1[[#This Row],[年月]],4)</f>
        <v>2021</v>
      </c>
      <c r="D1626" s="2" t="str">
        <f>RIGHT(表格1[[#This Row],[年月]],2)</f>
        <v>06</v>
      </c>
      <c r="E1626" s="5">
        <v>67000000</v>
      </c>
      <c r="F1626" s="2" t="str">
        <f>VLOOKUP(TEXT(表格1[[#This Row],[地區]],"00000000"),縣市代碼,2,0)</f>
        <v>臺南市</v>
      </c>
      <c r="G1626" s="2" t="s">
        <v>4</v>
      </c>
      <c r="H1626" s="13">
        <v>2234615</v>
      </c>
      <c r="I1626" s="14">
        <v>917691521</v>
      </c>
      <c r="J1626" s="14">
        <f>表格1[[#This Row],[信用卡交易筆數]]/1000</f>
        <v>2234.6149999999998</v>
      </c>
      <c r="K1626" s="14">
        <f>表格1[[#This Row],[信用卡交易金額'[新臺幣']]]/1000</f>
        <v>917691.52099999995</v>
      </c>
      <c r="L1626" s="14">
        <f>表格1[[#This Row],[信用卡交易金額'[新臺幣']]]/1000000</f>
        <v>917.69152099999997</v>
      </c>
      <c r="M1626" s="14" t="str" cm="1">
        <f t="array" ref="M1626">_xlfn.TEXTJOIN("", TRUE, _xlfn.XLOOKUP(TRUE, VALUE(表格1[[#This Row],[年月]]) &lt;= VALUE($R$8:$R$12), $Q$8:$Q$12)) &amp; "年度"</f>
        <v>2021年度</v>
      </c>
    </row>
    <row r="1627" spans="1:13" x14ac:dyDescent="0.3">
      <c r="A1627" s="2">
        <v>202106</v>
      </c>
      <c r="B1627" s="19">
        <f>DATE(表格1[[#This Row],[年]],表格1[[#This Row],[月]],1)</f>
        <v>44348</v>
      </c>
      <c r="C1627" s="2" t="str">
        <f>LEFT(表格1[[#This Row],[年月]],4)</f>
        <v>2021</v>
      </c>
      <c r="D1627" s="2" t="str">
        <f>RIGHT(表格1[[#This Row],[年月]],2)</f>
        <v>06</v>
      </c>
      <c r="E1627" s="5">
        <v>67000000</v>
      </c>
      <c r="F1627" s="2" t="str">
        <f>VLOOKUP(TEXT(表格1[[#This Row],[地區]],"00000000"),縣市代碼,2,0)</f>
        <v>臺南市</v>
      </c>
      <c r="G1627" s="2" t="s">
        <v>5</v>
      </c>
      <c r="H1627" s="13">
        <v>143140</v>
      </c>
      <c r="I1627" s="14">
        <v>311640169</v>
      </c>
      <c r="J1627" s="14">
        <f>表格1[[#This Row],[信用卡交易筆數]]/1000</f>
        <v>143.13999999999999</v>
      </c>
      <c r="K1627" s="14">
        <f>表格1[[#This Row],[信用卡交易金額'[新臺幣']]]/1000</f>
        <v>311640.16899999999</v>
      </c>
      <c r="L1627" s="14">
        <f>表格1[[#This Row],[信用卡交易金額'[新臺幣']]]/1000000</f>
        <v>311.64016900000001</v>
      </c>
      <c r="M1627" s="14" t="str" cm="1">
        <f t="array" ref="M1627">_xlfn.TEXTJOIN("", TRUE, _xlfn.XLOOKUP(TRUE, VALUE(表格1[[#This Row],[年月]]) &lt;= VALUE($R$8:$R$12), $Q$8:$Q$12)) &amp; "年度"</f>
        <v>2021年度</v>
      </c>
    </row>
    <row r="1628" spans="1:13" x14ac:dyDescent="0.3">
      <c r="A1628" s="2">
        <v>202106</v>
      </c>
      <c r="B1628" s="19">
        <f>DATE(表格1[[#This Row],[年]],表格1[[#This Row],[月]],1)</f>
        <v>44348</v>
      </c>
      <c r="C1628" s="2" t="str">
        <f>LEFT(表格1[[#This Row],[年月]],4)</f>
        <v>2021</v>
      </c>
      <c r="D1628" s="2" t="str">
        <f>RIGHT(表格1[[#This Row],[年月]],2)</f>
        <v>06</v>
      </c>
      <c r="E1628" s="5">
        <v>67000000</v>
      </c>
      <c r="F1628" s="2" t="str">
        <f>VLOOKUP(TEXT(表格1[[#This Row],[地區]],"00000000"),縣市代碼,2,0)</f>
        <v>臺南市</v>
      </c>
      <c r="G1628" s="2" t="s">
        <v>6</v>
      </c>
      <c r="H1628" s="13">
        <v>305305</v>
      </c>
      <c r="I1628" s="14">
        <v>811092389</v>
      </c>
      <c r="J1628" s="14">
        <f>表格1[[#This Row],[信用卡交易筆數]]/1000</f>
        <v>305.30500000000001</v>
      </c>
      <c r="K1628" s="14">
        <f>表格1[[#This Row],[信用卡交易金額'[新臺幣']]]/1000</f>
        <v>811092.38899999997</v>
      </c>
      <c r="L1628" s="14">
        <f>表格1[[#This Row],[信用卡交易金額'[新臺幣']]]/1000000</f>
        <v>811.09238900000003</v>
      </c>
      <c r="M1628" s="14" t="str" cm="1">
        <f t="array" ref="M1628">_xlfn.TEXTJOIN("", TRUE, _xlfn.XLOOKUP(TRUE, VALUE(表格1[[#This Row],[年月]]) &lt;= VALUE($R$8:$R$12), $Q$8:$Q$12)) &amp; "年度"</f>
        <v>2021年度</v>
      </c>
    </row>
    <row r="1629" spans="1:13" x14ac:dyDescent="0.3">
      <c r="A1629" s="2">
        <v>202106</v>
      </c>
      <c r="B1629" s="19">
        <f>DATE(表格1[[#This Row],[年]],表格1[[#This Row],[月]],1)</f>
        <v>44348</v>
      </c>
      <c r="C1629" s="2" t="str">
        <f>LEFT(表格1[[#This Row],[年月]],4)</f>
        <v>2021</v>
      </c>
      <c r="D1629" s="2" t="str">
        <f>RIGHT(表格1[[#This Row],[年月]],2)</f>
        <v>06</v>
      </c>
      <c r="E1629" s="5">
        <v>67000000</v>
      </c>
      <c r="F1629" s="2" t="str">
        <f>VLOOKUP(TEXT(表格1[[#This Row],[地區]],"00000000"),縣市代碼,2,0)</f>
        <v>臺南市</v>
      </c>
      <c r="G1629" s="2" t="s">
        <v>7</v>
      </c>
      <c r="H1629" s="13">
        <v>1119502</v>
      </c>
      <c r="I1629" s="14">
        <v>1084475128</v>
      </c>
      <c r="J1629" s="14">
        <f>表格1[[#This Row],[信用卡交易筆數]]/1000</f>
        <v>1119.502</v>
      </c>
      <c r="K1629" s="14">
        <f>表格1[[#This Row],[信用卡交易金額'[新臺幣']]]/1000</f>
        <v>1084475.128</v>
      </c>
      <c r="L1629" s="14">
        <f>表格1[[#This Row],[信用卡交易金額'[新臺幣']]]/1000000</f>
        <v>1084.475128</v>
      </c>
      <c r="M1629" s="14" t="str" cm="1">
        <f t="array" ref="M1629">_xlfn.TEXTJOIN("", TRUE, _xlfn.XLOOKUP(TRUE, VALUE(表格1[[#This Row],[年月]]) &lt;= VALUE($R$8:$R$12), $Q$8:$Q$12)) &amp; "年度"</f>
        <v>2021年度</v>
      </c>
    </row>
    <row r="1630" spans="1:13" x14ac:dyDescent="0.3">
      <c r="A1630" s="2">
        <v>202106</v>
      </c>
      <c r="B1630" s="19">
        <f>DATE(表格1[[#This Row],[年]],表格1[[#This Row],[月]],1)</f>
        <v>44348</v>
      </c>
      <c r="C1630" s="2" t="str">
        <f>LEFT(表格1[[#This Row],[年月]],4)</f>
        <v>2021</v>
      </c>
      <c r="D1630" s="2" t="str">
        <f>RIGHT(表格1[[#This Row],[年月]],2)</f>
        <v>06</v>
      </c>
      <c r="E1630" s="5">
        <v>67000000</v>
      </c>
      <c r="F1630" s="2" t="str">
        <f>VLOOKUP(TEXT(表格1[[#This Row],[地區]],"00000000"),縣市代碼,2,0)</f>
        <v>臺南市</v>
      </c>
      <c r="G1630" s="2" t="s">
        <v>8</v>
      </c>
      <c r="H1630" s="13">
        <v>1035337</v>
      </c>
      <c r="I1630" s="14">
        <v>1188339051</v>
      </c>
      <c r="J1630" s="14">
        <f>表格1[[#This Row],[信用卡交易筆數]]/1000</f>
        <v>1035.337</v>
      </c>
      <c r="K1630" s="14">
        <f>表格1[[#This Row],[信用卡交易金額'[新臺幣']]]/1000</f>
        <v>1188339.051</v>
      </c>
      <c r="L1630" s="14">
        <f>表格1[[#This Row],[信用卡交易金額'[新臺幣']]]/1000000</f>
        <v>1188.3390509999999</v>
      </c>
      <c r="M1630" s="14" t="str" cm="1">
        <f t="array" ref="M1630">_xlfn.TEXTJOIN("", TRUE, _xlfn.XLOOKUP(TRUE, VALUE(表格1[[#This Row],[年月]]) &lt;= VALUE($R$8:$R$12), $Q$8:$Q$12)) &amp; "年度"</f>
        <v>2021年度</v>
      </c>
    </row>
    <row r="1631" spans="1:13" x14ac:dyDescent="0.3">
      <c r="A1631" s="2">
        <v>202106</v>
      </c>
      <c r="B1631" s="19">
        <f>DATE(表格1[[#This Row],[年]],表格1[[#This Row],[月]],1)</f>
        <v>44348</v>
      </c>
      <c r="C1631" s="2" t="str">
        <f>LEFT(表格1[[#This Row],[年月]],4)</f>
        <v>2021</v>
      </c>
      <c r="D1631" s="2" t="str">
        <f>RIGHT(表格1[[#This Row],[年月]],2)</f>
        <v>06</v>
      </c>
      <c r="E1631" s="5">
        <v>67000000</v>
      </c>
      <c r="F1631" s="2" t="str">
        <f>VLOOKUP(TEXT(表格1[[#This Row],[地區]],"00000000"),縣市代碼,2,0)</f>
        <v>臺南市</v>
      </c>
      <c r="G1631" s="2" t="s">
        <v>9</v>
      </c>
      <c r="H1631" s="13">
        <v>2129689</v>
      </c>
      <c r="I1631" s="14">
        <v>2961302385</v>
      </c>
      <c r="J1631" s="14">
        <f>表格1[[#This Row],[信用卡交易筆數]]/1000</f>
        <v>2129.6889999999999</v>
      </c>
      <c r="K1631" s="14">
        <f>表格1[[#This Row],[信用卡交易金額'[新臺幣']]]/1000</f>
        <v>2961302.3849999998</v>
      </c>
      <c r="L1631" s="14">
        <f>表格1[[#This Row],[信用卡交易金額'[新臺幣']]]/1000000</f>
        <v>2961.302385</v>
      </c>
      <c r="M1631" s="14" t="str" cm="1">
        <f t="array" ref="M1631">_xlfn.TEXTJOIN("", TRUE, _xlfn.XLOOKUP(TRUE, VALUE(表格1[[#This Row],[年月]]) &lt;= VALUE($R$8:$R$12), $Q$8:$Q$12)) &amp; "年度"</f>
        <v>2021年度</v>
      </c>
    </row>
    <row r="1632" spans="1:13" x14ac:dyDescent="0.3">
      <c r="A1632" s="2">
        <v>202106</v>
      </c>
      <c r="B1632" s="19">
        <f>DATE(表格1[[#This Row],[年]],表格1[[#This Row],[月]],1)</f>
        <v>44348</v>
      </c>
      <c r="C1632" s="2" t="str">
        <f>LEFT(表格1[[#This Row],[年月]],4)</f>
        <v>2021</v>
      </c>
      <c r="D1632" s="2" t="str">
        <f>RIGHT(表格1[[#This Row],[年月]],2)</f>
        <v>06</v>
      </c>
      <c r="E1632" s="5">
        <v>67000000</v>
      </c>
      <c r="F1632" s="2" t="str">
        <f>VLOOKUP(TEXT(表格1[[#This Row],[地區]],"00000000"),縣市代碼,2,0)</f>
        <v>臺南市</v>
      </c>
      <c r="G1632" s="2" t="s">
        <v>10</v>
      </c>
      <c r="H1632" s="13">
        <v>1802512</v>
      </c>
      <c r="I1632" s="14">
        <v>8780893053</v>
      </c>
      <c r="J1632" s="14">
        <f>表格1[[#This Row],[信用卡交易筆數]]/1000</f>
        <v>1802.5119999999999</v>
      </c>
      <c r="K1632" s="14">
        <f>表格1[[#This Row],[信用卡交易金額'[新臺幣']]]/1000</f>
        <v>8780893.0529999994</v>
      </c>
      <c r="L1632" s="14">
        <f>表格1[[#This Row],[信用卡交易金額'[新臺幣']]]/1000000</f>
        <v>8780.8930529999998</v>
      </c>
      <c r="M1632" s="14" t="str" cm="1">
        <f t="array" ref="M1632">_xlfn.TEXTJOIN("", TRUE, _xlfn.XLOOKUP(TRUE, VALUE(表格1[[#This Row],[年月]]) &lt;= VALUE($R$8:$R$12), $Q$8:$Q$12)) &amp; "年度"</f>
        <v>2021年度</v>
      </c>
    </row>
    <row r="1633" spans="1:13" x14ac:dyDescent="0.3">
      <c r="A1633" s="2">
        <v>202106</v>
      </c>
      <c r="B1633" s="19">
        <f>DATE(表格1[[#This Row],[年]],表格1[[#This Row],[月]],1)</f>
        <v>44348</v>
      </c>
      <c r="C1633" s="2" t="str">
        <f>LEFT(表格1[[#This Row],[年月]],4)</f>
        <v>2021</v>
      </c>
      <c r="D1633" s="2" t="str">
        <f>RIGHT(表格1[[#This Row],[年月]],2)</f>
        <v>06</v>
      </c>
      <c r="E1633" s="5">
        <v>64000000</v>
      </c>
      <c r="F1633" s="2" t="str">
        <f>VLOOKUP(TEXT(表格1[[#This Row],[地區]],"00000000"),縣市代碼,2,0)</f>
        <v>高雄市</v>
      </c>
      <c r="G1633" s="2" t="s">
        <v>4</v>
      </c>
      <c r="H1633" s="13">
        <v>3615427</v>
      </c>
      <c r="I1633" s="14">
        <v>1542018864</v>
      </c>
      <c r="J1633" s="14">
        <f>表格1[[#This Row],[信用卡交易筆數]]/1000</f>
        <v>3615.4270000000001</v>
      </c>
      <c r="K1633" s="14">
        <f>表格1[[#This Row],[信用卡交易金額'[新臺幣']]]/1000</f>
        <v>1542018.8640000001</v>
      </c>
      <c r="L1633" s="14">
        <f>表格1[[#This Row],[信用卡交易金額'[新臺幣']]]/1000000</f>
        <v>1542.0188639999999</v>
      </c>
      <c r="M1633" s="14" t="str" cm="1">
        <f t="array" ref="M1633">_xlfn.TEXTJOIN("", TRUE, _xlfn.XLOOKUP(TRUE, VALUE(表格1[[#This Row],[年月]]) &lt;= VALUE($R$8:$R$12), $Q$8:$Q$12)) &amp; "年度"</f>
        <v>2021年度</v>
      </c>
    </row>
    <row r="1634" spans="1:13" x14ac:dyDescent="0.3">
      <c r="A1634" s="2">
        <v>202106</v>
      </c>
      <c r="B1634" s="19">
        <f>DATE(表格1[[#This Row],[年]],表格1[[#This Row],[月]],1)</f>
        <v>44348</v>
      </c>
      <c r="C1634" s="2" t="str">
        <f>LEFT(表格1[[#This Row],[年月]],4)</f>
        <v>2021</v>
      </c>
      <c r="D1634" s="2" t="str">
        <f>RIGHT(表格1[[#This Row],[年月]],2)</f>
        <v>06</v>
      </c>
      <c r="E1634" s="5">
        <v>64000000</v>
      </c>
      <c r="F1634" s="2" t="str">
        <f>VLOOKUP(TEXT(表格1[[#This Row],[地區]],"00000000"),縣市代碼,2,0)</f>
        <v>高雄市</v>
      </c>
      <c r="G1634" s="2" t="s">
        <v>5</v>
      </c>
      <c r="H1634" s="13">
        <v>219075</v>
      </c>
      <c r="I1634" s="14">
        <v>477865804</v>
      </c>
      <c r="J1634" s="14">
        <f>表格1[[#This Row],[信用卡交易筆數]]/1000</f>
        <v>219.07499999999999</v>
      </c>
      <c r="K1634" s="14">
        <f>表格1[[#This Row],[信用卡交易金額'[新臺幣']]]/1000</f>
        <v>477865.804</v>
      </c>
      <c r="L1634" s="14">
        <f>表格1[[#This Row],[信用卡交易金額'[新臺幣']]]/1000000</f>
        <v>477.86580400000003</v>
      </c>
      <c r="M1634" s="14" t="str" cm="1">
        <f t="array" ref="M1634">_xlfn.TEXTJOIN("", TRUE, _xlfn.XLOOKUP(TRUE, VALUE(表格1[[#This Row],[年月]]) &lt;= VALUE($R$8:$R$12), $Q$8:$Q$12)) &amp; "年度"</f>
        <v>2021年度</v>
      </c>
    </row>
    <row r="1635" spans="1:13" x14ac:dyDescent="0.3">
      <c r="A1635" s="2">
        <v>202106</v>
      </c>
      <c r="B1635" s="19">
        <f>DATE(表格1[[#This Row],[年]],表格1[[#This Row],[月]],1)</f>
        <v>44348</v>
      </c>
      <c r="C1635" s="2" t="str">
        <f>LEFT(表格1[[#This Row],[年月]],4)</f>
        <v>2021</v>
      </c>
      <c r="D1635" s="2" t="str">
        <f>RIGHT(表格1[[#This Row],[年月]],2)</f>
        <v>06</v>
      </c>
      <c r="E1635" s="5">
        <v>64000000</v>
      </c>
      <c r="F1635" s="2" t="str">
        <f>VLOOKUP(TEXT(表格1[[#This Row],[地區]],"00000000"),縣市代碼,2,0)</f>
        <v>高雄市</v>
      </c>
      <c r="G1635" s="2" t="s">
        <v>6</v>
      </c>
      <c r="H1635" s="13">
        <v>476004</v>
      </c>
      <c r="I1635" s="14">
        <v>1341392864</v>
      </c>
      <c r="J1635" s="14">
        <f>表格1[[#This Row],[信用卡交易筆數]]/1000</f>
        <v>476.00400000000002</v>
      </c>
      <c r="K1635" s="14">
        <f>表格1[[#This Row],[信用卡交易金額'[新臺幣']]]/1000</f>
        <v>1341392.8640000001</v>
      </c>
      <c r="L1635" s="14">
        <f>表格1[[#This Row],[信用卡交易金額'[新臺幣']]]/1000000</f>
        <v>1341.3928639999999</v>
      </c>
      <c r="M1635" s="14" t="str" cm="1">
        <f t="array" ref="M1635">_xlfn.TEXTJOIN("", TRUE, _xlfn.XLOOKUP(TRUE, VALUE(表格1[[#This Row],[年月]]) &lt;= VALUE($R$8:$R$12), $Q$8:$Q$12)) &amp; "年度"</f>
        <v>2021年度</v>
      </c>
    </row>
    <row r="1636" spans="1:13" x14ac:dyDescent="0.3">
      <c r="A1636" s="2">
        <v>202106</v>
      </c>
      <c r="B1636" s="19">
        <f>DATE(表格1[[#This Row],[年]],表格1[[#This Row],[月]],1)</f>
        <v>44348</v>
      </c>
      <c r="C1636" s="2" t="str">
        <f>LEFT(表格1[[#This Row],[年月]],4)</f>
        <v>2021</v>
      </c>
      <c r="D1636" s="2" t="str">
        <f>RIGHT(表格1[[#This Row],[年月]],2)</f>
        <v>06</v>
      </c>
      <c r="E1636" s="5">
        <v>64000000</v>
      </c>
      <c r="F1636" s="2" t="str">
        <f>VLOOKUP(TEXT(表格1[[#This Row],[地區]],"00000000"),縣市代碼,2,0)</f>
        <v>高雄市</v>
      </c>
      <c r="G1636" s="2" t="s">
        <v>7</v>
      </c>
      <c r="H1636" s="13">
        <v>1639254</v>
      </c>
      <c r="I1636" s="14">
        <v>1609812466</v>
      </c>
      <c r="J1636" s="14">
        <f>表格1[[#This Row],[信用卡交易筆數]]/1000</f>
        <v>1639.2539999999999</v>
      </c>
      <c r="K1636" s="14">
        <f>表格1[[#This Row],[信用卡交易金額'[新臺幣']]]/1000</f>
        <v>1609812.466</v>
      </c>
      <c r="L1636" s="14">
        <f>表格1[[#This Row],[信用卡交易金額'[新臺幣']]]/1000000</f>
        <v>1609.8124660000001</v>
      </c>
      <c r="M1636" s="14" t="str" cm="1">
        <f t="array" ref="M1636">_xlfn.TEXTJOIN("", TRUE, _xlfn.XLOOKUP(TRUE, VALUE(表格1[[#This Row],[年月]]) &lt;= VALUE($R$8:$R$12), $Q$8:$Q$12)) &amp; "年度"</f>
        <v>2021年度</v>
      </c>
    </row>
    <row r="1637" spans="1:13" x14ac:dyDescent="0.3">
      <c r="A1637" s="2">
        <v>202106</v>
      </c>
      <c r="B1637" s="19">
        <f>DATE(表格1[[#This Row],[年]],表格1[[#This Row],[月]],1)</f>
        <v>44348</v>
      </c>
      <c r="C1637" s="2" t="str">
        <f>LEFT(表格1[[#This Row],[年月]],4)</f>
        <v>2021</v>
      </c>
      <c r="D1637" s="2" t="str">
        <f>RIGHT(表格1[[#This Row],[年月]],2)</f>
        <v>06</v>
      </c>
      <c r="E1637" s="5">
        <v>64000000</v>
      </c>
      <c r="F1637" s="2" t="str">
        <f>VLOOKUP(TEXT(表格1[[#This Row],[地區]],"00000000"),縣市代碼,2,0)</f>
        <v>高雄市</v>
      </c>
      <c r="G1637" s="2" t="s">
        <v>8</v>
      </c>
      <c r="H1637" s="13">
        <v>1681304</v>
      </c>
      <c r="I1637" s="14">
        <v>1825780680</v>
      </c>
      <c r="J1637" s="14">
        <f>表格1[[#This Row],[信用卡交易筆數]]/1000</f>
        <v>1681.3040000000001</v>
      </c>
      <c r="K1637" s="14">
        <f>表格1[[#This Row],[信用卡交易金額'[新臺幣']]]/1000</f>
        <v>1825780.68</v>
      </c>
      <c r="L1637" s="14">
        <f>表格1[[#This Row],[信用卡交易金額'[新臺幣']]]/1000000</f>
        <v>1825.7806800000001</v>
      </c>
      <c r="M1637" s="14" t="str" cm="1">
        <f t="array" ref="M1637">_xlfn.TEXTJOIN("", TRUE, _xlfn.XLOOKUP(TRUE, VALUE(表格1[[#This Row],[年月]]) &lt;= VALUE($R$8:$R$12), $Q$8:$Q$12)) &amp; "年度"</f>
        <v>2021年度</v>
      </c>
    </row>
    <row r="1638" spans="1:13" x14ac:dyDescent="0.3">
      <c r="A1638" s="2">
        <v>202106</v>
      </c>
      <c r="B1638" s="19">
        <f>DATE(表格1[[#This Row],[年]],表格1[[#This Row],[月]],1)</f>
        <v>44348</v>
      </c>
      <c r="C1638" s="2" t="str">
        <f>LEFT(表格1[[#This Row],[年月]],4)</f>
        <v>2021</v>
      </c>
      <c r="D1638" s="2" t="str">
        <f>RIGHT(表格1[[#This Row],[年月]],2)</f>
        <v>06</v>
      </c>
      <c r="E1638" s="5">
        <v>64000000</v>
      </c>
      <c r="F1638" s="2" t="str">
        <f>VLOOKUP(TEXT(表格1[[#This Row],[地區]],"00000000"),縣市代碼,2,0)</f>
        <v>高雄市</v>
      </c>
      <c r="G1638" s="2" t="s">
        <v>9</v>
      </c>
      <c r="H1638" s="13">
        <v>3364200</v>
      </c>
      <c r="I1638" s="14">
        <v>4682755590</v>
      </c>
      <c r="J1638" s="14">
        <f>表格1[[#This Row],[信用卡交易筆數]]/1000</f>
        <v>3364.2</v>
      </c>
      <c r="K1638" s="14">
        <f>表格1[[#This Row],[信用卡交易金額'[新臺幣']]]/1000</f>
        <v>4682755.59</v>
      </c>
      <c r="L1638" s="14">
        <f>表格1[[#This Row],[信用卡交易金額'[新臺幣']]]/1000000</f>
        <v>4682.7555899999998</v>
      </c>
      <c r="M1638" s="14" t="str" cm="1">
        <f t="array" ref="M1638">_xlfn.TEXTJOIN("", TRUE, _xlfn.XLOOKUP(TRUE, VALUE(表格1[[#This Row],[年月]]) &lt;= VALUE($R$8:$R$12), $Q$8:$Q$12)) &amp; "年度"</f>
        <v>2021年度</v>
      </c>
    </row>
    <row r="1639" spans="1:13" x14ac:dyDescent="0.3">
      <c r="A1639" s="2">
        <v>202106</v>
      </c>
      <c r="B1639" s="19">
        <f>DATE(表格1[[#This Row],[年]],表格1[[#This Row],[月]],1)</f>
        <v>44348</v>
      </c>
      <c r="C1639" s="2" t="str">
        <f>LEFT(表格1[[#This Row],[年月]],4)</f>
        <v>2021</v>
      </c>
      <c r="D1639" s="2" t="str">
        <f>RIGHT(表格1[[#This Row],[年月]],2)</f>
        <v>06</v>
      </c>
      <c r="E1639" s="5">
        <v>64000000</v>
      </c>
      <c r="F1639" s="2" t="str">
        <f>VLOOKUP(TEXT(表格1[[#This Row],[地區]],"00000000"),縣市代碼,2,0)</f>
        <v>高雄市</v>
      </c>
      <c r="G1639" s="2" t="s">
        <v>10</v>
      </c>
      <c r="H1639" s="13">
        <v>2737830</v>
      </c>
      <c r="I1639" s="14">
        <v>13069482939</v>
      </c>
      <c r="J1639" s="14">
        <f>表格1[[#This Row],[信用卡交易筆數]]/1000</f>
        <v>2737.83</v>
      </c>
      <c r="K1639" s="14">
        <f>表格1[[#This Row],[信用卡交易金額'[新臺幣']]]/1000</f>
        <v>13069482.938999999</v>
      </c>
      <c r="L1639" s="14">
        <f>表格1[[#This Row],[信用卡交易金額'[新臺幣']]]/1000000</f>
        <v>13069.482939</v>
      </c>
      <c r="M1639" s="14" t="str" cm="1">
        <f t="array" ref="M1639">_xlfn.TEXTJOIN("", TRUE, _xlfn.XLOOKUP(TRUE, VALUE(表格1[[#This Row],[年月]]) &lt;= VALUE($R$8:$R$12), $Q$8:$Q$12)) &amp; "年度"</f>
        <v>2021年度</v>
      </c>
    </row>
    <row r="1640" spans="1:13" x14ac:dyDescent="0.3">
      <c r="A1640" s="2">
        <v>202106</v>
      </c>
      <c r="B1640" s="19">
        <f>DATE(表格1[[#This Row],[年]],表格1[[#This Row],[月]],1)</f>
        <v>44348</v>
      </c>
      <c r="C1640" s="2" t="str">
        <f>LEFT(表格1[[#This Row],[年月]],4)</f>
        <v>2021</v>
      </c>
      <c r="D1640" s="2" t="str">
        <f>RIGHT(表格1[[#This Row],[年月]],2)</f>
        <v>06</v>
      </c>
      <c r="E1640" s="5">
        <v>10013000</v>
      </c>
      <c r="F1640" s="2" t="str">
        <f>VLOOKUP(TEXT(表格1[[#This Row],[地區]],"00000000"),縣市代碼,2,0)</f>
        <v>屏東縣</v>
      </c>
      <c r="G1640" s="2" t="s">
        <v>4</v>
      </c>
      <c r="H1640" s="13">
        <v>529259</v>
      </c>
      <c r="I1640" s="14">
        <v>228583200</v>
      </c>
      <c r="J1640" s="14">
        <f>表格1[[#This Row],[信用卡交易筆數]]/1000</f>
        <v>529.25900000000001</v>
      </c>
      <c r="K1640" s="14">
        <f>表格1[[#This Row],[信用卡交易金額'[新臺幣']]]/1000</f>
        <v>228583.2</v>
      </c>
      <c r="L1640" s="14">
        <f>表格1[[#This Row],[信用卡交易金額'[新臺幣']]]/1000000</f>
        <v>228.58320000000001</v>
      </c>
      <c r="M1640" s="14" t="str" cm="1">
        <f t="array" ref="M1640">_xlfn.TEXTJOIN("", TRUE, _xlfn.XLOOKUP(TRUE, VALUE(表格1[[#This Row],[年月]]) &lt;= VALUE($R$8:$R$12), $Q$8:$Q$12)) &amp; "年度"</f>
        <v>2021年度</v>
      </c>
    </row>
    <row r="1641" spans="1:13" x14ac:dyDescent="0.3">
      <c r="A1641" s="2">
        <v>202106</v>
      </c>
      <c r="B1641" s="19">
        <f>DATE(表格1[[#This Row],[年]],表格1[[#This Row],[月]],1)</f>
        <v>44348</v>
      </c>
      <c r="C1641" s="2" t="str">
        <f>LEFT(表格1[[#This Row],[年月]],4)</f>
        <v>2021</v>
      </c>
      <c r="D1641" s="2" t="str">
        <f>RIGHT(表格1[[#This Row],[年月]],2)</f>
        <v>06</v>
      </c>
      <c r="E1641" s="5">
        <v>10013000</v>
      </c>
      <c r="F1641" s="2" t="str">
        <f>VLOOKUP(TEXT(表格1[[#This Row],[地區]],"00000000"),縣市代碼,2,0)</f>
        <v>屏東縣</v>
      </c>
      <c r="G1641" s="2" t="s">
        <v>5</v>
      </c>
      <c r="H1641" s="13">
        <v>36460</v>
      </c>
      <c r="I1641" s="14">
        <v>83802102</v>
      </c>
      <c r="J1641" s="14">
        <f>表格1[[#This Row],[信用卡交易筆數]]/1000</f>
        <v>36.46</v>
      </c>
      <c r="K1641" s="14">
        <f>表格1[[#This Row],[信用卡交易金額'[新臺幣']]]/1000</f>
        <v>83802.101999999999</v>
      </c>
      <c r="L1641" s="14">
        <f>表格1[[#This Row],[信用卡交易金額'[新臺幣']]]/1000000</f>
        <v>83.802102000000005</v>
      </c>
      <c r="M1641" s="14" t="str" cm="1">
        <f t="array" ref="M1641">_xlfn.TEXTJOIN("", TRUE, _xlfn.XLOOKUP(TRUE, VALUE(表格1[[#This Row],[年月]]) &lt;= VALUE($R$8:$R$12), $Q$8:$Q$12)) &amp; "年度"</f>
        <v>2021年度</v>
      </c>
    </row>
    <row r="1642" spans="1:13" x14ac:dyDescent="0.3">
      <c r="A1642" s="2">
        <v>202106</v>
      </c>
      <c r="B1642" s="19">
        <f>DATE(表格1[[#This Row],[年]],表格1[[#This Row],[月]],1)</f>
        <v>44348</v>
      </c>
      <c r="C1642" s="2" t="str">
        <f>LEFT(表格1[[#This Row],[年月]],4)</f>
        <v>2021</v>
      </c>
      <c r="D1642" s="2" t="str">
        <f>RIGHT(表格1[[#This Row],[年月]],2)</f>
        <v>06</v>
      </c>
      <c r="E1642" s="5">
        <v>10013000</v>
      </c>
      <c r="F1642" s="2" t="str">
        <f>VLOOKUP(TEXT(表格1[[#This Row],[地區]],"00000000"),縣市代碼,2,0)</f>
        <v>屏東縣</v>
      </c>
      <c r="G1642" s="2" t="s">
        <v>6</v>
      </c>
      <c r="H1642" s="13">
        <v>75425</v>
      </c>
      <c r="I1642" s="14">
        <v>236007115</v>
      </c>
      <c r="J1642" s="14">
        <f>表格1[[#This Row],[信用卡交易筆數]]/1000</f>
        <v>75.424999999999997</v>
      </c>
      <c r="K1642" s="14">
        <f>表格1[[#This Row],[信用卡交易金額'[新臺幣']]]/1000</f>
        <v>236007.11499999999</v>
      </c>
      <c r="L1642" s="14">
        <f>表格1[[#This Row],[信用卡交易金額'[新臺幣']]]/1000000</f>
        <v>236.007115</v>
      </c>
      <c r="M1642" s="14" t="str" cm="1">
        <f t="array" ref="M1642">_xlfn.TEXTJOIN("", TRUE, _xlfn.XLOOKUP(TRUE, VALUE(表格1[[#This Row],[年月]]) &lt;= VALUE($R$8:$R$12), $Q$8:$Q$12)) &amp; "年度"</f>
        <v>2021年度</v>
      </c>
    </row>
    <row r="1643" spans="1:13" x14ac:dyDescent="0.3">
      <c r="A1643" s="2">
        <v>202106</v>
      </c>
      <c r="B1643" s="19">
        <f>DATE(表格1[[#This Row],[年]],表格1[[#This Row],[月]],1)</f>
        <v>44348</v>
      </c>
      <c r="C1643" s="2" t="str">
        <f>LEFT(表格1[[#This Row],[年月]],4)</f>
        <v>2021</v>
      </c>
      <c r="D1643" s="2" t="str">
        <f>RIGHT(表格1[[#This Row],[年月]],2)</f>
        <v>06</v>
      </c>
      <c r="E1643" s="5">
        <v>10013000</v>
      </c>
      <c r="F1643" s="2" t="str">
        <f>VLOOKUP(TEXT(表格1[[#This Row],[地區]],"00000000"),縣市代碼,2,0)</f>
        <v>屏東縣</v>
      </c>
      <c r="G1643" s="2" t="s">
        <v>7</v>
      </c>
      <c r="H1643" s="13">
        <v>356167</v>
      </c>
      <c r="I1643" s="14">
        <v>359295405</v>
      </c>
      <c r="J1643" s="14">
        <f>表格1[[#This Row],[信用卡交易筆數]]/1000</f>
        <v>356.16699999999997</v>
      </c>
      <c r="K1643" s="14">
        <f>表格1[[#This Row],[信用卡交易金額'[新臺幣']]]/1000</f>
        <v>359295.40500000003</v>
      </c>
      <c r="L1643" s="14">
        <f>表格1[[#This Row],[信用卡交易金額'[新臺幣']]]/1000000</f>
        <v>359.29540500000002</v>
      </c>
      <c r="M1643" s="14" t="str" cm="1">
        <f t="array" ref="M1643">_xlfn.TEXTJOIN("", TRUE, _xlfn.XLOOKUP(TRUE, VALUE(表格1[[#This Row],[年月]]) &lt;= VALUE($R$8:$R$12), $Q$8:$Q$12)) &amp; "年度"</f>
        <v>2021年度</v>
      </c>
    </row>
    <row r="1644" spans="1:13" x14ac:dyDescent="0.3">
      <c r="A1644" s="2">
        <v>202106</v>
      </c>
      <c r="B1644" s="19">
        <f>DATE(表格1[[#This Row],[年]],表格1[[#This Row],[月]],1)</f>
        <v>44348</v>
      </c>
      <c r="C1644" s="2" t="str">
        <f>LEFT(表格1[[#This Row],[年月]],4)</f>
        <v>2021</v>
      </c>
      <c r="D1644" s="2" t="str">
        <f>RIGHT(表格1[[#This Row],[年月]],2)</f>
        <v>06</v>
      </c>
      <c r="E1644" s="5">
        <v>10013000</v>
      </c>
      <c r="F1644" s="2" t="str">
        <f>VLOOKUP(TEXT(表格1[[#This Row],[地區]],"00000000"),縣市代碼,2,0)</f>
        <v>屏東縣</v>
      </c>
      <c r="G1644" s="2" t="s">
        <v>8</v>
      </c>
      <c r="H1644" s="13">
        <v>299223</v>
      </c>
      <c r="I1644" s="14">
        <v>301931251</v>
      </c>
      <c r="J1644" s="14">
        <f>表格1[[#This Row],[信用卡交易筆數]]/1000</f>
        <v>299.22300000000001</v>
      </c>
      <c r="K1644" s="14">
        <f>表格1[[#This Row],[信用卡交易金額'[新臺幣']]]/1000</f>
        <v>301931.25099999999</v>
      </c>
      <c r="L1644" s="14">
        <f>表格1[[#This Row],[信用卡交易金額'[新臺幣']]]/1000000</f>
        <v>301.93125099999997</v>
      </c>
      <c r="M1644" s="14" t="str" cm="1">
        <f t="array" ref="M1644">_xlfn.TEXTJOIN("", TRUE, _xlfn.XLOOKUP(TRUE, VALUE(表格1[[#This Row],[年月]]) &lt;= VALUE($R$8:$R$12), $Q$8:$Q$12)) &amp; "年度"</f>
        <v>2021年度</v>
      </c>
    </row>
    <row r="1645" spans="1:13" x14ac:dyDescent="0.3">
      <c r="A1645" s="2">
        <v>202106</v>
      </c>
      <c r="B1645" s="19">
        <f>DATE(表格1[[#This Row],[年]],表格1[[#This Row],[月]],1)</f>
        <v>44348</v>
      </c>
      <c r="C1645" s="2" t="str">
        <f>LEFT(表格1[[#This Row],[年月]],4)</f>
        <v>2021</v>
      </c>
      <c r="D1645" s="2" t="str">
        <f>RIGHT(表格1[[#This Row],[年月]],2)</f>
        <v>06</v>
      </c>
      <c r="E1645" s="5">
        <v>10013000</v>
      </c>
      <c r="F1645" s="2" t="str">
        <f>VLOOKUP(TEXT(表格1[[#This Row],[地區]],"00000000"),縣市代碼,2,0)</f>
        <v>屏東縣</v>
      </c>
      <c r="G1645" s="2" t="s">
        <v>9</v>
      </c>
      <c r="H1645" s="13">
        <v>519312</v>
      </c>
      <c r="I1645" s="14">
        <v>709917991</v>
      </c>
      <c r="J1645" s="14">
        <f>表格1[[#This Row],[信用卡交易筆數]]/1000</f>
        <v>519.31200000000001</v>
      </c>
      <c r="K1645" s="14">
        <f>表格1[[#This Row],[信用卡交易金額'[新臺幣']]]/1000</f>
        <v>709917.99100000004</v>
      </c>
      <c r="L1645" s="14">
        <f>表格1[[#This Row],[信用卡交易金額'[新臺幣']]]/1000000</f>
        <v>709.91799100000003</v>
      </c>
      <c r="M1645" s="14" t="str" cm="1">
        <f t="array" ref="M1645">_xlfn.TEXTJOIN("", TRUE, _xlfn.XLOOKUP(TRUE, VALUE(表格1[[#This Row],[年月]]) &lt;= VALUE($R$8:$R$12), $Q$8:$Q$12)) &amp; "年度"</f>
        <v>2021年度</v>
      </c>
    </row>
    <row r="1646" spans="1:13" x14ac:dyDescent="0.3">
      <c r="A1646" s="2">
        <v>202106</v>
      </c>
      <c r="B1646" s="19">
        <f>DATE(表格1[[#This Row],[年]],表格1[[#This Row],[月]],1)</f>
        <v>44348</v>
      </c>
      <c r="C1646" s="2" t="str">
        <f>LEFT(表格1[[#This Row],[年月]],4)</f>
        <v>2021</v>
      </c>
      <c r="D1646" s="2" t="str">
        <f>RIGHT(表格1[[#This Row],[年月]],2)</f>
        <v>06</v>
      </c>
      <c r="E1646" s="5">
        <v>10013000</v>
      </c>
      <c r="F1646" s="2" t="str">
        <f>VLOOKUP(TEXT(表格1[[#This Row],[地區]],"00000000"),縣市代碼,2,0)</f>
        <v>屏東縣</v>
      </c>
      <c r="G1646" s="2" t="s">
        <v>10</v>
      </c>
      <c r="H1646" s="13">
        <v>479327</v>
      </c>
      <c r="I1646" s="14">
        <v>1807210045</v>
      </c>
      <c r="J1646" s="14">
        <f>表格1[[#This Row],[信用卡交易筆數]]/1000</f>
        <v>479.327</v>
      </c>
      <c r="K1646" s="14">
        <f>表格1[[#This Row],[信用卡交易金額'[新臺幣']]]/1000</f>
        <v>1807210.0449999999</v>
      </c>
      <c r="L1646" s="14">
        <f>表格1[[#This Row],[信用卡交易金額'[新臺幣']]]/1000000</f>
        <v>1807.210045</v>
      </c>
      <c r="M1646" s="14" t="str" cm="1">
        <f t="array" ref="M1646">_xlfn.TEXTJOIN("", TRUE, _xlfn.XLOOKUP(TRUE, VALUE(表格1[[#This Row],[年月]]) &lt;= VALUE($R$8:$R$12), $Q$8:$Q$12)) &amp; "年度"</f>
        <v>2021年度</v>
      </c>
    </row>
    <row r="1647" spans="1:13" x14ac:dyDescent="0.3">
      <c r="A1647" s="2">
        <v>202106</v>
      </c>
      <c r="B1647" s="19">
        <f>DATE(表格1[[#This Row],[年]],表格1[[#This Row],[月]],1)</f>
        <v>44348</v>
      </c>
      <c r="C1647" s="2" t="str">
        <f>LEFT(表格1[[#This Row],[年月]],4)</f>
        <v>2021</v>
      </c>
      <c r="D1647" s="2" t="str">
        <f>RIGHT(表格1[[#This Row],[年月]],2)</f>
        <v>06</v>
      </c>
      <c r="E1647" s="5">
        <v>10017000</v>
      </c>
      <c r="F1647" s="2" t="str">
        <f>VLOOKUP(TEXT(表格1[[#This Row],[地區]],"00000000"),縣市代碼,2,0)</f>
        <v>基隆市</v>
      </c>
      <c r="G1647" s="2" t="s">
        <v>4</v>
      </c>
      <c r="H1647" s="13">
        <v>506143</v>
      </c>
      <c r="I1647" s="14">
        <v>205743173</v>
      </c>
      <c r="J1647" s="14">
        <f>表格1[[#This Row],[信用卡交易筆數]]/1000</f>
        <v>506.14299999999997</v>
      </c>
      <c r="K1647" s="14">
        <f>表格1[[#This Row],[信用卡交易金額'[新臺幣']]]/1000</f>
        <v>205743.17300000001</v>
      </c>
      <c r="L1647" s="14">
        <f>表格1[[#This Row],[信用卡交易金額'[新臺幣']]]/1000000</f>
        <v>205.74317300000001</v>
      </c>
      <c r="M1647" s="14" t="str" cm="1">
        <f t="array" ref="M1647">_xlfn.TEXTJOIN("", TRUE, _xlfn.XLOOKUP(TRUE, VALUE(表格1[[#This Row],[年月]]) &lt;= VALUE($R$8:$R$12), $Q$8:$Q$12)) &amp; "年度"</f>
        <v>2021年度</v>
      </c>
    </row>
    <row r="1648" spans="1:13" x14ac:dyDescent="0.3">
      <c r="A1648" s="2">
        <v>202106</v>
      </c>
      <c r="B1648" s="19">
        <f>DATE(表格1[[#This Row],[年]],表格1[[#This Row],[月]],1)</f>
        <v>44348</v>
      </c>
      <c r="C1648" s="2" t="str">
        <f>LEFT(表格1[[#This Row],[年月]],4)</f>
        <v>2021</v>
      </c>
      <c r="D1648" s="2" t="str">
        <f>RIGHT(表格1[[#This Row],[年月]],2)</f>
        <v>06</v>
      </c>
      <c r="E1648" s="5">
        <v>10017000</v>
      </c>
      <c r="F1648" s="2" t="str">
        <f>VLOOKUP(TEXT(表格1[[#This Row],[地區]],"00000000"),縣市代碼,2,0)</f>
        <v>基隆市</v>
      </c>
      <c r="G1648" s="2" t="s">
        <v>5</v>
      </c>
      <c r="H1648" s="13">
        <v>28140</v>
      </c>
      <c r="I1648" s="14">
        <v>75708126</v>
      </c>
      <c r="J1648" s="14">
        <f>表格1[[#This Row],[信用卡交易筆數]]/1000</f>
        <v>28.14</v>
      </c>
      <c r="K1648" s="14">
        <f>表格1[[#This Row],[信用卡交易金額'[新臺幣']]]/1000</f>
        <v>75708.126000000004</v>
      </c>
      <c r="L1648" s="14">
        <f>表格1[[#This Row],[信用卡交易金額'[新臺幣']]]/1000000</f>
        <v>75.708125999999993</v>
      </c>
      <c r="M1648" s="14" t="str" cm="1">
        <f t="array" ref="M1648">_xlfn.TEXTJOIN("", TRUE, _xlfn.XLOOKUP(TRUE, VALUE(表格1[[#This Row],[年月]]) &lt;= VALUE($R$8:$R$12), $Q$8:$Q$12)) &amp; "年度"</f>
        <v>2021年度</v>
      </c>
    </row>
    <row r="1649" spans="1:13" x14ac:dyDescent="0.3">
      <c r="A1649" s="2">
        <v>202106</v>
      </c>
      <c r="B1649" s="19">
        <f>DATE(表格1[[#This Row],[年]],表格1[[#This Row],[月]],1)</f>
        <v>44348</v>
      </c>
      <c r="C1649" s="2" t="str">
        <f>LEFT(表格1[[#This Row],[年月]],4)</f>
        <v>2021</v>
      </c>
      <c r="D1649" s="2" t="str">
        <f>RIGHT(表格1[[#This Row],[年月]],2)</f>
        <v>06</v>
      </c>
      <c r="E1649" s="5">
        <v>10017000</v>
      </c>
      <c r="F1649" s="2" t="str">
        <f>VLOOKUP(TEXT(表格1[[#This Row],[地區]],"00000000"),縣市代碼,2,0)</f>
        <v>基隆市</v>
      </c>
      <c r="G1649" s="2" t="s">
        <v>6</v>
      </c>
      <c r="H1649" s="13">
        <v>53195</v>
      </c>
      <c r="I1649" s="14">
        <v>171386020</v>
      </c>
      <c r="J1649" s="14">
        <f>表格1[[#This Row],[信用卡交易筆數]]/1000</f>
        <v>53.195</v>
      </c>
      <c r="K1649" s="14">
        <f>表格1[[#This Row],[信用卡交易金額'[新臺幣']]]/1000</f>
        <v>171386.02</v>
      </c>
      <c r="L1649" s="14">
        <f>表格1[[#This Row],[信用卡交易金額'[新臺幣']]]/1000000</f>
        <v>171.38602</v>
      </c>
      <c r="M1649" s="14" t="str" cm="1">
        <f t="array" ref="M1649">_xlfn.TEXTJOIN("", TRUE, _xlfn.XLOOKUP(TRUE, VALUE(表格1[[#This Row],[年月]]) &lt;= VALUE($R$8:$R$12), $Q$8:$Q$12)) &amp; "年度"</f>
        <v>2021年度</v>
      </c>
    </row>
    <row r="1650" spans="1:13" x14ac:dyDescent="0.3">
      <c r="A1650" s="2">
        <v>202106</v>
      </c>
      <c r="B1650" s="19">
        <f>DATE(表格1[[#This Row],[年]],表格1[[#This Row],[月]],1)</f>
        <v>44348</v>
      </c>
      <c r="C1650" s="2" t="str">
        <f>LEFT(表格1[[#This Row],[年月]],4)</f>
        <v>2021</v>
      </c>
      <c r="D1650" s="2" t="str">
        <f>RIGHT(表格1[[#This Row],[年月]],2)</f>
        <v>06</v>
      </c>
      <c r="E1650" s="5">
        <v>10017000</v>
      </c>
      <c r="F1650" s="2" t="str">
        <f>VLOOKUP(TEXT(表格1[[#This Row],[地區]],"00000000"),縣市代碼,2,0)</f>
        <v>基隆市</v>
      </c>
      <c r="G1650" s="2" t="s">
        <v>7</v>
      </c>
      <c r="H1650" s="13">
        <v>228297</v>
      </c>
      <c r="I1650" s="14">
        <v>217470547</v>
      </c>
      <c r="J1650" s="14">
        <f>表格1[[#This Row],[信用卡交易筆數]]/1000</f>
        <v>228.297</v>
      </c>
      <c r="K1650" s="14">
        <f>表格1[[#This Row],[信用卡交易金額'[新臺幣']]]/1000</f>
        <v>217470.54699999999</v>
      </c>
      <c r="L1650" s="14">
        <f>表格1[[#This Row],[信用卡交易金額'[新臺幣']]]/1000000</f>
        <v>217.47054700000001</v>
      </c>
      <c r="M1650" s="14" t="str" cm="1">
        <f t="array" ref="M1650">_xlfn.TEXTJOIN("", TRUE, _xlfn.XLOOKUP(TRUE, VALUE(表格1[[#This Row],[年月]]) &lt;= VALUE($R$8:$R$12), $Q$8:$Q$12)) &amp; "年度"</f>
        <v>2021年度</v>
      </c>
    </row>
    <row r="1651" spans="1:13" x14ac:dyDescent="0.3">
      <c r="A1651" s="2">
        <v>202106</v>
      </c>
      <c r="B1651" s="19">
        <f>DATE(表格1[[#This Row],[年]],表格1[[#This Row],[月]],1)</f>
        <v>44348</v>
      </c>
      <c r="C1651" s="2" t="str">
        <f>LEFT(表格1[[#This Row],[年月]],4)</f>
        <v>2021</v>
      </c>
      <c r="D1651" s="2" t="str">
        <f>RIGHT(表格1[[#This Row],[年月]],2)</f>
        <v>06</v>
      </c>
      <c r="E1651" s="5">
        <v>10017000</v>
      </c>
      <c r="F1651" s="2" t="str">
        <f>VLOOKUP(TEXT(表格1[[#This Row],[地區]],"00000000"),縣市代碼,2,0)</f>
        <v>基隆市</v>
      </c>
      <c r="G1651" s="2" t="s">
        <v>8</v>
      </c>
      <c r="H1651" s="13">
        <v>251764</v>
      </c>
      <c r="I1651" s="14">
        <v>271459369</v>
      </c>
      <c r="J1651" s="14">
        <f>表格1[[#This Row],[信用卡交易筆數]]/1000</f>
        <v>251.76400000000001</v>
      </c>
      <c r="K1651" s="14">
        <f>表格1[[#This Row],[信用卡交易金額'[新臺幣']]]/1000</f>
        <v>271459.36900000001</v>
      </c>
      <c r="L1651" s="14">
        <f>表格1[[#This Row],[信用卡交易金額'[新臺幣']]]/1000000</f>
        <v>271.45936899999998</v>
      </c>
      <c r="M1651" s="14" t="str" cm="1">
        <f t="array" ref="M1651">_xlfn.TEXTJOIN("", TRUE, _xlfn.XLOOKUP(TRUE, VALUE(表格1[[#This Row],[年月]]) &lt;= VALUE($R$8:$R$12), $Q$8:$Q$12)) &amp; "年度"</f>
        <v>2021年度</v>
      </c>
    </row>
    <row r="1652" spans="1:13" x14ac:dyDescent="0.3">
      <c r="A1652" s="2">
        <v>202106</v>
      </c>
      <c r="B1652" s="19">
        <f>DATE(表格1[[#This Row],[年]],表格1[[#This Row],[月]],1)</f>
        <v>44348</v>
      </c>
      <c r="C1652" s="2" t="str">
        <f>LEFT(表格1[[#This Row],[年月]],4)</f>
        <v>2021</v>
      </c>
      <c r="D1652" s="2" t="str">
        <f>RIGHT(表格1[[#This Row],[年月]],2)</f>
        <v>06</v>
      </c>
      <c r="E1652" s="5">
        <v>10017000</v>
      </c>
      <c r="F1652" s="2" t="str">
        <f>VLOOKUP(TEXT(表格1[[#This Row],[地區]],"00000000"),縣市代碼,2,0)</f>
        <v>基隆市</v>
      </c>
      <c r="G1652" s="2" t="s">
        <v>9</v>
      </c>
      <c r="H1652" s="13">
        <v>471005</v>
      </c>
      <c r="I1652" s="14">
        <v>616265858</v>
      </c>
      <c r="J1652" s="14">
        <f>表格1[[#This Row],[信用卡交易筆數]]/1000</f>
        <v>471.005</v>
      </c>
      <c r="K1652" s="14">
        <f>表格1[[#This Row],[信用卡交易金額'[新臺幣']]]/1000</f>
        <v>616265.85800000001</v>
      </c>
      <c r="L1652" s="14">
        <f>表格1[[#This Row],[信用卡交易金額'[新臺幣']]]/1000000</f>
        <v>616.26585799999998</v>
      </c>
      <c r="M1652" s="14" t="str" cm="1">
        <f t="array" ref="M1652">_xlfn.TEXTJOIN("", TRUE, _xlfn.XLOOKUP(TRUE, VALUE(表格1[[#This Row],[年月]]) &lt;= VALUE($R$8:$R$12), $Q$8:$Q$12)) &amp; "年度"</f>
        <v>2021年度</v>
      </c>
    </row>
    <row r="1653" spans="1:13" x14ac:dyDescent="0.3">
      <c r="A1653" s="2">
        <v>202106</v>
      </c>
      <c r="B1653" s="19">
        <f>DATE(表格1[[#This Row],[年]],表格1[[#This Row],[月]],1)</f>
        <v>44348</v>
      </c>
      <c r="C1653" s="2" t="str">
        <f>LEFT(表格1[[#This Row],[年月]],4)</f>
        <v>2021</v>
      </c>
      <c r="D1653" s="2" t="str">
        <f>RIGHT(表格1[[#This Row],[年月]],2)</f>
        <v>06</v>
      </c>
      <c r="E1653" s="5">
        <v>10017000</v>
      </c>
      <c r="F1653" s="2" t="str">
        <f>VLOOKUP(TEXT(表格1[[#This Row],[地區]],"00000000"),縣市代碼,2,0)</f>
        <v>基隆市</v>
      </c>
      <c r="G1653" s="2" t="s">
        <v>10</v>
      </c>
      <c r="H1653" s="13">
        <v>398941</v>
      </c>
      <c r="I1653" s="14">
        <v>1421104195</v>
      </c>
      <c r="J1653" s="14">
        <f>表格1[[#This Row],[信用卡交易筆數]]/1000</f>
        <v>398.94099999999997</v>
      </c>
      <c r="K1653" s="14">
        <f>表格1[[#This Row],[信用卡交易金額'[新臺幣']]]/1000</f>
        <v>1421104.1950000001</v>
      </c>
      <c r="L1653" s="14">
        <f>表格1[[#This Row],[信用卡交易金額'[新臺幣']]]/1000000</f>
        <v>1421.1041949999999</v>
      </c>
      <c r="M1653" s="14" t="str" cm="1">
        <f t="array" ref="M1653">_xlfn.TEXTJOIN("", TRUE, _xlfn.XLOOKUP(TRUE, VALUE(表格1[[#This Row],[年月]]) &lt;= VALUE($R$8:$R$12), $Q$8:$Q$12)) &amp; "年度"</f>
        <v>2021年度</v>
      </c>
    </row>
    <row r="1654" spans="1:13" x14ac:dyDescent="0.3">
      <c r="A1654" s="2">
        <v>202106</v>
      </c>
      <c r="B1654" s="19">
        <f>DATE(表格1[[#This Row],[年]],表格1[[#This Row],[月]],1)</f>
        <v>44348</v>
      </c>
      <c r="C1654" s="2" t="str">
        <f>LEFT(表格1[[#This Row],[年月]],4)</f>
        <v>2021</v>
      </c>
      <c r="D1654" s="2" t="str">
        <f>RIGHT(表格1[[#This Row],[年月]],2)</f>
        <v>06</v>
      </c>
      <c r="E1654" s="5">
        <v>10002000</v>
      </c>
      <c r="F1654" s="2" t="str">
        <f>VLOOKUP(TEXT(表格1[[#This Row],[地區]],"00000000"),縣市代碼,2,0)</f>
        <v>宜蘭縣</v>
      </c>
      <c r="G1654" s="2" t="s">
        <v>4</v>
      </c>
      <c r="H1654" s="13">
        <v>432386</v>
      </c>
      <c r="I1654" s="14">
        <v>165102671</v>
      </c>
      <c r="J1654" s="14">
        <f>表格1[[#This Row],[信用卡交易筆數]]/1000</f>
        <v>432.38600000000002</v>
      </c>
      <c r="K1654" s="14">
        <f>表格1[[#This Row],[信用卡交易金額'[新臺幣']]]/1000</f>
        <v>165102.671</v>
      </c>
      <c r="L1654" s="14">
        <f>表格1[[#This Row],[信用卡交易金額'[新臺幣']]]/1000000</f>
        <v>165.10267099999999</v>
      </c>
      <c r="M1654" s="14" t="str" cm="1">
        <f t="array" ref="M1654">_xlfn.TEXTJOIN("", TRUE, _xlfn.XLOOKUP(TRUE, VALUE(表格1[[#This Row],[年月]]) &lt;= VALUE($R$8:$R$12), $Q$8:$Q$12)) &amp; "年度"</f>
        <v>2021年度</v>
      </c>
    </row>
    <row r="1655" spans="1:13" x14ac:dyDescent="0.3">
      <c r="A1655" s="2">
        <v>202106</v>
      </c>
      <c r="B1655" s="19">
        <f>DATE(表格1[[#This Row],[年]],表格1[[#This Row],[月]],1)</f>
        <v>44348</v>
      </c>
      <c r="C1655" s="2" t="str">
        <f>LEFT(表格1[[#This Row],[年月]],4)</f>
        <v>2021</v>
      </c>
      <c r="D1655" s="2" t="str">
        <f>RIGHT(表格1[[#This Row],[年月]],2)</f>
        <v>06</v>
      </c>
      <c r="E1655" s="5">
        <v>10002000</v>
      </c>
      <c r="F1655" s="2" t="str">
        <f>VLOOKUP(TEXT(表格1[[#This Row],[地區]],"00000000"),縣市代碼,2,0)</f>
        <v>宜蘭縣</v>
      </c>
      <c r="G1655" s="2" t="s">
        <v>5</v>
      </c>
      <c r="H1655" s="13">
        <v>25798</v>
      </c>
      <c r="I1655" s="14">
        <v>59029414</v>
      </c>
      <c r="J1655" s="14">
        <f>表格1[[#This Row],[信用卡交易筆數]]/1000</f>
        <v>25.797999999999998</v>
      </c>
      <c r="K1655" s="14">
        <f>表格1[[#This Row],[信用卡交易金額'[新臺幣']]]/1000</f>
        <v>59029.413999999997</v>
      </c>
      <c r="L1655" s="14">
        <f>表格1[[#This Row],[信用卡交易金額'[新臺幣']]]/1000000</f>
        <v>59.029414000000003</v>
      </c>
      <c r="M1655" s="14" t="str" cm="1">
        <f t="array" ref="M1655">_xlfn.TEXTJOIN("", TRUE, _xlfn.XLOOKUP(TRUE, VALUE(表格1[[#This Row],[年月]]) &lt;= VALUE($R$8:$R$12), $Q$8:$Q$12)) &amp; "年度"</f>
        <v>2021年度</v>
      </c>
    </row>
    <row r="1656" spans="1:13" x14ac:dyDescent="0.3">
      <c r="A1656" s="2">
        <v>202106</v>
      </c>
      <c r="B1656" s="19">
        <f>DATE(表格1[[#This Row],[年]],表格1[[#This Row],[月]],1)</f>
        <v>44348</v>
      </c>
      <c r="C1656" s="2" t="str">
        <f>LEFT(表格1[[#This Row],[年月]],4)</f>
        <v>2021</v>
      </c>
      <c r="D1656" s="2" t="str">
        <f>RIGHT(表格1[[#This Row],[年月]],2)</f>
        <v>06</v>
      </c>
      <c r="E1656" s="5">
        <v>10002000</v>
      </c>
      <c r="F1656" s="2" t="str">
        <f>VLOOKUP(TEXT(表格1[[#This Row],[地區]],"00000000"),縣市代碼,2,0)</f>
        <v>宜蘭縣</v>
      </c>
      <c r="G1656" s="2" t="s">
        <v>6</v>
      </c>
      <c r="H1656" s="13">
        <v>51460</v>
      </c>
      <c r="I1656" s="14">
        <v>161676189</v>
      </c>
      <c r="J1656" s="14">
        <f>表格1[[#This Row],[信用卡交易筆數]]/1000</f>
        <v>51.46</v>
      </c>
      <c r="K1656" s="14">
        <f>表格1[[#This Row],[信用卡交易金額'[新臺幣']]]/1000</f>
        <v>161676.18900000001</v>
      </c>
      <c r="L1656" s="14">
        <f>表格1[[#This Row],[信用卡交易金額'[新臺幣']]]/1000000</f>
        <v>161.67618899999999</v>
      </c>
      <c r="M1656" s="14" t="str" cm="1">
        <f t="array" ref="M1656">_xlfn.TEXTJOIN("", TRUE, _xlfn.XLOOKUP(TRUE, VALUE(表格1[[#This Row],[年月]]) &lt;= VALUE($R$8:$R$12), $Q$8:$Q$12)) &amp; "年度"</f>
        <v>2021年度</v>
      </c>
    </row>
    <row r="1657" spans="1:13" x14ac:dyDescent="0.3">
      <c r="A1657" s="2">
        <v>202106</v>
      </c>
      <c r="B1657" s="19">
        <f>DATE(表格1[[#This Row],[年]],表格1[[#This Row],[月]],1)</f>
        <v>44348</v>
      </c>
      <c r="C1657" s="2" t="str">
        <f>LEFT(表格1[[#This Row],[年月]],4)</f>
        <v>2021</v>
      </c>
      <c r="D1657" s="2" t="str">
        <f>RIGHT(表格1[[#This Row],[年月]],2)</f>
        <v>06</v>
      </c>
      <c r="E1657" s="5">
        <v>10002000</v>
      </c>
      <c r="F1657" s="2" t="str">
        <f>VLOOKUP(TEXT(表格1[[#This Row],[地區]],"00000000"),縣市代碼,2,0)</f>
        <v>宜蘭縣</v>
      </c>
      <c r="G1657" s="2" t="s">
        <v>7</v>
      </c>
      <c r="H1657" s="13">
        <v>200566</v>
      </c>
      <c r="I1657" s="14">
        <v>210921769</v>
      </c>
      <c r="J1657" s="14">
        <f>表格1[[#This Row],[信用卡交易筆數]]/1000</f>
        <v>200.566</v>
      </c>
      <c r="K1657" s="14">
        <f>表格1[[#This Row],[信用卡交易金額'[新臺幣']]]/1000</f>
        <v>210921.769</v>
      </c>
      <c r="L1657" s="14">
        <f>表格1[[#This Row],[信用卡交易金額'[新臺幣']]]/1000000</f>
        <v>210.92176900000001</v>
      </c>
      <c r="M1657" s="14" t="str" cm="1">
        <f t="array" ref="M1657">_xlfn.TEXTJOIN("", TRUE, _xlfn.XLOOKUP(TRUE, VALUE(表格1[[#This Row],[年月]]) &lt;= VALUE($R$8:$R$12), $Q$8:$Q$12)) &amp; "年度"</f>
        <v>2021年度</v>
      </c>
    </row>
    <row r="1658" spans="1:13" x14ac:dyDescent="0.3">
      <c r="A1658" s="2">
        <v>202106</v>
      </c>
      <c r="B1658" s="19">
        <f>DATE(表格1[[#This Row],[年]],表格1[[#This Row],[月]],1)</f>
        <v>44348</v>
      </c>
      <c r="C1658" s="2" t="str">
        <f>LEFT(表格1[[#This Row],[年月]],4)</f>
        <v>2021</v>
      </c>
      <c r="D1658" s="2" t="str">
        <f>RIGHT(表格1[[#This Row],[年月]],2)</f>
        <v>06</v>
      </c>
      <c r="E1658" s="5">
        <v>10002000</v>
      </c>
      <c r="F1658" s="2" t="str">
        <f>VLOOKUP(TEXT(表格1[[#This Row],[地區]],"00000000"),縣市代碼,2,0)</f>
        <v>宜蘭縣</v>
      </c>
      <c r="G1658" s="2" t="s">
        <v>8</v>
      </c>
      <c r="H1658" s="13">
        <v>214744</v>
      </c>
      <c r="I1658" s="14">
        <v>226842516</v>
      </c>
      <c r="J1658" s="14">
        <f>表格1[[#This Row],[信用卡交易筆數]]/1000</f>
        <v>214.744</v>
      </c>
      <c r="K1658" s="14">
        <f>表格1[[#This Row],[信用卡交易金額'[新臺幣']]]/1000</f>
        <v>226842.516</v>
      </c>
      <c r="L1658" s="14">
        <f>表格1[[#This Row],[信用卡交易金額'[新臺幣']]]/1000000</f>
        <v>226.84251599999999</v>
      </c>
      <c r="M1658" s="14" t="str" cm="1">
        <f t="array" ref="M1658">_xlfn.TEXTJOIN("", TRUE, _xlfn.XLOOKUP(TRUE, VALUE(表格1[[#This Row],[年月]]) &lt;= VALUE($R$8:$R$12), $Q$8:$Q$12)) &amp; "年度"</f>
        <v>2021年度</v>
      </c>
    </row>
    <row r="1659" spans="1:13" x14ac:dyDescent="0.3">
      <c r="A1659" s="2">
        <v>202106</v>
      </c>
      <c r="B1659" s="19">
        <f>DATE(表格1[[#This Row],[年]],表格1[[#This Row],[月]],1)</f>
        <v>44348</v>
      </c>
      <c r="C1659" s="2" t="str">
        <f>LEFT(表格1[[#This Row],[年月]],4)</f>
        <v>2021</v>
      </c>
      <c r="D1659" s="2" t="str">
        <f>RIGHT(表格1[[#This Row],[年月]],2)</f>
        <v>06</v>
      </c>
      <c r="E1659" s="5">
        <v>10002000</v>
      </c>
      <c r="F1659" s="2" t="str">
        <f>VLOOKUP(TEXT(表格1[[#This Row],[地區]],"00000000"),縣市代碼,2,0)</f>
        <v>宜蘭縣</v>
      </c>
      <c r="G1659" s="2" t="s">
        <v>9</v>
      </c>
      <c r="H1659" s="13">
        <v>404666</v>
      </c>
      <c r="I1659" s="14">
        <v>483268113</v>
      </c>
      <c r="J1659" s="14">
        <f>表格1[[#This Row],[信用卡交易筆數]]/1000</f>
        <v>404.666</v>
      </c>
      <c r="K1659" s="14">
        <f>表格1[[#This Row],[信用卡交易金額'[新臺幣']]]/1000</f>
        <v>483268.11300000001</v>
      </c>
      <c r="L1659" s="14">
        <f>表格1[[#This Row],[信用卡交易金額'[新臺幣']]]/1000000</f>
        <v>483.26811300000003</v>
      </c>
      <c r="M1659" s="14" t="str" cm="1">
        <f t="array" ref="M1659">_xlfn.TEXTJOIN("", TRUE, _xlfn.XLOOKUP(TRUE, VALUE(表格1[[#This Row],[年月]]) &lt;= VALUE($R$8:$R$12), $Q$8:$Q$12)) &amp; "年度"</f>
        <v>2021年度</v>
      </c>
    </row>
    <row r="1660" spans="1:13" x14ac:dyDescent="0.3">
      <c r="A1660" s="2">
        <v>202106</v>
      </c>
      <c r="B1660" s="19">
        <f>DATE(表格1[[#This Row],[年]],表格1[[#This Row],[月]],1)</f>
        <v>44348</v>
      </c>
      <c r="C1660" s="2" t="str">
        <f>LEFT(表格1[[#This Row],[年月]],4)</f>
        <v>2021</v>
      </c>
      <c r="D1660" s="2" t="str">
        <f>RIGHT(表格1[[#This Row],[年月]],2)</f>
        <v>06</v>
      </c>
      <c r="E1660" s="5">
        <v>10002000</v>
      </c>
      <c r="F1660" s="2" t="str">
        <f>VLOOKUP(TEXT(表格1[[#This Row],[地區]],"00000000"),縣市代碼,2,0)</f>
        <v>宜蘭縣</v>
      </c>
      <c r="G1660" s="2" t="s">
        <v>10</v>
      </c>
      <c r="H1660" s="13">
        <v>316927</v>
      </c>
      <c r="I1660" s="14">
        <v>1146227292</v>
      </c>
      <c r="J1660" s="14">
        <f>表格1[[#This Row],[信用卡交易筆數]]/1000</f>
        <v>316.92700000000002</v>
      </c>
      <c r="K1660" s="14">
        <f>表格1[[#This Row],[信用卡交易金額'[新臺幣']]]/1000</f>
        <v>1146227.2919999999</v>
      </c>
      <c r="L1660" s="14">
        <f>表格1[[#This Row],[信用卡交易金額'[新臺幣']]]/1000000</f>
        <v>1146.227292</v>
      </c>
      <c r="M1660" s="14" t="str" cm="1">
        <f t="array" ref="M1660">_xlfn.TEXTJOIN("", TRUE, _xlfn.XLOOKUP(TRUE, VALUE(表格1[[#This Row],[年月]]) &lt;= VALUE($R$8:$R$12), $Q$8:$Q$12)) &amp; "年度"</f>
        <v>2021年度</v>
      </c>
    </row>
    <row r="1661" spans="1:13" x14ac:dyDescent="0.3">
      <c r="A1661" s="2">
        <v>202106</v>
      </c>
      <c r="B1661" s="19">
        <f>DATE(表格1[[#This Row],[年]],表格1[[#This Row],[月]],1)</f>
        <v>44348</v>
      </c>
      <c r="C1661" s="2" t="str">
        <f>LEFT(表格1[[#This Row],[年月]],4)</f>
        <v>2021</v>
      </c>
      <c r="D1661" s="2" t="str">
        <f>RIGHT(表格1[[#This Row],[年月]],2)</f>
        <v>06</v>
      </c>
      <c r="E1661" s="5">
        <v>10015000</v>
      </c>
      <c r="F1661" s="2" t="str">
        <f>VLOOKUP(TEXT(表格1[[#This Row],[地區]],"00000000"),縣市代碼,2,0)</f>
        <v>花蓮縣</v>
      </c>
      <c r="G1661" s="2" t="s">
        <v>4</v>
      </c>
      <c r="H1661" s="13">
        <v>318286</v>
      </c>
      <c r="I1661" s="14">
        <v>142160860</v>
      </c>
      <c r="J1661" s="14">
        <f>表格1[[#This Row],[信用卡交易筆數]]/1000</f>
        <v>318.286</v>
      </c>
      <c r="K1661" s="14">
        <f>表格1[[#This Row],[信用卡交易金額'[新臺幣']]]/1000</f>
        <v>142160.85999999999</v>
      </c>
      <c r="L1661" s="14">
        <f>表格1[[#This Row],[信用卡交易金額'[新臺幣']]]/1000000</f>
        <v>142.16086000000001</v>
      </c>
      <c r="M1661" s="14" t="str" cm="1">
        <f t="array" ref="M1661">_xlfn.TEXTJOIN("", TRUE, _xlfn.XLOOKUP(TRUE, VALUE(表格1[[#This Row],[年月]]) &lt;= VALUE($R$8:$R$12), $Q$8:$Q$12)) &amp; "年度"</f>
        <v>2021年度</v>
      </c>
    </row>
    <row r="1662" spans="1:13" x14ac:dyDescent="0.3">
      <c r="A1662" s="2">
        <v>202106</v>
      </c>
      <c r="B1662" s="19">
        <f>DATE(表格1[[#This Row],[年]],表格1[[#This Row],[月]],1)</f>
        <v>44348</v>
      </c>
      <c r="C1662" s="2" t="str">
        <f>LEFT(表格1[[#This Row],[年月]],4)</f>
        <v>2021</v>
      </c>
      <c r="D1662" s="2" t="str">
        <f>RIGHT(表格1[[#This Row],[年月]],2)</f>
        <v>06</v>
      </c>
      <c r="E1662" s="5">
        <v>10015000</v>
      </c>
      <c r="F1662" s="2" t="str">
        <f>VLOOKUP(TEXT(表格1[[#This Row],[地區]],"00000000"),縣市代碼,2,0)</f>
        <v>花蓮縣</v>
      </c>
      <c r="G1662" s="2" t="s">
        <v>5</v>
      </c>
      <c r="H1662" s="13">
        <v>16310</v>
      </c>
      <c r="I1662" s="14">
        <v>36512905</v>
      </c>
      <c r="J1662" s="14">
        <f>表格1[[#This Row],[信用卡交易筆數]]/1000</f>
        <v>16.309999999999999</v>
      </c>
      <c r="K1662" s="14">
        <f>表格1[[#This Row],[信用卡交易金額'[新臺幣']]]/1000</f>
        <v>36512.904999999999</v>
      </c>
      <c r="L1662" s="14">
        <f>表格1[[#This Row],[信用卡交易金額'[新臺幣']]]/1000000</f>
        <v>36.512905000000003</v>
      </c>
      <c r="M1662" s="14" t="str" cm="1">
        <f t="array" ref="M1662">_xlfn.TEXTJOIN("", TRUE, _xlfn.XLOOKUP(TRUE, VALUE(表格1[[#This Row],[年月]]) &lt;= VALUE($R$8:$R$12), $Q$8:$Q$12)) &amp; "年度"</f>
        <v>2021年度</v>
      </c>
    </row>
    <row r="1663" spans="1:13" x14ac:dyDescent="0.3">
      <c r="A1663" s="2">
        <v>202106</v>
      </c>
      <c r="B1663" s="19">
        <f>DATE(表格1[[#This Row],[年]],表格1[[#This Row],[月]],1)</f>
        <v>44348</v>
      </c>
      <c r="C1663" s="2" t="str">
        <f>LEFT(表格1[[#This Row],[年月]],4)</f>
        <v>2021</v>
      </c>
      <c r="D1663" s="2" t="str">
        <f>RIGHT(表格1[[#This Row],[年月]],2)</f>
        <v>06</v>
      </c>
      <c r="E1663" s="5">
        <v>10015000</v>
      </c>
      <c r="F1663" s="2" t="str">
        <f>VLOOKUP(TEXT(表格1[[#This Row],[地區]],"00000000"),縣市代碼,2,0)</f>
        <v>花蓮縣</v>
      </c>
      <c r="G1663" s="2" t="s">
        <v>6</v>
      </c>
      <c r="H1663" s="13">
        <v>31632</v>
      </c>
      <c r="I1663" s="14">
        <v>110749293</v>
      </c>
      <c r="J1663" s="14">
        <f>表格1[[#This Row],[信用卡交易筆數]]/1000</f>
        <v>31.632000000000001</v>
      </c>
      <c r="K1663" s="14">
        <f>表格1[[#This Row],[信用卡交易金額'[新臺幣']]]/1000</f>
        <v>110749.29300000001</v>
      </c>
      <c r="L1663" s="14">
        <f>表格1[[#This Row],[信用卡交易金額'[新臺幣']]]/1000000</f>
        <v>110.74929299999999</v>
      </c>
      <c r="M1663" s="14" t="str" cm="1">
        <f t="array" ref="M1663">_xlfn.TEXTJOIN("", TRUE, _xlfn.XLOOKUP(TRUE, VALUE(表格1[[#This Row],[年月]]) &lt;= VALUE($R$8:$R$12), $Q$8:$Q$12)) &amp; "年度"</f>
        <v>2021年度</v>
      </c>
    </row>
    <row r="1664" spans="1:13" x14ac:dyDescent="0.3">
      <c r="A1664" s="2">
        <v>202106</v>
      </c>
      <c r="B1664" s="19">
        <f>DATE(表格1[[#This Row],[年]],表格1[[#This Row],[月]],1)</f>
        <v>44348</v>
      </c>
      <c r="C1664" s="2" t="str">
        <f>LEFT(表格1[[#This Row],[年月]],4)</f>
        <v>2021</v>
      </c>
      <c r="D1664" s="2" t="str">
        <f>RIGHT(表格1[[#This Row],[年月]],2)</f>
        <v>06</v>
      </c>
      <c r="E1664" s="5">
        <v>10015000</v>
      </c>
      <c r="F1664" s="2" t="str">
        <f>VLOOKUP(TEXT(表格1[[#This Row],[地區]],"00000000"),縣市代碼,2,0)</f>
        <v>花蓮縣</v>
      </c>
      <c r="G1664" s="2" t="s">
        <v>7</v>
      </c>
      <c r="H1664" s="13">
        <v>131405</v>
      </c>
      <c r="I1664" s="14">
        <v>144335448</v>
      </c>
      <c r="J1664" s="14">
        <f>表格1[[#This Row],[信用卡交易筆數]]/1000</f>
        <v>131.405</v>
      </c>
      <c r="K1664" s="14">
        <f>表格1[[#This Row],[信用卡交易金額'[新臺幣']]]/1000</f>
        <v>144335.448</v>
      </c>
      <c r="L1664" s="14">
        <f>表格1[[#This Row],[信用卡交易金額'[新臺幣']]]/1000000</f>
        <v>144.33544800000001</v>
      </c>
      <c r="M1664" s="14" t="str" cm="1">
        <f t="array" ref="M1664">_xlfn.TEXTJOIN("", TRUE, _xlfn.XLOOKUP(TRUE, VALUE(表格1[[#This Row],[年月]]) &lt;= VALUE($R$8:$R$12), $Q$8:$Q$12)) &amp; "年度"</f>
        <v>2021年度</v>
      </c>
    </row>
    <row r="1665" spans="1:13" x14ac:dyDescent="0.3">
      <c r="A1665" s="2">
        <v>202106</v>
      </c>
      <c r="B1665" s="19">
        <f>DATE(表格1[[#This Row],[年]],表格1[[#This Row],[月]],1)</f>
        <v>44348</v>
      </c>
      <c r="C1665" s="2" t="str">
        <f>LEFT(表格1[[#This Row],[年月]],4)</f>
        <v>2021</v>
      </c>
      <c r="D1665" s="2" t="str">
        <f>RIGHT(表格1[[#This Row],[年月]],2)</f>
        <v>06</v>
      </c>
      <c r="E1665" s="5">
        <v>10015000</v>
      </c>
      <c r="F1665" s="2" t="str">
        <f>VLOOKUP(TEXT(表格1[[#This Row],[地區]],"00000000"),縣市代碼,2,0)</f>
        <v>花蓮縣</v>
      </c>
      <c r="G1665" s="2" t="s">
        <v>8</v>
      </c>
      <c r="H1665" s="13">
        <v>143263</v>
      </c>
      <c r="I1665" s="14">
        <v>150931954</v>
      </c>
      <c r="J1665" s="14">
        <f>表格1[[#This Row],[信用卡交易筆數]]/1000</f>
        <v>143.26300000000001</v>
      </c>
      <c r="K1665" s="14">
        <f>表格1[[#This Row],[信用卡交易金額'[新臺幣']]]/1000</f>
        <v>150931.954</v>
      </c>
      <c r="L1665" s="14">
        <f>表格1[[#This Row],[信用卡交易金額'[新臺幣']]]/1000000</f>
        <v>150.93195399999999</v>
      </c>
      <c r="M1665" s="14" t="str" cm="1">
        <f t="array" ref="M1665">_xlfn.TEXTJOIN("", TRUE, _xlfn.XLOOKUP(TRUE, VALUE(表格1[[#This Row],[年月]]) &lt;= VALUE($R$8:$R$12), $Q$8:$Q$12)) &amp; "年度"</f>
        <v>2021年度</v>
      </c>
    </row>
    <row r="1666" spans="1:13" x14ac:dyDescent="0.3">
      <c r="A1666" s="2">
        <v>202106</v>
      </c>
      <c r="B1666" s="19">
        <f>DATE(表格1[[#This Row],[年]],表格1[[#This Row],[月]],1)</f>
        <v>44348</v>
      </c>
      <c r="C1666" s="2" t="str">
        <f>LEFT(表格1[[#This Row],[年月]],4)</f>
        <v>2021</v>
      </c>
      <c r="D1666" s="2" t="str">
        <f>RIGHT(表格1[[#This Row],[年月]],2)</f>
        <v>06</v>
      </c>
      <c r="E1666" s="5">
        <v>10015000</v>
      </c>
      <c r="F1666" s="2" t="str">
        <f>VLOOKUP(TEXT(表格1[[#This Row],[地區]],"00000000"),縣市代碼,2,0)</f>
        <v>花蓮縣</v>
      </c>
      <c r="G1666" s="2" t="s">
        <v>9</v>
      </c>
      <c r="H1666" s="13">
        <v>277918</v>
      </c>
      <c r="I1666" s="14">
        <v>352461384</v>
      </c>
      <c r="J1666" s="14">
        <f>表格1[[#This Row],[信用卡交易筆數]]/1000</f>
        <v>277.91800000000001</v>
      </c>
      <c r="K1666" s="14">
        <f>表格1[[#This Row],[信用卡交易金額'[新臺幣']]]/1000</f>
        <v>352461.38400000002</v>
      </c>
      <c r="L1666" s="14">
        <f>表格1[[#This Row],[信用卡交易金額'[新臺幣']]]/1000000</f>
        <v>352.46138400000001</v>
      </c>
      <c r="M1666" s="14" t="str" cm="1">
        <f t="array" ref="M1666">_xlfn.TEXTJOIN("", TRUE, _xlfn.XLOOKUP(TRUE, VALUE(表格1[[#This Row],[年月]]) &lt;= VALUE($R$8:$R$12), $Q$8:$Q$12)) &amp; "年度"</f>
        <v>2021年度</v>
      </c>
    </row>
    <row r="1667" spans="1:13" x14ac:dyDescent="0.3">
      <c r="A1667" s="2">
        <v>202106</v>
      </c>
      <c r="B1667" s="19">
        <f>DATE(表格1[[#This Row],[年]],表格1[[#This Row],[月]],1)</f>
        <v>44348</v>
      </c>
      <c r="C1667" s="2" t="str">
        <f>LEFT(表格1[[#This Row],[年月]],4)</f>
        <v>2021</v>
      </c>
      <c r="D1667" s="2" t="str">
        <f>RIGHT(表格1[[#This Row],[年月]],2)</f>
        <v>06</v>
      </c>
      <c r="E1667" s="5">
        <v>10015000</v>
      </c>
      <c r="F1667" s="2" t="str">
        <f>VLOOKUP(TEXT(表格1[[#This Row],[地區]],"00000000"),縣市代碼,2,0)</f>
        <v>花蓮縣</v>
      </c>
      <c r="G1667" s="2" t="s">
        <v>10</v>
      </c>
      <c r="H1667" s="13">
        <v>207717</v>
      </c>
      <c r="I1667" s="14">
        <v>748890338</v>
      </c>
      <c r="J1667" s="14">
        <f>表格1[[#This Row],[信用卡交易筆數]]/1000</f>
        <v>207.71700000000001</v>
      </c>
      <c r="K1667" s="14">
        <f>表格1[[#This Row],[信用卡交易金額'[新臺幣']]]/1000</f>
        <v>748890.33799999999</v>
      </c>
      <c r="L1667" s="14">
        <f>表格1[[#This Row],[信用卡交易金額'[新臺幣']]]/1000000</f>
        <v>748.89033800000004</v>
      </c>
      <c r="M1667" s="14" t="str" cm="1">
        <f t="array" ref="M1667">_xlfn.TEXTJOIN("", TRUE, _xlfn.XLOOKUP(TRUE, VALUE(表格1[[#This Row],[年月]]) &lt;= VALUE($R$8:$R$12), $Q$8:$Q$12)) &amp; "年度"</f>
        <v>2021年度</v>
      </c>
    </row>
    <row r="1668" spans="1:13" x14ac:dyDescent="0.3">
      <c r="A1668" s="2">
        <v>202106</v>
      </c>
      <c r="B1668" s="19">
        <f>DATE(表格1[[#This Row],[年]],表格1[[#This Row],[月]],1)</f>
        <v>44348</v>
      </c>
      <c r="C1668" s="2" t="str">
        <f>LEFT(表格1[[#This Row],[年月]],4)</f>
        <v>2021</v>
      </c>
      <c r="D1668" s="2" t="str">
        <f>RIGHT(表格1[[#This Row],[年月]],2)</f>
        <v>06</v>
      </c>
      <c r="E1668" s="5">
        <v>10014000</v>
      </c>
      <c r="F1668" s="2" t="str">
        <f>VLOOKUP(TEXT(表格1[[#This Row],[地區]],"00000000"),縣市代碼,2,0)</f>
        <v>臺東縣</v>
      </c>
      <c r="G1668" s="2" t="s">
        <v>4</v>
      </c>
      <c r="H1668" s="13">
        <v>145897</v>
      </c>
      <c r="I1668" s="14">
        <v>59804073</v>
      </c>
      <c r="J1668" s="14">
        <f>表格1[[#This Row],[信用卡交易筆數]]/1000</f>
        <v>145.89699999999999</v>
      </c>
      <c r="K1668" s="14">
        <f>表格1[[#This Row],[信用卡交易金額'[新臺幣']]]/1000</f>
        <v>59804.072999999997</v>
      </c>
      <c r="L1668" s="14">
        <f>表格1[[#This Row],[信用卡交易金額'[新臺幣']]]/1000000</f>
        <v>59.804073000000002</v>
      </c>
      <c r="M1668" s="14" t="str" cm="1">
        <f t="array" ref="M1668">_xlfn.TEXTJOIN("", TRUE, _xlfn.XLOOKUP(TRUE, VALUE(表格1[[#This Row],[年月]]) &lt;= VALUE($R$8:$R$12), $Q$8:$Q$12)) &amp; "年度"</f>
        <v>2021年度</v>
      </c>
    </row>
    <row r="1669" spans="1:13" x14ac:dyDescent="0.3">
      <c r="A1669" s="2">
        <v>202106</v>
      </c>
      <c r="B1669" s="19">
        <f>DATE(表格1[[#This Row],[年]],表格1[[#This Row],[月]],1)</f>
        <v>44348</v>
      </c>
      <c r="C1669" s="2" t="str">
        <f>LEFT(表格1[[#This Row],[年月]],4)</f>
        <v>2021</v>
      </c>
      <c r="D1669" s="2" t="str">
        <f>RIGHT(表格1[[#This Row],[年月]],2)</f>
        <v>06</v>
      </c>
      <c r="E1669" s="5">
        <v>10014000</v>
      </c>
      <c r="F1669" s="2" t="str">
        <f>VLOOKUP(TEXT(表格1[[#This Row],[地區]],"00000000"),縣市代碼,2,0)</f>
        <v>臺東縣</v>
      </c>
      <c r="G1669" s="2" t="s">
        <v>5</v>
      </c>
      <c r="H1669" s="13">
        <v>9853</v>
      </c>
      <c r="I1669" s="14">
        <v>20663035</v>
      </c>
      <c r="J1669" s="14">
        <f>表格1[[#This Row],[信用卡交易筆數]]/1000</f>
        <v>9.8529999999999998</v>
      </c>
      <c r="K1669" s="14">
        <f>表格1[[#This Row],[信用卡交易金額'[新臺幣']]]/1000</f>
        <v>20663.035</v>
      </c>
      <c r="L1669" s="14">
        <f>表格1[[#This Row],[信用卡交易金額'[新臺幣']]]/1000000</f>
        <v>20.663035000000001</v>
      </c>
      <c r="M1669" s="14" t="str" cm="1">
        <f t="array" ref="M1669">_xlfn.TEXTJOIN("", TRUE, _xlfn.XLOOKUP(TRUE, VALUE(表格1[[#This Row],[年月]]) &lt;= VALUE($R$8:$R$12), $Q$8:$Q$12)) &amp; "年度"</f>
        <v>2021年度</v>
      </c>
    </row>
    <row r="1670" spans="1:13" x14ac:dyDescent="0.3">
      <c r="A1670" s="2">
        <v>202106</v>
      </c>
      <c r="B1670" s="19">
        <f>DATE(表格1[[#This Row],[年]],表格1[[#This Row],[月]],1)</f>
        <v>44348</v>
      </c>
      <c r="C1670" s="2" t="str">
        <f>LEFT(表格1[[#This Row],[年月]],4)</f>
        <v>2021</v>
      </c>
      <c r="D1670" s="2" t="str">
        <f>RIGHT(表格1[[#This Row],[年月]],2)</f>
        <v>06</v>
      </c>
      <c r="E1670" s="5">
        <v>10014000</v>
      </c>
      <c r="F1670" s="2" t="str">
        <f>VLOOKUP(TEXT(表格1[[#This Row],[地區]],"00000000"),縣市代碼,2,0)</f>
        <v>臺東縣</v>
      </c>
      <c r="G1670" s="2" t="s">
        <v>6</v>
      </c>
      <c r="H1670" s="13">
        <v>14806</v>
      </c>
      <c r="I1670" s="14">
        <v>54817708</v>
      </c>
      <c r="J1670" s="14">
        <f>表格1[[#This Row],[信用卡交易筆數]]/1000</f>
        <v>14.805999999999999</v>
      </c>
      <c r="K1670" s="14">
        <f>表格1[[#This Row],[信用卡交易金額'[新臺幣']]]/1000</f>
        <v>54817.707999999999</v>
      </c>
      <c r="L1670" s="14">
        <f>表格1[[#This Row],[信用卡交易金額'[新臺幣']]]/1000000</f>
        <v>54.817708000000003</v>
      </c>
      <c r="M1670" s="14" t="str" cm="1">
        <f t="array" ref="M1670">_xlfn.TEXTJOIN("", TRUE, _xlfn.XLOOKUP(TRUE, VALUE(表格1[[#This Row],[年月]]) &lt;= VALUE($R$8:$R$12), $Q$8:$Q$12)) &amp; "年度"</f>
        <v>2021年度</v>
      </c>
    </row>
    <row r="1671" spans="1:13" x14ac:dyDescent="0.3">
      <c r="A1671" s="2">
        <v>202106</v>
      </c>
      <c r="B1671" s="19">
        <f>DATE(表格1[[#This Row],[年]],表格1[[#This Row],[月]],1)</f>
        <v>44348</v>
      </c>
      <c r="C1671" s="2" t="str">
        <f>LEFT(表格1[[#This Row],[年月]],4)</f>
        <v>2021</v>
      </c>
      <c r="D1671" s="2" t="str">
        <f>RIGHT(表格1[[#This Row],[年月]],2)</f>
        <v>06</v>
      </c>
      <c r="E1671" s="5">
        <v>10014000</v>
      </c>
      <c r="F1671" s="2" t="str">
        <f>VLOOKUP(TEXT(表格1[[#This Row],[地區]],"00000000"),縣市代碼,2,0)</f>
        <v>臺東縣</v>
      </c>
      <c r="G1671" s="2" t="s">
        <v>7</v>
      </c>
      <c r="H1671" s="13">
        <v>77575</v>
      </c>
      <c r="I1671" s="14">
        <v>82596310</v>
      </c>
      <c r="J1671" s="14">
        <f>表格1[[#This Row],[信用卡交易筆數]]/1000</f>
        <v>77.575000000000003</v>
      </c>
      <c r="K1671" s="14">
        <f>表格1[[#This Row],[信用卡交易金額'[新臺幣']]]/1000</f>
        <v>82596.31</v>
      </c>
      <c r="L1671" s="14">
        <f>表格1[[#This Row],[信用卡交易金額'[新臺幣']]]/1000000</f>
        <v>82.596310000000003</v>
      </c>
      <c r="M1671" s="14" t="str" cm="1">
        <f t="array" ref="M1671">_xlfn.TEXTJOIN("", TRUE, _xlfn.XLOOKUP(TRUE, VALUE(表格1[[#This Row],[年月]]) &lt;= VALUE($R$8:$R$12), $Q$8:$Q$12)) &amp; "年度"</f>
        <v>2021年度</v>
      </c>
    </row>
    <row r="1672" spans="1:13" x14ac:dyDescent="0.3">
      <c r="A1672" s="2">
        <v>202106</v>
      </c>
      <c r="B1672" s="19">
        <f>DATE(表格1[[#This Row],[年]],表格1[[#This Row],[月]],1)</f>
        <v>44348</v>
      </c>
      <c r="C1672" s="2" t="str">
        <f>LEFT(表格1[[#This Row],[年月]],4)</f>
        <v>2021</v>
      </c>
      <c r="D1672" s="2" t="str">
        <f>RIGHT(表格1[[#This Row],[年月]],2)</f>
        <v>06</v>
      </c>
      <c r="E1672" s="5">
        <v>10014000</v>
      </c>
      <c r="F1672" s="2" t="str">
        <f>VLOOKUP(TEXT(表格1[[#This Row],[地區]],"00000000"),縣市代碼,2,0)</f>
        <v>臺東縣</v>
      </c>
      <c r="G1672" s="2" t="s">
        <v>8</v>
      </c>
      <c r="H1672" s="13">
        <v>75124</v>
      </c>
      <c r="I1672" s="14">
        <v>73816011</v>
      </c>
      <c r="J1672" s="14">
        <f>表格1[[#This Row],[信用卡交易筆數]]/1000</f>
        <v>75.123999999999995</v>
      </c>
      <c r="K1672" s="14">
        <f>表格1[[#This Row],[信用卡交易金額'[新臺幣']]]/1000</f>
        <v>73816.010999999999</v>
      </c>
      <c r="L1672" s="14">
        <f>表格1[[#This Row],[信用卡交易金額'[新臺幣']]]/1000000</f>
        <v>73.816011000000003</v>
      </c>
      <c r="M1672" s="14" t="str" cm="1">
        <f t="array" ref="M1672">_xlfn.TEXTJOIN("", TRUE, _xlfn.XLOOKUP(TRUE, VALUE(表格1[[#This Row],[年月]]) &lt;= VALUE($R$8:$R$12), $Q$8:$Q$12)) &amp; "年度"</f>
        <v>2021年度</v>
      </c>
    </row>
    <row r="1673" spans="1:13" x14ac:dyDescent="0.3">
      <c r="A1673" s="2">
        <v>202106</v>
      </c>
      <c r="B1673" s="19">
        <f>DATE(表格1[[#This Row],[年]],表格1[[#This Row],[月]],1)</f>
        <v>44348</v>
      </c>
      <c r="C1673" s="2" t="str">
        <f>LEFT(表格1[[#This Row],[年月]],4)</f>
        <v>2021</v>
      </c>
      <c r="D1673" s="2" t="str">
        <f>RIGHT(表格1[[#This Row],[年月]],2)</f>
        <v>06</v>
      </c>
      <c r="E1673" s="5">
        <v>10014000</v>
      </c>
      <c r="F1673" s="2" t="str">
        <f>VLOOKUP(TEXT(表格1[[#This Row],[地區]],"00000000"),縣市代碼,2,0)</f>
        <v>臺東縣</v>
      </c>
      <c r="G1673" s="2" t="s">
        <v>9</v>
      </c>
      <c r="H1673" s="13">
        <v>134493</v>
      </c>
      <c r="I1673" s="14">
        <v>174634319</v>
      </c>
      <c r="J1673" s="14">
        <f>表格1[[#This Row],[信用卡交易筆數]]/1000</f>
        <v>134.49299999999999</v>
      </c>
      <c r="K1673" s="14">
        <f>表格1[[#This Row],[信用卡交易金額'[新臺幣']]]/1000</f>
        <v>174634.31899999999</v>
      </c>
      <c r="L1673" s="14">
        <f>表格1[[#This Row],[信用卡交易金額'[新臺幣']]]/1000000</f>
        <v>174.634319</v>
      </c>
      <c r="M1673" s="14" t="str" cm="1">
        <f t="array" ref="M1673">_xlfn.TEXTJOIN("", TRUE, _xlfn.XLOOKUP(TRUE, VALUE(表格1[[#This Row],[年月]]) &lt;= VALUE($R$8:$R$12), $Q$8:$Q$12)) &amp; "年度"</f>
        <v>2021年度</v>
      </c>
    </row>
    <row r="1674" spans="1:13" x14ac:dyDescent="0.3">
      <c r="A1674" s="2">
        <v>202106</v>
      </c>
      <c r="B1674" s="19">
        <f>DATE(表格1[[#This Row],[年]],表格1[[#This Row],[月]],1)</f>
        <v>44348</v>
      </c>
      <c r="C1674" s="2" t="str">
        <f>LEFT(表格1[[#This Row],[年月]],4)</f>
        <v>2021</v>
      </c>
      <c r="D1674" s="2" t="str">
        <f>RIGHT(表格1[[#This Row],[年月]],2)</f>
        <v>06</v>
      </c>
      <c r="E1674" s="5">
        <v>10014000</v>
      </c>
      <c r="F1674" s="2" t="str">
        <f>VLOOKUP(TEXT(表格1[[#This Row],[地區]],"00000000"),縣市代碼,2,0)</f>
        <v>臺東縣</v>
      </c>
      <c r="G1674" s="2" t="s">
        <v>10</v>
      </c>
      <c r="H1674" s="13">
        <v>101896</v>
      </c>
      <c r="I1674" s="14">
        <v>402830924</v>
      </c>
      <c r="J1674" s="14">
        <f>表格1[[#This Row],[信用卡交易筆數]]/1000</f>
        <v>101.896</v>
      </c>
      <c r="K1674" s="14">
        <f>表格1[[#This Row],[信用卡交易金額'[新臺幣']]]/1000</f>
        <v>402830.924</v>
      </c>
      <c r="L1674" s="14">
        <f>表格1[[#This Row],[信用卡交易金額'[新臺幣']]]/1000000</f>
        <v>402.83092399999998</v>
      </c>
      <c r="M1674" s="14" t="str" cm="1">
        <f t="array" ref="M1674">_xlfn.TEXTJOIN("", TRUE, _xlfn.XLOOKUP(TRUE, VALUE(表格1[[#This Row],[年月]]) &lt;= VALUE($R$8:$R$12), $Q$8:$Q$12)) &amp; "年度"</f>
        <v>2021年度</v>
      </c>
    </row>
    <row r="1675" spans="1:13" x14ac:dyDescent="0.3">
      <c r="A1675" s="2">
        <v>202106</v>
      </c>
      <c r="B1675" s="19">
        <f>DATE(表格1[[#This Row],[年]],表格1[[#This Row],[月]],1)</f>
        <v>44348</v>
      </c>
      <c r="C1675" s="2" t="str">
        <f>LEFT(表格1[[#This Row],[年月]],4)</f>
        <v>2021</v>
      </c>
      <c r="D1675" s="2" t="str">
        <f>RIGHT(表格1[[#This Row],[年月]],2)</f>
        <v>06</v>
      </c>
      <c r="E1675" s="5">
        <v>10016000</v>
      </c>
      <c r="F1675" s="2" t="str">
        <f>VLOOKUP(TEXT(表格1[[#This Row],[地區]],"00000000"),縣市代碼,2,0)</f>
        <v>澎湖縣</v>
      </c>
      <c r="G1675" s="2" t="s">
        <v>4</v>
      </c>
      <c r="H1675" s="13">
        <v>59806</v>
      </c>
      <c r="I1675" s="14">
        <v>23953050</v>
      </c>
      <c r="J1675" s="14">
        <f>表格1[[#This Row],[信用卡交易筆數]]/1000</f>
        <v>59.805999999999997</v>
      </c>
      <c r="K1675" s="14">
        <f>表格1[[#This Row],[信用卡交易金額'[新臺幣']]]/1000</f>
        <v>23953.05</v>
      </c>
      <c r="L1675" s="14">
        <f>表格1[[#This Row],[信用卡交易金額'[新臺幣']]]/1000000</f>
        <v>23.953050000000001</v>
      </c>
      <c r="M1675" s="14" t="str" cm="1">
        <f t="array" ref="M1675">_xlfn.TEXTJOIN("", TRUE, _xlfn.XLOOKUP(TRUE, VALUE(表格1[[#This Row],[年月]]) &lt;= VALUE($R$8:$R$12), $Q$8:$Q$12)) &amp; "年度"</f>
        <v>2021年度</v>
      </c>
    </row>
    <row r="1676" spans="1:13" x14ac:dyDescent="0.3">
      <c r="A1676" s="2">
        <v>202106</v>
      </c>
      <c r="B1676" s="19">
        <f>DATE(表格1[[#This Row],[年]],表格1[[#This Row],[月]],1)</f>
        <v>44348</v>
      </c>
      <c r="C1676" s="2" t="str">
        <f>LEFT(表格1[[#This Row],[年月]],4)</f>
        <v>2021</v>
      </c>
      <c r="D1676" s="2" t="str">
        <f>RIGHT(表格1[[#This Row],[年月]],2)</f>
        <v>06</v>
      </c>
      <c r="E1676" s="5">
        <v>10016000</v>
      </c>
      <c r="F1676" s="2" t="str">
        <f>VLOOKUP(TEXT(表格1[[#This Row],[地區]],"00000000"),縣市代碼,2,0)</f>
        <v>澎湖縣</v>
      </c>
      <c r="G1676" s="2" t="s">
        <v>5</v>
      </c>
      <c r="H1676" s="13">
        <v>4425</v>
      </c>
      <c r="I1676" s="14">
        <v>10510942</v>
      </c>
      <c r="J1676" s="14">
        <f>表格1[[#This Row],[信用卡交易筆數]]/1000</f>
        <v>4.4249999999999998</v>
      </c>
      <c r="K1676" s="14">
        <f>表格1[[#This Row],[信用卡交易金額'[新臺幣']]]/1000</f>
        <v>10510.941999999999</v>
      </c>
      <c r="L1676" s="14">
        <f>表格1[[#This Row],[信用卡交易金額'[新臺幣']]]/1000000</f>
        <v>10.510942</v>
      </c>
      <c r="M1676" s="14" t="str" cm="1">
        <f t="array" ref="M1676">_xlfn.TEXTJOIN("", TRUE, _xlfn.XLOOKUP(TRUE, VALUE(表格1[[#This Row],[年月]]) &lt;= VALUE($R$8:$R$12), $Q$8:$Q$12)) &amp; "年度"</f>
        <v>2021年度</v>
      </c>
    </row>
    <row r="1677" spans="1:13" x14ac:dyDescent="0.3">
      <c r="A1677" s="2">
        <v>202106</v>
      </c>
      <c r="B1677" s="19">
        <f>DATE(表格1[[#This Row],[年]],表格1[[#This Row],[月]],1)</f>
        <v>44348</v>
      </c>
      <c r="C1677" s="2" t="str">
        <f>LEFT(表格1[[#This Row],[年月]],4)</f>
        <v>2021</v>
      </c>
      <c r="D1677" s="2" t="str">
        <f>RIGHT(表格1[[#This Row],[年月]],2)</f>
        <v>06</v>
      </c>
      <c r="E1677" s="5">
        <v>10016000</v>
      </c>
      <c r="F1677" s="2" t="str">
        <f>VLOOKUP(TEXT(表格1[[#This Row],[地區]],"00000000"),縣市代碼,2,0)</f>
        <v>澎湖縣</v>
      </c>
      <c r="G1677" s="2" t="s">
        <v>6</v>
      </c>
      <c r="H1677" s="13">
        <v>7590</v>
      </c>
      <c r="I1677" s="14">
        <v>19471469</v>
      </c>
      <c r="J1677" s="14">
        <f>表格1[[#This Row],[信用卡交易筆數]]/1000</f>
        <v>7.59</v>
      </c>
      <c r="K1677" s="14">
        <f>表格1[[#This Row],[信用卡交易金額'[新臺幣']]]/1000</f>
        <v>19471.469000000001</v>
      </c>
      <c r="L1677" s="14">
        <f>表格1[[#This Row],[信用卡交易金額'[新臺幣']]]/1000000</f>
        <v>19.471468999999999</v>
      </c>
      <c r="M1677" s="14" t="str" cm="1">
        <f t="array" ref="M1677">_xlfn.TEXTJOIN("", TRUE, _xlfn.XLOOKUP(TRUE, VALUE(表格1[[#This Row],[年月]]) &lt;= VALUE($R$8:$R$12), $Q$8:$Q$12)) &amp; "年度"</f>
        <v>2021年度</v>
      </c>
    </row>
    <row r="1678" spans="1:13" x14ac:dyDescent="0.3">
      <c r="A1678" s="2">
        <v>202106</v>
      </c>
      <c r="B1678" s="19">
        <f>DATE(表格1[[#This Row],[年]],表格1[[#This Row],[月]],1)</f>
        <v>44348</v>
      </c>
      <c r="C1678" s="2" t="str">
        <f>LEFT(表格1[[#This Row],[年月]],4)</f>
        <v>2021</v>
      </c>
      <c r="D1678" s="2" t="str">
        <f>RIGHT(表格1[[#This Row],[年月]],2)</f>
        <v>06</v>
      </c>
      <c r="E1678" s="5">
        <v>10016000</v>
      </c>
      <c r="F1678" s="2" t="str">
        <f>VLOOKUP(TEXT(表格1[[#This Row],[地區]],"00000000"),縣市代碼,2,0)</f>
        <v>澎湖縣</v>
      </c>
      <c r="G1678" s="2" t="s">
        <v>7</v>
      </c>
      <c r="H1678" s="13">
        <v>22038</v>
      </c>
      <c r="I1678" s="14">
        <v>10481821</v>
      </c>
      <c r="J1678" s="14">
        <f>表格1[[#This Row],[信用卡交易筆數]]/1000</f>
        <v>22.038</v>
      </c>
      <c r="K1678" s="14">
        <f>表格1[[#This Row],[信用卡交易金額'[新臺幣']]]/1000</f>
        <v>10481.821</v>
      </c>
      <c r="L1678" s="14">
        <f>表格1[[#This Row],[信用卡交易金額'[新臺幣']]]/1000000</f>
        <v>10.481821</v>
      </c>
      <c r="M1678" s="14" t="str" cm="1">
        <f t="array" ref="M1678">_xlfn.TEXTJOIN("", TRUE, _xlfn.XLOOKUP(TRUE, VALUE(表格1[[#This Row],[年月]]) &lt;= VALUE($R$8:$R$12), $Q$8:$Q$12)) &amp; "年度"</f>
        <v>2021年度</v>
      </c>
    </row>
    <row r="1679" spans="1:13" x14ac:dyDescent="0.3">
      <c r="A1679" s="2">
        <v>202106</v>
      </c>
      <c r="B1679" s="19">
        <f>DATE(表格1[[#This Row],[年]],表格1[[#This Row],[月]],1)</f>
        <v>44348</v>
      </c>
      <c r="C1679" s="2" t="str">
        <f>LEFT(表格1[[#This Row],[年月]],4)</f>
        <v>2021</v>
      </c>
      <c r="D1679" s="2" t="str">
        <f>RIGHT(表格1[[#This Row],[年月]],2)</f>
        <v>06</v>
      </c>
      <c r="E1679" s="5">
        <v>10016000</v>
      </c>
      <c r="F1679" s="2" t="str">
        <f>VLOOKUP(TEXT(表格1[[#This Row],[地區]],"00000000"),縣市代碼,2,0)</f>
        <v>澎湖縣</v>
      </c>
      <c r="G1679" s="2" t="s">
        <v>8</v>
      </c>
      <c r="H1679" s="13">
        <v>39272</v>
      </c>
      <c r="I1679" s="14">
        <v>40961880</v>
      </c>
      <c r="J1679" s="14">
        <f>表格1[[#This Row],[信用卡交易筆數]]/1000</f>
        <v>39.271999999999998</v>
      </c>
      <c r="K1679" s="14">
        <f>表格1[[#This Row],[信用卡交易金額'[新臺幣']]]/1000</f>
        <v>40961.879999999997</v>
      </c>
      <c r="L1679" s="14">
        <f>表格1[[#This Row],[信用卡交易金額'[新臺幣']]]/1000000</f>
        <v>40.961880000000001</v>
      </c>
      <c r="M1679" s="14" t="str" cm="1">
        <f t="array" ref="M1679">_xlfn.TEXTJOIN("", TRUE, _xlfn.XLOOKUP(TRUE, VALUE(表格1[[#This Row],[年月]]) &lt;= VALUE($R$8:$R$12), $Q$8:$Q$12)) &amp; "年度"</f>
        <v>2021年度</v>
      </c>
    </row>
    <row r="1680" spans="1:13" x14ac:dyDescent="0.3">
      <c r="A1680" s="2">
        <v>202106</v>
      </c>
      <c r="B1680" s="19">
        <f>DATE(表格1[[#This Row],[年]],表格1[[#This Row],[月]],1)</f>
        <v>44348</v>
      </c>
      <c r="C1680" s="2" t="str">
        <f>LEFT(表格1[[#This Row],[年月]],4)</f>
        <v>2021</v>
      </c>
      <c r="D1680" s="2" t="str">
        <f>RIGHT(表格1[[#This Row],[年月]],2)</f>
        <v>06</v>
      </c>
      <c r="E1680" s="5">
        <v>10016000</v>
      </c>
      <c r="F1680" s="2" t="str">
        <f>VLOOKUP(TEXT(表格1[[#This Row],[地區]],"00000000"),縣市代碼,2,0)</f>
        <v>澎湖縣</v>
      </c>
      <c r="G1680" s="2" t="s">
        <v>9</v>
      </c>
      <c r="H1680" s="13">
        <v>55614</v>
      </c>
      <c r="I1680" s="14">
        <v>66333274</v>
      </c>
      <c r="J1680" s="14">
        <f>表格1[[#This Row],[信用卡交易筆數]]/1000</f>
        <v>55.613999999999997</v>
      </c>
      <c r="K1680" s="14">
        <f>表格1[[#This Row],[信用卡交易金額'[新臺幣']]]/1000</f>
        <v>66333.274000000005</v>
      </c>
      <c r="L1680" s="14">
        <f>表格1[[#This Row],[信用卡交易金額'[新臺幣']]]/1000000</f>
        <v>66.333274000000003</v>
      </c>
      <c r="M1680" s="14" t="str" cm="1">
        <f t="array" ref="M1680">_xlfn.TEXTJOIN("", TRUE, _xlfn.XLOOKUP(TRUE, VALUE(表格1[[#This Row],[年月]]) &lt;= VALUE($R$8:$R$12), $Q$8:$Q$12)) &amp; "年度"</f>
        <v>2021年度</v>
      </c>
    </row>
    <row r="1681" spans="1:13" x14ac:dyDescent="0.3">
      <c r="A1681" s="2">
        <v>202106</v>
      </c>
      <c r="B1681" s="19">
        <f>DATE(表格1[[#This Row],[年]],表格1[[#This Row],[月]],1)</f>
        <v>44348</v>
      </c>
      <c r="C1681" s="2" t="str">
        <f>LEFT(表格1[[#This Row],[年月]],4)</f>
        <v>2021</v>
      </c>
      <c r="D1681" s="2" t="str">
        <f>RIGHT(表格1[[#This Row],[年月]],2)</f>
        <v>06</v>
      </c>
      <c r="E1681" s="5">
        <v>10016000</v>
      </c>
      <c r="F1681" s="2" t="str">
        <f>VLOOKUP(TEXT(表格1[[#This Row],[地區]],"00000000"),縣市代碼,2,0)</f>
        <v>澎湖縣</v>
      </c>
      <c r="G1681" s="2" t="s">
        <v>10</v>
      </c>
      <c r="H1681" s="13">
        <v>44901</v>
      </c>
      <c r="I1681" s="14">
        <v>160852334</v>
      </c>
      <c r="J1681" s="14">
        <f>表格1[[#This Row],[信用卡交易筆數]]/1000</f>
        <v>44.901000000000003</v>
      </c>
      <c r="K1681" s="14">
        <f>表格1[[#This Row],[信用卡交易金額'[新臺幣']]]/1000</f>
        <v>160852.334</v>
      </c>
      <c r="L1681" s="14">
        <f>表格1[[#This Row],[信用卡交易金額'[新臺幣']]]/1000000</f>
        <v>160.85233400000001</v>
      </c>
      <c r="M1681" s="14" t="str" cm="1">
        <f t="array" ref="M1681">_xlfn.TEXTJOIN("", TRUE, _xlfn.XLOOKUP(TRUE, VALUE(表格1[[#This Row],[年月]]) &lt;= VALUE($R$8:$R$12), $Q$8:$Q$12)) &amp; "年度"</f>
        <v>2021年度</v>
      </c>
    </row>
    <row r="1682" spans="1:13" x14ac:dyDescent="0.3">
      <c r="A1682" s="2">
        <v>202106</v>
      </c>
      <c r="B1682" s="19">
        <f>DATE(表格1[[#This Row],[年]],表格1[[#This Row],[月]],1)</f>
        <v>44348</v>
      </c>
      <c r="C1682" s="2" t="str">
        <f>LEFT(表格1[[#This Row],[年月]],4)</f>
        <v>2021</v>
      </c>
      <c r="D1682" s="2" t="str">
        <f>RIGHT(表格1[[#This Row],[年月]],2)</f>
        <v>06</v>
      </c>
      <c r="E1682" s="5" t="s">
        <v>62</v>
      </c>
      <c r="F1682" s="2" t="str">
        <f>VLOOKUP(TEXT(表格1[[#This Row],[地區]],"00000000"),縣市代碼,2,0)</f>
        <v>金門縣</v>
      </c>
      <c r="G1682" s="2" t="s">
        <v>4</v>
      </c>
      <c r="H1682" s="13">
        <v>51333</v>
      </c>
      <c r="I1682" s="14">
        <v>19669494</v>
      </c>
      <c r="J1682" s="14">
        <f>表格1[[#This Row],[信用卡交易筆數]]/1000</f>
        <v>51.332999999999998</v>
      </c>
      <c r="K1682" s="14">
        <f>表格1[[#This Row],[信用卡交易金額'[新臺幣']]]/1000</f>
        <v>19669.493999999999</v>
      </c>
      <c r="L1682" s="14">
        <f>表格1[[#This Row],[信用卡交易金額'[新臺幣']]]/1000000</f>
        <v>19.669494</v>
      </c>
      <c r="M1682" s="14" t="str" cm="1">
        <f t="array" ref="M1682">_xlfn.TEXTJOIN("", TRUE, _xlfn.XLOOKUP(TRUE, VALUE(表格1[[#This Row],[年月]]) &lt;= VALUE($R$8:$R$12), $Q$8:$Q$12)) &amp; "年度"</f>
        <v>2021年度</v>
      </c>
    </row>
    <row r="1683" spans="1:13" x14ac:dyDescent="0.3">
      <c r="A1683" s="2">
        <v>202106</v>
      </c>
      <c r="B1683" s="19">
        <f>DATE(表格1[[#This Row],[年]],表格1[[#This Row],[月]],1)</f>
        <v>44348</v>
      </c>
      <c r="C1683" s="2" t="str">
        <f>LEFT(表格1[[#This Row],[年月]],4)</f>
        <v>2021</v>
      </c>
      <c r="D1683" s="2" t="str">
        <f>RIGHT(表格1[[#This Row],[年月]],2)</f>
        <v>06</v>
      </c>
      <c r="E1683" s="5" t="s">
        <v>62</v>
      </c>
      <c r="F1683" s="2" t="str">
        <f>VLOOKUP(TEXT(表格1[[#This Row],[地區]],"00000000"),縣市代碼,2,0)</f>
        <v>金門縣</v>
      </c>
      <c r="G1683" s="2" t="s">
        <v>5</v>
      </c>
      <c r="H1683" s="13">
        <v>4097</v>
      </c>
      <c r="I1683" s="14">
        <v>8495033</v>
      </c>
      <c r="J1683" s="14">
        <f>表格1[[#This Row],[信用卡交易筆數]]/1000</f>
        <v>4.0970000000000004</v>
      </c>
      <c r="K1683" s="14">
        <f>表格1[[#This Row],[信用卡交易金額'[新臺幣']]]/1000</f>
        <v>8495.0329999999994</v>
      </c>
      <c r="L1683" s="14">
        <f>表格1[[#This Row],[信用卡交易金額'[新臺幣']]]/1000000</f>
        <v>8.4950329999999994</v>
      </c>
      <c r="M1683" s="14" t="str" cm="1">
        <f t="array" ref="M1683">_xlfn.TEXTJOIN("", TRUE, _xlfn.XLOOKUP(TRUE, VALUE(表格1[[#This Row],[年月]]) &lt;= VALUE($R$8:$R$12), $Q$8:$Q$12)) &amp; "年度"</f>
        <v>2021年度</v>
      </c>
    </row>
    <row r="1684" spans="1:13" x14ac:dyDescent="0.3">
      <c r="A1684" s="2">
        <v>202106</v>
      </c>
      <c r="B1684" s="19">
        <f>DATE(表格1[[#This Row],[年]],表格1[[#This Row],[月]],1)</f>
        <v>44348</v>
      </c>
      <c r="C1684" s="2" t="str">
        <f>LEFT(表格1[[#This Row],[年月]],4)</f>
        <v>2021</v>
      </c>
      <c r="D1684" s="2" t="str">
        <f>RIGHT(表格1[[#This Row],[年月]],2)</f>
        <v>06</v>
      </c>
      <c r="E1684" s="5" t="s">
        <v>62</v>
      </c>
      <c r="F1684" s="2" t="str">
        <f>VLOOKUP(TEXT(表格1[[#This Row],[地區]],"00000000"),縣市代碼,2,0)</f>
        <v>金門縣</v>
      </c>
      <c r="G1684" s="2" t="s">
        <v>6</v>
      </c>
      <c r="H1684" s="13">
        <v>8071</v>
      </c>
      <c r="I1684" s="14">
        <v>22821799</v>
      </c>
      <c r="J1684" s="14">
        <f>表格1[[#This Row],[信用卡交易筆數]]/1000</f>
        <v>8.0709999999999997</v>
      </c>
      <c r="K1684" s="14">
        <f>表格1[[#This Row],[信用卡交易金額'[新臺幣']]]/1000</f>
        <v>22821.798999999999</v>
      </c>
      <c r="L1684" s="14">
        <f>表格1[[#This Row],[信用卡交易金額'[新臺幣']]]/1000000</f>
        <v>22.821798999999999</v>
      </c>
      <c r="M1684" s="14" t="str" cm="1">
        <f t="array" ref="M1684">_xlfn.TEXTJOIN("", TRUE, _xlfn.XLOOKUP(TRUE, VALUE(表格1[[#This Row],[年月]]) &lt;= VALUE($R$8:$R$12), $Q$8:$Q$12)) &amp; "年度"</f>
        <v>2021年度</v>
      </c>
    </row>
    <row r="1685" spans="1:13" x14ac:dyDescent="0.3">
      <c r="A1685" s="2">
        <v>202106</v>
      </c>
      <c r="B1685" s="19">
        <f>DATE(表格1[[#This Row],[年]],表格1[[#This Row],[月]],1)</f>
        <v>44348</v>
      </c>
      <c r="C1685" s="2" t="str">
        <f>LEFT(表格1[[#This Row],[年月]],4)</f>
        <v>2021</v>
      </c>
      <c r="D1685" s="2" t="str">
        <f>RIGHT(表格1[[#This Row],[年月]],2)</f>
        <v>06</v>
      </c>
      <c r="E1685" s="5" t="s">
        <v>62</v>
      </c>
      <c r="F1685" s="2" t="str">
        <f>VLOOKUP(TEXT(表格1[[#This Row],[地區]],"00000000"),縣市代碼,2,0)</f>
        <v>金門縣</v>
      </c>
      <c r="G1685" s="2" t="s">
        <v>7</v>
      </c>
      <c r="H1685" s="13">
        <v>15794</v>
      </c>
      <c r="I1685" s="14">
        <v>15489514</v>
      </c>
      <c r="J1685" s="14">
        <f>表格1[[#This Row],[信用卡交易筆數]]/1000</f>
        <v>15.794</v>
      </c>
      <c r="K1685" s="14">
        <f>表格1[[#This Row],[信用卡交易金額'[新臺幣']]]/1000</f>
        <v>15489.513999999999</v>
      </c>
      <c r="L1685" s="14">
        <f>表格1[[#This Row],[信用卡交易金額'[新臺幣']]]/1000000</f>
        <v>15.489514</v>
      </c>
      <c r="M1685" s="14" t="str" cm="1">
        <f t="array" ref="M1685">_xlfn.TEXTJOIN("", TRUE, _xlfn.XLOOKUP(TRUE, VALUE(表格1[[#This Row],[年月]]) &lt;= VALUE($R$8:$R$12), $Q$8:$Q$12)) &amp; "年度"</f>
        <v>2021年度</v>
      </c>
    </row>
    <row r="1686" spans="1:13" x14ac:dyDescent="0.3">
      <c r="A1686" s="2">
        <v>202106</v>
      </c>
      <c r="B1686" s="19">
        <f>DATE(表格1[[#This Row],[年]],表格1[[#This Row],[月]],1)</f>
        <v>44348</v>
      </c>
      <c r="C1686" s="2" t="str">
        <f>LEFT(表格1[[#This Row],[年月]],4)</f>
        <v>2021</v>
      </c>
      <c r="D1686" s="2" t="str">
        <f>RIGHT(表格1[[#This Row],[年月]],2)</f>
        <v>06</v>
      </c>
      <c r="E1686" s="5" t="s">
        <v>62</v>
      </c>
      <c r="F1686" s="2" t="str">
        <f>VLOOKUP(TEXT(表格1[[#This Row],[地區]],"00000000"),縣市代碼,2,0)</f>
        <v>金門縣</v>
      </c>
      <c r="G1686" s="2" t="s">
        <v>8</v>
      </c>
      <c r="H1686" s="13">
        <v>31605</v>
      </c>
      <c r="I1686" s="14">
        <v>33096889</v>
      </c>
      <c r="J1686" s="14">
        <f>表格1[[#This Row],[信用卡交易筆數]]/1000</f>
        <v>31.605</v>
      </c>
      <c r="K1686" s="14">
        <f>表格1[[#This Row],[信用卡交易金額'[新臺幣']]]/1000</f>
        <v>33096.889000000003</v>
      </c>
      <c r="L1686" s="14">
        <f>表格1[[#This Row],[信用卡交易金額'[新臺幣']]]/1000000</f>
        <v>33.096888999999997</v>
      </c>
      <c r="M1686" s="14" t="str" cm="1">
        <f t="array" ref="M1686">_xlfn.TEXTJOIN("", TRUE, _xlfn.XLOOKUP(TRUE, VALUE(表格1[[#This Row],[年月]]) &lt;= VALUE($R$8:$R$12), $Q$8:$Q$12)) &amp; "年度"</f>
        <v>2021年度</v>
      </c>
    </row>
    <row r="1687" spans="1:13" x14ac:dyDescent="0.3">
      <c r="A1687" s="2">
        <v>202106</v>
      </c>
      <c r="B1687" s="19">
        <f>DATE(表格1[[#This Row],[年]],表格1[[#This Row],[月]],1)</f>
        <v>44348</v>
      </c>
      <c r="C1687" s="2" t="str">
        <f>LEFT(表格1[[#This Row],[年月]],4)</f>
        <v>2021</v>
      </c>
      <c r="D1687" s="2" t="str">
        <f>RIGHT(表格1[[#This Row],[年月]],2)</f>
        <v>06</v>
      </c>
      <c r="E1687" s="5" t="s">
        <v>62</v>
      </c>
      <c r="F1687" s="2" t="str">
        <f>VLOOKUP(TEXT(表格1[[#This Row],[地區]],"00000000"),縣市代碼,2,0)</f>
        <v>金門縣</v>
      </c>
      <c r="G1687" s="2" t="s">
        <v>9</v>
      </c>
      <c r="H1687" s="13">
        <v>65674</v>
      </c>
      <c r="I1687" s="14">
        <v>89831478</v>
      </c>
      <c r="J1687" s="14">
        <f>表格1[[#This Row],[信用卡交易筆數]]/1000</f>
        <v>65.674000000000007</v>
      </c>
      <c r="K1687" s="14">
        <f>表格1[[#This Row],[信用卡交易金額'[新臺幣']]]/1000</f>
        <v>89831.478000000003</v>
      </c>
      <c r="L1687" s="14">
        <f>表格1[[#This Row],[信用卡交易金額'[新臺幣']]]/1000000</f>
        <v>89.831478000000004</v>
      </c>
      <c r="M1687" s="14" t="str" cm="1">
        <f t="array" ref="M1687">_xlfn.TEXTJOIN("", TRUE, _xlfn.XLOOKUP(TRUE, VALUE(表格1[[#This Row],[年月]]) &lt;= VALUE($R$8:$R$12), $Q$8:$Q$12)) &amp; "年度"</f>
        <v>2021年度</v>
      </c>
    </row>
    <row r="1688" spans="1:13" x14ac:dyDescent="0.3">
      <c r="A1688" s="2">
        <v>202106</v>
      </c>
      <c r="B1688" s="19">
        <f>DATE(表格1[[#This Row],[年]],表格1[[#This Row],[月]],1)</f>
        <v>44348</v>
      </c>
      <c r="C1688" s="2" t="str">
        <f>LEFT(表格1[[#This Row],[年月]],4)</f>
        <v>2021</v>
      </c>
      <c r="D1688" s="2" t="str">
        <f>RIGHT(表格1[[#This Row],[年月]],2)</f>
        <v>06</v>
      </c>
      <c r="E1688" s="5" t="s">
        <v>62</v>
      </c>
      <c r="F1688" s="2" t="str">
        <f>VLOOKUP(TEXT(表格1[[#This Row],[地區]],"00000000"),縣市代碼,2,0)</f>
        <v>金門縣</v>
      </c>
      <c r="G1688" s="2" t="s">
        <v>10</v>
      </c>
      <c r="H1688" s="13">
        <v>41184</v>
      </c>
      <c r="I1688" s="14">
        <v>138506701</v>
      </c>
      <c r="J1688" s="14">
        <f>表格1[[#This Row],[信用卡交易筆數]]/1000</f>
        <v>41.183999999999997</v>
      </c>
      <c r="K1688" s="14">
        <f>表格1[[#This Row],[信用卡交易金額'[新臺幣']]]/1000</f>
        <v>138506.701</v>
      </c>
      <c r="L1688" s="14">
        <f>表格1[[#This Row],[信用卡交易金額'[新臺幣']]]/1000000</f>
        <v>138.50670099999999</v>
      </c>
      <c r="M1688" s="14" t="str" cm="1">
        <f t="array" ref="M1688">_xlfn.TEXTJOIN("", TRUE, _xlfn.XLOOKUP(TRUE, VALUE(表格1[[#This Row],[年月]]) &lt;= VALUE($R$8:$R$12), $Q$8:$Q$12)) &amp; "年度"</f>
        <v>2021年度</v>
      </c>
    </row>
    <row r="1689" spans="1:13" x14ac:dyDescent="0.3">
      <c r="A1689" s="2">
        <v>202106</v>
      </c>
      <c r="B1689" s="19">
        <f>DATE(表格1[[#This Row],[年]],表格1[[#This Row],[月]],1)</f>
        <v>44348</v>
      </c>
      <c r="C1689" s="2" t="str">
        <f>LEFT(表格1[[#This Row],[年月]],4)</f>
        <v>2021</v>
      </c>
      <c r="D1689" s="2" t="str">
        <f>RIGHT(表格1[[#This Row],[年月]],2)</f>
        <v>06</v>
      </c>
      <c r="E1689" s="5">
        <v>9007000</v>
      </c>
      <c r="F1689" s="2" t="str">
        <f>VLOOKUP(TEXT(表格1[[#This Row],[地區]],"00000000"),縣市代碼,2,0)</f>
        <v>連江縣</v>
      </c>
      <c r="G1689" s="2" t="s">
        <v>4</v>
      </c>
      <c r="H1689" s="13">
        <v>9100</v>
      </c>
      <c r="I1689" s="14">
        <v>5669102</v>
      </c>
      <c r="J1689" s="14">
        <f>表格1[[#This Row],[信用卡交易筆數]]/1000</f>
        <v>9.1</v>
      </c>
      <c r="K1689" s="14">
        <f>表格1[[#This Row],[信用卡交易金額'[新臺幣']]]/1000</f>
        <v>5669.1019999999999</v>
      </c>
      <c r="L1689" s="14">
        <f>表格1[[#This Row],[信用卡交易金額'[新臺幣']]]/1000000</f>
        <v>5.6691019999999996</v>
      </c>
      <c r="M1689" s="14" t="str" cm="1">
        <f t="array" ref="M1689">_xlfn.TEXTJOIN("", TRUE, _xlfn.XLOOKUP(TRUE, VALUE(表格1[[#This Row],[年月]]) &lt;= VALUE($R$8:$R$12), $Q$8:$Q$12)) &amp; "年度"</f>
        <v>2021年度</v>
      </c>
    </row>
    <row r="1690" spans="1:13" x14ac:dyDescent="0.3">
      <c r="A1690" s="2">
        <v>202106</v>
      </c>
      <c r="B1690" s="19">
        <f>DATE(表格1[[#This Row],[年]],表格1[[#This Row],[月]],1)</f>
        <v>44348</v>
      </c>
      <c r="C1690" s="2" t="str">
        <f>LEFT(表格1[[#This Row],[年月]],4)</f>
        <v>2021</v>
      </c>
      <c r="D1690" s="2" t="str">
        <f>RIGHT(表格1[[#This Row],[年月]],2)</f>
        <v>06</v>
      </c>
      <c r="E1690" s="5">
        <v>9007000</v>
      </c>
      <c r="F1690" s="2" t="str">
        <f>VLOOKUP(TEXT(表格1[[#This Row],[地區]],"00000000"),縣市代碼,2,0)</f>
        <v>連江縣</v>
      </c>
      <c r="G1690" s="2" t="s">
        <v>5</v>
      </c>
      <c r="H1690" s="13">
        <v>617</v>
      </c>
      <c r="I1690" s="14">
        <v>1107833</v>
      </c>
      <c r="J1690" s="14">
        <f>表格1[[#This Row],[信用卡交易筆數]]/1000</f>
        <v>0.61699999999999999</v>
      </c>
      <c r="K1690" s="14">
        <f>表格1[[#This Row],[信用卡交易金額'[新臺幣']]]/1000</f>
        <v>1107.8330000000001</v>
      </c>
      <c r="L1690" s="14">
        <f>表格1[[#This Row],[信用卡交易金額'[新臺幣']]]/1000000</f>
        <v>1.1078330000000001</v>
      </c>
      <c r="M1690" s="14" t="str" cm="1">
        <f t="array" ref="M1690">_xlfn.TEXTJOIN("", TRUE, _xlfn.XLOOKUP(TRUE, VALUE(表格1[[#This Row],[年月]]) &lt;= VALUE($R$8:$R$12), $Q$8:$Q$12)) &amp; "年度"</f>
        <v>2021年度</v>
      </c>
    </row>
    <row r="1691" spans="1:13" x14ac:dyDescent="0.3">
      <c r="A1691" s="2">
        <v>202106</v>
      </c>
      <c r="B1691" s="19">
        <f>DATE(表格1[[#This Row],[年]],表格1[[#This Row],[月]],1)</f>
        <v>44348</v>
      </c>
      <c r="C1691" s="2" t="str">
        <f>LEFT(表格1[[#This Row],[年月]],4)</f>
        <v>2021</v>
      </c>
      <c r="D1691" s="2" t="str">
        <f>RIGHT(表格1[[#This Row],[年月]],2)</f>
        <v>06</v>
      </c>
      <c r="E1691" s="5">
        <v>9007000</v>
      </c>
      <c r="F1691" s="2" t="str">
        <f>VLOOKUP(TEXT(表格1[[#This Row],[地區]],"00000000"),縣市代碼,2,0)</f>
        <v>連江縣</v>
      </c>
      <c r="G1691" s="2" t="s">
        <v>6</v>
      </c>
      <c r="H1691" s="13">
        <v>1007</v>
      </c>
      <c r="I1691" s="14">
        <v>1926886</v>
      </c>
      <c r="J1691" s="14">
        <f>表格1[[#This Row],[信用卡交易筆數]]/1000</f>
        <v>1.0069999999999999</v>
      </c>
      <c r="K1691" s="14">
        <f>表格1[[#This Row],[信用卡交易金額'[新臺幣']]]/1000</f>
        <v>1926.886</v>
      </c>
      <c r="L1691" s="14">
        <f>表格1[[#This Row],[信用卡交易金額'[新臺幣']]]/1000000</f>
        <v>1.9268860000000001</v>
      </c>
      <c r="M1691" s="14" t="str" cm="1">
        <f t="array" ref="M1691">_xlfn.TEXTJOIN("", TRUE, _xlfn.XLOOKUP(TRUE, VALUE(表格1[[#This Row],[年月]]) &lt;= VALUE($R$8:$R$12), $Q$8:$Q$12)) &amp; "年度"</f>
        <v>2021年度</v>
      </c>
    </row>
    <row r="1692" spans="1:13" x14ac:dyDescent="0.3">
      <c r="A1692" s="2">
        <v>202106</v>
      </c>
      <c r="B1692" s="19">
        <f>DATE(表格1[[#This Row],[年]],表格1[[#This Row],[月]],1)</f>
        <v>44348</v>
      </c>
      <c r="C1692" s="2" t="str">
        <f>LEFT(表格1[[#This Row],[年月]],4)</f>
        <v>2021</v>
      </c>
      <c r="D1692" s="2" t="str">
        <f>RIGHT(表格1[[#This Row],[年月]],2)</f>
        <v>06</v>
      </c>
      <c r="E1692" s="5">
        <v>9007000</v>
      </c>
      <c r="F1692" s="2" t="str">
        <f>VLOOKUP(TEXT(表格1[[#This Row],[地區]],"00000000"),縣市代碼,2,0)</f>
        <v>連江縣</v>
      </c>
      <c r="G1692" s="2" t="s">
        <v>7</v>
      </c>
      <c r="H1692" s="13">
        <v>469</v>
      </c>
      <c r="I1692" s="14">
        <v>-2870145</v>
      </c>
      <c r="J1692" s="14">
        <f>表格1[[#This Row],[信用卡交易筆數]]/1000</f>
        <v>0.46899999999999997</v>
      </c>
      <c r="K1692" s="14">
        <f>表格1[[#This Row],[信用卡交易金額'[新臺幣']]]/1000</f>
        <v>-2870.145</v>
      </c>
      <c r="L1692" s="14">
        <f>表格1[[#This Row],[信用卡交易金額'[新臺幣']]]/1000000</f>
        <v>-2.8701449999999999</v>
      </c>
      <c r="M1692" s="14" t="str" cm="1">
        <f t="array" ref="M1692">_xlfn.TEXTJOIN("", TRUE, _xlfn.XLOOKUP(TRUE, VALUE(表格1[[#This Row],[年月]]) &lt;= VALUE($R$8:$R$12), $Q$8:$Q$12)) &amp; "年度"</f>
        <v>2021年度</v>
      </c>
    </row>
    <row r="1693" spans="1:13" x14ac:dyDescent="0.3">
      <c r="A1693" s="2">
        <v>202106</v>
      </c>
      <c r="B1693" s="19">
        <f>DATE(表格1[[#This Row],[年]],表格1[[#This Row],[月]],1)</f>
        <v>44348</v>
      </c>
      <c r="C1693" s="2" t="str">
        <f>LEFT(表格1[[#This Row],[年月]],4)</f>
        <v>2021</v>
      </c>
      <c r="D1693" s="2" t="str">
        <f>RIGHT(表格1[[#This Row],[年月]],2)</f>
        <v>06</v>
      </c>
      <c r="E1693" s="5">
        <v>9007000</v>
      </c>
      <c r="F1693" s="2" t="str">
        <f>VLOOKUP(TEXT(表格1[[#This Row],[地區]],"00000000"),縣市代碼,2,0)</f>
        <v>連江縣</v>
      </c>
      <c r="G1693" s="2" t="s">
        <v>8</v>
      </c>
      <c r="H1693" s="13">
        <v>6279</v>
      </c>
      <c r="I1693" s="14">
        <v>7069233</v>
      </c>
      <c r="J1693" s="14">
        <f>表格1[[#This Row],[信用卡交易筆數]]/1000</f>
        <v>6.2789999999999999</v>
      </c>
      <c r="K1693" s="14">
        <f>表格1[[#This Row],[信用卡交易金額'[新臺幣']]]/1000</f>
        <v>7069.2330000000002</v>
      </c>
      <c r="L1693" s="14">
        <f>表格1[[#This Row],[信用卡交易金額'[新臺幣']]]/1000000</f>
        <v>7.0692329999999997</v>
      </c>
      <c r="M1693" s="14" t="str" cm="1">
        <f t="array" ref="M1693">_xlfn.TEXTJOIN("", TRUE, _xlfn.XLOOKUP(TRUE, VALUE(表格1[[#This Row],[年月]]) &lt;= VALUE($R$8:$R$12), $Q$8:$Q$12)) &amp; "年度"</f>
        <v>2021年度</v>
      </c>
    </row>
    <row r="1694" spans="1:13" x14ac:dyDescent="0.3">
      <c r="A1694" s="2">
        <v>202106</v>
      </c>
      <c r="B1694" s="19">
        <f>DATE(表格1[[#This Row],[年]],表格1[[#This Row],[月]],1)</f>
        <v>44348</v>
      </c>
      <c r="C1694" s="2" t="str">
        <f>LEFT(表格1[[#This Row],[年月]],4)</f>
        <v>2021</v>
      </c>
      <c r="D1694" s="2" t="str">
        <f>RIGHT(表格1[[#This Row],[年月]],2)</f>
        <v>06</v>
      </c>
      <c r="E1694" s="5">
        <v>9007000</v>
      </c>
      <c r="F1694" s="2" t="str">
        <f>VLOOKUP(TEXT(表格1[[#This Row],[地區]],"00000000"),縣市代碼,2,0)</f>
        <v>連江縣</v>
      </c>
      <c r="G1694" s="2" t="s">
        <v>9</v>
      </c>
      <c r="H1694" s="13">
        <v>6551</v>
      </c>
      <c r="I1694" s="14">
        <v>9213216</v>
      </c>
      <c r="J1694" s="14">
        <f>表格1[[#This Row],[信用卡交易筆數]]/1000</f>
        <v>6.5510000000000002</v>
      </c>
      <c r="K1694" s="14">
        <f>表格1[[#This Row],[信用卡交易金額'[新臺幣']]]/1000</f>
        <v>9213.2160000000003</v>
      </c>
      <c r="L1694" s="14">
        <f>表格1[[#This Row],[信用卡交易金額'[新臺幣']]]/1000000</f>
        <v>9.2132159999999992</v>
      </c>
      <c r="M1694" s="14" t="str" cm="1">
        <f t="array" ref="M1694">_xlfn.TEXTJOIN("", TRUE, _xlfn.XLOOKUP(TRUE, VALUE(表格1[[#This Row],[年月]]) &lt;= VALUE($R$8:$R$12), $Q$8:$Q$12)) &amp; "年度"</f>
        <v>2021年度</v>
      </c>
    </row>
    <row r="1695" spans="1:13" x14ac:dyDescent="0.3">
      <c r="A1695" s="2">
        <v>202106</v>
      </c>
      <c r="B1695" s="19">
        <f>DATE(表格1[[#This Row],[年]],表格1[[#This Row],[月]],1)</f>
        <v>44348</v>
      </c>
      <c r="C1695" s="2" t="str">
        <f>LEFT(表格1[[#This Row],[年月]],4)</f>
        <v>2021</v>
      </c>
      <c r="D1695" s="2" t="str">
        <f>RIGHT(表格1[[#This Row],[年月]],2)</f>
        <v>06</v>
      </c>
      <c r="E1695" s="5">
        <v>9007000</v>
      </c>
      <c r="F1695" s="2" t="str">
        <f>VLOOKUP(TEXT(表格1[[#This Row],[地區]],"00000000"),縣市代碼,2,0)</f>
        <v>連江縣</v>
      </c>
      <c r="G1695" s="2" t="s">
        <v>10</v>
      </c>
      <c r="H1695" s="13">
        <v>7709</v>
      </c>
      <c r="I1695" s="14">
        <v>24431165</v>
      </c>
      <c r="J1695" s="14">
        <f>表格1[[#This Row],[信用卡交易筆數]]/1000</f>
        <v>7.7089999999999996</v>
      </c>
      <c r="K1695" s="14">
        <f>表格1[[#This Row],[信用卡交易金額'[新臺幣']]]/1000</f>
        <v>24431.165000000001</v>
      </c>
      <c r="L1695" s="14">
        <f>表格1[[#This Row],[信用卡交易金額'[新臺幣']]]/1000000</f>
        <v>24.431165</v>
      </c>
      <c r="M1695" s="14" t="str" cm="1">
        <f t="array" ref="M1695">_xlfn.TEXTJOIN("", TRUE, _xlfn.XLOOKUP(TRUE, VALUE(表格1[[#This Row],[年月]]) &lt;= VALUE($R$8:$R$12), $Q$8:$Q$12)) &amp; "年度"</f>
        <v>2021年度</v>
      </c>
    </row>
    <row r="1696" spans="1:13" x14ac:dyDescent="0.3">
      <c r="A1696" s="2">
        <v>202107</v>
      </c>
      <c r="B1696" s="19">
        <f>DATE(表格1[[#This Row],[年]],表格1[[#This Row],[月]],1)</f>
        <v>44378</v>
      </c>
      <c r="C1696" s="2" t="str">
        <f>LEFT(表格1[[#This Row],[年月]],4)</f>
        <v>2021</v>
      </c>
      <c r="D1696" s="2" t="str">
        <f>RIGHT(表格1[[#This Row],[年月]],2)</f>
        <v>07</v>
      </c>
      <c r="E1696" s="5">
        <v>63000000</v>
      </c>
      <c r="F1696" s="2" t="str">
        <f>VLOOKUP(TEXT(表格1[[#This Row],[地區]],"00000000"),縣市代碼,2,0)</f>
        <v>臺北市</v>
      </c>
      <c r="G1696" s="2" t="s">
        <v>4</v>
      </c>
      <c r="H1696" s="13">
        <v>9005562</v>
      </c>
      <c r="I1696" s="14">
        <v>4052787529</v>
      </c>
      <c r="J1696" s="14">
        <f>表格1[[#This Row],[信用卡交易筆數]]/1000</f>
        <v>9005.5619999999999</v>
      </c>
      <c r="K1696" s="14">
        <f>表格1[[#This Row],[信用卡交易金額'[新臺幣']]]/1000</f>
        <v>4052787.5290000001</v>
      </c>
      <c r="L1696" s="14">
        <f>表格1[[#This Row],[信用卡交易金額'[新臺幣']]]/1000000</f>
        <v>4052.7875290000002</v>
      </c>
      <c r="M1696" s="14" t="str" cm="1">
        <f t="array" ref="M1696">_xlfn.TEXTJOIN("", TRUE, _xlfn.XLOOKUP(TRUE, VALUE(表格1[[#This Row],[年月]]) &lt;= VALUE($R$8:$R$12), $Q$8:$Q$12)) &amp; "年度"</f>
        <v>2021年度</v>
      </c>
    </row>
    <row r="1697" spans="1:13" x14ac:dyDescent="0.3">
      <c r="A1697" s="2">
        <v>202107</v>
      </c>
      <c r="B1697" s="19">
        <f>DATE(表格1[[#This Row],[年]],表格1[[#This Row],[月]],1)</f>
        <v>44378</v>
      </c>
      <c r="C1697" s="2" t="str">
        <f>LEFT(表格1[[#This Row],[年月]],4)</f>
        <v>2021</v>
      </c>
      <c r="D1697" s="2" t="str">
        <f>RIGHT(表格1[[#This Row],[年月]],2)</f>
        <v>07</v>
      </c>
      <c r="E1697" s="5">
        <v>63000000</v>
      </c>
      <c r="F1697" s="2" t="str">
        <f>VLOOKUP(TEXT(表格1[[#This Row],[地區]],"00000000"),縣市代碼,2,0)</f>
        <v>臺北市</v>
      </c>
      <c r="G1697" s="2" t="s">
        <v>5</v>
      </c>
      <c r="H1697" s="13">
        <v>396459</v>
      </c>
      <c r="I1697" s="14">
        <v>1276631171</v>
      </c>
      <c r="J1697" s="14">
        <f>表格1[[#This Row],[信用卡交易筆數]]/1000</f>
        <v>396.459</v>
      </c>
      <c r="K1697" s="14">
        <f>表格1[[#This Row],[信用卡交易金額'[新臺幣']]]/1000</f>
        <v>1276631.1710000001</v>
      </c>
      <c r="L1697" s="14">
        <f>表格1[[#This Row],[信用卡交易金額'[新臺幣']]]/1000000</f>
        <v>1276.631171</v>
      </c>
      <c r="M1697" s="14" t="str" cm="1">
        <f t="array" ref="M1697">_xlfn.TEXTJOIN("", TRUE, _xlfn.XLOOKUP(TRUE, VALUE(表格1[[#This Row],[年月]]) &lt;= VALUE($R$8:$R$12), $Q$8:$Q$12)) &amp; "年度"</f>
        <v>2021年度</v>
      </c>
    </row>
    <row r="1698" spans="1:13" x14ac:dyDescent="0.3">
      <c r="A1698" s="2">
        <v>202107</v>
      </c>
      <c r="B1698" s="19">
        <f>DATE(表格1[[#This Row],[年]],表格1[[#This Row],[月]],1)</f>
        <v>44378</v>
      </c>
      <c r="C1698" s="2" t="str">
        <f>LEFT(表格1[[#This Row],[年月]],4)</f>
        <v>2021</v>
      </c>
      <c r="D1698" s="2" t="str">
        <f>RIGHT(表格1[[#This Row],[年月]],2)</f>
        <v>07</v>
      </c>
      <c r="E1698" s="5">
        <v>63000000</v>
      </c>
      <c r="F1698" s="2" t="str">
        <f>VLOOKUP(TEXT(表格1[[#This Row],[地區]],"00000000"),縣市代碼,2,0)</f>
        <v>臺北市</v>
      </c>
      <c r="G1698" s="2" t="s">
        <v>6</v>
      </c>
      <c r="H1698" s="13">
        <v>687803</v>
      </c>
      <c r="I1698" s="14">
        <v>2520918197</v>
      </c>
      <c r="J1698" s="14">
        <f>表格1[[#This Row],[信用卡交易筆數]]/1000</f>
        <v>687.803</v>
      </c>
      <c r="K1698" s="14">
        <f>表格1[[#This Row],[信用卡交易金額'[新臺幣']]]/1000</f>
        <v>2520918.1970000002</v>
      </c>
      <c r="L1698" s="14">
        <f>表格1[[#This Row],[信用卡交易金額'[新臺幣']]]/1000000</f>
        <v>2520.918197</v>
      </c>
      <c r="M1698" s="14" t="str" cm="1">
        <f t="array" ref="M1698">_xlfn.TEXTJOIN("", TRUE, _xlfn.XLOOKUP(TRUE, VALUE(表格1[[#This Row],[年月]]) &lt;= VALUE($R$8:$R$12), $Q$8:$Q$12)) &amp; "年度"</f>
        <v>2021年度</v>
      </c>
    </row>
    <row r="1699" spans="1:13" x14ac:dyDescent="0.3">
      <c r="A1699" s="2">
        <v>202107</v>
      </c>
      <c r="B1699" s="19">
        <f>DATE(表格1[[#This Row],[年]],表格1[[#This Row],[月]],1)</f>
        <v>44378</v>
      </c>
      <c r="C1699" s="2" t="str">
        <f>LEFT(表格1[[#This Row],[年月]],4)</f>
        <v>2021</v>
      </c>
      <c r="D1699" s="2" t="str">
        <f>RIGHT(表格1[[#This Row],[年月]],2)</f>
        <v>07</v>
      </c>
      <c r="E1699" s="5">
        <v>63000000</v>
      </c>
      <c r="F1699" s="2" t="str">
        <f>VLOOKUP(TEXT(表格1[[#This Row],[地區]],"00000000"),縣市代碼,2,0)</f>
        <v>臺北市</v>
      </c>
      <c r="G1699" s="2" t="s">
        <v>7</v>
      </c>
      <c r="H1699" s="13">
        <v>2797510</v>
      </c>
      <c r="I1699" s="14">
        <v>2496646368</v>
      </c>
      <c r="J1699" s="14">
        <f>表格1[[#This Row],[信用卡交易筆數]]/1000</f>
        <v>2797.51</v>
      </c>
      <c r="K1699" s="14">
        <f>表格1[[#This Row],[信用卡交易金額'[新臺幣']]]/1000</f>
        <v>2496646.3679999998</v>
      </c>
      <c r="L1699" s="14">
        <f>表格1[[#This Row],[信用卡交易金額'[新臺幣']]]/1000000</f>
        <v>2496.6463680000002</v>
      </c>
      <c r="M1699" s="14" t="str" cm="1">
        <f t="array" ref="M1699">_xlfn.TEXTJOIN("", TRUE, _xlfn.XLOOKUP(TRUE, VALUE(表格1[[#This Row],[年月]]) &lt;= VALUE($R$8:$R$12), $Q$8:$Q$12)) &amp; "年度"</f>
        <v>2021年度</v>
      </c>
    </row>
    <row r="1700" spans="1:13" x14ac:dyDescent="0.3">
      <c r="A1700" s="2">
        <v>202107</v>
      </c>
      <c r="B1700" s="19">
        <f>DATE(表格1[[#This Row],[年]],表格1[[#This Row],[月]],1)</f>
        <v>44378</v>
      </c>
      <c r="C1700" s="2" t="str">
        <f>LEFT(表格1[[#This Row],[年月]],4)</f>
        <v>2021</v>
      </c>
      <c r="D1700" s="2" t="str">
        <f>RIGHT(表格1[[#This Row],[年月]],2)</f>
        <v>07</v>
      </c>
      <c r="E1700" s="5">
        <v>63000000</v>
      </c>
      <c r="F1700" s="2" t="str">
        <f>VLOOKUP(TEXT(表格1[[#This Row],[地區]],"00000000"),縣市代碼,2,0)</f>
        <v>臺北市</v>
      </c>
      <c r="G1700" s="2" t="s">
        <v>8</v>
      </c>
      <c r="H1700" s="13">
        <v>3149098</v>
      </c>
      <c r="I1700" s="14">
        <v>5045467147</v>
      </c>
      <c r="J1700" s="14">
        <f>表格1[[#This Row],[信用卡交易筆數]]/1000</f>
        <v>3149.098</v>
      </c>
      <c r="K1700" s="14">
        <f>表格1[[#This Row],[信用卡交易金額'[新臺幣']]]/1000</f>
        <v>5045467.1469999999</v>
      </c>
      <c r="L1700" s="14">
        <f>表格1[[#This Row],[信用卡交易金額'[新臺幣']]]/1000000</f>
        <v>5045.4671470000003</v>
      </c>
      <c r="M1700" s="14" t="str" cm="1">
        <f t="array" ref="M1700">_xlfn.TEXTJOIN("", TRUE, _xlfn.XLOOKUP(TRUE, VALUE(表格1[[#This Row],[年月]]) &lt;= VALUE($R$8:$R$12), $Q$8:$Q$12)) &amp; "年度"</f>
        <v>2021年度</v>
      </c>
    </row>
    <row r="1701" spans="1:13" x14ac:dyDescent="0.3">
      <c r="A1701" s="2">
        <v>202107</v>
      </c>
      <c r="B1701" s="19">
        <f>DATE(表格1[[#This Row],[年]],表格1[[#This Row],[月]],1)</f>
        <v>44378</v>
      </c>
      <c r="C1701" s="2" t="str">
        <f>LEFT(表格1[[#This Row],[年月]],4)</f>
        <v>2021</v>
      </c>
      <c r="D1701" s="2" t="str">
        <f>RIGHT(表格1[[#This Row],[年月]],2)</f>
        <v>07</v>
      </c>
      <c r="E1701" s="5">
        <v>63000000</v>
      </c>
      <c r="F1701" s="2" t="str">
        <f>VLOOKUP(TEXT(表格1[[#This Row],[地區]],"00000000"),縣市代碼,2,0)</f>
        <v>臺北市</v>
      </c>
      <c r="G1701" s="2" t="s">
        <v>9</v>
      </c>
      <c r="H1701" s="13">
        <v>6382765</v>
      </c>
      <c r="I1701" s="14">
        <v>8984061159</v>
      </c>
      <c r="J1701" s="14">
        <f>表格1[[#This Row],[信用卡交易筆數]]/1000</f>
        <v>6382.7650000000003</v>
      </c>
      <c r="K1701" s="14">
        <f>表格1[[#This Row],[信用卡交易金額'[新臺幣']]]/1000</f>
        <v>8984061.159</v>
      </c>
      <c r="L1701" s="14">
        <f>表格1[[#This Row],[信用卡交易金額'[新臺幣']]]/1000000</f>
        <v>8984.0611590000008</v>
      </c>
      <c r="M1701" s="14" t="str" cm="1">
        <f t="array" ref="M1701">_xlfn.TEXTJOIN("", TRUE, _xlfn.XLOOKUP(TRUE, VALUE(表格1[[#This Row],[年月]]) &lt;= VALUE($R$8:$R$12), $Q$8:$Q$12)) &amp; "年度"</f>
        <v>2021年度</v>
      </c>
    </row>
    <row r="1702" spans="1:13" x14ac:dyDescent="0.3">
      <c r="A1702" s="2">
        <v>202107</v>
      </c>
      <c r="B1702" s="19">
        <f>DATE(表格1[[#This Row],[年]],表格1[[#This Row],[月]],1)</f>
        <v>44378</v>
      </c>
      <c r="C1702" s="2" t="str">
        <f>LEFT(表格1[[#This Row],[年月]],4)</f>
        <v>2021</v>
      </c>
      <c r="D1702" s="2" t="str">
        <f>RIGHT(表格1[[#This Row],[年月]],2)</f>
        <v>07</v>
      </c>
      <c r="E1702" s="5">
        <v>63000000</v>
      </c>
      <c r="F1702" s="2" t="str">
        <f>VLOOKUP(TEXT(表格1[[#This Row],[地區]],"00000000"),縣市代碼,2,0)</f>
        <v>臺北市</v>
      </c>
      <c r="G1702" s="2" t="s">
        <v>10</v>
      </c>
      <c r="H1702" s="13">
        <v>4341196</v>
      </c>
      <c r="I1702" s="14">
        <v>14908002128</v>
      </c>
      <c r="J1702" s="14">
        <f>表格1[[#This Row],[信用卡交易筆數]]/1000</f>
        <v>4341.1959999999999</v>
      </c>
      <c r="K1702" s="14">
        <f>表格1[[#This Row],[信用卡交易金額'[新臺幣']]]/1000</f>
        <v>14908002.128</v>
      </c>
      <c r="L1702" s="14">
        <f>表格1[[#This Row],[信用卡交易金額'[新臺幣']]]/1000000</f>
        <v>14908.002128</v>
      </c>
      <c r="M1702" s="14" t="str" cm="1">
        <f t="array" ref="M1702">_xlfn.TEXTJOIN("", TRUE, _xlfn.XLOOKUP(TRUE, VALUE(表格1[[#This Row],[年月]]) &lt;= VALUE($R$8:$R$12), $Q$8:$Q$12)) &amp; "年度"</f>
        <v>2021年度</v>
      </c>
    </row>
    <row r="1703" spans="1:13" x14ac:dyDescent="0.3">
      <c r="A1703" s="2">
        <v>202107</v>
      </c>
      <c r="B1703" s="19">
        <f>DATE(表格1[[#This Row],[年]],表格1[[#This Row],[月]],1)</f>
        <v>44378</v>
      </c>
      <c r="C1703" s="2" t="str">
        <f>LEFT(表格1[[#This Row],[年月]],4)</f>
        <v>2021</v>
      </c>
      <c r="D1703" s="2" t="str">
        <f>RIGHT(表格1[[#This Row],[年月]],2)</f>
        <v>07</v>
      </c>
      <c r="E1703" s="5">
        <v>65000000</v>
      </c>
      <c r="F1703" s="2" t="str">
        <f>VLOOKUP(TEXT(表格1[[#This Row],[地區]],"00000000"),縣市代碼,2,0)</f>
        <v>新北市</v>
      </c>
      <c r="G1703" s="2" t="s">
        <v>4</v>
      </c>
      <c r="H1703" s="13">
        <v>9517323</v>
      </c>
      <c r="I1703" s="14">
        <v>3802496526</v>
      </c>
      <c r="J1703" s="14">
        <f>表格1[[#This Row],[信用卡交易筆數]]/1000</f>
        <v>9517.3230000000003</v>
      </c>
      <c r="K1703" s="14">
        <f>表格1[[#This Row],[信用卡交易金額'[新臺幣']]]/1000</f>
        <v>3802496.5260000001</v>
      </c>
      <c r="L1703" s="14">
        <f>表格1[[#This Row],[信用卡交易金額'[新臺幣']]]/1000000</f>
        <v>3802.4965259999999</v>
      </c>
      <c r="M1703" s="14" t="str" cm="1">
        <f t="array" ref="M1703">_xlfn.TEXTJOIN("", TRUE, _xlfn.XLOOKUP(TRUE, VALUE(表格1[[#This Row],[年月]]) &lt;= VALUE($R$8:$R$12), $Q$8:$Q$12)) &amp; "年度"</f>
        <v>2021年度</v>
      </c>
    </row>
    <row r="1704" spans="1:13" x14ac:dyDescent="0.3">
      <c r="A1704" s="2">
        <v>202107</v>
      </c>
      <c r="B1704" s="19">
        <f>DATE(表格1[[#This Row],[年]],表格1[[#This Row],[月]],1)</f>
        <v>44378</v>
      </c>
      <c r="C1704" s="2" t="str">
        <f>LEFT(表格1[[#This Row],[年月]],4)</f>
        <v>2021</v>
      </c>
      <c r="D1704" s="2" t="str">
        <f>RIGHT(表格1[[#This Row],[年月]],2)</f>
        <v>07</v>
      </c>
      <c r="E1704" s="5">
        <v>65000000</v>
      </c>
      <c r="F1704" s="2" t="str">
        <f>VLOOKUP(TEXT(表格1[[#This Row],[地區]],"00000000"),縣市代碼,2,0)</f>
        <v>新北市</v>
      </c>
      <c r="G1704" s="2" t="s">
        <v>5</v>
      </c>
      <c r="H1704" s="13">
        <v>488269</v>
      </c>
      <c r="I1704" s="14">
        <v>1237284603</v>
      </c>
      <c r="J1704" s="14">
        <f>表格1[[#This Row],[信用卡交易筆數]]/1000</f>
        <v>488.26900000000001</v>
      </c>
      <c r="K1704" s="14">
        <f>表格1[[#This Row],[信用卡交易金額'[新臺幣']]]/1000</f>
        <v>1237284.6029999999</v>
      </c>
      <c r="L1704" s="14">
        <f>表格1[[#This Row],[信用卡交易金額'[新臺幣']]]/1000000</f>
        <v>1237.2846030000001</v>
      </c>
      <c r="M1704" s="14" t="str" cm="1">
        <f t="array" ref="M1704">_xlfn.TEXTJOIN("", TRUE, _xlfn.XLOOKUP(TRUE, VALUE(表格1[[#This Row],[年月]]) &lt;= VALUE($R$8:$R$12), $Q$8:$Q$12)) &amp; "年度"</f>
        <v>2021年度</v>
      </c>
    </row>
    <row r="1705" spans="1:13" x14ac:dyDescent="0.3">
      <c r="A1705" s="2">
        <v>202107</v>
      </c>
      <c r="B1705" s="19">
        <f>DATE(表格1[[#This Row],[年]],表格1[[#This Row],[月]],1)</f>
        <v>44378</v>
      </c>
      <c r="C1705" s="2" t="str">
        <f>LEFT(表格1[[#This Row],[年月]],4)</f>
        <v>2021</v>
      </c>
      <c r="D1705" s="2" t="str">
        <f>RIGHT(表格1[[#This Row],[年月]],2)</f>
        <v>07</v>
      </c>
      <c r="E1705" s="5">
        <v>65000000</v>
      </c>
      <c r="F1705" s="2" t="str">
        <f>VLOOKUP(TEXT(表格1[[#This Row],[地區]],"00000000"),縣市代碼,2,0)</f>
        <v>新北市</v>
      </c>
      <c r="G1705" s="2" t="s">
        <v>6</v>
      </c>
      <c r="H1705" s="13">
        <v>871019</v>
      </c>
      <c r="I1705" s="14">
        <v>2688385178</v>
      </c>
      <c r="J1705" s="14">
        <f>表格1[[#This Row],[信用卡交易筆數]]/1000</f>
        <v>871.01900000000001</v>
      </c>
      <c r="K1705" s="14">
        <f>表格1[[#This Row],[信用卡交易金額'[新臺幣']]]/1000</f>
        <v>2688385.1779999998</v>
      </c>
      <c r="L1705" s="14">
        <f>表格1[[#This Row],[信用卡交易金額'[新臺幣']]]/1000000</f>
        <v>2688.385178</v>
      </c>
      <c r="M1705" s="14" t="str" cm="1">
        <f t="array" ref="M1705">_xlfn.TEXTJOIN("", TRUE, _xlfn.XLOOKUP(TRUE, VALUE(表格1[[#This Row],[年月]]) &lt;= VALUE($R$8:$R$12), $Q$8:$Q$12)) &amp; "年度"</f>
        <v>2021年度</v>
      </c>
    </row>
    <row r="1706" spans="1:13" x14ac:dyDescent="0.3">
      <c r="A1706" s="2">
        <v>202107</v>
      </c>
      <c r="B1706" s="19">
        <f>DATE(表格1[[#This Row],[年]],表格1[[#This Row],[月]],1)</f>
        <v>44378</v>
      </c>
      <c r="C1706" s="2" t="str">
        <f>LEFT(表格1[[#This Row],[年月]],4)</f>
        <v>2021</v>
      </c>
      <c r="D1706" s="2" t="str">
        <f>RIGHT(表格1[[#This Row],[年月]],2)</f>
        <v>07</v>
      </c>
      <c r="E1706" s="5">
        <v>65000000</v>
      </c>
      <c r="F1706" s="2" t="str">
        <f>VLOOKUP(TEXT(表格1[[#This Row],[地區]],"00000000"),縣市代碼,2,0)</f>
        <v>新北市</v>
      </c>
      <c r="G1706" s="2" t="s">
        <v>7</v>
      </c>
      <c r="H1706" s="13">
        <v>3544180</v>
      </c>
      <c r="I1706" s="14">
        <v>3247228330</v>
      </c>
      <c r="J1706" s="14">
        <f>表格1[[#This Row],[信用卡交易筆數]]/1000</f>
        <v>3544.18</v>
      </c>
      <c r="K1706" s="14">
        <f>表格1[[#This Row],[信用卡交易金額'[新臺幣']]]/1000</f>
        <v>3247228.33</v>
      </c>
      <c r="L1706" s="14">
        <f>表格1[[#This Row],[信用卡交易金額'[新臺幣']]]/1000000</f>
        <v>3247.2283299999999</v>
      </c>
      <c r="M1706" s="14" t="str" cm="1">
        <f t="array" ref="M1706">_xlfn.TEXTJOIN("", TRUE, _xlfn.XLOOKUP(TRUE, VALUE(表格1[[#This Row],[年月]]) &lt;= VALUE($R$8:$R$12), $Q$8:$Q$12)) &amp; "年度"</f>
        <v>2021年度</v>
      </c>
    </row>
    <row r="1707" spans="1:13" x14ac:dyDescent="0.3">
      <c r="A1707" s="2">
        <v>202107</v>
      </c>
      <c r="B1707" s="19">
        <f>DATE(表格1[[#This Row],[年]],表格1[[#This Row],[月]],1)</f>
        <v>44378</v>
      </c>
      <c r="C1707" s="2" t="str">
        <f>LEFT(表格1[[#This Row],[年月]],4)</f>
        <v>2021</v>
      </c>
      <c r="D1707" s="2" t="str">
        <f>RIGHT(表格1[[#This Row],[年月]],2)</f>
        <v>07</v>
      </c>
      <c r="E1707" s="5">
        <v>65000000</v>
      </c>
      <c r="F1707" s="2" t="str">
        <f>VLOOKUP(TEXT(表格1[[#This Row],[地區]],"00000000"),縣市代碼,2,0)</f>
        <v>新北市</v>
      </c>
      <c r="G1707" s="2" t="s">
        <v>8</v>
      </c>
      <c r="H1707" s="13">
        <v>3874374</v>
      </c>
      <c r="I1707" s="14">
        <v>5192586331</v>
      </c>
      <c r="J1707" s="14">
        <f>表格1[[#This Row],[信用卡交易筆數]]/1000</f>
        <v>3874.3739999999998</v>
      </c>
      <c r="K1707" s="14">
        <f>表格1[[#This Row],[信用卡交易金額'[新臺幣']]]/1000</f>
        <v>5192586.3310000002</v>
      </c>
      <c r="L1707" s="14">
        <f>表格1[[#This Row],[信用卡交易金額'[新臺幣']]]/1000000</f>
        <v>5192.5863310000004</v>
      </c>
      <c r="M1707" s="14" t="str" cm="1">
        <f t="array" ref="M1707">_xlfn.TEXTJOIN("", TRUE, _xlfn.XLOOKUP(TRUE, VALUE(表格1[[#This Row],[年月]]) &lt;= VALUE($R$8:$R$12), $Q$8:$Q$12)) &amp; "年度"</f>
        <v>2021年度</v>
      </c>
    </row>
    <row r="1708" spans="1:13" x14ac:dyDescent="0.3">
      <c r="A1708" s="2">
        <v>202107</v>
      </c>
      <c r="B1708" s="19">
        <f>DATE(表格1[[#This Row],[年]],表格1[[#This Row],[月]],1)</f>
        <v>44378</v>
      </c>
      <c r="C1708" s="2" t="str">
        <f>LEFT(表格1[[#This Row],[年月]],4)</f>
        <v>2021</v>
      </c>
      <c r="D1708" s="2" t="str">
        <f>RIGHT(表格1[[#This Row],[年月]],2)</f>
        <v>07</v>
      </c>
      <c r="E1708" s="5">
        <v>65000000</v>
      </c>
      <c r="F1708" s="2" t="str">
        <f>VLOOKUP(TEXT(表格1[[#This Row],[地區]],"00000000"),縣市代碼,2,0)</f>
        <v>新北市</v>
      </c>
      <c r="G1708" s="2" t="s">
        <v>9</v>
      </c>
      <c r="H1708" s="13">
        <v>7869279</v>
      </c>
      <c r="I1708" s="14">
        <v>10420932820</v>
      </c>
      <c r="J1708" s="14">
        <f>表格1[[#This Row],[信用卡交易筆數]]/1000</f>
        <v>7869.2790000000005</v>
      </c>
      <c r="K1708" s="14">
        <f>表格1[[#This Row],[信用卡交易金額'[新臺幣']]]/1000</f>
        <v>10420932.82</v>
      </c>
      <c r="L1708" s="14">
        <f>表格1[[#This Row],[信用卡交易金額'[新臺幣']]]/1000000</f>
        <v>10420.93282</v>
      </c>
      <c r="M1708" s="14" t="str" cm="1">
        <f t="array" ref="M1708">_xlfn.TEXTJOIN("", TRUE, _xlfn.XLOOKUP(TRUE, VALUE(表格1[[#This Row],[年月]]) &lt;= VALUE($R$8:$R$12), $Q$8:$Q$12)) &amp; "年度"</f>
        <v>2021年度</v>
      </c>
    </row>
    <row r="1709" spans="1:13" x14ac:dyDescent="0.3">
      <c r="A1709" s="2">
        <v>202107</v>
      </c>
      <c r="B1709" s="19">
        <f>DATE(表格1[[#This Row],[年]],表格1[[#This Row],[月]],1)</f>
        <v>44378</v>
      </c>
      <c r="C1709" s="2" t="str">
        <f>LEFT(表格1[[#This Row],[年月]],4)</f>
        <v>2021</v>
      </c>
      <c r="D1709" s="2" t="str">
        <f>RIGHT(表格1[[#This Row],[年月]],2)</f>
        <v>07</v>
      </c>
      <c r="E1709" s="5">
        <v>65000000</v>
      </c>
      <c r="F1709" s="2" t="str">
        <f>VLOOKUP(TEXT(表格1[[#This Row],[地區]],"00000000"),縣市代碼,2,0)</f>
        <v>新北市</v>
      </c>
      <c r="G1709" s="2" t="s">
        <v>10</v>
      </c>
      <c r="H1709" s="13">
        <v>5772072</v>
      </c>
      <c r="I1709" s="14">
        <v>15522367702</v>
      </c>
      <c r="J1709" s="14">
        <f>表格1[[#This Row],[信用卡交易筆數]]/1000</f>
        <v>5772.0720000000001</v>
      </c>
      <c r="K1709" s="14">
        <f>表格1[[#This Row],[信用卡交易金額'[新臺幣']]]/1000</f>
        <v>15522367.702</v>
      </c>
      <c r="L1709" s="14">
        <f>表格1[[#This Row],[信用卡交易金額'[新臺幣']]]/1000000</f>
        <v>15522.367702</v>
      </c>
      <c r="M1709" s="14" t="str" cm="1">
        <f t="array" ref="M1709">_xlfn.TEXTJOIN("", TRUE, _xlfn.XLOOKUP(TRUE, VALUE(表格1[[#This Row],[年月]]) &lt;= VALUE($R$8:$R$12), $Q$8:$Q$12)) &amp; "年度"</f>
        <v>2021年度</v>
      </c>
    </row>
    <row r="1710" spans="1:13" x14ac:dyDescent="0.3">
      <c r="A1710" s="2">
        <v>202107</v>
      </c>
      <c r="B1710" s="19">
        <f>DATE(表格1[[#This Row],[年]],表格1[[#This Row],[月]],1)</f>
        <v>44378</v>
      </c>
      <c r="C1710" s="2" t="str">
        <f>LEFT(表格1[[#This Row],[年月]],4)</f>
        <v>2021</v>
      </c>
      <c r="D1710" s="2" t="str">
        <f>RIGHT(表格1[[#This Row],[年月]],2)</f>
        <v>07</v>
      </c>
      <c r="E1710" s="5">
        <v>68000000</v>
      </c>
      <c r="F1710" s="2" t="str">
        <f>VLOOKUP(TEXT(表格1[[#This Row],[地區]],"00000000"),縣市代碼,2,0)</f>
        <v>桃園市</v>
      </c>
      <c r="G1710" s="2" t="s">
        <v>4</v>
      </c>
      <c r="H1710" s="13">
        <v>4381907</v>
      </c>
      <c r="I1710" s="14">
        <v>1667663001</v>
      </c>
      <c r="J1710" s="14">
        <f>表格1[[#This Row],[信用卡交易筆數]]/1000</f>
        <v>4381.9070000000002</v>
      </c>
      <c r="K1710" s="14">
        <f>表格1[[#This Row],[信用卡交易金額'[新臺幣']]]/1000</f>
        <v>1667663.0009999999</v>
      </c>
      <c r="L1710" s="14">
        <f>表格1[[#This Row],[信用卡交易金額'[新臺幣']]]/1000000</f>
        <v>1667.6630009999999</v>
      </c>
      <c r="M1710" s="14" t="str" cm="1">
        <f t="array" ref="M1710">_xlfn.TEXTJOIN("", TRUE, _xlfn.XLOOKUP(TRUE, VALUE(表格1[[#This Row],[年月]]) &lt;= VALUE($R$8:$R$12), $Q$8:$Q$12)) &amp; "年度"</f>
        <v>2021年度</v>
      </c>
    </row>
    <row r="1711" spans="1:13" x14ac:dyDescent="0.3">
      <c r="A1711" s="2">
        <v>202107</v>
      </c>
      <c r="B1711" s="19">
        <f>DATE(表格1[[#This Row],[年]],表格1[[#This Row],[月]],1)</f>
        <v>44378</v>
      </c>
      <c r="C1711" s="2" t="str">
        <f>LEFT(表格1[[#This Row],[年月]],4)</f>
        <v>2021</v>
      </c>
      <c r="D1711" s="2" t="str">
        <f>RIGHT(表格1[[#This Row],[年月]],2)</f>
        <v>07</v>
      </c>
      <c r="E1711" s="5">
        <v>68000000</v>
      </c>
      <c r="F1711" s="2" t="str">
        <f>VLOOKUP(TEXT(表格1[[#This Row],[地區]],"00000000"),縣市代碼,2,0)</f>
        <v>桃園市</v>
      </c>
      <c r="G1711" s="2" t="s">
        <v>5</v>
      </c>
      <c r="H1711" s="13">
        <v>218615</v>
      </c>
      <c r="I1711" s="14">
        <v>584201615</v>
      </c>
      <c r="J1711" s="14">
        <f>表格1[[#This Row],[信用卡交易筆數]]/1000</f>
        <v>218.61500000000001</v>
      </c>
      <c r="K1711" s="14">
        <f>表格1[[#This Row],[信用卡交易金額'[新臺幣']]]/1000</f>
        <v>584201.61499999999</v>
      </c>
      <c r="L1711" s="14">
        <f>表格1[[#This Row],[信用卡交易金額'[新臺幣']]]/1000000</f>
        <v>584.20161499999995</v>
      </c>
      <c r="M1711" s="14" t="str" cm="1">
        <f t="array" ref="M1711">_xlfn.TEXTJOIN("", TRUE, _xlfn.XLOOKUP(TRUE, VALUE(表格1[[#This Row],[年月]]) &lt;= VALUE($R$8:$R$12), $Q$8:$Q$12)) &amp; "年度"</f>
        <v>2021年度</v>
      </c>
    </row>
    <row r="1712" spans="1:13" x14ac:dyDescent="0.3">
      <c r="A1712" s="2">
        <v>202107</v>
      </c>
      <c r="B1712" s="19">
        <f>DATE(表格1[[#This Row],[年]],表格1[[#This Row],[月]],1)</f>
        <v>44378</v>
      </c>
      <c r="C1712" s="2" t="str">
        <f>LEFT(表格1[[#This Row],[年月]],4)</f>
        <v>2021</v>
      </c>
      <c r="D1712" s="2" t="str">
        <f>RIGHT(表格1[[#This Row],[年月]],2)</f>
        <v>07</v>
      </c>
      <c r="E1712" s="5">
        <v>68000000</v>
      </c>
      <c r="F1712" s="2" t="str">
        <f>VLOOKUP(TEXT(表格1[[#This Row],[地區]],"00000000"),縣市代碼,2,0)</f>
        <v>桃園市</v>
      </c>
      <c r="G1712" s="2" t="s">
        <v>6</v>
      </c>
      <c r="H1712" s="13">
        <v>412653</v>
      </c>
      <c r="I1712" s="14">
        <v>1375464274</v>
      </c>
      <c r="J1712" s="14">
        <f>表格1[[#This Row],[信用卡交易筆數]]/1000</f>
        <v>412.65300000000002</v>
      </c>
      <c r="K1712" s="14">
        <f>表格1[[#This Row],[信用卡交易金額'[新臺幣']]]/1000</f>
        <v>1375464.274</v>
      </c>
      <c r="L1712" s="14">
        <f>表格1[[#This Row],[信用卡交易金額'[新臺幣']]]/1000000</f>
        <v>1375.4642739999999</v>
      </c>
      <c r="M1712" s="14" t="str" cm="1">
        <f t="array" ref="M1712">_xlfn.TEXTJOIN("", TRUE, _xlfn.XLOOKUP(TRUE, VALUE(表格1[[#This Row],[年月]]) &lt;= VALUE($R$8:$R$12), $Q$8:$Q$12)) &amp; "年度"</f>
        <v>2021年度</v>
      </c>
    </row>
    <row r="1713" spans="1:13" x14ac:dyDescent="0.3">
      <c r="A1713" s="2">
        <v>202107</v>
      </c>
      <c r="B1713" s="19">
        <f>DATE(表格1[[#This Row],[年]],表格1[[#This Row],[月]],1)</f>
        <v>44378</v>
      </c>
      <c r="C1713" s="2" t="str">
        <f>LEFT(表格1[[#This Row],[年月]],4)</f>
        <v>2021</v>
      </c>
      <c r="D1713" s="2" t="str">
        <f>RIGHT(表格1[[#This Row],[年月]],2)</f>
        <v>07</v>
      </c>
      <c r="E1713" s="5">
        <v>68000000</v>
      </c>
      <c r="F1713" s="2" t="str">
        <f>VLOOKUP(TEXT(表格1[[#This Row],[地區]],"00000000"),縣市代碼,2,0)</f>
        <v>桃園市</v>
      </c>
      <c r="G1713" s="2" t="s">
        <v>7</v>
      </c>
      <c r="H1713" s="13">
        <v>1811875</v>
      </c>
      <c r="I1713" s="14">
        <v>1990860540</v>
      </c>
      <c r="J1713" s="14">
        <f>表格1[[#This Row],[信用卡交易筆數]]/1000</f>
        <v>1811.875</v>
      </c>
      <c r="K1713" s="14">
        <f>表格1[[#This Row],[信用卡交易金額'[新臺幣']]]/1000</f>
        <v>1990860.54</v>
      </c>
      <c r="L1713" s="14">
        <f>表格1[[#This Row],[信用卡交易金額'[新臺幣']]]/1000000</f>
        <v>1990.8605399999999</v>
      </c>
      <c r="M1713" s="14" t="str" cm="1">
        <f t="array" ref="M1713">_xlfn.TEXTJOIN("", TRUE, _xlfn.XLOOKUP(TRUE, VALUE(表格1[[#This Row],[年月]]) &lt;= VALUE($R$8:$R$12), $Q$8:$Q$12)) &amp; "年度"</f>
        <v>2021年度</v>
      </c>
    </row>
    <row r="1714" spans="1:13" x14ac:dyDescent="0.3">
      <c r="A1714" s="2">
        <v>202107</v>
      </c>
      <c r="B1714" s="19">
        <f>DATE(表格1[[#This Row],[年]],表格1[[#This Row],[月]],1)</f>
        <v>44378</v>
      </c>
      <c r="C1714" s="2" t="str">
        <f>LEFT(表格1[[#This Row],[年月]],4)</f>
        <v>2021</v>
      </c>
      <c r="D1714" s="2" t="str">
        <f>RIGHT(表格1[[#This Row],[年月]],2)</f>
        <v>07</v>
      </c>
      <c r="E1714" s="5">
        <v>68000000</v>
      </c>
      <c r="F1714" s="2" t="str">
        <f>VLOOKUP(TEXT(表格1[[#This Row],[地區]],"00000000"),縣市代碼,2,0)</f>
        <v>桃園市</v>
      </c>
      <c r="G1714" s="2" t="s">
        <v>8</v>
      </c>
      <c r="H1714" s="13">
        <v>1742451</v>
      </c>
      <c r="I1714" s="14">
        <v>2244836639</v>
      </c>
      <c r="J1714" s="14">
        <f>表格1[[#This Row],[信用卡交易筆數]]/1000</f>
        <v>1742.451</v>
      </c>
      <c r="K1714" s="14">
        <f>表格1[[#This Row],[信用卡交易金額'[新臺幣']]]/1000</f>
        <v>2244836.639</v>
      </c>
      <c r="L1714" s="14">
        <f>表格1[[#This Row],[信用卡交易金額'[新臺幣']]]/1000000</f>
        <v>2244.8366390000001</v>
      </c>
      <c r="M1714" s="14" t="str" cm="1">
        <f t="array" ref="M1714">_xlfn.TEXTJOIN("", TRUE, _xlfn.XLOOKUP(TRUE, VALUE(表格1[[#This Row],[年月]]) &lt;= VALUE($R$8:$R$12), $Q$8:$Q$12)) &amp; "年度"</f>
        <v>2021年度</v>
      </c>
    </row>
    <row r="1715" spans="1:13" x14ac:dyDescent="0.3">
      <c r="A1715" s="2">
        <v>202107</v>
      </c>
      <c r="B1715" s="19">
        <f>DATE(表格1[[#This Row],[年]],表格1[[#This Row],[月]],1)</f>
        <v>44378</v>
      </c>
      <c r="C1715" s="2" t="str">
        <f>LEFT(表格1[[#This Row],[年月]],4)</f>
        <v>2021</v>
      </c>
      <c r="D1715" s="2" t="str">
        <f>RIGHT(表格1[[#This Row],[年月]],2)</f>
        <v>07</v>
      </c>
      <c r="E1715" s="5">
        <v>68000000</v>
      </c>
      <c r="F1715" s="2" t="str">
        <f>VLOOKUP(TEXT(表格1[[#This Row],[地區]],"00000000"),縣市代碼,2,0)</f>
        <v>桃園市</v>
      </c>
      <c r="G1715" s="2" t="s">
        <v>9</v>
      </c>
      <c r="H1715" s="13">
        <v>3430408</v>
      </c>
      <c r="I1715" s="14">
        <v>5085937220</v>
      </c>
      <c r="J1715" s="14">
        <f>表格1[[#This Row],[信用卡交易筆數]]/1000</f>
        <v>3430.4079999999999</v>
      </c>
      <c r="K1715" s="14">
        <f>表格1[[#This Row],[信用卡交易金額'[新臺幣']]]/1000</f>
        <v>5085937.22</v>
      </c>
      <c r="L1715" s="14">
        <f>表格1[[#This Row],[信用卡交易金額'[新臺幣']]]/1000000</f>
        <v>5085.9372199999998</v>
      </c>
      <c r="M1715" s="14" t="str" cm="1">
        <f t="array" ref="M1715">_xlfn.TEXTJOIN("", TRUE, _xlfn.XLOOKUP(TRUE, VALUE(表格1[[#This Row],[年月]]) &lt;= VALUE($R$8:$R$12), $Q$8:$Q$12)) &amp; "年度"</f>
        <v>2021年度</v>
      </c>
    </row>
    <row r="1716" spans="1:13" x14ac:dyDescent="0.3">
      <c r="A1716" s="2">
        <v>202107</v>
      </c>
      <c r="B1716" s="19">
        <f>DATE(表格1[[#This Row],[年]],表格1[[#This Row],[月]],1)</f>
        <v>44378</v>
      </c>
      <c r="C1716" s="2" t="str">
        <f>LEFT(表格1[[#This Row],[年月]],4)</f>
        <v>2021</v>
      </c>
      <c r="D1716" s="2" t="str">
        <f>RIGHT(表格1[[#This Row],[年月]],2)</f>
        <v>07</v>
      </c>
      <c r="E1716" s="5">
        <v>68000000</v>
      </c>
      <c r="F1716" s="2" t="str">
        <f>VLOOKUP(TEXT(表格1[[#This Row],[地區]],"00000000"),縣市代碼,2,0)</f>
        <v>桃園市</v>
      </c>
      <c r="G1716" s="2" t="s">
        <v>10</v>
      </c>
      <c r="H1716" s="13">
        <v>2671061</v>
      </c>
      <c r="I1716" s="14">
        <v>6848642785</v>
      </c>
      <c r="J1716" s="14">
        <f>表格1[[#This Row],[信用卡交易筆數]]/1000</f>
        <v>2671.0610000000001</v>
      </c>
      <c r="K1716" s="14">
        <f>表格1[[#This Row],[信用卡交易金額'[新臺幣']]]/1000</f>
        <v>6848642.7850000001</v>
      </c>
      <c r="L1716" s="14">
        <f>表格1[[#This Row],[信用卡交易金額'[新臺幣']]]/1000000</f>
        <v>6848.642785</v>
      </c>
      <c r="M1716" s="14" t="str" cm="1">
        <f t="array" ref="M1716">_xlfn.TEXTJOIN("", TRUE, _xlfn.XLOOKUP(TRUE, VALUE(表格1[[#This Row],[年月]]) &lt;= VALUE($R$8:$R$12), $Q$8:$Q$12)) &amp; "年度"</f>
        <v>2021年度</v>
      </c>
    </row>
    <row r="1717" spans="1:13" x14ac:dyDescent="0.3">
      <c r="A1717" s="2">
        <v>202107</v>
      </c>
      <c r="B1717" s="19">
        <f>DATE(表格1[[#This Row],[年]],表格1[[#This Row],[月]],1)</f>
        <v>44378</v>
      </c>
      <c r="C1717" s="2" t="str">
        <f>LEFT(表格1[[#This Row],[年月]],4)</f>
        <v>2021</v>
      </c>
      <c r="D1717" s="2" t="str">
        <f>RIGHT(表格1[[#This Row],[年月]],2)</f>
        <v>07</v>
      </c>
      <c r="E1717" s="5">
        <v>10004000</v>
      </c>
      <c r="F1717" s="2" t="str">
        <f>VLOOKUP(TEXT(表格1[[#This Row],[地區]],"00000000"),縣市代碼,2,0)</f>
        <v>新竹縣</v>
      </c>
      <c r="G1717" s="2" t="s">
        <v>4</v>
      </c>
      <c r="H1717" s="13">
        <v>1254497</v>
      </c>
      <c r="I1717" s="14">
        <v>516006895</v>
      </c>
      <c r="J1717" s="14">
        <f>表格1[[#This Row],[信用卡交易筆數]]/1000</f>
        <v>1254.4970000000001</v>
      </c>
      <c r="K1717" s="14">
        <f>表格1[[#This Row],[信用卡交易金額'[新臺幣']]]/1000</f>
        <v>516006.89500000002</v>
      </c>
      <c r="L1717" s="14">
        <f>表格1[[#This Row],[信用卡交易金額'[新臺幣']]]/1000000</f>
        <v>516.00689499999999</v>
      </c>
      <c r="M1717" s="14" t="str" cm="1">
        <f t="array" ref="M1717">_xlfn.TEXTJOIN("", TRUE, _xlfn.XLOOKUP(TRUE, VALUE(表格1[[#This Row],[年月]]) &lt;= VALUE($R$8:$R$12), $Q$8:$Q$12)) &amp; "年度"</f>
        <v>2021年度</v>
      </c>
    </row>
    <row r="1718" spans="1:13" x14ac:dyDescent="0.3">
      <c r="A1718" s="2">
        <v>202107</v>
      </c>
      <c r="B1718" s="19">
        <f>DATE(表格1[[#This Row],[年]],表格1[[#This Row],[月]],1)</f>
        <v>44378</v>
      </c>
      <c r="C1718" s="2" t="str">
        <f>LEFT(表格1[[#This Row],[年月]],4)</f>
        <v>2021</v>
      </c>
      <c r="D1718" s="2" t="str">
        <f>RIGHT(表格1[[#This Row],[年月]],2)</f>
        <v>07</v>
      </c>
      <c r="E1718" s="5">
        <v>10004000</v>
      </c>
      <c r="F1718" s="2" t="str">
        <f>VLOOKUP(TEXT(表格1[[#This Row],[地區]],"00000000"),縣市代碼,2,0)</f>
        <v>新竹縣</v>
      </c>
      <c r="G1718" s="2" t="s">
        <v>5</v>
      </c>
      <c r="H1718" s="13">
        <v>62688</v>
      </c>
      <c r="I1718" s="14">
        <v>162165129</v>
      </c>
      <c r="J1718" s="14">
        <f>表格1[[#This Row],[信用卡交易筆數]]/1000</f>
        <v>62.688000000000002</v>
      </c>
      <c r="K1718" s="14">
        <f>表格1[[#This Row],[信用卡交易金額'[新臺幣']]]/1000</f>
        <v>162165.12899999999</v>
      </c>
      <c r="L1718" s="14">
        <f>表格1[[#This Row],[信用卡交易金額'[新臺幣']]]/1000000</f>
        <v>162.16512900000001</v>
      </c>
      <c r="M1718" s="14" t="str" cm="1">
        <f t="array" ref="M1718">_xlfn.TEXTJOIN("", TRUE, _xlfn.XLOOKUP(TRUE, VALUE(表格1[[#This Row],[年月]]) &lt;= VALUE($R$8:$R$12), $Q$8:$Q$12)) &amp; "年度"</f>
        <v>2021年度</v>
      </c>
    </row>
    <row r="1719" spans="1:13" x14ac:dyDescent="0.3">
      <c r="A1719" s="2">
        <v>202107</v>
      </c>
      <c r="B1719" s="19">
        <f>DATE(表格1[[#This Row],[年]],表格1[[#This Row],[月]],1)</f>
        <v>44378</v>
      </c>
      <c r="C1719" s="2" t="str">
        <f>LEFT(表格1[[#This Row],[年月]],4)</f>
        <v>2021</v>
      </c>
      <c r="D1719" s="2" t="str">
        <f>RIGHT(表格1[[#This Row],[年月]],2)</f>
        <v>07</v>
      </c>
      <c r="E1719" s="5">
        <v>10004000</v>
      </c>
      <c r="F1719" s="2" t="str">
        <f>VLOOKUP(TEXT(表格1[[#This Row],[地區]],"00000000"),縣市代碼,2,0)</f>
        <v>新竹縣</v>
      </c>
      <c r="G1719" s="2" t="s">
        <v>6</v>
      </c>
      <c r="H1719" s="13">
        <v>117606</v>
      </c>
      <c r="I1719" s="14">
        <v>434369670</v>
      </c>
      <c r="J1719" s="14">
        <f>表格1[[#This Row],[信用卡交易筆數]]/1000</f>
        <v>117.60599999999999</v>
      </c>
      <c r="K1719" s="14">
        <f>表格1[[#This Row],[信用卡交易金額'[新臺幣']]]/1000</f>
        <v>434369.67</v>
      </c>
      <c r="L1719" s="14">
        <f>表格1[[#This Row],[信用卡交易金額'[新臺幣']]]/1000000</f>
        <v>434.36966999999999</v>
      </c>
      <c r="M1719" s="14" t="str" cm="1">
        <f t="array" ref="M1719">_xlfn.TEXTJOIN("", TRUE, _xlfn.XLOOKUP(TRUE, VALUE(表格1[[#This Row],[年月]]) &lt;= VALUE($R$8:$R$12), $Q$8:$Q$12)) &amp; "年度"</f>
        <v>2021年度</v>
      </c>
    </row>
    <row r="1720" spans="1:13" x14ac:dyDescent="0.3">
      <c r="A1720" s="2">
        <v>202107</v>
      </c>
      <c r="B1720" s="19">
        <f>DATE(表格1[[#This Row],[年]],表格1[[#This Row],[月]],1)</f>
        <v>44378</v>
      </c>
      <c r="C1720" s="2" t="str">
        <f>LEFT(表格1[[#This Row],[年月]],4)</f>
        <v>2021</v>
      </c>
      <c r="D1720" s="2" t="str">
        <f>RIGHT(表格1[[#This Row],[年月]],2)</f>
        <v>07</v>
      </c>
      <c r="E1720" s="5">
        <v>10004000</v>
      </c>
      <c r="F1720" s="2" t="str">
        <f>VLOOKUP(TEXT(表格1[[#This Row],[地區]],"00000000"),縣市代碼,2,0)</f>
        <v>新竹縣</v>
      </c>
      <c r="G1720" s="2" t="s">
        <v>7</v>
      </c>
      <c r="H1720" s="13">
        <v>476384</v>
      </c>
      <c r="I1720" s="14">
        <v>563550100</v>
      </c>
      <c r="J1720" s="14">
        <f>表格1[[#This Row],[信用卡交易筆數]]/1000</f>
        <v>476.38400000000001</v>
      </c>
      <c r="K1720" s="14">
        <f>表格1[[#This Row],[信用卡交易金額'[新臺幣']]]/1000</f>
        <v>563550.1</v>
      </c>
      <c r="L1720" s="14">
        <f>表格1[[#This Row],[信用卡交易金額'[新臺幣']]]/1000000</f>
        <v>563.55010000000004</v>
      </c>
      <c r="M1720" s="14" t="str" cm="1">
        <f t="array" ref="M1720">_xlfn.TEXTJOIN("", TRUE, _xlfn.XLOOKUP(TRUE, VALUE(表格1[[#This Row],[年月]]) &lt;= VALUE($R$8:$R$12), $Q$8:$Q$12)) &amp; "年度"</f>
        <v>2021年度</v>
      </c>
    </row>
    <row r="1721" spans="1:13" x14ac:dyDescent="0.3">
      <c r="A1721" s="2">
        <v>202107</v>
      </c>
      <c r="B1721" s="19">
        <f>DATE(表格1[[#This Row],[年]],表格1[[#This Row],[月]],1)</f>
        <v>44378</v>
      </c>
      <c r="C1721" s="2" t="str">
        <f>LEFT(表格1[[#This Row],[年月]],4)</f>
        <v>2021</v>
      </c>
      <c r="D1721" s="2" t="str">
        <f>RIGHT(表格1[[#This Row],[年月]],2)</f>
        <v>07</v>
      </c>
      <c r="E1721" s="5">
        <v>10004000</v>
      </c>
      <c r="F1721" s="2" t="str">
        <f>VLOOKUP(TEXT(表格1[[#This Row],[地區]],"00000000"),縣市代碼,2,0)</f>
        <v>新竹縣</v>
      </c>
      <c r="G1721" s="2" t="s">
        <v>8</v>
      </c>
      <c r="H1721" s="13">
        <v>462763</v>
      </c>
      <c r="I1721" s="14">
        <v>638101627</v>
      </c>
      <c r="J1721" s="14">
        <f>表格1[[#This Row],[信用卡交易筆數]]/1000</f>
        <v>462.76299999999998</v>
      </c>
      <c r="K1721" s="14">
        <f>表格1[[#This Row],[信用卡交易金額'[新臺幣']]]/1000</f>
        <v>638101.62699999998</v>
      </c>
      <c r="L1721" s="14">
        <f>表格1[[#This Row],[信用卡交易金額'[新臺幣']]]/1000000</f>
        <v>638.10162700000001</v>
      </c>
      <c r="M1721" s="14" t="str" cm="1">
        <f t="array" ref="M1721">_xlfn.TEXTJOIN("", TRUE, _xlfn.XLOOKUP(TRUE, VALUE(表格1[[#This Row],[年月]]) &lt;= VALUE($R$8:$R$12), $Q$8:$Q$12)) &amp; "年度"</f>
        <v>2021年度</v>
      </c>
    </row>
    <row r="1722" spans="1:13" x14ac:dyDescent="0.3">
      <c r="A1722" s="2">
        <v>202107</v>
      </c>
      <c r="B1722" s="19">
        <f>DATE(表格1[[#This Row],[年]],表格1[[#This Row],[月]],1)</f>
        <v>44378</v>
      </c>
      <c r="C1722" s="2" t="str">
        <f>LEFT(表格1[[#This Row],[年月]],4)</f>
        <v>2021</v>
      </c>
      <c r="D1722" s="2" t="str">
        <f>RIGHT(表格1[[#This Row],[年月]],2)</f>
        <v>07</v>
      </c>
      <c r="E1722" s="5">
        <v>10004000</v>
      </c>
      <c r="F1722" s="2" t="str">
        <f>VLOOKUP(TEXT(表格1[[#This Row],[地區]],"00000000"),縣市代碼,2,0)</f>
        <v>新竹縣</v>
      </c>
      <c r="G1722" s="2" t="s">
        <v>9</v>
      </c>
      <c r="H1722" s="13">
        <v>953720</v>
      </c>
      <c r="I1722" s="14">
        <v>1361899908</v>
      </c>
      <c r="J1722" s="14">
        <f>表格1[[#This Row],[信用卡交易筆數]]/1000</f>
        <v>953.72</v>
      </c>
      <c r="K1722" s="14">
        <f>表格1[[#This Row],[信用卡交易金額'[新臺幣']]]/1000</f>
        <v>1361899.9080000001</v>
      </c>
      <c r="L1722" s="14">
        <f>表格1[[#This Row],[信用卡交易金額'[新臺幣']]]/1000000</f>
        <v>1361.8999080000001</v>
      </c>
      <c r="M1722" s="14" t="str" cm="1">
        <f t="array" ref="M1722">_xlfn.TEXTJOIN("", TRUE, _xlfn.XLOOKUP(TRUE, VALUE(表格1[[#This Row],[年月]]) &lt;= VALUE($R$8:$R$12), $Q$8:$Q$12)) &amp; "年度"</f>
        <v>2021年度</v>
      </c>
    </row>
    <row r="1723" spans="1:13" x14ac:dyDescent="0.3">
      <c r="A1723" s="2">
        <v>202107</v>
      </c>
      <c r="B1723" s="19">
        <f>DATE(表格1[[#This Row],[年]],表格1[[#This Row],[月]],1)</f>
        <v>44378</v>
      </c>
      <c r="C1723" s="2" t="str">
        <f>LEFT(表格1[[#This Row],[年月]],4)</f>
        <v>2021</v>
      </c>
      <c r="D1723" s="2" t="str">
        <f>RIGHT(表格1[[#This Row],[年月]],2)</f>
        <v>07</v>
      </c>
      <c r="E1723" s="5">
        <v>10004000</v>
      </c>
      <c r="F1723" s="2" t="str">
        <f>VLOOKUP(TEXT(表格1[[#This Row],[地區]],"00000000"),縣市代碼,2,0)</f>
        <v>新竹縣</v>
      </c>
      <c r="G1723" s="2" t="s">
        <v>10</v>
      </c>
      <c r="H1723" s="13">
        <v>709231</v>
      </c>
      <c r="I1723" s="14">
        <v>1901856807</v>
      </c>
      <c r="J1723" s="14">
        <f>表格1[[#This Row],[信用卡交易筆數]]/1000</f>
        <v>709.23099999999999</v>
      </c>
      <c r="K1723" s="14">
        <f>表格1[[#This Row],[信用卡交易金額'[新臺幣']]]/1000</f>
        <v>1901856.807</v>
      </c>
      <c r="L1723" s="14">
        <f>表格1[[#This Row],[信用卡交易金額'[新臺幣']]]/1000000</f>
        <v>1901.8568069999999</v>
      </c>
      <c r="M1723" s="14" t="str" cm="1">
        <f t="array" ref="M1723">_xlfn.TEXTJOIN("", TRUE, _xlfn.XLOOKUP(TRUE, VALUE(表格1[[#This Row],[年月]]) &lt;= VALUE($R$8:$R$12), $Q$8:$Q$12)) &amp; "年度"</f>
        <v>2021年度</v>
      </c>
    </row>
    <row r="1724" spans="1:13" x14ac:dyDescent="0.3">
      <c r="A1724" s="2">
        <v>202107</v>
      </c>
      <c r="B1724" s="19">
        <f>DATE(表格1[[#This Row],[年]],表格1[[#This Row],[月]],1)</f>
        <v>44378</v>
      </c>
      <c r="C1724" s="2" t="str">
        <f>LEFT(表格1[[#This Row],[年月]],4)</f>
        <v>2021</v>
      </c>
      <c r="D1724" s="2" t="str">
        <f>RIGHT(表格1[[#This Row],[年月]],2)</f>
        <v>07</v>
      </c>
      <c r="E1724" s="5">
        <v>10018000</v>
      </c>
      <c r="F1724" s="2" t="str">
        <f>VLOOKUP(TEXT(表格1[[#This Row],[地區]],"00000000"),縣市代碼,2,0)</f>
        <v>新竹市</v>
      </c>
      <c r="G1724" s="2" t="s">
        <v>4</v>
      </c>
      <c r="H1724" s="13">
        <v>1254940</v>
      </c>
      <c r="I1724" s="14">
        <v>510236893</v>
      </c>
      <c r="J1724" s="14">
        <f>表格1[[#This Row],[信用卡交易筆數]]/1000</f>
        <v>1254.94</v>
      </c>
      <c r="K1724" s="14">
        <f>表格1[[#This Row],[信用卡交易金額'[新臺幣']]]/1000</f>
        <v>510236.89299999998</v>
      </c>
      <c r="L1724" s="14">
        <f>表格1[[#This Row],[信用卡交易金額'[新臺幣']]]/1000000</f>
        <v>510.23689300000001</v>
      </c>
      <c r="M1724" s="14" t="str" cm="1">
        <f t="array" ref="M1724">_xlfn.TEXTJOIN("", TRUE, _xlfn.XLOOKUP(TRUE, VALUE(表格1[[#This Row],[年月]]) &lt;= VALUE($R$8:$R$12), $Q$8:$Q$12)) &amp; "年度"</f>
        <v>2021年度</v>
      </c>
    </row>
    <row r="1725" spans="1:13" x14ac:dyDescent="0.3">
      <c r="A1725" s="2">
        <v>202107</v>
      </c>
      <c r="B1725" s="19">
        <f>DATE(表格1[[#This Row],[年]],表格1[[#This Row],[月]],1)</f>
        <v>44378</v>
      </c>
      <c r="C1725" s="2" t="str">
        <f>LEFT(表格1[[#This Row],[年月]],4)</f>
        <v>2021</v>
      </c>
      <c r="D1725" s="2" t="str">
        <f>RIGHT(表格1[[#This Row],[年月]],2)</f>
        <v>07</v>
      </c>
      <c r="E1725" s="5">
        <v>10018000</v>
      </c>
      <c r="F1725" s="2" t="str">
        <f>VLOOKUP(TEXT(表格1[[#This Row],[地區]],"00000000"),縣市代碼,2,0)</f>
        <v>新竹市</v>
      </c>
      <c r="G1725" s="2" t="s">
        <v>5</v>
      </c>
      <c r="H1725" s="13">
        <v>57162</v>
      </c>
      <c r="I1725" s="14">
        <v>152285586</v>
      </c>
      <c r="J1725" s="14">
        <f>表格1[[#This Row],[信用卡交易筆數]]/1000</f>
        <v>57.161999999999999</v>
      </c>
      <c r="K1725" s="14">
        <f>表格1[[#This Row],[信用卡交易金額'[新臺幣']]]/1000</f>
        <v>152285.58600000001</v>
      </c>
      <c r="L1725" s="14">
        <f>表格1[[#This Row],[信用卡交易金額'[新臺幣']]]/1000000</f>
        <v>152.285586</v>
      </c>
      <c r="M1725" s="14" t="str" cm="1">
        <f t="array" ref="M1725">_xlfn.TEXTJOIN("", TRUE, _xlfn.XLOOKUP(TRUE, VALUE(表格1[[#This Row],[年月]]) &lt;= VALUE($R$8:$R$12), $Q$8:$Q$12)) &amp; "年度"</f>
        <v>2021年度</v>
      </c>
    </row>
    <row r="1726" spans="1:13" x14ac:dyDescent="0.3">
      <c r="A1726" s="2">
        <v>202107</v>
      </c>
      <c r="B1726" s="19">
        <f>DATE(表格1[[#This Row],[年]],表格1[[#This Row],[月]],1)</f>
        <v>44378</v>
      </c>
      <c r="C1726" s="2" t="str">
        <f>LEFT(表格1[[#This Row],[年月]],4)</f>
        <v>2021</v>
      </c>
      <c r="D1726" s="2" t="str">
        <f>RIGHT(表格1[[#This Row],[年月]],2)</f>
        <v>07</v>
      </c>
      <c r="E1726" s="5">
        <v>10018000</v>
      </c>
      <c r="F1726" s="2" t="str">
        <f>VLOOKUP(TEXT(表格1[[#This Row],[地區]],"00000000"),縣市代碼,2,0)</f>
        <v>新竹市</v>
      </c>
      <c r="G1726" s="2" t="s">
        <v>6</v>
      </c>
      <c r="H1726" s="13">
        <v>116930</v>
      </c>
      <c r="I1726" s="14">
        <v>412498646</v>
      </c>
      <c r="J1726" s="14">
        <f>表格1[[#This Row],[信用卡交易筆數]]/1000</f>
        <v>116.93</v>
      </c>
      <c r="K1726" s="14">
        <f>表格1[[#This Row],[信用卡交易金額'[新臺幣']]]/1000</f>
        <v>412498.64600000001</v>
      </c>
      <c r="L1726" s="14">
        <f>表格1[[#This Row],[信用卡交易金額'[新臺幣']]]/1000000</f>
        <v>412.49864600000001</v>
      </c>
      <c r="M1726" s="14" t="str" cm="1">
        <f t="array" ref="M1726">_xlfn.TEXTJOIN("", TRUE, _xlfn.XLOOKUP(TRUE, VALUE(表格1[[#This Row],[年月]]) &lt;= VALUE($R$8:$R$12), $Q$8:$Q$12)) &amp; "年度"</f>
        <v>2021年度</v>
      </c>
    </row>
    <row r="1727" spans="1:13" x14ac:dyDescent="0.3">
      <c r="A1727" s="2">
        <v>202107</v>
      </c>
      <c r="B1727" s="19">
        <f>DATE(表格1[[#This Row],[年]],表格1[[#This Row],[月]],1)</f>
        <v>44378</v>
      </c>
      <c r="C1727" s="2" t="str">
        <f>LEFT(表格1[[#This Row],[年月]],4)</f>
        <v>2021</v>
      </c>
      <c r="D1727" s="2" t="str">
        <f>RIGHT(表格1[[#This Row],[年月]],2)</f>
        <v>07</v>
      </c>
      <c r="E1727" s="5">
        <v>10018000</v>
      </c>
      <c r="F1727" s="2" t="str">
        <f>VLOOKUP(TEXT(表格1[[#This Row],[地區]],"00000000"),縣市代碼,2,0)</f>
        <v>新竹市</v>
      </c>
      <c r="G1727" s="2" t="s">
        <v>7</v>
      </c>
      <c r="H1727" s="13">
        <v>413234</v>
      </c>
      <c r="I1727" s="14">
        <v>438258101</v>
      </c>
      <c r="J1727" s="14">
        <f>表格1[[#This Row],[信用卡交易筆數]]/1000</f>
        <v>413.23399999999998</v>
      </c>
      <c r="K1727" s="14">
        <f>表格1[[#This Row],[信用卡交易金額'[新臺幣']]]/1000</f>
        <v>438258.10100000002</v>
      </c>
      <c r="L1727" s="14">
        <f>表格1[[#This Row],[信用卡交易金額'[新臺幣']]]/1000000</f>
        <v>438.25810100000001</v>
      </c>
      <c r="M1727" s="14" t="str" cm="1">
        <f t="array" ref="M1727">_xlfn.TEXTJOIN("", TRUE, _xlfn.XLOOKUP(TRUE, VALUE(表格1[[#This Row],[年月]]) &lt;= VALUE($R$8:$R$12), $Q$8:$Q$12)) &amp; "年度"</f>
        <v>2021年度</v>
      </c>
    </row>
    <row r="1728" spans="1:13" x14ac:dyDescent="0.3">
      <c r="A1728" s="2">
        <v>202107</v>
      </c>
      <c r="B1728" s="19">
        <f>DATE(表格1[[#This Row],[年]],表格1[[#This Row],[月]],1)</f>
        <v>44378</v>
      </c>
      <c r="C1728" s="2" t="str">
        <f>LEFT(表格1[[#This Row],[年月]],4)</f>
        <v>2021</v>
      </c>
      <c r="D1728" s="2" t="str">
        <f>RIGHT(表格1[[#This Row],[年月]],2)</f>
        <v>07</v>
      </c>
      <c r="E1728" s="5">
        <v>10018000</v>
      </c>
      <c r="F1728" s="2" t="str">
        <f>VLOOKUP(TEXT(表格1[[#This Row],[地區]],"00000000"),縣市代碼,2,0)</f>
        <v>新竹市</v>
      </c>
      <c r="G1728" s="2" t="s">
        <v>8</v>
      </c>
      <c r="H1728" s="13">
        <v>441779</v>
      </c>
      <c r="I1728" s="14">
        <v>622664734</v>
      </c>
      <c r="J1728" s="14">
        <f>表格1[[#This Row],[信用卡交易筆數]]/1000</f>
        <v>441.779</v>
      </c>
      <c r="K1728" s="14">
        <f>表格1[[#This Row],[信用卡交易金額'[新臺幣']]]/1000</f>
        <v>622664.73400000005</v>
      </c>
      <c r="L1728" s="14">
        <f>表格1[[#This Row],[信用卡交易金額'[新臺幣']]]/1000000</f>
        <v>622.66473399999995</v>
      </c>
      <c r="M1728" s="14" t="str" cm="1">
        <f t="array" ref="M1728">_xlfn.TEXTJOIN("", TRUE, _xlfn.XLOOKUP(TRUE, VALUE(表格1[[#This Row],[年月]]) &lt;= VALUE($R$8:$R$12), $Q$8:$Q$12)) &amp; "年度"</f>
        <v>2021年度</v>
      </c>
    </row>
    <row r="1729" spans="1:13" x14ac:dyDescent="0.3">
      <c r="A1729" s="2">
        <v>202107</v>
      </c>
      <c r="B1729" s="19">
        <f>DATE(表格1[[#This Row],[年]],表格1[[#This Row],[月]],1)</f>
        <v>44378</v>
      </c>
      <c r="C1729" s="2" t="str">
        <f>LEFT(表格1[[#This Row],[年月]],4)</f>
        <v>2021</v>
      </c>
      <c r="D1729" s="2" t="str">
        <f>RIGHT(表格1[[#This Row],[年月]],2)</f>
        <v>07</v>
      </c>
      <c r="E1729" s="5">
        <v>10018000</v>
      </c>
      <c r="F1729" s="2" t="str">
        <f>VLOOKUP(TEXT(表格1[[#This Row],[地區]],"00000000"),縣市代碼,2,0)</f>
        <v>新竹市</v>
      </c>
      <c r="G1729" s="2" t="s">
        <v>9</v>
      </c>
      <c r="H1729" s="13">
        <v>1000344</v>
      </c>
      <c r="I1729" s="14">
        <v>1427745274</v>
      </c>
      <c r="J1729" s="14">
        <f>表格1[[#This Row],[信用卡交易筆數]]/1000</f>
        <v>1000.3440000000001</v>
      </c>
      <c r="K1729" s="14">
        <f>表格1[[#This Row],[信用卡交易金額'[新臺幣']]]/1000</f>
        <v>1427745.274</v>
      </c>
      <c r="L1729" s="14">
        <f>表格1[[#This Row],[信用卡交易金額'[新臺幣']]]/1000000</f>
        <v>1427.7452740000001</v>
      </c>
      <c r="M1729" s="14" t="str" cm="1">
        <f t="array" ref="M1729">_xlfn.TEXTJOIN("", TRUE, _xlfn.XLOOKUP(TRUE, VALUE(表格1[[#This Row],[年月]]) &lt;= VALUE($R$8:$R$12), $Q$8:$Q$12)) &amp; "年度"</f>
        <v>2021年度</v>
      </c>
    </row>
    <row r="1730" spans="1:13" x14ac:dyDescent="0.3">
      <c r="A1730" s="2">
        <v>202107</v>
      </c>
      <c r="B1730" s="19">
        <f>DATE(表格1[[#This Row],[年]],表格1[[#This Row],[月]],1)</f>
        <v>44378</v>
      </c>
      <c r="C1730" s="2" t="str">
        <f>LEFT(表格1[[#This Row],[年月]],4)</f>
        <v>2021</v>
      </c>
      <c r="D1730" s="2" t="str">
        <f>RIGHT(表格1[[#This Row],[年月]],2)</f>
        <v>07</v>
      </c>
      <c r="E1730" s="5">
        <v>10018000</v>
      </c>
      <c r="F1730" s="2" t="str">
        <f>VLOOKUP(TEXT(表格1[[#This Row],[地區]],"00000000"),縣市代碼,2,0)</f>
        <v>新竹市</v>
      </c>
      <c r="G1730" s="2" t="s">
        <v>10</v>
      </c>
      <c r="H1730" s="13">
        <v>675027</v>
      </c>
      <c r="I1730" s="14">
        <v>1961973516</v>
      </c>
      <c r="J1730" s="14">
        <f>表格1[[#This Row],[信用卡交易筆數]]/1000</f>
        <v>675.02700000000004</v>
      </c>
      <c r="K1730" s="14">
        <f>表格1[[#This Row],[信用卡交易金額'[新臺幣']]]/1000</f>
        <v>1961973.5160000001</v>
      </c>
      <c r="L1730" s="14">
        <f>表格1[[#This Row],[信用卡交易金額'[新臺幣']]]/1000000</f>
        <v>1961.973516</v>
      </c>
      <c r="M1730" s="14" t="str" cm="1">
        <f t="array" ref="M1730">_xlfn.TEXTJOIN("", TRUE, _xlfn.XLOOKUP(TRUE, VALUE(表格1[[#This Row],[年月]]) &lt;= VALUE($R$8:$R$12), $Q$8:$Q$12)) &amp; "年度"</f>
        <v>2021年度</v>
      </c>
    </row>
    <row r="1731" spans="1:13" x14ac:dyDescent="0.3">
      <c r="A1731" s="2">
        <v>202107</v>
      </c>
      <c r="B1731" s="19">
        <f>DATE(表格1[[#This Row],[年]],表格1[[#This Row],[月]],1)</f>
        <v>44378</v>
      </c>
      <c r="C1731" s="2" t="str">
        <f>LEFT(表格1[[#This Row],[年月]],4)</f>
        <v>2021</v>
      </c>
      <c r="D1731" s="2" t="str">
        <f>RIGHT(表格1[[#This Row],[年月]],2)</f>
        <v>07</v>
      </c>
      <c r="E1731" s="5">
        <v>10005000</v>
      </c>
      <c r="F1731" s="2" t="str">
        <f>VLOOKUP(TEXT(表格1[[#This Row],[地區]],"00000000"),縣市代碼,2,0)</f>
        <v>苗栗縣</v>
      </c>
      <c r="G1731" s="2" t="s">
        <v>4</v>
      </c>
      <c r="H1731" s="13">
        <v>626435</v>
      </c>
      <c r="I1731" s="14">
        <v>238409882</v>
      </c>
      <c r="J1731" s="14">
        <f>表格1[[#This Row],[信用卡交易筆數]]/1000</f>
        <v>626.43499999999995</v>
      </c>
      <c r="K1731" s="14">
        <f>表格1[[#This Row],[信用卡交易金額'[新臺幣']]]/1000</f>
        <v>238409.88200000001</v>
      </c>
      <c r="L1731" s="14">
        <f>表格1[[#This Row],[信用卡交易金額'[新臺幣']]]/1000000</f>
        <v>238.40988200000001</v>
      </c>
      <c r="M1731" s="14" t="str" cm="1">
        <f t="array" ref="M1731">_xlfn.TEXTJOIN("", TRUE, _xlfn.XLOOKUP(TRUE, VALUE(表格1[[#This Row],[年月]]) &lt;= VALUE($R$8:$R$12), $Q$8:$Q$12)) &amp; "年度"</f>
        <v>2021年度</v>
      </c>
    </row>
    <row r="1732" spans="1:13" x14ac:dyDescent="0.3">
      <c r="A1732" s="2">
        <v>202107</v>
      </c>
      <c r="B1732" s="19">
        <f>DATE(表格1[[#This Row],[年]],表格1[[#This Row],[月]],1)</f>
        <v>44378</v>
      </c>
      <c r="C1732" s="2" t="str">
        <f>LEFT(表格1[[#This Row],[年月]],4)</f>
        <v>2021</v>
      </c>
      <c r="D1732" s="2" t="str">
        <f>RIGHT(表格1[[#This Row],[年月]],2)</f>
        <v>07</v>
      </c>
      <c r="E1732" s="5">
        <v>10005000</v>
      </c>
      <c r="F1732" s="2" t="str">
        <f>VLOOKUP(TEXT(表格1[[#This Row],[地區]],"00000000"),縣市代碼,2,0)</f>
        <v>苗栗縣</v>
      </c>
      <c r="G1732" s="2" t="s">
        <v>5</v>
      </c>
      <c r="H1732" s="13">
        <v>39862</v>
      </c>
      <c r="I1732" s="14">
        <v>96777708</v>
      </c>
      <c r="J1732" s="14">
        <f>表格1[[#This Row],[信用卡交易筆數]]/1000</f>
        <v>39.862000000000002</v>
      </c>
      <c r="K1732" s="14">
        <f>表格1[[#This Row],[信用卡交易金額'[新臺幣']]]/1000</f>
        <v>96777.707999999999</v>
      </c>
      <c r="L1732" s="14">
        <f>表格1[[#This Row],[信用卡交易金額'[新臺幣']]]/1000000</f>
        <v>96.777708000000004</v>
      </c>
      <c r="M1732" s="14" t="str" cm="1">
        <f t="array" ref="M1732">_xlfn.TEXTJOIN("", TRUE, _xlfn.XLOOKUP(TRUE, VALUE(表格1[[#This Row],[年月]]) &lt;= VALUE($R$8:$R$12), $Q$8:$Q$12)) &amp; "年度"</f>
        <v>2021年度</v>
      </c>
    </row>
    <row r="1733" spans="1:13" x14ac:dyDescent="0.3">
      <c r="A1733" s="2">
        <v>202107</v>
      </c>
      <c r="B1733" s="19">
        <f>DATE(表格1[[#This Row],[年]],表格1[[#This Row],[月]],1)</f>
        <v>44378</v>
      </c>
      <c r="C1733" s="2" t="str">
        <f>LEFT(表格1[[#This Row],[年月]],4)</f>
        <v>2021</v>
      </c>
      <c r="D1733" s="2" t="str">
        <f>RIGHT(表格1[[#This Row],[年月]],2)</f>
        <v>07</v>
      </c>
      <c r="E1733" s="5">
        <v>10005000</v>
      </c>
      <c r="F1733" s="2" t="str">
        <f>VLOOKUP(TEXT(表格1[[#This Row],[地區]],"00000000"),縣市代碼,2,0)</f>
        <v>苗栗縣</v>
      </c>
      <c r="G1733" s="2" t="s">
        <v>6</v>
      </c>
      <c r="H1733" s="13">
        <v>67235</v>
      </c>
      <c r="I1733" s="14">
        <v>234058951</v>
      </c>
      <c r="J1733" s="14">
        <f>表格1[[#This Row],[信用卡交易筆數]]/1000</f>
        <v>67.234999999999999</v>
      </c>
      <c r="K1733" s="14">
        <f>表格1[[#This Row],[信用卡交易金額'[新臺幣']]]/1000</f>
        <v>234058.951</v>
      </c>
      <c r="L1733" s="14">
        <f>表格1[[#This Row],[信用卡交易金額'[新臺幣']]]/1000000</f>
        <v>234.05895100000001</v>
      </c>
      <c r="M1733" s="14" t="str" cm="1">
        <f t="array" ref="M1733">_xlfn.TEXTJOIN("", TRUE, _xlfn.XLOOKUP(TRUE, VALUE(表格1[[#This Row],[年月]]) &lt;= VALUE($R$8:$R$12), $Q$8:$Q$12)) &amp; "年度"</f>
        <v>2021年度</v>
      </c>
    </row>
    <row r="1734" spans="1:13" x14ac:dyDescent="0.3">
      <c r="A1734" s="2">
        <v>202107</v>
      </c>
      <c r="B1734" s="19">
        <f>DATE(表格1[[#This Row],[年]],表格1[[#This Row],[月]],1)</f>
        <v>44378</v>
      </c>
      <c r="C1734" s="2" t="str">
        <f>LEFT(表格1[[#This Row],[年月]],4)</f>
        <v>2021</v>
      </c>
      <c r="D1734" s="2" t="str">
        <f>RIGHT(表格1[[#This Row],[年月]],2)</f>
        <v>07</v>
      </c>
      <c r="E1734" s="5">
        <v>10005000</v>
      </c>
      <c r="F1734" s="2" t="str">
        <f>VLOOKUP(TEXT(表格1[[#This Row],[地區]],"00000000"),縣市代碼,2,0)</f>
        <v>苗栗縣</v>
      </c>
      <c r="G1734" s="2" t="s">
        <v>7</v>
      </c>
      <c r="H1734" s="13">
        <v>373766</v>
      </c>
      <c r="I1734" s="14">
        <v>410625318</v>
      </c>
      <c r="J1734" s="14">
        <f>表格1[[#This Row],[信用卡交易筆數]]/1000</f>
        <v>373.76600000000002</v>
      </c>
      <c r="K1734" s="14">
        <f>表格1[[#This Row],[信用卡交易金額'[新臺幣']]]/1000</f>
        <v>410625.31800000003</v>
      </c>
      <c r="L1734" s="14">
        <f>表格1[[#This Row],[信用卡交易金額'[新臺幣']]]/1000000</f>
        <v>410.62531799999999</v>
      </c>
      <c r="M1734" s="14" t="str" cm="1">
        <f t="array" ref="M1734">_xlfn.TEXTJOIN("", TRUE, _xlfn.XLOOKUP(TRUE, VALUE(表格1[[#This Row],[年月]]) &lt;= VALUE($R$8:$R$12), $Q$8:$Q$12)) &amp; "年度"</f>
        <v>2021年度</v>
      </c>
    </row>
    <row r="1735" spans="1:13" x14ac:dyDescent="0.3">
      <c r="A1735" s="2">
        <v>202107</v>
      </c>
      <c r="B1735" s="19">
        <f>DATE(表格1[[#This Row],[年]],表格1[[#This Row],[月]],1)</f>
        <v>44378</v>
      </c>
      <c r="C1735" s="2" t="str">
        <f>LEFT(表格1[[#This Row],[年月]],4)</f>
        <v>2021</v>
      </c>
      <c r="D1735" s="2" t="str">
        <f>RIGHT(表格1[[#This Row],[年月]],2)</f>
        <v>07</v>
      </c>
      <c r="E1735" s="5">
        <v>10005000</v>
      </c>
      <c r="F1735" s="2" t="str">
        <f>VLOOKUP(TEXT(表格1[[#This Row],[地區]],"00000000"),縣市代碼,2,0)</f>
        <v>苗栗縣</v>
      </c>
      <c r="G1735" s="2" t="s">
        <v>8</v>
      </c>
      <c r="H1735" s="13">
        <v>289857</v>
      </c>
      <c r="I1735" s="14">
        <v>341594692</v>
      </c>
      <c r="J1735" s="14">
        <f>表格1[[#This Row],[信用卡交易筆數]]/1000</f>
        <v>289.85700000000003</v>
      </c>
      <c r="K1735" s="14">
        <f>表格1[[#This Row],[信用卡交易金額'[新臺幣']]]/1000</f>
        <v>341594.69199999998</v>
      </c>
      <c r="L1735" s="14">
        <f>表格1[[#This Row],[信用卡交易金額'[新臺幣']]]/1000000</f>
        <v>341.59469200000001</v>
      </c>
      <c r="M1735" s="14" t="str" cm="1">
        <f t="array" ref="M1735">_xlfn.TEXTJOIN("", TRUE, _xlfn.XLOOKUP(TRUE, VALUE(表格1[[#This Row],[年月]]) &lt;= VALUE($R$8:$R$12), $Q$8:$Q$12)) &amp; "年度"</f>
        <v>2021年度</v>
      </c>
    </row>
    <row r="1736" spans="1:13" x14ac:dyDescent="0.3">
      <c r="A1736" s="2">
        <v>202107</v>
      </c>
      <c r="B1736" s="19">
        <f>DATE(表格1[[#This Row],[年]],表格1[[#This Row],[月]],1)</f>
        <v>44378</v>
      </c>
      <c r="C1736" s="2" t="str">
        <f>LEFT(表格1[[#This Row],[年月]],4)</f>
        <v>2021</v>
      </c>
      <c r="D1736" s="2" t="str">
        <f>RIGHT(表格1[[#This Row],[年月]],2)</f>
        <v>07</v>
      </c>
      <c r="E1736" s="5">
        <v>10005000</v>
      </c>
      <c r="F1736" s="2" t="str">
        <f>VLOOKUP(TEXT(表格1[[#This Row],[地區]],"00000000"),縣市代碼,2,0)</f>
        <v>苗栗縣</v>
      </c>
      <c r="G1736" s="2" t="s">
        <v>9</v>
      </c>
      <c r="H1736" s="13">
        <v>521145</v>
      </c>
      <c r="I1736" s="14">
        <v>701629177</v>
      </c>
      <c r="J1736" s="14">
        <f>表格1[[#This Row],[信用卡交易筆數]]/1000</f>
        <v>521.14499999999998</v>
      </c>
      <c r="K1736" s="14">
        <f>表格1[[#This Row],[信用卡交易金額'[新臺幣']]]/1000</f>
        <v>701629.17700000003</v>
      </c>
      <c r="L1736" s="14">
        <f>表格1[[#This Row],[信用卡交易金額'[新臺幣']]]/1000000</f>
        <v>701.62917700000003</v>
      </c>
      <c r="M1736" s="14" t="str" cm="1">
        <f t="array" ref="M1736">_xlfn.TEXTJOIN("", TRUE, _xlfn.XLOOKUP(TRUE, VALUE(表格1[[#This Row],[年月]]) &lt;= VALUE($R$8:$R$12), $Q$8:$Q$12)) &amp; "年度"</f>
        <v>2021年度</v>
      </c>
    </row>
    <row r="1737" spans="1:13" x14ac:dyDescent="0.3">
      <c r="A1737" s="2">
        <v>202107</v>
      </c>
      <c r="B1737" s="19">
        <f>DATE(表格1[[#This Row],[年]],表格1[[#This Row],[月]],1)</f>
        <v>44378</v>
      </c>
      <c r="C1737" s="2" t="str">
        <f>LEFT(表格1[[#This Row],[年月]],4)</f>
        <v>2021</v>
      </c>
      <c r="D1737" s="2" t="str">
        <f>RIGHT(表格1[[#This Row],[年月]],2)</f>
        <v>07</v>
      </c>
      <c r="E1737" s="5">
        <v>10005000</v>
      </c>
      <c r="F1737" s="2" t="str">
        <f>VLOOKUP(TEXT(表格1[[#This Row],[地區]],"00000000"),縣市代碼,2,0)</f>
        <v>苗栗縣</v>
      </c>
      <c r="G1737" s="2" t="s">
        <v>10</v>
      </c>
      <c r="H1737" s="13">
        <v>457694</v>
      </c>
      <c r="I1737" s="14">
        <v>1146909845</v>
      </c>
      <c r="J1737" s="14">
        <f>表格1[[#This Row],[信用卡交易筆數]]/1000</f>
        <v>457.69400000000002</v>
      </c>
      <c r="K1737" s="14">
        <f>表格1[[#This Row],[信用卡交易金額'[新臺幣']]]/1000</f>
        <v>1146909.845</v>
      </c>
      <c r="L1737" s="14">
        <f>表格1[[#This Row],[信用卡交易金額'[新臺幣']]]/1000000</f>
        <v>1146.9098449999999</v>
      </c>
      <c r="M1737" s="14" t="str" cm="1">
        <f t="array" ref="M1737">_xlfn.TEXTJOIN("", TRUE, _xlfn.XLOOKUP(TRUE, VALUE(表格1[[#This Row],[年月]]) &lt;= VALUE($R$8:$R$12), $Q$8:$Q$12)) &amp; "年度"</f>
        <v>2021年度</v>
      </c>
    </row>
    <row r="1738" spans="1:13" x14ac:dyDescent="0.3">
      <c r="A1738" s="2">
        <v>202107</v>
      </c>
      <c r="B1738" s="19">
        <f>DATE(表格1[[#This Row],[年]],表格1[[#This Row],[月]],1)</f>
        <v>44378</v>
      </c>
      <c r="C1738" s="2" t="str">
        <f>LEFT(表格1[[#This Row],[年月]],4)</f>
        <v>2021</v>
      </c>
      <c r="D1738" s="2" t="str">
        <f>RIGHT(表格1[[#This Row],[年月]],2)</f>
        <v>07</v>
      </c>
      <c r="E1738" s="5">
        <v>66000000</v>
      </c>
      <c r="F1738" s="2" t="str">
        <f>VLOOKUP(TEXT(表格1[[#This Row],[地區]],"00000000"),縣市代碼,2,0)</f>
        <v>臺中市</v>
      </c>
      <c r="G1738" s="2" t="s">
        <v>4</v>
      </c>
      <c r="H1738" s="13">
        <v>5513327</v>
      </c>
      <c r="I1738" s="14">
        <v>2275274571</v>
      </c>
      <c r="J1738" s="14">
        <f>表格1[[#This Row],[信用卡交易筆數]]/1000</f>
        <v>5513.3270000000002</v>
      </c>
      <c r="K1738" s="14">
        <f>表格1[[#This Row],[信用卡交易金額'[新臺幣']]]/1000</f>
        <v>2275274.571</v>
      </c>
      <c r="L1738" s="14">
        <f>表格1[[#This Row],[信用卡交易金額'[新臺幣']]]/1000000</f>
        <v>2275.2745709999999</v>
      </c>
      <c r="M1738" s="14" t="str" cm="1">
        <f t="array" ref="M1738">_xlfn.TEXTJOIN("", TRUE, _xlfn.XLOOKUP(TRUE, VALUE(表格1[[#This Row],[年月]]) &lt;= VALUE($R$8:$R$12), $Q$8:$Q$12)) &amp; "年度"</f>
        <v>2021年度</v>
      </c>
    </row>
    <row r="1739" spans="1:13" x14ac:dyDescent="0.3">
      <c r="A1739" s="2">
        <v>202107</v>
      </c>
      <c r="B1739" s="19">
        <f>DATE(表格1[[#This Row],[年]],表格1[[#This Row],[月]],1)</f>
        <v>44378</v>
      </c>
      <c r="C1739" s="2" t="str">
        <f>LEFT(表格1[[#This Row],[年月]],4)</f>
        <v>2021</v>
      </c>
      <c r="D1739" s="2" t="str">
        <f>RIGHT(表格1[[#This Row],[年月]],2)</f>
        <v>07</v>
      </c>
      <c r="E1739" s="5">
        <v>66000000</v>
      </c>
      <c r="F1739" s="2" t="str">
        <f>VLOOKUP(TEXT(表格1[[#This Row],[地區]],"00000000"),縣市代碼,2,0)</f>
        <v>臺中市</v>
      </c>
      <c r="G1739" s="2" t="s">
        <v>5</v>
      </c>
      <c r="H1739" s="13">
        <v>312804</v>
      </c>
      <c r="I1739" s="14">
        <v>821548733</v>
      </c>
      <c r="J1739" s="14">
        <f>表格1[[#This Row],[信用卡交易筆數]]/1000</f>
        <v>312.80399999999997</v>
      </c>
      <c r="K1739" s="14">
        <f>表格1[[#This Row],[信用卡交易金額'[新臺幣']]]/1000</f>
        <v>821548.73300000001</v>
      </c>
      <c r="L1739" s="14">
        <f>表格1[[#This Row],[信用卡交易金額'[新臺幣']]]/1000000</f>
        <v>821.54873299999997</v>
      </c>
      <c r="M1739" s="14" t="str" cm="1">
        <f t="array" ref="M1739">_xlfn.TEXTJOIN("", TRUE, _xlfn.XLOOKUP(TRUE, VALUE(表格1[[#This Row],[年月]]) &lt;= VALUE($R$8:$R$12), $Q$8:$Q$12)) &amp; "年度"</f>
        <v>2021年度</v>
      </c>
    </row>
    <row r="1740" spans="1:13" x14ac:dyDescent="0.3">
      <c r="A1740" s="2">
        <v>202107</v>
      </c>
      <c r="B1740" s="19">
        <f>DATE(表格1[[#This Row],[年]],表格1[[#This Row],[月]],1)</f>
        <v>44378</v>
      </c>
      <c r="C1740" s="2" t="str">
        <f>LEFT(表格1[[#This Row],[年月]],4)</f>
        <v>2021</v>
      </c>
      <c r="D1740" s="2" t="str">
        <f>RIGHT(表格1[[#This Row],[年月]],2)</f>
        <v>07</v>
      </c>
      <c r="E1740" s="5">
        <v>66000000</v>
      </c>
      <c r="F1740" s="2" t="str">
        <f>VLOOKUP(TEXT(表格1[[#This Row],[地區]],"00000000"),縣市代碼,2,0)</f>
        <v>臺中市</v>
      </c>
      <c r="G1740" s="2" t="s">
        <v>6</v>
      </c>
      <c r="H1740" s="13">
        <v>577219</v>
      </c>
      <c r="I1740" s="14">
        <v>1901641998</v>
      </c>
      <c r="J1740" s="14">
        <f>表格1[[#This Row],[信用卡交易筆數]]/1000</f>
        <v>577.21900000000005</v>
      </c>
      <c r="K1740" s="14">
        <f>表格1[[#This Row],[信用卡交易金額'[新臺幣']]]/1000</f>
        <v>1901641.9979999999</v>
      </c>
      <c r="L1740" s="14">
        <f>表格1[[#This Row],[信用卡交易金額'[新臺幣']]]/1000000</f>
        <v>1901.6419980000001</v>
      </c>
      <c r="M1740" s="14" t="str" cm="1">
        <f t="array" ref="M1740">_xlfn.TEXTJOIN("", TRUE, _xlfn.XLOOKUP(TRUE, VALUE(表格1[[#This Row],[年月]]) &lt;= VALUE($R$8:$R$12), $Q$8:$Q$12)) &amp; "年度"</f>
        <v>2021年度</v>
      </c>
    </row>
    <row r="1741" spans="1:13" x14ac:dyDescent="0.3">
      <c r="A1741" s="2">
        <v>202107</v>
      </c>
      <c r="B1741" s="19">
        <f>DATE(表格1[[#This Row],[年]],表格1[[#This Row],[月]],1)</f>
        <v>44378</v>
      </c>
      <c r="C1741" s="2" t="str">
        <f>LEFT(表格1[[#This Row],[年月]],4)</f>
        <v>2021</v>
      </c>
      <c r="D1741" s="2" t="str">
        <f>RIGHT(表格1[[#This Row],[年月]],2)</f>
        <v>07</v>
      </c>
      <c r="E1741" s="5">
        <v>66000000</v>
      </c>
      <c r="F1741" s="2" t="str">
        <f>VLOOKUP(TEXT(表格1[[#This Row],[地區]],"00000000"),縣市代碼,2,0)</f>
        <v>臺中市</v>
      </c>
      <c r="G1741" s="2" t="s">
        <v>7</v>
      </c>
      <c r="H1741" s="13">
        <v>2310300</v>
      </c>
      <c r="I1741" s="14">
        <v>2588075743</v>
      </c>
      <c r="J1741" s="14">
        <f>表格1[[#This Row],[信用卡交易筆數]]/1000</f>
        <v>2310.3000000000002</v>
      </c>
      <c r="K1741" s="14">
        <f>表格1[[#This Row],[信用卡交易金額'[新臺幣']]]/1000</f>
        <v>2588075.7429999998</v>
      </c>
      <c r="L1741" s="14">
        <f>表格1[[#This Row],[信用卡交易金額'[新臺幣']]]/1000000</f>
        <v>2588.0757429999999</v>
      </c>
      <c r="M1741" s="14" t="str" cm="1">
        <f t="array" ref="M1741">_xlfn.TEXTJOIN("", TRUE, _xlfn.XLOOKUP(TRUE, VALUE(表格1[[#This Row],[年月]]) &lt;= VALUE($R$8:$R$12), $Q$8:$Q$12)) &amp; "年度"</f>
        <v>2021年度</v>
      </c>
    </row>
    <row r="1742" spans="1:13" x14ac:dyDescent="0.3">
      <c r="A1742" s="2">
        <v>202107</v>
      </c>
      <c r="B1742" s="19">
        <f>DATE(表格1[[#This Row],[年]],表格1[[#This Row],[月]],1)</f>
        <v>44378</v>
      </c>
      <c r="C1742" s="2" t="str">
        <f>LEFT(表格1[[#This Row],[年月]],4)</f>
        <v>2021</v>
      </c>
      <c r="D1742" s="2" t="str">
        <f>RIGHT(表格1[[#This Row],[年月]],2)</f>
        <v>07</v>
      </c>
      <c r="E1742" s="5">
        <v>66000000</v>
      </c>
      <c r="F1742" s="2" t="str">
        <f>VLOOKUP(TEXT(表格1[[#This Row],[地區]],"00000000"),縣市代碼,2,0)</f>
        <v>臺中市</v>
      </c>
      <c r="G1742" s="2" t="s">
        <v>8</v>
      </c>
      <c r="H1742" s="13">
        <v>2086272</v>
      </c>
      <c r="I1742" s="14">
        <v>3005983860</v>
      </c>
      <c r="J1742" s="14">
        <f>表格1[[#This Row],[信用卡交易筆數]]/1000</f>
        <v>2086.2719999999999</v>
      </c>
      <c r="K1742" s="14">
        <f>表格1[[#This Row],[信用卡交易金額'[新臺幣']]]/1000</f>
        <v>3005983.86</v>
      </c>
      <c r="L1742" s="14">
        <f>表格1[[#This Row],[信用卡交易金額'[新臺幣']]]/1000000</f>
        <v>3005.9838599999998</v>
      </c>
      <c r="M1742" s="14" t="str" cm="1">
        <f t="array" ref="M1742">_xlfn.TEXTJOIN("", TRUE, _xlfn.XLOOKUP(TRUE, VALUE(表格1[[#This Row],[年月]]) &lt;= VALUE($R$8:$R$12), $Q$8:$Q$12)) &amp; "年度"</f>
        <v>2021年度</v>
      </c>
    </row>
    <row r="1743" spans="1:13" x14ac:dyDescent="0.3">
      <c r="A1743" s="2">
        <v>202107</v>
      </c>
      <c r="B1743" s="19">
        <f>DATE(表格1[[#This Row],[年]],表格1[[#This Row],[月]],1)</f>
        <v>44378</v>
      </c>
      <c r="C1743" s="2" t="str">
        <f>LEFT(表格1[[#This Row],[年月]],4)</f>
        <v>2021</v>
      </c>
      <c r="D1743" s="2" t="str">
        <f>RIGHT(表格1[[#This Row],[年月]],2)</f>
        <v>07</v>
      </c>
      <c r="E1743" s="5">
        <v>66000000</v>
      </c>
      <c r="F1743" s="2" t="str">
        <f>VLOOKUP(TEXT(表格1[[#This Row],[地區]],"00000000"),縣市代碼,2,0)</f>
        <v>臺中市</v>
      </c>
      <c r="G1743" s="2" t="s">
        <v>9</v>
      </c>
      <c r="H1743" s="13">
        <v>4388629</v>
      </c>
      <c r="I1743" s="14">
        <v>6380083071</v>
      </c>
      <c r="J1743" s="14">
        <f>表格1[[#This Row],[信用卡交易筆數]]/1000</f>
        <v>4388.6289999999999</v>
      </c>
      <c r="K1743" s="14">
        <f>表格1[[#This Row],[信用卡交易金額'[新臺幣']]]/1000</f>
        <v>6380083.0710000005</v>
      </c>
      <c r="L1743" s="14">
        <f>表格1[[#This Row],[信用卡交易金額'[新臺幣']]]/1000000</f>
        <v>6380.083071</v>
      </c>
      <c r="M1743" s="14" t="str" cm="1">
        <f t="array" ref="M1743">_xlfn.TEXTJOIN("", TRUE, _xlfn.XLOOKUP(TRUE, VALUE(表格1[[#This Row],[年月]]) &lt;= VALUE($R$8:$R$12), $Q$8:$Q$12)) &amp; "年度"</f>
        <v>2021年度</v>
      </c>
    </row>
    <row r="1744" spans="1:13" x14ac:dyDescent="0.3">
      <c r="A1744" s="2">
        <v>202107</v>
      </c>
      <c r="B1744" s="19">
        <f>DATE(表格1[[#This Row],[年]],表格1[[#This Row],[月]],1)</f>
        <v>44378</v>
      </c>
      <c r="C1744" s="2" t="str">
        <f>LEFT(表格1[[#This Row],[年月]],4)</f>
        <v>2021</v>
      </c>
      <c r="D1744" s="2" t="str">
        <f>RIGHT(表格1[[#This Row],[年月]],2)</f>
        <v>07</v>
      </c>
      <c r="E1744" s="5">
        <v>66000000</v>
      </c>
      <c r="F1744" s="2" t="str">
        <f>VLOOKUP(TEXT(表格1[[#This Row],[地區]],"00000000"),縣市代碼,2,0)</f>
        <v>臺中市</v>
      </c>
      <c r="G1744" s="2" t="s">
        <v>10</v>
      </c>
      <c r="H1744" s="13">
        <v>3309810</v>
      </c>
      <c r="I1744" s="14">
        <v>9629466196</v>
      </c>
      <c r="J1744" s="14">
        <f>表格1[[#This Row],[信用卡交易筆數]]/1000</f>
        <v>3309.81</v>
      </c>
      <c r="K1744" s="14">
        <f>表格1[[#This Row],[信用卡交易金額'[新臺幣']]]/1000</f>
        <v>9629466.1960000005</v>
      </c>
      <c r="L1744" s="14">
        <f>表格1[[#This Row],[信用卡交易金額'[新臺幣']]]/1000000</f>
        <v>9629.4661959999994</v>
      </c>
      <c r="M1744" s="14" t="str" cm="1">
        <f t="array" ref="M1744">_xlfn.TEXTJOIN("", TRUE, _xlfn.XLOOKUP(TRUE, VALUE(表格1[[#This Row],[年月]]) &lt;= VALUE($R$8:$R$12), $Q$8:$Q$12)) &amp; "年度"</f>
        <v>2021年度</v>
      </c>
    </row>
    <row r="1745" spans="1:13" x14ac:dyDescent="0.3">
      <c r="A1745" s="2">
        <v>202107</v>
      </c>
      <c r="B1745" s="19">
        <f>DATE(表格1[[#This Row],[年]],表格1[[#This Row],[月]],1)</f>
        <v>44378</v>
      </c>
      <c r="C1745" s="2" t="str">
        <f>LEFT(表格1[[#This Row],[年月]],4)</f>
        <v>2021</v>
      </c>
      <c r="D1745" s="2" t="str">
        <f>RIGHT(表格1[[#This Row],[年月]],2)</f>
        <v>07</v>
      </c>
      <c r="E1745" s="5">
        <v>10007000</v>
      </c>
      <c r="F1745" s="2" t="str">
        <f>VLOOKUP(TEXT(表格1[[#This Row],[地區]],"00000000"),縣市代碼,2,0)</f>
        <v>彰化縣</v>
      </c>
      <c r="G1745" s="2" t="s">
        <v>4</v>
      </c>
      <c r="H1745" s="13">
        <v>1217277</v>
      </c>
      <c r="I1745" s="14">
        <v>484697450</v>
      </c>
      <c r="J1745" s="14">
        <f>表格1[[#This Row],[信用卡交易筆數]]/1000</f>
        <v>1217.277</v>
      </c>
      <c r="K1745" s="14">
        <f>表格1[[#This Row],[信用卡交易金額'[新臺幣']]]/1000</f>
        <v>484697.45</v>
      </c>
      <c r="L1745" s="14">
        <f>表格1[[#This Row],[信用卡交易金額'[新臺幣']]]/1000000</f>
        <v>484.69745</v>
      </c>
      <c r="M1745" s="14" t="str" cm="1">
        <f t="array" ref="M1745">_xlfn.TEXTJOIN("", TRUE, _xlfn.XLOOKUP(TRUE, VALUE(表格1[[#This Row],[年月]]) &lt;= VALUE($R$8:$R$12), $Q$8:$Q$12)) &amp; "年度"</f>
        <v>2021年度</v>
      </c>
    </row>
    <row r="1746" spans="1:13" x14ac:dyDescent="0.3">
      <c r="A1746" s="2">
        <v>202107</v>
      </c>
      <c r="B1746" s="19">
        <f>DATE(表格1[[#This Row],[年]],表格1[[#This Row],[月]],1)</f>
        <v>44378</v>
      </c>
      <c r="C1746" s="2" t="str">
        <f>LEFT(表格1[[#This Row],[年月]],4)</f>
        <v>2021</v>
      </c>
      <c r="D1746" s="2" t="str">
        <f>RIGHT(表格1[[#This Row],[年月]],2)</f>
        <v>07</v>
      </c>
      <c r="E1746" s="5">
        <v>10007000</v>
      </c>
      <c r="F1746" s="2" t="str">
        <f>VLOOKUP(TEXT(表格1[[#This Row],[地區]],"00000000"),縣市代碼,2,0)</f>
        <v>彰化縣</v>
      </c>
      <c r="G1746" s="2" t="s">
        <v>5</v>
      </c>
      <c r="H1746" s="13">
        <v>91220</v>
      </c>
      <c r="I1746" s="14">
        <v>228545180</v>
      </c>
      <c r="J1746" s="14">
        <f>表格1[[#This Row],[信用卡交易筆數]]/1000</f>
        <v>91.22</v>
      </c>
      <c r="K1746" s="14">
        <f>表格1[[#This Row],[信用卡交易金額'[新臺幣']]]/1000</f>
        <v>228545.18</v>
      </c>
      <c r="L1746" s="14">
        <f>表格1[[#This Row],[信用卡交易金額'[新臺幣']]]/1000000</f>
        <v>228.54517999999999</v>
      </c>
      <c r="M1746" s="14" t="str" cm="1">
        <f t="array" ref="M1746">_xlfn.TEXTJOIN("", TRUE, _xlfn.XLOOKUP(TRUE, VALUE(表格1[[#This Row],[年月]]) &lt;= VALUE($R$8:$R$12), $Q$8:$Q$12)) &amp; "年度"</f>
        <v>2021年度</v>
      </c>
    </row>
    <row r="1747" spans="1:13" x14ac:dyDescent="0.3">
      <c r="A1747" s="2">
        <v>202107</v>
      </c>
      <c r="B1747" s="19">
        <f>DATE(表格1[[#This Row],[年]],表格1[[#This Row],[月]],1)</f>
        <v>44378</v>
      </c>
      <c r="C1747" s="2" t="str">
        <f>LEFT(表格1[[#This Row],[年月]],4)</f>
        <v>2021</v>
      </c>
      <c r="D1747" s="2" t="str">
        <f>RIGHT(表格1[[#This Row],[年月]],2)</f>
        <v>07</v>
      </c>
      <c r="E1747" s="5">
        <v>10007000</v>
      </c>
      <c r="F1747" s="2" t="str">
        <f>VLOOKUP(TEXT(表格1[[#This Row],[地區]],"00000000"),縣市代碼,2,0)</f>
        <v>彰化縣</v>
      </c>
      <c r="G1747" s="2" t="s">
        <v>6</v>
      </c>
      <c r="H1747" s="13">
        <v>143549</v>
      </c>
      <c r="I1747" s="14">
        <v>478863572</v>
      </c>
      <c r="J1747" s="14">
        <f>表格1[[#This Row],[信用卡交易筆數]]/1000</f>
        <v>143.54900000000001</v>
      </c>
      <c r="K1747" s="14">
        <f>表格1[[#This Row],[信用卡交易金額'[新臺幣']]]/1000</f>
        <v>478863.57199999999</v>
      </c>
      <c r="L1747" s="14">
        <f>表格1[[#This Row],[信用卡交易金額'[新臺幣']]]/1000000</f>
        <v>478.86357199999998</v>
      </c>
      <c r="M1747" s="14" t="str" cm="1">
        <f t="array" ref="M1747">_xlfn.TEXTJOIN("", TRUE, _xlfn.XLOOKUP(TRUE, VALUE(表格1[[#This Row],[年月]]) &lt;= VALUE($R$8:$R$12), $Q$8:$Q$12)) &amp; "年度"</f>
        <v>2021年度</v>
      </c>
    </row>
    <row r="1748" spans="1:13" x14ac:dyDescent="0.3">
      <c r="A1748" s="2">
        <v>202107</v>
      </c>
      <c r="B1748" s="19">
        <f>DATE(表格1[[#This Row],[年]],表格1[[#This Row],[月]],1)</f>
        <v>44378</v>
      </c>
      <c r="C1748" s="2" t="str">
        <f>LEFT(表格1[[#This Row],[年月]],4)</f>
        <v>2021</v>
      </c>
      <c r="D1748" s="2" t="str">
        <f>RIGHT(表格1[[#This Row],[年月]],2)</f>
        <v>07</v>
      </c>
      <c r="E1748" s="5">
        <v>10007000</v>
      </c>
      <c r="F1748" s="2" t="str">
        <f>VLOOKUP(TEXT(表格1[[#This Row],[地區]],"00000000"),縣市代碼,2,0)</f>
        <v>彰化縣</v>
      </c>
      <c r="G1748" s="2" t="s">
        <v>7</v>
      </c>
      <c r="H1748" s="13">
        <v>738401</v>
      </c>
      <c r="I1748" s="14">
        <v>847711686</v>
      </c>
      <c r="J1748" s="14">
        <f>表格1[[#This Row],[信用卡交易筆數]]/1000</f>
        <v>738.40099999999995</v>
      </c>
      <c r="K1748" s="14">
        <f>表格1[[#This Row],[信用卡交易金額'[新臺幣']]]/1000</f>
        <v>847711.68599999999</v>
      </c>
      <c r="L1748" s="14">
        <f>表格1[[#This Row],[信用卡交易金額'[新臺幣']]]/1000000</f>
        <v>847.71168599999999</v>
      </c>
      <c r="M1748" s="14" t="str" cm="1">
        <f t="array" ref="M1748">_xlfn.TEXTJOIN("", TRUE, _xlfn.XLOOKUP(TRUE, VALUE(表格1[[#This Row],[年月]]) &lt;= VALUE($R$8:$R$12), $Q$8:$Q$12)) &amp; "年度"</f>
        <v>2021年度</v>
      </c>
    </row>
    <row r="1749" spans="1:13" x14ac:dyDescent="0.3">
      <c r="A1749" s="2">
        <v>202107</v>
      </c>
      <c r="B1749" s="19">
        <f>DATE(表格1[[#This Row],[年]],表格1[[#This Row],[月]],1)</f>
        <v>44378</v>
      </c>
      <c r="C1749" s="2" t="str">
        <f>LEFT(表格1[[#This Row],[年月]],4)</f>
        <v>2021</v>
      </c>
      <c r="D1749" s="2" t="str">
        <f>RIGHT(表格1[[#This Row],[年月]],2)</f>
        <v>07</v>
      </c>
      <c r="E1749" s="5">
        <v>10007000</v>
      </c>
      <c r="F1749" s="2" t="str">
        <f>VLOOKUP(TEXT(表格1[[#This Row],[地區]],"00000000"),縣市代碼,2,0)</f>
        <v>彰化縣</v>
      </c>
      <c r="G1749" s="2" t="s">
        <v>8</v>
      </c>
      <c r="H1749" s="13">
        <v>541649</v>
      </c>
      <c r="I1749" s="14">
        <v>701520017</v>
      </c>
      <c r="J1749" s="14">
        <f>表格1[[#This Row],[信用卡交易筆數]]/1000</f>
        <v>541.649</v>
      </c>
      <c r="K1749" s="14">
        <f>表格1[[#This Row],[信用卡交易金額'[新臺幣']]]/1000</f>
        <v>701520.01699999999</v>
      </c>
      <c r="L1749" s="14">
        <f>表格1[[#This Row],[信用卡交易金額'[新臺幣']]]/1000000</f>
        <v>701.52001700000005</v>
      </c>
      <c r="M1749" s="14" t="str" cm="1">
        <f t="array" ref="M1749">_xlfn.TEXTJOIN("", TRUE, _xlfn.XLOOKUP(TRUE, VALUE(表格1[[#This Row],[年月]]) &lt;= VALUE($R$8:$R$12), $Q$8:$Q$12)) &amp; "年度"</f>
        <v>2021年度</v>
      </c>
    </row>
    <row r="1750" spans="1:13" x14ac:dyDescent="0.3">
      <c r="A1750" s="2">
        <v>202107</v>
      </c>
      <c r="B1750" s="19">
        <f>DATE(表格1[[#This Row],[年]],表格1[[#This Row],[月]],1)</f>
        <v>44378</v>
      </c>
      <c r="C1750" s="2" t="str">
        <f>LEFT(表格1[[#This Row],[年月]],4)</f>
        <v>2021</v>
      </c>
      <c r="D1750" s="2" t="str">
        <f>RIGHT(表格1[[#This Row],[年月]],2)</f>
        <v>07</v>
      </c>
      <c r="E1750" s="5">
        <v>10007000</v>
      </c>
      <c r="F1750" s="2" t="str">
        <f>VLOOKUP(TEXT(表格1[[#This Row],[地區]],"00000000"),縣市代碼,2,0)</f>
        <v>彰化縣</v>
      </c>
      <c r="G1750" s="2" t="s">
        <v>9</v>
      </c>
      <c r="H1750" s="13">
        <v>1064997</v>
      </c>
      <c r="I1750" s="14">
        <v>1436779217</v>
      </c>
      <c r="J1750" s="14">
        <f>表格1[[#This Row],[信用卡交易筆數]]/1000</f>
        <v>1064.9970000000001</v>
      </c>
      <c r="K1750" s="14">
        <f>表格1[[#This Row],[信用卡交易金額'[新臺幣']]]/1000</f>
        <v>1436779.2169999999</v>
      </c>
      <c r="L1750" s="14">
        <f>表格1[[#This Row],[信用卡交易金額'[新臺幣']]]/1000000</f>
        <v>1436.779217</v>
      </c>
      <c r="M1750" s="14" t="str" cm="1">
        <f t="array" ref="M1750">_xlfn.TEXTJOIN("", TRUE, _xlfn.XLOOKUP(TRUE, VALUE(表格1[[#This Row],[年月]]) &lt;= VALUE($R$8:$R$12), $Q$8:$Q$12)) &amp; "年度"</f>
        <v>2021年度</v>
      </c>
    </row>
    <row r="1751" spans="1:13" x14ac:dyDescent="0.3">
      <c r="A1751" s="2">
        <v>202107</v>
      </c>
      <c r="B1751" s="19">
        <f>DATE(表格1[[#This Row],[年]],表格1[[#This Row],[月]],1)</f>
        <v>44378</v>
      </c>
      <c r="C1751" s="2" t="str">
        <f>LEFT(表格1[[#This Row],[年月]],4)</f>
        <v>2021</v>
      </c>
      <c r="D1751" s="2" t="str">
        <f>RIGHT(表格1[[#This Row],[年月]],2)</f>
        <v>07</v>
      </c>
      <c r="E1751" s="5">
        <v>10007000</v>
      </c>
      <c r="F1751" s="2" t="str">
        <f>VLOOKUP(TEXT(表格1[[#This Row],[地區]],"00000000"),縣市代碼,2,0)</f>
        <v>彰化縣</v>
      </c>
      <c r="G1751" s="2" t="s">
        <v>10</v>
      </c>
      <c r="H1751" s="13">
        <v>932459</v>
      </c>
      <c r="I1751" s="14">
        <v>2569567408</v>
      </c>
      <c r="J1751" s="14">
        <f>表格1[[#This Row],[信用卡交易筆數]]/1000</f>
        <v>932.45899999999995</v>
      </c>
      <c r="K1751" s="14">
        <f>表格1[[#This Row],[信用卡交易金額'[新臺幣']]]/1000</f>
        <v>2569567.4079999998</v>
      </c>
      <c r="L1751" s="14">
        <f>表格1[[#This Row],[信用卡交易金額'[新臺幣']]]/1000000</f>
        <v>2569.5674079999999</v>
      </c>
      <c r="M1751" s="14" t="str" cm="1">
        <f t="array" ref="M1751">_xlfn.TEXTJOIN("", TRUE, _xlfn.XLOOKUP(TRUE, VALUE(表格1[[#This Row],[年月]]) &lt;= VALUE($R$8:$R$12), $Q$8:$Q$12)) &amp; "年度"</f>
        <v>2021年度</v>
      </c>
    </row>
    <row r="1752" spans="1:13" x14ac:dyDescent="0.3">
      <c r="A1752" s="2">
        <v>202107</v>
      </c>
      <c r="B1752" s="19">
        <f>DATE(表格1[[#This Row],[年]],表格1[[#This Row],[月]],1)</f>
        <v>44378</v>
      </c>
      <c r="C1752" s="2" t="str">
        <f>LEFT(表格1[[#This Row],[年月]],4)</f>
        <v>2021</v>
      </c>
      <c r="D1752" s="2" t="str">
        <f>RIGHT(表格1[[#This Row],[年月]],2)</f>
        <v>07</v>
      </c>
      <c r="E1752" s="5">
        <v>10008000</v>
      </c>
      <c r="F1752" s="2" t="str">
        <f>VLOOKUP(TEXT(表格1[[#This Row],[地區]],"00000000"),縣市代碼,2,0)</f>
        <v>南投縣</v>
      </c>
      <c r="G1752" s="2" t="s">
        <v>4</v>
      </c>
      <c r="H1752" s="13">
        <v>407242</v>
      </c>
      <c r="I1752" s="14">
        <v>158975839</v>
      </c>
      <c r="J1752" s="14">
        <f>表格1[[#This Row],[信用卡交易筆數]]/1000</f>
        <v>407.24200000000002</v>
      </c>
      <c r="K1752" s="14">
        <f>表格1[[#This Row],[信用卡交易金額'[新臺幣']]]/1000</f>
        <v>158975.83900000001</v>
      </c>
      <c r="L1752" s="14">
        <f>表格1[[#This Row],[信用卡交易金額'[新臺幣']]]/1000000</f>
        <v>158.97583900000001</v>
      </c>
      <c r="M1752" s="14" t="str" cm="1">
        <f t="array" ref="M1752">_xlfn.TEXTJOIN("", TRUE, _xlfn.XLOOKUP(TRUE, VALUE(表格1[[#This Row],[年月]]) &lt;= VALUE($R$8:$R$12), $Q$8:$Q$12)) &amp; "年度"</f>
        <v>2021年度</v>
      </c>
    </row>
    <row r="1753" spans="1:13" x14ac:dyDescent="0.3">
      <c r="A1753" s="2">
        <v>202107</v>
      </c>
      <c r="B1753" s="19">
        <f>DATE(表格1[[#This Row],[年]],表格1[[#This Row],[月]],1)</f>
        <v>44378</v>
      </c>
      <c r="C1753" s="2" t="str">
        <f>LEFT(表格1[[#This Row],[年月]],4)</f>
        <v>2021</v>
      </c>
      <c r="D1753" s="2" t="str">
        <f>RIGHT(表格1[[#This Row],[年月]],2)</f>
        <v>07</v>
      </c>
      <c r="E1753" s="5">
        <v>10008000</v>
      </c>
      <c r="F1753" s="2" t="str">
        <f>VLOOKUP(TEXT(表格1[[#This Row],[地區]],"00000000"),縣市代碼,2,0)</f>
        <v>南投縣</v>
      </c>
      <c r="G1753" s="2" t="s">
        <v>5</v>
      </c>
      <c r="H1753" s="13">
        <v>29120</v>
      </c>
      <c r="I1753" s="14">
        <v>65041132</v>
      </c>
      <c r="J1753" s="14">
        <f>表格1[[#This Row],[信用卡交易筆數]]/1000</f>
        <v>29.12</v>
      </c>
      <c r="K1753" s="14">
        <f>表格1[[#This Row],[信用卡交易金額'[新臺幣']]]/1000</f>
        <v>65041.131999999998</v>
      </c>
      <c r="L1753" s="14">
        <f>表格1[[#This Row],[信用卡交易金額'[新臺幣']]]/1000000</f>
        <v>65.041132000000005</v>
      </c>
      <c r="M1753" s="14" t="str" cm="1">
        <f t="array" ref="M1753">_xlfn.TEXTJOIN("", TRUE, _xlfn.XLOOKUP(TRUE, VALUE(表格1[[#This Row],[年月]]) &lt;= VALUE($R$8:$R$12), $Q$8:$Q$12)) &amp; "年度"</f>
        <v>2021年度</v>
      </c>
    </row>
    <row r="1754" spans="1:13" x14ac:dyDescent="0.3">
      <c r="A1754" s="2">
        <v>202107</v>
      </c>
      <c r="B1754" s="19">
        <f>DATE(表格1[[#This Row],[年]],表格1[[#This Row],[月]],1)</f>
        <v>44378</v>
      </c>
      <c r="C1754" s="2" t="str">
        <f>LEFT(表格1[[#This Row],[年月]],4)</f>
        <v>2021</v>
      </c>
      <c r="D1754" s="2" t="str">
        <f>RIGHT(表格1[[#This Row],[年月]],2)</f>
        <v>07</v>
      </c>
      <c r="E1754" s="5">
        <v>10008000</v>
      </c>
      <c r="F1754" s="2" t="str">
        <f>VLOOKUP(TEXT(表格1[[#This Row],[地區]],"00000000"),縣市代碼,2,0)</f>
        <v>南投縣</v>
      </c>
      <c r="G1754" s="2" t="s">
        <v>6</v>
      </c>
      <c r="H1754" s="13">
        <v>47862</v>
      </c>
      <c r="I1754" s="14">
        <v>159579182</v>
      </c>
      <c r="J1754" s="14">
        <f>表格1[[#This Row],[信用卡交易筆數]]/1000</f>
        <v>47.862000000000002</v>
      </c>
      <c r="K1754" s="14">
        <f>表格1[[#This Row],[信用卡交易金額'[新臺幣']]]/1000</f>
        <v>159579.182</v>
      </c>
      <c r="L1754" s="14">
        <f>表格1[[#This Row],[信用卡交易金額'[新臺幣']]]/1000000</f>
        <v>159.579182</v>
      </c>
      <c r="M1754" s="14" t="str" cm="1">
        <f t="array" ref="M1754">_xlfn.TEXTJOIN("", TRUE, _xlfn.XLOOKUP(TRUE, VALUE(表格1[[#This Row],[年月]]) &lt;= VALUE($R$8:$R$12), $Q$8:$Q$12)) &amp; "年度"</f>
        <v>2021年度</v>
      </c>
    </row>
    <row r="1755" spans="1:13" x14ac:dyDescent="0.3">
      <c r="A1755" s="2">
        <v>202107</v>
      </c>
      <c r="B1755" s="19">
        <f>DATE(表格1[[#This Row],[年]],表格1[[#This Row],[月]],1)</f>
        <v>44378</v>
      </c>
      <c r="C1755" s="2" t="str">
        <f>LEFT(表格1[[#This Row],[年月]],4)</f>
        <v>2021</v>
      </c>
      <c r="D1755" s="2" t="str">
        <f>RIGHT(表格1[[#This Row],[年月]],2)</f>
        <v>07</v>
      </c>
      <c r="E1755" s="5">
        <v>10008000</v>
      </c>
      <c r="F1755" s="2" t="str">
        <f>VLOOKUP(TEXT(表格1[[#This Row],[地區]],"00000000"),縣市代碼,2,0)</f>
        <v>南投縣</v>
      </c>
      <c r="G1755" s="2" t="s">
        <v>7</v>
      </c>
      <c r="H1755" s="13">
        <v>258044</v>
      </c>
      <c r="I1755" s="14">
        <v>292494990</v>
      </c>
      <c r="J1755" s="14">
        <f>表格1[[#This Row],[信用卡交易筆數]]/1000</f>
        <v>258.04399999999998</v>
      </c>
      <c r="K1755" s="14">
        <f>表格1[[#This Row],[信用卡交易金額'[新臺幣']]]/1000</f>
        <v>292494.99</v>
      </c>
      <c r="L1755" s="14">
        <f>表格1[[#This Row],[信用卡交易金額'[新臺幣']]]/1000000</f>
        <v>292.49498999999997</v>
      </c>
      <c r="M1755" s="14" t="str" cm="1">
        <f t="array" ref="M1755">_xlfn.TEXTJOIN("", TRUE, _xlfn.XLOOKUP(TRUE, VALUE(表格1[[#This Row],[年月]]) &lt;= VALUE($R$8:$R$12), $Q$8:$Q$12)) &amp; "年度"</f>
        <v>2021年度</v>
      </c>
    </row>
    <row r="1756" spans="1:13" x14ac:dyDescent="0.3">
      <c r="A1756" s="2">
        <v>202107</v>
      </c>
      <c r="B1756" s="19">
        <f>DATE(表格1[[#This Row],[年]],表格1[[#This Row],[月]],1)</f>
        <v>44378</v>
      </c>
      <c r="C1756" s="2" t="str">
        <f>LEFT(表格1[[#This Row],[年月]],4)</f>
        <v>2021</v>
      </c>
      <c r="D1756" s="2" t="str">
        <f>RIGHT(表格1[[#This Row],[年月]],2)</f>
        <v>07</v>
      </c>
      <c r="E1756" s="5">
        <v>10008000</v>
      </c>
      <c r="F1756" s="2" t="str">
        <f>VLOOKUP(TEXT(表格1[[#This Row],[地區]],"00000000"),縣市代碼,2,0)</f>
        <v>南投縣</v>
      </c>
      <c r="G1756" s="2" t="s">
        <v>8</v>
      </c>
      <c r="H1756" s="13">
        <v>188593</v>
      </c>
      <c r="I1756" s="14">
        <v>228467834</v>
      </c>
      <c r="J1756" s="14">
        <f>表格1[[#This Row],[信用卡交易筆數]]/1000</f>
        <v>188.59299999999999</v>
      </c>
      <c r="K1756" s="14">
        <f>表格1[[#This Row],[信用卡交易金額'[新臺幣']]]/1000</f>
        <v>228467.834</v>
      </c>
      <c r="L1756" s="14">
        <f>表格1[[#This Row],[信用卡交易金額'[新臺幣']]]/1000000</f>
        <v>228.46783400000001</v>
      </c>
      <c r="M1756" s="14" t="str" cm="1">
        <f t="array" ref="M1756">_xlfn.TEXTJOIN("", TRUE, _xlfn.XLOOKUP(TRUE, VALUE(表格1[[#This Row],[年月]]) &lt;= VALUE($R$8:$R$12), $Q$8:$Q$12)) &amp; "年度"</f>
        <v>2021年度</v>
      </c>
    </row>
    <row r="1757" spans="1:13" x14ac:dyDescent="0.3">
      <c r="A1757" s="2">
        <v>202107</v>
      </c>
      <c r="B1757" s="19">
        <f>DATE(表格1[[#This Row],[年]],表格1[[#This Row],[月]],1)</f>
        <v>44378</v>
      </c>
      <c r="C1757" s="2" t="str">
        <f>LEFT(表格1[[#This Row],[年月]],4)</f>
        <v>2021</v>
      </c>
      <c r="D1757" s="2" t="str">
        <f>RIGHT(表格1[[#This Row],[年月]],2)</f>
        <v>07</v>
      </c>
      <c r="E1757" s="5">
        <v>10008000</v>
      </c>
      <c r="F1757" s="2" t="str">
        <f>VLOOKUP(TEXT(表格1[[#This Row],[地區]],"00000000"),縣市代碼,2,0)</f>
        <v>南投縣</v>
      </c>
      <c r="G1757" s="2" t="s">
        <v>9</v>
      </c>
      <c r="H1757" s="13">
        <v>356517</v>
      </c>
      <c r="I1757" s="14">
        <v>472788035</v>
      </c>
      <c r="J1757" s="14">
        <f>表格1[[#This Row],[信用卡交易筆數]]/1000</f>
        <v>356.517</v>
      </c>
      <c r="K1757" s="14">
        <f>表格1[[#This Row],[信用卡交易金額'[新臺幣']]]/1000</f>
        <v>472788.03499999997</v>
      </c>
      <c r="L1757" s="14">
        <f>表格1[[#This Row],[信用卡交易金額'[新臺幣']]]/1000000</f>
        <v>472.78803499999998</v>
      </c>
      <c r="M1757" s="14" t="str" cm="1">
        <f t="array" ref="M1757">_xlfn.TEXTJOIN("", TRUE, _xlfn.XLOOKUP(TRUE, VALUE(表格1[[#This Row],[年月]]) &lt;= VALUE($R$8:$R$12), $Q$8:$Q$12)) &amp; "年度"</f>
        <v>2021年度</v>
      </c>
    </row>
    <row r="1758" spans="1:13" x14ac:dyDescent="0.3">
      <c r="A1758" s="2">
        <v>202107</v>
      </c>
      <c r="B1758" s="19">
        <f>DATE(表格1[[#This Row],[年]],表格1[[#This Row],[月]],1)</f>
        <v>44378</v>
      </c>
      <c r="C1758" s="2" t="str">
        <f>LEFT(表格1[[#This Row],[年月]],4)</f>
        <v>2021</v>
      </c>
      <c r="D1758" s="2" t="str">
        <f>RIGHT(表格1[[#This Row],[年月]],2)</f>
        <v>07</v>
      </c>
      <c r="E1758" s="5">
        <v>10008000</v>
      </c>
      <c r="F1758" s="2" t="str">
        <f>VLOOKUP(TEXT(表格1[[#This Row],[地區]],"00000000"),縣市代碼,2,0)</f>
        <v>南投縣</v>
      </c>
      <c r="G1758" s="2" t="s">
        <v>10</v>
      </c>
      <c r="H1758" s="13">
        <v>306320</v>
      </c>
      <c r="I1758" s="14">
        <v>832803444</v>
      </c>
      <c r="J1758" s="14">
        <f>表格1[[#This Row],[信用卡交易筆數]]/1000</f>
        <v>306.32</v>
      </c>
      <c r="K1758" s="14">
        <f>表格1[[#This Row],[信用卡交易金額'[新臺幣']]]/1000</f>
        <v>832803.44400000002</v>
      </c>
      <c r="L1758" s="14">
        <f>表格1[[#This Row],[信用卡交易金額'[新臺幣']]]/1000000</f>
        <v>832.80344400000001</v>
      </c>
      <c r="M1758" s="14" t="str" cm="1">
        <f t="array" ref="M1758">_xlfn.TEXTJOIN("", TRUE, _xlfn.XLOOKUP(TRUE, VALUE(表格1[[#This Row],[年月]]) &lt;= VALUE($R$8:$R$12), $Q$8:$Q$12)) &amp; "年度"</f>
        <v>2021年度</v>
      </c>
    </row>
    <row r="1759" spans="1:13" x14ac:dyDescent="0.3">
      <c r="A1759" s="2">
        <v>202107</v>
      </c>
      <c r="B1759" s="19">
        <f>DATE(表格1[[#This Row],[年]],表格1[[#This Row],[月]],1)</f>
        <v>44378</v>
      </c>
      <c r="C1759" s="2" t="str">
        <f>LEFT(表格1[[#This Row],[年月]],4)</f>
        <v>2021</v>
      </c>
      <c r="D1759" s="2" t="str">
        <f>RIGHT(表格1[[#This Row],[年月]],2)</f>
        <v>07</v>
      </c>
      <c r="E1759" s="5">
        <v>10009000</v>
      </c>
      <c r="F1759" s="2" t="str">
        <f>VLOOKUP(TEXT(表格1[[#This Row],[地區]],"00000000"),縣市代碼,2,0)</f>
        <v>雲林縣</v>
      </c>
      <c r="G1759" s="2" t="s">
        <v>4</v>
      </c>
      <c r="H1759" s="13">
        <v>442447</v>
      </c>
      <c r="I1759" s="14">
        <v>178989153</v>
      </c>
      <c r="J1759" s="14">
        <f>表格1[[#This Row],[信用卡交易筆數]]/1000</f>
        <v>442.447</v>
      </c>
      <c r="K1759" s="14">
        <f>表格1[[#This Row],[信用卡交易金額'[新臺幣']]]/1000</f>
        <v>178989.15299999999</v>
      </c>
      <c r="L1759" s="14">
        <f>表格1[[#This Row],[信用卡交易金額'[新臺幣']]]/1000000</f>
        <v>178.98915299999999</v>
      </c>
      <c r="M1759" s="14" t="str" cm="1">
        <f t="array" ref="M1759">_xlfn.TEXTJOIN("", TRUE, _xlfn.XLOOKUP(TRUE, VALUE(表格1[[#This Row],[年月]]) &lt;= VALUE($R$8:$R$12), $Q$8:$Q$12)) &amp; "年度"</f>
        <v>2021年度</v>
      </c>
    </row>
    <row r="1760" spans="1:13" x14ac:dyDescent="0.3">
      <c r="A1760" s="2">
        <v>202107</v>
      </c>
      <c r="B1760" s="19">
        <f>DATE(表格1[[#This Row],[年]],表格1[[#This Row],[月]],1)</f>
        <v>44378</v>
      </c>
      <c r="C1760" s="2" t="str">
        <f>LEFT(表格1[[#This Row],[年月]],4)</f>
        <v>2021</v>
      </c>
      <c r="D1760" s="2" t="str">
        <f>RIGHT(表格1[[#This Row],[年月]],2)</f>
        <v>07</v>
      </c>
      <c r="E1760" s="5">
        <v>10009000</v>
      </c>
      <c r="F1760" s="2" t="str">
        <f>VLOOKUP(TEXT(表格1[[#This Row],[地區]],"00000000"),縣市代碼,2,0)</f>
        <v>雲林縣</v>
      </c>
      <c r="G1760" s="2" t="s">
        <v>5</v>
      </c>
      <c r="H1760" s="13">
        <v>37980</v>
      </c>
      <c r="I1760" s="14">
        <v>86195580</v>
      </c>
      <c r="J1760" s="14">
        <f>表格1[[#This Row],[信用卡交易筆數]]/1000</f>
        <v>37.979999999999997</v>
      </c>
      <c r="K1760" s="14">
        <f>表格1[[#This Row],[信用卡交易金額'[新臺幣']]]/1000</f>
        <v>86195.58</v>
      </c>
      <c r="L1760" s="14">
        <f>表格1[[#This Row],[信用卡交易金額'[新臺幣']]]/1000000</f>
        <v>86.195580000000007</v>
      </c>
      <c r="M1760" s="14" t="str" cm="1">
        <f t="array" ref="M1760">_xlfn.TEXTJOIN("", TRUE, _xlfn.XLOOKUP(TRUE, VALUE(表格1[[#This Row],[年月]]) &lt;= VALUE($R$8:$R$12), $Q$8:$Q$12)) &amp; "年度"</f>
        <v>2021年度</v>
      </c>
    </row>
    <row r="1761" spans="1:13" x14ac:dyDescent="0.3">
      <c r="A1761" s="2">
        <v>202107</v>
      </c>
      <c r="B1761" s="19">
        <f>DATE(表格1[[#This Row],[年]],表格1[[#This Row],[月]],1)</f>
        <v>44378</v>
      </c>
      <c r="C1761" s="2" t="str">
        <f>LEFT(表格1[[#This Row],[年月]],4)</f>
        <v>2021</v>
      </c>
      <c r="D1761" s="2" t="str">
        <f>RIGHT(表格1[[#This Row],[年月]],2)</f>
        <v>07</v>
      </c>
      <c r="E1761" s="5">
        <v>10009000</v>
      </c>
      <c r="F1761" s="2" t="str">
        <f>VLOOKUP(TEXT(表格1[[#This Row],[地區]],"00000000"),縣市代碼,2,0)</f>
        <v>雲林縣</v>
      </c>
      <c r="G1761" s="2" t="s">
        <v>6</v>
      </c>
      <c r="H1761" s="13">
        <v>58759</v>
      </c>
      <c r="I1761" s="14">
        <v>201608725</v>
      </c>
      <c r="J1761" s="14">
        <f>表格1[[#This Row],[信用卡交易筆數]]/1000</f>
        <v>58.759</v>
      </c>
      <c r="K1761" s="14">
        <f>表格1[[#This Row],[信用卡交易金額'[新臺幣']]]/1000</f>
        <v>201608.72500000001</v>
      </c>
      <c r="L1761" s="14">
        <f>表格1[[#This Row],[信用卡交易金額'[新臺幣']]]/1000000</f>
        <v>201.60872499999999</v>
      </c>
      <c r="M1761" s="14" t="str" cm="1">
        <f t="array" ref="M1761">_xlfn.TEXTJOIN("", TRUE, _xlfn.XLOOKUP(TRUE, VALUE(表格1[[#This Row],[年月]]) &lt;= VALUE($R$8:$R$12), $Q$8:$Q$12)) &amp; "年度"</f>
        <v>2021年度</v>
      </c>
    </row>
    <row r="1762" spans="1:13" x14ac:dyDescent="0.3">
      <c r="A1762" s="2">
        <v>202107</v>
      </c>
      <c r="B1762" s="19">
        <f>DATE(表格1[[#This Row],[年]],表格1[[#This Row],[月]],1)</f>
        <v>44378</v>
      </c>
      <c r="C1762" s="2" t="str">
        <f>LEFT(表格1[[#This Row],[年月]],4)</f>
        <v>2021</v>
      </c>
      <c r="D1762" s="2" t="str">
        <f>RIGHT(表格1[[#This Row],[年月]],2)</f>
        <v>07</v>
      </c>
      <c r="E1762" s="5">
        <v>10009000</v>
      </c>
      <c r="F1762" s="2" t="str">
        <f>VLOOKUP(TEXT(表格1[[#This Row],[地區]],"00000000"),縣市代碼,2,0)</f>
        <v>雲林縣</v>
      </c>
      <c r="G1762" s="2" t="s">
        <v>7</v>
      </c>
      <c r="H1762" s="13">
        <v>345692</v>
      </c>
      <c r="I1762" s="14">
        <v>386427419</v>
      </c>
      <c r="J1762" s="14">
        <f>表格1[[#This Row],[信用卡交易筆數]]/1000</f>
        <v>345.69200000000001</v>
      </c>
      <c r="K1762" s="14">
        <f>表格1[[#This Row],[信用卡交易金額'[新臺幣']]]/1000</f>
        <v>386427.41899999999</v>
      </c>
      <c r="L1762" s="14">
        <f>表格1[[#This Row],[信用卡交易金額'[新臺幣']]]/1000000</f>
        <v>386.42741899999999</v>
      </c>
      <c r="M1762" s="14" t="str" cm="1">
        <f t="array" ref="M1762">_xlfn.TEXTJOIN("", TRUE, _xlfn.XLOOKUP(TRUE, VALUE(表格1[[#This Row],[年月]]) &lt;= VALUE($R$8:$R$12), $Q$8:$Q$12)) &amp; "年度"</f>
        <v>2021年度</v>
      </c>
    </row>
    <row r="1763" spans="1:13" x14ac:dyDescent="0.3">
      <c r="A1763" s="2">
        <v>202107</v>
      </c>
      <c r="B1763" s="19">
        <f>DATE(表格1[[#This Row],[年]],表格1[[#This Row],[月]],1)</f>
        <v>44378</v>
      </c>
      <c r="C1763" s="2" t="str">
        <f>LEFT(表格1[[#This Row],[年月]],4)</f>
        <v>2021</v>
      </c>
      <c r="D1763" s="2" t="str">
        <f>RIGHT(表格1[[#This Row],[年月]],2)</f>
        <v>07</v>
      </c>
      <c r="E1763" s="5">
        <v>10009000</v>
      </c>
      <c r="F1763" s="2" t="str">
        <f>VLOOKUP(TEXT(表格1[[#This Row],[地區]],"00000000"),縣市代碼,2,0)</f>
        <v>雲林縣</v>
      </c>
      <c r="G1763" s="2" t="s">
        <v>8</v>
      </c>
      <c r="H1763" s="13">
        <v>236496</v>
      </c>
      <c r="I1763" s="14">
        <v>273563100</v>
      </c>
      <c r="J1763" s="14">
        <f>表格1[[#This Row],[信用卡交易筆數]]/1000</f>
        <v>236.49600000000001</v>
      </c>
      <c r="K1763" s="14">
        <f>表格1[[#This Row],[信用卡交易金額'[新臺幣']]]/1000</f>
        <v>273563.09999999998</v>
      </c>
      <c r="L1763" s="14">
        <f>表格1[[#This Row],[信用卡交易金額'[新臺幣']]]/1000000</f>
        <v>273.56310000000002</v>
      </c>
      <c r="M1763" s="14" t="str" cm="1">
        <f t="array" ref="M1763">_xlfn.TEXTJOIN("", TRUE, _xlfn.XLOOKUP(TRUE, VALUE(表格1[[#This Row],[年月]]) &lt;= VALUE($R$8:$R$12), $Q$8:$Q$12)) &amp; "年度"</f>
        <v>2021年度</v>
      </c>
    </row>
    <row r="1764" spans="1:13" x14ac:dyDescent="0.3">
      <c r="A1764" s="2">
        <v>202107</v>
      </c>
      <c r="B1764" s="19">
        <f>DATE(表格1[[#This Row],[年]],表格1[[#This Row],[月]],1)</f>
        <v>44378</v>
      </c>
      <c r="C1764" s="2" t="str">
        <f>LEFT(表格1[[#This Row],[年月]],4)</f>
        <v>2021</v>
      </c>
      <c r="D1764" s="2" t="str">
        <f>RIGHT(表格1[[#This Row],[年月]],2)</f>
        <v>07</v>
      </c>
      <c r="E1764" s="5">
        <v>10009000</v>
      </c>
      <c r="F1764" s="2" t="str">
        <f>VLOOKUP(TEXT(表格1[[#This Row],[地區]],"00000000"),縣市代碼,2,0)</f>
        <v>雲林縣</v>
      </c>
      <c r="G1764" s="2" t="s">
        <v>9</v>
      </c>
      <c r="H1764" s="13">
        <v>430912</v>
      </c>
      <c r="I1764" s="14">
        <v>596342347</v>
      </c>
      <c r="J1764" s="14">
        <f>表格1[[#This Row],[信用卡交易筆數]]/1000</f>
        <v>430.91199999999998</v>
      </c>
      <c r="K1764" s="14">
        <f>表格1[[#This Row],[信用卡交易金額'[新臺幣']]]/1000</f>
        <v>596342.34699999995</v>
      </c>
      <c r="L1764" s="14">
        <f>表格1[[#This Row],[信用卡交易金額'[新臺幣']]]/1000000</f>
        <v>596.34234700000002</v>
      </c>
      <c r="M1764" s="14" t="str" cm="1">
        <f t="array" ref="M1764">_xlfn.TEXTJOIN("", TRUE, _xlfn.XLOOKUP(TRUE, VALUE(表格1[[#This Row],[年月]]) &lt;= VALUE($R$8:$R$12), $Q$8:$Q$12)) &amp; "年度"</f>
        <v>2021年度</v>
      </c>
    </row>
    <row r="1765" spans="1:13" x14ac:dyDescent="0.3">
      <c r="A1765" s="2">
        <v>202107</v>
      </c>
      <c r="B1765" s="19">
        <f>DATE(表格1[[#This Row],[年]],表格1[[#This Row],[月]],1)</f>
        <v>44378</v>
      </c>
      <c r="C1765" s="2" t="str">
        <f>LEFT(表格1[[#This Row],[年月]],4)</f>
        <v>2021</v>
      </c>
      <c r="D1765" s="2" t="str">
        <f>RIGHT(表格1[[#This Row],[年月]],2)</f>
        <v>07</v>
      </c>
      <c r="E1765" s="5">
        <v>10009000</v>
      </c>
      <c r="F1765" s="2" t="str">
        <f>VLOOKUP(TEXT(表格1[[#This Row],[地區]],"00000000"),縣市代碼,2,0)</f>
        <v>雲林縣</v>
      </c>
      <c r="G1765" s="2" t="s">
        <v>10</v>
      </c>
      <c r="H1765" s="13">
        <v>384240</v>
      </c>
      <c r="I1765" s="14">
        <v>1045333945</v>
      </c>
      <c r="J1765" s="14">
        <f>表格1[[#This Row],[信用卡交易筆數]]/1000</f>
        <v>384.24</v>
      </c>
      <c r="K1765" s="14">
        <f>表格1[[#This Row],[信用卡交易金額'[新臺幣']]]/1000</f>
        <v>1045333.9449999999</v>
      </c>
      <c r="L1765" s="14">
        <f>表格1[[#This Row],[信用卡交易金額'[新臺幣']]]/1000000</f>
        <v>1045.3339450000001</v>
      </c>
      <c r="M1765" s="14" t="str" cm="1">
        <f t="array" ref="M1765">_xlfn.TEXTJOIN("", TRUE, _xlfn.XLOOKUP(TRUE, VALUE(表格1[[#This Row],[年月]]) &lt;= VALUE($R$8:$R$12), $Q$8:$Q$12)) &amp; "年度"</f>
        <v>2021年度</v>
      </c>
    </row>
    <row r="1766" spans="1:13" x14ac:dyDescent="0.3">
      <c r="A1766" s="2">
        <v>202107</v>
      </c>
      <c r="B1766" s="19">
        <f>DATE(表格1[[#This Row],[年]],表格1[[#This Row],[月]],1)</f>
        <v>44378</v>
      </c>
      <c r="C1766" s="2" t="str">
        <f>LEFT(表格1[[#This Row],[年月]],4)</f>
        <v>2021</v>
      </c>
      <c r="D1766" s="2" t="str">
        <f>RIGHT(表格1[[#This Row],[年月]],2)</f>
        <v>07</v>
      </c>
      <c r="E1766" s="5">
        <v>10010000</v>
      </c>
      <c r="F1766" s="2" t="str">
        <f>VLOOKUP(TEXT(表格1[[#This Row],[地區]],"00000000"),縣市代碼,2,0)</f>
        <v>嘉義縣</v>
      </c>
      <c r="G1766" s="2" t="s">
        <v>4</v>
      </c>
      <c r="H1766" s="13">
        <v>298146</v>
      </c>
      <c r="I1766" s="14">
        <v>123093283</v>
      </c>
      <c r="J1766" s="14">
        <f>表格1[[#This Row],[信用卡交易筆數]]/1000</f>
        <v>298.14600000000002</v>
      </c>
      <c r="K1766" s="14">
        <f>表格1[[#This Row],[信用卡交易金額'[新臺幣']]]/1000</f>
        <v>123093.283</v>
      </c>
      <c r="L1766" s="14">
        <f>表格1[[#This Row],[信用卡交易金額'[新臺幣']]]/1000000</f>
        <v>123.093283</v>
      </c>
      <c r="M1766" s="14" t="str" cm="1">
        <f t="array" ref="M1766">_xlfn.TEXTJOIN("", TRUE, _xlfn.XLOOKUP(TRUE, VALUE(表格1[[#This Row],[年月]]) &lt;= VALUE($R$8:$R$12), $Q$8:$Q$12)) &amp; "年度"</f>
        <v>2021年度</v>
      </c>
    </row>
    <row r="1767" spans="1:13" x14ac:dyDescent="0.3">
      <c r="A1767" s="2">
        <v>202107</v>
      </c>
      <c r="B1767" s="19">
        <f>DATE(表格1[[#This Row],[年]],表格1[[#This Row],[月]],1)</f>
        <v>44378</v>
      </c>
      <c r="C1767" s="2" t="str">
        <f>LEFT(表格1[[#This Row],[年月]],4)</f>
        <v>2021</v>
      </c>
      <c r="D1767" s="2" t="str">
        <f>RIGHT(表格1[[#This Row],[年月]],2)</f>
        <v>07</v>
      </c>
      <c r="E1767" s="5">
        <v>10010000</v>
      </c>
      <c r="F1767" s="2" t="str">
        <f>VLOOKUP(TEXT(表格1[[#This Row],[地區]],"00000000"),縣市代碼,2,0)</f>
        <v>嘉義縣</v>
      </c>
      <c r="G1767" s="2" t="s">
        <v>5</v>
      </c>
      <c r="H1767" s="13">
        <v>25300</v>
      </c>
      <c r="I1767" s="14">
        <v>58898303</v>
      </c>
      <c r="J1767" s="14">
        <f>表格1[[#This Row],[信用卡交易筆數]]/1000</f>
        <v>25.3</v>
      </c>
      <c r="K1767" s="14">
        <f>表格1[[#This Row],[信用卡交易金額'[新臺幣']]]/1000</f>
        <v>58898.303</v>
      </c>
      <c r="L1767" s="14">
        <f>表格1[[#This Row],[信用卡交易金額'[新臺幣']]]/1000000</f>
        <v>58.898302999999999</v>
      </c>
      <c r="M1767" s="14" t="str" cm="1">
        <f t="array" ref="M1767">_xlfn.TEXTJOIN("", TRUE, _xlfn.XLOOKUP(TRUE, VALUE(表格1[[#This Row],[年月]]) &lt;= VALUE($R$8:$R$12), $Q$8:$Q$12)) &amp; "年度"</f>
        <v>2021年度</v>
      </c>
    </row>
    <row r="1768" spans="1:13" x14ac:dyDescent="0.3">
      <c r="A1768" s="2">
        <v>202107</v>
      </c>
      <c r="B1768" s="19">
        <f>DATE(表格1[[#This Row],[年]],表格1[[#This Row],[月]],1)</f>
        <v>44378</v>
      </c>
      <c r="C1768" s="2" t="str">
        <f>LEFT(表格1[[#This Row],[年月]],4)</f>
        <v>2021</v>
      </c>
      <c r="D1768" s="2" t="str">
        <f>RIGHT(表格1[[#This Row],[年月]],2)</f>
        <v>07</v>
      </c>
      <c r="E1768" s="5">
        <v>10010000</v>
      </c>
      <c r="F1768" s="2" t="str">
        <f>VLOOKUP(TEXT(表格1[[#This Row],[地區]],"00000000"),縣市代碼,2,0)</f>
        <v>嘉義縣</v>
      </c>
      <c r="G1768" s="2" t="s">
        <v>6</v>
      </c>
      <c r="H1768" s="13">
        <v>40017</v>
      </c>
      <c r="I1768" s="14">
        <v>124415518</v>
      </c>
      <c r="J1768" s="14">
        <f>表格1[[#This Row],[信用卡交易筆數]]/1000</f>
        <v>40.017000000000003</v>
      </c>
      <c r="K1768" s="14">
        <f>表格1[[#This Row],[信用卡交易金額'[新臺幣']]]/1000</f>
        <v>124415.518</v>
      </c>
      <c r="L1768" s="14">
        <f>表格1[[#This Row],[信用卡交易金額'[新臺幣']]]/1000000</f>
        <v>124.41551800000001</v>
      </c>
      <c r="M1768" s="14" t="str" cm="1">
        <f t="array" ref="M1768">_xlfn.TEXTJOIN("", TRUE, _xlfn.XLOOKUP(TRUE, VALUE(表格1[[#This Row],[年月]]) &lt;= VALUE($R$8:$R$12), $Q$8:$Q$12)) &amp; "年度"</f>
        <v>2021年度</v>
      </c>
    </row>
    <row r="1769" spans="1:13" x14ac:dyDescent="0.3">
      <c r="A1769" s="2">
        <v>202107</v>
      </c>
      <c r="B1769" s="19">
        <f>DATE(表格1[[#This Row],[年]],表格1[[#This Row],[月]],1)</f>
        <v>44378</v>
      </c>
      <c r="C1769" s="2" t="str">
        <f>LEFT(表格1[[#This Row],[年月]],4)</f>
        <v>2021</v>
      </c>
      <c r="D1769" s="2" t="str">
        <f>RIGHT(表格1[[#This Row],[年月]],2)</f>
        <v>07</v>
      </c>
      <c r="E1769" s="5">
        <v>10010000</v>
      </c>
      <c r="F1769" s="2" t="str">
        <f>VLOOKUP(TEXT(表格1[[#This Row],[地區]],"00000000"),縣市代碼,2,0)</f>
        <v>嘉義縣</v>
      </c>
      <c r="G1769" s="2" t="s">
        <v>7</v>
      </c>
      <c r="H1769" s="13">
        <v>257634</v>
      </c>
      <c r="I1769" s="14">
        <v>272562218</v>
      </c>
      <c r="J1769" s="14">
        <f>表格1[[#This Row],[信用卡交易筆數]]/1000</f>
        <v>257.63400000000001</v>
      </c>
      <c r="K1769" s="14">
        <f>表格1[[#This Row],[信用卡交易金額'[新臺幣']]]/1000</f>
        <v>272562.21799999999</v>
      </c>
      <c r="L1769" s="14">
        <f>表格1[[#This Row],[信用卡交易金額'[新臺幣']]]/1000000</f>
        <v>272.56221799999997</v>
      </c>
      <c r="M1769" s="14" t="str" cm="1">
        <f t="array" ref="M1769">_xlfn.TEXTJOIN("", TRUE, _xlfn.XLOOKUP(TRUE, VALUE(表格1[[#This Row],[年月]]) &lt;= VALUE($R$8:$R$12), $Q$8:$Q$12)) &amp; "年度"</f>
        <v>2021年度</v>
      </c>
    </row>
    <row r="1770" spans="1:13" x14ac:dyDescent="0.3">
      <c r="A1770" s="2">
        <v>202107</v>
      </c>
      <c r="B1770" s="19">
        <f>DATE(表格1[[#This Row],[年]],表格1[[#This Row],[月]],1)</f>
        <v>44378</v>
      </c>
      <c r="C1770" s="2" t="str">
        <f>LEFT(表格1[[#This Row],[年月]],4)</f>
        <v>2021</v>
      </c>
      <c r="D1770" s="2" t="str">
        <f>RIGHT(表格1[[#This Row],[年月]],2)</f>
        <v>07</v>
      </c>
      <c r="E1770" s="5">
        <v>10010000</v>
      </c>
      <c r="F1770" s="2" t="str">
        <f>VLOOKUP(TEXT(表格1[[#This Row],[地區]],"00000000"),縣市代碼,2,0)</f>
        <v>嘉義縣</v>
      </c>
      <c r="G1770" s="2" t="s">
        <v>8</v>
      </c>
      <c r="H1770" s="13">
        <v>175937</v>
      </c>
      <c r="I1770" s="14">
        <v>202465732</v>
      </c>
      <c r="J1770" s="14">
        <f>表格1[[#This Row],[信用卡交易筆數]]/1000</f>
        <v>175.93700000000001</v>
      </c>
      <c r="K1770" s="14">
        <f>表格1[[#This Row],[信用卡交易金額'[新臺幣']]]/1000</f>
        <v>202465.73199999999</v>
      </c>
      <c r="L1770" s="14">
        <f>表格1[[#This Row],[信用卡交易金額'[新臺幣']]]/1000000</f>
        <v>202.465732</v>
      </c>
      <c r="M1770" s="14" t="str" cm="1">
        <f t="array" ref="M1770">_xlfn.TEXTJOIN("", TRUE, _xlfn.XLOOKUP(TRUE, VALUE(表格1[[#This Row],[年月]]) &lt;= VALUE($R$8:$R$12), $Q$8:$Q$12)) &amp; "年度"</f>
        <v>2021年度</v>
      </c>
    </row>
    <row r="1771" spans="1:13" x14ac:dyDescent="0.3">
      <c r="A1771" s="2">
        <v>202107</v>
      </c>
      <c r="B1771" s="19">
        <f>DATE(表格1[[#This Row],[年]],表格1[[#This Row],[月]],1)</f>
        <v>44378</v>
      </c>
      <c r="C1771" s="2" t="str">
        <f>LEFT(表格1[[#This Row],[年月]],4)</f>
        <v>2021</v>
      </c>
      <c r="D1771" s="2" t="str">
        <f>RIGHT(表格1[[#This Row],[年月]],2)</f>
        <v>07</v>
      </c>
      <c r="E1771" s="5">
        <v>10010000</v>
      </c>
      <c r="F1771" s="2" t="str">
        <f>VLOOKUP(TEXT(表格1[[#This Row],[地區]],"00000000"),縣市代碼,2,0)</f>
        <v>嘉義縣</v>
      </c>
      <c r="G1771" s="2" t="s">
        <v>9</v>
      </c>
      <c r="H1771" s="13">
        <v>328762</v>
      </c>
      <c r="I1771" s="14">
        <v>469187554</v>
      </c>
      <c r="J1771" s="14">
        <f>表格1[[#This Row],[信用卡交易筆數]]/1000</f>
        <v>328.762</v>
      </c>
      <c r="K1771" s="14">
        <f>表格1[[#This Row],[信用卡交易金額'[新臺幣']]]/1000</f>
        <v>469187.554</v>
      </c>
      <c r="L1771" s="14">
        <f>表格1[[#This Row],[信用卡交易金額'[新臺幣']]]/1000000</f>
        <v>469.18755399999998</v>
      </c>
      <c r="M1771" s="14" t="str" cm="1">
        <f t="array" ref="M1771">_xlfn.TEXTJOIN("", TRUE, _xlfn.XLOOKUP(TRUE, VALUE(表格1[[#This Row],[年月]]) &lt;= VALUE($R$8:$R$12), $Q$8:$Q$12)) &amp; "年度"</f>
        <v>2021年度</v>
      </c>
    </row>
    <row r="1772" spans="1:13" x14ac:dyDescent="0.3">
      <c r="A1772" s="2">
        <v>202107</v>
      </c>
      <c r="B1772" s="19">
        <f>DATE(表格1[[#This Row],[年]],表格1[[#This Row],[月]],1)</f>
        <v>44378</v>
      </c>
      <c r="C1772" s="2" t="str">
        <f>LEFT(表格1[[#This Row],[年月]],4)</f>
        <v>2021</v>
      </c>
      <c r="D1772" s="2" t="str">
        <f>RIGHT(表格1[[#This Row],[年月]],2)</f>
        <v>07</v>
      </c>
      <c r="E1772" s="5">
        <v>10010000</v>
      </c>
      <c r="F1772" s="2" t="str">
        <f>VLOOKUP(TEXT(表格1[[#This Row],[地區]],"00000000"),縣市代碼,2,0)</f>
        <v>嘉義縣</v>
      </c>
      <c r="G1772" s="2" t="s">
        <v>10</v>
      </c>
      <c r="H1772" s="13">
        <v>283335</v>
      </c>
      <c r="I1772" s="14">
        <v>753798586</v>
      </c>
      <c r="J1772" s="14">
        <f>表格1[[#This Row],[信用卡交易筆數]]/1000</f>
        <v>283.33499999999998</v>
      </c>
      <c r="K1772" s="14">
        <f>表格1[[#This Row],[信用卡交易金額'[新臺幣']]]/1000</f>
        <v>753798.58600000001</v>
      </c>
      <c r="L1772" s="14">
        <f>表格1[[#This Row],[信用卡交易金額'[新臺幣']]]/1000000</f>
        <v>753.798586</v>
      </c>
      <c r="M1772" s="14" t="str" cm="1">
        <f t="array" ref="M1772">_xlfn.TEXTJOIN("", TRUE, _xlfn.XLOOKUP(TRUE, VALUE(表格1[[#This Row],[年月]]) &lt;= VALUE($R$8:$R$12), $Q$8:$Q$12)) &amp; "年度"</f>
        <v>2021年度</v>
      </c>
    </row>
    <row r="1773" spans="1:13" x14ac:dyDescent="0.3">
      <c r="A1773" s="2">
        <v>202107</v>
      </c>
      <c r="B1773" s="19">
        <f>DATE(表格1[[#This Row],[年]],表格1[[#This Row],[月]],1)</f>
        <v>44378</v>
      </c>
      <c r="C1773" s="2" t="str">
        <f>LEFT(表格1[[#This Row],[年月]],4)</f>
        <v>2021</v>
      </c>
      <c r="D1773" s="2" t="str">
        <f>RIGHT(表格1[[#This Row],[年月]],2)</f>
        <v>07</v>
      </c>
      <c r="E1773" s="5">
        <v>10020000</v>
      </c>
      <c r="F1773" s="2" t="str">
        <f>VLOOKUP(TEXT(表格1[[#This Row],[地區]],"00000000"),縣市代碼,2,0)</f>
        <v>嘉義市</v>
      </c>
      <c r="G1773" s="2" t="s">
        <v>4</v>
      </c>
      <c r="H1773" s="13">
        <v>348805</v>
      </c>
      <c r="I1773" s="14">
        <v>145966205</v>
      </c>
      <c r="J1773" s="14">
        <f>表格1[[#This Row],[信用卡交易筆數]]/1000</f>
        <v>348.80500000000001</v>
      </c>
      <c r="K1773" s="14">
        <f>表格1[[#This Row],[信用卡交易金額'[新臺幣']]]/1000</f>
        <v>145966.20499999999</v>
      </c>
      <c r="L1773" s="14">
        <f>表格1[[#This Row],[信用卡交易金額'[新臺幣']]]/1000000</f>
        <v>145.966205</v>
      </c>
      <c r="M1773" s="14" t="str" cm="1">
        <f t="array" ref="M1773">_xlfn.TEXTJOIN("", TRUE, _xlfn.XLOOKUP(TRUE, VALUE(表格1[[#This Row],[年月]]) &lt;= VALUE($R$8:$R$12), $Q$8:$Q$12)) &amp; "年度"</f>
        <v>2021年度</v>
      </c>
    </row>
    <row r="1774" spans="1:13" x14ac:dyDescent="0.3">
      <c r="A1774" s="2">
        <v>202107</v>
      </c>
      <c r="B1774" s="19">
        <f>DATE(表格1[[#This Row],[年]],表格1[[#This Row],[月]],1)</f>
        <v>44378</v>
      </c>
      <c r="C1774" s="2" t="str">
        <f>LEFT(表格1[[#This Row],[年月]],4)</f>
        <v>2021</v>
      </c>
      <c r="D1774" s="2" t="str">
        <f>RIGHT(表格1[[#This Row],[年月]],2)</f>
        <v>07</v>
      </c>
      <c r="E1774" s="5">
        <v>10020000</v>
      </c>
      <c r="F1774" s="2" t="str">
        <f>VLOOKUP(TEXT(表格1[[#This Row],[地區]],"00000000"),縣市代碼,2,0)</f>
        <v>嘉義市</v>
      </c>
      <c r="G1774" s="2" t="s">
        <v>5</v>
      </c>
      <c r="H1774" s="13">
        <v>23377</v>
      </c>
      <c r="I1774" s="14">
        <v>62522701</v>
      </c>
      <c r="J1774" s="14">
        <f>表格1[[#This Row],[信用卡交易筆數]]/1000</f>
        <v>23.376999999999999</v>
      </c>
      <c r="K1774" s="14">
        <f>表格1[[#This Row],[信用卡交易金額'[新臺幣']]]/1000</f>
        <v>62522.701000000001</v>
      </c>
      <c r="L1774" s="14">
        <f>表格1[[#This Row],[信用卡交易金額'[新臺幣']]]/1000000</f>
        <v>62.522700999999998</v>
      </c>
      <c r="M1774" s="14" t="str" cm="1">
        <f t="array" ref="M1774">_xlfn.TEXTJOIN("", TRUE, _xlfn.XLOOKUP(TRUE, VALUE(表格1[[#This Row],[年月]]) &lt;= VALUE($R$8:$R$12), $Q$8:$Q$12)) &amp; "年度"</f>
        <v>2021年度</v>
      </c>
    </row>
    <row r="1775" spans="1:13" x14ac:dyDescent="0.3">
      <c r="A1775" s="2">
        <v>202107</v>
      </c>
      <c r="B1775" s="19">
        <f>DATE(表格1[[#This Row],[年]],表格1[[#This Row],[月]],1)</f>
        <v>44378</v>
      </c>
      <c r="C1775" s="2" t="str">
        <f>LEFT(表格1[[#This Row],[年月]],4)</f>
        <v>2021</v>
      </c>
      <c r="D1775" s="2" t="str">
        <f>RIGHT(表格1[[#This Row],[年月]],2)</f>
        <v>07</v>
      </c>
      <c r="E1775" s="5">
        <v>10020000</v>
      </c>
      <c r="F1775" s="2" t="str">
        <f>VLOOKUP(TEXT(表格1[[#This Row],[地區]],"00000000"),縣市代碼,2,0)</f>
        <v>嘉義市</v>
      </c>
      <c r="G1775" s="2" t="s">
        <v>6</v>
      </c>
      <c r="H1775" s="13">
        <v>40962</v>
      </c>
      <c r="I1775" s="14">
        <v>130866699</v>
      </c>
      <c r="J1775" s="14">
        <f>表格1[[#This Row],[信用卡交易筆數]]/1000</f>
        <v>40.962000000000003</v>
      </c>
      <c r="K1775" s="14">
        <f>表格1[[#This Row],[信用卡交易金額'[新臺幣']]]/1000</f>
        <v>130866.69899999999</v>
      </c>
      <c r="L1775" s="14">
        <f>表格1[[#This Row],[信用卡交易金額'[新臺幣']]]/1000000</f>
        <v>130.86669900000001</v>
      </c>
      <c r="M1775" s="14" t="str" cm="1">
        <f t="array" ref="M1775">_xlfn.TEXTJOIN("", TRUE, _xlfn.XLOOKUP(TRUE, VALUE(表格1[[#This Row],[年月]]) &lt;= VALUE($R$8:$R$12), $Q$8:$Q$12)) &amp; "年度"</f>
        <v>2021年度</v>
      </c>
    </row>
    <row r="1776" spans="1:13" x14ac:dyDescent="0.3">
      <c r="A1776" s="2">
        <v>202107</v>
      </c>
      <c r="B1776" s="19">
        <f>DATE(表格1[[#This Row],[年]],表格1[[#This Row],[月]],1)</f>
        <v>44378</v>
      </c>
      <c r="C1776" s="2" t="str">
        <f>LEFT(表格1[[#This Row],[年月]],4)</f>
        <v>2021</v>
      </c>
      <c r="D1776" s="2" t="str">
        <f>RIGHT(表格1[[#This Row],[年月]],2)</f>
        <v>07</v>
      </c>
      <c r="E1776" s="5">
        <v>10020000</v>
      </c>
      <c r="F1776" s="2" t="str">
        <f>VLOOKUP(TEXT(表格1[[#This Row],[地區]],"00000000"),縣市代碼,2,0)</f>
        <v>嘉義市</v>
      </c>
      <c r="G1776" s="2" t="s">
        <v>7</v>
      </c>
      <c r="H1776" s="13">
        <v>177708</v>
      </c>
      <c r="I1776" s="14">
        <v>186686328</v>
      </c>
      <c r="J1776" s="14">
        <f>表格1[[#This Row],[信用卡交易筆數]]/1000</f>
        <v>177.708</v>
      </c>
      <c r="K1776" s="14">
        <f>表格1[[#This Row],[信用卡交易金額'[新臺幣']]]/1000</f>
        <v>186686.32800000001</v>
      </c>
      <c r="L1776" s="14">
        <f>表格1[[#This Row],[信用卡交易金額'[新臺幣']]]/1000000</f>
        <v>186.686328</v>
      </c>
      <c r="M1776" s="14" t="str" cm="1">
        <f t="array" ref="M1776">_xlfn.TEXTJOIN("", TRUE, _xlfn.XLOOKUP(TRUE, VALUE(表格1[[#This Row],[年月]]) &lt;= VALUE($R$8:$R$12), $Q$8:$Q$12)) &amp; "年度"</f>
        <v>2021年度</v>
      </c>
    </row>
    <row r="1777" spans="1:13" x14ac:dyDescent="0.3">
      <c r="A1777" s="2">
        <v>202107</v>
      </c>
      <c r="B1777" s="19">
        <f>DATE(表格1[[#This Row],[年]],表格1[[#This Row],[月]],1)</f>
        <v>44378</v>
      </c>
      <c r="C1777" s="2" t="str">
        <f>LEFT(表格1[[#This Row],[年月]],4)</f>
        <v>2021</v>
      </c>
      <c r="D1777" s="2" t="str">
        <f>RIGHT(表格1[[#This Row],[年月]],2)</f>
        <v>07</v>
      </c>
      <c r="E1777" s="5">
        <v>10020000</v>
      </c>
      <c r="F1777" s="2" t="str">
        <f>VLOOKUP(TEXT(表格1[[#This Row],[地區]],"00000000"),縣市代碼,2,0)</f>
        <v>嘉義市</v>
      </c>
      <c r="G1777" s="2" t="s">
        <v>8</v>
      </c>
      <c r="H1777" s="13">
        <v>147801</v>
      </c>
      <c r="I1777" s="14">
        <v>188774655</v>
      </c>
      <c r="J1777" s="14">
        <f>表格1[[#This Row],[信用卡交易筆數]]/1000</f>
        <v>147.80099999999999</v>
      </c>
      <c r="K1777" s="14">
        <f>表格1[[#This Row],[信用卡交易金額'[新臺幣']]]/1000</f>
        <v>188774.655</v>
      </c>
      <c r="L1777" s="14">
        <f>表格1[[#This Row],[信用卡交易金額'[新臺幣']]]/1000000</f>
        <v>188.774655</v>
      </c>
      <c r="M1777" s="14" t="str" cm="1">
        <f t="array" ref="M1777">_xlfn.TEXTJOIN("", TRUE, _xlfn.XLOOKUP(TRUE, VALUE(表格1[[#This Row],[年月]]) &lt;= VALUE($R$8:$R$12), $Q$8:$Q$12)) &amp; "年度"</f>
        <v>2021年度</v>
      </c>
    </row>
    <row r="1778" spans="1:13" x14ac:dyDescent="0.3">
      <c r="A1778" s="2">
        <v>202107</v>
      </c>
      <c r="B1778" s="19">
        <f>DATE(表格1[[#This Row],[年]],表格1[[#This Row],[月]],1)</f>
        <v>44378</v>
      </c>
      <c r="C1778" s="2" t="str">
        <f>LEFT(表格1[[#This Row],[年月]],4)</f>
        <v>2021</v>
      </c>
      <c r="D1778" s="2" t="str">
        <f>RIGHT(表格1[[#This Row],[年月]],2)</f>
        <v>07</v>
      </c>
      <c r="E1778" s="5">
        <v>10020000</v>
      </c>
      <c r="F1778" s="2" t="str">
        <f>VLOOKUP(TEXT(表格1[[#This Row],[地區]],"00000000"),縣市代碼,2,0)</f>
        <v>嘉義市</v>
      </c>
      <c r="G1778" s="2" t="s">
        <v>9</v>
      </c>
      <c r="H1778" s="13">
        <v>337466</v>
      </c>
      <c r="I1778" s="14">
        <v>491023257</v>
      </c>
      <c r="J1778" s="14">
        <f>表格1[[#This Row],[信用卡交易筆數]]/1000</f>
        <v>337.46600000000001</v>
      </c>
      <c r="K1778" s="14">
        <f>表格1[[#This Row],[信用卡交易金額'[新臺幣']]]/1000</f>
        <v>491023.25699999998</v>
      </c>
      <c r="L1778" s="14">
        <f>表格1[[#This Row],[信用卡交易金額'[新臺幣']]]/1000000</f>
        <v>491.023257</v>
      </c>
      <c r="M1778" s="14" t="str" cm="1">
        <f t="array" ref="M1778">_xlfn.TEXTJOIN("", TRUE, _xlfn.XLOOKUP(TRUE, VALUE(表格1[[#This Row],[年月]]) &lt;= VALUE($R$8:$R$12), $Q$8:$Q$12)) &amp; "年度"</f>
        <v>2021年度</v>
      </c>
    </row>
    <row r="1779" spans="1:13" x14ac:dyDescent="0.3">
      <c r="A1779" s="2">
        <v>202107</v>
      </c>
      <c r="B1779" s="19">
        <f>DATE(表格1[[#This Row],[年]],表格1[[#This Row],[月]],1)</f>
        <v>44378</v>
      </c>
      <c r="C1779" s="2" t="str">
        <f>LEFT(表格1[[#This Row],[年月]],4)</f>
        <v>2021</v>
      </c>
      <c r="D1779" s="2" t="str">
        <f>RIGHT(表格1[[#This Row],[年月]],2)</f>
        <v>07</v>
      </c>
      <c r="E1779" s="5">
        <v>10020000</v>
      </c>
      <c r="F1779" s="2" t="str">
        <f>VLOOKUP(TEXT(表格1[[#This Row],[地區]],"00000000"),縣市代碼,2,0)</f>
        <v>嘉義市</v>
      </c>
      <c r="G1779" s="2" t="s">
        <v>10</v>
      </c>
      <c r="H1779" s="13">
        <v>259898</v>
      </c>
      <c r="I1779" s="14">
        <v>770633918</v>
      </c>
      <c r="J1779" s="14">
        <f>表格1[[#This Row],[信用卡交易筆數]]/1000</f>
        <v>259.89800000000002</v>
      </c>
      <c r="K1779" s="14">
        <f>表格1[[#This Row],[信用卡交易金額'[新臺幣']]]/1000</f>
        <v>770633.91799999995</v>
      </c>
      <c r="L1779" s="14">
        <f>表格1[[#This Row],[信用卡交易金額'[新臺幣']]]/1000000</f>
        <v>770.63391799999999</v>
      </c>
      <c r="M1779" s="14" t="str" cm="1">
        <f t="array" ref="M1779">_xlfn.TEXTJOIN("", TRUE, _xlfn.XLOOKUP(TRUE, VALUE(表格1[[#This Row],[年月]]) &lt;= VALUE($R$8:$R$12), $Q$8:$Q$12)) &amp; "年度"</f>
        <v>2021年度</v>
      </c>
    </row>
    <row r="1780" spans="1:13" x14ac:dyDescent="0.3">
      <c r="A1780" s="2">
        <v>202107</v>
      </c>
      <c r="B1780" s="19">
        <f>DATE(表格1[[#This Row],[年]],表格1[[#This Row],[月]],1)</f>
        <v>44378</v>
      </c>
      <c r="C1780" s="2" t="str">
        <f>LEFT(表格1[[#This Row],[年月]],4)</f>
        <v>2021</v>
      </c>
      <c r="D1780" s="2" t="str">
        <f>RIGHT(表格1[[#This Row],[年月]],2)</f>
        <v>07</v>
      </c>
      <c r="E1780" s="5">
        <v>67000000</v>
      </c>
      <c r="F1780" s="2" t="str">
        <f>VLOOKUP(TEXT(表格1[[#This Row],[地區]],"00000000"),縣市代碼,2,0)</f>
        <v>臺南市</v>
      </c>
      <c r="G1780" s="2" t="s">
        <v>4</v>
      </c>
      <c r="H1780" s="13">
        <v>2385663</v>
      </c>
      <c r="I1780" s="14">
        <v>976135777</v>
      </c>
      <c r="J1780" s="14">
        <f>表格1[[#This Row],[信用卡交易筆數]]/1000</f>
        <v>2385.663</v>
      </c>
      <c r="K1780" s="14">
        <f>表格1[[#This Row],[信用卡交易金額'[新臺幣']]]/1000</f>
        <v>976135.777</v>
      </c>
      <c r="L1780" s="14">
        <f>表格1[[#This Row],[信用卡交易金額'[新臺幣']]]/1000000</f>
        <v>976.13577699999996</v>
      </c>
      <c r="M1780" s="14" t="str" cm="1">
        <f t="array" ref="M1780">_xlfn.TEXTJOIN("", TRUE, _xlfn.XLOOKUP(TRUE, VALUE(表格1[[#This Row],[年月]]) &lt;= VALUE($R$8:$R$12), $Q$8:$Q$12)) &amp; "年度"</f>
        <v>2021年度</v>
      </c>
    </row>
    <row r="1781" spans="1:13" x14ac:dyDescent="0.3">
      <c r="A1781" s="2">
        <v>202107</v>
      </c>
      <c r="B1781" s="19">
        <f>DATE(表格1[[#This Row],[年]],表格1[[#This Row],[月]],1)</f>
        <v>44378</v>
      </c>
      <c r="C1781" s="2" t="str">
        <f>LEFT(表格1[[#This Row],[年月]],4)</f>
        <v>2021</v>
      </c>
      <c r="D1781" s="2" t="str">
        <f>RIGHT(表格1[[#This Row],[年月]],2)</f>
        <v>07</v>
      </c>
      <c r="E1781" s="5">
        <v>67000000</v>
      </c>
      <c r="F1781" s="2" t="str">
        <f>VLOOKUP(TEXT(表格1[[#This Row],[地區]],"00000000"),縣市代碼,2,0)</f>
        <v>臺南市</v>
      </c>
      <c r="G1781" s="2" t="s">
        <v>5</v>
      </c>
      <c r="H1781" s="13">
        <v>166976</v>
      </c>
      <c r="I1781" s="14">
        <v>376716537</v>
      </c>
      <c r="J1781" s="14">
        <f>表格1[[#This Row],[信用卡交易筆數]]/1000</f>
        <v>166.976</v>
      </c>
      <c r="K1781" s="14">
        <f>表格1[[#This Row],[信用卡交易金額'[新臺幣']]]/1000</f>
        <v>376716.53700000001</v>
      </c>
      <c r="L1781" s="14">
        <f>表格1[[#This Row],[信用卡交易金額'[新臺幣']]]/1000000</f>
        <v>376.71653700000002</v>
      </c>
      <c r="M1781" s="14" t="str" cm="1">
        <f t="array" ref="M1781">_xlfn.TEXTJOIN("", TRUE, _xlfn.XLOOKUP(TRUE, VALUE(表格1[[#This Row],[年月]]) &lt;= VALUE($R$8:$R$12), $Q$8:$Q$12)) &amp; "年度"</f>
        <v>2021年度</v>
      </c>
    </row>
    <row r="1782" spans="1:13" x14ac:dyDescent="0.3">
      <c r="A1782" s="2">
        <v>202107</v>
      </c>
      <c r="B1782" s="19">
        <f>DATE(表格1[[#This Row],[年]],表格1[[#This Row],[月]],1)</f>
        <v>44378</v>
      </c>
      <c r="C1782" s="2" t="str">
        <f>LEFT(表格1[[#This Row],[年月]],4)</f>
        <v>2021</v>
      </c>
      <c r="D1782" s="2" t="str">
        <f>RIGHT(表格1[[#This Row],[年月]],2)</f>
        <v>07</v>
      </c>
      <c r="E1782" s="5">
        <v>67000000</v>
      </c>
      <c r="F1782" s="2" t="str">
        <f>VLOOKUP(TEXT(表格1[[#This Row],[地區]],"00000000"),縣市代碼,2,0)</f>
        <v>臺南市</v>
      </c>
      <c r="G1782" s="2" t="s">
        <v>6</v>
      </c>
      <c r="H1782" s="13">
        <v>326046</v>
      </c>
      <c r="I1782" s="14">
        <v>1024889354</v>
      </c>
      <c r="J1782" s="14">
        <f>表格1[[#This Row],[信用卡交易筆數]]/1000</f>
        <v>326.04599999999999</v>
      </c>
      <c r="K1782" s="14">
        <f>表格1[[#This Row],[信用卡交易金額'[新臺幣']]]/1000</f>
        <v>1024889.3540000001</v>
      </c>
      <c r="L1782" s="14">
        <f>表格1[[#This Row],[信用卡交易金額'[新臺幣']]]/1000000</f>
        <v>1024.8893539999999</v>
      </c>
      <c r="M1782" s="14" t="str" cm="1">
        <f t="array" ref="M1782">_xlfn.TEXTJOIN("", TRUE, _xlfn.XLOOKUP(TRUE, VALUE(表格1[[#This Row],[年月]]) &lt;= VALUE($R$8:$R$12), $Q$8:$Q$12)) &amp; "年度"</f>
        <v>2021年度</v>
      </c>
    </row>
    <row r="1783" spans="1:13" x14ac:dyDescent="0.3">
      <c r="A1783" s="2">
        <v>202107</v>
      </c>
      <c r="B1783" s="19">
        <f>DATE(表格1[[#This Row],[年]],表格1[[#This Row],[月]],1)</f>
        <v>44378</v>
      </c>
      <c r="C1783" s="2" t="str">
        <f>LEFT(表格1[[#This Row],[年月]],4)</f>
        <v>2021</v>
      </c>
      <c r="D1783" s="2" t="str">
        <f>RIGHT(表格1[[#This Row],[年月]],2)</f>
        <v>07</v>
      </c>
      <c r="E1783" s="5">
        <v>67000000</v>
      </c>
      <c r="F1783" s="2" t="str">
        <f>VLOOKUP(TEXT(表格1[[#This Row],[地區]],"00000000"),縣市代碼,2,0)</f>
        <v>臺南市</v>
      </c>
      <c r="G1783" s="2" t="s">
        <v>7</v>
      </c>
      <c r="H1783" s="13">
        <v>1349487</v>
      </c>
      <c r="I1783" s="14">
        <v>1371104006</v>
      </c>
      <c r="J1783" s="14">
        <f>表格1[[#This Row],[信用卡交易筆數]]/1000</f>
        <v>1349.4870000000001</v>
      </c>
      <c r="K1783" s="14">
        <f>表格1[[#This Row],[信用卡交易金額'[新臺幣']]]/1000</f>
        <v>1371104.0060000001</v>
      </c>
      <c r="L1783" s="14">
        <f>表格1[[#This Row],[信用卡交易金額'[新臺幣']]]/1000000</f>
        <v>1371.104006</v>
      </c>
      <c r="M1783" s="14" t="str" cm="1">
        <f t="array" ref="M1783">_xlfn.TEXTJOIN("", TRUE, _xlfn.XLOOKUP(TRUE, VALUE(表格1[[#This Row],[年月]]) &lt;= VALUE($R$8:$R$12), $Q$8:$Q$12)) &amp; "年度"</f>
        <v>2021年度</v>
      </c>
    </row>
    <row r="1784" spans="1:13" x14ac:dyDescent="0.3">
      <c r="A1784" s="2">
        <v>202107</v>
      </c>
      <c r="B1784" s="19">
        <f>DATE(表格1[[#This Row],[年]],表格1[[#This Row],[月]],1)</f>
        <v>44378</v>
      </c>
      <c r="C1784" s="2" t="str">
        <f>LEFT(表格1[[#This Row],[年月]],4)</f>
        <v>2021</v>
      </c>
      <c r="D1784" s="2" t="str">
        <f>RIGHT(表格1[[#This Row],[年月]],2)</f>
        <v>07</v>
      </c>
      <c r="E1784" s="5">
        <v>67000000</v>
      </c>
      <c r="F1784" s="2" t="str">
        <f>VLOOKUP(TEXT(表格1[[#This Row],[地區]],"00000000"),縣市代碼,2,0)</f>
        <v>臺南市</v>
      </c>
      <c r="G1784" s="2" t="s">
        <v>8</v>
      </c>
      <c r="H1784" s="13">
        <v>1095294</v>
      </c>
      <c r="I1784" s="14">
        <v>1406799946</v>
      </c>
      <c r="J1784" s="14">
        <f>表格1[[#This Row],[信用卡交易筆數]]/1000</f>
        <v>1095.2940000000001</v>
      </c>
      <c r="K1784" s="14">
        <f>表格1[[#This Row],[信用卡交易金額'[新臺幣']]]/1000</f>
        <v>1406799.946</v>
      </c>
      <c r="L1784" s="14">
        <f>表格1[[#This Row],[信用卡交易金額'[新臺幣']]]/1000000</f>
        <v>1406.7999460000001</v>
      </c>
      <c r="M1784" s="14" t="str" cm="1">
        <f t="array" ref="M1784">_xlfn.TEXTJOIN("", TRUE, _xlfn.XLOOKUP(TRUE, VALUE(表格1[[#This Row],[年月]]) &lt;= VALUE($R$8:$R$12), $Q$8:$Q$12)) &amp; "年度"</f>
        <v>2021年度</v>
      </c>
    </row>
    <row r="1785" spans="1:13" x14ac:dyDescent="0.3">
      <c r="A1785" s="2">
        <v>202107</v>
      </c>
      <c r="B1785" s="19">
        <f>DATE(表格1[[#This Row],[年]],表格1[[#This Row],[月]],1)</f>
        <v>44378</v>
      </c>
      <c r="C1785" s="2" t="str">
        <f>LEFT(表格1[[#This Row],[年月]],4)</f>
        <v>2021</v>
      </c>
      <c r="D1785" s="2" t="str">
        <f>RIGHT(表格1[[#This Row],[年月]],2)</f>
        <v>07</v>
      </c>
      <c r="E1785" s="5">
        <v>67000000</v>
      </c>
      <c r="F1785" s="2" t="str">
        <f>VLOOKUP(TEXT(表格1[[#This Row],[地區]],"00000000"),縣市代碼,2,0)</f>
        <v>臺南市</v>
      </c>
      <c r="G1785" s="2" t="s">
        <v>9</v>
      </c>
      <c r="H1785" s="13">
        <v>2393755</v>
      </c>
      <c r="I1785" s="14">
        <v>3400109631</v>
      </c>
      <c r="J1785" s="14">
        <f>表格1[[#This Row],[信用卡交易筆數]]/1000</f>
        <v>2393.7550000000001</v>
      </c>
      <c r="K1785" s="14">
        <f>表格1[[#This Row],[信用卡交易金額'[新臺幣']]]/1000</f>
        <v>3400109.6310000001</v>
      </c>
      <c r="L1785" s="14">
        <f>表格1[[#This Row],[信用卡交易金額'[新臺幣']]]/1000000</f>
        <v>3400.1096309999998</v>
      </c>
      <c r="M1785" s="14" t="str" cm="1">
        <f t="array" ref="M1785">_xlfn.TEXTJOIN("", TRUE, _xlfn.XLOOKUP(TRUE, VALUE(表格1[[#This Row],[年月]]) &lt;= VALUE($R$8:$R$12), $Q$8:$Q$12)) &amp; "年度"</f>
        <v>2021年度</v>
      </c>
    </row>
    <row r="1786" spans="1:13" x14ac:dyDescent="0.3">
      <c r="A1786" s="2">
        <v>202107</v>
      </c>
      <c r="B1786" s="19">
        <f>DATE(表格1[[#This Row],[年]],表格1[[#This Row],[月]],1)</f>
        <v>44378</v>
      </c>
      <c r="C1786" s="2" t="str">
        <f>LEFT(表格1[[#This Row],[年月]],4)</f>
        <v>2021</v>
      </c>
      <c r="D1786" s="2" t="str">
        <f>RIGHT(表格1[[#This Row],[年月]],2)</f>
        <v>07</v>
      </c>
      <c r="E1786" s="5">
        <v>67000000</v>
      </c>
      <c r="F1786" s="2" t="str">
        <f>VLOOKUP(TEXT(表格1[[#This Row],[地區]],"00000000"),縣市代碼,2,0)</f>
        <v>臺南市</v>
      </c>
      <c r="G1786" s="2" t="s">
        <v>10</v>
      </c>
      <c r="H1786" s="13">
        <v>1950737</v>
      </c>
      <c r="I1786" s="14">
        <v>5149401185</v>
      </c>
      <c r="J1786" s="14">
        <f>表格1[[#This Row],[信用卡交易筆數]]/1000</f>
        <v>1950.7370000000001</v>
      </c>
      <c r="K1786" s="14">
        <f>表格1[[#This Row],[信用卡交易金額'[新臺幣']]]/1000</f>
        <v>5149401.1849999996</v>
      </c>
      <c r="L1786" s="14">
        <f>表格1[[#This Row],[信用卡交易金額'[新臺幣']]]/1000000</f>
        <v>5149.4011849999997</v>
      </c>
      <c r="M1786" s="14" t="str" cm="1">
        <f t="array" ref="M1786">_xlfn.TEXTJOIN("", TRUE, _xlfn.XLOOKUP(TRUE, VALUE(表格1[[#This Row],[年月]]) &lt;= VALUE($R$8:$R$12), $Q$8:$Q$12)) &amp; "年度"</f>
        <v>2021年度</v>
      </c>
    </row>
    <row r="1787" spans="1:13" x14ac:dyDescent="0.3">
      <c r="A1787" s="2">
        <v>202107</v>
      </c>
      <c r="B1787" s="19">
        <f>DATE(表格1[[#This Row],[年]],表格1[[#This Row],[月]],1)</f>
        <v>44378</v>
      </c>
      <c r="C1787" s="2" t="str">
        <f>LEFT(表格1[[#This Row],[年月]],4)</f>
        <v>2021</v>
      </c>
      <c r="D1787" s="2" t="str">
        <f>RIGHT(表格1[[#This Row],[年月]],2)</f>
        <v>07</v>
      </c>
      <c r="E1787" s="5">
        <v>64000000</v>
      </c>
      <c r="F1787" s="2" t="str">
        <f>VLOOKUP(TEXT(表格1[[#This Row],[地區]],"00000000"),縣市代碼,2,0)</f>
        <v>高雄市</v>
      </c>
      <c r="G1787" s="2" t="s">
        <v>4</v>
      </c>
      <c r="H1787" s="13">
        <v>3893563</v>
      </c>
      <c r="I1787" s="14">
        <v>1663813154</v>
      </c>
      <c r="J1787" s="14">
        <f>表格1[[#This Row],[信用卡交易筆數]]/1000</f>
        <v>3893.5630000000001</v>
      </c>
      <c r="K1787" s="14">
        <f>表格1[[#This Row],[信用卡交易金額'[新臺幣']]]/1000</f>
        <v>1663813.1540000001</v>
      </c>
      <c r="L1787" s="14">
        <f>表格1[[#This Row],[信用卡交易金額'[新臺幣']]]/1000000</f>
        <v>1663.8131539999999</v>
      </c>
      <c r="M1787" s="14" t="str" cm="1">
        <f t="array" ref="M1787">_xlfn.TEXTJOIN("", TRUE, _xlfn.XLOOKUP(TRUE, VALUE(表格1[[#This Row],[年月]]) &lt;= VALUE($R$8:$R$12), $Q$8:$Q$12)) &amp; "年度"</f>
        <v>2021年度</v>
      </c>
    </row>
    <row r="1788" spans="1:13" x14ac:dyDescent="0.3">
      <c r="A1788" s="2">
        <v>202107</v>
      </c>
      <c r="B1788" s="19">
        <f>DATE(表格1[[#This Row],[年]],表格1[[#This Row],[月]],1)</f>
        <v>44378</v>
      </c>
      <c r="C1788" s="2" t="str">
        <f>LEFT(表格1[[#This Row],[年月]],4)</f>
        <v>2021</v>
      </c>
      <c r="D1788" s="2" t="str">
        <f>RIGHT(表格1[[#This Row],[年月]],2)</f>
        <v>07</v>
      </c>
      <c r="E1788" s="5">
        <v>64000000</v>
      </c>
      <c r="F1788" s="2" t="str">
        <f>VLOOKUP(TEXT(表格1[[#This Row],[地區]],"00000000"),縣市代碼,2,0)</f>
        <v>高雄市</v>
      </c>
      <c r="G1788" s="2" t="s">
        <v>5</v>
      </c>
      <c r="H1788" s="13">
        <v>255951</v>
      </c>
      <c r="I1788" s="14">
        <v>570113605</v>
      </c>
      <c r="J1788" s="14">
        <f>表格1[[#This Row],[信用卡交易筆數]]/1000</f>
        <v>255.95099999999999</v>
      </c>
      <c r="K1788" s="14">
        <f>表格1[[#This Row],[信用卡交易金額'[新臺幣']]]/1000</f>
        <v>570113.60499999998</v>
      </c>
      <c r="L1788" s="14">
        <f>表格1[[#This Row],[信用卡交易金額'[新臺幣']]]/1000000</f>
        <v>570.11360500000001</v>
      </c>
      <c r="M1788" s="14" t="str" cm="1">
        <f t="array" ref="M1788">_xlfn.TEXTJOIN("", TRUE, _xlfn.XLOOKUP(TRUE, VALUE(表格1[[#This Row],[年月]]) &lt;= VALUE($R$8:$R$12), $Q$8:$Q$12)) &amp; "年度"</f>
        <v>2021年度</v>
      </c>
    </row>
    <row r="1789" spans="1:13" x14ac:dyDescent="0.3">
      <c r="A1789" s="2">
        <v>202107</v>
      </c>
      <c r="B1789" s="19">
        <f>DATE(表格1[[#This Row],[年]],表格1[[#This Row],[月]],1)</f>
        <v>44378</v>
      </c>
      <c r="C1789" s="2" t="str">
        <f>LEFT(表格1[[#This Row],[年月]],4)</f>
        <v>2021</v>
      </c>
      <c r="D1789" s="2" t="str">
        <f>RIGHT(表格1[[#This Row],[年月]],2)</f>
        <v>07</v>
      </c>
      <c r="E1789" s="5">
        <v>64000000</v>
      </c>
      <c r="F1789" s="2" t="str">
        <f>VLOOKUP(TEXT(表格1[[#This Row],[地區]],"00000000"),縣市代碼,2,0)</f>
        <v>高雄市</v>
      </c>
      <c r="G1789" s="2" t="s">
        <v>6</v>
      </c>
      <c r="H1789" s="13">
        <v>515829</v>
      </c>
      <c r="I1789" s="14">
        <v>1621250382</v>
      </c>
      <c r="J1789" s="14">
        <f>表格1[[#This Row],[信用卡交易筆數]]/1000</f>
        <v>515.82899999999995</v>
      </c>
      <c r="K1789" s="14">
        <f>表格1[[#This Row],[信用卡交易金額'[新臺幣']]]/1000</f>
        <v>1621250.382</v>
      </c>
      <c r="L1789" s="14">
        <f>表格1[[#This Row],[信用卡交易金額'[新臺幣']]]/1000000</f>
        <v>1621.2503819999999</v>
      </c>
      <c r="M1789" s="14" t="str" cm="1">
        <f t="array" ref="M1789">_xlfn.TEXTJOIN("", TRUE, _xlfn.XLOOKUP(TRUE, VALUE(表格1[[#This Row],[年月]]) &lt;= VALUE($R$8:$R$12), $Q$8:$Q$12)) &amp; "年度"</f>
        <v>2021年度</v>
      </c>
    </row>
    <row r="1790" spans="1:13" x14ac:dyDescent="0.3">
      <c r="A1790" s="2">
        <v>202107</v>
      </c>
      <c r="B1790" s="19">
        <f>DATE(表格1[[#This Row],[年]],表格1[[#This Row],[月]],1)</f>
        <v>44378</v>
      </c>
      <c r="C1790" s="2" t="str">
        <f>LEFT(表格1[[#This Row],[年月]],4)</f>
        <v>2021</v>
      </c>
      <c r="D1790" s="2" t="str">
        <f>RIGHT(表格1[[#This Row],[年月]],2)</f>
        <v>07</v>
      </c>
      <c r="E1790" s="5">
        <v>64000000</v>
      </c>
      <c r="F1790" s="2" t="str">
        <f>VLOOKUP(TEXT(表格1[[#This Row],[地區]],"00000000"),縣市代碼,2,0)</f>
        <v>高雄市</v>
      </c>
      <c r="G1790" s="2" t="s">
        <v>7</v>
      </c>
      <c r="H1790" s="13">
        <v>2004826</v>
      </c>
      <c r="I1790" s="14">
        <v>2061861182</v>
      </c>
      <c r="J1790" s="14">
        <f>表格1[[#This Row],[信用卡交易筆數]]/1000</f>
        <v>2004.826</v>
      </c>
      <c r="K1790" s="14">
        <f>表格1[[#This Row],[信用卡交易金額'[新臺幣']]]/1000</f>
        <v>2061861.182</v>
      </c>
      <c r="L1790" s="14">
        <f>表格1[[#This Row],[信用卡交易金額'[新臺幣']]]/1000000</f>
        <v>2061.8611820000001</v>
      </c>
      <c r="M1790" s="14" t="str" cm="1">
        <f t="array" ref="M1790">_xlfn.TEXTJOIN("", TRUE, _xlfn.XLOOKUP(TRUE, VALUE(表格1[[#This Row],[年月]]) &lt;= VALUE($R$8:$R$12), $Q$8:$Q$12)) &amp; "年度"</f>
        <v>2021年度</v>
      </c>
    </row>
    <row r="1791" spans="1:13" x14ac:dyDescent="0.3">
      <c r="A1791" s="2">
        <v>202107</v>
      </c>
      <c r="B1791" s="19">
        <f>DATE(表格1[[#This Row],[年]],表格1[[#This Row],[月]],1)</f>
        <v>44378</v>
      </c>
      <c r="C1791" s="2" t="str">
        <f>LEFT(表格1[[#This Row],[年月]],4)</f>
        <v>2021</v>
      </c>
      <c r="D1791" s="2" t="str">
        <f>RIGHT(表格1[[#This Row],[年月]],2)</f>
        <v>07</v>
      </c>
      <c r="E1791" s="5">
        <v>64000000</v>
      </c>
      <c r="F1791" s="2" t="str">
        <f>VLOOKUP(TEXT(表格1[[#This Row],[地區]],"00000000"),縣市代碼,2,0)</f>
        <v>高雄市</v>
      </c>
      <c r="G1791" s="2" t="s">
        <v>8</v>
      </c>
      <c r="H1791" s="13">
        <v>1773315</v>
      </c>
      <c r="I1791" s="14">
        <v>2227760308</v>
      </c>
      <c r="J1791" s="14">
        <f>表格1[[#This Row],[信用卡交易筆數]]/1000</f>
        <v>1773.3150000000001</v>
      </c>
      <c r="K1791" s="14">
        <f>表格1[[#This Row],[信用卡交易金額'[新臺幣']]]/1000</f>
        <v>2227760.3080000002</v>
      </c>
      <c r="L1791" s="14">
        <f>表格1[[#This Row],[信用卡交易金額'[新臺幣']]]/1000000</f>
        <v>2227.7603079999999</v>
      </c>
      <c r="M1791" s="14" t="str" cm="1">
        <f t="array" ref="M1791">_xlfn.TEXTJOIN("", TRUE, _xlfn.XLOOKUP(TRUE, VALUE(表格1[[#This Row],[年月]]) &lt;= VALUE($R$8:$R$12), $Q$8:$Q$12)) &amp; "年度"</f>
        <v>2021年度</v>
      </c>
    </row>
    <row r="1792" spans="1:13" x14ac:dyDescent="0.3">
      <c r="A1792" s="2">
        <v>202107</v>
      </c>
      <c r="B1792" s="19">
        <f>DATE(表格1[[#This Row],[年]],表格1[[#This Row],[月]],1)</f>
        <v>44378</v>
      </c>
      <c r="C1792" s="2" t="str">
        <f>LEFT(表格1[[#This Row],[年月]],4)</f>
        <v>2021</v>
      </c>
      <c r="D1792" s="2" t="str">
        <f>RIGHT(表格1[[#This Row],[年月]],2)</f>
        <v>07</v>
      </c>
      <c r="E1792" s="5">
        <v>64000000</v>
      </c>
      <c r="F1792" s="2" t="str">
        <f>VLOOKUP(TEXT(表格1[[#This Row],[地區]],"00000000"),縣市代碼,2,0)</f>
        <v>高雄市</v>
      </c>
      <c r="G1792" s="2" t="s">
        <v>9</v>
      </c>
      <c r="H1792" s="13">
        <v>3823955</v>
      </c>
      <c r="I1792" s="14">
        <v>5525722006</v>
      </c>
      <c r="J1792" s="14">
        <f>表格1[[#This Row],[信用卡交易筆數]]/1000</f>
        <v>3823.9549999999999</v>
      </c>
      <c r="K1792" s="14">
        <f>表格1[[#This Row],[信用卡交易金額'[新臺幣']]]/1000</f>
        <v>5525722.0060000001</v>
      </c>
      <c r="L1792" s="14">
        <f>表格1[[#This Row],[信用卡交易金額'[新臺幣']]]/1000000</f>
        <v>5525.722006</v>
      </c>
      <c r="M1792" s="14" t="str" cm="1">
        <f t="array" ref="M1792">_xlfn.TEXTJOIN("", TRUE, _xlfn.XLOOKUP(TRUE, VALUE(表格1[[#This Row],[年月]]) &lt;= VALUE($R$8:$R$12), $Q$8:$Q$12)) &amp; "年度"</f>
        <v>2021年度</v>
      </c>
    </row>
    <row r="1793" spans="1:13" x14ac:dyDescent="0.3">
      <c r="A1793" s="2">
        <v>202107</v>
      </c>
      <c r="B1793" s="19">
        <f>DATE(表格1[[#This Row],[年]],表格1[[#This Row],[月]],1)</f>
        <v>44378</v>
      </c>
      <c r="C1793" s="2" t="str">
        <f>LEFT(表格1[[#This Row],[年月]],4)</f>
        <v>2021</v>
      </c>
      <c r="D1793" s="2" t="str">
        <f>RIGHT(表格1[[#This Row],[年月]],2)</f>
        <v>07</v>
      </c>
      <c r="E1793" s="5">
        <v>64000000</v>
      </c>
      <c r="F1793" s="2" t="str">
        <f>VLOOKUP(TEXT(表格1[[#This Row],[地區]],"00000000"),縣市代碼,2,0)</f>
        <v>高雄市</v>
      </c>
      <c r="G1793" s="2" t="s">
        <v>10</v>
      </c>
      <c r="H1793" s="13">
        <v>2940157</v>
      </c>
      <c r="I1793" s="14">
        <v>8281213724</v>
      </c>
      <c r="J1793" s="14">
        <f>表格1[[#This Row],[信用卡交易筆數]]/1000</f>
        <v>2940.1570000000002</v>
      </c>
      <c r="K1793" s="14">
        <f>表格1[[#This Row],[信用卡交易金額'[新臺幣']]]/1000</f>
        <v>8281213.7240000004</v>
      </c>
      <c r="L1793" s="14">
        <f>表格1[[#This Row],[信用卡交易金額'[新臺幣']]]/1000000</f>
        <v>8281.2137239999993</v>
      </c>
      <c r="M1793" s="14" t="str" cm="1">
        <f t="array" ref="M1793">_xlfn.TEXTJOIN("", TRUE, _xlfn.XLOOKUP(TRUE, VALUE(表格1[[#This Row],[年月]]) &lt;= VALUE($R$8:$R$12), $Q$8:$Q$12)) &amp; "年度"</f>
        <v>2021年度</v>
      </c>
    </row>
    <row r="1794" spans="1:13" x14ac:dyDescent="0.3">
      <c r="A1794" s="2">
        <v>202107</v>
      </c>
      <c r="B1794" s="19">
        <f>DATE(表格1[[#This Row],[年]],表格1[[#This Row],[月]],1)</f>
        <v>44378</v>
      </c>
      <c r="C1794" s="2" t="str">
        <f>LEFT(表格1[[#This Row],[年月]],4)</f>
        <v>2021</v>
      </c>
      <c r="D1794" s="2" t="str">
        <f>RIGHT(表格1[[#This Row],[年月]],2)</f>
        <v>07</v>
      </c>
      <c r="E1794" s="5">
        <v>10013000</v>
      </c>
      <c r="F1794" s="2" t="str">
        <f>VLOOKUP(TEXT(表格1[[#This Row],[地區]],"00000000"),縣市代碼,2,0)</f>
        <v>屏東縣</v>
      </c>
      <c r="G1794" s="2" t="s">
        <v>4</v>
      </c>
      <c r="H1794" s="13">
        <v>566261</v>
      </c>
      <c r="I1794" s="14">
        <v>246758162</v>
      </c>
      <c r="J1794" s="14">
        <f>表格1[[#This Row],[信用卡交易筆數]]/1000</f>
        <v>566.26099999999997</v>
      </c>
      <c r="K1794" s="14">
        <f>表格1[[#This Row],[信用卡交易金額'[新臺幣']]]/1000</f>
        <v>246758.16200000001</v>
      </c>
      <c r="L1794" s="14">
        <f>表格1[[#This Row],[信用卡交易金額'[新臺幣']]]/1000000</f>
        <v>246.758162</v>
      </c>
      <c r="M1794" s="14" t="str" cm="1">
        <f t="array" ref="M1794">_xlfn.TEXTJOIN("", TRUE, _xlfn.XLOOKUP(TRUE, VALUE(表格1[[#This Row],[年月]]) &lt;= VALUE($R$8:$R$12), $Q$8:$Q$12)) &amp; "年度"</f>
        <v>2021年度</v>
      </c>
    </row>
    <row r="1795" spans="1:13" x14ac:dyDescent="0.3">
      <c r="A1795" s="2">
        <v>202107</v>
      </c>
      <c r="B1795" s="19">
        <f>DATE(表格1[[#This Row],[年]],表格1[[#This Row],[月]],1)</f>
        <v>44378</v>
      </c>
      <c r="C1795" s="2" t="str">
        <f>LEFT(表格1[[#This Row],[年月]],4)</f>
        <v>2021</v>
      </c>
      <c r="D1795" s="2" t="str">
        <f>RIGHT(表格1[[#This Row],[年月]],2)</f>
        <v>07</v>
      </c>
      <c r="E1795" s="5">
        <v>10013000</v>
      </c>
      <c r="F1795" s="2" t="str">
        <f>VLOOKUP(TEXT(表格1[[#This Row],[地區]],"00000000"),縣市代碼,2,0)</f>
        <v>屏東縣</v>
      </c>
      <c r="G1795" s="2" t="s">
        <v>5</v>
      </c>
      <c r="H1795" s="13">
        <v>43556</v>
      </c>
      <c r="I1795" s="14">
        <v>100257264</v>
      </c>
      <c r="J1795" s="14">
        <f>表格1[[#This Row],[信用卡交易筆數]]/1000</f>
        <v>43.555999999999997</v>
      </c>
      <c r="K1795" s="14">
        <f>表格1[[#This Row],[信用卡交易金額'[新臺幣']]]/1000</f>
        <v>100257.264</v>
      </c>
      <c r="L1795" s="14">
        <f>表格1[[#This Row],[信用卡交易金額'[新臺幣']]]/1000000</f>
        <v>100.25726400000001</v>
      </c>
      <c r="M1795" s="14" t="str" cm="1">
        <f t="array" ref="M1795">_xlfn.TEXTJOIN("", TRUE, _xlfn.XLOOKUP(TRUE, VALUE(表格1[[#This Row],[年月]]) &lt;= VALUE($R$8:$R$12), $Q$8:$Q$12)) &amp; "年度"</f>
        <v>2021年度</v>
      </c>
    </row>
    <row r="1796" spans="1:13" x14ac:dyDescent="0.3">
      <c r="A1796" s="2">
        <v>202107</v>
      </c>
      <c r="B1796" s="19">
        <f>DATE(表格1[[#This Row],[年]],表格1[[#This Row],[月]],1)</f>
        <v>44378</v>
      </c>
      <c r="C1796" s="2" t="str">
        <f>LEFT(表格1[[#This Row],[年月]],4)</f>
        <v>2021</v>
      </c>
      <c r="D1796" s="2" t="str">
        <f>RIGHT(表格1[[#This Row],[年月]],2)</f>
        <v>07</v>
      </c>
      <c r="E1796" s="5">
        <v>10013000</v>
      </c>
      <c r="F1796" s="2" t="str">
        <f>VLOOKUP(TEXT(表格1[[#This Row],[地區]],"00000000"),縣市代碼,2,0)</f>
        <v>屏東縣</v>
      </c>
      <c r="G1796" s="2" t="s">
        <v>6</v>
      </c>
      <c r="H1796" s="13">
        <v>83190</v>
      </c>
      <c r="I1796" s="14">
        <v>287742317</v>
      </c>
      <c r="J1796" s="14">
        <f>表格1[[#This Row],[信用卡交易筆數]]/1000</f>
        <v>83.19</v>
      </c>
      <c r="K1796" s="14">
        <f>表格1[[#This Row],[信用卡交易金額'[新臺幣']]]/1000</f>
        <v>287742.31699999998</v>
      </c>
      <c r="L1796" s="14">
        <f>表格1[[#This Row],[信用卡交易金額'[新臺幣']]]/1000000</f>
        <v>287.74231700000001</v>
      </c>
      <c r="M1796" s="14" t="str" cm="1">
        <f t="array" ref="M1796">_xlfn.TEXTJOIN("", TRUE, _xlfn.XLOOKUP(TRUE, VALUE(表格1[[#This Row],[年月]]) &lt;= VALUE($R$8:$R$12), $Q$8:$Q$12)) &amp; "年度"</f>
        <v>2021年度</v>
      </c>
    </row>
    <row r="1797" spans="1:13" x14ac:dyDescent="0.3">
      <c r="A1797" s="2">
        <v>202107</v>
      </c>
      <c r="B1797" s="19">
        <f>DATE(表格1[[#This Row],[年]],表格1[[#This Row],[月]],1)</f>
        <v>44378</v>
      </c>
      <c r="C1797" s="2" t="str">
        <f>LEFT(表格1[[#This Row],[年月]],4)</f>
        <v>2021</v>
      </c>
      <c r="D1797" s="2" t="str">
        <f>RIGHT(表格1[[#This Row],[年月]],2)</f>
        <v>07</v>
      </c>
      <c r="E1797" s="5">
        <v>10013000</v>
      </c>
      <c r="F1797" s="2" t="str">
        <f>VLOOKUP(TEXT(表格1[[#This Row],[地區]],"00000000"),縣市代碼,2,0)</f>
        <v>屏東縣</v>
      </c>
      <c r="G1797" s="2" t="s">
        <v>7</v>
      </c>
      <c r="H1797" s="13">
        <v>427875</v>
      </c>
      <c r="I1797" s="14">
        <v>446783455</v>
      </c>
      <c r="J1797" s="14">
        <f>表格1[[#This Row],[信用卡交易筆數]]/1000</f>
        <v>427.875</v>
      </c>
      <c r="K1797" s="14">
        <f>表格1[[#This Row],[信用卡交易金額'[新臺幣']]]/1000</f>
        <v>446783.45500000002</v>
      </c>
      <c r="L1797" s="14">
        <f>表格1[[#This Row],[信用卡交易金額'[新臺幣']]]/1000000</f>
        <v>446.783455</v>
      </c>
      <c r="M1797" s="14" t="str" cm="1">
        <f t="array" ref="M1797">_xlfn.TEXTJOIN("", TRUE, _xlfn.XLOOKUP(TRUE, VALUE(表格1[[#This Row],[年月]]) &lt;= VALUE($R$8:$R$12), $Q$8:$Q$12)) &amp; "年度"</f>
        <v>2021年度</v>
      </c>
    </row>
    <row r="1798" spans="1:13" x14ac:dyDescent="0.3">
      <c r="A1798" s="2">
        <v>202107</v>
      </c>
      <c r="B1798" s="19">
        <f>DATE(表格1[[#This Row],[年]],表格1[[#This Row],[月]],1)</f>
        <v>44378</v>
      </c>
      <c r="C1798" s="2" t="str">
        <f>LEFT(表格1[[#This Row],[年月]],4)</f>
        <v>2021</v>
      </c>
      <c r="D1798" s="2" t="str">
        <f>RIGHT(表格1[[#This Row],[年月]],2)</f>
        <v>07</v>
      </c>
      <c r="E1798" s="5">
        <v>10013000</v>
      </c>
      <c r="F1798" s="2" t="str">
        <f>VLOOKUP(TEXT(表格1[[#This Row],[地區]],"00000000"),縣市代碼,2,0)</f>
        <v>屏東縣</v>
      </c>
      <c r="G1798" s="2" t="s">
        <v>8</v>
      </c>
      <c r="H1798" s="13">
        <v>319015</v>
      </c>
      <c r="I1798" s="14">
        <v>363320150</v>
      </c>
      <c r="J1798" s="14">
        <f>表格1[[#This Row],[信用卡交易筆數]]/1000</f>
        <v>319.01499999999999</v>
      </c>
      <c r="K1798" s="14">
        <f>表格1[[#This Row],[信用卡交易金額'[新臺幣']]]/1000</f>
        <v>363320.15</v>
      </c>
      <c r="L1798" s="14">
        <f>表格1[[#This Row],[信用卡交易金額'[新臺幣']]]/1000000</f>
        <v>363.32015000000001</v>
      </c>
      <c r="M1798" s="14" t="str" cm="1">
        <f t="array" ref="M1798">_xlfn.TEXTJOIN("", TRUE, _xlfn.XLOOKUP(TRUE, VALUE(表格1[[#This Row],[年月]]) &lt;= VALUE($R$8:$R$12), $Q$8:$Q$12)) &amp; "年度"</f>
        <v>2021年度</v>
      </c>
    </row>
    <row r="1799" spans="1:13" x14ac:dyDescent="0.3">
      <c r="A1799" s="2">
        <v>202107</v>
      </c>
      <c r="B1799" s="19">
        <f>DATE(表格1[[#This Row],[年]],表格1[[#This Row],[月]],1)</f>
        <v>44378</v>
      </c>
      <c r="C1799" s="2" t="str">
        <f>LEFT(表格1[[#This Row],[年月]],4)</f>
        <v>2021</v>
      </c>
      <c r="D1799" s="2" t="str">
        <f>RIGHT(表格1[[#This Row],[年月]],2)</f>
        <v>07</v>
      </c>
      <c r="E1799" s="5">
        <v>10013000</v>
      </c>
      <c r="F1799" s="2" t="str">
        <f>VLOOKUP(TEXT(表格1[[#This Row],[地區]],"00000000"),縣市代碼,2,0)</f>
        <v>屏東縣</v>
      </c>
      <c r="G1799" s="2" t="s">
        <v>9</v>
      </c>
      <c r="H1799" s="13">
        <v>588761</v>
      </c>
      <c r="I1799" s="14">
        <v>852481395</v>
      </c>
      <c r="J1799" s="14">
        <f>表格1[[#This Row],[信用卡交易筆數]]/1000</f>
        <v>588.76099999999997</v>
      </c>
      <c r="K1799" s="14">
        <f>表格1[[#This Row],[信用卡交易金額'[新臺幣']]]/1000</f>
        <v>852481.39500000002</v>
      </c>
      <c r="L1799" s="14">
        <f>表格1[[#This Row],[信用卡交易金額'[新臺幣']]]/1000000</f>
        <v>852.48139500000002</v>
      </c>
      <c r="M1799" s="14" t="str" cm="1">
        <f t="array" ref="M1799">_xlfn.TEXTJOIN("", TRUE, _xlfn.XLOOKUP(TRUE, VALUE(表格1[[#This Row],[年月]]) &lt;= VALUE($R$8:$R$12), $Q$8:$Q$12)) &amp; "年度"</f>
        <v>2021年度</v>
      </c>
    </row>
    <row r="1800" spans="1:13" x14ac:dyDescent="0.3">
      <c r="A1800" s="2">
        <v>202107</v>
      </c>
      <c r="B1800" s="19">
        <f>DATE(表格1[[#This Row],[年]],表格1[[#This Row],[月]],1)</f>
        <v>44378</v>
      </c>
      <c r="C1800" s="2" t="str">
        <f>LEFT(表格1[[#This Row],[年月]],4)</f>
        <v>2021</v>
      </c>
      <c r="D1800" s="2" t="str">
        <f>RIGHT(表格1[[#This Row],[年月]],2)</f>
        <v>07</v>
      </c>
      <c r="E1800" s="5">
        <v>10013000</v>
      </c>
      <c r="F1800" s="2" t="str">
        <f>VLOOKUP(TEXT(表格1[[#This Row],[地區]],"00000000"),縣市代碼,2,0)</f>
        <v>屏東縣</v>
      </c>
      <c r="G1800" s="2" t="s">
        <v>10</v>
      </c>
      <c r="H1800" s="13">
        <v>515724</v>
      </c>
      <c r="I1800" s="14">
        <v>1474483572</v>
      </c>
      <c r="J1800" s="14">
        <f>表格1[[#This Row],[信用卡交易筆數]]/1000</f>
        <v>515.72400000000005</v>
      </c>
      <c r="K1800" s="14">
        <f>表格1[[#This Row],[信用卡交易金額'[新臺幣']]]/1000</f>
        <v>1474483.5719999999</v>
      </c>
      <c r="L1800" s="14">
        <f>表格1[[#This Row],[信用卡交易金額'[新臺幣']]]/1000000</f>
        <v>1474.4835720000001</v>
      </c>
      <c r="M1800" s="14" t="str" cm="1">
        <f t="array" ref="M1800">_xlfn.TEXTJOIN("", TRUE, _xlfn.XLOOKUP(TRUE, VALUE(表格1[[#This Row],[年月]]) &lt;= VALUE($R$8:$R$12), $Q$8:$Q$12)) &amp; "年度"</f>
        <v>2021年度</v>
      </c>
    </row>
    <row r="1801" spans="1:13" x14ac:dyDescent="0.3">
      <c r="A1801" s="2">
        <v>202107</v>
      </c>
      <c r="B1801" s="19">
        <f>DATE(表格1[[#This Row],[年]],表格1[[#This Row],[月]],1)</f>
        <v>44378</v>
      </c>
      <c r="C1801" s="2" t="str">
        <f>LEFT(表格1[[#This Row],[年月]],4)</f>
        <v>2021</v>
      </c>
      <c r="D1801" s="2" t="str">
        <f>RIGHT(表格1[[#This Row],[年月]],2)</f>
        <v>07</v>
      </c>
      <c r="E1801" s="5">
        <v>10017000</v>
      </c>
      <c r="F1801" s="2" t="str">
        <f>VLOOKUP(TEXT(表格1[[#This Row],[地區]],"00000000"),縣市代碼,2,0)</f>
        <v>基隆市</v>
      </c>
      <c r="G1801" s="2" t="s">
        <v>4</v>
      </c>
      <c r="H1801" s="13">
        <v>561503</v>
      </c>
      <c r="I1801" s="14">
        <v>218876277</v>
      </c>
      <c r="J1801" s="14">
        <f>表格1[[#This Row],[信用卡交易筆數]]/1000</f>
        <v>561.50300000000004</v>
      </c>
      <c r="K1801" s="14">
        <f>表格1[[#This Row],[信用卡交易金額'[新臺幣']]]/1000</f>
        <v>218876.277</v>
      </c>
      <c r="L1801" s="14">
        <f>表格1[[#This Row],[信用卡交易金額'[新臺幣']]]/1000000</f>
        <v>218.87627699999999</v>
      </c>
      <c r="M1801" s="14" t="str" cm="1">
        <f t="array" ref="M1801">_xlfn.TEXTJOIN("", TRUE, _xlfn.XLOOKUP(TRUE, VALUE(表格1[[#This Row],[年月]]) &lt;= VALUE($R$8:$R$12), $Q$8:$Q$12)) &amp; "年度"</f>
        <v>2021年度</v>
      </c>
    </row>
    <row r="1802" spans="1:13" x14ac:dyDescent="0.3">
      <c r="A1802" s="2">
        <v>202107</v>
      </c>
      <c r="B1802" s="19">
        <f>DATE(表格1[[#This Row],[年]],表格1[[#This Row],[月]],1)</f>
        <v>44378</v>
      </c>
      <c r="C1802" s="2" t="str">
        <f>LEFT(表格1[[#This Row],[年月]],4)</f>
        <v>2021</v>
      </c>
      <c r="D1802" s="2" t="str">
        <f>RIGHT(表格1[[#This Row],[年月]],2)</f>
        <v>07</v>
      </c>
      <c r="E1802" s="5">
        <v>10017000</v>
      </c>
      <c r="F1802" s="2" t="str">
        <f>VLOOKUP(TEXT(表格1[[#This Row],[地區]],"00000000"),縣市代碼,2,0)</f>
        <v>基隆市</v>
      </c>
      <c r="G1802" s="2" t="s">
        <v>5</v>
      </c>
      <c r="H1802" s="13">
        <v>33833</v>
      </c>
      <c r="I1802" s="14">
        <v>92458674</v>
      </c>
      <c r="J1802" s="14">
        <f>表格1[[#This Row],[信用卡交易筆數]]/1000</f>
        <v>33.832999999999998</v>
      </c>
      <c r="K1802" s="14">
        <f>表格1[[#This Row],[信用卡交易金額'[新臺幣']]]/1000</f>
        <v>92458.673999999999</v>
      </c>
      <c r="L1802" s="14">
        <f>表格1[[#This Row],[信用卡交易金額'[新臺幣']]]/1000000</f>
        <v>92.458674000000002</v>
      </c>
      <c r="M1802" s="14" t="str" cm="1">
        <f t="array" ref="M1802">_xlfn.TEXTJOIN("", TRUE, _xlfn.XLOOKUP(TRUE, VALUE(表格1[[#This Row],[年月]]) &lt;= VALUE($R$8:$R$12), $Q$8:$Q$12)) &amp; "年度"</f>
        <v>2021年度</v>
      </c>
    </row>
    <row r="1803" spans="1:13" x14ac:dyDescent="0.3">
      <c r="A1803" s="2">
        <v>202107</v>
      </c>
      <c r="B1803" s="19">
        <f>DATE(表格1[[#This Row],[年]],表格1[[#This Row],[月]],1)</f>
        <v>44378</v>
      </c>
      <c r="C1803" s="2" t="str">
        <f>LEFT(表格1[[#This Row],[年月]],4)</f>
        <v>2021</v>
      </c>
      <c r="D1803" s="2" t="str">
        <f>RIGHT(表格1[[#This Row],[年月]],2)</f>
        <v>07</v>
      </c>
      <c r="E1803" s="5">
        <v>10017000</v>
      </c>
      <c r="F1803" s="2" t="str">
        <f>VLOOKUP(TEXT(表格1[[#This Row],[地區]],"00000000"),縣市代碼,2,0)</f>
        <v>基隆市</v>
      </c>
      <c r="G1803" s="2" t="s">
        <v>6</v>
      </c>
      <c r="H1803" s="13">
        <v>55516</v>
      </c>
      <c r="I1803" s="14">
        <v>188883036</v>
      </c>
      <c r="J1803" s="14">
        <f>表格1[[#This Row],[信用卡交易筆數]]/1000</f>
        <v>55.515999999999998</v>
      </c>
      <c r="K1803" s="14">
        <f>表格1[[#This Row],[信用卡交易金額'[新臺幣']]]/1000</f>
        <v>188883.03599999999</v>
      </c>
      <c r="L1803" s="14">
        <f>表格1[[#This Row],[信用卡交易金額'[新臺幣']]]/1000000</f>
        <v>188.883036</v>
      </c>
      <c r="M1803" s="14" t="str" cm="1">
        <f t="array" ref="M1803">_xlfn.TEXTJOIN("", TRUE, _xlfn.XLOOKUP(TRUE, VALUE(表格1[[#This Row],[年月]]) &lt;= VALUE($R$8:$R$12), $Q$8:$Q$12)) &amp; "年度"</f>
        <v>2021年度</v>
      </c>
    </row>
    <row r="1804" spans="1:13" x14ac:dyDescent="0.3">
      <c r="A1804" s="2">
        <v>202107</v>
      </c>
      <c r="B1804" s="19">
        <f>DATE(表格1[[#This Row],[年]],表格1[[#This Row],[月]],1)</f>
        <v>44378</v>
      </c>
      <c r="C1804" s="2" t="str">
        <f>LEFT(表格1[[#This Row],[年月]],4)</f>
        <v>2021</v>
      </c>
      <c r="D1804" s="2" t="str">
        <f>RIGHT(表格1[[#This Row],[年月]],2)</f>
        <v>07</v>
      </c>
      <c r="E1804" s="5">
        <v>10017000</v>
      </c>
      <c r="F1804" s="2" t="str">
        <f>VLOOKUP(TEXT(表格1[[#This Row],[地區]],"00000000"),縣市代碼,2,0)</f>
        <v>基隆市</v>
      </c>
      <c r="G1804" s="2" t="s">
        <v>7</v>
      </c>
      <c r="H1804" s="13">
        <v>281204</v>
      </c>
      <c r="I1804" s="14">
        <v>271915176</v>
      </c>
      <c r="J1804" s="14">
        <f>表格1[[#This Row],[信用卡交易筆數]]/1000</f>
        <v>281.20400000000001</v>
      </c>
      <c r="K1804" s="14">
        <f>表格1[[#This Row],[信用卡交易金額'[新臺幣']]]/1000</f>
        <v>271915.17599999998</v>
      </c>
      <c r="L1804" s="14">
        <f>表格1[[#This Row],[信用卡交易金額'[新臺幣']]]/1000000</f>
        <v>271.91517599999997</v>
      </c>
      <c r="M1804" s="14" t="str" cm="1">
        <f t="array" ref="M1804">_xlfn.TEXTJOIN("", TRUE, _xlfn.XLOOKUP(TRUE, VALUE(表格1[[#This Row],[年月]]) &lt;= VALUE($R$8:$R$12), $Q$8:$Q$12)) &amp; "年度"</f>
        <v>2021年度</v>
      </c>
    </row>
    <row r="1805" spans="1:13" x14ac:dyDescent="0.3">
      <c r="A1805" s="2">
        <v>202107</v>
      </c>
      <c r="B1805" s="19">
        <f>DATE(表格1[[#This Row],[年]],表格1[[#This Row],[月]],1)</f>
        <v>44378</v>
      </c>
      <c r="C1805" s="2" t="str">
        <f>LEFT(表格1[[#This Row],[年月]],4)</f>
        <v>2021</v>
      </c>
      <c r="D1805" s="2" t="str">
        <f>RIGHT(表格1[[#This Row],[年月]],2)</f>
        <v>07</v>
      </c>
      <c r="E1805" s="5">
        <v>10017000</v>
      </c>
      <c r="F1805" s="2" t="str">
        <f>VLOOKUP(TEXT(表格1[[#This Row],[地區]],"00000000"),縣市代碼,2,0)</f>
        <v>基隆市</v>
      </c>
      <c r="G1805" s="2" t="s">
        <v>8</v>
      </c>
      <c r="H1805" s="13">
        <v>264712</v>
      </c>
      <c r="I1805" s="14">
        <v>303573569</v>
      </c>
      <c r="J1805" s="14">
        <f>表格1[[#This Row],[信用卡交易筆數]]/1000</f>
        <v>264.71199999999999</v>
      </c>
      <c r="K1805" s="14">
        <f>表格1[[#This Row],[信用卡交易金額'[新臺幣']]]/1000</f>
        <v>303573.56900000002</v>
      </c>
      <c r="L1805" s="14">
        <f>表格1[[#This Row],[信用卡交易金額'[新臺幣']]]/1000000</f>
        <v>303.57356900000002</v>
      </c>
      <c r="M1805" s="14" t="str" cm="1">
        <f t="array" ref="M1805">_xlfn.TEXTJOIN("", TRUE, _xlfn.XLOOKUP(TRUE, VALUE(表格1[[#This Row],[年月]]) &lt;= VALUE($R$8:$R$12), $Q$8:$Q$12)) &amp; "年度"</f>
        <v>2021年度</v>
      </c>
    </row>
    <row r="1806" spans="1:13" x14ac:dyDescent="0.3">
      <c r="A1806" s="2">
        <v>202107</v>
      </c>
      <c r="B1806" s="19">
        <f>DATE(表格1[[#This Row],[年]],表格1[[#This Row],[月]],1)</f>
        <v>44378</v>
      </c>
      <c r="C1806" s="2" t="str">
        <f>LEFT(表格1[[#This Row],[年月]],4)</f>
        <v>2021</v>
      </c>
      <c r="D1806" s="2" t="str">
        <f>RIGHT(表格1[[#This Row],[年月]],2)</f>
        <v>07</v>
      </c>
      <c r="E1806" s="5">
        <v>10017000</v>
      </c>
      <c r="F1806" s="2" t="str">
        <f>VLOOKUP(TEXT(表格1[[#This Row],[地區]],"00000000"),縣市代碼,2,0)</f>
        <v>基隆市</v>
      </c>
      <c r="G1806" s="2" t="s">
        <v>9</v>
      </c>
      <c r="H1806" s="13">
        <v>510894</v>
      </c>
      <c r="I1806" s="14">
        <v>649034753</v>
      </c>
      <c r="J1806" s="14">
        <f>表格1[[#This Row],[信用卡交易筆數]]/1000</f>
        <v>510.89400000000001</v>
      </c>
      <c r="K1806" s="14">
        <f>表格1[[#This Row],[信用卡交易金額'[新臺幣']]]/1000</f>
        <v>649034.75300000003</v>
      </c>
      <c r="L1806" s="14">
        <f>表格1[[#This Row],[信用卡交易金額'[新臺幣']]]/1000000</f>
        <v>649.03475300000002</v>
      </c>
      <c r="M1806" s="14" t="str" cm="1">
        <f t="array" ref="M1806">_xlfn.TEXTJOIN("", TRUE, _xlfn.XLOOKUP(TRUE, VALUE(表格1[[#This Row],[年月]]) &lt;= VALUE($R$8:$R$12), $Q$8:$Q$12)) &amp; "年度"</f>
        <v>2021年度</v>
      </c>
    </row>
    <row r="1807" spans="1:13" x14ac:dyDescent="0.3">
      <c r="A1807" s="2">
        <v>202107</v>
      </c>
      <c r="B1807" s="19">
        <f>DATE(表格1[[#This Row],[年]],表格1[[#This Row],[月]],1)</f>
        <v>44378</v>
      </c>
      <c r="C1807" s="2" t="str">
        <f>LEFT(表格1[[#This Row],[年月]],4)</f>
        <v>2021</v>
      </c>
      <c r="D1807" s="2" t="str">
        <f>RIGHT(表格1[[#This Row],[年月]],2)</f>
        <v>07</v>
      </c>
      <c r="E1807" s="5">
        <v>10017000</v>
      </c>
      <c r="F1807" s="2" t="str">
        <f>VLOOKUP(TEXT(表格1[[#This Row],[地區]],"00000000"),縣市代碼,2,0)</f>
        <v>基隆市</v>
      </c>
      <c r="G1807" s="2" t="s">
        <v>10</v>
      </c>
      <c r="H1807" s="13">
        <v>418941</v>
      </c>
      <c r="I1807" s="14">
        <v>1042193220</v>
      </c>
      <c r="J1807" s="14">
        <f>表格1[[#This Row],[信用卡交易筆數]]/1000</f>
        <v>418.94099999999997</v>
      </c>
      <c r="K1807" s="14">
        <f>表格1[[#This Row],[信用卡交易金額'[新臺幣']]]/1000</f>
        <v>1042193.22</v>
      </c>
      <c r="L1807" s="14">
        <f>表格1[[#This Row],[信用卡交易金額'[新臺幣']]]/1000000</f>
        <v>1042.1932200000001</v>
      </c>
      <c r="M1807" s="14" t="str" cm="1">
        <f t="array" ref="M1807">_xlfn.TEXTJOIN("", TRUE, _xlfn.XLOOKUP(TRUE, VALUE(表格1[[#This Row],[年月]]) &lt;= VALUE($R$8:$R$12), $Q$8:$Q$12)) &amp; "年度"</f>
        <v>2021年度</v>
      </c>
    </row>
    <row r="1808" spans="1:13" x14ac:dyDescent="0.3">
      <c r="A1808" s="2">
        <v>202107</v>
      </c>
      <c r="B1808" s="19">
        <f>DATE(表格1[[#This Row],[年]],表格1[[#This Row],[月]],1)</f>
        <v>44378</v>
      </c>
      <c r="C1808" s="2" t="str">
        <f>LEFT(表格1[[#This Row],[年月]],4)</f>
        <v>2021</v>
      </c>
      <c r="D1808" s="2" t="str">
        <f>RIGHT(表格1[[#This Row],[年月]],2)</f>
        <v>07</v>
      </c>
      <c r="E1808" s="5">
        <v>10002000</v>
      </c>
      <c r="F1808" s="2" t="str">
        <f>VLOOKUP(TEXT(表格1[[#This Row],[地區]],"00000000"),縣市代碼,2,0)</f>
        <v>宜蘭縣</v>
      </c>
      <c r="G1808" s="2" t="s">
        <v>4</v>
      </c>
      <c r="H1808" s="13">
        <v>465094</v>
      </c>
      <c r="I1808" s="14">
        <v>175648894</v>
      </c>
      <c r="J1808" s="14">
        <f>表格1[[#This Row],[信用卡交易筆數]]/1000</f>
        <v>465.09399999999999</v>
      </c>
      <c r="K1808" s="14">
        <f>表格1[[#This Row],[信用卡交易金額'[新臺幣']]]/1000</f>
        <v>175648.894</v>
      </c>
      <c r="L1808" s="14">
        <f>表格1[[#This Row],[信用卡交易金額'[新臺幣']]]/1000000</f>
        <v>175.64889400000001</v>
      </c>
      <c r="M1808" s="14" t="str" cm="1">
        <f t="array" ref="M1808">_xlfn.TEXTJOIN("", TRUE, _xlfn.XLOOKUP(TRUE, VALUE(表格1[[#This Row],[年月]]) &lt;= VALUE($R$8:$R$12), $Q$8:$Q$12)) &amp; "年度"</f>
        <v>2021年度</v>
      </c>
    </row>
    <row r="1809" spans="1:13" x14ac:dyDescent="0.3">
      <c r="A1809" s="2">
        <v>202107</v>
      </c>
      <c r="B1809" s="19">
        <f>DATE(表格1[[#This Row],[年]],表格1[[#This Row],[月]],1)</f>
        <v>44378</v>
      </c>
      <c r="C1809" s="2" t="str">
        <f>LEFT(表格1[[#This Row],[年月]],4)</f>
        <v>2021</v>
      </c>
      <c r="D1809" s="2" t="str">
        <f>RIGHT(表格1[[#This Row],[年月]],2)</f>
        <v>07</v>
      </c>
      <c r="E1809" s="5">
        <v>10002000</v>
      </c>
      <c r="F1809" s="2" t="str">
        <f>VLOOKUP(TEXT(表格1[[#This Row],[地區]],"00000000"),縣市代碼,2,0)</f>
        <v>宜蘭縣</v>
      </c>
      <c r="G1809" s="2" t="s">
        <v>5</v>
      </c>
      <c r="H1809" s="13">
        <v>29149</v>
      </c>
      <c r="I1809" s="14">
        <v>70909836</v>
      </c>
      <c r="J1809" s="14">
        <f>表格1[[#This Row],[信用卡交易筆數]]/1000</f>
        <v>29.149000000000001</v>
      </c>
      <c r="K1809" s="14">
        <f>表格1[[#This Row],[信用卡交易金額'[新臺幣']]]/1000</f>
        <v>70909.835999999996</v>
      </c>
      <c r="L1809" s="14">
        <f>表格1[[#This Row],[信用卡交易金額'[新臺幣']]]/1000000</f>
        <v>70.909835999999999</v>
      </c>
      <c r="M1809" s="14" t="str" cm="1">
        <f t="array" ref="M1809">_xlfn.TEXTJOIN("", TRUE, _xlfn.XLOOKUP(TRUE, VALUE(表格1[[#This Row],[年月]]) &lt;= VALUE($R$8:$R$12), $Q$8:$Q$12)) &amp; "年度"</f>
        <v>2021年度</v>
      </c>
    </row>
    <row r="1810" spans="1:13" x14ac:dyDescent="0.3">
      <c r="A1810" s="2">
        <v>202107</v>
      </c>
      <c r="B1810" s="19">
        <f>DATE(表格1[[#This Row],[年]],表格1[[#This Row],[月]],1)</f>
        <v>44378</v>
      </c>
      <c r="C1810" s="2" t="str">
        <f>LEFT(表格1[[#This Row],[年月]],4)</f>
        <v>2021</v>
      </c>
      <c r="D1810" s="2" t="str">
        <f>RIGHT(表格1[[#This Row],[年月]],2)</f>
        <v>07</v>
      </c>
      <c r="E1810" s="5">
        <v>10002000</v>
      </c>
      <c r="F1810" s="2" t="str">
        <f>VLOOKUP(TEXT(表格1[[#This Row],[地區]],"00000000"),縣市代碼,2,0)</f>
        <v>宜蘭縣</v>
      </c>
      <c r="G1810" s="2" t="s">
        <v>6</v>
      </c>
      <c r="H1810" s="13">
        <v>55836</v>
      </c>
      <c r="I1810" s="14">
        <v>191333214</v>
      </c>
      <c r="J1810" s="14">
        <f>表格1[[#This Row],[信用卡交易筆數]]/1000</f>
        <v>55.835999999999999</v>
      </c>
      <c r="K1810" s="14">
        <f>表格1[[#This Row],[信用卡交易金額'[新臺幣']]]/1000</f>
        <v>191333.21400000001</v>
      </c>
      <c r="L1810" s="14">
        <f>表格1[[#This Row],[信用卡交易金額'[新臺幣']]]/1000000</f>
        <v>191.333214</v>
      </c>
      <c r="M1810" s="14" t="str" cm="1">
        <f t="array" ref="M1810">_xlfn.TEXTJOIN("", TRUE, _xlfn.XLOOKUP(TRUE, VALUE(表格1[[#This Row],[年月]]) &lt;= VALUE($R$8:$R$12), $Q$8:$Q$12)) &amp; "年度"</f>
        <v>2021年度</v>
      </c>
    </row>
    <row r="1811" spans="1:13" x14ac:dyDescent="0.3">
      <c r="A1811" s="2">
        <v>202107</v>
      </c>
      <c r="B1811" s="19">
        <f>DATE(表格1[[#This Row],[年]],表格1[[#This Row],[月]],1)</f>
        <v>44378</v>
      </c>
      <c r="C1811" s="2" t="str">
        <f>LEFT(表格1[[#This Row],[年月]],4)</f>
        <v>2021</v>
      </c>
      <c r="D1811" s="2" t="str">
        <f>RIGHT(表格1[[#This Row],[年月]],2)</f>
        <v>07</v>
      </c>
      <c r="E1811" s="5">
        <v>10002000</v>
      </c>
      <c r="F1811" s="2" t="str">
        <f>VLOOKUP(TEXT(表格1[[#This Row],[地區]],"00000000"),縣市代碼,2,0)</f>
        <v>宜蘭縣</v>
      </c>
      <c r="G1811" s="2" t="s">
        <v>7</v>
      </c>
      <c r="H1811" s="13">
        <v>245286</v>
      </c>
      <c r="I1811" s="14">
        <v>267575967</v>
      </c>
      <c r="J1811" s="14">
        <f>表格1[[#This Row],[信用卡交易筆數]]/1000</f>
        <v>245.286</v>
      </c>
      <c r="K1811" s="14">
        <f>表格1[[#This Row],[信用卡交易金額'[新臺幣']]]/1000</f>
        <v>267575.967</v>
      </c>
      <c r="L1811" s="14">
        <f>表格1[[#This Row],[信用卡交易金額'[新臺幣']]]/1000000</f>
        <v>267.57596699999999</v>
      </c>
      <c r="M1811" s="14" t="str" cm="1">
        <f t="array" ref="M1811">_xlfn.TEXTJOIN("", TRUE, _xlfn.XLOOKUP(TRUE, VALUE(表格1[[#This Row],[年月]]) &lt;= VALUE($R$8:$R$12), $Q$8:$Q$12)) &amp; "年度"</f>
        <v>2021年度</v>
      </c>
    </row>
    <row r="1812" spans="1:13" x14ac:dyDescent="0.3">
      <c r="A1812" s="2">
        <v>202107</v>
      </c>
      <c r="B1812" s="19">
        <f>DATE(表格1[[#This Row],[年]],表格1[[#This Row],[月]],1)</f>
        <v>44378</v>
      </c>
      <c r="C1812" s="2" t="str">
        <f>LEFT(表格1[[#This Row],[年月]],4)</f>
        <v>2021</v>
      </c>
      <c r="D1812" s="2" t="str">
        <f>RIGHT(表格1[[#This Row],[年月]],2)</f>
        <v>07</v>
      </c>
      <c r="E1812" s="5">
        <v>10002000</v>
      </c>
      <c r="F1812" s="2" t="str">
        <f>VLOOKUP(TEXT(表格1[[#This Row],[地區]],"00000000"),縣市代碼,2,0)</f>
        <v>宜蘭縣</v>
      </c>
      <c r="G1812" s="2" t="s">
        <v>8</v>
      </c>
      <c r="H1812" s="13">
        <v>227125</v>
      </c>
      <c r="I1812" s="14">
        <v>260622321</v>
      </c>
      <c r="J1812" s="14">
        <f>表格1[[#This Row],[信用卡交易筆數]]/1000</f>
        <v>227.125</v>
      </c>
      <c r="K1812" s="14">
        <f>表格1[[#This Row],[信用卡交易金額'[新臺幣']]]/1000</f>
        <v>260622.321</v>
      </c>
      <c r="L1812" s="14">
        <f>表格1[[#This Row],[信用卡交易金額'[新臺幣']]]/1000000</f>
        <v>260.622321</v>
      </c>
      <c r="M1812" s="14" t="str" cm="1">
        <f t="array" ref="M1812">_xlfn.TEXTJOIN("", TRUE, _xlfn.XLOOKUP(TRUE, VALUE(表格1[[#This Row],[年月]]) &lt;= VALUE($R$8:$R$12), $Q$8:$Q$12)) &amp; "年度"</f>
        <v>2021年度</v>
      </c>
    </row>
    <row r="1813" spans="1:13" x14ac:dyDescent="0.3">
      <c r="A1813" s="2">
        <v>202107</v>
      </c>
      <c r="B1813" s="19">
        <f>DATE(表格1[[#This Row],[年]],表格1[[#This Row],[月]],1)</f>
        <v>44378</v>
      </c>
      <c r="C1813" s="2" t="str">
        <f>LEFT(表格1[[#This Row],[年月]],4)</f>
        <v>2021</v>
      </c>
      <c r="D1813" s="2" t="str">
        <f>RIGHT(表格1[[#This Row],[年月]],2)</f>
        <v>07</v>
      </c>
      <c r="E1813" s="5">
        <v>10002000</v>
      </c>
      <c r="F1813" s="2" t="str">
        <f>VLOOKUP(TEXT(表格1[[#This Row],[地區]],"00000000"),縣市代碼,2,0)</f>
        <v>宜蘭縣</v>
      </c>
      <c r="G1813" s="2" t="s">
        <v>9</v>
      </c>
      <c r="H1813" s="13">
        <v>446699</v>
      </c>
      <c r="I1813" s="14">
        <v>531513674</v>
      </c>
      <c r="J1813" s="14">
        <f>表格1[[#This Row],[信用卡交易筆數]]/1000</f>
        <v>446.69900000000001</v>
      </c>
      <c r="K1813" s="14">
        <f>表格1[[#This Row],[信用卡交易金額'[新臺幣']]]/1000</f>
        <v>531513.674</v>
      </c>
      <c r="L1813" s="14">
        <f>表格1[[#This Row],[信用卡交易金額'[新臺幣']]]/1000000</f>
        <v>531.51367400000004</v>
      </c>
      <c r="M1813" s="14" t="str" cm="1">
        <f t="array" ref="M1813">_xlfn.TEXTJOIN("", TRUE, _xlfn.XLOOKUP(TRUE, VALUE(表格1[[#This Row],[年月]]) &lt;= VALUE($R$8:$R$12), $Q$8:$Q$12)) &amp; "年度"</f>
        <v>2021年度</v>
      </c>
    </row>
    <row r="1814" spans="1:13" x14ac:dyDescent="0.3">
      <c r="A1814" s="2">
        <v>202107</v>
      </c>
      <c r="B1814" s="19">
        <f>DATE(表格1[[#This Row],[年]],表格1[[#This Row],[月]],1)</f>
        <v>44378</v>
      </c>
      <c r="C1814" s="2" t="str">
        <f>LEFT(表格1[[#This Row],[年月]],4)</f>
        <v>2021</v>
      </c>
      <c r="D1814" s="2" t="str">
        <f>RIGHT(表格1[[#This Row],[年月]],2)</f>
        <v>07</v>
      </c>
      <c r="E1814" s="5">
        <v>10002000</v>
      </c>
      <c r="F1814" s="2" t="str">
        <f>VLOOKUP(TEXT(表格1[[#This Row],[地區]],"00000000"),縣市代碼,2,0)</f>
        <v>宜蘭縣</v>
      </c>
      <c r="G1814" s="2" t="s">
        <v>10</v>
      </c>
      <c r="H1814" s="13">
        <v>334250</v>
      </c>
      <c r="I1814" s="14">
        <v>886243469</v>
      </c>
      <c r="J1814" s="14">
        <f>表格1[[#This Row],[信用卡交易筆數]]/1000</f>
        <v>334.25</v>
      </c>
      <c r="K1814" s="14">
        <f>表格1[[#This Row],[信用卡交易金額'[新臺幣']]]/1000</f>
        <v>886243.46900000004</v>
      </c>
      <c r="L1814" s="14">
        <f>表格1[[#This Row],[信用卡交易金額'[新臺幣']]]/1000000</f>
        <v>886.243469</v>
      </c>
      <c r="M1814" s="14" t="str" cm="1">
        <f t="array" ref="M1814">_xlfn.TEXTJOIN("", TRUE, _xlfn.XLOOKUP(TRUE, VALUE(表格1[[#This Row],[年月]]) &lt;= VALUE($R$8:$R$12), $Q$8:$Q$12)) &amp; "年度"</f>
        <v>2021年度</v>
      </c>
    </row>
    <row r="1815" spans="1:13" x14ac:dyDescent="0.3">
      <c r="A1815" s="2">
        <v>202107</v>
      </c>
      <c r="B1815" s="19">
        <f>DATE(表格1[[#This Row],[年]],表格1[[#This Row],[月]],1)</f>
        <v>44378</v>
      </c>
      <c r="C1815" s="2" t="str">
        <f>LEFT(表格1[[#This Row],[年月]],4)</f>
        <v>2021</v>
      </c>
      <c r="D1815" s="2" t="str">
        <f>RIGHT(表格1[[#This Row],[年月]],2)</f>
        <v>07</v>
      </c>
      <c r="E1815" s="5">
        <v>10015000</v>
      </c>
      <c r="F1815" s="2" t="str">
        <f>VLOOKUP(TEXT(表格1[[#This Row],[地區]],"00000000"),縣市代碼,2,0)</f>
        <v>花蓮縣</v>
      </c>
      <c r="G1815" s="2" t="s">
        <v>4</v>
      </c>
      <c r="H1815" s="13">
        <v>342833</v>
      </c>
      <c r="I1815" s="14">
        <v>151561535</v>
      </c>
      <c r="J1815" s="14">
        <f>表格1[[#This Row],[信用卡交易筆數]]/1000</f>
        <v>342.83300000000003</v>
      </c>
      <c r="K1815" s="14">
        <f>表格1[[#This Row],[信用卡交易金額'[新臺幣']]]/1000</f>
        <v>151561.535</v>
      </c>
      <c r="L1815" s="14">
        <f>表格1[[#This Row],[信用卡交易金額'[新臺幣']]]/1000000</f>
        <v>151.56153499999999</v>
      </c>
      <c r="M1815" s="14" t="str" cm="1">
        <f t="array" ref="M1815">_xlfn.TEXTJOIN("", TRUE, _xlfn.XLOOKUP(TRUE, VALUE(表格1[[#This Row],[年月]]) &lt;= VALUE($R$8:$R$12), $Q$8:$Q$12)) &amp; "年度"</f>
        <v>2021年度</v>
      </c>
    </row>
    <row r="1816" spans="1:13" x14ac:dyDescent="0.3">
      <c r="A1816" s="2">
        <v>202107</v>
      </c>
      <c r="B1816" s="19">
        <f>DATE(表格1[[#This Row],[年]],表格1[[#This Row],[月]],1)</f>
        <v>44378</v>
      </c>
      <c r="C1816" s="2" t="str">
        <f>LEFT(表格1[[#This Row],[年月]],4)</f>
        <v>2021</v>
      </c>
      <c r="D1816" s="2" t="str">
        <f>RIGHT(表格1[[#This Row],[年月]],2)</f>
        <v>07</v>
      </c>
      <c r="E1816" s="5">
        <v>10015000</v>
      </c>
      <c r="F1816" s="2" t="str">
        <f>VLOOKUP(TEXT(表格1[[#This Row],[地區]],"00000000"),縣市代碼,2,0)</f>
        <v>花蓮縣</v>
      </c>
      <c r="G1816" s="2" t="s">
        <v>5</v>
      </c>
      <c r="H1816" s="13">
        <v>19849</v>
      </c>
      <c r="I1816" s="14">
        <v>47039161</v>
      </c>
      <c r="J1816" s="14">
        <f>表格1[[#This Row],[信用卡交易筆數]]/1000</f>
        <v>19.849</v>
      </c>
      <c r="K1816" s="14">
        <f>表格1[[#This Row],[信用卡交易金額'[新臺幣']]]/1000</f>
        <v>47039.161</v>
      </c>
      <c r="L1816" s="14">
        <f>表格1[[#This Row],[信用卡交易金額'[新臺幣']]]/1000000</f>
        <v>47.039161</v>
      </c>
      <c r="M1816" s="14" t="str" cm="1">
        <f t="array" ref="M1816">_xlfn.TEXTJOIN("", TRUE, _xlfn.XLOOKUP(TRUE, VALUE(表格1[[#This Row],[年月]]) &lt;= VALUE($R$8:$R$12), $Q$8:$Q$12)) &amp; "年度"</f>
        <v>2021年度</v>
      </c>
    </row>
    <row r="1817" spans="1:13" x14ac:dyDescent="0.3">
      <c r="A1817" s="2">
        <v>202107</v>
      </c>
      <c r="B1817" s="19">
        <f>DATE(表格1[[#This Row],[年]],表格1[[#This Row],[月]],1)</f>
        <v>44378</v>
      </c>
      <c r="C1817" s="2" t="str">
        <f>LEFT(表格1[[#This Row],[年月]],4)</f>
        <v>2021</v>
      </c>
      <c r="D1817" s="2" t="str">
        <f>RIGHT(表格1[[#This Row],[年月]],2)</f>
        <v>07</v>
      </c>
      <c r="E1817" s="5">
        <v>10015000</v>
      </c>
      <c r="F1817" s="2" t="str">
        <f>VLOOKUP(TEXT(表格1[[#This Row],[地區]],"00000000"),縣市代碼,2,0)</f>
        <v>花蓮縣</v>
      </c>
      <c r="G1817" s="2" t="s">
        <v>6</v>
      </c>
      <c r="H1817" s="13">
        <v>34999</v>
      </c>
      <c r="I1817" s="14">
        <v>132827335</v>
      </c>
      <c r="J1817" s="14">
        <f>表格1[[#This Row],[信用卡交易筆數]]/1000</f>
        <v>34.999000000000002</v>
      </c>
      <c r="K1817" s="14">
        <f>表格1[[#This Row],[信用卡交易金額'[新臺幣']]]/1000</f>
        <v>132827.33499999999</v>
      </c>
      <c r="L1817" s="14">
        <f>表格1[[#This Row],[信用卡交易金額'[新臺幣']]]/1000000</f>
        <v>132.82733500000001</v>
      </c>
      <c r="M1817" s="14" t="str" cm="1">
        <f t="array" ref="M1817">_xlfn.TEXTJOIN("", TRUE, _xlfn.XLOOKUP(TRUE, VALUE(表格1[[#This Row],[年月]]) &lt;= VALUE($R$8:$R$12), $Q$8:$Q$12)) &amp; "年度"</f>
        <v>2021年度</v>
      </c>
    </row>
    <row r="1818" spans="1:13" x14ac:dyDescent="0.3">
      <c r="A1818" s="2">
        <v>202107</v>
      </c>
      <c r="B1818" s="19">
        <f>DATE(表格1[[#This Row],[年]],表格1[[#This Row],[月]],1)</f>
        <v>44378</v>
      </c>
      <c r="C1818" s="2" t="str">
        <f>LEFT(表格1[[#This Row],[年月]],4)</f>
        <v>2021</v>
      </c>
      <c r="D1818" s="2" t="str">
        <f>RIGHT(表格1[[#This Row],[年月]],2)</f>
        <v>07</v>
      </c>
      <c r="E1818" s="5">
        <v>10015000</v>
      </c>
      <c r="F1818" s="2" t="str">
        <f>VLOOKUP(TEXT(表格1[[#This Row],[地區]],"00000000"),縣市代碼,2,0)</f>
        <v>花蓮縣</v>
      </c>
      <c r="G1818" s="2" t="s">
        <v>7</v>
      </c>
      <c r="H1818" s="13">
        <v>168347</v>
      </c>
      <c r="I1818" s="14">
        <v>183902923</v>
      </c>
      <c r="J1818" s="14">
        <f>表格1[[#This Row],[信用卡交易筆數]]/1000</f>
        <v>168.34700000000001</v>
      </c>
      <c r="K1818" s="14">
        <f>表格1[[#This Row],[信用卡交易金額'[新臺幣']]]/1000</f>
        <v>183902.92300000001</v>
      </c>
      <c r="L1818" s="14">
        <f>表格1[[#This Row],[信用卡交易金額'[新臺幣']]]/1000000</f>
        <v>183.90292299999999</v>
      </c>
      <c r="M1818" s="14" t="str" cm="1">
        <f t="array" ref="M1818">_xlfn.TEXTJOIN("", TRUE, _xlfn.XLOOKUP(TRUE, VALUE(表格1[[#This Row],[年月]]) &lt;= VALUE($R$8:$R$12), $Q$8:$Q$12)) &amp; "年度"</f>
        <v>2021年度</v>
      </c>
    </row>
    <row r="1819" spans="1:13" x14ac:dyDescent="0.3">
      <c r="A1819" s="2">
        <v>202107</v>
      </c>
      <c r="B1819" s="19">
        <f>DATE(表格1[[#This Row],[年]],表格1[[#This Row],[月]],1)</f>
        <v>44378</v>
      </c>
      <c r="C1819" s="2" t="str">
        <f>LEFT(表格1[[#This Row],[年月]],4)</f>
        <v>2021</v>
      </c>
      <c r="D1819" s="2" t="str">
        <f>RIGHT(表格1[[#This Row],[年月]],2)</f>
        <v>07</v>
      </c>
      <c r="E1819" s="5">
        <v>10015000</v>
      </c>
      <c r="F1819" s="2" t="str">
        <f>VLOOKUP(TEXT(表格1[[#This Row],[地區]],"00000000"),縣市代碼,2,0)</f>
        <v>花蓮縣</v>
      </c>
      <c r="G1819" s="2" t="s">
        <v>8</v>
      </c>
      <c r="H1819" s="13">
        <v>151038</v>
      </c>
      <c r="I1819" s="14">
        <v>173102343</v>
      </c>
      <c r="J1819" s="14">
        <f>表格1[[#This Row],[信用卡交易筆數]]/1000</f>
        <v>151.03800000000001</v>
      </c>
      <c r="K1819" s="14">
        <f>表格1[[#This Row],[信用卡交易金額'[新臺幣']]]/1000</f>
        <v>173102.34299999999</v>
      </c>
      <c r="L1819" s="14">
        <f>表格1[[#This Row],[信用卡交易金額'[新臺幣']]]/1000000</f>
        <v>173.10234299999999</v>
      </c>
      <c r="M1819" s="14" t="str" cm="1">
        <f t="array" ref="M1819">_xlfn.TEXTJOIN("", TRUE, _xlfn.XLOOKUP(TRUE, VALUE(表格1[[#This Row],[年月]]) &lt;= VALUE($R$8:$R$12), $Q$8:$Q$12)) &amp; "年度"</f>
        <v>2021年度</v>
      </c>
    </row>
    <row r="1820" spans="1:13" x14ac:dyDescent="0.3">
      <c r="A1820" s="2">
        <v>202107</v>
      </c>
      <c r="B1820" s="19">
        <f>DATE(表格1[[#This Row],[年]],表格1[[#This Row],[月]],1)</f>
        <v>44378</v>
      </c>
      <c r="C1820" s="2" t="str">
        <f>LEFT(表格1[[#This Row],[年月]],4)</f>
        <v>2021</v>
      </c>
      <c r="D1820" s="2" t="str">
        <f>RIGHT(表格1[[#This Row],[年月]],2)</f>
        <v>07</v>
      </c>
      <c r="E1820" s="5">
        <v>10015000</v>
      </c>
      <c r="F1820" s="2" t="str">
        <f>VLOOKUP(TEXT(表格1[[#This Row],[地區]],"00000000"),縣市代碼,2,0)</f>
        <v>花蓮縣</v>
      </c>
      <c r="G1820" s="2" t="s">
        <v>9</v>
      </c>
      <c r="H1820" s="13">
        <v>303409</v>
      </c>
      <c r="I1820" s="14">
        <v>391115093</v>
      </c>
      <c r="J1820" s="14">
        <f>表格1[[#This Row],[信用卡交易筆數]]/1000</f>
        <v>303.40899999999999</v>
      </c>
      <c r="K1820" s="14">
        <f>表格1[[#This Row],[信用卡交易金額'[新臺幣']]]/1000</f>
        <v>391115.09299999999</v>
      </c>
      <c r="L1820" s="14">
        <f>表格1[[#This Row],[信用卡交易金額'[新臺幣']]]/1000000</f>
        <v>391.115093</v>
      </c>
      <c r="M1820" s="14" t="str" cm="1">
        <f t="array" ref="M1820">_xlfn.TEXTJOIN("", TRUE, _xlfn.XLOOKUP(TRUE, VALUE(表格1[[#This Row],[年月]]) &lt;= VALUE($R$8:$R$12), $Q$8:$Q$12)) &amp; "年度"</f>
        <v>2021年度</v>
      </c>
    </row>
    <row r="1821" spans="1:13" x14ac:dyDescent="0.3">
      <c r="A1821" s="2">
        <v>202107</v>
      </c>
      <c r="B1821" s="19">
        <f>DATE(表格1[[#This Row],[年]],表格1[[#This Row],[月]],1)</f>
        <v>44378</v>
      </c>
      <c r="C1821" s="2" t="str">
        <f>LEFT(表格1[[#This Row],[年月]],4)</f>
        <v>2021</v>
      </c>
      <c r="D1821" s="2" t="str">
        <f>RIGHT(表格1[[#This Row],[年月]],2)</f>
        <v>07</v>
      </c>
      <c r="E1821" s="5">
        <v>10015000</v>
      </c>
      <c r="F1821" s="2" t="str">
        <f>VLOOKUP(TEXT(表格1[[#This Row],[地區]],"00000000"),縣市代碼,2,0)</f>
        <v>花蓮縣</v>
      </c>
      <c r="G1821" s="2" t="s">
        <v>10</v>
      </c>
      <c r="H1821" s="13">
        <v>221391</v>
      </c>
      <c r="I1821" s="14">
        <v>615997038</v>
      </c>
      <c r="J1821" s="14">
        <f>表格1[[#This Row],[信用卡交易筆數]]/1000</f>
        <v>221.39099999999999</v>
      </c>
      <c r="K1821" s="14">
        <f>表格1[[#This Row],[信用卡交易金額'[新臺幣']]]/1000</f>
        <v>615997.03799999994</v>
      </c>
      <c r="L1821" s="14">
        <f>表格1[[#This Row],[信用卡交易金額'[新臺幣']]]/1000000</f>
        <v>615.99703799999997</v>
      </c>
      <c r="M1821" s="14" t="str" cm="1">
        <f t="array" ref="M1821">_xlfn.TEXTJOIN("", TRUE, _xlfn.XLOOKUP(TRUE, VALUE(表格1[[#This Row],[年月]]) &lt;= VALUE($R$8:$R$12), $Q$8:$Q$12)) &amp; "年度"</f>
        <v>2021年度</v>
      </c>
    </row>
    <row r="1822" spans="1:13" x14ac:dyDescent="0.3">
      <c r="A1822" s="2">
        <v>202107</v>
      </c>
      <c r="B1822" s="19">
        <f>DATE(表格1[[#This Row],[年]],表格1[[#This Row],[月]],1)</f>
        <v>44378</v>
      </c>
      <c r="C1822" s="2" t="str">
        <f>LEFT(表格1[[#This Row],[年月]],4)</f>
        <v>2021</v>
      </c>
      <c r="D1822" s="2" t="str">
        <f>RIGHT(表格1[[#This Row],[年月]],2)</f>
        <v>07</v>
      </c>
      <c r="E1822" s="5">
        <v>10014000</v>
      </c>
      <c r="F1822" s="2" t="str">
        <f>VLOOKUP(TEXT(表格1[[#This Row],[地區]],"00000000"),縣市代碼,2,0)</f>
        <v>臺東縣</v>
      </c>
      <c r="G1822" s="2" t="s">
        <v>4</v>
      </c>
      <c r="H1822" s="13">
        <v>158427</v>
      </c>
      <c r="I1822" s="14">
        <v>66133730</v>
      </c>
      <c r="J1822" s="14">
        <f>表格1[[#This Row],[信用卡交易筆數]]/1000</f>
        <v>158.42699999999999</v>
      </c>
      <c r="K1822" s="14">
        <f>表格1[[#This Row],[信用卡交易金額'[新臺幣']]]/1000</f>
        <v>66133.73</v>
      </c>
      <c r="L1822" s="14">
        <f>表格1[[#This Row],[信用卡交易金額'[新臺幣']]]/1000000</f>
        <v>66.13373</v>
      </c>
      <c r="M1822" s="14" t="str" cm="1">
        <f t="array" ref="M1822">_xlfn.TEXTJOIN("", TRUE, _xlfn.XLOOKUP(TRUE, VALUE(表格1[[#This Row],[年月]]) &lt;= VALUE($R$8:$R$12), $Q$8:$Q$12)) &amp; "年度"</f>
        <v>2021年度</v>
      </c>
    </row>
    <row r="1823" spans="1:13" x14ac:dyDescent="0.3">
      <c r="A1823" s="2">
        <v>202107</v>
      </c>
      <c r="B1823" s="19">
        <f>DATE(表格1[[#This Row],[年]],表格1[[#This Row],[月]],1)</f>
        <v>44378</v>
      </c>
      <c r="C1823" s="2" t="str">
        <f>LEFT(表格1[[#This Row],[年月]],4)</f>
        <v>2021</v>
      </c>
      <c r="D1823" s="2" t="str">
        <f>RIGHT(表格1[[#This Row],[年月]],2)</f>
        <v>07</v>
      </c>
      <c r="E1823" s="5">
        <v>10014000</v>
      </c>
      <c r="F1823" s="2" t="str">
        <f>VLOOKUP(TEXT(表格1[[#This Row],[地區]],"00000000"),縣市代碼,2,0)</f>
        <v>臺東縣</v>
      </c>
      <c r="G1823" s="2" t="s">
        <v>5</v>
      </c>
      <c r="H1823" s="13">
        <v>12334</v>
      </c>
      <c r="I1823" s="14">
        <v>27942850</v>
      </c>
      <c r="J1823" s="14">
        <f>表格1[[#This Row],[信用卡交易筆數]]/1000</f>
        <v>12.334</v>
      </c>
      <c r="K1823" s="14">
        <f>表格1[[#This Row],[信用卡交易金額'[新臺幣']]]/1000</f>
        <v>27942.85</v>
      </c>
      <c r="L1823" s="14">
        <f>表格1[[#This Row],[信用卡交易金額'[新臺幣']]]/1000000</f>
        <v>27.94285</v>
      </c>
      <c r="M1823" s="14" t="str" cm="1">
        <f t="array" ref="M1823">_xlfn.TEXTJOIN("", TRUE, _xlfn.XLOOKUP(TRUE, VALUE(表格1[[#This Row],[年月]]) &lt;= VALUE($R$8:$R$12), $Q$8:$Q$12)) &amp; "年度"</f>
        <v>2021年度</v>
      </c>
    </row>
    <row r="1824" spans="1:13" x14ac:dyDescent="0.3">
      <c r="A1824" s="2">
        <v>202107</v>
      </c>
      <c r="B1824" s="19">
        <f>DATE(表格1[[#This Row],[年]],表格1[[#This Row],[月]],1)</f>
        <v>44378</v>
      </c>
      <c r="C1824" s="2" t="str">
        <f>LEFT(表格1[[#This Row],[年月]],4)</f>
        <v>2021</v>
      </c>
      <c r="D1824" s="2" t="str">
        <f>RIGHT(表格1[[#This Row],[年月]],2)</f>
        <v>07</v>
      </c>
      <c r="E1824" s="5">
        <v>10014000</v>
      </c>
      <c r="F1824" s="2" t="str">
        <f>VLOOKUP(TEXT(表格1[[#This Row],[地區]],"00000000"),縣市代碼,2,0)</f>
        <v>臺東縣</v>
      </c>
      <c r="G1824" s="2" t="s">
        <v>6</v>
      </c>
      <c r="H1824" s="13">
        <v>16540</v>
      </c>
      <c r="I1824" s="14">
        <v>68566450</v>
      </c>
      <c r="J1824" s="14">
        <f>表格1[[#This Row],[信用卡交易筆數]]/1000</f>
        <v>16.54</v>
      </c>
      <c r="K1824" s="14">
        <f>表格1[[#This Row],[信用卡交易金額'[新臺幣']]]/1000</f>
        <v>68566.45</v>
      </c>
      <c r="L1824" s="14">
        <f>表格1[[#This Row],[信用卡交易金額'[新臺幣']]]/1000000</f>
        <v>68.566450000000003</v>
      </c>
      <c r="M1824" s="14" t="str" cm="1">
        <f t="array" ref="M1824">_xlfn.TEXTJOIN("", TRUE, _xlfn.XLOOKUP(TRUE, VALUE(表格1[[#This Row],[年月]]) &lt;= VALUE($R$8:$R$12), $Q$8:$Q$12)) &amp; "年度"</f>
        <v>2021年度</v>
      </c>
    </row>
    <row r="1825" spans="1:13" x14ac:dyDescent="0.3">
      <c r="A1825" s="2">
        <v>202107</v>
      </c>
      <c r="B1825" s="19">
        <f>DATE(表格1[[#This Row],[年]],表格1[[#This Row],[月]],1)</f>
        <v>44378</v>
      </c>
      <c r="C1825" s="2" t="str">
        <f>LEFT(表格1[[#This Row],[年月]],4)</f>
        <v>2021</v>
      </c>
      <c r="D1825" s="2" t="str">
        <f>RIGHT(表格1[[#This Row],[年月]],2)</f>
        <v>07</v>
      </c>
      <c r="E1825" s="5">
        <v>10014000</v>
      </c>
      <c r="F1825" s="2" t="str">
        <f>VLOOKUP(TEXT(表格1[[#This Row],[地區]],"00000000"),縣市代碼,2,0)</f>
        <v>臺東縣</v>
      </c>
      <c r="G1825" s="2" t="s">
        <v>7</v>
      </c>
      <c r="H1825" s="13">
        <v>98542</v>
      </c>
      <c r="I1825" s="14">
        <v>103909573</v>
      </c>
      <c r="J1825" s="14">
        <f>表格1[[#This Row],[信用卡交易筆數]]/1000</f>
        <v>98.542000000000002</v>
      </c>
      <c r="K1825" s="14">
        <f>表格1[[#This Row],[信用卡交易金額'[新臺幣']]]/1000</f>
        <v>103909.573</v>
      </c>
      <c r="L1825" s="14">
        <f>表格1[[#This Row],[信用卡交易金額'[新臺幣']]]/1000000</f>
        <v>103.90957299999999</v>
      </c>
      <c r="M1825" s="14" t="str" cm="1">
        <f t="array" ref="M1825">_xlfn.TEXTJOIN("", TRUE, _xlfn.XLOOKUP(TRUE, VALUE(表格1[[#This Row],[年月]]) &lt;= VALUE($R$8:$R$12), $Q$8:$Q$12)) &amp; "年度"</f>
        <v>2021年度</v>
      </c>
    </row>
    <row r="1826" spans="1:13" x14ac:dyDescent="0.3">
      <c r="A1826" s="2">
        <v>202107</v>
      </c>
      <c r="B1826" s="19">
        <f>DATE(表格1[[#This Row],[年]],表格1[[#This Row],[月]],1)</f>
        <v>44378</v>
      </c>
      <c r="C1826" s="2" t="str">
        <f>LEFT(表格1[[#This Row],[年月]],4)</f>
        <v>2021</v>
      </c>
      <c r="D1826" s="2" t="str">
        <f>RIGHT(表格1[[#This Row],[年月]],2)</f>
        <v>07</v>
      </c>
      <c r="E1826" s="5">
        <v>10014000</v>
      </c>
      <c r="F1826" s="2" t="str">
        <f>VLOOKUP(TEXT(表格1[[#This Row],[地區]],"00000000"),縣市代碼,2,0)</f>
        <v>臺東縣</v>
      </c>
      <c r="G1826" s="2" t="s">
        <v>8</v>
      </c>
      <c r="H1826" s="13">
        <v>79162</v>
      </c>
      <c r="I1826" s="14">
        <v>85862802</v>
      </c>
      <c r="J1826" s="14">
        <f>表格1[[#This Row],[信用卡交易筆數]]/1000</f>
        <v>79.162000000000006</v>
      </c>
      <c r="K1826" s="14">
        <f>表格1[[#This Row],[信用卡交易金額'[新臺幣']]]/1000</f>
        <v>85862.801999999996</v>
      </c>
      <c r="L1826" s="14">
        <f>表格1[[#This Row],[信用卡交易金額'[新臺幣']]]/1000000</f>
        <v>85.862802000000002</v>
      </c>
      <c r="M1826" s="14" t="str" cm="1">
        <f t="array" ref="M1826">_xlfn.TEXTJOIN("", TRUE, _xlfn.XLOOKUP(TRUE, VALUE(表格1[[#This Row],[年月]]) &lt;= VALUE($R$8:$R$12), $Q$8:$Q$12)) &amp; "年度"</f>
        <v>2021年度</v>
      </c>
    </row>
    <row r="1827" spans="1:13" x14ac:dyDescent="0.3">
      <c r="A1827" s="2">
        <v>202107</v>
      </c>
      <c r="B1827" s="19">
        <f>DATE(表格1[[#This Row],[年]],表格1[[#This Row],[月]],1)</f>
        <v>44378</v>
      </c>
      <c r="C1827" s="2" t="str">
        <f>LEFT(表格1[[#This Row],[年月]],4)</f>
        <v>2021</v>
      </c>
      <c r="D1827" s="2" t="str">
        <f>RIGHT(表格1[[#This Row],[年月]],2)</f>
        <v>07</v>
      </c>
      <c r="E1827" s="5">
        <v>10014000</v>
      </c>
      <c r="F1827" s="2" t="str">
        <f>VLOOKUP(TEXT(表格1[[#This Row],[地區]],"00000000"),縣市代碼,2,0)</f>
        <v>臺東縣</v>
      </c>
      <c r="G1827" s="2" t="s">
        <v>9</v>
      </c>
      <c r="H1827" s="13">
        <v>147999</v>
      </c>
      <c r="I1827" s="14">
        <v>191721196</v>
      </c>
      <c r="J1827" s="14">
        <f>表格1[[#This Row],[信用卡交易筆數]]/1000</f>
        <v>147.999</v>
      </c>
      <c r="K1827" s="14">
        <f>表格1[[#This Row],[信用卡交易金額'[新臺幣']]]/1000</f>
        <v>191721.196</v>
      </c>
      <c r="L1827" s="14">
        <f>表格1[[#This Row],[信用卡交易金額'[新臺幣']]]/1000000</f>
        <v>191.72119599999999</v>
      </c>
      <c r="M1827" s="14" t="str" cm="1">
        <f t="array" ref="M1827">_xlfn.TEXTJOIN("", TRUE, _xlfn.XLOOKUP(TRUE, VALUE(表格1[[#This Row],[年月]]) &lt;= VALUE($R$8:$R$12), $Q$8:$Q$12)) &amp; "年度"</f>
        <v>2021年度</v>
      </c>
    </row>
    <row r="1828" spans="1:13" x14ac:dyDescent="0.3">
      <c r="A1828" s="2">
        <v>202107</v>
      </c>
      <c r="B1828" s="19">
        <f>DATE(表格1[[#This Row],[年]],表格1[[#This Row],[月]],1)</f>
        <v>44378</v>
      </c>
      <c r="C1828" s="2" t="str">
        <f>LEFT(表格1[[#This Row],[年月]],4)</f>
        <v>2021</v>
      </c>
      <c r="D1828" s="2" t="str">
        <f>RIGHT(表格1[[#This Row],[年月]],2)</f>
        <v>07</v>
      </c>
      <c r="E1828" s="5">
        <v>10014000</v>
      </c>
      <c r="F1828" s="2" t="str">
        <f>VLOOKUP(TEXT(表格1[[#This Row],[地區]],"00000000"),縣市代碼,2,0)</f>
        <v>臺東縣</v>
      </c>
      <c r="G1828" s="2" t="s">
        <v>10</v>
      </c>
      <c r="H1828" s="13">
        <v>105909</v>
      </c>
      <c r="I1828" s="14">
        <v>309445677</v>
      </c>
      <c r="J1828" s="14">
        <f>表格1[[#This Row],[信用卡交易筆數]]/1000</f>
        <v>105.90900000000001</v>
      </c>
      <c r="K1828" s="14">
        <f>表格1[[#This Row],[信用卡交易金額'[新臺幣']]]/1000</f>
        <v>309445.67700000003</v>
      </c>
      <c r="L1828" s="14">
        <f>表格1[[#This Row],[信用卡交易金額'[新臺幣']]]/1000000</f>
        <v>309.44567699999999</v>
      </c>
      <c r="M1828" s="14" t="str" cm="1">
        <f t="array" ref="M1828">_xlfn.TEXTJOIN("", TRUE, _xlfn.XLOOKUP(TRUE, VALUE(表格1[[#This Row],[年月]]) &lt;= VALUE($R$8:$R$12), $Q$8:$Q$12)) &amp; "年度"</f>
        <v>2021年度</v>
      </c>
    </row>
    <row r="1829" spans="1:13" x14ac:dyDescent="0.3">
      <c r="A1829" s="2">
        <v>202107</v>
      </c>
      <c r="B1829" s="19">
        <f>DATE(表格1[[#This Row],[年]],表格1[[#This Row],[月]],1)</f>
        <v>44378</v>
      </c>
      <c r="C1829" s="2" t="str">
        <f>LEFT(表格1[[#This Row],[年月]],4)</f>
        <v>2021</v>
      </c>
      <c r="D1829" s="2" t="str">
        <f>RIGHT(表格1[[#This Row],[年月]],2)</f>
        <v>07</v>
      </c>
      <c r="E1829" s="5">
        <v>10016000</v>
      </c>
      <c r="F1829" s="2" t="str">
        <f>VLOOKUP(TEXT(表格1[[#This Row],[地區]],"00000000"),縣市代碼,2,0)</f>
        <v>澎湖縣</v>
      </c>
      <c r="G1829" s="2" t="s">
        <v>4</v>
      </c>
      <c r="H1829" s="13">
        <v>63180</v>
      </c>
      <c r="I1829" s="14">
        <v>24011698</v>
      </c>
      <c r="J1829" s="14">
        <f>表格1[[#This Row],[信用卡交易筆數]]/1000</f>
        <v>63.18</v>
      </c>
      <c r="K1829" s="14">
        <f>表格1[[#This Row],[信用卡交易金額'[新臺幣']]]/1000</f>
        <v>24011.698</v>
      </c>
      <c r="L1829" s="14">
        <f>表格1[[#This Row],[信用卡交易金額'[新臺幣']]]/1000000</f>
        <v>24.011697999999999</v>
      </c>
      <c r="M1829" s="14" t="str" cm="1">
        <f t="array" ref="M1829">_xlfn.TEXTJOIN("", TRUE, _xlfn.XLOOKUP(TRUE, VALUE(表格1[[#This Row],[年月]]) &lt;= VALUE($R$8:$R$12), $Q$8:$Q$12)) &amp; "年度"</f>
        <v>2021年度</v>
      </c>
    </row>
    <row r="1830" spans="1:13" x14ac:dyDescent="0.3">
      <c r="A1830" s="2">
        <v>202107</v>
      </c>
      <c r="B1830" s="19">
        <f>DATE(表格1[[#This Row],[年]],表格1[[#This Row],[月]],1)</f>
        <v>44378</v>
      </c>
      <c r="C1830" s="2" t="str">
        <f>LEFT(表格1[[#This Row],[年月]],4)</f>
        <v>2021</v>
      </c>
      <c r="D1830" s="2" t="str">
        <f>RIGHT(表格1[[#This Row],[年月]],2)</f>
        <v>07</v>
      </c>
      <c r="E1830" s="5">
        <v>10016000</v>
      </c>
      <c r="F1830" s="2" t="str">
        <f>VLOOKUP(TEXT(表格1[[#This Row],[地區]],"00000000"),縣市代碼,2,0)</f>
        <v>澎湖縣</v>
      </c>
      <c r="G1830" s="2" t="s">
        <v>5</v>
      </c>
      <c r="H1830" s="13">
        <v>5499</v>
      </c>
      <c r="I1830" s="14">
        <v>14128644</v>
      </c>
      <c r="J1830" s="14">
        <f>表格1[[#This Row],[信用卡交易筆數]]/1000</f>
        <v>5.4989999999999997</v>
      </c>
      <c r="K1830" s="14">
        <f>表格1[[#This Row],[信用卡交易金額'[新臺幣']]]/1000</f>
        <v>14128.644</v>
      </c>
      <c r="L1830" s="14">
        <f>表格1[[#This Row],[信用卡交易金額'[新臺幣']]]/1000000</f>
        <v>14.128644</v>
      </c>
      <c r="M1830" s="14" t="str" cm="1">
        <f t="array" ref="M1830">_xlfn.TEXTJOIN("", TRUE, _xlfn.XLOOKUP(TRUE, VALUE(表格1[[#This Row],[年月]]) &lt;= VALUE($R$8:$R$12), $Q$8:$Q$12)) &amp; "年度"</f>
        <v>2021年度</v>
      </c>
    </row>
    <row r="1831" spans="1:13" x14ac:dyDescent="0.3">
      <c r="A1831" s="2">
        <v>202107</v>
      </c>
      <c r="B1831" s="19">
        <f>DATE(表格1[[#This Row],[年]],表格1[[#This Row],[月]],1)</f>
        <v>44378</v>
      </c>
      <c r="C1831" s="2" t="str">
        <f>LEFT(表格1[[#This Row],[年月]],4)</f>
        <v>2021</v>
      </c>
      <c r="D1831" s="2" t="str">
        <f>RIGHT(表格1[[#This Row],[年月]],2)</f>
        <v>07</v>
      </c>
      <c r="E1831" s="5">
        <v>10016000</v>
      </c>
      <c r="F1831" s="2" t="str">
        <f>VLOOKUP(TEXT(表格1[[#This Row],[地區]],"00000000"),縣市代碼,2,0)</f>
        <v>澎湖縣</v>
      </c>
      <c r="G1831" s="2" t="s">
        <v>6</v>
      </c>
      <c r="H1831" s="13">
        <v>8780</v>
      </c>
      <c r="I1831" s="14">
        <v>24280652</v>
      </c>
      <c r="J1831" s="14">
        <f>表格1[[#This Row],[信用卡交易筆數]]/1000</f>
        <v>8.7799999999999994</v>
      </c>
      <c r="K1831" s="14">
        <f>表格1[[#This Row],[信用卡交易金額'[新臺幣']]]/1000</f>
        <v>24280.651999999998</v>
      </c>
      <c r="L1831" s="14">
        <f>表格1[[#This Row],[信用卡交易金額'[新臺幣']]]/1000000</f>
        <v>24.280652</v>
      </c>
      <c r="M1831" s="14" t="str" cm="1">
        <f t="array" ref="M1831">_xlfn.TEXTJOIN("", TRUE, _xlfn.XLOOKUP(TRUE, VALUE(表格1[[#This Row],[年月]]) &lt;= VALUE($R$8:$R$12), $Q$8:$Q$12)) &amp; "年度"</f>
        <v>2021年度</v>
      </c>
    </row>
    <row r="1832" spans="1:13" x14ac:dyDescent="0.3">
      <c r="A1832" s="2">
        <v>202107</v>
      </c>
      <c r="B1832" s="19">
        <f>DATE(表格1[[#This Row],[年]],表格1[[#This Row],[月]],1)</f>
        <v>44378</v>
      </c>
      <c r="C1832" s="2" t="str">
        <f>LEFT(表格1[[#This Row],[年月]],4)</f>
        <v>2021</v>
      </c>
      <c r="D1832" s="2" t="str">
        <f>RIGHT(表格1[[#This Row],[年月]],2)</f>
        <v>07</v>
      </c>
      <c r="E1832" s="5">
        <v>10016000</v>
      </c>
      <c r="F1832" s="2" t="str">
        <f>VLOOKUP(TEXT(表格1[[#This Row],[地區]],"00000000"),縣市代碼,2,0)</f>
        <v>澎湖縣</v>
      </c>
      <c r="G1832" s="2" t="s">
        <v>7</v>
      </c>
      <c r="H1832" s="13">
        <v>35643</v>
      </c>
      <c r="I1832" s="14">
        <v>37703038</v>
      </c>
      <c r="J1832" s="14">
        <f>表格1[[#This Row],[信用卡交易筆數]]/1000</f>
        <v>35.643000000000001</v>
      </c>
      <c r="K1832" s="14">
        <f>表格1[[#This Row],[信用卡交易金額'[新臺幣']]]/1000</f>
        <v>37703.038</v>
      </c>
      <c r="L1832" s="14">
        <f>表格1[[#This Row],[信用卡交易金額'[新臺幣']]]/1000000</f>
        <v>37.703037999999999</v>
      </c>
      <c r="M1832" s="14" t="str" cm="1">
        <f t="array" ref="M1832">_xlfn.TEXTJOIN("", TRUE, _xlfn.XLOOKUP(TRUE, VALUE(表格1[[#This Row],[年月]]) &lt;= VALUE($R$8:$R$12), $Q$8:$Q$12)) &amp; "年度"</f>
        <v>2021年度</v>
      </c>
    </row>
    <row r="1833" spans="1:13" x14ac:dyDescent="0.3">
      <c r="A1833" s="2">
        <v>202107</v>
      </c>
      <c r="B1833" s="19">
        <f>DATE(表格1[[#This Row],[年]],表格1[[#This Row],[月]],1)</f>
        <v>44378</v>
      </c>
      <c r="C1833" s="2" t="str">
        <f>LEFT(表格1[[#This Row],[年月]],4)</f>
        <v>2021</v>
      </c>
      <c r="D1833" s="2" t="str">
        <f>RIGHT(表格1[[#This Row],[年月]],2)</f>
        <v>07</v>
      </c>
      <c r="E1833" s="5">
        <v>10016000</v>
      </c>
      <c r="F1833" s="2" t="str">
        <f>VLOOKUP(TEXT(表格1[[#This Row],[地區]],"00000000"),縣市代碼,2,0)</f>
        <v>澎湖縣</v>
      </c>
      <c r="G1833" s="2" t="s">
        <v>8</v>
      </c>
      <c r="H1833" s="13">
        <v>40440</v>
      </c>
      <c r="I1833" s="14">
        <v>46601640</v>
      </c>
      <c r="J1833" s="14">
        <f>表格1[[#This Row],[信用卡交易筆數]]/1000</f>
        <v>40.44</v>
      </c>
      <c r="K1833" s="14">
        <f>表格1[[#This Row],[信用卡交易金額'[新臺幣']]]/1000</f>
        <v>46601.64</v>
      </c>
      <c r="L1833" s="14">
        <f>表格1[[#This Row],[信用卡交易金額'[新臺幣']]]/1000000</f>
        <v>46.601640000000003</v>
      </c>
      <c r="M1833" s="14" t="str" cm="1">
        <f t="array" ref="M1833">_xlfn.TEXTJOIN("", TRUE, _xlfn.XLOOKUP(TRUE, VALUE(表格1[[#This Row],[年月]]) &lt;= VALUE($R$8:$R$12), $Q$8:$Q$12)) &amp; "年度"</f>
        <v>2021年度</v>
      </c>
    </row>
    <row r="1834" spans="1:13" x14ac:dyDescent="0.3">
      <c r="A1834" s="2">
        <v>202107</v>
      </c>
      <c r="B1834" s="19">
        <f>DATE(表格1[[#This Row],[年]],表格1[[#This Row],[月]],1)</f>
        <v>44378</v>
      </c>
      <c r="C1834" s="2" t="str">
        <f>LEFT(表格1[[#This Row],[年月]],4)</f>
        <v>2021</v>
      </c>
      <c r="D1834" s="2" t="str">
        <f>RIGHT(表格1[[#This Row],[年月]],2)</f>
        <v>07</v>
      </c>
      <c r="E1834" s="5">
        <v>10016000</v>
      </c>
      <c r="F1834" s="2" t="str">
        <f>VLOOKUP(TEXT(表格1[[#This Row],[地區]],"00000000"),縣市代碼,2,0)</f>
        <v>澎湖縣</v>
      </c>
      <c r="G1834" s="2" t="s">
        <v>9</v>
      </c>
      <c r="H1834" s="13">
        <v>63022</v>
      </c>
      <c r="I1834" s="14">
        <v>74363725</v>
      </c>
      <c r="J1834" s="14">
        <f>表格1[[#This Row],[信用卡交易筆數]]/1000</f>
        <v>63.021999999999998</v>
      </c>
      <c r="K1834" s="14">
        <f>表格1[[#This Row],[信用卡交易金額'[新臺幣']]]/1000</f>
        <v>74363.725000000006</v>
      </c>
      <c r="L1834" s="14">
        <f>表格1[[#This Row],[信用卡交易金額'[新臺幣']]]/1000000</f>
        <v>74.363725000000002</v>
      </c>
      <c r="M1834" s="14" t="str" cm="1">
        <f t="array" ref="M1834">_xlfn.TEXTJOIN("", TRUE, _xlfn.XLOOKUP(TRUE, VALUE(表格1[[#This Row],[年月]]) &lt;= VALUE($R$8:$R$12), $Q$8:$Q$12)) &amp; "年度"</f>
        <v>2021年度</v>
      </c>
    </row>
    <row r="1835" spans="1:13" x14ac:dyDescent="0.3">
      <c r="A1835" s="2">
        <v>202107</v>
      </c>
      <c r="B1835" s="19">
        <f>DATE(表格1[[#This Row],[年]],表格1[[#This Row],[月]],1)</f>
        <v>44378</v>
      </c>
      <c r="C1835" s="2" t="str">
        <f>LEFT(表格1[[#This Row],[年月]],4)</f>
        <v>2021</v>
      </c>
      <c r="D1835" s="2" t="str">
        <f>RIGHT(表格1[[#This Row],[年月]],2)</f>
        <v>07</v>
      </c>
      <c r="E1835" s="5">
        <v>10016000</v>
      </c>
      <c r="F1835" s="2" t="str">
        <f>VLOOKUP(TEXT(表格1[[#This Row],[地區]],"00000000"),縣市代碼,2,0)</f>
        <v>澎湖縣</v>
      </c>
      <c r="G1835" s="2" t="s">
        <v>10</v>
      </c>
      <c r="H1835" s="13">
        <v>45628</v>
      </c>
      <c r="I1835" s="14">
        <v>126256295</v>
      </c>
      <c r="J1835" s="14">
        <f>表格1[[#This Row],[信用卡交易筆數]]/1000</f>
        <v>45.628</v>
      </c>
      <c r="K1835" s="14">
        <f>表格1[[#This Row],[信用卡交易金額'[新臺幣']]]/1000</f>
        <v>126256.295</v>
      </c>
      <c r="L1835" s="14">
        <f>表格1[[#This Row],[信用卡交易金額'[新臺幣']]]/1000000</f>
        <v>126.25629499999999</v>
      </c>
      <c r="M1835" s="14" t="str" cm="1">
        <f t="array" ref="M1835">_xlfn.TEXTJOIN("", TRUE, _xlfn.XLOOKUP(TRUE, VALUE(表格1[[#This Row],[年月]]) &lt;= VALUE($R$8:$R$12), $Q$8:$Q$12)) &amp; "年度"</f>
        <v>2021年度</v>
      </c>
    </row>
    <row r="1836" spans="1:13" x14ac:dyDescent="0.3">
      <c r="A1836" s="2">
        <v>202107</v>
      </c>
      <c r="B1836" s="19">
        <f>DATE(表格1[[#This Row],[年]],表格1[[#This Row],[月]],1)</f>
        <v>44378</v>
      </c>
      <c r="C1836" s="2" t="str">
        <f>LEFT(表格1[[#This Row],[年月]],4)</f>
        <v>2021</v>
      </c>
      <c r="D1836" s="2" t="str">
        <f>RIGHT(表格1[[#This Row],[年月]],2)</f>
        <v>07</v>
      </c>
      <c r="E1836" s="5" t="s">
        <v>62</v>
      </c>
      <c r="F1836" s="2" t="str">
        <f>VLOOKUP(TEXT(表格1[[#This Row],[地區]],"00000000"),縣市代碼,2,0)</f>
        <v>金門縣</v>
      </c>
      <c r="G1836" s="2" t="s">
        <v>4</v>
      </c>
      <c r="H1836" s="13">
        <v>57135</v>
      </c>
      <c r="I1836" s="14">
        <v>20887898</v>
      </c>
      <c r="J1836" s="14">
        <f>表格1[[#This Row],[信用卡交易筆數]]/1000</f>
        <v>57.134999999999998</v>
      </c>
      <c r="K1836" s="14">
        <f>表格1[[#This Row],[信用卡交易金額'[新臺幣']]]/1000</f>
        <v>20887.898000000001</v>
      </c>
      <c r="L1836" s="14">
        <f>表格1[[#This Row],[信用卡交易金額'[新臺幣']]]/1000000</f>
        <v>20.887898</v>
      </c>
      <c r="M1836" s="14" t="str" cm="1">
        <f t="array" ref="M1836">_xlfn.TEXTJOIN("", TRUE, _xlfn.XLOOKUP(TRUE, VALUE(表格1[[#This Row],[年月]]) &lt;= VALUE($R$8:$R$12), $Q$8:$Q$12)) &amp; "年度"</f>
        <v>2021年度</v>
      </c>
    </row>
    <row r="1837" spans="1:13" x14ac:dyDescent="0.3">
      <c r="A1837" s="2">
        <v>202107</v>
      </c>
      <c r="B1837" s="19">
        <f>DATE(表格1[[#This Row],[年]],表格1[[#This Row],[月]],1)</f>
        <v>44378</v>
      </c>
      <c r="C1837" s="2" t="str">
        <f>LEFT(表格1[[#This Row],[年月]],4)</f>
        <v>2021</v>
      </c>
      <c r="D1837" s="2" t="str">
        <f>RIGHT(表格1[[#This Row],[年月]],2)</f>
        <v>07</v>
      </c>
      <c r="E1837" s="5" t="s">
        <v>62</v>
      </c>
      <c r="F1837" s="2" t="str">
        <f>VLOOKUP(TEXT(表格1[[#This Row],[地區]],"00000000"),縣市代碼,2,0)</f>
        <v>金門縣</v>
      </c>
      <c r="G1837" s="2" t="s">
        <v>5</v>
      </c>
      <c r="H1837" s="13">
        <v>4649</v>
      </c>
      <c r="I1837" s="14">
        <v>10059022</v>
      </c>
      <c r="J1837" s="14">
        <f>表格1[[#This Row],[信用卡交易筆數]]/1000</f>
        <v>4.649</v>
      </c>
      <c r="K1837" s="14">
        <f>表格1[[#This Row],[信用卡交易金額'[新臺幣']]]/1000</f>
        <v>10059.022000000001</v>
      </c>
      <c r="L1837" s="14">
        <f>表格1[[#This Row],[信用卡交易金額'[新臺幣']]]/1000000</f>
        <v>10.059022000000001</v>
      </c>
      <c r="M1837" s="14" t="str" cm="1">
        <f t="array" ref="M1837">_xlfn.TEXTJOIN("", TRUE, _xlfn.XLOOKUP(TRUE, VALUE(表格1[[#This Row],[年月]]) &lt;= VALUE($R$8:$R$12), $Q$8:$Q$12)) &amp; "年度"</f>
        <v>2021年度</v>
      </c>
    </row>
    <row r="1838" spans="1:13" x14ac:dyDescent="0.3">
      <c r="A1838" s="2">
        <v>202107</v>
      </c>
      <c r="B1838" s="19">
        <f>DATE(表格1[[#This Row],[年]],表格1[[#This Row],[月]],1)</f>
        <v>44378</v>
      </c>
      <c r="C1838" s="2" t="str">
        <f>LEFT(表格1[[#This Row],[年月]],4)</f>
        <v>2021</v>
      </c>
      <c r="D1838" s="2" t="str">
        <f>RIGHT(表格1[[#This Row],[年月]],2)</f>
        <v>07</v>
      </c>
      <c r="E1838" s="5" t="s">
        <v>62</v>
      </c>
      <c r="F1838" s="2" t="str">
        <f>VLOOKUP(TEXT(表格1[[#This Row],[地區]],"00000000"),縣市代碼,2,0)</f>
        <v>金門縣</v>
      </c>
      <c r="G1838" s="2" t="s">
        <v>6</v>
      </c>
      <c r="H1838" s="13">
        <v>8464</v>
      </c>
      <c r="I1838" s="14">
        <v>25967693</v>
      </c>
      <c r="J1838" s="14">
        <f>表格1[[#This Row],[信用卡交易筆數]]/1000</f>
        <v>8.4640000000000004</v>
      </c>
      <c r="K1838" s="14">
        <f>表格1[[#This Row],[信用卡交易金額'[新臺幣']]]/1000</f>
        <v>25967.692999999999</v>
      </c>
      <c r="L1838" s="14">
        <f>表格1[[#This Row],[信用卡交易金額'[新臺幣']]]/1000000</f>
        <v>25.967693000000001</v>
      </c>
      <c r="M1838" s="14" t="str" cm="1">
        <f t="array" ref="M1838">_xlfn.TEXTJOIN("", TRUE, _xlfn.XLOOKUP(TRUE, VALUE(表格1[[#This Row],[年月]]) &lt;= VALUE($R$8:$R$12), $Q$8:$Q$12)) &amp; "年度"</f>
        <v>2021年度</v>
      </c>
    </row>
    <row r="1839" spans="1:13" x14ac:dyDescent="0.3">
      <c r="A1839" s="2">
        <v>202107</v>
      </c>
      <c r="B1839" s="19">
        <f>DATE(表格1[[#This Row],[年]],表格1[[#This Row],[月]],1)</f>
        <v>44378</v>
      </c>
      <c r="C1839" s="2" t="str">
        <f>LEFT(表格1[[#This Row],[年月]],4)</f>
        <v>2021</v>
      </c>
      <c r="D1839" s="2" t="str">
        <f>RIGHT(表格1[[#This Row],[年月]],2)</f>
        <v>07</v>
      </c>
      <c r="E1839" s="5" t="s">
        <v>62</v>
      </c>
      <c r="F1839" s="2" t="str">
        <f>VLOOKUP(TEXT(表格1[[#This Row],[地區]],"00000000"),縣市代碼,2,0)</f>
        <v>金門縣</v>
      </c>
      <c r="G1839" s="2" t="s">
        <v>7</v>
      </c>
      <c r="H1839" s="13">
        <v>22707</v>
      </c>
      <c r="I1839" s="14">
        <v>28535821</v>
      </c>
      <c r="J1839" s="14">
        <f>表格1[[#This Row],[信用卡交易筆數]]/1000</f>
        <v>22.707000000000001</v>
      </c>
      <c r="K1839" s="14">
        <f>表格1[[#This Row],[信用卡交易金額'[新臺幣']]]/1000</f>
        <v>28535.821</v>
      </c>
      <c r="L1839" s="14">
        <f>表格1[[#This Row],[信用卡交易金額'[新臺幣']]]/1000000</f>
        <v>28.535820999999999</v>
      </c>
      <c r="M1839" s="14" t="str" cm="1">
        <f t="array" ref="M1839">_xlfn.TEXTJOIN("", TRUE, _xlfn.XLOOKUP(TRUE, VALUE(表格1[[#This Row],[年月]]) &lt;= VALUE($R$8:$R$12), $Q$8:$Q$12)) &amp; "年度"</f>
        <v>2021年度</v>
      </c>
    </row>
    <row r="1840" spans="1:13" x14ac:dyDescent="0.3">
      <c r="A1840" s="2">
        <v>202107</v>
      </c>
      <c r="B1840" s="19">
        <f>DATE(表格1[[#This Row],[年]],表格1[[#This Row],[月]],1)</f>
        <v>44378</v>
      </c>
      <c r="C1840" s="2" t="str">
        <f>LEFT(表格1[[#This Row],[年月]],4)</f>
        <v>2021</v>
      </c>
      <c r="D1840" s="2" t="str">
        <f>RIGHT(表格1[[#This Row],[年月]],2)</f>
        <v>07</v>
      </c>
      <c r="E1840" s="5" t="s">
        <v>62</v>
      </c>
      <c r="F1840" s="2" t="str">
        <f>VLOOKUP(TEXT(表格1[[#This Row],[地區]],"00000000"),縣市代碼,2,0)</f>
        <v>金門縣</v>
      </c>
      <c r="G1840" s="2" t="s">
        <v>8</v>
      </c>
      <c r="H1840" s="13">
        <v>32666</v>
      </c>
      <c r="I1840" s="14">
        <v>35574005</v>
      </c>
      <c r="J1840" s="14">
        <f>表格1[[#This Row],[信用卡交易筆數]]/1000</f>
        <v>32.665999999999997</v>
      </c>
      <c r="K1840" s="14">
        <f>表格1[[#This Row],[信用卡交易金額'[新臺幣']]]/1000</f>
        <v>35574.004999999997</v>
      </c>
      <c r="L1840" s="14">
        <f>表格1[[#This Row],[信用卡交易金額'[新臺幣']]]/1000000</f>
        <v>35.574005</v>
      </c>
      <c r="M1840" s="14" t="str" cm="1">
        <f t="array" ref="M1840">_xlfn.TEXTJOIN("", TRUE, _xlfn.XLOOKUP(TRUE, VALUE(表格1[[#This Row],[年月]]) &lt;= VALUE($R$8:$R$12), $Q$8:$Q$12)) &amp; "年度"</f>
        <v>2021年度</v>
      </c>
    </row>
    <row r="1841" spans="1:13" x14ac:dyDescent="0.3">
      <c r="A1841" s="2">
        <v>202107</v>
      </c>
      <c r="B1841" s="19">
        <f>DATE(表格1[[#This Row],[年]],表格1[[#This Row],[月]],1)</f>
        <v>44378</v>
      </c>
      <c r="C1841" s="2" t="str">
        <f>LEFT(表格1[[#This Row],[年月]],4)</f>
        <v>2021</v>
      </c>
      <c r="D1841" s="2" t="str">
        <f>RIGHT(表格1[[#This Row],[年月]],2)</f>
        <v>07</v>
      </c>
      <c r="E1841" s="5" t="s">
        <v>62</v>
      </c>
      <c r="F1841" s="2" t="str">
        <f>VLOOKUP(TEXT(表格1[[#This Row],[地區]],"00000000"),縣市代碼,2,0)</f>
        <v>金門縣</v>
      </c>
      <c r="G1841" s="2" t="s">
        <v>9</v>
      </c>
      <c r="H1841" s="13">
        <v>72887</v>
      </c>
      <c r="I1841" s="14">
        <v>99433038</v>
      </c>
      <c r="J1841" s="14">
        <f>表格1[[#This Row],[信用卡交易筆數]]/1000</f>
        <v>72.887</v>
      </c>
      <c r="K1841" s="14">
        <f>表格1[[#This Row],[信用卡交易金額'[新臺幣']]]/1000</f>
        <v>99433.038</v>
      </c>
      <c r="L1841" s="14">
        <f>表格1[[#This Row],[信用卡交易金額'[新臺幣']]]/1000000</f>
        <v>99.433037999999996</v>
      </c>
      <c r="M1841" s="14" t="str" cm="1">
        <f t="array" ref="M1841">_xlfn.TEXTJOIN("", TRUE, _xlfn.XLOOKUP(TRUE, VALUE(表格1[[#This Row],[年月]]) &lt;= VALUE($R$8:$R$12), $Q$8:$Q$12)) &amp; "年度"</f>
        <v>2021年度</v>
      </c>
    </row>
    <row r="1842" spans="1:13" x14ac:dyDescent="0.3">
      <c r="A1842" s="2">
        <v>202107</v>
      </c>
      <c r="B1842" s="19">
        <f>DATE(表格1[[#This Row],[年]],表格1[[#This Row],[月]],1)</f>
        <v>44378</v>
      </c>
      <c r="C1842" s="2" t="str">
        <f>LEFT(表格1[[#This Row],[年月]],4)</f>
        <v>2021</v>
      </c>
      <c r="D1842" s="2" t="str">
        <f>RIGHT(表格1[[#This Row],[年月]],2)</f>
        <v>07</v>
      </c>
      <c r="E1842" s="5" t="s">
        <v>62</v>
      </c>
      <c r="F1842" s="2" t="str">
        <f>VLOOKUP(TEXT(表格1[[#This Row],[地區]],"00000000"),縣市代碼,2,0)</f>
        <v>金門縣</v>
      </c>
      <c r="G1842" s="2" t="s">
        <v>10</v>
      </c>
      <c r="H1842" s="13">
        <v>43627</v>
      </c>
      <c r="I1842" s="14">
        <v>102536477</v>
      </c>
      <c r="J1842" s="14">
        <f>表格1[[#This Row],[信用卡交易筆數]]/1000</f>
        <v>43.627000000000002</v>
      </c>
      <c r="K1842" s="14">
        <f>表格1[[#This Row],[信用卡交易金額'[新臺幣']]]/1000</f>
        <v>102536.477</v>
      </c>
      <c r="L1842" s="14">
        <f>表格1[[#This Row],[信用卡交易金額'[新臺幣']]]/1000000</f>
        <v>102.536477</v>
      </c>
      <c r="M1842" s="14" t="str" cm="1">
        <f t="array" ref="M1842">_xlfn.TEXTJOIN("", TRUE, _xlfn.XLOOKUP(TRUE, VALUE(表格1[[#This Row],[年月]]) &lt;= VALUE($R$8:$R$12), $Q$8:$Q$12)) &amp; "年度"</f>
        <v>2021年度</v>
      </c>
    </row>
    <row r="1843" spans="1:13" x14ac:dyDescent="0.3">
      <c r="A1843" s="2">
        <v>202107</v>
      </c>
      <c r="B1843" s="19">
        <f>DATE(表格1[[#This Row],[年]],表格1[[#This Row],[月]],1)</f>
        <v>44378</v>
      </c>
      <c r="C1843" s="2" t="str">
        <f>LEFT(表格1[[#This Row],[年月]],4)</f>
        <v>2021</v>
      </c>
      <c r="D1843" s="2" t="str">
        <f>RIGHT(表格1[[#This Row],[年月]],2)</f>
        <v>07</v>
      </c>
      <c r="E1843" s="5">
        <v>9007000</v>
      </c>
      <c r="F1843" s="2" t="str">
        <f>VLOOKUP(TEXT(表格1[[#This Row],[地區]],"00000000"),縣市代碼,2,0)</f>
        <v>連江縣</v>
      </c>
      <c r="G1843" s="2" t="s">
        <v>4</v>
      </c>
      <c r="H1843" s="13">
        <v>10209</v>
      </c>
      <c r="I1843" s="14">
        <v>3650929</v>
      </c>
      <c r="J1843" s="14">
        <f>表格1[[#This Row],[信用卡交易筆數]]/1000</f>
        <v>10.209</v>
      </c>
      <c r="K1843" s="14">
        <f>表格1[[#This Row],[信用卡交易金額'[新臺幣']]]/1000</f>
        <v>3650.9290000000001</v>
      </c>
      <c r="L1843" s="14">
        <f>表格1[[#This Row],[信用卡交易金額'[新臺幣']]]/1000000</f>
        <v>3.6509290000000001</v>
      </c>
      <c r="M1843" s="14" t="str" cm="1">
        <f t="array" ref="M1843">_xlfn.TEXTJOIN("", TRUE, _xlfn.XLOOKUP(TRUE, VALUE(表格1[[#This Row],[年月]]) &lt;= VALUE($R$8:$R$12), $Q$8:$Q$12)) &amp; "年度"</f>
        <v>2021年度</v>
      </c>
    </row>
    <row r="1844" spans="1:13" x14ac:dyDescent="0.3">
      <c r="A1844" s="2">
        <v>202107</v>
      </c>
      <c r="B1844" s="19">
        <f>DATE(表格1[[#This Row],[年]],表格1[[#This Row],[月]],1)</f>
        <v>44378</v>
      </c>
      <c r="C1844" s="2" t="str">
        <f>LEFT(表格1[[#This Row],[年月]],4)</f>
        <v>2021</v>
      </c>
      <c r="D1844" s="2" t="str">
        <f>RIGHT(表格1[[#This Row],[年月]],2)</f>
        <v>07</v>
      </c>
      <c r="E1844" s="5">
        <v>9007000</v>
      </c>
      <c r="F1844" s="2" t="str">
        <f>VLOOKUP(TEXT(表格1[[#This Row],[地區]],"00000000"),縣市代碼,2,0)</f>
        <v>連江縣</v>
      </c>
      <c r="G1844" s="2" t="s">
        <v>5</v>
      </c>
      <c r="H1844" s="13">
        <v>744</v>
      </c>
      <c r="I1844" s="14">
        <v>1510168</v>
      </c>
      <c r="J1844" s="14">
        <f>表格1[[#This Row],[信用卡交易筆數]]/1000</f>
        <v>0.74399999999999999</v>
      </c>
      <c r="K1844" s="14">
        <f>表格1[[#This Row],[信用卡交易金額'[新臺幣']]]/1000</f>
        <v>1510.1679999999999</v>
      </c>
      <c r="L1844" s="14">
        <f>表格1[[#This Row],[信用卡交易金額'[新臺幣']]]/1000000</f>
        <v>1.510168</v>
      </c>
      <c r="M1844" s="14" t="str" cm="1">
        <f t="array" ref="M1844">_xlfn.TEXTJOIN("", TRUE, _xlfn.XLOOKUP(TRUE, VALUE(表格1[[#This Row],[年月]]) &lt;= VALUE($R$8:$R$12), $Q$8:$Q$12)) &amp; "年度"</f>
        <v>2021年度</v>
      </c>
    </row>
    <row r="1845" spans="1:13" x14ac:dyDescent="0.3">
      <c r="A1845" s="2">
        <v>202107</v>
      </c>
      <c r="B1845" s="19">
        <f>DATE(表格1[[#This Row],[年]],表格1[[#This Row],[月]],1)</f>
        <v>44378</v>
      </c>
      <c r="C1845" s="2" t="str">
        <f>LEFT(表格1[[#This Row],[年月]],4)</f>
        <v>2021</v>
      </c>
      <c r="D1845" s="2" t="str">
        <f>RIGHT(表格1[[#This Row],[年月]],2)</f>
        <v>07</v>
      </c>
      <c r="E1845" s="5">
        <v>9007000</v>
      </c>
      <c r="F1845" s="2" t="str">
        <f>VLOOKUP(TEXT(表格1[[#This Row],[地區]],"00000000"),縣市代碼,2,0)</f>
        <v>連江縣</v>
      </c>
      <c r="G1845" s="2" t="s">
        <v>6</v>
      </c>
      <c r="H1845" s="13">
        <v>1153</v>
      </c>
      <c r="I1845" s="14">
        <v>2642366</v>
      </c>
      <c r="J1845" s="14">
        <f>表格1[[#This Row],[信用卡交易筆數]]/1000</f>
        <v>1.153</v>
      </c>
      <c r="K1845" s="14">
        <f>表格1[[#This Row],[信用卡交易金額'[新臺幣']]]/1000</f>
        <v>2642.366</v>
      </c>
      <c r="L1845" s="14">
        <f>表格1[[#This Row],[信用卡交易金額'[新臺幣']]]/1000000</f>
        <v>2.642366</v>
      </c>
      <c r="M1845" s="14" t="str" cm="1">
        <f t="array" ref="M1845">_xlfn.TEXTJOIN("", TRUE, _xlfn.XLOOKUP(TRUE, VALUE(表格1[[#This Row],[年月]]) &lt;= VALUE($R$8:$R$12), $Q$8:$Q$12)) &amp; "年度"</f>
        <v>2021年度</v>
      </c>
    </row>
    <row r="1846" spans="1:13" x14ac:dyDescent="0.3">
      <c r="A1846" s="2">
        <v>202107</v>
      </c>
      <c r="B1846" s="19">
        <f>DATE(表格1[[#This Row],[年]],表格1[[#This Row],[月]],1)</f>
        <v>44378</v>
      </c>
      <c r="C1846" s="2" t="str">
        <f>LEFT(表格1[[#This Row],[年月]],4)</f>
        <v>2021</v>
      </c>
      <c r="D1846" s="2" t="str">
        <f>RIGHT(表格1[[#This Row],[年月]],2)</f>
        <v>07</v>
      </c>
      <c r="E1846" s="5">
        <v>9007000</v>
      </c>
      <c r="F1846" s="2" t="str">
        <f>VLOOKUP(TEXT(表格1[[#This Row],[地區]],"00000000"),縣市代碼,2,0)</f>
        <v>連江縣</v>
      </c>
      <c r="G1846" s="2" t="s">
        <v>7</v>
      </c>
      <c r="H1846" s="13">
        <v>3959</v>
      </c>
      <c r="I1846" s="14">
        <v>4440623</v>
      </c>
      <c r="J1846" s="14">
        <f>表格1[[#This Row],[信用卡交易筆數]]/1000</f>
        <v>3.9590000000000001</v>
      </c>
      <c r="K1846" s="14">
        <f>表格1[[#This Row],[信用卡交易金額'[新臺幣']]]/1000</f>
        <v>4440.6229999999996</v>
      </c>
      <c r="L1846" s="14">
        <f>表格1[[#This Row],[信用卡交易金額'[新臺幣']]]/1000000</f>
        <v>4.4406230000000004</v>
      </c>
      <c r="M1846" s="14" t="str" cm="1">
        <f t="array" ref="M1846">_xlfn.TEXTJOIN("", TRUE, _xlfn.XLOOKUP(TRUE, VALUE(表格1[[#This Row],[年月]]) &lt;= VALUE($R$8:$R$12), $Q$8:$Q$12)) &amp; "年度"</f>
        <v>2021年度</v>
      </c>
    </row>
    <row r="1847" spans="1:13" x14ac:dyDescent="0.3">
      <c r="A1847" s="2">
        <v>202107</v>
      </c>
      <c r="B1847" s="19">
        <f>DATE(表格1[[#This Row],[年]],表格1[[#This Row],[月]],1)</f>
        <v>44378</v>
      </c>
      <c r="C1847" s="2" t="str">
        <f>LEFT(表格1[[#This Row],[年月]],4)</f>
        <v>2021</v>
      </c>
      <c r="D1847" s="2" t="str">
        <f>RIGHT(表格1[[#This Row],[年月]],2)</f>
        <v>07</v>
      </c>
      <c r="E1847" s="5">
        <v>9007000</v>
      </c>
      <c r="F1847" s="2" t="str">
        <f>VLOOKUP(TEXT(表格1[[#This Row],[地區]],"00000000"),縣市代碼,2,0)</f>
        <v>連江縣</v>
      </c>
      <c r="G1847" s="2" t="s">
        <v>8</v>
      </c>
      <c r="H1847" s="13">
        <v>6364</v>
      </c>
      <c r="I1847" s="14">
        <v>8237638</v>
      </c>
      <c r="J1847" s="14">
        <f>表格1[[#This Row],[信用卡交易筆數]]/1000</f>
        <v>6.3639999999999999</v>
      </c>
      <c r="K1847" s="14">
        <f>表格1[[#This Row],[信用卡交易金額'[新臺幣']]]/1000</f>
        <v>8237.6380000000008</v>
      </c>
      <c r="L1847" s="14">
        <f>表格1[[#This Row],[信用卡交易金額'[新臺幣']]]/1000000</f>
        <v>8.2376380000000005</v>
      </c>
      <c r="M1847" s="14" t="str" cm="1">
        <f t="array" ref="M1847">_xlfn.TEXTJOIN("", TRUE, _xlfn.XLOOKUP(TRUE, VALUE(表格1[[#This Row],[年月]]) &lt;= VALUE($R$8:$R$12), $Q$8:$Q$12)) &amp; "年度"</f>
        <v>2021年度</v>
      </c>
    </row>
    <row r="1848" spans="1:13" x14ac:dyDescent="0.3">
      <c r="A1848" s="2">
        <v>202107</v>
      </c>
      <c r="B1848" s="19">
        <f>DATE(表格1[[#This Row],[年]],表格1[[#This Row],[月]],1)</f>
        <v>44378</v>
      </c>
      <c r="C1848" s="2" t="str">
        <f>LEFT(表格1[[#This Row],[年月]],4)</f>
        <v>2021</v>
      </c>
      <c r="D1848" s="2" t="str">
        <f>RIGHT(表格1[[#This Row],[年月]],2)</f>
        <v>07</v>
      </c>
      <c r="E1848" s="5">
        <v>9007000</v>
      </c>
      <c r="F1848" s="2" t="str">
        <f>VLOOKUP(TEXT(表格1[[#This Row],[地區]],"00000000"),縣市代碼,2,0)</f>
        <v>連江縣</v>
      </c>
      <c r="G1848" s="2" t="s">
        <v>9</v>
      </c>
      <c r="H1848" s="13">
        <v>7554</v>
      </c>
      <c r="I1848" s="14">
        <v>9799307</v>
      </c>
      <c r="J1848" s="14">
        <f>表格1[[#This Row],[信用卡交易筆數]]/1000</f>
        <v>7.5540000000000003</v>
      </c>
      <c r="K1848" s="14">
        <f>表格1[[#This Row],[信用卡交易金額'[新臺幣']]]/1000</f>
        <v>9799.3070000000007</v>
      </c>
      <c r="L1848" s="14">
        <f>表格1[[#This Row],[信用卡交易金額'[新臺幣']]]/1000000</f>
        <v>9.7993070000000007</v>
      </c>
      <c r="M1848" s="14" t="str" cm="1">
        <f t="array" ref="M1848">_xlfn.TEXTJOIN("", TRUE, _xlfn.XLOOKUP(TRUE, VALUE(表格1[[#This Row],[年月]]) &lt;= VALUE($R$8:$R$12), $Q$8:$Q$12)) &amp; "年度"</f>
        <v>2021年度</v>
      </c>
    </row>
    <row r="1849" spans="1:13" x14ac:dyDescent="0.3">
      <c r="A1849" s="2">
        <v>202107</v>
      </c>
      <c r="B1849" s="19">
        <f>DATE(表格1[[#This Row],[年]],表格1[[#This Row],[月]],1)</f>
        <v>44378</v>
      </c>
      <c r="C1849" s="2" t="str">
        <f>LEFT(表格1[[#This Row],[年月]],4)</f>
        <v>2021</v>
      </c>
      <c r="D1849" s="2" t="str">
        <f>RIGHT(表格1[[#This Row],[年月]],2)</f>
        <v>07</v>
      </c>
      <c r="E1849" s="5">
        <v>9007000</v>
      </c>
      <c r="F1849" s="2" t="str">
        <f>VLOOKUP(TEXT(表格1[[#This Row],[地區]],"00000000"),縣市代碼,2,0)</f>
        <v>連江縣</v>
      </c>
      <c r="G1849" s="2" t="s">
        <v>10</v>
      </c>
      <c r="H1849" s="13">
        <v>7928</v>
      </c>
      <c r="I1849" s="14">
        <v>17175380</v>
      </c>
      <c r="J1849" s="14">
        <f>表格1[[#This Row],[信用卡交易筆數]]/1000</f>
        <v>7.9279999999999999</v>
      </c>
      <c r="K1849" s="14">
        <f>表格1[[#This Row],[信用卡交易金額'[新臺幣']]]/1000</f>
        <v>17175.38</v>
      </c>
      <c r="L1849" s="14">
        <f>表格1[[#This Row],[信用卡交易金額'[新臺幣']]]/1000000</f>
        <v>17.175380000000001</v>
      </c>
      <c r="M1849" s="14" t="str" cm="1">
        <f t="array" ref="M1849">_xlfn.TEXTJOIN("", TRUE, _xlfn.XLOOKUP(TRUE, VALUE(表格1[[#This Row],[年月]]) &lt;= VALUE($R$8:$R$12), $Q$8:$Q$12)) &amp; "年度"</f>
        <v>2021年度</v>
      </c>
    </row>
    <row r="1850" spans="1:13" x14ac:dyDescent="0.3">
      <c r="A1850" s="2">
        <v>202108</v>
      </c>
      <c r="B1850" s="19">
        <f>DATE(表格1[[#This Row],[年]],表格1[[#This Row],[月]],1)</f>
        <v>44409</v>
      </c>
      <c r="C1850" s="2" t="str">
        <f>LEFT(表格1[[#This Row],[年月]],4)</f>
        <v>2021</v>
      </c>
      <c r="D1850" s="2" t="str">
        <f>RIGHT(表格1[[#This Row],[年月]],2)</f>
        <v>08</v>
      </c>
      <c r="E1850" s="5">
        <v>63000000</v>
      </c>
      <c r="F1850" s="2" t="str">
        <f>VLOOKUP(TEXT(表格1[[#This Row],[地區]],"00000000"),縣市代碼,2,0)</f>
        <v>臺北市</v>
      </c>
      <c r="G1850" s="2" t="s">
        <v>4</v>
      </c>
      <c r="H1850" s="13">
        <v>9415416</v>
      </c>
      <c r="I1850" s="14">
        <v>4821838542</v>
      </c>
      <c r="J1850" s="14">
        <f>表格1[[#This Row],[信用卡交易筆數]]/1000</f>
        <v>9415.4159999999993</v>
      </c>
      <c r="K1850" s="14">
        <f>表格1[[#This Row],[信用卡交易金額'[新臺幣']]]/1000</f>
        <v>4821838.5420000004</v>
      </c>
      <c r="L1850" s="14">
        <f>表格1[[#This Row],[信用卡交易金額'[新臺幣']]]/1000000</f>
        <v>4821.8385420000004</v>
      </c>
      <c r="M1850" s="14" t="str" cm="1">
        <f t="array" ref="M1850">_xlfn.TEXTJOIN("", TRUE, _xlfn.XLOOKUP(TRUE, VALUE(表格1[[#This Row],[年月]]) &lt;= VALUE($R$8:$R$12), $Q$8:$Q$12)) &amp; "年度"</f>
        <v>2022年度</v>
      </c>
    </row>
    <row r="1851" spans="1:13" x14ac:dyDescent="0.3">
      <c r="A1851" s="2">
        <v>202108</v>
      </c>
      <c r="B1851" s="19">
        <f>DATE(表格1[[#This Row],[年]],表格1[[#This Row],[月]],1)</f>
        <v>44409</v>
      </c>
      <c r="C1851" s="2" t="str">
        <f>LEFT(表格1[[#This Row],[年月]],4)</f>
        <v>2021</v>
      </c>
      <c r="D1851" s="2" t="str">
        <f>RIGHT(表格1[[#This Row],[年月]],2)</f>
        <v>08</v>
      </c>
      <c r="E1851" s="5">
        <v>63000000</v>
      </c>
      <c r="F1851" s="2" t="str">
        <f>VLOOKUP(TEXT(表格1[[#This Row],[地區]],"00000000"),縣市代碼,2,0)</f>
        <v>臺北市</v>
      </c>
      <c r="G1851" s="2" t="s">
        <v>5</v>
      </c>
      <c r="H1851" s="13">
        <v>485602</v>
      </c>
      <c r="I1851" s="14">
        <v>1470953026</v>
      </c>
      <c r="J1851" s="14">
        <f>表格1[[#This Row],[信用卡交易筆數]]/1000</f>
        <v>485.60199999999998</v>
      </c>
      <c r="K1851" s="14">
        <f>表格1[[#This Row],[信用卡交易金額'[新臺幣']]]/1000</f>
        <v>1470953.0260000001</v>
      </c>
      <c r="L1851" s="14">
        <f>表格1[[#This Row],[信用卡交易金額'[新臺幣']]]/1000000</f>
        <v>1470.9530259999999</v>
      </c>
      <c r="M1851" s="14" t="str" cm="1">
        <f t="array" ref="M1851">_xlfn.TEXTJOIN("", TRUE, _xlfn.XLOOKUP(TRUE, VALUE(表格1[[#This Row],[年月]]) &lt;= VALUE($R$8:$R$12), $Q$8:$Q$12)) &amp; "年度"</f>
        <v>2022年度</v>
      </c>
    </row>
    <row r="1852" spans="1:13" x14ac:dyDescent="0.3">
      <c r="A1852" s="2">
        <v>202108</v>
      </c>
      <c r="B1852" s="19">
        <f>DATE(表格1[[#This Row],[年]],表格1[[#This Row],[月]],1)</f>
        <v>44409</v>
      </c>
      <c r="C1852" s="2" t="str">
        <f>LEFT(表格1[[#This Row],[年月]],4)</f>
        <v>2021</v>
      </c>
      <c r="D1852" s="2" t="str">
        <f>RIGHT(表格1[[#This Row],[年月]],2)</f>
        <v>08</v>
      </c>
      <c r="E1852" s="5">
        <v>63000000</v>
      </c>
      <c r="F1852" s="2" t="str">
        <f>VLOOKUP(TEXT(表格1[[#This Row],[地區]],"00000000"),縣市代碼,2,0)</f>
        <v>臺北市</v>
      </c>
      <c r="G1852" s="2" t="s">
        <v>6</v>
      </c>
      <c r="H1852" s="13">
        <v>758293</v>
      </c>
      <c r="I1852" s="14">
        <v>3042192016</v>
      </c>
      <c r="J1852" s="14">
        <f>表格1[[#This Row],[信用卡交易筆數]]/1000</f>
        <v>758.29300000000001</v>
      </c>
      <c r="K1852" s="14">
        <f>表格1[[#This Row],[信用卡交易金額'[新臺幣']]]/1000</f>
        <v>3042192.0159999998</v>
      </c>
      <c r="L1852" s="14">
        <f>表格1[[#This Row],[信用卡交易金額'[新臺幣']]]/1000000</f>
        <v>3042.192016</v>
      </c>
      <c r="M1852" s="14" t="str" cm="1">
        <f t="array" ref="M1852">_xlfn.TEXTJOIN("", TRUE, _xlfn.XLOOKUP(TRUE, VALUE(表格1[[#This Row],[年月]]) &lt;= VALUE($R$8:$R$12), $Q$8:$Q$12)) &amp; "年度"</f>
        <v>2022年度</v>
      </c>
    </row>
    <row r="1853" spans="1:13" x14ac:dyDescent="0.3">
      <c r="A1853" s="2">
        <v>202108</v>
      </c>
      <c r="B1853" s="19">
        <f>DATE(表格1[[#This Row],[年]],表格1[[#This Row],[月]],1)</f>
        <v>44409</v>
      </c>
      <c r="C1853" s="2" t="str">
        <f>LEFT(表格1[[#This Row],[年月]],4)</f>
        <v>2021</v>
      </c>
      <c r="D1853" s="2" t="str">
        <f>RIGHT(表格1[[#This Row],[年月]],2)</f>
        <v>08</v>
      </c>
      <c r="E1853" s="5">
        <v>63000000</v>
      </c>
      <c r="F1853" s="2" t="str">
        <f>VLOOKUP(TEXT(表格1[[#This Row],[地區]],"00000000"),縣市代碼,2,0)</f>
        <v>臺北市</v>
      </c>
      <c r="G1853" s="2" t="s">
        <v>7</v>
      </c>
      <c r="H1853" s="13">
        <v>3714366</v>
      </c>
      <c r="I1853" s="14">
        <v>3110514518</v>
      </c>
      <c r="J1853" s="14">
        <f>表格1[[#This Row],[信用卡交易筆數]]/1000</f>
        <v>3714.366</v>
      </c>
      <c r="K1853" s="14">
        <f>表格1[[#This Row],[信用卡交易金額'[新臺幣']]]/1000</f>
        <v>3110514.5180000002</v>
      </c>
      <c r="L1853" s="14">
        <f>表格1[[#This Row],[信用卡交易金額'[新臺幣']]]/1000000</f>
        <v>3110.514518</v>
      </c>
      <c r="M1853" s="14" t="str" cm="1">
        <f t="array" ref="M1853">_xlfn.TEXTJOIN("", TRUE, _xlfn.XLOOKUP(TRUE, VALUE(表格1[[#This Row],[年月]]) &lt;= VALUE($R$8:$R$12), $Q$8:$Q$12)) &amp; "年度"</f>
        <v>2022年度</v>
      </c>
    </row>
    <row r="1854" spans="1:13" x14ac:dyDescent="0.3">
      <c r="A1854" s="2">
        <v>202108</v>
      </c>
      <c r="B1854" s="19">
        <f>DATE(表格1[[#This Row],[年]],表格1[[#This Row],[月]],1)</f>
        <v>44409</v>
      </c>
      <c r="C1854" s="2" t="str">
        <f>LEFT(表格1[[#This Row],[年月]],4)</f>
        <v>2021</v>
      </c>
      <c r="D1854" s="2" t="str">
        <f>RIGHT(表格1[[#This Row],[年月]],2)</f>
        <v>08</v>
      </c>
      <c r="E1854" s="5">
        <v>63000000</v>
      </c>
      <c r="F1854" s="2" t="str">
        <f>VLOOKUP(TEXT(表格1[[#This Row],[地區]],"00000000"),縣市代碼,2,0)</f>
        <v>臺北市</v>
      </c>
      <c r="G1854" s="2" t="s">
        <v>8</v>
      </c>
      <c r="H1854" s="13">
        <v>3402160</v>
      </c>
      <c r="I1854" s="14">
        <v>6187285846</v>
      </c>
      <c r="J1854" s="14">
        <f>表格1[[#This Row],[信用卡交易筆數]]/1000</f>
        <v>3402.16</v>
      </c>
      <c r="K1854" s="14">
        <f>表格1[[#This Row],[信用卡交易金額'[新臺幣']]]/1000</f>
        <v>6187285.8459999999</v>
      </c>
      <c r="L1854" s="14">
        <f>表格1[[#This Row],[信用卡交易金額'[新臺幣']]]/1000000</f>
        <v>6187.2858459999998</v>
      </c>
      <c r="M1854" s="14" t="str" cm="1">
        <f t="array" ref="M1854">_xlfn.TEXTJOIN("", TRUE, _xlfn.XLOOKUP(TRUE, VALUE(表格1[[#This Row],[年月]]) &lt;= VALUE($R$8:$R$12), $Q$8:$Q$12)) &amp; "年度"</f>
        <v>2022年度</v>
      </c>
    </row>
    <row r="1855" spans="1:13" x14ac:dyDescent="0.3">
      <c r="A1855" s="2">
        <v>202108</v>
      </c>
      <c r="B1855" s="19">
        <f>DATE(表格1[[#This Row],[年]],表格1[[#This Row],[月]],1)</f>
        <v>44409</v>
      </c>
      <c r="C1855" s="2" t="str">
        <f>LEFT(表格1[[#This Row],[年月]],4)</f>
        <v>2021</v>
      </c>
      <c r="D1855" s="2" t="str">
        <f>RIGHT(表格1[[#This Row],[年月]],2)</f>
        <v>08</v>
      </c>
      <c r="E1855" s="5">
        <v>63000000</v>
      </c>
      <c r="F1855" s="2" t="str">
        <f>VLOOKUP(TEXT(表格1[[#This Row],[地區]],"00000000"),縣市代碼,2,0)</f>
        <v>臺北市</v>
      </c>
      <c r="G1855" s="2" t="s">
        <v>9</v>
      </c>
      <c r="H1855" s="13">
        <v>7210608</v>
      </c>
      <c r="I1855" s="14">
        <v>10300807331</v>
      </c>
      <c r="J1855" s="14">
        <f>表格1[[#This Row],[信用卡交易筆數]]/1000</f>
        <v>7210.6080000000002</v>
      </c>
      <c r="K1855" s="14">
        <f>表格1[[#This Row],[信用卡交易金額'[新臺幣']]]/1000</f>
        <v>10300807.331</v>
      </c>
      <c r="L1855" s="14">
        <f>表格1[[#This Row],[信用卡交易金額'[新臺幣']]]/1000000</f>
        <v>10300.807331</v>
      </c>
      <c r="M1855" s="14" t="str" cm="1">
        <f t="array" ref="M1855">_xlfn.TEXTJOIN("", TRUE, _xlfn.XLOOKUP(TRUE, VALUE(表格1[[#This Row],[年月]]) &lt;= VALUE($R$8:$R$12), $Q$8:$Q$12)) &amp; "年度"</f>
        <v>2022年度</v>
      </c>
    </row>
    <row r="1856" spans="1:13" x14ac:dyDescent="0.3">
      <c r="A1856" s="2">
        <v>202108</v>
      </c>
      <c r="B1856" s="19">
        <f>DATE(表格1[[#This Row],[年]],表格1[[#This Row],[月]],1)</f>
        <v>44409</v>
      </c>
      <c r="C1856" s="2" t="str">
        <f>LEFT(表格1[[#This Row],[年月]],4)</f>
        <v>2021</v>
      </c>
      <c r="D1856" s="2" t="str">
        <f>RIGHT(表格1[[#This Row],[年月]],2)</f>
        <v>08</v>
      </c>
      <c r="E1856" s="5">
        <v>63000000</v>
      </c>
      <c r="F1856" s="2" t="str">
        <f>VLOOKUP(TEXT(表格1[[#This Row],[地區]],"00000000"),縣市代碼,2,0)</f>
        <v>臺北市</v>
      </c>
      <c r="G1856" s="2" t="s">
        <v>10</v>
      </c>
      <c r="H1856" s="13">
        <v>4570126</v>
      </c>
      <c r="I1856" s="14">
        <v>15438175868</v>
      </c>
      <c r="J1856" s="14">
        <f>表格1[[#This Row],[信用卡交易筆數]]/1000</f>
        <v>4570.1260000000002</v>
      </c>
      <c r="K1856" s="14">
        <f>表格1[[#This Row],[信用卡交易金額'[新臺幣']]]/1000</f>
        <v>15438175.868000001</v>
      </c>
      <c r="L1856" s="14">
        <f>表格1[[#This Row],[信用卡交易金額'[新臺幣']]]/1000000</f>
        <v>15438.175868</v>
      </c>
      <c r="M1856" s="14" t="str" cm="1">
        <f t="array" ref="M1856">_xlfn.TEXTJOIN("", TRUE, _xlfn.XLOOKUP(TRUE, VALUE(表格1[[#This Row],[年月]]) &lt;= VALUE($R$8:$R$12), $Q$8:$Q$12)) &amp; "年度"</f>
        <v>2022年度</v>
      </c>
    </row>
    <row r="1857" spans="1:13" x14ac:dyDescent="0.3">
      <c r="A1857" s="2">
        <v>202108</v>
      </c>
      <c r="B1857" s="19">
        <f>DATE(表格1[[#This Row],[年]],表格1[[#This Row],[月]],1)</f>
        <v>44409</v>
      </c>
      <c r="C1857" s="2" t="str">
        <f>LEFT(表格1[[#This Row],[年月]],4)</f>
        <v>2021</v>
      </c>
      <c r="D1857" s="2" t="str">
        <f>RIGHT(表格1[[#This Row],[年月]],2)</f>
        <v>08</v>
      </c>
      <c r="E1857" s="5">
        <v>65000000</v>
      </c>
      <c r="F1857" s="2" t="str">
        <f>VLOOKUP(TEXT(表格1[[#This Row],[地區]],"00000000"),縣市代碼,2,0)</f>
        <v>新北市</v>
      </c>
      <c r="G1857" s="2" t="s">
        <v>4</v>
      </c>
      <c r="H1857" s="13">
        <v>9988580</v>
      </c>
      <c r="I1857" s="14">
        <v>4461654553</v>
      </c>
      <c r="J1857" s="14">
        <f>表格1[[#This Row],[信用卡交易筆數]]/1000</f>
        <v>9988.58</v>
      </c>
      <c r="K1857" s="14">
        <f>表格1[[#This Row],[信用卡交易金額'[新臺幣']]]/1000</f>
        <v>4461654.5530000003</v>
      </c>
      <c r="L1857" s="14">
        <f>表格1[[#This Row],[信用卡交易金額'[新臺幣']]]/1000000</f>
        <v>4461.6545530000003</v>
      </c>
      <c r="M1857" s="14" t="str" cm="1">
        <f t="array" ref="M1857">_xlfn.TEXTJOIN("", TRUE, _xlfn.XLOOKUP(TRUE, VALUE(表格1[[#This Row],[年月]]) &lt;= VALUE($R$8:$R$12), $Q$8:$Q$12)) &amp; "年度"</f>
        <v>2022年度</v>
      </c>
    </row>
    <row r="1858" spans="1:13" x14ac:dyDescent="0.3">
      <c r="A1858" s="2">
        <v>202108</v>
      </c>
      <c r="B1858" s="19">
        <f>DATE(表格1[[#This Row],[年]],表格1[[#This Row],[月]],1)</f>
        <v>44409</v>
      </c>
      <c r="C1858" s="2" t="str">
        <f>LEFT(表格1[[#This Row],[年月]],4)</f>
        <v>2021</v>
      </c>
      <c r="D1858" s="2" t="str">
        <f>RIGHT(表格1[[#This Row],[年月]],2)</f>
        <v>08</v>
      </c>
      <c r="E1858" s="5">
        <v>65000000</v>
      </c>
      <c r="F1858" s="2" t="str">
        <f>VLOOKUP(TEXT(表格1[[#This Row],[地區]],"00000000"),縣市代碼,2,0)</f>
        <v>新北市</v>
      </c>
      <c r="G1858" s="2" t="s">
        <v>5</v>
      </c>
      <c r="H1858" s="13">
        <v>604869</v>
      </c>
      <c r="I1858" s="14">
        <v>1457102884</v>
      </c>
      <c r="J1858" s="14">
        <f>表格1[[#This Row],[信用卡交易筆數]]/1000</f>
        <v>604.86900000000003</v>
      </c>
      <c r="K1858" s="14">
        <f>表格1[[#This Row],[信用卡交易金額'[新臺幣']]]/1000</f>
        <v>1457102.8840000001</v>
      </c>
      <c r="L1858" s="14">
        <f>表格1[[#This Row],[信用卡交易金額'[新臺幣']]]/1000000</f>
        <v>1457.1028839999999</v>
      </c>
      <c r="M1858" s="14" t="str" cm="1">
        <f t="array" ref="M1858">_xlfn.TEXTJOIN("", TRUE, _xlfn.XLOOKUP(TRUE, VALUE(表格1[[#This Row],[年月]]) &lt;= VALUE($R$8:$R$12), $Q$8:$Q$12)) &amp; "年度"</f>
        <v>2022年度</v>
      </c>
    </row>
    <row r="1859" spans="1:13" x14ac:dyDescent="0.3">
      <c r="A1859" s="2">
        <v>202108</v>
      </c>
      <c r="B1859" s="19">
        <f>DATE(表格1[[#This Row],[年]],表格1[[#This Row],[月]],1)</f>
        <v>44409</v>
      </c>
      <c r="C1859" s="2" t="str">
        <f>LEFT(表格1[[#This Row],[年月]],4)</f>
        <v>2021</v>
      </c>
      <c r="D1859" s="2" t="str">
        <f>RIGHT(表格1[[#This Row],[年月]],2)</f>
        <v>08</v>
      </c>
      <c r="E1859" s="5">
        <v>65000000</v>
      </c>
      <c r="F1859" s="2" t="str">
        <f>VLOOKUP(TEXT(表格1[[#This Row],[地區]],"00000000"),縣市代碼,2,0)</f>
        <v>新北市</v>
      </c>
      <c r="G1859" s="2" t="s">
        <v>6</v>
      </c>
      <c r="H1859" s="13">
        <v>949238</v>
      </c>
      <c r="I1859" s="14">
        <v>3083380713</v>
      </c>
      <c r="J1859" s="14">
        <f>表格1[[#This Row],[信用卡交易筆數]]/1000</f>
        <v>949.23800000000006</v>
      </c>
      <c r="K1859" s="14">
        <f>表格1[[#This Row],[信用卡交易金額'[新臺幣']]]/1000</f>
        <v>3083380.713</v>
      </c>
      <c r="L1859" s="14">
        <f>表格1[[#This Row],[信用卡交易金額'[新臺幣']]]/1000000</f>
        <v>3083.380713</v>
      </c>
      <c r="M1859" s="14" t="str" cm="1">
        <f t="array" ref="M1859">_xlfn.TEXTJOIN("", TRUE, _xlfn.XLOOKUP(TRUE, VALUE(表格1[[#This Row],[年月]]) &lt;= VALUE($R$8:$R$12), $Q$8:$Q$12)) &amp; "年度"</f>
        <v>2022年度</v>
      </c>
    </row>
    <row r="1860" spans="1:13" x14ac:dyDescent="0.3">
      <c r="A1860" s="2">
        <v>202108</v>
      </c>
      <c r="B1860" s="19">
        <f>DATE(表格1[[#This Row],[年]],表格1[[#This Row],[月]],1)</f>
        <v>44409</v>
      </c>
      <c r="C1860" s="2" t="str">
        <f>LEFT(表格1[[#This Row],[年月]],4)</f>
        <v>2021</v>
      </c>
      <c r="D1860" s="2" t="str">
        <f>RIGHT(表格1[[#This Row],[年月]],2)</f>
        <v>08</v>
      </c>
      <c r="E1860" s="5">
        <v>65000000</v>
      </c>
      <c r="F1860" s="2" t="str">
        <f>VLOOKUP(TEXT(表格1[[#This Row],[地區]],"00000000"),縣市代碼,2,0)</f>
        <v>新北市</v>
      </c>
      <c r="G1860" s="2" t="s">
        <v>7</v>
      </c>
      <c r="H1860" s="13">
        <v>4493102</v>
      </c>
      <c r="I1860" s="14">
        <v>3929895228</v>
      </c>
      <c r="J1860" s="14">
        <f>表格1[[#This Row],[信用卡交易筆數]]/1000</f>
        <v>4493.1019999999999</v>
      </c>
      <c r="K1860" s="14">
        <f>表格1[[#This Row],[信用卡交易金額'[新臺幣']]]/1000</f>
        <v>3929895.2280000001</v>
      </c>
      <c r="L1860" s="14">
        <f>表格1[[#This Row],[信用卡交易金額'[新臺幣']]]/1000000</f>
        <v>3929.8952279999999</v>
      </c>
      <c r="M1860" s="14" t="str" cm="1">
        <f t="array" ref="M1860">_xlfn.TEXTJOIN("", TRUE, _xlfn.XLOOKUP(TRUE, VALUE(表格1[[#This Row],[年月]]) &lt;= VALUE($R$8:$R$12), $Q$8:$Q$12)) &amp; "年度"</f>
        <v>2022年度</v>
      </c>
    </row>
    <row r="1861" spans="1:13" x14ac:dyDescent="0.3">
      <c r="A1861" s="2">
        <v>202108</v>
      </c>
      <c r="B1861" s="19">
        <f>DATE(表格1[[#This Row],[年]],表格1[[#This Row],[月]],1)</f>
        <v>44409</v>
      </c>
      <c r="C1861" s="2" t="str">
        <f>LEFT(表格1[[#This Row],[年月]],4)</f>
        <v>2021</v>
      </c>
      <c r="D1861" s="2" t="str">
        <f>RIGHT(表格1[[#This Row],[年月]],2)</f>
        <v>08</v>
      </c>
      <c r="E1861" s="5">
        <v>65000000</v>
      </c>
      <c r="F1861" s="2" t="str">
        <f>VLOOKUP(TEXT(表格1[[#This Row],[地區]],"00000000"),縣市代碼,2,0)</f>
        <v>新北市</v>
      </c>
      <c r="G1861" s="2" t="s">
        <v>8</v>
      </c>
      <c r="H1861" s="13">
        <v>4120214</v>
      </c>
      <c r="I1861" s="14">
        <v>6511162335</v>
      </c>
      <c r="J1861" s="14">
        <f>表格1[[#This Row],[信用卡交易筆數]]/1000</f>
        <v>4120.2139999999999</v>
      </c>
      <c r="K1861" s="14">
        <f>表格1[[#This Row],[信用卡交易金額'[新臺幣']]]/1000</f>
        <v>6511162.335</v>
      </c>
      <c r="L1861" s="14">
        <f>表格1[[#This Row],[信用卡交易金額'[新臺幣']]]/1000000</f>
        <v>6511.162335</v>
      </c>
      <c r="M1861" s="14" t="str" cm="1">
        <f t="array" ref="M1861">_xlfn.TEXTJOIN("", TRUE, _xlfn.XLOOKUP(TRUE, VALUE(表格1[[#This Row],[年月]]) &lt;= VALUE($R$8:$R$12), $Q$8:$Q$12)) &amp; "年度"</f>
        <v>2022年度</v>
      </c>
    </row>
    <row r="1862" spans="1:13" x14ac:dyDescent="0.3">
      <c r="A1862" s="2">
        <v>202108</v>
      </c>
      <c r="B1862" s="19">
        <f>DATE(表格1[[#This Row],[年]],表格1[[#This Row],[月]],1)</f>
        <v>44409</v>
      </c>
      <c r="C1862" s="2" t="str">
        <f>LEFT(表格1[[#This Row],[年月]],4)</f>
        <v>2021</v>
      </c>
      <c r="D1862" s="2" t="str">
        <f>RIGHT(表格1[[#This Row],[年月]],2)</f>
        <v>08</v>
      </c>
      <c r="E1862" s="5">
        <v>65000000</v>
      </c>
      <c r="F1862" s="2" t="str">
        <f>VLOOKUP(TEXT(表格1[[#This Row],[地區]],"00000000"),縣市代碼,2,0)</f>
        <v>新北市</v>
      </c>
      <c r="G1862" s="2" t="s">
        <v>9</v>
      </c>
      <c r="H1862" s="13">
        <v>8800557</v>
      </c>
      <c r="I1862" s="14">
        <v>11768713798</v>
      </c>
      <c r="J1862" s="14">
        <f>表格1[[#This Row],[信用卡交易筆數]]/1000</f>
        <v>8800.5570000000007</v>
      </c>
      <c r="K1862" s="14">
        <f>表格1[[#This Row],[信用卡交易金額'[新臺幣']]]/1000</f>
        <v>11768713.798</v>
      </c>
      <c r="L1862" s="14">
        <f>表格1[[#This Row],[信用卡交易金額'[新臺幣']]]/1000000</f>
        <v>11768.713798000001</v>
      </c>
      <c r="M1862" s="14" t="str" cm="1">
        <f t="array" ref="M1862">_xlfn.TEXTJOIN("", TRUE, _xlfn.XLOOKUP(TRUE, VALUE(表格1[[#This Row],[年月]]) &lt;= VALUE($R$8:$R$12), $Q$8:$Q$12)) &amp; "年度"</f>
        <v>2022年度</v>
      </c>
    </row>
    <row r="1863" spans="1:13" x14ac:dyDescent="0.3">
      <c r="A1863" s="2">
        <v>202108</v>
      </c>
      <c r="B1863" s="19">
        <f>DATE(表格1[[#This Row],[年]],表格1[[#This Row],[月]],1)</f>
        <v>44409</v>
      </c>
      <c r="C1863" s="2" t="str">
        <f>LEFT(表格1[[#This Row],[年月]],4)</f>
        <v>2021</v>
      </c>
      <c r="D1863" s="2" t="str">
        <f>RIGHT(表格1[[#This Row],[年月]],2)</f>
        <v>08</v>
      </c>
      <c r="E1863" s="5">
        <v>65000000</v>
      </c>
      <c r="F1863" s="2" t="str">
        <f>VLOOKUP(TEXT(表格1[[#This Row],[地區]],"00000000"),縣市代碼,2,0)</f>
        <v>新北市</v>
      </c>
      <c r="G1863" s="2" t="s">
        <v>10</v>
      </c>
      <c r="H1863" s="13">
        <v>6001590</v>
      </c>
      <c r="I1863" s="14">
        <v>16505907566</v>
      </c>
      <c r="J1863" s="14">
        <f>表格1[[#This Row],[信用卡交易筆數]]/1000</f>
        <v>6001.59</v>
      </c>
      <c r="K1863" s="14">
        <f>表格1[[#This Row],[信用卡交易金額'[新臺幣']]]/1000</f>
        <v>16505907.566</v>
      </c>
      <c r="L1863" s="14">
        <f>表格1[[#This Row],[信用卡交易金額'[新臺幣']]]/1000000</f>
        <v>16505.907566000002</v>
      </c>
      <c r="M1863" s="14" t="str" cm="1">
        <f t="array" ref="M1863">_xlfn.TEXTJOIN("", TRUE, _xlfn.XLOOKUP(TRUE, VALUE(表格1[[#This Row],[年月]]) &lt;= VALUE($R$8:$R$12), $Q$8:$Q$12)) &amp; "年度"</f>
        <v>2022年度</v>
      </c>
    </row>
    <row r="1864" spans="1:13" x14ac:dyDescent="0.3">
      <c r="A1864" s="2">
        <v>202108</v>
      </c>
      <c r="B1864" s="19">
        <f>DATE(表格1[[#This Row],[年]],表格1[[#This Row],[月]],1)</f>
        <v>44409</v>
      </c>
      <c r="C1864" s="2" t="str">
        <f>LEFT(表格1[[#This Row],[年月]],4)</f>
        <v>2021</v>
      </c>
      <c r="D1864" s="2" t="str">
        <f>RIGHT(表格1[[#This Row],[年月]],2)</f>
        <v>08</v>
      </c>
      <c r="E1864" s="5">
        <v>68000000</v>
      </c>
      <c r="F1864" s="2" t="str">
        <f>VLOOKUP(TEXT(表格1[[#This Row],[地區]],"00000000"),縣市代碼,2,0)</f>
        <v>桃園市</v>
      </c>
      <c r="G1864" s="2" t="s">
        <v>4</v>
      </c>
      <c r="H1864" s="13">
        <v>4516169</v>
      </c>
      <c r="I1864" s="14">
        <v>1928521561</v>
      </c>
      <c r="J1864" s="14">
        <f>表格1[[#This Row],[信用卡交易筆數]]/1000</f>
        <v>4516.1689999999999</v>
      </c>
      <c r="K1864" s="14">
        <f>表格1[[#This Row],[信用卡交易金額'[新臺幣']]]/1000</f>
        <v>1928521.561</v>
      </c>
      <c r="L1864" s="14">
        <f>表格1[[#This Row],[信用卡交易金額'[新臺幣']]]/1000000</f>
        <v>1928.521561</v>
      </c>
      <c r="M1864" s="14" t="str" cm="1">
        <f t="array" ref="M1864">_xlfn.TEXTJOIN("", TRUE, _xlfn.XLOOKUP(TRUE, VALUE(表格1[[#This Row],[年月]]) &lt;= VALUE($R$8:$R$12), $Q$8:$Q$12)) &amp; "年度"</f>
        <v>2022年度</v>
      </c>
    </row>
    <row r="1865" spans="1:13" x14ac:dyDescent="0.3">
      <c r="A1865" s="2">
        <v>202108</v>
      </c>
      <c r="B1865" s="19">
        <f>DATE(表格1[[#This Row],[年]],表格1[[#This Row],[月]],1)</f>
        <v>44409</v>
      </c>
      <c r="C1865" s="2" t="str">
        <f>LEFT(表格1[[#This Row],[年月]],4)</f>
        <v>2021</v>
      </c>
      <c r="D1865" s="2" t="str">
        <f>RIGHT(表格1[[#This Row],[年月]],2)</f>
        <v>08</v>
      </c>
      <c r="E1865" s="5">
        <v>68000000</v>
      </c>
      <c r="F1865" s="2" t="str">
        <f>VLOOKUP(TEXT(表格1[[#This Row],[地區]],"00000000"),縣市代碼,2,0)</f>
        <v>桃園市</v>
      </c>
      <c r="G1865" s="2" t="s">
        <v>5</v>
      </c>
      <c r="H1865" s="13">
        <v>259197</v>
      </c>
      <c r="I1865" s="14">
        <v>623156616</v>
      </c>
      <c r="J1865" s="14">
        <f>表格1[[#This Row],[信用卡交易筆數]]/1000</f>
        <v>259.197</v>
      </c>
      <c r="K1865" s="14">
        <f>表格1[[#This Row],[信用卡交易金額'[新臺幣']]]/1000</f>
        <v>623156.61600000004</v>
      </c>
      <c r="L1865" s="14">
        <f>表格1[[#This Row],[信用卡交易金額'[新臺幣']]]/1000000</f>
        <v>623.15661599999999</v>
      </c>
      <c r="M1865" s="14" t="str" cm="1">
        <f t="array" ref="M1865">_xlfn.TEXTJOIN("", TRUE, _xlfn.XLOOKUP(TRUE, VALUE(表格1[[#This Row],[年月]]) &lt;= VALUE($R$8:$R$12), $Q$8:$Q$12)) &amp; "年度"</f>
        <v>2022年度</v>
      </c>
    </row>
    <row r="1866" spans="1:13" x14ac:dyDescent="0.3">
      <c r="A1866" s="2">
        <v>202108</v>
      </c>
      <c r="B1866" s="19">
        <f>DATE(表格1[[#This Row],[年]],表格1[[#This Row],[月]],1)</f>
        <v>44409</v>
      </c>
      <c r="C1866" s="2" t="str">
        <f>LEFT(表格1[[#This Row],[年月]],4)</f>
        <v>2021</v>
      </c>
      <c r="D1866" s="2" t="str">
        <f>RIGHT(表格1[[#This Row],[年月]],2)</f>
        <v>08</v>
      </c>
      <c r="E1866" s="5">
        <v>68000000</v>
      </c>
      <c r="F1866" s="2" t="str">
        <f>VLOOKUP(TEXT(表格1[[#This Row],[地區]],"00000000"),縣市代碼,2,0)</f>
        <v>桃園市</v>
      </c>
      <c r="G1866" s="2" t="s">
        <v>6</v>
      </c>
      <c r="H1866" s="13">
        <v>447349</v>
      </c>
      <c r="I1866" s="14">
        <v>1459113741</v>
      </c>
      <c r="J1866" s="14">
        <f>表格1[[#This Row],[信用卡交易筆數]]/1000</f>
        <v>447.34899999999999</v>
      </c>
      <c r="K1866" s="14">
        <f>表格1[[#This Row],[信用卡交易金額'[新臺幣']]]/1000</f>
        <v>1459113.7409999999</v>
      </c>
      <c r="L1866" s="14">
        <f>表格1[[#This Row],[信用卡交易金額'[新臺幣']]]/1000000</f>
        <v>1459.1137409999999</v>
      </c>
      <c r="M1866" s="14" t="str" cm="1">
        <f t="array" ref="M1866">_xlfn.TEXTJOIN("", TRUE, _xlfn.XLOOKUP(TRUE, VALUE(表格1[[#This Row],[年月]]) &lt;= VALUE($R$8:$R$12), $Q$8:$Q$12)) &amp; "年度"</f>
        <v>2022年度</v>
      </c>
    </row>
    <row r="1867" spans="1:13" x14ac:dyDescent="0.3">
      <c r="A1867" s="2">
        <v>202108</v>
      </c>
      <c r="B1867" s="19">
        <f>DATE(表格1[[#This Row],[年]],表格1[[#This Row],[月]],1)</f>
        <v>44409</v>
      </c>
      <c r="C1867" s="2" t="str">
        <f>LEFT(表格1[[#This Row],[年月]],4)</f>
        <v>2021</v>
      </c>
      <c r="D1867" s="2" t="str">
        <f>RIGHT(表格1[[#This Row],[年月]],2)</f>
        <v>08</v>
      </c>
      <c r="E1867" s="5">
        <v>68000000</v>
      </c>
      <c r="F1867" s="2" t="str">
        <f>VLOOKUP(TEXT(表格1[[#This Row],[地區]],"00000000"),縣市代碼,2,0)</f>
        <v>桃園市</v>
      </c>
      <c r="G1867" s="2" t="s">
        <v>7</v>
      </c>
      <c r="H1867" s="13">
        <v>2247486</v>
      </c>
      <c r="I1867" s="14">
        <v>2318004374</v>
      </c>
      <c r="J1867" s="14">
        <f>表格1[[#This Row],[信用卡交易筆數]]/1000</f>
        <v>2247.4859999999999</v>
      </c>
      <c r="K1867" s="14">
        <f>表格1[[#This Row],[信用卡交易金額'[新臺幣']]]/1000</f>
        <v>2318004.3739999998</v>
      </c>
      <c r="L1867" s="14">
        <f>表格1[[#This Row],[信用卡交易金額'[新臺幣']]]/1000000</f>
        <v>2318.0043740000001</v>
      </c>
      <c r="M1867" s="14" t="str" cm="1">
        <f t="array" ref="M1867">_xlfn.TEXTJOIN("", TRUE, _xlfn.XLOOKUP(TRUE, VALUE(表格1[[#This Row],[年月]]) &lt;= VALUE($R$8:$R$12), $Q$8:$Q$12)) &amp; "年度"</f>
        <v>2022年度</v>
      </c>
    </row>
    <row r="1868" spans="1:13" x14ac:dyDescent="0.3">
      <c r="A1868" s="2">
        <v>202108</v>
      </c>
      <c r="B1868" s="19">
        <f>DATE(表格1[[#This Row],[年]],表格1[[#This Row],[月]],1)</f>
        <v>44409</v>
      </c>
      <c r="C1868" s="2" t="str">
        <f>LEFT(表格1[[#This Row],[年月]],4)</f>
        <v>2021</v>
      </c>
      <c r="D1868" s="2" t="str">
        <f>RIGHT(表格1[[#This Row],[年月]],2)</f>
        <v>08</v>
      </c>
      <c r="E1868" s="5">
        <v>68000000</v>
      </c>
      <c r="F1868" s="2" t="str">
        <f>VLOOKUP(TEXT(表格1[[#This Row],[地區]],"00000000"),縣市代碼,2,0)</f>
        <v>桃園市</v>
      </c>
      <c r="G1868" s="2" t="s">
        <v>8</v>
      </c>
      <c r="H1868" s="13">
        <v>1838621</v>
      </c>
      <c r="I1868" s="14">
        <v>2800736454</v>
      </c>
      <c r="J1868" s="14">
        <f>表格1[[#This Row],[信用卡交易筆數]]/1000</f>
        <v>1838.6210000000001</v>
      </c>
      <c r="K1868" s="14">
        <f>表格1[[#This Row],[信用卡交易金額'[新臺幣']]]/1000</f>
        <v>2800736.4539999999</v>
      </c>
      <c r="L1868" s="14">
        <f>表格1[[#This Row],[信用卡交易金額'[新臺幣']]]/1000000</f>
        <v>2800.7364539999999</v>
      </c>
      <c r="M1868" s="14" t="str" cm="1">
        <f t="array" ref="M1868">_xlfn.TEXTJOIN("", TRUE, _xlfn.XLOOKUP(TRUE, VALUE(表格1[[#This Row],[年月]]) &lt;= VALUE($R$8:$R$12), $Q$8:$Q$12)) &amp; "年度"</f>
        <v>2022年度</v>
      </c>
    </row>
    <row r="1869" spans="1:13" x14ac:dyDescent="0.3">
      <c r="A1869" s="2">
        <v>202108</v>
      </c>
      <c r="B1869" s="19">
        <f>DATE(表格1[[#This Row],[年]],表格1[[#This Row],[月]],1)</f>
        <v>44409</v>
      </c>
      <c r="C1869" s="2" t="str">
        <f>LEFT(表格1[[#This Row],[年月]],4)</f>
        <v>2021</v>
      </c>
      <c r="D1869" s="2" t="str">
        <f>RIGHT(表格1[[#This Row],[年月]],2)</f>
        <v>08</v>
      </c>
      <c r="E1869" s="5">
        <v>68000000</v>
      </c>
      <c r="F1869" s="2" t="str">
        <f>VLOOKUP(TEXT(表格1[[#This Row],[地區]],"00000000"),縣市代碼,2,0)</f>
        <v>桃園市</v>
      </c>
      <c r="G1869" s="2" t="s">
        <v>9</v>
      </c>
      <c r="H1869" s="13">
        <v>3899054</v>
      </c>
      <c r="I1869" s="14">
        <v>5795074634</v>
      </c>
      <c r="J1869" s="14">
        <f>表格1[[#This Row],[信用卡交易筆數]]/1000</f>
        <v>3899.0540000000001</v>
      </c>
      <c r="K1869" s="14">
        <f>表格1[[#This Row],[信用卡交易金額'[新臺幣']]]/1000</f>
        <v>5795074.6339999996</v>
      </c>
      <c r="L1869" s="14">
        <f>表格1[[#This Row],[信用卡交易金額'[新臺幣']]]/1000000</f>
        <v>5795.0746339999996</v>
      </c>
      <c r="M1869" s="14" t="str" cm="1">
        <f t="array" ref="M1869">_xlfn.TEXTJOIN("", TRUE, _xlfn.XLOOKUP(TRUE, VALUE(表格1[[#This Row],[年月]]) &lt;= VALUE($R$8:$R$12), $Q$8:$Q$12)) &amp; "年度"</f>
        <v>2022年度</v>
      </c>
    </row>
    <row r="1870" spans="1:13" x14ac:dyDescent="0.3">
      <c r="A1870" s="2">
        <v>202108</v>
      </c>
      <c r="B1870" s="19">
        <f>DATE(表格1[[#This Row],[年]],表格1[[#This Row],[月]],1)</f>
        <v>44409</v>
      </c>
      <c r="C1870" s="2" t="str">
        <f>LEFT(表格1[[#This Row],[年月]],4)</f>
        <v>2021</v>
      </c>
      <c r="D1870" s="2" t="str">
        <f>RIGHT(表格1[[#This Row],[年月]],2)</f>
        <v>08</v>
      </c>
      <c r="E1870" s="5">
        <v>68000000</v>
      </c>
      <c r="F1870" s="2" t="str">
        <f>VLOOKUP(TEXT(表格1[[#This Row],[地區]],"00000000"),縣市代碼,2,0)</f>
        <v>桃園市</v>
      </c>
      <c r="G1870" s="2" t="s">
        <v>10</v>
      </c>
      <c r="H1870" s="13">
        <v>2772803</v>
      </c>
      <c r="I1870" s="14">
        <v>7339350070</v>
      </c>
      <c r="J1870" s="14">
        <f>表格1[[#This Row],[信用卡交易筆數]]/1000</f>
        <v>2772.8029999999999</v>
      </c>
      <c r="K1870" s="14">
        <f>表格1[[#This Row],[信用卡交易金額'[新臺幣']]]/1000</f>
        <v>7339350.0700000003</v>
      </c>
      <c r="L1870" s="14">
        <f>表格1[[#This Row],[信用卡交易金額'[新臺幣']]]/1000000</f>
        <v>7339.3500700000004</v>
      </c>
      <c r="M1870" s="14" t="str" cm="1">
        <f t="array" ref="M1870">_xlfn.TEXTJOIN("", TRUE, _xlfn.XLOOKUP(TRUE, VALUE(表格1[[#This Row],[年月]]) &lt;= VALUE($R$8:$R$12), $Q$8:$Q$12)) &amp; "年度"</f>
        <v>2022年度</v>
      </c>
    </row>
    <row r="1871" spans="1:13" x14ac:dyDescent="0.3">
      <c r="A1871" s="2">
        <v>202108</v>
      </c>
      <c r="B1871" s="19">
        <f>DATE(表格1[[#This Row],[年]],表格1[[#This Row],[月]],1)</f>
        <v>44409</v>
      </c>
      <c r="C1871" s="2" t="str">
        <f>LEFT(表格1[[#This Row],[年月]],4)</f>
        <v>2021</v>
      </c>
      <c r="D1871" s="2" t="str">
        <f>RIGHT(表格1[[#This Row],[年月]],2)</f>
        <v>08</v>
      </c>
      <c r="E1871" s="5">
        <v>10004000</v>
      </c>
      <c r="F1871" s="2" t="str">
        <f>VLOOKUP(TEXT(表格1[[#This Row],[地區]],"00000000"),縣市代碼,2,0)</f>
        <v>新竹縣</v>
      </c>
      <c r="G1871" s="2" t="s">
        <v>4</v>
      </c>
      <c r="H1871" s="13">
        <v>1301987</v>
      </c>
      <c r="I1871" s="14">
        <v>598066531</v>
      </c>
      <c r="J1871" s="14">
        <f>表格1[[#This Row],[信用卡交易筆數]]/1000</f>
        <v>1301.9870000000001</v>
      </c>
      <c r="K1871" s="14">
        <f>表格1[[#This Row],[信用卡交易金額'[新臺幣']]]/1000</f>
        <v>598066.53099999996</v>
      </c>
      <c r="L1871" s="14">
        <f>表格1[[#This Row],[信用卡交易金額'[新臺幣']]]/1000000</f>
        <v>598.06653100000005</v>
      </c>
      <c r="M1871" s="14" t="str" cm="1">
        <f t="array" ref="M1871">_xlfn.TEXTJOIN("", TRUE, _xlfn.XLOOKUP(TRUE, VALUE(表格1[[#This Row],[年月]]) &lt;= VALUE($R$8:$R$12), $Q$8:$Q$12)) &amp; "年度"</f>
        <v>2022年度</v>
      </c>
    </row>
    <row r="1872" spans="1:13" x14ac:dyDescent="0.3">
      <c r="A1872" s="2">
        <v>202108</v>
      </c>
      <c r="B1872" s="19">
        <f>DATE(表格1[[#This Row],[年]],表格1[[#This Row],[月]],1)</f>
        <v>44409</v>
      </c>
      <c r="C1872" s="2" t="str">
        <f>LEFT(表格1[[#This Row],[年月]],4)</f>
        <v>2021</v>
      </c>
      <c r="D1872" s="2" t="str">
        <f>RIGHT(表格1[[#This Row],[年月]],2)</f>
        <v>08</v>
      </c>
      <c r="E1872" s="5">
        <v>10004000</v>
      </c>
      <c r="F1872" s="2" t="str">
        <f>VLOOKUP(TEXT(表格1[[#This Row],[地區]],"00000000"),縣市代碼,2,0)</f>
        <v>新竹縣</v>
      </c>
      <c r="G1872" s="2" t="s">
        <v>5</v>
      </c>
      <c r="H1872" s="13">
        <v>71138</v>
      </c>
      <c r="I1872" s="14">
        <v>182032141</v>
      </c>
      <c r="J1872" s="14">
        <f>表格1[[#This Row],[信用卡交易筆數]]/1000</f>
        <v>71.138000000000005</v>
      </c>
      <c r="K1872" s="14">
        <f>表格1[[#This Row],[信用卡交易金額'[新臺幣']]]/1000</f>
        <v>182032.141</v>
      </c>
      <c r="L1872" s="14">
        <f>表格1[[#This Row],[信用卡交易金額'[新臺幣']]]/1000000</f>
        <v>182.032141</v>
      </c>
      <c r="M1872" s="14" t="str" cm="1">
        <f t="array" ref="M1872">_xlfn.TEXTJOIN("", TRUE, _xlfn.XLOOKUP(TRUE, VALUE(表格1[[#This Row],[年月]]) &lt;= VALUE($R$8:$R$12), $Q$8:$Q$12)) &amp; "年度"</f>
        <v>2022年度</v>
      </c>
    </row>
    <row r="1873" spans="1:13" x14ac:dyDescent="0.3">
      <c r="A1873" s="2">
        <v>202108</v>
      </c>
      <c r="B1873" s="19">
        <f>DATE(表格1[[#This Row],[年]],表格1[[#This Row],[月]],1)</f>
        <v>44409</v>
      </c>
      <c r="C1873" s="2" t="str">
        <f>LEFT(表格1[[#This Row],[年月]],4)</f>
        <v>2021</v>
      </c>
      <c r="D1873" s="2" t="str">
        <f>RIGHT(表格1[[#This Row],[年月]],2)</f>
        <v>08</v>
      </c>
      <c r="E1873" s="5">
        <v>10004000</v>
      </c>
      <c r="F1873" s="2" t="str">
        <f>VLOOKUP(TEXT(表格1[[#This Row],[地區]],"00000000"),縣市代碼,2,0)</f>
        <v>新竹縣</v>
      </c>
      <c r="G1873" s="2" t="s">
        <v>6</v>
      </c>
      <c r="H1873" s="13">
        <v>128235</v>
      </c>
      <c r="I1873" s="14">
        <v>483876278</v>
      </c>
      <c r="J1873" s="14">
        <f>表格1[[#This Row],[信用卡交易筆數]]/1000</f>
        <v>128.23500000000001</v>
      </c>
      <c r="K1873" s="14">
        <f>表格1[[#This Row],[信用卡交易金額'[新臺幣']]]/1000</f>
        <v>483876.27799999999</v>
      </c>
      <c r="L1873" s="14">
        <f>表格1[[#This Row],[信用卡交易金額'[新臺幣']]]/1000000</f>
        <v>483.87627800000001</v>
      </c>
      <c r="M1873" s="14" t="str" cm="1">
        <f t="array" ref="M1873">_xlfn.TEXTJOIN("", TRUE, _xlfn.XLOOKUP(TRUE, VALUE(表格1[[#This Row],[年月]]) &lt;= VALUE($R$8:$R$12), $Q$8:$Q$12)) &amp; "年度"</f>
        <v>2022年度</v>
      </c>
    </row>
    <row r="1874" spans="1:13" x14ac:dyDescent="0.3">
      <c r="A1874" s="2">
        <v>202108</v>
      </c>
      <c r="B1874" s="19">
        <f>DATE(表格1[[#This Row],[年]],表格1[[#This Row],[月]],1)</f>
        <v>44409</v>
      </c>
      <c r="C1874" s="2" t="str">
        <f>LEFT(表格1[[#This Row],[年月]],4)</f>
        <v>2021</v>
      </c>
      <c r="D1874" s="2" t="str">
        <f>RIGHT(表格1[[#This Row],[年月]],2)</f>
        <v>08</v>
      </c>
      <c r="E1874" s="5">
        <v>10004000</v>
      </c>
      <c r="F1874" s="2" t="str">
        <f>VLOOKUP(TEXT(表格1[[#This Row],[地區]],"00000000"),縣市代碼,2,0)</f>
        <v>新竹縣</v>
      </c>
      <c r="G1874" s="2" t="s">
        <v>7</v>
      </c>
      <c r="H1874" s="13">
        <v>613362</v>
      </c>
      <c r="I1874" s="14">
        <v>651942640</v>
      </c>
      <c r="J1874" s="14">
        <f>表格1[[#This Row],[信用卡交易筆數]]/1000</f>
        <v>613.36199999999997</v>
      </c>
      <c r="K1874" s="14">
        <f>表格1[[#This Row],[信用卡交易金額'[新臺幣']]]/1000</f>
        <v>651942.64</v>
      </c>
      <c r="L1874" s="14">
        <f>表格1[[#This Row],[信用卡交易金額'[新臺幣']]]/1000000</f>
        <v>651.94263999999998</v>
      </c>
      <c r="M1874" s="14" t="str" cm="1">
        <f t="array" ref="M1874">_xlfn.TEXTJOIN("", TRUE, _xlfn.XLOOKUP(TRUE, VALUE(表格1[[#This Row],[年月]]) &lt;= VALUE($R$8:$R$12), $Q$8:$Q$12)) &amp; "年度"</f>
        <v>2022年度</v>
      </c>
    </row>
    <row r="1875" spans="1:13" x14ac:dyDescent="0.3">
      <c r="A1875" s="2">
        <v>202108</v>
      </c>
      <c r="B1875" s="19">
        <f>DATE(表格1[[#This Row],[年]],表格1[[#This Row],[月]],1)</f>
        <v>44409</v>
      </c>
      <c r="C1875" s="2" t="str">
        <f>LEFT(表格1[[#This Row],[年月]],4)</f>
        <v>2021</v>
      </c>
      <c r="D1875" s="2" t="str">
        <f>RIGHT(表格1[[#This Row],[年月]],2)</f>
        <v>08</v>
      </c>
      <c r="E1875" s="5">
        <v>10004000</v>
      </c>
      <c r="F1875" s="2" t="str">
        <f>VLOOKUP(TEXT(表格1[[#This Row],[地區]],"00000000"),縣市代碼,2,0)</f>
        <v>新竹縣</v>
      </c>
      <c r="G1875" s="2" t="s">
        <v>8</v>
      </c>
      <c r="H1875" s="13">
        <v>488697</v>
      </c>
      <c r="I1875" s="14">
        <v>798834296</v>
      </c>
      <c r="J1875" s="14">
        <f>表格1[[#This Row],[信用卡交易筆數]]/1000</f>
        <v>488.697</v>
      </c>
      <c r="K1875" s="14">
        <f>表格1[[#This Row],[信用卡交易金額'[新臺幣']]]/1000</f>
        <v>798834.29599999997</v>
      </c>
      <c r="L1875" s="14">
        <f>表格1[[#This Row],[信用卡交易金額'[新臺幣']]]/1000000</f>
        <v>798.83429599999999</v>
      </c>
      <c r="M1875" s="14" t="str" cm="1">
        <f t="array" ref="M1875">_xlfn.TEXTJOIN("", TRUE, _xlfn.XLOOKUP(TRUE, VALUE(表格1[[#This Row],[年月]]) &lt;= VALUE($R$8:$R$12), $Q$8:$Q$12)) &amp; "年度"</f>
        <v>2022年度</v>
      </c>
    </row>
    <row r="1876" spans="1:13" x14ac:dyDescent="0.3">
      <c r="A1876" s="2">
        <v>202108</v>
      </c>
      <c r="B1876" s="19">
        <f>DATE(表格1[[#This Row],[年]],表格1[[#This Row],[月]],1)</f>
        <v>44409</v>
      </c>
      <c r="C1876" s="2" t="str">
        <f>LEFT(表格1[[#This Row],[年月]],4)</f>
        <v>2021</v>
      </c>
      <c r="D1876" s="2" t="str">
        <f>RIGHT(表格1[[#This Row],[年月]],2)</f>
        <v>08</v>
      </c>
      <c r="E1876" s="5">
        <v>10004000</v>
      </c>
      <c r="F1876" s="2" t="str">
        <f>VLOOKUP(TEXT(表格1[[#This Row],[地區]],"00000000"),縣市代碼,2,0)</f>
        <v>新竹縣</v>
      </c>
      <c r="G1876" s="2" t="s">
        <v>9</v>
      </c>
      <c r="H1876" s="13">
        <v>1059972</v>
      </c>
      <c r="I1876" s="14">
        <v>1538303488</v>
      </c>
      <c r="J1876" s="14">
        <f>表格1[[#This Row],[信用卡交易筆數]]/1000</f>
        <v>1059.972</v>
      </c>
      <c r="K1876" s="14">
        <f>表格1[[#This Row],[信用卡交易金額'[新臺幣']]]/1000</f>
        <v>1538303.4879999999</v>
      </c>
      <c r="L1876" s="14">
        <f>表格1[[#This Row],[信用卡交易金額'[新臺幣']]]/1000000</f>
        <v>1538.303488</v>
      </c>
      <c r="M1876" s="14" t="str" cm="1">
        <f t="array" ref="M1876">_xlfn.TEXTJOIN("", TRUE, _xlfn.XLOOKUP(TRUE, VALUE(表格1[[#This Row],[年月]]) &lt;= VALUE($R$8:$R$12), $Q$8:$Q$12)) &amp; "年度"</f>
        <v>2022年度</v>
      </c>
    </row>
    <row r="1877" spans="1:13" x14ac:dyDescent="0.3">
      <c r="A1877" s="2">
        <v>202108</v>
      </c>
      <c r="B1877" s="19">
        <f>DATE(表格1[[#This Row],[年]],表格1[[#This Row],[月]],1)</f>
        <v>44409</v>
      </c>
      <c r="C1877" s="2" t="str">
        <f>LEFT(表格1[[#This Row],[年月]],4)</f>
        <v>2021</v>
      </c>
      <c r="D1877" s="2" t="str">
        <f>RIGHT(表格1[[#This Row],[年月]],2)</f>
        <v>08</v>
      </c>
      <c r="E1877" s="5">
        <v>10004000</v>
      </c>
      <c r="F1877" s="2" t="str">
        <f>VLOOKUP(TEXT(表格1[[#This Row],[地區]],"00000000"),縣市代碼,2,0)</f>
        <v>新竹縣</v>
      </c>
      <c r="G1877" s="2" t="s">
        <v>10</v>
      </c>
      <c r="H1877" s="13">
        <v>731388</v>
      </c>
      <c r="I1877" s="14">
        <v>1975141618</v>
      </c>
      <c r="J1877" s="14">
        <f>表格1[[#This Row],[信用卡交易筆數]]/1000</f>
        <v>731.38800000000003</v>
      </c>
      <c r="K1877" s="14">
        <f>表格1[[#This Row],[信用卡交易金額'[新臺幣']]]/1000</f>
        <v>1975141.618</v>
      </c>
      <c r="L1877" s="14">
        <f>表格1[[#This Row],[信用卡交易金額'[新臺幣']]]/1000000</f>
        <v>1975.1416180000001</v>
      </c>
      <c r="M1877" s="14" t="str" cm="1">
        <f t="array" ref="M1877">_xlfn.TEXTJOIN("", TRUE, _xlfn.XLOOKUP(TRUE, VALUE(表格1[[#This Row],[年月]]) &lt;= VALUE($R$8:$R$12), $Q$8:$Q$12)) &amp; "年度"</f>
        <v>2022年度</v>
      </c>
    </row>
    <row r="1878" spans="1:13" x14ac:dyDescent="0.3">
      <c r="A1878" s="2">
        <v>202108</v>
      </c>
      <c r="B1878" s="19">
        <f>DATE(表格1[[#This Row],[年]],表格1[[#This Row],[月]],1)</f>
        <v>44409</v>
      </c>
      <c r="C1878" s="2" t="str">
        <f>LEFT(表格1[[#This Row],[年月]],4)</f>
        <v>2021</v>
      </c>
      <c r="D1878" s="2" t="str">
        <f>RIGHT(表格1[[#This Row],[年月]],2)</f>
        <v>08</v>
      </c>
      <c r="E1878" s="5">
        <v>10018000</v>
      </c>
      <c r="F1878" s="2" t="str">
        <f>VLOOKUP(TEXT(表格1[[#This Row],[地區]],"00000000"),縣市代碼,2,0)</f>
        <v>新竹市</v>
      </c>
      <c r="G1878" s="2" t="s">
        <v>4</v>
      </c>
      <c r="H1878" s="13">
        <v>1289431</v>
      </c>
      <c r="I1878" s="14">
        <v>588150287</v>
      </c>
      <c r="J1878" s="14">
        <f>表格1[[#This Row],[信用卡交易筆數]]/1000</f>
        <v>1289.431</v>
      </c>
      <c r="K1878" s="14">
        <f>表格1[[#This Row],[信用卡交易金額'[新臺幣']]]/1000</f>
        <v>588150.28700000001</v>
      </c>
      <c r="L1878" s="14">
        <f>表格1[[#This Row],[信用卡交易金額'[新臺幣']]]/1000000</f>
        <v>588.15028700000005</v>
      </c>
      <c r="M1878" s="14" t="str" cm="1">
        <f t="array" ref="M1878">_xlfn.TEXTJOIN("", TRUE, _xlfn.XLOOKUP(TRUE, VALUE(表格1[[#This Row],[年月]]) &lt;= VALUE($R$8:$R$12), $Q$8:$Q$12)) &amp; "年度"</f>
        <v>2022年度</v>
      </c>
    </row>
    <row r="1879" spans="1:13" x14ac:dyDescent="0.3">
      <c r="A1879" s="2">
        <v>202108</v>
      </c>
      <c r="B1879" s="19">
        <f>DATE(表格1[[#This Row],[年]],表格1[[#This Row],[月]],1)</f>
        <v>44409</v>
      </c>
      <c r="C1879" s="2" t="str">
        <f>LEFT(表格1[[#This Row],[年月]],4)</f>
        <v>2021</v>
      </c>
      <c r="D1879" s="2" t="str">
        <f>RIGHT(表格1[[#This Row],[年月]],2)</f>
        <v>08</v>
      </c>
      <c r="E1879" s="5">
        <v>10018000</v>
      </c>
      <c r="F1879" s="2" t="str">
        <f>VLOOKUP(TEXT(表格1[[#This Row],[地區]],"00000000"),縣市代碼,2,0)</f>
        <v>新竹市</v>
      </c>
      <c r="G1879" s="2" t="s">
        <v>5</v>
      </c>
      <c r="H1879" s="13">
        <v>65852</v>
      </c>
      <c r="I1879" s="14">
        <v>159535963</v>
      </c>
      <c r="J1879" s="14">
        <f>表格1[[#This Row],[信用卡交易筆數]]/1000</f>
        <v>65.852000000000004</v>
      </c>
      <c r="K1879" s="14">
        <f>表格1[[#This Row],[信用卡交易金額'[新臺幣']]]/1000</f>
        <v>159535.96299999999</v>
      </c>
      <c r="L1879" s="14">
        <f>表格1[[#This Row],[信用卡交易金額'[新臺幣']]]/1000000</f>
        <v>159.53596300000001</v>
      </c>
      <c r="M1879" s="14" t="str" cm="1">
        <f t="array" ref="M1879">_xlfn.TEXTJOIN("", TRUE, _xlfn.XLOOKUP(TRUE, VALUE(表格1[[#This Row],[年月]]) &lt;= VALUE($R$8:$R$12), $Q$8:$Q$12)) &amp; "年度"</f>
        <v>2022年度</v>
      </c>
    </row>
    <row r="1880" spans="1:13" x14ac:dyDescent="0.3">
      <c r="A1880" s="2">
        <v>202108</v>
      </c>
      <c r="B1880" s="19">
        <f>DATE(表格1[[#This Row],[年]],表格1[[#This Row],[月]],1)</f>
        <v>44409</v>
      </c>
      <c r="C1880" s="2" t="str">
        <f>LEFT(表格1[[#This Row],[年月]],4)</f>
        <v>2021</v>
      </c>
      <c r="D1880" s="2" t="str">
        <f>RIGHT(表格1[[#This Row],[年月]],2)</f>
        <v>08</v>
      </c>
      <c r="E1880" s="5">
        <v>10018000</v>
      </c>
      <c r="F1880" s="2" t="str">
        <f>VLOOKUP(TEXT(表格1[[#This Row],[地區]],"00000000"),縣市代碼,2,0)</f>
        <v>新竹市</v>
      </c>
      <c r="G1880" s="2" t="s">
        <v>6</v>
      </c>
      <c r="H1880" s="13">
        <v>124065</v>
      </c>
      <c r="I1880" s="14">
        <v>465440181</v>
      </c>
      <c r="J1880" s="14">
        <f>表格1[[#This Row],[信用卡交易筆數]]/1000</f>
        <v>124.065</v>
      </c>
      <c r="K1880" s="14">
        <f>表格1[[#This Row],[信用卡交易金額'[新臺幣']]]/1000</f>
        <v>465440.18099999998</v>
      </c>
      <c r="L1880" s="14">
        <f>表格1[[#This Row],[信用卡交易金額'[新臺幣']]]/1000000</f>
        <v>465.440181</v>
      </c>
      <c r="M1880" s="14" t="str" cm="1">
        <f t="array" ref="M1880">_xlfn.TEXTJOIN("", TRUE, _xlfn.XLOOKUP(TRUE, VALUE(表格1[[#This Row],[年月]]) &lt;= VALUE($R$8:$R$12), $Q$8:$Q$12)) &amp; "年度"</f>
        <v>2022年度</v>
      </c>
    </row>
    <row r="1881" spans="1:13" x14ac:dyDescent="0.3">
      <c r="A1881" s="2">
        <v>202108</v>
      </c>
      <c r="B1881" s="19">
        <f>DATE(表格1[[#This Row],[年]],表格1[[#This Row],[月]],1)</f>
        <v>44409</v>
      </c>
      <c r="C1881" s="2" t="str">
        <f>LEFT(表格1[[#This Row],[年月]],4)</f>
        <v>2021</v>
      </c>
      <c r="D1881" s="2" t="str">
        <f>RIGHT(表格1[[#This Row],[年月]],2)</f>
        <v>08</v>
      </c>
      <c r="E1881" s="5">
        <v>10018000</v>
      </c>
      <c r="F1881" s="2" t="str">
        <f>VLOOKUP(TEXT(表格1[[#This Row],[地區]],"00000000"),縣市代碼,2,0)</f>
        <v>新竹市</v>
      </c>
      <c r="G1881" s="2" t="s">
        <v>7</v>
      </c>
      <c r="H1881" s="13">
        <v>530472</v>
      </c>
      <c r="I1881" s="14">
        <v>540778680</v>
      </c>
      <c r="J1881" s="14">
        <f>表格1[[#This Row],[信用卡交易筆數]]/1000</f>
        <v>530.47199999999998</v>
      </c>
      <c r="K1881" s="14">
        <f>表格1[[#This Row],[信用卡交易金額'[新臺幣']]]/1000</f>
        <v>540778.68000000005</v>
      </c>
      <c r="L1881" s="14">
        <f>表格1[[#This Row],[信用卡交易金額'[新臺幣']]]/1000000</f>
        <v>540.77868000000001</v>
      </c>
      <c r="M1881" s="14" t="str" cm="1">
        <f t="array" ref="M1881">_xlfn.TEXTJOIN("", TRUE, _xlfn.XLOOKUP(TRUE, VALUE(表格1[[#This Row],[年月]]) &lt;= VALUE($R$8:$R$12), $Q$8:$Q$12)) &amp; "年度"</f>
        <v>2022年度</v>
      </c>
    </row>
    <row r="1882" spans="1:13" x14ac:dyDescent="0.3">
      <c r="A1882" s="2">
        <v>202108</v>
      </c>
      <c r="B1882" s="19">
        <f>DATE(表格1[[#This Row],[年]],表格1[[#This Row],[月]],1)</f>
        <v>44409</v>
      </c>
      <c r="C1882" s="2" t="str">
        <f>LEFT(表格1[[#This Row],[年月]],4)</f>
        <v>2021</v>
      </c>
      <c r="D1882" s="2" t="str">
        <f>RIGHT(表格1[[#This Row],[年月]],2)</f>
        <v>08</v>
      </c>
      <c r="E1882" s="5">
        <v>10018000</v>
      </c>
      <c r="F1882" s="2" t="str">
        <f>VLOOKUP(TEXT(表格1[[#This Row],[地區]],"00000000"),縣市代碼,2,0)</f>
        <v>新竹市</v>
      </c>
      <c r="G1882" s="2" t="s">
        <v>8</v>
      </c>
      <c r="H1882" s="13">
        <v>469838</v>
      </c>
      <c r="I1882" s="14">
        <v>818047381</v>
      </c>
      <c r="J1882" s="14">
        <f>表格1[[#This Row],[信用卡交易筆數]]/1000</f>
        <v>469.83800000000002</v>
      </c>
      <c r="K1882" s="14">
        <f>表格1[[#This Row],[信用卡交易金額'[新臺幣']]]/1000</f>
        <v>818047.38100000005</v>
      </c>
      <c r="L1882" s="14">
        <f>表格1[[#This Row],[信用卡交易金額'[新臺幣']]]/1000000</f>
        <v>818.04738099999997</v>
      </c>
      <c r="M1882" s="14" t="str" cm="1">
        <f t="array" ref="M1882">_xlfn.TEXTJOIN("", TRUE, _xlfn.XLOOKUP(TRUE, VALUE(表格1[[#This Row],[年月]]) &lt;= VALUE($R$8:$R$12), $Q$8:$Q$12)) &amp; "年度"</f>
        <v>2022年度</v>
      </c>
    </row>
    <row r="1883" spans="1:13" x14ac:dyDescent="0.3">
      <c r="A1883" s="2">
        <v>202108</v>
      </c>
      <c r="B1883" s="19">
        <f>DATE(表格1[[#This Row],[年]],表格1[[#This Row],[月]],1)</f>
        <v>44409</v>
      </c>
      <c r="C1883" s="2" t="str">
        <f>LEFT(表格1[[#This Row],[年月]],4)</f>
        <v>2021</v>
      </c>
      <c r="D1883" s="2" t="str">
        <f>RIGHT(表格1[[#This Row],[年月]],2)</f>
        <v>08</v>
      </c>
      <c r="E1883" s="5">
        <v>10018000</v>
      </c>
      <c r="F1883" s="2" t="str">
        <f>VLOOKUP(TEXT(表格1[[#This Row],[地區]],"00000000"),縣市代碼,2,0)</f>
        <v>新竹市</v>
      </c>
      <c r="G1883" s="2" t="s">
        <v>9</v>
      </c>
      <c r="H1883" s="13">
        <v>1102672</v>
      </c>
      <c r="I1883" s="14">
        <v>1599171325</v>
      </c>
      <c r="J1883" s="14">
        <f>表格1[[#This Row],[信用卡交易筆數]]/1000</f>
        <v>1102.672</v>
      </c>
      <c r="K1883" s="14">
        <f>表格1[[#This Row],[信用卡交易金額'[新臺幣']]]/1000</f>
        <v>1599171.325</v>
      </c>
      <c r="L1883" s="14">
        <f>表格1[[#This Row],[信用卡交易金額'[新臺幣']]]/1000000</f>
        <v>1599.171325</v>
      </c>
      <c r="M1883" s="14" t="str" cm="1">
        <f t="array" ref="M1883">_xlfn.TEXTJOIN("", TRUE, _xlfn.XLOOKUP(TRUE, VALUE(表格1[[#This Row],[年月]]) &lt;= VALUE($R$8:$R$12), $Q$8:$Q$12)) &amp; "年度"</f>
        <v>2022年度</v>
      </c>
    </row>
    <row r="1884" spans="1:13" x14ac:dyDescent="0.3">
      <c r="A1884" s="2">
        <v>202108</v>
      </c>
      <c r="B1884" s="19">
        <f>DATE(表格1[[#This Row],[年]],表格1[[#This Row],[月]],1)</f>
        <v>44409</v>
      </c>
      <c r="C1884" s="2" t="str">
        <f>LEFT(表格1[[#This Row],[年月]],4)</f>
        <v>2021</v>
      </c>
      <c r="D1884" s="2" t="str">
        <f>RIGHT(表格1[[#This Row],[年月]],2)</f>
        <v>08</v>
      </c>
      <c r="E1884" s="5">
        <v>10018000</v>
      </c>
      <c r="F1884" s="2" t="str">
        <f>VLOOKUP(TEXT(表格1[[#This Row],[地區]],"00000000"),縣市代碼,2,0)</f>
        <v>新竹市</v>
      </c>
      <c r="G1884" s="2" t="s">
        <v>10</v>
      </c>
      <c r="H1884" s="13">
        <v>703545</v>
      </c>
      <c r="I1884" s="14">
        <v>2020463378</v>
      </c>
      <c r="J1884" s="14">
        <f>表格1[[#This Row],[信用卡交易筆數]]/1000</f>
        <v>703.54499999999996</v>
      </c>
      <c r="K1884" s="14">
        <f>表格1[[#This Row],[信用卡交易金額'[新臺幣']]]/1000</f>
        <v>2020463.378</v>
      </c>
      <c r="L1884" s="14">
        <f>表格1[[#This Row],[信用卡交易金額'[新臺幣']]]/1000000</f>
        <v>2020.4633779999999</v>
      </c>
      <c r="M1884" s="14" t="str" cm="1">
        <f t="array" ref="M1884">_xlfn.TEXTJOIN("", TRUE, _xlfn.XLOOKUP(TRUE, VALUE(表格1[[#This Row],[年月]]) &lt;= VALUE($R$8:$R$12), $Q$8:$Q$12)) &amp; "年度"</f>
        <v>2022年度</v>
      </c>
    </row>
    <row r="1885" spans="1:13" x14ac:dyDescent="0.3">
      <c r="A1885" s="2">
        <v>202108</v>
      </c>
      <c r="B1885" s="19">
        <f>DATE(表格1[[#This Row],[年]],表格1[[#This Row],[月]],1)</f>
        <v>44409</v>
      </c>
      <c r="C1885" s="2" t="str">
        <f>LEFT(表格1[[#This Row],[年月]],4)</f>
        <v>2021</v>
      </c>
      <c r="D1885" s="2" t="str">
        <f>RIGHT(表格1[[#This Row],[年月]],2)</f>
        <v>08</v>
      </c>
      <c r="E1885" s="5">
        <v>10005000</v>
      </c>
      <c r="F1885" s="2" t="str">
        <f>VLOOKUP(TEXT(表格1[[#This Row],[地區]],"00000000"),縣市代碼,2,0)</f>
        <v>苗栗縣</v>
      </c>
      <c r="G1885" s="2" t="s">
        <v>4</v>
      </c>
      <c r="H1885" s="13">
        <v>649611</v>
      </c>
      <c r="I1885" s="14">
        <v>276994244</v>
      </c>
      <c r="J1885" s="14">
        <f>表格1[[#This Row],[信用卡交易筆數]]/1000</f>
        <v>649.61099999999999</v>
      </c>
      <c r="K1885" s="14">
        <f>表格1[[#This Row],[信用卡交易金額'[新臺幣']]]/1000</f>
        <v>276994.24400000001</v>
      </c>
      <c r="L1885" s="14">
        <f>表格1[[#This Row],[信用卡交易金額'[新臺幣']]]/1000000</f>
        <v>276.99424399999998</v>
      </c>
      <c r="M1885" s="14" t="str" cm="1">
        <f t="array" ref="M1885">_xlfn.TEXTJOIN("", TRUE, _xlfn.XLOOKUP(TRUE, VALUE(表格1[[#This Row],[年月]]) &lt;= VALUE($R$8:$R$12), $Q$8:$Q$12)) &amp; "年度"</f>
        <v>2022年度</v>
      </c>
    </row>
    <row r="1886" spans="1:13" x14ac:dyDescent="0.3">
      <c r="A1886" s="2">
        <v>202108</v>
      </c>
      <c r="B1886" s="19">
        <f>DATE(表格1[[#This Row],[年]],表格1[[#This Row],[月]],1)</f>
        <v>44409</v>
      </c>
      <c r="C1886" s="2" t="str">
        <f>LEFT(表格1[[#This Row],[年月]],4)</f>
        <v>2021</v>
      </c>
      <c r="D1886" s="2" t="str">
        <f>RIGHT(表格1[[#This Row],[年月]],2)</f>
        <v>08</v>
      </c>
      <c r="E1886" s="5">
        <v>10005000</v>
      </c>
      <c r="F1886" s="2" t="str">
        <f>VLOOKUP(TEXT(表格1[[#This Row],[地區]],"00000000"),縣市代碼,2,0)</f>
        <v>苗栗縣</v>
      </c>
      <c r="G1886" s="2" t="s">
        <v>5</v>
      </c>
      <c r="H1886" s="13">
        <v>46514</v>
      </c>
      <c r="I1886" s="14">
        <v>106567159</v>
      </c>
      <c r="J1886" s="14">
        <f>表格1[[#This Row],[信用卡交易筆數]]/1000</f>
        <v>46.514000000000003</v>
      </c>
      <c r="K1886" s="14">
        <f>表格1[[#This Row],[信用卡交易金額'[新臺幣']]]/1000</f>
        <v>106567.159</v>
      </c>
      <c r="L1886" s="14">
        <f>表格1[[#This Row],[信用卡交易金額'[新臺幣']]]/1000000</f>
        <v>106.567159</v>
      </c>
      <c r="M1886" s="14" t="str" cm="1">
        <f t="array" ref="M1886">_xlfn.TEXTJOIN("", TRUE, _xlfn.XLOOKUP(TRUE, VALUE(表格1[[#This Row],[年月]]) &lt;= VALUE($R$8:$R$12), $Q$8:$Q$12)) &amp; "年度"</f>
        <v>2022年度</v>
      </c>
    </row>
    <row r="1887" spans="1:13" x14ac:dyDescent="0.3">
      <c r="A1887" s="2">
        <v>202108</v>
      </c>
      <c r="B1887" s="19">
        <f>DATE(表格1[[#This Row],[年]],表格1[[#This Row],[月]],1)</f>
        <v>44409</v>
      </c>
      <c r="C1887" s="2" t="str">
        <f>LEFT(表格1[[#This Row],[年月]],4)</f>
        <v>2021</v>
      </c>
      <c r="D1887" s="2" t="str">
        <f>RIGHT(表格1[[#This Row],[年月]],2)</f>
        <v>08</v>
      </c>
      <c r="E1887" s="5">
        <v>10005000</v>
      </c>
      <c r="F1887" s="2" t="str">
        <f>VLOOKUP(TEXT(表格1[[#This Row],[地區]],"00000000"),縣市代碼,2,0)</f>
        <v>苗栗縣</v>
      </c>
      <c r="G1887" s="2" t="s">
        <v>6</v>
      </c>
      <c r="H1887" s="13">
        <v>72780</v>
      </c>
      <c r="I1887" s="14">
        <v>229403672</v>
      </c>
      <c r="J1887" s="14">
        <f>表格1[[#This Row],[信用卡交易筆數]]/1000</f>
        <v>72.78</v>
      </c>
      <c r="K1887" s="14">
        <f>表格1[[#This Row],[信用卡交易金額'[新臺幣']]]/1000</f>
        <v>229403.67199999999</v>
      </c>
      <c r="L1887" s="14">
        <f>表格1[[#This Row],[信用卡交易金額'[新臺幣']]]/1000000</f>
        <v>229.403672</v>
      </c>
      <c r="M1887" s="14" t="str" cm="1">
        <f t="array" ref="M1887">_xlfn.TEXTJOIN("", TRUE, _xlfn.XLOOKUP(TRUE, VALUE(表格1[[#This Row],[年月]]) &lt;= VALUE($R$8:$R$12), $Q$8:$Q$12)) &amp; "年度"</f>
        <v>2022年度</v>
      </c>
    </row>
    <row r="1888" spans="1:13" x14ac:dyDescent="0.3">
      <c r="A1888" s="2">
        <v>202108</v>
      </c>
      <c r="B1888" s="19">
        <f>DATE(表格1[[#This Row],[年]],表格1[[#This Row],[月]],1)</f>
        <v>44409</v>
      </c>
      <c r="C1888" s="2" t="str">
        <f>LEFT(表格1[[#This Row],[年月]],4)</f>
        <v>2021</v>
      </c>
      <c r="D1888" s="2" t="str">
        <f>RIGHT(表格1[[#This Row],[年月]],2)</f>
        <v>08</v>
      </c>
      <c r="E1888" s="5">
        <v>10005000</v>
      </c>
      <c r="F1888" s="2" t="str">
        <f>VLOOKUP(TEXT(表格1[[#This Row],[地區]],"00000000"),縣市代碼,2,0)</f>
        <v>苗栗縣</v>
      </c>
      <c r="G1888" s="2" t="s">
        <v>7</v>
      </c>
      <c r="H1888" s="13">
        <v>443961</v>
      </c>
      <c r="I1888" s="14">
        <v>456301473</v>
      </c>
      <c r="J1888" s="14">
        <f>表格1[[#This Row],[信用卡交易筆數]]/1000</f>
        <v>443.96100000000001</v>
      </c>
      <c r="K1888" s="14">
        <f>表格1[[#This Row],[信用卡交易金額'[新臺幣']]]/1000</f>
        <v>456301.473</v>
      </c>
      <c r="L1888" s="14">
        <f>表格1[[#This Row],[信用卡交易金額'[新臺幣']]]/1000000</f>
        <v>456.30147299999999</v>
      </c>
      <c r="M1888" s="14" t="str" cm="1">
        <f t="array" ref="M1888">_xlfn.TEXTJOIN("", TRUE, _xlfn.XLOOKUP(TRUE, VALUE(表格1[[#This Row],[年月]]) &lt;= VALUE($R$8:$R$12), $Q$8:$Q$12)) &amp; "年度"</f>
        <v>2022年度</v>
      </c>
    </row>
    <row r="1889" spans="1:13" x14ac:dyDescent="0.3">
      <c r="A1889" s="2">
        <v>202108</v>
      </c>
      <c r="B1889" s="19">
        <f>DATE(表格1[[#This Row],[年]],表格1[[#This Row],[月]],1)</f>
        <v>44409</v>
      </c>
      <c r="C1889" s="2" t="str">
        <f>LEFT(表格1[[#This Row],[年月]],4)</f>
        <v>2021</v>
      </c>
      <c r="D1889" s="2" t="str">
        <f>RIGHT(表格1[[#This Row],[年月]],2)</f>
        <v>08</v>
      </c>
      <c r="E1889" s="5">
        <v>10005000</v>
      </c>
      <c r="F1889" s="2" t="str">
        <f>VLOOKUP(TEXT(表格1[[#This Row],[地區]],"00000000"),縣市代碼,2,0)</f>
        <v>苗栗縣</v>
      </c>
      <c r="G1889" s="2" t="s">
        <v>8</v>
      </c>
      <c r="H1889" s="13">
        <v>300066</v>
      </c>
      <c r="I1889" s="14">
        <v>441827169</v>
      </c>
      <c r="J1889" s="14">
        <f>表格1[[#This Row],[信用卡交易筆數]]/1000</f>
        <v>300.06599999999997</v>
      </c>
      <c r="K1889" s="14">
        <f>表格1[[#This Row],[信用卡交易金額'[新臺幣']]]/1000</f>
        <v>441827.16899999999</v>
      </c>
      <c r="L1889" s="14">
        <f>表格1[[#This Row],[信用卡交易金額'[新臺幣']]]/1000000</f>
        <v>441.82716900000003</v>
      </c>
      <c r="M1889" s="14" t="str" cm="1">
        <f t="array" ref="M1889">_xlfn.TEXTJOIN("", TRUE, _xlfn.XLOOKUP(TRUE, VALUE(表格1[[#This Row],[年月]]) &lt;= VALUE($R$8:$R$12), $Q$8:$Q$12)) &amp; "年度"</f>
        <v>2022年度</v>
      </c>
    </row>
    <row r="1890" spans="1:13" x14ac:dyDescent="0.3">
      <c r="A1890" s="2">
        <v>202108</v>
      </c>
      <c r="B1890" s="19">
        <f>DATE(表格1[[#This Row],[年]],表格1[[#This Row],[月]],1)</f>
        <v>44409</v>
      </c>
      <c r="C1890" s="2" t="str">
        <f>LEFT(表格1[[#This Row],[年月]],4)</f>
        <v>2021</v>
      </c>
      <c r="D1890" s="2" t="str">
        <f>RIGHT(表格1[[#This Row],[年月]],2)</f>
        <v>08</v>
      </c>
      <c r="E1890" s="5">
        <v>10005000</v>
      </c>
      <c r="F1890" s="2" t="str">
        <f>VLOOKUP(TEXT(表格1[[#This Row],[地區]],"00000000"),縣市代碼,2,0)</f>
        <v>苗栗縣</v>
      </c>
      <c r="G1890" s="2" t="s">
        <v>9</v>
      </c>
      <c r="H1890" s="13">
        <v>571817</v>
      </c>
      <c r="I1890" s="14">
        <v>807377652</v>
      </c>
      <c r="J1890" s="14">
        <f>表格1[[#This Row],[信用卡交易筆數]]/1000</f>
        <v>571.81700000000001</v>
      </c>
      <c r="K1890" s="14">
        <f>表格1[[#This Row],[信用卡交易金額'[新臺幣']]]/1000</f>
        <v>807377.652</v>
      </c>
      <c r="L1890" s="14">
        <f>表格1[[#This Row],[信用卡交易金額'[新臺幣']]]/1000000</f>
        <v>807.37765200000001</v>
      </c>
      <c r="M1890" s="14" t="str" cm="1">
        <f t="array" ref="M1890">_xlfn.TEXTJOIN("", TRUE, _xlfn.XLOOKUP(TRUE, VALUE(表格1[[#This Row],[年月]]) &lt;= VALUE($R$8:$R$12), $Q$8:$Q$12)) &amp; "年度"</f>
        <v>2022年度</v>
      </c>
    </row>
    <row r="1891" spans="1:13" x14ac:dyDescent="0.3">
      <c r="A1891" s="2">
        <v>202108</v>
      </c>
      <c r="B1891" s="19">
        <f>DATE(表格1[[#This Row],[年]],表格1[[#This Row],[月]],1)</f>
        <v>44409</v>
      </c>
      <c r="C1891" s="2" t="str">
        <f>LEFT(表格1[[#This Row],[年月]],4)</f>
        <v>2021</v>
      </c>
      <c r="D1891" s="2" t="str">
        <f>RIGHT(表格1[[#This Row],[年月]],2)</f>
        <v>08</v>
      </c>
      <c r="E1891" s="5">
        <v>10005000</v>
      </c>
      <c r="F1891" s="2" t="str">
        <f>VLOOKUP(TEXT(表格1[[#This Row],[地區]],"00000000"),縣市代碼,2,0)</f>
        <v>苗栗縣</v>
      </c>
      <c r="G1891" s="2" t="s">
        <v>10</v>
      </c>
      <c r="H1891" s="13">
        <v>464343</v>
      </c>
      <c r="I1891" s="14">
        <v>1192370148</v>
      </c>
      <c r="J1891" s="14">
        <f>表格1[[#This Row],[信用卡交易筆數]]/1000</f>
        <v>464.34300000000002</v>
      </c>
      <c r="K1891" s="14">
        <f>表格1[[#This Row],[信用卡交易金額'[新臺幣']]]/1000</f>
        <v>1192370.148</v>
      </c>
      <c r="L1891" s="14">
        <f>表格1[[#This Row],[信用卡交易金額'[新臺幣']]]/1000000</f>
        <v>1192.370148</v>
      </c>
      <c r="M1891" s="14" t="str" cm="1">
        <f t="array" ref="M1891">_xlfn.TEXTJOIN("", TRUE, _xlfn.XLOOKUP(TRUE, VALUE(表格1[[#This Row],[年月]]) &lt;= VALUE($R$8:$R$12), $Q$8:$Q$12)) &amp; "年度"</f>
        <v>2022年度</v>
      </c>
    </row>
    <row r="1892" spans="1:13" x14ac:dyDescent="0.3">
      <c r="A1892" s="2">
        <v>202108</v>
      </c>
      <c r="B1892" s="19">
        <f>DATE(表格1[[#This Row],[年]],表格1[[#This Row],[月]],1)</f>
        <v>44409</v>
      </c>
      <c r="C1892" s="2" t="str">
        <f>LEFT(表格1[[#This Row],[年月]],4)</f>
        <v>2021</v>
      </c>
      <c r="D1892" s="2" t="str">
        <f>RIGHT(表格1[[#This Row],[年月]],2)</f>
        <v>08</v>
      </c>
      <c r="E1892" s="5">
        <v>66000000</v>
      </c>
      <c r="F1892" s="2" t="str">
        <f>VLOOKUP(TEXT(表格1[[#This Row],[地區]],"00000000"),縣市代碼,2,0)</f>
        <v>臺中市</v>
      </c>
      <c r="G1892" s="2" t="s">
        <v>4</v>
      </c>
      <c r="H1892" s="13">
        <v>5658929</v>
      </c>
      <c r="I1892" s="14">
        <v>2696559360</v>
      </c>
      <c r="J1892" s="14">
        <f>表格1[[#This Row],[信用卡交易筆數]]/1000</f>
        <v>5658.9290000000001</v>
      </c>
      <c r="K1892" s="14">
        <f>表格1[[#This Row],[信用卡交易金額'[新臺幣']]]/1000</f>
        <v>2696559.36</v>
      </c>
      <c r="L1892" s="14">
        <f>表格1[[#This Row],[信用卡交易金額'[新臺幣']]]/1000000</f>
        <v>2696.5593600000002</v>
      </c>
      <c r="M1892" s="14" t="str" cm="1">
        <f t="array" ref="M1892">_xlfn.TEXTJOIN("", TRUE, _xlfn.XLOOKUP(TRUE, VALUE(表格1[[#This Row],[年月]]) &lt;= VALUE($R$8:$R$12), $Q$8:$Q$12)) &amp; "年度"</f>
        <v>2022年度</v>
      </c>
    </row>
    <row r="1893" spans="1:13" x14ac:dyDescent="0.3">
      <c r="A1893" s="2">
        <v>202108</v>
      </c>
      <c r="B1893" s="19">
        <f>DATE(表格1[[#This Row],[年]],表格1[[#This Row],[月]],1)</f>
        <v>44409</v>
      </c>
      <c r="C1893" s="2" t="str">
        <f>LEFT(表格1[[#This Row],[年月]],4)</f>
        <v>2021</v>
      </c>
      <c r="D1893" s="2" t="str">
        <f>RIGHT(表格1[[#This Row],[年月]],2)</f>
        <v>08</v>
      </c>
      <c r="E1893" s="5">
        <v>66000000</v>
      </c>
      <c r="F1893" s="2" t="str">
        <f>VLOOKUP(TEXT(表格1[[#This Row],[地區]],"00000000"),縣市代碼,2,0)</f>
        <v>臺中市</v>
      </c>
      <c r="G1893" s="2" t="s">
        <v>5</v>
      </c>
      <c r="H1893" s="13">
        <v>362460</v>
      </c>
      <c r="I1893" s="14">
        <v>865676063</v>
      </c>
      <c r="J1893" s="14">
        <f>表格1[[#This Row],[信用卡交易筆數]]/1000</f>
        <v>362.46</v>
      </c>
      <c r="K1893" s="14">
        <f>表格1[[#This Row],[信用卡交易金額'[新臺幣']]]/1000</f>
        <v>865676.06299999997</v>
      </c>
      <c r="L1893" s="14">
        <f>表格1[[#This Row],[信用卡交易金額'[新臺幣']]]/1000000</f>
        <v>865.676063</v>
      </c>
      <c r="M1893" s="14" t="str" cm="1">
        <f t="array" ref="M1893">_xlfn.TEXTJOIN("", TRUE, _xlfn.XLOOKUP(TRUE, VALUE(表格1[[#This Row],[年月]]) &lt;= VALUE($R$8:$R$12), $Q$8:$Q$12)) &amp; "年度"</f>
        <v>2022年度</v>
      </c>
    </row>
    <row r="1894" spans="1:13" x14ac:dyDescent="0.3">
      <c r="A1894" s="2">
        <v>202108</v>
      </c>
      <c r="B1894" s="19">
        <f>DATE(表格1[[#This Row],[年]],表格1[[#This Row],[月]],1)</f>
        <v>44409</v>
      </c>
      <c r="C1894" s="2" t="str">
        <f>LEFT(表格1[[#This Row],[年月]],4)</f>
        <v>2021</v>
      </c>
      <c r="D1894" s="2" t="str">
        <f>RIGHT(表格1[[#This Row],[年月]],2)</f>
        <v>08</v>
      </c>
      <c r="E1894" s="5">
        <v>66000000</v>
      </c>
      <c r="F1894" s="2" t="str">
        <f>VLOOKUP(TEXT(表格1[[#This Row],[地區]],"00000000"),縣市代碼,2,0)</f>
        <v>臺中市</v>
      </c>
      <c r="G1894" s="2" t="s">
        <v>6</v>
      </c>
      <c r="H1894" s="13">
        <v>607616</v>
      </c>
      <c r="I1894" s="14">
        <v>1984825569</v>
      </c>
      <c r="J1894" s="14">
        <f>表格1[[#This Row],[信用卡交易筆數]]/1000</f>
        <v>607.61599999999999</v>
      </c>
      <c r="K1894" s="14">
        <f>表格1[[#This Row],[信用卡交易金額'[新臺幣']]]/1000</f>
        <v>1984825.5689999999</v>
      </c>
      <c r="L1894" s="14">
        <f>表格1[[#This Row],[信用卡交易金額'[新臺幣']]]/1000000</f>
        <v>1984.8255690000001</v>
      </c>
      <c r="M1894" s="14" t="str" cm="1">
        <f t="array" ref="M1894">_xlfn.TEXTJOIN("", TRUE, _xlfn.XLOOKUP(TRUE, VALUE(表格1[[#This Row],[年月]]) &lt;= VALUE($R$8:$R$12), $Q$8:$Q$12)) &amp; "年度"</f>
        <v>2022年度</v>
      </c>
    </row>
    <row r="1895" spans="1:13" x14ac:dyDescent="0.3">
      <c r="A1895" s="2">
        <v>202108</v>
      </c>
      <c r="B1895" s="19">
        <f>DATE(表格1[[#This Row],[年]],表格1[[#This Row],[月]],1)</f>
        <v>44409</v>
      </c>
      <c r="C1895" s="2" t="str">
        <f>LEFT(表格1[[#This Row],[年月]],4)</f>
        <v>2021</v>
      </c>
      <c r="D1895" s="2" t="str">
        <f>RIGHT(表格1[[#This Row],[年月]],2)</f>
        <v>08</v>
      </c>
      <c r="E1895" s="5">
        <v>66000000</v>
      </c>
      <c r="F1895" s="2" t="str">
        <f>VLOOKUP(TEXT(表格1[[#This Row],[地區]],"00000000"),縣市代碼,2,0)</f>
        <v>臺中市</v>
      </c>
      <c r="G1895" s="2" t="s">
        <v>7</v>
      </c>
      <c r="H1895" s="13">
        <v>2829356</v>
      </c>
      <c r="I1895" s="14">
        <v>2928853785</v>
      </c>
      <c r="J1895" s="14">
        <f>表格1[[#This Row],[信用卡交易筆數]]/1000</f>
        <v>2829.3560000000002</v>
      </c>
      <c r="K1895" s="14">
        <f>表格1[[#This Row],[信用卡交易金額'[新臺幣']]]/1000</f>
        <v>2928853.7850000001</v>
      </c>
      <c r="L1895" s="14">
        <f>表格1[[#This Row],[信用卡交易金額'[新臺幣']]]/1000000</f>
        <v>2928.8537849999998</v>
      </c>
      <c r="M1895" s="14" t="str" cm="1">
        <f t="array" ref="M1895">_xlfn.TEXTJOIN("", TRUE, _xlfn.XLOOKUP(TRUE, VALUE(表格1[[#This Row],[年月]]) &lt;= VALUE($R$8:$R$12), $Q$8:$Q$12)) &amp; "年度"</f>
        <v>2022年度</v>
      </c>
    </row>
    <row r="1896" spans="1:13" x14ac:dyDescent="0.3">
      <c r="A1896" s="2">
        <v>202108</v>
      </c>
      <c r="B1896" s="19">
        <f>DATE(表格1[[#This Row],[年]],表格1[[#This Row],[月]],1)</f>
        <v>44409</v>
      </c>
      <c r="C1896" s="2" t="str">
        <f>LEFT(表格1[[#This Row],[年月]],4)</f>
        <v>2021</v>
      </c>
      <c r="D1896" s="2" t="str">
        <f>RIGHT(表格1[[#This Row],[年月]],2)</f>
        <v>08</v>
      </c>
      <c r="E1896" s="5">
        <v>66000000</v>
      </c>
      <c r="F1896" s="2" t="str">
        <f>VLOOKUP(TEXT(表格1[[#This Row],[地區]],"00000000"),縣市代碼,2,0)</f>
        <v>臺中市</v>
      </c>
      <c r="G1896" s="2" t="s">
        <v>8</v>
      </c>
      <c r="H1896" s="13">
        <v>2225313</v>
      </c>
      <c r="I1896" s="14">
        <v>4107550305</v>
      </c>
      <c r="J1896" s="14">
        <f>表格1[[#This Row],[信用卡交易筆數]]/1000</f>
        <v>2225.3130000000001</v>
      </c>
      <c r="K1896" s="14">
        <f>表格1[[#This Row],[信用卡交易金額'[新臺幣']]]/1000</f>
        <v>4107550.3050000002</v>
      </c>
      <c r="L1896" s="14">
        <f>表格1[[#This Row],[信用卡交易金額'[新臺幣']]]/1000000</f>
        <v>4107.5503049999998</v>
      </c>
      <c r="M1896" s="14" t="str" cm="1">
        <f t="array" ref="M1896">_xlfn.TEXTJOIN("", TRUE, _xlfn.XLOOKUP(TRUE, VALUE(表格1[[#This Row],[年月]]) &lt;= VALUE($R$8:$R$12), $Q$8:$Q$12)) &amp; "年度"</f>
        <v>2022年度</v>
      </c>
    </row>
    <row r="1897" spans="1:13" x14ac:dyDescent="0.3">
      <c r="A1897" s="2">
        <v>202108</v>
      </c>
      <c r="B1897" s="19">
        <f>DATE(表格1[[#This Row],[年]],表格1[[#This Row],[月]],1)</f>
        <v>44409</v>
      </c>
      <c r="C1897" s="2" t="str">
        <f>LEFT(表格1[[#This Row],[年月]],4)</f>
        <v>2021</v>
      </c>
      <c r="D1897" s="2" t="str">
        <f>RIGHT(表格1[[#This Row],[年月]],2)</f>
        <v>08</v>
      </c>
      <c r="E1897" s="5">
        <v>66000000</v>
      </c>
      <c r="F1897" s="2" t="str">
        <f>VLOOKUP(TEXT(表格1[[#This Row],[地區]],"00000000"),縣市代碼,2,0)</f>
        <v>臺中市</v>
      </c>
      <c r="G1897" s="2" t="s">
        <v>9</v>
      </c>
      <c r="H1897" s="13">
        <v>4881700</v>
      </c>
      <c r="I1897" s="14">
        <v>7218789110</v>
      </c>
      <c r="J1897" s="14">
        <f>表格1[[#This Row],[信用卡交易筆數]]/1000</f>
        <v>4881.7</v>
      </c>
      <c r="K1897" s="14">
        <f>表格1[[#This Row],[信用卡交易金額'[新臺幣']]]/1000</f>
        <v>7218789.1100000003</v>
      </c>
      <c r="L1897" s="14">
        <f>表格1[[#This Row],[信用卡交易金額'[新臺幣']]]/1000000</f>
        <v>7218.7891099999997</v>
      </c>
      <c r="M1897" s="14" t="str" cm="1">
        <f t="array" ref="M1897">_xlfn.TEXTJOIN("", TRUE, _xlfn.XLOOKUP(TRUE, VALUE(表格1[[#This Row],[年月]]) &lt;= VALUE($R$8:$R$12), $Q$8:$Q$12)) &amp; "年度"</f>
        <v>2022年度</v>
      </c>
    </row>
    <row r="1898" spans="1:13" x14ac:dyDescent="0.3">
      <c r="A1898" s="2">
        <v>202108</v>
      </c>
      <c r="B1898" s="19">
        <f>DATE(表格1[[#This Row],[年]],表格1[[#This Row],[月]],1)</f>
        <v>44409</v>
      </c>
      <c r="C1898" s="2" t="str">
        <f>LEFT(表格1[[#This Row],[年月]],4)</f>
        <v>2021</v>
      </c>
      <c r="D1898" s="2" t="str">
        <f>RIGHT(表格1[[#This Row],[年月]],2)</f>
        <v>08</v>
      </c>
      <c r="E1898" s="5">
        <v>66000000</v>
      </c>
      <c r="F1898" s="2" t="str">
        <f>VLOOKUP(TEXT(表格1[[#This Row],[地區]],"00000000"),縣市代碼,2,0)</f>
        <v>臺中市</v>
      </c>
      <c r="G1898" s="2" t="s">
        <v>10</v>
      </c>
      <c r="H1898" s="13">
        <v>3365139</v>
      </c>
      <c r="I1898" s="14">
        <v>9976633420</v>
      </c>
      <c r="J1898" s="14">
        <f>表格1[[#This Row],[信用卡交易筆數]]/1000</f>
        <v>3365.1390000000001</v>
      </c>
      <c r="K1898" s="14">
        <f>表格1[[#This Row],[信用卡交易金額'[新臺幣']]]/1000</f>
        <v>9976633.4199999999</v>
      </c>
      <c r="L1898" s="14">
        <f>表格1[[#This Row],[信用卡交易金額'[新臺幣']]]/1000000</f>
        <v>9976.6334200000001</v>
      </c>
      <c r="M1898" s="14" t="str" cm="1">
        <f t="array" ref="M1898">_xlfn.TEXTJOIN("", TRUE, _xlfn.XLOOKUP(TRUE, VALUE(表格1[[#This Row],[年月]]) &lt;= VALUE($R$8:$R$12), $Q$8:$Q$12)) &amp; "年度"</f>
        <v>2022年度</v>
      </c>
    </row>
    <row r="1899" spans="1:13" x14ac:dyDescent="0.3">
      <c r="A1899" s="2">
        <v>202108</v>
      </c>
      <c r="B1899" s="19">
        <f>DATE(表格1[[#This Row],[年]],表格1[[#This Row],[月]],1)</f>
        <v>44409</v>
      </c>
      <c r="C1899" s="2" t="str">
        <f>LEFT(表格1[[#This Row],[年月]],4)</f>
        <v>2021</v>
      </c>
      <c r="D1899" s="2" t="str">
        <f>RIGHT(表格1[[#This Row],[年月]],2)</f>
        <v>08</v>
      </c>
      <c r="E1899" s="5">
        <v>10007000</v>
      </c>
      <c r="F1899" s="2" t="str">
        <f>VLOOKUP(TEXT(表格1[[#This Row],[地區]],"00000000"),縣市代碼,2,0)</f>
        <v>彰化縣</v>
      </c>
      <c r="G1899" s="2" t="s">
        <v>4</v>
      </c>
      <c r="H1899" s="13">
        <v>1253367</v>
      </c>
      <c r="I1899" s="14">
        <v>556508682</v>
      </c>
      <c r="J1899" s="14">
        <f>表格1[[#This Row],[信用卡交易筆數]]/1000</f>
        <v>1253.367</v>
      </c>
      <c r="K1899" s="14">
        <f>表格1[[#This Row],[信用卡交易金額'[新臺幣']]]/1000</f>
        <v>556508.68200000003</v>
      </c>
      <c r="L1899" s="14">
        <f>表格1[[#This Row],[信用卡交易金額'[新臺幣']]]/1000000</f>
        <v>556.50868200000002</v>
      </c>
      <c r="M1899" s="14" t="str" cm="1">
        <f t="array" ref="M1899">_xlfn.TEXTJOIN("", TRUE, _xlfn.XLOOKUP(TRUE, VALUE(表格1[[#This Row],[年月]]) &lt;= VALUE($R$8:$R$12), $Q$8:$Q$12)) &amp; "年度"</f>
        <v>2022年度</v>
      </c>
    </row>
    <row r="1900" spans="1:13" x14ac:dyDescent="0.3">
      <c r="A1900" s="2">
        <v>202108</v>
      </c>
      <c r="B1900" s="19">
        <f>DATE(表格1[[#This Row],[年]],表格1[[#This Row],[月]],1)</f>
        <v>44409</v>
      </c>
      <c r="C1900" s="2" t="str">
        <f>LEFT(表格1[[#This Row],[年月]],4)</f>
        <v>2021</v>
      </c>
      <c r="D1900" s="2" t="str">
        <f>RIGHT(表格1[[#This Row],[年月]],2)</f>
        <v>08</v>
      </c>
      <c r="E1900" s="5">
        <v>10007000</v>
      </c>
      <c r="F1900" s="2" t="str">
        <f>VLOOKUP(TEXT(表格1[[#This Row],[地區]],"00000000"),縣市代碼,2,0)</f>
        <v>彰化縣</v>
      </c>
      <c r="G1900" s="2" t="s">
        <v>5</v>
      </c>
      <c r="H1900" s="13">
        <v>110026</v>
      </c>
      <c r="I1900" s="14">
        <v>262539521</v>
      </c>
      <c r="J1900" s="14">
        <f>表格1[[#This Row],[信用卡交易筆數]]/1000</f>
        <v>110.026</v>
      </c>
      <c r="K1900" s="14">
        <f>表格1[[#This Row],[信用卡交易金額'[新臺幣']]]/1000</f>
        <v>262539.52100000001</v>
      </c>
      <c r="L1900" s="14">
        <f>表格1[[#This Row],[信用卡交易金額'[新臺幣']]]/1000000</f>
        <v>262.53952099999998</v>
      </c>
      <c r="M1900" s="14" t="str" cm="1">
        <f t="array" ref="M1900">_xlfn.TEXTJOIN("", TRUE, _xlfn.XLOOKUP(TRUE, VALUE(表格1[[#This Row],[年月]]) &lt;= VALUE($R$8:$R$12), $Q$8:$Q$12)) &amp; "年度"</f>
        <v>2022年度</v>
      </c>
    </row>
    <row r="1901" spans="1:13" x14ac:dyDescent="0.3">
      <c r="A1901" s="2">
        <v>202108</v>
      </c>
      <c r="B1901" s="19">
        <f>DATE(表格1[[#This Row],[年]],表格1[[#This Row],[月]],1)</f>
        <v>44409</v>
      </c>
      <c r="C1901" s="2" t="str">
        <f>LEFT(表格1[[#This Row],[年月]],4)</f>
        <v>2021</v>
      </c>
      <c r="D1901" s="2" t="str">
        <f>RIGHT(表格1[[#This Row],[年月]],2)</f>
        <v>08</v>
      </c>
      <c r="E1901" s="5">
        <v>10007000</v>
      </c>
      <c r="F1901" s="2" t="str">
        <f>VLOOKUP(TEXT(表格1[[#This Row],[地區]],"00000000"),縣市代碼,2,0)</f>
        <v>彰化縣</v>
      </c>
      <c r="G1901" s="2" t="s">
        <v>6</v>
      </c>
      <c r="H1901" s="13">
        <v>152377</v>
      </c>
      <c r="I1901" s="14">
        <v>505604127</v>
      </c>
      <c r="J1901" s="14">
        <f>表格1[[#This Row],[信用卡交易筆數]]/1000</f>
        <v>152.37700000000001</v>
      </c>
      <c r="K1901" s="14">
        <f>表格1[[#This Row],[信用卡交易金額'[新臺幣']]]/1000</f>
        <v>505604.12699999998</v>
      </c>
      <c r="L1901" s="14">
        <f>表格1[[#This Row],[信用卡交易金額'[新臺幣']]]/1000000</f>
        <v>505.60412700000001</v>
      </c>
      <c r="M1901" s="14" t="str" cm="1">
        <f t="array" ref="M1901">_xlfn.TEXTJOIN("", TRUE, _xlfn.XLOOKUP(TRUE, VALUE(表格1[[#This Row],[年月]]) &lt;= VALUE($R$8:$R$12), $Q$8:$Q$12)) &amp; "年度"</f>
        <v>2022年度</v>
      </c>
    </row>
    <row r="1902" spans="1:13" x14ac:dyDescent="0.3">
      <c r="A1902" s="2">
        <v>202108</v>
      </c>
      <c r="B1902" s="19">
        <f>DATE(表格1[[#This Row],[年]],表格1[[#This Row],[月]],1)</f>
        <v>44409</v>
      </c>
      <c r="C1902" s="2" t="str">
        <f>LEFT(表格1[[#This Row],[年月]],4)</f>
        <v>2021</v>
      </c>
      <c r="D1902" s="2" t="str">
        <f>RIGHT(表格1[[#This Row],[年月]],2)</f>
        <v>08</v>
      </c>
      <c r="E1902" s="5">
        <v>10007000</v>
      </c>
      <c r="F1902" s="2" t="str">
        <f>VLOOKUP(TEXT(表格1[[#This Row],[地區]],"00000000"),縣市代碼,2,0)</f>
        <v>彰化縣</v>
      </c>
      <c r="G1902" s="2" t="s">
        <v>7</v>
      </c>
      <c r="H1902" s="13">
        <v>868366</v>
      </c>
      <c r="I1902" s="14">
        <v>934355435</v>
      </c>
      <c r="J1902" s="14">
        <f>表格1[[#This Row],[信用卡交易筆數]]/1000</f>
        <v>868.36599999999999</v>
      </c>
      <c r="K1902" s="14">
        <f>表格1[[#This Row],[信用卡交易金額'[新臺幣']]]/1000</f>
        <v>934355.43500000006</v>
      </c>
      <c r="L1902" s="14">
        <f>表格1[[#This Row],[信用卡交易金額'[新臺幣']]]/1000000</f>
        <v>934.35543500000006</v>
      </c>
      <c r="M1902" s="14" t="str" cm="1">
        <f t="array" ref="M1902">_xlfn.TEXTJOIN("", TRUE, _xlfn.XLOOKUP(TRUE, VALUE(表格1[[#This Row],[年月]]) &lt;= VALUE($R$8:$R$12), $Q$8:$Q$12)) &amp; "年度"</f>
        <v>2022年度</v>
      </c>
    </row>
    <row r="1903" spans="1:13" x14ac:dyDescent="0.3">
      <c r="A1903" s="2">
        <v>202108</v>
      </c>
      <c r="B1903" s="19">
        <f>DATE(表格1[[#This Row],[年]],表格1[[#This Row],[月]],1)</f>
        <v>44409</v>
      </c>
      <c r="C1903" s="2" t="str">
        <f>LEFT(表格1[[#This Row],[年月]],4)</f>
        <v>2021</v>
      </c>
      <c r="D1903" s="2" t="str">
        <f>RIGHT(表格1[[#This Row],[年月]],2)</f>
        <v>08</v>
      </c>
      <c r="E1903" s="5">
        <v>10007000</v>
      </c>
      <c r="F1903" s="2" t="str">
        <f>VLOOKUP(TEXT(表格1[[#This Row],[地區]],"00000000"),縣市代碼,2,0)</f>
        <v>彰化縣</v>
      </c>
      <c r="G1903" s="2" t="s">
        <v>8</v>
      </c>
      <c r="H1903" s="13">
        <v>567775</v>
      </c>
      <c r="I1903" s="14">
        <v>944098424</v>
      </c>
      <c r="J1903" s="14">
        <f>表格1[[#This Row],[信用卡交易筆數]]/1000</f>
        <v>567.77499999999998</v>
      </c>
      <c r="K1903" s="14">
        <f>表格1[[#This Row],[信用卡交易金額'[新臺幣']]]/1000</f>
        <v>944098.424</v>
      </c>
      <c r="L1903" s="14">
        <f>表格1[[#This Row],[信用卡交易金額'[新臺幣']]]/1000000</f>
        <v>944.09842400000002</v>
      </c>
      <c r="M1903" s="14" t="str" cm="1">
        <f t="array" ref="M1903">_xlfn.TEXTJOIN("", TRUE, _xlfn.XLOOKUP(TRUE, VALUE(表格1[[#This Row],[年月]]) &lt;= VALUE($R$8:$R$12), $Q$8:$Q$12)) &amp; "年度"</f>
        <v>2022年度</v>
      </c>
    </row>
    <row r="1904" spans="1:13" x14ac:dyDescent="0.3">
      <c r="A1904" s="2">
        <v>202108</v>
      </c>
      <c r="B1904" s="19">
        <f>DATE(表格1[[#This Row],[年]],表格1[[#This Row],[月]],1)</f>
        <v>44409</v>
      </c>
      <c r="C1904" s="2" t="str">
        <f>LEFT(表格1[[#This Row],[年月]],4)</f>
        <v>2021</v>
      </c>
      <c r="D1904" s="2" t="str">
        <f>RIGHT(表格1[[#This Row],[年月]],2)</f>
        <v>08</v>
      </c>
      <c r="E1904" s="5">
        <v>10007000</v>
      </c>
      <c r="F1904" s="2" t="str">
        <f>VLOOKUP(TEXT(表格1[[#This Row],[地區]],"00000000"),縣市代碼,2,0)</f>
        <v>彰化縣</v>
      </c>
      <c r="G1904" s="2" t="s">
        <v>9</v>
      </c>
      <c r="H1904" s="13">
        <v>1182426</v>
      </c>
      <c r="I1904" s="14">
        <v>1696594326</v>
      </c>
      <c r="J1904" s="14">
        <f>表格1[[#This Row],[信用卡交易筆數]]/1000</f>
        <v>1182.4259999999999</v>
      </c>
      <c r="K1904" s="14">
        <f>表格1[[#This Row],[信用卡交易金額'[新臺幣']]]/1000</f>
        <v>1696594.3259999999</v>
      </c>
      <c r="L1904" s="14">
        <f>表格1[[#This Row],[信用卡交易金額'[新臺幣']]]/1000000</f>
        <v>1696.5943259999999</v>
      </c>
      <c r="M1904" s="14" t="str" cm="1">
        <f t="array" ref="M1904">_xlfn.TEXTJOIN("", TRUE, _xlfn.XLOOKUP(TRUE, VALUE(表格1[[#This Row],[年月]]) &lt;= VALUE($R$8:$R$12), $Q$8:$Q$12)) &amp; "年度"</f>
        <v>2022年度</v>
      </c>
    </row>
    <row r="1905" spans="1:13" x14ac:dyDescent="0.3">
      <c r="A1905" s="2">
        <v>202108</v>
      </c>
      <c r="B1905" s="19">
        <f>DATE(表格1[[#This Row],[年]],表格1[[#This Row],[月]],1)</f>
        <v>44409</v>
      </c>
      <c r="C1905" s="2" t="str">
        <f>LEFT(表格1[[#This Row],[年月]],4)</f>
        <v>2021</v>
      </c>
      <c r="D1905" s="2" t="str">
        <f>RIGHT(表格1[[#This Row],[年月]],2)</f>
        <v>08</v>
      </c>
      <c r="E1905" s="5">
        <v>10007000</v>
      </c>
      <c r="F1905" s="2" t="str">
        <f>VLOOKUP(TEXT(表格1[[#This Row],[地區]],"00000000"),縣市代碼,2,0)</f>
        <v>彰化縣</v>
      </c>
      <c r="G1905" s="2" t="s">
        <v>10</v>
      </c>
      <c r="H1905" s="13">
        <v>957173</v>
      </c>
      <c r="I1905" s="14">
        <v>2755111361</v>
      </c>
      <c r="J1905" s="14">
        <f>表格1[[#This Row],[信用卡交易筆數]]/1000</f>
        <v>957.173</v>
      </c>
      <c r="K1905" s="14">
        <f>表格1[[#This Row],[信用卡交易金額'[新臺幣']]]/1000</f>
        <v>2755111.361</v>
      </c>
      <c r="L1905" s="14">
        <f>表格1[[#This Row],[信用卡交易金額'[新臺幣']]]/1000000</f>
        <v>2755.1113610000002</v>
      </c>
      <c r="M1905" s="14" t="str" cm="1">
        <f t="array" ref="M1905">_xlfn.TEXTJOIN("", TRUE, _xlfn.XLOOKUP(TRUE, VALUE(表格1[[#This Row],[年月]]) &lt;= VALUE($R$8:$R$12), $Q$8:$Q$12)) &amp; "年度"</f>
        <v>2022年度</v>
      </c>
    </row>
    <row r="1906" spans="1:13" x14ac:dyDescent="0.3">
      <c r="A1906" s="2">
        <v>202108</v>
      </c>
      <c r="B1906" s="19">
        <f>DATE(表格1[[#This Row],[年]],表格1[[#This Row],[月]],1)</f>
        <v>44409</v>
      </c>
      <c r="C1906" s="2" t="str">
        <f>LEFT(表格1[[#This Row],[年月]],4)</f>
        <v>2021</v>
      </c>
      <c r="D1906" s="2" t="str">
        <f>RIGHT(表格1[[#This Row],[年月]],2)</f>
        <v>08</v>
      </c>
      <c r="E1906" s="5">
        <v>10008000</v>
      </c>
      <c r="F1906" s="2" t="str">
        <f>VLOOKUP(TEXT(表格1[[#This Row],[地區]],"00000000"),縣市代碼,2,0)</f>
        <v>南投縣</v>
      </c>
      <c r="G1906" s="2" t="s">
        <v>4</v>
      </c>
      <c r="H1906" s="13">
        <v>422717</v>
      </c>
      <c r="I1906" s="14">
        <v>188683729</v>
      </c>
      <c r="J1906" s="14">
        <f>表格1[[#This Row],[信用卡交易筆數]]/1000</f>
        <v>422.71699999999998</v>
      </c>
      <c r="K1906" s="14">
        <f>表格1[[#This Row],[信用卡交易金額'[新臺幣']]]/1000</f>
        <v>188683.72899999999</v>
      </c>
      <c r="L1906" s="14">
        <f>表格1[[#This Row],[信用卡交易金額'[新臺幣']]]/1000000</f>
        <v>188.683729</v>
      </c>
      <c r="M1906" s="14" t="str" cm="1">
        <f t="array" ref="M1906">_xlfn.TEXTJOIN("", TRUE, _xlfn.XLOOKUP(TRUE, VALUE(表格1[[#This Row],[年月]]) &lt;= VALUE($R$8:$R$12), $Q$8:$Q$12)) &amp; "年度"</f>
        <v>2022年度</v>
      </c>
    </row>
    <row r="1907" spans="1:13" x14ac:dyDescent="0.3">
      <c r="A1907" s="2">
        <v>202108</v>
      </c>
      <c r="B1907" s="19">
        <f>DATE(表格1[[#This Row],[年]],表格1[[#This Row],[月]],1)</f>
        <v>44409</v>
      </c>
      <c r="C1907" s="2" t="str">
        <f>LEFT(表格1[[#This Row],[年月]],4)</f>
        <v>2021</v>
      </c>
      <c r="D1907" s="2" t="str">
        <f>RIGHT(表格1[[#This Row],[年月]],2)</f>
        <v>08</v>
      </c>
      <c r="E1907" s="5">
        <v>10008000</v>
      </c>
      <c r="F1907" s="2" t="str">
        <f>VLOOKUP(TEXT(表格1[[#This Row],[地區]],"00000000"),縣市代碼,2,0)</f>
        <v>南投縣</v>
      </c>
      <c r="G1907" s="2" t="s">
        <v>5</v>
      </c>
      <c r="H1907" s="13">
        <v>35678</v>
      </c>
      <c r="I1907" s="14">
        <v>79431354</v>
      </c>
      <c r="J1907" s="14">
        <f>表格1[[#This Row],[信用卡交易筆數]]/1000</f>
        <v>35.677999999999997</v>
      </c>
      <c r="K1907" s="14">
        <f>表格1[[#This Row],[信用卡交易金額'[新臺幣']]]/1000</f>
        <v>79431.354000000007</v>
      </c>
      <c r="L1907" s="14">
        <f>表格1[[#This Row],[信用卡交易金額'[新臺幣']]]/1000000</f>
        <v>79.431353999999999</v>
      </c>
      <c r="M1907" s="14" t="str" cm="1">
        <f t="array" ref="M1907">_xlfn.TEXTJOIN("", TRUE, _xlfn.XLOOKUP(TRUE, VALUE(表格1[[#This Row],[年月]]) &lt;= VALUE($R$8:$R$12), $Q$8:$Q$12)) &amp; "年度"</f>
        <v>2022年度</v>
      </c>
    </row>
    <row r="1908" spans="1:13" x14ac:dyDescent="0.3">
      <c r="A1908" s="2">
        <v>202108</v>
      </c>
      <c r="B1908" s="19">
        <f>DATE(表格1[[#This Row],[年]],表格1[[#This Row],[月]],1)</f>
        <v>44409</v>
      </c>
      <c r="C1908" s="2" t="str">
        <f>LEFT(表格1[[#This Row],[年月]],4)</f>
        <v>2021</v>
      </c>
      <c r="D1908" s="2" t="str">
        <f>RIGHT(表格1[[#This Row],[年月]],2)</f>
        <v>08</v>
      </c>
      <c r="E1908" s="5">
        <v>10008000</v>
      </c>
      <c r="F1908" s="2" t="str">
        <f>VLOOKUP(TEXT(表格1[[#This Row],[地區]],"00000000"),縣市代碼,2,0)</f>
        <v>南投縣</v>
      </c>
      <c r="G1908" s="2" t="s">
        <v>6</v>
      </c>
      <c r="H1908" s="13">
        <v>50453</v>
      </c>
      <c r="I1908" s="14">
        <v>158521512</v>
      </c>
      <c r="J1908" s="14">
        <f>表格1[[#This Row],[信用卡交易筆數]]/1000</f>
        <v>50.453000000000003</v>
      </c>
      <c r="K1908" s="14">
        <f>表格1[[#This Row],[信用卡交易金額'[新臺幣']]]/1000</f>
        <v>158521.51199999999</v>
      </c>
      <c r="L1908" s="14">
        <f>表格1[[#This Row],[信用卡交易金額'[新臺幣']]]/1000000</f>
        <v>158.521512</v>
      </c>
      <c r="M1908" s="14" t="str" cm="1">
        <f t="array" ref="M1908">_xlfn.TEXTJOIN("", TRUE, _xlfn.XLOOKUP(TRUE, VALUE(表格1[[#This Row],[年月]]) &lt;= VALUE($R$8:$R$12), $Q$8:$Q$12)) &amp; "年度"</f>
        <v>2022年度</v>
      </c>
    </row>
    <row r="1909" spans="1:13" x14ac:dyDescent="0.3">
      <c r="A1909" s="2">
        <v>202108</v>
      </c>
      <c r="B1909" s="19">
        <f>DATE(表格1[[#This Row],[年]],表格1[[#This Row],[月]],1)</f>
        <v>44409</v>
      </c>
      <c r="C1909" s="2" t="str">
        <f>LEFT(表格1[[#This Row],[年月]],4)</f>
        <v>2021</v>
      </c>
      <c r="D1909" s="2" t="str">
        <f>RIGHT(表格1[[#This Row],[年月]],2)</f>
        <v>08</v>
      </c>
      <c r="E1909" s="5">
        <v>10008000</v>
      </c>
      <c r="F1909" s="2" t="str">
        <f>VLOOKUP(TEXT(表格1[[#This Row],[地區]],"00000000"),縣市代碼,2,0)</f>
        <v>南投縣</v>
      </c>
      <c r="G1909" s="2" t="s">
        <v>7</v>
      </c>
      <c r="H1909" s="13">
        <v>304131</v>
      </c>
      <c r="I1909" s="14">
        <v>324025354</v>
      </c>
      <c r="J1909" s="14">
        <f>表格1[[#This Row],[信用卡交易筆數]]/1000</f>
        <v>304.13099999999997</v>
      </c>
      <c r="K1909" s="14">
        <f>表格1[[#This Row],[信用卡交易金額'[新臺幣']]]/1000</f>
        <v>324025.35399999999</v>
      </c>
      <c r="L1909" s="14">
        <f>表格1[[#This Row],[信用卡交易金額'[新臺幣']]]/1000000</f>
        <v>324.02535399999999</v>
      </c>
      <c r="M1909" s="14" t="str" cm="1">
        <f t="array" ref="M1909">_xlfn.TEXTJOIN("", TRUE, _xlfn.XLOOKUP(TRUE, VALUE(表格1[[#This Row],[年月]]) &lt;= VALUE($R$8:$R$12), $Q$8:$Q$12)) &amp; "年度"</f>
        <v>2022年度</v>
      </c>
    </row>
    <row r="1910" spans="1:13" x14ac:dyDescent="0.3">
      <c r="A1910" s="2">
        <v>202108</v>
      </c>
      <c r="B1910" s="19">
        <f>DATE(表格1[[#This Row],[年]],表格1[[#This Row],[月]],1)</f>
        <v>44409</v>
      </c>
      <c r="C1910" s="2" t="str">
        <f>LEFT(表格1[[#This Row],[年月]],4)</f>
        <v>2021</v>
      </c>
      <c r="D1910" s="2" t="str">
        <f>RIGHT(表格1[[#This Row],[年月]],2)</f>
        <v>08</v>
      </c>
      <c r="E1910" s="5">
        <v>10008000</v>
      </c>
      <c r="F1910" s="2" t="str">
        <f>VLOOKUP(TEXT(表格1[[#This Row],[地區]],"00000000"),縣市代碼,2,0)</f>
        <v>南投縣</v>
      </c>
      <c r="G1910" s="2" t="s">
        <v>8</v>
      </c>
      <c r="H1910" s="13">
        <v>199447</v>
      </c>
      <c r="I1910" s="14">
        <v>304226466</v>
      </c>
      <c r="J1910" s="14">
        <f>表格1[[#This Row],[信用卡交易筆數]]/1000</f>
        <v>199.447</v>
      </c>
      <c r="K1910" s="14">
        <f>表格1[[#This Row],[信用卡交易金額'[新臺幣']]]/1000</f>
        <v>304226.46600000001</v>
      </c>
      <c r="L1910" s="14">
        <f>表格1[[#This Row],[信用卡交易金額'[新臺幣']]]/1000000</f>
        <v>304.22646600000002</v>
      </c>
      <c r="M1910" s="14" t="str" cm="1">
        <f t="array" ref="M1910">_xlfn.TEXTJOIN("", TRUE, _xlfn.XLOOKUP(TRUE, VALUE(表格1[[#This Row],[年月]]) &lt;= VALUE($R$8:$R$12), $Q$8:$Q$12)) &amp; "年度"</f>
        <v>2022年度</v>
      </c>
    </row>
    <row r="1911" spans="1:13" x14ac:dyDescent="0.3">
      <c r="A1911" s="2">
        <v>202108</v>
      </c>
      <c r="B1911" s="19">
        <f>DATE(表格1[[#This Row],[年]],表格1[[#This Row],[月]],1)</f>
        <v>44409</v>
      </c>
      <c r="C1911" s="2" t="str">
        <f>LEFT(表格1[[#This Row],[年月]],4)</f>
        <v>2021</v>
      </c>
      <c r="D1911" s="2" t="str">
        <f>RIGHT(表格1[[#This Row],[年月]],2)</f>
        <v>08</v>
      </c>
      <c r="E1911" s="5">
        <v>10008000</v>
      </c>
      <c r="F1911" s="2" t="str">
        <f>VLOOKUP(TEXT(表格1[[#This Row],[地區]],"00000000"),縣市代碼,2,0)</f>
        <v>南投縣</v>
      </c>
      <c r="G1911" s="2" t="s">
        <v>9</v>
      </c>
      <c r="H1911" s="13">
        <v>393215</v>
      </c>
      <c r="I1911" s="14">
        <v>546552705</v>
      </c>
      <c r="J1911" s="14">
        <f>表格1[[#This Row],[信用卡交易筆數]]/1000</f>
        <v>393.21499999999997</v>
      </c>
      <c r="K1911" s="14">
        <f>表格1[[#This Row],[信用卡交易金額'[新臺幣']]]/1000</f>
        <v>546552.70499999996</v>
      </c>
      <c r="L1911" s="14">
        <f>表格1[[#This Row],[信用卡交易金額'[新臺幣']]]/1000000</f>
        <v>546.55270499999995</v>
      </c>
      <c r="M1911" s="14" t="str" cm="1">
        <f t="array" ref="M1911">_xlfn.TEXTJOIN("", TRUE, _xlfn.XLOOKUP(TRUE, VALUE(表格1[[#This Row],[年月]]) &lt;= VALUE($R$8:$R$12), $Q$8:$Q$12)) &amp; "年度"</f>
        <v>2022年度</v>
      </c>
    </row>
    <row r="1912" spans="1:13" x14ac:dyDescent="0.3">
      <c r="A1912" s="2">
        <v>202108</v>
      </c>
      <c r="B1912" s="19">
        <f>DATE(表格1[[#This Row],[年]],表格1[[#This Row],[月]],1)</f>
        <v>44409</v>
      </c>
      <c r="C1912" s="2" t="str">
        <f>LEFT(表格1[[#This Row],[年月]],4)</f>
        <v>2021</v>
      </c>
      <c r="D1912" s="2" t="str">
        <f>RIGHT(表格1[[#This Row],[年月]],2)</f>
        <v>08</v>
      </c>
      <c r="E1912" s="5">
        <v>10008000</v>
      </c>
      <c r="F1912" s="2" t="str">
        <f>VLOOKUP(TEXT(表格1[[#This Row],[地區]],"00000000"),縣市代碼,2,0)</f>
        <v>南投縣</v>
      </c>
      <c r="G1912" s="2" t="s">
        <v>10</v>
      </c>
      <c r="H1912" s="13">
        <v>308374</v>
      </c>
      <c r="I1912" s="14">
        <v>859961887</v>
      </c>
      <c r="J1912" s="14">
        <f>表格1[[#This Row],[信用卡交易筆數]]/1000</f>
        <v>308.37400000000002</v>
      </c>
      <c r="K1912" s="14">
        <f>表格1[[#This Row],[信用卡交易金額'[新臺幣']]]/1000</f>
        <v>859961.88699999999</v>
      </c>
      <c r="L1912" s="14">
        <f>表格1[[#This Row],[信用卡交易金額'[新臺幣']]]/1000000</f>
        <v>859.96188700000005</v>
      </c>
      <c r="M1912" s="14" t="str" cm="1">
        <f t="array" ref="M1912">_xlfn.TEXTJOIN("", TRUE, _xlfn.XLOOKUP(TRUE, VALUE(表格1[[#This Row],[年月]]) &lt;= VALUE($R$8:$R$12), $Q$8:$Q$12)) &amp; "年度"</f>
        <v>2022年度</v>
      </c>
    </row>
    <row r="1913" spans="1:13" x14ac:dyDescent="0.3">
      <c r="A1913" s="2">
        <v>202108</v>
      </c>
      <c r="B1913" s="19">
        <f>DATE(表格1[[#This Row],[年]],表格1[[#This Row],[月]],1)</f>
        <v>44409</v>
      </c>
      <c r="C1913" s="2" t="str">
        <f>LEFT(表格1[[#This Row],[年月]],4)</f>
        <v>2021</v>
      </c>
      <c r="D1913" s="2" t="str">
        <f>RIGHT(表格1[[#This Row],[年月]],2)</f>
        <v>08</v>
      </c>
      <c r="E1913" s="5">
        <v>10009000</v>
      </c>
      <c r="F1913" s="2" t="str">
        <f>VLOOKUP(TEXT(表格1[[#This Row],[地區]],"00000000"),縣市代碼,2,0)</f>
        <v>雲林縣</v>
      </c>
      <c r="G1913" s="2" t="s">
        <v>4</v>
      </c>
      <c r="H1913" s="13">
        <v>461390</v>
      </c>
      <c r="I1913" s="14">
        <v>203404423</v>
      </c>
      <c r="J1913" s="14">
        <f>表格1[[#This Row],[信用卡交易筆數]]/1000</f>
        <v>461.39</v>
      </c>
      <c r="K1913" s="14">
        <f>表格1[[#This Row],[信用卡交易金額'[新臺幣']]]/1000</f>
        <v>203404.42300000001</v>
      </c>
      <c r="L1913" s="14">
        <f>表格1[[#This Row],[信用卡交易金額'[新臺幣']]]/1000000</f>
        <v>203.40442300000001</v>
      </c>
      <c r="M1913" s="14" t="str" cm="1">
        <f t="array" ref="M1913">_xlfn.TEXTJOIN("", TRUE, _xlfn.XLOOKUP(TRUE, VALUE(表格1[[#This Row],[年月]]) &lt;= VALUE($R$8:$R$12), $Q$8:$Q$12)) &amp; "年度"</f>
        <v>2022年度</v>
      </c>
    </row>
    <row r="1914" spans="1:13" x14ac:dyDescent="0.3">
      <c r="A1914" s="2">
        <v>202108</v>
      </c>
      <c r="B1914" s="19">
        <f>DATE(表格1[[#This Row],[年]],表格1[[#This Row],[月]],1)</f>
        <v>44409</v>
      </c>
      <c r="C1914" s="2" t="str">
        <f>LEFT(表格1[[#This Row],[年月]],4)</f>
        <v>2021</v>
      </c>
      <c r="D1914" s="2" t="str">
        <f>RIGHT(表格1[[#This Row],[年月]],2)</f>
        <v>08</v>
      </c>
      <c r="E1914" s="5">
        <v>10009000</v>
      </c>
      <c r="F1914" s="2" t="str">
        <f>VLOOKUP(TEXT(表格1[[#This Row],[地區]],"00000000"),縣市代碼,2,0)</f>
        <v>雲林縣</v>
      </c>
      <c r="G1914" s="2" t="s">
        <v>5</v>
      </c>
      <c r="H1914" s="13">
        <v>47079</v>
      </c>
      <c r="I1914" s="14">
        <v>103837917</v>
      </c>
      <c r="J1914" s="14">
        <f>表格1[[#This Row],[信用卡交易筆數]]/1000</f>
        <v>47.079000000000001</v>
      </c>
      <c r="K1914" s="14">
        <f>表格1[[#This Row],[信用卡交易金額'[新臺幣']]]/1000</f>
        <v>103837.917</v>
      </c>
      <c r="L1914" s="14">
        <f>表格1[[#This Row],[信用卡交易金額'[新臺幣']]]/1000000</f>
        <v>103.837917</v>
      </c>
      <c r="M1914" s="14" t="str" cm="1">
        <f t="array" ref="M1914">_xlfn.TEXTJOIN("", TRUE, _xlfn.XLOOKUP(TRUE, VALUE(表格1[[#This Row],[年月]]) &lt;= VALUE($R$8:$R$12), $Q$8:$Q$12)) &amp; "年度"</f>
        <v>2022年度</v>
      </c>
    </row>
    <row r="1915" spans="1:13" x14ac:dyDescent="0.3">
      <c r="A1915" s="2">
        <v>202108</v>
      </c>
      <c r="B1915" s="19">
        <f>DATE(表格1[[#This Row],[年]],表格1[[#This Row],[月]],1)</f>
        <v>44409</v>
      </c>
      <c r="C1915" s="2" t="str">
        <f>LEFT(表格1[[#This Row],[年月]],4)</f>
        <v>2021</v>
      </c>
      <c r="D1915" s="2" t="str">
        <f>RIGHT(表格1[[#This Row],[年月]],2)</f>
        <v>08</v>
      </c>
      <c r="E1915" s="5">
        <v>10009000</v>
      </c>
      <c r="F1915" s="2" t="str">
        <f>VLOOKUP(TEXT(表格1[[#This Row],[地區]],"00000000"),縣市代碼,2,0)</f>
        <v>雲林縣</v>
      </c>
      <c r="G1915" s="2" t="s">
        <v>6</v>
      </c>
      <c r="H1915" s="13">
        <v>62683</v>
      </c>
      <c r="I1915" s="14">
        <v>196279689</v>
      </c>
      <c r="J1915" s="14">
        <f>表格1[[#This Row],[信用卡交易筆數]]/1000</f>
        <v>62.683</v>
      </c>
      <c r="K1915" s="14">
        <f>表格1[[#This Row],[信用卡交易金額'[新臺幣']]]/1000</f>
        <v>196279.68900000001</v>
      </c>
      <c r="L1915" s="14">
        <f>表格1[[#This Row],[信用卡交易金額'[新臺幣']]]/1000000</f>
        <v>196.27968899999999</v>
      </c>
      <c r="M1915" s="14" t="str" cm="1">
        <f t="array" ref="M1915">_xlfn.TEXTJOIN("", TRUE, _xlfn.XLOOKUP(TRUE, VALUE(表格1[[#This Row],[年月]]) &lt;= VALUE($R$8:$R$12), $Q$8:$Q$12)) &amp; "年度"</f>
        <v>2022年度</v>
      </c>
    </row>
    <row r="1916" spans="1:13" x14ac:dyDescent="0.3">
      <c r="A1916" s="2">
        <v>202108</v>
      </c>
      <c r="B1916" s="19">
        <f>DATE(表格1[[#This Row],[年]],表格1[[#This Row],[月]],1)</f>
        <v>44409</v>
      </c>
      <c r="C1916" s="2" t="str">
        <f>LEFT(表格1[[#This Row],[年月]],4)</f>
        <v>2021</v>
      </c>
      <c r="D1916" s="2" t="str">
        <f>RIGHT(表格1[[#This Row],[年月]],2)</f>
        <v>08</v>
      </c>
      <c r="E1916" s="5">
        <v>10009000</v>
      </c>
      <c r="F1916" s="2" t="str">
        <f>VLOOKUP(TEXT(表格1[[#This Row],[地區]],"00000000"),縣市代碼,2,0)</f>
        <v>雲林縣</v>
      </c>
      <c r="G1916" s="2" t="s">
        <v>7</v>
      </c>
      <c r="H1916" s="13">
        <v>407644</v>
      </c>
      <c r="I1916" s="14">
        <v>427322934</v>
      </c>
      <c r="J1916" s="14">
        <f>表格1[[#This Row],[信用卡交易筆數]]/1000</f>
        <v>407.64400000000001</v>
      </c>
      <c r="K1916" s="14">
        <f>表格1[[#This Row],[信用卡交易金額'[新臺幣']]]/1000</f>
        <v>427322.93400000001</v>
      </c>
      <c r="L1916" s="14">
        <f>表格1[[#This Row],[信用卡交易金額'[新臺幣']]]/1000000</f>
        <v>427.32293399999998</v>
      </c>
      <c r="M1916" s="14" t="str" cm="1">
        <f t="array" ref="M1916">_xlfn.TEXTJOIN("", TRUE, _xlfn.XLOOKUP(TRUE, VALUE(表格1[[#This Row],[年月]]) &lt;= VALUE($R$8:$R$12), $Q$8:$Q$12)) &amp; "年度"</f>
        <v>2022年度</v>
      </c>
    </row>
    <row r="1917" spans="1:13" x14ac:dyDescent="0.3">
      <c r="A1917" s="2">
        <v>202108</v>
      </c>
      <c r="B1917" s="19">
        <f>DATE(表格1[[#This Row],[年]],表格1[[#This Row],[月]],1)</f>
        <v>44409</v>
      </c>
      <c r="C1917" s="2" t="str">
        <f>LEFT(表格1[[#This Row],[年月]],4)</f>
        <v>2021</v>
      </c>
      <c r="D1917" s="2" t="str">
        <f>RIGHT(表格1[[#This Row],[年月]],2)</f>
        <v>08</v>
      </c>
      <c r="E1917" s="5">
        <v>10009000</v>
      </c>
      <c r="F1917" s="2" t="str">
        <f>VLOOKUP(TEXT(表格1[[#This Row],[地區]],"00000000"),縣市代碼,2,0)</f>
        <v>雲林縣</v>
      </c>
      <c r="G1917" s="2" t="s">
        <v>8</v>
      </c>
      <c r="H1917" s="13">
        <v>248539</v>
      </c>
      <c r="I1917" s="14">
        <v>401074123</v>
      </c>
      <c r="J1917" s="14">
        <f>表格1[[#This Row],[信用卡交易筆數]]/1000</f>
        <v>248.53899999999999</v>
      </c>
      <c r="K1917" s="14">
        <f>表格1[[#This Row],[信用卡交易金額'[新臺幣']]]/1000</f>
        <v>401074.12300000002</v>
      </c>
      <c r="L1917" s="14">
        <f>表格1[[#This Row],[信用卡交易金額'[新臺幣']]]/1000000</f>
        <v>401.07412299999999</v>
      </c>
      <c r="M1917" s="14" t="str" cm="1">
        <f t="array" ref="M1917">_xlfn.TEXTJOIN("", TRUE, _xlfn.XLOOKUP(TRUE, VALUE(表格1[[#This Row],[年月]]) &lt;= VALUE($R$8:$R$12), $Q$8:$Q$12)) &amp; "年度"</f>
        <v>2022年度</v>
      </c>
    </row>
    <row r="1918" spans="1:13" x14ac:dyDescent="0.3">
      <c r="A1918" s="2">
        <v>202108</v>
      </c>
      <c r="B1918" s="19">
        <f>DATE(表格1[[#This Row],[年]],表格1[[#This Row],[月]],1)</f>
        <v>44409</v>
      </c>
      <c r="C1918" s="2" t="str">
        <f>LEFT(表格1[[#This Row],[年月]],4)</f>
        <v>2021</v>
      </c>
      <c r="D1918" s="2" t="str">
        <f>RIGHT(表格1[[#This Row],[年月]],2)</f>
        <v>08</v>
      </c>
      <c r="E1918" s="5">
        <v>10009000</v>
      </c>
      <c r="F1918" s="2" t="str">
        <f>VLOOKUP(TEXT(表格1[[#This Row],[地區]],"00000000"),縣市代碼,2,0)</f>
        <v>雲林縣</v>
      </c>
      <c r="G1918" s="2" t="s">
        <v>9</v>
      </c>
      <c r="H1918" s="13">
        <v>477988</v>
      </c>
      <c r="I1918" s="14">
        <v>709415758</v>
      </c>
      <c r="J1918" s="14">
        <f>表格1[[#This Row],[信用卡交易筆數]]/1000</f>
        <v>477.988</v>
      </c>
      <c r="K1918" s="14">
        <f>表格1[[#This Row],[信用卡交易金額'[新臺幣']]]/1000</f>
        <v>709415.75800000003</v>
      </c>
      <c r="L1918" s="14">
        <f>表格1[[#This Row],[信用卡交易金額'[新臺幣']]]/1000000</f>
        <v>709.41575799999998</v>
      </c>
      <c r="M1918" s="14" t="str" cm="1">
        <f t="array" ref="M1918">_xlfn.TEXTJOIN("", TRUE, _xlfn.XLOOKUP(TRUE, VALUE(表格1[[#This Row],[年月]]) &lt;= VALUE($R$8:$R$12), $Q$8:$Q$12)) &amp; "年度"</f>
        <v>2022年度</v>
      </c>
    </row>
    <row r="1919" spans="1:13" x14ac:dyDescent="0.3">
      <c r="A1919" s="2">
        <v>202108</v>
      </c>
      <c r="B1919" s="19">
        <f>DATE(表格1[[#This Row],[年]],表格1[[#This Row],[月]],1)</f>
        <v>44409</v>
      </c>
      <c r="C1919" s="2" t="str">
        <f>LEFT(表格1[[#This Row],[年月]],4)</f>
        <v>2021</v>
      </c>
      <c r="D1919" s="2" t="str">
        <f>RIGHT(表格1[[#This Row],[年月]],2)</f>
        <v>08</v>
      </c>
      <c r="E1919" s="5">
        <v>10009000</v>
      </c>
      <c r="F1919" s="2" t="str">
        <f>VLOOKUP(TEXT(表格1[[#This Row],[地區]],"00000000"),縣市代碼,2,0)</f>
        <v>雲林縣</v>
      </c>
      <c r="G1919" s="2" t="s">
        <v>10</v>
      </c>
      <c r="H1919" s="13">
        <v>393400</v>
      </c>
      <c r="I1919" s="14">
        <v>1152051649</v>
      </c>
      <c r="J1919" s="14">
        <f>表格1[[#This Row],[信用卡交易筆數]]/1000</f>
        <v>393.4</v>
      </c>
      <c r="K1919" s="14">
        <f>表格1[[#This Row],[信用卡交易金額'[新臺幣']]]/1000</f>
        <v>1152051.649</v>
      </c>
      <c r="L1919" s="14">
        <f>表格1[[#This Row],[信用卡交易金額'[新臺幣']]]/1000000</f>
        <v>1152.051649</v>
      </c>
      <c r="M1919" s="14" t="str" cm="1">
        <f t="array" ref="M1919">_xlfn.TEXTJOIN("", TRUE, _xlfn.XLOOKUP(TRUE, VALUE(表格1[[#This Row],[年月]]) &lt;= VALUE($R$8:$R$12), $Q$8:$Q$12)) &amp; "年度"</f>
        <v>2022年度</v>
      </c>
    </row>
    <row r="1920" spans="1:13" x14ac:dyDescent="0.3">
      <c r="A1920" s="2">
        <v>202108</v>
      </c>
      <c r="B1920" s="19">
        <f>DATE(表格1[[#This Row],[年]],表格1[[#This Row],[月]],1)</f>
        <v>44409</v>
      </c>
      <c r="C1920" s="2" t="str">
        <f>LEFT(表格1[[#This Row],[年月]],4)</f>
        <v>2021</v>
      </c>
      <c r="D1920" s="2" t="str">
        <f>RIGHT(表格1[[#This Row],[年月]],2)</f>
        <v>08</v>
      </c>
      <c r="E1920" s="5">
        <v>10010000</v>
      </c>
      <c r="F1920" s="2" t="str">
        <f>VLOOKUP(TEXT(表格1[[#This Row],[地區]],"00000000"),縣市代碼,2,0)</f>
        <v>嘉義縣</v>
      </c>
      <c r="G1920" s="2" t="s">
        <v>4</v>
      </c>
      <c r="H1920" s="13">
        <v>312287</v>
      </c>
      <c r="I1920" s="14">
        <v>140929957</v>
      </c>
      <c r="J1920" s="14">
        <f>表格1[[#This Row],[信用卡交易筆數]]/1000</f>
        <v>312.28699999999998</v>
      </c>
      <c r="K1920" s="14">
        <f>表格1[[#This Row],[信用卡交易金額'[新臺幣']]]/1000</f>
        <v>140929.95699999999</v>
      </c>
      <c r="L1920" s="14">
        <f>表格1[[#This Row],[信用卡交易金額'[新臺幣']]]/1000000</f>
        <v>140.929957</v>
      </c>
      <c r="M1920" s="14" t="str" cm="1">
        <f t="array" ref="M1920">_xlfn.TEXTJOIN("", TRUE, _xlfn.XLOOKUP(TRUE, VALUE(表格1[[#This Row],[年月]]) &lt;= VALUE($R$8:$R$12), $Q$8:$Q$12)) &amp; "年度"</f>
        <v>2022年度</v>
      </c>
    </row>
    <row r="1921" spans="1:13" x14ac:dyDescent="0.3">
      <c r="A1921" s="2">
        <v>202108</v>
      </c>
      <c r="B1921" s="19">
        <f>DATE(表格1[[#This Row],[年]],表格1[[#This Row],[月]],1)</f>
        <v>44409</v>
      </c>
      <c r="C1921" s="2" t="str">
        <f>LEFT(表格1[[#This Row],[年月]],4)</f>
        <v>2021</v>
      </c>
      <c r="D1921" s="2" t="str">
        <f>RIGHT(表格1[[#This Row],[年月]],2)</f>
        <v>08</v>
      </c>
      <c r="E1921" s="5">
        <v>10010000</v>
      </c>
      <c r="F1921" s="2" t="str">
        <f>VLOOKUP(TEXT(表格1[[#This Row],[地區]],"00000000"),縣市代碼,2,0)</f>
        <v>嘉義縣</v>
      </c>
      <c r="G1921" s="2" t="s">
        <v>5</v>
      </c>
      <c r="H1921" s="13">
        <v>29537</v>
      </c>
      <c r="I1921" s="14">
        <v>66088233</v>
      </c>
      <c r="J1921" s="14">
        <f>表格1[[#This Row],[信用卡交易筆數]]/1000</f>
        <v>29.536999999999999</v>
      </c>
      <c r="K1921" s="14">
        <f>表格1[[#This Row],[信用卡交易金額'[新臺幣']]]/1000</f>
        <v>66088.232999999993</v>
      </c>
      <c r="L1921" s="14">
        <f>表格1[[#This Row],[信用卡交易金額'[新臺幣']]]/1000000</f>
        <v>66.088233000000002</v>
      </c>
      <c r="M1921" s="14" t="str" cm="1">
        <f t="array" ref="M1921">_xlfn.TEXTJOIN("", TRUE, _xlfn.XLOOKUP(TRUE, VALUE(表格1[[#This Row],[年月]]) &lt;= VALUE($R$8:$R$12), $Q$8:$Q$12)) &amp; "年度"</f>
        <v>2022年度</v>
      </c>
    </row>
    <row r="1922" spans="1:13" x14ac:dyDescent="0.3">
      <c r="A1922" s="2">
        <v>202108</v>
      </c>
      <c r="B1922" s="19">
        <f>DATE(表格1[[#This Row],[年]],表格1[[#This Row],[月]],1)</f>
        <v>44409</v>
      </c>
      <c r="C1922" s="2" t="str">
        <f>LEFT(表格1[[#This Row],[年月]],4)</f>
        <v>2021</v>
      </c>
      <c r="D1922" s="2" t="str">
        <f>RIGHT(表格1[[#This Row],[年月]],2)</f>
        <v>08</v>
      </c>
      <c r="E1922" s="5">
        <v>10010000</v>
      </c>
      <c r="F1922" s="2" t="str">
        <f>VLOOKUP(TEXT(表格1[[#This Row],[地區]],"00000000"),縣市代碼,2,0)</f>
        <v>嘉義縣</v>
      </c>
      <c r="G1922" s="2" t="s">
        <v>6</v>
      </c>
      <c r="H1922" s="13">
        <v>43029</v>
      </c>
      <c r="I1922" s="14">
        <v>134958309</v>
      </c>
      <c r="J1922" s="14">
        <f>表格1[[#This Row],[信用卡交易筆數]]/1000</f>
        <v>43.029000000000003</v>
      </c>
      <c r="K1922" s="14">
        <f>表格1[[#This Row],[信用卡交易金額'[新臺幣']]]/1000</f>
        <v>134958.30900000001</v>
      </c>
      <c r="L1922" s="14">
        <f>表格1[[#This Row],[信用卡交易金額'[新臺幣']]]/1000000</f>
        <v>134.95830900000001</v>
      </c>
      <c r="M1922" s="14" t="str" cm="1">
        <f t="array" ref="M1922">_xlfn.TEXTJOIN("", TRUE, _xlfn.XLOOKUP(TRUE, VALUE(表格1[[#This Row],[年月]]) &lt;= VALUE($R$8:$R$12), $Q$8:$Q$12)) &amp; "年度"</f>
        <v>2022年度</v>
      </c>
    </row>
    <row r="1923" spans="1:13" x14ac:dyDescent="0.3">
      <c r="A1923" s="2">
        <v>202108</v>
      </c>
      <c r="B1923" s="19">
        <f>DATE(表格1[[#This Row],[年]],表格1[[#This Row],[月]],1)</f>
        <v>44409</v>
      </c>
      <c r="C1923" s="2" t="str">
        <f>LEFT(表格1[[#This Row],[年月]],4)</f>
        <v>2021</v>
      </c>
      <c r="D1923" s="2" t="str">
        <f>RIGHT(表格1[[#This Row],[年月]],2)</f>
        <v>08</v>
      </c>
      <c r="E1923" s="5">
        <v>10010000</v>
      </c>
      <c r="F1923" s="2" t="str">
        <f>VLOOKUP(TEXT(表格1[[#This Row],[地區]],"00000000"),縣市代碼,2,0)</f>
        <v>嘉義縣</v>
      </c>
      <c r="G1923" s="2" t="s">
        <v>7</v>
      </c>
      <c r="H1923" s="13">
        <v>299982</v>
      </c>
      <c r="I1923" s="14">
        <v>302049426</v>
      </c>
      <c r="J1923" s="14">
        <f>表格1[[#This Row],[信用卡交易筆數]]/1000</f>
        <v>299.98200000000003</v>
      </c>
      <c r="K1923" s="14">
        <f>表格1[[#This Row],[信用卡交易金額'[新臺幣']]]/1000</f>
        <v>302049.42599999998</v>
      </c>
      <c r="L1923" s="14">
        <f>表格1[[#This Row],[信用卡交易金額'[新臺幣']]]/1000000</f>
        <v>302.04942599999998</v>
      </c>
      <c r="M1923" s="14" t="str" cm="1">
        <f t="array" ref="M1923">_xlfn.TEXTJOIN("", TRUE, _xlfn.XLOOKUP(TRUE, VALUE(表格1[[#This Row],[年月]]) &lt;= VALUE($R$8:$R$12), $Q$8:$Q$12)) &amp; "年度"</f>
        <v>2022年度</v>
      </c>
    </row>
    <row r="1924" spans="1:13" x14ac:dyDescent="0.3">
      <c r="A1924" s="2">
        <v>202108</v>
      </c>
      <c r="B1924" s="19">
        <f>DATE(表格1[[#This Row],[年]],表格1[[#This Row],[月]],1)</f>
        <v>44409</v>
      </c>
      <c r="C1924" s="2" t="str">
        <f>LEFT(表格1[[#This Row],[年月]],4)</f>
        <v>2021</v>
      </c>
      <c r="D1924" s="2" t="str">
        <f>RIGHT(表格1[[#This Row],[年月]],2)</f>
        <v>08</v>
      </c>
      <c r="E1924" s="5">
        <v>10010000</v>
      </c>
      <c r="F1924" s="2" t="str">
        <f>VLOOKUP(TEXT(表格1[[#This Row],[地區]],"00000000"),縣市代碼,2,0)</f>
        <v>嘉義縣</v>
      </c>
      <c r="G1924" s="2" t="s">
        <v>8</v>
      </c>
      <c r="H1924" s="13">
        <v>183113</v>
      </c>
      <c r="I1924" s="14">
        <v>243057820</v>
      </c>
      <c r="J1924" s="14">
        <f>表格1[[#This Row],[信用卡交易筆數]]/1000</f>
        <v>183.113</v>
      </c>
      <c r="K1924" s="14">
        <f>表格1[[#This Row],[信用卡交易金額'[新臺幣']]]/1000</f>
        <v>243057.82</v>
      </c>
      <c r="L1924" s="14">
        <f>表格1[[#This Row],[信用卡交易金額'[新臺幣']]]/1000000</f>
        <v>243.05781999999999</v>
      </c>
      <c r="M1924" s="14" t="str" cm="1">
        <f t="array" ref="M1924">_xlfn.TEXTJOIN("", TRUE, _xlfn.XLOOKUP(TRUE, VALUE(表格1[[#This Row],[年月]]) &lt;= VALUE($R$8:$R$12), $Q$8:$Q$12)) &amp; "年度"</f>
        <v>2022年度</v>
      </c>
    </row>
    <row r="1925" spans="1:13" x14ac:dyDescent="0.3">
      <c r="A1925" s="2">
        <v>202108</v>
      </c>
      <c r="B1925" s="19">
        <f>DATE(表格1[[#This Row],[年]],表格1[[#This Row],[月]],1)</f>
        <v>44409</v>
      </c>
      <c r="C1925" s="2" t="str">
        <f>LEFT(表格1[[#This Row],[年月]],4)</f>
        <v>2021</v>
      </c>
      <c r="D1925" s="2" t="str">
        <f>RIGHT(表格1[[#This Row],[年月]],2)</f>
        <v>08</v>
      </c>
      <c r="E1925" s="5">
        <v>10010000</v>
      </c>
      <c r="F1925" s="2" t="str">
        <f>VLOOKUP(TEXT(表格1[[#This Row],[地區]],"00000000"),縣市代碼,2,0)</f>
        <v>嘉義縣</v>
      </c>
      <c r="G1925" s="2" t="s">
        <v>9</v>
      </c>
      <c r="H1925" s="13">
        <v>371604</v>
      </c>
      <c r="I1925" s="14">
        <v>541314013</v>
      </c>
      <c r="J1925" s="14">
        <f>表格1[[#This Row],[信用卡交易筆數]]/1000</f>
        <v>371.60399999999998</v>
      </c>
      <c r="K1925" s="14">
        <f>表格1[[#This Row],[信用卡交易金額'[新臺幣']]]/1000</f>
        <v>541314.01300000004</v>
      </c>
      <c r="L1925" s="14">
        <f>表格1[[#This Row],[信用卡交易金額'[新臺幣']]]/1000000</f>
        <v>541.31401300000005</v>
      </c>
      <c r="M1925" s="14" t="str" cm="1">
        <f t="array" ref="M1925">_xlfn.TEXTJOIN("", TRUE, _xlfn.XLOOKUP(TRUE, VALUE(表格1[[#This Row],[年月]]) &lt;= VALUE($R$8:$R$12), $Q$8:$Q$12)) &amp; "年度"</f>
        <v>2022年度</v>
      </c>
    </row>
    <row r="1926" spans="1:13" x14ac:dyDescent="0.3">
      <c r="A1926" s="2">
        <v>202108</v>
      </c>
      <c r="B1926" s="19">
        <f>DATE(表格1[[#This Row],[年]],表格1[[#This Row],[月]],1)</f>
        <v>44409</v>
      </c>
      <c r="C1926" s="2" t="str">
        <f>LEFT(表格1[[#This Row],[年月]],4)</f>
        <v>2021</v>
      </c>
      <c r="D1926" s="2" t="str">
        <f>RIGHT(表格1[[#This Row],[年月]],2)</f>
        <v>08</v>
      </c>
      <c r="E1926" s="5">
        <v>10010000</v>
      </c>
      <c r="F1926" s="2" t="str">
        <f>VLOOKUP(TEXT(表格1[[#This Row],[地區]],"00000000"),縣市代碼,2,0)</f>
        <v>嘉義縣</v>
      </c>
      <c r="G1926" s="2" t="s">
        <v>10</v>
      </c>
      <c r="H1926" s="13">
        <v>288309</v>
      </c>
      <c r="I1926" s="14">
        <v>781739953</v>
      </c>
      <c r="J1926" s="14">
        <f>表格1[[#This Row],[信用卡交易筆數]]/1000</f>
        <v>288.30900000000003</v>
      </c>
      <c r="K1926" s="14">
        <f>表格1[[#This Row],[信用卡交易金額'[新臺幣']]]/1000</f>
        <v>781739.95299999998</v>
      </c>
      <c r="L1926" s="14">
        <f>表格1[[#This Row],[信用卡交易金額'[新臺幣']]]/1000000</f>
        <v>781.73995300000001</v>
      </c>
      <c r="M1926" s="14" t="str" cm="1">
        <f t="array" ref="M1926">_xlfn.TEXTJOIN("", TRUE, _xlfn.XLOOKUP(TRUE, VALUE(表格1[[#This Row],[年月]]) &lt;= VALUE($R$8:$R$12), $Q$8:$Q$12)) &amp; "年度"</f>
        <v>2022年度</v>
      </c>
    </row>
    <row r="1927" spans="1:13" x14ac:dyDescent="0.3">
      <c r="A1927" s="2">
        <v>202108</v>
      </c>
      <c r="B1927" s="19">
        <f>DATE(表格1[[#This Row],[年]],表格1[[#This Row],[月]],1)</f>
        <v>44409</v>
      </c>
      <c r="C1927" s="2" t="str">
        <f>LEFT(表格1[[#This Row],[年月]],4)</f>
        <v>2021</v>
      </c>
      <c r="D1927" s="2" t="str">
        <f>RIGHT(表格1[[#This Row],[年月]],2)</f>
        <v>08</v>
      </c>
      <c r="E1927" s="5">
        <v>10020000</v>
      </c>
      <c r="F1927" s="2" t="str">
        <f>VLOOKUP(TEXT(表格1[[#This Row],[地區]],"00000000"),縣市代碼,2,0)</f>
        <v>嘉義市</v>
      </c>
      <c r="G1927" s="2" t="s">
        <v>4</v>
      </c>
      <c r="H1927" s="13">
        <v>363867</v>
      </c>
      <c r="I1927" s="14">
        <v>162154511</v>
      </c>
      <c r="J1927" s="14">
        <f>表格1[[#This Row],[信用卡交易筆數]]/1000</f>
        <v>363.86700000000002</v>
      </c>
      <c r="K1927" s="14">
        <f>表格1[[#This Row],[信用卡交易金額'[新臺幣']]]/1000</f>
        <v>162154.511</v>
      </c>
      <c r="L1927" s="14">
        <f>表格1[[#This Row],[信用卡交易金額'[新臺幣']]]/1000000</f>
        <v>162.15451100000001</v>
      </c>
      <c r="M1927" s="14" t="str" cm="1">
        <f t="array" ref="M1927">_xlfn.TEXTJOIN("", TRUE, _xlfn.XLOOKUP(TRUE, VALUE(表格1[[#This Row],[年月]]) &lt;= VALUE($R$8:$R$12), $Q$8:$Q$12)) &amp; "年度"</f>
        <v>2022年度</v>
      </c>
    </row>
    <row r="1928" spans="1:13" x14ac:dyDescent="0.3">
      <c r="A1928" s="2">
        <v>202108</v>
      </c>
      <c r="B1928" s="19">
        <f>DATE(表格1[[#This Row],[年]],表格1[[#This Row],[月]],1)</f>
        <v>44409</v>
      </c>
      <c r="C1928" s="2" t="str">
        <f>LEFT(表格1[[#This Row],[年月]],4)</f>
        <v>2021</v>
      </c>
      <c r="D1928" s="2" t="str">
        <f>RIGHT(表格1[[#This Row],[年月]],2)</f>
        <v>08</v>
      </c>
      <c r="E1928" s="5">
        <v>10020000</v>
      </c>
      <c r="F1928" s="2" t="str">
        <f>VLOOKUP(TEXT(表格1[[#This Row],[地區]],"00000000"),縣市代碼,2,0)</f>
        <v>嘉義市</v>
      </c>
      <c r="G1928" s="2" t="s">
        <v>5</v>
      </c>
      <c r="H1928" s="13">
        <v>27028</v>
      </c>
      <c r="I1928" s="14">
        <v>66681634</v>
      </c>
      <c r="J1928" s="14">
        <f>表格1[[#This Row],[信用卡交易筆數]]/1000</f>
        <v>27.027999999999999</v>
      </c>
      <c r="K1928" s="14">
        <f>表格1[[#This Row],[信用卡交易金額'[新臺幣']]]/1000</f>
        <v>66681.634000000005</v>
      </c>
      <c r="L1928" s="14">
        <f>表格1[[#This Row],[信用卡交易金額'[新臺幣']]]/1000000</f>
        <v>66.681634000000003</v>
      </c>
      <c r="M1928" s="14" t="str" cm="1">
        <f t="array" ref="M1928">_xlfn.TEXTJOIN("", TRUE, _xlfn.XLOOKUP(TRUE, VALUE(表格1[[#This Row],[年月]]) &lt;= VALUE($R$8:$R$12), $Q$8:$Q$12)) &amp; "年度"</f>
        <v>2022年度</v>
      </c>
    </row>
    <row r="1929" spans="1:13" x14ac:dyDescent="0.3">
      <c r="A1929" s="2">
        <v>202108</v>
      </c>
      <c r="B1929" s="19">
        <f>DATE(表格1[[#This Row],[年]],表格1[[#This Row],[月]],1)</f>
        <v>44409</v>
      </c>
      <c r="C1929" s="2" t="str">
        <f>LEFT(表格1[[#This Row],[年月]],4)</f>
        <v>2021</v>
      </c>
      <c r="D1929" s="2" t="str">
        <f>RIGHT(表格1[[#This Row],[年月]],2)</f>
        <v>08</v>
      </c>
      <c r="E1929" s="5">
        <v>10020000</v>
      </c>
      <c r="F1929" s="2" t="str">
        <f>VLOOKUP(TEXT(表格1[[#This Row],[地區]],"00000000"),縣市代碼,2,0)</f>
        <v>嘉義市</v>
      </c>
      <c r="G1929" s="2" t="s">
        <v>6</v>
      </c>
      <c r="H1929" s="13">
        <v>45266</v>
      </c>
      <c r="I1929" s="14">
        <v>142000498</v>
      </c>
      <c r="J1929" s="14">
        <f>表格1[[#This Row],[信用卡交易筆數]]/1000</f>
        <v>45.265999999999998</v>
      </c>
      <c r="K1929" s="14">
        <f>表格1[[#This Row],[信用卡交易金額'[新臺幣']]]/1000</f>
        <v>142000.49799999999</v>
      </c>
      <c r="L1929" s="14">
        <f>表格1[[#This Row],[信用卡交易金額'[新臺幣']]]/1000000</f>
        <v>142.00049799999999</v>
      </c>
      <c r="M1929" s="14" t="str" cm="1">
        <f t="array" ref="M1929">_xlfn.TEXTJOIN("", TRUE, _xlfn.XLOOKUP(TRUE, VALUE(表格1[[#This Row],[年月]]) &lt;= VALUE($R$8:$R$12), $Q$8:$Q$12)) &amp; "年度"</f>
        <v>2022年度</v>
      </c>
    </row>
    <row r="1930" spans="1:13" x14ac:dyDescent="0.3">
      <c r="A1930" s="2">
        <v>202108</v>
      </c>
      <c r="B1930" s="19">
        <f>DATE(表格1[[#This Row],[年]],表格1[[#This Row],[月]],1)</f>
        <v>44409</v>
      </c>
      <c r="C1930" s="2" t="str">
        <f>LEFT(表格1[[#This Row],[年月]],4)</f>
        <v>2021</v>
      </c>
      <c r="D1930" s="2" t="str">
        <f>RIGHT(表格1[[#This Row],[年月]],2)</f>
        <v>08</v>
      </c>
      <c r="E1930" s="5">
        <v>10020000</v>
      </c>
      <c r="F1930" s="2" t="str">
        <f>VLOOKUP(TEXT(表格1[[#This Row],[地區]],"00000000"),縣市代碼,2,0)</f>
        <v>嘉義市</v>
      </c>
      <c r="G1930" s="2" t="s">
        <v>7</v>
      </c>
      <c r="H1930" s="13">
        <v>214584</v>
      </c>
      <c r="I1930" s="14">
        <v>216180676</v>
      </c>
      <c r="J1930" s="14">
        <f>表格1[[#This Row],[信用卡交易筆數]]/1000</f>
        <v>214.584</v>
      </c>
      <c r="K1930" s="14">
        <f>表格1[[#This Row],[信用卡交易金額'[新臺幣']]]/1000</f>
        <v>216180.67600000001</v>
      </c>
      <c r="L1930" s="14">
        <f>表格1[[#This Row],[信用卡交易金額'[新臺幣']]]/1000000</f>
        <v>216.18067600000001</v>
      </c>
      <c r="M1930" s="14" t="str" cm="1">
        <f t="array" ref="M1930">_xlfn.TEXTJOIN("", TRUE, _xlfn.XLOOKUP(TRUE, VALUE(表格1[[#This Row],[年月]]) &lt;= VALUE($R$8:$R$12), $Q$8:$Q$12)) &amp; "年度"</f>
        <v>2022年度</v>
      </c>
    </row>
    <row r="1931" spans="1:13" x14ac:dyDescent="0.3">
      <c r="A1931" s="2">
        <v>202108</v>
      </c>
      <c r="B1931" s="19">
        <f>DATE(表格1[[#This Row],[年]],表格1[[#This Row],[月]],1)</f>
        <v>44409</v>
      </c>
      <c r="C1931" s="2" t="str">
        <f>LEFT(表格1[[#This Row],[年月]],4)</f>
        <v>2021</v>
      </c>
      <c r="D1931" s="2" t="str">
        <f>RIGHT(表格1[[#This Row],[年月]],2)</f>
        <v>08</v>
      </c>
      <c r="E1931" s="5">
        <v>10020000</v>
      </c>
      <c r="F1931" s="2" t="str">
        <f>VLOOKUP(TEXT(表格1[[#This Row],[地區]],"00000000"),縣市代碼,2,0)</f>
        <v>嘉義市</v>
      </c>
      <c r="G1931" s="2" t="s">
        <v>8</v>
      </c>
      <c r="H1931" s="13">
        <v>156928</v>
      </c>
      <c r="I1931" s="14">
        <v>252241436</v>
      </c>
      <c r="J1931" s="14">
        <f>表格1[[#This Row],[信用卡交易筆數]]/1000</f>
        <v>156.928</v>
      </c>
      <c r="K1931" s="14">
        <f>表格1[[#This Row],[信用卡交易金額'[新臺幣']]]/1000</f>
        <v>252241.43599999999</v>
      </c>
      <c r="L1931" s="14">
        <f>表格1[[#This Row],[信用卡交易金額'[新臺幣']]]/1000000</f>
        <v>252.24143599999999</v>
      </c>
      <c r="M1931" s="14" t="str" cm="1">
        <f t="array" ref="M1931">_xlfn.TEXTJOIN("", TRUE, _xlfn.XLOOKUP(TRUE, VALUE(表格1[[#This Row],[年月]]) &lt;= VALUE($R$8:$R$12), $Q$8:$Q$12)) &amp; "年度"</f>
        <v>2022年度</v>
      </c>
    </row>
    <row r="1932" spans="1:13" x14ac:dyDescent="0.3">
      <c r="A1932" s="2">
        <v>202108</v>
      </c>
      <c r="B1932" s="19">
        <f>DATE(表格1[[#This Row],[年]],表格1[[#This Row],[月]],1)</f>
        <v>44409</v>
      </c>
      <c r="C1932" s="2" t="str">
        <f>LEFT(表格1[[#This Row],[年月]],4)</f>
        <v>2021</v>
      </c>
      <c r="D1932" s="2" t="str">
        <f>RIGHT(表格1[[#This Row],[年月]],2)</f>
        <v>08</v>
      </c>
      <c r="E1932" s="5">
        <v>10020000</v>
      </c>
      <c r="F1932" s="2" t="str">
        <f>VLOOKUP(TEXT(表格1[[#This Row],[地區]],"00000000"),縣市代碼,2,0)</f>
        <v>嘉義市</v>
      </c>
      <c r="G1932" s="2" t="s">
        <v>9</v>
      </c>
      <c r="H1932" s="13">
        <v>383537</v>
      </c>
      <c r="I1932" s="14">
        <v>558877317</v>
      </c>
      <c r="J1932" s="14">
        <f>表格1[[#This Row],[信用卡交易筆數]]/1000</f>
        <v>383.53699999999998</v>
      </c>
      <c r="K1932" s="14">
        <f>表格1[[#This Row],[信用卡交易金額'[新臺幣']]]/1000</f>
        <v>558877.31700000004</v>
      </c>
      <c r="L1932" s="14">
        <f>表格1[[#This Row],[信用卡交易金額'[新臺幣']]]/1000000</f>
        <v>558.87731699999995</v>
      </c>
      <c r="M1932" s="14" t="str" cm="1">
        <f t="array" ref="M1932">_xlfn.TEXTJOIN("", TRUE, _xlfn.XLOOKUP(TRUE, VALUE(表格1[[#This Row],[年月]]) &lt;= VALUE($R$8:$R$12), $Q$8:$Q$12)) &amp; "年度"</f>
        <v>2022年度</v>
      </c>
    </row>
    <row r="1933" spans="1:13" x14ac:dyDescent="0.3">
      <c r="A1933" s="2">
        <v>202108</v>
      </c>
      <c r="B1933" s="19">
        <f>DATE(表格1[[#This Row],[年]],表格1[[#This Row],[月]],1)</f>
        <v>44409</v>
      </c>
      <c r="C1933" s="2" t="str">
        <f>LEFT(表格1[[#This Row],[年月]],4)</f>
        <v>2021</v>
      </c>
      <c r="D1933" s="2" t="str">
        <f>RIGHT(表格1[[#This Row],[年月]],2)</f>
        <v>08</v>
      </c>
      <c r="E1933" s="5">
        <v>10020000</v>
      </c>
      <c r="F1933" s="2" t="str">
        <f>VLOOKUP(TEXT(表格1[[#This Row],[地區]],"00000000"),縣市代碼,2,0)</f>
        <v>嘉義市</v>
      </c>
      <c r="G1933" s="2" t="s">
        <v>10</v>
      </c>
      <c r="H1933" s="13">
        <v>265230</v>
      </c>
      <c r="I1933" s="14">
        <v>810482436</v>
      </c>
      <c r="J1933" s="14">
        <f>表格1[[#This Row],[信用卡交易筆數]]/1000</f>
        <v>265.23</v>
      </c>
      <c r="K1933" s="14">
        <f>表格1[[#This Row],[信用卡交易金額'[新臺幣']]]/1000</f>
        <v>810482.43599999999</v>
      </c>
      <c r="L1933" s="14">
        <f>表格1[[#This Row],[信用卡交易金額'[新臺幣']]]/1000000</f>
        <v>810.48243600000001</v>
      </c>
      <c r="M1933" s="14" t="str" cm="1">
        <f t="array" ref="M1933">_xlfn.TEXTJOIN("", TRUE, _xlfn.XLOOKUP(TRUE, VALUE(表格1[[#This Row],[年月]]) &lt;= VALUE($R$8:$R$12), $Q$8:$Q$12)) &amp; "年度"</f>
        <v>2022年度</v>
      </c>
    </row>
    <row r="1934" spans="1:13" x14ac:dyDescent="0.3">
      <c r="A1934" s="2">
        <v>202108</v>
      </c>
      <c r="B1934" s="19">
        <f>DATE(表格1[[#This Row],[年]],表格1[[#This Row],[月]],1)</f>
        <v>44409</v>
      </c>
      <c r="C1934" s="2" t="str">
        <f>LEFT(表格1[[#This Row],[年月]],4)</f>
        <v>2021</v>
      </c>
      <c r="D1934" s="2" t="str">
        <f>RIGHT(表格1[[#This Row],[年月]],2)</f>
        <v>08</v>
      </c>
      <c r="E1934" s="5">
        <v>67000000</v>
      </c>
      <c r="F1934" s="2" t="str">
        <f>VLOOKUP(TEXT(表格1[[#This Row],[地區]],"00000000"),縣市代碼,2,0)</f>
        <v>臺南市</v>
      </c>
      <c r="G1934" s="2" t="s">
        <v>4</v>
      </c>
      <c r="H1934" s="13">
        <v>2417215</v>
      </c>
      <c r="I1934" s="14">
        <v>1102883634</v>
      </c>
      <c r="J1934" s="14">
        <f>表格1[[#This Row],[信用卡交易筆數]]/1000</f>
        <v>2417.2150000000001</v>
      </c>
      <c r="K1934" s="14">
        <f>表格1[[#This Row],[信用卡交易金額'[新臺幣']]]/1000</f>
        <v>1102883.6340000001</v>
      </c>
      <c r="L1934" s="14">
        <f>表格1[[#This Row],[信用卡交易金額'[新臺幣']]]/1000000</f>
        <v>1102.883634</v>
      </c>
      <c r="M1934" s="14" t="str" cm="1">
        <f t="array" ref="M1934">_xlfn.TEXTJOIN("", TRUE, _xlfn.XLOOKUP(TRUE, VALUE(表格1[[#This Row],[年月]]) &lt;= VALUE($R$8:$R$12), $Q$8:$Q$12)) &amp; "年度"</f>
        <v>2022年度</v>
      </c>
    </row>
    <row r="1935" spans="1:13" x14ac:dyDescent="0.3">
      <c r="A1935" s="2">
        <v>202108</v>
      </c>
      <c r="B1935" s="19">
        <f>DATE(表格1[[#This Row],[年]],表格1[[#This Row],[月]],1)</f>
        <v>44409</v>
      </c>
      <c r="C1935" s="2" t="str">
        <f>LEFT(表格1[[#This Row],[年月]],4)</f>
        <v>2021</v>
      </c>
      <c r="D1935" s="2" t="str">
        <f>RIGHT(表格1[[#This Row],[年月]],2)</f>
        <v>08</v>
      </c>
      <c r="E1935" s="5">
        <v>67000000</v>
      </c>
      <c r="F1935" s="2" t="str">
        <f>VLOOKUP(TEXT(表格1[[#This Row],[地區]],"00000000"),縣市代碼,2,0)</f>
        <v>臺南市</v>
      </c>
      <c r="G1935" s="2" t="s">
        <v>5</v>
      </c>
      <c r="H1935" s="13">
        <v>192120</v>
      </c>
      <c r="I1935" s="14">
        <v>410886572</v>
      </c>
      <c r="J1935" s="14">
        <f>表格1[[#This Row],[信用卡交易筆數]]/1000</f>
        <v>192.12</v>
      </c>
      <c r="K1935" s="14">
        <f>表格1[[#This Row],[信用卡交易金額'[新臺幣']]]/1000</f>
        <v>410886.57199999999</v>
      </c>
      <c r="L1935" s="14">
        <f>表格1[[#This Row],[信用卡交易金額'[新臺幣']]]/1000000</f>
        <v>410.886572</v>
      </c>
      <c r="M1935" s="14" t="str" cm="1">
        <f t="array" ref="M1935">_xlfn.TEXTJOIN("", TRUE, _xlfn.XLOOKUP(TRUE, VALUE(表格1[[#This Row],[年月]]) &lt;= VALUE($R$8:$R$12), $Q$8:$Q$12)) &amp; "年度"</f>
        <v>2022年度</v>
      </c>
    </row>
    <row r="1936" spans="1:13" x14ac:dyDescent="0.3">
      <c r="A1936" s="2">
        <v>202108</v>
      </c>
      <c r="B1936" s="19">
        <f>DATE(表格1[[#This Row],[年]],表格1[[#This Row],[月]],1)</f>
        <v>44409</v>
      </c>
      <c r="C1936" s="2" t="str">
        <f>LEFT(表格1[[#This Row],[年月]],4)</f>
        <v>2021</v>
      </c>
      <c r="D1936" s="2" t="str">
        <f>RIGHT(表格1[[#This Row],[年月]],2)</f>
        <v>08</v>
      </c>
      <c r="E1936" s="5">
        <v>67000000</v>
      </c>
      <c r="F1936" s="2" t="str">
        <f>VLOOKUP(TEXT(表格1[[#This Row],[地區]],"00000000"),縣市代碼,2,0)</f>
        <v>臺南市</v>
      </c>
      <c r="G1936" s="2" t="s">
        <v>6</v>
      </c>
      <c r="H1936" s="13">
        <v>350904</v>
      </c>
      <c r="I1936" s="14">
        <v>1111252334</v>
      </c>
      <c r="J1936" s="14">
        <f>表格1[[#This Row],[信用卡交易筆數]]/1000</f>
        <v>350.904</v>
      </c>
      <c r="K1936" s="14">
        <f>表格1[[#This Row],[信用卡交易金額'[新臺幣']]]/1000</f>
        <v>1111252.334</v>
      </c>
      <c r="L1936" s="14">
        <f>表格1[[#This Row],[信用卡交易金額'[新臺幣']]]/1000000</f>
        <v>1111.252334</v>
      </c>
      <c r="M1936" s="14" t="str" cm="1">
        <f t="array" ref="M1936">_xlfn.TEXTJOIN("", TRUE, _xlfn.XLOOKUP(TRUE, VALUE(表格1[[#This Row],[年月]]) &lt;= VALUE($R$8:$R$12), $Q$8:$Q$12)) &amp; "年度"</f>
        <v>2022年度</v>
      </c>
    </row>
    <row r="1937" spans="1:13" x14ac:dyDescent="0.3">
      <c r="A1937" s="2">
        <v>202108</v>
      </c>
      <c r="B1937" s="19">
        <f>DATE(表格1[[#This Row],[年]],表格1[[#This Row],[月]],1)</f>
        <v>44409</v>
      </c>
      <c r="C1937" s="2" t="str">
        <f>LEFT(表格1[[#This Row],[年月]],4)</f>
        <v>2021</v>
      </c>
      <c r="D1937" s="2" t="str">
        <f>RIGHT(表格1[[#This Row],[年月]],2)</f>
        <v>08</v>
      </c>
      <c r="E1937" s="5">
        <v>67000000</v>
      </c>
      <c r="F1937" s="2" t="str">
        <f>VLOOKUP(TEXT(表格1[[#This Row],[地區]],"00000000"),縣市代碼,2,0)</f>
        <v>臺南市</v>
      </c>
      <c r="G1937" s="2" t="s">
        <v>7</v>
      </c>
      <c r="H1937" s="13">
        <v>1597391</v>
      </c>
      <c r="I1937" s="14">
        <v>1559248398</v>
      </c>
      <c r="J1937" s="14">
        <f>表格1[[#This Row],[信用卡交易筆數]]/1000</f>
        <v>1597.3910000000001</v>
      </c>
      <c r="K1937" s="14">
        <f>表格1[[#This Row],[信用卡交易金額'[新臺幣']]]/1000</f>
        <v>1559248.398</v>
      </c>
      <c r="L1937" s="14">
        <f>表格1[[#This Row],[信用卡交易金額'[新臺幣']]]/1000000</f>
        <v>1559.248398</v>
      </c>
      <c r="M1937" s="14" t="str" cm="1">
        <f t="array" ref="M1937">_xlfn.TEXTJOIN("", TRUE, _xlfn.XLOOKUP(TRUE, VALUE(表格1[[#This Row],[年月]]) &lt;= VALUE($R$8:$R$12), $Q$8:$Q$12)) &amp; "年度"</f>
        <v>2022年度</v>
      </c>
    </row>
    <row r="1938" spans="1:13" x14ac:dyDescent="0.3">
      <c r="A1938" s="2">
        <v>202108</v>
      </c>
      <c r="B1938" s="19">
        <f>DATE(表格1[[#This Row],[年]],表格1[[#This Row],[月]],1)</f>
        <v>44409</v>
      </c>
      <c r="C1938" s="2" t="str">
        <f>LEFT(表格1[[#This Row],[年月]],4)</f>
        <v>2021</v>
      </c>
      <c r="D1938" s="2" t="str">
        <f>RIGHT(表格1[[#This Row],[年月]],2)</f>
        <v>08</v>
      </c>
      <c r="E1938" s="5">
        <v>67000000</v>
      </c>
      <c r="F1938" s="2" t="str">
        <f>VLOOKUP(TEXT(表格1[[#This Row],[地區]],"00000000"),縣市代碼,2,0)</f>
        <v>臺南市</v>
      </c>
      <c r="G1938" s="2" t="s">
        <v>8</v>
      </c>
      <c r="H1938" s="13">
        <v>1151770</v>
      </c>
      <c r="I1938" s="14">
        <v>1739059154</v>
      </c>
      <c r="J1938" s="14">
        <f>表格1[[#This Row],[信用卡交易筆數]]/1000</f>
        <v>1151.77</v>
      </c>
      <c r="K1938" s="14">
        <f>表格1[[#This Row],[信用卡交易金額'[新臺幣']]]/1000</f>
        <v>1739059.1540000001</v>
      </c>
      <c r="L1938" s="14">
        <f>表格1[[#This Row],[信用卡交易金額'[新臺幣']]]/1000000</f>
        <v>1739.059154</v>
      </c>
      <c r="M1938" s="14" t="str" cm="1">
        <f t="array" ref="M1938">_xlfn.TEXTJOIN("", TRUE, _xlfn.XLOOKUP(TRUE, VALUE(表格1[[#This Row],[年月]]) &lt;= VALUE($R$8:$R$12), $Q$8:$Q$12)) &amp; "年度"</f>
        <v>2022年度</v>
      </c>
    </row>
    <row r="1939" spans="1:13" x14ac:dyDescent="0.3">
      <c r="A1939" s="2">
        <v>202108</v>
      </c>
      <c r="B1939" s="19">
        <f>DATE(表格1[[#This Row],[年]],表格1[[#This Row],[月]],1)</f>
        <v>44409</v>
      </c>
      <c r="C1939" s="2" t="str">
        <f>LEFT(表格1[[#This Row],[年月]],4)</f>
        <v>2021</v>
      </c>
      <c r="D1939" s="2" t="str">
        <f>RIGHT(表格1[[#This Row],[年月]],2)</f>
        <v>08</v>
      </c>
      <c r="E1939" s="5">
        <v>67000000</v>
      </c>
      <c r="F1939" s="2" t="str">
        <f>VLOOKUP(TEXT(表格1[[#This Row],[地區]],"00000000"),縣市代碼,2,0)</f>
        <v>臺南市</v>
      </c>
      <c r="G1939" s="2" t="s">
        <v>9</v>
      </c>
      <c r="H1939" s="13">
        <v>2733550</v>
      </c>
      <c r="I1939" s="14">
        <v>4031666258</v>
      </c>
      <c r="J1939" s="14">
        <f>表格1[[#This Row],[信用卡交易筆數]]/1000</f>
        <v>2733.55</v>
      </c>
      <c r="K1939" s="14">
        <f>表格1[[#This Row],[信用卡交易金額'[新臺幣']]]/1000</f>
        <v>4031666.2579999999</v>
      </c>
      <c r="L1939" s="14">
        <f>表格1[[#This Row],[信用卡交易金額'[新臺幣']]]/1000000</f>
        <v>4031.6662580000002</v>
      </c>
      <c r="M1939" s="14" t="str" cm="1">
        <f t="array" ref="M1939">_xlfn.TEXTJOIN("", TRUE, _xlfn.XLOOKUP(TRUE, VALUE(表格1[[#This Row],[年月]]) &lt;= VALUE($R$8:$R$12), $Q$8:$Q$12)) &amp; "年度"</f>
        <v>2022年度</v>
      </c>
    </row>
    <row r="1940" spans="1:13" x14ac:dyDescent="0.3">
      <c r="A1940" s="2">
        <v>202108</v>
      </c>
      <c r="B1940" s="19">
        <f>DATE(表格1[[#This Row],[年]],表格1[[#This Row],[月]],1)</f>
        <v>44409</v>
      </c>
      <c r="C1940" s="2" t="str">
        <f>LEFT(表格1[[#This Row],[年月]],4)</f>
        <v>2021</v>
      </c>
      <c r="D1940" s="2" t="str">
        <f>RIGHT(表格1[[#This Row],[年月]],2)</f>
        <v>08</v>
      </c>
      <c r="E1940" s="5">
        <v>67000000</v>
      </c>
      <c r="F1940" s="2" t="str">
        <f>VLOOKUP(TEXT(表格1[[#This Row],[地區]],"00000000"),縣市代碼,2,0)</f>
        <v>臺南市</v>
      </c>
      <c r="G1940" s="2" t="s">
        <v>10</v>
      </c>
      <c r="H1940" s="13">
        <v>1990854</v>
      </c>
      <c r="I1940" s="14">
        <v>5589868158</v>
      </c>
      <c r="J1940" s="14">
        <f>表格1[[#This Row],[信用卡交易筆數]]/1000</f>
        <v>1990.854</v>
      </c>
      <c r="K1940" s="14">
        <f>表格1[[#This Row],[信用卡交易金額'[新臺幣']]]/1000</f>
        <v>5589868.1579999998</v>
      </c>
      <c r="L1940" s="14">
        <f>表格1[[#This Row],[信用卡交易金額'[新臺幣']]]/1000000</f>
        <v>5589.8681580000002</v>
      </c>
      <c r="M1940" s="14" t="str" cm="1">
        <f t="array" ref="M1940">_xlfn.TEXTJOIN("", TRUE, _xlfn.XLOOKUP(TRUE, VALUE(表格1[[#This Row],[年月]]) &lt;= VALUE($R$8:$R$12), $Q$8:$Q$12)) &amp; "年度"</f>
        <v>2022年度</v>
      </c>
    </row>
    <row r="1941" spans="1:13" x14ac:dyDescent="0.3">
      <c r="A1941" s="2">
        <v>202108</v>
      </c>
      <c r="B1941" s="19">
        <f>DATE(表格1[[#This Row],[年]],表格1[[#This Row],[月]],1)</f>
        <v>44409</v>
      </c>
      <c r="C1941" s="2" t="str">
        <f>LEFT(表格1[[#This Row],[年月]],4)</f>
        <v>2021</v>
      </c>
      <c r="D1941" s="2" t="str">
        <f>RIGHT(表格1[[#This Row],[年月]],2)</f>
        <v>08</v>
      </c>
      <c r="E1941" s="5">
        <v>64000000</v>
      </c>
      <c r="F1941" s="2" t="str">
        <f>VLOOKUP(TEXT(表格1[[#This Row],[地區]],"00000000"),縣市代碼,2,0)</f>
        <v>高雄市</v>
      </c>
      <c r="G1941" s="2" t="s">
        <v>4</v>
      </c>
      <c r="H1941" s="13">
        <v>3952727</v>
      </c>
      <c r="I1941" s="14">
        <v>1968002933</v>
      </c>
      <c r="J1941" s="14">
        <f>表格1[[#This Row],[信用卡交易筆數]]/1000</f>
        <v>3952.7269999999999</v>
      </c>
      <c r="K1941" s="14">
        <f>表格1[[#This Row],[信用卡交易金額'[新臺幣']]]/1000</f>
        <v>1968002.933</v>
      </c>
      <c r="L1941" s="14">
        <f>表格1[[#This Row],[信用卡交易金額'[新臺幣']]]/1000000</f>
        <v>1968.002933</v>
      </c>
      <c r="M1941" s="14" t="str" cm="1">
        <f t="array" ref="M1941">_xlfn.TEXTJOIN("", TRUE, _xlfn.XLOOKUP(TRUE, VALUE(表格1[[#This Row],[年月]]) &lt;= VALUE($R$8:$R$12), $Q$8:$Q$12)) &amp; "年度"</f>
        <v>2022年度</v>
      </c>
    </row>
    <row r="1942" spans="1:13" x14ac:dyDescent="0.3">
      <c r="A1942" s="2">
        <v>202108</v>
      </c>
      <c r="B1942" s="19">
        <f>DATE(表格1[[#This Row],[年]],表格1[[#This Row],[月]],1)</f>
        <v>44409</v>
      </c>
      <c r="C1942" s="2" t="str">
        <f>LEFT(表格1[[#This Row],[年月]],4)</f>
        <v>2021</v>
      </c>
      <c r="D1942" s="2" t="str">
        <f>RIGHT(表格1[[#This Row],[年月]],2)</f>
        <v>08</v>
      </c>
      <c r="E1942" s="5">
        <v>64000000</v>
      </c>
      <c r="F1942" s="2" t="str">
        <f>VLOOKUP(TEXT(表格1[[#This Row],[地區]],"00000000"),縣市代碼,2,0)</f>
        <v>高雄市</v>
      </c>
      <c r="G1942" s="2" t="s">
        <v>5</v>
      </c>
      <c r="H1942" s="13">
        <v>295387</v>
      </c>
      <c r="I1942" s="14">
        <v>618120023</v>
      </c>
      <c r="J1942" s="14">
        <f>表格1[[#This Row],[信用卡交易筆數]]/1000</f>
        <v>295.387</v>
      </c>
      <c r="K1942" s="14">
        <f>表格1[[#This Row],[信用卡交易金額'[新臺幣']]]/1000</f>
        <v>618120.02300000004</v>
      </c>
      <c r="L1942" s="14">
        <f>表格1[[#This Row],[信用卡交易金額'[新臺幣']]]/1000000</f>
        <v>618.12002299999995</v>
      </c>
      <c r="M1942" s="14" t="str" cm="1">
        <f t="array" ref="M1942">_xlfn.TEXTJOIN("", TRUE, _xlfn.XLOOKUP(TRUE, VALUE(表格1[[#This Row],[年月]]) &lt;= VALUE($R$8:$R$12), $Q$8:$Q$12)) &amp; "年度"</f>
        <v>2022年度</v>
      </c>
    </row>
    <row r="1943" spans="1:13" x14ac:dyDescent="0.3">
      <c r="A1943" s="2">
        <v>202108</v>
      </c>
      <c r="B1943" s="19">
        <f>DATE(表格1[[#This Row],[年]],表格1[[#This Row],[月]],1)</f>
        <v>44409</v>
      </c>
      <c r="C1943" s="2" t="str">
        <f>LEFT(表格1[[#This Row],[年月]],4)</f>
        <v>2021</v>
      </c>
      <c r="D1943" s="2" t="str">
        <f>RIGHT(表格1[[#This Row],[年月]],2)</f>
        <v>08</v>
      </c>
      <c r="E1943" s="5">
        <v>64000000</v>
      </c>
      <c r="F1943" s="2" t="str">
        <f>VLOOKUP(TEXT(表格1[[#This Row],[地區]],"00000000"),縣市代碼,2,0)</f>
        <v>高雄市</v>
      </c>
      <c r="G1943" s="2" t="s">
        <v>6</v>
      </c>
      <c r="H1943" s="13">
        <v>548733</v>
      </c>
      <c r="I1943" s="14">
        <v>1756233483</v>
      </c>
      <c r="J1943" s="14">
        <f>表格1[[#This Row],[信用卡交易筆數]]/1000</f>
        <v>548.73299999999995</v>
      </c>
      <c r="K1943" s="14">
        <f>表格1[[#This Row],[信用卡交易金額'[新臺幣']]]/1000</f>
        <v>1756233.483</v>
      </c>
      <c r="L1943" s="14">
        <f>表格1[[#This Row],[信用卡交易金額'[新臺幣']]]/1000000</f>
        <v>1756.233483</v>
      </c>
      <c r="M1943" s="14" t="str" cm="1">
        <f t="array" ref="M1943">_xlfn.TEXTJOIN("", TRUE, _xlfn.XLOOKUP(TRUE, VALUE(表格1[[#This Row],[年月]]) &lt;= VALUE($R$8:$R$12), $Q$8:$Q$12)) &amp; "年度"</f>
        <v>2022年度</v>
      </c>
    </row>
    <row r="1944" spans="1:13" x14ac:dyDescent="0.3">
      <c r="A1944" s="2">
        <v>202108</v>
      </c>
      <c r="B1944" s="19">
        <f>DATE(表格1[[#This Row],[年]],表格1[[#This Row],[月]],1)</f>
        <v>44409</v>
      </c>
      <c r="C1944" s="2" t="str">
        <f>LEFT(表格1[[#This Row],[年月]],4)</f>
        <v>2021</v>
      </c>
      <c r="D1944" s="2" t="str">
        <f>RIGHT(表格1[[#This Row],[年月]],2)</f>
        <v>08</v>
      </c>
      <c r="E1944" s="5">
        <v>64000000</v>
      </c>
      <c r="F1944" s="2" t="str">
        <f>VLOOKUP(TEXT(表格1[[#This Row],[地區]],"00000000"),縣市代碼,2,0)</f>
        <v>高雄市</v>
      </c>
      <c r="G1944" s="2" t="s">
        <v>7</v>
      </c>
      <c r="H1944" s="13">
        <v>2416703</v>
      </c>
      <c r="I1944" s="14">
        <v>2402417868</v>
      </c>
      <c r="J1944" s="14">
        <f>表格1[[#This Row],[信用卡交易筆數]]/1000</f>
        <v>2416.703</v>
      </c>
      <c r="K1944" s="14">
        <f>表格1[[#This Row],[信用卡交易金額'[新臺幣']]]/1000</f>
        <v>2402417.8679999998</v>
      </c>
      <c r="L1944" s="14">
        <f>表格1[[#This Row],[信用卡交易金額'[新臺幣']]]/1000000</f>
        <v>2402.417868</v>
      </c>
      <c r="M1944" s="14" t="str" cm="1">
        <f t="array" ref="M1944">_xlfn.TEXTJOIN("", TRUE, _xlfn.XLOOKUP(TRUE, VALUE(表格1[[#This Row],[年月]]) &lt;= VALUE($R$8:$R$12), $Q$8:$Q$12)) &amp; "年度"</f>
        <v>2022年度</v>
      </c>
    </row>
    <row r="1945" spans="1:13" x14ac:dyDescent="0.3">
      <c r="A1945" s="2">
        <v>202108</v>
      </c>
      <c r="B1945" s="19">
        <f>DATE(表格1[[#This Row],[年]],表格1[[#This Row],[月]],1)</f>
        <v>44409</v>
      </c>
      <c r="C1945" s="2" t="str">
        <f>LEFT(表格1[[#This Row],[年月]],4)</f>
        <v>2021</v>
      </c>
      <c r="D1945" s="2" t="str">
        <f>RIGHT(表格1[[#This Row],[年月]],2)</f>
        <v>08</v>
      </c>
      <c r="E1945" s="5">
        <v>64000000</v>
      </c>
      <c r="F1945" s="2" t="str">
        <f>VLOOKUP(TEXT(表格1[[#This Row],[地區]],"00000000"),縣市代碼,2,0)</f>
        <v>高雄市</v>
      </c>
      <c r="G1945" s="2" t="s">
        <v>8</v>
      </c>
      <c r="H1945" s="13">
        <v>1911360</v>
      </c>
      <c r="I1945" s="14">
        <v>2699629621</v>
      </c>
      <c r="J1945" s="14">
        <f>表格1[[#This Row],[信用卡交易筆數]]/1000</f>
        <v>1911.36</v>
      </c>
      <c r="K1945" s="14">
        <f>表格1[[#This Row],[信用卡交易金額'[新臺幣']]]/1000</f>
        <v>2699629.6209999998</v>
      </c>
      <c r="L1945" s="14">
        <f>表格1[[#This Row],[信用卡交易金額'[新臺幣']]]/1000000</f>
        <v>2699.629621</v>
      </c>
      <c r="M1945" s="14" t="str" cm="1">
        <f t="array" ref="M1945">_xlfn.TEXTJOIN("", TRUE, _xlfn.XLOOKUP(TRUE, VALUE(表格1[[#This Row],[年月]]) &lt;= VALUE($R$8:$R$12), $Q$8:$Q$12)) &amp; "年度"</f>
        <v>2022年度</v>
      </c>
    </row>
    <row r="1946" spans="1:13" x14ac:dyDescent="0.3">
      <c r="A1946" s="2">
        <v>202108</v>
      </c>
      <c r="B1946" s="19">
        <f>DATE(表格1[[#This Row],[年]],表格1[[#This Row],[月]],1)</f>
        <v>44409</v>
      </c>
      <c r="C1946" s="2" t="str">
        <f>LEFT(表格1[[#This Row],[年月]],4)</f>
        <v>2021</v>
      </c>
      <c r="D1946" s="2" t="str">
        <f>RIGHT(表格1[[#This Row],[年月]],2)</f>
        <v>08</v>
      </c>
      <c r="E1946" s="5">
        <v>64000000</v>
      </c>
      <c r="F1946" s="2" t="str">
        <f>VLOOKUP(TEXT(表格1[[#This Row],[地區]],"00000000"),縣市代碼,2,0)</f>
        <v>高雄市</v>
      </c>
      <c r="G1946" s="2" t="s">
        <v>9</v>
      </c>
      <c r="H1946" s="13">
        <v>4352012</v>
      </c>
      <c r="I1946" s="14">
        <v>6426056900</v>
      </c>
      <c r="J1946" s="14">
        <f>表格1[[#This Row],[信用卡交易筆數]]/1000</f>
        <v>4352.0119999999997</v>
      </c>
      <c r="K1946" s="14">
        <f>表格1[[#This Row],[信用卡交易金額'[新臺幣']]]/1000</f>
        <v>6426056.9000000004</v>
      </c>
      <c r="L1946" s="14">
        <f>表格1[[#This Row],[信用卡交易金額'[新臺幣']]]/1000000</f>
        <v>6426.0568999999996</v>
      </c>
      <c r="M1946" s="14" t="str" cm="1">
        <f t="array" ref="M1946">_xlfn.TEXTJOIN("", TRUE, _xlfn.XLOOKUP(TRUE, VALUE(表格1[[#This Row],[年月]]) &lt;= VALUE($R$8:$R$12), $Q$8:$Q$12)) &amp; "年度"</f>
        <v>2022年度</v>
      </c>
    </row>
    <row r="1947" spans="1:13" x14ac:dyDescent="0.3">
      <c r="A1947" s="2">
        <v>202108</v>
      </c>
      <c r="B1947" s="19">
        <f>DATE(表格1[[#This Row],[年]],表格1[[#This Row],[月]],1)</f>
        <v>44409</v>
      </c>
      <c r="C1947" s="2" t="str">
        <f>LEFT(表格1[[#This Row],[年月]],4)</f>
        <v>2021</v>
      </c>
      <c r="D1947" s="2" t="str">
        <f>RIGHT(表格1[[#This Row],[年月]],2)</f>
        <v>08</v>
      </c>
      <c r="E1947" s="5">
        <v>64000000</v>
      </c>
      <c r="F1947" s="2" t="str">
        <f>VLOOKUP(TEXT(表格1[[#This Row],[地區]],"00000000"),縣市代碼,2,0)</f>
        <v>高雄市</v>
      </c>
      <c r="G1947" s="2" t="s">
        <v>10</v>
      </c>
      <c r="H1947" s="13">
        <v>3028414</v>
      </c>
      <c r="I1947" s="14">
        <v>8695584356</v>
      </c>
      <c r="J1947" s="14">
        <f>表格1[[#This Row],[信用卡交易筆數]]/1000</f>
        <v>3028.4140000000002</v>
      </c>
      <c r="K1947" s="14">
        <f>表格1[[#This Row],[信用卡交易金額'[新臺幣']]]/1000</f>
        <v>8695584.3560000006</v>
      </c>
      <c r="L1947" s="14">
        <f>表格1[[#This Row],[信用卡交易金額'[新臺幣']]]/1000000</f>
        <v>8695.5843559999994</v>
      </c>
      <c r="M1947" s="14" t="str" cm="1">
        <f t="array" ref="M1947">_xlfn.TEXTJOIN("", TRUE, _xlfn.XLOOKUP(TRUE, VALUE(表格1[[#This Row],[年月]]) &lt;= VALUE($R$8:$R$12), $Q$8:$Q$12)) &amp; "年度"</f>
        <v>2022年度</v>
      </c>
    </row>
    <row r="1948" spans="1:13" x14ac:dyDescent="0.3">
      <c r="A1948" s="2">
        <v>202108</v>
      </c>
      <c r="B1948" s="19">
        <f>DATE(表格1[[#This Row],[年]],表格1[[#This Row],[月]],1)</f>
        <v>44409</v>
      </c>
      <c r="C1948" s="2" t="str">
        <f>LEFT(表格1[[#This Row],[年月]],4)</f>
        <v>2021</v>
      </c>
      <c r="D1948" s="2" t="str">
        <f>RIGHT(表格1[[#This Row],[年月]],2)</f>
        <v>08</v>
      </c>
      <c r="E1948" s="5">
        <v>10013000</v>
      </c>
      <c r="F1948" s="2" t="str">
        <f>VLOOKUP(TEXT(表格1[[#This Row],[地區]],"00000000"),縣市代碼,2,0)</f>
        <v>屏東縣</v>
      </c>
      <c r="G1948" s="2" t="s">
        <v>4</v>
      </c>
      <c r="H1948" s="13">
        <v>580383</v>
      </c>
      <c r="I1948" s="14">
        <v>284427501</v>
      </c>
      <c r="J1948" s="14">
        <f>表格1[[#This Row],[信用卡交易筆數]]/1000</f>
        <v>580.38300000000004</v>
      </c>
      <c r="K1948" s="14">
        <f>表格1[[#This Row],[信用卡交易金額'[新臺幣']]]/1000</f>
        <v>284427.50099999999</v>
      </c>
      <c r="L1948" s="14">
        <f>表格1[[#This Row],[信用卡交易金額'[新臺幣']]]/1000000</f>
        <v>284.42750100000001</v>
      </c>
      <c r="M1948" s="14" t="str" cm="1">
        <f t="array" ref="M1948">_xlfn.TEXTJOIN("", TRUE, _xlfn.XLOOKUP(TRUE, VALUE(表格1[[#This Row],[年月]]) &lt;= VALUE($R$8:$R$12), $Q$8:$Q$12)) &amp; "年度"</f>
        <v>2022年度</v>
      </c>
    </row>
    <row r="1949" spans="1:13" x14ac:dyDescent="0.3">
      <c r="A1949" s="2">
        <v>202108</v>
      </c>
      <c r="B1949" s="19">
        <f>DATE(表格1[[#This Row],[年]],表格1[[#This Row],[月]],1)</f>
        <v>44409</v>
      </c>
      <c r="C1949" s="2" t="str">
        <f>LEFT(表格1[[#This Row],[年月]],4)</f>
        <v>2021</v>
      </c>
      <c r="D1949" s="2" t="str">
        <f>RIGHT(表格1[[#This Row],[年月]],2)</f>
        <v>08</v>
      </c>
      <c r="E1949" s="5">
        <v>10013000</v>
      </c>
      <c r="F1949" s="2" t="str">
        <f>VLOOKUP(TEXT(表格1[[#This Row],[地區]],"00000000"),縣市代碼,2,0)</f>
        <v>屏東縣</v>
      </c>
      <c r="G1949" s="2" t="s">
        <v>5</v>
      </c>
      <c r="H1949" s="13">
        <v>50935</v>
      </c>
      <c r="I1949" s="14">
        <v>110127776</v>
      </c>
      <c r="J1949" s="14">
        <f>表格1[[#This Row],[信用卡交易筆數]]/1000</f>
        <v>50.935000000000002</v>
      </c>
      <c r="K1949" s="14">
        <f>表格1[[#This Row],[信用卡交易金額'[新臺幣']]]/1000</f>
        <v>110127.776</v>
      </c>
      <c r="L1949" s="14">
        <f>表格1[[#This Row],[信用卡交易金額'[新臺幣']]]/1000000</f>
        <v>110.127776</v>
      </c>
      <c r="M1949" s="14" t="str" cm="1">
        <f t="array" ref="M1949">_xlfn.TEXTJOIN("", TRUE, _xlfn.XLOOKUP(TRUE, VALUE(表格1[[#This Row],[年月]]) &lt;= VALUE($R$8:$R$12), $Q$8:$Q$12)) &amp; "年度"</f>
        <v>2022年度</v>
      </c>
    </row>
    <row r="1950" spans="1:13" x14ac:dyDescent="0.3">
      <c r="A1950" s="2">
        <v>202108</v>
      </c>
      <c r="B1950" s="19">
        <f>DATE(表格1[[#This Row],[年]],表格1[[#This Row],[月]],1)</f>
        <v>44409</v>
      </c>
      <c r="C1950" s="2" t="str">
        <f>LEFT(表格1[[#This Row],[年月]],4)</f>
        <v>2021</v>
      </c>
      <c r="D1950" s="2" t="str">
        <f>RIGHT(表格1[[#This Row],[年月]],2)</f>
        <v>08</v>
      </c>
      <c r="E1950" s="5">
        <v>10013000</v>
      </c>
      <c r="F1950" s="2" t="str">
        <f>VLOOKUP(TEXT(表格1[[#This Row],[地區]],"00000000"),縣市代碼,2,0)</f>
        <v>屏東縣</v>
      </c>
      <c r="G1950" s="2" t="s">
        <v>6</v>
      </c>
      <c r="H1950" s="13">
        <v>89711</v>
      </c>
      <c r="I1950" s="14">
        <v>297112172</v>
      </c>
      <c r="J1950" s="14">
        <f>表格1[[#This Row],[信用卡交易筆數]]/1000</f>
        <v>89.710999999999999</v>
      </c>
      <c r="K1950" s="14">
        <f>表格1[[#This Row],[信用卡交易金額'[新臺幣']]]/1000</f>
        <v>297112.17200000002</v>
      </c>
      <c r="L1950" s="14">
        <f>表格1[[#This Row],[信用卡交易金額'[新臺幣']]]/1000000</f>
        <v>297.11217199999999</v>
      </c>
      <c r="M1950" s="14" t="str" cm="1">
        <f t="array" ref="M1950">_xlfn.TEXTJOIN("", TRUE, _xlfn.XLOOKUP(TRUE, VALUE(表格1[[#This Row],[年月]]) &lt;= VALUE($R$8:$R$12), $Q$8:$Q$12)) &amp; "年度"</f>
        <v>2022年度</v>
      </c>
    </row>
    <row r="1951" spans="1:13" x14ac:dyDescent="0.3">
      <c r="A1951" s="2">
        <v>202108</v>
      </c>
      <c r="B1951" s="19">
        <f>DATE(表格1[[#This Row],[年]],表格1[[#This Row],[月]],1)</f>
        <v>44409</v>
      </c>
      <c r="C1951" s="2" t="str">
        <f>LEFT(表格1[[#This Row],[年月]],4)</f>
        <v>2021</v>
      </c>
      <c r="D1951" s="2" t="str">
        <f>RIGHT(表格1[[#This Row],[年月]],2)</f>
        <v>08</v>
      </c>
      <c r="E1951" s="5">
        <v>10013000</v>
      </c>
      <c r="F1951" s="2" t="str">
        <f>VLOOKUP(TEXT(表格1[[#This Row],[地區]],"00000000"),縣市代碼,2,0)</f>
        <v>屏東縣</v>
      </c>
      <c r="G1951" s="2" t="s">
        <v>7</v>
      </c>
      <c r="H1951" s="13">
        <v>502510</v>
      </c>
      <c r="I1951" s="14">
        <v>507022839</v>
      </c>
      <c r="J1951" s="14">
        <f>表格1[[#This Row],[信用卡交易筆數]]/1000</f>
        <v>502.51</v>
      </c>
      <c r="K1951" s="14">
        <f>表格1[[#This Row],[信用卡交易金額'[新臺幣']]]/1000</f>
        <v>507022.83899999998</v>
      </c>
      <c r="L1951" s="14">
        <f>表格1[[#This Row],[信用卡交易金額'[新臺幣']]]/1000000</f>
        <v>507.02283899999998</v>
      </c>
      <c r="M1951" s="14" t="str" cm="1">
        <f t="array" ref="M1951">_xlfn.TEXTJOIN("", TRUE, _xlfn.XLOOKUP(TRUE, VALUE(表格1[[#This Row],[年月]]) &lt;= VALUE($R$8:$R$12), $Q$8:$Q$12)) &amp; "年度"</f>
        <v>2022年度</v>
      </c>
    </row>
    <row r="1952" spans="1:13" x14ac:dyDescent="0.3">
      <c r="A1952" s="2">
        <v>202108</v>
      </c>
      <c r="B1952" s="19">
        <f>DATE(表格1[[#This Row],[年]],表格1[[#This Row],[月]],1)</f>
        <v>44409</v>
      </c>
      <c r="C1952" s="2" t="str">
        <f>LEFT(表格1[[#This Row],[年月]],4)</f>
        <v>2021</v>
      </c>
      <c r="D1952" s="2" t="str">
        <f>RIGHT(表格1[[#This Row],[年月]],2)</f>
        <v>08</v>
      </c>
      <c r="E1952" s="5">
        <v>10013000</v>
      </c>
      <c r="F1952" s="2" t="str">
        <f>VLOOKUP(TEXT(表格1[[#This Row],[地區]],"00000000"),縣市代碼,2,0)</f>
        <v>屏東縣</v>
      </c>
      <c r="G1952" s="2" t="s">
        <v>8</v>
      </c>
      <c r="H1952" s="13">
        <v>332122</v>
      </c>
      <c r="I1952" s="14">
        <v>441365447</v>
      </c>
      <c r="J1952" s="14">
        <f>表格1[[#This Row],[信用卡交易筆數]]/1000</f>
        <v>332.12200000000001</v>
      </c>
      <c r="K1952" s="14">
        <f>表格1[[#This Row],[信用卡交易金額'[新臺幣']]]/1000</f>
        <v>441365.44699999999</v>
      </c>
      <c r="L1952" s="14">
        <f>表格1[[#This Row],[信用卡交易金額'[新臺幣']]]/1000000</f>
        <v>441.36544700000002</v>
      </c>
      <c r="M1952" s="14" t="str" cm="1">
        <f t="array" ref="M1952">_xlfn.TEXTJOIN("", TRUE, _xlfn.XLOOKUP(TRUE, VALUE(表格1[[#This Row],[年月]]) &lt;= VALUE($R$8:$R$12), $Q$8:$Q$12)) &amp; "年度"</f>
        <v>2022年度</v>
      </c>
    </row>
    <row r="1953" spans="1:13" x14ac:dyDescent="0.3">
      <c r="A1953" s="2">
        <v>202108</v>
      </c>
      <c r="B1953" s="19">
        <f>DATE(表格1[[#This Row],[年]],表格1[[#This Row],[月]],1)</f>
        <v>44409</v>
      </c>
      <c r="C1953" s="2" t="str">
        <f>LEFT(表格1[[#This Row],[年月]],4)</f>
        <v>2021</v>
      </c>
      <c r="D1953" s="2" t="str">
        <f>RIGHT(表格1[[#This Row],[年月]],2)</f>
        <v>08</v>
      </c>
      <c r="E1953" s="5">
        <v>10013000</v>
      </c>
      <c r="F1953" s="2" t="str">
        <f>VLOOKUP(TEXT(表格1[[#This Row],[地區]],"00000000"),縣市代碼,2,0)</f>
        <v>屏東縣</v>
      </c>
      <c r="G1953" s="2" t="s">
        <v>9</v>
      </c>
      <c r="H1953" s="13">
        <v>657905</v>
      </c>
      <c r="I1953" s="14">
        <v>976861808</v>
      </c>
      <c r="J1953" s="14">
        <f>表格1[[#This Row],[信用卡交易筆數]]/1000</f>
        <v>657.90499999999997</v>
      </c>
      <c r="K1953" s="14">
        <f>表格1[[#This Row],[信用卡交易金額'[新臺幣']]]/1000</f>
        <v>976861.80799999996</v>
      </c>
      <c r="L1953" s="14">
        <f>表格1[[#This Row],[信用卡交易金額'[新臺幣']]]/1000000</f>
        <v>976.861808</v>
      </c>
      <c r="M1953" s="14" t="str" cm="1">
        <f t="array" ref="M1953">_xlfn.TEXTJOIN("", TRUE, _xlfn.XLOOKUP(TRUE, VALUE(表格1[[#This Row],[年月]]) &lt;= VALUE($R$8:$R$12), $Q$8:$Q$12)) &amp; "年度"</f>
        <v>2022年度</v>
      </c>
    </row>
    <row r="1954" spans="1:13" x14ac:dyDescent="0.3">
      <c r="A1954" s="2">
        <v>202108</v>
      </c>
      <c r="B1954" s="19">
        <f>DATE(表格1[[#This Row],[年]],表格1[[#This Row],[月]],1)</f>
        <v>44409</v>
      </c>
      <c r="C1954" s="2" t="str">
        <f>LEFT(表格1[[#This Row],[年月]],4)</f>
        <v>2021</v>
      </c>
      <c r="D1954" s="2" t="str">
        <f>RIGHT(表格1[[#This Row],[年月]],2)</f>
        <v>08</v>
      </c>
      <c r="E1954" s="5">
        <v>10013000</v>
      </c>
      <c r="F1954" s="2" t="str">
        <f>VLOOKUP(TEXT(表格1[[#This Row],[地區]],"00000000"),縣市代碼,2,0)</f>
        <v>屏東縣</v>
      </c>
      <c r="G1954" s="2" t="s">
        <v>10</v>
      </c>
      <c r="H1954" s="13">
        <v>536355</v>
      </c>
      <c r="I1954" s="14">
        <v>1626945109</v>
      </c>
      <c r="J1954" s="14">
        <f>表格1[[#This Row],[信用卡交易筆數]]/1000</f>
        <v>536.35500000000002</v>
      </c>
      <c r="K1954" s="14">
        <f>表格1[[#This Row],[信用卡交易金額'[新臺幣']]]/1000</f>
        <v>1626945.1089999999</v>
      </c>
      <c r="L1954" s="14">
        <f>表格1[[#This Row],[信用卡交易金額'[新臺幣']]]/1000000</f>
        <v>1626.945109</v>
      </c>
      <c r="M1954" s="14" t="str" cm="1">
        <f t="array" ref="M1954">_xlfn.TEXTJOIN("", TRUE, _xlfn.XLOOKUP(TRUE, VALUE(表格1[[#This Row],[年月]]) &lt;= VALUE($R$8:$R$12), $Q$8:$Q$12)) &amp; "年度"</f>
        <v>2022年度</v>
      </c>
    </row>
    <row r="1955" spans="1:13" x14ac:dyDescent="0.3">
      <c r="A1955" s="2">
        <v>202108</v>
      </c>
      <c r="B1955" s="19">
        <f>DATE(表格1[[#This Row],[年]],表格1[[#This Row],[月]],1)</f>
        <v>44409</v>
      </c>
      <c r="C1955" s="2" t="str">
        <f>LEFT(表格1[[#This Row],[年月]],4)</f>
        <v>2021</v>
      </c>
      <c r="D1955" s="2" t="str">
        <f>RIGHT(表格1[[#This Row],[年月]],2)</f>
        <v>08</v>
      </c>
      <c r="E1955" s="5">
        <v>10017000</v>
      </c>
      <c r="F1955" s="2" t="str">
        <f>VLOOKUP(TEXT(表格1[[#This Row],[地區]],"00000000"),縣市代碼,2,0)</f>
        <v>基隆市</v>
      </c>
      <c r="G1955" s="2" t="s">
        <v>4</v>
      </c>
      <c r="H1955" s="13">
        <v>593046</v>
      </c>
      <c r="I1955" s="14">
        <v>256196529</v>
      </c>
      <c r="J1955" s="14">
        <f>表格1[[#This Row],[信用卡交易筆數]]/1000</f>
        <v>593.04600000000005</v>
      </c>
      <c r="K1955" s="14">
        <f>表格1[[#This Row],[信用卡交易金額'[新臺幣']]]/1000</f>
        <v>256196.52900000001</v>
      </c>
      <c r="L1955" s="14">
        <f>表格1[[#This Row],[信用卡交易金額'[新臺幣']]]/1000000</f>
        <v>256.196529</v>
      </c>
      <c r="M1955" s="14" t="str" cm="1">
        <f t="array" ref="M1955">_xlfn.TEXTJOIN("", TRUE, _xlfn.XLOOKUP(TRUE, VALUE(表格1[[#This Row],[年月]]) &lt;= VALUE($R$8:$R$12), $Q$8:$Q$12)) &amp; "年度"</f>
        <v>2022年度</v>
      </c>
    </row>
    <row r="1956" spans="1:13" x14ac:dyDescent="0.3">
      <c r="A1956" s="2">
        <v>202108</v>
      </c>
      <c r="B1956" s="19">
        <f>DATE(表格1[[#This Row],[年]],表格1[[#This Row],[月]],1)</f>
        <v>44409</v>
      </c>
      <c r="C1956" s="2" t="str">
        <f>LEFT(表格1[[#This Row],[年月]],4)</f>
        <v>2021</v>
      </c>
      <c r="D1956" s="2" t="str">
        <f>RIGHT(表格1[[#This Row],[年月]],2)</f>
        <v>08</v>
      </c>
      <c r="E1956" s="5">
        <v>10017000</v>
      </c>
      <c r="F1956" s="2" t="str">
        <f>VLOOKUP(TEXT(表格1[[#This Row],[地區]],"00000000"),縣市代碼,2,0)</f>
        <v>基隆市</v>
      </c>
      <c r="G1956" s="2" t="s">
        <v>5</v>
      </c>
      <c r="H1956" s="13">
        <v>43893</v>
      </c>
      <c r="I1956" s="14">
        <v>109614756</v>
      </c>
      <c r="J1956" s="14">
        <f>表格1[[#This Row],[信用卡交易筆數]]/1000</f>
        <v>43.893000000000001</v>
      </c>
      <c r="K1956" s="14">
        <f>表格1[[#This Row],[信用卡交易金額'[新臺幣']]]/1000</f>
        <v>109614.75599999999</v>
      </c>
      <c r="L1956" s="14">
        <f>表格1[[#This Row],[信用卡交易金額'[新臺幣']]]/1000000</f>
        <v>109.614756</v>
      </c>
      <c r="M1956" s="14" t="str" cm="1">
        <f t="array" ref="M1956">_xlfn.TEXTJOIN("", TRUE, _xlfn.XLOOKUP(TRUE, VALUE(表格1[[#This Row],[年月]]) &lt;= VALUE($R$8:$R$12), $Q$8:$Q$12)) &amp; "年度"</f>
        <v>2022年度</v>
      </c>
    </row>
    <row r="1957" spans="1:13" x14ac:dyDescent="0.3">
      <c r="A1957" s="2">
        <v>202108</v>
      </c>
      <c r="B1957" s="19">
        <f>DATE(表格1[[#This Row],[年]],表格1[[#This Row],[月]],1)</f>
        <v>44409</v>
      </c>
      <c r="C1957" s="2" t="str">
        <f>LEFT(表格1[[#This Row],[年月]],4)</f>
        <v>2021</v>
      </c>
      <c r="D1957" s="2" t="str">
        <f>RIGHT(表格1[[#This Row],[年月]],2)</f>
        <v>08</v>
      </c>
      <c r="E1957" s="5">
        <v>10017000</v>
      </c>
      <c r="F1957" s="2" t="str">
        <f>VLOOKUP(TEXT(表格1[[#This Row],[地區]],"00000000"),縣市代碼,2,0)</f>
        <v>基隆市</v>
      </c>
      <c r="G1957" s="2" t="s">
        <v>6</v>
      </c>
      <c r="H1957" s="13">
        <v>59133</v>
      </c>
      <c r="I1957" s="14">
        <v>197072289</v>
      </c>
      <c r="J1957" s="14">
        <f>表格1[[#This Row],[信用卡交易筆數]]/1000</f>
        <v>59.133000000000003</v>
      </c>
      <c r="K1957" s="14">
        <f>表格1[[#This Row],[信用卡交易金額'[新臺幣']]]/1000</f>
        <v>197072.28899999999</v>
      </c>
      <c r="L1957" s="14">
        <f>表格1[[#This Row],[信用卡交易金額'[新臺幣']]]/1000000</f>
        <v>197.07228900000001</v>
      </c>
      <c r="M1957" s="14" t="str" cm="1">
        <f t="array" ref="M1957">_xlfn.TEXTJOIN("", TRUE, _xlfn.XLOOKUP(TRUE, VALUE(表格1[[#This Row],[年月]]) &lt;= VALUE($R$8:$R$12), $Q$8:$Q$12)) &amp; "年度"</f>
        <v>2022年度</v>
      </c>
    </row>
    <row r="1958" spans="1:13" x14ac:dyDescent="0.3">
      <c r="A1958" s="2">
        <v>202108</v>
      </c>
      <c r="B1958" s="19">
        <f>DATE(表格1[[#This Row],[年]],表格1[[#This Row],[月]],1)</f>
        <v>44409</v>
      </c>
      <c r="C1958" s="2" t="str">
        <f>LEFT(表格1[[#This Row],[年月]],4)</f>
        <v>2021</v>
      </c>
      <c r="D1958" s="2" t="str">
        <f>RIGHT(表格1[[#This Row],[年月]],2)</f>
        <v>08</v>
      </c>
      <c r="E1958" s="5">
        <v>10017000</v>
      </c>
      <c r="F1958" s="2" t="str">
        <f>VLOOKUP(TEXT(表格1[[#This Row],[地區]],"00000000"),縣市代碼,2,0)</f>
        <v>基隆市</v>
      </c>
      <c r="G1958" s="2" t="s">
        <v>7</v>
      </c>
      <c r="H1958" s="13">
        <v>342046</v>
      </c>
      <c r="I1958" s="14">
        <v>316248134</v>
      </c>
      <c r="J1958" s="14">
        <f>表格1[[#This Row],[信用卡交易筆數]]/1000</f>
        <v>342.04599999999999</v>
      </c>
      <c r="K1958" s="14">
        <f>表格1[[#This Row],[信用卡交易金額'[新臺幣']]]/1000</f>
        <v>316248.13400000002</v>
      </c>
      <c r="L1958" s="14">
        <f>表格1[[#This Row],[信用卡交易金額'[新臺幣']]]/1000000</f>
        <v>316.24813399999999</v>
      </c>
      <c r="M1958" s="14" t="str" cm="1">
        <f t="array" ref="M1958">_xlfn.TEXTJOIN("", TRUE, _xlfn.XLOOKUP(TRUE, VALUE(表格1[[#This Row],[年月]]) &lt;= VALUE($R$8:$R$12), $Q$8:$Q$12)) &amp; "年度"</f>
        <v>2022年度</v>
      </c>
    </row>
    <row r="1959" spans="1:13" x14ac:dyDescent="0.3">
      <c r="A1959" s="2">
        <v>202108</v>
      </c>
      <c r="B1959" s="19">
        <f>DATE(表格1[[#This Row],[年]],表格1[[#This Row],[月]],1)</f>
        <v>44409</v>
      </c>
      <c r="C1959" s="2" t="str">
        <f>LEFT(表格1[[#This Row],[年月]],4)</f>
        <v>2021</v>
      </c>
      <c r="D1959" s="2" t="str">
        <f>RIGHT(表格1[[#This Row],[年月]],2)</f>
        <v>08</v>
      </c>
      <c r="E1959" s="5">
        <v>10017000</v>
      </c>
      <c r="F1959" s="2" t="str">
        <f>VLOOKUP(TEXT(表格1[[#This Row],[地區]],"00000000"),縣市代碼,2,0)</f>
        <v>基隆市</v>
      </c>
      <c r="G1959" s="2" t="s">
        <v>8</v>
      </c>
      <c r="H1959" s="13">
        <v>280714</v>
      </c>
      <c r="I1959" s="14">
        <v>381103070</v>
      </c>
      <c r="J1959" s="14">
        <f>表格1[[#This Row],[信用卡交易筆數]]/1000</f>
        <v>280.714</v>
      </c>
      <c r="K1959" s="14">
        <f>表格1[[#This Row],[信用卡交易金額'[新臺幣']]]/1000</f>
        <v>381103.07</v>
      </c>
      <c r="L1959" s="14">
        <f>表格1[[#This Row],[信用卡交易金額'[新臺幣']]]/1000000</f>
        <v>381.10307</v>
      </c>
      <c r="M1959" s="14" t="str" cm="1">
        <f t="array" ref="M1959">_xlfn.TEXTJOIN("", TRUE, _xlfn.XLOOKUP(TRUE, VALUE(表格1[[#This Row],[年月]]) &lt;= VALUE($R$8:$R$12), $Q$8:$Q$12)) &amp; "年度"</f>
        <v>2022年度</v>
      </c>
    </row>
    <row r="1960" spans="1:13" x14ac:dyDescent="0.3">
      <c r="A1960" s="2">
        <v>202108</v>
      </c>
      <c r="B1960" s="19">
        <f>DATE(表格1[[#This Row],[年]],表格1[[#This Row],[月]],1)</f>
        <v>44409</v>
      </c>
      <c r="C1960" s="2" t="str">
        <f>LEFT(表格1[[#This Row],[年月]],4)</f>
        <v>2021</v>
      </c>
      <c r="D1960" s="2" t="str">
        <f>RIGHT(表格1[[#This Row],[年月]],2)</f>
        <v>08</v>
      </c>
      <c r="E1960" s="5">
        <v>10017000</v>
      </c>
      <c r="F1960" s="2" t="str">
        <f>VLOOKUP(TEXT(表格1[[#This Row],[地區]],"00000000"),縣市代碼,2,0)</f>
        <v>基隆市</v>
      </c>
      <c r="G1960" s="2" t="s">
        <v>9</v>
      </c>
      <c r="H1960" s="13">
        <v>567233</v>
      </c>
      <c r="I1960" s="14">
        <v>726537041</v>
      </c>
      <c r="J1960" s="14">
        <f>表格1[[#This Row],[信用卡交易筆數]]/1000</f>
        <v>567.23299999999995</v>
      </c>
      <c r="K1960" s="14">
        <f>表格1[[#This Row],[信用卡交易金額'[新臺幣']]]/1000</f>
        <v>726537.04099999997</v>
      </c>
      <c r="L1960" s="14">
        <f>表格1[[#This Row],[信用卡交易金額'[新臺幣']]]/1000000</f>
        <v>726.53704100000004</v>
      </c>
      <c r="M1960" s="14" t="str" cm="1">
        <f t="array" ref="M1960">_xlfn.TEXTJOIN("", TRUE, _xlfn.XLOOKUP(TRUE, VALUE(表格1[[#This Row],[年月]]) &lt;= VALUE($R$8:$R$12), $Q$8:$Q$12)) &amp; "年度"</f>
        <v>2022年度</v>
      </c>
    </row>
    <row r="1961" spans="1:13" x14ac:dyDescent="0.3">
      <c r="A1961" s="2">
        <v>202108</v>
      </c>
      <c r="B1961" s="19">
        <f>DATE(表格1[[#This Row],[年]],表格1[[#This Row],[月]],1)</f>
        <v>44409</v>
      </c>
      <c r="C1961" s="2" t="str">
        <f>LEFT(表格1[[#This Row],[年月]],4)</f>
        <v>2021</v>
      </c>
      <c r="D1961" s="2" t="str">
        <f>RIGHT(表格1[[#This Row],[年月]],2)</f>
        <v>08</v>
      </c>
      <c r="E1961" s="5">
        <v>10017000</v>
      </c>
      <c r="F1961" s="2" t="str">
        <f>VLOOKUP(TEXT(表格1[[#This Row],[地區]],"00000000"),縣市代碼,2,0)</f>
        <v>基隆市</v>
      </c>
      <c r="G1961" s="2" t="s">
        <v>10</v>
      </c>
      <c r="H1961" s="13">
        <v>444387</v>
      </c>
      <c r="I1961" s="14">
        <v>1095194136</v>
      </c>
      <c r="J1961" s="14">
        <f>表格1[[#This Row],[信用卡交易筆數]]/1000</f>
        <v>444.387</v>
      </c>
      <c r="K1961" s="14">
        <f>表格1[[#This Row],[信用卡交易金額'[新臺幣']]]/1000</f>
        <v>1095194.1359999999</v>
      </c>
      <c r="L1961" s="14">
        <f>表格1[[#This Row],[信用卡交易金額'[新臺幣']]]/1000000</f>
        <v>1095.1941360000001</v>
      </c>
      <c r="M1961" s="14" t="str" cm="1">
        <f t="array" ref="M1961">_xlfn.TEXTJOIN("", TRUE, _xlfn.XLOOKUP(TRUE, VALUE(表格1[[#This Row],[年月]]) &lt;= VALUE($R$8:$R$12), $Q$8:$Q$12)) &amp; "年度"</f>
        <v>2022年度</v>
      </c>
    </row>
    <row r="1962" spans="1:13" x14ac:dyDescent="0.3">
      <c r="A1962" s="2">
        <v>202108</v>
      </c>
      <c r="B1962" s="19">
        <f>DATE(表格1[[#This Row],[年]],表格1[[#This Row],[月]],1)</f>
        <v>44409</v>
      </c>
      <c r="C1962" s="2" t="str">
        <f>LEFT(表格1[[#This Row],[年月]],4)</f>
        <v>2021</v>
      </c>
      <c r="D1962" s="2" t="str">
        <f>RIGHT(表格1[[#This Row],[年月]],2)</f>
        <v>08</v>
      </c>
      <c r="E1962" s="5">
        <v>10002000</v>
      </c>
      <c r="F1962" s="2" t="str">
        <f>VLOOKUP(TEXT(表格1[[#This Row],[地區]],"00000000"),縣市代碼,2,0)</f>
        <v>宜蘭縣</v>
      </c>
      <c r="G1962" s="2" t="s">
        <v>4</v>
      </c>
      <c r="H1962" s="13">
        <v>486067</v>
      </c>
      <c r="I1962" s="14">
        <v>196245451</v>
      </c>
      <c r="J1962" s="14">
        <f>表格1[[#This Row],[信用卡交易筆數]]/1000</f>
        <v>486.06700000000001</v>
      </c>
      <c r="K1962" s="14">
        <f>表格1[[#This Row],[信用卡交易金額'[新臺幣']]]/1000</f>
        <v>196245.451</v>
      </c>
      <c r="L1962" s="14">
        <f>表格1[[#This Row],[信用卡交易金額'[新臺幣']]]/1000000</f>
        <v>196.245451</v>
      </c>
      <c r="M1962" s="14" t="str" cm="1">
        <f t="array" ref="M1962">_xlfn.TEXTJOIN("", TRUE, _xlfn.XLOOKUP(TRUE, VALUE(表格1[[#This Row],[年月]]) &lt;= VALUE($R$8:$R$12), $Q$8:$Q$12)) &amp; "年度"</f>
        <v>2022年度</v>
      </c>
    </row>
    <row r="1963" spans="1:13" x14ac:dyDescent="0.3">
      <c r="A1963" s="2">
        <v>202108</v>
      </c>
      <c r="B1963" s="19">
        <f>DATE(表格1[[#This Row],[年]],表格1[[#This Row],[月]],1)</f>
        <v>44409</v>
      </c>
      <c r="C1963" s="2" t="str">
        <f>LEFT(表格1[[#This Row],[年月]],4)</f>
        <v>2021</v>
      </c>
      <c r="D1963" s="2" t="str">
        <f>RIGHT(表格1[[#This Row],[年月]],2)</f>
        <v>08</v>
      </c>
      <c r="E1963" s="5">
        <v>10002000</v>
      </c>
      <c r="F1963" s="2" t="str">
        <f>VLOOKUP(TEXT(表格1[[#This Row],[地區]],"00000000"),縣市代碼,2,0)</f>
        <v>宜蘭縣</v>
      </c>
      <c r="G1963" s="2" t="s">
        <v>5</v>
      </c>
      <c r="H1963" s="13">
        <v>35126</v>
      </c>
      <c r="I1963" s="14">
        <v>85867904</v>
      </c>
      <c r="J1963" s="14">
        <f>表格1[[#This Row],[信用卡交易筆數]]/1000</f>
        <v>35.125999999999998</v>
      </c>
      <c r="K1963" s="14">
        <f>表格1[[#This Row],[信用卡交易金額'[新臺幣']]]/1000</f>
        <v>85867.903999999995</v>
      </c>
      <c r="L1963" s="14">
        <f>表格1[[#This Row],[信用卡交易金額'[新臺幣']]]/1000000</f>
        <v>85.867903999999996</v>
      </c>
      <c r="M1963" s="14" t="str" cm="1">
        <f t="array" ref="M1963">_xlfn.TEXTJOIN("", TRUE, _xlfn.XLOOKUP(TRUE, VALUE(表格1[[#This Row],[年月]]) &lt;= VALUE($R$8:$R$12), $Q$8:$Q$12)) &amp; "年度"</f>
        <v>2022年度</v>
      </c>
    </row>
    <row r="1964" spans="1:13" x14ac:dyDescent="0.3">
      <c r="A1964" s="2">
        <v>202108</v>
      </c>
      <c r="B1964" s="19">
        <f>DATE(表格1[[#This Row],[年]],表格1[[#This Row],[月]],1)</f>
        <v>44409</v>
      </c>
      <c r="C1964" s="2" t="str">
        <f>LEFT(表格1[[#This Row],[年月]],4)</f>
        <v>2021</v>
      </c>
      <c r="D1964" s="2" t="str">
        <f>RIGHT(表格1[[#This Row],[年月]],2)</f>
        <v>08</v>
      </c>
      <c r="E1964" s="5">
        <v>10002000</v>
      </c>
      <c r="F1964" s="2" t="str">
        <f>VLOOKUP(TEXT(表格1[[#This Row],[地區]],"00000000"),縣市代碼,2,0)</f>
        <v>宜蘭縣</v>
      </c>
      <c r="G1964" s="2" t="s">
        <v>6</v>
      </c>
      <c r="H1964" s="13">
        <v>58346</v>
      </c>
      <c r="I1964" s="14">
        <v>183430826</v>
      </c>
      <c r="J1964" s="14">
        <f>表格1[[#This Row],[信用卡交易筆數]]/1000</f>
        <v>58.345999999999997</v>
      </c>
      <c r="K1964" s="14">
        <f>表格1[[#This Row],[信用卡交易金額'[新臺幣']]]/1000</f>
        <v>183430.826</v>
      </c>
      <c r="L1964" s="14">
        <f>表格1[[#This Row],[信用卡交易金額'[新臺幣']]]/1000000</f>
        <v>183.430826</v>
      </c>
      <c r="M1964" s="14" t="str" cm="1">
        <f t="array" ref="M1964">_xlfn.TEXTJOIN("", TRUE, _xlfn.XLOOKUP(TRUE, VALUE(表格1[[#This Row],[年月]]) &lt;= VALUE($R$8:$R$12), $Q$8:$Q$12)) &amp; "年度"</f>
        <v>2022年度</v>
      </c>
    </row>
    <row r="1965" spans="1:13" x14ac:dyDescent="0.3">
      <c r="A1965" s="2">
        <v>202108</v>
      </c>
      <c r="B1965" s="19">
        <f>DATE(表格1[[#This Row],[年]],表格1[[#This Row],[月]],1)</f>
        <v>44409</v>
      </c>
      <c r="C1965" s="2" t="str">
        <f>LEFT(表格1[[#This Row],[年月]],4)</f>
        <v>2021</v>
      </c>
      <c r="D1965" s="2" t="str">
        <f>RIGHT(表格1[[#This Row],[年月]],2)</f>
        <v>08</v>
      </c>
      <c r="E1965" s="5">
        <v>10002000</v>
      </c>
      <c r="F1965" s="2" t="str">
        <f>VLOOKUP(TEXT(表格1[[#This Row],[地區]],"00000000"),縣市代碼,2,0)</f>
        <v>宜蘭縣</v>
      </c>
      <c r="G1965" s="2" t="s">
        <v>7</v>
      </c>
      <c r="H1965" s="13">
        <v>296206</v>
      </c>
      <c r="I1965" s="14">
        <v>308641428</v>
      </c>
      <c r="J1965" s="14">
        <f>表格1[[#This Row],[信用卡交易筆數]]/1000</f>
        <v>296.20600000000002</v>
      </c>
      <c r="K1965" s="14">
        <f>表格1[[#This Row],[信用卡交易金額'[新臺幣']]]/1000</f>
        <v>308641.42800000001</v>
      </c>
      <c r="L1965" s="14">
        <f>表格1[[#This Row],[信用卡交易金額'[新臺幣']]]/1000000</f>
        <v>308.64142800000002</v>
      </c>
      <c r="M1965" s="14" t="str" cm="1">
        <f t="array" ref="M1965">_xlfn.TEXTJOIN("", TRUE, _xlfn.XLOOKUP(TRUE, VALUE(表格1[[#This Row],[年月]]) &lt;= VALUE($R$8:$R$12), $Q$8:$Q$12)) &amp; "年度"</f>
        <v>2022年度</v>
      </c>
    </row>
    <row r="1966" spans="1:13" x14ac:dyDescent="0.3">
      <c r="A1966" s="2">
        <v>202108</v>
      </c>
      <c r="B1966" s="19">
        <f>DATE(表格1[[#This Row],[年]],表格1[[#This Row],[月]],1)</f>
        <v>44409</v>
      </c>
      <c r="C1966" s="2" t="str">
        <f>LEFT(表格1[[#This Row],[年月]],4)</f>
        <v>2021</v>
      </c>
      <c r="D1966" s="2" t="str">
        <f>RIGHT(表格1[[#This Row],[年月]],2)</f>
        <v>08</v>
      </c>
      <c r="E1966" s="5">
        <v>10002000</v>
      </c>
      <c r="F1966" s="2" t="str">
        <f>VLOOKUP(TEXT(表格1[[#This Row],[地區]],"00000000"),縣市代碼,2,0)</f>
        <v>宜蘭縣</v>
      </c>
      <c r="G1966" s="2" t="s">
        <v>8</v>
      </c>
      <c r="H1966" s="13">
        <v>234166</v>
      </c>
      <c r="I1966" s="14">
        <v>329509835</v>
      </c>
      <c r="J1966" s="14">
        <f>表格1[[#This Row],[信用卡交易筆數]]/1000</f>
        <v>234.166</v>
      </c>
      <c r="K1966" s="14">
        <f>表格1[[#This Row],[信用卡交易金額'[新臺幣']]]/1000</f>
        <v>329509.83500000002</v>
      </c>
      <c r="L1966" s="14">
        <f>表格1[[#This Row],[信用卡交易金額'[新臺幣']]]/1000000</f>
        <v>329.50983500000001</v>
      </c>
      <c r="M1966" s="14" t="str" cm="1">
        <f t="array" ref="M1966">_xlfn.TEXTJOIN("", TRUE, _xlfn.XLOOKUP(TRUE, VALUE(表格1[[#This Row],[年月]]) &lt;= VALUE($R$8:$R$12), $Q$8:$Q$12)) &amp; "年度"</f>
        <v>2022年度</v>
      </c>
    </row>
    <row r="1967" spans="1:13" x14ac:dyDescent="0.3">
      <c r="A1967" s="2">
        <v>202108</v>
      </c>
      <c r="B1967" s="19">
        <f>DATE(表格1[[#This Row],[年]],表格1[[#This Row],[月]],1)</f>
        <v>44409</v>
      </c>
      <c r="C1967" s="2" t="str">
        <f>LEFT(表格1[[#This Row],[年月]],4)</f>
        <v>2021</v>
      </c>
      <c r="D1967" s="2" t="str">
        <f>RIGHT(表格1[[#This Row],[年月]],2)</f>
        <v>08</v>
      </c>
      <c r="E1967" s="5">
        <v>10002000</v>
      </c>
      <c r="F1967" s="2" t="str">
        <f>VLOOKUP(TEXT(表格1[[#This Row],[地區]],"00000000"),縣市代碼,2,0)</f>
        <v>宜蘭縣</v>
      </c>
      <c r="G1967" s="2" t="s">
        <v>9</v>
      </c>
      <c r="H1967" s="13">
        <v>502704</v>
      </c>
      <c r="I1967" s="14">
        <v>644657123</v>
      </c>
      <c r="J1967" s="14">
        <f>表格1[[#This Row],[信用卡交易筆數]]/1000</f>
        <v>502.70400000000001</v>
      </c>
      <c r="K1967" s="14">
        <f>表格1[[#This Row],[信用卡交易金額'[新臺幣']]]/1000</f>
        <v>644657.12300000002</v>
      </c>
      <c r="L1967" s="14">
        <f>表格1[[#This Row],[信用卡交易金額'[新臺幣']]]/1000000</f>
        <v>644.65712299999996</v>
      </c>
      <c r="M1967" s="14" t="str" cm="1">
        <f t="array" ref="M1967">_xlfn.TEXTJOIN("", TRUE, _xlfn.XLOOKUP(TRUE, VALUE(表格1[[#This Row],[年月]]) &lt;= VALUE($R$8:$R$12), $Q$8:$Q$12)) &amp; "年度"</f>
        <v>2022年度</v>
      </c>
    </row>
    <row r="1968" spans="1:13" x14ac:dyDescent="0.3">
      <c r="A1968" s="2">
        <v>202108</v>
      </c>
      <c r="B1968" s="19">
        <f>DATE(表格1[[#This Row],[年]],表格1[[#This Row],[月]],1)</f>
        <v>44409</v>
      </c>
      <c r="C1968" s="2" t="str">
        <f>LEFT(表格1[[#This Row],[年月]],4)</f>
        <v>2021</v>
      </c>
      <c r="D1968" s="2" t="str">
        <f>RIGHT(表格1[[#This Row],[年月]],2)</f>
        <v>08</v>
      </c>
      <c r="E1968" s="5">
        <v>10002000</v>
      </c>
      <c r="F1968" s="2" t="str">
        <f>VLOOKUP(TEXT(表格1[[#This Row],[地區]],"00000000"),縣市代碼,2,0)</f>
        <v>宜蘭縣</v>
      </c>
      <c r="G1968" s="2" t="s">
        <v>10</v>
      </c>
      <c r="H1968" s="13">
        <v>342612</v>
      </c>
      <c r="I1968" s="14">
        <v>927284836</v>
      </c>
      <c r="J1968" s="14">
        <f>表格1[[#This Row],[信用卡交易筆數]]/1000</f>
        <v>342.61200000000002</v>
      </c>
      <c r="K1968" s="14">
        <f>表格1[[#This Row],[信用卡交易金額'[新臺幣']]]/1000</f>
        <v>927284.83600000001</v>
      </c>
      <c r="L1968" s="14">
        <f>表格1[[#This Row],[信用卡交易金額'[新臺幣']]]/1000000</f>
        <v>927.28483600000004</v>
      </c>
      <c r="M1968" s="14" t="str" cm="1">
        <f t="array" ref="M1968">_xlfn.TEXTJOIN("", TRUE, _xlfn.XLOOKUP(TRUE, VALUE(表格1[[#This Row],[年月]]) &lt;= VALUE($R$8:$R$12), $Q$8:$Q$12)) &amp; "年度"</f>
        <v>2022年度</v>
      </c>
    </row>
    <row r="1969" spans="1:13" x14ac:dyDescent="0.3">
      <c r="A1969" s="2">
        <v>202108</v>
      </c>
      <c r="B1969" s="19">
        <f>DATE(表格1[[#This Row],[年]],表格1[[#This Row],[月]],1)</f>
        <v>44409</v>
      </c>
      <c r="C1969" s="2" t="str">
        <f>LEFT(表格1[[#This Row],[年月]],4)</f>
        <v>2021</v>
      </c>
      <c r="D1969" s="2" t="str">
        <f>RIGHT(表格1[[#This Row],[年月]],2)</f>
        <v>08</v>
      </c>
      <c r="E1969" s="5">
        <v>10015000</v>
      </c>
      <c r="F1969" s="2" t="str">
        <f>VLOOKUP(TEXT(表格1[[#This Row],[地區]],"00000000"),縣市代碼,2,0)</f>
        <v>花蓮縣</v>
      </c>
      <c r="G1969" s="2" t="s">
        <v>4</v>
      </c>
      <c r="H1969" s="13">
        <v>355146</v>
      </c>
      <c r="I1969" s="14">
        <v>165454697</v>
      </c>
      <c r="J1969" s="14">
        <f>表格1[[#This Row],[信用卡交易筆數]]/1000</f>
        <v>355.14600000000002</v>
      </c>
      <c r="K1969" s="14">
        <f>表格1[[#This Row],[信用卡交易金額'[新臺幣']]]/1000</f>
        <v>165454.69699999999</v>
      </c>
      <c r="L1969" s="14">
        <f>表格1[[#This Row],[信用卡交易金額'[新臺幣']]]/1000000</f>
        <v>165.45469700000001</v>
      </c>
      <c r="M1969" s="14" t="str" cm="1">
        <f t="array" ref="M1969">_xlfn.TEXTJOIN("", TRUE, _xlfn.XLOOKUP(TRUE, VALUE(表格1[[#This Row],[年月]]) &lt;= VALUE($R$8:$R$12), $Q$8:$Q$12)) &amp; "年度"</f>
        <v>2022年度</v>
      </c>
    </row>
    <row r="1970" spans="1:13" x14ac:dyDescent="0.3">
      <c r="A1970" s="2">
        <v>202108</v>
      </c>
      <c r="B1970" s="19">
        <f>DATE(表格1[[#This Row],[年]],表格1[[#This Row],[月]],1)</f>
        <v>44409</v>
      </c>
      <c r="C1970" s="2" t="str">
        <f>LEFT(表格1[[#This Row],[年月]],4)</f>
        <v>2021</v>
      </c>
      <c r="D1970" s="2" t="str">
        <f>RIGHT(表格1[[#This Row],[年月]],2)</f>
        <v>08</v>
      </c>
      <c r="E1970" s="5">
        <v>10015000</v>
      </c>
      <c r="F1970" s="2" t="str">
        <f>VLOOKUP(TEXT(表格1[[#This Row],[地區]],"00000000"),縣市代碼,2,0)</f>
        <v>花蓮縣</v>
      </c>
      <c r="G1970" s="2" t="s">
        <v>5</v>
      </c>
      <c r="H1970" s="13">
        <v>24269</v>
      </c>
      <c r="I1970" s="14">
        <v>56642974</v>
      </c>
      <c r="J1970" s="14">
        <f>表格1[[#This Row],[信用卡交易筆數]]/1000</f>
        <v>24.268999999999998</v>
      </c>
      <c r="K1970" s="14">
        <f>表格1[[#This Row],[信用卡交易金額'[新臺幣']]]/1000</f>
        <v>56642.974000000002</v>
      </c>
      <c r="L1970" s="14">
        <f>表格1[[#This Row],[信用卡交易金額'[新臺幣']]]/1000000</f>
        <v>56.642974000000002</v>
      </c>
      <c r="M1970" s="14" t="str" cm="1">
        <f t="array" ref="M1970">_xlfn.TEXTJOIN("", TRUE, _xlfn.XLOOKUP(TRUE, VALUE(表格1[[#This Row],[年月]]) &lt;= VALUE($R$8:$R$12), $Q$8:$Q$12)) &amp; "年度"</f>
        <v>2022年度</v>
      </c>
    </row>
    <row r="1971" spans="1:13" x14ac:dyDescent="0.3">
      <c r="A1971" s="2">
        <v>202108</v>
      </c>
      <c r="B1971" s="19">
        <f>DATE(表格1[[#This Row],[年]],表格1[[#This Row],[月]],1)</f>
        <v>44409</v>
      </c>
      <c r="C1971" s="2" t="str">
        <f>LEFT(表格1[[#This Row],[年月]],4)</f>
        <v>2021</v>
      </c>
      <c r="D1971" s="2" t="str">
        <f>RIGHT(表格1[[#This Row],[年月]],2)</f>
        <v>08</v>
      </c>
      <c r="E1971" s="5">
        <v>10015000</v>
      </c>
      <c r="F1971" s="2" t="str">
        <f>VLOOKUP(TEXT(表格1[[#This Row],[地區]],"00000000"),縣市代碼,2,0)</f>
        <v>花蓮縣</v>
      </c>
      <c r="G1971" s="2" t="s">
        <v>6</v>
      </c>
      <c r="H1971" s="13">
        <v>38330</v>
      </c>
      <c r="I1971" s="14">
        <v>130205824</v>
      </c>
      <c r="J1971" s="14">
        <f>表格1[[#This Row],[信用卡交易筆數]]/1000</f>
        <v>38.33</v>
      </c>
      <c r="K1971" s="14">
        <f>表格1[[#This Row],[信用卡交易金額'[新臺幣']]]/1000</f>
        <v>130205.82399999999</v>
      </c>
      <c r="L1971" s="14">
        <f>表格1[[#This Row],[信用卡交易金額'[新臺幣']]]/1000000</f>
        <v>130.20582400000001</v>
      </c>
      <c r="M1971" s="14" t="str" cm="1">
        <f t="array" ref="M1971">_xlfn.TEXTJOIN("", TRUE, _xlfn.XLOOKUP(TRUE, VALUE(表格1[[#This Row],[年月]]) &lt;= VALUE($R$8:$R$12), $Q$8:$Q$12)) &amp; "年度"</f>
        <v>2022年度</v>
      </c>
    </row>
    <row r="1972" spans="1:13" x14ac:dyDescent="0.3">
      <c r="A1972" s="2">
        <v>202108</v>
      </c>
      <c r="B1972" s="19">
        <f>DATE(表格1[[#This Row],[年]],表格1[[#This Row],[月]],1)</f>
        <v>44409</v>
      </c>
      <c r="C1972" s="2" t="str">
        <f>LEFT(表格1[[#This Row],[年月]],4)</f>
        <v>2021</v>
      </c>
      <c r="D1972" s="2" t="str">
        <f>RIGHT(表格1[[#This Row],[年月]],2)</f>
        <v>08</v>
      </c>
      <c r="E1972" s="5">
        <v>10015000</v>
      </c>
      <c r="F1972" s="2" t="str">
        <f>VLOOKUP(TEXT(表格1[[#This Row],[地區]],"00000000"),縣市代碼,2,0)</f>
        <v>花蓮縣</v>
      </c>
      <c r="G1972" s="2" t="s">
        <v>7</v>
      </c>
      <c r="H1972" s="13">
        <v>210005</v>
      </c>
      <c r="I1972" s="14">
        <v>213508563</v>
      </c>
      <c r="J1972" s="14">
        <f>表格1[[#This Row],[信用卡交易筆數]]/1000</f>
        <v>210.005</v>
      </c>
      <c r="K1972" s="14">
        <f>表格1[[#This Row],[信用卡交易金額'[新臺幣']]]/1000</f>
        <v>213508.56299999999</v>
      </c>
      <c r="L1972" s="14">
        <f>表格1[[#This Row],[信用卡交易金額'[新臺幣']]]/1000000</f>
        <v>213.50856300000001</v>
      </c>
      <c r="M1972" s="14" t="str" cm="1">
        <f t="array" ref="M1972">_xlfn.TEXTJOIN("", TRUE, _xlfn.XLOOKUP(TRUE, VALUE(表格1[[#This Row],[年月]]) &lt;= VALUE($R$8:$R$12), $Q$8:$Q$12)) &amp; "年度"</f>
        <v>2022年度</v>
      </c>
    </row>
    <row r="1973" spans="1:13" x14ac:dyDescent="0.3">
      <c r="A1973" s="2">
        <v>202108</v>
      </c>
      <c r="B1973" s="19">
        <f>DATE(表格1[[#This Row],[年]],表格1[[#This Row],[月]],1)</f>
        <v>44409</v>
      </c>
      <c r="C1973" s="2" t="str">
        <f>LEFT(表格1[[#This Row],[年月]],4)</f>
        <v>2021</v>
      </c>
      <c r="D1973" s="2" t="str">
        <f>RIGHT(表格1[[#This Row],[年月]],2)</f>
        <v>08</v>
      </c>
      <c r="E1973" s="5">
        <v>10015000</v>
      </c>
      <c r="F1973" s="2" t="str">
        <f>VLOOKUP(TEXT(表格1[[#This Row],[地區]],"00000000"),縣市代碼,2,0)</f>
        <v>花蓮縣</v>
      </c>
      <c r="G1973" s="2" t="s">
        <v>8</v>
      </c>
      <c r="H1973" s="13">
        <v>157471</v>
      </c>
      <c r="I1973" s="14">
        <v>216774445</v>
      </c>
      <c r="J1973" s="14">
        <f>表格1[[#This Row],[信用卡交易筆數]]/1000</f>
        <v>157.471</v>
      </c>
      <c r="K1973" s="14">
        <f>表格1[[#This Row],[信用卡交易金額'[新臺幣']]]/1000</f>
        <v>216774.44500000001</v>
      </c>
      <c r="L1973" s="14">
        <f>表格1[[#This Row],[信用卡交易金額'[新臺幣']]]/1000000</f>
        <v>216.77444499999999</v>
      </c>
      <c r="M1973" s="14" t="str" cm="1">
        <f t="array" ref="M1973">_xlfn.TEXTJOIN("", TRUE, _xlfn.XLOOKUP(TRUE, VALUE(表格1[[#This Row],[年月]]) &lt;= VALUE($R$8:$R$12), $Q$8:$Q$12)) &amp; "年度"</f>
        <v>2022年度</v>
      </c>
    </row>
    <row r="1974" spans="1:13" x14ac:dyDescent="0.3">
      <c r="A1974" s="2">
        <v>202108</v>
      </c>
      <c r="B1974" s="19">
        <f>DATE(表格1[[#This Row],[年]],表格1[[#This Row],[月]],1)</f>
        <v>44409</v>
      </c>
      <c r="C1974" s="2" t="str">
        <f>LEFT(表格1[[#This Row],[年月]],4)</f>
        <v>2021</v>
      </c>
      <c r="D1974" s="2" t="str">
        <f>RIGHT(表格1[[#This Row],[年月]],2)</f>
        <v>08</v>
      </c>
      <c r="E1974" s="5">
        <v>10015000</v>
      </c>
      <c r="F1974" s="2" t="str">
        <f>VLOOKUP(TEXT(表格1[[#This Row],[地區]],"00000000"),縣市代碼,2,0)</f>
        <v>花蓮縣</v>
      </c>
      <c r="G1974" s="2" t="s">
        <v>9</v>
      </c>
      <c r="H1974" s="13">
        <v>323983</v>
      </c>
      <c r="I1974" s="14">
        <v>452181457</v>
      </c>
      <c r="J1974" s="14">
        <f>表格1[[#This Row],[信用卡交易筆數]]/1000</f>
        <v>323.983</v>
      </c>
      <c r="K1974" s="14">
        <f>表格1[[#This Row],[信用卡交易金額'[新臺幣']]]/1000</f>
        <v>452181.45699999999</v>
      </c>
      <c r="L1974" s="14">
        <f>表格1[[#This Row],[信用卡交易金額'[新臺幣']]]/1000000</f>
        <v>452.18145700000002</v>
      </c>
      <c r="M1974" s="14" t="str" cm="1">
        <f t="array" ref="M1974">_xlfn.TEXTJOIN("", TRUE, _xlfn.XLOOKUP(TRUE, VALUE(表格1[[#This Row],[年月]]) &lt;= VALUE($R$8:$R$12), $Q$8:$Q$12)) &amp; "年度"</f>
        <v>2022年度</v>
      </c>
    </row>
    <row r="1975" spans="1:13" x14ac:dyDescent="0.3">
      <c r="A1975" s="2">
        <v>202108</v>
      </c>
      <c r="B1975" s="19">
        <f>DATE(表格1[[#This Row],[年]],表格1[[#This Row],[月]],1)</f>
        <v>44409</v>
      </c>
      <c r="C1975" s="2" t="str">
        <f>LEFT(表格1[[#This Row],[年月]],4)</f>
        <v>2021</v>
      </c>
      <c r="D1975" s="2" t="str">
        <f>RIGHT(表格1[[#This Row],[年月]],2)</f>
        <v>08</v>
      </c>
      <c r="E1975" s="5">
        <v>10015000</v>
      </c>
      <c r="F1975" s="2" t="str">
        <f>VLOOKUP(TEXT(表格1[[#This Row],[地區]],"00000000"),縣市代碼,2,0)</f>
        <v>花蓮縣</v>
      </c>
      <c r="G1975" s="2" t="s">
        <v>10</v>
      </c>
      <c r="H1975" s="13">
        <v>223873</v>
      </c>
      <c r="I1975" s="14">
        <v>652924326</v>
      </c>
      <c r="J1975" s="14">
        <f>表格1[[#This Row],[信用卡交易筆數]]/1000</f>
        <v>223.87299999999999</v>
      </c>
      <c r="K1975" s="14">
        <f>表格1[[#This Row],[信用卡交易金額'[新臺幣']]]/1000</f>
        <v>652924.326</v>
      </c>
      <c r="L1975" s="14">
        <f>表格1[[#This Row],[信用卡交易金額'[新臺幣']]]/1000000</f>
        <v>652.92432599999995</v>
      </c>
      <c r="M1975" s="14" t="str" cm="1">
        <f t="array" ref="M1975">_xlfn.TEXTJOIN("", TRUE, _xlfn.XLOOKUP(TRUE, VALUE(表格1[[#This Row],[年月]]) &lt;= VALUE($R$8:$R$12), $Q$8:$Q$12)) &amp; "年度"</f>
        <v>2022年度</v>
      </c>
    </row>
    <row r="1976" spans="1:13" x14ac:dyDescent="0.3">
      <c r="A1976" s="2">
        <v>202108</v>
      </c>
      <c r="B1976" s="19">
        <f>DATE(表格1[[#This Row],[年]],表格1[[#This Row],[月]],1)</f>
        <v>44409</v>
      </c>
      <c r="C1976" s="2" t="str">
        <f>LEFT(表格1[[#This Row],[年月]],4)</f>
        <v>2021</v>
      </c>
      <c r="D1976" s="2" t="str">
        <f>RIGHT(表格1[[#This Row],[年月]],2)</f>
        <v>08</v>
      </c>
      <c r="E1976" s="5">
        <v>10014000</v>
      </c>
      <c r="F1976" s="2" t="str">
        <f>VLOOKUP(TEXT(表格1[[#This Row],[地區]],"00000000"),縣市代碼,2,0)</f>
        <v>臺東縣</v>
      </c>
      <c r="G1976" s="2" t="s">
        <v>4</v>
      </c>
      <c r="H1976" s="13">
        <v>165246</v>
      </c>
      <c r="I1976" s="14">
        <v>74646339</v>
      </c>
      <c r="J1976" s="14">
        <f>表格1[[#This Row],[信用卡交易筆數]]/1000</f>
        <v>165.24600000000001</v>
      </c>
      <c r="K1976" s="14">
        <f>表格1[[#This Row],[信用卡交易金額'[新臺幣']]]/1000</f>
        <v>74646.339000000007</v>
      </c>
      <c r="L1976" s="14">
        <f>表格1[[#This Row],[信用卡交易金額'[新臺幣']]]/1000000</f>
        <v>74.646338999999998</v>
      </c>
      <c r="M1976" s="14" t="str" cm="1">
        <f t="array" ref="M1976">_xlfn.TEXTJOIN("", TRUE, _xlfn.XLOOKUP(TRUE, VALUE(表格1[[#This Row],[年月]]) &lt;= VALUE($R$8:$R$12), $Q$8:$Q$12)) &amp; "年度"</f>
        <v>2022年度</v>
      </c>
    </row>
    <row r="1977" spans="1:13" x14ac:dyDescent="0.3">
      <c r="A1977" s="2">
        <v>202108</v>
      </c>
      <c r="B1977" s="19">
        <f>DATE(表格1[[#This Row],[年]],表格1[[#This Row],[月]],1)</f>
        <v>44409</v>
      </c>
      <c r="C1977" s="2" t="str">
        <f>LEFT(表格1[[#This Row],[年月]],4)</f>
        <v>2021</v>
      </c>
      <c r="D1977" s="2" t="str">
        <f>RIGHT(表格1[[#This Row],[年月]],2)</f>
        <v>08</v>
      </c>
      <c r="E1977" s="5">
        <v>10014000</v>
      </c>
      <c r="F1977" s="2" t="str">
        <f>VLOOKUP(TEXT(表格1[[#This Row],[地區]],"00000000"),縣市代碼,2,0)</f>
        <v>臺東縣</v>
      </c>
      <c r="G1977" s="2" t="s">
        <v>5</v>
      </c>
      <c r="H1977" s="13">
        <v>14549</v>
      </c>
      <c r="I1977" s="14">
        <v>29992980</v>
      </c>
      <c r="J1977" s="14">
        <f>表格1[[#This Row],[信用卡交易筆數]]/1000</f>
        <v>14.548999999999999</v>
      </c>
      <c r="K1977" s="14">
        <f>表格1[[#This Row],[信用卡交易金額'[新臺幣']]]/1000</f>
        <v>29992.98</v>
      </c>
      <c r="L1977" s="14">
        <f>表格1[[#This Row],[信用卡交易金額'[新臺幣']]]/1000000</f>
        <v>29.992979999999999</v>
      </c>
      <c r="M1977" s="14" t="str" cm="1">
        <f t="array" ref="M1977">_xlfn.TEXTJOIN("", TRUE, _xlfn.XLOOKUP(TRUE, VALUE(表格1[[#This Row],[年月]]) &lt;= VALUE($R$8:$R$12), $Q$8:$Q$12)) &amp; "年度"</f>
        <v>2022年度</v>
      </c>
    </row>
    <row r="1978" spans="1:13" x14ac:dyDescent="0.3">
      <c r="A1978" s="2">
        <v>202108</v>
      </c>
      <c r="B1978" s="19">
        <f>DATE(表格1[[#This Row],[年]],表格1[[#This Row],[月]],1)</f>
        <v>44409</v>
      </c>
      <c r="C1978" s="2" t="str">
        <f>LEFT(表格1[[#This Row],[年月]],4)</f>
        <v>2021</v>
      </c>
      <c r="D1978" s="2" t="str">
        <f>RIGHT(表格1[[#This Row],[年月]],2)</f>
        <v>08</v>
      </c>
      <c r="E1978" s="5">
        <v>10014000</v>
      </c>
      <c r="F1978" s="2" t="str">
        <f>VLOOKUP(TEXT(表格1[[#This Row],[地區]],"00000000"),縣市代碼,2,0)</f>
        <v>臺東縣</v>
      </c>
      <c r="G1978" s="2" t="s">
        <v>6</v>
      </c>
      <c r="H1978" s="13">
        <v>19257</v>
      </c>
      <c r="I1978" s="14">
        <v>63591937</v>
      </c>
      <c r="J1978" s="14">
        <f>表格1[[#This Row],[信用卡交易筆數]]/1000</f>
        <v>19.257000000000001</v>
      </c>
      <c r="K1978" s="14">
        <f>表格1[[#This Row],[信用卡交易金額'[新臺幣']]]/1000</f>
        <v>63591.936999999998</v>
      </c>
      <c r="L1978" s="14">
        <f>表格1[[#This Row],[信用卡交易金額'[新臺幣']]]/1000000</f>
        <v>63.591937000000001</v>
      </c>
      <c r="M1978" s="14" t="str" cm="1">
        <f t="array" ref="M1978">_xlfn.TEXTJOIN("", TRUE, _xlfn.XLOOKUP(TRUE, VALUE(表格1[[#This Row],[年月]]) &lt;= VALUE($R$8:$R$12), $Q$8:$Q$12)) &amp; "年度"</f>
        <v>2022年度</v>
      </c>
    </row>
    <row r="1979" spans="1:13" x14ac:dyDescent="0.3">
      <c r="A1979" s="2">
        <v>202108</v>
      </c>
      <c r="B1979" s="19">
        <f>DATE(表格1[[#This Row],[年]],表格1[[#This Row],[月]],1)</f>
        <v>44409</v>
      </c>
      <c r="C1979" s="2" t="str">
        <f>LEFT(表格1[[#This Row],[年月]],4)</f>
        <v>2021</v>
      </c>
      <c r="D1979" s="2" t="str">
        <f>RIGHT(表格1[[#This Row],[年月]],2)</f>
        <v>08</v>
      </c>
      <c r="E1979" s="5">
        <v>10014000</v>
      </c>
      <c r="F1979" s="2" t="str">
        <f>VLOOKUP(TEXT(表格1[[#This Row],[地區]],"00000000"),縣市代碼,2,0)</f>
        <v>臺東縣</v>
      </c>
      <c r="G1979" s="2" t="s">
        <v>7</v>
      </c>
      <c r="H1979" s="13">
        <v>120669</v>
      </c>
      <c r="I1979" s="14">
        <v>120801624</v>
      </c>
      <c r="J1979" s="14">
        <f>表格1[[#This Row],[信用卡交易筆數]]/1000</f>
        <v>120.669</v>
      </c>
      <c r="K1979" s="14">
        <f>表格1[[#This Row],[信用卡交易金額'[新臺幣']]]/1000</f>
        <v>120801.624</v>
      </c>
      <c r="L1979" s="14">
        <f>表格1[[#This Row],[信用卡交易金額'[新臺幣']]]/1000000</f>
        <v>120.801624</v>
      </c>
      <c r="M1979" s="14" t="str" cm="1">
        <f t="array" ref="M1979">_xlfn.TEXTJOIN("", TRUE, _xlfn.XLOOKUP(TRUE, VALUE(表格1[[#This Row],[年月]]) &lt;= VALUE($R$8:$R$12), $Q$8:$Q$12)) &amp; "年度"</f>
        <v>2022年度</v>
      </c>
    </row>
    <row r="1980" spans="1:13" x14ac:dyDescent="0.3">
      <c r="A1980" s="2">
        <v>202108</v>
      </c>
      <c r="B1980" s="19">
        <f>DATE(表格1[[#This Row],[年]],表格1[[#This Row],[月]],1)</f>
        <v>44409</v>
      </c>
      <c r="C1980" s="2" t="str">
        <f>LEFT(表格1[[#This Row],[年月]],4)</f>
        <v>2021</v>
      </c>
      <c r="D1980" s="2" t="str">
        <f>RIGHT(表格1[[#This Row],[年月]],2)</f>
        <v>08</v>
      </c>
      <c r="E1980" s="5">
        <v>10014000</v>
      </c>
      <c r="F1980" s="2" t="str">
        <f>VLOOKUP(TEXT(表格1[[#This Row],[地區]],"00000000"),縣市代碼,2,0)</f>
        <v>臺東縣</v>
      </c>
      <c r="G1980" s="2" t="s">
        <v>8</v>
      </c>
      <c r="H1980" s="13">
        <v>82189</v>
      </c>
      <c r="I1980" s="14">
        <v>106577049</v>
      </c>
      <c r="J1980" s="14">
        <f>表格1[[#This Row],[信用卡交易筆數]]/1000</f>
        <v>82.188999999999993</v>
      </c>
      <c r="K1980" s="14">
        <f>表格1[[#This Row],[信用卡交易金額'[新臺幣']]]/1000</f>
        <v>106577.049</v>
      </c>
      <c r="L1980" s="14">
        <f>表格1[[#This Row],[信用卡交易金額'[新臺幣']]]/1000000</f>
        <v>106.577049</v>
      </c>
      <c r="M1980" s="14" t="str" cm="1">
        <f t="array" ref="M1980">_xlfn.TEXTJOIN("", TRUE, _xlfn.XLOOKUP(TRUE, VALUE(表格1[[#This Row],[年月]]) &lt;= VALUE($R$8:$R$12), $Q$8:$Q$12)) &amp; "年度"</f>
        <v>2022年度</v>
      </c>
    </row>
    <row r="1981" spans="1:13" x14ac:dyDescent="0.3">
      <c r="A1981" s="2">
        <v>202108</v>
      </c>
      <c r="B1981" s="19">
        <f>DATE(表格1[[#This Row],[年]],表格1[[#This Row],[月]],1)</f>
        <v>44409</v>
      </c>
      <c r="C1981" s="2" t="str">
        <f>LEFT(表格1[[#This Row],[年月]],4)</f>
        <v>2021</v>
      </c>
      <c r="D1981" s="2" t="str">
        <f>RIGHT(表格1[[#This Row],[年月]],2)</f>
        <v>08</v>
      </c>
      <c r="E1981" s="5">
        <v>10014000</v>
      </c>
      <c r="F1981" s="2" t="str">
        <f>VLOOKUP(TEXT(表格1[[#This Row],[地區]],"00000000"),縣市代碼,2,0)</f>
        <v>臺東縣</v>
      </c>
      <c r="G1981" s="2" t="s">
        <v>9</v>
      </c>
      <c r="H1981" s="13">
        <v>161420</v>
      </c>
      <c r="I1981" s="14">
        <v>223781642</v>
      </c>
      <c r="J1981" s="14">
        <f>表格1[[#This Row],[信用卡交易筆數]]/1000</f>
        <v>161.41999999999999</v>
      </c>
      <c r="K1981" s="14">
        <f>表格1[[#This Row],[信用卡交易金額'[新臺幣']]]/1000</f>
        <v>223781.64199999999</v>
      </c>
      <c r="L1981" s="14">
        <f>表格1[[#This Row],[信用卡交易金額'[新臺幣']]]/1000000</f>
        <v>223.78164200000001</v>
      </c>
      <c r="M1981" s="14" t="str" cm="1">
        <f t="array" ref="M1981">_xlfn.TEXTJOIN("", TRUE, _xlfn.XLOOKUP(TRUE, VALUE(表格1[[#This Row],[年月]]) &lt;= VALUE($R$8:$R$12), $Q$8:$Q$12)) &amp; "年度"</f>
        <v>2022年度</v>
      </c>
    </row>
    <row r="1982" spans="1:13" x14ac:dyDescent="0.3">
      <c r="A1982" s="2">
        <v>202108</v>
      </c>
      <c r="B1982" s="19">
        <f>DATE(表格1[[#This Row],[年]],表格1[[#This Row],[月]],1)</f>
        <v>44409</v>
      </c>
      <c r="C1982" s="2" t="str">
        <f>LEFT(表格1[[#This Row],[年月]],4)</f>
        <v>2021</v>
      </c>
      <c r="D1982" s="2" t="str">
        <f>RIGHT(表格1[[#This Row],[年月]],2)</f>
        <v>08</v>
      </c>
      <c r="E1982" s="5">
        <v>10014000</v>
      </c>
      <c r="F1982" s="2" t="str">
        <f>VLOOKUP(TEXT(表格1[[#This Row],[地區]],"00000000"),縣市代碼,2,0)</f>
        <v>臺東縣</v>
      </c>
      <c r="G1982" s="2" t="s">
        <v>10</v>
      </c>
      <c r="H1982" s="13">
        <v>109490</v>
      </c>
      <c r="I1982" s="14">
        <v>331736686</v>
      </c>
      <c r="J1982" s="14">
        <f>表格1[[#This Row],[信用卡交易筆數]]/1000</f>
        <v>109.49</v>
      </c>
      <c r="K1982" s="14">
        <f>表格1[[#This Row],[信用卡交易金額'[新臺幣']]]/1000</f>
        <v>331736.68599999999</v>
      </c>
      <c r="L1982" s="14">
        <f>表格1[[#This Row],[信用卡交易金額'[新臺幣']]]/1000000</f>
        <v>331.73668600000002</v>
      </c>
      <c r="M1982" s="14" t="str" cm="1">
        <f t="array" ref="M1982">_xlfn.TEXTJOIN("", TRUE, _xlfn.XLOOKUP(TRUE, VALUE(表格1[[#This Row],[年月]]) &lt;= VALUE($R$8:$R$12), $Q$8:$Q$12)) &amp; "年度"</f>
        <v>2022年度</v>
      </c>
    </row>
    <row r="1983" spans="1:13" x14ac:dyDescent="0.3">
      <c r="A1983" s="2">
        <v>202108</v>
      </c>
      <c r="B1983" s="19">
        <f>DATE(表格1[[#This Row],[年]],表格1[[#This Row],[月]],1)</f>
        <v>44409</v>
      </c>
      <c r="C1983" s="2" t="str">
        <f>LEFT(表格1[[#This Row],[年月]],4)</f>
        <v>2021</v>
      </c>
      <c r="D1983" s="2" t="str">
        <f>RIGHT(表格1[[#This Row],[年月]],2)</f>
        <v>08</v>
      </c>
      <c r="E1983" s="5">
        <v>10016000</v>
      </c>
      <c r="F1983" s="2" t="str">
        <f>VLOOKUP(TEXT(表格1[[#This Row],[地區]],"00000000"),縣市代碼,2,0)</f>
        <v>澎湖縣</v>
      </c>
      <c r="G1983" s="2" t="s">
        <v>4</v>
      </c>
      <c r="H1983" s="13">
        <v>63907</v>
      </c>
      <c r="I1983" s="14">
        <v>26836589</v>
      </c>
      <c r="J1983" s="14">
        <f>表格1[[#This Row],[信用卡交易筆數]]/1000</f>
        <v>63.906999999999996</v>
      </c>
      <c r="K1983" s="14">
        <f>表格1[[#This Row],[信用卡交易金額'[新臺幣']]]/1000</f>
        <v>26836.589</v>
      </c>
      <c r="L1983" s="14">
        <f>表格1[[#This Row],[信用卡交易金額'[新臺幣']]]/1000000</f>
        <v>26.836589</v>
      </c>
      <c r="M1983" s="14" t="str" cm="1">
        <f t="array" ref="M1983">_xlfn.TEXTJOIN("", TRUE, _xlfn.XLOOKUP(TRUE, VALUE(表格1[[#This Row],[年月]]) &lt;= VALUE($R$8:$R$12), $Q$8:$Q$12)) &amp; "年度"</f>
        <v>2022年度</v>
      </c>
    </row>
    <row r="1984" spans="1:13" x14ac:dyDescent="0.3">
      <c r="A1984" s="2">
        <v>202108</v>
      </c>
      <c r="B1984" s="19">
        <f>DATE(表格1[[#This Row],[年]],表格1[[#This Row],[月]],1)</f>
        <v>44409</v>
      </c>
      <c r="C1984" s="2" t="str">
        <f>LEFT(表格1[[#This Row],[年月]],4)</f>
        <v>2021</v>
      </c>
      <c r="D1984" s="2" t="str">
        <f>RIGHT(表格1[[#This Row],[年月]],2)</f>
        <v>08</v>
      </c>
      <c r="E1984" s="5">
        <v>10016000</v>
      </c>
      <c r="F1984" s="2" t="str">
        <f>VLOOKUP(TEXT(表格1[[#This Row],[地區]],"00000000"),縣市代碼,2,0)</f>
        <v>澎湖縣</v>
      </c>
      <c r="G1984" s="2" t="s">
        <v>5</v>
      </c>
      <c r="H1984" s="13">
        <v>6912</v>
      </c>
      <c r="I1984" s="14">
        <v>17011471</v>
      </c>
      <c r="J1984" s="14">
        <f>表格1[[#This Row],[信用卡交易筆數]]/1000</f>
        <v>6.9119999999999999</v>
      </c>
      <c r="K1984" s="14">
        <f>表格1[[#This Row],[信用卡交易金額'[新臺幣']]]/1000</f>
        <v>17011.471000000001</v>
      </c>
      <c r="L1984" s="14">
        <f>表格1[[#This Row],[信用卡交易金額'[新臺幣']]]/1000000</f>
        <v>17.011471</v>
      </c>
      <c r="M1984" s="14" t="str" cm="1">
        <f t="array" ref="M1984">_xlfn.TEXTJOIN("", TRUE, _xlfn.XLOOKUP(TRUE, VALUE(表格1[[#This Row],[年月]]) &lt;= VALUE($R$8:$R$12), $Q$8:$Q$12)) &amp; "年度"</f>
        <v>2022年度</v>
      </c>
    </row>
    <row r="1985" spans="1:13" x14ac:dyDescent="0.3">
      <c r="A1985" s="2">
        <v>202108</v>
      </c>
      <c r="B1985" s="19">
        <f>DATE(表格1[[#This Row],[年]],表格1[[#This Row],[月]],1)</f>
        <v>44409</v>
      </c>
      <c r="C1985" s="2" t="str">
        <f>LEFT(表格1[[#This Row],[年月]],4)</f>
        <v>2021</v>
      </c>
      <c r="D1985" s="2" t="str">
        <f>RIGHT(表格1[[#This Row],[年月]],2)</f>
        <v>08</v>
      </c>
      <c r="E1985" s="5">
        <v>10016000</v>
      </c>
      <c r="F1985" s="2" t="str">
        <f>VLOOKUP(TEXT(表格1[[#This Row],[地區]],"00000000"),縣市代碼,2,0)</f>
        <v>澎湖縣</v>
      </c>
      <c r="G1985" s="2" t="s">
        <v>6</v>
      </c>
      <c r="H1985" s="13">
        <v>9723</v>
      </c>
      <c r="I1985" s="14">
        <v>28096161</v>
      </c>
      <c r="J1985" s="14">
        <f>表格1[[#This Row],[信用卡交易筆數]]/1000</f>
        <v>9.7230000000000008</v>
      </c>
      <c r="K1985" s="14">
        <f>表格1[[#This Row],[信用卡交易金額'[新臺幣']]]/1000</f>
        <v>28096.161</v>
      </c>
      <c r="L1985" s="14">
        <f>表格1[[#This Row],[信用卡交易金額'[新臺幣']]]/1000000</f>
        <v>28.096160999999999</v>
      </c>
      <c r="M1985" s="14" t="str" cm="1">
        <f t="array" ref="M1985">_xlfn.TEXTJOIN("", TRUE, _xlfn.XLOOKUP(TRUE, VALUE(表格1[[#This Row],[年月]]) &lt;= VALUE($R$8:$R$12), $Q$8:$Q$12)) &amp; "年度"</f>
        <v>2022年度</v>
      </c>
    </row>
    <row r="1986" spans="1:13" x14ac:dyDescent="0.3">
      <c r="A1986" s="2">
        <v>202108</v>
      </c>
      <c r="B1986" s="19">
        <f>DATE(表格1[[#This Row],[年]],表格1[[#This Row],[月]],1)</f>
        <v>44409</v>
      </c>
      <c r="C1986" s="2" t="str">
        <f>LEFT(表格1[[#This Row],[年月]],4)</f>
        <v>2021</v>
      </c>
      <c r="D1986" s="2" t="str">
        <f>RIGHT(表格1[[#This Row],[年月]],2)</f>
        <v>08</v>
      </c>
      <c r="E1986" s="5">
        <v>10016000</v>
      </c>
      <c r="F1986" s="2" t="str">
        <f>VLOOKUP(TEXT(表格1[[#This Row],[地區]],"00000000"),縣市代碼,2,0)</f>
        <v>澎湖縣</v>
      </c>
      <c r="G1986" s="2" t="s">
        <v>7</v>
      </c>
      <c r="H1986" s="13">
        <v>48386</v>
      </c>
      <c r="I1986" s="14">
        <v>59501703</v>
      </c>
      <c r="J1986" s="14">
        <f>表格1[[#This Row],[信用卡交易筆數]]/1000</f>
        <v>48.386000000000003</v>
      </c>
      <c r="K1986" s="14">
        <f>表格1[[#This Row],[信用卡交易金額'[新臺幣']]]/1000</f>
        <v>59501.703000000001</v>
      </c>
      <c r="L1986" s="14">
        <f>表格1[[#This Row],[信用卡交易金額'[新臺幣']]]/1000000</f>
        <v>59.501702999999999</v>
      </c>
      <c r="M1986" s="14" t="str" cm="1">
        <f t="array" ref="M1986">_xlfn.TEXTJOIN("", TRUE, _xlfn.XLOOKUP(TRUE, VALUE(表格1[[#This Row],[年月]]) &lt;= VALUE($R$8:$R$12), $Q$8:$Q$12)) &amp; "年度"</f>
        <v>2022年度</v>
      </c>
    </row>
    <row r="1987" spans="1:13" x14ac:dyDescent="0.3">
      <c r="A1987" s="2">
        <v>202108</v>
      </c>
      <c r="B1987" s="19">
        <f>DATE(表格1[[#This Row],[年]],表格1[[#This Row],[月]],1)</f>
        <v>44409</v>
      </c>
      <c r="C1987" s="2" t="str">
        <f>LEFT(表格1[[#This Row],[年月]],4)</f>
        <v>2021</v>
      </c>
      <c r="D1987" s="2" t="str">
        <f>RIGHT(表格1[[#This Row],[年月]],2)</f>
        <v>08</v>
      </c>
      <c r="E1987" s="5">
        <v>10016000</v>
      </c>
      <c r="F1987" s="2" t="str">
        <f>VLOOKUP(TEXT(表格1[[#This Row],[地區]],"00000000"),縣市代碼,2,0)</f>
        <v>澎湖縣</v>
      </c>
      <c r="G1987" s="2" t="s">
        <v>8</v>
      </c>
      <c r="H1987" s="13">
        <v>42036</v>
      </c>
      <c r="I1987" s="14">
        <v>56445746</v>
      </c>
      <c r="J1987" s="14">
        <f>表格1[[#This Row],[信用卡交易筆數]]/1000</f>
        <v>42.036000000000001</v>
      </c>
      <c r="K1987" s="14">
        <f>表格1[[#This Row],[信用卡交易金額'[新臺幣']]]/1000</f>
        <v>56445.745999999999</v>
      </c>
      <c r="L1987" s="14">
        <f>表格1[[#This Row],[信用卡交易金額'[新臺幣']]]/1000000</f>
        <v>56.445746</v>
      </c>
      <c r="M1987" s="14" t="str" cm="1">
        <f t="array" ref="M1987">_xlfn.TEXTJOIN("", TRUE, _xlfn.XLOOKUP(TRUE, VALUE(表格1[[#This Row],[年月]]) &lt;= VALUE($R$8:$R$12), $Q$8:$Q$12)) &amp; "年度"</f>
        <v>2022年度</v>
      </c>
    </row>
    <row r="1988" spans="1:13" x14ac:dyDescent="0.3">
      <c r="A1988" s="2">
        <v>202108</v>
      </c>
      <c r="B1988" s="19">
        <f>DATE(表格1[[#This Row],[年]],表格1[[#This Row],[月]],1)</f>
        <v>44409</v>
      </c>
      <c r="C1988" s="2" t="str">
        <f>LEFT(表格1[[#This Row],[年月]],4)</f>
        <v>2021</v>
      </c>
      <c r="D1988" s="2" t="str">
        <f>RIGHT(表格1[[#This Row],[年月]],2)</f>
        <v>08</v>
      </c>
      <c r="E1988" s="5">
        <v>10016000</v>
      </c>
      <c r="F1988" s="2" t="str">
        <f>VLOOKUP(TEXT(表格1[[#This Row],[地區]],"00000000"),縣市代碼,2,0)</f>
        <v>澎湖縣</v>
      </c>
      <c r="G1988" s="2" t="s">
        <v>9</v>
      </c>
      <c r="H1988" s="13">
        <v>71760</v>
      </c>
      <c r="I1988" s="14">
        <v>90650718</v>
      </c>
      <c r="J1988" s="14">
        <f>表格1[[#This Row],[信用卡交易筆數]]/1000</f>
        <v>71.760000000000005</v>
      </c>
      <c r="K1988" s="14">
        <f>表格1[[#This Row],[信用卡交易金額'[新臺幣']]]/1000</f>
        <v>90650.717999999993</v>
      </c>
      <c r="L1988" s="14">
        <f>表格1[[#This Row],[信用卡交易金額'[新臺幣']]]/1000000</f>
        <v>90.650717999999998</v>
      </c>
      <c r="M1988" s="14" t="str" cm="1">
        <f t="array" ref="M1988">_xlfn.TEXTJOIN("", TRUE, _xlfn.XLOOKUP(TRUE, VALUE(表格1[[#This Row],[年月]]) &lt;= VALUE($R$8:$R$12), $Q$8:$Q$12)) &amp; "年度"</f>
        <v>2022年度</v>
      </c>
    </row>
    <row r="1989" spans="1:13" x14ac:dyDescent="0.3">
      <c r="A1989" s="2">
        <v>202108</v>
      </c>
      <c r="B1989" s="19">
        <f>DATE(表格1[[#This Row],[年]],表格1[[#This Row],[月]],1)</f>
        <v>44409</v>
      </c>
      <c r="C1989" s="2" t="str">
        <f>LEFT(表格1[[#This Row],[年月]],4)</f>
        <v>2021</v>
      </c>
      <c r="D1989" s="2" t="str">
        <f>RIGHT(表格1[[#This Row],[年月]],2)</f>
        <v>08</v>
      </c>
      <c r="E1989" s="5">
        <v>10016000</v>
      </c>
      <c r="F1989" s="2" t="str">
        <f>VLOOKUP(TEXT(表格1[[#This Row],[地區]],"00000000"),縣市代碼,2,0)</f>
        <v>澎湖縣</v>
      </c>
      <c r="G1989" s="2" t="s">
        <v>10</v>
      </c>
      <c r="H1989" s="13">
        <v>49333</v>
      </c>
      <c r="I1989" s="14">
        <v>137976540</v>
      </c>
      <c r="J1989" s="14">
        <f>表格1[[#This Row],[信用卡交易筆數]]/1000</f>
        <v>49.332999999999998</v>
      </c>
      <c r="K1989" s="14">
        <f>表格1[[#This Row],[信用卡交易金額'[新臺幣']]]/1000</f>
        <v>137976.54</v>
      </c>
      <c r="L1989" s="14">
        <f>表格1[[#This Row],[信用卡交易金額'[新臺幣']]]/1000000</f>
        <v>137.97654</v>
      </c>
      <c r="M1989" s="14" t="str" cm="1">
        <f t="array" ref="M1989">_xlfn.TEXTJOIN("", TRUE, _xlfn.XLOOKUP(TRUE, VALUE(表格1[[#This Row],[年月]]) &lt;= VALUE($R$8:$R$12), $Q$8:$Q$12)) &amp; "年度"</f>
        <v>2022年度</v>
      </c>
    </row>
    <row r="1990" spans="1:13" x14ac:dyDescent="0.3">
      <c r="A1990" s="2">
        <v>202108</v>
      </c>
      <c r="B1990" s="19">
        <f>DATE(表格1[[#This Row],[年]],表格1[[#This Row],[月]],1)</f>
        <v>44409</v>
      </c>
      <c r="C1990" s="2" t="str">
        <f>LEFT(表格1[[#This Row],[年月]],4)</f>
        <v>2021</v>
      </c>
      <c r="D1990" s="2" t="str">
        <f>RIGHT(表格1[[#This Row],[年月]],2)</f>
        <v>08</v>
      </c>
      <c r="E1990" s="5" t="s">
        <v>62</v>
      </c>
      <c r="F1990" s="2" t="str">
        <f>VLOOKUP(TEXT(表格1[[#This Row],[地區]],"00000000"),縣市代碼,2,0)</f>
        <v>金門縣</v>
      </c>
      <c r="G1990" s="2" t="s">
        <v>4</v>
      </c>
      <c r="H1990" s="13">
        <v>61600</v>
      </c>
      <c r="I1990" s="14">
        <v>42346518</v>
      </c>
      <c r="J1990" s="14">
        <f>表格1[[#This Row],[信用卡交易筆數]]/1000</f>
        <v>61.6</v>
      </c>
      <c r="K1990" s="14">
        <f>表格1[[#This Row],[信用卡交易金額'[新臺幣']]]/1000</f>
        <v>42346.517999999996</v>
      </c>
      <c r="L1990" s="14">
        <f>表格1[[#This Row],[信用卡交易金額'[新臺幣']]]/1000000</f>
        <v>42.346518000000003</v>
      </c>
      <c r="M1990" s="14" t="str" cm="1">
        <f t="array" ref="M1990">_xlfn.TEXTJOIN("", TRUE, _xlfn.XLOOKUP(TRUE, VALUE(表格1[[#This Row],[年月]]) &lt;= VALUE($R$8:$R$12), $Q$8:$Q$12)) &amp; "年度"</f>
        <v>2022年度</v>
      </c>
    </row>
    <row r="1991" spans="1:13" x14ac:dyDescent="0.3">
      <c r="A1991" s="2">
        <v>202108</v>
      </c>
      <c r="B1991" s="19">
        <f>DATE(表格1[[#This Row],[年]],表格1[[#This Row],[月]],1)</f>
        <v>44409</v>
      </c>
      <c r="C1991" s="2" t="str">
        <f>LEFT(表格1[[#This Row],[年月]],4)</f>
        <v>2021</v>
      </c>
      <c r="D1991" s="2" t="str">
        <f>RIGHT(表格1[[#This Row],[年月]],2)</f>
        <v>08</v>
      </c>
      <c r="E1991" s="5" t="s">
        <v>62</v>
      </c>
      <c r="F1991" s="2" t="str">
        <f>VLOOKUP(TEXT(表格1[[#This Row],[地區]],"00000000"),縣市代碼,2,0)</f>
        <v>金門縣</v>
      </c>
      <c r="G1991" s="2" t="s">
        <v>5</v>
      </c>
      <c r="H1991" s="13">
        <v>5327</v>
      </c>
      <c r="I1991" s="14">
        <v>12978967</v>
      </c>
      <c r="J1991" s="14">
        <f>表格1[[#This Row],[信用卡交易筆數]]/1000</f>
        <v>5.327</v>
      </c>
      <c r="K1991" s="14">
        <f>表格1[[#This Row],[信用卡交易金額'[新臺幣']]]/1000</f>
        <v>12978.967000000001</v>
      </c>
      <c r="L1991" s="14">
        <f>表格1[[#This Row],[信用卡交易金額'[新臺幣']]]/1000000</f>
        <v>12.978967000000001</v>
      </c>
      <c r="M1991" s="14" t="str" cm="1">
        <f t="array" ref="M1991">_xlfn.TEXTJOIN("", TRUE, _xlfn.XLOOKUP(TRUE, VALUE(表格1[[#This Row],[年月]]) &lt;= VALUE($R$8:$R$12), $Q$8:$Q$12)) &amp; "年度"</f>
        <v>2022年度</v>
      </c>
    </row>
    <row r="1992" spans="1:13" x14ac:dyDescent="0.3">
      <c r="A1992" s="2">
        <v>202108</v>
      </c>
      <c r="B1992" s="19">
        <f>DATE(表格1[[#This Row],[年]],表格1[[#This Row],[月]],1)</f>
        <v>44409</v>
      </c>
      <c r="C1992" s="2" t="str">
        <f>LEFT(表格1[[#This Row],[年月]],4)</f>
        <v>2021</v>
      </c>
      <c r="D1992" s="2" t="str">
        <f>RIGHT(表格1[[#This Row],[年月]],2)</f>
        <v>08</v>
      </c>
      <c r="E1992" s="5" t="s">
        <v>62</v>
      </c>
      <c r="F1992" s="2" t="str">
        <f>VLOOKUP(TEXT(表格1[[#This Row],[地區]],"00000000"),縣市代碼,2,0)</f>
        <v>金門縣</v>
      </c>
      <c r="G1992" s="2" t="s">
        <v>6</v>
      </c>
      <c r="H1992" s="13">
        <v>8480</v>
      </c>
      <c r="I1992" s="14">
        <v>25390558</v>
      </c>
      <c r="J1992" s="14">
        <f>表格1[[#This Row],[信用卡交易筆數]]/1000</f>
        <v>8.48</v>
      </c>
      <c r="K1992" s="14">
        <f>表格1[[#This Row],[信用卡交易金額'[新臺幣']]]/1000</f>
        <v>25390.558000000001</v>
      </c>
      <c r="L1992" s="14">
        <f>表格1[[#This Row],[信用卡交易金額'[新臺幣']]]/1000000</f>
        <v>25.390557999999999</v>
      </c>
      <c r="M1992" s="14" t="str" cm="1">
        <f t="array" ref="M1992">_xlfn.TEXTJOIN("", TRUE, _xlfn.XLOOKUP(TRUE, VALUE(表格1[[#This Row],[年月]]) &lt;= VALUE($R$8:$R$12), $Q$8:$Q$12)) &amp; "年度"</f>
        <v>2022年度</v>
      </c>
    </row>
    <row r="1993" spans="1:13" x14ac:dyDescent="0.3">
      <c r="A1993" s="2">
        <v>202108</v>
      </c>
      <c r="B1993" s="19">
        <f>DATE(表格1[[#This Row],[年]],表格1[[#This Row],[月]],1)</f>
        <v>44409</v>
      </c>
      <c r="C1993" s="2" t="str">
        <f>LEFT(表格1[[#This Row],[年月]],4)</f>
        <v>2021</v>
      </c>
      <c r="D1993" s="2" t="str">
        <f>RIGHT(表格1[[#This Row],[年月]],2)</f>
        <v>08</v>
      </c>
      <c r="E1993" s="5" t="s">
        <v>62</v>
      </c>
      <c r="F1993" s="2" t="str">
        <f>VLOOKUP(TEXT(表格1[[#This Row],[地區]],"00000000"),縣市代碼,2,0)</f>
        <v>金門縣</v>
      </c>
      <c r="G1993" s="2" t="s">
        <v>7</v>
      </c>
      <c r="H1993" s="13">
        <v>30912</v>
      </c>
      <c r="I1993" s="14">
        <v>39511097</v>
      </c>
      <c r="J1993" s="14">
        <f>表格1[[#This Row],[信用卡交易筆數]]/1000</f>
        <v>30.911999999999999</v>
      </c>
      <c r="K1993" s="14">
        <f>表格1[[#This Row],[信用卡交易金額'[新臺幣']]]/1000</f>
        <v>39511.097000000002</v>
      </c>
      <c r="L1993" s="14">
        <f>表格1[[#This Row],[信用卡交易金額'[新臺幣']]]/1000000</f>
        <v>39.511096999999999</v>
      </c>
      <c r="M1993" s="14" t="str" cm="1">
        <f t="array" ref="M1993">_xlfn.TEXTJOIN("", TRUE, _xlfn.XLOOKUP(TRUE, VALUE(表格1[[#This Row],[年月]]) &lt;= VALUE($R$8:$R$12), $Q$8:$Q$12)) &amp; "年度"</f>
        <v>2022年度</v>
      </c>
    </row>
    <row r="1994" spans="1:13" x14ac:dyDescent="0.3">
      <c r="A1994" s="2">
        <v>202108</v>
      </c>
      <c r="B1994" s="19">
        <f>DATE(表格1[[#This Row],[年]],表格1[[#This Row],[月]],1)</f>
        <v>44409</v>
      </c>
      <c r="C1994" s="2" t="str">
        <f>LEFT(表格1[[#This Row],[年月]],4)</f>
        <v>2021</v>
      </c>
      <c r="D1994" s="2" t="str">
        <f>RIGHT(表格1[[#This Row],[年月]],2)</f>
        <v>08</v>
      </c>
      <c r="E1994" s="5" t="s">
        <v>62</v>
      </c>
      <c r="F1994" s="2" t="str">
        <f>VLOOKUP(TEXT(表格1[[#This Row],[地區]],"00000000"),縣市代碼,2,0)</f>
        <v>金門縣</v>
      </c>
      <c r="G1994" s="2" t="s">
        <v>8</v>
      </c>
      <c r="H1994" s="13">
        <v>33797</v>
      </c>
      <c r="I1994" s="14">
        <v>45474985</v>
      </c>
      <c r="J1994" s="14">
        <f>表格1[[#This Row],[信用卡交易筆數]]/1000</f>
        <v>33.796999999999997</v>
      </c>
      <c r="K1994" s="14">
        <f>表格1[[#This Row],[信用卡交易金額'[新臺幣']]]/1000</f>
        <v>45474.985000000001</v>
      </c>
      <c r="L1994" s="14">
        <f>表格1[[#This Row],[信用卡交易金額'[新臺幣']]]/1000000</f>
        <v>45.474984999999997</v>
      </c>
      <c r="M1994" s="14" t="str" cm="1">
        <f t="array" ref="M1994">_xlfn.TEXTJOIN("", TRUE, _xlfn.XLOOKUP(TRUE, VALUE(表格1[[#This Row],[年月]]) &lt;= VALUE($R$8:$R$12), $Q$8:$Q$12)) &amp; "年度"</f>
        <v>2022年度</v>
      </c>
    </row>
    <row r="1995" spans="1:13" x14ac:dyDescent="0.3">
      <c r="A1995" s="2">
        <v>202108</v>
      </c>
      <c r="B1995" s="19">
        <f>DATE(表格1[[#This Row],[年]],表格1[[#This Row],[月]],1)</f>
        <v>44409</v>
      </c>
      <c r="C1995" s="2" t="str">
        <f>LEFT(表格1[[#This Row],[年月]],4)</f>
        <v>2021</v>
      </c>
      <c r="D1995" s="2" t="str">
        <f>RIGHT(表格1[[#This Row],[年月]],2)</f>
        <v>08</v>
      </c>
      <c r="E1995" s="5" t="s">
        <v>62</v>
      </c>
      <c r="F1995" s="2" t="str">
        <f>VLOOKUP(TEXT(表格1[[#This Row],[地區]],"00000000"),縣市代碼,2,0)</f>
        <v>金門縣</v>
      </c>
      <c r="G1995" s="2" t="s">
        <v>9</v>
      </c>
      <c r="H1995" s="13">
        <v>78267</v>
      </c>
      <c r="I1995" s="14">
        <v>108287424</v>
      </c>
      <c r="J1995" s="14">
        <f>表格1[[#This Row],[信用卡交易筆數]]/1000</f>
        <v>78.266999999999996</v>
      </c>
      <c r="K1995" s="14">
        <f>表格1[[#This Row],[信用卡交易金額'[新臺幣']]]/1000</f>
        <v>108287.424</v>
      </c>
      <c r="L1995" s="14">
        <f>表格1[[#This Row],[信用卡交易金額'[新臺幣']]]/1000000</f>
        <v>108.287424</v>
      </c>
      <c r="M1995" s="14" t="str" cm="1">
        <f t="array" ref="M1995">_xlfn.TEXTJOIN("", TRUE, _xlfn.XLOOKUP(TRUE, VALUE(表格1[[#This Row],[年月]]) &lt;= VALUE($R$8:$R$12), $Q$8:$Q$12)) &amp; "年度"</f>
        <v>2022年度</v>
      </c>
    </row>
    <row r="1996" spans="1:13" x14ac:dyDescent="0.3">
      <c r="A1996" s="2">
        <v>202108</v>
      </c>
      <c r="B1996" s="19">
        <f>DATE(表格1[[#This Row],[年]],表格1[[#This Row],[月]],1)</f>
        <v>44409</v>
      </c>
      <c r="C1996" s="2" t="str">
        <f>LEFT(表格1[[#This Row],[年月]],4)</f>
        <v>2021</v>
      </c>
      <c r="D1996" s="2" t="str">
        <f>RIGHT(表格1[[#This Row],[年月]],2)</f>
        <v>08</v>
      </c>
      <c r="E1996" s="5" t="s">
        <v>62</v>
      </c>
      <c r="F1996" s="2" t="str">
        <f>VLOOKUP(TEXT(表格1[[#This Row],[地區]],"00000000"),縣市代碼,2,0)</f>
        <v>金門縣</v>
      </c>
      <c r="G1996" s="2" t="s">
        <v>10</v>
      </c>
      <c r="H1996" s="13">
        <v>43428</v>
      </c>
      <c r="I1996" s="14">
        <v>109187910</v>
      </c>
      <c r="J1996" s="14">
        <f>表格1[[#This Row],[信用卡交易筆數]]/1000</f>
        <v>43.427999999999997</v>
      </c>
      <c r="K1996" s="14">
        <f>表格1[[#This Row],[信用卡交易金額'[新臺幣']]]/1000</f>
        <v>109187.91</v>
      </c>
      <c r="L1996" s="14">
        <f>表格1[[#This Row],[信用卡交易金額'[新臺幣']]]/1000000</f>
        <v>109.18791</v>
      </c>
      <c r="M1996" s="14" t="str" cm="1">
        <f t="array" ref="M1996">_xlfn.TEXTJOIN("", TRUE, _xlfn.XLOOKUP(TRUE, VALUE(表格1[[#This Row],[年月]]) &lt;= VALUE($R$8:$R$12), $Q$8:$Q$12)) &amp; "年度"</f>
        <v>2022年度</v>
      </c>
    </row>
    <row r="1997" spans="1:13" x14ac:dyDescent="0.3">
      <c r="A1997" s="2">
        <v>202108</v>
      </c>
      <c r="B1997" s="19">
        <f>DATE(表格1[[#This Row],[年]],表格1[[#This Row],[月]],1)</f>
        <v>44409</v>
      </c>
      <c r="C1997" s="2" t="str">
        <f>LEFT(表格1[[#This Row],[年月]],4)</f>
        <v>2021</v>
      </c>
      <c r="D1997" s="2" t="str">
        <f>RIGHT(表格1[[#This Row],[年月]],2)</f>
        <v>08</v>
      </c>
      <c r="E1997" s="5">
        <v>9007000</v>
      </c>
      <c r="F1997" s="2" t="str">
        <f>VLOOKUP(TEXT(表格1[[#This Row],[地區]],"00000000"),縣市代碼,2,0)</f>
        <v>連江縣</v>
      </c>
      <c r="G1997" s="2" t="s">
        <v>4</v>
      </c>
      <c r="H1997" s="13">
        <v>11119</v>
      </c>
      <c r="I1997" s="14">
        <v>5440277</v>
      </c>
      <c r="J1997" s="14">
        <f>表格1[[#This Row],[信用卡交易筆數]]/1000</f>
        <v>11.119</v>
      </c>
      <c r="K1997" s="14">
        <f>表格1[[#This Row],[信用卡交易金額'[新臺幣']]]/1000</f>
        <v>5440.277</v>
      </c>
      <c r="L1997" s="14">
        <f>表格1[[#This Row],[信用卡交易金額'[新臺幣']]]/1000000</f>
        <v>5.440277</v>
      </c>
      <c r="M1997" s="14" t="str" cm="1">
        <f t="array" ref="M1997">_xlfn.TEXTJOIN("", TRUE, _xlfn.XLOOKUP(TRUE, VALUE(表格1[[#This Row],[年月]]) &lt;= VALUE($R$8:$R$12), $Q$8:$Q$12)) &amp; "年度"</f>
        <v>2022年度</v>
      </c>
    </row>
    <row r="1998" spans="1:13" x14ac:dyDescent="0.3">
      <c r="A1998" s="2">
        <v>202108</v>
      </c>
      <c r="B1998" s="19">
        <f>DATE(表格1[[#This Row],[年]],表格1[[#This Row],[月]],1)</f>
        <v>44409</v>
      </c>
      <c r="C1998" s="2" t="str">
        <f>LEFT(表格1[[#This Row],[年月]],4)</f>
        <v>2021</v>
      </c>
      <c r="D1998" s="2" t="str">
        <f>RIGHT(表格1[[#This Row],[年月]],2)</f>
        <v>08</v>
      </c>
      <c r="E1998" s="5">
        <v>9007000</v>
      </c>
      <c r="F1998" s="2" t="str">
        <f>VLOOKUP(TEXT(表格1[[#This Row],[地區]],"00000000"),縣市代碼,2,0)</f>
        <v>連江縣</v>
      </c>
      <c r="G1998" s="2" t="s">
        <v>5</v>
      </c>
      <c r="H1998" s="13">
        <v>810</v>
      </c>
      <c r="I1998" s="14">
        <v>1570181</v>
      </c>
      <c r="J1998" s="14">
        <f>表格1[[#This Row],[信用卡交易筆數]]/1000</f>
        <v>0.81</v>
      </c>
      <c r="K1998" s="14">
        <f>表格1[[#This Row],[信用卡交易金額'[新臺幣']]]/1000</f>
        <v>1570.181</v>
      </c>
      <c r="L1998" s="14">
        <f>表格1[[#This Row],[信用卡交易金額'[新臺幣']]]/1000000</f>
        <v>1.570181</v>
      </c>
      <c r="M1998" s="14" t="str" cm="1">
        <f t="array" ref="M1998">_xlfn.TEXTJOIN("", TRUE, _xlfn.XLOOKUP(TRUE, VALUE(表格1[[#This Row],[年月]]) &lt;= VALUE($R$8:$R$12), $Q$8:$Q$12)) &amp; "年度"</f>
        <v>2022年度</v>
      </c>
    </row>
    <row r="1999" spans="1:13" x14ac:dyDescent="0.3">
      <c r="A1999" s="2">
        <v>202108</v>
      </c>
      <c r="B1999" s="19">
        <f>DATE(表格1[[#This Row],[年]],表格1[[#This Row],[月]],1)</f>
        <v>44409</v>
      </c>
      <c r="C1999" s="2" t="str">
        <f>LEFT(表格1[[#This Row],[年月]],4)</f>
        <v>2021</v>
      </c>
      <c r="D1999" s="2" t="str">
        <f>RIGHT(表格1[[#This Row],[年月]],2)</f>
        <v>08</v>
      </c>
      <c r="E1999" s="5">
        <v>9007000</v>
      </c>
      <c r="F1999" s="2" t="str">
        <f>VLOOKUP(TEXT(表格1[[#This Row],[地區]],"00000000"),縣市代碼,2,0)</f>
        <v>連江縣</v>
      </c>
      <c r="G1999" s="2" t="s">
        <v>6</v>
      </c>
      <c r="H1999" s="13">
        <v>1472</v>
      </c>
      <c r="I1999" s="14">
        <v>3408822</v>
      </c>
      <c r="J1999" s="14">
        <f>表格1[[#This Row],[信用卡交易筆數]]/1000</f>
        <v>1.472</v>
      </c>
      <c r="K1999" s="14">
        <f>表格1[[#This Row],[信用卡交易金額'[新臺幣']]]/1000</f>
        <v>3408.8220000000001</v>
      </c>
      <c r="L1999" s="14">
        <f>表格1[[#This Row],[信用卡交易金額'[新臺幣']]]/1000000</f>
        <v>3.4088219999999998</v>
      </c>
      <c r="M1999" s="14" t="str" cm="1">
        <f t="array" ref="M1999">_xlfn.TEXTJOIN("", TRUE, _xlfn.XLOOKUP(TRUE, VALUE(表格1[[#This Row],[年月]]) &lt;= VALUE($R$8:$R$12), $Q$8:$Q$12)) &amp; "年度"</f>
        <v>2022年度</v>
      </c>
    </row>
    <row r="2000" spans="1:13" x14ac:dyDescent="0.3">
      <c r="A2000" s="2">
        <v>202108</v>
      </c>
      <c r="B2000" s="19">
        <f>DATE(表格1[[#This Row],[年]],表格1[[#This Row],[月]],1)</f>
        <v>44409</v>
      </c>
      <c r="C2000" s="2" t="str">
        <f>LEFT(表格1[[#This Row],[年月]],4)</f>
        <v>2021</v>
      </c>
      <c r="D2000" s="2" t="str">
        <f>RIGHT(表格1[[#This Row],[年月]],2)</f>
        <v>08</v>
      </c>
      <c r="E2000" s="5">
        <v>9007000</v>
      </c>
      <c r="F2000" s="2" t="str">
        <f>VLOOKUP(TEXT(表格1[[#This Row],[地區]],"00000000"),縣市代碼,2,0)</f>
        <v>連江縣</v>
      </c>
      <c r="G2000" s="2" t="s">
        <v>7</v>
      </c>
      <c r="H2000" s="13">
        <v>6343</v>
      </c>
      <c r="I2000" s="14">
        <v>8842098</v>
      </c>
      <c r="J2000" s="14">
        <f>表格1[[#This Row],[信用卡交易筆數]]/1000</f>
        <v>6.343</v>
      </c>
      <c r="K2000" s="14">
        <f>表格1[[#This Row],[信用卡交易金額'[新臺幣']]]/1000</f>
        <v>8842.098</v>
      </c>
      <c r="L2000" s="14">
        <f>表格1[[#This Row],[信用卡交易金額'[新臺幣']]]/1000000</f>
        <v>8.842098</v>
      </c>
      <c r="M2000" s="14" t="str" cm="1">
        <f t="array" ref="M2000">_xlfn.TEXTJOIN("", TRUE, _xlfn.XLOOKUP(TRUE, VALUE(表格1[[#This Row],[年月]]) &lt;= VALUE($R$8:$R$12), $Q$8:$Q$12)) &amp; "年度"</f>
        <v>2022年度</v>
      </c>
    </row>
    <row r="2001" spans="1:13" x14ac:dyDescent="0.3">
      <c r="A2001" s="2">
        <v>202108</v>
      </c>
      <c r="B2001" s="19">
        <f>DATE(表格1[[#This Row],[年]],表格1[[#This Row],[月]],1)</f>
        <v>44409</v>
      </c>
      <c r="C2001" s="2" t="str">
        <f>LEFT(表格1[[#This Row],[年月]],4)</f>
        <v>2021</v>
      </c>
      <c r="D2001" s="2" t="str">
        <f>RIGHT(表格1[[#This Row],[年月]],2)</f>
        <v>08</v>
      </c>
      <c r="E2001" s="5">
        <v>9007000</v>
      </c>
      <c r="F2001" s="2" t="str">
        <f>VLOOKUP(TEXT(表格1[[#This Row],[地區]],"00000000"),縣市代碼,2,0)</f>
        <v>連江縣</v>
      </c>
      <c r="G2001" s="2" t="s">
        <v>8</v>
      </c>
      <c r="H2001" s="13">
        <v>6681</v>
      </c>
      <c r="I2001" s="14">
        <v>10164643</v>
      </c>
      <c r="J2001" s="14">
        <f>表格1[[#This Row],[信用卡交易筆數]]/1000</f>
        <v>6.681</v>
      </c>
      <c r="K2001" s="14">
        <f>表格1[[#This Row],[信用卡交易金額'[新臺幣']]]/1000</f>
        <v>10164.643</v>
      </c>
      <c r="L2001" s="14">
        <f>表格1[[#This Row],[信用卡交易金額'[新臺幣']]]/1000000</f>
        <v>10.164643</v>
      </c>
      <c r="M2001" s="14" t="str" cm="1">
        <f t="array" ref="M2001">_xlfn.TEXTJOIN("", TRUE, _xlfn.XLOOKUP(TRUE, VALUE(表格1[[#This Row],[年月]]) &lt;= VALUE($R$8:$R$12), $Q$8:$Q$12)) &amp; "年度"</f>
        <v>2022年度</v>
      </c>
    </row>
    <row r="2002" spans="1:13" x14ac:dyDescent="0.3">
      <c r="A2002" s="2">
        <v>202108</v>
      </c>
      <c r="B2002" s="19">
        <f>DATE(表格1[[#This Row],[年]],表格1[[#This Row],[月]],1)</f>
        <v>44409</v>
      </c>
      <c r="C2002" s="2" t="str">
        <f>LEFT(表格1[[#This Row],[年月]],4)</f>
        <v>2021</v>
      </c>
      <c r="D2002" s="2" t="str">
        <f>RIGHT(表格1[[#This Row],[年月]],2)</f>
        <v>08</v>
      </c>
      <c r="E2002" s="5">
        <v>9007000</v>
      </c>
      <c r="F2002" s="2" t="str">
        <f>VLOOKUP(TEXT(表格1[[#This Row],[地區]],"00000000"),縣市代碼,2,0)</f>
        <v>連江縣</v>
      </c>
      <c r="G2002" s="2" t="s">
        <v>9</v>
      </c>
      <c r="H2002" s="13">
        <v>9079</v>
      </c>
      <c r="I2002" s="14">
        <v>14146438</v>
      </c>
      <c r="J2002" s="14">
        <f>表格1[[#This Row],[信用卡交易筆數]]/1000</f>
        <v>9.0790000000000006</v>
      </c>
      <c r="K2002" s="14">
        <f>表格1[[#This Row],[信用卡交易金額'[新臺幣']]]/1000</f>
        <v>14146.438</v>
      </c>
      <c r="L2002" s="14">
        <f>表格1[[#This Row],[信用卡交易金額'[新臺幣']]]/1000000</f>
        <v>14.146438</v>
      </c>
      <c r="M2002" s="14" t="str" cm="1">
        <f t="array" ref="M2002">_xlfn.TEXTJOIN("", TRUE, _xlfn.XLOOKUP(TRUE, VALUE(表格1[[#This Row],[年月]]) &lt;= VALUE($R$8:$R$12), $Q$8:$Q$12)) &amp; "年度"</f>
        <v>2022年度</v>
      </c>
    </row>
    <row r="2003" spans="1:13" x14ac:dyDescent="0.3">
      <c r="A2003" s="2">
        <v>202108</v>
      </c>
      <c r="B2003" s="19">
        <f>DATE(表格1[[#This Row],[年]],表格1[[#This Row],[月]],1)</f>
        <v>44409</v>
      </c>
      <c r="C2003" s="2" t="str">
        <f>LEFT(表格1[[#This Row],[年月]],4)</f>
        <v>2021</v>
      </c>
      <c r="D2003" s="2" t="str">
        <f>RIGHT(表格1[[#This Row],[年月]],2)</f>
        <v>08</v>
      </c>
      <c r="E2003" s="5">
        <v>9007000</v>
      </c>
      <c r="F2003" s="2" t="str">
        <f>VLOOKUP(TEXT(表格1[[#This Row],[地區]],"00000000"),縣市代碼,2,0)</f>
        <v>連江縣</v>
      </c>
      <c r="G2003" s="2" t="s">
        <v>10</v>
      </c>
      <c r="H2003" s="13">
        <v>8100</v>
      </c>
      <c r="I2003" s="14">
        <v>21226480</v>
      </c>
      <c r="J2003" s="14">
        <f>表格1[[#This Row],[信用卡交易筆數]]/1000</f>
        <v>8.1</v>
      </c>
      <c r="K2003" s="14">
        <f>表格1[[#This Row],[信用卡交易金額'[新臺幣']]]/1000</f>
        <v>21226.48</v>
      </c>
      <c r="L2003" s="14">
        <f>表格1[[#This Row],[信用卡交易金額'[新臺幣']]]/1000000</f>
        <v>21.226479999999999</v>
      </c>
      <c r="M2003" s="14" t="str" cm="1">
        <f t="array" ref="M2003">_xlfn.TEXTJOIN("", TRUE, _xlfn.XLOOKUP(TRUE, VALUE(表格1[[#This Row],[年月]]) &lt;= VALUE($R$8:$R$12), $Q$8:$Q$12)) &amp; "年度"</f>
        <v>2022年度</v>
      </c>
    </row>
    <row r="2004" spans="1:13" x14ac:dyDescent="0.3">
      <c r="A2004" s="2">
        <v>202109</v>
      </c>
      <c r="B2004" s="19">
        <f>DATE(表格1[[#This Row],[年]],表格1[[#This Row],[月]],1)</f>
        <v>44440</v>
      </c>
      <c r="C2004" s="2" t="str">
        <f>LEFT(表格1[[#This Row],[年月]],4)</f>
        <v>2021</v>
      </c>
      <c r="D2004" s="2" t="str">
        <f>RIGHT(表格1[[#This Row],[年月]],2)</f>
        <v>09</v>
      </c>
      <c r="E2004" s="5">
        <v>63000000</v>
      </c>
      <c r="F2004" s="2" t="str">
        <f>VLOOKUP(TEXT(表格1[[#This Row],[地區]],"00000000"),縣市代碼,2,0)</f>
        <v>臺北市</v>
      </c>
      <c r="G2004" s="2" t="s">
        <v>4</v>
      </c>
      <c r="H2004" s="13">
        <v>8889411</v>
      </c>
      <c r="I2004" s="14">
        <v>4913217755</v>
      </c>
      <c r="J2004" s="14">
        <f>表格1[[#This Row],[信用卡交易筆數]]/1000</f>
        <v>8889.4110000000001</v>
      </c>
      <c r="K2004" s="14">
        <f>表格1[[#This Row],[信用卡交易金額'[新臺幣']]]/1000</f>
        <v>4913217.7549999999</v>
      </c>
      <c r="L2004" s="14">
        <f>表格1[[#This Row],[信用卡交易金額'[新臺幣']]]/1000000</f>
        <v>4913.2177549999997</v>
      </c>
      <c r="M2004" s="14" t="str" cm="1">
        <f t="array" ref="M2004">_xlfn.TEXTJOIN("", TRUE, _xlfn.XLOOKUP(TRUE, VALUE(表格1[[#This Row],[年月]]) &lt;= VALUE($R$8:$R$12), $Q$8:$Q$12)) &amp; "年度"</f>
        <v>2022年度</v>
      </c>
    </row>
    <row r="2005" spans="1:13" x14ac:dyDescent="0.3">
      <c r="A2005" s="2">
        <v>202109</v>
      </c>
      <c r="B2005" s="19">
        <f>DATE(表格1[[#This Row],[年]],表格1[[#This Row],[月]],1)</f>
        <v>44440</v>
      </c>
      <c r="C2005" s="2" t="str">
        <f>LEFT(表格1[[#This Row],[年月]],4)</f>
        <v>2021</v>
      </c>
      <c r="D2005" s="2" t="str">
        <f>RIGHT(表格1[[#This Row],[年月]],2)</f>
        <v>09</v>
      </c>
      <c r="E2005" s="5">
        <v>63000000</v>
      </c>
      <c r="F2005" s="2" t="str">
        <f>VLOOKUP(TEXT(表格1[[#This Row],[地區]],"00000000"),縣市代碼,2,0)</f>
        <v>臺北市</v>
      </c>
      <c r="G2005" s="2" t="s">
        <v>5</v>
      </c>
      <c r="H2005" s="13">
        <v>469124</v>
      </c>
      <c r="I2005" s="14">
        <v>1590520845</v>
      </c>
      <c r="J2005" s="14">
        <f>表格1[[#This Row],[信用卡交易筆數]]/1000</f>
        <v>469.12400000000002</v>
      </c>
      <c r="K2005" s="14">
        <f>表格1[[#This Row],[信用卡交易金額'[新臺幣']]]/1000</f>
        <v>1590520.845</v>
      </c>
      <c r="L2005" s="14">
        <f>表格1[[#This Row],[信用卡交易金額'[新臺幣']]]/1000000</f>
        <v>1590.520845</v>
      </c>
      <c r="M2005" s="14" t="str" cm="1">
        <f t="array" ref="M2005">_xlfn.TEXTJOIN("", TRUE, _xlfn.XLOOKUP(TRUE, VALUE(表格1[[#This Row],[年月]]) &lt;= VALUE($R$8:$R$12), $Q$8:$Q$12)) &amp; "年度"</f>
        <v>2022年度</v>
      </c>
    </row>
    <row r="2006" spans="1:13" x14ac:dyDescent="0.3">
      <c r="A2006" s="2">
        <v>202109</v>
      </c>
      <c r="B2006" s="19">
        <f>DATE(表格1[[#This Row],[年]],表格1[[#This Row],[月]],1)</f>
        <v>44440</v>
      </c>
      <c r="C2006" s="2" t="str">
        <f>LEFT(表格1[[#This Row],[年月]],4)</f>
        <v>2021</v>
      </c>
      <c r="D2006" s="2" t="str">
        <f>RIGHT(表格1[[#This Row],[年月]],2)</f>
        <v>09</v>
      </c>
      <c r="E2006" s="5">
        <v>63000000</v>
      </c>
      <c r="F2006" s="2" t="str">
        <f>VLOOKUP(TEXT(表格1[[#This Row],[地區]],"00000000"),縣市代碼,2,0)</f>
        <v>臺北市</v>
      </c>
      <c r="G2006" s="2" t="s">
        <v>6</v>
      </c>
      <c r="H2006" s="13">
        <v>755463</v>
      </c>
      <c r="I2006" s="14">
        <v>3070772547</v>
      </c>
      <c r="J2006" s="14">
        <f>表格1[[#This Row],[信用卡交易筆數]]/1000</f>
        <v>755.46299999999997</v>
      </c>
      <c r="K2006" s="14">
        <f>表格1[[#This Row],[信用卡交易金額'[新臺幣']]]/1000</f>
        <v>3070772.5469999998</v>
      </c>
      <c r="L2006" s="14">
        <f>表格1[[#This Row],[信用卡交易金額'[新臺幣']]]/1000000</f>
        <v>3070.772547</v>
      </c>
      <c r="M2006" s="14" t="str" cm="1">
        <f t="array" ref="M2006">_xlfn.TEXTJOIN("", TRUE, _xlfn.XLOOKUP(TRUE, VALUE(表格1[[#This Row],[年月]]) &lt;= VALUE($R$8:$R$12), $Q$8:$Q$12)) &amp; "年度"</f>
        <v>2022年度</v>
      </c>
    </row>
    <row r="2007" spans="1:13" x14ac:dyDescent="0.3">
      <c r="A2007" s="2">
        <v>202109</v>
      </c>
      <c r="B2007" s="19">
        <f>DATE(表格1[[#This Row],[年]],表格1[[#This Row],[月]],1)</f>
        <v>44440</v>
      </c>
      <c r="C2007" s="2" t="str">
        <f>LEFT(表格1[[#This Row],[年月]],4)</f>
        <v>2021</v>
      </c>
      <c r="D2007" s="2" t="str">
        <f>RIGHT(表格1[[#This Row],[年月]],2)</f>
        <v>09</v>
      </c>
      <c r="E2007" s="5">
        <v>63000000</v>
      </c>
      <c r="F2007" s="2" t="str">
        <f>VLOOKUP(TEXT(表格1[[#This Row],[地區]],"00000000"),縣市代碼,2,0)</f>
        <v>臺北市</v>
      </c>
      <c r="G2007" s="2" t="s">
        <v>7</v>
      </c>
      <c r="H2007" s="13">
        <v>3952078</v>
      </c>
      <c r="I2007" s="14">
        <v>3146334171</v>
      </c>
      <c r="J2007" s="14">
        <f>表格1[[#This Row],[信用卡交易筆數]]/1000</f>
        <v>3952.078</v>
      </c>
      <c r="K2007" s="14">
        <f>表格1[[#This Row],[信用卡交易金額'[新臺幣']]]/1000</f>
        <v>3146334.1710000001</v>
      </c>
      <c r="L2007" s="14">
        <f>表格1[[#This Row],[信用卡交易金額'[新臺幣']]]/1000000</f>
        <v>3146.334171</v>
      </c>
      <c r="M2007" s="14" t="str" cm="1">
        <f t="array" ref="M2007">_xlfn.TEXTJOIN("", TRUE, _xlfn.XLOOKUP(TRUE, VALUE(表格1[[#This Row],[年月]]) &lt;= VALUE($R$8:$R$12), $Q$8:$Q$12)) &amp; "年度"</f>
        <v>2022年度</v>
      </c>
    </row>
    <row r="2008" spans="1:13" x14ac:dyDescent="0.3">
      <c r="A2008" s="2">
        <v>202109</v>
      </c>
      <c r="B2008" s="19">
        <f>DATE(表格1[[#This Row],[年]],表格1[[#This Row],[月]],1)</f>
        <v>44440</v>
      </c>
      <c r="C2008" s="2" t="str">
        <f>LEFT(表格1[[#This Row],[年月]],4)</f>
        <v>2021</v>
      </c>
      <c r="D2008" s="2" t="str">
        <f>RIGHT(表格1[[#This Row],[年月]],2)</f>
        <v>09</v>
      </c>
      <c r="E2008" s="5">
        <v>63000000</v>
      </c>
      <c r="F2008" s="2" t="str">
        <f>VLOOKUP(TEXT(表格1[[#This Row],[地區]],"00000000"),縣市代碼,2,0)</f>
        <v>臺北市</v>
      </c>
      <c r="G2008" s="2" t="s">
        <v>8</v>
      </c>
      <c r="H2008" s="13">
        <v>3446557</v>
      </c>
      <c r="I2008" s="14">
        <v>6812160352</v>
      </c>
      <c r="J2008" s="14">
        <f>表格1[[#This Row],[信用卡交易筆數]]/1000</f>
        <v>3446.5569999999998</v>
      </c>
      <c r="K2008" s="14">
        <f>表格1[[#This Row],[信用卡交易金額'[新臺幣']]]/1000</f>
        <v>6812160.352</v>
      </c>
      <c r="L2008" s="14">
        <f>表格1[[#This Row],[信用卡交易金額'[新臺幣']]]/1000000</f>
        <v>6812.1603519999999</v>
      </c>
      <c r="M2008" s="14" t="str" cm="1">
        <f t="array" ref="M2008">_xlfn.TEXTJOIN("", TRUE, _xlfn.XLOOKUP(TRUE, VALUE(表格1[[#This Row],[年月]]) &lt;= VALUE($R$8:$R$12), $Q$8:$Q$12)) &amp; "年度"</f>
        <v>2022年度</v>
      </c>
    </row>
    <row r="2009" spans="1:13" x14ac:dyDescent="0.3">
      <c r="A2009" s="2">
        <v>202109</v>
      </c>
      <c r="B2009" s="19">
        <f>DATE(表格1[[#This Row],[年]],表格1[[#This Row],[月]],1)</f>
        <v>44440</v>
      </c>
      <c r="C2009" s="2" t="str">
        <f>LEFT(表格1[[#This Row],[年月]],4)</f>
        <v>2021</v>
      </c>
      <c r="D2009" s="2" t="str">
        <f>RIGHT(表格1[[#This Row],[年月]],2)</f>
        <v>09</v>
      </c>
      <c r="E2009" s="5">
        <v>63000000</v>
      </c>
      <c r="F2009" s="2" t="str">
        <f>VLOOKUP(TEXT(表格1[[#This Row],[地區]],"00000000"),縣市代碼,2,0)</f>
        <v>臺北市</v>
      </c>
      <c r="G2009" s="2" t="s">
        <v>9</v>
      </c>
      <c r="H2009" s="13">
        <v>6932992</v>
      </c>
      <c r="I2009" s="14">
        <v>10597332925</v>
      </c>
      <c r="J2009" s="14">
        <f>表格1[[#This Row],[信用卡交易筆數]]/1000</f>
        <v>6932.9920000000002</v>
      </c>
      <c r="K2009" s="14">
        <f>表格1[[#This Row],[信用卡交易金額'[新臺幣']]]/1000</f>
        <v>10597332.925000001</v>
      </c>
      <c r="L2009" s="14">
        <f>表格1[[#This Row],[信用卡交易金額'[新臺幣']]]/1000000</f>
        <v>10597.332925000001</v>
      </c>
      <c r="M2009" s="14" t="str" cm="1">
        <f t="array" ref="M2009">_xlfn.TEXTJOIN("", TRUE, _xlfn.XLOOKUP(TRUE, VALUE(表格1[[#This Row],[年月]]) &lt;= VALUE($R$8:$R$12), $Q$8:$Q$12)) &amp; "年度"</f>
        <v>2022年度</v>
      </c>
    </row>
    <row r="2010" spans="1:13" x14ac:dyDescent="0.3">
      <c r="A2010" s="2">
        <v>202109</v>
      </c>
      <c r="B2010" s="19">
        <f>DATE(表格1[[#This Row],[年]],表格1[[#This Row],[月]],1)</f>
        <v>44440</v>
      </c>
      <c r="C2010" s="2" t="str">
        <f>LEFT(表格1[[#This Row],[年月]],4)</f>
        <v>2021</v>
      </c>
      <c r="D2010" s="2" t="str">
        <f>RIGHT(表格1[[#This Row],[年月]],2)</f>
        <v>09</v>
      </c>
      <c r="E2010" s="5">
        <v>63000000</v>
      </c>
      <c r="F2010" s="2" t="str">
        <f>VLOOKUP(TEXT(表格1[[#This Row],[地區]],"00000000"),縣市代碼,2,0)</f>
        <v>臺北市</v>
      </c>
      <c r="G2010" s="2" t="s">
        <v>10</v>
      </c>
      <c r="H2010" s="13">
        <v>4462755</v>
      </c>
      <c r="I2010" s="14">
        <v>13794645597</v>
      </c>
      <c r="J2010" s="14">
        <f>表格1[[#This Row],[信用卡交易筆數]]/1000</f>
        <v>4462.7550000000001</v>
      </c>
      <c r="K2010" s="14">
        <f>表格1[[#This Row],[信用卡交易金額'[新臺幣']]]/1000</f>
        <v>13794645.596999999</v>
      </c>
      <c r="L2010" s="14">
        <f>表格1[[#This Row],[信用卡交易金額'[新臺幣']]]/1000000</f>
        <v>13794.645597000001</v>
      </c>
      <c r="M2010" s="14" t="str" cm="1">
        <f t="array" ref="M2010">_xlfn.TEXTJOIN("", TRUE, _xlfn.XLOOKUP(TRUE, VALUE(表格1[[#This Row],[年月]]) &lt;= VALUE($R$8:$R$12), $Q$8:$Q$12)) &amp; "年度"</f>
        <v>2022年度</v>
      </c>
    </row>
    <row r="2011" spans="1:13" x14ac:dyDescent="0.3">
      <c r="A2011" s="2">
        <v>202109</v>
      </c>
      <c r="B2011" s="19">
        <f>DATE(表格1[[#This Row],[年]],表格1[[#This Row],[月]],1)</f>
        <v>44440</v>
      </c>
      <c r="C2011" s="2" t="str">
        <f>LEFT(表格1[[#This Row],[年月]],4)</f>
        <v>2021</v>
      </c>
      <c r="D2011" s="2" t="str">
        <f>RIGHT(表格1[[#This Row],[年月]],2)</f>
        <v>09</v>
      </c>
      <c r="E2011" s="5">
        <v>65000000</v>
      </c>
      <c r="F2011" s="2" t="str">
        <f>VLOOKUP(TEXT(表格1[[#This Row],[地區]],"00000000"),縣市代碼,2,0)</f>
        <v>新北市</v>
      </c>
      <c r="G2011" s="2" t="s">
        <v>4</v>
      </c>
      <c r="H2011" s="13">
        <v>9384658</v>
      </c>
      <c r="I2011" s="14">
        <v>4438023321</v>
      </c>
      <c r="J2011" s="14">
        <f>表格1[[#This Row],[信用卡交易筆數]]/1000</f>
        <v>9384.6579999999994</v>
      </c>
      <c r="K2011" s="14">
        <f>表格1[[#This Row],[信用卡交易金額'[新臺幣']]]/1000</f>
        <v>4438023.3210000005</v>
      </c>
      <c r="L2011" s="14">
        <f>表格1[[#This Row],[信用卡交易金額'[新臺幣']]]/1000000</f>
        <v>4438.0233209999997</v>
      </c>
      <c r="M2011" s="14" t="str" cm="1">
        <f t="array" ref="M2011">_xlfn.TEXTJOIN("", TRUE, _xlfn.XLOOKUP(TRUE, VALUE(表格1[[#This Row],[年月]]) &lt;= VALUE($R$8:$R$12), $Q$8:$Q$12)) &amp; "年度"</f>
        <v>2022年度</v>
      </c>
    </row>
    <row r="2012" spans="1:13" x14ac:dyDescent="0.3">
      <c r="A2012" s="2">
        <v>202109</v>
      </c>
      <c r="B2012" s="19">
        <f>DATE(表格1[[#This Row],[年]],表格1[[#This Row],[月]],1)</f>
        <v>44440</v>
      </c>
      <c r="C2012" s="2" t="str">
        <f>LEFT(表格1[[#This Row],[年月]],4)</f>
        <v>2021</v>
      </c>
      <c r="D2012" s="2" t="str">
        <f>RIGHT(表格1[[#This Row],[年月]],2)</f>
        <v>09</v>
      </c>
      <c r="E2012" s="5">
        <v>65000000</v>
      </c>
      <c r="F2012" s="2" t="str">
        <f>VLOOKUP(TEXT(表格1[[#This Row],[地區]],"00000000"),縣市代碼,2,0)</f>
        <v>新北市</v>
      </c>
      <c r="G2012" s="2" t="s">
        <v>5</v>
      </c>
      <c r="H2012" s="13">
        <v>575569</v>
      </c>
      <c r="I2012" s="14">
        <v>1436638244</v>
      </c>
      <c r="J2012" s="14">
        <f>表格1[[#This Row],[信用卡交易筆數]]/1000</f>
        <v>575.56899999999996</v>
      </c>
      <c r="K2012" s="14">
        <f>表格1[[#This Row],[信用卡交易金額'[新臺幣']]]/1000</f>
        <v>1436638.2439999999</v>
      </c>
      <c r="L2012" s="14">
        <f>表格1[[#This Row],[信用卡交易金額'[新臺幣']]]/1000000</f>
        <v>1436.638244</v>
      </c>
      <c r="M2012" s="14" t="str" cm="1">
        <f t="array" ref="M2012">_xlfn.TEXTJOIN("", TRUE, _xlfn.XLOOKUP(TRUE, VALUE(表格1[[#This Row],[年月]]) &lt;= VALUE($R$8:$R$12), $Q$8:$Q$12)) &amp; "年度"</f>
        <v>2022年度</v>
      </c>
    </row>
    <row r="2013" spans="1:13" x14ac:dyDescent="0.3">
      <c r="A2013" s="2">
        <v>202109</v>
      </c>
      <c r="B2013" s="19">
        <f>DATE(表格1[[#This Row],[年]],表格1[[#This Row],[月]],1)</f>
        <v>44440</v>
      </c>
      <c r="C2013" s="2" t="str">
        <f>LEFT(表格1[[#This Row],[年月]],4)</f>
        <v>2021</v>
      </c>
      <c r="D2013" s="2" t="str">
        <f>RIGHT(表格1[[#This Row],[年月]],2)</f>
        <v>09</v>
      </c>
      <c r="E2013" s="5">
        <v>65000000</v>
      </c>
      <c r="F2013" s="2" t="str">
        <f>VLOOKUP(TEXT(表格1[[#This Row],[地區]],"00000000"),縣市代碼,2,0)</f>
        <v>新北市</v>
      </c>
      <c r="G2013" s="2" t="s">
        <v>6</v>
      </c>
      <c r="H2013" s="13">
        <v>954935</v>
      </c>
      <c r="I2013" s="14">
        <v>3100785466</v>
      </c>
      <c r="J2013" s="14">
        <f>表格1[[#This Row],[信用卡交易筆數]]/1000</f>
        <v>954.93499999999995</v>
      </c>
      <c r="K2013" s="14">
        <f>表格1[[#This Row],[信用卡交易金額'[新臺幣']]]/1000</f>
        <v>3100785.466</v>
      </c>
      <c r="L2013" s="14">
        <f>表格1[[#This Row],[信用卡交易金額'[新臺幣']]]/1000000</f>
        <v>3100.7854659999998</v>
      </c>
      <c r="M2013" s="14" t="str" cm="1">
        <f t="array" ref="M2013">_xlfn.TEXTJOIN("", TRUE, _xlfn.XLOOKUP(TRUE, VALUE(表格1[[#This Row],[年月]]) &lt;= VALUE($R$8:$R$12), $Q$8:$Q$12)) &amp; "年度"</f>
        <v>2022年度</v>
      </c>
    </row>
    <row r="2014" spans="1:13" x14ac:dyDescent="0.3">
      <c r="A2014" s="2">
        <v>202109</v>
      </c>
      <c r="B2014" s="19">
        <f>DATE(表格1[[#This Row],[年]],表格1[[#This Row],[月]],1)</f>
        <v>44440</v>
      </c>
      <c r="C2014" s="2" t="str">
        <f>LEFT(表格1[[#This Row],[年月]],4)</f>
        <v>2021</v>
      </c>
      <c r="D2014" s="2" t="str">
        <f>RIGHT(表格1[[#This Row],[年月]],2)</f>
        <v>09</v>
      </c>
      <c r="E2014" s="5">
        <v>65000000</v>
      </c>
      <c r="F2014" s="2" t="str">
        <f>VLOOKUP(TEXT(表格1[[#This Row],[地區]],"00000000"),縣市代碼,2,0)</f>
        <v>新北市</v>
      </c>
      <c r="G2014" s="2" t="s">
        <v>7</v>
      </c>
      <c r="H2014" s="13">
        <v>4704235</v>
      </c>
      <c r="I2014" s="14">
        <v>4015372158</v>
      </c>
      <c r="J2014" s="14">
        <f>表格1[[#This Row],[信用卡交易筆數]]/1000</f>
        <v>4704.2349999999997</v>
      </c>
      <c r="K2014" s="14">
        <f>表格1[[#This Row],[信用卡交易金額'[新臺幣']]]/1000</f>
        <v>4015372.1579999998</v>
      </c>
      <c r="L2014" s="14">
        <f>表格1[[#This Row],[信用卡交易金額'[新臺幣']]]/1000000</f>
        <v>4015.3721580000001</v>
      </c>
      <c r="M2014" s="14" t="str" cm="1">
        <f t="array" ref="M2014">_xlfn.TEXTJOIN("", TRUE, _xlfn.XLOOKUP(TRUE, VALUE(表格1[[#This Row],[年月]]) &lt;= VALUE($R$8:$R$12), $Q$8:$Q$12)) &amp; "年度"</f>
        <v>2022年度</v>
      </c>
    </row>
    <row r="2015" spans="1:13" x14ac:dyDescent="0.3">
      <c r="A2015" s="2">
        <v>202109</v>
      </c>
      <c r="B2015" s="19">
        <f>DATE(表格1[[#This Row],[年]],表格1[[#This Row],[月]],1)</f>
        <v>44440</v>
      </c>
      <c r="C2015" s="2" t="str">
        <f>LEFT(表格1[[#This Row],[年月]],4)</f>
        <v>2021</v>
      </c>
      <c r="D2015" s="2" t="str">
        <f>RIGHT(表格1[[#This Row],[年月]],2)</f>
        <v>09</v>
      </c>
      <c r="E2015" s="5">
        <v>65000000</v>
      </c>
      <c r="F2015" s="2" t="str">
        <f>VLOOKUP(TEXT(表格1[[#This Row],[地區]],"00000000"),縣市代碼,2,0)</f>
        <v>新北市</v>
      </c>
      <c r="G2015" s="2" t="s">
        <v>8</v>
      </c>
      <c r="H2015" s="13">
        <v>4152743</v>
      </c>
      <c r="I2015" s="14">
        <v>7372940785</v>
      </c>
      <c r="J2015" s="14">
        <f>表格1[[#This Row],[信用卡交易筆數]]/1000</f>
        <v>4152.7430000000004</v>
      </c>
      <c r="K2015" s="14">
        <f>表格1[[#This Row],[信用卡交易金額'[新臺幣']]]/1000</f>
        <v>7372940.7850000001</v>
      </c>
      <c r="L2015" s="14">
        <f>表格1[[#This Row],[信用卡交易金額'[新臺幣']]]/1000000</f>
        <v>7372.9407849999998</v>
      </c>
      <c r="M2015" s="14" t="str" cm="1">
        <f t="array" ref="M2015">_xlfn.TEXTJOIN("", TRUE, _xlfn.XLOOKUP(TRUE, VALUE(表格1[[#This Row],[年月]]) &lt;= VALUE($R$8:$R$12), $Q$8:$Q$12)) &amp; "年度"</f>
        <v>2022年度</v>
      </c>
    </row>
    <row r="2016" spans="1:13" x14ac:dyDescent="0.3">
      <c r="A2016" s="2">
        <v>202109</v>
      </c>
      <c r="B2016" s="19">
        <f>DATE(表格1[[#This Row],[年]],表格1[[#This Row],[月]],1)</f>
        <v>44440</v>
      </c>
      <c r="C2016" s="2" t="str">
        <f>LEFT(表格1[[#This Row],[年月]],4)</f>
        <v>2021</v>
      </c>
      <c r="D2016" s="2" t="str">
        <f>RIGHT(表格1[[#This Row],[年月]],2)</f>
        <v>09</v>
      </c>
      <c r="E2016" s="5">
        <v>65000000</v>
      </c>
      <c r="F2016" s="2" t="str">
        <f>VLOOKUP(TEXT(表格1[[#This Row],[地區]],"00000000"),縣市代碼,2,0)</f>
        <v>新北市</v>
      </c>
      <c r="G2016" s="2" t="s">
        <v>9</v>
      </c>
      <c r="H2016" s="13">
        <v>8420092</v>
      </c>
      <c r="I2016" s="14">
        <v>11255843854</v>
      </c>
      <c r="J2016" s="14">
        <f>表格1[[#This Row],[信用卡交易筆數]]/1000</f>
        <v>8420.0920000000006</v>
      </c>
      <c r="K2016" s="14">
        <f>表格1[[#This Row],[信用卡交易金額'[新臺幣']]]/1000</f>
        <v>11255843.854</v>
      </c>
      <c r="L2016" s="14">
        <f>表格1[[#This Row],[信用卡交易金額'[新臺幣']]]/1000000</f>
        <v>11255.843854000001</v>
      </c>
      <c r="M2016" s="14" t="str" cm="1">
        <f t="array" ref="M2016">_xlfn.TEXTJOIN("", TRUE, _xlfn.XLOOKUP(TRUE, VALUE(表格1[[#This Row],[年月]]) &lt;= VALUE($R$8:$R$12), $Q$8:$Q$12)) &amp; "年度"</f>
        <v>2022年度</v>
      </c>
    </row>
    <row r="2017" spans="1:13" x14ac:dyDescent="0.3">
      <c r="A2017" s="2">
        <v>202109</v>
      </c>
      <c r="B2017" s="19">
        <f>DATE(表格1[[#This Row],[年]],表格1[[#This Row],[月]],1)</f>
        <v>44440</v>
      </c>
      <c r="C2017" s="2" t="str">
        <f>LEFT(表格1[[#This Row],[年月]],4)</f>
        <v>2021</v>
      </c>
      <c r="D2017" s="2" t="str">
        <f>RIGHT(表格1[[#This Row],[年月]],2)</f>
        <v>09</v>
      </c>
      <c r="E2017" s="5">
        <v>65000000</v>
      </c>
      <c r="F2017" s="2" t="str">
        <f>VLOOKUP(TEXT(表格1[[#This Row],[地區]],"00000000"),縣市代碼,2,0)</f>
        <v>新北市</v>
      </c>
      <c r="G2017" s="2" t="s">
        <v>10</v>
      </c>
      <c r="H2017" s="13">
        <v>5916576</v>
      </c>
      <c r="I2017" s="14">
        <v>15366563926</v>
      </c>
      <c r="J2017" s="14">
        <f>表格1[[#This Row],[信用卡交易筆數]]/1000</f>
        <v>5916.576</v>
      </c>
      <c r="K2017" s="14">
        <f>表格1[[#This Row],[信用卡交易金額'[新臺幣']]]/1000</f>
        <v>15366563.926000001</v>
      </c>
      <c r="L2017" s="14">
        <f>表格1[[#This Row],[信用卡交易金額'[新臺幣']]]/1000000</f>
        <v>15366.563926000001</v>
      </c>
      <c r="M2017" s="14" t="str" cm="1">
        <f t="array" ref="M2017">_xlfn.TEXTJOIN("", TRUE, _xlfn.XLOOKUP(TRUE, VALUE(表格1[[#This Row],[年月]]) &lt;= VALUE($R$8:$R$12), $Q$8:$Q$12)) &amp; "年度"</f>
        <v>2022年度</v>
      </c>
    </row>
    <row r="2018" spans="1:13" x14ac:dyDescent="0.3">
      <c r="A2018" s="2">
        <v>202109</v>
      </c>
      <c r="B2018" s="19">
        <f>DATE(表格1[[#This Row],[年]],表格1[[#This Row],[月]],1)</f>
        <v>44440</v>
      </c>
      <c r="C2018" s="2" t="str">
        <f>LEFT(表格1[[#This Row],[年月]],4)</f>
        <v>2021</v>
      </c>
      <c r="D2018" s="2" t="str">
        <f>RIGHT(表格1[[#This Row],[年月]],2)</f>
        <v>09</v>
      </c>
      <c r="E2018" s="5">
        <v>68000000</v>
      </c>
      <c r="F2018" s="2" t="str">
        <f>VLOOKUP(TEXT(表格1[[#This Row],[地區]],"00000000"),縣市代碼,2,0)</f>
        <v>桃園市</v>
      </c>
      <c r="G2018" s="2" t="s">
        <v>4</v>
      </c>
      <c r="H2018" s="13">
        <v>4237718</v>
      </c>
      <c r="I2018" s="14">
        <v>1884280569</v>
      </c>
      <c r="J2018" s="14">
        <f>表格1[[#This Row],[信用卡交易筆數]]/1000</f>
        <v>4237.7179999999998</v>
      </c>
      <c r="K2018" s="14">
        <f>表格1[[#This Row],[信用卡交易金額'[新臺幣']]]/1000</f>
        <v>1884280.5689999999</v>
      </c>
      <c r="L2018" s="14">
        <f>表格1[[#This Row],[信用卡交易金額'[新臺幣']]]/1000000</f>
        <v>1884.280569</v>
      </c>
      <c r="M2018" s="14" t="str" cm="1">
        <f t="array" ref="M2018">_xlfn.TEXTJOIN("", TRUE, _xlfn.XLOOKUP(TRUE, VALUE(表格1[[#This Row],[年月]]) &lt;= VALUE($R$8:$R$12), $Q$8:$Q$12)) &amp; "年度"</f>
        <v>2022年度</v>
      </c>
    </row>
    <row r="2019" spans="1:13" x14ac:dyDescent="0.3">
      <c r="A2019" s="2">
        <v>202109</v>
      </c>
      <c r="B2019" s="19">
        <f>DATE(表格1[[#This Row],[年]],表格1[[#This Row],[月]],1)</f>
        <v>44440</v>
      </c>
      <c r="C2019" s="2" t="str">
        <f>LEFT(表格1[[#This Row],[年月]],4)</f>
        <v>2021</v>
      </c>
      <c r="D2019" s="2" t="str">
        <f>RIGHT(表格1[[#This Row],[年月]],2)</f>
        <v>09</v>
      </c>
      <c r="E2019" s="5">
        <v>68000000</v>
      </c>
      <c r="F2019" s="2" t="str">
        <f>VLOOKUP(TEXT(表格1[[#This Row],[地區]],"00000000"),縣市代碼,2,0)</f>
        <v>桃園市</v>
      </c>
      <c r="G2019" s="2" t="s">
        <v>5</v>
      </c>
      <c r="H2019" s="13">
        <v>242037</v>
      </c>
      <c r="I2019" s="14">
        <v>624735692</v>
      </c>
      <c r="J2019" s="14">
        <f>表格1[[#This Row],[信用卡交易筆數]]/1000</f>
        <v>242.03700000000001</v>
      </c>
      <c r="K2019" s="14">
        <f>表格1[[#This Row],[信用卡交易金額'[新臺幣']]]/1000</f>
        <v>624735.69200000004</v>
      </c>
      <c r="L2019" s="14">
        <f>表格1[[#This Row],[信用卡交易金額'[新臺幣']]]/1000000</f>
        <v>624.73569199999997</v>
      </c>
      <c r="M2019" s="14" t="str" cm="1">
        <f t="array" ref="M2019">_xlfn.TEXTJOIN("", TRUE, _xlfn.XLOOKUP(TRUE, VALUE(表格1[[#This Row],[年月]]) &lt;= VALUE($R$8:$R$12), $Q$8:$Q$12)) &amp; "年度"</f>
        <v>2022年度</v>
      </c>
    </row>
    <row r="2020" spans="1:13" x14ac:dyDescent="0.3">
      <c r="A2020" s="2">
        <v>202109</v>
      </c>
      <c r="B2020" s="19">
        <f>DATE(表格1[[#This Row],[年]],表格1[[#This Row],[月]],1)</f>
        <v>44440</v>
      </c>
      <c r="C2020" s="2" t="str">
        <f>LEFT(表格1[[#This Row],[年月]],4)</f>
        <v>2021</v>
      </c>
      <c r="D2020" s="2" t="str">
        <f>RIGHT(表格1[[#This Row],[年月]],2)</f>
        <v>09</v>
      </c>
      <c r="E2020" s="5">
        <v>68000000</v>
      </c>
      <c r="F2020" s="2" t="str">
        <f>VLOOKUP(TEXT(表格1[[#This Row],[地區]],"00000000"),縣市代碼,2,0)</f>
        <v>桃園市</v>
      </c>
      <c r="G2020" s="2" t="s">
        <v>6</v>
      </c>
      <c r="H2020" s="13">
        <v>444422</v>
      </c>
      <c r="I2020" s="14">
        <v>1460511493</v>
      </c>
      <c r="J2020" s="14">
        <f>表格1[[#This Row],[信用卡交易筆數]]/1000</f>
        <v>444.42200000000003</v>
      </c>
      <c r="K2020" s="14">
        <f>表格1[[#This Row],[信用卡交易金額'[新臺幣']]]/1000</f>
        <v>1460511.493</v>
      </c>
      <c r="L2020" s="14">
        <f>表格1[[#This Row],[信用卡交易金額'[新臺幣']]]/1000000</f>
        <v>1460.511493</v>
      </c>
      <c r="M2020" s="14" t="str" cm="1">
        <f t="array" ref="M2020">_xlfn.TEXTJOIN("", TRUE, _xlfn.XLOOKUP(TRUE, VALUE(表格1[[#This Row],[年月]]) &lt;= VALUE($R$8:$R$12), $Q$8:$Q$12)) &amp; "年度"</f>
        <v>2022年度</v>
      </c>
    </row>
    <row r="2021" spans="1:13" x14ac:dyDescent="0.3">
      <c r="A2021" s="2">
        <v>202109</v>
      </c>
      <c r="B2021" s="19">
        <f>DATE(表格1[[#This Row],[年]],表格1[[#This Row],[月]],1)</f>
        <v>44440</v>
      </c>
      <c r="C2021" s="2" t="str">
        <f>LEFT(表格1[[#This Row],[年月]],4)</f>
        <v>2021</v>
      </c>
      <c r="D2021" s="2" t="str">
        <f>RIGHT(表格1[[#This Row],[年月]],2)</f>
        <v>09</v>
      </c>
      <c r="E2021" s="5">
        <v>68000000</v>
      </c>
      <c r="F2021" s="2" t="str">
        <f>VLOOKUP(TEXT(表格1[[#This Row],[地區]],"00000000"),縣市代碼,2,0)</f>
        <v>桃園市</v>
      </c>
      <c r="G2021" s="2" t="s">
        <v>7</v>
      </c>
      <c r="H2021" s="13">
        <v>2305660</v>
      </c>
      <c r="I2021" s="14">
        <v>2323536657</v>
      </c>
      <c r="J2021" s="14">
        <f>表格1[[#This Row],[信用卡交易筆數]]/1000</f>
        <v>2305.66</v>
      </c>
      <c r="K2021" s="14">
        <f>表格1[[#This Row],[信用卡交易金額'[新臺幣']]]/1000</f>
        <v>2323536.6570000001</v>
      </c>
      <c r="L2021" s="14">
        <f>表格1[[#This Row],[信用卡交易金額'[新臺幣']]]/1000000</f>
        <v>2323.5366570000001</v>
      </c>
      <c r="M2021" s="14" t="str" cm="1">
        <f t="array" ref="M2021">_xlfn.TEXTJOIN("", TRUE, _xlfn.XLOOKUP(TRUE, VALUE(表格1[[#This Row],[年月]]) &lt;= VALUE($R$8:$R$12), $Q$8:$Q$12)) &amp; "年度"</f>
        <v>2022年度</v>
      </c>
    </row>
    <row r="2022" spans="1:13" x14ac:dyDescent="0.3">
      <c r="A2022" s="2">
        <v>202109</v>
      </c>
      <c r="B2022" s="19">
        <f>DATE(表格1[[#This Row],[年]],表格1[[#This Row],[月]],1)</f>
        <v>44440</v>
      </c>
      <c r="C2022" s="2" t="str">
        <f>LEFT(表格1[[#This Row],[年月]],4)</f>
        <v>2021</v>
      </c>
      <c r="D2022" s="2" t="str">
        <f>RIGHT(表格1[[#This Row],[年月]],2)</f>
        <v>09</v>
      </c>
      <c r="E2022" s="5">
        <v>68000000</v>
      </c>
      <c r="F2022" s="2" t="str">
        <f>VLOOKUP(TEXT(表格1[[#This Row],[地區]],"00000000"),縣市代碼,2,0)</f>
        <v>桃園市</v>
      </c>
      <c r="G2022" s="2" t="s">
        <v>8</v>
      </c>
      <c r="H2022" s="13">
        <v>1823292</v>
      </c>
      <c r="I2022" s="14">
        <v>3121901875</v>
      </c>
      <c r="J2022" s="14">
        <f>表格1[[#This Row],[信用卡交易筆數]]/1000</f>
        <v>1823.2919999999999</v>
      </c>
      <c r="K2022" s="14">
        <f>表格1[[#This Row],[信用卡交易金額'[新臺幣']]]/1000</f>
        <v>3121901.875</v>
      </c>
      <c r="L2022" s="14">
        <f>表格1[[#This Row],[信用卡交易金額'[新臺幣']]]/1000000</f>
        <v>3121.901875</v>
      </c>
      <c r="M2022" s="14" t="str" cm="1">
        <f t="array" ref="M2022">_xlfn.TEXTJOIN("", TRUE, _xlfn.XLOOKUP(TRUE, VALUE(表格1[[#This Row],[年月]]) &lt;= VALUE($R$8:$R$12), $Q$8:$Q$12)) &amp; "年度"</f>
        <v>2022年度</v>
      </c>
    </row>
    <row r="2023" spans="1:13" x14ac:dyDescent="0.3">
      <c r="A2023" s="2">
        <v>202109</v>
      </c>
      <c r="B2023" s="19">
        <f>DATE(表格1[[#This Row],[年]],表格1[[#This Row],[月]],1)</f>
        <v>44440</v>
      </c>
      <c r="C2023" s="2" t="str">
        <f>LEFT(表格1[[#This Row],[年月]],4)</f>
        <v>2021</v>
      </c>
      <c r="D2023" s="2" t="str">
        <f>RIGHT(表格1[[#This Row],[年月]],2)</f>
        <v>09</v>
      </c>
      <c r="E2023" s="5">
        <v>68000000</v>
      </c>
      <c r="F2023" s="2" t="str">
        <f>VLOOKUP(TEXT(表格1[[#This Row],[地區]],"00000000"),縣市代碼,2,0)</f>
        <v>桃園市</v>
      </c>
      <c r="G2023" s="2" t="s">
        <v>9</v>
      </c>
      <c r="H2023" s="13">
        <v>3703698</v>
      </c>
      <c r="I2023" s="14">
        <v>5611385012</v>
      </c>
      <c r="J2023" s="14">
        <f>表格1[[#This Row],[信用卡交易筆數]]/1000</f>
        <v>3703.6979999999999</v>
      </c>
      <c r="K2023" s="14">
        <f>表格1[[#This Row],[信用卡交易金額'[新臺幣']]]/1000</f>
        <v>5611385.0120000001</v>
      </c>
      <c r="L2023" s="14">
        <f>表格1[[#This Row],[信用卡交易金額'[新臺幣']]]/1000000</f>
        <v>5611.3850119999997</v>
      </c>
      <c r="M2023" s="14" t="str" cm="1">
        <f t="array" ref="M2023">_xlfn.TEXTJOIN("", TRUE, _xlfn.XLOOKUP(TRUE, VALUE(表格1[[#This Row],[年月]]) &lt;= VALUE($R$8:$R$12), $Q$8:$Q$12)) &amp; "年度"</f>
        <v>2022年度</v>
      </c>
    </row>
    <row r="2024" spans="1:13" x14ac:dyDescent="0.3">
      <c r="A2024" s="2">
        <v>202109</v>
      </c>
      <c r="B2024" s="19">
        <f>DATE(表格1[[#This Row],[年]],表格1[[#This Row],[月]],1)</f>
        <v>44440</v>
      </c>
      <c r="C2024" s="2" t="str">
        <f>LEFT(表格1[[#This Row],[年月]],4)</f>
        <v>2021</v>
      </c>
      <c r="D2024" s="2" t="str">
        <f>RIGHT(表格1[[#This Row],[年月]],2)</f>
        <v>09</v>
      </c>
      <c r="E2024" s="5">
        <v>68000000</v>
      </c>
      <c r="F2024" s="2" t="str">
        <f>VLOOKUP(TEXT(表格1[[#This Row],[地區]],"00000000"),縣市代碼,2,0)</f>
        <v>桃園市</v>
      </c>
      <c r="G2024" s="2" t="s">
        <v>10</v>
      </c>
      <c r="H2024" s="13">
        <v>2698118</v>
      </c>
      <c r="I2024" s="14">
        <v>6969108108</v>
      </c>
      <c r="J2024" s="14">
        <f>表格1[[#This Row],[信用卡交易筆數]]/1000</f>
        <v>2698.1179999999999</v>
      </c>
      <c r="K2024" s="14">
        <f>表格1[[#This Row],[信用卡交易金額'[新臺幣']]]/1000</f>
        <v>6969108.108</v>
      </c>
      <c r="L2024" s="14">
        <f>表格1[[#This Row],[信用卡交易金額'[新臺幣']]]/1000000</f>
        <v>6969.1081080000004</v>
      </c>
      <c r="M2024" s="14" t="str" cm="1">
        <f t="array" ref="M2024">_xlfn.TEXTJOIN("", TRUE, _xlfn.XLOOKUP(TRUE, VALUE(表格1[[#This Row],[年月]]) &lt;= VALUE($R$8:$R$12), $Q$8:$Q$12)) &amp; "年度"</f>
        <v>2022年度</v>
      </c>
    </row>
    <row r="2025" spans="1:13" x14ac:dyDescent="0.3">
      <c r="A2025" s="2">
        <v>202109</v>
      </c>
      <c r="B2025" s="19">
        <f>DATE(表格1[[#This Row],[年]],表格1[[#This Row],[月]],1)</f>
        <v>44440</v>
      </c>
      <c r="C2025" s="2" t="str">
        <f>LEFT(表格1[[#This Row],[年月]],4)</f>
        <v>2021</v>
      </c>
      <c r="D2025" s="2" t="str">
        <f>RIGHT(表格1[[#This Row],[年月]],2)</f>
        <v>09</v>
      </c>
      <c r="E2025" s="5">
        <v>10004000</v>
      </c>
      <c r="F2025" s="2" t="str">
        <f>VLOOKUP(TEXT(表格1[[#This Row],[地區]],"00000000"),縣市代碼,2,0)</f>
        <v>新竹縣</v>
      </c>
      <c r="G2025" s="2" t="s">
        <v>4</v>
      </c>
      <c r="H2025" s="13">
        <v>1224348</v>
      </c>
      <c r="I2025" s="14">
        <v>589935323</v>
      </c>
      <c r="J2025" s="14">
        <f>表格1[[#This Row],[信用卡交易筆數]]/1000</f>
        <v>1224.348</v>
      </c>
      <c r="K2025" s="14">
        <f>表格1[[#This Row],[信用卡交易金額'[新臺幣']]]/1000</f>
        <v>589935.32299999997</v>
      </c>
      <c r="L2025" s="14">
        <f>表格1[[#This Row],[信用卡交易金額'[新臺幣']]]/1000000</f>
        <v>589.93532300000004</v>
      </c>
      <c r="M2025" s="14" t="str" cm="1">
        <f t="array" ref="M2025">_xlfn.TEXTJOIN("", TRUE, _xlfn.XLOOKUP(TRUE, VALUE(表格1[[#This Row],[年月]]) &lt;= VALUE($R$8:$R$12), $Q$8:$Q$12)) &amp; "年度"</f>
        <v>2022年度</v>
      </c>
    </row>
    <row r="2026" spans="1:13" x14ac:dyDescent="0.3">
      <c r="A2026" s="2">
        <v>202109</v>
      </c>
      <c r="B2026" s="19">
        <f>DATE(表格1[[#This Row],[年]],表格1[[#This Row],[月]],1)</f>
        <v>44440</v>
      </c>
      <c r="C2026" s="2" t="str">
        <f>LEFT(表格1[[#This Row],[年月]],4)</f>
        <v>2021</v>
      </c>
      <c r="D2026" s="2" t="str">
        <f>RIGHT(表格1[[#This Row],[年月]],2)</f>
        <v>09</v>
      </c>
      <c r="E2026" s="5">
        <v>10004000</v>
      </c>
      <c r="F2026" s="2" t="str">
        <f>VLOOKUP(TEXT(表格1[[#This Row],[地區]],"00000000"),縣市代碼,2,0)</f>
        <v>新竹縣</v>
      </c>
      <c r="G2026" s="2" t="s">
        <v>5</v>
      </c>
      <c r="H2026" s="13">
        <v>68363</v>
      </c>
      <c r="I2026" s="14">
        <v>183976375</v>
      </c>
      <c r="J2026" s="14">
        <f>表格1[[#This Row],[信用卡交易筆數]]/1000</f>
        <v>68.363</v>
      </c>
      <c r="K2026" s="14">
        <f>表格1[[#This Row],[信用卡交易金額'[新臺幣']]]/1000</f>
        <v>183976.375</v>
      </c>
      <c r="L2026" s="14">
        <f>表格1[[#This Row],[信用卡交易金額'[新臺幣']]]/1000000</f>
        <v>183.97637499999999</v>
      </c>
      <c r="M2026" s="14" t="str" cm="1">
        <f t="array" ref="M2026">_xlfn.TEXTJOIN("", TRUE, _xlfn.XLOOKUP(TRUE, VALUE(表格1[[#This Row],[年月]]) &lt;= VALUE($R$8:$R$12), $Q$8:$Q$12)) &amp; "年度"</f>
        <v>2022年度</v>
      </c>
    </row>
    <row r="2027" spans="1:13" x14ac:dyDescent="0.3">
      <c r="A2027" s="2">
        <v>202109</v>
      </c>
      <c r="B2027" s="19">
        <f>DATE(表格1[[#This Row],[年]],表格1[[#This Row],[月]],1)</f>
        <v>44440</v>
      </c>
      <c r="C2027" s="2" t="str">
        <f>LEFT(表格1[[#This Row],[年月]],4)</f>
        <v>2021</v>
      </c>
      <c r="D2027" s="2" t="str">
        <f>RIGHT(表格1[[#This Row],[年月]],2)</f>
        <v>09</v>
      </c>
      <c r="E2027" s="5">
        <v>10004000</v>
      </c>
      <c r="F2027" s="2" t="str">
        <f>VLOOKUP(TEXT(表格1[[#This Row],[地區]],"00000000"),縣市代碼,2,0)</f>
        <v>新竹縣</v>
      </c>
      <c r="G2027" s="2" t="s">
        <v>6</v>
      </c>
      <c r="H2027" s="13">
        <v>128207</v>
      </c>
      <c r="I2027" s="14">
        <v>493732675</v>
      </c>
      <c r="J2027" s="14">
        <f>表格1[[#This Row],[信用卡交易筆數]]/1000</f>
        <v>128.20699999999999</v>
      </c>
      <c r="K2027" s="14">
        <f>表格1[[#This Row],[信用卡交易金額'[新臺幣']]]/1000</f>
        <v>493732.67499999999</v>
      </c>
      <c r="L2027" s="14">
        <f>表格1[[#This Row],[信用卡交易金額'[新臺幣']]]/1000000</f>
        <v>493.73267499999997</v>
      </c>
      <c r="M2027" s="14" t="str" cm="1">
        <f t="array" ref="M2027">_xlfn.TEXTJOIN("", TRUE, _xlfn.XLOOKUP(TRUE, VALUE(表格1[[#This Row],[年月]]) &lt;= VALUE($R$8:$R$12), $Q$8:$Q$12)) &amp; "年度"</f>
        <v>2022年度</v>
      </c>
    </row>
    <row r="2028" spans="1:13" x14ac:dyDescent="0.3">
      <c r="A2028" s="2">
        <v>202109</v>
      </c>
      <c r="B2028" s="19">
        <f>DATE(表格1[[#This Row],[年]],表格1[[#This Row],[月]],1)</f>
        <v>44440</v>
      </c>
      <c r="C2028" s="2" t="str">
        <f>LEFT(表格1[[#This Row],[年月]],4)</f>
        <v>2021</v>
      </c>
      <c r="D2028" s="2" t="str">
        <f>RIGHT(表格1[[#This Row],[年月]],2)</f>
        <v>09</v>
      </c>
      <c r="E2028" s="5">
        <v>10004000</v>
      </c>
      <c r="F2028" s="2" t="str">
        <f>VLOOKUP(TEXT(表格1[[#This Row],[地區]],"00000000"),縣市代碼,2,0)</f>
        <v>新竹縣</v>
      </c>
      <c r="G2028" s="2" t="s">
        <v>7</v>
      </c>
      <c r="H2028" s="13">
        <v>629608</v>
      </c>
      <c r="I2028" s="14">
        <v>659970310</v>
      </c>
      <c r="J2028" s="14">
        <f>表格1[[#This Row],[信用卡交易筆數]]/1000</f>
        <v>629.60799999999995</v>
      </c>
      <c r="K2028" s="14">
        <f>表格1[[#This Row],[信用卡交易金額'[新臺幣']]]/1000</f>
        <v>659970.31000000006</v>
      </c>
      <c r="L2028" s="14">
        <f>表格1[[#This Row],[信用卡交易金額'[新臺幣']]]/1000000</f>
        <v>659.97031000000004</v>
      </c>
      <c r="M2028" s="14" t="str" cm="1">
        <f t="array" ref="M2028">_xlfn.TEXTJOIN("", TRUE, _xlfn.XLOOKUP(TRUE, VALUE(表格1[[#This Row],[年月]]) &lt;= VALUE($R$8:$R$12), $Q$8:$Q$12)) &amp; "年度"</f>
        <v>2022年度</v>
      </c>
    </row>
    <row r="2029" spans="1:13" x14ac:dyDescent="0.3">
      <c r="A2029" s="2">
        <v>202109</v>
      </c>
      <c r="B2029" s="19">
        <f>DATE(表格1[[#This Row],[年]],表格1[[#This Row],[月]],1)</f>
        <v>44440</v>
      </c>
      <c r="C2029" s="2" t="str">
        <f>LEFT(表格1[[#This Row],[年月]],4)</f>
        <v>2021</v>
      </c>
      <c r="D2029" s="2" t="str">
        <f>RIGHT(表格1[[#This Row],[年月]],2)</f>
        <v>09</v>
      </c>
      <c r="E2029" s="5">
        <v>10004000</v>
      </c>
      <c r="F2029" s="2" t="str">
        <f>VLOOKUP(TEXT(表格1[[#This Row],[地區]],"00000000"),縣市代碼,2,0)</f>
        <v>新竹縣</v>
      </c>
      <c r="G2029" s="2" t="s">
        <v>8</v>
      </c>
      <c r="H2029" s="13">
        <v>498909</v>
      </c>
      <c r="I2029" s="14">
        <v>879392806</v>
      </c>
      <c r="J2029" s="14">
        <f>表格1[[#This Row],[信用卡交易筆數]]/1000</f>
        <v>498.90899999999999</v>
      </c>
      <c r="K2029" s="14">
        <f>表格1[[#This Row],[信用卡交易金額'[新臺幣']]]/1000</f>
        <v>879392.80599999998</v>
      </c>
      <c r="L2029" s="14">
        <f>表格1[[#This Row],[信用卡交易金額'[新臺幣']]]/1000000</f>
        <v>879.39280599999995</v>
      </c>
      <c r="M2029" s="14" t="str" cm="1">
        <f t="array" ref="M2029">_xlfn.TEXTJOIN("", TRUE, _xlfn.XLOOKUP(TRUE, VALUE(表格1[[#This Row],[年月]]) &lt;= VALUE($R$8:$R$12), $Q$8:$Q$12)) &amp; "年度"</f>
        <v>2022年度</v>
      </c>
    </row>
    <row r="2030" spans="1:13" x14ac:dyDescent="0.3">
      <c r="A2030" s="2">
        <v>202109</v>
      </c>
      <c r="B2030" s="19">
        <f>DATE(表格1[[#This Row],[年]],表格1[[#This Row],[月]],1)</f>
        <v>44440</v>
      </c>
      <c r="C2030" s="2" t="str">
        <f>LEFT(表格1[[#This Row],[年月]],4)</f>
        <v>2021</v>
      </c>
      <c r="D2030" s="2" t="str">
        <f>RIGHT(表格1[[#This Row],[年月]],2)</f>
        <v>09</v>
      </c>
      <c r="E2030" s="5">
        <v>10004000</v>
      </c>
      <c r="F2030" s="2" t="str">
        <f>VLOOKUP(TEXT(表格1[[#This Row],[地區]],"00000000"),縣市代碼,2,0)</f>
        <v>新竹縣</v>
      </c>
      <c r="G2030" s="2" t="s">
        <v>9</v>
      </c>
      <c r="H2030" s="13">
        <v>1011683</v>
      </c>
      <c r="I2030" s="14">
        <v>1456709463</v>
      </c>
      <c r="J2030" s="14">
        <f>表格1[[#This Row],[信用卡交易筆數]]/1000</f>
        <v>1011.683</v>
      </c>
      <c r="K2030" s="14">
        <f>表格1[[#This Row],[信用卡交易金額'[新臺幣']]]/1000</f>
        <v>1456709.463</v>
      </c>
      <c r="L2030" s="14">
        <f>表格1[[#This Row],[信用卡交易金額'[新臺幣']]]/1000000</f>
        <v>1456.7094629999999</v>
      </c>
      <c r="M2030" s="14" t="str" cm="1">
        <f t="array" ref="M2030">_xlfn.TEXTJOIN("", TRUE, _xlfn.XLOOKUP(TRUE, VALUE(表格1[[#This Row],[年月]]) &lt;= VALUE($R$8:$R$12), $Q$8:$Q$12)) &amp; "年度"</f>
        <v>2022年度</v>
      </c>
    </row>
    <row r="2031" spans="1:13" x14ac:dyDescent="0.3">
      <c r="A2031" s="2">
        <v>202109</v>
      </c>
      <c r="B2031" s="19">
        <f>DATE(表格1[[#This Row],[年]],表格1[[#This Row],[月]],1)</f>
        <v>44440</v>
      </c>
      <c r="C2031" s="2" t="str">
        <f>LEFT(表格1[[#This Row],[年月]],4)</f>
        <v>2021</v>
      </c>
      <c r="D2031" s="2" t="str">
        <f>RIGHT(表格1[[#This Row],[年月]],2)</f>
        <v>09</v>
      </c>
      <c r="E2031" s="5">
        <v>10004000</v>
      </c>
      <c r="F2031" s="2" t="str">
        <f>VLOOKUP(TEXT(表格1[[#This Row],[地區]],"00000000"),縣市代碼,2,0)</f>
        <v>新竹縣</v>
      </c>
      <c r="G2031" s="2" t="s">
        <v>10</v>
      </c>
      <c r="H2031" s="13">
        <v>714567</v>
      </c>
      <c r="I2031" s="14">
        <v>1855419204</v>
      </c>
      <c r="J2031" s="14">
        <f>表格1[[#This Row],[信用卡交易筆數]]/1000</f>
        <v>714.56700000000001</v>
      </c>
      <c r="K2031" s="14">
        <f>表格1[[#This Row],[信用卡交易金額'[新臺幣']]]/1000</f>
        <v>1855419.2039999999</v>
      </c>
      <c r="L2031" s="14">
        <f>表格1[[#This Row],[信用卡交易金額'[新臺幣']]]/1000000</f>
        <v>1855.419204</v>
      </c>
      <c r="M2031" s="14" t="str" cm="1">
        <f t="array" ref="M2031">_xlfn.TEXTJOIN("", TRUE, _xlfn.XLOOKUP(TRUE, VALUE(表格1[[#This Row],[年月]]) &lt;= VALUE($R$8:$R$12), $Q$8:$Q$12)) &amp; "年度"</f>
        <v>2022年度</v>
      </c>
    </row>
    <row r="2032" spans="1:13" x14ac:dyDescent="0.3">
      <c r="A2032" s="2">
        <v>202109</v>
      </c>
      <c r="B2032" s="19">
        <f>DATE(表格1[[#This Row],[年]],表格1[[#This Row],[月]],1)</f>
        <v>44440</v>
      </c>
      <c r="C2032" s="2" t="str">
        <f>LEFT(表格1[[#This Row],[年月]],4)</f>
        <v>2021</v>
      </c>
      <c r="D2032" s="2" t="str">
        <f>RIGHT(表格1[[#This Row],[年月]],2)</f>
        <v>09</v>
      </c>
      <c r="E2032" s="5">
        <v>10018000</v>
      </c>
      <c r="F2032" s="2" t="str">
        <f>VLOOKUP(TEXT(表格1[[#This Row],[地區]],"00000000"),縣市代碼,2,0)</f>
        <v>新竹市</v>
      </c>
      <c r="G2032" s="2" t="s">
        <v>4</v>
      </c>
      <c r="H2032" s="13">
        <v>1209981</v>
      </c>
      <c r="I2032" s="14">
        <v>584031815</v>
      </c>
      <c r="J2032" s="14">
        <f>表格1[[#This Row],[信用卡交易筆數]]/1000</f>
        <v>1209.981</v>
      </c>
      <c r="K2032" s="14">
        <f>表格1[[#This Row],[信用卡交易金額'[新臺幣']]]/1000</f>
        <v>584031.81499999994</v>
      </c>
      <c r="L2032" s="14">
        <f>表格1[[#This Row],[信用卡交易金額'[新臺幣']]]/1000000</f>
        <v>584.03181500000005</v>
      </c>
      <c r="M2032" s="14" t="str" cm="1">
        <f t="array" ref="M2032">_xlfn.TEXTJOIN("", TRUE, _xlfn.XLOOKUP(TRUE, VALUE(表格1[[#This Row],[年月]]) &lt;= VALUE($R$8:$R$12), $Q$8:$Q$12)) &amp; "年度"</f>
        <v>2022年度</v>
      </c>
    </row>
    <row r="2033" spans="1:13" x14ac:dyDescent="0.3">
      <c r="A2033" s="2">
        <v>202109</v>
      </c>
      <c r="B2033" s="19">
        <f>DATE(表格1[[#This Row],[年]],表格1[[#This Row],[月]],1)</f>
        <v>44440</v>
      </c>
      <c r="C2033" s="2" t="str">
        <f>LEFT(表格1[[#This Row],[年月]],4)</f>
        <v>2021</v>
      </c>
      <c r="D2033" s="2" t="str">
        <f>RIGHT(表格1[[#This Row],[年月]],2)</f>
        <v>09</v>
      </c>
      <c r="E2033" s="5">
        <v>10018000</v>
      </c>
      <c r="F2033" s="2" t="str">
        <f>VLOOKUP(TEXT(表格1[[#This Row],[地區]],"00000000"),縣市代碼,2,0)</f>
        <v>新竹市</v>
      </c>
      <c r="G2033" s="2" t="s">
        <v>5</v>
      </c>
      <c r="H2033" s="13">
        <v>62510</v>
      </c>
      <c r="I2033" s="14">
        <v>170520051</v>
      </c>
      <c r="J2033" s="14">
        <f>表格1[[#This Row],[信用卡交易筆數]]/1000</f>
        <v>62.51</v>
      </c>
      <c r="K2033" s="14">
        <f>表格1[[#This Row],[信用卡交易金額'[新臺幣']]]/1000</f>
        <v>170520.05100000001</v>
      </c>
      <c r="L2033" s="14">
        <f>表格1[[#This Row],[信用卡交易金額'[新臺幣']]]/1000000</f>
        <v>170.520051</v>
      </c>
      <c r="M2033" s="14" t="str" cm="1">
        <f t="array" ref="M2033">_xlfn.TEXTJOIN("", TRUE, _xlfn.XLOOKUP(TRUE, VALUE(表格1[[#This Row],[年月]]) &lt;= VALUE($R$8:$R$12), $Q$8:$Q$12)) &amp; "年度"</f>
        <v>2022年度</v>
      </c>
    </row>
    <row r="2034" spans="1:13" x14ac:dyDescent="0.3">
      <c r="A2034" s="2">
        <v>202109</v>
      </c>
      <c r="B2034" s="19">
        <f>DATE(表格1[[#This Row],[年]],表格1[[#This Row],[月]],1)</f>
        <v>44440</v>
      </c>
      <c r="C2034" s="2" t="str">
        <f>LEFT(表格1[[#This Row],[年月]],4)</f>
        <v>2021</v>
      </c>
      <c r="D2034" s="2" t="str">
        <f>RIGHT(表格1[[#This Row],[年月]],2)</f>
        <v>09</v>
      </c>
      <c r="E2034" s="5">
        <v>10018000</v>
      </c>
      <c r="F2034" s="2" t="str">
        <f>VLOOKUP(TEXT(表格1[[#This Row],[地區]],"00000000"),縣市代碼,2,0)</f>
        <v>新竹市</v>
      </c>
      <c r="G2034" s="2" t="s">
        <v>6</v>
      </c>
      <c r="H2034" s="13">
        <v>124996</v>
      </c>
      <c r="I2034" s="14">
        <v>458366289</v>
      </c>
      <c r="J2034" s="14">
        <f>表格1[[#This Row],[信用卡交易筆數]]/1000</f>
        <v>124.996</v>
      </c>
      <c r="K2034" s="14">
        <f>表格1[[#This Row],[信用卡交易金額'[新臺幣']]]/1000</f>
        <v>458366.28899999999</v>
      </c>
      <c r="L2034" s="14">
        <f>表格1[[#This Row],[信用卡交易金額'[新臺幣']]]/1000000</f>
        <v>458.36628899999999</v>
      </c>
      <c r="M2034" s="14" t="str" cm="1">
        <f t="array" ref="M2034">_xlfn.TEXTJOIN("", TRUE, _xlfn.XLOOKUP(TRUE, VALUE(表格1[[#This Row],[年月]]) &lt;= VALUE($R$8:$R$12), $Q$8:$Q$12)) &amp; "年度"</f>
        <v>2022年度</v>
      </c>
    </row>
    <row r="2035" spans="1:13" x14ac:dyDescent="0.3">
      <c r="A2035" s="2">
        <v>202109</v>
      </c>
      <c r="B2035" s="19">
        <f>DATE(表格1[[#This Row],[年]],表格1[[#This Row],[月]],1)</f>
        <v>44440</v>
      </c>
      <c r="C2035" s="2" t="str">
        <f>LEFT(表格1[[#This Row],[年月]],4)</f>
        <v>2021</v>
      </c>
      <c r="D2035" s="2" t="str">
        <f>RIGHT(表格1[[#This Row],[年月]],2)</f>
        <v>09</v>
      </c>
      <c r="E2035" s="5">
        <v>10018000</v>
      </c>
      <c r="F2035" s="2" t="str">
        <f>VLOOKUP(TEXT(表格1[[#This Row],[地區]],"00000000"),縣市代碼,2,0)</f>
        <v>新竹市</v>
      </c>
      <c r="G2035" s="2" t="s">
        <v>7</v>
      </c>
      <c r="H2035" s="13">
        <v>552608</v>
      </c>
      <c r="I2035" s="14">
        <v>538656448</v>
      </c>
      <c r="J2035" s="14">
        <f>表格1[[#This Row],[信用卡交易筆數]]/1000</f>
        <v>552.60799999999995</v>
      </c>
      <c r="K2035" s="14">
        <f>表格1[[#This Row],[信用卡交易金額'[新臺幣']]]/1000</f>
        <v>538656.44799999997</v>
      </c>
      <c r="L2035" s="14">
        <f>表格1[[#This Row],[信用卡交易金額'[新臺幣']]]/1000000</f>
        <v>538.65644799999995</v>
      </c>
      <c r="M2035" s="14" t="str" cm="1">
        <f t="array" ref="M2035">_xlfn.TEXTJOIN("", TRUE, _xlfn.XLOOKUP(TRUE, VALUE(表格1[[#This Row],[年月]]) &lt;= VALUE($R$8:$R$12), $Q$8:$Q$12)) &amp; "年度"</f>
        <v>2022年度</v>
      </c>
    </row>
    <row r="2036" spans="1:13" x14ac:dyDescent="0.3">
      <c r="A2036" s="2">
        <v>202109</v>
      </c>
      <c r="B2036" s="19">
        <f>DATE(表格1[[#This Row],[年]],表格1[[#This Row],[月]],1)</f>
        <v>44440</v>
      </c>
      <c r="C2036" s="2" t="str">
        <f>LEFT(表格1[[#This Row],[年月]],4)</f>
        <v>2021</v>
      </c>
      <c r="D2036" s="2" t="str">
        <f>RIGHT(表格1[[#This Row],[年月]],2)</f>
        <v>09</v>
      </c>
      <c r="E2036" s="5">
        <v>10018000</v>
      </c>
      <c r="F2036" s="2" t="str">
        <f>VLOOKUP(TEXT(表格1[[#This Row],[地區]],"00000000"),縣市代碼,2,0)</f>
        <v>新竹市</v>
      </c>
      <c r="G2036" s="2" t="s">
        <v>8</v>
      </c>
      <c r="H2036" s="13">
        <v>477811</v>
      </c>
      <c r="I2036" s="14">
        <v>904126412</v>
      </c>
      <c r="J2036" s="14">
        <f>表格1[[#This Row],[信用卡交易筆數]]/1000</f>
        <v>477.81099999999998</v>
      </c>
      <c r="K2036" s="14">
        <f>表格1[[#This Row],[信用卡交易金額'[新臺幣']]]/1000</f>
        <v>904126.41200000001</v>
      </c>
      <c r="L2036" s="14">
        <f>表格1[[#This Row],[信用卡交易金額'[新臺幣']]]/1000000</f>
        <v>904.12641199999996</v>
      </c>
      <c r="M2036" s="14" t="str" cm="1">
        <f t="array" ref="M2036">_xlfn.TEXTJOIN("", TRUE, _xlfn.XLOOKUP(TRUE, VALUE(表格1[[#This Row],[年月]]) &lt;= VALUE($R$8:$R$12), $Q$8:$Q$12)) &amp; "年度"</f>
        <v>2022年度</v>
      </c>
    </row>
    <row r="2037" spans="1:13" x14ac:dyDescent="0.3">
      <c r="A2037" s="2">
        <v>202109</v>
      </c>
      <c r="B2037" s="19">
        <f>DATE(表格1[[#This Row],[年]],表格1[[#This Row],[月]],1)</f>
        <v>44440</v>
      </c>
      <c r="C2037" s="2" t="str">
        <f>LEFT(表格1[[#This Row],[年月]],4)</f>
        <v>2021</v>
      </c>
      <c r="D2037" s="2" t="str">
        <f>RIGHT(表格1[[#This Row],[年月]],2)</f>
        <v>09</v>
      </c>
      <c r="E2037" s="5">
        <v>10018000</v>
      </c>
      <c r="F2037" s="2" t="str">
        <f>VLOOKUP(TEXT(表格1[[#This Row],[地區]],"00000000"),縣市代碼,2,0)</f>
        <v>新竹市</v>
      </c>
      <c r="G2037" s="2" t="s">
        <v>9</v>
      </c>
      <c r="H2037" s="13">
        <v>1055044</v>
      </c>
      <c r="I2037" s="14">
        <v>1500647313</v>
      </c>
      <c r="J2037" s="14">
        <f>表格1[[#This Row],[信用卡交易筆數]]/1000</f>
        <v>1055.0440000000001</v>
      </c>
      <c r="K2037" s="14">
        <f>表格1[[#This Row],[信用卡交易金額'[新臺幣']]]/1000</f>
        <v>1500647.3130000001</v>
      </c>
      <c r="L2037" s="14">
        <f>表格1[[#This Row],[信用卡交易金額'[新臺幣']]]/1000000</f>
        <v>1500.6473129999999</v>
      </c>
      <c r="M2037" s="14" t="str" cm="1">
        <f t="array" ref="M2037">_xlfn.TEXTJOIN("", TRUE, _xlfn.XLOOKUP(TRUE, VALUE(表格1[[#This Row],[年月]]) &lt;= VALUE($R$8:$R$12), $Q$8:$Q$12)) &amp; "年度"</f>
        <v>2022年度</v>
      </c>
    </row>
    <row r="2038" spans="1:13" x14ac:dyDescent="0.3">
      <c r="A2038" s="2">
        <v>202109</v>
      </c>
      <c r="B2038" s="19">
        <f>DATE(表格1[[#This Row],[年]],表格1[[#This Row],[月]],1)</f>
        <v>44440</v>
      </c>
      <c r="C2038" s="2" t="str">
        <f>LEFT(表格1[[#This Row],[年月]],4)</f>
        <v>2021</v>
      </c>
      <c r="D2038" s="2" t="str">
        <f>RIGHT(表格1[[#This Row],[年月]],2)</f>
        <v>09</v>
      </c>
      <c r="E2038" s="5">
        <v>10018000</v>
      </c>
      <c r="F2038" s="2" t="str">
        <f>VLOOKUP(TEXT(表格1[[#This Row],[地區]],"00000000"),縣市代碼,2,0)</f>
        <v>新竹市</v>
      </c>
      <c r="G2038" s="2" t="s">
        <v>10</v>
      </c>
      <c r="H2038" s="13">
        <v>681871</v>
      </c>
      <c r="I2038" s="14">
        <v>1807912575</v>
      </c>
      <c r="J2038" s="14">
        <f>表格1[[#This Row],[信用卡交易筆數]]/1000</f>
        <v>681.87099999999998</v>
      </c>
      <c r="K2038" s="14">
        <f>表格1[[#This Row],[信用卡交易金額'[新臺幣']]]/1000</f>
        <v>1807912.575</v>
      </c>
      <c r="L2038" s="14">
        <f>表格1[[#This Row],[信用卡交易金額'[新臺幣']]]/1000000</f>
        <v>1807.9125750000001</v>
      </c>
      <c r="M2038" s="14" t="str" cm="1">
        <f t="array" ref="M2038">_xlfn.TEXTJOIN("", TRUE, _xlfn.XLOOKUP(TRUE, VALUE(表格1[[#This Row],[年月]]) &lt;= VALUE($R$8:$R$12), $Q$8:$Q$12)) &amp; "年度"</f>
        <v>2022年度</v>
      </c>
    </row>
    <row r="2039" spans="1:13" x14ac:dyDescent="0.3">
      <c r="A2039" s="2">
        <v>202109</v>
      </c>
      <c r="B2039" s="19">
        <f>DATE(表格1[[#This Row],[年]],表格1[[#This Row],[月]],1)</f>
        <v>44440</v>
      </c>
      <c r="C2039" s="2" t="str">
        <f>LEFT(表格1[[#This Row],[年月]],4)</f>
        <v>2021</v>
      </c>
      <c r="D2039" s="2" t="str">
        <f>RIGHT(表格1[[#This Row],[年月]],2)</f>
        <v>09</v>
      </c>
      <c r="E2039" s="5">
        <v>10005000</v>
      </c>
      <c r="F2039" s="2" t="str">
        <f>VLOOKUP(TEXT(表格1[[#This Row],[地區]],"00000000"),縣市代碼,2,0)</f>
        <v>苗栗縣</v>
      </c>
      <c r="G2039" s="2" t="s">
        <v>4</v>
      </c>
      <c r="H2039" s="13">
        <v>613961</v>
      </c>
      <c r="I2039" s="14">
        <v>274505539</v>
      </c>
      <c r="J2039" s="14">
        <f>表格1[[#This Row],[信用卡交易筆數]]/1000</f>
        <v>613.96100000000001</v>
      </c>
      <c r="K2039" s="14">
        <f>表格1[[#This Row],[信用卡交易金額'[新臺幣']]]/1000</f>
        <v>274505.53899999999</v>
      </c>
      <c r="L2039" s="14">
        <f>表格1[[#This Row],[信用卡交易金額'[新臺幣']]]/1000000</f>
        <v>274.505539</v>
      </c>
      <c r="M2039" s="14" t="str" cm="1">
        <f t="array" ref="M2039">_xlfn.TEXTJOIN("", TRUE, _xlfn.XLOOKUP(TRUE, VALUE(表格1[[#This Row],[年月]]) &lt;= VALUE($R$8:$R$12), $Q$8:$Q$12)) &amp; "年度"</f>
        <v>2022年度</v>
      </c>
    </row>
    <row r="2040" spans="1:13" x14ac:dyDescent="0.3">
      <c r="A2040" s="2">
        <v>202109</v>
      </c>
      <c r="B2040" s="19">
        <f>DATE(表格1[[#This Row],[年]],表格1[[#This Row],[月]],1)</f>
        <v>44440</v>
      </c>
      <c r="C2040" s="2" t="str">
        <f>LEFT(表格1[[#This Row],[年月]],4)</f>
        <v>2021</v>
      </c>
      <c r="D2040" s="2" t="str">
        <f>RIGHT(表格1[[#This Row],[年月]],2)</f>
        <v>09</v>
      </c>
      <c r="E2040" s="5">
        <v>10005000</v>
      </c>
      <c r="F2040" s="2" t="str">
        <f>VLOOKUP(TEXT(表格1[[#This Row],[地區]],"00000000"),縣市代碼,2,0)</f>
        <v>苗栗縣</v>
      </c>
      <c r="G2040" s="2" t="s">
        <v>5</v>
      </c>
      <c r="H2040" s="13">
        <v>42982</v>
      </c>
      <c r="I2040" s="14">
        <v>102582752</v>
      </c>
      <c r="J2040" s="14">
        <f>表格1[[#This Row],[信用卡交易筆數]]/1000</f>
        <v>42.981999999999999</v>
      </c>
      <c r="K2040" s="14">
        <f>表格1[[#This Row],[信用卡交易金額'[新臺幣']]]/1000</f>
        <v>102582.75199999999</v>
      </c>
      <c r="L2040" s="14">
        <f>表格1[[#This Row],[信用卡交易金額'[新臺幣']]]/1000000</f>
        <v>102.582752</v>
      </c>
      <c r="M2040" s="14" t="str" cm="1">
        <f t="array" ref="M2040">_xlfn.TEXTJOIN("", TRUE, _xlfn.XLOOKUP(TRUE, VALUE(表格1[[#This Row],[年月]]) &lt;= VALUE($R$8:$R$12), $Q$8:$Q$12)) &amp; "年度"</f>
        <v>2022年度</v>
      </c>
    </row>
    <row r="2041" spans="1:13" x14ac:dyDescent="0.3">
      <c r="A2041" s="2">
        <v>202109</v>
      </c>
      <c r="B2041" s="19">
        <f>DATE(表格1[[#This Row],[年]],表格1[[#This Row],[月]],1)</f>
        <v>44440</v>
      </c>
      <c r="C2041" s="2" t="str">
        <f>LEFT(表格1[[#This Row],[年月]],4)</f>
        <v>2021</v>
      </c>
      <c r="D2041" s="2" t="str">
        <f>RIGHT(表格1[[#This Row],[年月]],2)</f>
        <v>09</v>
      </c>
      <c r="E2041" s="5">
        <v>10005000</v>
      </c>
      <c r="F2041" s="2" t="str">
        <f>VLOOKUP(TEXT(表格1[[#This Row],[地區]],"00000000"),縣市代碼,2,0)</f>
        <v>苗栗縣</v>
      </c>
      <c r="G2041" s="2" t="s">
        <v>6</v>
      </c>
      <c r="H2041" s="13">
        <v>71466</v>
      </c>
      <c r="I2041" s="14">
        <v>233051376</v>
      </c>
      <c r="J2041" s="14">
        <f>表格1[[#This Row],[信用卡交易筆數]]/1000</f>
        <v>71.465999999999994</v>
      </c>
      <c r="K2041" s="14">
        <f>表格1[[#This Row],[信用卡交易金額'[新臺幣']]]/1000</f>
        <v>233051.37599999999</v>
      </c>
      <c r="L2041" s="14">
        <f>表格1[[#This Row],[信用卡交易金額'[新臺幣']]]/1000000</f>
        <v>233.051376</v>
      </c>
      <c r="M2041" s="14" t="str" cm="1">
        <f t="array" ref="M2041">_xlfn.TEXTJOIN("", TRUE, _xlfn.XLOOKUP(TRUE, VALUE(表格1[[#This Row],[年月]]) &lt;= VALUE($R$8:$R$12), $Q$8:$Q$12)) &amp; "年度"</f>
        <v>2022年度</v>
      </c>
    </row>
    <row r="2042" spans="1:13" x14ac:dyDescent="0.3">
      <c r="A2042" s="2">
        <v>202109</v>
      </c>
      <c r="B2042" s="19">
        <f>DATE(表格1[[#This Row],[年]],表格1[[#This Row],[月]],1)</f>
        <v>44440</v>
      </c>
      <c r="C2042" s="2" t="str">
        <f>LEFT(表格1[[#This Row],[年月]],4)</f>
        <v>2021</v>
      </c>
      <c r="D2042" s="2" t="str">
        <f>RIGHT(表格1[[#This Row],[年月]],2)</f>
        <v>09</v>
      </c>
      <c r="E2042" s="5">
        <v>10005000</v>
      </c>
      <c r="F2042" s="2" t="str">
        <f>VLOOKUP(TEXT(表格1[[#This Row],[地區]],"00000000"),縣市代碼,2,0)</f>
        <v>苗栗縣</v>
      </c>
      <c r="G2042" s="2" t="s">
        <v>7</v>
      </c>
      <c r="H2042" s="13">
        <v>451983</v>
      </c>
      <c r="I2042" s="14">
        <v>457566846</v>
      </c>
      <c r="J2042" s="14">
        <f>表格1[[#This Row],[信用卡交易筆數]]/1000</f>
        <v>451.983</v>
      </c>
      <c r="K2042" s="14">
        <f>表格1[[#This Row],[信用卡交易金額'[新臺幣']]]/1000</f>
        <v>457566.84600000002</v>
      </c>
      <c r="L2042" s="14">
        <f>表格1[[#This Row],[信用卡交易金額'[新臺幣']]]/1000000</f>
        <v>457.566846</v>
      </c>
      <c r="M2042" s="14" t="str" cm="1">
        <f t="array" ref="M2042">_xlfn.TEXTJOIN("", TRUE, _xlfn.XLOOKUP(TRUE, VALUE(表格1[[#This Row],[年月]]) &lt;= VALUE($R$8:$R$12), $Q$8:$Q$12)) &amp; "年度"</f>
        <v>2022年度</v>
      </c>
    </row>
    <row r="2043" spans="1:13" x14ac:dyDescent="0.3">
      <c r="A2043" s="2">
        <v>202109</v>
      </c>
      <c r="B2043" s="19">
        <f>DATE(表格1[[#This Row],[年]],表格1[[#This Row],[月]],1)</f>
        <v>44440</v>
      </c>
      <c r="C2043" s="2" t="str">
        <f>LEFT(表格1[[#This Row],[年月]],4)</f>
        <v>2021</v>
      </c>
      <c r="D2043" s="2" t="str">
        <f>RIGHT(表格1[[#This Row],[年月]],2)</f>
        <v>09</v>
      </c>
      <c r="E2043" s="5">
        <v>10005000</v>
      </c>
      <c r="F2043" s="2" t="str">
        <f>VLOOKUP(TEXT(表格1[[#This Row],[地區]],"00000000"),縣市代碼,2,0)</f>
        <v>苗栗縣</v>
      </c>
      <c r="G2043" s="2" t="s">
        <v>8</v>
      </c>
      <c r="H2043" s="13">
        <v>298145</v>
      </c>
      <c r="I2043" s="14">
        <v>465125574</v>
      </c>
      <c r="J2043" s="14">
        <f>表格1[[#This Row],[信用卡交易筆數]]/1000</f>
        <v>298.14499999999998</v>
      </c>
      <c r="K2043" s="14">
        <f>表格1[[#This Row],[信用卡交易金額'[新臺幣']]]/1000</f>
        <v>465125.57400000002</v>
      </c>
      <c r="L2043" s="14">
        <f>表格1[[#This Row],[信用卡交易金額'[新臺幣']]]/1000000</f>
        <v>465.12557399999997</v>
      </c>
      <c r="M2043" s="14" t="str" cm="1">
        <f t="array" ref="M2043">_xlfn.TEXTJOIN("", TRUE, _xlfn.XLOOKUP(TRUE, VALUE(表格1[[#This Row],[年月]]) &lt;= VALUE($R$8:$R$12), $Q$8:$Q$12)) &amp; "年度"</f>
        <v>2022年度</v>
      </c>
    </row>
    <row r="2044" spans="1:13" x14ac:dyDescent="0.3">
      <c r="A2044" s="2">
        <v>202109</v>
      </c>
      <c r="B2044" s="19">
        <f>DATE(表格1[[#This Row],[年]],表格1[[#This Row],[月]],1)</f>
        <v>44440</v>
      </c>
      <c r="C2044" s="2" t="str">
        <f>LEFT(表格1[[#This Row],[年月]],4)</f>
        <v>2021</v>
      </c>
      <c r="D2044" s="2" t="str">
        <f>RIGHT(表格1[[#This Row],[年月]],2)</f>
        <v>09</v>
      </c>
      <c r="E2044" s="5">
        <v>10005000</v>
      </c>
      <c r="F2044" s="2" t="str">
        <f>VLOOKUP(TEXT(表格1[[#This Row],[地區]],"00000000"),縣市代碼,2,0)</f>
        <v>苗栗縣</v>
      </c>
      <c r="G2044" s="2" t="s">
        <v>9</v>
      </c>
      <c r="H2044" s="13">
        <v>537041</v>
      </c>
      <c r="I2044" s="14">
        <v>776546459</v>
      </c>
      <c r="J2044" s="14">
        <f>表格1[[#This Row],[信用卡交易筆數]]/1000</f>
        <v>537.04100000000005</v>
      </c>
      <c r="K2044" s="14">
        <f>表格1[[#This Row],[信用卡交易金額'[新臺幣']]]/1000</f>
        <v>776546.45900000003</v>
      </c>
      <c r="L2044" s="14">
        <f>表格1[[#This Row],[信用卡交易金額'[新臺幣']]]/1000000</f>
        <v>776.54645900000003</v>
      </c>
      <c r="M2044" s="14" t="str" cm="1">
        <f t="array" ref="M2044">_xlfn.TEXTJOIN("", TRUE, _xlfn.XLOOKUP(TRUE, VALUE(表格1[[#This Row],[年月]]) &lt;= VALUE($R$8:$R$12), $Q$8:$Q$12)) &amp; "年度"</f>
        <v>2022年度</v>
      </c>
    </row>
    <row r="2045" spans="1:13" x14ac:dyDescent="0.3">
      <c r="A2045" s="2">
        <v>202109</v>
      </c>
      <c r="B2045" s="19">
        <f>DATE(表格1[[#This Row],[年]],表格1[[#This Row],[月]],1)</f>
        <v>44440</v>
      </c>
      <c r="C2045" s="2" t="str">
        <f>LEFT(表格1[[#This Row],[年月]],4)</f>
        <v>2021</v>
      </c>
      <c r="D2045" s="2" t="str">
        <f>RIGHT(表格1[[#This Row],[年月]],2)</f>
        <v>09</v>
      </c>
      <c r="E2045" s="5">
        <v>10005000</v>
      </c>
      <c r="F2045" s="2" t="str">
        <f>VLOOKUP(TEXT(表格1[[#This Row],[地區]],"00000000"),縣市代碼,2,0)</f>
        <v>苗栗縣</v>
      </c>
      <c r="G2045" s="2" t="s">
        <v>10</v>
      </c>
      <c r="H2045" s="13">
        <v>451654</v>
      </c>
      <c r="I2045" s="14">
        <v>1162066649</v>
      </c>
      <c r="J2045" s="14">
        <f>表格1[[#This Row],[信用卡交易筆數]]/1000</f>
        <v>451.654</v>
      </c>
      <c r="K2045" s="14">
        <f>表格1[[#This Row],[信用卡交易金額'[新臺幣']]]/1000</f>
        <v>1162066.649</v>
      </c>
      <c r="L2045" s="14">
        <f>表格1[[#This Row],[信用卡交易金額'[新臺幣']]]/1000000</f>
        <v>1162.0666490000001</v>
      </c>
      <c r="M2045" s="14" t="str" cm="1">
        <f t="array" ref="M2045">_xlfn.TEXTJOIN("", TRUE, _xlfn.XLOOKUP(TRUE, VALUE(表格1[[#This Row],[年月]]) &lt;= VALUE($R$8:$R$12), $Q$8:$Q$12)) &amp; "年度"</f>
        <v>2022年度</v>
      </c>
    </row>
    <row r="2046" spans="1:13" x14ac:dyDescent="0.3">
      <c r="A2046" s="2">
        <v>202109</v>
      </c>
      <c r="B2046" s="19">
        <f>DATE(表格1[[#This Row],[年]],表格1[[#This Row],[月]],1)</f>
        <v>44440</v>
      </c>
      <c r="C2046" s="2" t="str">
        <f>LEFT(表格1[[#This Row],[年月]],4)</f>
        <v>2021</v>
      </c>
      <c r="D2046" s="2" t="str">
        <f>RIGHT(表格1[[#This Row],[年月]],2)</f>
        <v>09</v>
      </c>
      <c r="E2046" s="5">
        <v>66000000</v>
      </c>
      <c r="F2046" s="2" t="str">
        <f>VLOOKUP(TEXT(表格1[[#This Row],[地區]],"00000000"),縣市代碼,2,0)</f>
        <v>臺中市</v>
      </c>
      <c r="G2046" s="2" t="s">
        <v>4</v>
      </c>
      <c r="H2046" s="13">
        <v>5378246</v>
      </c>
      <c r="I2046" s="14">
        <v>2767217884</v>
      </c>
      <c r="J2046" s="14">
        <f>表格1[[#This Row],[信用卡交易筆數]]/1000</f>
        <v>5378.2460000000001</v>
      </c>
      <c r="K2046" s="14">
        <f>表格1[[#This Row],[信用卡交易金額'[新臺幣']]]/1000</f>
        <v>2767217.8840000001</v>
      </c>
      <c r="L2046" s="14">
        <f>表格1[[#This Row],[信用卡交易金額'[新臺幣']]]/1000000</f>
        <v>2767.2178840000001</v>
      </c>
      <c r="M2046" s="14" t="str" cm="1">
        <f t="array" ref="M2046">_xlfn.TEXTJOIN("", TRUE, _xlfn.XLOOKUP(TRUE, VALUE(表格1[[#This Row],[年月]]) &lt;= VALUE($R$8:$R$12), $Q$8:$Q$12)) &amp; "年度"</f>
        <v>2022年度</v>
      </c>
    </row>
    <row r="2047" spans="1:13" x14ac:dyDescent="0.3">
      <c r="A2047" s="2">
        <v>202109</v>
      </c>
      <c r="B2047" s="19">
        <f>DATE(表格1[[#This Row],[年]],表格1[[#This Row],[月]],1)</f>
        <v>44440</v>
      </c>
      <c r="C2047" s="2" t="str">
        <f>LEFT(表格1[[#This Row],[年月]],4)</f>
        <v>2021</v>
      </c>
      <c r="D2047" s="2" t="str">
        <f>RIGHT(表格1[[#This Row],[年月]],2)</f>
        <v>09</v>
      </c>
      <c r="E2047" s="5">
        <v>66000000</v>
      </c>
      <c r="F2047" s="2" t="str">
        <f>VLOOKUP(TEXT(表格1[[#This Row],[地區]],"00000000"),縣市代碼,2,0)</f>
        <v>臺中市</v>
      </c>
      <c r="G2047" s="2" t="s">
        <v>5</v>
      </c>
      <c r="H2047" s="13">
        <v>344323</v>
      </c>
      <c r="I2047" s="14">
        <v>853473467</v>
      </c>
      <c r="J2047" s="14">
        <f>表格1[[#This Row],[信用卡交易筆數]]/1000</f>
        <v>344.32299999999998</v>
      </c>
      <c r="K2047" s="14">
        <f>表格1[[#This Row],[信用卡交易金額'[新臺幣']]]/1000</f>
        <v>853473.46699999995</v>
      </c>
      <c r="L2047" s="14">
        <f>表格1[[#This Row],[信用卡交易金額'[新臺幣']]]/1000000</f>
        <v>853.47346700000003</v>
      </c>
      <c r="M2047" s="14" t="str" cm="1">
        <f t="array" ref="M2047">_xlfn.TEXTJOIN("", TRUE, _xlfn.XLOOKUP(TRUE, VALUE(表格1[[#This Row],[年月]]) &lt;= VALUE($R$8:$R$12), $Q$8:$Q$12)) &amp; "年度"</f>
        <v>2022年度</v>
      </c>
    </row>
    <row r="2048" spans="1:13" x14ac:dyDescent="0.3">
      <c r="A2048" s="2">
        <v>202109</v>
      </c>
      <c r="B2048" s="19">
        <f>DATE(表格1[[#This Row],[年]],表格1[[#This Row],[月]],1)</f>
        <v>44440</v>
      </c>
      <c r="C2048" s="2" t="str">
        <f>LEFT(表格1[[#This Row],[年月]],4)</f>
        <v>2021</v>
      </c>
      <c r="D2048" s="2" t="str">
        <f>RIGHT(表格1[[#This Row],[年月]],2)</f>
        <v>09</v>
      </c>
      <c r="E2048" s="5">
        <v>66000000</v>
      </c>
      <c r="F2048" s="2" t="str">
        <f>VLOOKUP(TEXT(表格1[[#This Row],[地區]],"00000000"),縣市代碼,2,0)</f>
        <v>臺中市</v>
      </c>
      <c r="G2048" s="2" t="s">
        <v>6</v>
      </c>
      <c r="H2048" s="13">
        <v>597048</v>
      </c>
      <c r="I2048" s="14">
        <v>1976969573</v>
      </c>
      <c r="J2048" s="14">
        <f>表格1[[#This Row],[信用卡交易筆數]]/1000</f>
        <v>597.048</v>
      </c>
      <c r="K2048" s="14">
        <f>表格1[[#This Row],[信用卡交易金額'[新臺幣']]]/1000</f>
        <v>1976969.5730000001</v>
      </c>
      <c r="L2048" s="14">
        <f>表格1[[#This Row],[信用卡交易金額'[新臺幣']]]/1000000</f>
        <v>1976.9695730000001</v>
      </c>
      <c r="M2048" s="14" t="str" cm="1">
        <f t="array" ref="M2048">_xlfn.TEXTJOIN("", TRUE, _xlfn.XLOOKUP(TRUE, VALUE(表格1[[#This Row],[年月]]) &lt;= VALUE($R$8:$R$12), $Q$8:$Q$12)) &amp; "年度"</f>
        <v>2022年度</v>
      </c>
    </row>
    <row r="2049" spans="1:13" x14ac:dyDescent="0.3">
      <c r="A2049" s="2">
        <v>202109</v>
      </c>
      <c r="B2049" s="19">
        <f>DATE(表格1[[#This Row],[年]],表格1[[#This Row],[月]],1)</f>
        <v>44440</v>
      </c>
      <c r="C2049" s="2" t="str">
        <f>LEFT(表格1[[#This Row],[年月]],4)</f>
        <v>2021</v>
      </c>
      <c r="D2049" s="2" t="str">
        <f>RIGHT(表格1[[#This Row],[年月]],2)</f>
        <v>09</v>
      </c>
      <c r="E2049" s="5">
        <v>66000000</v>
      </c>
      <c r="F2049" s="2" t="str">
        <f>VLOOKUP(TEXT(表格1[[#This Row],[地區]],"00000000"),縣市代碼,2,0)</f>
        <v>臺中市</v>
      </c>
      <c r="G2049" s="2" t="s">
        <v>7</v>
      </c>
      <c r="H2049" s="13">
        <v>2968589</v>
      </c>
      <c r="I2049" s="14">
        <v>3015663561</v>
      </c>
      <c r="J2049" s="14">
        <f>表格1[[#This Row],[信用卡交易筆數]]/1000</f>
        <v>2968.5889999999999</v>
      </c>
      <c r="K2049" s="14">
        <f>表格1[[#This Row],[信用卡交易金額'[新臺幣']]]/1000</f>
        <v>3015663.5610000002</v>
      </c>
      <c r="L2049" s="14">
        <f>表格1[[#This Row],[信用卡交易金額'[新臺幣']]]/1000000</f>
        <v>3015.6635609999998</v>
      </c>
      <c r="M2049" s="14" t="str" cm="1">
        <f t="array" ref="M2049">_xlfn.TEXTJOIN("", TRUE, _xlfn.XLOOKUP(TRUE, VALUE(表格1[[#This Row],[年月]]) &lt;= VALUE($R$8:$R$12), $Q$8:$Q$12)) &amp; "年度"</f>
        <v>2022年度</v>
      </c>
    </row>
    <row r="2050" spans="1:13" x14ac:dyDescent="0.3">
      <c r="A2050" s="2">
        <v>202109</v>
      </c>
      <c r="B2050" s="19">
        <f>DATE(表格1[[#This Row],[年]],表格1[[#This Row],[月]],1)</f>
        <v>44440</v>
      </c>
      <c r="C2050" s="2" t="str">
        <f>LEFT(表格1[[#This Row],[年月]],4)</f>
        <v>2021</v>
      </c>
      <c r="D2050" s="2" t="str">
        <f>RIGHT(表格1[[#This Row],[年月]],2)</f>
        <v>09</v>
      </c>
      <c r="E2050" s="5">
        <v>66000000</v>
      </c>
      <c r="F2050" s="2" t="str">
        <f>VLOOKUP(TEXT(表格1[[#This Row],[地區]],"00000000"),縣市代碼,2,0)</f>
        <v>臺中市</v>
      </c>
      <c r="G2050" s="2" t="s">
        <v>8</v>
      </c>
      <c r="H2050" s="13">
        <v>2230306</v>
      </c>
      <c r="I2050" s="14">
        <v>4246905674</v>
      </c>
      <c r="J2050" s="14">
        <f>表格1[[#This Row],[信用卡交易筆數]]/1000</f>
        <v>2230.306</v>
      </c>
      <c r="K2050" s="14">
        <f>表格1[[#This Row],[信用卡交易金額'[新臺幣']]]/1000</f>
        <v>4246905.6739999996</v>
      </c>
      <c r="L2050" s="14">
        <f>表格1[[#This Row],[信用卡交易金額'[新臺幣']]]/1000000</f>
        <v>4246.9056739999996</v>
      </c>
      <c r="M2050" s="14" t="str" cm="1">
        <f t="array" ref="M2050">_xlfn.TEXTJOIN("", TRUE, _xlfn.XLOOKUP(TRUE, VALUE(表格1[[#This Row],[年月]]) &lt;= VALUE($R$8:$R$12), $Q$8:$Q$12)) &amp; "年度"</f>
        <v>2022年度</v>
      </c>
    </row>
    <row r="2051" spans="1:13" x14ac:dyDescent="0.3">
      <c r="A2051" s="2">
        <v>202109</v>
      </c>
      <c r="B2051" s="19">
        <f>DATE(表格1[[#This Row],[年]],表格1[[#This Row],[月]],1)</f>
        <v>44440</v>
      </c>
      <c r="C2051" s="2" t="str">
        <f>LEFT(表格1[[#This Row],[年月]],4)</f>
        <v>2021</v>
      </c>
      <c r="D2051" s="2" t="str">
        <f>RIGHT(表格1[[#This Row],[年月]],2)</f>
        <v>09</v>
      </c>
      <c r="E2051" s="5">
        <v>66000000</v>
      </c>
      <c r="F2051" s="2" t="str">
        <f>VLOOKUP(TEXT(表格1[[#This Row],[地區]],"00000000"),縣市代碼,2,0)</f>
        <v>臺中市</v>
      </c>
      <c r="G2051" s="2" t="s">
        <v>9</v>
      </c>
      <c r="H2051" s="13">
        <v>4668083</v>
      </c>
      <c r="I2051" s="14">
        <v>7813143122</v>
      </c>
      <c r="J2051" s="14">
        <f>表格1[[#This Row],[信用卡交易筆數]]/1000</f>
        <v>4668.0829999999996</v>
      </c>
      <c r="K2051" s="14">
        <f>表格1[[#This Row],[信用卡交易金額'[新臺幣']]]/1000</f>
        <v>7813143.1220000004</v>
      </c>
      <c r="L2051" s="14">
        <f>表格1[[#This Row],[信用卡交易金額'[新臺幣']]]/1000000</f>
        <v>7813.1431220000004</v>
      </c>
      <c r="M2051" s="14" t="str" cm="1">
        <f t="array" ref="M2051">_xlfn.TEXTJOIN("", TRUE, _xlfn.XLOOKUP(TRUE, VALUE(表格1[[#This Row],[年月]]) &lt;= VALUE($R$8:$R$12), $Q$8:$Q$12)) &amp; "年度"</f>
        <v>2022年度</v>
      </c>
    </row>
    <row r="2052" spans="1:13" x14ac:dyDescent="0.3">
      <c r="A2052" s="2">
        <v>202109</v>
      </c>
      <c r="B2052" s="19">
        <f>DATE(表格1[[#This Row],[年]],表格1[[#This Row],[月]],1)</f>
        <v>44440</v>
      </c>
      <c r="C2052" s="2" t="str">
        <f>LEFT(表格1[[#This Row],[年月]],4)</f>
        <v>2021</v>
      </c>
      <c r="D2052" s="2" t="str">
        <f>RIGHT(表格1[[#This Row],[年月]],2)</f>
        <v>09</v>
      </c>
      <c r="E2052" s="5">
        <v>66000000</v>
      </c>
      <c r="F2052" s="2" t="str">
        <f>VLOOKUP(TEXT(表格1[[#This Row],[地區]],"00000000"),縣市代碼,2,0)</f>
        <v>臺中市</v>
      </c>
      <c r="G2052" s="2" t="s">
        <v>10</v>
      </c>
      <c r="H2052" s="13">
        <v>3242078</v>
      </c>
      <c r="I2052" s="14">
        <v>9249112229</v>
      </c>
      <c r="J2052" s="14">
        <f>表格1[[#This Row],[信用卡交易筆數]]/1000</f>
        <v>3242.078</v>
      </c>
      <c r="K2052" s="14">
        <f>表格1[[#This Row],[信用卡交易金額'[新臺幣']]]/1000</f>
        <v>9249112.2290000003</v>
      </c>
      <c r="L2052" s="14">
        <f>表格1[[#This Row],[信用卡交易金額'[新臺幣']]]/1000000</f>
        <v>9249.1122290000003</v>
      </c>
      <c r="M2052" s="14" t="str" cm="1">
        <f t="array" ref="M2052">_xlfn.TEXTJOIN("", TRUE, _xlfn.XLOOKUP(TRUE, VALUE(表格1[[#This Row],[年月]]) &lt;= VALUE($R$8:$R$12), $Q$8:$Q$12)) &amp; "年度"</f>
        <v>2022年度</v>
      </c>
    </row>
    <row r="2053" spans="1:13" x14ac:dyDescent="0.3">
      <c r="A2053" s="2">
        <v>202109</v>
      </c>
      <c r="B2053" s="19">
        <f>DATE(表格1[[#This Row],[年]],表格1[[#This Row],[月]],1)</f>
        <v>44440</v>
      </c>
      <c r="C2053" s="2" t="str">
        <f>LEFT(表格1[[#This Row],[年月]],4)</f>
        <v>2021</v>
      </c>
      <c r="D2053" s="2" t="str">
        <f>RIGHT(表格1[[#This Row],[年月]],2)</f>
        <v>09</v>
      </c>
      <c r="E2053" s="5">
        <v>10007000</v>
      </c>
      <c r="F2053" s="2" t="str">
        <f>VLOOKUP(TEXT(表格1[[#This Row],[地區]],"00000000"),縣市代碼,2,0)</f>
        <v>彰化縣</v>
      </c>
      <c r="G2053" s="2" t="s">
        <v>4</v>
      </c>
      <c r="H2053" s="13">
        <v>1187811</v>
      </c>
      <c r="I2053" s="14">
        <v>563871108</v>
      </c>
      <c r="J2053" s="14">
        <f>表格1[[#This Row],[信用卡交易筆數]]/1000</f>
        <v>1187.8109999999999</v>
      </c>
      <c r="K2053" s="14">
        <f>表格1[[#This Row],[信用卡交易金額'[新臺幣']]]/1000</f>
        <v>563871.10800000001</v>
      </c>
      <c r="L2053" s="14">
        <f>表格1[[#This Row],[信用卡交易金額'[新臺幣']]]/1000000</f>
        <v>563.87110800000005</v>
      </c>
      <c r="M2053" s="14" t="str" cm="1">
        <f t="array" ref="M2053">_xlfn.TEXTJOIN("", TRUE, _xlfn.XLOOKUP(TRUE, VALUE(表格1[[#This Row],[年月]]) &lt;= VALUE($R$8:$R$12), $Q$8:$Q$12)) &amp; "年度"</f>
        <v>2022年度</v>
      </c>
    </row>
    <row r="2054" spans="1:13" x14ac:dyDescent="0.3">
      <c r="A2054" s="2">
        <v>202109</v>
      </c>
      <c r="B2054" s="19">
        <f>DATE(表格1[[#This Row],[年]],表格1[[#This Row],[月]],1)</f>
        <v>44440</v>
      </c>
      <c r="C2054" s="2" t="str">
        <f>LEFT(表格1[[#This Row],[年月]],4)</f>
        <v>2021</v>
      </c>
      <c r="D2054" s="2" t="str">
        <f>RIGHT(表格1[[#This Row],[年月]],2)</f>
        <v>09</v>
      </c>
      <c r="E2054" s="5">
        <v>10007000</v>
      </c>
      <c r="F2054" s="2" t="str">
        <f>VLOOKUP(TEXT(表格1[[#This Row],[地區]],"00000000"),縣市代碼,2,0)</f>
        <v>彰化縣</v>
      </c>
      <c r="G2054" s="2" t="s">
        <v>5</v>
      </c>
      <c r="H2054" s="13">
        <v>103835</v>
      </c>
      <c r="I2054" s="14">
        <v>244101150</v>
      </c>
      <c r="J2054" s="14">
        <f>表格1[[#This Row],[信用卡交易筆數]]/1000</f>
        <v>103.83499999999999</v>
      </c>
      <c r="K2054" s="14">
        <f>表格1[[#This Row],[信用卡交易金額'[新臺幣']]]/1000</f>
        <v>244101.15</v>
      </c>
      <c r="L2054" s="14">
        <f>表格1[[#This Row],[信用卡交易金額'[新臺幣']]]/1000000</f>
        <v>244.10114999999999</v>
      </c>
      <c r="M2054" s="14" t="str" cm="1">
        <f t="array" ref="M2054">_xlfn.TEXTJOIN("", TRUE, _xlfn.XLOOKUP(TRUE, VALUE(表格1[[#This Row],[年月]]) &lt;= VALUE($R$8:$R$12), $Q$8:$Q$12)) &amp; "年度"</f>
        <v>2022年度</v>
      </c>
    </row>
    <row r="2055" spans="1:13" x14ac:dyDescent="0.3">
      <c r="A2055" s="2">
        <v>202109</v>
      </c>
      <c r="B2055" s="19">
        <f>DATE(表格1[[#This Row],[年]],表格1[[#This Row],[月]],1)</f>
        <v>44440</v>
      </c>
      <c r="C2055" s="2" t="str">
        <f>LEFT(表格1[[#This Row],[年月]],4)</f>
        <v>2021</v>
      </c>
      <c r="D2055" s="2" t="str">
        <f>RIGHT(表格1[[#This Row],[年月]],2)</f>
        <v>09</v>
      </c>
      <c r="E2055" s="5">
        <v>10007000</v>
      </c>
      <c r="F2055" s="2" t="str">
        <f>VLOOKUP(TEXT(表格1[[#This Row],[地區]],"00000000"),縣市代碼,2,0)</f>
        <v>彰化縣</v>
      </c>
      <c r="G2055" s="2" t="s">
        <v>6</v>
      </c>
      <c r="H2055" s="13">
        <v>149590</v>
      </c>
      <c r="I2055" s="14">
        <v>499145184</v>
      </c>
      <c r="J2055" s="14">
        <f>表格1[[#This Row],[信用卡交易筆數]]/1000</f>
        <v>149.59</v>
      </c>
      <c r="K2055" s="14">
        <f>表格1[[#This Row],[信用卡交易金額'[新臺幣']]]/1000</f>
        <v>499145.18400000001</v>
      </c>
      <c r="L2055" s="14">
        <f>表格1[[#This Row],[信用卡交易金額'[新臺幣']]]/1000000</f>
        <v>499.14518399999997</v>
      </c>
      <c r="M2055" s="14" t="str" cm="1">
        <f t="array" ref="M2055">_xlfn.TEXTJOIN("", TRUE, _xlfn.XLOOKUP(TRUE, VALUE(表格1[[#This Row],[年月]]) &lt;= VALUE($R$8:$R$12), $Q$8:$Q$12)) &amp; "年度"</f>
        <v>2022年度</v>
      </c>
    </row>
    <row r="2056" spans="1:13" x14ac:dyDescent="0.3">
      <c r="A2056" s="2">
        <v>202109</v>
      </c>
      <c r="B2056" s="19">
        <f>DATE(表格1[[#This Row],[年]],表格1[[#This Row],[月]],1)</f>
        <v>44440</v>
      </c>
      <c r="C2056" s="2" t="str">
        <f>LEFT(表格1[[#This Row],[年月]],4)</f>
        <v>2021</v>
      </c>
      <c r="D2056" s="2" t="str">
        <f>RIGHT(表格1[[#This Row],[年月]],2)</f>
        <v>09</v>
      </c>
      <c r="E2056" s="5">
        <v>10007000</v>
      </c>
      <c r="F2056" s="2" t="str">
        <f>VLOOKUP(TEXT(表格1[[#This Row],[地區]],"00000000"),縣市代碼,2,0)</f>
        <v>彰化縣</v>
      </c>
      <c r="G2056" s="2" t="s">
        <v>7</v>
      </c>
      <c r="H2056" s="13">
        <v>903134</v>
      </c>
      <c r="I2056" s="14">
        <v>955968998</v>
      </c>
      <c r="J2056" s="14">
        <f>表格1[[#This Row],[信用卡交易筆數]]/1000</f>
        <v>903.13400000000001</v>
      </c>
      <c r="K2056" s="14">
        <f>表格1[[#This Row],[信用卡交易金額'[新臺幣']]]/1000</f>
        <v>955968.99800000002</v>
      </c>
      <c r="L2056" s="14">
        <f>表格1[[#This Row],[信用卡交易金額'[新臺幣']]]/1000000</f>
        <v>955.96899800000006</v>
      </c>
      <c r="M2056" s="14" t="str" cm="1">
        <f t="array" ref="M2056">_xlfn.TEXTJOIN("", TRUE, _xlfn.XLOOKUP(TRUE, VALUE(表格1[[#This Row],[年月]]) &lt;= VALUE($R$8:$R$12), $Q$8:$Q$12)) &amp; "年度"</f>
        <v>2022年度</v>
      </c>
    </row>
    <row r="2057" spans="1:13" x14ac:dyDescent="0.3">
      <c r="A2057" s="2">
        <v>202109</v>
      </c>
      <c r="B2057" s="19">
        <f>DATE(表格1[[#This Row],[年]],表格1[[#This Row],[月]],1)</f>
        <v>44440</v>
      </c>
      <c r="C2057" s="2" t="str">
        <f>LEFT(表格1[[#This Row],[年月]],4)</f>
        <v>2021</v>
      </c>
      <c r="D2057" s="2" t="str">
        <f>RIGHT(表格1[[#This Row],[年月]],2)</f>
        <v>09</v>
      </c>
      <c r="E2057" s="5">
        <v>10007000</v>
      </c>
      <c r="F2057" s="2" t="str">
        <f>VLOOKUP(TEXT(表格1[[#This Row],[地區]],"00000000"),縣市代碼,2,0)</f>
        <v>彰化縣</v>
      </c>
      <c r="G2057" s="2" t="s">
        <v>8</v>
      </c>
      <c r="H2057" s="13">
        <v>566640</v>
      </c>
      <c r="I2057" s="14">
        <v>1052131169</v>
      </c>
      <c r="J2057" s="14">
        <f>表格1[[#This Row],[信用卡交易筆數]]/1000</f>
        <v>566.64</v>
      </c>
      <c r="K2057" s="14">
        <f>表格1[[#This Row],[信用卡交易金額'[新臺幣']]]/1000</f>
        <v>1052131.169</v>
      </c>
      <c r="L2057" s="14">
        <f>表格1[[#This Row],[信用卡交易金額'[新臺幣']]]/1000000</f>
        <v>1052.131169</v>
      </c>
      <c r="M2057" s="14" t="str" cm="1">
        <f t="array" ref="M2057">_xlfn.TEXTJOIN("", TRUE, _xlfn.XLOOKUP(TRUE, VALUE(表格1[[#This Row],[年月]]) &lt;= VALUE($R$8:$R$12), $Q$8:$Q$12)) &amp; "年度"</f>
        <v>2022年度</v>
      </c>
    </row>
    <row r="2058" spans="1:13" x14ac:dyDescent="0.3">
      <c r="A2058" s="2">
        <v>202109</v>
      </c>
      <c r="B2058" s="19">
        <f>DATE(表格1[[#This Row],[年]],表格1[[#This Row],[月]],1)</f>
        <v>44440</v>
      </c>
      <c r="C2058" s="2" t="str">
        <f>LEFT(表格1[[#This Row],[年月]],4)</f>
        <v>2021</v>
      </c>
      <c r="D2058" s="2" t="str">
        <f>RIGHT(表格1[[#This Row],[年月]],2)</f>
        <v>09</v>
      </c>
      <c r="E2058" s="5">
        <v>10007000</v>
      </c>
      <c r="F2058" s="2" t="str">
        <f>VLOOKUP(TEXT(表格1[[#This Row],[地區]],"00000000"),縣市代碼,2,0)</f>
        <v>彰化縣</v>
      </c>
      <c r="G2058" s="2" t="s">
        <v>9</v>
      </c>
      <c r="H2058" s="13">
        <v>1092910</v>
      </c>
      <c r="I2058" s="14">
        <v>1714866424</v>
      </c>
      <c r="J2058" s="14">
        <f>表格1[[#This Row],[信用卡交易筆數]]/1000</f>
        <v>1092.9100000000001</v>
      </c>
      <c r="K2058" s="14">
        <f>表格1[[#This Row],[信用卡交易金額'[新臺幣']]]/1000</f>
        <v>1714866.4240000001</v>
      </c>
      <c r="L2058" s="14">
        <f>表格1[[#This Row],[信用卡交易金額'[新臺幣']]]/1000000</f>
        <v>1714.8664240000001</v>
      </c>
      <c r="M2058" s="14" t="str" cm="1">
        <f t="array" ref="M2058">_xlfn.TEXTJOIN("", TRUE, _xlfn.XLOOKUP(TRUE, VALUE(表格1[[#This Row],[年月]]) &lt;= VALUE($R$8:$R$12), $Q$8:$Q$12)) &amp; "年度"</f>
        <v>2022年度</v>
      </c>
    </row>
    <row r="2059" spans="1:13" x14ac:dyDescent="0.3">
      <c r="A2059" s="2">
        <v>202109</v>
      </c>
      <c r="B2059" s="19">
        <f>DATE(表格1[[#This Row],[年]],表格1[[#This Row],[月]],1)</f>
        <v>44440</v>
      </c>
      <c r="C2059" s="2" t="str">
        <f>LEFT(表格1[[#This Row],[年月]],4)</f>
        <v>2021</v>
      </c>
      <c r="D2059" s="2" t="str">
        <f>RIGHT(表格1[[#This Row],[年月]],2)</f>
        <v>09</v>
      </c>
      <c r="E2059" s="5">
        <v>10007000</v>
      </c>
      <c r="F2059" s="2" t="str">
        <f>VLOOKUP(TEXT(表格1[[#This Row],[地區]],"00000000"),縣市代碼,2,0)</f>
        <v>彰化縣</v>
      </c>
      <c r="G2059" s="2" t="s">
        <v>10</v>
      </c>
      <c r="H2059" s="13">
        <v>931162</v>
      </c>
      <c r="I2059" s="14">
        <v>2570757037</v>
      </c>
      <c r="J2059" s="14">
        <f>表格1[[#This Row],[信用卡交易筆數]]/1000</f>
        <v>931.16200000000003</v>
      </c>
      <c r="K2059" s="14">
        <f>表格1[[#This Row],[信用卡交易金額'[新臺幣']]]/1000</f>
        <v>2570757.037</v>
      </c>
      <c r="L2059" s="14">
        <f>表格1[[#This Row],[信用卡交易金額'[新臺幣']]]/1000000</f>
        <v>2570.7570369999999</v>
      </c>
      <c r="M2059" s="14" t="str" cm="1">
        <f t="array" ref="M2059">_xlfn.TEXTJOIN("", TRUE, _xlfn.XLOOKUP(TRUE, VALUE(表格1[[#This Row],[年月]]) &lt;= VALUE($R$8:$R$12), $Q$8:$Q$12)) &amp; "年度"</f>
        <v>2022年度</v>
      </c>
    </row>
    <row r="2060" spans="1:13" x14ac:dyDescent="0.3">
      <c r="A2060" s="2">
        <v>202109</v>
      </c>
      <c r="B2060" s="19">
        <f>DATE(表格1[[#This Row],[年]],表格1[[#This Row],[月]],1)</f>
        <v>44440</v>
      </c>
      <c r="C2060" s="2" t="str">
        <f>LEFT(表格1[[#This Row],[年月]],4)</f>
        <v>2021</v>
      </c>
      <c r="D2060" s="2" t="str">
        <f>RIGHT(表格1[[#This Row],[年月]],2)</f>
        <v>09</v>
      </c>
      <c r="E2060" s="5">
        <v>10008000</v>
      </c>
      <c r="F2060" s="2" t="str">
        <f>VLOOKUP(TEXT(表格1[[#This Row],[地區]],"00000000"),縣市代碼,2,0)</f>
        <v>南投縣</v>
      </c>
      <c r="G2060" s="2" t="s">
        <v>4</v>
      </c>
      <c r="H2060" s="13">
        <v>397860</v>
      </c>
      <c r="I2060" s="14">
        <v>186287293</v>
      </c>
      <c r="J2060" s="14">
        <f>表格1[[#This Row],[信用卡交易筆數]]/1000</f>
        <v>397.86</v>
      </c>
      <c r="K2060" s="14">
        <f>表格1[[#This Row],[信用卡交易金額'[新臺幣']]]/1000</f>
        <v>186287.29300000001</v>
      </c>
      <c r="L2060" s="14">
        <f>表格1[[#This Row],[信用卡交易金額'[新臺幣']]]/1000000</f>
        <v>186.28729300000001</v>
      </c>
      <c r="M2060" s="14" t="str" cm="1">
        <f t="array" ref="M2060">_xlfn.TEXTJOIN("", TRUE, _xlfn.XLOOKUP(TRUE, VALUE(表格1[[#This Row],[年月]]) &lt;= VALUE($R$8:$R$12), $Q$8:$Q$12)) &amp; "年度"</f>
        <v>2022年度</v>
      </c>
    </row>
    <row r="2061" spans="1:13" x14ac:dyDescent="0.3">
      <c r="A2061" s="2">
        <v>202109</v>
      </c>
      <c r="B2061" s="19">
        <f>DATE(表格1[[#This Row],[年]],表格1[[#This Row],[月]],1)</f>
        <v>44440</v>
      </c>
      <c r="C2061" s="2" t="str">
        <f>LEFT(表格1[[#This Row],[年月]],4)</f>
        <v>2021</v>
      </c>
      <c r="D2061" s="2" t="str">
        <f>RIGHT(表格1[[#This Row],[年月]],2)</f>
        <v>09</v>
      </c>
      <c r="E2061" s="5">
        <v>10008000</v>
      </c>
      <c r="F2061" s="2" t="str">
        <f>VLOOKUP(TEXT(表格1[[#This Row],[地區]],"00000000"),縣市代碼,2,0)</f>
        <v>南投縣</v>
      </c>
      <c r="G2061" s="2" t="s">
        <v>5</v>
      </c>
      <c r="H2061" s="13">
        <v>33514</v>
      </c>
      <c r="I2061" s="14">
        <v>73884174</v>
      </c>
      <c r="J2061" s="14">
        <f>表格1[[#This Row],[信用卡交易筆數]]/1000</f>
        <v>33.514000000000003</v>
      </c>
      <c r="K2061" s="14">
        <f>表格1[[#This Row],[信用卡交易金額'[新臺幣']]]/1000</f>
        <v>73884.173999999999</v>
      </c>
      <c r="L2061" s="14">
        <f>表格1[[#This Row],[信用卡交易金額'[新臺幣']]]/1000000</f>
        <v>73.884174000000002</v>
      </c>
      <c r="M2061" s="14" t="str" cm="1">
        <f t="array" ref="M2061">_xlfn.TEXTJOIN("", TRUE, _xlfn.XLOOKUP(TRUE, VALUE(表格1[[#This Row],[年月]]) &lt;= VALUE($R$8:$R$12), $Q$8:$Q$12)) &amp; "年度"</f>
        <v>2022年度</v>
      </c>
    </row>
    <row r="2062" spans="1:13" x14ac:dyDescent="0.3">
      <c r="A2062" s="2">
        <v>202109</v>
      </c>
      <c r="B2062" s="19">
        <f>DATE(表格1[[#This Row],[年]],表格1[[#This Row],[月]],1)</f>
        <v>44440</v>
      </c>
      <c r="C2062" s="2" t="str">
        <f>LEFT(表格1[[#This Row],[年月]],4)</f>
        <v>2021</v>
      </c>
      <c r="D2062" s="2" t="str">
        <f>RIGHT(表格1[[#This Row],[年月]],2)</f>
        <v>09</v>
      </c>
      <c r="E2062" s="5">
        <v>10008000</v>
      </c>
      <c r="F2062" s="2" t="str">
        <f>VLOOKUP(TEXT(表格1[[#This Row],[地區]],"00000000"),縣市代碼,2,0)</f>
        <v>南投縣</v>
      </c>
      <c r="G2062" s="2" t="s">
        <v>6</v>
      </c>
      <c r="H2062" s="13">
        <v>49644</v>
      </c>
      <c r="I2062" s="14">
        <v>153749620</v>
      </c>
      <c r="J2062" s="14">
        <f>表格1[[#This Row],[信用卡交易筆數]]/1000</f>
        <v>49.643999999999998</v>
      </c>
      <c r="K2062" s="14">
        <f>表格1[[#This Row],[信用卡交易金額'[新臺幣']]]/1000</f>
        <v>153749.62</v>
      </c>
      <c r="L2062" s="14">
        <f>表格1[[#This Row],[信用卡交易金額'[新臺幣']]]/1000000</f>
        <v>153.74961999999999</v>
      </c>
      <c r="M2062" s="14" t="str" cm="1">
        <f t="array" ref="M2062">_xlfn.TEXTJOIN("", TRUE, _xlfn.XLOOKUP(TRUE, VALUE(表格1[[#This Row],[年月]]) &lt;= VALUE($R$8:$R$12), $Q$8:$Q$12)) &amp; "年度"</f>
        <v>2022年度</v>
      </c>
    </row>
    <row r="2063" spans="1:13" x14ac:dyDescent="0.3">
      <c r="A2063" s="2">
        <v>202109</v>
      </c>
      <c r="B2063" s="19">
        <f>DATE(表格1[[#This Row],[年]],表格1[[#This Row],[月]],1)</f>
        <v>44440</v>
      </c>
      <c r="C2063" s="2" t="str">
        <f>LEFT(表格1[[#This Row],[年月]],4)</f>
        <v>2021</v>
      </c>
      <c r="D2063" s="2" t="str">
        <f>RIGHT(表格1[[#This Row],[年月]],2)</f>
        <v>09</v>
      </c>
      <c r="E2063" s="5">
        <v>10008000</v>
      </c>
      <c r="F2063" s="2" t="str">
        <f>VLOOKUP(TEXT(表格1[[#This Row],[地區]],"00000000"),縣市代碼,2,0)</f>
        <v>南投縣</v>
      </c>
      <c r="G2063" s="2" t="s">
        <v>7</v>
      </c>
      <c r="H2063" s="13">
        <v>313517</v>
      </c>
      <c r="I2063" s="14">
        <v>333857996</v>
      </c>
      <c r="J2063" s="14">
        <f>表格1[[#This Row],[信用卡交易筆數]]/1000</f>
        <v>313.517</v>
      </c>
      <c r="K2063" s="14">
        <f>表格1[[#This Row],[信用卡交易金額'[新臺幣']]]/1000</f>
        <v>333857.99599999998</v>
      </c>
      <c r="L2063" s="14">
        <f>表格1[[#This Row],[信用卡交易金額'[新臺幣']]]/1000000</f>
        <v>333.85799600000001</v>
      </c>
      <c r="M2063" s="14" t="str" cm="1">
        <f t="array" ref="M2063">_xlfn.TEXTJOIN("", TRUE, _xlfn.XLOOKUP(TRUE, VALUE(表格1[[#This Row],[年月]]) &lt;= VALUE($R$8:$R$12), $Q$8:$Q$12)) &amp; "年度"</f>
        <v>2022年度</v>
      </c>
    </row>
    <row r="2064" spans="1:13" x14ac:dyDescent="0.3">
      <c r="A2064" s="2">
        <v>202109</v>
      </c>
      <c r="B2064" s="19">
        <f>DATE(表格1[[#This Row],[年]],表格1[[#This Row],[月]],1)</f>
        <v>44440</v>
      </c>
      <c r="C2064" s="2" t="str">
        <f>LEFT(表格1[[#This Row],[年月]],4)</f>
        <v>2021</v>
      </c>
      <c r="D2064" s="2" t="str">
        <f>RIGHT(表格1[[#This Row],[年月]],2)</f>
        <v>09</v>
      </c>
      <c r="E2064" s="5">
        <v>10008000</v>
      </c>
      <c r="F2064" s="2" t="str">
        <f>VLOOKUP(TEXT(表格1[[#This Row],[地區]],"00000000"),縣市代碼,2,0)</f>
        <v>南投縣</v>
      </c>
      <c r="G2064" s="2" t="s">
        <v>8</v>
      </c>
      <c r="H2064" s="13">
        <v>196741</v>
      </c>
      <c r="I2064" s="14">
        <v>326861402</v>
      </c>
      <c r="J2064" s="14">
        <f>表格1[[#This Row],[信用卡交易筆數]]/1000</f>
        <v>196.74100000000001</v>
      </c>
      <c r="K2064" s="14">
        <f>表格1[[#This Row],[信用卡交易金額'[新臺幣']]]/1000</f>
        <v>326861.402</v>
      </c>
      <c r="L2064" s="14">
        <f>表格1[[#This Row],[信用卡交易金額'[新臺幣']]]/1000000</f>
        <v>326.861402</v>
      </c>
      <c r="M2064" s="14" t="str" cm="1">
        <f t="array" ref="M2064">_xlfn.TEXTJOIN("", TRUE, _xlfn.XLOOKUP(TRUE, VALUE(表格1[[#This Row],[年月]]) &lt;= VALUE($R$8:$R$12), $Q$8:$Q$12)) &amp; "年度"</f>
        <v>2022年度</v>
      </c>
    </row>
    <row r="2065" spans="1:13" x14ac:dyDescent="0.3">
      <c r="A2065" s="2">
        <v>202109</v>
      </c>
      <c r="B2065" s="19">
        <f>DATE(表格1[[#This Row],[年]],表格1[[#This Row],[月]],1)</f>
        <v>44440</v>
      </c>
      <c r="C2065" s="2" t="str">
        <f>LEFT(表格1[[#This Row],[年月]],4)</f>
        <v>2021</v>
      </c>
      <c r="D2065" s="2" t="str">
        <f>RIGHT(表格1[[#This Row],[年月]],2)</f>
        <v>09</v>
      </c>
      <c r="E2065" s="5">
        <v>10008000</v>
      </c>
      <c r="F2065" s="2" t="str">
        <f>VLOOKUP(TEXT(表格1[[#This Row],[地區]],"00000000"),縣市代碼,2,0)</f>
        <v>南投縣</v>
      </c>
      <c r="G2065" s="2" t="s">
        <v>9</v>
      </c>
      <c r="H2065" s="13">
        <v>366204</v>
      </c>
      <c r="I2065" s="14">
        <v>541501691</v>
      </c>
      <c r="J2065" s="14">
        <f>表格1[[#This Row],[信用卡交易筆數]]/1000</f>
        <v>366.20400000000001</v>
      </c>
      <c r="K2065" s="14">
        <f>表格1[[#This Row],[信用卡交易金額'[新臺幣']]]/1000</f>
        <v>541501.69099999999</v>
      </c>
      <c r="L2065" s="14">
        <f>表格1[[#This Row],[信用卡交易金額'[新臺幣']]]/1000000</f>
        <v>541.50169100000005</v>
      </c>
      <c r="M2065" s="14" t="str" cm="1">
        <f t="array" ref="M2065">_xlfn.TEXTJOIN("", TRUE, _xlfn.XLOOKUP(TRUE, VALUE(表格1[[#This Row],[年月]]) &lt;= VALUE($R$8:$R$12), $Q$8:$Q$12)) &amp; "年度"</f>
        <v>2022年度</v>
      </c>
    </row>
    <row r="2066" spans="1:13" x14ac:dyDescent="0.3">
      <c r="A2066" s="2">
        <v>202109</v>
      </c>
      <c r="B2066" s="19">
        <f>DATE(表格1[[#This Row],[年]],表格1[[#This Row],[月]],1)</f>
        <v>44440</v>
      </c>
      <c r="C2066" s="2" t="str">
        <f>LEFT(表格1[[#This Row],[年月]],4)</f>
        <v>2021</v>
      </c>
      <c r="D2066" s="2" t="str">
        <f>RIGHT(表格1[[#This Row],[年月]],2)</f>
        <v>09</v>
      </c>
      <c r="E2066" s="5">
        <v>10008000</v>
      </c>
      <c r="F2066" s="2" t="str">
        <f>VLOOKUP(TEXT(表格1[[#This Row],[地區]],"00000000"),縣市代碼,2,0)</f>
        <v>南投縣</v>
      </c>
      <c r="G2066" s="2" t="s">
        <v>10</v>
      </c>
      <c r="H2066" s="13">
        <v>298351</v>
      </c>
      <c r="I2066" s="14">
        <v>822467796</v>
      </c>
      <c r="J2066" s="14">
        <f>表格1[[#This Row],[信用卡交易筆數]]/1000</f>
        <v>298.351</v>
      </c>
      <c r="K2066" s="14">
        <f>表格1[[#This Row],[信用卡交易金額'[新臺幣']]]/1000</f>
        <v>822467.79599999997</v>
      </c>
      <c r="L2066" s="14">
        <f>表格1[[#This Row],[信用卡交易金額'[新臺幣']]]/1000000</f>
        <v>822.46779600000002</v>
      </c>
      <c r="M2066" s="14" t="str" cm="1">
        <f t="array" ref="M2066">_xlfn.TEXTJOIN("", TRUE, _xlfn.XLOOKUP(TRUE, VALUE(表格1[[#This Row],[年月]]) &lt;= VALUE($R$8:$R$12), $Q$8:$Q$12)) &amp; "年度"</f>
        <v>2022年度</v>
      </c>
    </row>
    <row r="2067" spans="1:13" x14ac:dyDescent="0.3">
      <c r="A2067" s="2">
        <v>202109</v>
      </c>
      <c r="B2067" s="19">
        <f>DATE(表格1[[#This Row],[年]],表格1[[#This Row],[月]],1)</f>
        <v>44440</v>
      </c>
      <c r="C2067" s="2" t="str">
        <f>LEFT(表格1[[#This Row],[年月]],4)</f>
        <v>2021</v>
      </c>
      <c r="D2067" s="2" t="str">
        <f>RIGHT(表格1[[#This Row],[年月]],2)</f>
        <v>09</v>
      </c>
      <c r="E2067" s="5">
        <v>10009000</v>
      </c>
      <c r="F2067" s="2" t="str">
        <f>VLOOKUP(TEXT(表格1[[#This Row],[地區]],"00000000"),縣市代碼,2,0)</f>
        <v>雲林縣</v>
      </c>
      <c r="G2067" s="2" t="s">
        <v>4</v>
      </c>
      <c r="H2067" s="13">
        <v>440408</v>
      </c>
      <c r="I2067" s="14">
        <v>203760098</v>
      </c>
      <c r="J2067" s="14">
        <f>表格1[[#This Row],[信用卡交易筆數]]/1000</f>
        <v>440.40800000000002</v>
      </c>
      <c r="K2067" s="14">
        <f>表格1[[#This Row],[信用卡交易金額'[新臺幣']]]/1000</f>
        <v>203760.098</v>
      </c>
      <c r="L2067" s="14">
        <f>表格1[[#This Row],[信用卡交易金額'[新臺幣']]]/1000000</f>
        <v>203.760098</v>
      </c>
      <c r="M2067" s="14" t="str" cm="1">
        <f t="array" ref="M2067">_xlfn.TEXTJOIN("", TRUE, _xlfn.XLOOKUP(TRUE, VALUE(表格1[[#This Row],[年月]]) &lt;= VALUE($R$8:$R$12), $Q$8:$Q$12)) &amp; "年度"</f>
        <v>2022年度</v>
      </c>
    </row>
    <row r="2068" spans="1:13" x14ac:dyDescent="0.3">
      <c r="A2068" s="2">
        <v>202109</v>
      </c>
      <c r="B2068" s="19">
        <f>DATE(表格1[[#This Row],[年]],表格1[[#This Row],[月]],1)</f>
        <v>44440</v>
      </c>
      <c r="C2068" s="2" t="str">
        <f>LEFT(表格1[[#This Row],[年月]],4)</f>
        <v>2021</v>
      </c>
      <c r="D2068" s="2" t="str">
        <f>RIGHT(表格1[[#This Row],[年月]],2)</f>
        <v>09</v>
      </c>
      <c r="E2068" s="5">
        <v>10009000</v>
      </c>
      <c r="F2068" s="2" t="str">
        <f>VLOOKUP(TEXT(表格1[[#This Row],[地區]],"00000000"),縣市代碼,2,0)</f>
        <v>雲林縣</v>
      </c>
      <c r="G2068" s="2" t="s">
        <v>5</v>
      </c>
      <c r="H2068" s="13">
        <v>43429</v>
      </c>
      <c r="I2068" s="14">
        <v>98485695</v>
      </c>
      <c r="J2068" s="14">
        <f>表格1[[#This Row],[信用卡交易筆數]]/1000</f>
        <v>43.429000000000002</v>
      </c>
      <c r="K2068" s="14">
        <f>表格1[[#This Row],[信用卡交易金額'[新臺幣']]]/1000</f>
        <v>98485.695000000007</v>
      </c>
      <c r="L2068" s="14">
        <f>表格1[[#This Row],[信用卡交易金額'[新臺幣']]]/1000000</f>
        <v>98.485695000000007</v>
      </c>
      <c r="M2068" s="14" t="str" cm="1">
        <f t="array" ref="M2068">_xlfn.TEXTJOIN("", TRUE, _xlfn.XLOOKUP(TRUE, VALUE(表格1[[#This Row],[年月]]) &lt;= VALUE($R$8:$R$12), $Q$8:$Q$12)) &amp; "年度"</f>
        <v>2022年度</v>
      </c>
    </row>
    <row r="2069" spans="1:13" x14ac:dyDescent="0.3">
      <c r="A2069" s="2">
        <v>202109</v>
      </c>
      <c r="B2069" s="19">
        <f>DATE(表格1[[#This Row],[年]],表格1[[#This Row],[月]],1)</f>
        <v>44440</v>
      </c>
      <c r="C2069" s="2" t="str">
        <f>LEFT(表格1[[#This Row],[年月]],4)</f>
        <v>2021</v>
      </c>
      <c r="D2069" s="2" t="str">
        <f>RIGHT(表格1[[#This Row],[年月]],2)</f>
        <v>09</v>
      </c>
      <c r="E2069" s="5">
        <v>10009000</v>
      </c>
      <c r="F2069" s="2" t="str">
        <f>VLOOKUP(TEXT(表格1[[#This Row],[地區]],"00000000"),縣市代碼,2,0)</f>
        <v>雲林縣</v>
      </c>
      <c r="G2069" s="2" t="s">
        <v>6</v>
      </c>
      <c r="H2069" s="13">
        <v>62156</v>
      </c>
      <c r="I2069" s="14">
        <v>196799303</v>
      </c>
      <c r="J2069" s="14">
        <f>表格1[[#This Row],[信用卡交易筆數]]/1000</f>
        <v>62.155999999999999</v>
      </c>
      <c r="K2069" s="14">
        <f>表格1[[#This Row],[信用卡交易金額'[新臺幣']]]/1000</f>
        <v>196799.30300000001</v>
      </c>
      <c r="L2069" s="14">
        <f>表格1[[#This Row],[信用卡交易金額'[新臺幣']]]/1000000</f>
        <v>196.79930300000001</v>
      </c>
      <c r="M2069" s="14" t="str" cm="1">
        <f t="array" ref="M2069">_xlfn.TEXTJOIN("", TRUE, _xlfn.XLOOKUP(TRUE, VALUE(表格1[[#This Row],[年月]]) &lt;= VALUE($R$8:$R$12), $Q$8:$Q$12)) &amp; "年度"</f>
        <v>2022年度</v>
      </c>
    </row>
    <row r="2070" spans="1:13" x14ac:dyDescent="0.3">
      <c r="A2070" s="2">
        <v>202109</v>
      </c>
      <c r="B2070" s="19">
        <f>DATE(表格1[[#This Row],[年]],表格1[[#This Row],[月]],1)</f>
        <v>44440</v>
      </c>
      <c r="C2070" s="2" t="str">
        <f>LEFT(表格1[[#This Row],[年月]],4)</f>
        <v>2021</v>
      </c>
      <c r="D2070" s="2" t="str">
        <f>RIGHT(表格1[[#This Row],[年月]],2)</f>
        <v>09</v>
      </c>
      <c r="E2070" s="5">
        <v>10009000</v>
      </c>
      <c r="F2070" s="2" t="str">
        <f>VLOOKUP(TEXT(表格1[[#This Row],[地區]],"00000000"),縣市代碼,2,0)</f>
        <v>雲林縣</v>
      </c>
      <c r="G2070" s="2" t="s">
        <v>7</v>
      </c>
      <c r="H2070" s="13">
        <v>421759</v>
      </c>
      <c r="I2070" s="14">
        <v>431736537</v>
      </c>
      <c r="J2070" s="14">
        <f>表格1[[#This Row],[信用卡交易筆數]]/1000</f>
        <v>421.75900000000001</v>
      </c>
      <c r="K2070" s="14">
        <f>表格1[[#This Row],[信用卡交易金額'[新臺幣']]]/1000</f>
        <v>431736.53700000001</v>
      </c>
      <c r="L2070" s="14">
        <f>表格1[[#This Row],[信用卡交易金額'[新臺幣']]]/1000000</f>
        <v>431.736537</v>
      </c>
      <c r="M2070" s="14" t="str" cm="1">
        <f t="array" ref="M2070">_xlfn.TEXTJOIN("", TRUE, _xlfn.XLOOKUP(TRUE, VALUE(表格1[[#This Row],[年月]]) &lt;= VALUE($R$8:$R$12), $Q$8:$Q$12)) &amp; "年度"</f>
        <v>2022年度</v>
      </c>
    </row>
    <row r="2071" spans="1:13" x14ac:dyDescent="0.3">
      <c r="A2071" s="2">
        <v>202109</v>
      </c>
      <c r="B2071" s="19">
        <f>DATE(表格1[[#This Row],[年]],表格1[[#This Row],[月]],1)</f>
        <v>44440</v>
      </c>
      <c r="C2071" s="2" t="str">
        <f>LEFT(表格1[[#This Row],[年月]],4)</f>
        <v>2021</v>
      </c>
      <c r="D2071" s="2" t="str">
        <f>RIGHT(表格1[[#This Row],[年月]],2)</f>
        <v>09</v>
      </c>
      <c r="E2071" s="5">
        <v>10009000</v>
      </c>
      <c r="F2071" s="2" t="str">
        <f>VLOOKUP(TEXT(表格1[[#This Row],[地區]],"00000000"),縣市代碼,2,0)</f>
        <v>雲林縣</v>
      </c>
      <c r="G2071" s="2" t="s">
        <v>8</v>
      </c>
      <c r="H2071" s="13">
        <v>245698</v>
      </c>
      <c r="I2071" s="14">
        <v>486329917</v>
      </c>
      <c r="J2071" s="14">
        <f>表格1[[#This Row],[信用卡交易筆數]]/1000</f>
        <v>245.69800000000001</v>
      </c>
      <c r="K2071" s="14">
        <f>表格1[[#This Row],[信用卡交易金額'[新臺幣']]]/1000</f>
        <v>486329.91700000002</v>
      </c>
      <c r="L2071" s="14">
        <f>表格1[[#This Row],[信用卡交易金額'[新臺幣']]]/1000000</f>
        <v>486.32991700000002</v>
      </c>
      <c r="M2071" s="14" t="str" cm="1">
        <f t="array" ref="M2071">_xlfn.TEXTJOIN("", TRUE, _xlfn.XLOOKUP(TRUE, VALUE(表格1[[#This Row],[年月]]) &lt;= VALUE($R$8:$R$12), $Q$8:$Q$12)) &amp; "年度"</f>
        <v>2022年度</v>
      </c>
    </row>
    <row r="2072" spans="1:13" x14ac:dyDescent="0.3">
      <c r="A2072" s="2">
        <v>202109</v>
      </c>
      <c r="B2072" s="19">
        <f>DATE(表格1[[#This Row],[年]],表格1[[#This Row],[月]],1)</f>
        <v>44440</v>
      </c>
      <c r="C2072" s="2" t="str">
        <f>LEFT(表格1[[#This Row],[年月]],4)</f>
        <v>2021</v>
      </c>
      <c r="D2072" s="2" t="str">
        <f>RIGHT(表格1[[#This Row],[年月]],2)</f>
        <v>09</v>
      </c>
      <c r="E2072" s="5">
        <v>10009000</v>
      </c>
      <c r="F2072" s="2" t="str">
        <f>VLOOKUP(TEXT(表格1[[#This Row],[地區]],"00000000"),縣市代碼,2,0)</f>
        <v>雲林縣</v>
      </c>
      <c r="G2072" s="2" t="s">
        <v>9</v>
      </c>
      <c r="H2072" s="13">
        <v>440707</v>
      </c>
      <c r="I2072" s="14">
        <v>647118235</v>
      </c>
      <c r="J2072" s="14">
        <f>表格1[[#This Row],[信用卡交易筆數]]/1000</f>
        <v>440.70699999999999</v>
      </c>
      <c r="K2072" s="14">
        <f>表格1[[#This Row],[信用卡交易金額'[新臺幣']]]/1000</f>
        <v>647118.23499999999</v>
      </c>
      <c r="L2072" s="14">
        <f>表格1[[#This Row],[信用卡交易金額'[新臺幣']]]/1000000</f>
        <v>647.11823500000003</v>
      </c>
      <c r="M2072" s="14" t="str" cm="1">
        <f t="array" ref="M2072">_xlfn.TEXTJOIN("", TRUE, _xlfn.XLOOKUP(TRUE, VALUE(表格1[[#This Row],[年月]]) &lt;= VALUE($R$8:$R$12), $Q$8:$Q$12)) &amp; "年度"</f>
        <v>2022年度</v>
      </c>
    </row>
    <row r="2073" spans="1:13" x14ac:dyDescent="0.3">
      <c r="A2073" s="2">
        <v>202109</v>
      </c>
      <c r="B2073" s="19">
        <f>DATE(表格1[[#This Row],[年]],表格1[[#This Row],[月]],1)</f>
        <v>44440</v>
      </c>
      <c r="C2073" s="2" t="str">
        <f>LEFT(表格1[[#This Row],[年月]],4)</f>
        <v>2021</v>
      </c>
      <c r="D2073" s="2" t="str">
        <f>RIGHT(表格1[[#This Row],[年月]],2)</f>
        <v>09</v>
      </c>
      <c r="E2073" s="5">
        <v>10009000</v>
      </c>
      <c r="F2073" s="2" t="str">
        <f>VLOOKUP(TEXT(表格1[[#This Row],[地區]],"00000000"),縣市代碼,2,0)</f>
        <v>雲林縣</v>
      </c>
      <c r="G2073" s="2" t="s">
        <v>10</v>
      </c>
      <c r="H2073" s="13">
        <v>380093</v>
      </c>
      <c r="I2073" s="14">
        <v>1049237922</v>
      </c>
      <c r="J2073" s="14">
        <f>表格1[[#This Row],[信用卡交易筆數]]/1000</f>
        <v>380.09300000000002</v>
      </c>
      <c r="K2073" s="14">
        <f>表格1[[#This Row],[信用卡交易金額'[新臺幣']]]/1000</f>
        <v>1049237.922</v>
      </c>
      <c r="L2073" s="14">
        <f>表格1[[#This Row],[信用卡交易金額'[新臺幣']]]/1000000</f>
        <v>1049.237922</v>
      </c>
      <c r="M2073" s="14" t="str" cm="1">
        <f t="array" ref="M2073">_xlfn.TEXTJOIN("", TRUE, _xlfn.XLOOKUP(TRUE, VALUE(表格1[[#This Row],[年月]]) &lt;= VALUE($R$8:$R$12), $Q$8:$Q$12)) &amp; "年度"</f>
        <v>2022年度</v>
      </c>
    </row>
    <row r="2074" spans="1:13" x14ac:dyDescent="0.3">
      <c r="A2074" s="2">
        <v>202109</v>
      </c>
      <c r="B2074" s="19">
        <f>DATE(表格1[[#This Row],[年]],表格1[[#This Row],[月]],1)</f>
        <v>44440</v>
      </c>
      <c r="C2074" s="2" t="str">
        <f>LEFT(表格1[[#This Row],[年月]],4)</f>
        <v>2021</v>
      </c>
      <c r="D2074" s="2" t="str">
        <f>RIGHT(表格1[[#This Row],[年月]],2)</f>
        <v>09</v>
      </c>
      <c r="E2074" s="5">
        <v>10010000</v>
      </c>
      <c r="F2074" s="2" t="str">
        <f>VLOOKUP(TEXT(表格1[[#This Row],[地區]],"00000000"),縣市代碼,2,0)</f>
        <v>嘉義縣</v>
      </c>
      <c r="G2074" s="2" t="s">
        <v>4</v>
      </c>
      <c r="H2074" s="13">
        <v>299844</v>
      </c>
      <c r="I2074" s="14">
        <v>141830244</v>
      </c>
      <c r="J2074" s="14">
        <f>表格1[[#This Row],[信用卡交易筆數]]/1000</f>
        <v>299.84399999999999</v>
      </c>
      <c r="K2074" s="14">
        <f>表格1[[#This Row],[信用卡交易金額'[新臺幣']]]/1000</f>
        <v>141830.24400000001</v>
      </c>
      <c r="L2074" s="14">
        <f>表格1[[#This Row],[信用卡交易金額'[新臺幣']]]/1000000</f>
        <v>141.83024399999999</v>
      </c>
      <c r="M2074" s="14" t="str" cm="1">
        <f t="array" ref="M2074">_xlfn.TEXTJOIN("", TRUE, _xlfn.XLOOKUP(TRUE, VALUE(表格1[[#This Row],[年月]]) &lt;= VALUE($R$8:$R$12), $Q$8:$Q$12)) &amp; "年度"</f>
        <v>2022年度</v>
      </c>
    </row>
    <row r="2075" spans="1:13" x14ac:dyDescent="0.3">
      <c r="A2075" s="2">
        <v>202109</v>
      </c>
      <c r="B2075" s="19">
        <f>DATE(表格1[[#This Row],[年]],表格1[[#This Row],[月]],1)</f>
        <v>44440</v>
      </c>
      <c r="C2075" s="2" t="str">
        <f>LEFT(表格1[[#This Row],[年月]],4)</f>
        <v>2021</v>
      </c>
      <c r="D2075" s="2" t="str">
        <f>RIGHT(表格1[[#This Row],[年月]],2)</f>
        <v>09</v>
      </c>
      <c r="E2075" s="5">
        <v>10010000</v>
      </c>
      <c r="F2075" s="2" t="str">
        <f>VLOOKUP(TEXT(表格1[[#This Row],[地區]],"00000000"),縣市代碼,2,0)</f>
        <v>嘉義縣</v>
      </c>
      <c r="G2075" s="2" t="s">
        <v>5</v>
      </c>
      <c r="H2075" s="13">
        <v>28637</v>
      </c>
      <c r="I2075" s="14">
        <v>66200134</v>
      </c>
      <c r="J2075" s="14">
        <f>表格1[[#This Row],[信用卡交易筆數]]/1000</f>
        <v>28.637</v>
      </c>
      <c r="K2075" s="14">
        <f>表格1[[#This Row],[信用卡交易金額'[新臺幣']]]/1000</f>
        <v>66200.134000000005</v>
      </c>
      <c r="L2075" s="14">
        <f>表格1[[#This Row],[信用卡交易金額'[新臺幣']]]/1000000</f>
        <v>66.200134000000006</v>
      </c>
      <c r="M2075" s="14" t="str" cm="1">
        <f t="array" ref="M2075">_xlfn.TEXTJOIN("", TRUE, _xlfn.XLOOKUP(TRUE, VALUE(表格1[[#This Row],[年月]]) &lt;= VALUE($R$8:$R$12), $Q$8:$Q$12)) &amp; "年度"</f>
        <v>2022年度</v>
      </c>
    </row>
    <row r="2076" spans="1:13" x14ac:dyDescent="0.3">
      <c r="A2076" s="2">
        <v>202109</v>
      </c>
      <c r="B2076" s="19">
        <f>DATE(表格1[[#This Row],[年]],表格1[[#This Row],[月]],1)</f>
        <v>44440</v>
      </c>
      <c r="C2076" s="2" t="str">
        <f>LEFT(表格1[[#This Row],[年月]],4)</f>
        <v>2021</v>
      </c>
      <c r="D2076" s="2" t="str">
        <f>RIGHT(表格1[[#This Row],[年月]],2)</f>
        <v>09</v>
      </c>
      <c r="E2076" s="5">
        <v>10010000</v>
      </c>
      <c r="F2076" s="2" t="str">
        <f>VLOOKUP(TEXT(表格1[[#This Row],[地區]],"00000000"),縣市代碼,2,0)</f>
        <v>嘉義縣</v>
      </c>
      <c r="G2076" s="2" t="s">
        <v>6</v>
      </c>
      <c r="H2076" s="13">
        <v>42224</v>
      </c>
      <c r="I2076" s="14">
        <v>124868204</v>
      </c>
      <c r="J2076" s="14">
        <f>表格1[[#This Row],[信用卡交易筆數]]/1000</f>
        <v>42.223999999999997</v>
      </c>
      <c r="K2076" s="14">
        <f>表格1[[#This Row],[信用卡交易金額'[新臺幣']]]/1000</f>
        <v>124868.204</v>
      </c>
      <c r="L2076" s="14">
        <f>表格1[[#This Row],[信用卡交易金額'[新臺幣']]]/1000000</f>
        <v>124.86820400000001</v>
      </c>
      <c r="M2076" s="14" t="str" cm="1">
        <f t="array" ref="M2076">_xlfn.TEXTJOIN("", TRUE, _xlfn.XLOOKUP(TRUE, VALUE(表格1[[#This Row],[年月]]) &lt;= VALUE($R$8:$R$12), $Q$8:$Q$12)) &amp; "年度"</f>
        <v>2022年度</v>
      </c>
    </row>
    <row r="2077" spans="1:13" x14ac:dyDescent="0.3">
      <c r="A2077" s="2">
        <v>202109</v>
      </c>
      <c r="B2077" s="19">
        <f>DATE(表格1[[#This Row],[年]],表格1[[#This Row],[月]],1)</f>
        <v>44440</v>
      </c>
      <c r="C2077" s="2" t="str">
        <f>LEFT(表格1[[#This Row],[年月]],4)</f>
        <v>2021</v>
      </c>
      <c r="D2077" s="2" t="str">
        <f>RIGHT(表格1[[#This Row],[年月]],2)</f>
        <v>09</v>
      </c>
      <c r="E2077" s="5">
        <v>10010000</v>
      </c>
      <c r="F2077" s="2" t="str">
        <f>VLOOKUP(TEXT(表格1[[#This Row],[地區]],"00000000"),縣市代碼,2,0)</f>
        <v>嘉義縣</v>
      </c>
      <c r="G2077" s="2" t="s">
        <v>7</v>
      </c>
      <c r="H2077" s="13">
        <v>311543</v>
      </c>
      <c r="I2077" s="14">
        <v>303436374</v>
      </c>
      <c r="J2077" s="14">
        <f>表格1[[#This Row],[信用卡交易筆數]]/1000</f>
        <v>311.54300000000001</v>
      </c>
      <c r="K2077" s="14">
        <f>表格1[[#This Row],[信用卡交易金額'[新臺幣']]]/1000</f>
        <v>303436.37400000001</v>
      </c>
      <c r="L2077" s="14">
        <f>表格1[[#This Row],[信用卡交易金額'[新臺幣']]]/1000000</f>
        <v>303.436374</v>
      </c>
      <c r="M2077" s="14" t="str" cm="1">
        <f t="array" ref="M2077">_xlfn.TEXTJOIN("", TRUE, _xlfn.XLOOKUP(TRUE, VALUE(表格1[[#This Row],[年月]]) &lt;= VALUE($R$8:$R$12), $Q$8:$Q$12)) &amp; "年度"</f>
        <v>2022年度</v>
      </c>
    </row>
    <row r="2078" spans="1:13" x14ac:dyDescent="0.3">
      <c r="A2078" s="2">
        <v>202109</v>
      </c>
      <c r="B2078" s="19">
        <f>DATE(表格1[[#This Row],[年]],表格1[[#This Row],[月]],1)</f>
        <v>44440</v>
      </c>
      <c r="C2078" s="2" t="str">
        <f>LEFT(表格1[[#This Row],[年月]],4)</f>
        <v>2021</v>
      </c>
      <c r="D2078" s="2" t="str">
        <f>RIGHT(表格1[[#This Row],[年月]],2)</f>
        <v>09</v>
      </c>
      <c r="E2078" s="5">
        <v>10010000</v>
      </c>
      <c r="F2078" s="2" t="str">
        <f>VLOOKUP(TEXT(表格1[[#This Row],[地區]],"00000000"),縣市代碼,2,0)</f>
        <v>嘉義縣</v>
      </c>
      <c r="G2078" s="2" t="s">
        <v>8</v>
      </c>
      <c r="H2078" s="13">
        <v>187715</v>
      </c>
      <c r="I2078" s="14">
        <v>291185208</v>
      </c>
      <c r="J2078" s="14">
        <f>表格1[[#This Row],[信用卡交易筆數]]/1000</f>
        <v>187.715</v>
      </c>
      <c r="K2078" s="14">
        <f>表格1[[#This Row],[信用卡交易金額'[新臺幣']]]/1000</f>
        <v>291185.20799999998</v>
      </c>
      <c r="L2078" s="14">
        <f>表格1[[#This Row],[信用卡交易金額'[新臺幣']]]/1000000</f>
        <v>291.18520799999999</v>
      </c>
      <c r="M2078" s="14" t="str" cm="1">
        <f t="array" ref="M2078">_xlfn.TEXTJOIN("", TRUE, _xlfn.XLOOKUP(TRUE, VALUE(表格1[[#This Row],[年月]]) &lt;= VALUE($R$8:$R$12), $Q$8:$Q$12)) &amp; "年度"</f>
        <v>2022年度</v>
      </c>
    </row>
    <row r="2079" spans="1:13" x14ac:dyDescent="0.3">
      <c r="A2079" s="2">
        <v>202109</v>
      </c>
      <c r="B2079" s="19">
        <f>DATE(表格1[[#This Row],[年]],表格1[[#This Row],[月]],1)</f>
        <v>44440</v>
      </c>
      <c r="C2079" s="2" t="str">
        <f>LEFT(表格1[[#This Row],[年月]],4)</f>
        <v>2021</v>
      </c>
      <c r="D2079" s="2" t="str">
        <f>RIGHT(表格1[[#This Row],[年月]],2)</f>
        <v>09</v>
      </c>
      <c r="E2079" s="5">
        <v>10010000</v>
      </c>
      <c r="F2079" s="2" t="str">
        <f>VLOOKUP(TEXT(表格1[[#This Row],[地區]],"00000000"),縣市代碼,2,0)</f>
        <v>嘉義縣</v>
      </c>
      <c r="G2079" s="2" t="s">
        <v>9</v>
      </c>
      <c r="H2079" s="13">
        <v>341335</v>
      </c>
      <c r="I2079" s="14">
        <v>491388125</v>
      </c>
      <c r="J2079" s="14">
        <f>表格1[[#This Row],[信用卡交易筆數]]/1000</f>
        <v>341.33499999999998</v>
      </c>
      <c r="K2079" s="14">
        <f>表格1[[#This Row],[信用卡交易金額'[新臺幣']]]/1000</f>
        <v>491388.125</v>
      </c>
      <c r="L2079" s="14">
        <f>表格1[[#This Row],[信用卡交易金額'[新臺幣']]]/1000000</f>
        <v>491.388125</v>
      </c>
      <c r="M2079" s="14" t="str" cm="1">
        <f t="array" ref="M2079">_xlfn.TEXTJOIN("", TRUE, _xlfn.XLOOKUP(TRUE, VALUE(表格1[[#This Row],[年月]]) &lt;= VALUE($R$8:$R$12), $Q$8:$Q$12)) &amp; "年度"</f>
        <v>2022年度</v>
      </c>
    </row>
    <row r="2080" spans="1:13" x14ac:dyDescent="0.3">
      <c r="A2080" s="2">
        <v>202109</v>
      </c>
      <c r="B2080" s="19">
        <f>DATE(表格1[[#This Row],[年]],表格1[[#This Row],[月]],1)</f>
        <v>44440</v>
      </c>
      <c r="C2080" s="2" t="str">
        <f>LEFT(表格1[[#This Row],[年月]],4)</f>
        <v>2021</v>
      </c>
      <c r="D2080" s="2" t="str">
        <f>RIGHT(表格1[[#This Row],[年月]],2)</f>
        <v>09</v>
      </c>
      <c r="E2080" s="5">
        <v>10010000</v>
      </c>
      <c r="F2080" s="2" t="str">
        <f>VLOOKUP(TEXT(表格1[[#This Row],[地區]],"00000000"),縣市代碼,2,0)</f>
        <v>嘉義縣</v>
      </c>
      <c r="G2080" s="2" t="s">
        <v>10</v>
      </c>
      <c r="H2080" s="13">
        <v>277163</v>
      </c>
      <c r="I2080" s="14">
        <v>744744709</v>
      </c>
      <c r="J2080" s="14">
        <f>表格1[[#This Row],[信用卡交易筆數]]/1000</f>
        <v>277.16300000000001</v>
      </c>
      <c r="K2080" s="14">
        <f>表格1[[#This Row],[信用卡交易金額'[新臺幣']]]/1000</f>
        <v>744744.70900000003</v>
      </c>
      <c r="L2080" s="14">
        <f>表格1[[#This Row],[信用卡交易金額'[新臺幣']]]/1000000</f>
        <v>744.74470899999994</v>
      </c>
      <c r="M2080" s="14" t="str" cm="1">
        <f t="array" ref="M2080">_xlfn.TEXTJOIN("", TRUE, _xlfn.XLOOKUP(TRUE, VALUE(表格1[[#This Row],[年月]]) &lt;= VALUE($R$8:$R$12), $Q$8:$Q$12)) &amp; "年度"</f>
        <v>2022年度</v>
      </c>
    </row>
    <row r="2081" spans="1:13" x14ac:dyDescent="0.3">
      <c r="A2081" s="2">
        <v>202109</v>
      </c>
      <c r="B2081" s="19">
        <f>DATE(表格1[[#This Row],[年]],表格1[[#This Row],[月]],1)</f>
        <v>44440</v>
      </c>
      <c r="C2081" s="2" t="str">
        <f>LEFT(表格1[[#This Row],[年月]],4)</f>
        <v>2021</v>
      </c>
      <c r="D2081" s="2" t="str">
        <f>RIGHT(表格1[[#This Row],[年月]],2)</f>
        <v>09</v>
      </c>
      <c r="E2081" s="5">
        <v>10020000</v>
      </c>
      <c r="F2081" s="2" t="str">
        <f>VLOOKUP(TEXT(表格1[[#This Row],[地區]],"00000000"),縣市代碼,2,0)</f>
        <v>嘉義市</v>
      </c>
      <c r="G2081" s="2" t="s">
        <v>4</v>
      </c>
      <c r="H2081" s="13">
        <v>340646</v>
      </c>
      <c r="I2081" s="14">
        <v>163193306</v>
      </c>
      <c r="J2081" s="14">
        <f>表格1[[#This Row],[信用卡交易筆數]]/1000</f>
        <v>340.64600000000002</v>
      </c>
      <c r="K2081" s="14">
        <f>表格1[[#This Row],[信用卡交易金額'[新臺幣']]]/1000</f>
        <v>163193.30600000001</v>
      </c>
      <c r="L2081" s="14">
        <f>表格1[[#This Row],[信用卡交易金額'[新臺幣']]]/1000000</f>
        <v>163.19330600000001</v>
      </c>
      <c r="M2081" s="14" t="str" cm="1">
        <f t="array" ref="M2081">_xlfn.TEXTJOIN("", TRUE, _xlfn.XLOOKUP(TRUE, VALUE(表格1[[#This Row],[年月]]) &lt;= VALUE($R$8:$R$12), $Q$8:$Q$12)) &amp; "年度"</f>
        <v>2022年度</v>
      </c>
    </row>
    <row r="2082" spans="1:13" x14ac:dyDescent="0.3">
      <c r="A2082" s="2">
        <v>202109</v>
      </c>
      <c r="B2082" s="19">
        <f>DATE(表格1[[#This Row],[年]],表格1[[#This Row],[月]],1)</f>
        <v>44440</v>
      </c>
      <c r="C2082" s="2" t="str">
        <f>LEFT(表格1[[#This Row],[年月]],4)</f>
        <v>2021</v>
      </c>
      <c r="D2082" s="2" t="str">
        <f>RIGHT(表格1[[#This Row],[年月]],2)</f>
        <v>09</v>
      </c>
      <c r="E2082" s="5">
        <v>10020000</v>
      </c>
      <c r="F2082" s="2" t="str">
        <f>VLOOKUP(TEXT(表格1[[#This Row],[地區]],"00000000"),縣市代碼,2,0)</f>
        <v>嘉義市</v>
      </c>
      <c r="G2082" s="2" t="s">
        <v>5</v>
      </c>
      <c r="H2082" s="13">
        <v>26366</v>
      </c>
      <c r="I2082" s="14">
        <v>69743310</v>
      </c>
      <c r="J2082" s="14">
        <f>表格1[[#This Row],[信用卡交易筆數]]/1000</f>
        <v>26.366</v>
      </c>
      <c r="K2082" s="14">
        <f>表格1[[#This Row],[信用卡交易金額'[新臺幣']]]/1000</f>
        <v>69743.31</v>
      </c>
      <c r="L2082" s="14">
        <f>表格1[[#This Row],[信用卡交易金額'[新臺幣']]]/1000000</f>
        <v>69.743309999999994</v>
      </c>
      <c r="M2082" s="14" t="str" cm="1">
        <f t="array" ref="M2082">_xlfn.TEXTJOIN("", TRUE, _xlfn.XLOOKUP(TRUE, VALUE(表格1[[#This Row],[年月]]) &lt;= VALUE($R$8:$R$12), $Q$8:$Q$12)) &amp; "年度"</f>
        <v>2022年度</v>
      </c>
    </row>
    <row r="2083" spans="1:13" x14ac:dyDescent="0.3">
      <c r="A2083" s="2">
        <v>202109</v>
      </c>
      <c r="B2083" s="19">
        <f>DATE(表格1[[#This Row],[年]],表格1[[#This Row],[月]],1)</f>
        <v>44440</v>
      </c>
      <c r="C2083" s="2" t="str">
        <f>LEFT(表格1[[#This Row],[年月]],4)</f>
        <v>2021</v>
      </c>
      <c r="D2083" s="2" t="str">
        <f>RIGHT(表格1[[#This Row],[年月]],2)</f>
        <v>09</v>
      </c>
      <c r="E2083" s="5">
        <v>10020000</v>
      </c>
      <c r="F2083" s="2" t="str">
        <f>VLOOKUP(TEXT(表格1[[#This Row],[地區]],"00000000"),縣市代碼,2,0)</f>
        <v>嘉義市</v>
      </c>
      <c r="G2083" s="2" t="s">
        <v>6</v>
      </c>
      <c r="H2083" s="13">
        <v>43986</v>
      </c>
      <c r="I2083" s="14">
        <v>136048607</v>
      </c>
      <c r="J2083" s="14">
        <f>表格1[[#This Row],[信用卡交易筆數]]/1000</f>
        <v>43.985999999999997</v>
      </c>
      <c r="K2083" s="14">
        <f>表格1[[#This Row],[信用卡交易金額'[新臺幣']]]/1000</f>
        <v>136048.60699999999</v>
      </c>
      <c r="L2083" s="14">
        <f>表格1[[#This Row],[信用卡交易金額'[新臺幣']]]/1000000</f>
        <v>136.048607</v>
      </c>
      <c r="M2083" s="14" t="str" cm="1">
        <f t="array" ref="M2083">_xlfn.TEXTJOIN("", TRUE, _xlfn.XLOOKUP(TRUE, VALUE(表格1[[#This Row],[年月]]) &lt;= VALUE($R$8:$R$12), $Q$8:$Q$12)) &amp; "年度"</f>
        <v>2022年度</v>
      </c>
    </row>
    <row r="2084" spans="1:13" x14ac:dyDescent="0.3">
      <c r="A2084" s="2">
        <v>202109</v>
      </c>
      <c r="B2084" s="19">
        <f>DATE(表格1[[#This Row],[年]],表格1[[#This Row],[月]],1)</f>
        <v>44440</v>
      </c>
      <c r="C2084" s="2" t="str">
        <f>LEFT(表格1[[#This Row],[年月]],4)</f>
        <v>2021</v>
      </c>
      <c r="D2084" s="2" t="str">
        <f>RIGHT(表格1[[#This Row],[年月]],2)</f>
        <v>09</v>
      </c>
      <c r="E2084" s="5">
        <v>10020000</v>
      </c>
      <c r="F2084" s="2" t="str">
        <f>VLOOKUP(TEXT(表格1[[#This Row],[地區]],"00000000"),縣市代碼,2,0)</f>
        <v>嘉義市</v>
      </c>
      <c r="G2084" s="2" t="s">
        <v>7</v>
      </c>
      <c r="H2084" s="13">
        <v>225039</v>
      </c>
      <c r="I2084" s="14">
        <v>219684511</v>
      </c>
      <c r="J2084" s="14">
        <f>表格1[[#This Row],[信用卡交易筆數]]/1000</f>
        <v>225.03899999999999</v>
      </c>
      <c r="K2084" s="14">
        <f>表格1[[#This Row],[信用卡交易金額'[新臺幣']]]/1000</f>
        <v>219684.511</v>
      </c>
      <c r="L2084" s="14">
        <f>表格1[[#This Row],[信用卡交易金額'[新臺幣']]]/1000000</f>
        <v>219.68451099999999</v>
      </c>
      <c r="M2084" s="14" t="str" cm="1">
        <f t="array" ref="M2084">_xlfn.TEXTJOIN("", TRUE, _xlfn.XLOOKUP(TRUE, VALUE(表格1[[#This Row],[年月]]) &lt;= VALUE($R$8:$R$12), $Q$8:$Q$12)) &amp; "年度"</f>
        <v>2022年度</v>
      </c>
    </row>
    <row r="2085" spans="1:13" x14ac:dyDescent="0.3">
      <c r="A2085" s="2">
        <v>202109</v>
      </c>
      <c r="B2085" s="19">
        <f>DATE(表格1[[#This Row],[年]],表格1[[#This Row],[月]],1)</f>
        <v>44440</v>
      </c>
      <c r="C2085" s="2" t="str">
        <f>LEFT(表格1[[#This Row],[年月]],4)</f>
        <v>2021</v>
      </c>
      <c r="D2085" s="2" t="str">
        <f>RIGHT(表格1[[#This Row],[年月]],2)</f>
        <v>09</v>
      </c>
      <c r="E2085" s="5">
        <v>10020000</v>
      </c>
      <c r="F2085" s="2" t="str">
        <f>VLOOKUP(TEXT(表格1[[#This Row],[地區]],"00000000"),縣市代碼,2,0)</f>
        <v>嘉義市</v>
      </c>
      <c r="G2085" s="2" t="s">
        <v>8</v>
      </c>
      <c r="H2085" s="13">
        <v>157831</v>
      </c>
      <c r="I2085" s="14">
        <v>273549874</v>
      </c>
      <c r="J2085" s="14">
        <f>表格1[[#This Row],[信用卡交易筆數]]/1000</f>
        <v>157.83099999999999</v>
      </c>
      <c r="K2085" s="14">
        <f>表格1[[#This Row],[信用卡交易金額'[新臺幣']]]/1000</f>
        <v>273549.87400000001</v>
      </c>
      <c r="L2085" s="14">
        <f>表格1[[#This Row],[信用卡交易金額'[新臺幣']]]/1000000</f>
        <v>273.54987399999999</v>
      </c>
      <c r="M2085" s="14" t="str" cm="1">
        <f t="array" ref="M2085">_xlfn.TEXTJOIN("", TRUE, _xlfn.XLOOKUP(TRUE, VALUE(表格1[[#This Row],[年月]]) &lt;= VALUE($R$8:$R$12), $Q$8:$Q$12)) &amp; "年度"</f>
        <v>2022年度</v>
      </c>
    </row>
    <row r="2086" spans="1:13" x14ac:dyDescent="0.3">
      <c r="A2086" s="2">
        <v>202109</v>
      </c>
      <c r="B2086" s="19">
        <f>DATE(表格1[[#This Row],[年]],表格1[[#This Row],[月]],1)</f>
        <v>44440</v>
      </c>
      <c r="C2086" s="2" t="str">
        <f>LEFT(表格1[[#This Row],[年月]],4)</f>
        <v>2021</v>
      </c>
      <c r="D2086" s="2" t="str">
        <f>RIGHT(表格1[[#This Row],[年月]],2)</f>
        <v>09</v>
      </c>
      <c r="E2086" s="5">
        <v>10020000</v>
      </c>
      <c r="F2086" s="2" t="str">
        <f>VLOOKUP(TEXT(表格1[[#This Row],[地區]],"00000000"),縣市代碼,2,0)</f>
        <v>嘉義市</v>
      </c>
      <c r="G2086" s="2" t="s">
        <v>9</v>
      </c>
      <c r="H2086" s="13">
        <v>354344</v>
      </c>
      <c r="I2086" s="14">
        <v>520886828</v>
      </c>
      <c r="J2086" s="14">
        <f>表格1[[#This Row],[信用卡交易筆數]]/1000</f>
        <v>354.34399999999999</v>
      </c>
      <c r="K2086" s="14">
        <f>表格1[[#This Row],[信用卡交易金額'[新臺幣']]]/1000</f>
        <v>520886.82799999998</v>
      </c>
      <c r="L2086" s="14">
        <f>表格1[[#This Row],[信用卡交易金額'[新臺幣']]]/1000000</f>
        <v>520.88682800000004</v>
      </c>
      <c r="M2086" s="14" t="str" cm="1">
        <f t="array" ref="M2086">_xlfn.TEXTJOIN("", TRUE, _xlfn.XLOOKUP(TRUE, VALUE(表格1[[#This Row],[年月]]) &lt;= VALUE($R$8:$R$12), $Q$8:$Q$12)) &amp; "年度"</f>
        <v>2022年度</v>
      </c>
    </row>
    <row r="2087" spans="1:13" x14ac:dyDescent="0.3">
      <c r="A2087" s="2">
        <v>202109</v>
      </c>
      <c r="B2087" s="19">
        <f>DATE(表格1[[#This Row],[年]],表格1[[#This Row],[月]],1)</f>
        <v>44440</v>
      </c>
      <c r="C2087" s="2" t="str">
        <f>LEFT(表格1[[#This Row],[年月]],4)</f>
        <v>2021</v>
      </c>
      <c r="D2087" s="2" t="str">
        <f>RIGHT(表格1[[#This Row],[年月]],2)</f>
        <v>09</v>
      </c>
      <c r="E2087" s="5">
        <v>10020000</v>
      </c>
      <c r="F2087" s="2" t="str">
        <f>VLOOKUP(TEXT(表格1[[#This Row],[地區]],"00000000"),縣市代碼,2,0)</f>
        <v>嘉義市</v>
      </c>
      <c r="G2087" s="2" t="s">
        <v>10</v>
      </c>
      <c r="H2087" s="13">
        <v>253046</v>
      </c>
      <c r="I2087" s="14">
        <v>725530150</v>
      </c>
      <c r="J2087" s="14">
        <f>表格1[[#This Row],[信用卡交易筆數]]/1000</f>
        <v>253.04599999999999</v>
      </c>
      <c r="K2087" s="14">
        <f>表格1[[#This Row],[信用卡交易金額'[新臺幣']]]/1000</f>
        <v>725530.15</v>
      </c>
      <c r="L2087" s="14">
        <f>表格1[[#This Row],[信用卡交易金額'[新臺幣']]]/1000000</f>
        <v>725.53015000000005</v>
      </c>
      <c r="M2087" s="14" t="str" cm="1">
        <f t="array" ref="M2087">_xlfn.TEXTJOIN("", TRUE, _xlfn.XLOOKUP(TRUE, VALUE(表格1[[#This Row],[年月]]) &lt;= VALUE($R$8:$R$12), $Q$8:$Q$12)) &amp; "年度"</f>
        <v>2022年度</v>
      </c>
    </row>
    <row r="2088" spans="1:13" x14ac:dyDescent="0.3">
      <c r="A2088" s="2">
        <v>202109</v>
      </c>
      <c r="B2088" s="19">
        <f>DATE(表格1[[#This Row],[年]],表格1[[#This Row],[月]],1)</f>
        <v>44440</v>
      </c>
      <c r="C2088" s="2" t="str">
        <f>LEFT(表格1[[#This Row],[年月]],4)</f>
        <v>2021</v>
      </c>
      <c r="D2088" s="2" t="str">
        <f>RIGHT(表格1[[#This Row],[年月]],2)</f>
        <v>09</v>
      </c>
      <c r="E2088" s="5">
        <v>67000000</v>
      </c>
      <c r="F2088" s="2" t="str">
        <f>VLOOKUP(TEXT(表格1[[#This Row],[地區]],"00000000"),縣市代碼,2,0)</f>
        <v>臺南市</v>
      </c>
      <c r="G2088" s="2" t="s">
        <v>4</v>
      </c>
      <c r="H2088" s="13">
        <v>2358495</v>
      </c>
      <c r="I2088" s="14">
        <v>1120915235</v>
      </c>
      <c r="J2088" s="14">
        <f>表格1[[#This Row],[信用卡交易筆數]]/1000</f>
        <v>2358.4949999999999</v>
      </c>
      <c r="K2088" s="14">
        <f>表格1[[#This Row],[信用卡交易金額'[新臺幣']]]/1000</f>
        <v>1120915.2350000001</v>
      </c>
      <c r="L2088" s="14">
        <f>表格1[[#This Row],[信用卡交易金額'[新臺幣']]]/1000000</f>
        <v>1120.9152349999999</v>
      </c>
      <c r="M2088" s="14" t="str" cm="1">
        <f t="array" ref="M2088">_xlfn.TEXTJOIN("", TRUE, _xlfn.XLOOKUP(TRUE, VALUE(表格1[[#This Row],[年月]]) &lt;= VALUE($R$8:$R$12), $Q$8:$Q$12)) &amp; "年度"</f>
        <v>2022年度</v>
      </c>
    </row>
    <row r="2089" spans="1:13" x14ac:dyDescent="0.3">
      <c r="A2089" s="2">
        <v>202109</v>
      </c>
      <c r="B2089" s="19">
        <f>DATE(表格1[[#This Row],[年]],表格1[[#This Row],[月]],1)</f>
        <v>44440</v>
      </c>
      <c r="C2089" s="2" t="str">
        <f>LEFT(表格1[[#This Row],[年月]],4)</f>
        <v>2021</v>
      </c>
      <c r="D2089" s="2" t="str">
        <f>RIGHT(表格1[[#This Row],[年月]],2)</f>
        <v>09</v>
      </c>
      <c r="E2089" s="5">
        <v>67000000</v>
      </c>
      <c r="F2089" s="2" t="str">
        <f>VLOOKUP(TEXT(表格1[[#This Row],[地區]],"00000000"),縣市代碼,2,0)</f>
        <v>臺南市</v>
      </c>
      <c r="G2089" s="2" t="s">
        <v>5</v>
      </c>
      <c r="H2089" s="13">
        <v>181902</v>
      </c>
      <c r="I2089" s="14">
        <v>396313516</v>
      </c>
      <c r="J2089" s="14">
        <f>表格1[[#This Row],[信用卡交易筆數]]/1000</f>
        <v>181.90199999999999</v>
      </c>
      <c r="K2089" s="14">
        <f>表格1[[#This Row],[信用卡交易金額'[新臺幣']]]/1000</f>
        <v>396313.516</v>
      </c>
      <c r="L2089" s="14">
        <f>表格1[[#This Row],[信用卡交易金額'[新臺幣']]]/1000000</f>
        <v>396.31351599999999</v>
      </c>
      <c r="M2089" s="14" t="str" cm="1">
        <f t="array" ref="M2089">_xlfn.TEXTJOIN("", TRUE, _xlfn.XLOOKUP(TRUE, VALUE(表格1[[#This Row],[年月]]) &lt;= VALUE($R$8:$R$12), $Q$8:$Q$12)) &amp; "年度"</f>
        <v>2022年度</v>
      </c>
    </row>
    <row r="2090" spans="1:13" x14ac:dyDescent="0.3">
      <c r="A2090" s="2">
        <v>202109</v>
      </c>
      <c r="B2090" s="19">
        <f>DATE(表格1[[#This Row],[年]],表格1[[#This Row],[月]],1)</f>
        <v>44440</v>
      </c>
      <c r="C2090" s="2" t="str">
        <f>LEFT(表格1[[#This Row],[年月]],4)</f>
        <v>2021</v>
      </c>
      <c r="D2090" s="2" t="str">
        <f>RIGHT(表格1[[#This Row],[年月]],2)</f>
        <v>09</v>
      </c>
      <c r="E2090" s="5">
        <v>67000000</v>
      </c>
      <c r="F2090" s="2" t="str">
        <f>VLOOKUP(TEXT(表格1[[#This Row],[地區]],"00000000"),縣市代碼,2,0)</f>
        <v>臺南市</v>
      </c>
      <c r="G2090" s="2" t="s">
        <v>6</v>
      </c>
      <c r="H2090" s="13">
        <v>342125</v>
      </c>
      <c r="I2090" s="14">
        <v>1066432017</v>
      </c>
      <c r="J2090" s="14">
        <f>表格1[[#This Row],[信用卡交易筆數]]/1000</f>
        <v>342.125</v>
      </c>
      <c r="K2090" s="14">
        <f>表格1[[#This Row],[信用卡交易金額'[新臺幣']]]/1000</f>
        <v>1066432.017</v>
      </c>
      <c r="L2090" s="14">
        <f>表格1[[#This Row],[信用卡交易金額'[新臺幣']]]/1000000</f>
        <v>1066.4320170000001</v>
      </c>
      <c r="M2090" s="14" t="str" cm="1">
        <f t="array" ref="M2090">_xlfn.TEXTJOIN("", TRUE, _xlfn.XLOOKUP(TRUE, VALUE(表格1[[#This Row],[年月]]) &lt;= VALUE($R$8:$R$12), $Q$8:$Q$12)) &amp; "年度"</f>
        <v>2022年度</v>
      </c>
    </row>
    <row r="2091" spans="1:13" x14ac:dyDescent="0.3">
      <c r="A2091" s="2">
        <v>202109</v>
      </c>
      <c r="B2091" s="19">
        <f>DATE(表格1[[#This Row],[年]],表格1[[#This Row],[月]],1)</f>
        <v>44440</v>
      </c>
      <c r="C2091" s="2" t="str">
        <f>LEFT(表格1[[#This Row],[年月]],4)</f>
        <v>2021</v>
      </c>
      <c r="D2091" s="2" t="str">
        <f>RIGHT(表格1[[#This Row],[年月]],2)</f>
        <v>09</v>
      </c>
      <c r="E2091" s="5">
        <v>67000000</v>
      </c>
      <c r="F2091" s="2" t="str">
        <f>VLOOKUP(TEXT(表格1[[#This Row],[地區]],"00000000"),縣市代碼,2,0)</f>
        <v>臺南市</v>
      </c>
      <c r="G2091" s="2" t="s">
        <v>7</v>
      </c>
      <c r="H2091" s="13">
        <v>1669072</v>
      </c>
      <c r="I2091" s="14">
        <v>1590312640</v>
      </c>
      <c r="J2091" s="14">
        <f>表格1[[#This Row],[信用卡交易筆數]]/1000</f>
        <v>1669.0719999999999</v>
      </c>
      <c r="K2091" s="14">
        <f>表格1[[#This Row],[信用卡交易金額'[新臺幣']]]/1000</f>
        <v>1590312.64</v>
      </c>
      <c r="L2091" s="14">
        <f>表格1[[#This Row],[信用卡交易金額'[新臺幣']]]/1000000</f>
        <v>1590.3126400000001</v>
      </c>
      <c r="M2091" s="14" t="str" cm="1">
        <f t="array" ref="M2091">_xlfn.TEXTJOIN("", TRUE, _xlfn.XLOOKUP(TRUE, VALUE(表格1[[#This Row],[年月]]) &lt;= VALUE($R$8:$R$12), $Q$8:$Q$12)) &amp; "年度"</f>
        <v>2022年度</v>
      </c>
    </row>
    <row r="2092" spans="1:13" x14ac:dyDescent="0.3">
      <c r="A2092" s="2">
        <v>202109</v>
      </c>
      <c r="B2092" s="19">
        <f>DATE(表格1[[#This Row],[年]],表格1[[#This Row],[月]],1)</f>
        <v>44440</v>
      </c>
      <c r="C2092" s="2" t="str">
        <f>LEFT(表格1[[#This Row],[年月]],4)</f>
        <v>2021</v>
      </c>
      <c r="D2092" s="2" t="str">
        <f>RIGHT(表格1[[#This Row],[年月]],2)</f>
        <v>09</v>
      </c>
      <c r="E2092" s="5">
        <v>67000000</v>
      </c>
      <c r="F2092" s="2" t="str">
        <f>VLOOKUP(TEXT(表格1[[#This Row],[地區]],"00000000"),縣市代碼,2,0)</f>
        <v>臺南市</v>
      </c>
      <c r="G2092" s="2" t="s">
        <v>8</v>
      </c>
      <c r="H2092" s="13">
        <v>1153424</v>
      </c>
      <c r="I2092" s="14">
        <v>1865322831</v>
      </c>
      <c r="J2092" s="14">
        <f>表格1[[#This Row],[信用卡交易筆數]]/1000</f>
        <v>1153.424</v>
      </c>
      <c r="K2092" s="14">
        <f>表格1[[#This Row],[信用卡交易金額'[新臺幣']]]/1000</f>
        <v>1865322.831</v>
      </c>
      <c r="L2092" s="14">
        <f>表格1[[#This Row],[信用卡交易金額'[新臺幣']]]/1000000</f>
        <v>1865.322831</v>
      </c>
      <c r="M2092" s="14" t="str" cm="1">
        <f t="array" ref="M2092">_xlfn.TEXTJOIN("", TRUE, _xlfn.XLOOKUP(TRUE, VALUE(表格1[[#This Row],[年月]]) &lt;= VALUE($R$8:$R$12), $Q$8:$Q$12)) &amp; "年度"</f>
        <v>2022年度</v>
      </c>
    </row>
    <row r="2093" spans="1:13" x14ac:dyDescent="0.3">
      <c r="A2093" s="2">
        <v>202109</v>
      </c>
      <c r="B2093" s="19">
        <f>DATE(表格1[[#This Row],[年]],表格1[[#This Row],[月]],1)</f>
        <v>44440</v>
      </c>
      <c r="C2093" s="2" t="str">
        <f>LEFT(表格1[[#This Row],[年月]],4)</f>
        <v>2021</v>
      </c>
      <c r="D2093" s="2" t="str">
        <f>RIGHT(表格1[[#This Row],[年月]],2)</f>
        <v>09</v>
      </c>
      <c r="E2093" s="5">
        <v>67000000</v>
      </c>
      <c r="F2093" s="2" t="str">
        <f>VLOOKUP(TEXT(表格1[[#This Row],[地區]],"00000000"),縣市代碼,2,0)</f>
        <v>臺南市</v>
      </c>
      <c r="G2093" s="2" t="s">
        <v>9</v>
      </c>
      <c r="H2093" s="13">
        <v>2492139</v>
      </c>
      <c r="I2093" s="14">
        <v>3436623784</v>
      </c>
      <c r="J2093" s="14">
        <f>表格1[[#This Row],[信用卡交易筆數]]/1000</f>
        <v>2492.1390000000001</v>
      </c>
      <c r="K2093" s="14">
        <f>表格1[[#This Row],[信用卡交易金額'[新臺幣']]]/1000</f>
        <v>3436623.784</v>
      </c>
      <c r="L2093" s="14">
        <f>表格1[[#This Row],[信用卡交易金額'[新臺幣']]]/1000000</f>
        <v>3436.6237839999999</v>
      </c>
      <c r="M2093" s="14" t="str" cm="1">
        <f t="array" ref="M2093">_xlfn.TEXTJOIN("", TRUE, _xlfn.XLOOKUP(TRUE, VALUE(表格1[[#This Row],[年月]]) &lt;= VALUE($R$8:$R$12), $Q$8:$Q$12)) &amp; "年度"</f>
        <v>2022年度</v>
      </c>
    </row>
    <row r="2094" spans="1:13" x14ac:dyDescent="0.3">
      <c r="A2094" s="2">
        <v>202109</v>
      </c>
      <c r="B2094" s="19">
        <f>DATE(表格1[[#This Row],[年]],表格1[[#This Row],[月]],1)</f>
        <v>44440</v>
      </c>
      <c r="C2094" s="2" t="str">
        <f>LEFT(表格1[[#This Row],[年月]],4)</f>
        <v>2021</v>
      </c>
      <c r="D2094" s="2" t="str">
        <f>RIGHT(表格1[[#This Row],[年月]],2)</f>
        <v>09</v>
      </c>
      <c r="E2094" s="5">
        <v>67000000</v>
      </c>
      <c r="F2094" s="2" t="str">
        <f>VLOOKUP(TEXT(表格1[[#This Row],[地區]],"00000000"),縣市代碼,2,0)</f>
        <v>臺南市</v>
      </c>
      <c r="G2094" s="2" t="s">
        <v>10</v>
      </c>
      <c r="H2094" s="13">
        <v>1924589</v>
      </c>
      <c r="I2094" s="14">
        <v>5154771742</v>
      </c>
      <c r="J2094" s="14">
        <f>表格1[[#This Row],[信用卡交易筆數]]/1000</f>
        <v>1924.5889999999999</v>
      </c>
      <c r="K2094" s="14">
        <f>表格1[[#This Row],[信用卡交易金額'[新臺幣']]]/1000</f>
        <v>5154771.7419999996</v>
      </c>
      <c r="L2094" s="14">
        <f>表格1[[#This Row],[信用卡交易金額'[新臺幣']]]/1000000</f>
        <v>5154.7717419999999</v>
      </c>
      <c r="M2094" s="14" t="str" cm="1">
        <f t="array" ref="M2094">_xlfn.TEXTJOIN("", TRUE, _xlfn.XLOOKUP(TRUE, VALUE(表格1[[#This Row],[年月]]) &lt;= VALUE($R$8:$R$12), $Q$8:$Q$12)) &amp; "年度"</f>
        <v>2022年度</v>
      </c>
    </row>
    <row r="2095" spans="1:13" x14ac:dyDescent="0.3">
      <c r="A2095" s="2">
        <v>202109</v>
      </c>
      <c r="B2095" s="19">
        <f>DATE(表格1[[#This Row],[年]],表格1[[#This Row],[月]],1)</f>
        <v>44440</v>
      </c>
      <c r="C2095" s="2" t="str">
        <f>LEFT(表格1[[#This Row],[年月]],4)</f>
        <v>2021</v>
      </c>
      <c r="D2095" s="2" t="str">
        <f>RIGHT(表格1[[#This Row],[年月]],2)</f>
        <v>09</v>
      </c>
      <c r="E2095" s="5">
        <v>64000000</v>
      </c>
      <c r="F2095" s="2" t="str">
        <f>VLOOKUP(TEXT(表格1[[#This Row],[地區]],"00000000"),縣市代碼,2,0)</f>
        <v>高雄市</v>
      </c>
      <c r="G2095" s="2" t="s">
        <v>4</v>
      </c>
      <c r="H2095" s="13">
        <v>3890554</v>
      </c>
      <c r="I2095" s="14">
        <v>2081476596</v>
      </c>
      <c r="J2095" s="14">
        <f>表格1[[#This Row],[信用卡交易筆數]]/1000</f>
        <v>3890.5540000000001</v>
      </c>
      <c r="K2095" s="14">
        <f>表格1[[#This Row],[信用卡交易金額'[新臺幣']]]/1000</f>
        <v>2081476.5959999999</v>
      </c>
      <c r="L2095" s="14">
        <f>表格1[[#This Row],[信用卡交易金額'[新臺幣']]]/1000000</f>
        <v>2081.476596</v>
      </c>
      <c r="M2095" s="14" t="str" cm="1">
        <f t="array" ref="M2095">_xlfn.TEXTJOIN("", TRUE, _xlfn.XLOOKUP(TRUE, VALUE(表格1[[#This Row],[年月]]) &lt;= VALUE($R$8:$R$12), $Q$8:$Q$12)) &amp; "年度"</f>
        <v>2022年度</v>
      </c>
    </row>
    <row r="2096" spans="1:13" x14ac:dyDescent="0.3">
      <c r="A2096" s="2">
        <v>202109</v>
      </c>
      <c r="B2096" s="19">
        <f>DATE(表格1[[#This Row],[年]],表格1[[#This Row],[月]],1)</f>
        <v>44440</v>
      </c>
      <c r="C2096" s="2" t="str">
        <f>LEFT(表格1[[#This Row],[年月]],4)</f>
        <v>2021</v>
      </c>
      <c r="D2096" s="2" t="str">
        <f>RIGHT(表格1[[#This Row],[年月]],2)</f>
        <v>09</v>
      </c>
      <c r="E2096" s="5">
        <v>64000000</v>
      </c>
      <c r="F2096" s="2" t="str">
        <f>VLOOKUP(TEXT(表格1[[#This Row],[地區]],"00000000"),縣市代碼,2,0)</f>
        <v>高雄市</v>
      </c>
      <c r="G2096" s="2" t="s">
        <v>5</v>
      </c>
      <c r="H2096" s="13">
        <v>281773</v>
      </c>
      <c r="I2096" s="14">
        <v>594321733</v>
      </c>
      <c r="J2096" s="14">
        <f>表格1[[#This Row],[信用卡交易筆數]]/1000</f>
        <v>281.77300000000002</v>
      </c>
      <c r="K2096" s="14">
        <f>表格1[[#This Row],[信用卡交易金額'[新臺幣']]]/1000</f>
        <v>594321.73300000001</v>
      </c>
      <c r="L2096" s="14">
        <f>表格1[[#This Row],[信用卡交易金額'[新臺幣']]]/1000000</f>
        <v>594.32173299999999</v>
      </c>
      <c r="M2096" s="14" t="str" cm="1">
        <f t="array" ref="M2096">_xlfn.TEXTJOIN("", TRUE, _xlfn.XLOOKUP(TRUE, VALUE(表格1[[#This Row],[年月]]) &lt;= VALUE($R$8:$R$12), $Q$8:$Q$12)) &amp; "年度"</f>
        <v>2022年度</v>
      </c>
    </row>
    <row r="2097" spans="1:13" x14ac:dyDescent="0.3">
      <c r="A2097" s="2">
        <v>202109</v>
      </c>
      <c r="B2097" s="19">
        <f>DATE(表格1[[#This Row],[年]],表格1[[#This Row],[月]],1)</f>
        <v>44440</v>
      </c>
      <c r="C2097" s="2" t="str">
        <f>LEFT(表格1[[#This Row],[年月]],4)</f>
        <v>2021</v>
      </c>
      <c r="D2097" s="2" t="str">
        <f>RIGHT(表格1[[#This Row],[年月]],2)</f>
        <v>09</v>
      </c>
      <c r="E2097" s="5">
        <v>64000000</v>
      </c>
      <c r="F2097" s="2" t="str">
        <f>VLOOKUP(TEXT(表格1[[#This Row],[地區]],"00000000"),縣市代碼,2,0)</f>
        <v>高雄市</v>
      </c>
      <c r="G2097" s="2" t="s">
        <v>6</v>
      </c>
      <c r="H2097" s="13">
        <v>541483</v>
      </c>
      <c r="I2097" s="14">
        <v>1764213059</v>
      </c>
      <c r="J2097" s="14">
        <f>表格1[[#This Row],[信用卡交易筆數]]/1000</f>
        <v>541.48299999999995</v>
      </c>
      <c r="K2097" s="14">
        <f>表格1[[#This Row],[信用卡交易金額'[新臺幣']]]/1000</f>
        <v>1764213.0589999999</v>
      </c>
      <c r="L2097" s="14">
        <f>表格1[[#This Row],[信用卡交易金額'[新臺幣']]]/1000000</f>
        <v>1764.2130589999999</v>
      </c>
      <c r="M2097" s="14" t="str" cm="1">
        <f t="array" ref="M2097">_xlfn.TEXTJOIN("", TRUE, _xlfn.XLOOKUP(TRUE, VALUE(表格1[[#This Row],[年月]]) &lt;= VALUE($R$8:$R$12), $Q$8:$Q$12)) &amp; "年度"</f>
        <v>2022年度</v>
      </c>
    </row>
    <row r="2098" spans="1:13" x14ac:dyDescent="0.3">
      <c r="A2098" s="2">
        <v>202109</v>
      </c>
      <c r="B2098" s="19">
        <f>DATE(表格1[[#This Row],[年]],表格1[[#This Row],[月]],1)</f>
        <v>44440</v>
      </c>
      <c r="C2098" s="2" t="str">
        <f>LEFT(表格1[[#This Row],[年月]],4)</f>
        <v>2021</v>
      </c>
      <c r="D2098" s="2" t="str">
        <f>RIGHT(表格1[[#This Row],[年月]],2)</f>
        <v>09</v>
      </c>
      <c r="E2098" s="5">
        <v>64000000</v>
      </c>
      <c r="F2098" s="2" t="str">
        <f>VLOOKUP(TEXT(表格1[[#This Row],[地區]],"00000000"),縣市代碼,2,0)</f>
        <v>高雄市</v>
      </c>
      <c r="G2098" s="2" t="s">
        <v>7</v>
      </c>
      <c r="H2098" s="13">
        <v>2544605</v>
      </c>
      <c r="I2098" s="14">
        <v>2441996628</v>
      </c>
      <c r="J2098" s="14">
        <f>表格1[[#This Row],[信用卡交易筆數]]/1000</f>
        <v>2544.605</v>
      </c>
      <c r="K2098" s="14">
        <f>表格1[[#This Row],[信用卡交易金額'[新臺幣']]]/1000</f>
        <v>2441996.628</v>
      </c>
      <c r="L2098" s="14">
        <f>表格1[[#This Row],[信用卡交易金額'[新臺幣']]]/1000000</f>
        <v>2441.9966279999999</v>
      </c>
      <c r="M2098" s="14" t="str" cm="1">
        <f t="array" ref="M2098">_xlfn.TEXTJOIN("", TRUE, _xlfn.XLOOKUP(TRUE, VALUE(表格1[[#This Row],[年月]]) &lt;= VALUE($R$8:$R$12), $Q$8:$Q$12)) &amp; "年度"</f>
        <v>2022年度</v>
      </c>
    </row>
    <row r="2099" spans="1:13" x14ac:dyDescent="0.3">
      <c r="A2099" s="2">
        <v>202109</v>
      </c>
      <c r="B2099" s="19">
        <f>DATE(表格1[[#This Row],[年]],表格1[[#This Row],[月]],1)</f>
        <v>44440</v>
      </c>
      <c r="C2099" s="2" t="str">
        <f>LEFT(表格1[[#This Row],[年月]],4)</f>
        <v>2021</v>
      </c>
      <c r="D2099" s="2" t="str">
        <f>RIGHT(表格1[[#This Row],[年月]],2)</f>
        <v>09</v>
      </c>
      <c r="E2099" s="5">
        <v>64000000</v>
      </c>
      <c r="F2099" s="2" t="str">
        <f>VLOOKUP(TEXT(表格1[[#This Row],[地區]],"00000000"),縣市代碼,2,0)</f>
        <v>高雄市</v>
      </c>
      <c r="G2099" s="2" t="s">
        <v>8</v>
      </c>
      <c r="H2099" s="13">
        <v>1918584</v>
      </c>
      <c r="I2099" s="14">
        <v>3106124283</v>
      </c>
      <c r="J2099" s="14">
        <f>表格1[[#This Row],[信用卡交易筆數]]/1000</f>
        <v>1918.5840000000001</v>
      </c>
      <c r="K2099" s="14">
        <f>表格1[[#This Row],[信用卡交易金額'[新臺幣']]]/1000</f>
        <v>3106124.2829999998</v>
      </c>
      <c r="L2099" s="14">
        <f>表格1[[#This Row],[信用卡交易金額'[新臺幣']]]/1000000</f>
        <v>3106.1242830000001</v>
      </c>
      <c r="M2099" s="14" t="str" cm="1">
        <f t="array" ref="M2099">_xlfn.TEXTJOIN("", TRUE, _xlfn.XLOOKUP(TRUE, VALUE(表格1[[#This Row],[年月]]) &lt;= VALUE($R$8:$R$12), $Q$8:$Q$12)) &amp; "年度"</f>
        <v>2022年度</v>
      </c>
    </row>
    <row r="2100" spans="1:13" x14ac:dyDescent="0.3">
      <c r="A2100" s="2">
        <v>202109</v>
      </c>
      <c r="B2100" s="19">
        <f>DATE(表格1[[#This Row],[年]],表格1[[#This Row],[月]],1)</f>
        <v>44440</v>
      </c>
      <c r="C2100" s="2" t="str">
        <f>LEFT(表格1[[#This Row],[年月]],4)</f>
        <v>2021</v>
      </c>
      <c r="D2100" s="2" t="str">
        <f>RIGHT(表格1[[#This Row],[年月]],2)</f>
        <v>09</v>
      </c>
      <c r="E2100" s="5">
        <v>64000000</v>
      </c>
      <c r="F2100" s="2" t="str">
        <f>VLOOKUP(TEXT(表格1[[#This Row],[地區]],"00000000"),縣市代碼,2,0)</f>
        <v>高雄市</v>
      </c>
      <c r="G2100" s="2" t="s">
        <v>9</v>
      </c>
      <c r="H2100" s="13">
        <v>4009918</v>
      </c>
      <c r="I2100" s="14">
        <v>5935952591</v>
      </c>
      <c r="J2100" s="14">
        <f>表格1[[#This Row],[信用卡交易筆數]]/1000</f>
        <v>4009.9180000000001</v>
      </c>
      <c r="K2100" s="14">
        <f>表格1[[#This Row],[信用卡交易金額'[新臺幣']]]/1000</f>
        <v>5935952.591</v>
      </c>
      <c r="L2100" s="14">
        <f>表格1[[#This Row],[信用卡交易金額'[新臺幣']]]/1000000</f>
        <v>5935.9525910000002</v>
      </c>
      <c r="M2100" s="14" t="str" cm="1">
        <f t="array" ref="M2100">_xlfn.TEXTJOIN("", TRUE, _xlfn.XLOOKUP(TRUE, VALUE(表格1[[#This Row],[年月]]) &lt;= VALUE($R$8:$R$12), $Q$8:$Q$12)) &amp; "年度"</f>
        <v>2022年度</v>
      </c>
    </row>
    <row r="2101" spans="1:13" x14ac:dyDescent="0.3">
      <c r="A2101" s="2">
        <v>202109</v>
      </c>
      <c r="B2101" s="19">
        <f>DATE(表格1[[#This Row],[年]],表格1[[#This Row],[月]],1)</f>
        <v>44440</v>
      </c>
      <c r="C2101" s="2" t="str">
        <f>LEFT(表格1[[#This Row],[年月]],4)</f>
        <v>2021</v>
      </c>
      <c r="D2101" s="2" t="str">
        <f>RIGHT(表格1[[#This Row],[年月]],2)</f>
        <v>09</v>
      </c>
      <c r="E2101" s="5">
        <v>64000000</v>
      </c>
      <c r="F2101" s="2" t="str">
        <f>VLOOKUP(TEXT(表格1[[#This Row],[地區]],"00000000"),縣市代碼,2,0)</f>
        <v>高雄市</v>
      </c>
      <c r="G2101" s="2" t="s">
        <v>10</v>
      </c>
      <c r="H2101" s="13">
        <v>2907369</v>
      </c>
      <c r="I2101" s="14">
        <v>8203866709</v>
      </c>
      <c r="J2101" s="14">
        <f>表格1[[#This Row],[信用卡交易筆數]]/1000</f>
        <v>2907.3690000000001</v>
      </c>
      <c r="K2101" s="14">
        <f>表格1[[#This Row],[信用卡交易金額'[新臺幣']]]/1000</f>
        <v>8203866.7089999998</v>
      </c>
      <c r="L2101" s="14">
        <f>表格1[[#This Row],[信用卡交易金額'[新臺幣']]]/1000000</f>
        <v>8203.8667089999999</v>
      </c>
      <c r="M2101" s="14" t="str" cm="1">
        <f t="array" ref="M2101">_xlfn.TEXTJOIN("", TRUE, _xlfn.XLOOKUP(TRUE, VALUE(表格1[[#This Row],[年月]]) &lt;= VALUE($R$8:$R$12), $Q$8:$Q$12)) &amp; "年度"</f>
        <v>2022年度</v>
      </c>
    </row>
    <row r="2102" spans="1:13" x14ac:dyDescent="0.3">
      <c r="A2102" s="2">
        <v>202109</v>
      </c>
      <c r="B2102" s="19">
        <f>DATE(表格1[[#This Row],[年]],表格1[[#This Row],[月]],1)</f>
        <v>44440</v>
      </c>
      <c r="C2102" s="2" t="str">
        <f>LEFT(表格1[[#This Row],[年月]],4)</f>
        <v>2021</v>
      </c>
      <c r="D2102" s="2" t="str">
        <f>RIGHT(表格1[[#This Row],[年月]],2)</f>
        <v>09</v>
      </c>
      <c r="E2102" s="5">
        <v>10013000</v>
      </c>
      <c r="F2102" s="2" t="str">
        <f>VLOOKUP(TEXT(表格1[[#This Row],[地區]],"00000000"),縣市代碼,2,0)</f>
        <v>屏東縣</v>
      </c>
      <c r="G2102" s="2" t="s">
        <v>4</v>
      </c>
      <c r="H2102" s="13">
        <v>560801</v>
      </c>
      <c r="I2102" s="14">
        <v>287857882</v>
      </c>
      <c r="J2102" s="14">
        <f>表格1[[#This Row],[信用卡交易筆數]]/1000</f>
        <v>560.80100000000004</v>
      </c>
      <c r="K2102" s="14">
        <f>表格1[[#This Row],[信用卡交易金額'[新臺幣']]]/1000</f>
        <v>287857.88199999998</v>
      </c>
      <c r="L2102" s="14">
        <f>表格1[[#This Row],[信用卡交易金額'[新臺幣']]]/1000000</f>
        <v>287.85788200000002</v>
      </c>
      <c r="M2102" s="14" t="str" cm="1">
        <f t="array" ref="M2102">_xlfn.TEXTJOIN("", TRUE, _xlfn.XLOOKUP(TRUE, VALUE(表格1[[#This Row],[年月]]) &lt;= VALUE($R$8:$R$12), $Q$8:$Q$12)) &amp; "年度"</f>
        <v>2022年度</v>
      </c>
    </row>
    <row r="2103" spans="1:13" x14ac:dyDescent="0.3">
      <c r="A2103" s="2">
        <v>202109</v>
      </c>
      <c r="B2103" s="19">
        <f>DATE(表格1[[#This Row],[年]],表格1[[#This Row],[月]],1)</f>
        <v>44440</v>
      </c>
      <c r="C2103" s="2" t="str">
        <f>LEFT(表格1[[#This Row],[年月]],4)</f>
        <v>2021</v>
      </c>
      <c r="D2103" s="2" t="str">
        <f>RIGHT(表格1[[#This Row],[年月]],2)</f>
        <v>09</v>
      </c>
      <c r="E2103" s="5">
        <v>10013000</v>
      </c>
      <c r="F2103" s="2" t="str">
        <f>VLOOKUP(TEXT(表格1[[#This Row],[地區]],"00000000"),縣市代碼,2,0)</f>
        <v>屏東縣</v>
      </c>
      <c r="G2103" s="2" t="s">
        <v>5</v>
      </c>
      <c r="H2103" s="13">
        <v>48940</v>
      </c>
      <c r="I2103" s="14">
        <v>106525638</v>
      </c>
      <c r="J2103" s="14">
        <f>表格1[[#This Row],[信用卡交易筆數]]/1000</f>
        <v>48.94</v>
      </c>
      <c r="K2103" s="14">
        <f>表格1[[#This Row],[信用卡交易金額'[新臺幣']]]/1000</f>
        <v>106525.63800000001</v>
      </c>
      <c r="L2103" s="14">
        <f>表格1[[#This Row],[信用卡交易金額'[新臺幣']]]/1000000</f>
        <v>106.525638</v>
      </c>
      <c r="M2103" s="14" t="str" cm="1">
        <f t="array" ref="M2103">_xlfn.TEXTJOIN("", TRUE, _xlfn.XLOOKUP(TRUE, VALUE(表格1[[#This Row],[年月]]) &lt;= VALUE($R$8:$R$12), $Q$8:$Q$12)) &amp; "年度"</f>
        <v>2022年度</v>
      </c>
    </row>
    <row r="2104" spans="1:13" x14ac:dyDescent="0.3">
      <c r="A2104" s="2">
        <v>202109</v>
      </c>
      <c r="B2104" s="19">
        <f>DATE(表格1[[#This Row],[年]],表格1[[#This Row],[月]],1)</f>
        <v>44440</v>
      </c>
      <c r="C2104" s="2" t="str">
        <f>LEFT(表格1[[#This Row],[年月]],4)</f>
        <v>2021</v>
      </c>
      <c r="D2104" s="2" t="str">
        <f>RIGHT(表格1[[#This Row],[年月]],2)</f>
        <v>09</v>
      </c>
      <c r="E2104" s="5">
        <v>10013000</v>
      </c>
      <c r="F2104" s="2" t="str">
        <f>VLOOKUP(TEXT(表格1[[#This Row],[地區]],"00000000"),縣市代碼,2,0)</f>
        <v>屏東縣</v>
      </c>
      <c r="G2104" s="2" t="s">
        <v>6</v>
      </c>
      <c r="H2104" s="13">
        <v>85486</v>
      </c>
      <c r="I2104" s="14">
        <v>276841324</v>
      </c>
      <c r="J2104" s="14">
        <f>表格1[[#This Row],[信用卡交易筆數]]/1000</f>
        <v>85.486000000000004</v>
      </c>
      <c r="K2104" s="14">
        <f>表格1[[#This Row],[信用卡交易金額'[新臺幣']]]/1000</f>
        <v>276841.32400000002</v>
      </c>
      <c r="L2104" s="14">
        <f>表格1[[#This Row],[信用卡交易金額'[新臺幣']]]/1000000</f>
        <v>276.84132399999999</v>
      </c>
      <c r="M2104" s="14" t="str" cm="1">
        <f t="array" ref="M2104">_xlfn.TEXTJOIN("", TRUE, _xlfn.XLOOKUP(TRUE, VALUE(表格1[[#This Row],[年月]]) &lt;= VALUE($R$8:$R$12), $Q$8:$Q$12)) &amp; "年度"</f>
        <v>2022年度</v>
      </c>
    </row>
    <row r="2105" spans="1:13" x14ac:dyDescent="0.3">
      <c r="A2105" s="2">
        <v>202109</v>
      </c>
      <c r="B2105" s="19">
        <f>DATE(表格1[[#This Row],[年]],表格1[[#This Row],[月]],1)</f>
        <v>44440</v>
      </c>
      <c r="C2105" s="2" t="str">
        <f>LEFT(表格1[[#This Row],[年月]],4)</f>
        <v>2021</v>
      </c>
      <c r="D2105" s="2" t="str">
        <f>RIGHT(表格1[[#This Row],[年月]],2)</f>
        <v>09</v>
      </c>
      <c r="E2105" s="5">
        <v>10013000</v>
      </c>
      <c r="F2105" s="2" t="str">
        <f>VLOOKUP(TEXT(表格1[[#This Row],[地區]],"00000000"),縣市代碼,2,0)</f>
        <v>屏東縣</v>
      </c>
      <c r="G2105" s="2" t="s">
        <v>7</v>
      </c>
      <c r="H2105" s="13">
        <v>515382</v>
      </c>
      <c r="I2105" s="14">
        <v>513318089</v>
      </c>
      <c r="J2105" s="14">
        <f>表格1[[#This Row],[信用卡交易筆數]]/1000</f>
        <v>515.38199999999995</v>
      </c>
      <c r="K2105" s="14">
        <f>表格1[[#This Row],[信用卡交易金額'[新臺幣']]]/1000</f>
        <v>513318.08899999998</v>
      </c>
      <c r="L2105" s="14">
        <f>表格1[[#This Row],[信用卡交易金額'[新臺幣']]]/1000000</f>
        <v>513.31808899999999</v>
      </c>
      <c r="M2105" s="14" t="str" cm="1">
        <f t="array" ref="M2105">_xlfn.TEXTJOIN("", TRUE, _xlfn.XLOOKUP(TRUE, VALUE(表格1[[#This Row],[年月]]) &lt;= VALUE($R$8:$R$12), $Q$8:$Q$12)) &amp; "年度"</f>
        <v>2022年度</v>
      </c>
    </row>
    <row r="2106" spans="1:13" x14ac:dyDescent="0.3">
      <c r="A2106" s="2">
        <v>202109</v>
      </c>
      <c r="B2106" s="19">
        <f>DATE(表格1[[#This Row],[年]],表格1[[#This Row],[月]],1)</f>
        <v>44440</v>
      </c>
      <c r="C2106" s="2" t="str">
        <f>LEFT(表格1[[#This Row],[年月]],4)</f>
        <v>2021</v>
      </c>
      <c r="D2106" s="2" t="str">
        <f>RIGHT(表格1[[#This Row],[年月]],2)</f>
        <v>09</v>
      </c>
      <c r="E2106" s="5">
        <v>10013000</v>
      </c>
      <c r="F2106" s="2" t="str">
        <f>VLOOKUP(TEXT(表格1[[#This Row],[地區]],"00000000"),縣市代碼,2,0)</f>
        <v>屏東縣</v>
      </c>
      <c r="G2106" s="2" t="s">
        <v>8</v>
      </c>
      <c r="H2106" s="13">
        <v>321583</v>
      </c>
      <c r="I2106" s="14">
        <v>484580105</v>
      </c>
      <c r="J2106" s="14">
        <f>表格1[[#This Row],[信用卡交易筆數]]/1000</f>
        <v>321.58300000000003</v>
      </c>
      <c r="K2106" s="14">
        <f>表格1[[#This Row],[信用卡交易金額'[新臺幣']]]/1000</f>
        <v>484580.10499999998</v>
      </c>
      <c r="L2106" s="14">
        <f>表格1[[#This Row],[信用卡交易金額'[新臺幣']]]/1000000</f>
        <v>484.580105</v>
      </c>
      <c r="M2106" s="14" t="str" cm="1">
        <f t="array" ref="M2106">_xlfn.TEXTJOIN("", TRUE, _xlfn.XLOOKUP(TRUE, VALUE(表格1[[#This Row],[年月]]) &lt;= VALUE($R$8:$R$12), $Q$8:$Q$12)) &amp; "年度"</f>
        <v>2022年度</v>
      </c>
    </row>
    <row r="2107" spans="1:13" x14ac:dyDescent="0.3">
      <c r="A2107" s="2">
        <v>202109</v>
      </c>
      <c r="B2107" s="19">
        <f>DATE(表格1[[#This Row],[年]],表格1[[#This Row],[月]],1)</f>
        <v>44440</v>
      </c>
      <c r="C2107" s="2" t="str">
        <f>LEFT(表格1[[#This Row],[年月]],4)</f>
        <v>2021</v>
      </c>
      <c r="D2107" s="2" t="str">
        <f>RIGHT(表格1[[#This Row],[年月]],2)</f>
        <v>09</v>
      </c>
      <c r="E2107" s="5">
        <v>10013000</v>
      </c>
      <c r="F2107" s="2" t="str">
        <f>VLOOKUP(TEXT(表格1[[#This Row],[地區]],"00000000"),縣市代碼,2,0)</f>
        <v>屏東縣</v>
      </c>
      <c r="G2107" s="2" t="s">
        <v>9</v>
      </c>
      <c r="H2107" s="13">
        <v>601711</v>
      </c>
      <c r="I2107" s="14">
        <v>874184545</v>
      </c>
      <c r="J2107" s="14">
        <f>表格1[[#This Row],[信用卡交易筆數]]/1000</f>
        <v>601.71100000000001</v>
      </c>
      <c r="K2107" s="14">
        <f>表格1[[#This Row],[信用卡交易金額'[新臺幣']]]/1000</f>
        <v>874184.54500000004</v>
      </c>
      <c r="L2107" s="14">
        <f>表格1[[#This Row],[信用卡交易金額'[新臺幣']]]/1000000</f>
        <v>874.18454499999996</v>
      </c>
      <c r="M2107" s="14" t="str" cm="1">
        <f t="array" ref="M2107">_xlfn.TEXTJOIN("", TRUE, _xlfn.XLOOKUP(TRUE, VALUE(表格1[[#This Row],[年月]]) &lt;= VALUE($R$8:$R$12), $Q$8:$Q$12)) &amp; "年度"</f>
        <v>2022年度</v>
      </c>
    </row>
    <row r="2108" spans="1:13" x14ac:dyDescent="0.3">
      <c r="A2108" s="2">
        <v>202109</v>
      </c>
      <c r="B2108" s="19">
        <f>DATE(表格1[[#This Row],[年]],表格1[[#This Row],[月]],1)</f>
        <v>44440</v>
      </c>
      <c r="C2108" s="2" t="str">
        <f>LEFT(表格1[[#This Row],[年月]],4)</f>
        <v>2021</v>
      </c>
      <c r="D2108" s="2" t="str">
        <f>RIGHT(表格1[[#This Row],[年月]],2)</f>
        <v>09</v>
      </c>
      <c r="E2108" s="5">
        <v>10013000</v>
      </c>
      <c r="F2108" s="2" t="str">
        <f>VLOOKUP(TEXT(表格1[[#This Row],[地區]],"00000000"),縣市代碼,2,0)</f>
        <v>屏東縣</v>
      </c>
      <c r="G2108" s="2" t="s">
        <v>10</v>
      </c>
      <c r="H2108" s="13">
        <v>516193</v>
      </c>
      <c r="I2108" s="14">
        <v>1547303992</v>
      </c>
      <c r="J2108" s="14">
        <f>表格1[[#This Row],[信用卡交易筆數]]/1000</f>
        <v>516.19299999999998</v>
      </c>
      <c r="K2108" s="14">
        <f>表格1[[#This Row],[信用卡交易金額'[新臺幣']]]/1000</f>
        <v>1547303.9920000001</v>
      </c>
      <c r="L2108" s="14">
        <f>表格1[[#This Row],[信用卡交易金額'[新臺幣']]]/1000000</f>
        <v>1547.3039920000001</v>
      </c>
      <c r="M2108" s="14" t="str" cm="1">
        <f t="array" ref="M2108">_xlfn.TEXTJOIN("", TRUE, _xlfn.XLOOKUP(TRUE, VALUE(表格1[[#This Row],[年月]]) &lt;= VALUE($R$8:$R$12), $Q$8:$Q$12)) &amp; "年度"</f>
        <v>2022年度</v>
      </c>
    </row>
    <row r="2109" spans="1:13" x14ac:dyDescent="0.3">
      <c r="A2109" s="2">
        <v>202109</v>
      </c>
      <c r="B2109" s="19">
        <f>DATE(表格1[[#This Row],[年]],表格1[[#This Row],[月]],1)</f>
        <v>44440</v>
      </c>
      <c r="C2109" s="2" t="str">
        <f>LEFT(表格1[[#This Row],[年月]],4)</f>
        <v>2021</v>
      </c>
      <c r="D2109" s="2" t="str">
        <f>RIGHT(表格1[[#This Row],[年月]],2)</f>
        <v>09</v>
      </c>
      <c r="E2109" s="5">
        <v>10017000</v>
      </c>
      <c r="F2109" s="2" t="str">
        <f>VLOOKUP(TEXT(表格1[[#This Row],[地區]],"00000000"),縣市代碼,2,0)</f>
        <v>基隆市</v>
      </c>
      <c r="G2109" s="2" t="s">
        <v>4</v>
      </c>
      <c r="H2109" s="13">
        <v>546008</v>
      </c>
      <c r="I2109" s="14">
        <v>254297083</v>
      </c>
      <c r="J2109" s="14">
        <f>表格1[[#This Row],[信用卡交易筆數]]/1000</f>
        <v>546.00800000000004</v>
      </c>
      <c r="K2109" s="14">
        <f>表格1[[#This Row],[信用卡交易金額'[新臺幣']]]/1000</f>
        <v>254297.08300000001</v>
      </c>
      <c r="L2109" s="14">
        <f>表格1[[#This Row],[信用卡交易金額'[新臺幣']]]/1000000</f>
        <v>254.29708299999999</v>
      </c>
      <c r="M2109" s="14" t="str" cm="1">
        <f t="array" ref="M2109">_xlfn.TEXTJOIN("", TRUE, _xlfn.XLOOKUP(TRUE, VALUE(表格1[[#This Row],[年月]]) &lt;= VALUE($R$8:$R$12), $Q$8:$Q$12)) &amp; "年度"</f>
        <v>2022年度</v>
      </c>
    </row>
    <row r="2110" spans="1:13" x14ac:dyDescent="0.3">
      <c r="A2110" s="2">
        <v>202109</v>
      </c>
      <c r="B2110" s="19">
        <f>DATE(表格1[[#This Row],[年]],表格1[[#This Row],[月]],1)</f>
        <v>44440</v>
      </c>
      <c r="C2110" s="2" t="str">
        <f>LEFT(表格1[[#This Row],[年月]],4)</f>
        <v>2021</v>
      </c>
      <c r="D2110" s="2" t="str">
        <f>RIGHT(表格1[[#This Row],[年月]],2)</f>
        <v>09</v>
      </c>
      <c r="E2110" s="5">
        <v>10017000</v>
      </c>
      <c r="F2110" s="2" t="str">
        <f>VLOOKUP(TEXT(表格1[[#This Row],[地區]],"00000000"),縣市代碼,2,0)</f>
        <v>基隆市</v>
      </c>
      <c r="G2110" s="2" t="s">
        <v>5</v>
      </c>
      <c r="H2110" s="13">
        <v>41030</v>
      </c>
      <c r="I2110" s="14">
        <v>103280143</v>
      </c>
      <c r="J2110" s="14">
        <f>表格1[[#This Row],[信用卡交易筆數]]/1000</f>
        <v>41.03</v>
      </c>
      <c r="K2110" s="14">
        <f>表格1[[#This Row],[信用卡交易金額'[新臺幣']]]/1000</f>
        <v>103280.143</v>
      </c>
      <c r="L2110" s="14">
        <f>表格1[[#This Row],[信用卡交易金額'[新臺幣']]]/1000000</f>
        <v>103.280143</v>
      </c>
      <c r="M2110" s="14" t="str" cm="1">
        <f t="array" ref="M2110">_xlfn.TEXTJOIN("", TRUE, _xlfn.XLOOKUP(TRUE, VALUE(表格1[[#This Row],[年月]]) &lt;= VALUE($R$8:$R$12), $Q$8:$Q$12)) &amp; "年度"</f>
        <v>2022年度</v>
      </c>
    </row>
    <row r="2111" spans="1:13" x14ac:dyDescent="0.3">
      <c r="A2111" s="2">
        <v>202109</v>
      </c>
      <c r="B2111" s="19">
        <f>DATE(表格1[[#This Row],[年]],表格1[[#This Row],[月]],1)</f>
        <v>44440</v>
      </c>
      <c r="C2111" s="2" t="str">
        <f>LEFT(表格1[[#This Row],[年月]],4)</f>
        <v>2021</v>
      </c>
      <c r="D2111" s="2" t="str">
        <f>RIGHT(表格1[[#This Row],[年月]],2)</f>
        <v>09</v>
      </c>
      <c r="E2111" s="5">
        <v>10017000</v>
      </c>
      <c r="F2111" s="2" t="str">
        <f>VLOOKUP(TEXT(表格1[[#This Row],[地區]],"00000000"),縣市代碼,2,0)</f>
        <v>基隆市</v>
      </c>
      <c r="G2111" s="2" t="s">
        <v>6</v>
      </c>
      <c r="H2111" s="13">
        <v>59813</v>
      </c>
      <c r="I2111" s="14">
        <v>200478768</v>
      </c>
      <c r="J2111" s="14">
        <f>表格1[[#This Row],[信用卡交易筆數]]/1000</f>
        <v>59.813000000000002</v>
      </c>
      <c r="K2111" s="14">
        <f>表格1[[#This Row],[信用卡交易金額'[新臺幣']]]/1000</f>
        <v>200478.76800000001</v>
      </c>
      <c r="L2111" s="14">
        <f>表格1[[#This Row],[信用卡交易金額'[新臺幣']]]/1000000</f>
        <v>200.478768</v>
      </c>
      <c r="M2111" s="14" t="str" cm="1">
        <f t="array" ref="M2111">_xlfn.TEXTJOIN("", TRUE, _xlfn.XLOOKUP(TRUE, VALUE(表格1[[#This Row],[年月]]) &lt;= VALUE($R$8:$R$12), $Q$8:$Q$12)) &amp; "年度"</f>
        <v>2022年度</v>
      </c>
    </row>
    <row r="2112" spans="1:13" x14ac:dyDescent="0.3">
      <c r="A2112" s="2">
        <v>202109</v>
      </c>
      <c r="B2112" s="19">
        <f>DATE(表格1[[#This Row],[年]],表格1[[#This Row],[月]],1)</f>
        <v>44440</v>
      </c>
      <c r="C2112" s="2" t="str">
        <f>LEFT(表格1[[#This Row],[年月]],4)</f>
        <v>2021</v>
      </c>
      <c r="D2112" s="2" t="str">
        <f>RIGHT(表格1[[#This Row],[年月]],2)</f>
        <v>09</v>
      </c>
      <c r="E2112" s="5">
        <v>10017000</v>
      </c>
      <c r="F2112" s="2" t="str">
        <f>VLOOKUP(TEXT(表格1[[#This Row],[地區]],"00000000"),縣市代碼,2,0)</f>
        <v>基隆市</v>
      </c>
      <c r="G2112" s="2" t="s">
        <v>7</v>
      </c>
      <c r="H2112" s="13">
        <v>353552</v>
      </c>
      <c r="I2112" s="14">
        <v>319636009</v>
      </c>
      <c r="J2112" s="14">
        <f>表格1[[#This Row],[信用卡交易筆數]]/1000</f>
        <v>353.55200000000002</v>
      </c>
      <c r="K2112" s="14">
        <f>表格1[[#This Row],[信用卡交易金額'[新臺幣']]]/1000</f>
        <v>319636.00900000002</v>
      </c>
      <c r="L2112" s="14">
        <f>表格1[[#This Row],[信用卡交易金額'[新臺幣']]]/1000000</f>
        <v>319.636009</v>
      </c>
      <c r="M2112" s="14" t="str" cm="1">
        <f t="array" ref="M2112">_xlfn.TEXTJOIN("", TRUE, _xlfn.XLOOKUP(TRUE, VALUE(表格1[[#This Row],[年月]]) &lt;= VALUE($R$8:$R$12), $Q$8:$Q$12)) &amp; "年度"</f>
        <v>2022年度</v>
      </c>
    </row>
    <row r="2113" spans="1:13" x14ac:dyDescent="0.3">
      <c r="A2113" s="2">
        <v>202109</v>
      </c>
      <c r="B2113" s="19">
        <f>DATE(表格1[[#This Row],[年]],表格1[[#This Row],[月]],1)</f>
        <v>44440</v>
      </c>
      <c r="C2113" s="2" t="str">
        <f>LEFT(表格1[[#This Row],[年月]],4)</f>
        <v>2021</v>
      </c>
      <c r="D2113" s="2" t="str">
        <f>RIGHT(表格1[[#This Row],[年月]],2)</f>
        <v>09</v>
      </c>
      <c r="E2113" s="5">
        <v>10017000</v>
      </c>
      <c r="F2113" s="2" t="str">
        <f>VLOOKUP(TEXT(表格1[[#This Row],[地區]],"00000000"),縣市代碼,2,0)</f>
        <v>基隆市</v>
      </c>
      <c r="G2113" s="2" t="s">
        <v>8</v>
      </c>
      <c r="H2113" s="13">
        <v>281810</v>
      </c>
      <c r="I2113" s="14">
        <v>448640467</v>
      </c>
      <c r="J2113" s="14">
        <f>表格1[[#This Row],[信用卡交易筆數]]/1000</f>
        <v>281.81</v>
      </c>
      <c r="K2113" s="14">
        <f>表格1[[#This Row],[信用卡交易金額'[新臺幣']]]/1000</f>
        <v>448640.467</v>
      </c>
      <c r="L2113" s="14">
        <f>表格1[[#This Row],[信用卡交易金額'[新臺幣']]]/1000000</f>
        <v>448.640467</v>
      </c>
      <c r="M2113" s="14" t="str" cm="1">
        <f t="array" ref="M2113">_xlfn.TEXTJOIN("", TRUE, _xlfn.XLOOKUP(TRUE, VALUE(表格1[[#This Row],[年月]]) &lt;= VALUE($R$8:$R$12), $Q$8:$Q$12)) &amp; "年度"</f>
        <v>2022年度</v>
      </c>
    </row>
    <row r="2114" spans="1:13" x14ac:dyDescent="0.3">
      <c r="A2114" s="2">
        <v>202109</v>
      </c>
      <c r="B2114" s="19">
        <f>DATE(表格1[[#This Row],[年]],表格1[[#This Row],[月]],1)</f>
        <v>44440</v>
      </c>
      <c r="C2114" s="2" t="str">
        <f>LEFT(表格1[[#This Row],[年月]],4)</f>
        <v>2021</v>
      </c>
      <c r="D2114" s="2" t="str">
        <f>RIGHT(表格1[[#This Row],[年月]],2)</f>
        <v>09</v>
      </c>
      <c r="E2114" s="5">
        <v>10017000</v>
      </c>
      <c r="F2114" s="2" t="str">
        <f>VLOOKUP(TEXT(表格1[[#This Row],[地區]],"00000000"),縣市代碼,2,0)</f>
        <v>基隆市</v>
      </c>
      <c r="G2114" s="2" t="s">
        <v>9</v>
      </c>
      <c r="H2114" s="13">
        <v>537749</v>
      </c>
      <c r="I2114" s="14">
        <v>680723787</v>
      </c>
      <c r="J2114" s="14">
        <f>表格1[[#This Row],[信用卡交易筆數]]/1000</f>
        <v>537.74900000000002</v>
      </c>
      <c r="K2114" s="14">
        <f>表格1[[#This Row],[信用卡交易金額'[新臺幣']]]/1000</f>
        <v>680723.78700000001</v>
      </c>
      <c r="L2114" s="14">
        <f>表格1[[#This Row],[信用卡交易金額'[新臺幣']]]/1000000</f>
        <v>680.72378700000002</v>
      </c>
      <c r="M2114" s="14" t="str" cm="1">
        <f t="array" ref="M2114">_xlfn.TEXTJOIN("", TRUE, _xlfn.XLOOKUP(TRUE, VALUE(表格1[[#This Row],[年月]]) &lt;= VALUE($R$8:$R$12), $Q$8:$Q$12)) &amp; "年度"</f>
        <v>2022年度</v>
      </c>
    </row>
    <row r="2115" spans="1:13" x14ac:dyDescent="0.3">
      <c r="A2115" s="2">
        <v>202109</v>
      </c>
      <c r="B2115" s="19">
        <f>DATE(表格1[[#This Row],[年]],表格1[[#This Row],[月]],1)</f>
        <v>44440</v>
      </c>
      <c r="C2115" s="2" t="str">
        <f>LEFT(表格1[[#This Row],[年月]],4)</f>
        <v>2021</v>
      </c>
      <c r="D2115" s="2" t="str">
        <f>RIGHT(表格1[[#This Row],[年月]],2)</f>
        <v>09</v>
      </c>
      <c r="E2115" s="5">
        <v>10017000</v>
      </c>
      <c r="F2115" s="2" t="str">
        <f>VLOOKUP(TEXT(表格1[[#This Row],[地區]],"00000000"),縣市代碼,2,0)</f>
        <v>基隆市</v>
      </c>
      <c r="G2115" s="2" t="s">
        <v>10</v>
      </c>
      <c r="H2115" s="13">
        <v>428404</v>
      </c>
      <c r="I2115" s="14">
        <v>1000306476</v>
      </c>
      <c r="J2115" s="14">
        <f>表格1[[#This Row],[信用卡交易筆數]]/1000</f>
        <v>428.404</v>
      </c>
      <c r="K2115" s="14">
        <f>表格1[[#This Row],[信用卡交易金額'[新臺幣']]]/1000</f>
        <v>1000306.476</v>
      </c>
      <c r="L2115" s="14">
        <f>表格1[[#This Row],[信用卡交易金額'[新臺幣']]]/1000000</f>
        <v>1000.306476</v>
      </c>
      <c r="M2115" s="14" t="str" cm="1">
        <f t="array" ref="M2115">_xlfn.TEXTJOIN("", TRUE, _xlfn.XLOOKUP(TRUE, VALUE(表格1[[#This Row],[年月]]) &lt;= VALUE($R$8:$R$12), $Q$8:$Q$12)) &amp; "年度"</f>
        <v>2022年度</v>
      </c>
    </row>
    <row r="2116" spans="1:13" x14ac:dyDescent="0.3">
      <c r="A2116" s="2">
        <v>202109</v>
      </c>
      <c r="B2116" s="19">
        <f>DATE(表格1[[#This Row],[年]],表格1[[#This Row],[月]],1)</f>
        <v>44440</v>
      </c>
      <c r="C2116" s="2" t="str">
        <f>LEFT(表格1[[#This Row],[年月]],4)</f>
        <v>2021</v>
      </c>
      <c r="D2116" s="2" t="str">
        <f>RIGHT(表格1[[#This Row],[年月]],2)</f>
        <v>09</v>
      </c>
      <c r="E2116" s="5">
        <v>10002000</v>
      </c>
      <c r="F2116" s="2" t="str">
        <f>VLOOKUP(TEXT(表格1[[#This Row],[地區]],"00000000"),縣市代碼,2,0)</f>
        <v>宜蘭縣</v>
      </c>
      <c r="G2116" s="2" t="s">
        <v>4</v>
      </c>
      <c r="H2116" s="13">
        <v>431432</v>
      </c>
      <c r="I2116" s="14">
        <v>187458069</v>
      </c>
      <c r="J2116" s="14">
        <f>表格1[[#This Row],[信用卡交易筆數]]/1000</f>
        <v>431.43200000000002</v>
      </c>
      <c r="K2116" s="14">
        <f>表格1[[#This Row],[信用卡交易金額'[新臺幣']]]/1000</f>
        <v>187458.06899999999</v>
      </c>
      <c r="L2116" s="14">
        <f>表格1[[#This Row],[信用卡交易金額'[新臺幣']]]/1000000</f>
        <v>187.45806899999999</v>
      </c>
      <c r="M2116" s="14" t="str" cm="1">
        <f t="array" ref="M2116">_xlfn.TEXTJOIN("", TRUE, _xlfn.XLOOKUP(TRUE, VALUE(表格1[[#This Row],[年月]]) &lt;= VALUE($R$8:$R$12), $Q$8:$Q$12)) &amp; "年度"</f>
        <v>2022年度</v>
      </c>
    </row>
    <row r="2117" spans="1:13" x14ac:dyDescent="0.3">
      <c r="A2117" s="2">
        <v>202109</v>
      </c>
      <c r="B2117" s="19">
        <f>DATE(表格1[[#This Row],[年]],表格1[[#This Row],[月]],1)</f>
        <v>44440</v>
      </c>
      <c r="C2117" s="2" t="str">
        <f>LEFT(表格1[[#This Row],[年月]],4)</f>
        <v>2021</v>
      </c>
      <c r="D2117" s="2" t="str">
        <f>RIGHT(表格1[[#This Row],[年月]],2)</f>
        <v>09</v>
      </c>
      <c r="E2117" s="5">
        <v>10002000</v>
      </c>
      <c r="F2117" s="2" t="str">
        <f>VLOOKUP(TEXT(表格1[[#This Row],[地區]],"00000000"),縣市代碼,2,0)</f>
        <v>宜蘭縣</v>
      </c>
      <c r="G2117" s="2" t="s">
        <v>5</v>
      </c>
      <c r="H2117" s="13">
        <v>32783</v>
      </c>
      <c r="I2117" s="14">
        <v>78916846</v>
      </c>
      <c r="J2117" s="14">
        <f>表格1[[#This Row],[信用卡交易筆數]]/1000</f>
        <v>32.783000000000001</v>
      </c>
      <c r="K2117" s="14">
        <f>表格1[[#This Row],[信用卡交易金額'[新臺幣']]]/1000</f>
        <v>78916.846000000005</v>
      </c>
      <c r="L2117" s="14">
        <f>表格1[[#This Row],[信用卡交易金額'[新臺幣']]]/1000000</f>
        <v>78.916846000000007</v>
      </c>
      <c r="M2117" s="14" t="str" cm="1">
        <f t="array" ref="M2117">_xlfn.TEXTJOIN("", TRUE, _xlfn.XLOOKUP(TRUE, VALUE(表格1[[#This Row],[年月]]) &lt;= VALUE($R$8:$R$12), $Q$8:$Q$12)) &amp; "年度"</f>
        <v>2022年度</v>
      </c>
    </row>
    <row r="2118" spans="1:13" x14ac:dyDescent="0.3">
      <c r="A2118" s="2">
        <v>202109</v>
      </c>
      <c r="B2118" s="19">
        <f>DATE(表格1[[#This Row],[年]],表格1[[#This Row],[月]],1)</f>
        <v>44440</v>
      </c>
      <c r="C2118" s="2" t="str">
        <f>LEFT(表格1[[#This Row],[年月]],4)</f>
        <v>2021</v>
      </c>
      <c r="D2118" s="2" t="str">
        <f>RIGHT(表格1[[#This Row],[年月]],2)</f>
        <v>09</v>
      </c>
      <c r="E2118" s="5">
        <v>10002000</v>
      </c>
      <c r="F2118" s="2" t="str">
        <f>VLOOKUP(TEXT(表格1[[#This Row],[地區]],"00000000"),縣市代碼,2,0)</f>
        <v>宜蘭縣</v>
      </c>
      <c r="G2118" s="2" t="s">
        <v>6</v>
      </c>
      <c r="H2118" s="13">
        <v>57889</v>
      </c>
      <c r="I2118" s="14">
        <v>183667056</v>
      </c>
      <c r="J2118" s="14">
        <f>表格1[[#This Row],[信用卡交易筆數]]/1000</f>
        <v>57.889000000000003</v>
      </c>
      <c r="K2118" s="14">
        <f>表格1[[#This Row],[信用卡交易金額'[新臺幣']]]/1000</f>
        <v>183667.05600000001</v>
      </c>
      <c r="L2118" s="14">
        <f>表格1[[#This Row],[信用卡交易金額'[新臺幣']]]/1000000</f>
        <v>183.667056</v>
      </c>
      <c r="M2118" s="14" t="str" cm="1">
        <f t="array" ref="M2118">_xlfn.TEXTJOIN("", TRUE, _xlfn.XLOOKUP(TRUE, VALUE(表格1[[#This Row],[年月]]) &lt;= VALUE($R$8:$R$12), $Q$8:$Q$12)) &amp; "年度"</f>
        <v>2022年度</v>
      </c>
    </row>
    <row r="2119" spans="1:13" x14ac:dyDescent="0.3">
      <c r="A2119" s="2">
        <v>202109</v>
      </c>
      <c r="B2119" s="19">
        <f>DATE(表格1[[#This Row],[年]],表格1[[#This Row],[月]],1)</f>
        <v>44440</v>
      </c>
      <c r="C2119" s="2" t="str">
        <f>LEFT(表格1[[#This Row],[年月]],4)</f>
        <v>2021</v>
      </c>
      <c r="D2119" s="2" t="str">
        <f>RIGHT(表格1[[#This Row],[年月]],2)</f>
        <v>09</v>
      </c>
      <c r="E2119" s="5">
        <v>10002000</v>
      </c>
      <c r="F2119" s="2" t="str">
        <f>VLOOKUP(TEXT(表格1[[#This Row],[地區]],"00000000"),縣市代碼,2,0)</f>
        <v>宜蘭縣</v>
      </c>
      <c r="G2119" s="2" t="s">
        <v>7</v>
      </c>
      <c r="H2119" s="13">
        <v>302426</v>
      </c>
      <c r="I2119" s="14">
        <v>303715196</v>
      </c>
      <c r="J2119" s="14">
        <f>表格1[[#This Row],[信用卡交易筆數]]/1000</f>
        <v>302.42599999999999</v>
      </c>
      <c r="K2119" s="14">
        <f>表格1[[#This Row],[信用卡交易金額'[新臺幣']]]/1000</f>
        <v>303715.196</v>
      </c>
      <c r="L2119" s="14">
        <f>表格1[[#This Row],[信用卡交易金額'[新臺幣']]]/1000000</f>
        <v>303.71519599999999</v>
      </c>
      <c r="M2119" s="14" t="str" cm="1">
        <f t="array" ref="M2119">_xlfn.TEXTJOIN("", TRUE, _xlfn.XLOOKUP(TRUE, VALUE(表格1[[#This Row],[年月]]) &lt;= VALUE($R$8:$R$12), $Q$8:$Q$12)) &amp; "年度"</f>
        <v>2022年度</v>
      </c>
    </row>
    <row r="2120" spans="1:13" x14ac:dyDescent="0.3">
      <c r="A2120" s="2">
        <v>202109</v>
      </c>
      <c r="B2120" s="19">
        <f>DATE(表格1[[#This Row],[年]],表格1[[#This Row],[月]],1)</f>
        <v>44440</v>
      </c>
      <c r="C2120" s="2" t="str">
        <f>LEFT(表格1[[#This Row],[年月]],4)</f>
        <v>2021</v>
      </c>
      <c r="D2120" s="2" t="str">
        <f>RIGHT(表格1[[#This Row],[年月]],2)</f>
        <v>09</v>
      </c>
      <c r="E2120" s="5">
        <v>10002000</v>
      </c>
      <c r="F2120" s="2" t="str">
        <f>VLOOKUP(TEXT(表格1[[#This Row],[地區]],"00000000"),縣市代碼,2,0)</f>
        <v>宜蘭縣</v>
      </c>
      <c r="G2120" s="2" t="s">
        <v>8</v>
      </c>
      <c r="H2120" s="13">
        <v>229676</v>
      </c>
      <c r="I2120" s="14">
        <v>367983325</v>
      </c>
      <c r="J2120" s="14">
        <f>表格1[[#This Row],[信用卡交易筆數]]/1000</f>
        <v>229.67599999999999</v>
      </c>
      <c r="K2120" s="14">
        <f>表格1[[#This Row],[信用卡交易金額'[新臺幣']]]/1000</f>
        <v>367983.32500000001</v>
      </c>
      <c r="L2120" s="14">
        <f>表格1[[#This Row],[信用卡交易金額'[新臺幣']]]/1000000</f>
        <v>367.98332499999998</v>
      </c>
      <c r="M2120" s="14" t="str" cm="1">
        <f t="array" ref="M2120">_xlfn.TEXTJOIN("", TRUE, _xlfn.XLOOKUP(TRUE, VALUE(表格1[[#This Row],[年月]]) &lt;= VALUE($R$8:$R$12), $Q$8:$Q$12)) &amp; "年度"</f>
        <v>2022年度</v>
      </c>
    </row>
    <row r="2121" spans="1:13" x14ac:dyDescent="0.3">
      <c r="A2121" s="2">
        <v>202109</v>
      </c>
      <c r="B2121" s="19">
        <f>DATE(表格1[[#This Row],[年]],表格1[[#This Row],[月]],1)</f>
        <v>44440</v>
      </c>
      <c r="C2121" s="2" t="str">
        <f>LEFT(表格1[[#This Row],[年月]],4)</f>
        <v>2021</v>
      </c>
      <c r="D2121" s="2" t="str">
        <f>RIGHT(表格1[[#This Row],[年月]],2)</f>
        <v>09</v>
      </c>
      <c r="E2121" s="5">
        <v>10002000</v>
      </c>
      <c r="F2121" s="2" t="str">
        <f>VLOOKUP(TEXT(表格1[[#This Row],[地區]],"00000000"),縣市代碼,2,0)</f>
        <v>宜蘭縣</v>
      </c>
      <c r="G2121" s="2" t="s">
        <v>9</v>
      </c>
      <c r="H2121" s="13">
        <v>455434</v>
      </c>
      <c r="I2121" s="14">
        <v>596289048</v>
      </c>
      <c r="J2121" s="14">
        <f>表格1[[#This Row],[信用卡交易筆數]]/1000</f>
        <v>455.43400000000003</v>
      </c>
      <c r="K2121" s="14">
        <f>表格1[[#This Row],[信用卡交易金額'[新臺幣']]]/1000</f>
        <v>596289.04799999995</v>
      </c>
      <c r="L2121" s="14">
        <f>表格1[[#This Row],[信用卡交易金額'[新臺幣']]]/1000000</f>
        <v>596.28904799999998</v>
      </c>
      <c r="M2121" s="14" t="str" cm="1">
        <f t="array" ref="M2121">_xlfn.TEXTJOIN("", TRUE, _xlfn.XLOOKUP(TRUE, VALUE(表格1[[#This Row],[年月]]) &lt;= VALUE($R$8:$R$12), $Q$8:$Q$12)) &amp; "年度"</f>
        <v>2022年度</v>
      </c>
    </row>
    <row r="2122" spans="1:13" x14ac:dyDescent="0.3">
      <c r="A2122" s="2">
        <v>202109</v>
      </c>
      <c r="B2122" s="19">
        <f>DATE(表格1[[#This Row],[年]],表格1[[#This Row],[月]],1)</f>
        <v>44440</v>
      </c>
      <c r="C2122" s="2" t="str">
        <f>LEFT(表格1[[#This Row],[年月]],4)</f>
        <v>2021</v>
      </c>
      <c r="D2122" s="2" t="str">
        <f>RIGHT(表格1[[#This Row],[年月]],2)</f>
        <v>09</v>
      </c>
      <c r="E2122" s="5">
        <v>10002000</v>
      </c>
      <c r="F2122" s="2" t="str">
        <f>VLOOKUP(TEXT(表格1[[#This Row],[地區]],"00000000"),縣市代碼,2,0)</f>
        <v>宜蘭縣</v>
      </c>
      <c r="G2122" s="2" t="s">
        <v>10</v>
      </c>
      <c r="H2122" s="13">
        <v>332851</v>
      </c>
      <c r="I2122" s="14">
        <v>852029908</v>
      </c>
      <c r="J2122" s="14">
        <f>表格1[[#This Row],[信用卡交易筆數]]/1000</f>
        <v>332.851</v>
      </c>
      <c r="K2122" s="14">
        <f>表格1[[#This Row],[信用卡交易金額'[新臺幣']]]/1000</f>
        <v>852029.90800000005</v>
      </c>
      <c r="L2122" s="14">
        <f>表格1[[#This Row],[信用卡交易金額'[新臺幣']]]/1000000</f>
        <v>852.02990799999998</v>
      </c>
      <c r="M2122" s="14" t="str" cm="1">
        <f t="array" ref="M2122">_xlfn.TEXTJOIN("", TRUE, _xlfn.XLOOKUP(TRUE, VALUE(表格1[[#This Row],[年月]]) &lt;= VALUE($R$8:$R$12), $Q$8:$Q$12)) &amp; "年度"</f>
        <v>2022年度</v>
      </c>
    </row>
    <row r="2123" spans="1:13" x14ac:dyDescent="0.3">
      <c r="A2123" s="2">
        <v>202109</v>
      </c>
      <c r="B2123" s="19">
        <f>DATE(表格1[[#This Row],[年]],表格1[[#This Row],[月]],1)</f>
        <v>44440</v>
      </c>
      <c r="C2123" s="2" t="str">
        <f>LEFT(表格1[[#This Row],[年月]],4)</f>
        <v>2021</v>
      </c>
      <c r="D2123" s="2" t="str">
        <f>RIGHT(表格1[[#This Row],[年月]],2)</f>
        <v>09</v>
      </c>
      <c r="E2123" s="5">
        <v>10015000</v>
      </c>
      <c r="F2123" s="2" t="str">
        <f>VLOOKUP(TEXT(表格1[[#This Row],[地區]],"00000000"),縣市代碼,2,0)</f>
        <v>花蓮縣</v>
      </c>
      <c r="G2123" s="2" t="s">
        <v>4</v>
      </c>
      <c r="H2123" s="13">
        <v>320409</v>
      </c>
      <c r="I2123" s="14">
        <v>161708229</v>
      </c>
      <c r="J2123" s="14">
        <f>表格1[[#This Row],[信用卡交易筆數]]/1000</f>
        <v>320.40899999999999</v>
      </c>
      <c r="K2123" s="14">
        <f>表格1[[#This Row],[信用卡交易金額'[新臺幣']]]/1000</f>
        <v>161708.22899999999</v>
      </c>
      <c r="L2123" s="14">
        <f>表格1[[#This Row],[信用卡交易金額'[新臺幣']]]/1000000</f>
        <v>161.70822899999999</v>
      </c>
      <c r="M2123" s="14" t="str" cm="1">
        <f t="array" ref="M2123">_xlfn.TEXTJOIN("", TRUE, _xlfn.XLOOKUP(TRUE, VALUE(表格1[[#This Row],[年月]]) &lt;= VALUE($R$8:$R$12), $Q$8:$Q$12)) &amp; "年度"</f>
        <v>2022年度</v>
      </c>
    </row>
    <row r="2124" spans="1:13" x14ac:dyDescent="0.3">
      <c r="A2124" s="2">
        <v>202109</v>
      </c>
      <c r="B2124" s="19">
        <f>DATE(表格1[[#This Row],[年]],表格1[[#This Row],[月]],1)</f>
        <v>44440</v>
      </c>
      <c r="C2124" s="2" t="str">
        <f>LEFT(表格1[[#This Row],[年月]],4)</f>
        <v>2021</v>
      </c>
      <c r="D2124" s="2" t="str">
        <f>RIGHT(表格1[[#This Row],[年月]],2)</f>
        <v>09</v>
      </c>
      <c r="E2124" s="5">
        <v>10015000</v>
      </c>
      <c r="F2124" s="2" t="str">
        <f>VLOOKUP(TEXT(表格1[[#This Row],[地區]],"00000000"),縣市代碼,2,0)</f>
        <v>花蓮縣</v>
      </c>
      <c r="G2124" s="2" t="s">
        <v>5</v>
      </c>
      <c r="H2124" s="13">
        <v>21466</v>
      </c>
      <c r="I2124" s="14">
        <v>49496247</v>
      </c>
      <c r="J2124" s="14">
        <f>表格1[[#This Row],[信用卡交易筆數]]/1000</f>
        <v>21.466000000000001</v>
      </c>
      <c r="K2124" s="14">
        <f>表格1[[#This Row],[信用卡交易金額'[新臺幣']]]/1000</f>
        <v>49496.247000000003</v>
      </c>
      <c r="L2124" s="14">
        <f>表格1[[#This Row],[信用卡交易金額'[新臺幣']]]/1000000</f>
        <v>49.496246999999997</v>
      </c>
      <c r="M2124" s="14" t="str" cm="1">
        <f t="array" ref="M2124">_xlfn.TEXTJOIN("", TRUE, _xlfn.XLOOKUP(TRUE, VALUE(表格1[[#This Row],[年月]]) &lt;= VALUE($R$8:$R$12), $Q$8:$Q$12)) &amp; "年度"</f>
        <v>2022年度</v>
      </c>
    </row>
    <row r="2125" spans="1:13" x14ac:dyDescent="0.3">
      <c r="A2125" s="2">
        <v>202109</v>
      </c>
      <c r="B2125" s="19">
        <f>DATE(表格1[[#This Row],[年]],表格1[[#This Row],[月]],1)</f>
        <v>44440</v>
      </c>
      <c r="C2125" s="2" t="str">
        <f>LEFT(表格1[[#This Row],[年月]],4)</f>
        <v>2021</v>
      </c>
      <c r="D2125" s="2" t="str">
        <f>RIGHT(表格1[[#This Row],[年月]],2)</f>
        <v>09</v>
      </c>
      <c r="E2125" s="5">
        <v>10015000</v>
      </c>
      <c r="F2125" s="2" t="str">
        <f>VLOOKUP(TEXT(表格1[[#This Row],[地區]],"00000000"),縣市代碼,2,0)</f>
        <v>花蓮縣</v>
      </c>
      <c r="G2125" s="2" t="s">
        <v>6</v>
      </c>
      <c r="H2125" s="13">
        <v>37514</v>
      </c>
      <c r="I2125" s="14">
        <v>126083907</v>
      </c>
      <c r="J2125" s="14">
        <f>表格1[[#This Row],[信用卡交易筆數]]/1000</f>
        <v>37.514000000000003</v>
      </c>
      <c r="K2125" s="14">
        <f>表格1[[#This Row],[信用卡交易金額'[新臺幣']]]/1000</f>
        <v>126083.90700000001</v>
      </c>
      <c r="L2125" s="14">
        <f>表格1[[#This Row],[信用卡交易金額'[新臺幣']]]/1000000</f>
        <v>126.083907</v>
      </c>
      <c r="M2125" s="14" t="str" cm="1">
        <f t="array" ref="M2125">_xlfn.TEXTJOIN("", TRUE, _xlfn.XLOOKUP(TRUE, VALUE(表格1[[#This Row],[年月]]) &lt;= VALUE($R$8:$R$12), $Q$8:$Q$12)) &amp; "年度"</f>
        <v>2022年度</v>
      </c>
    </row>
    <row r="2126" spans="1:13" x14ac:dyDescent="0.3">
      <c r="A2126" s="2">
        <v>202109</v>
      </c>
      <c r="B2126" s="19">
        <f>DATE(表格1[[#This Row],[年]],表格1[[#This Row],[月]],1)</f>
        <v>44440</v>
      </c>
      <c r="C2126" s="2" t="str">
        <f>LEFT(表格1[[#This Row],[年月]],4)</f>
        <v>2021</v>
      </c>
      <c r="D2126" s="2" t="str">
        <f>RIGHT(表格1[[#This Row],[年月]],2)</f>
        <v>09</v>
      </c>
      <c r="E2126" s="5">
        <v>10015000</v>
      </c>
      <c r="F2126" s="2" t="str">
        <f>VLOOKUP(TEXT(表格1[[#This Row],[地區]],"00000000"),縣市代碼,2,0)</f>
        <v>花蓮縣</v>
      </c>
      <c r="G2126" s="2" t="s">
        <v>7</v>
      </c>
      <c r="H2126" s="13">
        <v>212220</v>
      </c>
      <c r="I2126" s="14">
        <v>208299641</v>
      </c>
      <c r="J2126" s="14">
        <f>表格1[[#This Row],[信用卡交易筆數]]/1000</f>
        <v>212.22</v>
      </c>
      <c r="K2126" s="14">
        <f>表格1[[#This Row],[信用卡交易金額'[新臺幣']]]/1000</f>
        <v>208299.641</v>
      </c>
      <c r="L2126" s="14">
        <f>表格1[[#This Row],[信用卡交易金額'[新臺幣']]]/1000000</f>
        <v>208.29964100000001</v>
      </c>
      <c r="M2126" s="14" t="str" cm="1">
        <f t="array" ref="M2126">_xlfn.TEXTJOIN("", TRUE, _xlfn.XLOOKUP(TRUE, VALUE(表格1[[#This Row],[年月]]) &lt;= VALUE($R$8:$R$12), $Q$8:$Q$12)) &amp; "年度"</f>
        <v>2022年度</v>
      </c>
    </row>
    <row r="2127" spans="1:13" x14ac:dyDescent="0.3">
      <c r="A2127" s="2">
        <v>202109</v>
      </c>
      <c r="B2127" s="19">
        <f>DATE(表格1[[#This Row],[年]],表格1[[#This Row],[月]],1)</f>
        <v>44440</v>
      </c>
      <c r="C2127" s="2" t="str">
        <f>LEFT(表格1[[#This Row],[年月]],4)</f>
        <v>2021</v>
      </c>
      <c r="D2127" s="2" t="str">
        <f>RIGHT(表格1[[#This Row],[年月]],2)</f>
        <v>09</v>
      </c>
      <c r="E2127" s="5">
        <v>10015000</v>
      </c>
      <c r="F2127" s="2" t="str">
        <f>VLOOKUP(TEXT(表格1[[#This Row],[地區]],"00000000"),縣市代碼,2,0)</f>
        <v>花蓮縣</v>
      </c>
      <c r="G2127" s="2" t="s">
        <v>8</v>
      </c>
      <c r="H2127" s="13">
        <v>156622</v>
      </c>
      <c r="I2127" s="14">
        <v>243305218</v>
      </c>
      <c r="J2127" s="14">
        <f>表格1[[#This Row],[信用卡交易筆數]]/1000</f>
        <v>156.62200000000001</v>
      </c>
      <c r="K2127" s="14">
        <f>表格1[[#This Row],[信用卡交易金額'[新臺幣']]]/1000</f>
        <v>243305.21799999999</v>
      </c>
      <c r="L2127" s="14">
        <f>表格1[[#This Row],[信用卡交易金額'[新臺幣']]]/1000000</f>
        <v>243.305218</v>
      </c>
      <c r="M2127" s="14" t="str" cm="1">
        <f t="array" ref="M2127">_xlfn.TEXTJOIN("", TRUE, _xlfn.XLOOKUP(TRUE, VALUE(表格1[[#This Row],[年月]]) &lt;= VALUE($R$8:$R$12), $Q$8:$Q$12)) &amp; "年度"</f>
        <v>2022年度</v>
      </c>
    </row>
    <row r="2128" spans="1:13" x14ac:dyDescent="0.3">
      <c r="A2128" s="2">
        <v>202109</v>
      </c>
      <c r="B2128" s="19">
        <f>DATE(表格1[[#This Row],[年]],表格1[[#This Row],[月]],1)</f>
        <v>44440</v>
      </c>
      <c r="C2128" s="2" t="str">
        <f>LEFT(表格1[[#This Row],[年月]],4)</f>
        <v>2021</v>
      </c>
      <c r="D2128" s="2" t="str">
        <f>RIGHT(表格1[[#This Row],[年月]],2)</f>
        <v>09</v>
      </c>
      <c r="E2128" s="5">
        <v>10015000</v>
      </c>
      <c r="F2128" s="2" t="str">
        <f>VLOOKUP(TEXT(表格1[[#This Row],[地區]],"00000000"),縣市代碼,2,0)</f>
        <v>花蓮縣</v>
      </c>
      <c r="G2128" s="2" t="s">
        <v>9</v>
      </c>
      <c r="H2128" s="13">
        <v>296447</v>
      </c>
      <c r="I2128" s="14">
        <v>383607435</v>
      </c>
      <c r="J2128" s="14">
        <f>表格1[[#This Row],[信用卡交易筆數]]/1000</f>
        <v>296.447</v>
      </c>
      <c r="K2128" s="14">
        <f>表格1[[#This Row],[信用卡交易金額'[新臺幣']]]/1000</f>
        <v>383607.435</v>
      </c>
      <c r="L2128" s="14">
        <f>表格1[[#This Row],[信用卡交易金額'[新臺幣']]]/1000000</f>
        <v>383.60743500000001</v>
      </c>
      <c r="M2128" s="14" t="str" cm="1">
        <f t="array" ref="M2128">_xlfn.TEXTJOIN("", TRUE, _xlfn.XLOOKUP(TRUE, VALUE(表格1[[#This Row],[年月]]) &lt;= VALUE($R$8:$R$12), $Q$8:$Q$12)) &amp; "年度"</f>
        <v>2022年度</v>
      </c>
    </row>
    <row r="2129" spans="1:13" x14ac:dyDescent="0.3">
      <c r="A2129" s="2">
        <v>202109</v>
      </c>
      <c r="B2129" s="19">
        <f>DATE(表格1[[#This Row],[年]],表格1[[#This Row],[月]],1)</f>
        <v>44440</v>
      </c>
      <c r="C2129" s="2" t="str">
        <f>LEFT(表格1[[#This Row],[年月]],4)</f>
        <v>2021</v>
      </c>
      <c r="D2129" s="2" t="str">
        <f>RIGHT(表格1[[#This Row],[年月]],2)</f>
        <v>09</v>
      </c>
      <c r="E2129" s="5">
        <v>10015000</v>
      </c>
      <c r="F2129" s="2" t="str">
        <f>VLOOKUP(TEXT(表格1[[#This Row],[地區]],"00000000"),縣市代碼,2,0)</f>
        <v>花蓮縣</v>
      </c>
      <c r="G2129" s="2" t="s">
        <v>10</v>
      </c>
      <c r="H2129" s="13">
        <v>210265</v>
      </c>
      <c r="I2129" s="14">
        <v>622045373</v>
      </c>
      <c r="J2129" s="14">
        <f>表格1[[#This Row],[信用卡交易筆數]]/1000</f>
        <v>210.26499999999999</v>
      </c>
      <c r="K2129" s="14">
        <f>表格1[[#This Row],[信用卡交易金額'[新臺幣']]]/1000</f>
        <v>622045.37300000002</v>
      </c>
      <c r="L2129" s="14">
        <f>表格1[[#This Row],[信用卡交易金額'[新臺幣']]]/1000000</f>
        <v>622.04537300000004</v>
      </c>
      <c r="M2129" s="14" t="str" cm="1">
        <f t="array" ref="M2129">_xlfn.TEXTJOIN("", TRUE, _xlfn.XLOOKUP(TRUE, VALUE(表格1[[#This Row],[年月]]) &lt;= VALUE($R$8:$R$12), $Q$8:$Q$12)) &amp; "年度"</f>
        <v>2022年度</v>
      </c>
    </row>
    <row r="2130" spans="1:13" x14ac:dyDescent="0.3">
      <c r="A2130" s="2">
        <v>202109</v>
      </c>
      <c r="B2130" s="19">
        <f>DATE(表格1[[#This Row],[年]],表格1[[#This Row],[月]],1)</f>
        <v>44440</v>
      </c>
      <c r="C2130" s="2" t="str">
        <f>LEFT(表格1[[#This Row],[年月]],4)</f>
        <v>2021</v>
      </c>
      <c r="D2130" s="2" t="str">
        <f>RIGHT(表格1[[#This Row],[年月]],2)</f>
        <v>09</v>
      </c>
      <c r="E2130" s="5">
        <v>10014000</v>
      </c>
      <c r="F2130" s="2" t="str">
        <f>VLOOKUP(TEXT(表格1[[#This Row],[地區]],"00000000"),縣市代碼,2,0)</f>
        <v>臺東縣</v>
      </c>
      <c r="G2130" s="2" t="s">
        <v>4</v>
      </c>
      <c r="H2130" s="13">
        <v>148713</v>
      </c>
      <c r="I2130" s="14">
        <v>70476485</v>
      </c>
      <c r="J2130" s="14">
        <f>表格1[[#This Row],[信用卡交易筆數]]/1000</f>
        <v>148.71299999999999</v>
      </c>
      <c r="K2130" s="14">
        <f>表格1[[#This Row],[信用卡交易金額'[新臺幣']]]/1000</f>
        <v>70476.485000000001</v>
      </c>
      <c r="L2130" s="14">
        <f>表格1[[#This Row],[信用卡交易金額'[新臺幣']]]/1000000</f>
        <v>70.476484999999997</v>
      </c>
      <c r="M2130" s="14" t="str" cm="1">
        <f t="array" ref="M2130">_xlfn.TEXTJOIN("", TRUE, _xlfn.XLOOKUP(TRUE, VALUE(表格1[[#This Row],[年月]]) &lt;= VALUE($R$8:$R$12), $Q$8:$Q$12)) &amp; "年度"</f>
        <v>2022年度</v>
      </c>
    </row>
    <row r="2131" spans="1:13" x14ac:dyDescent="0.3">
      <c r="A2131" s="2">
        <v>202109</v>
      </c>
      <c r="B2131" s="19">
        <f>DATE(表格1[[#This Row],[年]],表格1[[#This Row],[月]],1)</f>
        <v>44440</v>
      </c>
      <c r="C2131" s="2" t="str">
        <f>LEFT(表格1[[#This Row],[年月]],4)</f>
        <v>2021</v>
      </c>
      <c r="D2131" s="2" t="str">
        <f>RIGHT(表格1[[#This Row],[年月]],2)</f>
        <v>09</v>
      </c>
      <c r="E2131" s="5">
        <v>10014000</v>
      </c>
      <c r="F2131" s="2" t="str">
        <f>VLOOKUP(TEXT(表格1[[#This Row],[地區]],"00000000"),縣市代碼,2,0)</f>
        <v>臺東縣</v>
      </c>
      <c r="G2131" s="2" t="s">
        <v>5</v>
      </c>
      <c r="H2131" s="13">
        <v>13598</v>
      </c>
      <c r="I2131" s="14">
        <v>29083491</v>
      </c>
      <c r="J2131" s="14">
        <f>表格1[[#This Row],[信用卡交易筆數]]/1000</f>
        <v>13.598000000000001</v>
      </c>
      <c r="K2131" s="14">
        <f>表格1[[#This Row],[信用卡交易金額'[新臺幣']]]/1000</f>
        <v>29083.491000000002</v>
      </c>
      <c r="L2131" s="14">
        <f>表格1[[#This Row],[信用卡交易金額'[新臺幣']]]/1000000</f>
        <v>29.083490999999999</v>
      </c>
      <c r="M2131" s="14" t="str" cm="1">
        <f t="array" ref="M2131">_xlfn.TEXTJOIN("", TRUE, _xlfn.XLOOKUP(TRUE, VALUE(表格1[[#This Row],[年月]]) &lt;= VALUE($R$8:$R$12), $Q$8:$Q$12)) &amp; "年度"</f>
        <v>2022年度</v>
      </c>
    </row>
    <row r="2132" spans="1:13" x14ac:dyDescent="0.3">
      <c r="A2132" s="2">
        <v>202109</v>
      </c>
      <c r="B2132" s="19">
        <f>DATE(表格1[[#This Row],[年]],表格1[[#This Row],[月]],1)</f>
        <v>44440</v>
      </c>
      <c r="C2132" s="2" t="str">
        <f>LEFT(表格1[[#This Row],[年月]],4)</f>
        <v>2021</v>
      </c>
      <c r="D2132" s="2" t="str">
        <f>RIGHT(表格1[[#This Row],[年月]],2)</f>
        <v>09</v>
      </c>
      <c r="E2132" s="5">
        <v>10014000</v>
      </c>
      <c r="F2132" s="2" t="str">
        <f>VLOOKUP(TEXT(表格1[[#This Row],[地區]],"00000000"),縣市代碼,2,0)</f>
        <v>臺東縣</v>
      </c>
      <c r="G2132" s="2" t="s">
        <v>6</v>
      </c>
      <c r="H2132" s="13">
        <v>18600</v>
      </c>
      <c r="I2132" s="14">
        <v>63606938</v>
      </c>
      <c r="J2132" s="14">
        <f>表格1[[#This Row],[信用卡交易筆數]]/1000</f>
        <v>18.600000000000001</v>
      </c>
      <c r="K2132" s="14">
        <f>表格1[[#This Row],[信用卡交易金額'[新臺幣']]]/1000</f>
        <v>63606.938000000002</v>
      </c>
      <c r="L2132" s="14">
        <f>表格1[[#This Row],[信用卡交易金額'[新臺幣']]]/1000000</f>
        <v>63.606938</v>
      </c>
      <c r="M2132" s="14" t="str" cm="1">
        <f t="array" ref="M2132">_xlfn.TEXTJOIN("", TRUE, _xlfn.XLOOKUP(TRUE, VALUE(表格1[[#This Row],[年月]]) &lt;= VALUE($R$8:$R$12), $Q$8:$Q$12)) &amp; "年度"</f>
        <v>2022年度</v>
      </c>
    </row>
    <row r="2133" spans="1:13" x14ac:dyDescent="0.3">
      <c r="A2133" s="2">
        <v>202109</v>
      </c>
      <c r="B2133" s="19">
        <f>DATE(表格1[[#This Row],[年]],表格1[[#This Row],[月]],1)</f>
        <v>44440</v>
      </c>
      <c r="C2133" s="2" t="str">
        <f>LEFT(表格1[[#This Row],[年月]],4)</f>
        <v>2021</v>
      </c>
      <c r="D2133" s="2" t="str">
        <f>RIGHT(表格1[[#This Row],[年月]],2)</f>
        <v>09</v>
      </c>
      <c r="E2133" s="5">
        <v>10014000</v>
      </c>
      <c r="F2133" s="2" t="str">
        <f>VLOOKUP(TEXT(表格1[[#This Row],[地區]],"00000000"),縣市代碼,2,0)</f>
        <v>臺東縣</v>
      </c>
      <c r="G2133" s="2" t="s">
        <v>7</v>
      </c>
      <c r="H2133" s="13">
        <v>122248</v>
      </c>
      <c r="I2133" s="14">
        <v>117074521</v>
      </c>
      <c r="J2133" s="14">
        <f>表格1[[#This Row],[信用卡交易筆數]]/1000</f>
        <v>122.248</v>
      </c>
      <c r="K2133" s="14">
        <f>表格1[[#This Row],[信用卡交易金額'[新臺幣']]]/1000</f>
        <v>117074.52099999999</v>
      </c>
      <c r="L2133" s="14">
        <f>表格1[[#This Row],[信用卡交易金額'[新臺幣']]]/1000000</f>
        <v>117.074521</v>
      </c>
      <c r="M2133" s="14" t="str" cm="1">
        <f t="array" ref="M2133">_xlfn.TEXTJOIN("", TRUE, _xlfn.XLOOKUP(TRUE, VALUE(表格1[[#This Row],[年月]]) &lt;= VALUE($R$8:$R$12), $Q$8:$Q$12)) &amp; "年度"</f>
        <v>2022年度</v>
      </c>
    </row>
    <row r="2134" spans="1:13" x14ac:dyDescent="0.3">
      <c r="A2134" s="2">
        <v>202109</v>
      </c>
      <c r="B2134" s="19">
        <f>DATE(表格1[[#This Row],[年]],表格1[[#This Row],[月]],1)</f>
        <v>44440</v>
      </c>
      <c r="C2134" s="2" t="str">
        <f>LEFT(表格1[[#This Row],[年月]],4)</f>
        <v>2021</v>
      </c>
      <c r="D2134" s="2" t="str">
        <f>RIGHT(表格1[[#This Row],[年月]],2)</f>
        <v>09</v>
      </c>
      <c r="E2134" s="5">
        <v>10014000</v>
      </c>
      <c r="F2134" s="2" t="str">
        <f>VLOOKUP(TEXT(表格1[[#This Row],[地區]],"00000000"),縣市代碼,2,0)</f>
        <v>臺東縣</v>
      </c>
      <c r="G2134" s="2" t="s">
        <v>8</v>
      </c>
      <c r="H2134" s="13">
        <v>80287</v>
      </c>
      <c r="I2134" s="14">
        <v>121405069</v>
      </c>
      <c r="J2134" s="14">
        <f>表格1[[#This Row],[信用卡交易筆數]]/1000</f>
        <v>80.287000000000006</v>
      </c>
      <c r="K2134" s="14">
        <f>表格1[[#This Row],[信用卡交易金額'[新臺幣']]]/1000</f>
        <v>121405.069</v>
      </c>
      <c r="L2134" s="14">
        <f>表格1[[#This Row],[信用卡交易金額'[新臺幣']]]/1000000</f>
        <v>121.405069</v>
      </c>
      <c r="M2134" s="14" t="str" cm="1">
        <f t="array" ref="M2134">_xlfn.TEXTJOIN("", TRUE, _xlfn.XLOOKUP(TRUE, VALUE(表格1[[#This Row],[年月]]) &lt;= VALUE($R$8:$R$12), $Q$8:$Q$12)) &amp; "年度"</f>
        <v>2022年度</v>
      </c>
    </row>
    <row r="2135" spans="1:13" x14ac:dyDescent="0.3">
      <c r="A2135" s="2">
        <v>202109</v>
      </c>
      <c r="B2135" s="19">
        <f>DATE(表格1[[#This Row],[年]],表格1[[#This Row],[月]],1)</f>
        <v>44440</v>
      </c>
      <c r="C2135" s="2" t="str">
        <f>LEFT(表格1[[#This Row],[年月]],4)</f>
        <v>2021</v>
      </c>
      <c r="D2135" s="2" t="str">
        <f>RIGHT(表格1[[#This Row],[年月]],2)</f>
        <v>09</v>
      </c>
      <c r="E2135" s="5">
        <v>10014000</v>
      </c>
      <c r="F2135" s="2" t="str">
        <f>VLOOKUP(TEXT(表格1[[#This Row],[地區]],"00000000"),縣市代碼,2,0)</f>
        <v>臺東縣</v>
      </c>
      <c r="G2135" s="2" t="s">
        <v>9</v>
      </c>
      <c r="H2135" s="13">
        <v>148037</v>
      </c>
      <c r="I2135" s="14">
        <v>191748332</v>
      </c>
      <c r="J2135" s="14">
        <f>表格1[[#This Row],[信用卡交易筆數]]/1000</f>
        <v>148.03700000000001</v>
      </c>
      <c r="K2135" s="14">
        <f>表格1[[#This Row],[信用卡交易金額'[新臺幣']]]/1000</f>
        <v>191748.33199999999</v>
      </c>
      <c r="L2135" s="14">
        <f>表格1[[#This Row],[信用卡交易金額'[新臺幣']]]/1000000</f>
        <v>191.748332</v>
      </c>
      <c r="M2135" s="14" t="str" cm="1">
        <f t="array" ref="M2135">_xlfn.TEXTJOIN("", TRUE, _xlfn.XLOOKUP(TRUE, VALUE(表格1[[#This Row],[年月]]) &lt;= VALUE($R$8:$R$12), $Q$8:$Q$12)) &amp; "年度"</f>
        <v>2022年度</v>
      </c>
    </row>
    <row r="2136" spans="1:13" x14ac:dyDescent="0.3">
      <c r="A2136" s="2">
        <v>202109</v>
      </c>
      <c r="B2136" s="19">
        <f>DATE(表格1[[#This Row],[年]],表格1[[#This Row],[月]],1)</f>
        <v>44440</v>
      </c>
      <c r="C2136" s="2" t="str">
        <f>LEFT(表格1[[#This Row],[年月]],4)</f>
        <v>2021</v>
      </c>
      <c r="D2136" s="2" t="str">
        <f>RIGHT(表格1[[#This Row],[年月]],2)</f>
        <v>09</v>
      </c>
      <c r="E2136" s="5">
        <v>10014000</v>
      </c>
      <c r="F2136" s="2" t="str">
        <f>VLOOKUP(TEXT(表格1[[#This Row],[地區]],"00000000"),縣市代碼,2,0)</f>
        <v>臺東縣</v>
      </c>
      <c r="G2136" s="2" t="s">
        <v>10</v>
      </c>
      <c r="H2136" s="13">
        <v>101202</v>
      </c>
      <c r="I2136" s="14">
        <v>317395057</v>
      </c>
      <c r="J2136" s="14">
        <f>表格1[[#This Row],[信用卡交易筆數]]/1000</f>
        <v>101.202</v>
      </c>
      <c r="K2136" s="14">
        <f>表格1[[#This Row],[信用卡交易金額'[新臺幣']]]/1000</f>
        <v>317395.05699999997</v>
      </c>
      <c r="L2136" s="14">
        <f>表格1[[#This Row],[信用卡交易金額'[新臺幣']]]/1000000</f>
        <v>317.39505700000001</v>
      </c>
      <c r="M2136" s="14" t="str" cm="1">
        <f t="array" ref="M2136">_xlfn.TEXTJOIN("", TRUE, _xlfn.XLOOKUP(TRUE, VALUE(表格1[[#This Row],[年月]]) &lt;= VALUE($R$8:$R$12), $Q$8:$Q$12)) &amp; "年度"</f>
        <v>2022年度</v>
      </c>
    </row>
    <row r="2137" spans="1:13" x14ac:dyDescent="0.3">
      <c r="A2137" s="2">
        <v>202109</v>
      </c>
      <c r="B2137" s="19">
        <f>DATE(表格1[[#This Row],[年]],表格1[[#This Row],[月]],1)</f>
        <v>44440</v>
      </c>
      <c r="C2137" s="2" t="str">
        <f>LEFT(表格1[[#This Row],[年月]],4)</f>
        <v>2021</v>
      </c>
      <c r="D2137" s="2" t="str">
        <f>RIGHT(表格1[[#This Row],[年月]],2)</f>
        <v>09</v>
      </c>
      <c r="E2137" s="5">
        <v>10016000</v>
      </c>
      <c r="F2137" s="2" t="str">
        <f>VLOOKUP(TEXT(表格1[[#This Row],[地區]],"00000000"),縣市代碼,2,0)</f>
        <v>澎湖縣</v>
      </c>
      <c r="G2137" s="2" t="s">
        <v>4</v>
      </c>
      <c r="H2137" s="13">
        <v>60432</v>
      </c>
      <c r="I2137" s="14">
        <v>26702272</v>
      </c>
      <c r="J2137" s="14">
        <f>表格1[[#This Row],[信用卡交易筆數]]/1000</f>
        <v>60.432000000000002</v>
      </c>
      <c r="K2137" s="14">
        <f>表格1[[#This Row],[信用卡交易金額'[新臺幣']]]/1000</f>
        <v>26702.272000000001</v>
      </c>
      <c r="L2137" s="14">
        <f>表格1[[#This Row],[信用卡交易金額'[新臺幣']]]/1000000</f>
        <v>26.702272000000001</v>
      </c>
      <c r="M2137" s="14" t="str" cm="1">
        <f t="array" ref="M2137">_xlfn.TEXTJOIN("", TRUE, _xlfn.XLOOKUP(TRUE, VALUE(表格1[[#This Row],[年月]]) &lt;= VALUE($R$8:$R$12), $Q$8:$Q$12)) &amp; "年度"</f>
        <v>2022年度</v>
      </c>
    </row>
    <row r="2138" spans="1:13" x14ac:dyDescent="0.3">
      <c r="A2138" s="2">
        <v>202109</v>
      </c>
      <c r="B2138" s="19">
        <f>DATE(表格1[[#This Row],[年]],表格1[[#This Row],[月]],1)</f>
        <v>44440</v>
      </c>
      <c r="C2138" s="2" t="str">
        <f>LEFT(表格1[[#This Row],[年月]],4)</f>
        <v>2021</v>
      </c>
      <c r="D2138" s="2" t="str">
        <f>RIGHT(表格1[[#This Row],[年月]],2)</f>
        <v>09</v>
      </c>
      <c r="E2138" s="5">
        <v>10016000</v>
      </c>
      <c r="F2138" s="2" t="str">
        <f>VLOOKUP(TEXT(表格1[[#This Row],[地區]],"00000000"),縣市代碼,2,0)</f>
        <v>澎湖縣</v>
      </c>
      <c r="G2138" s="2" t="s">
        <v>5</v>
      </c>
      <c r="H2138" s="13">
        <v>6484</v>
      </c>
      <c r="I2138" s="14">
        <v>16096173</v>
      </c>
      <c r="J2138" s="14">
        <f>表格1[[#This Row],[信用卡交易筆數]]/1000</f>
        <v>6.484</v>
      </c>
      <c r="K2138" s="14">
        <f>表格1[[#This Row],[信用卡交易金額'[新臺幣']]]/1000</f>
        <v>16096.173000000001</v>
      </c>
      <c r="L2138" s="14">
        <f>表格1[[#This Row],[信用卡交易金額'[新臺幣']]]/1000000</f>
        <v>16.096173</v>
      </c>
      <c r="M2138" s="14" t="str" cm="1">
        <f t="array" ref="M2138">_xlfn.TEXTJOIN("", TRUE, _xlfn.XLOOKUP(TRUE, VALUE(表格1[[#This Row],[年月]]) &lt;= VALUE($R$8:$R$12), $Q$8:$Q$12)) &amp; "年度"</f>
        <v>2022年度</v>
      </c>
    </row>
    <row r="2139" spans="1:13" x14ac:dyDescent="0.3">
      <c r="A2139" s="2">
        <v>202109</v>
      </c>
      <c r="B2139" s="19">
        <f>DATE(表格1[[#This Row],[年]],表格1[[#This Row],[月]],1)</f>
        <v>44440</v>
      </c>
      <c r="C2139" s="2" t="str">
        <f>LEFT(表格1[[#This Row],[年月]],4)</f>
        <v>2021</v>
      </c>
      <c r="D2139" s="2" t="str">
        <f>RIGHT(表格1[[#This Row],[年月]],2)</f>
        <v>09</v>
      </c>
      <c r="E2139" s="5">
        <v>10016000</v>
      </c>
      <c r="F2139" s="2" t="str">
        <f>VLOOKUP(TEXT(表格1[[#This Row],[地區]],"00000000"),縣市代碼,2,0)</f>
        <v>澎湖縣</v>
      </c>
      <c r="G2139" s="2" t="s">
        <v>6</v>
      </c>
      <c r="H2139" s="13">
        <v>9927</v>
      </c>
      <c r="I2139" s="14">
        <v>27922111</v>
      </c>
      <c r="J2139" s="14">
        <f>表格1[[#This Row],[信用卡交易筆數]]/1000</f>
        <v>9.9269999999999996</v>
      </c>
      <c r="K2139" s="14">
        <f>表格1[[#This Row],[信用卡交易金額'[新臺幣']]]/1000</f>
        <v>27922.111000000001</v>
      </c>
      <c r="L2139" s="14">
        <f>表格1[[#This Row],[信用卡交易金額'[新臺幣']]]/1000000</f>
        <v>27.922111000000001</v>
      </c>
      <c r="M2139" s="14" t="str" cm="1">
        <f t="array" ref="M2139">_xlfn.TEXTJOIN("", TRUE, _xlfn.XLOOKUP(TRUE, VALUE(表格1[[#This Row],[年月]]) &lt;= VALUE($R$8:$R$12), $Q$8:$Q$12)) &amp; "年度"</f>
        <v>2022年度</v>
      </c>
    </row>
    <row r="2140" spans="1:13" x14ac:dyDescent="0.3">
      <c r="A2140" s="2">
        <v>202109</v>
      </c>
      <c r="B2140" s="19">
        <f>DATE(表格1[[#This Row],[年]],表格1[[#This Row],[月]],1)</f>
        <v>44440</v>
      </c>
      <c r="C2140" s="2" t="str">
        <f>LEFT(表格1[[#This Row],[年月]],4)</f>
        <v>2021</v>
      </c>
      <c r="D2140" s="2" t="str">
        <f>RIGHT(表格1[[#This Row],[年月]],2)</f>
        <v>09</v>
      </c>
      <c r="E2140" s="5">
        <v>10016000</v>
      </c>
      <c r="F2140" s="2" t="str">
        <f>VLOOKUP(TEXT(表格1[[#This Row],[地區]],"00000000"),縣市代碼,2,0)</f>
        <v>澎湖縣</v>
      </c>
      <c r="G2140" s="2" t="s">
        <v>7</v>
      </c>
      <c r="H2140" s="13">
        <v>46335</v>
      </c>
      <c r="I2140" s="14">
        <v>54067131</v>
      </c>
      <c r="J2140" s="14">
        <f>表格1[[#This Row],[信用卡交易筆數]]/1000</f>
        <v>46.335000000000001</v>
      </c>
      <c r="K2140" s="14">
        <f>表格1[[#This Row],[信用卡交易金額'[新臺幣']]]/1000</f>
        <v>54067.131000000001</v>
      </c>
      <c r="L2140" s="14">
        <f>表格1[[#This Row],[信用卡交易金額'[新臺幣']]]/1000000</f>
        <v>54.067131000000003</v>
      </c>
      <c r="M2140" s="14" t="str" cm="1">
        <f t="array" ref="M2140">_xlfn.TEXTJOIN("", TRUE, _xlfn.XLOOKUP(TRUE, VALUE(表格1[[#This Row],[年月]]) &lt;= VALUE($R$8:$R$12), $Q$8:$Q$12)) &amp; "年度"</f>
        <v>2022年度</v>
      </c>
    </row>
    <row r="2141" spans="1:13" x14ac:dyDescent="0.3">
      <c r="A2141" s="2">
        <v>202109</v>
      </c>
      <c r="B2141" s="19">
        <f>DATE(表格1[[#This Row],[年]],表格1[[#This Row],[月]],1)</f>
        <v>44440</v>
      </c>
      <c r="C2141" s="2" t="str">
        <f>LEFT(表格1[[#This Row],[年月]],4)</f>
        <v>2021</v>
      </c>
      <c r="D2141" s="2" t="str">
        <f>RIGHT(表格1[[#This Row],[年月]],2)</f>
        <v>09</v>
      </c>
      <c r="E2141" s="5">
        <v>10016000</v>
      </c>
      <c r="F2141" s="2" t="str">
        <f>VLOOKUP(TEXT(表格1[[#This Row],[地區]],"00000000"),縣市代碼,2,0)</f>
        <v>澎湖縣</v>
      </c>
      <c r="G2141" s="2" t="s">
        <v>8</v>
      </c>
      <c r="H2141" s="13">
        <v>41370</v>
      </c>
      <c r="I2141" s="14">
        <v>56562908</v>
      </c>
      <c r="J2141" s="14">
        <f>表格1[[#This Row],[信用卡交易筆數]]/1000</f>
        <v>41.37</v>
      </c>
      <c r="K2141" s="14">
        <f>表格1[[#This Row],[信用卡交易金額'[新臺幣']]]/1000</f>
        <v>56562.908000000003</v>
      </c>
      <c r="L2141" s="14">
        <f>表格1[[#This Row],[信用卡交易金額'[新臺幣']]]/1000000</f>
        <v>56.562908</v>
      </c>
      <c r="M2141" s="14" t="str" cm="1">
        <f t="array" ref="M2141">_xlfn.TEXTJOIN("", TRUE, _xlfn.XLOOKUP(TRUE, VALUE(表格1[[#This Row],[年月]]) &lt;= VALUE($R$8:$R$12), $Q$8:$Q$12)) &amp; "年度"</f>
        <v>2022年度</v>
      </c>
    </row>
    <row r="2142" spans="1:13" x14ac:dyDescent="0.3">
      <c r="A2142" s="2">
        <v>202109</v>
      </c>
      <c r="B2142" s="19">
        <f>DATE(表格1[[#This Row],[年]],表格1[[#This Row],[月]],1)</f>
        <v>44440</v>
      </c>
      <c r="C2142" s="2" t="str">
        <f>LEFT(表格1[[#This Row],[年月]],4)</f>
        <v>2021</v>
      </c>
      <c r="D2142" s="2" t="str">
        <f>RIGHT(表格1[[#This Row],[年月]],2)</f>
        <v>09</v>
      </c>
      <c r="E2142" s="5">
        <v>10016000</v>
      </c>
      <c r="F2142" s="2" t="str">
        <f>VLOOKUP(TEXT(表格1[[#This Row],[地區]],"00000000"),縣市代碼,2,0)</f>
        <v>澎湖縣</v>
      </c>
      <c r="G2142" s="2" t="s">
        <v>9</v>
      </c>
      <c r="H2142" s="13">
        <v>67158</v>
      </c>
      <c r="I2142" s="14">
        <v>86816619</v>
      </c>
      <c r="J2142" s="14">
        <f>表格1[[#This Row],[信用卡交易筆數]]/1000</f>
        <v>67.158000000000001</v>
      </c>
      <c r="K2142" s="14">
        <f>表格1[[#This Row],[信用卡交易金額'[新臺幣']]]/1000</f>
        <v>86816.619000000006</v>
      </c>
      <c r="L2142" s="14">
        <f>表格1[[#This Row],[信用卡交易金額'[新臺幣']]]/1000000</f>
        <v>86.816619000000003</v>
      </c>
      <c r="M2142" s="14" t="str" cm="1">
        <f t="array" ref="M2142">_xlfn.TEXTJOIN("", TRUE, _xlfn.XLOOKUP(TRUE, VALUE(表格1[[#This Row],[年月]]) &lt;= VALUE($R$8:$R$12), $Q$8:$Q$12)) &amp; "年度"</f>
        <v>2022年度</v>
      </c>
    </row>
    <row r="2143" spans="1:13" x14ac:dyDescent="0.3">
      <c r="A2143" s="2">
        <v>202109</v>
      </c>
      <c r="B2143" s="19">
        <f>DATE(表格1[[#This Row],[年]],表格1[[#This Row],[月]],1)</f>
        <v>44440</v>
      </c>
      <c r="C2143" s="2" t="str">
        <f>LEFT(表格1[[#This Row],[年月]],4)</f>
        <v>2021</v>
      </c>
      <c r="D2143" s="2" t="str">
        <f>RIGHT(表格1[[#This Row],[年月]],2)</f>
        <v>09</v>
      </c>
      <c r="E2143" s="5">
        <v>10016000</v>
      </c>
      <c r="F2143" s="2" t="str">
        <f>VLOOKUP(TEXT(表格1[[#This Row],[地區]],"00000000"),縣市代碼,2,0)</f>
        <v>澎湖縣</v>
      </c>
      <c r="G2143" s="2" t="s">
        <v>10</v>
      </c>
      <c r="H2143" s="13">
        <v>46134</v>
      </c>
      <c r="I2143" s="14">
        <v>137887297</v>
      </c>
      <c r="J2143" s="14">
        <f>表格1[[#This Row],[信用卡交易筆數]]/1000</f>
        <v>46.134</v>
      </c>
      <c r="K2143" s="14">
        <f>表格1[[#This Row],[信用卡交易金額'[新臺幣']]]/1000</f>
        <v>137887.29699999999</v>
      </c>
      <c r="L2143" s="14">
        <f>表格1[[#This Row],[信用卡交易金額'[新臺幣']]]/1000000</f>
        <v>137.88729699999999</v>
      </c>
      <c r="M2143" s="14" t="str" cm="1">
        <f t="array" ref="M2143">_xlfn.TEXTJOIN("", TRUE, _xlfn.XLOOKUP(TRUE, VALUE(表格1[[#This Row],[年月]]) &lt;= VALUE($R$8:$R$12), $Q$8:$Q$12)) &amp; "年度"</f>
        <v>2022年度</v>
      </c>
    </row>
    <row r="2144" spans="1:13" x14ac:dyDescent="0.3">
      <c r="A2144" s="2">
        <v>202109</v>
      </c>
      <c r="B2144" s="19">
        <f>DATE(表格1[[#This Row],[年]],表格1[[#This Row],[月]],1)</f>
        <v>44440</v>
      </c>
      <c r="C2144" s="2" t="str">
        <f>LEFT(表格1[[#This Row],[年月]],4)</f>
        <v>2021</v>
      </c>
      <c r="D2144" s="2" t="str">
        <f>RIGHT(表格1[[#This Row],[年月]],2)</f>
        <v>09</v>
      </c>
      <c r="E2144" s="5" t="s">
        <v>62</v>
      </c>
      <c r="F2144" s="2" t="str">
        <f>VLOOKUP(TEXT(表格1[[#This Row],[地區]],"00000000"),縣市代碼,2,0)</f>
        <v>金門縣</v>
      </c>
      <c r="G2144" s="2" t="s">
        <v>4</v>
      </c>
      <c r="H2144" s="13">
        <v>56979</v>
      </c>
      <c r="I2144" s="14">
        <v>25886540</v>
      </c>
      <c r="J2144" s="14">
        <f>表格1[[#This Row],[信用卡交易筆數]]/1000</f>
        <v>56.978999999999999</v>
      </c>
      <c r="K2144" s="14">
        <f>表格1[[#This Row],[信用卡交易金額'[新臺幣']]]/1000</f>
        <v>25886.54</v>
      </c>
      <c r="L2144" s="14">
        <f>表格1[[#This Row],[信用卡交易金額'[新臺幣']]]/1000000</f>
        <v>25.88654</v>
      </c>
      <c r="M2144" s="14" t="str" cm="1">
        <f t="array" ref="M2144">_xlfn.TEXTJOIN("", TRUE, _xlfn.XLOOKUP(TRUE, VALUE(表格1[[#This Row],[年月]]) &lt;= VALUE($R$8:$R$12), $Q$8:$Q$12)) &amp; "年度"</f>
        <v>2022年度</v>
      </c>
    </row>
    <row r="2145" spans="1:13" x14ac:dyDescent="0.3">
      <c r="A2145" s="2">
        <v>202109</v>
      </c>
      <c r="B2145" s="19">
        <f>DATE(表格1[[#This Row],[年]],表格1[[#This Row],[月]],1)</f>
        <v>44440</v>
      </c>
      <c r="C2145" s="2" t="str">
        <f>LEFT(表格1[[#This Row],[年月]],4)</f>
        <v>2021</v>
      </c>
      <c r="D2145" s="2" t="str">
        <f>RIGHT(表格1[[#This Row],[年月]],2)</f>
        <v>09</v>
      </c>
      <c r="E2145" s="5" t="s">
        <v>62</v>
      </c>
      <c r="F2145" s="2" t="str">
        <f>VLOOKUP(TEXT(表格1[[#This Row],[地區]],"00000000"),縣市代碼,2,0)</f>
        <v>金門縣</v>
      </c>
      <c r="G2145" s="2" t="s">
        <v>5</v>
      </c>
      <c r="H2145" s="13">
        <v>5125</v>
      </c>
      <c r="I2145" s="14">
        <v>11185601</v>
      </c>
      <c r="J2145" s="14">
        <f>表格1[[#This Row],[信用卡交易筆數]]/1000</f>
        <v>5.125</v>
      </c>
      <c r="K2145" s="14">
        <f>表格1[[#This Row],[信用卡交易金額'[新臺幣']]]/1000</f>
        <v>11185.601000000001</v>
      </c>
      <c r="L2145" s="14">
        <f>表格1[[#This Row],[信用卡交易金額'[新臺幣']]]/1000000</f>
        <v>11.185601</v>
      </c>
      <c r="M2145" s="14" t="str" cm="1">
        <f t="array" ref="M2145">_xlfn.TEXTJOIN("", TRUE, _xlfn.XLOOKUP(TRUE, VALUE(表格1[[#This Row],[年月]]) &lt;= VALUE($R$8:$R$12), $Q$8:$Q$12)) &amp; "年度"</f>
        <v>2022年度</v>
      </c>
    </row>
    <row r="2146" spans="1:13" x14ac:dyDescent="0.3">
      <c r="A2146" s="2">
        <v>202109</v>
      </c>
      <c r="B2146" s="19">
        <f>DATE(表格1[[#This Row],[年]],表格1[[#This Row],[月]],1)</f>
        <v>44440</v>
      </c>
      <c r="C2146" s="2" t="str">
        <f>LEFT(表格1[[#This Row],[年月]],4)</f>
        <v>2021</v>
      </c>
      <c r="D2146" s="2" t="str">
        <f>RIGHT(表格1[[#This Row],[年月]],2)</f>
        <v>09</v>
      </c>
      <c r="E2146" s="5" t="s">
        <v>62</v>
      </c>
      <c r="F2146" s="2" t="str">
        <f>VLOOKUP(TEXT(表格1[[#This Row],[地區]],"00000000"),縣市代碼,2,0)</f>
        <v>金門縣</v>
      </c>
      <c r="G2146" s="2" t="s">
        <v>6</v>
      </c>
      <c r="H2146" s="13">
        <v>8924</v>
      </c>
      <c r="I2146" s="14">
        <v>26692753</v>
      </c>
      <c r="J2146" s="14">
        <f>表格1[[#This Row],[信用卡交易筆數]]/1000</f>
        <v>8.9239999999999995</v>
      </c>
      <c r="K2146" s="14">
        <f>表格1[[#This Row],[信用卡交易金額'[新臺幣']]]/1000</f>
        <v>26692.753000000001</v>
      </c>
      <c r="L2146" s="14">
        <f>表格1[[#This Row],[信用卡交易金額'[新臺幣']]]/1000000</f>
        <v>26.692753</v>
      </c>
      <c r="M2146" s="14" t="str" cm="1">
        <f t="array" ref="M2146">_xlfn.TEXTJOIN("", TRUE, _xlfn.XLOOKUP(TRUE, VALUE(表格1[[#This Row],[年月]]) &lt;= VALUE($R$8:$R$12), $Q$8:$Q$12)) &amp; "年度"</f>
        <v>2022年度</v>
      </c>
    </row>
    <row r="2147" spans="1:13" x14ac:dyDescent="0.3">
      <c r="A2147" s="2">
        <v>202109</v>
      </c>
      <c r="B2147" s="19">
        <f>DATE(表格1[[#This Row],[年]],表格1[[#This Row],[月]],1)</f>
        <v>44440</v>
      </c>
      <c r="C2147" s="2" t="str">
        <f>LEFT(表格1[[#This Row],[年月]],4)</f>
        <v>2021</v>
      </c>
      <c r="D2147" s="2" t="str">
        <f>RIGHT(表格1[[#This Row],[年月]],2)</f>
        <v>09</v>
      </c>
      <c r="E2147" s="5" t="s">
        <v>62</v>
      </c>
      <c r="F2147" s="2" t="str">
        <f>VLOOKUP(TEXT(表格1[[#This Row],[地區]],"00000000"),縣市代碼,2,0)</f>
        <v>金門縣</v>
      </c>
      <c r="G2147" s="2" t="s">
        <v>7</v>
      </c>
      <c r="H2147" s="13">
        <v>29982</v>
      </c>
      <c r="I2147" s="14">
        <v>36349339</v>
      </c>
      <c r="J2147" s="14">
        <f>表格1[[#This Row],[信用卡交易筆數]]/1000</f>
        <v>29.981999999999999</v>
      </c>
      <c r="K2147" s="14">
        <f>表格1[[#This Row],[信用卡交易金額'[新臺幣']]]/1000</f>
        <v>36349.339</v>
      </c>
      <c r="L2147" s="14">
        <f>表格1[[#This Row],[信用卡交易金額'[新臺幣']]]/1000000</f>
        <v>36.349339000000001</v>
      </c>
      <c r="M2147" s="14" t="str" cm="1">
        <f t="array" ref="M2147">_xlfn.TEXTJOIN("", TRUE, _xlfn.XLOOKUP(TRUE, VALUE(表格1[[#This Row],[年月]]) &lt;= VALUE($R$8:$R$12), $Q$8:$Q$12)) &amp; "年度"</f>
        <v>2022年度</v>
      </c>
    </row>
    <row r="2148" spans="1:13" x14ac:dyDescent="0.3">
      <c r="A2148" s="2">
        <v>202109</v>
      </c>
      <c r="B2148" s="19">
        <f>DATE(表格1[[#This Row],[年]],表格1[[#This Row],[月]],1)</f>
        <v>44440</v>
      </c>
      <c r="C2148" s="2" t="str">
        <f>LEFT(表格1[[#This Row],[年月]],4)</f>
        <v>2021</v>
      </c>
      <c r="D2148" s="2" t="str">
        <f>RIGHT(表格1[[#This Row],[年月]],2)</f>
        <v>09</v>
      </c>
      <c r="E2148" s="5" t="s">
        <v>62</v>
      </c>
      <c r="F2148" s="2" t="str">
        <f>VLOOKUP(TEXT(表格1[[#This Row],[地區]],"00000000"),縣市代碼,2,0)</f>
        <v>金門縣</v>
      </c>
      <c r="G2148" s="2" t="s">
        <v>8</v>
      </c>
      <c r="H2148" s="13">
        <v>33796</v>
      </c>
      <c r="I2148" s="14">
        <v>48112089</v>
      </c>
      <c r="J2148" s="14">
        <f>表格1[[#This Row],[信用卡交易筆數]]/1000</f>
        <v>33.795999999999999</v>
      </c>
      <c r="K2148" s="14">
        <f>表格1[[#This Row],[信用卡交易金額'[新臺幣']]]/1000</f>
        <v>48112.089</v>
      </c>
      <c r="L2148" s="14">
        <f>表格1[[#This Row],[信用卡交易金額'[新臺幣']]]/1000000</f>
        <v>48.112088999999997</v>
      </c>
      <c r="M2148" s="14" t="str" cm="1">
        <f t="array" ref="M2148">_xlfn.TEXTJOIN("", TRUE, _xlfn.XLOOKUP(TRUE, VALUE(表格1[[#This Row],[年月]]) &lt;= VALUE($R$8:$R$12), $Q$8:$Q$12)) &amp; "年度"</f>
        <v>2022年度</v>
      </c>
    </row>
    <row r="2149" spans="1:13" x14ac:dyDescent="0.3">
      <c r="A2149" s="2">
        <v>202109</v>
      </c>
      <c r="B2149" s="19">
        <f>DATE(表格1[[#This Row],[年]],表格1[[#This Row],[月]],1)</f>
        <v>44440</v>
      </c>
      <c r="C2149" s="2" t="str">
        <f>LEFT(表格1[[#This Row],[年月]],4)</f>
        <v>2021</v>
      </c>
      <c r="D2149" s="2" t="str">
        <f>RIGHT(表格1[[#This Row],[年月]],2)</f>
        <v>09</v>
      </c>
      <c r="E2149" s="5" t="s">
        <v>62</v>
      </c>
      <c r="F2149" s="2" t="str">
        <f>VLOOKUP(TEXT(表格1[[#This Row],[地區]],"00000000"),縣市代碼,2,0)</f>
        <v>金門縣</v>
      </c>
      <c r="G2149" s="2" t="s">
        <v>9</v>
      </c>
      <c r="H2149" s="13">
        <v>74010</v>
      </c>
      <c r="I2149" s="14">
        <v>108557581</v>
      </c>
      <c r="J2149" s="14">
        <f>表格1[[#This Row],[信用卡交易筆數]]/1000</f>
        <v>74.010000000000005</v>
      </c>
      <c r="K2149" s="14">
        <f>表格1[[#This Row],[信用卡交易金額'[新臺幣']]]/1000</f>
        <v>108557.58100000001</v>
      </c>
      <c r="L2149" s="14">
        <f>表格1[[#This Row],[信用卡交易金額'[新臺幣']]]/1000000</f>
        <v>108.557581</v>
      </c>
      <c r="M2149" s="14" t="str" cm="1">
        <f t="array" ref="M2149">_xlfn.TEXTJOIN("", TRUE, _xlfn.XLOOKUP(TRUE, VALUE(表格1[[#This Row],[年月]]) &lt;= VALUE($R$8:$R$12), $Q$8:$Q$12)) &amp; "年度"</f>
        <v>2022年度</v>
      </c>
    </row>
    <row r="2150" spans="1:13" x14ac:dyDescent="0.3">
      <c r="A2150" s="2">
        <v>202109</v>
      </c>
      <c r="B2150" s="19">
        <f>DATE(表格1[[#This Row],[年]],表格1[[#This Row],[月]],1)</f>
        <v>44440</v>
      </c>
      <c r="C2150" s="2" t="str">
        <f>LEFT(表格1[[#This Row],[年月]],4)</f>
        <v>2021</v>
      </c>
      <c r="D2150" s="2" t="str">
        <f>RIGHT(表格1[[#This Row],[年月]],2)</f>
        <v>09</v>
      </c>
      <c r="E2150" s="5" t="s">
        <v>62</v>
      </c>
      <c r="F2150" s="2" t="str">
        <f>VLOOKUP(TEXT(表格1[[#This Row],[地區]],"00000000"),縣市代碼,2,0)</f>
        <v>金門縣</v>
      </c>
      <c r="G2150" s="2" t="s">
        <v>10</v>
      </c>
      <c r="H2150" s="13">
        <v>42205</v>
      </c>
      <c r="I2150" s="14">
        <v>107099244</v>
      </c>
      <c r="J2150" s="14">
        <f>表格1[[#This Row],[信用卡交易筆數]]/1000</f>
        <v>42.204999999999998</v>
      </c>
      <c r="K2150" s="14">
        <f>表格1[[#This Row],[信用卡交易金額'[新臺幣']]]/1000</f>
        <v>107099.24400000001</v>
      </c>
      <c r="L2150" s="14">
        <f>表格1[[#This Row],[信用卡交易金額'[新臺幣']]]/1000000</f>
        <v>107.099244</v>
      </c>
      <c r="M2150" s="14" t="str" cm="1">
        <f t="array" ref="M2150">_xlfn.TEXTJOIN("", TRUE, _xlfn.XLOOKUP(TRUE, VALUE(表格1[[#This Row],[年月]]) &lt;= VALUE($R$8:$R$12), $Q$8:$Q$12)) &amp; "年度"</f>
        <v>2022年度</v>
      </c>
    </row>
    <row r="2151" spans="1:13" x14ac:dyDescent="0.3">
      <c r="A2151" s="2">
        <v>202109</v>
      </c>
      <c r="B2151" s="19">
        <f>DATE(表格1[[#This Row],[年]],表格1[[#This Row],[月]],1)</f>
        <v>44440</v>
      </c>
      <c r="C2151" s="2" t="str">
        <f>LEFT(表格1[[#This Row],[年月]],4)</f>
        <v>2021</v>
      </c>
      <c r="D2151" s="2" t="str">
        <f>RIGHT(表格1[[#This Row],[年月]],2)</f>
        <v>09</v>
      </c>
      <c r="E2151" s="5">
        <v>9007000</v>
      </c>
      <c r="F2151" s="2" t="str">
        <f>VLOOKUP(TEXT(表格1[[#This Row],[地區]],"00000000"),縣市代碼,2,0)</f>
        <v>連江縣</v>
      </c>
      <c r="G2151" s="2" t="s">
        <v>4</v>
      </c>
      <c r="H2151" s="13">
        <v>10612</v>
      </c>
      <c r="I2151" s="14">
        <v>6784496</v>
      </c>
      <c r="J2151" s="14">
        <f>表格1[[#This Row],[信用卡交易筆數]]/1000</f>
        <v>10.612</v>
      </c>
      <c r="K2151" s="14">
        <f>表格1[[#This Row],[信用卡交易金額'[新臺幣']]]/1000</f>
        <v>6784.4960000000001</v>
      </c>
      <c r="L2151" s="14">
        <f>表格1[[#This Row],[信用卡交易金額'[新臺幣']]]/1000000</f>
        <v>6.7844959999999999</v>
      </c>
      <c r="M2151" s="14" t="str" cm="1">
        <f t="array" ref="M2151">_xlfn.TEXTJOIN("", TRUE, _xlfn.XLOOKUP(TRUE, VALUE(表格1[[#This Row],[年月]]) &lt;= VALUE($R$8:$R$12), $Q$8:$Q$12)) &amp; "年度"</f>
        <v>2022年度</v>
      </c>
    </row>
    <row r="2152" spans="1:13" x14ac:dyDescent="0.3">
      <c r="A2152" s="2">
        <v>202109</v>
      </c>
      <c r="B2152" s="19">
        <f>DATE(表格1[[#This Row],[年]],表格1[[#This Row],[月]],1)</f>
        <v>44440</v>
      </c>
      <c r="C2152" s="2" t="str">
        <f>LEFT(表格1[[#This Row],[年月]],4)</f>
        <v>2021</v>
      </c>
      <c r="D2152" s="2" t="str">
        <f>RIGHT(表格1[[#This Row],[年月]],2)</f>
        <v>09</v>
      </c>
      <c r="E2152" s="5">
        <v>9007000</v>
      </c>
      <c r="F2152" s="2" t="str">
        <f>VLOOKUP(TEXT(表格1[[#This Row],[地區]],"00000000"),縣市代碼,2,0)</f>
        <v>連江縣</v>
      </c>
      <c r="G2152" s="2" t="s">
        <v>5</v>
      </c>
      <c r="H2152" s="13">
        <v>799</v>
      </c>
      <c r="I2152" s="14">
        <v>1688007</v>
      </c>
      <c r="J2152" s="14">
        <f>表格1[[#This Row],[信用卡交易筆數]]/1000</f>
        <v>0.79900000000000004</v>
      </c>
      <c r="K2152" s="14">
        <f>表格1[[#This Row],[信用卡交易金額'[新臺幣']]]/1000</f>
        <v>1688.0070000000001</v>
      </c>
      <c r="L2152" s="14">
        <f>表格1[[#This Row],[信用卡交易金額'[新臺幣']]]/1000000</f>
        <v>1.688007</v>
      </c>
      <c r="M2152" s="14" t="str" cm="1">
        <f t="array" ref="M2152">_xlfn.TEXTJOIN("", TRUE, _xlfn.XLOOKUP(TRUE, VALUE(表格1[[#This Row],[年月]]) &lt;= VALUE($R$8:$R$12), $Q$8:$Q$12)) &amp; "年度"</f>
        <v>2022年度</v>
      </c>
    </row>
    <row r="2153" spans="1:13" x14ac:dyDescent="0.3">
      <c r="A2153" s="2">
        <v>202109</v>
      </c>
      <c r="B2153" s="19">
        <f>DATE(表格1[[#This Row],[年]],表格1[[#This Row],[月]],1)</f>
        <v>44440</v>
      </c>
      <c r="C2153" s="2" t="str">
        <f>LEFT(表格1[[#This Row],[年月]],4)</f>
        <v>2021</v>
      </c>
      <c r="D2153" s="2" t="str">
        <f>RIGHT(表格1[[#This Row],[年月]],2)</f>
        <v>09</v>
      </c>
      <c r="E2153" s="5">
        <v>9007000</v>
      </c>
      <c r="F2153" s="2" t="str">
        <f>VLOOKUP(TEXT(表格1[[#This Row],[地區]],"00000000"),縣市代碼,2,0)</f>
        <v>連江縣</v>
      </c>
      <c r="G2153" s="2" t="s">
        <v>6</v>
      </c>
      <c r="H2153" s="13">
        <v>1458</v>
      </c>
      <c r="I2153" s="14">
        <v>3396900</v>
      </c>
      <c r="J2153" s="14">
        <f>表格1[[#This Row],[信用卡交易筆數]]/1000</f>
        <v>1.458</v>
      </c>
      <c r="K2153" s="14">
        <f>表格1[[#This Row],[信用卡交易金額'[新臺幣']]]/1000</f>
        <v>3396.9</v>
      </c>
      <c r="L2153" s="14">
        <f>表格1[[#This Row],[信用卡交易金額'[新臺幣']]]/1000000</f>
        <v>3.3969</v>
      </c>
      <c r="M2153" s="14" t="str" cm="1">
        <f t="array" ref="M2153">_xlfn.TEXTJOIN("", TRUE, _xlfn.XLOOKUP(TRUE, VALUE(表格1[[#This Row],[年月]]) &lt;= VALUE($R$8:$R$12), $Q$8:$Q$12)) &amp; "年度"</f>
        <v>2022年度</v>
      </c>
    </row>
    <row r="2154" spans="1:13" x14ac:dyDescent="0.3">
      <c r="A2154" s="2">
        <v>202109</v>
      </c>
      <c r="B2154" s="19">
        <f>DATE(表格1[[#This Row],[年]],表格1[[#This Row],[月]],1)</f>
        <v>44440</v>
      </c>
      <c r="C2154" s="2" t="str">
        <f>LEFT(表格1[[#This Row],[年月]],4)</f>
        <v>2021</v>
      </c>
      <c r="D2154" s="2" t="str">
        <f>RIGHT(表格1[[#This Row],[年月]],2)</f>
        <v>09</v>
      </c>
      <c r="E2154" s="5">
        <v>9007000</v>
      </c>
      <c r="F2154" s="2" t="str">
        <f>VLOOKUP(TEXT(表格1[[#This Row],[地區]],"00000000"),縣市代碼,2,0)</f>
        <v>連江縣</v>
      </c>
      <c r="G2154" s="2" t="s">
        <v>7</v>
      </c>
      <c r="H2154" s="13">
        <v>5788</v>
      </c>
      <c r="I2154" s="14">
        <v>7225372</v>
      </c>
      <c r="J2154" s="14">
        <f>表格1[[#This Row],[信用卡交易筆數]]/1000</f>
        <v>5.7880000000000003</v>
      </c>
      <c r="K2154" s="14">
        <f>表格1[[#This Row],[信用卡交易金額'[新臺幣']]]/1000</f>
        <v>7225.3720000000003</v>
      </c>
      <c r="L2154" s="14">
        <f>表格1[[#This Row],[信用卡交易金額'[新臺幣']]]/1000000</f>
        <v>7.2253720000000001</v>
      </c>
      <c r="M2154" s="14" t="str" cm="1">
        <f t="array" ref="M2154">_xlfn.TEXTJOIN("", TRUE, _xlfn.XLOOKUP(TRUE, VALUE(表格1[[#This Row],[年月]]) &lt;= VALUE($R$8:$R$12), $Q$8:$Q$12)) &amp; "年度"</f>
        <v>2022年度</v>
      </c>
    </row>
    <row r="2155" spans="1:13" x14ac:dyDescent="0.3">
      <c r="A2155" s="2">
        <v>202109</v>
      </c>
      <c r="B2155" s="19">
        <f>DATE(表格1[[#This Row],[年]],表格1[[#This Row],[月]],1)</f>
        <v>44440</v>
      </c>
      <c r="C2155" s="2" t="str">
        <f>LEFT(表格1[[#This Row],[年月]],4)</f>
        <v>2021</v>
      </c>
      <c r="D2155" s="2" t="str">
        <f>RIGHT(表格1[[#This Row],[年月]],2)</f>
        <v>09</v>
      </c>
      <c r="E2155" s="5">
        <v>9007000</v>
      </c>
      <c r="F2155" s="2" t="str">
        <f>VLOOKUP(TEXT(表格1[[#This Row],[地區]],"00000000"),縣市代碼,2,0)</f>
        <v>連江縣</v>
      </c>
      <c r="G2155" s="2" t="s">
        <v>8</v>
      </c>
      <c r="H2155" s="13">
        <v>6308</v>
      </c>
      <c r="I2155" s="14">
        <v>10032616</v>
      </c>
      <c r="J2155" s="14">
        <f>表格1[[#This Row],[信用卡交易筆數]]/1000</f>
        <v>6.3079999999999998</v>
      </c>
      <c r="K2155" s="14">
        <f>表格1[[#This Row],[信用卡交易金額'[新臺幣']]]/1000</f>
        <v>10032.616</v>
      </c>
      <c r="L2155" s="14">
        <f>表格1[[#This Row],[信用卡交易金額'[新臺幣']]]/1000000</f>
        <v>10.032616000000001</v>
      </c>
      <c r="M2155" s="14" t="str" cm="1">
        <f t="array" ref="M2155">_xlfn.TEXTJOIN("", TRUE, _xlfn.XLOOKUP(TRUE, VALUE(表格1[[#This Row],[年月]]) &lt;= VALUE($R$8:$R$12), $Q$8:$Q$12)) &amp; "年度"</f>
        <v>2022年度</v>
      </c>
    </row>
    <row r="2156" spans="1:13" x14ac:dyDescent="0.3">
      <c r="A2156" s="2">
        <v>202109</v>
      </c>
      <c r="B2156" s="19">
        <f>DATE(表格1[[#This Row],[年]],表格1[[#This Row],[月]],1)</f>
        <v>44440</v>
      </c>
      <c r="C2156" s="2" t="str">
        <f>LEFT(表格1[[#This Row],[年月]],4)</f>
        <v>2021</v>
      </c>
      <c r="D2156" s="2" t="str">
        <f>RIGHT(表格1[[#This Row],[年月]],2)</f>
        <v>09</v>
      </c>
      <c r="E2156" s="5">
        <v>9007000</v>
      </c>
      <c r="F2156" s="2" t="str">
        <f>VLOOKUP(TEXT(表格1[[#This Row],[地區]],"00000000"),縣市代碼,2,0)</f>
        <v>連江縣</v>
      </c>
      <c r="G2156" s="2" t="s">
        <v>9</v>
      </c>
      <c r="H2156" s="13">
        <v>8556</v>
      </c>
      <c r="I2156" s="14">
        <v>13460418</v>
      </c>
      <c r="J2156" s="14">
        <f>表格1[[#This Row],[信用卡交易筆數]]/1000</f>
        <v>8.5559999999999992</v>
      </c>
      <c r="K2156" s="14">
        <f>表格1[[#This Row],[信用卡交易金額'[新臺幣']]]/1000</f>
        <v>13460.418</v>
      </c>
      <c r="L2156" s="14">
        <f>表格1[[#This Row],[信用卡交易金額'[新臺幣']]]/1000000</f>
        <v>13.460418000000001</v>
      </c>
      <c r="M2156" s="14" t="str" cm="1">
        <f t="array" ref="M2156">_xlfn.TEXTJOIN("", TRUE, _xlfn.XLOOKUP(TRUE, VALUE(表格1[[#This Row],[年月]]) &lt;= VALUE($R$8:$R$12), $Q$8:$Q$12)) &amp; "年度"</f>
        <v>2022年度</v>
      </c>
    </row>
    <row r="2157" spans="1:13" x14ac:dyDescent="0.3">
      <c r="A2157" s="2">
        <v>202109</v>
      </c>
      <c r="B2157" s="19">
        <f>DATE(表格1[[#This Row],[年]],表格1[[#This Row],[月]],1)</f>
        <v>44440</v>
      </c>
      <c r="C2157" s="2" t="str">
        <f>LEFT(表格1[[#This Row],[年月]],4)</f>
        <v>2021</v>
      </c>
      <c r="D2157" s="2" t="str">
        <f>RIGHT(表格1[[#This Row],[年月]],2)</f>
        <v>09</v>
      </c>
      <c r="E2157" s="5">
        <v>9007000</v>
      </c>
      <c r="F2157" s="2" t="str">
        <f>VLOOKUP(TEXT(表格1[[#This Row],[地區]],"00000000"),縣市代碼,2,0)</f>
        <v>連江縣</v>
      </c>
      <c r="G2157" s="2" t="s">
        <v>10</v>
      </c>
      <c r="H2157" s="13">
        <v>7970</v>
      </c>
      <c r="I2157" s="14">
        <v>16883968</v>
      </c>
      <c r="J2157" s="14">
        <f>表格1[[#This Row],[信用卡交易筆數]]/1000</f>
        <v>7.97</v>
      </c>
      <c r="K2157" s="14">
        <f>表格1[[#This Row],[信用卡交易金額'[新臺幣']]]/1000</f>
        <v>16883.968000000001</v>
      </c>
      <c r="L2157" s="14">
        <f>表格1[[#This Row],[信用卡交易金額'[新臺幣']]]/1000000</f>
        <v>16.883967999999999</v>
      </c>
      <c r="M2157" s="14" t="str" cm="1">
        <f t="array" ref="M2157">_xlfn.TEXTJOIN("", TRUE, _xlfn.XLOOKUP(TRUE, VALUE(表格1[[#This Row],[年月]]) &lt;= VALUE($R$8:$R$12), $Q$8:$Q$12)) &amp; "年度"</f>
        <v>2022年度</v>
      </c>
    </row>
    <row r="2158" spans="1:13" x14ac:dyDescent="0.3">
      <c r="A2158" s="2">
        <v>202110</v>
      </c>
      <c r="B2158" s="19">
        <f>DATE(表格1[[#This Row],[年]],表格1[[#This Row],[月]],1)</f>
        <v>44470</v>
      </c>
      <c r="C2158" s="2" t="str">
        <f>LEFT(表格1[[#This Row],[年月]],4)</f>
        <v>2021</v>
      </c>
      <c r="D2158" s="2" t="str">
        <f>RIGHT(表格1[[#This Row],[年月]],2)</f>
        <v>10</v>
      </c>
      <c r="E2158" s="5">
        <v>63000000</v>
      </c>
      <c r="F2158" s="2" t="str">
        <f>VLOOKUP(TEXT(表格1[[#This Row],[地區]],"00000000"),縣市代碼,2,0)</f>
        <v>臺北市</v>
      </c>
      <c r="G2158" s="2" t="s">
        <v>4</v>
      </c>
      <c r="H2158" s="13">
        <v>9664147</v>
      </c>
      <c r="I2158" s="14">
        <v>5594021658</v>
      </c>
      <c r="J2158" s="14">
        <f>表格1[[#This Row],[信用卡交易筆數]]/1000</f>
        <v>9664.1470000000008</v>
      </c>
      <c r="K2158" s="14">
        <f>表格1[[#This Row],[信用卡交易金額'[新臺幣']]]/1000</f>
        <v>5594021.6579999998</v>
      </c>
      <c r="L2158" s="14">
        <f>表格1[[#This Row],[信用卡交易金額'[新臺幣']]]/1000000</f>
        <v>5594.0216579999997</v>
      </c>
      <c r="M2158" s="14" t="str" cm="1">
        <f t="array" ref="M2158">_xlfn.TEXTJOIN("", TRUE, _xlfn.XLOOKUP(TRUE, VALUE(表格1[[#This Row],[年月]]) &lt;= VALUE($R$8:$R$12), $Q$8:$Q$12)) &amp; "年度"</f>
        <v>2022年度</v>
      </c>
    </row>
    <row r="2159" spans="1:13" x14ac:dyDescent="0.3">
      <c r="A2159" s="2">
        <v>202110</v>
      </c>
      <c r="B2159" s="19">
        <f>DATE(表格1[[#This Row],[年]],表格1[[#This Row],[月]],1)</f>
        <v>44470</v>
      </c>
      <c r="C2159" s="2" t="str">
        <f>LEFT(表格1[[#This Row],[年月]],4)</f>
        <v>2021</v>
      </c>
      <c r="D2159" s="2" t="str">
        <f>RIGHT(表格1[[#This Row],[年月]],2)</f>
        <v>10</v>
      </c>
      <c r="E2159" s="5">
        <v>63000000</v>
      </c>
      <c r="F2159" s="2" t="str">
        <f>VLOOKUP(TEXT(表格1[[#This Row],[地區]],"00000000"),縣市代碼,2,0)</f>
        <v>臺北市</v>
      </c>
      <c r="G2159" s="2" t="s">
        <v>5</v>
      </c>
      <c r="H2159" s="13">
        <v>535133</v>
      </c>
      <c r="I2159" s="14">
        <v>1751920083</v>
      </c>
      <c r="J2159" s="14">
        <f>表格1[[#This Row],[信用卡交易筆數]]/1000</f>
        <v>535.13300000000004</v>
      </c>
      <c r="K2159" s="14">
        <f>表格1[[#This Row],[信用卡交易金額'[新臺幣']]]/1000</f>
        <v>1751920.0830000001</v>
      </c>
      <c r="L2159" s="14">
        <f>表格1[[#This Row],[信用卡交易金額'[新臺幣']]]/1000000</f>
        <v>1751.920083</v>
      </c>
      <c r="M2159" s="14" t="str" cm="1">
        <f t="array" ref="M2159">_xlfn.TEXTJOIN("", TRUE, _xlfn.XLOOKUP(TRUE, VALUE(表格1[[#This Row],[年月]]) &lt;= VALUE($R$8:$R$12), $Q$8:$Q$12)) &amp; "年度"</f>
        <v>2022年度</v>
      </c>
    </row>
    <row r="2160" spans="1:13" x14ac:dyDescent="0.3">
      <c r="A2160" s="2">
        <v>202110</v>
      </c>
      <c r="B2160" s="19">
        <f>DATE(表格1[[#This Row],[年]],表格1[[#This Row],[月]],1)</f>
        <v>44470</v>
      </c>
      <c r="C2160" s="2" t="str">
        <f>LEFT(表格1[[#This Row],[年月]],4)</f>
        <v>2021</v>
      </c>
      <c r="D2160" s="2" t="str">
        <f>RIGHT(表格1[[#This Row],[年月]],2)</f>
        <v>10</v>
      </c>
      <c r="E2160" s="5">
        <v>63000000</v>
      </c>
      <c r="F2160" s="2" t="str">
        <f>VLOOKUP(TEXT(表格1[[#This Row],[地區]],"00000000"),縣市代碼,2,0)</f>
        <v>臺北市</v>
      </c>
      <c r="G2160" s="2" t="s">
        <v>6</v>
      </c>
      <c r="H2160" s="13">
        <v>787865</v>
      </c>
      <c r="I2160" s="14">
        <v>3646066843</v>
      </c>
      <c r="J2160" s="14">
        <f>表格1[[#This Row],[信用卡交易筆數]]/1000</f>
        <v>787.86500000000001</v>
      </c>
      <c r="K2160" s="14">
        <f>表格1[[#This Row],[信用卡交易金額'[新臺幣']]]/1000</f>
        <v>3646066.8429999999</v>
      </c>
      <c r="L2160" s="14">
        <f>表格1[[#This Row],[信用卡交易金額'[新臺幣']]]/1000000</f>
        <v>3646.0668430000001</v>
      </c>
      <c r="M2160" s="14" t="str" cm="1">
        <f t="array" ref="M2160">_xlfn.TEXTJOIN("", TRUE, _xlfn.XLOOKUP(TRUE, VALUE(表格1[[#This Row],[年月]]) &lt;= VALUE($R$8:$R$12), $Q$8:$Q$12)) &amp; "年度"</f>
        <v>2022年度</v>
      </c>
    </row>
    <row r="2161" spans="1:13" x14ac:dyDescent="0.3">
      <c r="A2161" s="2">
        <v>202110</v>
      </c>
      <c r="B2161" s="19">
        <f>DATE(表格1[[#This Row],[年]],表格1[[#This Row],[月]],1)</f>
        <v>44470</v>
      </c>
      <c r="C2161" s="2" t="str">
        <f>LEFT(表格1[[#This Row],[年月]],4)</f>
        <v>2021</v>
      </c>
      <c r="D2161" s="2" t="str">
        <f>RIGHT(表格1[[#This Row],[年月]],2)</f>
        <v>10</v>
      </c>
      <c r="E2161" s="5">
        <v>63000000</v>
      </c>
      <c r="F2161" s="2" t="str">
        <f>VLOOKUP(TEXT(表格1[[#This Row],[地區]],"00000000"),縣市代碼,2,0)</f>
        <v>臺北市</v>
      </c>
      <c r="G2161" s="2" t="s">
        <v>7</v>
      </c>
      <c r="H2161" s="13">
        <v>4373207</v>
      </c>
      <c r="I2161" s="14">
        <v>3517088556</v>
      </c>
      <c r="J2161" s="14">
        <f>表格1[[#This Row],[信用卡交易筆數]]/1000</f>
        <v>4373.2070000000003</v>
      </c>
      <c r="K2161" s="14">
        <f>表格1[[#This Row],[信用卡交易金額'[新臺幣']]]/1000</f>
        <v>3517088.5559999999</v>
      </c>
      <c r="L2161" s="14">
        <f>表格1[[#This Row],[信用卡交易金額'[新臺幣']]]/1000000</f>
        <v>3517.0885560000002</v>
      </c>
      <c r="M2161" s="14" t="str" cm="1">
        <f t="array" ref="M2161">_xlfn.TEXTJOIN("", TRUE, _xlfn.XLOOKUP(TRUE, VALUE(表格1[[#This Row],[年月]]) &lt;= VALUE($R$8:$R$12), $Q$8:$Q$12)) &amp; "年度"</f>
        <v>2022年度</v>
      </c>
    </row>
    <row r="2162" spans="1:13" x14ac:dyDescent="0.3">
      <c r="A2162" s="2">
        <v>202110</v>
      </c>
      <c r="B2162" s="19">
        <f>DATE(表格1[[#This Row],[年]],表格1[[#This Row],[月]],1)</f>
        <v>44470</v>
      </c>
      <c r="C2162" s="2" t="str">
        <f>LEFT(表格1[[#This Row],[年月]],4)</f>
        <v>2021</v>
      </c>
      <c r="D2162" s="2" t="str">
        <f>RIGHT(表格1[[#This Row],[年月]],2)</f>
        <v>10</v>
      </c>
      <c r="E2162" s="5">
        <v>63000000</v>
      </c>
      <c r="F2162" s="2" t="str">
        <f>VLOOKUP(TEXT(表格1[[#This Row],[地區]],"00000000"),縣市代碼,2,0)</f>
        <v>臺北市</v>
      </c>
      <c r="G2162" s="2" t="s">
        <v>8</v>
      </c>
      <c r="H2162" s="13">
        <v>3542542</v>
      </c>
      <c r="I2162" s="14">
        <v>6129786542</v>
      </c>
      <c r="J2162" s="14">
        <f>表格1[[#This Row],[信用卡交易筆數]]/1000</f>
        <v>3542.5419999999999</v>
      </c>
      <c r="K2162" s="14">
        <f>表格1[[#This Row],[信用卡交易金額'[新臺幣']]]/1000</f>
        <v>6129786.5420000004</v>
      </c>
      <c r="L2162" s="14">
        <f>表格1[[#This Row],[信用卡交易金額'[新臺幣']]]/1000000</f>
        <v>6129.7865419999998</v>
      </c>
      <c r="M2162" s="14" t="str" cm="1">
        <f t="array" ref="M2162">_xlfn.TEXTJOIN("", TRUE, _xlfn.XLOOKUP(TRUE, VALUE(表格1[[#This Row],[年月]]) &lt;= VALUE($R$8:$R$12), $Q$8:$Q$12)) &amp; "年度"</f>
        <v>2022年度</v>
      </c>
    </row>
    <row r="2163" spans="1:13" x14ac:dyDescent="0.3">
      <c r="A2163" s="2">
        <v>202110</v>
      </c>
      <c r="B2163" s="19">
        <f>DATE(表格1[[#This Row],[年]],表格1[[#This Row],[月]],1)</f>
        <v>44470</v>
      </c>
      <c r="C2163" s="2" t="str">
        <f>LEFT(表格1[[#This Row],[年月]],4)</f>
        <v>2021</v>
      </c>
      <c r="D2163" s="2" t="str">
        <f>RIGHT(表格1[[#This Row],[年月]],2)</f>
        <v>10</v>
      </c>
      <c r="E2163" s="5">
        <v>63000000</v>
      </c>
      <c r="F2163" s="2" t="str">
        <f>VLOOKUP(TEXT(表格1[[#This Row],[地區]],"00000000"),縣市代碼,2,0)</f>
        <v>臺北市</v>
      </c>
      <c r="G2163" s="2" t="s">
        <v>9</v>
      </c>
      <c r="H2163" s="13">
        <v>7432205</v>
      </c>
      <c r="I2163" s="14">
        <v>13212271694</v>
      </c>
      <c r="J2163" s="14">
        <f>表格1[[#This Row],[信用卡交易筆數]]/1000</f>
        <v>7432.2049999999999</v>
      </c>
      <c r="K2163" s="14">
        <f>表格1[[#This Row],[信用卡交易金額'[新臺幣']]]/1000</f>
        <v>13212271.694</v>
      </c>
      <c r="L2163" s="14">
        <f>表格1[[#This Row],[信用卡交易金額'[新臺幣']]]/1000000</f>
        <v>13212.271693999999</v>
      </c>
      <c r="M2163" s="14" t="str" cm="1">
        <f t="array" ref="M2163">_xlfn.TEXTJOIN("", TRUE, _xlfn.XLOOKUP(TRUE, VALUE(表格1[[#This Row],[年月]]) &lt;= VALUE($R$8:$R$12), $Q$8:$Q$12)) &amp; "年度"</f>
        <v>2022年度</v>
      </c>
    </row>
    <row r="2164" spans="1:13" x14ac:dyDescent="0.3">
      <c r="A2164" s="2">
        <v>202110</v>
      </c>
      <c r="B2164" s="19">
        <f>DATE(表格1[[#This Row],[年]],表格1[[#This Row],[月]],1)</f>
        <v>44470</v>
      </c>
      <c r="C2164" s="2" t="str">
        <f>LEFT(表格1[[#This Row],[年月]],4)</f>
        <v>2021</v>
      </c>
      <c r="D2164" s="2" t="str">
        <f>RIGHT(表格1[[#This Row],[年月]],2)</f>
        <v>10</v>
      </c>
      <c r="E2164" s="5">
        <v>63000000</v>
      </c>
      <c r="F2164" s="2" t="str">
        <f>VLOOKUP(TEXT(表格1[[#This Row],[地區]],"00000000"),縣市代碼,2,0)</f>
        <v>臺北市</v>
      </c>
      <c r="G2164" s="2" t="s">
        <v>10</v>
      </c>
      <c r="H2164" s="13">
        <v>4485506</v>
      </c>
      <c r="I2164" s="14">
        <v>13332015998</v>
      </c>
      <c r="J2164" s="14">
        <f>表格1[[#This Row],[信用卡交易筆數]]/1000</f>
        <v>4485.5060000000003</v>
      </c>
      <c r="K2164" s="14">
        <f>表格1[[#This Row],[信用卡交易金額'[新臺幣']]]/1000</f>
        <v>13332015.998</v>
      </c>
      <c r="L2164" s="14">
        <f>表格1[[#This Row],[信用卡交易金額'[新臺幣']]]/1000000</f>
        <v>13332.015998000001</v>
      </c>
      <c r="M2164" s="14" t="str" cm="1">
        <f t="array" ref="M2164">_xlfn.TEXTJOIN("", TRUE, _xlfn.XLOOKUP(TRUE, VALUE(表格1[[#This Row],[年月]]) &lt;= VALUE($R$8:$R$12), $Q$8:$Q$12)) &amp; "年度"</f>
        <v>2022年度</v>
      </c>
    </row>
    <row r="2165" spans="1:13" x14ac:dyDescent="0.3">
      <c r="A2165" s="2">
        <v>202110</v>
      </c>
      <c r="B2165" s="19">
        <f>DATE(表格1[[#This Row],[年]],表格1[[#This Row],[月]],1)</f>
        <v>44470</v>
      </c>
      <c r="C2165" s="2" t="str">
        <f>LEFT(表格1[[#This Row],[年月]],4)</f>
        <v>2021</v>
      </c>
      <c r="D2165" s="2" t="str">
        <f>RIGHT(表格1[[#This Row],[年月]],2)</f>
        <v>10</v>
      </c>
      <c r="E2165" s="5">
        <v>65000000</v>
      </c>
      <c r="F2165" s="2" t="str">
        <f>VLOOKUP(TEXT(表格1[[#This Row],[地區]],"00000000"),縣市代碼,2,0)</f>
        <v>新北市</v>
      </c>
      <c r="G2165" s="2" t="s">
        <v>4</v>
      </c>
      <c r="H2165" s="13">
        <v>10287409</v>
      </c>
      <c r="I2165" s="14">
        <v>5000943624</v>
      </c>
      <c r="J2165" s="14">
        <f>表格1[[#This Row],[信用卡交易筆數]]/1000</f>
        <v>10287.409</v>
      </c>
      <c r="K2165" s="14">
        <f>表格1[[#This Row],[信用卡交易金額'[新臺幣']]]/1000</f>
        <v>5000943.6239999998</v>
      </c>
      <c r="L2165" s="14">
        <f>表格1[[#This Row],[信用卡交易金額'[新臺幣']]]/1000000</f>
        <v>5000.9436239999995</v>
      </c>
      <c r="M2165" s="14" t="str" cm="1">
        <f t="array" ref="M2165">_xlfn.TEXTJOIN("", TRUE, _xlfn.XLOOKUP(TRUE, VALUE(表格1[[#This Row],[年月]]) &lt;= VALUE($R$8:$R$12), $Q$8:$Q$12)) &amp; "年度"</f>
        <v>2022年度</v>
      </c>
    </row>
    <row r="2166" spans="1:13" x14ac:dyDescent="0.3">
      <c r="A2166" s="2">
        <v>202110</v>
      </c>
      <c r="B2166" s="19">
        <f>DATE(表格1[[#This Row],[年]],表格1[[#This Row],[月]],1)</f>
        <v>44470</v>
      </c>
      <c r="C2166" s="2" t="str">
        <f>LEFT(表格1[[#This Row],[年月]],4)</f>
        <v>2021</v>
      </c>
      <c r="D2166" s="2" t="str">
        <f>RIGHT(表格1[[#This Row],[年月]],2)</f>
        <v>10</v>
      </c>
      <c r="E2166" s="5">
        <v>65000000</v>
      </c>
      <c r="F2166" s="2" t="str">
        <f>VLOOKUP(TEXT(表格1[[#This Row],[地區]],"00000000"),縣市代碼,2,0)</f>
        <v>新北市</v>
      </c>
      <c r="G2166" s="2" t="s">
        <v>5</v>
      </c>
      <c r="H2166" s="13">
        <v>673961</v>
      </c>
      <c r="I2166" s="14">
        <v>1734969402</v>
      </c>
      <c r="J2166" s="14">
        <f>表格1[[#This Row],[信用卡交易筆數]]/1000</f>
        <v>673.96100000000001</v>
      </c>
      <c r="K2166" s="14">
        <f>表格1[[#This Row],[信用卡交易金額'[新臺幣']]]/1000</f>
        <v>1734969.402</v>
      </c>
      <c r="L2166" s="14">
        <f>表格1[[#This Row],[信用卡交易金額'[新臺幣']]]/1000000</f>
        <v>1734.9694019999999</v>
      </c>
      <c r="M2166" s="14" t="str" cm="1">
        <f t="array" ref="M2166">_xlfn.TEXTJOIN("", TRUE, _xlfn.XLOOKUP(TRUE, VALUE(表格1[[#This Row],[年月]]) &lt;= VALUE($R$8:$R$12), $Q$8:$Q$12)) &amp; "年度"</f>
        <v>2022年度</v>
      </c>
    </row>
    <row r="2167" spans="1:13" x14ac:dyDescent="0.3">
      <c r="A2167" s="2">
        <v>202110</v>
      </c>
      <c r="B2167" s="19">
        <f>DATE(表格1[[#This Row],[年]],表格1[[#This Row],[月]],1)</f>
        <v>44470</v>
      </c>
      <c r="C2167" s="2" t="str">
        <f>LEFT(表格1[[#This Row],[年月]],4)</f>
        <v>2021</v>
      </c>
      <c r="D2167" s="2" t="str">
        <f>RIGHT(表格1[[#This Row],[年月]],2)</f>
        <v>10</v>
      </c>
      <c r="E2167" s="5">
        <v>65000000</v>
      </c>
      <c r="F2167" s="2" t="str">
        <f>VLOOKUP(TEXT(表格1[[#This Row],[地區]],"00000000"),縣市代碼,2,0)</f>
        <v>新北市</v>
      </c>
      <c r="G2167" s="2" t="s">
        <v>6</v>
      </c>
      <c r="H2167" s="13">
        <v>991812</v>
      </c>
      <c r="I2167" s="14">
        <v>3662314896</v>
      </c>
      <c r="J2167" s="14">
        <f>表格1[[#This Row],[信用卡交易筆數]]/1000</f>
        <v>991.81200000000001</v>
      </c>
      <c r="K2167" s="14">
        <f>表格1[[#This Row],[信用卡交易金額'[新臺幣']]]/1000</f>
        <v>3662314.8960000002</v>
      </c>
      <c r="L2167" s="14">
        <f>表格1[[#This Row],[信用卡交易金額'[新臺幣']]]/1000000</f>
        <v>3662.3148959999999</v>
      </c>
      <c r="M2167" s="14" t="str" cm="1">
        <f t="array" ref="M2167">_xlfn.TEXTJOIN("", TRUE, _xlfn.XLOOKUP(TRUE, VALUE(表格1[[#This Row],[年月]]) &lt;= VALUE($R$8:$R$12), $Q$8:$Q$12)) &amp; "年度"</f>
        <v>2022年度</v>
      </c>
    </row>
    <row r="2168" spans="1:13" x14ac:dyDescent="0.3">
      <c r="A2168" s="2">
        <v>202110</v>
      </c>
      <c r="B2168" s="19">
        <f>DATE(表格1[[#This Row],[年]],表格1[[#This Row],[月]],1)</f>
        <v>44470</v>
      </c>
      <c r="C2168" s="2" t="str">
        <f>LEFT(表格1[[#This Row],[年月]],4)</f>
        <v>2021</v>
      </c>
      <c r="D2168" s="2" t="str">
        <f>RIGHT(表格1[[#This Row],[年月]],2)</f>
        <v>10</v>
      </c>
      <c r="E2168" s="5">
        <v>65000000</v>
      </c>
      <c r="F2168" s="2" t="str">
        <f>VLOOKUP(TEXT(表格1[[#This Row],[地區]],"00000000"),縣市代碼,2,0)</f>
        <v>新北市</v>
      </c>
      <c r="G2168" s="2" t="s">
        <v>7</v>
      </c>
      <c r="H2168" s="13">
        <v>5181916</v>
      </c>
      <c r="I2168" s="14">
        <v>4486073012</v>
      </c>
      <c r="J2168" s="14">
        <f>表格1[[#This Row],[信用卡交易筆數]]/1000</f>
        <v>5181.9160000000002</v>
      </c>
      <c r="K2168" s="14">
        <f>表格1[[#This Row],[信用卡交易金額'[新臺幣']]]/1000</f>
        <v>4486073.0120000001</v>
      </c>
      <c r="L2168" s="14">
        <f>表格1[[#This Row],[信用卡交易金額'[新臺幣']]]/1000000</f>
        <v>4486.0730119999998</v>
      </c>
      <c r="M2168" s="14" t="str" cm="1">
        <f t="array" ref="M2168">_xlfn.TEXTJOIN("", TRUE, _xlfn.XLOOKUP(TRUE, VALUE(表格1[[#This Row],[年月]]) &lt;= VALUE($R$8:$R$12), $Q$8:$Q$12)) &amp; "年度"</f>
        <v>2022年度</v>
      </c>
    </row>
    <row r="2169" spans="1:13" x14ac:dyDescent="0.3">
      <c r="A2169" s="2">
        <v>202110</v>
      </c>
      <c r="B2169" s="19">
        <f>DATE(表格1[[#This Row],[年]],表格1[[#This Row],[月]],1)</f>
        <v>44470</v>
      </c>
      <c r="C2169" s="2" t="str">
        <f>LEFT(表格1[[#This Row],[年月]],4)</f>
        <v>2021</v>
      </c>
      <c r="D2169" s="2" t="str">
        <f>RIGHT(表格1[[#This Row],[年月]],2)</f>
        <v>10</v>
      </c>
      <c r="E2169" s="5">
        <v>65000000</v>
      </c>
      <c r="F2169" s="2" t="str">
        <f>VLOOKUP(TEXT(表格1[[#This Row],[地區]],"00000000"),縣市代碼,2,0)</f>
        <v>新北市</v>
      </c>
      <c r="G2169" s="2" t="s">
        <v>8</v>
      </c>
      <c r="H2169" s="13">
        <v>4227932</v>
      </c>
      <c r="I2169" s="14">
        <v>6355819522</v>
      </c>
      <c r="J2169" s="14">
        <f>表格1[[#This Row],[信用卡交易筆數]]/1000</f>
        <v>4227.9319999999998</v>
      </c>
      <c r="K2169" s="14">
        <f>表格1[[#This Row],[信用卡交易金額'[新臺幣']]]/1000</f>
        <v>6355819.5219999999</v>
      </c>
      <c r="L2169" s="14">
        <f>表格1[[#This Row],[信用卡交易金額'[新臺幣']]]/1000000</f>
        <v>6355.8195219999998</v>
      </c>
      <c r="M2169" s="14" t="str" cm="1">
        <f t="array" ref="M2169">_xlfn.TEXTJOIN("", TRUE, _xlfn.XLOOKUP(TRUE, VALUE(表格1[[#This Row],[年月]]) &lt;= VALUE($R$8:$R$12), $Q$8:$Q$12)) &amp; "年度"</f>
        <v>2022年度</v>
      </c>
    </row>
    <row r="2170" spans="1:13" x14ac:dyDescent="0.3">
      <c r="A2170" s="2">
        <v>202110</v>
      </c>
      <c r="B2170" s="19">
        <f>DATE(表格1[[#This Row],[年]],表格1[[#This Row],[月]],1)</f>
        <v>44470</v>
      </c>
      <c r="C2170" s="2" t="str">
        <f>LEFT(表格1[[#This Row],[年月]],4)</f>
        <v>2021</v>
      </c>
      <c r="D2170" s="2" t="str">
        <f>RIGHT(表格1[[#This Row],[年月]],2)</f>
        <v>10</v>
      </c>
      <c r="E2170" s="5">
        <v>65000000</v>
      </c>
      <c r="F2170" s="2" t="str">
        <f>VLOOKUP(TEXT(表格1[[#This Row],[地區]],"00000000"),縣市代碼,2,0)</f>
        <v>新北市</v>
      </c>
      <c r="G2170" s="2" t="s">
        <v>9</v>
      </c>
      <c r="H2170" s="13">
        <v>9086356</v>
      </c>
      <c r="I2170" s="14">
        <v>14217727439</v>
      </c>
      <c r="J2170" s="14">
        <f>表格1[[#This Row],[信用卡交易筆數]]/1000</f>
        <v>9086.3559999999998</v>
      </c>
      <c r="K2170" s="14">
        <f>表格1[[#This Row],[信用卡交易金額'[新臺幣']]]/1000</f>
        <v>14217727.438999999</v>
      </c>
      <c r="L2170" s="14">
        <f>表格1[[#This Row],[信用卡交易金額'[新臺幣']]]/1000000</f>
        <v>14217.727439</v>
      </c>
      <c r="M2170" s="14" t="str" cm="1">
        <f t="array" ref="M2170">_xlfn.TEXTJOIN("", TRUE, _xlfn.XLOOKUP(TRUE, VALUE(表格1[[#This Row],[年月]]) &lt;= VALUE($R$8:$R$12), $Q$8:$Q$12)) &amp; "年度"</f>
        <v>2022年度</v>
      </c>
    </row>
    <row r="2171" spans="1:13" x14ac:dyDescent="0.3">
      <c r="A2171" s="2">
        <v>202110</v>
      </c>
      <c r="B2171" s="19">
        <f>DATE(表格1[[#This Row],[年]],表格1[[#This Row],[月]],1)</f>
        <v>44470</v>
      </c>
      <c r="C2171" s="2" t="str">
        <f>LEFT(表格1[[#This Row],[年月]],4)</f>
        <v>2021</v>
      </c>
      <c r="D2171" s="2" t="str">
        <f>RIGHT(表格1[[#This Row],[年月]],2)</f>
        <v>10</v>
      </c>
      <c r="E2171" s="5">
        <v>65000000</v>
      </c>
      <c r="F2171" s="2" t="str">
        <f>VLOOKUP(TEXT(表格1[[#This Row],[地區]],"00000000"),縣市代碼,2,0)</f>
        <v>新北市</v>
      </c>
      <c r="G2171" s="2" t="s">
        <v>10</v>
      </c>
      <c r="H2171" s="13">
        <v>5882833</v>
      </c>
      <c r="I2171" s="14">
        <v>14671975768</v>
      </c>
      <c r="J2171" s="14">
        <f>表格1[[#This Row],[信用卡交易筆數]]/1000</f>
        <v>5882.8329999999996</v>
      </c>
      <c r="K2171" s="14">
        <f>表格1[[#This Row],[信用卡交易金額'[新臺幣']]]/1000</f>
        <v>14671975.767999999</v>
      </c>
      <c r="L2171" s="14">
        <f>表格1[[#This Row],[信用卡交易金額'[新臺幣']]]/1000000</f>
        <v>14671.975768</v>
      </c>
      <c r="M2171" s="14" t="str" cm="1">
        <f t="array" ref="M2171">_xlfn.TEXTJOIN("", TRUE, _xlfn.XLOOKUP(TRUE, VALUE(表格1[[#This Row],[年月]]) &lt;= VALUE($R$8:$R$12), $Q$8:$Q$12)) &amp; "年度"</f>
        <v>2022年度</v>
      </c>
    </row>
    <row r="2172" spans="1:13" x14ac:dyDescent="0.3">
      <c r="A2172" s="2">
        <v>202110</v>
      </c>
      <c r="B2172" s="19">
        <f>DATE(表格1[[#This Row],[年]],表格1[[#This Row],[月]],1)</f>
        <v>44470</v>
      </c>
      <c r="C2172" s="2" t="str">
        <f>LEFT(表格1[[#This Row],[年月]],4)</f>
        <v>2021</v>
      </c>
      <c r="D2172" s="2" t="str">
        <f>RIGHT(表格1[[#This Row],[年月]],2)</f>
        <v>10</v>
      </c>
      <c r="E2172" s="5">
        <v>68000000</v>
      </c>
      <c r="F2172" s="2" t="str">
        <f>VLOOKUP(TEXT(表格1[[#This Row],[地區]],"00000000"),縣市代碼,2,0)</f>
        <v>桃園市</v>
      </c>
      <c r="G2172" s="2" t="s">
        <v>4</v>
      </c>
      <c r="H2172" s="13">
        <v>4566736</v>
      </c>
      <c r="I2172" s="14">
        <v>2086404700</v>
      </c>
      <c r="J2172" s="14">
        <f>表格1[[#This Row],[信用卡交易筆數]]/1000</f>
        <v>4566.7359999999999</v>
      </c>
      <c r="K2172" s="14">
        <f>表格1[[#This Row],[信用卡交易金額'[新臺幣']]]/1000</f>
        <v>2086404.7</v>
      </c>
      <c r="L2172" s="14">
        <f>表格1[[#This Row],[信用卡交易金額'[新臺幣']]]/1000000</f>
        <v>2086.4047</v>
      </c>
      <c r="M2172" s="14" t="str" cm="1">
        <f t="array" ref="M2172">_xlfn.TEXTJOIN("", TRUE, _xlfn.XLOOKUP(TRUE, VALUE(表格1[[#This Row],[年月]]) &lt;= VALUE($R$8:$R$12), $Q$8:$Q$12)) &amp; "年度"</f>
        <v>2022年度</v>
      </c>
    </row>
    <row r="2173" spans="1:13" x14ac:dyDescent="0.3">
      <c r="A2173" s="2">
        <v>202110</v>
      </c>
      <c r="B2173" s="19">
        <f>DATE(表格1[[#This Row],[年]],表格1[[#This Row],[月]],1)</f>
        <v>44470</v>
      </c>
      <c r="C2173" s="2" t="str">
        <f>LEFT(表格1[[#This Row],[年月]],4)</f>
        <v>2021</v>
      </c>
      <c r="D2173" s="2" t="str">
        <f>RIGHT(表格1[[#This Row],[年月]],2)</f>
        <v>10</v>
      </c>
      <c r="E2173" s="5">
        <v>68000000</v>
      </c>
      <c r="F2173" s="2" t="str">
        <f>VLOOKUP(TEXT(表格1[[#This Row],[地區]],"00000000"),縣市代碼,2,0)</f>
        <v>桃園市</v>
      </c>
      <c r="G2173" s="2" t="s">
        <v>5</v>
      </c>
      <c r="H2173" s="13">
        <v>285580</v>
      </c>
      <c r="I2173" s="14">
        <v>732512802</v>
      </c>
      <c r="J2173" s="14">
        <f>表格1[[#This Row],[信用卡交易筆數]]/1000</f>
        <v>285.58</v>
      </c>
      <c r="K2173" s="14">
        <f>表格1[[#This Row],[信用卡交易金額'[新臺幣']]]/1000</f>
        <v>732512.80200000003</v>
      </c>
      <c r="L2173" s="14">
        <f>表格1[[#This Row],[信用卡交易金額'[新臺幣']]]/1000000</f>
        <v>732.51280199999997</v>
      </c>
      <c r="M2173" s="14" t="str" cm="1">
        <f t="array" ref="M2173">_xlfn.TEXTJOIN("", TRUE, _xlfn.XLOOKUP(TRUE, VALUE(表格1[[#This Row],[年月]]) &lt;= VALUE($R$8:$R$12), $Q$8:$Q$12)) &amp; "年度"</f>
        <v>2022年度</v>
      </c>
    </row>
    <row r="2174" spans="1:13" x14ac:dyDescent="0.3">
      <c r="A2174" s="2">
        <v>202110</v>
      </c>
      <c r="B2174" s="19">
        <f>DATE(表格1[[#This Row],[年]],表格1[[#This Row],[月]],1)</f>
        <v>44470</v>
      </c>
      <c r="C2174" s="2" t="str">
        <f>LEFT(表格1[[#This Row],[年月]],4)</f>
        <v>2021</v>
      </c>
      <c r="D2174" s="2" t="str">
        <f>RIGHT(表格1[[#This Row],[年月]],2)</f>
        <v>10</v>
      </c>
      <c r="E2174" s="5">
        <v>68000000</v>
      </c>
      <c r="F2174" s="2" t="str">
        <f>VLOOKUP(TEXT(表格1[[#This Row],[地區]],"00000000"),縣市代碼,2,0)</f>
        <v>桃園市</v>
      </c>
      <c r="G2174" s="2" t="s">
        <v>6</v>
      </c>
      <c r="H2174" s="13">
        <v>462673</v>
      </c>
      <c r="I2174" s="14">
        <v>1725263765</v>
      </c>
      <c r="J2174" s="14">
        <f>表格1[[#This Row],[信用卡交易筆數]]/1000</f>
        <v>462.673</v>
      </c>
      <c r="K2174" s="14">
        <f>表格1[[#This Row],[信用卡交易金額'[新臺幣']]]/1000</f>
        <v>1725263.7649999999</v>
      </c>
      <c r="L2174" s="14">
        <f>表格1[[#This Row],[信用卡交易金額'[新臺幣']]]/1000000</f>
        <v>1725.2637649999999</v>
      </c>
      <c r="M2174" s="14" t="str" cm="1">
        <f t="array" ref="M2174">_xlfn.TEXTJOIN("", TRUE, _xlfn.XLOOKUP(TRUE, VALUE(表格1[[#This Row],[年月]]) &lt;= VALUE($R$8:$R$12), $Q$8:$Q$12)) &amp; "年度"</f>
        <v>2022年度</v>
      </c>
    </row>
    <row r="2175" spans="1:13" x14ac:dyDescent="0.3">
      <c r="A2175" s="2">
        <v>202110</v>
      </c>
      <c r="B2175" s="19">
        <f>DATE(表格1[[#This Row],[年]],表格1[[#This Row],[月]],1)</f>
        <v>44470</v>
      </c>
      <c r="C2175" s="2" t="str">
        <f>LEFT(表格1[[#This Row],[年月]],4)</f>
        <v>2021</v>
      </c>
      <c r="D2175" s="2" t="str">
        <f>RIGHT(表格1[[#This Row],[年月]],2)</f>
        <v>10</v>
      </c>
      <c r="E2175" s="5">
        <v>68000000</v>
      </c>
      <c r="F2175" s="2" t="str">
        <f>VLOOKUP(TEXT(表格1[[#This Row],[地區]],"00000000"),縣市代碼,2,0)</f>
        <v>桃園市</v>
      </c>
      <c r="G2175" s="2" t="s">
        <v>7</v>
      </c>
      <c r="H2175" s="13">
        <v>2563545</v>
      </c>
      <c r="I2175" s="14">
        <v>2624662345</v>
      </c>
      <c r="J2175" s="14">
        <f>表格1[[#This Row],[信用卡交易筆數]]/1000</f>
        <v>2563.5450000000001</v>
      </c>
      <c r="K2175" s="14">
        <f>表格1[[#This Row],[信用卡交易金額'[新臺幣']]]/1000</f>
        <v>2624662.3450000002</v>
      </c>
      <c r="L2175" s="14">
        <f>表格1[[#This Row],[信用卡交易金額'[新臺幣']]]/1000000</f>
        <v>2624.6623450000002</v>
      </c>
      <c r="M2175" s="14" t="str" cm="1">
        <f t="array" ref="M2175">_xlfn.TEXTJOIN("", TRUE, _xlfn.XLOOKUP(TRUE, VALUE(表格1[[#This Row],[年月]]) &lt;= VALUE($R$8:$R$12), $Q$8:$Q$12)) &amp; "年度"</f>
        <v>2022年度</v>
      </c>
    </row>
    <row r="2176" spans="1:13" x14ac:dyDescent="0.3">
      <c r="A2176" s="2">
        <v>202110</v>
      </c>
      <c r="B2176" s="19">
        <f>DATE(表格1[[#This Row],[年]],表格1[[#This Row],[月]],1)</f>
        <v>44470</v>
      </c>
      <c r="C2176" s="2" t="str">
        <f>LEFT(表格1[[#This Row],[年月]],4)</f>
        <v>2021</v>
      </c>
      <c r="D2176" s="2" t="str">
        <f>RIGHT(表格1[[#This Row],[年月]],2)</f>
        <v>10</v>
      </c>
      <c r="E2176" s="5">
        <v>68000000</v>
      </c>
      <c r="F2176" s="2" t="str">
        <f>VLOOKUP(TEXT(表格1[[#This Row],[地區]],"00000000"),縣市代碼,2,0)</f>
        <v>桃園市</v>
      </c>
      <c r="G2176" s="2" t="s">
        <v>8</v>
      </c>
      <c r="H2176" s="13">
        <v>1866372</v>
      </c>
      <c r="I2176" s="14">
        <v>2842367610</v>
      </c>
      <c r="J2176" s="14">
        <f>表格1[[#This Row],[信用卡交易筆數]]/1000</f>
        <v>1866.3720000000001</v>
      </c>
      <c r="K2176" s="14">
        <f>表格1[[#This Row],[信用卡交易金額'[新臺幣']]]/1000</f>
        <v>2842367.61</v>
      </c>
      <c r="L2176" s="14">
        <f>表格1[[#This Row],[信用卡交易金額'[新臺幣']]]/1000000</f>
        <v>2842.3676099999998</v>
      </c>
      <c r="M2176" s="14" t="str" cm="1">
        <f t="array" ref="M2176">_xlfn.TEXTJOIN("", TRUE, _xlfn.XLOOKUP(TRUE, VALUE(表格1[[#This Row],[年月]]) &lt;= VALUE($R$8:$R$12), $Q$8:$Q$12)) &amp; "年度"</f>
        <v>2022年度</v>
      </c>
    </row>
    <row r="2177" spans="1:13" x14ac:dyDescent="0.3">
      <c r="A2177" s="2">
        <v>202110</v>
      </c>
      <c r="B2177" s="19">
        <f>DATE(表格1[[#This Row],[年]],表格1[[#This Row],[月]],1)</f>
        <v>44470</v>
      </c>
      <c r="C2177" s="2" t="str">
        <f>LEFT(表格1[[#This Row],[年月]],4)</f>
        <v>2021</v>
      </c>
      <c r="D2177" s="2" t="str">
        <f>RIGHT(表格1[[#This Row],[年月]],2)</f>
        <v>10</v>
      </c>
      <c r="E2177" s="5">
        <v>68000000</v>
      </c>
      <c r="F2177" s="2" t="str">
        <f>VLOOKUP(TEXT(表格1[[#This Row],[地區]],"00000000"),縣市代碼,2,0)</f>
        <v>桃園市</v>
      </c>
      <c r="G2177" s="2" t="s">
        <v>9</v>
      </c>
      <c r="H2177" s="13">
        <v>3961827</v>
      </c>
      <c r="I2177" s="14">
        <v>6524701225</v>
      </c>
      <c r="J2177" s="14">
        <f>表格1[[#This Row],[信用卡交易筆數]]/1000</f>
        <v>3961.8270000000002</v>
      </c>
      <c r="K2177" s="14">
        <f>表格1[[#This Row],[信用卡交易金額'[新臺幣']]]/1000</f>
        <v>6524701.2249999996</v>
      </c>
      <c r="L2177" s="14">
        <f>表格1[[#This Row],[信用卡交易金額'[新臺幣']]]/1000000</f>
        <v>6524.7012249999998</v>
      </c>
      <c r="M2177" s="14" t="str" cm="1">
        <f t="array" ref="M2177">_xlfn.TEXTJOIN("", TRUE, _xlfn.XLOOKUP(TRUE, VALUE(表格1[[#This Row],[年月]]) &lt;= VALUE($R$8:$R$12), $Q$8:$Q$12)) &amp; "年度"</f>
        <v>2022年度</v>
      </c>
    </row>
    <row r="2178" spans="1:13" x14ac:dyDescent="0.3">
      <c r="A2178" s="2">
        <v>202110</v>
      </c>
      <c r="B2178" s="19">
        <f>DATE(表格1[[#This Row],[年]],表格1[[#This Row],[月]],1)</f>
        <v>44470</v>
      </c>
      <c r="C2178" s="2" t="str">
        <f>LEFT(表格1[[#This Row],[年月]],4)</f>
        <v>2021</v>
      </c>
      <c r="D2178" s="2" t="str">
        <f>RIGHT(表格1[[#This Row],[年月]],2)</f>
        <v>10</v>
      </c>
      <c r="E2178" s="5">
        <v>68000000</v>
      </c>
      <c r="F2178" s="2" t="str">
        <f>VLOOKUP(TEXT(表格1[[#This Row],[地區]],"00000000"),縣市代碼,2,0)</f>
        <v>桃園市</v>
      </c>
      <c r="G2178" s="2" t="s">
        <v>10</v>
      </c>
      <c r="H2178" s="13">
        <v>2704945</v>
      </c>
      <c r="I2178" s="14">
        <v>6603253564</v>
      </c>
      <c r="J2178" s="14">
        <f>表格1[[#This Row],[信用卡交易筆數]]/1000</f>
        <v>2704.9450000000002</v>
      </c>
      <c r="K2178" s="14">
        <f>表格1[[#This Row],[信用卡交易金額'[新臺幣']]]/1000</f>
        <v>6603253.5640000002</v>
      </c>
      <c r="L2178" s="14">
        <f>表格1[[#This Row],[信用卡交易金額'[新臺幣']]]/1000000</f>
        <v>6603.2535639999996</v>
      </c>
      <c r="M2178" s="14" t="str" cm="1">
        <f t="array" ref="M2178">_xlfn.TEXTJOIN("", TRUE, _xlfn.XLOOKUP(TRUE, VALUE(表格1[[#This Row],[年月]]) &lt;= VALUE($R$8:$R$12), $Q$8:$Q$12)) &amp; "年度"</f>
        <v>2022年度</v>
      </c>
    </row>
    <row r="2179" spans="1:13" x14ac:dyDescent="0.3">
      <c r="A2179" s="2">
        <v>202110</v>
      </c>
      <c r="B2179" s="19">
        <f>DATE(表格1[[#This Row],[年]],表格1[[#This Row],[月]],1)</f>
        <v>44470</v>
      </c>
      <c r="C2179" s="2" t="str">
        <f>LEFT(表格1[[#This Row],[年月]],4)</f>
        <v>2021</v>
      </c>
      <c r="D2179" s="2" t="str">
        <f>RIGHT(表格1[[#This Row],[年月]],2)</f>
        <v>10</v>
      </c>
      <c r="E2179" s="5">
        <v>10004000</v>
      </c>
      <c r="F2179" s="2" t="str">
        <f>VLOOKUP(TEXT(表格1[[#This Row],[地區]],"00000000"),縣市代碼,2,0)</f>
        <v>新竹縣</v>
      </c>
      <c r="G2179" s="2" t="s">
        <v>4</v>
      </c>
      <c r="H2179" s="13">
        <v>1323009</v>
      </c>
      <c r="I2179" s="14">
        <v>656390825</v>
      </c>
      <c r="J2179" s="14">
        <f>表格1[[#This Row],[信用卡交易筆數]]/1000</f>
        <v>1323.009</v>
      </c>
      <c r="K2179" s="14">
        <f>表格1[[#This Row],[信用卡交易金額'[新臺幣']]]/1000</f>
        <v>656390.82499999995</v>
      </c>
      <c r="L2179" s="14">
        <f>表格1[[#This Row],[信用卡交易金額'[新臺幣']]]/1000000</f>
        <v>656.39082499999995</v>
      </c>
      <c r="M2179" s="14" t="str" cm="1">
        <f t="array" ref="M2179">_xlfn.TEXTJOIN("", TRUE, _xlfn.XLOOKUP(TRUE, VALUE(表格1[[#This Row],[年月]]) &lt;= VALUE($R$8:$R$12), $Q$8:$Q$12)) &amp; "年度"</f>
        <v>2022年度</v>
      </c>
    </row>
    <row r="2180" spans="1:13" x14ac:dyDescent="0.3">
      <c r="A2180" s="2">
        <v>202110</v>
      </c>
      <c r="B2180" s="19">
        <f>DATE(表格1[[#This Row],[年]],表格1[[#This Row],[月]],1)</f>
        <v>44470</v>
      </c>
      <c r="C2180" s="2" t="str">
        <f>LEFT(表格1[[#This Row],[年月]],4)</f>
        <v>2021</v>
      </c>
      <c r="D2180" s="2" t="str">
        <f>RIGHT(表格1[[#This Row],[年月]],2)</f>
        <v>10</v>
      </c>
      <c r="E2180" s="5">
        <v>10004000</v>
      </c>
      <c r="F2180" s="2" t="str">
        <f>VLOOKUP(TEXT(表格1[[#This Row],[地區]],"00000000"),縣市代碼,2,0)</f>
        <v>新竹縣</v>
      </c>
      <c r="G2180" s="2" t="s">
        <v>5</v>
      </c>
      <c r="H2180" s="13">
        <v>79180</v>
      </c>
      <c r="I2180" s="14">
        <v>215319338</v>
      </c>
      <c r="J2180" s="14">
        <f>表格1[[#This Row],[信用卡交易筆數]]/1000</f>
        <v>79.180000000000007</v>
      </c>
      <c r="K2180" s="14">
        <f>表格1[[#This Row],[信用卡交易金額'[新臺幣']]]/1000</f>
        <v>215319.33799999999</v>
      </c>
      <c r="L2180" s="14">
        <f>表格1[[#This Row],[信用卡交易金額'[新臺幣']]]/1000000</f>
        <v>215.31933799999999</v>
      </c>
      <c r="M2180" s="14" t="str" cm="1">
        <f t="array" ref="M2180">_xlfn.TEXTJOIN("", TRUE, _xlfn.XLOOKUP(TRUE, VALUE(表格1[[#This Row],[年月]]) &lt;= VALUE($R$8:$R$12), $Q$8:$Q$12)) &amp; "年度"</f>
        <v>2022年度</v>
      </c>
    </row>
    <row r="2181" spans="1:13" x14ac:dyDescent="0.3">
      <c r="A2181" s="2">
        <v>202110</v>
      </c>
      <c r="B2181" s="19">
        <f>DATE(表格1[[#This Row],[年]],表格1[[#This Row],[月]],1)</f>
        <v>44470</v>
      </c>
      <c r="C2181" s="2" t="str">
        <f>LEFT(表格1[[#This Row],[年月]],4)</f>
        <v>2021</v>
      </c>
      <c r="D2181" s="2" t="str">
        <f>RIGHT(表格1[[#This Row],[年月]],2)</f>
        <v>10</v>
      </c>
      <c r="E2181" s="5">
        <v>10004000</v>
      </c>
      <c r="F2181" s="2" t="str">
        <f>VLOOKUP(TEXT(表格1[[#This Row],[地區]],"00000000"),縣市代碼,2,0)</f>
        <v>新竹縣</v>
      </c>
      <c r="G2181" s="2" t="s">
        <v>6</v>
      </c>
      <c r="H2181" s="13">
        <v>131337</v>
      </c>
      <c r="I2181" s="14">
        <v>550087160</v>
      </c>
      <c r="J2181" s="14">
        <f>表格1[[#This Row],[信用卡交易筆數]]/1000</f>
        <v>131.33699999999999</v>
      </c>
      <c r="K2181" s="14">
        <f>表格1[[#This Row],[信用卡交易金額'[新臺幣']]]/1000</f>
        <v>550087.16</v>
      </c>
      <c r="L2181" s="14">
        <f>表格1[[#This Row],[信用卡交易金額'[新臺幣']]]/1000000</f>
        <v>550.08716000000004</v>
      </c>
      <c r="M2181" s="14" t="str" cm="1">
        <f t="array" ref="M2181">_xlfn.TEXTJOIN("", TRUE, _xlfn.XLOOKUP(TRUE, VALUE(表格1[[#This Row],[年月]]) &lt;= VALUE($R$8:$R$12), $Q$8:$Q$12)) &amp; "年度"</f>
        <v>2022年度</v>
      </c>
    </row>
    <row r="2182" spans="1:13" x14ac:dyDescent="0.3">
      <c r="A2182" s="2">
        <v>202110</v>
      </c>
      <c r="B2182" s="19">
        <f>DATE(表格1[[#This Row],[年]],表格1[[#This Row],[月]],1)</f>
        <v>44470</v>
      </c>
      <c r="C2182" s="2" t="str">
        <f>LEFT(表格1[[#This Row],[年月]],4)</f>
        <v>2021</v>
      </c>
      <c r="D2182" s="2" t="str">
        <f>RIGHT(表格1[[#This Row],[年月]],2)</f>
        <v>10</v>
      </c>
      <c r="E2182" s="5">
        <v>10004000</v>
      </c>
      <c r="F2182" s="2" t="str">
        <f>VLOOKUP(TEXT(表格1[[#This Row],[地區]],"00000000"),縣市代碼,2,0)</f>
        <v>新竹縣</v>
      </c>
      <c r="G2182" s="2" t="s">
        <v>7</v>
      </c>
      <c r="H2182" s="13">
        <v>711511</v>
      </c>
      <c r="I2182" s="14">
        <v>756825912</v>
      </c>
      <c r="J2182" s="14">
        <f>表格1[[#This Row],[信用卡交易筆數]]/1000</f>
        <v>711.51099999999997</v>
      </c>
      <c r="K2182" s="14">
        <f>表格1[[#This Row],[信用卡交易金額'[新臺幣']]]/1000</f>
        <v>756825.91200000001</v>
      </c>
      <c r="L2182" s="14">
        <f>表格1[[#This Row],[信用卡交易金額'[新臺幣']]]/1000000</f>
        <v>756.82591200000002</v>
      </c>
      <c r="M2182" s="14" t="str" cm="1">
        <f t="array" ref="M2182">_xlfn.TEXTJOIN("", TRUE, _xlfn.XLOOKUP(TRUE, VALUE(表格1[[#This Row],[年月]]) &lt;= VALUE($R$8:$R$12), $Q$8:$Q$12)) &amp; "年度"</f>
        <v>2022年度</v>
      </c>
    </row>
    <row r="2183" spans="1:13" x14ac:dyDescent="0.3">
      <c r="A2183" s="2">
        <v>202110</v>
      </c>
      <c r="B2183" s="19">
        <f>DATE(表格1[[#This Row],[年]],表格1[[#This Row],[月]],1)</f>
        <v>44470</v>
      </c>
      <c r="C2183" s="2" t="str">
        <f>LEFT(表格1[[#This Row],[年月]],4)</f>
        <v>2021</v>
      </c>
      <c r="D2183" s="2" t="str">
        <f>RIGHT(表格1[[#This Row],[年月]],2)</f>
        <v>10</v>
      </c>
      <c r="E2183" s="5">
        <v>10004000</v>
      </c>
      <c r="F2183" s="2" t="str">
        <f>VLOOKUP(TEXT(表格1[[#This Row],[地區]],"00000000"),縣市代碼,2,0)</f>
        <v>新竹縣</v>
      </c>
      <c r="G2183" s="2" t="s">
        <v>8</v>
      </c>
      <c r="H2183" s="13">
        <v>505003</v>
      </c>
      <c r="I2183" s="14">
        <v>835746029</v>
      </c>
      <c r="J2183" s="14">
        <f>表格1[[#This Row],[信用卡交易筆數]]/1000</f>
        <v>505.00299999999999</v>
      </c>
      <c r="K2183" s="14">
        <f>表格1[[#This Row],[信用卡交易金額'[新臺幣']]]/1000</f>
        <v>835746.02899999998</v>
      </c>
      <c r="L2183" s="14">
        <f>表格1[[#This Row],[信用卡交易金額'[新臺幣']]]/1000000</f>
        <v>835.74602900000002</v>
      </c>
      <c r="M2183" s="14" t="str" cm="1">
        <f t="array" ref="M2183">_xlfn.TEXTJOIN("", TRUE, _xlfn.XLOOKUP(TRUE, VALUE(表格1[[#This Row],[年月]]) &lt;= VALUE($R$8:$R$12), $Q$8:$Q$12)) &amp; "年度"</f>
        <v>2022年度</v>
      </c>
    </row>
    <row r="2184" spans="1:13" x14ac:dyDescent="0.3">
      <c r="A2184" s="2">
        <v>202110</v>
      </c>
      <c r="B2184" s="19">
        <f>DATE(表格1[[#This Row],[年]],表格1[[#This Row],[月]],1)</f>
        <v>44470</v>
      </c>
      <c r="C2184" s="2" t="str">
        <f>LEFT(表格1[[#This Row],[年月]],4)</f>
        <v>2021</v>
      </c>
      <c r="D2184" s="2" t="str">
        <f>RIGHT(表格1[[#This Row],[年月]],2)</f>
        <v>10</v>
      </c>
      <c r="E2184" s="5">
        <v>10004000</v>
      </c>
      <c r="F2184" s="2" t="str">
        <f>VLOOKUP(TEXT(表格1[[#This Row],[地區]],"00000000"),縣市代碼,2,0)</f>
        <v>新竹縣</v>
      </c>
      <c r="G2184" s="2" t="s">
        <v>9</v>
      </c>
      <c r="H2184" s="13">
        <v>1073069</v>
      </c>
      <c r="I2184" s="14">
        <v>1734793371</v>
      </c>
      <c r="J2184" s="14">
        <f>表格1[[#This Row],[信用卡交易筆數]]/1000</f>
        <v>1073.069</v>
      </c>
      <c r="K2184" s="14">
        <f>表格1[[#This Row],[信用卡交易金額'[新臺幣']]]/1000</f>
        <v>1734793.371</v>
      </c>
      <c r="L2184" s="14">
        <f>表格1[[#This Row],[信用卡交易金額'[新臺幣']]]/1000000</f>
        <v>1734.793371</v>
      </c>
      <c r="M2184" s="14" t="str" cm="1">
        <f t="array" ref="M2184">_xlfn.TEXTJOIN("", TRUE, _xlfn.XLOOKUP(TRUE, VALUE(表格1[[#This Row],[年月]]) &lt;= VALUE($R$8:$R$12), $Q$8:$Q$12)) &amp; "年度"</f>
        <v>2022年度</v>
      </c>
    </row>
    <row r="2185" spans="1:13" x14ac:dyDescent="0.3">
      <c r="A2185" s="2">
        <v>202110</v>
      </c>
      <c r="B2185" s="19">
        <f>DATE(表格1[[#This Row],[年]],表格1[[#This Row],[月]],1)</f>
        <v>44470</v>
      </c>
      <c r="C2185" s="2" t="str">
        <f>LEFT(表格1[[#This Row],[年月]],4)</f>
        <v>2021</v>
      </c>
      <c r="D2185" s="2" t="str">
        <f>RIGHT(表格1[[#This Row],[年月]],2)</f>
        <v>10</v>
      </c>
      <c r="E2185" s="5">
        <v>10004000</v>
      </c>
      <c r="F2185" s="2" t="str">
        <f>VLOOKUP(TEXT(表格1[[#This Row],[地區]],"00000000"),縣市代碼,2,0)</f>
        <v>新竹縣</v>
      </c>
      <c r="G2185" s="2" t="s">
        <v>10</v>
      </c>
      <c r="H2185" s="13">
        <v>714667</v>
      </c>
      <c r="I2185" s="14">
        <v>1754913509</v>
      </c>
      <c r="J2185" s="14">
        <f>表格1[[#This Row],[信用卡交易筆數]]/1000</f>
        <v>714.66700000000003</v>
      </c>
      <c r="K2185" s="14">
        <f>表格1[[#This Row],[信用卡交易金額'[新臺幣']]]/1000</f>
        <v>1754913.5090000001</v>
      </c>
      <c r="L2185" s="14">
        <f>表格1[[#This Row],[信用卡交易金額'[新臺幣']]]/1000000</f>
        <v>1754.913509</v>
      </c>
      <c r="M2185" s="14" t="str" cm="1">
        <f t="array" ref="M2185">_xlfn.TEXTJOIN("", TRUE, _xlfn.XLOOKUP(TRUE, VALUE(表格1[[#This Row],[年月]]) &lt;= VALUE($R$8:$R$12), $Q$8:$Q$12)) &amp; "年度"</f>
        <v>2022年度</v>
      </c>
    </row>
    <row r="2186" spans="1:13" x14ac:dyDescent="0.3">
      <c r="A2186" s="2">
        <v>202110</v>
      </c>
      <c r="B2186" s="19">
        <f>DATE(表格1[[#This Row],[年]],表格1[[#This Row],[月]],1)</f>
        <v>44470</v>
      </c>
      <c r="C2186" s="2" t="str">
        <f>LEFT(表格1[[#This Row],[年月]],4)</f>
        <v>2021</v>
      </c>
      <c r="D2186" s="2" t="str">
        <f>RIGHT(表格1[[#This Row],[年月]],2)</f>
        <v>10</v>
      </c>
      <c r="E2186" s="5">
        <v>10018000</v>
      </c>
      <c r="F2186" s="2" t="str">
        <f>VLOOKUP(TEXT(表格1[[#This Row],[地區]],"00000000"),縣市代碼,2,0)</f>
        <v>新竹市</v>
      </c>
      <c r="G2186" s="2" t="s">
        <v>4</v>
      </c>
      <c r="H2186" s="13">
        <v>1304687</v>
      </c>
      <c r="I2186" s="14">
        <v>635650969</v>
      </c>
      <c r="J2186" s="14">
        <f>表格1[[#This Row],[信用卡交易筆數]]/1000</f>
        <v>1304.6869999999999</v>
      </c>
      <c r="K2186" s="14">
        <f>表格1[[#This Row],[信用卡交易金額'[新臺幣']]]/1000</f>
        <v>635650.96900000004</v>
      </c>
      <c r="L2186" s="14">
        <f>表格1[[#This Row],[信用卡交易金額'[新臺幣']]]/1000000</f>
        <v>635.65096900000003</v>
      </c>
      <c r="M2186" s="14" t="str" cm="1">
        <f t="array" ref="M2186">_xlfn.TEXTJOIN("", TRUE, _xlfn.XLOOKUP(TRUE, VALUE(表格1[[#This Row],[年月]]) &lt;= VALUE($R$8:$R$12), $Q$8:$Q$12)) &amp; "年度"</f>
        <v>2022年度</v>
      </c>
    </row>
    <row r="2187" spans="1:13" x14ac:dyDescent="0.3">
      <c r="A2187" s="2">
        <v>202110</v>
      </c>
      <c r="B2187" s="19">
        <f>DATE(表格1[[#This Row],[年]],表格1[[#This Row],[月]],1)</f>
        <v>44470</v>
      </c>
      <c r="C2187" s="2" t="str">
        <f>LEFT(表格1[[#This Row],[年月]],4)</f>
        <v>2021</v>
      </c>
      <c r="D2187" s="2" t="str">
        <f>RIGHT(表格1[[#This Row],[年月]],2)</f>
        <v>10</v>
      </c>
      <c r="E2187" s="5">
        <v>10018000</v>
      </c>
      <c r="F2187" s="2" t="str">
        <f>VLOOKUP(TEXT(表格1[[#This Row],[地區]],"00000000"),縣市代碼,2,0)</f>
        <v>新竹市</v>
      </c>
      <c r="G2187" s="2" t="s">
        <v>5</v>
      </c>
      <c r="H2187" s="13">
        <v>70278</v>
      </c>
      <c r="I2187" s="14">
        <v>188777144</v>
      </c>
      <c r="J2187" s="14">
        <f>表格1[[#This Row],[信用卡交易筆數]]/1000</f>
        <v>70.278000000000006</v>
      </c>
      <c r="K2187" s="14">
        <f>表格1[[#This Row],[信用卡交易金額'[新臺幣']]]/1000</f>
        <v>188777.144</v>
      </c>
      <c r="L2187" s="14">
        <f>表格1[[#This Row],[信用卡交易金額'[新臺幣']]]/1000000</f>
        <v>188.77714399999999</v>
      </c>
      <c r="M2187" s="14" t="str" cm="1">
        <f t="array" ref="M2187">_xlfn.TEXTJOIN("", TRUE, _xlfn.XLOOKUP(TRUE, VALUE(表格1[[#This Row],[年月]]) &lt;= VALUE($R$8:$R$12), $Q$8:$Q$12)) &amp; "年度"</f>
        <v>2022年度</v>
      </c>
    </row>
    <row r="2188" spans="1:13" x14ac:dyDescent="0.3">
      <c r="A2188" s="2">
        <v>202110</v>
      </c>
      <c r="B2188" s="19">
        <f>DATE(表格1[[#This Row],[年]],表格1[[#This Row],[月]],1)</f>
        <v>44470</v>
      </c>
      <c r="C2188" s="2" t="str">
        <f>LEFT(表格1[[#This Row],[年月]],4)</f>
        <v>2021</v>
      </c>
      <c r="D2188" s="2" t="str">
        <f>RIGHT(表格1[[#This Row],[年月]],2)</f>
        <v>10</v>
      </c>
      <c r="E2188" s="5">
        <v>10018000</v>
      </c>
      <c r="F2188" s="2" t="str">
        <f>VLOOKUP(TEXT(表格1[[#This Row],[地區]],"00000000"),縣市代碼,2,0)</f>
        <v>新竹市</v>
      </c>
      <c r="G2188" s="2" t="s">
        <v>6</v>
      </c>
      <c r="H2188" s="13">
        <v>125944</v>
      </c>
      <c r="I2188" s="14">
        <v>512180839</v>
      </c>
      <c r="J2188" s="14">
        <f>表格1[[#This Row],[信用卡交易筆數]]/1000</f>
        <v>125.944</v>
      </c>
      <c r="K2188" s="14">
        <f>表格1[[#This Row],[信用卡交易金額'[新臺幣']]]/1000</f>
        <v>512180.83899999998</v>
      </c>
      <c r="L2188" s="14">
        <f>表格1[[#This Row],[信用卡交易金額'[新臺幣']]]/1000000</f>
        <v>512.18083899999999</v>
      </c>
      <c r="M2188" s="14" t="str" cm="1">
        <f t="array" ref="M2188">_xlfn.TEXTJOIN("", TRUE, _xlfn.XLOOKUP(TRUE, VALUE(表格1[[#This Row],[年月]]) &lt;= VALUE($R$8:$R$12), $Q$8:$Q$12)) &amp; "年度"</f>
        <v>2022年度</v>
      </c>
    </row>
    <row r="2189" spans="1:13" x14ac:dyDescent="0.3">
      <c r="A2189" s="2">
        <v>202110</v>
      </c>
      <c r="B2189" s="19">
        <f>DATE(表格1[[#This Row],[年]],表格1[[#This Row],[月]],1)</f>
        <v>44470</v>
      </c>
      <c r="C2189" s="2" t="str">
        <f>LEFT(表格1[[#This Row],[年月]],4)</f>
        <v>2021</v>
      </c>
      <c r="D2189" s="2" t="str">
        <f>RIGHT(表格1[[#This Row],[年月]],2)</f>
        <v>10</v>
      </c>
      <c r="E2189" s="5">
        <v>10018000</v>
      </c>
      <c r="F2189" s="2" t="str">
        <f>VLOOKUP(TEXT(表格1[[#This Row],[地區]],"00000000"),縣市代碼,2,0)</f>
        <v>新竹市</v>
      </c>
      <c r="G2189" s="2" t="s">
        <v>7</v>
      </c>
      <c r="H2189" s="13">
        <v>621414</v>
      </c>
      <c r="I2189" s="14">
        <v>597886134</v>
      </c>
      <c r="J2189" s="14">
        <f>表格1[[#This Row],[信用卡交易筆數]]/1000</f>
        <v>621.41399999999999</v>
      </c>
      <c r="K2189" s="14">
        <f>表格1[[#This Row],[信用卡交易金額'[新臺幣']]]/1000</f>
        <v>597886.13399999996</v>
      </c>
      <c r="L2189" s="14">
        <f>表格1[[#This Row],[信用卡交易金額'[新臺幣']]]/1000000</f>
        <v>597.88613399999997</v>
      </c>
      <c r="M2189" s="14" t="str" cm="1">
        <f t="array" ref="M2189">_xlfn.TEXTJOIN("", TRUE, _xlfn.XLOOKUP(TRUE, VALUE(表格1[[#This Row],[年月]]) &lt;= VALUE($R$8:$R$12), $Q$8:$Q$12)) &amp; "年度"</f>
        <v>2022年度</v>
      </c>
    </row>
    <row r="2190" spans="1:13" x14ac:dyDescent="0.3">
      <c r="A2190" s="2">
        <v>202110</v>
      </c>
      <c r="B2190" s="19">
        <f>DATE(表格1[[#This Row],[年]],表格1[[#This Row],[月]],1)</f>
        <v>44470</v>
      </c>
      <c r="C2190" s="2" t="str">
        <f>LEFT(表格1[[#This Row],[年月]],4)</f>
        <v>2021</v>
      </c>
      <c r="D2190" s="2" t="str">
        <f>RIGHT(表格1[[#This Row],[年月]],2)</f>
        <v>10</v>
      </c>
      <c r="E2190" s="5">
        <v>10018000</v>
      </c>
      <c r="F2190" s="2" t="str">
        <f>VLOOKUP(TEXT(表格1[[#This Row],[地區]],"00000000"),縣市代碼,2,0)</f>
        <v>新竹市</v>
      </c>
      <c r="G2190" s="2" t="s">
        <v>8</v>
      </c>
      <c r="H2190" s="13">
        <v>473059</v>
      </c>
      <c r="I2190" s="14">
        <v>823365531</v>
      </c>
      <c r="J2190" s="14">
        <f>表格1[[#This Row],[信用卡交易筆數]]/1000</f>
        <v>473.05900000000003</v>
      </c>
      <c r="K2190" s="14">
        <f>表格1[[#This Row],[信用卡交易金額'[新臺幣']]]/1000</f>
        <v>823365.53099999996</v>
      </c>
      <c r="L2190" s="14">
        <f>表格1[[#This Row],[信用卡交易金額'[新臺幣']]]/1000000</f>
        <v>823.36553100000003</v>
      </c>
      <c r="M2190" s="14" t="str" cm="1">
        <f t="array" ref="M2190">_xlfn.TEXTJOIN("", TRUE, _xlfn.XLOOKUP(TRUE, VALUE(表格1[[#This Row],[年月]]) &lt;= VALUE($R$8:$R$12), $Q$8:$Q$12)) &amp; "年度"</f>
        <v>2022年度</v>
      </c>
    </row>
    <row r="2191" spans="1:13" x14ac:dyDescent="0.3">
      <c r="A2191" s="2">
        <v>202110</v>
      </c>
      <c r="B2191" s="19">
        <f>DATE(表格1[[#This Row],[年]],表格1[[#This Row],[月]],1)</f>
        <v>44470</v>
      </c>
      <c r="C2191" s="2" t="str">
        <f>LEFT(表格1[[#This Row],[年月]],4)</f>
        <v>2021</v>
      </c>
      <c r="D2191" s="2" t="str">
        <f>RIGHT(表格1[[#This Row],[年月]],2)</f>
        <v>10</v>
      </c>
      <c r="E2191" s="5">
        <v>10018000</v>
      </c>
      <c r="F2191" s="2" t="str">
        <f>VLOOKUP(TEXT(表格1[[#This Row],[地區]],"00000000"),縣市代碼,2,0)</f>
        <v>新竹市</v>
      </c>
      <c r="G2191" s="2" t="s">
        <v>9</v>
      </c>
      <c r="H2191" s="13">
        <v>1117937</v>
      </c>
      <c r="I2191" s="14">
        <v>1807323656</v>
      </c>
      <c r="J2191" s="14">
        <f>表格1[[#This Row],[信用卡交易筆數]]/1000</f>
        <v>1117.9369999999999</v>
      </c>
      <c r="K2191" s="14">
        <f>表格1[[#This Row],[信用卡交易金額'[新臺幣']]]/1000</f>
        <v>1807323.656</v>
      </c>
      <c r="L2191" s="14">
        <f>表格1[[#This Row],[信用卡交易金額'[新臺幣']]]/1000000</f>
        <v>1807.323656</v>
      </c>
      <c r="M2191" s="14" t="str" cm="1">
        <f t="array" ref="M2191">_xlfn.TEXTJOIN("", TRUE, _xlfn.XLOOKUP(TRUE, VALUE(表格1[[#This Row],[年月]]) &lt;= VALUE($R$8:$R$12), $Q$8:$Q$12)) &amp; "年度"</f>
        <v>2022年度</v>
      </c>
    </row>
    <row r="2192" spans="1:13" x14ac:dyDescent="0.3">
      <c r="A2192" s="2">
        <v>202110</v>
      </c>
      <c r="B2192" s="19">
        <f>DATE(表格1[[#This Row],[年]],表格1[[#This Row],[月]],1)</f>
        <v>44470</v>
      </c>
      <c r="C2192" s="2" t="str">
        <f>LEFT(表格1[[#This Row],[年月]],4)</f>
        <v>2021</v>
      </c>
      <c r="D2192" s="2" t="str">
        <f>RIGHT(表格1[[#This Row],[年月]],2)</f>
        <v>10</v>
      </c>
      <c r="E2192" s="5">
        <v>10018000</v>
      </c>
      <c r="F2192" s="2" t="str">
        <f>VLOOKUP(TEXT(表格1[[#This Row],[地區]],"00000000"),縣市代碼,2,0)</f>
        <v>新竹市</v>
      </c>
      <c r="G2192" s="2" t="s">
        <v>10</v>
      </c>
      <c r="H2192" s="13">
        <v>686374</v>
      </c>
      <c r="I2192" s="14">
        <v>1704036722</v>
      </c>
      <c r="J2192" s="14">
        <f>表格1[[#This Row],[信用卡交易筆數]]/1000</f>
        <v>686.37400000000002</v>
      </c>
      <c r="K2192" s="14">
        <f>表格1[[#This Row],[信用卡交易金額'[新臺幣']]]/1000</f>
        <v>1704036.7220000001</v>
      </c>
      <c r="L2192" s="14">
        <f>表格1[[#This Row],[信用卡交易金額'[新臺幣']]]/1000000</f>
        <v>1704.0367220000001</v>
      </c>
      <c r="M2192" s="14" t="str" cm="1">
        <f t="array" ref="M2192">_xlfn.TEXTJOIN("", TRUE, _xlfn.XLOOKUP(TRUE, VALUE(表格1[[#This Row],[年月]]) &lt;= VALUE($R$8:$R$12), $Q$8:$Q$12)) &amp; "年度"</f>
        <v>2022年度</v>
      </c>
    </row>
    <row r="2193" spans="1:13" x14ac:dyDescent="0.3">
      <c r="A2193" s="2">
        <v>202110</v>
      </c>
      <c r="B2193" s="19">
        <f>DATE(表格1[[#This Row],[年]],表格1[[#This Row],[月]],1)</f>
        <v>44470</v>
      </c>
      <c r="C2193" s="2" t="str">
        <f>LEFT(表格1[[#This Row],[年月]],4)</f>
        <v>2021</v>
      </c>
      <c r="D2193" s="2" t="str">
        <f>RIGHT(表格1[[#This Row],[年月]],2)</f>
        <v>10</v>
      </c>
      <c r="E2193" s="5">
        <v>10005000</v>
      </c>
      <c r="F2193" s="2" t="str">
        <f>VLOOKUP(TEXT(表格1[[#This Row],[地區]],"00000000"),縣市代碼,2,0)</f>
        <v>苗栗縣</v>
      </c>
      <c r="G2193" s="2" t="s">
        <v>4</v>
      </c>
      <c r="H2193" s="13">
        <v>661592</v>
      </c>
      <c r="I2193" s="14">
        <v>298628896</v>
      </c>
      <c r="J2193" s="14">
        <f>表格1[[#This Row],[信用卡交易筆數]]/1000</f>
        <v>661.59199999999998</v>
      </c>
      <c r="K2193" s="14">
        <f>表格1[[#This Row],[信用卡交易金額'[新臺幣']]]/1000</f>
        <v>298628.89600000001</v>
      </c>
      <c r="L2193" s="14">
        <f>表格1[[#This Row],[信用卡交易金額'[新臺幣']]]/1000000</f>
        <v>298.628896</v>
      </c>
      <c r="M2193" s="14" t="str" cm="1">
        <f t="array" ref="M2193">_xlfn.TEXTJOIN("", TRUE, _xlfn.XLOOKUP(TRUE, VALUE(表格1[[#This Row],[年月]]) &lt;= VALUE($R$8:$R$12), $Q$8:$Q$12)) &amp; "年度"</f>
        <v>2022年度</v>
      </c>
    </row>
    <row r="2194" spans="1:13" x14ac:dyDescent="0.3">
      <c r="A2194" s="2">
        <v>202110</v>
      </c>
      <c r="B2194" s="19">
        <f>DATE(表格1[[#This Row],[年]],表格1[[#This Row],[月]],1)</f>
        <v>44470</v>
      </c>
      <c r="C2194" s="2" t="str">
        <f>LEFT(表格1[[#This Row],[年月]],4)</f>
        <v>2021</v>
      </c>
      <c r="D2194" s="2" t="str">
        <f>RIGHT(表格1[[#This Row],[年月]],2)</f>
        <v>10</v>
      </c>
      <c r="E2194" s="5">
        <v>10005000</v>
      </c>
      <c r="F2194" s="2" t="str">
        <f>VLOOKUP(TEXT(表格1[[#This Row],[地區]],"00000000"),縣市代碼,2,0)</f>
        <v>苗栗縣</v>
      </c>
      <c r="G2194" s="2" t="s">
        <v>5</v>
      </c>
      <c r="H2194" s="13">
        <v>50066</v>
      </c>
      <c r="I2194" s="14">
        <v>125249858</v>
      </c>
      <c r="J2194" s="14">
        <f>表格1[[#This Row],[信用卡交易筆數]]/1000</f>
        <v>50.066000000000003</v>
      </c>
      <c r="K2194" s="14">
        <f>表格1[[#This Row],[信用卡交易金額'[新臺幣']]]/1000</f>
        <v>125249.85799999999</v>
      </c>
      <c r="L2194" s="14">
        <f>表格1[[#This Row],[信用卡交易金額'[新臺幣']]]/1000000</f>
        <v>125.249858</v>
      </c>
      <c r="M2194" s="14" t="str" cm="1">
        <f t="array" ref="M2194">_xlfn.TEXTJOIN("", TRUE, _xlfn.XLOOKUP(TRUE, VALUE(表格1[[#This Row],[年月]]) &lt;= VALUE($R$8:$R$12), $Q$8:$Q$12)) &amp; "年度"</f>
        <v>2022年度</v>
      </c>
    </row>
    <row r="2195" spans="1:13" x14ac:dyDescent="0.3">
      <c r="A2195" s="2">
        <v>202110</v>
      </c>
      <c r="B2195" s="19">
        <f>DATE(表格1[[#This Row],[年]],表格1[[#This Row],[月]],1)</f>
        <v>44470</v>
      </c>
      <c r="C2195" s="2" t="str">
        <f>LEFT(表格1[[#This Row],[年月]],4)</f>
        <v>2021</v>
      </c>
      <c r="D2195" s="2" t="str">
        <f>RIGHT(表格1[[#This Row],[年月]],2)</f>
        <v>10</v>
      </c>
      <c r="E2195" s="5">
        <v>10005000</v>
      </c>
      <c r="F2195" s="2" t="str">
        <f>VLOOKUP(TEXT(表格1[[#This Row],[地區]],"00000000"),縣市代碼,2,0)</f>
        <v>苗栗縣</v>
      </c>
      <c r="G2195" s="2" t="s">
        <v>6</v>
      </c>
      <c r="H2195" s="13">
        <v>74493</v>
      </c>
      <c r="I2195" s="14">
        <v>275418102</v>
      </c>
      <c r="J2195" s="14">
        <f>表格1[[#This Row],[信用卡交易筆數]]/1000</f>
        <v>74.492999999999995</v>
      </c>
      <c r="K2195" s="14">
        <f>表格1[[#This Row],[信用卡交易金額'[新臺幣']]]/1000</f>
        <v>275418.10200000001</v>
      </c>
      <c r="L2195" s="14">
        <f>表格1[[#This Row],[信用卡交易金額'[新臺幣']]]/1000000</f>
        <v>275.41810199999998</v>
      </c>
      <c r="M2195" s="14" t="str" cm="1">
        <f t="array" ref="M2195">_xlfn.TEXTJOIN("", TRUE, _xlfn.XLOOKUP(TRUE, VALUE(表格1[[#This Row],[年月]]) &lt;= VALUE($R$8:$R$12), $Q$8:$Q$12)) &amp; "年度"</f>
        <v>2022年度</v>
      </c>
    </row>
    <row r="2196" spans="1:13" x14ac:dyDescent="0.3">
      <c r="A2196" s="2">
        <v>202110</v>
      </c>
      <c r="B2196" s="19">
        <f>DATE(表格1[[#This Row],[年]],表格1[[#This Row],[月]],1)</f>
        <v>44470</v>
      </c>
      <c r="C2196" s="2" t="str">
        <f>LEFT(表格1[[#This Row],[年月]],4)</f>
        <v>2021</v>
      </c>
      <c r="D2196" s="2" t="str">
        <f>RIGHT(表格1[[#This Row],[年月]],2)</f>
        <v>10</v>
      </c>
      <c r="E2196" s="5">
        <v>10005000</v>
      </c>
      <c r="F2196" s="2" t="str">
        <f>VLOOKUP(TEXT(表格1[[#This Row],[地區]],"00000000"),縣市代碼,2,0)</f>
        <v>苗栗縣</v>
      </c>
      <c r="G2196" s="2" t="s">
        <v>7</v>
      </c>
      <c r="H2196" s="13">
        <v>504982</v>
      </c>
      <c r="I2196" s="14">
        <v>501701754</v>
      </c>
      <c r="J2196" s="14">
        <f>表格1[[#This Row],[信用卡交易筆數]]/1000</f>
        <v>504.98200000000003</v>
      </c>
      <c r="K2196" s="14">
        <f>表格1[[#This Row],[信用卡交易金額'[新臺幣']]]/1000</f>
        <v>501701.75400000002</v>
      </c>
      <c r="L2196" s="14">
        <f>表格1[[#This Row],[信用卡交易金額'[新臺幣']]]/1000000</f>
        <v>501.70175399999999</v>
      </c>
      <c r="M2196" s="14" t="str" cm="1">
        <f t="array" ref="M2196">_xlfn.TEXTJOIN("", TRUE, _xlfn.XLOOKUP(TRUE, VALUE(表格1[[#This Row],[年月]]) &lt;= VALUE($R$8:$R$12), $Q$8:$Q$12)) &amp; "年度"</f>
        <v>2022年度</v>
      </c>
    </row>
    <row r="2197" spans="1:13" x14ac:dyDescent="0.3">
      <c r="A2197" s="2">
        <v>202110</v>
      </c>
      <c r="B2197" s="19">
        <f>DATE(表格1[[#This Row],[年]],表格1[[#This Row],[月]],1)</f>
        <v>44470</v>
      </c>
      <c r="C2197" s="2" t="str">
        <f>LEFT(表格1[[#This Row],[年月]],4)</f>
        <v>2021</v>
      </c>
      <c r="D2197" s="2" t="str">
        <f>RIGHT(表格1[[#This Row],[年月]],2)</f>
        <v>10</v>
      </c>
      <c r="E2197" s="5">
        <v>10005000</v>
      </c>
      <c r="F2197" s="2" t="str">
        <f>VLOOKUP(TEXT(表格1[[#This Row],[地區]],"00000000"),縣市代碼,2,0)</f>
        <v>苗栗縣</v>
      </c>
      <c r="G2197" s="2" t="s">
        <v>8</v>
      </c>
      <c r="H2197" s="13">
        <v>300391</v>
      </c>
      <c r="I2197" s="14">
        <v>442048411</v>
      </c>
      <c r="J2197" s="14">
        <f>表格1[[#This Row],[信用卡交易筆數]]/1000</f>
        <v>300.39100000000002</v>
      </c>
      <c r="K2197" s="14">
        <f>表格1[[#This Row],[信用卡交易金額'[新臺幣']]]/1000</f>
        <v>442048.41100000002</v>
      </c>
      <c r="L2197" s="14">
        <f>表格1[[#This Row],[信用卡交易金額'[新臺幣']]]/1000000</f>
        <v>442.04841099999999</v>
      </c>
      <c r="M2197" s="14" t="str" cm="1">
        <f t="array" ref="M2197">_xlfn.TEXTJOIN("", TRUE, _xlfn.XLOOKUP(TRUE, VALUE(表格1[[#This Row],[年月]]) &lt;= VALUE($R$8:$R$12), $Q$8:$Q$12)) &amp; "年度"</f>
        <v>2022年度</v>
      </c>
    </row>
    <row r="2198" spans="1:13" x14ac:dyDescent="0.3">
      <c r="A2198" s="2">
        <v>202110</v>
      </c>
      <c r="B2198" s="19">
        <f>DATE(表格1[[#This Row],[年]],表格1[[#This Row],[月]],1)</f>
        <v>44470</v>
      </c>
      <c r="C2198" s="2" t="str">
        <f>LEFT(表格1[[#This Row],[年月]],4)</f>
        <v>2021</v>
      </c>
      <c r="D2198" s="2" t="str">
        <f>RIGHT(表格1[[#This Row],[年月]],2)</f>
        <v>10</v>
      </c>
      <c r="E2198" s="5">
        <v>10005000</v>
      </c>
      <c r="F2198" s="2" t="str">
        <f>VLOOKUP(TEXT(表格1[[#This Row],[地區]],"00000000"),縣市代碼,2,0)</f>
        <v>苗栗縣</v>
      </c>
      <c r="G2198" s="2" t="s">
        <v>9</v>
      </c>
      <c r="H2198" s="13">
        <v>573248</v>
      </c>
      <c r="I2198" s="14">
        <v>878425096</v>
      </c>
      <c r="J2198" s="14">
        <f>表格1[[#This Row],[信用卡交易筆數]]/1000</f>
        <v>573.24800000000005</v>
      </c>
      <c r="K2198" s="14">
        <f>表格1[[#This Row],[信用卡交易金額'[新臺幣']]]/1000</f>
        <v>878425.09600000002</v>
      </c>
      <c r="L2198" s="14">
        <f>表格1[[#This Row],[信用卡交易金額'[新臺幣']]]/1000000</f>
        <v>878.42509600000005</v>
      </c>
      <c r="M2198" s="14" t="str" cm="1">
        <f t="array" ref="M2198">_xlfn.TEXTJOIN("", TRUE, _xlfn.XLOOKUP(TRUE, VALUE(表格1[[#This Row],[年月]]) &lt;= VALUE($R$8:$R$12), $Q$8:$Q$12)) &amp; "年度"</f>
        <v>2022年度</v>
      </c>
    </row>
    <row r="2199" spans="1:13" x14ac:dyDescent="0.3">
      <c r="A2199" s="2">
        <v>202110</v>
      </c>
      <c r="B2199" s="19">
        <f>DATE(表格1[[#This Row],[年]],表格1[[#This Row],[月]],1)</f>
        <v>44470</v>
      </c>
      <c r="C2199" s="2" t="str">
        <f>LEFT(表格1[[#This Row],[年月]],4)</f>
        <v>2021</v>
      </c>
      <c r="D2199" s="2" t="str">
        <f>RIGHT(表格1[[#This Row],[年月]],2)</f>
        <v>10</v>
      </c>
      <c r="E2199" s="5">
        <v>10005000</v>
      </c>
      <c r="F2199" s="2" t="str">
        <f>VLOOKUP(TEXT(表格1[[#This Row],[地區]],"00000000"),縣市代碼,2,0)</f>
        <v>苗栗縣</v>
      </c>
      <c r="G2199" s="2" t="s">
        <v>10</v>
      </c>
      <c r="H2199" s="13">
        <v>454696</v>
      </c>
      <c r="I2199" s="14">
        <v>1070722907</v>
      </c>
      <c r="J2199" s="14">
        <f>表格1[[#This Row],[信用卡交易筆數]]/1000</f>
        <v>454.69600000000003</v>
      </c>
      <c r="K2199" s="14">
        <f>表格1[[#This Row],[信用卡交易金額'[新臺幣']]]/1000</f>
        <v>1070722.9069999999</v>
      </c>
      <c r="L2199" s="14">
        <f>表格1[[#This Row],[信用卡交易金額'[新臺幣']]]/1000000</f>
        <v>1070.7229070000001</v>
      </c>
      <c r="M2199" s="14" t="str" cm="1">
        <f t="array" ref="M2199">_xlfn.TEXTJOIN("", TRUE, _xlfn.XLOOKUP(TRUE, VALUE(表格1[[#This Row],[年月]]) &lt;= VALUE($R$8:$R$12), $Q$8:$Q$12)) &amp; "年度"</f>
        <v>2022年度</v>
      </c>
    </row>
    <row r="2200" spans="1:13" x14ac:dyDescent="0.3">
      <c r="A2200" s="2">
        <v>202110</v>
      </c>
      <c r="B2200" s="19">
        <f>DATE(表格1[[#This Row],[年]],表格1[[#This Row],[月]],1)</f>
        <v>44470</v>
      </c>
      <c r="C2200" s="2" t="str">
        <f>LEFT(表格1[[#This Row],[年月]],4)</f>
        <v>2021</v>
      </c>
      <c r="D2200" s="2" t="str">
        <f>RIGHT(表格1[[#This Row],[年月]],2)</f>
        <v>10</v>
      </c>
      <c r="E2200" s="5">
        <v>66000000</v>
      </c>
      <c r="F2200" s="2" t="str">
        <f>VLOOKUP(TEXT(表格1[[#This Row],[地區]],"00000000"),縣市代碼,2,0)</f>
        <v>臺中市</v>
      </c>
      <c r="G2200" s="2" t="s">
        <v>4</v>
      </c>
      <c r="H2200" s="13">
        <v>5773810</v>
      </c>
      <c r="I2200" s="14">
        <v>3025649702</v>
      </c>
      <c r="J2200" s="14">
        <f>表格1[[#This Row],[信用卡交易筆數]]/1000</f>
        <v>5773.81</v>
      </c>
      <c r="K2200" s="14">
        <f>表格1[[#This Row],[信用卡交易金額'[新臺幣']]]/1000</f>
        <v>3025649.702</v>
      </c>
      <c r="L2200" s="14">
        <f>表格1[[#This Row],[信用卡交易金額'[新臺幣']]]/1000000</f>
        <v>3025.6497020000002</v>
      </c>
      <c r="M2200" s="14" t="str" cm="1">
        <f t="array" ref="M2200">_xlfn.TEXTJOIN("", TRUE, _xlfn.XLOOKUP(TRUE, VALUE(表格1[[#This Row],[年月]]) &lt;= VALUE($R$8:$R$12), $Q$8:$Q$12)) &amp; "年度"</f>
        <v>2022年度</v>
      </c>
    </row>
    <row r="2201" spans="1:13" x14ac:dyDescent="0.3">
      <c r="A2201" s="2">
        <v>202110</v>
      </c>
      <c r="B2201" s="19">
        <f>DATE(表格1[[#This Row],[年]],表格1[[#This Row],[月]],1)</f>
        <v>44470</v>
      </c>
      <c r="C2201" s="2" t="str">
        <f>LEFT(表格1[[#This Row],[年月]],4)</f>
        <v>2021</v>
      </c>
      <c r="D2201" s="2" t="str">
        <f>RIGHT(表格1[[#This Row],[年月]],2)</f>
        <v>10</v>
      </c>
      <c r="E2201" s="5">
        <v>66000000</v>
      </c>
      <c r="F2201" s="2" t="str">
        <f>VLOOKUP(TEXT(表格1[[#This Row],[地區]],"00000000"),縣市代碼,2,0)</f>
        <v>臺中市</v>
      </c>
      <c r="G2201" s="2" t="s">
        <v>5</v>
      </c>
      <c r="H2201" s="13">
        <v>391132</v>
      </c>
      <c r="I2201" s="14">
        <v>1013358474</v>
      </c>
      <c r="J2201" s="14">
        <f>表格1[[#This Row],[信用卡交易筆數]]/1000</f>
        <v>391.13200000000001</v>
      </c>
      <c r="K2201" s="14">
        <f>表格1[[#This Row],[信用卡交易金額'[新臺幣']]]/1000</f>
        <v>1013358.474</v>
      </c>
      <c r="L2201" s="14">
        <f>表格1[[#This Row],[信用卡交易金額'[新臺幣']]]/1000000</f>
        <v>1013.358474</v>
      </c>
      <c r="M2201" s="14" t="str" cm="1">
        <f t="array" ref="M2201">_xlfn.TEXTJOIN("", TRUE, _xlfn.XLOOKUP(TRUE, VALUE(表格1[[#This Row],[年月]]) &lt;= VALUE($R$8:$R$12), $Q$8:$Q$12)) &amp; "年度"</f>
        <v>2022年度</v>
      </c>
    </row>
    <row r="2202" spans="1:13" x14ac:dyDescent="0.3">
      <c r="A2202" s="2">
        <v>202110</v>
      </c>
      <c r="B2202" s="19">
        <f>DATE(表格1[[#This Row],[年]],表格1[[#This Row],[月]],1)</f>
        <v>44470</v>
      </c>
      <c r="C2202" s="2" t="str">
        <f>LEFT(表格1[[#This Row],[年月]],4)</f>
        <v>2021</v>
      </c>
      <c r="D2202" s="2" t="str">
        <f>RIGHT(表格1[[#This Row],[年月]],2)</f>
        <v>10</v>
      </c>
      <c r="E2202" s="5">
        <v>66000000</v>
      </c>
      <c r="F2202" s="2" t="str">
        <f>VLOOKUP(TEXT(表格1[[#This Row],[地區]],"00000000"),縣市代碼,2,0)</f>
        <v>臺中市</v>
      </c>
      <c r="G2202" s="2" t="s">
        <v>6</v>
      </c>
      <c r="H2202" s="13">
        <v>619571</v>
      </c>
      <c r="I2202" s="14">
        <v>2369809356</v>
      </c>
      <c r="J2202" s="14">
        <f>表格1[[#This Row],[信用卡交易筆數]]/1000</f>
        <v>619.57100000000003</v>
      </c>
      <c r="K2202" s="14">
        <f>表格1[[#This Row],[信用卡交易金額'[新臺幣']]]/1000</f>
        <v>2369809.3560000001</v>
      </c>
      <c r="L2202" s="14">
        <f>表格1[[#This Row],[信用卡交易金額'[新臺幣']]]/1000000</f>
        <v>2369.8093560000002</v>
      </c>
      <c r="M2202" s="14" t="str" cm="1">
        <f t="array" ref="M2202">_xlfn.TEXTJOIN("", TRUE, _xlfn.XLOOKUP(TRUE, VALUE(表格1[[#This Row],[年月]]) &lt;= VALUE($R$8:$R$12), $Q$8:$Q$12)) &amp; "年度"</f>
        <v>2022年度</v>
      </c>
    </row>
    <row r="2203" spans="1:13" x14ac:dyDescent="0.3">
      <c r="A2203" s="2">
        <v>202110</v>
      </c>
      <c r="B2203" s="19">
        <f>DATE(表格1[[#This Row],[年]],表格1[[#This Row],[月]],1)</f>
        <v>44470</v>
      </c>
      <c r="C2203" s="2" t="str">
        <f>LEFT(表格1[[#This Row],[年月]],4)</f>
        <v>2021</v>
      </c>
      <c r="D2203" s="2" t="str">
        <f>RIGHT(表格1[[#This Row],[年月]],2)</f>
        <v>10</v>
      </c>
      <c r="E2203" s="5">
        <v>66000000</v>
      </c>
      <c r="F2203" s="2" t="str">
        <f>VLOOKUP(TEXT(表格1[[#This Row],[地區]],"00000000"),縣市代碼,2,0)</f>
        <v>臺中市</v>
      </c>
      <c r="G2203" s="2" t="s">
        <v>7</v>
      </c>
      <c r="H2203" s="13">
        <v>3330985</v>
      </c>
      <c r="I2203" s="14">
        <v>3341123452</v>
      </c>
      <c r="J2203" s="14">
        <f>表格1[[#This Row],[信用卡交易筆數]]/1000</f>
        <v>3330.9850000000001</v>
      </c>
      <c r="K2203" s="14">
        <f>表格1[[#This Row],[信用卡交易金額'[新臺幣']]]/1000</f>
        <v>3341123.452</v>
      </c>
      <c r="L2203" s="14">
        <f>表格1[[#This Row],[信用卡交易金額'[新臺幣']]]/1000000</f>
        <v>3341.1234519999998</v>
      </c>
      <c r="M2203" s="14" t="str" cm="1">
        <f t="array" ref="M2203">_xlfn.TEXTJOIN("", TRUE, _xlfn.XLOOKUP(TRUE, VALUE(表格1[[#This Row],[年月]]) &lt;= VALUE($R$8:$R$12), $Q$8:$Q$12)) &amp; "年度"</f>
        <v>2022年度</v>
      </c>
    </row>
    <row r="2204" spans="1:13" x14ac:dyDescent="0.3">
      <c r="A2204" s="2">
        <v>202110</v>
      </c>
      <c r="B2204" s="19">
        <f>DATE(表格1[[#This Row],[年]],表格1[[#This Row],[月]],1)</f>
        <v>44470</v>
      </c>
      <c r="C2204" s="2" t="str">
        <f>LEFT(表格1[[#This Row],[年月]],4)</f>
        <v>2021</v>
      </c>
      <c r="D2204" s="2" t="str">
        <f>RIGHT(表格1[[#This Row],[年月]],2)</f>
        <v>10</v>
      </c>
      <c r="E2204" s="5">
        <v>66000000</v>
      </c>
      <c r="F2204" s="2" t="str">
        <f>VLOOKUP(TEXT(表格1[[#This Row],[地區]],"00000000"),縣市代碼,2,0)</f>
        <v>臺中市</v>
      </c>
      <c r="G2204" s="2" t="s">
        <v>8</v>
      </c>
      <c r="H2204" s="13">
        <v>2260427</v>
      </c>
      <c r="I2204" s="14">
        <v>3706639366</v>
      </c>
      <c r="J2204" s="14">
        <f>表格1[[#This Row],[信用卡交易筆數]]/1000</f>
        <v>2260.4270000000001</v>
      </c>
      <c r="K2204" s="14">
        <f>表格1[[#This Row],[信用卡交易金額'[新臺幣']]]/1000</f>
        <v>3706639.3659999999</v>
      </c>
      <c r="L2204" s="14">
        <f>表格1[[#This Row],[信用卡交易金額'[新臺幣']]]/1000000</f>
        <v>3706.6393659999999</v>
      </c>
      <c r="M2204" s="14" t="str" cm="1">
        <f t="array" ref="M2204">_xlfn.TEXTJOIN("", TRUE, _xlfn.XLOOKUP(TRUE, VALUE(表格1[[#This Row],[年月]]) &lt;= VALUE($R$8:$R$12), $Q$8:$Q$12)) &amp; "年度"</f>
        <v>2022年度</v>
      </c>
    </row>
    <row r="2205" spans="1:13" x14ac:dyDescent="0.3">
      <c r="A2205" s="2">
        <v>202110</v>
      </c>
      <c r="B2205" s="19">
        <f>DATE(表格1[[#This Row],[年]],表格1[[#This Row],[月]],1)</f>
        <v>44470</v>
      </c>
      <c r="C2205" s="2" t="str">
        <f>LEFT(表格1[[#This Row],[年月]],4)</f>
        <v>2021</v>
      </c>
      <c r="D2205" s="2" t="str">
        <f>RIGHT(表格1[[#This Row],[年月]],2)</f>
        <v>10</v>
      </c>
      <c r="E2205" s="5">
        <v>66000000</v>
      </c>
      <c r="F2205" s="2" t="str">
        <f>VLOOKUP(TEXT(表格1[[#This Row],[地區]],"00000000"),縣市代碼,2,0)</f>
        <v>臺中市</v>
      </c>
      <c r="G2205" s="2" t="s">
        <v>9</v>
      </c>
      <c r="H2205" s="13">
        <v>4937963</v>
      </c>
      <c r="I2205" s="14">
        <v>8572126842</v>
      </c>
      <c r="J2205" s="14">
        <f>表格1[[#This Row],[信用卡交易筆數]]/1000</f>
        <v>4937.9629999999997</v>
      </c>
      <c r="K2205" s="14">
        <f>表格1[[#This Row],[信用卡交易金額'[新臺幣']]]/1000</f>
        <v>8572126.8420000002</v>
      </c>
      <c r="L2205" s="14">
        <f>表格1[[#This Row],[信用卡交易金額'[新臺幣']]]/1000000</f>
        <v>8572.1268419999997</v>
      </c>
      <c r="M2205" s="14" t="str" cm="1">
        <f t="array" ref="M2205">_xlfn.TEXTJOIN("", TRUE, _xlfn.XLOOKUP(TRUE, VALUE(表格1[[#This Row],[年月]]) &lt;= VALUE($R$8:$R$12), $Q$8:$Q$12)) &amp; "年度"</f>
        <v>2022年度</v>
      </c>
    </row>
    <row r="2206" spans="1:13" x14ac:dyDescent="0.3">
      <c r="A2206" s="2">
        <v>202110</v>
      </c>
      <c r="B2206" s="19">
        <f>DATE(表格1[[#This Row],[年]],表格1[[#This Row],[月]],1)</f>
        <v>44470</v>
      </c>
      <c r="C2206" s="2" t="str">
        <f>LEFT(表格1[[#This Row],[年月]],4)</f>
        <v>2021</v>
      </c>
      <c r="D2206" s="2" t="str">
        <f>RIGHT(表格1[[#This Row],[年月]],2)</f>
        <v>10</v>
      </c>
      <c r="E2206" s="5">
        <v>66000000</v>
      </c>
      <c r="F2206" s="2" t="str">
        <f>VLOOKUP(TEXT(表格1[[#This Row],[地區]],"00000000"),縣市代碼,2,0)</f>
        <v>臺中市</v>
      </c>
      <c r="G2206" s="2" t="s">
        <v>10</v>
      </c>
      <c r="H2206" s="13">
        <v>3268374</v>
      </c>
      <c r="I2206" s="14">
        <v>8883337189</v>
      </c>
      <c r="J2206" s="14">
        <f>表格1[[#This Row],[信用卡交易筆數]]/1000</f>
        <v>3268.3739999999998</v>
      </c>
      <c r="K2206" s="14">
        <f>表格1[[#This Row],[信用卡交易金額'[新臺幣']]]/1000</f>
        <v>8883337.1889999993</v>
      </c>
      <c r="L2206" s="14">
        <f>表格1[[#This Row],[信用卡交易金額'[新臺幣']]]/1000000</f>
        <v>8883.3371889999999</v>
      </c>
      <c r="M2206" s="14" t="str" cm="1">
        <f t="array" ref="M2206">_xlfn.TEXTJOIN("", TRUE, _xlfn.XLOOKUP(TRUE, VALUE(表格1[[#This Row],[年月]]) &lt;= VALUE($R$8:$R$12), $Q$8:$Q$12)) &amp; "年度"</f>
        <v>2022年度</v>
      </c>
    </row>
    <row r="2207" spans="1:13" x14ac:dyDescent="0.3">
      <c r="A2207" s="2">
        <v>202110</v>
      </c>
      <c r="B2207" s="19">
        <f>DATE(表格1[[#This Row],[年]],表格1[[#This Row],[月]],1)</f>
        <v>44470</v>
      </c>
      <c r="C2207" s="2" t="str">
        <f>LEFT(表格1[[#This Row],[年月]],4)</f>
        <v>2021</v>
      </c>
      <c r="D2207" s="2" t="str">
        <f>RIGHT(表格1[[#This Row],[年月]],2)</f>
        <v>10</v>
      </c>
      <c r="E2207" s="5">
        <v>10007000</v>
      </c>
      <c r="F2207" s="2" t="str">
        <f>VLOOKUP(TEXT(表格1[[#This Row],[地區]],"00000000"),縣市代碼,2,0)</f>
        <v>彰化縣</v>
      </c>
      <c r="G2207" s="2" t="s">
        <v>4</v>
      </c>
      <c r="H2207" s="13">
        <v>1294135</v>
      </c>
      <c r="I2207" s="14">
        <v>620169687</v>
      </c>
      <c r="J2207" s="14">
        <f>表格1[[#This Row],[信用卡交易筆數]]/1000</f>
        <v>1294.135</v>
      </c>
      <c r="K2207" s="14">
        <f>表格1[[#This Row],[信用卡交易金額'[新臺幣']]]/1000</f>
        <v>620169.68700000003</v>
      </c>
      <c r="L2207" s="14">
        <f>表格1[[#This Row],[信用卡交易金額'[新臺幣']]]/1000000</f>
        <v>620.16968699999995</v>
      </c>
      <c r="M2207" s="14" t="str" cm="1">
        <f t="array" ref="M2207">_xlfn.TEXTJOIN("", TRUE, _xlfn.XLOOKUP(TRUE, VALUE(表格1[[#This Row],[年月]]) &lt;= VALUE($R$8:$R$12), $Q$8:$Q$12)) &amp; "年度"</f>
        <v>2022年度</v>
      </c>
    </row>
    <row r="2208" spans="1:13" x14ac:dyDescent="0.3">
      <c r="A2208" s="2">
        <v>202110</v>
      </c>
      <c r="B2208" s="19">
        <f>DATE(表格1[[#This Row],[年]],表格1[[#This Row],[月]],1)</f>
        <v>44470</v>
      </c>
      <c r="C2208" s="2" t="str">
        <f>LEFT(表格1[[#This Row],[年月]],4)</f>
        <v>2021</v>
      </c>
      <c r="D2208" s="2" t="str">
        <f>RIGHT(表格1[[#This Row],[年月]],2)</f>
        <v>10</v>
      </c>
      <c r="E2208" s="5">
        <v>10007000</v>
      </c>
      <c r="F2208" s="2" t="str">
        <f>VLOOKUP(TEXT(表格1[[#This Row],[地區]],"00000000"),縣市代碼,2,0)</f>
        <v>彰化縣</v>
      </c>
      <c r="G2208" s="2" t="s">
        <v>5</v>
      </c>
      <c r="H2208" s="13">
        <v>116657</v>
      </c>
      <c r="I2208" s="14">
        <v>281389920</v>
      </c>
      <c r="J2208" s="14">
        <f>表格1[[#This Row],[信用卡交易筆數]]/1000</f>
        <v>116.657</v>
      </c>
      <c r="K2208" s="14">
        <f>表格1[[#This Row],[信用卡交易金額'[新臺幣']]]/1000</f>
        <v>281389.92</v>
      </c>
      <c r="L2208" s="14">
        <f>表格1[[#This Row],[信用卡交易金額'[新臺幣']]]/1000000</f>
        <v>281.38992000000002</v>
      </c>
      <c r="M2208" s="14" t="str" cm="1">
        <f t="array" ref="M2208">_xlfn.TEXTJOIN("", TRUE, _xlfn.XLOOKUP(TRUE, VALUE(表格1[[#This Row],[年月]]) &lt;= VALUE($R$8:$R$12), $Q$8:$Q$12)) &amp; "年度"</f>
        <v>2022年度</v>
      </c>
    </row>
    <row r="2209" spans="1:13" x14ac:dyDescent="0.3">
      <c r="A2209" s="2">
        <v>202110</v>
      </c>
      <c r="B2209" s="19">
        <f>DATE(表格1[[#This Row],[年]],表格1[[#This Row],[月]],1)</f>
        <v>44470</v>
      </c>
      <c r="C2209" s="2" t="str">
        <f>LEFT(表格1[[#This Row],[年月]],4)</f>
        <v>2021</v>
      </c>
      <c r="D2209" s="2" t="str">
        <f>RIGHT(表格1[[#This Row],[年月]],2)</f>
        <v>10</v>
      </c>
      <c r="E2209" s="5">
        <v>10007000</v>
      </c>
      <c r="F2209" s="2" t="str">
        <f>VLOOKUP(TEXT(表格1[[#This Row],[地區]],"00000000"),縣市代碼,2,0)</f>
        <v>彰化縣</v>
      </c>
      <c r="G2209" s="2" t="s">
        <v>6</v>
      </c>
      <c r="H2209" s="13">
        <v>156170</v>
      </c>
      <c r="I2209" s="14">
        <v>584236779</v>
      </c>
      <c r="J2209" s="14">
        <f>表格1[[#This Row],[信用卡交易筆數]]/1000</f>
        <v>156.16999999999999</v>
      </c>
      <c r="K2209" s="14">
        <f>表格1[[#This Row],[信用卡交易金額'[新臺幣']]]/1000</f>
        <v>584236.77899999998</v>
      </c>
      <c r="L2209" s="14">
        <f>表格1[[#This Row],[信用卡交易金額'[新臺幣']]]/1000000</f>
        <v>584.23677899999996</v>
      </c>
      <c r="M2209" s="14" t="str" cm="1">
        <f t="array" ref="M2209">_xlfn.TEXTJOIN("", TRUE, _xlfn.XLOOKUP(TRUE, VALUE(表格1[[#This Row],[年月]]) &lt;= VALUE($R$8:$R$12), $Q$8:$Q$12)) &amp; "年度"</f>
        <v>2022年度</v>
      </c>
    </row>
    <row r="2210" spans="1:13" x14ac:dyDescent="0.3">
      <c r="A2210" s="2">
        <v>202110</v>
      </c>
      <c r="B2210" s="19">
        <f>DATE(表格1[[#This Row],[年]],表格1[[#This Row],[月]],1)</f>
        <v>44470</v>
      </c>
      <c r="C2210" s="2" t="str">
        <f>LEFT(表格1[[#This Row],[年月]],4)</f>
        <v>2021</v>
      </c>
      <c r="D2210" s="2" t="str">
        <f>RIGHT(表格1[[#This Row],[年月]],2)</f>
        <v>10</v>
      </c>
      <c r="E2210" s="5">
        <v>10007000</v>
      </c>
      <c r="F2210" s="2" t="str">
        <f>VLOOKUP(TEXT(表格1[[#This Row],[地區]],"00000000"),縣市代碼,2,0)</f>
        <v>彰化縣</v>
      </c>
      <c r="G2210" s="2" t="s">
        <v>7</v>
      </c>
      <c r="H2210" s="13">
        <v>1014503</v>
      </c>
      <c r="I2210" s="14">
        <v>1070507913</v>
      </c>
      <c r="J2210" s="14">
        <f>表格1[[#This Row],[信用卡交易筆數]]/1000</f>
        <v>1014.503</v>
      </c>
      <c r="K2210" s="14">
        <f>表格1[[#This Row],[信用卡交易金額'[新臺幣']]]/1000</f>
        <v>1070507.9129999999</v>
      </c>
      <c r="L2210" s="14">
        <f>表格1[[#This Row],[信用卡交易金額'[新臺幣']]]/1000000</f>
        <v>1070.5079129999999</v>
      </c>
      <c r="M2210" s="14" t="str" cm="1">
        <f t="array" ref="M2210">_xlfn.TEXTJOIN("", TRUE, _xlfn.XLOOKUP(TRUE, VALUE(表格1[[#This Row],[年月]]) &lt;= VALUE($R$8:$R$12), $Q$8:$Q$12)) &amp; "年度"</f>
        <v>2022年度</v>
      </c>
    </row>
    <row r="2211" spans="1:13" x14ac:dyDescent="0.3">
      <c r="A2211" s="2">
        <v>202110</v>
      </c>
      <c r="B2211" s="19">
        <f>DATE(表格1[[#This Row],[年]],表格1[[#This Row],[月]],1)</f>
        <v>44470</v>
      </c>
      <c r="C2211" s="2" t="str">
        <f>LEFT(表格1[[#This Row],[年月]],4)</f>
        <v>2021</v>
      </c>
      <c r="D2211" s="2" t="str">
        <f>RIGHT(表格1[[#This Row],[年月]],2)</f>
        <v>10</v>
      </c>
      <c r="E2211" s="5">
        <v>10007000</v>
      </c>
      <c r="F2211" s="2" t="str">
        <f>VLOOKUP(TEXT(表格1[[#This Row],[地區]],"00000000"),縣市代碼,2,0)</f>
        <v>彰化縣</v>
      </c>
      <c r="G2211" s="2" t="s">
        <v>8</v>
      </c>
      <c r="H2211" s="13">
        <v>573653</v>
      </c>
      <c r="I2211" s="14">
        <v>895263911</v>
      </c>
      <c r="J2211" s="14">
        <f>表格1[[#This Row],[信用卡交易筆數]]/1000</f>
        <v>573.65300000000002</v>
      </c>
      <c r="K2211" s="14">
        <f>表格1[[#This Row],[信用卡交易金額'[新臺幣']]]/1000</f>
        <v>895263.91099999996</v>
      </c>
      <c r="L2211" s="14">
        <f>表格1[[#This Row],[信用卡交易金額'[新臺幣']]]/1000000</f>
        <v>895.26391100000001</v>
      </c>
      <c r="M2211" s="14" t="str" cm="1">
        <f t="array" ref="M2211">_xlfn.TEXTJOIN("", TRUE, _xlfn.XLOOKUP(TRUE, VALUE(表格1[[#This Row],[年月]]) &lt;= VALUE($R$8:$R$12), $Q$8:$Q$12)) &amp; "年度"</f>
        <v>2022年度</v>
      </c>
    </row>
    <row r="2212" spans="1:13" x14ac:dyDescent="0.3">
      <c r="A2212" s="2">
        <v>202110</v>
      </c>
      <c r="B2212" s="19">
        <f>DATE(表格1[[#This Row],[年]],表格1[[#This Row],[月]],1)</f>
        <v>44470</v>
      </c>
      <c r="C2212" s="2" t="str">
        <f>LEFT(表格1[[#This Row],[年月]],4)</f>
        <v>2021</v>
      </c>
      <c r="D2212" s="2" t="str">
        <f>RIGHT(表格1[[#This Row],[年月]],2)</f>
        <v>10</v>
      </c>
      <c r="E2212" s="5">
        <v>10007000</v>
      </c>
      <c r="F2212" s="2" t="str">
        <f>VLOOKUP(TEXT(表格1[[#This Row],[地區]],"00000000"),縣市代碼,2,0)</f>
        <v>彰化縣</v>
      </c>
      <c r="G2212" s="2" t="s">
        <v>9</v>
      </c>
      <c r="H2212" s="13">
        <v>1165113</v>
      </c>
      <c r="I2212" s="14">
        <v>1927724655</v>
      </c>
      <c r="J2212" s="14">
        <f>表格1[[#This Row],[信用卡交易筆數]]/1000</f>
        <v>1165.1130000000001</v>
      </c>
      <c r="K2212" s="14">
        <f>表格1[[#This Row],[信用卡交易金額'[新臺幣']]]/1000</f>
        <v>1927724.655</v>
      </c>
      <c r="L2212" s="14">
        <f>表格1[[#This Row],[信用卡交易金額'[新臺幣']]]/1000000</f>
        <v>1927.724655</v>
      </c>
      <c r="M2212" s="14" t="str" cm="1">
        <f t="array" ref="M2212">_xlfn.TEXTJOIN("", TRUE, _xlfn.XLOOKUP(TRUE, VALUE(表格1[[#This Row],[年月]]) &lt;= VALUE($R$8:$R$12), $Q$8:$Q$12)) &amp; "年度"</f>
        <v>2022年度</v>
      </c>
    </row>
    <row r="2213" spans="1:13" x14ac:dyDescent="0.3">
      <c r="A2213" s="2">
        <v>202110</v>
      </c>
      <c r="B2213" s="19">
        <f>DATE(表格1[[#This Row],[年]],表格1[[#This Row],[月]],1)</f>
        <v>44470</v>
      </c>
      <c r="C2213" s="2" t="str">
        <f>LEFT(表格1[[#This Row],[年月]],4)</f>
        <v>2021</v>
      </c>
      <c r="D2213" s="2" t="str">
        <f>RIGHT(表格1[[#This Row],[年月]],2)</f>
        <v>10</v>
      </c>
      <c r="E2213" s="5">
        <v>10007000</v>
      </c>
      <c r="F2213" s="2" t="str">
        <f>VLOOKUP(TEXT(表格1[[#This Row],[地區]],"00000000"),縣市代碼,2,0)</f>
        <v>彰化縣</v>
      </c>
      <c r="G2213" s="2" t="s">
        <v>10</v>
      </c>
      <c r="H2213" s="13">
        <v>947621</v>
      </c>
      <c r="I2213" s="14">
        <v>2439389078</v>
      </c>
      <c r="J2213" s="14">
        <f>表格1[[#This Row],[信用卡交易筆數]]/1000</f>
        <v>947.62099999999998</v>
      </c>
      <c r="K2213" s="14">
        <f>表格1[[#This Row],[信用卡交易金額'[新臺幣']]]/1000</f>
        <v>2439389.0780000002</v>
      </c>
      <c r="L2213" s="14">
        <f>表格1[[#This Row],[信用卡交易金額'[新臺幣']]]/1000000</f>
        <v>2439.3890780000002</v>
      </c>
      <c r="M2213" s="14" t="str" cm="1">
        <f t="array" ref="M2213">_xlfn.TEXTJOIN("", TRUE, _xlfn.XLOOKUP(TRUE, VALUE(表格1[[#This Row],[年月]]) &lt;= VALUE($R$8:$R$12), $Q$8:$Q$12)) &amp; "年度"</f>
        <v>2022年度</v>
      </c>
    </row>
    <row r="2214" spans="1:13" x14ac:dyDescent="0.3">
      <c r="A2214" s="2">
        <v>202110</v>
      </c>
      <c r="B2214" s="19">
        <f>DATE(表格1[[#This Row],[年]],表格1[[#This Row],[月]],1)</f>
        <v>44470</v>
      </c>
      <c r="C2214" s="2" t="str">
        <f>LEFT(表格1[[#This Row],[年月]],4)</f>
        <v>2021</v>
      </c>
      <c r="D2214" s="2" t="str">
        <f>RIGHT(表格1[[#This Row],[年月]],2)</f>
        <v>10</v>
      </c>
      <c r="E2214" s="5">
        <v>10008000</v>
      </c>
      <c r="F2214" s="2" t="str">
        <f>VLOOKUP(TEXT(表格1[[#This Row],[地區]],"00000000"),縣市代碼,2,0)</f>
        <v>南投縣</v>
      </c>
      <c r="G2214" s="2" t="s">
        <v>4</v>
      </c>
      <c r="H2214" s="13">
        <v>435145</v>
      </c>
      <c r="I2214" s="14">
        <v>203866253</v>
      </c>
      <c r="J2214" s="14">
        <f>表格1[[#This Row],[信用卡交易筆數]]/1000</f>
        <v>435.14499999999998</v>
      </c>
      <c r="K2214" s="14">
        <f>表格1[[#This Row],[信用卡交易金額'[新臺幣']]]/1000</f>
        <v>203866.253</v>
      </c>
      <c r="L2214" s="14">
        <f>表格1[[#This Row],[信用卡交易金額'[新臺幣']]]/1000000</f>
        <v>203.866253</v>
      </c>
      <c r="M2214" s="14" t="str" cm="1">
        <f t="array" ref="M2214">_xlfn.TEXTJOIN("", TRUE, _xlfn.XLOOKUP(TRUE, VALUE(表格1[[#This Row],[年月]]) &lt;= VALUE($R$8:$R$12), $Q$8:$Q$12)) &amp; "年度"</f>
        <v>2022年度</v>
      </c>
    </row>
    <row r="2215" spans="1:13" x14ac:dyDescent="0.3">
      <c r="A2215" s="2">
        <v>202110</v>
      </c>
      <c r="B2215" s="19">
        <f>DATE(表格1[[#This Row],[年]],表格1[[#This Row],[月]],1)</f>
        <v>44470</v>
      </c>
      <c r="C2215" s="2" t="str">
        <f>LEFT(表格1[[#This Row],[年月]],4)</f>
        <v>2021</v>
      </c>
      <c r="D2215" s="2" t="str">
        <f>RIGHT(表格1[[#This Row],[年月]],2)</f>
        <v>10</v>
      </c>
      <c r="E2215" s="5">
        <v>10008000</v>
      </c>
      <c r="F2215" s="2" t="str">
        <f>VLOOKUP(TEXT(表格1[[#This Row],[地區]],"00000000"),縣市代碼,2,0)</f>
        <v>南投縣</v>
      </c>
      <c r="G2215" s="2" t="s">
        <v>5</v>
      </c>
      <c r="H2215" s="13">
        <v>37203</v>
      </c>
      <c r="I2215" s="14">
        <v>83680897</v>
      </c>
      <c r="J2215" s="14">
        <f>表格1[[#This Row],[信用卡交易筆數]]/1000</f>
        <v>37.203000000000003</v>
      </c>
      <c r="K2215" s="14">
        <f>表格1[[#This Row],[信用卡交易金額'[新臺幣']]]/1000</f>
        <v>83680.896999999997</v>
      </c>
      <c r="L2215" s="14">
        <f>表格1[[#This Row],[信用卡交易金額'[新臺幣']]]/1000000</f>
        <v>83.680897000000002</v>
      </c>
      <c r="M2215" s="14" t="str" cm="1">
        <f t="array" ref="M2215">_xlfn.TEXTJOIN("", TRUE, _xlfn.XLOOKUP(TRUE, VALUE(表格1[[#This Row],[年月]]) &lt;= VALUE($R$8:$R$12), $Q$8:$Q$12)) &amp; "年度"</f>
        <v>2022年度</v>
      </c>
    </row>
    <row r="2216" spans="1:13" x14ac:dyDescent="0.3">
      <c r="A2216" s="2">
        <v>202110</v>
      </c>
      <c r="B2216" s="19">
        <f>DATE(表格1[[#This Row],[年]],表格1[[#This Row],[月]],1)</f>
        <v>44470</v>
      </c>
      <c r="C2216" s="2" t="str">
        <f>LEFT(表格1[[#This Row],[年月]],4)</f>
        <v>2021</v>
      </c>
      <c r="D2216" s="2" t="str">
        <f>RIGHT(表格1[[#This Row],[年月]],2)</f>
        <v>10</v>
      </c>
      <c r="E2216" s="5">
        <v>10008000</v>
      </c>
      <c r="F2216" s="2" t="str">
        <f>VLOOKUP(TEXT(表格1[[#This Row],[地區]],"00000000"),縣市代碼,2,0)</f>
        <v>南投縣</v>
      </c>
      <c r="G2216" s="2" t="s">
        <v>6</v>
      </c>
      <c r="H2216" s="13">
        <v>52492</v>
      </c>
      <c r="I2216" s="14">
        <v>187598133</v>
      </c>
      <c r="J2216" s="14">
        <f>表格1[[#This Row],[信用卡交易筆數]]/1000</f>
        <v>52.491999999999997</v>
      </c>
      <c r="K2216" s="14">
        <f>表格1[[#This Row],[信用卡交易金額'[新臺幣']]]/1000</f>
        <v>187598.133</v>
      </c>
      <c r="L2216" s="14">
        <f>表格1[[#This Row],[信用卡交易金額'[新臺幣']]]/1000000</f>
        <v>187.59813299999999</v>
      </c>
      <c r="M2216" s="14" t="str" cm="1">
        <f t="array" ref="M2216">_xlfn.TEXTJOIN("", TRUE, _xlfn.XLOOKUP(TRUE, VALUE(表格1[[#This Row],[年月]]) &lt;= VALUE($R$8:$R$12), $Q$8:$Q$12)) &amp; "年度"</f>
        <v>2022年度</v>
      </c>
    </row>
    <row r="2217" spans="1:13" x14ac:dyDescent="0.3">
      <c r="A2217" s="2">
        <v>202110</v>
      </c>
      <c r="B2217" s="19">
        <f>DATE(表格1[[#This Row],[年]],表格1[[#This Row],[月]],1)</f>
        <v>44470</v>
      </c>
      <c r="C2217" s="2" t="str">
        <f>LEFT(表格1[[#This Row],[年月]],4)</f>
        <v>2021</v>
      </c>
      <c r="D2217" s="2" t="str">
        <f>RIGHT(表格1[[#This Row],[年月]],2)</f>
        <v>10</v>
      </c>
      <c r="E2217" s="5">
        <v>10008000</v>
      </c>
      <c r="F2217" s="2" t="str">
        <f>VLOOKUP(TEXT(表格1[[#This Row],[地區]],"00000000"),縣市代碼,2,0)</f>
        <v>南投縣</v>
      </c>
      <c r="G2217" s="2" t="s">
        <v>7</v>
      </c>
      <c r="H2217" s="13">
        <v>352667</v>
      </c>
      <c r="I2217" s="14">
        <v>375270761</v>
      </c>
      <c r="J2217" s="14">
        <f>表格1[[#This Row],[信用卡交易筆數]]/1000</f>
        <v>352.66699999999997</v>
      </c>
      <c r="K2217" s="14">
        <f>表格1[[#This Row],[信用卡交易金額'[新臺幣']]]/1000</f>
        <v>375270.761</v>
      </c>
      <c r="L2217" s="14">
        <f>表格1[[#This Row],[信用卡交易金額'[新臺幣']]]/1000000</f>
        <v>375.27076099999999</v>
      </c>
      <c r="M2217" s="14" t="str" cm="1">
        <f t="array" ref="M2217">_xlfn.TEXTJOIN("", TRUE, _xlfn.XLOOKUP(TRUE, VALUE(表格1[[#This Row],[年月]]) &lt;= VALUE($R$8:$R$12), $Q$8:$Q$12)) &amp; "年度"</f>
        <v>2022年度</v>
      </c>
    </row>
    <row r="2218" spans="1:13" x14ac:dyDescent="0.3">
      <c r="A2218" s="2">
        <v>202110</v>
      </c>
      <c r="B2218" s="19">
        <f>DATE(表格1[[#This Row],[年]],表格1[[#This Row],[月]],1)</f>
        <v>44470</v>
      </c>
      <c r="C2218" s="2" t="str">
        <f>LEFT(表格1[[#This Row],[年月]],4)</f>
        <v>2021</v>
      </c>
      <c r="D2218" s="2" t="str">
        <f>RIGHT(表格1[[#This Row],[年月]],2)</f>
        <v>10</v>
      </c>
      <c r="E2218" s="5">
        <v>10008000</v>
      </c>
      <c r="F2218" s="2" t="str">
        <f>VLOOKUP(TEXT(表格1[[#This Row],[地區]],"00000000"),縣市代碼,2,0)</f>
        <v>南投縣</v>
      </c>
      <c r="G2218" s="2" t="s">
        <v>8</v>
      </c>
      <c r="H2218" s="13">
        <v>202137</v>
      </c>
      <c r="I2218" s="14">
        <v>298777525</v>
      </c>
      <c r="J2218" s="14">
        <f>表格1[[#This Row],[信用卡交易筆數]]/1000</f>
        <v>202.137</v>
      </c>
      <c r="K2218" s="14">
        <f>表格1[[#This Row],[信用卡交易金額'[新臺幣']]]/1000</f>
        <v>298777.52500000002</v>
      </c>
      <c r="L2218" s="14">
        <f>表格1[[#This Row],[信用卡交易金額'[新臺幣']]]/1000000</f>
        <v>298.77752500000003</v>
      </c>
      <c r="M2218" s="14" t="str" cm="1">
        <f t="array" ref="M2218">_xlfn.TEXTJOIN("", TRUE, _xlfn.XLOOKUP(TRUE, VALUE(表格1[[#This Row],[年月]]) &lt;= VALUE($R$8:$R$12), $Q$8:$Q$12)) &amp; "年度"</f>
        <v>2022年度</v>
      </c>
    </row>
    <row r="2219" spans="1:13" x14ac:dyDescent="0.3">
      <c r="A2219" s="2">
        <v>202110</v>
      </c>
      <c r="B2219" s="19">
        <f>DATE(表格1[[#This Row],[年]],表格1[[#This Row],[月]],1)</f>
        <v>44470</v>
      </c>
      <c r="C2219" s="2" t="str">
        <f>LEFT(表格1[[#This Row],[年月]],4)</f>
        <v>2021</v>
      </c>
      <c r="D2219" s="2" t="str">
        <f>RIGHT(表格1[[#This Row],[年月]],2)</f>
        <v>10</v>
      </c>
      <c r="E2219" s="5">
        <v>10008000</v>
      </c>
      <c r="F2219" s="2" t="str">
        <f>VLOOKUP(TEXT(表格1[[#This Row],[地區]],"00000000"),縣市代碼,2,0)</f>
        <v>南投縣</v>
      </c>
      <c r="G2219" s="2" t="s">
        <v>9</v>
      </c>
      <c r="H2219" s="13">
        <v>389661</v>
      </c>
      <c r="I2219" s="14">
        <v>589771640</v>
      </c>
      <c r="J2219" s="14">
        <f>表格1[[#This Row],[信用卡交易筆數]]/1000</f>
        <v>389.661</v>
      </c>
      <c r="K2219" s="14">
        <f>表格1[[#This Row],[信用卡交易金額'[新臺幣']]]/1000</f>
        <v>589771.64</v>
      </c>
      <c r="L2219" s="14">
        <f>表格1[[#This Row],[信用卡交易金額'[新臺幣']]]/1000000</f>
        <v>589.77164000000005</v>
      </c>
      <c r="M2219" s="14" t="str" cm="1">
        <f t="array" ref="M2219">_xlfn.TEXTJOIN("", TRUE, _xlfn.XLOOKUP(TRUE, VALUE(表格1[[#This Row],[年月]]) &lt;= VALUE($R$8:$R$12), $Q$8:$Q$12)) &amp; "年度"</f>
        <v>2022年度</v>
      </c>
    </row>
    <row r="2220" spans="1:13" x14ac:dyDescent="0.3">
      <c r="A2220" s="2">
        <v>202110</v>
      </c>
      <c r="B2220" s="19">
        <f>DATE(表格1[[#This Row],[年]],表格1[[#This Row],[月]],1)</f>
        <v>44470</v>
      </c>
      <c r="C2220" s="2" t="str">
        <f>LEFT(表格1[[#This Row],[年月]],4)</f>
        <v>2021</v>
      </c>
      <c r="D2220" s="2" t="str">
        <f>RIGHT(表格1[[#This Row],[年月]],2)</f>
        <v>10</v>
      </c>
      <c r="E2220" s="5">
        <v>10008000</v>
      </c>
      <c r="F2220" s="2" t="str">
        <f>VLOOKUP(TEXT(表格1[[#This Row],[地區]],"00000000"),縣市代碼,2,0)</f>
        <v>南投縣</v>
      </c>
      <c r="G2220" s="2" t="s">
        <v>10</v>
      </c>
      <c r="H2220" s="13">
        <v>299494</v>
      </c>
      <c r="I2220" s="14">
        <v>777902393</v>
      </c>
      <c r="J2220" s="14">
        <f>表格1[[#This Row],[信用卡交易筆數]]/1000</f>
        <v>299.49400000000003</v>
      </c>
      <c r="K2220" s="14">
        <f>表格1[[#This Row],[信用卡交易金額'[新臺幣']]]/1000</f>
        <v>777902.39300000004</v>
      </c>
      <c r="L2220" s="14">
        <f>表格1[[#This Row],[信用卡交易金額'[新臺幣']]]/1000000</f>
        <v>777.90239299999996</v>
      </c>
      <c r="M2220" s="14" t="str" cm="1">
        <f t="array" ref="M2220">_xlfn.TEXTJOIN("", TRUE, _xlfn.XLOOKUP(TRUE, VALUE(表格1[[#This Row],[年月]]) &lt;= VALUE($R$8:$R$12), $Q$8:$Q$12)) &amp; "年度"</f>
        <v>2022年度</v>
      </c>
    </row>
    <row r="2221" spans="1:13" x14ac:dyDescent="0.3">
      <c r="A2221" s="2">
        <v>202110</v>
      </c>
      <c r="B2221" s="19">
        <f>DATE(表格1[[#This Row],[年]],表格1[[#This Row],[月]],1)</f>
        <v>44470</v>
      </c>
      <c r="C2221" s="2" t="str">
        <f>LEFT(表格1[[#This Row],[年月]],4)</f>
        <v>2021</v>
      </c>
      <c r="D2221" s="2" t="str">
        <f>RIGHT(表格1[[#This Row],[年月]],2)</f>
        <v>10</v>
      </c>
      <c r="E2221" s="5">
        <v>10009000</v>
      </c>
      <c r="F2221" s="2" t="str">
        <f>VLOOKUP(TEXT(表格1[[#This Row],[地區]],"00000000"),縣市代碼,2,0)</f>
        <v>雲林縣</v>
      </c>
      <c r="G2221" s="2" t="s">
        <v>4</v>
      </c>
      <c r="H2221" s="13">
        <v>483421</v>
      </c>
      <c r="I2221" s="14">
        <v>224951376</v>
      </c>
      <c r="J2221" s="14">
        <f>表格1[[#This Row],[信用卡交易筆數]]/1000</f>
        <v>483.42099999999999</v>
      </c>
      <c r="K2221" s="14">
        <f>表格1[[#This Row],[信用卡交易金額'[新臺幣']]]/1000</f>
        <v>224951.37599999999</v>
      </c>
      <c r="L2221" s="14">
        <f>表格1[[#This Row],[信用卡交易金額'[新臺幣']]]/1000000</f>
        <v>224.95137600000001</v>
      </c>
      <c r="M2221" s="14" t="str" cm="1">
        <f t="array" ref="M2221">_xlfn.TEXTJOIN("", TRUE, _xlfn.XLOOKUP(TRUE, VALUE(表格1[[#This Row],[年月]]) &lt;= VALUE($R$8:$R$12), $Q$8:$Q$12)) &amp; "年度"</f>
        <v>2022年度</v>
      </c>
    </row>
    <row r="2222" spans="1:13" x14ac:dyDescent="0.3">
      <c r="A2222" s="2">
        <v>202110</v>
      </c>
      <c r="B2222" s="19">
        <f>DATE(表格1[[#This Row],[年]],表格1[[#This Row],[月]],1)</f>
        <v>44470</v>
      </c>
      <c r="C2222" s="2" t="str">
        <f>LEFT(表格1[[#This Row],[年月]],4)</f>
        <v>2021</v>
      </c>
      <c r="D2222" s="2" t="str">
        <f>RIGHT(表格1[[#This Row],[年月]],2)</f>
        <v>10</v>
      </c>
      <c r="E2222" s="5">
        <v>10009000</v>
      </c>
      <c r="F2222" s="2" t="str">
        <f>VLOOKUP(TEXT(表格1[[#This Row],[地區]],"00000000"),縣市代碼,2,0)</f>
        <v>雲林縣</v>
      </c>
      <c r="G2222" s="2" t="s">
        <v>5</v>
      </c>
      <c r="H2222" s="13">
        <v>49598</v>
      </c>
      <c r="I2222" s="14">
        <v>113185733</v>
      </c>
      <c r="J2222" s="14">
        <f>表格1[[#This Row],[信用卡交易筆數]]/1000</f>
        <v>49.597999999999999</v>
      </c>
      <c r="K2222" s="14">
        <f>表格1[[#This Row],[信用卡交易金額'[新臺幣']]]/1000</f>
        <v>113185.73299999999</v>
      </c>
      <c r="L2222" s="14">
        <f>表格1[[#This Row],[信用卡交易金額'[新臺幣']]]/1000000</f>
        <v>113.185733</v>
      </c>
      <c r="M2222" s="14" t="str" cm="1">
        <f t="array" ref="M2222">_xlfn.TEXTJOIN("", TRUE, _xlfn.XLOOKUP(TRUE, VALUE(表格1[[#This Row],[年月]]) &lt;= VALUE($R$8:$R$12), $Q$8:$Q$12)) &amp; "年度"</f>
        <v>2022年度</v>
      </c>
    </row>
    <row r="2223" spans="1:13" x14ac:dyDescent="0.3">
      <c r="A2223" s="2">
        <v>202110</v>
      </c>
      <c r="B2223" s="19">
        <f>DATE(表格1[[#This Row],[年]],表格1[[#This Row],[月]],1)</f>
        <v>44470</v>
      </c>
      <c r="C2223" s="2" t="str">
        <f>LEFT(表格1[[#This Row],[年月]],4)</f>
        <v>2021</v>
      </c>
      <c r="D2223" s="2" t="str">
        <f>RIGHT(表格1[[#This Row],[年月]],2)</f>
        <v>10</v>
      </c>
      <c r="E2223" s="5">
        <v>10009000</v>
      </c>
      <c r="F2223" s="2" t="str">
        <f>VLOOKUP(TEXT(表格1[[#This Row],[地區]],"00000000"),縣市代碼,2,0)</f>
        <v>雲林縣</v>
      </c>
      <c r="G2223" s="2" t="s">
        <v>6</v>
      </c>
      <c r="H2223" s="13">
        <v>66439</v>
      </c>
      <c r="I2223" s="14">
        <v>230335270</v>
      </c>
      <c r="J2223" s="14">
        <f>表格1[[#This Row],[信用卡交易筆數]]/1000</f>
        <v>66.438999999999993</v>
      </c>
      <c r="K2223" s="14">
        <f>表格1[[#This Row],[信用卡交易金額'[新臺幣']]]/1000</f>
        <v>230335.27</v>
      </c>
      <c r="L2223" s="14">
        <f>表格1[[#This Row],[信用卡交易金額'[新臺幣']]]/1000000</f>
        <v>230.33527000000001</v>
      </c>
      <c r="M2223" s="14" t="str" cm="1">
        <f t="array" ref="M2223">_xlfn.TEXTJOIN("", TRUE, _xlfn.XLOOKUP(TRUE, VALUE(表格1[[#This Row],[年月]]) &lt;= VALUE($R$8:$R$12), $Q$8:$Q$12)) &amp; "年度"</f>
        <v>2022年度</v>
      </c>
    </row>
    <row r="2224" spans="1:13" x14ac:dyDescent="0.3">
      <c r="A2224" s="2">
        <v>202110</v>
      </c>
      <c r="B2224" s="19">
        <f>DATE(表格1[[#This Row],[年]],表格1[[#This Row],[月]],1)</f>
        <v>44470</v>
      </c>
      <c r="C2224" s="2" t="str">
        <f>LEFT(表格1[[#This Row],[年月]],4)</f>
        <v>2021</v>
      </c>
      <c r="D2224" s="2" t="str">
        <f>RIGHT(表格1[[#This Row],[年月]],2)</f>
        <v>10</v>
      </c>
      <c r="E2224" s="5">
        <v>10009000</v>
      </c>
      <c r="F2224" s="2" t="str">
        <f>VLOOKUP(TEXT(表格1[[#This Row],[地區]],"00000000"),縣市代碼,2,0)</f>
        <v>雲林縣</v>
      </c>
      <c r="G2224" s="2" t="s">
        <v>7</v>
      </c>
      <c r="H2224" s="13">
        <v>473160</v>
      </c>
      <c r="I2224" s="14">
        <v>480151367</v>
      </c>
      <c r="J2224" s="14">
        <f>表格1[[#This Row],[信用卡交易筆數]]/1000</f>
        <v>473.16</v>
      </c>
      <c r="K2224" s="14">
        <f>表格1[[#This Row],[信用卡交易金額'[新臺幣']]]/1000</f>
        <v>480151.36700000003</v>
      </c>
      <c r="L2224" s="14">
        <f>表格1[[#This Row],[信用卡交易金額'[新臺幣']]]/1000000</f>
        <v>480.15136699999999</v>
      </c>
      <c r="M2224" s="14" t="str" cm="1">
        <f t="array" ref="M2224">_xlfn.TEXTJOIN("", TRUE, _xlfn.XLOOKUP(TRUE, VALUE(表格1[[#This Row],[年月]]) &lt;= VALUE($R$8:$R$12), $Q$8:$Q$12)) &amp; "年度"</f>
        <v>2022年度</v>
      </c>
    </row>
    <row r="2225" spans="1:13" x14ac:dyDescent="0.3">
      <c r="A2225" s="2">
        <v>202110</v>
      </c>
      <c r="B2225" s="19">
        <f>DATE(表格1[[#This Row],[年]],表格1[[#This Row],[月]],1)</f>
        <v>44470</v>
      </c>
      <c r="C2225" s="2" t="str">
        <f>LEFT(表格1[[#This Row],[年月]],4)</f>
        <v>2021</v>
      </c>
      <c r="D2225" s="2" t="str">
        <f>RIGHT(表格1[[#This Row],[年月]],2)</f>
        <v>10</v>
      </c>
      <c r="E2225" s="5">
        <v>10009000</v>
      </c>
      <c r="F2225" s="2" t="str">
        <f>VLOOKUP(TEXT(表格1[[#This Row],[地區]],"00000000"),縣市代碼,2,0)</f>
        <v>雲林縣</v>
      </c>
      <c r="G2225" s="2" t="s">
        <v>8</v>
      </c>
      <c r="H2225" s="13">
        <v>249388</v>
      </c>
      <c r="I2225" s="14">
        <v>363586593</v>
      </c>
      <c r="J2225" s="14">
        <f>表格1[[#This Row],[信用卡交易筆數]]/1000</f>
        <v>249.38800000000001</v>
      </c>
      <c r="K2225" s="14">
        <f>表格1[[#This Row],[信用卡交易金額'[新臺幣']]]/1000</f>
        <v>363586.59299999999</v>
      </c>
      <c r="L2225" s="14">
        <f>表格1[[#This Row],[信用卡交易金額'[新臺幣']]]/1000000</f>
        <v>363.58659299999999</v>
      </c>
      <c r="M2225" s="14" t="str" cm="1">
        <f t="array" ref="M2225">_xlfn.TEXTJOIN("", TRUE, _xlfn.XLOOKUP(TRUE, VALUE(表格1[[#This Row],[年月]]) &lt;= VALUE($R$8:$R$12), $Q$8:$Q$12)) &amp; "年度"</f>
        <v>2022年度</v>
      </c>
    </row>
    <row r="2226" spans="1:13" x14ac:dyDescent="0.3">
      <c r="A2226" s="2">
        <v>202110</v>
      </c>
      <c r="B2226" s="19">
        <f>DATE(表格1[[#This Row],[年]],表格1[[#This Row],[月]],1)</f>
        <v>44470</v>
      </c>
      <c r="C2226" s="2" t="str">
        <f>LEFT(表格1[[#This Row],[年月]],4)</f>
        <v>2021</v>
      </c>
      <c r="D2226" s="2" t="str">
        <f>RIGHT(表格1[[#This Row],[年月]],2)</f>
        <v>10</v>
      </c>
      <c r="E2226" s="5">
        <v>10009000</v>
      </c>
      <c r="F2226" s="2" t="str">
        <f>VLOOKUP(TEXT(表格1[[#This Row],[地區]],"00000000"),縣市代碼,2,0)</f>
        <v>雲林縣</v>
      </c>
      <c r="G2226" s="2" t="s">
        <v>9</v>
      </c>
      <c r="H2226" s="13">
        <v>470974</v>
      </c>
      <c r="I2226" s="14">
        <v>744983590</v>
      </c>
      <c r="J2226" s="14">
        <f>表格1[[#This Row],[信用卡交易筆數]]/1000</f>
        <v>470.97399999999999</v>
      </c>
      <c r="K2226" s="14">
        <f>表格1[[#This Row],[信用卡交易金額'[新臺幣']]]/1000</f>
        <v>744983.59</v>
      </c>
      <c r="L2226" s="14">
        <f>表格1[[#This Row],[信用卡交易金額'[新臺幣']]]/1000000</f>
        <v>744.98359000000005</v>
      </c>
      <c r="M2226" s="14" t="str" cm="1">
        <f t="array" ref="M2226">_xlfn.TEXTJOIN("", TRUE, _xlfn.XLOOKUP(TRUE, VALUE(表格1[[#This Row],[年月]]) &lt;= VALUE($R$8:$R$12), $Q$8:$Q$12)) &amp; "年度"</f>
        <v>2022年度</v>
      </c>
    </row>
    <row r="2227" spans="1:13" x14ac:dyDescent="0.3">
      <c r="A2227" s="2">
        <v>202110</v>
      </c>
      <c r="B2227" s="19">
        <f>DATE(表格1[[#This Row],[年]],表格1[[#This Row],[月]],1)</f>
        <v>44470</v>
      </c>
      <c r="C2227" s="2" t="str">
        <f>LEFT(表格1[[#This Row],[年月]],4)</f>
        <v>2021</v>
      </c>
      <c r="D2227" s="2" t="str">
        <f>RIGHT(表格1[[#This Row],[年月]],2)</f>
        <v>10</v>
      </c>
      <c r="E2227" s="5">
        <v>10009000</v>
      </c>
      <c r="F2227" s="2" t="str">
        <f>VLOOKUP(TEXT(表格1[[#This Row],[地區]],"00000000"),縣市代碼,2,0)</f>
        <v>雲林縣</v>
      </c>
      <c r="G2227" s="2" t="s">
        <v>10</v>
      </c>
      <c r="H2227" s="13">
        <v>385069</v>
      </c>
      <c r="I2227" s="14">
        <v>997211404</v>
      </c>
      <c r="J2227" s="14">
        <f>表格1[[#This Row],[信用卡交易筆數]]/1000</f>
        <v>385.06900000000002</v>
      </c>
      <c r="K2227" s="14">
        <f>表格1[[#This Row],[信用卡交易金額'[新臺幣']]]/1000</f>
        <v>997211.40399999998</v>
      </c>
      <c r="L2227" s="14">
        <f>表格1[[#This Row],[信用卡交易金額'[新臺幣']]]/1000000</f>
        <v>997.21140400000002</v>
      </c>
      <c r="M2227" s="14" t="str" cm="1">
        <f t="array" ref="M2227">_xlfn.TEXTJOIN("", TRUE, _xlfn.XLOOKUP(TRUE, VALUE(表格1[[#This Row],[年月]]) &lt;= VALUE($R$8:$R$12), $Q$8:$Q$12)) &amp; "年度"</f>
        <v>2022年度</v>
      </c>
    </row>
    <row r="2228" spans="1:13" x14ac:dyDescent="0.3">
      <c r="A2228" s="2">
        <v>202110</v>
      </c>
      <c r="B2228" s="19">
        <f>DATE(表格1[[#This Row],[年]],表格1[[#This Row],[月]],1)</f>
        <v>44470</v>
      </c>
      <c r="C2228" s="2" t="str">
        <f>LEFT(表格1[[#This Row],[年月]],4)</f>
        <v>2021</v>
      </c>
      <c r="D2228" s="2" t="str">
        <f>RIGHT(表格1[[#This Row],[年月]],2)</f>
        <v>10</v>
      </c>
      <c r="E2228" s="5">
        <v>10010000</v>
      </c>
      <c r="F2228" s="2" t="str">
        <f>VLOOKUP(TEXT(表格1[[#This Row],[地區]],"00000000"),縣市代碼,2,0)</f>
        <v>嘉義縣</v>
      </c>
      <c r="G2228" s="2" t="s">
        <v>4</v>
      </c>
      <c r="H2228" s="13">
        <v>334146</v>
      </c>
      <c r="I2228" s="14">
        <v>170065290</v>
      </c>
      <c r="J2228" s="14">
        <f>表格1[[#This Row],[信用卡交易筆數]]/1000</f>
        <v>334.14600000000002</v>
      </c>
      <c r="K2228" s="14">
        <f>表格1[[#This Row],[信用卡交易金額'[新臺幣']]]/1000</f>
        <v>170065.29</v>
      </c>
      <c r="L2228" s="14">
        <f>表格1[[#This Row],[信用卡交易金額'[新臺幣']]]/1000000</f>
        <v>170.06529</v>
      </c>
      <c r="M2228" s="14" t="str" cm="1">
        <f t="array" ref="M2228">_xlfn.TEXTJOIN("", TRUE, _xlfn.XLOOKUP(TRUE, VALUE(表格1[[#This Row],[年月]]) &lt;= VALUE($R$8:$R$12), $Q$8:$Q$12)) &amp; "年度"</f>
        <v>2022年度</v>
      </c>
    </row>
    <row r="2229" spans="1:13" x14ac:dyDescent="0.3">
      <c r="A2229" s="2">
        <v>202110</v>
      </c>
      <c r="B2229" s="19">
        <f>DATE(表格1[[#This Row],[年]],表格1[[#This Row],[月]],1)</f>
        <v>44470</v>
      </c>
      <c r="C2229" s="2" t="str">
        <f>LEFT(表格1[[#This Row],[年月]],4)</f>
        <v>2021</v>
      </c>
      <c r="D2229" s="2" t="str">
        <f>RIGHT(表格1[[#This Row],[年月]],2)</f>
        <v>10</v>
      </c>
      <c r="E2229" s="5">
        <v>10010000</v>
      </c>
      <c r="F2229" s="2" t="str">
        <f>VLOOKUP(TEXT(表格1[[#This Row],[地區]],"00000000"),縣市代碼,2,0)</f>
        <v>嘉義縣</v>
      </c>
      <c r="G2229" s="2" t="s">
        <v>5</v>
      </c>
      <c r="H2229" s="13">
        <v>32206</v>
      </c>
      <c r="I2229" s="14">
        <v>74433783</v>
      </c>
      <c r="J2229" s="14">
        <f>表格1[[#This Row],[信用卡交易筆數]]/1000</f>
        <v>32.206000000000003</v>
      </c>
      <c r="K2229" s="14">
        <f>表格1[[#This Row],[信用卡交易金額'[新臺幣']]]/1000</f>
        <v>74433.782999999996</v>
      </c>
      <c r="L2229" s="14">
        <f>表格1[[#This Row],[信用卡交易金額'[新臺幣']]]/1000000</f>
        <v>74.433783000000005</v>
      </c>
      <c r="M2229" s="14" t="str" cm="1">
        <f t="array" ref="M2229">_xlfn.TEXTJOIN("", TRUE, _xlfn.XLOOKUP(TRUE, VALUE(表格1[[#This Row],[年月]]) &lt;= VALUE($R$8:$R$12), $Q$8:$Q$12)) &amp; "年度"</f>
        <v>2022年度</v>
      </c>
    </row>
    <row r="2230" spans="1:13" x14ac:dyDescent="0.3">
      <c r="A2230" s="2">
        <v>202110</v>
      </c>
      <c r="B2230" s="19">
        <f>DATE(表格1[[#This Row],[年]],表格1[[#This Row],[月]],1)</f>
        <v>44470</v>
      </c>
      <c r="C2230" s="2" t="str">
        <f>LEFT(表格1[[#This Row],[年月]],4)</f>
        <v>2021</v>
      </c>
      <c r="D2230" s="2" t="str">
        <f>RIGHT(表格1[[#This Row],[年月]],2)</f>
        <v>10</v>
      </c>
      <c r="E2230" s="5">
        <v>10010000</v>
      </c>
      <c r="F2230" s="2" t="str">
        <f>VLOOKUP(TEXT(表格1[[#This Row],[地區]],"00000000"),縣市代碼,2,0)</f>
        <v>嘉義縣</v>
      </c>
      <c r="G2230" s="2" t="s">
        <v>6</v>
      </c>
      <c r="H2230" s="13">
        <v>44250</v>
      </c>
      <c r="I2230" s="14">
        <v>149664643</v>
      </c>
      <c r="J2230" s="14">
        <f>表格1[[#This Row],[信用卡交易筆數]]/1000</f>
        <v>44.25</v>
      </c>
      <c r="K2230" s="14">
        <f>表格1[[#This Row],[信用卡交易金額'[新臺幣']]]/1000</f>
        <v>149664.64300000001</v>
      </c>
      <c r="L2230" s="14">
        <f>表格1[[#This Row],[信用卡交易金額'[新臺幣']]]/1000000</f>
        <v>149.66464300000001</v>
      </c>
      <c r="M2230" s="14" t="str" cm="1">
        <f t="array" ref="M2230">_xlfn.TEXTJOIN("", TRUE, _xlfn.XLOOKUP(TRUE, VALUE(表格1[[#This Row],[年月]]) &lt;= VALUE($R$8:$R$12), $Q$8:$Q$12)) &amp; "年度"</f>
        <v>2022年度</v>
      </c>
    </row>
    <row r="2231" spans="1:13" x14ac:dyDescent="0.3">
      <c r="A2231" s="2">
        <v>202110</v>
      </c>
      <c r="B2231" s="19">
        <f>DATE(表格1[[#This Row],[年]],表格1[[#This Row],[月]],1)</f>
        <v>44470</v>
      </c>
      <c r="C2231" s="2" t="str">
        <f>LEFT(表格1[[#This Row],[年月]],4)</f>
        <v>2021</v>
      </c>
      <c r="D2231" s="2" t="str">
        <f>RIGHT(表格1[[#This Row],[年月]],2)</f>
        <v>10</v>
      </c>
      <c r="E2231" s="5">
        <v>10010000</v>
      </c>
      <c r="F2231" s="2" t="str">
        <f>VLOOKUP(TEXT(表格1[[#This Row],[地區]],"00000000"),縣市代碼,2,0)</f>
        <v>嘉義縣</v>
      </c>
      <c r="G2231" s="2" t="s">
        <v>7</v>
      </c>
      <c r="H2231" s="13">
        <v>350680</v>
      </c>
      <c r="I2231" s="14">
        <v>338429544</v>
      </c>
      <c r="J2231" s="14">
        <f>表格1[[#This Row],[信用卡交易筆數]]/1000</f>
        <v>350.68</v>
      </c>
      <c r="K2231" s="14">
        <f>表格1[[#This Row],[信用卡交易金額'[新臺幣']]]/1000</f>
        <v>338429.54399999999</v>
      </c>
      <c r="L2231" s="14">
        <f>表格1[[#This Row],[信用卡交易金額'[新臺幣']]]/1000000</f>
        <v>338.42954400000002</v>
      </c>
      <c r="M2231" s="14" t="str" cm="1">
        <f t="array" ref="M2231">_xlfn.TEXTJOIN("", TRUE, _xlfn.XLOOKUP(TRUE, VALUE(表格1[[#This Row],[年月]]) &lt;= VALUE($R$8:$R$12), $Q$8:$Q$12)) &amp; "年度"</f>
        <v>2022年度</v>
      </c>
    </row>
    <row r="2232" spans="1:13" x14ac:dyDescent="0.3">
      <c r="A2232" s="2">
        <v>202110</v>
      </c>
      <c r="B2232" s="19">
        <f>DATE(表格1[[#This Row],[年]],表格1[[#This Row],[月]],1)</f>
        <v>44470</v>
      </c>
      <c r="C2232" s="2" t="str">
        <f>LEFT(表格1[[#This Row],[年月]],4)</f>
        <v>2021</v>
      </c>
      <c r="D2232" s="2" t="str">
        <f>RIGHT(表格1[[#This Row],[年月]],2)</f>
        <v>10</v>
      </c>
      <c r="E2232" s="5">
        <v>10010000</v>
      </c>
      <c r="F2232" s="2" t="str">
        <f>VLOOKUP(TEXT(表格1[[#This Row],[地區]],"00000000"),縣市代碼,2,0)</f>
        <v>嘉義縣</v>
      </c>
      <c r="G2232" s="2" t="s">
        <v>8</v>
      </c>
      <c r="H2232" s="13">
        <v>197410</v>
      </c>
      <c r="I2232" s="14">
        <v>274653295</v>
      </c>
      <c r="J2232" s="14">
        <f>表格1[[#This Row],[信用卡交易筆數]]/1000</f>
        <v>197.41</v>
      </c>
      <c r="K2232" s="14">
        <f>表格1[[#This Row],[信用卡交易金額'[新臺幣']]]/1000</f>
        <v>274653.29499999998</v>
      </c>
      <c r="L2232" s="14">
        <f>表格1[[#This Row],[信用卡交易金額'[新臺幣']]]/1000000</f>
        <v>274.65329500000001</v>
      </c>
      <c r="M2232" s="14" t="str" cm="1">
        <f t="array" ref="M2232">_xlfn.TEXTJOIN("", TRUE, _xlfn.XLOOKUP(TRUE, VALUE(表格1[[#This Row],[年月]]) &lt;= VALUE($R$8:$R$12), $Q$8:$Q$12)) &amp; "年度"</f>
        <v>2022年度</v>
      </c>
    </row>
    <row r="2233" spans="1:13" x14ac:dyDescent="0.3">
      <c r="A2233" s="2">
        <v>202110</v>
      </c>
      <c r="B2233" s="19">
        <f>DATE(表格1[[#This Row],[年]],表格1[[#This Row],[月]],1)</f>
        <v>44470</v>
      </c>
      <c r="C2233" s="2" t="str">
        <f>LEFT(表格1[[#This Row],[年月]],4)</f>
        <v>2021</v>
      </c>
      <c r="D2233" s="2" t="str">
        <f>RIGHT(表格1[[#This Row],[年月]],2)</f>
        <v>10</v>
      </c>
      <c r="E2233" s="5">
        <v>10010000</v>
      </c>
      <c r="F2233" s="2" t="str">
        <f>VLOOKUP(TEXT(表格1[[#This Row],[地區]],"00000000"),縣市代碼,2,0)</f>
        <v>嘉義縣</v>
      </c>
      <c r="G2233" s="2" t="s">
        <v>9</v>
      </c>
      <c r="H2233" s="13">
        <v>369022</v>
      </c>
      <c r="I2233" s="14">
        <v>618250648</v>
      </c>
      <c r="J2233" s="14">
        <f>表格1[[#This Row],[信用卡交易筆數]]/1000</f>
        <v>369.02199999999999</v>
      </c>
      <c r="K2233" s="14">
        <f>表格1[[#This Row],[信用卡交易金額'[新臺幣']]]/1000</f>
        <v>618250.64800000004</v>
      </c>
      <c r="L2233" s="14">
        <f>表格1[[#This Row],[信用卡交易金額'[新臺幣']]]/1000000</f>
        <v>618.25064799999996</v>
      </c>
      <c r="M2233" s="14" t="str" cm="1">
        <f t="array" ref="M2233">_xlfn.TEXTJOIN("", TRUE, _xlfn.XLOOKUP(TRUE, VALUE(表格1[[#This Row],[年月]]) &lt;= VALUE($R$8:$R$12), $Q$8:$Q$12)) &amp; "年度"</f>
        <v>2022年度</v>
      </c>
    </row>
    <row r="2234" spans="1:13" x14ac:dyDescent="0.3">
      <c r="A2234" s="2">
        <v>202110</v>
      </c>
      <c r="B2234" s="19">
        <f>DATE(表格1[[#This Row],[年]],表格1[[#This Row],[月]],1)</f>
        <v>44470</v>
      </c>
      <c r="C2234" s="2" t="str">
        <f>LEFT(表格1[[#This Row],[年月]],4)</f>
        <v>2021</v>
      </c>
      <c r="D2234" s="2" t="str">
        <f>RIGHT(表格1[[#This Row],[年月]],2)</f>
        <v>10</v>
      </c>
      <c r="E2234" s="5">
        <v>10010000</v>
      </c>
      <c r="F2234" s="2" t="str">
        <f>VLOOKUP(TEXT(表格1[[#This Row],[地區]],"00000000"),縣市代碼,2,0)</f>
        <v>嘉義縣</v>
      </c>
      <c r="G2234" s="2" t="s">
        <v>10</v>
      </c>
      <c r="H2234" s="13">
        <v>282144</v>
      </c>
      <c r="I2234" s="14">
        <v>715755967</v>
      </c>
      <c r="J2234" s="14">
        <f>表格1[[#This Row],[信用卡交易筆數]]/1000</f>
        <v>282.14400000000001</v>
      </c>
      <c r="K2234" s="14">
        <f>表格1[[#This Row],[信用卡交易金額'[新臺幣']]]/1000</f>
        <v>715755.96699999995</v>
      </c>
      <c r="L2234" s="14">
        <f>表格1[[#This Row],[信用卡交易金額'[新臺幣']]]/1000000</f>
        <v>715.75596700000006</v>
      </c>
      <c r="M2234" s="14" t="str" cm="1">
        <f t="array" ref="M2234">_xlfn.TEXTJOIN("", TRUE, _xlfn.XLOOKUP(TRUE, VALUE(表格1[[#This Row],[年月]]) &lt;= VALUE($R$8:$R$12), $Q$8:$Q$12)) &amp; "年度"</f>
        <v>2022年度</v>
      </c>
    </row>
    <row r="2235" spans="1:13" x14ac:dyDescent="0.3">
      <c r="A2235" s="2">
        <v>202110</v>
      </c>
      <c r="B2235" s="19">
        <f>DATE(表格1[[#This Row],[年]],表格1[[#This Row],[月]],1)</f>
        <v>44470</v>
      </c>
      <c r="C2235" s="2" t="str">
        <f>LEFT(表格1[[#This Row],[年月]],4)</f>
        <v>2021</v>
      </c>
      <c r="D2235" s="2" t="str">
        <f>RIGHT(表格1[[#This Row],[年月]],2)</f>
        <v>10</v>
      </c>
      <c r="E2235" s="5">
        <v>10020000</v>
      </c>
      <c r="F2235" s="2" t="str">
        <f>VLOOKUP(TEXT(表格1[[#This Row],[地區]],"00000000"),縣市代碼,2,0)</f>
        <v>嘉義市</v>
      </c>
      <c r="G2235" s="2" t="s">
        <v>4</v>
      </c>
      <c r="H2235" s="13">
        <v>373659</v>
      </c>
      <c r="I2235" s="14">
        <v>175157333</v>
      </c>
      <c r="J2235" s="14">
        <f>表格1[[#This Row],[信用卡交易筆數]]/1000</f>
        <v>373.65899999999999</v>
      </c>
      <c r="K2235" s="14">
        <f>表格1[[#This Row],[信用卡交易金額'[新臺幣']]]/1000</f>
        <v>175157.33300000001</v>
      </c>
      <c r="L2235" s="14">
        <f>表格1[[#This Row],[信用卡交易金額'[新臺幣']]]/1000000</f>
        <v>175.15733299999999</v>
      </c>
      <c r="M2235" s="14" t="str" cm="1">
        <f t="array" ref="M2235">_xlfn.TEXTJOIN("", TRUE, _xlfn.XLOOKUP(TRUE, VALUE(表格1[[#This Row],[年月]]) &lt;= VALUE($R$8:$R$12), $Q$8:$Q$12)) &amp; "年度"</f>
        <v>2022年度</v>
      </c>
    </row>
    <row r="2236" spans="1:13" x14ac:dyDescent="0.3">
      <c r="A2236" s="2">
        <v>202110</v>
      </c>
      <c r="B2236" s="19">
        <f>DATE(表格1[[#This Row],[年]],表格1[[#This Row],[月]],1)</f>
        <v>44470</v>
      </c>
      <c r="C2236" s="2" t="str">
        <f>LEFT(表格1[[#This Row],[年月]],4)</f>
        <v>2021</v>
      </c>
      <c r="D2236" s="2" t="str">
        <f>RIGHT(表格1[[#This Row],[年月]],2)</f>
        <v>10</v>
      </c>
      <c r="E2236" s="5">
        <v>10020000</v>
      </c>
      <c r="F2236" s="2" t="str">
        <f>VLOOKUP(TEXT(表格1[[#This Row],[地區]],"00000000"),縣市代碼,2,0)</f>
        <v>嘉義市</v>
      </c>
      <c r="G2236" s="2" t="s">
        <v>5</v>
      </c>
      <c r="H2236" s="13">
        <v>29611</v>
      </c>
      <c r="I2236" s="14">
        <v>77371850</v>
      </c>
      <c r="J2236" s="14">
        <f>表格1[[#This Row],[信用卡交易筆數]]/1000</f>
        <v>29.611000000000001</v>
      </c>
      <c r="K2236" s="14">
        <f>表格1[[#This Row],[信用卡交易金額'[新臺幣']]]/1000</f>
        <v>77371.850000000006</v>
      </c>
      <c r="L2236" s="14">
        <f>表格1[[#This Row],[信用卡交易金額'[新臺幣']]]/1000000</f>
        <v>77.371849999999995</v>
      </c>
      <c r="M2236" s="14" t="str" cm="1">
        <f t="array" ref="M2236">_xlfn.TEXTJOIN("", TRUE, _xlfn.XLOOKUP(TRUE, VALUE(表格1[[#This Row],[年月]]) &lt;= VALUE($R$8:$R$12), $Q$8:$Q$12)) &amp; "年度"</f>
        <v>2022年度</v>
      </c>
    </row>
    <row r="2237" spans="1:13" x14ac:dyDescent="0.3">
      <c r="A2237" s="2">
        <v>202110</v>
      </c>
      <c r="B2237" s="19">
        <f>DATE(表格1[[#This Row],[年]],表格1[[#This Row],[月]],1)</f>
        <v>44470</v>
      </c>
      <c r="C2237" s="2" t="str">
        <f>LEFT(表格1[[#This Row],[年月]],4)</f>
        <v>2021</v>
      </c>
      <c r="D2237" s="2" t="str">
        <f>RIGHT(表格1[[#This Row],[年月]],2)</f>
        <v>10</v>
      </c>
      <c r="E2237" s="5">
        <v>10020000</v>
      </c>
      <c r="F2237" s="2" t="str">
        <f>VLOOKUP(TEXT(表格1[[#This Row],[地區]],"00000000"),縣市代碼,2,0)</f>
        <v>嘉義市</v>
      </c>
      <c r="G2237" s="2" t="s">
        <v>6</v>
      </c>
      <c r="H2237" s="13">
        <v>45781</v>
      </c>
      <c r="I2237" s="14">
        <v>164810789</v>
      </c>
      <c r="J2237" s="14">
        <f>表格1[[#This Row],[信用卡交易筆數]]/1000</f>
        <v>45.780999999999999</v>
      </c>
      <c r="K2237" s="14">
        <f>表格1[[#This Row],[信用卡交易金額'[新臺幣']]]/1000</f>
        <v>164810.78899999999</v>
      </c>
      <c r="L2237" s="14">
        <f>表格1[[#This Row],[信用卡交易金額'[新臺幣']]]/1000000</f>
        <v>164.810789</v>
      </c>
      <c r="M2237" s="14" t="str" cm="1">
        <f t="array" ref="M2237">_xlfn.TEXTJOIN("", TRUE, _xlfn.XLOOKUP(TRUE, VALUE(表格1[[#This Row],[年月]]) &lt;= VALUE($R$8:$R$12), $Q$8:$Q$12)) &amp; "年度"</f>
        <v>2022年度</v>
      </c>
    </row>
    <row r="2238" spans="1:13" x14ac:dyDescent="0.3">
      <c r="A2238" s="2">
        <v>202110</v>
      </c>
      <c r="B2238" s="19">
        <f>DATE(表格1[[#This Row],[年]],表格1[[#This Row],[月]],1)</f>
        <v>44470</v>
      </c>
      <c r="C2238" s="2" t="str">
        <f>LEFT(表格1[[#This Row],[年月]],4)</f>
        <v>2021</v>
      </c>
      <c r="D2238" s="2" t="str">
        <f>RIGHT(表格1[[#This Row],[年月]],2)</f>
        <v>10</v>
      </c>
      <c r="E2238" s="5">
        <v>10020000</v>
      </c>
      <c r="F2238" s="2" t="str">
        <f>VLOOKUP(TEXT(表格1[[#This Row],[地區]],"00000000"),縣市代碼,2,0)</f>
        <v>嘉義市</v>
      </c>
      <c r="G2238" s="2" t="s">
        <v>7</v>
      </c>
      <c r="H2238" s="13">
        <v>255698</v>
      </c>
      <c r="I2238" s="14">
        <v>245808907</v>
      </c>
      <c r="J2238" s="14">
        <f>表格1[[#This Row],[信用卡交易筆數]]/1000</f>
        <v>255.69800000000001</v>
      </c>
      <c r="K2238" s="14">
        <f>表格1[[#This Row],[信用卡交易金額'[新臺幣']]]/1000</f>
        <v>245808.90700000001</v>
      </c>
      <c r="L2238" s="14">
        <f>表格1[[#This Row],[信用卡交易金額'[新臺幣']]]/1000000</f>
        <v>245.808907</v>
      </c>
      <c r="M2238" s="14" t="str" cm="1">
        <f t="array" ref="M2238">_xlfn.TEXTJOIN("", TRUE, _xlfn.XLOOKUP(TRUE, VALUE(表格1[[#This Row],[年月]]) &lt;= VALUE($R$8:$R$12), $Q$8:$Q$12)) &amp; "年度"</f>
        <v>2022年度</v>
      </c>
    </row>
    <row r="2239" spans="1:13" x14ac:dyDescent="0.3">
      <c r="A2239" s="2">
        <v>202110</v>
      </c>
      <c r="B2239" s="19">
        <f>DATE(表格1[[#This Row],[年]],表格1[[#This Row],[月]],1)</f>
        <v>44470</v>
      </c>
      <c r="C2239" s="2" t="str">
        <f>LEFT(表格1[[#This Row],[年月]],4)</f>
        <v>2021</v>
      </c>
      <c r="D2239" s="2" t="str">
        <f>RIGHT(表格1[[#This Row],[年月]],2)</f>
        <v>10</v>
      </c>
      <c r="E2239" s="5">
        <v>10020000</v>
      </c>
      <c r="F2239" s="2" t="str">
        <f>VLOOKUP(TEXT(表格1[[#This Row],[地區]],"00000000"),縣市代碼,2,0)</f>
        <v>嘉義市</v>
      </c>
      <c r="G2239" s="2" t="s">
        <v>8</v>
      </c>
      <c r="H2239" s="13">
        <v>159053</v>
      </c>
      <c r="I2239" s="14">
        <v>229453026</v>
      </c>
      <c r="J2239" s="14">
        <f>表格1[[#This Row],[信用卡交易筆數]]/1000</f>
        <v>159.053</v>
      </c>
      <c r="K2239" s="14">
        <f>表格1[[#This Row],[信用卡交易金額'[新臺幣']]]/1000</f>
        <v>229453.02600000001</v>
      </c>
      <c r="L2239" s="14">
        <f>表格1[[#This Row],[信用卡交易金額'[新臺幣']]]/1000000</f>
        <v>229.45302599999999</v>
      </c>
      <c r="M2239" s="14" t="str" cm="1">
        <f t="array" ref="M2239">_xlfn.TEXTJOIN("", TRUE, _xlfn.XLOOKUP(TRUE, VALUE(表格1[[#This Row],[年月]]) &lt;= VALUE($R$8:$R$12), $Q$8:$Q$12)) &amp; "年度"</f>
        <v>2022年度</v>
      </c>
    </row>
    <row r="2240" spans="1:13" x14ac:dyDescent="0.3">
      <c r="A2240" s="2">
        <v>202110</v>
      </c>
      <c r="B2240" s="19">
        <f>DATE(表格1[[#This Row],[年]],表格1[[#This Row],[月]],1)</f>
        <v>44470</v>
      </c>
      <c r="C2240" s="2" t="str">
        <f>LEFT(表格1[[#This Row],[年月]],4)</f>
        <v>2021</v>
      </c>
      <c r="D2240" s="2" t="str">
        <f>RIGHT(表格1[[#This Row],[年月]],2)</f>
        <v>10</v>
      </c>
      <c r="E2240" s="5">
        <v>10020000</v>
      </c>
      <c r="F2240" s="2" t="str">
        <f>VLOOKUP(TEXT(表格1[[#This Row],[地區]],"00000000"),縣市代碼,2,0)</f>
        <v>嘉義市</v>
      </c>
      <c r="G2240" s="2" t="s">
        <v>9</v>
      </c>
      <c r="H2240" s="13">
        <v>382495</v>
      </c>
      <c r="I2240" s="14">
        <v>686868437</v>
      </c>
      <c r="J2240" s="14">
        <f>表格1[[#This Row],[信用卡交易筆數]]/1000</f>
        <v>382.495</v>
      </c>
      <c r="K2240" s="14">
        <f>表格1[[#This Row],[信用卡交易金額'[新臺幣']]]/1000</f>
        <v>686868.43700000003</v>
      </c>
      <c r="L2240" s="14">
        <f>表格1[[#This Row],[信用卡交易金額'[新臺幣']]]/1000000</f>
        <v>686.86843699999997</v>
      </c>
      <c r="M2240" s="14" t="str" cm="1">
        <f t="array" ref="M2240">_xlfn.TEXTJOIN("", TRUE, _xlfn.XLOOKUP(TRUE, VALUE(表格1[[#This Row],[年月]]) &lt;= VALUE($R$8:$R$12), $Q$8:$Q$12)) &amp; "年度"</f>
        <v>2022年度</v>
      </c>
    </row>
    <row r="2241" spans="1:13" x14ac:dyDescent="0.3">
      <c r="A2241" s="2">
        <v>202110</v>
      </c>
      <c r="B2241" s="19">
        <f>DATE(表格1[[#This Row],[年]],表格1[[#This Row],[月]],1)</f>
        <v>44470</v>
      </c>
      <c r="C2241" s="2" t="str">
        <f>LEFT(表格1[[#This Row],[年月]],4)</f>
        <v>2021</v>
      </c>
      <c r="D2241" s="2" t="str">
        <f>RIGHT(表格1[[#This Row],[年月]],2)</f>
        <v>10</v>
      </c>
      <c r="E2241" s="5">
        <v>10020000</v>
      </c>
      <c r="F2241" s="2" t="str">
        <f>VLOOKUP(TEXT(表格1[[#This Row],[地區]],"00000000"),縣市代碼,2,0)</f>
        <v>嘉義市</v>
      </c>
      <c r="G2241" s="2" t="s">
        <v>10</v>
      </c>
      <c r="H2241" s="13">
        <v>256078</v>
      </c>
      <c r="I2241" s="14">
        <v>696068356</v>
      </c>
      <c r="J2241" s="14">
        <f>表格1[[#This Row],[信用卡交易筆數]]/1000</f>
        <v>256.07799999999997</v>
      </c>
      <c r="K2241" s="14">
        <f>表格1[[#This Row],[信用卡交易金額'[新臺幣']]]/1000</f>
        <v>696068.35600000003</v>
      </c>
      <c r="L2241" s="14">
        <f>表格1[[#This Row],[信用卡交易金額'[新臺幣']]]/1000000</f>
        <v>696.06835599999999</v>
      </c>
      <c r="M2241" s="14" t="str" cm="1">
        <f t="array" ref="M2241">_xlfn.TEXTJOIN("", TRUE, _xlfn.XLOOKUP(TRUE, VALUE(表格1[[#This Row],[年月]]) &lt;= VALUE($R$8:$R$12), $Q$8:$Q$12)) &amp; "年度"</f>
        <v>2022年度</v>
      </c>
    </row>
    <row r="2242" spans="1:13" x14ac:dyDescent="0.3">
      <c r="A2242" s="2">
        <v>202110</v>
      </c>
      <c r="B2242" s="19">
        <f>DATE(表格1[[#This Row],[年]],表格1[[#This Row],[月]],1)</f>
        <v>44470</v>
      </c>
      <c r="C2242" s="2" t="str">
        <f>LEFT(表格1[[#This Row],[年月]],4)</f>
        <v>2021</v>
      </c>
      <c r="D2242" s="2" t="str">
        <f>RIGHT(表格1[[#This Row],[年月]],2)</f>
        <v>10</v>
      </c>
      <c r="E2242" s="5">
        <v>67000000</v>
      </c>
      <c r="F2242" s="2" t="str">
        <f>VLOOKUP(TEXT(表格1[[#This Row],[地區]],"00000000"),縣市代碼,2,0)</f>
        <v>臺南市</v>
      </c>
      <c r="G2242" s="2" t="s">
        <v>4</v>
      </c>
      <c r="H2242" s="13">
        <v>2547125</v>
      </c>
      <c r="I2242" s="14">
        <v>1237595245</v>
      </c>
      <c r="J2242" s="14">
        <f>表格1[[#This Row],[信用卡交易筆數]]/1000</f>
        <v>2547.125</v>
      </c>
      <c r="K2242" s="14">
        <f>表格1[[#This Row],[信用卡交易金額'[新臺幣']]]/1000</f>
        <v>1237595.2450000001</v>
      </c>
      <c r="L2242" s="14">
        <f>表格1[[#This Row],[信用卡交易金額'[新臺幣']]]/1000000</f>
        <v>1237.595245</v>
      </c>
      <c r="M2242" s="14" t="str" cm="1">
        <f t="array" ref="M2242">_xlfn.TEXTJOIN("", TRUE, _xlfn.XLOOKUP(TRUE, VALUE(表格1[[#This Row],[年月]]) &lt;= VALUE($R$8:$R$12), $Q$8:$Q$12)) &amp; "年度"</f>
        <v>2022年度</v>
      </c>
    </row>
    <row r="2243" spans="1:13" x14ac:dyDescent="0.3">
      <c r="A2243" s="2">
        <v>202110</v>
      </c>
      <c r="B2243" s="19">
        <f>DATE(表格1[[#This Row],[年]],表格1[[#This Row],[月]],1)</f>
        <v>44470</v>
      </c>
      <c r="C2243" s="2" t="str">
        <f>LEFT(表格1[[#This Row],[年月]],4)</f>
        <v>2021</v>
      </c>
      <c r="D2243" s="2" t="str">
        <f>RIGHT(表格1[[#This Row],[年月]],2)</f>
        <v>10</v>
      </c>
      <c r="E2243" s="5">
        <v>67000000</v>
      </c>
      <c r="F2243" s="2" t="str">
        <f>VLOOKUP(TEXT(表格1[[#This Row],[地區]],"00000000"),縣市代碼,2,0)</f>
        <v>臺南市</v>
      </c>
      <c r="G2243" s="2" t="s">
        <v>5</v>
      </c>
      <c r="H2243" s="13">
        <v>203637</v>
      </c>
      <c r="I2243" s="14">
        <v>460517204</v>
      </c>
      <c r="J2243" s="14">
        <f>表格1[[#This Row],[信用卡交易筆數]]/1000</f>
        <v>203.637</v>
      </c>
      <c r="K2243" s="14">
        <f>表格1[[#This Row],[信用卡交易金額'[新臺幣']]]/1000</f>
        <v>460517.20400000003</v>
      </c>
      <c r="L2243" s="14">
        <f>表格1[[#This Row],[信用卡交易金額'[新臺幣']]]/1000000</f>
        <v>460.51720399999999</v>
      </c>
      <c r="M2243" s="14" t="str" cm="1">
        <f t="array" ref="M2243">_xlfn.TEXTJOIN("", TRUE, _xlfn.XLOOKUP(TRUE, VALUE(表格1[[#This Row],[年月]]) &lt;= VALUE($R$8:$R$12), $Q$8:$Q$12)) &amp; "年度"</f>
        <v>2022年度</v>
      </c>
    </row>
    <row r="2244" spans="1:13" x14ac:dyDescent="0.3">
      <c r="A2244" s="2">
        <v>202110</v>
      </c>
      <c r="B2244" s="19">
        <f>DATE(表格1[[#This Row],[年]],表格1[[#This Row],[月]],1)</f>
        <v>44470</v>
      </c>
      <c r="C2244" s="2" t="str">
        <f>LEFT(表格1[[#This Row],[年月]],4)</f>
        <v>2021</v>
      </c>
      <c r="D2244" s="2" t="str">
        <f>RIGHT(表格1[[#This Row],[年月]],2)</f>
        <v>10</v>
      </c>
      <c r="E2244" s="5">
        <v>67000000</v>
      </c>
      <c r="F2244" s="2" t="str">
        <f>VLOOKUP(TEXT(表格1[[#This Row],[地區]],"00000000"),縣市代碼,2,0)</f>
        <v>臺南市</v>
      </c>
      <c r="G2244" s="2" t="s">
        <v>6</v>
      </c>
      <c r="H2244" s="13">
        <v>349990</v>
      </c>
      <c r="I2244" s="14">
        <v>1199000457</v>
      </c>
      <c r="J2244" s="14">
        <f>表格1[[#This Row],[信用卡交易筆數]]/1000</f>
        <v>349.99</v>
      </c>
      <c r="K2244" s="14">
        <f>表格1[[#This Row],[信用卡交易金額'[新臺幣']]]/1000</f>
        <v>1199000.4569999999</v>
      </c>
      <c r="L2244" s="14">
        <f>表格1[[#This Row],[信用卡交易金額'[新臺幣']]]/1000000</f>
        <v>1199.0004570000001</v>
      </c>
      <c r="M2244" s="14" t="str" cm="1">
        <f t="array" ref="M2244">_xlfn.TEXTJOIN("", TRUE, _xlfn.XLOOKUP(TRUE, VALUE(表格1[[#This Row],[年月]]) &lt;= VALUE($R$8:$R$12), $Q$8:$Q$12)) &amp; "年度"</f>
        <v>2022年度</v>
      </c>
    </row>
    <row r="2245" spans="1:13" x14ac:dyDescent="0.3">
      <c r="A2245" s="2">
        <v>202110</v>
      </c>
      <c r="B2245" s="19">
        <f>DATE(表格1[[#This Row],[年]],表格1[[#This Row],[月]],1)</f>
        <v>44470</v>
      </c>
      <c r="C2245" s="2" t="str">
        <f>LEFT(表格1[[#This Row],[年月]],4)</f>
        <v>2021</v>
      </c>
      <c r="D2245" s="2" t="str">
        <f>RIGHT(表格1[[#This Row],[年月]],2)</f>
        <v>10</v>
      </c>
      <c r="E2245" s="5">
        <v>67000000</v>
      </c>
      <c r="F2245" s="2" t="str">
        <f>VLOOKUP(TEXT(表格1[[#This Row],[地區]],"00000000"),縣市代碼,2,0)</f>
        <v>臺南市</v>
      </c>
      <c r="G2245" s="2" t="s">
        <v>7</v>
      </c>
      <c r="H2245" s="13">
        <v>1868467</v>
      </c>
      <c r="I2245" s="14">
        <v>1806566306</v>
      </c>
      <c r="J2245" s="14">
        <f>表格1[[#This Row],[信用卡交易筆數]]/1000</f>
        <v>1868.4670000000001</v>
      </c>
      <c r="K2245" s="14">
        <f>表格1[[#This Row],[信用卡交易金額'[新臺幣']]]/1000</f>
        <v>1806566.3060000001</v>
      </c>
      <c r="L2245" s="14">
        <f>表格1[[#This Row],[信用卡交易金額'[新臺幣']]]/1000000</f>
        <v>1806.5663059999999</v>
      </c>
      <c r="M2245" s="14" t="str" cm="1">
        <f t="array" ref="M2245">_xlfn.TEXTJOIN("", TRUE, _xlfn.XLOOKUP(TRUE, VALUE(表格1[[#This Row],[年月]]) &lt;= VALUE($R$8:$R$12), $Q$8:$Q$12)) &amp; "年度"</f>
        <v>2022年度</v>
      </c>
    </row>
    <row r="2246" spans="1:13" x14ac:dyDescent="0.3">
      <c r="A2246" s="2">
        <v>202110</v>
      </c>
      <c r="B2246" s="19">
        <f>DATE(表格1[[#This Row],[年]],表格1[[#This Row],[月]],1)</f>
        <v>44470</v>
      </c>
      <c r="C2246" s="2" t="str">
        <f>LEFT(表格1[[#This Row],[年月]],4)</f>
        <v>2021</v>
      </c>
      <c r="D2246" s="2" t="str">
        <f>RIGHT(表格1[[#This Row],[年月]],2)</f>
        <v>10</v>
      </c>
      <c r="E2246" s="5">
        <v>67000000</v>
      </c>
      <c r="F2246" s="2" t="str">
        <f>VLOOKUP(TEXT(表格1[[#This Row],[地區]],"00000000"),縣市代碼,2,0)</f>
        <v>臺南市</v>
      </c>
      <c r="G2246" s="2" t="s">
        <v>8</v>
      </c>
      <c r="H2246" s="13">
        <v>1162116</v>
      </c>
      <c r="I2246" s="14">
        <v>1725471914</v>
      </c>
      <c r="J2246" s="14">
        <f>表格1[[#This Row],[信用卡交易筆數]]/1000</f>
        <v>1162.116</v>
      </c>
      <c r="K2246" s="14">
        <f>表格1[[#This Row],[信用卡交易金額'[新臺幣']]]/1000</f>
        <v>1725471.9140000001</v>
      </c>
      <c r="L2246" s="14">
        <f>表格1[[#This Row],[信用卡交易金額'[新臺幣']]]/1000000</f>
        <v>1725.471914</v>
      </c>
      <c r="M2246" s="14" t="str" cm="1">
        <f t="array" ref="M2246">_xlfn.TEXTJOIN("", TRUE, _xlfn.XLOOKUP(TRUE, VALUE(表格1[[#This Row],[年月]]) &lt;= VALUE($R$8:$R$12), $Q$8:$Q$12)) &amp; "年度"</f>
        <v>2022年度</v>
      </c>
    </row>
    <row r="2247" spans="1:13" x14ac:dyDescent="0.3">
      <c r="A2247" s="2">
        <v>202110</v>
      </c>
      <c r="B2247" s="19">
        <f>DATE(表格1[[#This Row],[年]],表格1[[#This Row],[月]],1)</f>
        <v>44470</v>
      </c>
      <c r="C2247" s="2" t="str">
        <f>LEFT(表格1[[#This Row],[年月]],4)</f>
        <v>2021</v>
      </c>
      <c r="D2247" s="2" t="str">
        <f>RIGHT(表格1[[#This Row],[年月]],2)</f>
        <v>10</v>
      </c>
      <c r="E2247" s="5">
        <v>67000000</v>
      </c>
      <c r="F2247" s="2" t="str">
        <f>VLOOKUP(TEXT(表格1[[#This Row],[地區]],"00000000"),縣市代碼,2,0)</f>
        <v>臺南市</v>
      </c>
      <c r="G2247" s="2" t="s">
        <v>9</v>
      </c>
      <c r="H2247" s="13">
        <v>2667563</v>
      </c>
      <c r="I2247" s="14">
        <v>3994913734</v>
      </c>
      <c r="J2247" s="14">
        <f>表格1[[#This Row],[信用卡交易筆數]]/1000</f>
        <v>2667.5630000000001</v>
      </c>
      <c r="K2247" s="14">
        <f>表格1[[#This Row],[信用卡交易金額'[新臺幣']]]/1000</f>
        <v>3994913.7340000002</v>
      </c>
      <c r="L2247" s="14">
        <f>表格1[[#This Row],[信用卡交易金額'[新臺幣']]]/1000000</f>
        <v>3994.9137340000002</v>
      </c>
      <c r="M2247" s="14" t="str" cm="1">
        <f t="array" ref="M2247">_xlfn.TEXTJOIN("", TRUE, _xlfn.XLOOKUP(TRUE, VALUE(表格1[[#This Row],[年月]]) &lt;= VALUE($R$8:$R$12), $Q$8:$Q$12)) &amp; "年度"</f>
        <v>2022年度</v>
      </c>
    </row>
    <row r="2248" spans="1:13" x14ac:dyDescent="0.3">
      <c r="A2248" s="2">
        <v>202110</v>
      </c>
      <c r="B2248" s="19">
        <f>DATE(表格1[[#This Row],[年]],表格1[[#This Row],[月]],1)</f>
        <v>44470</v>
      </c>
      <c r="C2248" s="2" t="str">
        <f>LEFT(表格1[[#This Row],[年月]],4)</f>
        <v>2021</v>
      </c>
      <c r="D2248" s="2" t="str">
        <f>RIGHT(表格1[[#This Row],[年月]],2)</f>
        <v>10</v>
      </c>
      <c r="E2248" s="5">
        <v>67000000</v>
      </c>
      <c r="F2248" s="2" t="str">
        <f>VLOOKUP(TEXT(表格1[[#This Row],[地區]],"00000000"),縣市代碼,2,0)</f>
        <v>臺南市</v>
      </c>
      <c r="G2248" s="2" t="s">
        <v>10</v>
      </c>
      <c r="H2248" s="13">
        <v>1946922</v>
      </c>
      <c r="I2248" s="14">
        <v>4757521251</v>
      </c>
      <c r="J2248" s="14">
        <f>表格1[[#This Row],[信用卡交易筆數]]/1000</f>
        <v>1946.922</v>
      </c>
      <c r="K2248" s="14">
        <f>表格1[[#This Row],[信用卡交易金額'[新臺幣']]]/1000</f>
        <v>4757521.2510000002</v>
      </c>
      <c r="L2248" s="14">
        <f>表格1[[#This Row],[信用卡交易金額'[新臺幣']]]/1000000</f>
        <v>4757.5212510000001</v>
      </c>
      <c r="M2248" s="14" t="str" cm="1">
        <f t="array" ref="M2248">_xlfn.TEXTJOIN("", TRUE, _xlfn.XLOOKUP(TRUE, VALUE(表格1[[#This Row],[年月]]) &lt;= VALUE($R$8:$R$12), $Q$8:$Q$12)) &amp; "年度"</f>
        <v>2022年度</v>
      </c>
    </row>
    <row r="2249" spans="1:13" x14ac:dyDescent="0.3">
      <c r="A2249" s="2">
        <v>202110</v>
      </c>
      <c r="B2249" s="19">
        <f>DATE(表格1[[#This Row],[年]],表格1[[#This Row],[月]],1)</f>
        <v>44470</v>
      </c>
      <c r="C2249" s="2" t="str">
        <f>LEFT(表格1[[#This Row],[年月]],4)</f>
        <v>2021</v>
      </c>
      <c r="D2249" s="2" t="str">
        <f>RIGHT(表格1[[#This Row],[年月]],2)</f>
        <v>10</v>
      </c>
      <c r="E2249" s="5">
        <v>64000000</v>
      </c>
      <c r="F2249" s="2" t="str">
        <f>VLOOKUP(TEXT(表格1[[#This Row],[地區]],"00000000"),縣市代碼,2,0)</f>
        <v>高雄市</v>
      </c>
      <c r="G2249" s="2" t="s">
        <v>4</v>
      </c>
      <c r="H2249" s="13">
        <v>4187557</v>
      </c>
      <c r="I2249" s="14">
        <v>2213187768</v>
      </c>
      <c r="J2249" s="14">
        <f>表格1[[#This Row],[信用卡交易筆數]]/1000</f>
        <v>4187.5569999999998</v>
      </c>
      <c r="K2249" s="14">
        <f>表格1[[#This Row],[信用卡交易金額'[新臺幣']]]/1000</f>
        <v>2213187.7680000002</v>
      </c>
      <c r="L2249" s="14">
        <f>表格1[[#This Row],[信用卡交易金額'[新臺幣']]]/1000000</f>
        <v>2213.1877679999998</v>
      </c>
      <c r="M2249" s="14" t="str" cm="1">
        <f t="array" ref="M2249">_xlfn.TEXTJOIN("", TRUE, _xlfn.XLOOKUP(TRUE, VALUE(表格1[[#This Row],[年月]]) &lt;= VALUE($R$8:$R$12), $Q$8:$Q$12)) &amp; "年度"</f>
        <v>2022年度</v>
      </c>
    </row>
    <row r="2250" spans="1:13" x14ac:dyDescent="0.3">
      <c r="A2250" s="2">
        <v>202110</v>
      </c>
      <c r="B2250" s="19">
        <f>DATE(表格1[[#This Row],[年]],表格1[[#This Row],[月]],1)</f>
        <v>44470</v>
      </c>
      <c r="C2250" s="2" t="str">
        <f>LEFT(表格1[[#This Row],[年月]],4)</f>
        <v>2021</v>
      </c>
      <c r="D2250" s="2" t="str">
        <f>RIGHT(表格1[[#This Row],[年月]],2)</f>
        <v>10</v>
      </c>
      <c r="E2250" s="5">
        <v>64000000</v>
      </c>
      <c r="F2250" s="2" t="str">
        <f>VLOOKUP(TEXT(表格1[[#This Row],[地區]],"00000000"),縣市代碼,2,0)</f>
        <v>高雄市</v>
      </c>
      <c r="G2250" s="2" t="s">
        <v>5</v>
      </c>
      <c r="H2250" s="13">
        <v>307065</v>
      </c>
      <c r="I2250" s="14">
        <v>663727430</v>
      </c>
      <c r="J2250" s="14">
        <f>表格1[[#This Row],[信用卡交易筆數]]/1000</f>
        <v>307.065</v>
      </c>
      <c r="K2250" s="14">
        <f>表格1[[#This Row],[信用卡交易金額'[新臺幣']]]/1000</f>
        <v>663727.43000000005</v>
      </c>
      <c r="L2250" s="14">
        <f>表格1[[#This Row],[信用卡交易金額'[新臺幣']]]/1000000</f>
        <v>663.72743000000003</v>
      </c>
      <c r="M2250" s="14" t="str" cm="1">
        <f t="array" ref="M2250">_xlfn.TEXTJOIN("", TRUE, _xlfn.XLOOKUP(TRUE, VALUE(表格1[[#This Row],[年月]]) &lt;= VALUE($R$8:$R$12), $Q$8:$Q$12)) &amp; "年度"</f>
        <v>2022年度</v>
      </c>
    </row>
    <row r="2251" spans="1:13" x14ac:dyDescent="0.3">
      <c r="A2251" s="2">
        <v>202110</v>
      </c>
      <c r="B2251" s="19">
        <f>DATE(表格1[[#This Row],[年]],表格1[[#This Row],[月]],1)</f>
        <v>44470</v>
      </c>
      <c r="C2251" s="2" t="str">
        <f>LEFT(表格1[[#This Row],[年月]],4)</f>
        <v>2021</v>
      </c>
      <c r="D2251" s="2" t="str">
        <f>RIGHT(表格1[[#This Row],[年月]],2)</f>
        <v>10</v>
      </c>
      <c r="E2251" s="5">
        <v>64000000</v>
      </c>
      <c r="F2251" s="2" t="str">
        <f>VLOOKUP(TEXT(表格1[[#This Row],[地區]],"00000000"),縣市代碼,2,0)</f>
        <v>高雄市</v>
      </c>
      <c r="G2251" s="2" t="s">
        <v>6</v>
      </c>
      <c r="H2251" s="13">
        <v>550707</v>
      </c>
      <c r="I2251" s="14">
        <v>2031690880</v>
      </c>
      <c r="J2251" s="14">
        <f>表格1[[#This Row],[信用卡交易筆數]]/1000</f>
        <v>550.70699999999999</v>
      </c>
      <c r="K2251" s="14">
        <f>表格1[[#This Row],[信用卡交易金額'[新臺幣']]]/1000</f>
        <v>2031690.88</v>
      </c>
      <c r="L2251" s="14">
        <f>表格1[[#This Row],[信用卡交易金額'[新臺幣']]]/1000000</f>
        <v>2031.6908800000001</v>
      </c>
      <c r="M2251" s="14" t="str" cm="1">
        <f t="array" ref="M2251">_xlfn.TEXTJOIN("", TRUE, _xlfn.XLOOKUP(TRUE, VALUE(表格1[[#This Row],[年月]]) &lt;= VALUE($R$8:$R$12), $Q$8:$Q$12)) &amp; "年度"</f>
        <v>2022年度</v>
      </c>
    </row>
    <row r="2252" spans="1:13" x14ac:dyDescent="0.3">
      <c r="A2252" s="2">
        <v>202110</v>
      </c>
      <c r="B2252" s="19">
        <f>DATE(表格1[[#This Row],[年]],表格1[[#This Row],[月]],1)</f>
        <v>44470</v>
      </c>
      <c r="C2252" s="2" t="str">
        <f>LEFT(表格1[[#This Row],[年月]],4)</f>
        <v>2021</v>
      </c>
      <c r="D2252" s="2" t="str">
        <f>RIGHT(表格1[[#This Row],[年月]],2)</f>
        <v>10</v>
      </c>
      <c r="E2252" s="5">
        <v>64000000</v>
      </c>
      <c r="F2252" s="2" t="str">
        <f>VLOOKUP(TEXT(表格1[[#This Row],[地區]],"00000000"),縣市代碼,2,0)</f>
        <v>高雄市</v>
      </c>
      <c r="G2252" s="2" t="s">
        <v>7</v>
      </c>
      <c r="H2252" s="13">
        <v>2868243</v>
      </c>
      <c r="I2252" s="14">
        <v>2789081916</v>
      </c>
      <c r="J2252" s="14">
        <f>表格1[[#This Row],[信用卡交易筆數]]/1000</f>
        <v>2868.2429999999999</v>
      </c>
      <c r="K2252" s="14">
        <f>表格1[[#This Row],[信用卡交易金額'[新臺幣']]]/1000</f>
        <v>2789081.9160000002</v>
      </c>
      <c r="L2252" s="14">
        <f>表格1[[#This Row],[信用卡交易金額'[新臺幣']]]/1000000</f>
        <v>2789.0819160000001</v>
      </c>
      <c r="M2252" s="14" t="str" cm="1">
        <f t="array" ref="M2252">_xlfn.TEXTJOIN("", TRUE, _xlfn.XLOOKUP(TRUE, VALUE(表格1[[#This Row],[年月]]) &lt;= VALUE($R$8:$R$12), $Q$8:$Q$12)) &amp; "年度"</f>
        <v>2022年度</v>
      </c>
    </row>
    <row r="2253" spans="1:13" x14ac:dyDescent="0.3">
      <c r="A2253" s="2">
        <v>202110</v>
      </c>
      <c r="B2253" s="19">
        <f>DATE(表格1[[#This Row],[年]],表格1[[#This Row],[月]],1)</f>
        <v>44470</v>
      </c>
      <c r="C2253" s="2" t="str">
        <f>LEFT(表格1[[#This Row],[年月]],4)</f>
        <v>2021</v>
      </c>
      <c r="D2253" s="2" t="str">
        <f>RIGHT(表格1[[#This Row],[年月]],2)</f>
        <v>10</v>
      </c>
      <c r="E2253" s="5">
        <v>64000000</v>
      </c>
      <c r="F2253" s="2" t="str">
        <f>VLOOKUP(TEXT(表格1[[#This Row],[地區]],"00000000"),縣市代碼,2,0)</f>
        <v>高雄市</v>
      </c>
      <c r="G2253" s="2" t="s">
        <v>8</v>
      </c>
      <c r="H2253" s="13">
        <v>1920312</v>
      </c>
      <c r="I2253" s="14">
        <v>2683907108</v>
      </c>
      <c r="J2253" s="14">
        <f>表格1[[#This Row],[信用卡交易筆數]]/1000</f>
        <v>1920.3119999999999</v>
      </c>
      <c r="K2253" s="14">
        <f>表格1[[#This Row],[信用卡交易金額'[新臺幣']]]/1000</f>
        <v>2683907.108</v>
      </c>
      <c r="L2253" s="14">
        <f>表格1[[#This Row],[信用卡交易金額'[新臺幣']]]/1000000</f>
        <v>2683.9071079999999</v>
      </c>
      <c r="M2253" s="14" t="str" cm="1">
        <f t="array" ref="M2253">_xlfn.TEXTJOIN("", TRUE, _xlfn.XLOOKUP(TRUE, VALUE(表格1[[#This Row],[年月]]) &lt;= VALUE($R$8:$R$12), $Q$8:$Q$12)) &amp; "年度"</f>
        <v>2022年度</v>
      </c>
    </row>
    <row r="2254" spans="1:13" x14ac:dyDescent="0.3">
      <c r="A2254" s="2">
        <v>202110</v>
      </c>
      <c r="B2254" s="19">
        <f>DATE(表格1[[#This Row],[年]],表格1[[#This Row],[月]],1)</f>
        <v>44470</v>
      </c>
      <c r="C2254" s="2" t="str">
        <f>LEFT(表格1[[#This Row],[年月]],4)</f>
        <v>2021</v>
      </c>
      <c r="D2254" s="2" t="str">
        <f>RIGHT(表格1[[#This Row],[年月]],2)</f>
        <v>10</v>
      </c>
      <c r="E2254" s="5">
        <v>64000000</v>
      </c>
      <c r="F2254" s="2" t="str">
        <f>VLOOKUP(TEXT(表格1[[#This Row],[地區]],"00000000"),縣市代碼,2,0)</f>
        <v>高雄市</v>
      </c>
      <c r="G2254" s="2" t="s">
        <v>9</v>
      </c>
      <c r="H2254" s="13">
        <v>4381770</v>
      </c>
      <c r="I2254" s="14">
        <v>7278871242</v>
      </c>
      <c r="J2254" s="14">
        <f>表格1[[#This Row],[信用卡交易筆數]]/1000</f>
        <v>4381.7700000000004</v>
      </c>
      <c r="K2254" s="14">
        <f>表格1[[#This Row],[信用卡交易金額'[新臺幣']]]/1000</f>
        <v>7278871.2419999996</v>
      </c>
      <c r="L2254" s="14">
        <f>表格1[[#This Row],[信用卡交易金額'[新臺幣']]]/1000000</f>
        <v>7278.8712420000002</v>
      </c>
      <c r="M2254" s="14" t="str" cm="1">
        <f t="array" ref="M2254">_xlfn.TEXTJOIN("", TRUE, _xlfn.XLOOKUP(TRUE, VALUE(表格1[[#This Row],[年月]]) &lt;= VALUE($R$8:$R$12), $Q$8:$Q$12)) &amp; "年度"</f>
        <v>2022年度</v>
      </c>
    </row>
    <row r="2255" spans="1:13" x14ac:dyDescent="0.3">
      <c r="A2255" s="2">
        <v>202110</v>
      </c>
      <c r="B2255" s="19">
        <f>DATE(表格1[[#This Row],[年]],表格1[[#This Row],[月]],1)</f>
        <v>44470</v>
      </c>
      <c r="C2255" s="2" t="str">
        <f>LEFT(表格1[[#This Row],[年月]],4)</f>
        <v>2021</v>
      </c>
      <c r="D2255" s="2" t="str">
        <f>RIGHT(表格1[[#This Row],[年月]],2)</f>
        <v>10</v>
      </c>
      <c r="E2255" s="5">
        <v>64000000</v>
      </c>
      <c r="F2255" s="2" t="str">
        <f>VLOOKUP(TEXT(表格1[[#This Row],[地區]],"00000000"),縣市代碼,2,0)</f>
        <v>高雄市</v>
      </c>
      <c r="G2255" s="2" t="s">
        <v>10</v>
      </c>
      <c r="H2255" s="13">
        <v>2905288</v>
      </c>
      <c r="I2255" s="14">
        <v>7630862372</v>
      </c>
      <c r="J2255" s="14">
        <f>表格1[[#This Row],[信用卡交易筆數]]/1000</f>
        <v>2905.288</v>
      </c>
      <c r="K2255" s="14">
        <f>表格1[[#This Row],[信用卡交易金額'[新臺幣']]]/1000</f>
        <v>7630862.3720000004</v>
      </c>
      <c r="L2255" s="14">
        <f>表格1[[#This Row],[信用卡交易金額'[新臺幣']]]/1000000</f>
        <v>7630.8623719999996</v>
      </c>
      <c r="M2255" s="14" t="str" cm="1">
        <f t="array" ref="M2255">_xlfn.TEXTJOIN("", TRUE, _xlfn.XLOOKUP(TRUE, VALUE(表格1[[#This Row],[年月]]) &lt;= VALUE($R$8:$R$12), $Q$8:$Q$12)) &amp; "年度"</f>
        <v>2022年度</v>
      </c>
    </row>
    <row r="2256" spans="1:13" x14ac:dyDescent="0.3">
      <c r="A2256" s="2">
        <v>202110</v>
      </c>
      <c r="B2256" s="19">
        <f>DATE(表格1[[#This Row],[年]],表格1[[#This Row],[月]],1)</f>
        <v>44470</v>
      </c>
      <c r="C2256" s="2" t="str">
        <f>LEFT(表格1[[#This Row],[年月]],4)</f>
        <v>2021</v>
      </c>
      <c r="D2256" s="2" t="str">
        <f>RIGHT(表格1[[#This Row],[年月]],2)</f>
        <v>10</v>
      </c>
      <c r="E2256" s="5">
        <v>10013000</v>
      </c>
      <c r="F2256" s="2" t="str">
        <f>VLOOKUP(TEXT(表格1[[#This Row],[地區]],"00000000"),縣市代碼,2,0)</f>
        <v>屏東縣</v>
      </c>
      <c r="G2256" s="2" t="s">
        <v>4</v>
      </c>
      <c r="H2256" s="13">
        <v>605020</v>
      </c>
      <c r="I2256" s="14">
        <v>302114653</v>
      </c>
      <c r="J2256" s="14">
        <f>表格1[[#This Row],[信用卡交易筆數]]/1000</f>
        <v>605.02</v>
      </c>
      <c r="K2256" s="14">
        <f>表格1[[#This Row],[信用卡交易金額'[新臺幣']]]/1000</f>
        <v>302114.65299999999</v>
      </c>
      <c r="L2256" s="14">
        <f>表格1[[#This Row],[信用卡交易金額'[新臺幣']]]/1000000</f>
        <v>302.11465299999998</v>
      </c>
      <c r="M2256" s="14" t="str" cm="1">
        <f t="array" ref="M2256">_xlfn.TEXTJOIN("", TRUE, _xlfn.XLOOKUP(TRUE, VALUE(表格1[[#This Row],[年月]]) &lt;= VALUE($R$8:$R$12), $Q$8:$Q$12)) &amp; "年度"</f>
        <v>2022年度</v>
      </c>
    </row>
    <row r="2257" spans="1:13" x14ac:dyDescent="0.3">
      <c r="A2257" s="2">
        <v>202110</v>
      </c>
      <c r="B2257" s="19">
        <f>DATE(表格1[[#This Row],[年]],表格1[[#This Row],[月]],1)</f>
        <v>44470</v>
      </c>
      <c r="C2257" s="2" t="str">
        <f>LEFT(表格1[[#This Row],[年月]],4)</f>
        <v>2021</v>
      </c>
      <c r="D2257" s="2" t="str">
        <f>RIGHT(表格1[[#This Row],[年月]],2)</f>
        <v>10</v>
      </c>
      <c r="E2257" s="5">
        <v>10013000</v>
      </c>
      <c r="F2257" s="2" t="str">
        <f>VLOOKUP(TEXT(表格1[[#This Row],[地區]],"00000000"),縣市代碼,2,0)</f>
        <v>屏東縣</v>
      </c>
      <c r="G2257" s="2" t="s">
        <v>5</v>
      </c>
      <c r="H2257" s="13">
        <v>52316</v>
      </c>
      <c r="I2257" s="14">
        <v>115063466</v>
      </c>
      <c r="J2257" s="14">
        <f>表格1[[#This Row],[信用卡交易筆數]]/1000</f>
        <v>52.316000000000003</v>
      </c>
      <c r="K2257" s="14">
        <f>表格1[[#This Row],[信用卡交易金額'[新臺幣']]]/1000</f>
        <v>115063.466</v>
      </c>
      <c r="L2257" s="14">
        <f>表格1[[#This Row],[信用卡交易金額'[新臺幣']]]/1000000</f>
        <v>115.06346600000001</v>
      </c>
      <c r="M2257" s="14" t="str" cm="1">
        <f t="array" ref="M2257">_xlfn.TEXTJOIN("", TRUE, _xlfn.XLOOKUP(TRUE, VALUE(表格1[[#This Row],[年月]]) &lt;= VALUE($R$8:$R$12), $Q$8:$Q$12)) &amp; "年度"</f>
        <v>2022年度</v>
      </c>
    </row>
    <row r="2258" spans="1:13" x14ac:dyDescent="0.3">
      <c r="A2258" s="2">
        <v>202110</v>
      </c>
      <c r="B2258" s="19">
        <f>DATE(表格1[[#This Row],[年]],表格1[[#This Row],[月]],1)</f>
        <v>44470</v>
      </c>
      <c r="C2258" s="2" t="str">
        <f>LEFT(表格1[[#This Row],[年月]],4)</f>
        <v>2021</v>
      </c>
      <c r="D2258" s="2" t="str">
        <f>RIGHT(表格1[[#This Row],[年月]],2)</f>
        <v>10</v>
      </c>
      <c r="E2258" s="5">
        <v>10013000</v>
      </c>
      <c r="F2258" s="2" t="str">
        <f>VLOOKUP(TEXT(表格1[[#This Row],[地區]],"00000000"),縣市代碼,2,0)</f>
        <v>屏東縣</v>
      </c>
      <c r="G2258" s="2" t="s">
        <v>6</v>
      </c>
      <c r="H2258" s="13">
        <v>86889</v>
      </c>
      <c r="I2258" s="14">
        <v>303983539</v>
      </c>
      <c r="J2258" s="14">
        <f>表格1[[#This Row],[信用卡交易筆數]]/1000</f>
        <v>86.888999999999996</v>
      </c>
      <c r="K2258" s="14">
        <f>表格1[[#This Row],[信用卡交易金額'[新臺幣']]]/1000</f>
        <v>303983.53899999999</v>
      </c>
      <c r="L2258" s="14">
        <f>表格1[[#This Row],[信用卡交易金額'[新臺幣']]]/1000000</f>
        <v>303.98353900000001</v>
      </c>
      <c r="M2258" s="14" t="str" cm="1">
        <f t="array" ref="M2258">_xlfn.TEXTJOIN("", TRUE, _xlfn.XLOOKUP(TRUE, VALUE(表格1[[#This Row],[年月]]) &lt;= VALUE($R$8:$R$12), $Q$8:$Q$12)) &amp; "年度"</f>
        <v>2022年度</v>
      </c>
    </row>
    <row r="2259" spans="1:13" x14ac:dyDescent="0.3">
      <c r="A2259" s="2">
        <v>202110</v>
      </c>
      <c r="B2259" s="19">
        <f>DATE(表格1[[#This Row],[年]],表格1[[#This Row],[月]],1)</f>
        <v>44470</v>
      </c>
      <c r="C2259" s="2" t="str">
        <f>LEFT(表格1[[#This Row],[年月]],4)</f>
        <v>2021</v>
      </c>
      <c r="D2259" s="2" t="str">
        <f>RIGHT(表格1[[#This Row],[年月]],2)</f>
        <v>10</v>
      </c>
      <c r="E2259" s="5">
        <v>10013000</v>
      </c>
      <c r="F2259" s="2" t="str">
        <f>VLOOKUP(TEXT(表格1[[#This Row],[地區]],"00000000"),縣市代碼,2,0)</f>
        <v>屏東縣</v>
      </c>
      <c r="G2259" s="2" t="s">
        <v>7</v>
      </c>
      <c r="H2259" s="13">
        <v>576092</v>
      </c>
      <c r="I2259" s="14">
        <v>584829641</v>
      </c>
      <c r="J2259" s="14">
        <f>表格1[[#This Row],[信用卡交易筆數]]/1000</f>
        <v>576.09199999999998</v>
      </c>
      <c r="K2259" s="14">
        <f>表格1[[#This Row],[信用卡交易金額'[新臺幣']]]/1000</f>
        <v>584829.64099999995</v>
      </c>
      <c r="L2259" s="14">
        <f>表格1[[#This Row],[信用卡交易金額'[新臺幣']]]/1000000</f>
        <v>584.82964100000004</v>
      </c>
      <c r="M2259" s="14" t="str" cm="1">
        <f t="array" ref="M2259">_xlfn.TEXTJOIN("", TRUE, _xlfn.XLOOKUP(TRUE, VALUE(表格1[[#This Row],[年月]]) &lt;= VALUE($R$8:$R$12), $Q$8:$Q$12)) &amp; "年度"</f>
        <v>2022年度</v>
      </c>
    </row>
    <row r="2260" spans="1:13" x14ac:dyDescent="0.3">
      <c r="A2260" s="2">
        <v>202110</v>
      </c>
      <c r="B2260" s="19">
        <f>DATE(表格1[[#This Row],[年]],表格1[[#This Row],[月]],1)</f>
        <v>44470</v>
      </c>
      <c r="C2260" s="2" t="str">
        <f>LEFT(表格1[[#This Row],[年月]],4)</f>
        <v>2021</v>
      </c>
      <c r="D2260" s="2" t="str">
        <f>RIGHT(表格1[[#This Row],[年月]],2)</f>
        <v>10</v>
      </c>
      <c r="E2260" s="5">
        <v>10013000</v>
      </c>
      <c r="F2260" s="2" t="str">
        <f>VLOOKUP(TEXT(表格1[[#This Row],[地區]],"00000000"),縣市代碼,2,0)</f>
        <v>屏東縣</v>
      </c>
      <c r="G2260" s="2" t="s">
        <v>8</v>
      </c>
      <c r="H2260" s="13">
        <v>322092</v>
      </c>
      <c r="I2260" s="14">
        <v>449674098</v>
      </c>
      <c r="J2260" s="14">
        <f>表格1[[#This Row],[信用卡交易筆數]]/1000</f>
        <v>322.09199999999998</v>
      </c>
      <c r="K2260" s="14">
        <f>表格1[[#This Row],[信用卡交易金額'[新臺幣']]]/1000</f>
        <v>449674.098</v>
      </c>
      <c r="L2260" s="14">
        <f>表格1[[#This Row],[信用卡交易金額'[新臺幣']]]/1000000</f>
        <v>449.67409800000001</v>
      </c>
      <c r="M2260" s="14" t="str" cm="1">
        <f t="array" ref="M2260">_xlfn.TEXTJOIN("", TRUE, _xlfn.XLOOKUP(TRUE, VALUE(表格1[[#This Row],[年月]]) &lt;= VALUE($R$8:$R$12), $Q$8:$Q$12)) &amp; "年度"</f>
        <v>2022年度</v>
      </c>
    </row>
    <row r="2261" spans="1:13" x14ac:dyDescent="0.3">
      <c r="A2261" s="2">
        <v>202110</v>
      </c>
      <c r="B2261" s="19">
        <f>DATE(表格1[[#This Row],[年]],表格1[[#This Row],[月]],1)</f>
        <v>44470</v>
      </c>
      <c r="C2261" s="2" t="str">
        <f>LEFT(表格1[[#This Row],[年月]],4)</f>
        <v>2021</v>
      </c>
      <c r="D2261" s="2" t="str">
        <f>RIGHT(表格1[[#This Row],[年月]],2)</f>
        <v>10</v>
      </c>
      <c r="E2261" s="5">
        <v>10013000</v>
      </c>
      <c r="F2261" s="2" t="str">
        <f>VLOOKUP(TEXT(表格1[[#This Row],[地區]],"00000000"),縣市代碼,2,0)</f>
        <v>屏東縣</v>
      </c>
      <c r="G2261" s="2" t="s">
        <v>9</v>
      </c>
      <c r="H2261" s="13">
        <v>655441</v>
      </c>
      <c r="I2261" s="14">
        <v>1145026078</v>
      </c>
      <c r="J2261" s="14">
        <f>表格1[[#This Row],[信用卡交易筆數]]/1000</f>
        <v>655.44100000000003</v>
      </c>
      <c r="K2261" s="14">
        <f>表格1[[#This Row],[信用卡交易金額'[新臺幣']]]/1000</f>
        <v>1145026.078</v>
      </c>
      <c r="L2261" s="14">
        <f>表格1[[#This Row],[信用卡交易金額'[新臺幣']]]/1000000</f>
        <v>1145.0260780000001</v>
      </c>
      <c r="M2261" s="14" t="str" cm="1">
        <f t="array" ref="M2261">_xlfn.TEXTJOIN("", TRUE, _xlfn.XLOOKUP(TRUE, VALUE(表格1[[#This Row],[年月]]) &lt;= VALUE($R$8:$R$12), $Q$8:$Q$12)) &amp; "年度"</f>
        <v>2022年度</v>
      </c>
    </row>
    <row r="2262" spans="1:13" x14ac:dyDescent="0.3">
      <c r="A2262" s="2">
        <v>202110</v>
      </c>
      <c r="B2262" s="19">
        <f>DATE(表格1[[#This Row],[年]],表格1[[#This Row],[月]],1)</f>
        <v>44470</v>
      </c>
      <c r="C2262" s="2" t="str">
        <f>LEFT(表格1[[#This Row],[年月]],4)</f>
        <v>2021</v>
      </c>
      <c r="D2262" s="2" t="str">
        <f>RIGHT(表格1[[#This Row],[年月]],2)</f>
        <v>10</v>
      </c>
      <c r="E2262" s="5">
        <v>10013000</v>
      </c>
      <c r="F2262" s="2" t="str">
        <f>VLOOKUP(TEXT(表格1[[#This Row],[地區]],"00000000"),縣市代碼,2,0)</f>
        <v>屏東縣</v>
      </c>
      <c r="G2262" s="2" t="s">
        <v>10</v>
      </c>
      <c r="H2262" s="13">
        <v>516824</v>
      </c>
      <c r="I2262" s="14">
        <v>1449575232</v>
      </c>
      <c r="J2262" s="14">
        <f>表格1[[#This Row],[信用卡交易筆數]]/1000</f>
        <v>516.82399999999996</v>
      </c>
      <c r="K2262" s="14">
        <f>表格1[[#This Row],[信用卡交易金額'[新臺幣']]]/1000</f>
        <v>1449575.2320000001</v>
      </c>
      <c r="L2262" s="14">
        <f>表格1[[#This Row],[信用卡交易金額'[新臺幣']]]/1000000</f>
        <v>1449.5752319999999</v>
      </c>
      <c r="M2262" s="14" t="str" cm="1">
        <f t="array" ref="M2262">_xlfn.TEXTJOIN("", TRUE, _xlfn.XLOOKUP(TRUE, VALUE(表格1[[#This Row],[年月]]) &lt;= VALUE($R$8:$R$12), $Q$8:$Q$12)) &amp; "年度"</f>
        <v>2022年度</v>
      </c>
    </row>
    <row r="2263" spans="1:13" x14ac:dyDescent="0.3">
      <c r="A2263" s="2">
        <v>202110</v>
      </c>
      <c r="B2263" s="19">
        <f>DATE(表格1[[#This Row],[年]],表格1[[#This Row],[月]],1)</f>
        <v>44470</v>
      </c>
      <c r="C2263" s="2" t="str">
        <f>LEFT(表格1[[#This Row],[年月]],4)</f>
        <v>2021</v>
      </c>
      <c r="D2263" s="2" t="str">
        <f>RIGHT(表格1[[#This Row],[年月]],2)</f>
        <v>10</v>
      </c>
      <c r="E2263" s="5">
        <v>10017000</v>
      </c>
      <c r="F2263" s="2" t="str">
        <f>VLOOKUP(TEXT(表格1[[#This Row],[地區]],"00000000"),縣市代碼,2,0)</f>
        <v>基隆市</v>
      </c>
      <c r="G2263" s="2" t="s">
        <v>4</v>
      </c>
      <c r="H2263" s="13">
        <v>600439</v>
      </c>
      <c r="I2263" s="14">
        <v>282744533</v>
      </c>
      <c r="J2263" s="14">
        <f>表格1[[#This Row],[信用卡交易筆數]]/1000</f>
        <v>600.43899999999996</v>
      </c>
      <c r="K2263" s="14">
        <f>表格1[[#This Row],[信用卡交易金額'[新臺幣']]]/1000</f>
        <v>282744.533</v>
      </c>
      <c r="L2263" s="14">
        <f>表格1[[#This Row],[信用卡交易金額'[新臺幣']]]/1000000</f>
        <v>282.74453299999999</v>
      </c>
      <c r="M2263" s="14" t="str" cm="1">
        <f t="array" ref="M2263">_xlfn.TEXTJOIN("", TRUE, _xlfn.XLOOKUP(TRUE, VALUE(表格1[[#This Row],[年月]]) &lt;= VALUE($R$8:$R$12), $Q$8:$Q$12)) &amp; "年度"</f>
        <v>2022年度</v>
      </c>
    </row>
    <row r="2264" spans="1:13" x14ac:dyDescent="0.3">
      <c r="A2264" s="2">
        <v>202110</v>
      </c>
      <c r="B2264" s="19">
        <f>DATE(表格1[[#This Row],[年]],表格1[[#This Row],[月]],1)</f>
        <v>44470</v>
      </c>
      <c r="C2264" s="2" t="str">
        <f>LEFT(表格1[[#This Row],[年月]],4)</f>
        <v>2021</v>
      </c>
      <c r="D2264" s="2" t="str">
        <f>RIGHT(表格1[[#This Row],[年月]],2)</f>
        <v>10</v>
      </c>
      <c r="E2264" s="5">
        <v>10017000</v>
      </c>
      <c r="F2264" s="2" t="str">
        <f>VLOOKUP(TEXT(表格1[[#This Row],[地區]],"00000000"),縣市代碼,2,0)</f>
        <v>基隆市</v>
      </c>
      <c r="G2264" s="2" t="s">
        <v>5</v>
      </c>
      <c r="H2264" s="13">
        <v>47499</v>
      </c>
      <c r="I2264" s="14">
        <v>124722444</v>
      </c>
      <c r="J2264" s="14">
        <f>表格1[[#This Row],[信用卡交易筆數]]/1000</f>
        <v>47.499000000000002</v>
      </c>
      <c r="K2264" s="14">
        <f>表格1[[#This Row],[信用卡交易金額'[新臺幣']]]/1000</f>
        <v>124722.444</v>
      </c>
      <c r="L2264" s="14">
        <f>表格1[[#This Row],[信用卡交易金額'[新臺幣']]]/1000000</f>
        <v>124.722444</v>
      </c>
      <c r="M2264" s="14" t="str" cm="1">
        <f t="array" ref="M2264">_xlfn.TEXTJOIN("", TRUE, _xlfn.XLOOKUP(TRUE, VALUE(表格1[[#This Row],[年月]]) &lt;= VALUE($R$8:$R$12), $Q$8:$Q$12)) &amp; "年度"</f>
        <v>2022年度</v>
      </c>
    </row>
    <row r="2265" spans="1:13" x14ac:dyDescent="0.3">
      <c r="A2265" s="2">
        <v>202110</v>
      </c>
      <c r="B2265" s="19">
        <f>DATE(表格1[[#This Row],[年]],表格1[[#This Row],[月]],1)</f>
        <v>44470</v>
      </c>
      <c r="C2265" s="2" t="str">
        <f>LEFT(表格1[[#This Row],[年月]],4)</f>
        <v>2021</v>
      </c>
      <c r="D2265" s="2" t="str">
        <f>RIGHT(表格1[[#This Row],[年月]],2)</f>
        <v>10</v>
      </c>
      <c r="E2265" s="5">
        <v>10017000</v>
      </c>
      <c r="F2265" s="2" t="str">
        <f>VLOOKUP(TEXT(表格1[[#This Row],[地區]],"00000000"),縣市代碼,2,0)</f>
        <v>基隆市</v>
      </c>
      <c r="G2265" s="2" t="s">
        <v>6</v>
      </c>
      <c r="H2265" s="13">
        <v>63076</v>
      </c>
      <c r="I2265" s="14">
        <v>241808651</v>
      </c>
      <c r="J2265" s="14">
        <f>表格1[[#This Row],[信用卡交易筆數]]/1000</f>
        <v>63.076000000000001</v>
      </c>
      <c r="K2265" s="14">
        <f>表格1[[#This Row],[信用卡交易金額'[新臺幣']]]/1000</f>
        <v>241808.65100000001</v>
      </c>
      <c r="L2265" s="14">
        <f>表格1[[#This Row],[信用卡交易金額'[新臺幣']]]/1000000</f>
        <v>241.808651</v>
      </c>
      <c r="M2265" s="14" t="str" cm="1">
        <f t="array" ref="M2265">_xlfn.TEXTJOIN("", TRUE, _xlfn.XLOOKUP(TRUE, VALUE(表格1[[#This Row],[年月]]) &lt;= VALUE($R$8:$R$12), $Q$8:$Q$12)) &amp; "年度"</f>
        <v>2022年度</v>
      </c>
    </row>
    <row r="2266" spans="1:13" x14ac:dyDescent="0.3">
      <c r="A2266" s="2">
        <v>202110</v>
      </c>
      <c r="B2266" s="19">
        <f>DATE(表格1[[#This Row],[年]],表格1[[#This Row],[月]],1)</f>
        <v>44470</v>
      </c>
      <c r="C2266" s="2" t="str">
        <f>LEFT(表格1[[#This Row],[年月]],4)</f>
        <v>2021</v>
      </c>
      <c r="D2266" s="2" t="str">
        <f>RIGHT(表格1[[#This Row],[年月]],2)</f>
        <v>10</v>
      </c>
      <c r="E2266" s="5">
        <v>10017000</v>
      </c>
      <c r="F2266" s="2" t="str">
        <f>VLOOKUP(TEXT(表格1[[#This Row],[地區]],"00000000"),縣市代碼,2,0)</f>
        <v>基隆市</v>
      </c>
      <c r="G2266" s="2" t="s">
        <v>7</v>
      </c>
      <c r="H2266" s="13">
        <v>383775</v>
      </c>
      <c r="I2266" s="14">
        <v>362862749</v>
      </c>
      <c r="J2266" s="14">
        <f>表格1[[#This Row],[信用卡交易筆數]]/1000</f>
        <v>383.77499999999998</v>
      </c>
      <c r="K2266" s="14">
        <f>表格1[[#This Row],[信用卡交易金額'[新臺幣']]]/1000</f>
        <v>362862.74900000001</v>
      </c>
      <c r="L2266" s="14">
        <f>表格1[[#This Row],[信用卡交易金額'[新臺幣']]]/1000000</f>
        <v>362.86274900000001</v>
      </c>
      <c r="M2266" s="14" t="str" cm="1">
        <f t="array" ref="M2266">_xlfn.TEXTJOIN("", TRUE, _xlfn.XLOOKUP(TRUE, VALUE(表格1[[#This Row],[年月]]) &lt;= VALUE($R$8:$R$12), $Q$8:$Q$12)) &amp; "年度"</f>
        <v>2022年度</v>
      </c>
    </row>
    <row r="2267" spans="1:13" x14ac:dyDescent="0.3">
      <c r="A2267" s="2">
        <v>202110</v>
      </c>
      <c r="B2267" s="19">
        <f>DATE(表格1[[#This Row],[年]],表格1[[#This Row],[月]],1)</f>
        <v>44470</v>
      </c>
      <c r="C2267" s="2" t="str">
        <f>LEFT(表格1[[#This Row],[年月]],4)</f>
        <v>2021</v>
      </c>
      <c r="D2267" s="2" t="str">
        <f>RIGHT(表格1[[#This Row],[年月]],2)</f>
        <v>10</v>
      </c>
      <c r="E2267" s="5">
        <v>10017000</v>
      </c>
      <c r="F2267" s="2" t="str">
        <f>VLOOKUP(TEXT(表格1[[#This Row],[地區]],"00000000"),縣市代碼,2,0)</f>
        <v>基隆市</v>
      </c>
      <c r="G2267" s="2" t="s">
        <v>8</v>
      </c>
      <c r="H2267" s="13">
        <v>289905</v>
      </c>
      <c r="I2267" s="14">
        <v>386285526</v>
      </c>
      <c r="J2267" s="14">
        <f>表格1[[#This Row],[信用卡交易筆數]]/1000</f>
        <v>289.90499999999997</v>
      </c>
      <c r="K2267" s="14">
        <f>表格1[[#This Row],[信用卡交易金額'[新臺幣']]]/1000</f>
        <v>386285.52600000001</v>
      </c>
      <c r="L2267" s="14">
        <f>表格1[[#This Row],[信用卡交易金額'[新臺幣']]]/1000000</f>
        <v>386.285526</v>
      </c>
      <c r="M2267" s="14" t="str" cm="1">
        <f t="array" ref="M2267">_xlfn.TEXTJOIN("", TRUE, _xlfn.XLOOKUP(TRUE, VALUE(表格1[[#This Row],[年月]]) &lt;= VALUE($R$8:$R$12), $Q$8:$Q$12)) &amp; "年度"</f>
        <v>2022年度</v>
      </c>
    </row>
    <row r="2268" spans="1:13" x14ac:dyDescent="0.3">
      <c r="A2268" s="2">
        <v>202110</v>
      </c>
      <c r="B2268" s="19">
        <f>DATE(表格1[[#This Row],[年]],表格1[[#This Row],[月]],1)</f>
        <v>44470</v>
      </c>
      <c r="C2268" s="2" t="str">
        <f>LEFT(表格1[[#This Row],[年月]],4)</f>
        <v>2021</v>
      </c>
      <c r="D2268" s="2" t="str">
        <f>RIGHT(表格1[[#This Row],[年月]],2)</f>
        <v>10</v>
      </c>
      <c r="E2268" s="5">
        <v>10017000</v>
      </c>
      <c r="F2268" s="2" t="str">
        <f>VLOOKUP(TEXT(表格1[[#This Row],[地區]],"00000000"),縣市代碼,2,0)</f>
        <v>基隆市</v>
      </c>
      <c r="G2268" s="2" t="s">
        <v>9</v>
      </c>
      <c r="H2268" s="13">
        <v>574844</v>
      </c>
      <c r="I2268" s="14">
        <v>864269286</v>
      </c>
      <c r="J2268" s="14">
        <f>表格1[[#This Row],[信用卡交易筆數]]/1000</f>
        <v>574.84400000000005</v>
      </c>
      <c r="K2268" s="14">
        <f>表格1[[#This Row],[信用卡交易金額'[新臺幣']]]/1000</f>
        <v>864269.28599999996</v>
      </c>
      <c r="L2268" s="14">
        <f>表格1[[#This Row],[信用卡交易金額'[新臺幣']]]/1000000</f>
        <v>864.26928599999997</v>
      </c>
      <c r="M2268" s="14" t="str" cm="1">
        <f t="array" ref="M2268">_xlfn.TEXTJOIN("", TRUE, _xlfn.XLOOKUP(TRUE, VALUE(表格1[[#This Row],[年月]]) &lt;= VALUE($R$8:$R$12), $Q$8:$Q$12)) &amp; "年度"</f>
        <v>2022年度</v>
      </c>
    </row>
    <row r="2269" spans="1:13" x14ac:dyDescent="0.3">
      <c r="A2269" s="2">
        <v>202110</v>
      </c>
      <c r="B2269" s="19">
        <f>DATE(表格1[[#This Row],[年]],表格1[[#This Row],[月]],1)</f>
        <v>44470</v>
      </c>
      <c r="C2269" s="2" t="str">
        <f>LEFT(表格1[[#This Row],[年月]],4)</f>
        <v>2021</v>
      </c>
      <c r="D2269" s="2" t="str">
        <f>RIGHT(表格1[[#This Row],[年月]],2)</f>
        <v>10</v>
      </c>
      <c r="E2269" s="5">
        <v>10017000</v>
      </c>
      <c r="F2269" s="2" t="str">
        <f>VLOOKUP(TEXT(表格1[[#This Row],[地區]],"00000000"),縣市代碼,2,0)</f>
        <v>基隆市</v>
      </c>
      <c r="G2269" s="2" t="s">
        <v>10</v>
      </c>
      <c r="H2269" s="13">
        <v>427395</v>
      </c>
      <c r="I2269" s="14">
        <v>959503956</v>
      </c>
      <c r="J2269" s="14">
        <f>表格1[[#This Row],[信用卡交易筆數]]/1000</f>
        <v>427.39499999999998</v>
      </c>
      <c r="K2269" s="14">
        <f>表格1[[#This Row],[信用卡交易金額'[新臺幣']]]/1000</f>
        <v>959503.95600000001</v>
      </c>
      <c r="L2269" s="14">
        <f>表格1[[#This Row],[信用卡交易金額'[新臺幣']]]/1000000</f>
        <v>959.50395600000002</v>
      </c>
      <c r="M2269" s="14" t="str" cm="1">
        <f t="array" ref="M2269">_xlfn.TEXTJOIN("", TRUE, _xlfn.XLOOKUP(TRUE, VALUE(表格1[[#This Row],[年月]]) &lt;= VALUE($R$8:$R$12), $Q$8:$Q$12)) &amp; "年度"</f>
        <v>2022年度</v>
      </c>
    </row>
    <row r="2270" spans="1:13" x14ac:dyDescent="0.3">
      <c r="A2270" s="2">
        <v>202110</v>
      </c>
      <c r="B2270" s="19">
        <f>DATE(表格1[[#This Row],[年]],表格1[[#This Row],[月]],1)</f>
        <v>44470</v>
      </c>
      <c r="C2270" s="2" t="str">
        <f>LEFT(表格1[[#This Row],[年月]],4)</f>
        <v>2021</v>
      </c>
      <c r="D2270" s="2" t="str">
        <f>RIGHT(表格1[[#This Row],[年月]],2)</f>
        <v>10</v>
      </c>
      <c r="E2270" s="5">
        <v>10002000</v>
      </c>
      <c r="F2270" s="2" t="str">
        <f>VLOOKUP(TEXT(表格1[[#This Row],[地區]],"00000000"),縣市代碼,2,0)</f>
        <v>宜蘭縣</v>
      </c>
      <c r="G2270" s="2" t="s">
        <v>4</v>
      </c>
      <c r="H2270" s="13">
        <v>480840</v>
      </c>
      <c r="I2270" s="14">
        <v>207804690</v>
      </c>
      <c r="J2270" s="14">
        <f>表格1[[#This Row],[信用卡交易筆數]]/1000</f>
        <v>480.84</v>
      </c>
      <c r="K2270" s="14">
        <f>表格1[[#This Row],[信用卡交易金額'[新臺幣']]]/1000</f>
        <v>207804.69</v>
      </c>
      <c r="L2270" s="14">
        <f>表格1[[#This Row],[信用卡交易金額'[新臺幣']]]/1000000</f>
        <v>207.80468999999999</v>
      </c>
      <c r="M2270" s="14" t="str" cm="1">
        <f t="array" ref="M2270">_xlfn.TEXTJOIN("", TRUE, _xlfn.XLOOKUP(TRUE, VALUE(表格1[[#This Row],[年月]]) &lt;= VALUE($R$8:$R$12), $Q$8:$Q$12)) &amp; "年度"</f>
        <v>2022年度</v>
      </c>
    </row>
    <row r="2271" spans="1:13" x14ac:dyDescent="0.3">
      <c r="A2271" s="2">
        <v>202110</v>
      </c>
      <c r="B2271" s="19">
        <f>DATE(表格1[[#This Row],[年]],表格1[[#This Row],[月]],1)</f>
        <v>44470</v>
      </c>
      <c r="C2271" s="2" t="str">
        <f>LEFT(表格1[[#This Row],[年月]],4)</f>
        <v>2021</v>
      </c>
      <c r="D2271" s="2" t="str">
        <f>RIGHT(表格1[[#This Row],[年月]],2)</f>
        <v>10</v>
      </c>
      <c r="E2271" s="5">
        <v>10002000</v>
      </c>
      <c r="F2271" s="2" t="str">
        <f>VLOOKUP(TEXT(表格1[[#This Row],[地區]],"00000000"),縣市代碼,2,0)</f>
        <v>宜蘭縣</v>
      </c>
      <c r="G2271" s="2" t="s">
        <v>5</v>
      </c>
      <c r="H2271" s="13">
        <v>38384</v>
      </c>
      <c r="I2271" s="14">
        <v>95490836</v>
      </c>
      <c r="J2271" s="14">
        <f>表格1[[#This Row],[信用卡交易筆數]]/1000</f>
        <v>38.384</v>
      </c>
      <c r="K2271" s="14">
        <f>表格1[[#This Row],[信用卡交易金額'[新臺幣']]]/1000</f>
        <v>95490.835999999996</v>
      </c>
      <c r="L2271" s="14">
        <f>表格1[[#This Row],[信用卡交易金額'[新臺幣']]]/1000000</f>
        <v>95.490836000000002</v>
      </c>
      <c r="M2271" s="14" t="str" cm="1">
        <f t="array" ref="M2271">_xlfn.TEXTJOIN("", TRUE, _xlfn.XLOOKUP(TRUE, VALUE(表格1[[#This Row],[年月]]) &lt;= VALUE($R$8:$R$12), $Q$8:$Q$12)) &amp; "年度"</f>
        <v>2022年度</v>
      </c>
    </row>
    <row r="2272" spans="1:13" x14ac:dyDescent="0.3">
      <c r="A2272" s="2">
        <v>202110</v>
      </c>
      <c r="B2272" s="19">
        <f>DATE(表格1[[#This Row],[年]],表格1[[#This Row],[月]],1)</f>
        <v>44470</v>
      </c>
      <c r="C2272" s="2" t="str">
        <f>LEFT(表格1[[#This Row],[年月]],4)</f>
        <v>2021</v>
      </c>
      <c r="D2272" s="2" t="str">
        <f>RIGHT(表格1[[#This Row],[年月]],2)</f>
        <v>10</v>
      </c>
      <c r="E2272" s="5">
        <v>10002000</v>
      </c>
      <c r="F2272" s="2" t="str">
        <f>VLOOKUP(TEXT(表格1[[#This Row],[地區]],"00000000"),縣市代碼,2,0)</f>
        <v>宜蘭縣</v>
      </c>
      <c r="G2272" s="2" t="s">
        <v>6</v>
      </c>
      <c r="H2272" s="13">
        <v>61726</v>
      </c>
      <c r="I2272" s="14">
        <v>224560135</v>
      </c>
      <c r="J2272" s="14">
        <f>表格1[[#This Row],[信用卡交易筆數]]/1000</f>
        <v>61.725999999999999</v>
      </c>
      <c r="K2272" s="14">
        <f>表格1[[#This Row],[信用卡交易金額'[新臺幣']]]/1000</f>
        <v>224560.13500000001</v>
      </c>
      <c r="L2272" s="14">
        <f>表格1[[#This Row],[信用卡交易金額'[新臺幣']]]/1000000</f>
        <v>224.560135</v>
      </c>
      <c r="M2272" s="14" t="str" cm="1">
        <f t="array" ref="M2272">_xlfn.TEXTJOIN("", TRUE, _xlfn.XLOOKUP(TRUE, VALUE(表格1[[#This Row],[年月]]) &lt;= VALUE($R$8:$R$12), $Q$8:$Q$12)) &amp; "年度"</f>
        <v>2022年度</v>
      </c>
    </row>
    <row r="2273" spans="1:13" x14ac:dyDescent="0.3">
      <c r="A2273" s="2">
        <v>202110</v>
      </c>
      <c r="B2273" s="19">
        <f>DATE(表格1[[#This Row],[年]],表格1[[#This Row],[月]],1)</f>
        <v>44470</v>
      </c>
      <c r="C2273" s="2" t="str">
        <f>LEFT(表格1[[#This Row],[年月]],4)</f>
        <v>2021</v>
      </c>
      <c r="D2273" s="2" t="str">
        <f>RIGHT(表格1[[#This Row],[年月]],2)</f>
        <v>10</v>
      </c>
      <c r="E2273" s="5">
        <v>10002000</v>
      </c>
      <c r="F2273" s="2" t="str">
        <f>VLOOKUP(TEXT(表格1[[#This Row],[地區]],"00000000"),縣市代碼,2,0)</f>
        <v>宜蘭縣</v>
      </c>
      <c r="G2273" s="2" t="s">
        <v>7</v>
      </c>
      <c r="H2273" s="13">
        <v>335640</v>
      </c>
      <c r="I2273" s="14">
        <v>342758254</v>
      </c>
      <c r="J2273" s="14">
        <f>表格1[[#This Row],[信用卡交易筆數]]/1000</f>
        <v>335.64</v>
      </c>
      <c r="K2273" s="14">
        <f>表格1[[#This Row],[信用卡交易金額'[新臺幣']]]/1000</f>
        <v>342758.25400000002</v>
      </c>
      <c r="L2273" s="14">
        <f>表格1[[#This Row],[信用卡交易金額'[新臺幣']]]/1000000</f>
        <v>342.75825400000002</v>
      </c>
      <c r="M2273" s="14" t="str" cm="1">
        <f t="array" ref="M2273">_xlfn.TEXTJOIN("", TRUE, _xlfn.XLOOKUP(TRUE, VALUE(表格1[[#This Row],[年月]]) &lt;= VALUE($R$8:$R$12), $Q$8:$Q$12)) &amp; "年度"</f>
        <v>2022年度</v>
      </c>
    </row>
    <row r="2274" spans="1:13" x14ac:dyDescent="0.3">
      <c r="A2274" s="2">
        <v>202110</v>
      </c>
      <c r="B2274" s="19">
        <f>DATE(表格1[[#This Row],[年]],表格1[[#This Row],[月]],1)</f>
        <v>44470</v>
      </c>
      <c r="C2274" s="2" t="str">
        <f>LEFT(表格1[[#This Row],[年月]],4)</f>
        <v>2021</v>
      </c>
      <c r="D2274" s="2" t="str">
        <f>RIGHT(表格1[[#This Row],[年月]],2)</f>
        <v>10</v>
      </c>
      <c r="E2274" s="5">
        <v>10002000</v>
      </c>
      <c r="F2274" s="2" t="str">
        <f>VLOOKUP(TEXT(表格1[[#This Row],[地區]],"00000000"),縣市代碼,2,0)</f>
        <v>宜蘭縣</v>
      </c>
      <c r="G2274" s="2" t="s">
        <v>8</v>
      </c>
      <c r="H2274" s="13">
        <v>230806</v>
      </c>
      <c r="I2274" s="14">
        <v>306620729</v>
      </c>
      <c r="J2274" s="14">
        <f>表格1[[#This Row],[信用卡交易筆數]]/1000</f>
        <v>230.80600000000001</v>
      </c>
      <c r="K2274" s="14">
        <f>表格1[[#This Row],[信用卡交易金額'[新臺幣']]]/1000</f>
        <v>306620.72899999999</v>
      </c>
      <c r="L2274" s="14">
        <f>表格1[[#This Row],[信用卡交易金額'[新臺幣']]]/1000000</f>
        <v>306.62072899999998</v>
      </c>
      <c r="M2274" s="14" t="str" cm="1">
        <f t="array" ref="M2274">_xlfn.TEXTJOIN("", TRUE, _xlfn.XLOOKUP(TRUE, VALUE(表格1[[#This Row],[年月]]) &lt;= VALUE($R$8:$R$12), $Q$8:$Q$12)) &amp; "年度"</f>
        <v>2022年度</v>
      </c>
    </row>
    <row r="2275" spans="1:13" x14ac:dyDescent="0.3">
      <c r="A2275" s="2">
        <v>202110</v>
      </c>
      <c r="B2275" s="19">
        <f>DATE(表格1[[#This Row],[年]],表格1[[#This Row],[月]],1)</f>
        <v>44470</v>
      </c>
      <c r="C2275" s="2" t="str">
        <f>LEFT(表格1[[#This Row],[年月]],4)</f>
        <v>2021</v>
      </c>
      <c r="D2275" s="2" t="str">
        <f>RIGHT(表格1[[#This Row],[年月]],2)</f>
        <v>10</v>
      </c>
      <c r="E2275" s="5">
        <v>10002000</v>
      </c>
      <c r="F2275" s="2" t="str">
        <f>VLOOKUP(TEXT(表格1[[#This Row],[地區]],"00000000"),縣市代碼,2,0)</f>
        <v>宜蘭縣</v>
      </c>
      <c r="G2275" s="2" t="s">
        <v>9</v>
      </c>
      <c r="H2275" s="13">
        <v>482515</v>
      </c>
      <c r="I2275" s="14">
        <v>670867673</v>
      </c>
      <c r="J2275" s="14">
        <f>表格1[[#This Row],[信用卡交易筆數]]/1000</f>
        <v>482.51499999999999</v>
      </c>
      <c r="K2275" s="14">
        <f>表格1[[#This Row],[信用卡交易金額'[新臺幣']]]/1000</f>
        <v>670867.67299999995</v>
      </c>
      <c r="L2275" s="14">
        <f>表格1[[#This Row],[信用卡交易金額'[新臺幣']]]/1000000</f>
        <v>670.86767299999997</v>
      </c>
      <c r="M2275" s="14" t="str" cm="1">
        <f t="array" ref="M2275">_xlfn.TEXTJOIN("", TRUE, _xlfn.XLOOKUP(TRUE, VALUE(表格1[[#This Row],[年月]]) &lt;= VALUE($R$8:$R$12), $Q$8:$Q$12)) &amp; "年度"</f>
        <v>2022年度</v>
      </c>
    </row>
    <row r="2276" spans="1:13" x14ac:dyDescent="0.3">
      <c r="A2276" s="2">
        <v>202110</v>
      </c>
      <c r="B2276" s="19">
        <f>DATE(表格1[[#This Row],[年]],表格1[[#This Row],[月]],1)</f>
        <v>44470</v>
      </c>
      <c r="C2276" s="2" t="str">
        <f>LEFT(表格1[[#This Row],[年月]],4)</f>
        <v>2021</v>
      </c>
      <c r="D2276" s="2" t="str">
        <f>RIGHT(表格1[[#This Row],[年月]],2)</f>
        <v>10</v>
      </c>
      <c r="E2276" s="5">
        <v>10002000</v>
      </c>
      <c r="F2276" s="2" t="str">
        <f>VLOOKUP(TEXT(表格1[[#This Row],[地區]],"00000000"),縣市代碼,2,0)</f>
        <v>宜蘭縣</v>
      </c>
      <c r="G2276" s="2" t="s">
        <v>10</v>
      </c>
      <c r="H2276" s="13">
        <v>331310</v>
      </c>
      <c r="I2276" s="14">
        <v>827041474</v>
      </c>
      <c r="J2276" s="14">
        <f>表格1[[#This Row],[信用卡交易筆數]]/1000</f>
        <v>331.31</v>
      </c>
      <c r="K2276" s="14">
        <f>表格1[[#This Row],[信用卡交易金額'[新臺幣']]]/1000</f>
        <v>827041.47400000005</v>
      </c>
      <c r="L2276" s="14">
        <f>表格1[[#This Row],[信用卡交易金額'[新臺幣']]]/1000000</f>
        <v>827.04147399999999</v>
      </c>
      <c r="M2276" s="14" t="str" cm="1">
        <f t="array" ref="M2276">_xlfn.TEXTJOIN("", TRUE, _xlfn.XLOOKUP(TRUE, VALUE(表格1[[#This Row],[年月]]) &lt;= VALUE($R$8:$R$12), $Q$8:$Q$12)) &amp; "年度"</f>
        <v>2022年度</v>
      </c>
    </row>
    <row r="2277" spans="1:13" x14ac:dyDescent="0.3">
      <c r="A2277" s="2">
        <v>202110</v>
      </c>
      <c r="B2277" s="19">
        <f>DATE(表格1[[#This Row],[年]],表格1[[#This Row],[月]],1)</f>
        <v>44470</v>
      </c>
      <c r="C2277" s="2" t="str">
        <f>LEFT(表格1[[#This Row],[年月]],4)</f>
        <v>2021</v>
      </c>
      <c r="D2277" s="2" t="str">
        <f>RIGHT(表格1[[#This Row],[年月]],2)</f>
        <v>10</v>
      </c>
      <c r="E2277" s="5">
        <v>10015000</v>
      </c>
      <c r="F2277" s="2" t="str">
        <f>VLOOKUP(TEXT(表格1[[#This Row],[地區]],"00000000"),縣市代碼,2,0)</f>
        <v>花蓮縣</v>
      </c>
      <c r="G2277" s="2" t="s">
        <v>4</v>
      </c>
      <c r="H2277" s="13">
        <v>341980</v>
      </c>
      <c r="I2277" s="14">
        <v>178658435</v>
      </c>
      <c r="J2277" s="14">
        <f>表格1[[#This Row],[信用卡交易筆數]]/1000</f>
        <v>341.98</v>
      </c>
      <c r="K2277" s="14">
        <f>表格1[[#This Row],[信用卡交易金額'[新臺幣']]]/1000</f>
        <v>178658.435</v>
      </c>
      <c r="L2277" s="14">
        <f>表格1[[#This Row],[信用卡交易金額'[新臺幣']]]/1000000</f>
        <v>178.658435</v>
      </c>
      <c r="M2277" s="14" t="str" cm="1">
        <f t="array" ref="M2277">_xlfn.TEXTJOIN("", TRUE, _xlfn.XLOOKUP(TRUE, VALUE(表格1[[#This Row],[年月]]) &lt;= VALUE($R$8:$R$12), $Q$8:$Q$12)) &amp; "年度"</f>
        <v>2022年度</v>
      </c>
    </row>
    <row r="2278" spans="1:13" x14ac:dyDescent="0.3">
      <c r="A2278" s="2">
        <v>202110</v>
      </c>
      <c r="B2278" s="19">
        <f>DATE(表格1[[#This Row],[年]],表格1[[#This Row],[月]],1)</f>
        <v>44470</v>
      </c>
      <c r="C2278" s="2" t="str">
        <f>LEFT(表格1[[#This Row],[年月]],4)</f>
        <v>2021</v>
      </c>
      <c r="D2278" s="2" t="str">
        <f>RIGHT(表格1[[#This Row],[年月]],2)</f>
        <v>10</v>
      </c>
      <c r="E2278" s="5">
        <v>10015000</v>
      </c>
      <c r="F2278" s="2" t="str">
        <f>VLOOKUP(TEXT(表格1[[#This Row],[地區]],"00000000"),縣市代碼,2,0)</f>
        <v>花蓮縣</v>
      </c>
      <c r="G2278" s="2" t="s">
        <v>5</v>
      </c>
      <c r="H2278" s="13">
        <v>25614</v>
      </c>
      <c r="I2278" s="14">
        <v>62432297</v>
      </c>
      <c r="J2278" s="14">
        <f>表格1[[#This Row],[信用卡交易筆數]]/1000</f>
        <v>25.614000000000001</v>
      </c>
      <c r="K2278" s="14">
        <f>表格1[[#This Row],[信用卡交易金額'[新臺幣']]]/1000</f>
        <v>62432.296999999999</v>
      </c>
      <c r="L2278" s="14">
        <f>表格1[[#This Row],[信用卡交易金額'[新臺幣']]]/1000000</f>
        <v>62.432296999999998</v>
      </c>
      <c r="M2278" s="14" t="str" cm="1">
        <f t="array" ref="M2278">_xlfn.TEXTJOIN("", TRUE, _xlfn.XLOOKUP(TRUE, VALUE(表格1[[#This Row],[年月]]) &lt;= VALUE($R$8:$R$12), $Q$8:$Q$12)) &amp; "年度"</f>
        <v>2022年度</v>
      </c>
    </row>
    <row r="2279" spans="1:13" x14ac:dyDescent="0.3">
      <c r="A2279" s="2">
        <v>202110</v>
      </c>
      <c r="B2279" s="19">
        <f>DATE(表格1[[#This Row],[年]],表格1[[#This Row],[月]],1)</f>
        <v>44470</v>
      </c>
      <c r="C2279" s="2" t="str">
        <f>LEFT(表格1[[#This Row],[年月]],4)</f>
        <v>2021</v>
      </c>
      <c r="D2279" s="2" t="str">
        <f>RIGHT(表格1[[#This Row],[年月]],2)</f>
        <v>10</v>
      </c>
      <c r="E2279" s="5">
        <v>10015000</v>
      </c>
      <c r="F2279" s="2" t="str">
        <f>VLOOKUP(TEXT(表格1[[#This Row],[地區]],"00000000"),縣市代碼,2,0)</f>
        <v>花蓮縣</v>
      </c>
      <c r="G2279" s="2" t="s">
        <v>6</v>
      </c>
      <c r="H2279" s="13">
        <v>41304</v>
      </c>
      <c r="I2279" s="14">
        <v>153288086</v>
      </c>
      <c r="J2279" s="14">
        <f>表格1[[#This Row],[信用卡交易筆數]]/1000</f>
        <v>41.304000000000002</v>
      </c>
      <c r="K2279" s="14">
        <f>表格1[[#This Row],[信用卡交易金額'[新臺幣']]]/1000</f>
        <v>153288.08600000001</v>
      </c>
      <c r="L2279" s="14">
        <f>表格1[[#This Row],[信用卡交易金額'[新臺幣']]]/1000000</f>
        <v>153.28808599999999</v>
      </c>
      <c r="M2279" s="14" t="str" cm="1">
        <f t="array" ref="M2279">_xlfn.TEXTJOIN("", TRUE, _xlfn.XLOOKUP(TRUE, VALUE(表格1[[#This Row],[年月]]) &lt;= VALUE($R$8:$R$12), $Q$8:$Q$12)) &amp; "年度"</f>
        <v>2022年度</v>
      </c>
    </row>
    <row r="2280" spans="1:13" x14ac:dyDescent="0.3">
      <c r="A2280" s="2">
        <v>202110</v>
      </c>
      <c r="B2280" s="19">
        <f>DATE(表格1[[#This Row],[年]],表格1[[#This Row],[月]],1)</f>
        <v>44470</v>
      </c>
      <c r="C2280" s="2" t="str">
        <f>LEFT(表格1[[#This Row],[年月]],4)</f>
        <v>2021</v>
      </c>
      <c r="D2280" s="2" t="str">
        <f>RIGHT(表格1[[#This Row],[年月]],2)</f>
        <v>10</v>
      </c>
      <c r="E2280" s="5">
        <v>10015000</v>
      </c>
      <c r="F2280" s="2" t="str">
        <f>VLOOKUP(TEXT(表格1[[#This Row],[地區]],"00000000"),縣市代碼,2,0)</f>
        <v>花蓮縣</v>
      </c>
      <c r="G2280" s="2" t="s">
        <v>7</v>
      </c>
      <c r="H2280" s="13">
        <v>236688</v>
      </c>
      <c r="I2280" s="14">
        <v>228841923</v>
      </c>
      <c r="J2280" s="14">
        <f>表格1[[#This Row],[信用卡交易筆數]]/1000</f>
        <v>236.68799999999999</v>
      </c>
      <c r="K2280" s="14">
        <f>表格1[[#This Row],[信用卡交易金額'[新臺幣']]]/1000</f>
        <v>228841.92300000001</v>
      </c>
      <c r="L2280" s="14">
        <f>表格1[[#This Row],[信用卡交易金額'[新臺幣']]]/1000000</f>
        <v>228.84192300000001</v>
      </c>
      <c r="M2280" s="14" t="str" cm="1">
        <f t="array" ref="M2280">_xlfn.TEXTJOIN("", TRUE, _xlfn.XLOOKUP(TRUE, VALUE(表格1[[#This Row],[年月]]) &lt;= VALUE($R$8:$R$12), $Q$8:$Q$12)) &amp; "年度"</f>
        <v>2022年度</v>
      </c>
    </row>
    <row r="2281" spans="1:13" x14ac:dyDescent="0.3">
      <c r="A2281" s="2">
        <v>202110</v>
      </c>
      <c r="B2281" s="19">
        <f>DATE(表格1[[#This Row],[年]],表格1[[#This Row],[月]],1)</f>
        <v>44470</v>
      </c>
      <c r="C2281" s="2" t="str">
        <f>LEFT(表格1[[#This Row],[年月]],4)</f>
        <v>2021</v>
      </c>
      <c r="D2281" s="2" t="str">
        <f>RIGHT(表格1[[#This Row],[年月]],2)</f>
        <v>10</v>
      </c>
      <c r="E2281" s="5">
        <v>10015000</v>
      </c>
      <c r="F2281" s="2" t="str">
        <f>VLOOKUP(TEXT(表格1[[#This Row],[地區]],"00000000"),縣市代碼,2,0)</f>
        <v>花蓮縣</v>
      </c>
      <c r="G2281" s="2" t="s">
        <v>8</v>
      </c>
      <c r="H2281" s="13">
        <v>159494</v>
      </c>
      <c r="I2281" s="14">
        <v>213846893</v>
      </c>
      <c r="J2281" s="14">
        <f>表格1[[#This Row],[信用卡交易筆數]]/1000</f>
        <v>159.494</v>
      </c>
      <c r="K2281" s="14">
        <f>表格1[[#This Row],[信用卡交易金額'[新臺幣']]]/1000</f>
        <v>213846.89300000001</v>
      </c>
      <c r="L2281" s="14">
        <f>表格1[[#This Row],[信用卡交易金額'[新臺幣']]]/1000000</f>
        <v>213.84689299999999</v>
      </c>
      <c r="M2281" s="14" t="str" cm="1">
        <f t="array" ref="M2281">_xlfn.TEXTJOIN("", TRUE, _xlfn.XLOOKUP(TRUE, VALUE(表格1[[#This Row],[年月]]) &lt;= VALUE($R$8:$R$12), $Q$8:$Q$12)) &amp; "年度"</f>
        <v>2022年度</v>
      </c>
    </row>
    <row r="2282" spans="1:13" x14ac:dyDescent="0.3">
      <c r="A2282" s="2">
        <v>202110</v>
      </c>
      <c r="B2282" s="19">
        <f>DATE(表格1[[#This Row],[年]],表格1[[#This Row],[月]],1)</f>
        <v>44470</v>
      </c>
      <c r="C2282" s="2" t="str">
        <f>LEFT(表格1[[#This Row],[年月]],4)</f>
        <v>2021</v>
      </c>
      <c r="D2282" s="2" t="str">
        <f>RIGHT(表格1[[#This Row],[年月]],2)</f>
        <v>10</v>
      </c>
      <c r="E2282" s="5">
        <v>10015000</v>
      </c>
      <c r="F2282" s="2" t="str">
        <f>VLOOKUP(TEXT(表格1[[#This Row],[地區]],"00000000"),縣市代碼,2,0)</f>
        <v>花蓮縣</v>
      </c>
      <c r="G2282" s="2" t="s">
        <v>9</v>
      </c>
      <c r="H2282" s="13">
        <v>317862</v>
      </c>
      <c r="I2282" s="14">
        <v>515468087</v>
      </c>
      <c r="J2282" s="14">
        <f>表格1[[#This Row],[信用卡交易筆數]]/1000</f>
        <v>317.86200000000002</v>
      </c>
      <c r="K2282" s="14">
        <f>表格1[[#This Row],[信用卡交易金額'[新臺幣']]]/1000</f>
        <v>515468.087</v>
      </c>
      <c r="L2282" s="14">
        <f>表格1[[#This Row],[信用卡交易金額'[新臺幣']]]/1000000</f>
        <v>515.46808699999997</v>
      </c>
      <c r="M2282" s="14" t="str" cm="1">
        <f t="array" ref="M2282">_xlfn.TEXTJOIN("", TRUE, _xlfn.XLOOKUP(TRUE, VALUE(表格1[[#This Row],[年月]]) &lt;= VALUE($R$8:$R$12), $Q$8:$Q$12)) &amp; "年度"</f>
        <v>2022年度</v>
      </c>
    </row>
    <row r="2283" spans="1:13" x14ac:dyDescent="0.3">
      <c r="A2283" s="2">
        <v>202110</v>
      </c>
      <c r="B2283" s="19">
        <f>DATE(表格1[[#This Row],[年]],表格1[[#This Row],[月]],1)</f>
        <v>44470</v>
      </c>
      <c r="C2283" s="2" t="str">
        <f>LEFT(表格1[[#This Row],[年月]],4)</f>
        <v>2021</v>
      </c>
      <c r="D2283" s="2" t="str">
        <f>RIGHT(表格1[[#This Row],[年月]],2)</f>
        <v>10</v>
      </c>
      <c r="E2283" s="5">
        <v>10015000</v>
      </c>
      <c r="F2283" s="2" t="str">
        <f>VLOOKUP(TEXT(表格1[[#This Row],[地區]],"00000000"),縣市代碼,2,0)</f>
        <v>花蓮縣</v>
      </c>
      <c r="G2283" s="2" t="s">
        <v>10</v>
      </c>
      <c r="H2283" s="13">
        <v>201089</v>
      </c>
      <c r="I2283" s="14">
        <v>617477950</v>
      </c>
      <c r="J2283" s="14">
        <f>表格1[[#This Row],[信用卡交易筆數]]/1000</f>
        <v>201.089</v>
      </c>
      <c r="K2283" s="14">
        <f>表格1[[#This Row],[信用卡交易金額'[新臺幣']]]/1000</f>
        <v>617477.94999999995</v>
      </c>
      <c r="L2283" s="14">
        <f>表格1[[#This Row],[信用卡交易金額'[新臺幣']]]/1000000</f>
        <v>617.47794999999996</v>
      </c>
      <c r="M2283" s="14" t="str" cm="1">
        <f t="array" ref="M2283">_xlfn.TEXTJOIN("", TRUE, _xlfn.XLOOKUP(TRUE, VALUE(表格1[[#This Row],[年月]]) &lt;= VALUE($R$8:$R$12), $Q$8:$Q$12)) &amp; "年度"</f>
        <v>2022年度</v>
      </c>
    </row>
    <row r="2284" spans="1:13" x14ac:dyDescent="0.3">
      <c r="A2284" s="2">
        <v>202110</v>
      </c>
      <c r="B2284" s="19">
        <f>DATE(表格1[[#This Row],[年]],表格1[[#This Row],[月]],1)</f>
        <v>44470</v>
      </c>
      <c r="C2284" s="2" t="str">
        <f>LEFT(表格1[[#This Row],[年月]],4)</f>
        <v>2021</v>
      </c>
      <c r="D2284" s="2" t="str">
        <f>RIGHT(表格1[[#This Row],[年月]],2)</f>
        <v>10</v>
      </c>
      <c r="E2284" s="5">
        <v>10014000</v>
      </c>
      <c r="F2284" s="2" t="str">
        <f>VLOOKUP(TEXT(表格1[[#This Row],[地區]],"00000000"),縣市代碼,2,0)</f>
        <v>臺東縣</v>
      </c>
      <c r="G2284" s="2" t="s">
        <v>4</v>
      </c>
      <c r="H2284" s="13">
        <v>160685</v>
      </c>
      <c r="I2284" s="14">
        <v>75707653</v>
      </c>
      <c r="J2284" s="14">
        <f>表格1[[#This Row],[信用卡交易筆數]]/1000</f>
        <v>160.685</v>
      </c>
      <c r="K2284" s="14">
        <f>表格1[[#This Row],[信用卡交易金額'[新臺幣']]]/1000</f>
        <v>75707.653000000006</v>
      </c>
      <c r="L2284" s="14">
        <f>表格1[[#This Row],[信用卡交易金額'[新臺幣']]]/1000000</f>
        <v>75.707652999999993</v>
      </c>
      <c r="M2284" s="14" t="str" cm="1">
        <f t="array" ref="M2284">_xlfn.TEXTJOIN("", TRUE, _xlfn.XLOOKUP(TRUE, VALUE(表格1[[#This Row],[年月]]) &lt;= VALUE($R$8:$R$12), $Q$8:$Q$12)) &amp; "年度"</f>
        <v>2022年度</v>
      </c>
    </row>
    <row r="2285" spans="1:13" x14ac:dyDescent="0.3">
      <c r="A2285" s="2">
        <v>202110</v>
      </c>
      <c r="B2285" s="19">
        <f>DATE(表格1[[#This Row],[年]],表格1[[#This Row],[月]],1)</f>
        <v>44470</v>
      </c>
      <c r="C2285" s="2" t="str">
        <f>LEFT(表格1[[#This Row],[年月]],4)</f>
        <v>2021</v>
      </c>
      <c r="D2285" s="2" t="str">
        <f>RIGHT(表格1[[#This Row],[年月]],2)</f>
        <v>10</v>
      </c>
      <c r="E2285" s="5">
        <v>10014000</v>
      </c>
      <c r="F2285" s="2" t="str">
        <f>VLOOKUP(TEXT(表格1[[#This Row],[地區]],"00000000"),縣市代碼,2,0)</f>
        <v>臺東縣</v>
      </c>
      <c r="G2285" s="2" t="s">
        <v>5</v>
      </c>
      <c r="H2285" s="13">
        <v>15299</v>
      </c>
      <c r="I2285" s="14">
        <v>33159885</v>
      </c>
      <c r="J2285" s="14">
        <f>表格1[[#This Row],[信用卡交易筆數]]/1000</f>
        <v>15.298999999999999</v>
      </c>
      <c r="K2285" s="14">
        <f>表格1[[#This Row],[信用卡交易金額'[新臺幣']]]/1000</f>
        <v>33159.885000000002</v>
      </c>
      <c r="L2285" s="14">
        <f>表格1[[#This Row],[信用卡交易金額'[新臺幣']]]/1000000</f>
        <v>33.159885000000003</v>
      </c>
      <c r="M2285" s="14" t="str" cm="1">
        <f t="array" ref="M2285">_xlfn.TEXTJOIN("", TRUE, _xlfn.XLOOKUP(TRUE, VALUE(表格1[[#This Row],[年月]]) &lt;= VALUE($R$8:$R$12), $Q$8:$Q$12)) &amp; "年度"</f>
        <v>2022年度</v>
      </c>
    </row>
    <row r="2286" spans="1:13" x14ac:dyDescent="0.3">
      <c r="A2286" s="2">
        <v>202110</v>
      </c>
      <c r="B2286" s="19">
        <f>DATE(表格1[[#This Row],[年]],表格1[[#This Row],[月]],1)</f>
        <v>44470</v>
      </c>
      <c r="C2286" s="2" t="str">
        <f>LEFT(表格1[[#This Row],[年月]],4)</f>
        <v>2021</v>
      </c>
      <c r="D2286" s="2" t="str">
        <f>RIGHT(表格1[[#This Row],[年月]],2)</f>
        <v>10</v>
      </c>
      <c r="E2286" s="5">
        <v>10014000</v>
      </c>
      <c r="F2286" s="2" t="str">
        <f>VLOOKUP(TEXT(表格1[[#This Row],[地區]],"00000000"),縣市代碼,2,0)</f>
        <v>臺東縣</v>
      </c>
      <c r="G2286" s="2" t="s">
        <v>6</v>
      </c>
      <c r="H2286" s="13">
        <v>20401</v>
      </c>
      <c r="I2286" s="14">
        <v>75087916</v>
      </c>
      <c r="J2286" s="14">
        <f>表格1[[#This Row],[信用卡交易筆數]]/1000</f>
        <v>20.401</v>
      </c>
      <c r="K2286" s="14">
        <f>表格1[[#This Row],[信用卡交易金額'[新臺幣']]]/1000</f>
        <v>75087.915999999997</v>
      </c>
      <c r="L2286" s="14">
        <f>表格1[[#This Row],[信用卡交易金額'[新臺幣']]]/1000000</f>
        <v>75.087916000000007</v>
      </c>
      <c r="M2286" s="14" t="str" cm="1">
        <f t="array" ref="M2286">_xlfn.TEXTJOIN("", TRUE, _xlfn.XLOOKUP(TRUE, VALUE(表格1[[#This Row],[年月]]) &lt;= VALUE($R$8:$R$12), $Q$8:$Q$12)) &amp; "年度"</f>
        <v>2022年度</v>
      </c>
    </row>
    <row r="2287" spans="1:13" x14ac:dyDescent="0.3">
      <c r="A2287" s="2">
        <v>202110</v>
      </c>
      <c r="B2287" s="19">
        <f>DATE(表格1[[#This Row],[年]],表格1[[#This Row],[月]],1)</f>
        <v>44470</v>
      </c>
      <c r="C2287" s="2" t="str">
        <f>LEFT(表格1[[#This Row],[年月]],4)</f>
        <v>2021</v>
      </c>
      <c r="D2287" s="2" t="str">
        <f>RIGHT(表格1[[#This Row],[年月]],2)</f>
        <v>10</v>
      </c>
      <c r="E2287" s="5">
        <v>10014000</v>
      </c>
      <c r="F2287" s="2" t="str">
        <f>VLOOKUP(TEXT(表格1[[#This Row],[地區]],"00000000"),縣市代碼,2,0)</f>
        <v>臺東縣</v>
      </c>
      <c r="G2287" s="2" t="s">
        <v>7</v>
      </c>
      <c r="H2287" s="13">
        <v>135898</v>
      </c>
      <c r="I2287" s="14">
        <v>135050428</v>
      </c>
      <c r="J2287" s="14">
        <f>表格1[[#This Row],[信用卡交易筆數]]/1000</f>
        <v>135.898</v>
      </c>
      <c r="K2287" s="14">
        <f>表格1[[#This Row],[信用卡交易金額'[新臺幣']]]/1000</f>
        <v>135050.42800000001</v>
      </c>
      <c r="L2287" s="14">
        <f>表格1[[#This Row],[信用卡交易金額'[新臺幣']]]/1000000</f>
        <v>135.05042800000001</v>
      </c>
      <c r="M2287" s="14" t="str" cm="1">
        <f t="array" ref="M2287">_xlfn.TEXTJOIN("", TRUE, _xlfn.XLOOKUP(TRUE, VALUE(表格1[[#This Row],[年月]]) &lt;= VALUE($R$8:$R$12), $Q$8:$Q$12)) &amp; "年度"</f>
        <v>2022年度</v>
      </c>
    </row>
    <row r="2288" spans="1:13" x14ac:dyDescent="0.3">
      <c r="A2288" s="2">
        <v>202110</v>
      </c>
      <c r="B2288" s="19">
        <f>DATE(表格1[[#This Row],[年]],表格1[[#This Row],[月]],1)</f>
        <v>44470</v>
      </c>
      <c r="C2288" s="2" t="str">
        <f>LEFT(表格1[[#This Row],[年月]],4)</f>
        <v>2021</v>
      </c>
      <c r="D2288" s="2" t="str">
        <f>RIGHT(表格1[[#This Row],[年月]],2)</f>
        <v>10</v>
      </c>
      <c r="E2288" s="5">
        <v>10014000</v>
      </c>
      <c r="F2288" s="2" t="str">
        <f>VLOOKUP(TEXT(表格1[[#This Row],[地區]],"00000000"),縣市代碼,2,0)</f>
        <v>臺東縣</v>
      </c>
      <c r="G2288" s="2" t="s">
        <v>8</v>
      </c>
      <c r="H2288" s="13">
        <v>82031</v>
      </c>
      <c r="I2288" s="14">
        <v>103760225</v>
      </c>
      <c r="J2288" s="14">
        <f>表格1[[#This Row],[信用卡交易筆數]]/1000</f>
        <v>82.031000000000006</v>
      </c>
      <c r="K2288" s="14">
        <f>表格1[[#This Row],[信用卡交易金額'[新臺幣']]]/1000</f>
        <v>103760.22500000001</v>
      </c>
      <c r="L2288" s="14">
        <f>表格1[[#This Row],[信用卡交易金額'[新臺幣']]]/1000000</f>
        <v>103.76022500000001</v>
      </c>
      <c r="M2288" s="14" t="str" cm="1">
        <f t="array" ref="M2288">_xlfn.TEXTJOIN("", TRUE, _xlfn.XLOOKUP(TRUE, VALUE(表格1[[#This Row],[年月]]) &lt;= VALUE($R$8:$R$12), $Q$8:$Q$12)) &amp; "年度"</f>
        <v>2022年度</v>
      </c>
    </row>
    <row r="2289" spans="1:13" x14ac:dyDescent="0.3">
      <c r="A2289" s="2">
        <v>202110</v>
      </c>
      <c r="B2289" s="19">
        <f>DATE(表格1[[#This Row],[年]],表格1[[#This Row],[月]],1)</f>
        <v>44470</v>
      </c>
      <c r="C2289" s="2" t="str">
        <f>LEFT(表格1[[#This Row],[年月]],4)</f>
        <v>2021</v>
      </c>
      <c r="D2289" s="2" t="str">
        <f>RIGHT(表格1[[#This Row],[年月]],2)</f>
        <v>10</v>
      </c>
      <c r="E2289" s="5">
        <v>10014000</v>
      </c>
      <c r="F2289" s="2" t="str">
        <f>VLOOKUP(TEXT(表格1[[#This Row],[地區]],"00000000"),縣市代碼,2,0)</f>
        <v>臺東縣</v>
      </c>
      <c r="G2289" s="2" t="s">
        <v>9</v>
      </c>
      <c r="H2289" s="13">
        <v>150611</v>
      </c>
      <c r="I2289" s="14">
        <v>211637501</v>
      </c>
      <c r="J2289" s="14">
        <f>表格1[[#This Row],[信用卡交易筆數]]/1000</f>
        <v>150.61099999999999</v>
      </c>
      <c r="K2289" s="14">
        <f>表格1[[#This Row],[信用卡交易金額'[新臺幣']]]/1000</f>
        <v>211637.50099999999</v>
      </c>
      <c r="L2289" s="14">
        <f>表格1[[#This Row],[信用卡交易金額'[新臺幣']]]/1000000</f>
        <v>211.63750099999999</v>
      </c>
      <c r="M2289" s="14" t="str" cm="1">
        <f t="array" ref="M2289">_xlfn.TEXTJOIN("", TRUE, _xlfn.XLOOKUP(TRUE, VALUE(表格1[[#This Row],[年月]]) &lt;= VALUE($R$8:$R$12), $Q$8:$Q$12)) &amp; "年度"</f>
        <v>2022年度</v>
      </c>
    </row>
    <row r="2290" spans="1:13" x14ac:dyDescent="0.3">
      <c r="A2290" s="2">
        <v>202110</v>
      </c>
      <c r="B2290" s="19">
        <f>DATE(表格1[[#This Row],[年]],表格1[[#This Row],[月]],1)</f>
        <v>44470</v>
      </c>
      <c r="C2290" s="2" t="str">
        <f>LEFT(表格1[[#This Row],[年月]],4)</f>
        <v>2021</v>
      </c>
      <c r="D2290" s="2" t="str">
        <f>RIGHT(表格1[[#This Row],[年月]],2)</f>
        <v>10</v>
      </c>
      <c r="E2290" s="5">
        <v>10014000</v>
      </c>
      <c r="F2290" s="2" t="str">
        <f>VLOOKUP(TEXT(表格1[[#This Row],[地區]],"00000000"),縣市代碼,2,0)</f>
        <v>臺東縣</v>
      </c>
      <c r="G2290" s="2" t="s">
        <v>10</v>
      </c>
      <c r="H2290" s="13">
        <v>100214</v>
      </c>
      <c r="I2290" s="14">
        <v>302057737</v>
      </c>
      <c r="J2290" s="14">
        <f>表格1[[#This Row],[信用卡交易筆數]]/1000</f>
        <v>100.214</v>
      </c>
      <c r="K2290" s="14">
        <f>表格1[[#This Row],[信用卡交易金額'[新臺幣']]]/1000</f>
        <v>302057.73700000002</v>
      </c>
      <c r="L2290" s="14">
        <f>表格1[[#This Row],[信用卡交易金額'[新臺幣']]]/1000000</f>
        <v>302.05773699999997</v>
      </c>
      <c r="M2290" s="14" t="str" cm="1">
        <f t="array" ref="M2290">_xlfn.TEXTJOIN("", TRUE, _xlfn.XLOOKUP(TRUE, VALUE(表格1[[#This Row],[年月]]) &lt;= VALUE($R$8:$R$12), $Q$8:$Q$12)) &amp; "年度"</f>
        <v>2022年度</v>
      </c>
    </row>
    <row r="2291" spans="1:13" x14ac:dyDescent="0.3">
      <c r="A2291" s="2">
        <v>202110</v>
      </c>
      <c r="B2291" s="19">
        <f>DATE(表格1[[#This Row],[年]],表格1[[#This Row],[月]],1)</f>
        <v>44470</v>
      </c>
      <c r="C2291" s="2" t="str">
        <f>LEFT(表格1[[#This Row],[年月]],4)</f>
        <v>2021</v>
      </c>
      <c r="D2291" s="2" t="str">
        <f>RIGHT(表格1[[#This Row],[年月]],2)</f>
        <v>10</v>
      </c>
      <c r="E2291" s="5">
        <v>10016000</v>
      </c>
      <c r="F2291" s="2" t="str">
        <f>VLOOKUP(TEXT(表格1[[#This Row],[地區]],"00000000"),縣市代碼,2,0)</f>
        <v>澎湖縣</v>
      </c>
      <c r="G2291" s="2" t="s">
        <v>4</v>
      </c>
      <c r="H2291" s="13">
        <v>66803</v>
      </c>
      <c r="I2291" s="14">
        <v>30567609</v>
      </c>
      <c r="J2291" s="14">
        <f>表格1[[#This Row],[信用卡交易筆數]]/1000</f>
        <v>66.802999999999997</v>
      </c>
      <c r="K2291" s="14">
        <f>表格1[[#This Row],[信用卡交易金額'[新臺幣']]]/1000</f>
        <v>30567.609</v>
      </c>
      <c r="L2291" s="14">
        <f>表格1[[#This Row],[信用卡交易金額'[新臺幣']]]/1000000</f>
        <v>30.567609000000001</v>
      </c>
      <c r="M2291" s="14" t="str" cm="1">
        <f t="array" ref="M2291">_xlfn.TEXTJOIN("", TRUE, _xlfn.XLOOKUP(TRUE, VALUE(表格1[[#This Row],[年月]]) &lt;= VALUE($R$8:$R$12), $Q$8:$Q$12)) &amp; "年度"</f>
        <v>2022年度</v>
      </c>
    </row>
    <row r="2292" spans="1:13" x14ac:dyDescent="0.3">
      <c r="A2292" s="2">
        <v>202110</v>
      </c>
      <c r="B2292" s="19">
        <f>DATE(表格1[[#This Row],[年]],表格1[[#This Row],[月]],1)</f>
        <v>44470</v>
      </c>
      <c r="C2292" s="2" t="str">
        <f>LEFT(表格1[[#This Row],[年月]],4)</f>
        <v>2021</v>
      </c>
      <c r="D2292" s="2" t="str">
        <f>RIGHT(表格1[[#This Row],[年月]],2)</f>
        <v>10</v>
      </c>
      <c r="E2292" s="5">
        <v>10016000</v>
      </c>
      <c r="F2292" s="2" t="str">
        <f>VLOOKUP(TEXT(表格1[[#This Row],[地區]],"00000000"),縣市代碼,2,0)</f>
        <v>澎湖縣</v>
      </c>
      <c r="G2292" s="2" t="s">
        <v>5</v>
      </c>
      <c r="H2292" s="13">
        <v>7542</v>
      </c>
      <c r="I2292" s="14">
        <v>18663824</v>
      </c>
      <c r="J2292" s="14">
        <f>表格1[[#This Row],[信用卡交易筆數]]/1000</f>
        <v>7.5419999999999998</v>
      </c>
      <c r="K2292" s="14">
        <f>表格1[[#This Row],[信用卡交易金額'[新臺幣']]]/1000</f>
        <v>18663.824000000001</v>
      </c>
      <c r="L2292" s="14">
        <f>表格1[[#This Row],[信用卡交易金額'[新臺幣']]]/1000000</f>
        <v>18.663824000000002</v>
      </c>
      <c r="M2292" s="14" t="str" cm="1">
        <f t="array" ref="M2292">_xlfn.TEXTJOIN("", TRUE, _xlfn.XLOOKUP(TRUE, VALUE(表格1[[#This Row],[年月]]) &lt;= VALUE($R$8:$R$12), $Q$8:$Q$12)) &amp; "年度"</f>
        <v>2022年度</v>
      </c>
    </row>
    <row r="2293" spans="1:13" x14ac:dyDescent="0.3">
      <c r="A2293" s="2">
        <v>202110</v>
      </c>
      <c r="B2293" s="19">
        <f>DATE(表格1[[#This Row],[年]],表格1[[#This Row],[月]],1)</f>
        <v>44470</v>
      </c>
      <c r="C2293" s="2" t="str">
        <f>LEFT(表格1[[#This Row],[年月]],4)</f>
        <v>2021</v>
      </c>
      <c r="D2293" s="2" t="str">
        <f>RIGHT(表格1[[#This Row],[年月]],2)</f>
        <v>10</v>
      </c>
      <c r="E2293" s="5">
        <v>10016000</v>
      </c>
      <c r="F2293" s="2" t="str">
        <f>VLOOKUP(TEXT(表格1[[#This Row],[地區]],"00000000"),縣市代碼,2,0)</f>
        <v>澎湖縣</v>
      </c>
      <c r="G2293" s="2" t="s">
        <v>6</v>
      </c>
      <c r="H2293" s="13">
        <v>10484</v>
      </c>
      <c r="I2293" s="14">
        <v>32434022</v>
      </c>
      <c r="J2293" s="14">
        <f>表格1[[#This Row],[信用卡交易筆數]]/1000</f>
        <v>10.484</v>
      </c>
      <c r="K2293" s="14">
        <f>表格1[[#This Row],[信用卡交易金額'[新臺幣']]]/1000</f>
        <v>32434.022000000001</v>
      </c>
      <c r="L2293" s="14">
        <f>表格1[[#This Row],[信用卡交易金額'[新臺幣']]]/1000000</f>
        <v>32.434021999999999</v>
      </c>
      <c r="M2293" s="14" t="str" cm="1">
        <f t="array" ref="M2293">_xlfn.TEXTJOIN("", TRUE, _xlfn.XLOOKUP(TRUE, VALUE(表格1[[#This Row],[年月]]) &lt;= VALUE($R$8:$R$12), $Q$8:$Q$12)) &amp; "年度"</f>
        <v>2022年度</v>
      </c>
    </row>
    <row r="2294" spans="1:13" x14ac:dyDescent="0.3">
      <c r="A2294" s="2">
        <v>202110</v>
      </c>
      <c r="B2294" s="19">
        <f>DATE(表格1[[#This Row],[年]],表格1[[#This Row],[月]],1)</f>
        <v>44470</v>
      </c>
      <c r="C2294" s="2" t="str">
        <f>LEFT(表格1[[#This Row],[年月]],4)</f>
        <v>2021</v>
      </c>
      <c r="D2294" s="2" t="str">
        <f>RIGHT(表格1[[#This Row],[年月]],2)</f>
        <v>10</v>
      </c>
      <c r="E2294" s="5">
        <v>10016000</v>
      </c>
      <c r="F2294" s="2" t="str">
        <f>VLOOKUP(TEXT(表格1[[#This Row],[地區]],"00000000"),縣市代碼,2,0)</f>
        <v>澎湖縣</v>
      </c>
      <c r="G2294" s="2" t="s">
        <v>7</v>
      </c>
      <c r="H2294" s="13">
        <v>54003</v>
      </c>
      <c r="I2294" s="14">
        <v>65451560</v>
      </c>
      <c r="J2294" s="14">
        <f>表格1[[#This Row],[信用卡交易筆數]]/1000</f>
        <v>54.003</v>
      </c>
      <c r="K2294" s="14">
        <f>表格1[[#This Row],[信用卡交易金額'[新臺幣']]]/1000</f>
        <v>65451.56</v>
      </c>
      <c r="L2294" s="14">
        <f>表格1[[#This Row],[信用卡交易金額'[新臺幣']]]/1000000</f>
        <v>65.451560000000001</v>
      </c>
      <c r="M2294" s="14" t="str" cm="1">
        <f t="array" ref="M2294">_xlfn.TEXTJOIN("", TRUE, _xlfn.XLOOKUP(TRUE, VALUE(表格1[[#This Row],[年月]]) &lt;= VALUE($R$8:$R$12), $Q$8:$Q$12)) &amp; "年度"</f>
        <v>2022年度</v>
      </c>
    </row>
    <row r="2295" spans="1:13" x14ac:dyDescent="0.3">
      <c r="A2295" s="2">
        <v>202110</v>
      </c>
      <c r="B2295" s="19">
        <f>DATE(表格1[[#This Row],[年]],表格1[[#This Row],[月]],1)</f>
        <v>44470</v>
      </c>
      <c r="C2295" s="2" t="str">
        <f>LEFT(表格1[[#This Row],[年月]],4)</f>
        <v>2021</v>
      </c>
      <c r="D2295" s="2" t="str">
        <f>RIGHT(表格1[[#This Row],[年月]],2)</f>
        <v>10</v>
      </c>
      <c r="E2295" s="5">
        <v>10016000</v>
      </c>
      <c r="F2295" s="2" t="str">
        <f>VLOOKUP(TEXT(表格1[[#This Row],[地區]],"00000000"),縣市代碼,2,0)</f>
        <v>澎湖縣</v>
      </c>
      <c r="G2295" s="2" t="s">
        <v>8</v>
      </c>
      <c r="H2295" s="13">
        <v>41391</v>
      </c>
      <c r="I2295" s="14">
        <v>51664427</v>
      </c>
      <c r="J2295" s="14">
        <f>表格1[[#This Row],[信用卡交易筆數]]/1000</f>
        <v>41.390999999999998</v>
      </c>
      <c r="K2295" s="14">
        <f>表格1[[#This Row],[信用卡交易金額'[新臺幣']]]/1000</f>
        <v>51664.427000000003</v>
      </c>
      <c r="L2295" s="14">
        <f>表格1[[#This Row],[信用卡交易金額'[新臺幣']]]/1000000</f>
        <v>51.664427000000003</v>
      </c>
      <c r="M2295" s="14" t="str" cm="1">
        <f t="array" ref="M2295">_xlfn.TEXTJOIN("", TRUE, _xlfn.XLOOKUP(TRUE, VALUE(表格1[[#This Row],[年月]]) &lt;= VALUE($R$8:$R$12), $Q$8:$Q$12)) &amp; "年度"</f>
        <v>2022年度</v>
      </c>
    </row>
    <row r="2296" spans="1:13" x14ac:dyDescent="0.3">
      <c r="A2296" s="2">
        <v>202110</v>
      </c>
      <c r="B2296" s="19">
        <f>DATE(表格1[[#This Row],[年]],表格1[[#This Row],[月]],1)</f>
        <v>44470</v>
      </c>
      <c r="C2296" s="2" t="str">
        <f>LEFT(表格1[[#This Row],[年月]],4)</f>
        <v>2021</v>
      </c>
      <c r="D2296" s="2" t="str">
        <f>RIGHT(表格1[[#This Row],[年月]],2)</f>
        <v>10</v>
      </c>
      <c r="E2296" s="5">
        <v>10016000</v>
      </c>
      <c r="F2296" s="2" t="str">
        <f>VLOOKUP(TEXT(表格1[[#This Row],[地區]],"00000000"),縣市代碼,2,0)</f>
        <v>澎湖縣</v>
      </c>
      <c r="G2296" s="2" t="s">
        <v>9</v>
      </c>
      <c r="H2296" s="13">
        <v>71004</v>
      </c>
      <c r="I2296" s="14">
        <v>92821834</v>
      </c>
      <c r="J2296" s="14">
        <f>表格1[[#This Row],[信用卡交易筆數]]/1000</f>
        <v>71.004000000000005</v>
      </c>
      <c r="K2296" s="14">
        <f>表格1[[#This Row],[信用卡交易金額'[新臺幣']]]/1000</f>
        <v>92821.834000000003</v>
      </c>
      <c r="L2296" s="14">
        <f>表格1[[#This Row],[信用卡交易金額'[新臺幣']]]/1000000</f>
        <v>92.821833999999996</v>
      </c>
      <c r="M2296" s="14" t="str" cm="1">
        <f t="array" ref="M2296">_xlfn.TEXTJOIN("", TRUE, _xlfn.XLOOKUP(TRUE, VALUE(表格1[[#This Row],[年月]]) &lt;= VALUE($R$8:$R$12), $Q$8:$Q$12)) &amp; "年度"</f>
        <v>2022年度</v>
      </c>
    </row>
    <row r="2297" spans="1:13" x14ac:dyDescent="0.3">
      <c r="A2297" s="2">
        <v>202110</v>
      </c>
      <c r="B2297" s="19">
        <f>DATE(表格1[[#This Row],[年]],表格1[[#This Row],[月]],1)</f>
        <v>44470</v>
      </c>
      <c r="C2297" s="2" t="str">
        <f>LEFT(表格1[[#This Row],[年月]],4)</f>
        <v>2021</v>
      </c>
      <c r="D2297" s="2" t="str">
        <f>RIGHT(表格1[[#This Row],[年月]],2)</f>
        <v>10</v>
      </c>
      <c r="E2297" s="5">
        <v>10016000</v>
      </c>
      <c r="F2297" s="2" t="str">
        <f>VLOOKUP(TEXT(表格1[[#This Row],[地區]],"00000000"),縣市代碼,2,0)</f>
        <v>澎湖縣</v>
      </c>
      <c r="G2297" s="2" t="s">
        <v>10</v>
      </c>
      <c r="H2297" s="13">
        <v>45867</v>
      </c>
      <c r="I2297" s="14">
        <v>126066671</v>
      </c>
      <c r="J2297" s="14">
        <f>表格1[[#This Row],[信用卡交易筆數]]/1000</f>
        <v>45.866999999999997</v>
      </c>
      <c r="K2297" s="14">
        <f>表格1[[#This Row],[信用卡交易金額'[新臺幣']]]/1000</f>
        <v>126066.671</v>
      </c>
      <c r="L2297" s="14">
        <f>表格1[[#This Row],[信用卡交易金額'[新臺幣']]]/1000000</f>
        <v>126.066671</v>
      </c>
      <c r="M2297" s="14" t="str" cm="1">
        <f t="array" ref="M2297">_xlfn.TEXTJOIN("", TRUE, _xlfn.XLOOKUP(TRUE, VALUE(表格1[[#This Row],[年月]]) &lt;= VALUE($R$8:$R$12), $Q$8:$Q$12)) &amp; "年度"</f>
        <v>2022年度</v>
      </c>
    </row>
    <row r="2298" spans="1:13" x14ac:dyDescent="0.3">
      <c r="A2298" s="2">
        <v>202110</v>
      </c>
      <c r="B2298" s="19">
        <f>DATE(表格1[[#This Row],[年]],表格1[[#This Row],[月]],1)</f>
        <v>44470</v>
      </c>
      <c r="C2298" s="2" t="str">
        <f>LEFT(表格1[[#This Row],[年月]],4)</f>
        <v>2021</v>
      </c>
      <c r="D2298" s="2" t="str">
        <f>RIGHT(表格1[[#This Row],[年月]],2)</f>
        <v>10</v>
      </c>
      <c r="E2298" s="5" t="s">
        <v>62</v>
      </c>
      <c r="F2298" s="2" t="str">
        <f>VLOOKUP(TEXT(表格1[[#This Row],[地區]],"00000000"),縣市代碼,2,0)</f>
        <v>金門縣</v>
      </c>
      <c r="G2298" s="2" t="s">
        <v>4</v>
      </c>
      <c r="H2298" s="13">
        <v>60798</v>
      </c>
      <c r="I2298" s="14">
        <v>28430016</v>
      </c>
      <c r="J2298" s="14">
        <f>表格1[[#This Row],[信用卡交易筆數]]/1000</f>
        <v>60.798000000000002</v>
      </c>
      <c r="K2298" s="14">
        <f>表格1[[#This Row],[信用卡交易金額'[新臺幣']]]/1000</f>
        <v>28430.016</v>
      </c>
      <c r="L2298" s="14">
        <f>表格1[[#This Row],[信用卡交易金額'[新臺幣']]]/1000000</f>
        <v>28.430015999999998</v>
      </c>
      <c r="M2298" s="14" t="str" cm="1">
        <f t="array" ref="M2298">_xlfn.TEXTJOIN("", TRUE, _xlfn.XLOOKUP(TRUE, VALUE(表格1[[#This Row],[年月]]) &lt;= VALUE($R$8:$R$12), $Q$8:$Q$12)) &amp; "年度"</f>
        <v>2022年度</v>
      </c>
    </row>
    <row r="2299" spans="1:13" x14ac:dyDescent="0.3">
      <c r="A2299" s="2">
        <v>202110</v>
      </c>
      <c r="B2299" s="19">
        <f>DATE(表格1[[#This Row],[年]],表格1[[#This Row],[月]],1)</f>
        <v>44470</v>
      </c>
      <c r="C2299" s="2" t="str">
        <f>LEFT(表格1[[#This Row],[年月]],4)</f>
        <v>2021</v>
      </c>
      <c r="D2299" s="2" t="str">
        <f>RIGHT(表格1[[#This Row],[年月]],2)</f>
        <v>10</v>
      </c>
      <c r="E2299" s="5" t="s">
        <v>62</v>
      </c>
      <c r="F2299" s="2" t="str">
        <f>VLOOKUP(TEXT(表格1[[#This Row],[地區]],"00000000"),縣市代碼,2,0)</f>
        <v>金門縣</v>
      </c>
      <c r="G2299" s="2" t="s">
        <v>5</v>
      </c>
      <c r="H2299" s="13">
        <v>5780</v>
      </c>
      <c r="I2299" s="14">
        <v>13810214</v>
      </c>
      <c r="J2299" s="14">
        <f>表格1[[#This Row],[信用卡交易筆數]]/1000</f>
        <v>5.78</v>
      </c>
      <c r="K2299" s="14">
        <f>表格1[[#This Row],[信用卡交易金額'[新臺幣']]]/1000</f>
        <v>13810.214</v>
      </c>
      <c r="L2299" s="14">
        <f>表格1[[#This Row],[信用卡交易金額'[新臺幣']]]/1000000</f>
        <v>13.810214</v>
      </c>
      <c r="M2299" s="14" t="str" cm="1">
        <f t="array" ref="M2299">_xlfn.TEXTJOIN("", TRUE, _xlfn.XLOOKUP(TRUE, VALUE(表格1[[#This Row],[年月]]) &lt;= VALUE($R$8:$R$12), $Q$8:$Q$12)) &amp; "年度"</f>
        <v>2022年度</v>
      </c>
    </row>
    <row r="2300" spans="1:13" x14ac:dyDescent="0.3">
      <c r="A2300" s="2">
        <v>202110</v>
      </c>
      <c r="B2300" s="19">
        <f>DATE(表格1[[#This Row],[年]],表格1[[#This Row],[月]],1)</f>
        <v>44470</v>
      </c>
      <c r="C2300" s="2" t="str">
        <f>LEFT(表格1[[#This Row],[年月]],4)</f>
        <v>2021</v>
      </c>
      <c r="D2300" s="2" t="str">
        <f>RIGHT(表格1[[#This Row],[年月]],2)</f>
        <v>10</v>
      </c>
      <c r="E2300" s="5" t="s">
        <v>62</v>
      </c>
      <c r="F2300" s="2" t="str">
        <f>VLOOKUP(TEXT(表格1[[#This Row],[地區]],"00000000"),縣市代碼,2,0)</f>
        <v>金門縣</v>
      </c>
      <c r="G2300" s="2" t="s">
        <v>6</v>
      </c>
      <c r="H2300" s="13">
        <v>8777</v>
      </c>
      <c r="I2300" s="14">
        <v>31168098</v>
      </c>
      <c r="J2300" s="14">
        <f>表格1[[#This Row],[信用卡交易筆數]]/1000</f>
        <v>8.7769999999999992</v>
      </c>
      <c r="K2300" s="14">
        <f>表格1[[#This Row],[信用卡交易金額'[新臺幣']]]/1000</f>
        <v>31168.098000000002</v>
      </c>
      <c r="L2300" s="14">
        <f>表格1[[#This Row],[信用卡交易金額'[新臺幣']]]/1000000</f>
        <v>31.168098000000001</v>
      </c>
      <c r="M2300" s="14" t="str" cm="1">
        <f t="array" ref="M2300">_xlfn.TEXTJOIN("", TRUE, _xlfn.XLOOKUP(TRUE, VALUE(表格1[[#This Row],[年月]]) &lt;= VALUE($R$8:$R$12), $Q$8:$Q$12)) &amp; "年度"</f>
        <v>2022年度</v>
      </c>
    </row>
    <row r="2301" spans="1:13" x14ac:dyDescent="0.3">
      <c r="A2301" s="2">
        <v>202110</v>
      </c>
      <c r="B2301" s="19">
        <f>DATE(表格1[[#This Row],[年]],表格1[[#This Row],[月]],1)</f>
        <v>44470</v>
      </c>
      <c r="C2301" s="2" t="str">
        <f>LEFT(表格1[[#This Row],[年月]],4)</f>
        <v>2021</v>
      </c>
      <c r="D2301" s="2" t="str">
        <f>RIGHT(表格1[[#This Row],[年月]],2)</f>
        <v>10</v>
      </c>
      <c r="E2301" s="5" t="s">
        <v>62</v>
      </c>
      <c r="F2301" s="2" t="str">
        <f>VLOOKUP(TEXT(表格1[[#This Row],[地區]],"00000000"),縣市代碼,2,0)</f>
        <v>金門縣</v>
      </c>
      <c r="G2301" s="2" t="s">
        <v>7</v>
      </c>
      <c r="H2301" s="13">
        <v>34154</v>
      </c>
      <c r="I2301" s="14">
        <v>44906643</v>
      </c>
      <c r="J2301" s="14">
        <f>表格1[[#This Row],[信用卡交易筆數]]/1000</f>
        <v>34.154000000000003</v>
      </c>
      <c r="K2301" s="14">
        <f>表格1[[#This Row],[信用卡交易金額'[新臺幣']]]/1000</f>
        <v>44906.642999999996</v>
      </c>
      <c r="L2301" s="14">
        <f>表格1[[#This Row],[信用卡交易金額'[新臺幣']]]/1000000</f>
        <v>44.906643000000003</v>
      </c>
      <c r="M2301" s="14" t="str" cm="1">
        <f t="array" ref="M2301">_xlfn.TEXTJOIN("", TRUE, _xlfn.XLOOKUP(TRUE, VALUE(表格1[[#This Row],[年月]]) &lt;= VALUE($R$8:$R$12), $Q$8:$Q$12)) &amp; "年度"</f>
        <v>2022年度</v>
      </c>
    </row>
    <row r="2302" spans="1:13" x14ac:dyDescent="0.3">
      <c r="A2302" s="2">
        <v>202110</v>
      </c>
      <c r="B2302" s="19">
        <f>DATE(表格1[[#This Row],[年]],表格1[[#This Row],[月]],1)</f>
        <v>44470</v>
      </c>
      <c r="C2302" s="2" t="str">
        <f>LEFT(表格1[[#This Row],[年月]],4)</f>
        <v>2021</v>
      </c>
      <c r="D2302" s="2" t="str">
        <f>RIGHT(表格1[[#This Row],[年月]],2)</f>
        <v>10</v>
      </c>
      <c r="E2302" s="5" t="s">
        <v>62</v>
      </c>
      <c r="F2302" s="2" t="str">
        <f>VLOOKUP(TEXT(表格1[[#This Row],[地區]],"00000000"),縣市代碼,2,0)</f>
        <v>金門縣</v>
      </c>
      <c r="G2302" s="2" t="s">
        <v>8</v>
      </c>
      <c r="H2302" s="13">
        <v>34038</v>
      </c>
      <c r="I2302" s="14">
        <v>40420777</v>
      </c>
      <c r="J2302" s="14">
        <f>表格1[[#This Row],[信用卡交易筆數]]/1000</f>
        <v>34.037999999999997</v>
      </c>
      <c r="K2302" s="14">
        <f>表格1[[#This Row],[信用卡交易金額'[新臺幣']]]/1000</f>
        <v>40420.777000000002</v>
      </c>
      <c r="L2302" s="14">
        <f>表格1[[#This Row],[信用卡交易金額'[新臺幣']]]/1000000</f>
        <v>40.420777000000001</v>
      </c>
      <c r="M2302" s="14" t="str" cm="1">
        <f t="array" ref="M2302">_xlfn.TEXTJOIN("", TRUE, _xlfn.XLOOKUP(TRUE, VALUE(表格1[[#This Row],[年月]]) &lt;= VALUE($R$8:$R$12), $Q$8:$Q$12)) &amp; "年度"</f>
        <v>2022年度</v>
      </c>
    </row>
    <row r="2303" spans="1:13" x14ac:dyDescent="0.3">
      <c r="A2303" s="2">
        <v>202110</v>
      </c>
      <c r="B2303" s="19">
        <f>DATE(表格1[[#This Row],[年]],表格1[[#This Row],[月]],1)</f>
        <v>44470</v>
      </c>
      <c r="C2303" s="2" t="str">
        <f>LEFT(表格1[[#This Row],[年月]],4)</f>
        <v>2021</v>
      </c>
      <c r="D2303" s="2" t="str">
        <f>RIGHT(表格1[[#This Row],[年月]],2)</f>
        <v>10</v>
      </c>
      <c r="E2303" s="5" t="s">
        <v>62</v>
      </c>
      <c r="F2303" s="2" t="str">
        <f>VLOOKUP(TEXT(表格1[[#This Row],[地區]],"00000000"),縣市代碼,2,0)</f>
        <v>金門縣</v>
      </c>
      <c r="G2303" s="2" t="s">
        <v>9</v>
      </c>
      <c r="H2303" s="13">
        <v>68841</v>
      </c>
      <c r="I2303" s="14">
        <v>114362437</v>
      </c>
      <c r="J2303" s="14">
        <f>表格1[[#This Row],[信用卡交易筆數]]/1000</f>
        <v>68.840999999999994</v>
      </c>
      <c r="K2303" s="14">
        <f>表格1[[#This Row],[信用卡交易金額'[新臺幣']]]/1000</f>
        <v>114362.43700000001</v>
      </c>
      <c r="L2303" s="14">
        <f>表格1[[#This Row],[信用卡交易金額'[新臺幣']]]/1000000</f>
        <v>114.362437</v>
      </c>
      <c r="M2303" s="14" t="str" cm="1">
        <f t="array" ref="M2303">_xlfn.TEXTJOIN("", TRUE, _xlfn.XLOOKUP(TRUE, VALUE(表格1[[#This Row],[年月]]) &lt;= VALUE($R$8:$R$12), $Q$8:$Q$12)) &amp; "年度"</f>
        <v>2022年度</v>
      </c>
    </row>
    <row r="2304" spans="1:13" x14ac:dyDescent="0.3">
      <c r="A2304" s="2">
        <v>202110</v>
      </c>
      <c r="B2304" s="19">
        <f>DATE(表格1[[#This Row],[年]],表格1[[#This Row],[月]],1)</f>
        <v>44470</v>
      </c>
      <c r="C2304" s="2" t="str">
        <f>LEFT(表格1[[#This Row],[年月]],4)</f>
        <v>2021</v>
      </c>
      <c r="D2304" s="2" t="str">
        <f>RIGHT(表格1[[#This Row],[年月]],2)</f>
        <v>10</v>
      </c>
      <c r="E2304" s="5" t="s">
        <v>62</v>
      </c>
      <c r="F2304" s="2" t="str">
        <f>VLOOKUP(TEXT(表格1[[#This Row],[地區]],"00000000"),縣市代碼,2,0)</f>
        <v>金門縣</v>
      </c>
      <c r="G2304" s="2" t="s">
        <v>10</v>
      </c>
      <c r="H2304" s="13">
        <v>39665</v>
      </c>
      <c r="I2304" s="14">
        <v>97486897</v>
      </c>
      <c r="J2304" s="14">
        <f>表格1[[#This Row],[信用卡交易筆數]]/1000</f>
        <v>39.664999999999999</v>
      </c>
      <c r="K2304" s="14">
        <f>表格1[[#This Row],[信用卡交易金額'[新臺幣']]]/1000</f>
        <v>97486.896999999997</v>
      </c>
      <c r="L2304" s="14">
        <f>表格1[[#This Row],[信用卡交易金額'[新臺幣']]]/1000000</f>
        <v>97.486896999999999</v>
      </c>
      <c r="M2304" s="14" t="str" cm="1">
        <f t="array" ref="M2304">_xlfn.TEXTJOIN("", TRUE, _xlfn.XLOOKUP(TRUE, VALUE(表格1[[#This Row],[年月]]) &lt;= VALUE($R$8:$R$12), $Q$8:$Q$12)) &amp; "年度"</f>
        <v>2022年度</v>
      </c>
    </row>
    <row r="2305" spans="1:13" x14ac:dyDescent="0.3">
      <c r="A2305" s="2">
        <v>202110</v>
      </c>
      <c r="B2305" s="19">
        <f>DATE(表格1[[#This Row],[年]],表格1[[#This Row],[月]],1)</f>
        <v>44470</v>
      </c>
      <c r="C2305" s="2" t="str">
        <f>LEFT(表格1[[#This Row],[年月]],4)</f>
        <v>2021</v>
      </c>
      <c r="D2305" s="2" t="str">
        <f>RIGHT(表格1[[#This Row],[年月]],2)</f>
        <v>10</v>
      </c>
      <c r="E2305" s="5">
        <v>9007000</v>
      </c>
      <c r="F2305" s="2" t="str">
        <f>VLOOKUP(TEXT(表格1[[#This Row],[地區]],"00000000"),縣市代碼,2,0)</f>
        <v>連江縣</v>
      </c>
      <c r="G2305" s="2" t="s">
        <v>4</v>
      </c>
      <c r="H2305" s="13">
        <v>11216</v>
      </c>
      <c r="I2305" s="14">
        <v>5880787</v>
      </c>
      <c r="J2305" s="14">
        <f>表格1[[#This Row],[信用卡交易筆數]]/1000</f>
        <v>11.215999999999999</v>
      </c>
      <c r="K2305" s="14">
        <f>表格1[[#This Row],[信用卡交易金額'[新臺幣']]]/1000</f>
        <v>5880.7870000000003</v>
      </c>
      <c r="L2305" s="14">
        <f>表格1[[#This Row],[信用卡交易金額'[新臺幣']]]/1000000</f>
        <v>5.8807869999999998</v>
      </c>
      <c r="M2305" s="14" t="str" cm="1">
        <f t="array" ref="M2305">_xlfn.TEXTJOIN("", TRUE, _xlfn.XLOOKUP(TRUE, VALUE(表格1[[#This Row],[年月]]) &lt;= VALUE($R$8:$R$12), $Q$8:$Q$12)) &amp; "年度"</f>
        <v>2022年度</v>
      </c>
    </row>
    <row r="2306" spans="1:13" x14ac:dyDescent="0.3">
      <c r="A2306" s="2">
        <v>202110</v>
      </c>
      <c r="B2306" s="19">
        <f>DATE(表格1[[#This Row],[年]],表格1[[#This Row],[月]],1)</f>
        <v>44470</v>
      </c>
      <c r="C2306" s="2" t="str">
        <f>LEFT(表格1[[#This Row],[年月]],4)</f>
        <v>2021</v>
      </c>
      <c r="D2306" s="2" t="str">
        <f>RIGHT(表格1[[#This Row],[年月]],2)</f>
        <v>10</v>
      </c>
      <c r="E2306" s="5">
        <v>9007000</v>
      </c>
      <c r="F2306" s="2" t="str">
        <f>VLOOKUP(TEXT(表格1[[#This Row],[地區]],"00000000"),縣市代碼,2,0)</f>
        <v>連江縣</v>
      </c>
      <c r="G2306" s="2" t="s">
        <v>5</v>
      </c>
      <c r="H2306" s="13">
        <v>996</v>
      </c>
      <c r="I2306" s="14">
        <v>2356524</v>
      </c>
      <c r="J2306" s="14">
        <f>表格1[[#This Row],[信用卡交易筆數]]/1000</f>
        <v>0.996</v>
      </c>
      <c r="K2306" s="14">
        <f>表格1[[#This Row],[信用卡交易金額'[新臺幣']]]/1000</f>
        <v>2356.5239999999999</v>
      </c>
      <c r="L2306" s="14">
        <f>表格1[[#This Row],[信用卡交易金額'[新臺幣']]]/1000000</f>
        <v>2.3565239999999998</v>
      </c>
      <c r="M2306" s="14" t="str" cm="1">
        <f t="array" ref="M2306">_xlfn.TEXTJOIN("", TRUE, _xlfn.XLOOKUP(TRUE, VALUE(表格1[[#This Row],[年月]]) &lt;= VALUE($R$8:$R$12), $Q$8:$Q$12)) &amp; "年度"</f>
        <v>2022年度</v>
      </c>
    </row>
    <row r="2307" spans="1:13" x14ac:dyDescent="0.3">
      <c r="A2307" s="2">
        <v>202110</v>
      </c>
      <c r="B2307" s="19">
        <f>DATE(表格1[[#This Row],[年]],表格1[[#This Row],[月]],1)</f>
        <v>44470</v>
      </c>
      <c r="C2307" s="2" t="str">
        <f>LEFT(表格1[[#This Row],[年月]],4)</f>
        <v>2021</v>
      </c>
      <c r="D2307" s="2" t="str">
        <f>RIGHT(表格1[[#This Row],[年月]],2)</f>
        <v>10</v>
      </c>
      <c r="E2307" s="5">
        <v>9007000</v>
      </c>
      <c r="F2307" s="2" t="str">
        <f>VLOOKUP(TEXT(表格1[[#This Row],[地區]],"00000000"),縣市代碼,2,0)</f>
        <v>連江縣</v>
      </c>
      <c r="G2307" s="2" t="s">
        <v>6</v>
      </c>
      <c r="H2307" s="13">
        <v>1640</v>
      </c>
      <c r="I2307" s="14">
        <v>4797938</v>
      </c>
      <c r="J2307" s="14">
        <f>表格1[[#This Row],[信用卡交易筆數]]/1000</f>
        <v>1.64</v>
      </c>
      <c r="K2307" s="14">
        <f>表格1[[#This Row],[信用卡交易金額'[新臺幣']]]/1000</f>
        <v>4797.9380000000001</v>
      </c>
      <c r="L2307" s="14">
        <f>表格1[[#This Row],[信用卡交易金額'[新臺幣']]]/1000000</f>
        <v>4.7979380000000003</v>
      </c>
      <c r="M2307" s="14" t="str" cm="1">
        <f t="array" ref="M2307">_xlfn.TEXTJOIN("", TRUE, _xlfn.XLOOKUP(TRUE, VALUE(表格1[[#This Row],[年月]]) &lt;= VALUE($R$8:$R$12), $Q$8:$Q$12)) &amp; "年度"</f>
        <v>2022年度</v>
      </c>
    </row>
    <row r="2308" spans="1:13" x14ac:dyDescent="0.3">
      <c r="A2308" s="2">
        <v>202110</v>
      </c>
      <c r="B2308" s="19">
        <f>DATE(表格1[[#This Row],[年]],表格1[[#This Row],[月]],1)</f>
        <v>44470</v>
      </c>
      <c r="C2308" s="2" t="str">
        <f>LEFT(表格1[[#This Row],[年月]],4)</f>
        <v>2021</v>
      </c>
      <c r="D2308" s="2" t="str">
        <f>RIGHT(表格1[[#This Row],[年月]],2)</f>
        <v>10</v>
      </c>
      <c r="E2308" s="5">
        <v>9007000</v>
      </c>
      <c r="F2308" s="2" t="str">
        <f>VLOOKUP(TEXT(表格1[[#This Row],[地區]],"00000000"),縣市代碼,2,0)</f>
        <v>連江縣</v>
      </c>
      <c r="G2308" s="2" t="s">
        <v>7</v>
      </c>
      <c r="H2308" s="13">
        <v>7266</v>
      </c>
      <c r="I2308" s="14">
        <v>11348013</v>
      </c>
      <c r="J2308" s="14">
        <f>表格1[[#This Row],[信用卡交易筆數]]/1000</f>
        <v>7.266</v>
      </c>
      <c r="K2308" s="14">
        <f>表格1[[#This Row],[信用卡交易金額'[新臺幣']]]/1000</f>
        <v>11348.013000000001</v>
      </c>
      <c r="L2308" s="14">
        <f>表格1[[#This Row],[信用卡交易金額'[新臺幣']]]/1000000</f>
        <v>11.348013</v>
      </c>
      <c r="M2308" s="14" t="str" cm="1">
        <f t="array" ref="M2308">_xlfn.TEXTJOIN("", TRUE, _xlfn.XLOOKUP(TRUE, VALUE(表格1[[#This Row],[年月]]) &lt;= VALUE($R$8:$R$12), $Q$8:$Q$12)) &amp; "年度"</f>
        <v>2022年度</v>
      </c>
    </row>
    <row r="2309" spans="1:13" x14ac:dyDescent="0.3">
      <c r="A2309" s="2">
        <v>202110</v>
      </c>
      <c r="B2309" s="19">
        <f>DATE(表格1[[#This Row],[年]],表格1[[#This Row],[月]],1)</f>
        <v>44470</v>
      </c>
      <c r="C2309" s="2" t="str">
        <f>LEFT(表格1[[#This Row],[年月]],4)</f>
        <v>2021</v>
      </c>
      <c r="D2309" s="2" t="str">
        <f>RIGHT(表格1[[#This Row],[年月]],2)</f>
        <v>10</v>
      </c>
      <c r="E2309" s="5">
        <v>9007000</v>
      </c>
      <c r="F2309" s="2" t="str">
        <f>VLOOKUP(TEXT(表格1[[#This Row],[地區]],"00000000"),縣市代碼,2,0)</f>
        <v>連江縣</v>
      </c>
      <c r="G2309" s="2" t="s">
        <v>8</v>
      </c>
      <c r="H2309" s="13">
        <v>6288</v>
      </c>
      <c r="I2309" s="14">
        <v>8854808</v>
      </c>
      <c r="J2309" s="14">
        <f>表格1[[#This Row],[信用卡交易筆數]]/1000</f>
        <v>6.2880000000000003</v>
      </c>
      <c r="K2309" s="14">
        <f>表格1[[#This Row],[信用卡交易金額'[新臺幣']]]/1000</f>
        <v>8854.8080000000009</v>
      </c>
      <c r="L2309" s="14">
        <f>表格1[[#This Row],[信用卡交易金額'[新臺幣']]]/1000000</f>
        <v>8.8548080000000002</v>
      </c>
      <c r="M2309" s="14" t="str" cm="1">
        <f t="array" ref="M2309">_xlfn.TEXTJOIN("", TRUE, _xlfn.XLOOKUP(TRUE, VALUE(表格1[[#This Row],[年月]]) &lt;= VALUE($R$8:$R$12), $Q$8:$Q$12)) &amp; "年度"</f>
        <v>2022年度</v>
      </c>
    </row>
    <row r="2310" spans="1:13" x14ac:dyDescent="0.3">
      <c r="A2310" s="2">
        <v>202110</v>
      </c>
      <c r="B2310" s="19">
        <f>DATE(表格1[[#This Row],[年]],表格1[[#This Row],[月]],1)</f>
        <v>44470</v>
      </c>
      <c r="C2310" s="2" t="str">
        <f>LEFT(表格1[[#This Row],[年月]],4)</f>
        <v>2021</v>
      </c>
      <c r="D2310" s="2" t="str">
        <f>RIGHT(表格1[[#This Row],[年月]],2)</f>
        <v>10</v>
      </c>
      <c r="E2310" s="5">
        <v>9007000</v>
      </c>
      <c r="F2310" s="2" t="str">
        <f>VLOOKUP(TEXT(表格1[[#This Row],[地區]],"00000000"),縣市代碼,2,0)</f>
        <v>連江縣</v>
      </c>
      <c r="G2310" s="2" t="s">
        <v>9</v>
      </c>
      <c r="H2310" s="13">
        <v>9335</v>
      </c>
      <c r="I2310" s="14">
        <v>16536797</v>
      </c>
      <c r="J2310" s="14">
        <f>表格1[[#This Row],[信用卡交易筆數]]/1000</f>
        <v>9.3350000000000009</v>
      </c>
      <c r="K2310" s="14">
        <f>表格1[[#This Row],[信用卡交易金額'[新臺幣']]]/1000</f>
        <v>16536.796999999999</v>
      </c>
      <c r="L2310" s="14">
        <f>表格1[[#This Row],[信用卡交易金額'[新臺幣']]]/1000000</f>
        <v>16.536797</v>
      </c>
      <c r="M2310" s="14" t="str" cm="1">
        <f t="array" ref="M2310">_xlfn.TEXTJOIN("", TRUE, _xlfn.XLOOKUP(TRUE, VALUE(表格1[[#This Row],[年月]]) &lt;= VALUE($R$8:$R$12), $Q$8:$Q$12)) &amp; "年度"</f>
        <v>2022年度</v>
      </c>
    </row>
    <row r="2311" spans="1:13" x14ac:dyDescent="0.3">
      <c r="A2311" s="2">
        <v>202110</v>
      </c>
      <c r="B2311" s="19">
        <f>DATE(表格1[[#This Row],[年]],表格1[[#This Row],[月]],1)</f>
        <v>44470</v>
      </c>
      <c r="C2311" s="2" t="str">
        <f>LEFT(表格1[[#This Row],[年月]],4)</f>
        <v>2021</v>
      </c>
      <c r="D2311" s="2" t="str">
        <f>RIGHT(表格1[[#This Row],[年月]],2)</f>
        <v>10</v>
      </c>
      <c r="E2311" s="5">
        <v>9007000</v>
      </c>
      <c r="F2311" s="2" t="str">
        <f>VLOOKUP(TEXT(表格1[[#This Row],[地區]],"00000000"),縣市代碼,2,0)</f>
        <v>連江縣</v>
      </c>
      <c r="G2311" s="2" t="s">
        <v>10</v>
      </c>
      <c r="H2311" s="13">
        <v>7229</v>
      </c>
      <c r="I2311" s="14">
        <v>15947201</v>
      </c>
      <c r="J2311" s="14">
        <f>表格1[[#This Row],[信用卡交易筆數]]/1000</f>
        <v>7.2290000000000001</v>
      </c>
      <c r="K2311" s="14">
        <f>表格1[[#This Row],[信用卡交易金額'[新臺幣']]]/1000</f>
        <v>15947.200999999999</v>
      </c>
      <c r="L2311" s="14">
        <f>表格1[[#This Row],[信用卡交易金額'[新臺幣']]]/1000000</f>
        <v>15.947201</v>
      </c>
      <c r="M2311" s="14" t="str" cm="1">
        <f t="array" ref="M2311">_xlfn.TEXTJOIN("", TRUE, _xlfn.XLOOKUP(TRUE, VALUE(表格1[[#This Row],[年月]]) &lt;= VALUE($R$8:$R$12), $Q$8:$Q$12)) &amp; "年度"</f>
        <v>2022年度</v>
      </c>
    </row>
    <row r="2312" spans="1:13" x14ac:dyDescent="0.3">
      <c r="A2312" s="2">
        <v>202111</v>
      </c>
      <c r="B2312" s="19">
        <f>DATE(表格1[[#This Row],[年]],表格1[[#This Row],[月]],1)</f>
        <v>44501</v>
      </c>
      <c r="C2312" s="2" t="str">
        <f>LEFT(表格1[[#This Row],[年月]],4)</f>
        <v>2021</v>
      </c>
      <c r="D2312" s="2" t="str">
        <f>RIGHT(表格1[[#This Row],[年月]],2)</f>
        <v>11</v>
      </c>
      <c r="E2312" s="5">
        <v>63000000</v>
      </c>
      <c r="F2312" s="2" t="str">
        <f>VLOOKUP(TEXT(表格1[[#This Row],[地區]],"00000000"),縣市代碼,2,0)</f>
        <v>臺北市</v>
      </c>
      <c r="G2312" s="2" t="s">
        <v>4</v>
      </c>
      <c r="H2312" s="13">
        <v>9313882</v>
      </c>
      <c r="I2312" s="14">
        <v>5566914634</v>
      </c>
      <c r="J2312" s="14">
        <f>表格1[[#This Row],[信用卡交易筆數]]/1000</f>
        <v>9313.8819999999996</v>
      </c>
      <c r="K2312" s="14">
        <f>表格1[[#This Row],[信用卡交易金額'[新臺幣']]]/1000</f>
        <v>5566914.6339999996</v>
      </c>
      <c r="L2312" s="14">
        <f>表格1[[#This Row],[信用卡交易金額'[新臺幣']]]/1000000</f>
        <v>5566.9146339999998</v>
      </c>
      <c r="M2312" s="14" t="str" cm="1">
        <f t="array" ref="M2312">_xlfn.TEXTJOIN("", TRUE, _xlfn.XLOOKUP(TRUE, VALUE(表格1[[#This Row],[年月]]) &lt;= VALUE($R$8:$R$12), $Q$8:$Q$12)) &amp; "年度"</f>
        <v>2022年度</v>
      </c>
    </row>
    <row r="2313" spans="1:13" x14ac:dyDescent="0.3">
      <c r="A2313" s="2">
        <v>202111</v>
      </c>
      <c r="B2313" s="19">
        <f>DATE(表格1[[#This Row],[年]],表格1[[#This Row],[月]],1)</f>
        <v>44501</v>
      </c>
      <c r="C2313" s="2" t="str">
        <f>LEFT(表格1[[#This Row],[年月]],4)</f>
        <v>2021</v>
      </c>
      <c r="D2313" s="2" t="str">
        <f>RIGHT(表格1[[#This Row],[年月]],2)</f>
        <v>11</v>
      </c>
      <c r="E2313" s="5">
        <v>63000000</v>
      </c>
      <c r="F2313" s="2" t="str">
        <f>VLOOKUP(TEXT(表格1[[#This Row],[地區]],"00000000"),縣市代碼,2,0)</f>
        <v>臺北市</v>
      </c>
      <c r="G2313" s="2" t="s">
        <v>5</v>
      </c>
      <c r="H2313" s="13">
        <v>598826</v>
      </c>
      <c r="I2313" s="14">
        <v>2086056768</v>
      </c>
      <c r="J2313" s="14">
        <f>表格1[[#This Row],[信用卡交易筆數]]/1000</f>
        <v>598.82600000000002</v>
      </c>
      <c r="K2313" s="14">
        <f>表格1[[#This Row],[信用卡交易金額'[新臺幣']]]/1000</f>
        <v>2086056.7679999999</v>
      </c>
      <c r="L2313" s="14">
        <f>表格1[[#This Row],[信用卡交易金額'[新臺幣']]]/1000000</f>
        <v>2086.0567679999999</v>
      </c>
      <c r="M2313" s="14" t="str" cm="1">
        <f t="array" ref="M2313">_xlfn.TEXTJOIN("", TRUE, _xlfn.XLOOKUP(TRUE, VALUE(表格1[[#This Row],[年月]]) &lt;= VALUE($R$8:$R$12), $Q$8:$Q$12)) &amp; "年度"</f>
        <v>2022年度</v>
      </c>
    </row>
    <row r="2314" spans="1:13" x14ac:dyDescent="0.3">
      <c r="A2314" s="2">
        <v>202111</v>
      </c>
      <c r="B2314" s="19">
        <f>DATE(表格1[[#This Row],[年]],表格1[[#This Row],[月]],1)</f>
        <v>44501</v>
      </c>
      <c r="C2314" s="2" t="str">
        <f>LEFT(表格1[[#This Row],[年月]],4)</f>
        <v>2021</v>
      </c>
      <c r="D2314" s="2" t="str">
        <f>RIGHT(表格1[[#This Row],[年月]],2)</f>
        <v>11</v>
      </c>
      <c r="E2314" s="5">
        <v>63000000</v>
      </c>
      <c r="F2314" s="2" t="str">
        <f>VLOOKUP(TEXT(表格1[[#This Row],[地區]],"00000000"),縣市代碼,2,0)</f>
        <v>臺北市</v>
      </c>
      <c r="G2314" s="2" t="s">
        <v>6</v>
      </c>
      <c r="H2314" s="13">
        <v>851460</v>
      </c>
      <c r="I2314" s="14">
        <v>4158595690</v>
      </c>
      <c r="J2314" s="14">
        <f>表格1[[#This Row],[信用卡交易筆數]]/1000</f>
        <v>851.46</v>
      </c>
      <c r="K2314" s="14">
        <f>表格1[[#This Row],[信用卡交易金額'[新臺幣']]]/1000</f>
        <v>4158595.69</v>
      </c>
      <c r="L2314" s="14">
        <f>表格1[[#This Row],[信用卡交易金額'[新臺幣']]]/1000000</f>
        <v>4158.5956900000001</v>
      </c>
      <c r="M2314" s="14" t="str" cm="1">
        <f t="array" ref="M2314">_xlfn.TEXTJOIN("", TRUE, _xlfn.XLOOKUP(TRUE, VALUE(表格1[[#This Row],[年月]]) &lt;= VALUE($R$8:$R$12), $Q$8:$Q$12)) &amp; "年度"</f>
        <v>2022年度</v>
      </c>
    </row>
    <row r="2315" spans="1:13" x14ac:dyDescent="0.3">
      <c r="A2315" s="2">
        <v>202111</v>
      </c>
      <c r="B2315" s="19">
        <f>DATE(表格1[[#This Row],[年]],表格1[[#This Row],[月]],1)</f>
        <v>44501</v>
      </c>
      <c r="C2315" s="2" t="str">
        <f>LEFT(表格1[[#This Row],[年月]],4)</f>
        <v>2021</v>
      </c>
      <c r="D2315" s="2" t="str">
        <f>RIGHT(表格1[[#This Row],[年月]],2)</f>
        <v>11</v>
      </c>
      <c r="E2315" s="5">
        <v>63000000</v>
      </c>
      <c r="F2315" s="2" t="str">
        <f>VLOOKUP(TEXT(表格1[[#This Row],[地區]],"00000000"),縣市代碼,2,0)</f>
        <v>臺北市</v>
      </c>
      <c r="G2315" s="2" t="s">
        <v>7</v>
      </c>
      <c r="H2315" s="13">
        <v>4340838</v>
      </c>
      <c r="I2315" s="14">
        <v>3606815158</v>
      </c>
      <c r="J2315" s="14">
        <f>表格1[[#This Row],[信用卡交易筆數]]/1000</f>
        <v>4340.8379999999997</v>
      </c>
      <c r="K2315" s="14">
        <f>表格1[[#This Row],[信用卡交易金額'[新臺幣']]]/1000</f>
        <v>3606815.1579999998</v>
      </c>
      <c r="L2315" s="14">
        <f>表格1[[#This Row],[信用卡交易金額'[新臺幣']]]/1000000</f>
        <v>3606.8151579999999</v>
      </c>
      <c r="M2315" s="14" t="str" cm="1">
        <f t="array" ref="M2315">_xlfn.TEXTJOIN("", TRUE, _xlfn.XLOOKUP(TRUE, VALUE(表格1[[#This Row],[年月]]) &lt;= VALUE($R$8:$R$12), $Q$8:$Q$12)) &amp; "年度"</f>
        <v>2022年度</v>
      </c>
    </row>
    <row r="2316" spans="1:13" x14ac:dyDescent="0.3">
      <c r="A2316" s="2">
        <v>202111</v>
      </c>
      <c r="B2316" s="19">
        <f>DATE(表格1[[#This Row],[年]],表格1[[#This Row],[月]],1)</f>
        <v>44501</v>
      </c>
      <c r="C2316" s="2" t="str">
        <f>LEFT(表格1[[#This Row],[年月]],4)</f>
        <v>2021</v>
      </c>
      <c r="D2316" s="2" t="str">
        <f>RIGHT(表格1[[#This Row],[年月]],2)</f>
        <v>11</v>
      </c>
      <c r="E2316" s="5">
        <v>63000000</v>
      </c>
      <c r="F2316" s="2" t="str">
        <f>VLOOKUP(TEXT(表格1[[#This Row],[地區]],"00000000"),縣市代碼,2,0)</f>
        <v>臺北市</v>
      </c>
      <c r="G2316" s="2" t="s">
        <v>8</v>
      </c>
      <c r="H2316" s="13">
        <v>3689832</v>
      </c>
      <c r="I2316" s="14">
        <v>6798226293</v>
      </c>
      <c r="J2316" s="14">
        <f>表格1[[#This Row],[信用卡交易筆數]]/1000</f>
        <v>3689.8319999999999</v>
      </c>
      <c r="K2316" s="14">
        <f>表格1[[#This Row],[信用卡交易金額'[新臺幣']]]/1000</f>
        <v>6798226.2929999996</v>
      </c>
      <c r="L2316" s="14">
        <f>表格1[[#This Row],[信用卡交易金額'[新臺幣']]]/1000000</f>
        <v>6798.2262929999997</v>
      </c>
      <c r="M2316" s="14" t="str" cm="1">
        <f t="array" ref="M2316">_xlfn.TEXTJOIN("", TRUE, _xlfn.XLOOKUP(TRUE, VALUE(表格1[[#This Row],[年月]]) &lt;= VALUE($R$8:$R$12), $Q$8:$Q$12)) &amp; "年度"</f>
        <v>2022年度</v>
      </c>
    </row>
    <row r="2317" spans="1:13" x14ac:dyDescent="0.3">
      <c r="A2317" s="2">
        <v>202111</v>
      </c>
      <c r="B2317" s="19">
        <f>DATE(表格1[[#This Row],[年]],表格1[[#This Row],[月]],1)</f>
        <v>44501</v>
      </c>
      <c r="C2317" s="2" t="str">
        <f>LEFT(表格1[[#This Row],[年月]],4)</f>
        <v>2021</v>
      </c>
      <c r="D2317" s="2" t="str">
        <f>RIGHT(表格1[[#This Row],[年月]],2)</f>
        <v>11</v>
      </c>
      <c r="E2317" s="5">
        <v>63000000</v>
      </c>
      <c r="F2317" s="2" t="str">
        <f>VLOOKUP(TEXT(表格1[[#This Row],[地區]],"00000000"),縣市代碼,2,0)</f>
        <v>臺北市</v>
      </c>
      <c r="G2317" s="2" t="s">
        <v>9</v>
      </c>
      <c r="H2317" s="13">
        <v>7577479</v>
      </c>
      <c r="I2317" s="14">
        <v>14456283759</v>
      </c>
      <c r="J2317" s="14">
        <f>表格1[[#This Row],[信用卡交易筆數]]/1000</f>
        <v>7577.4790000000003</v>
      </c>
      <c r="K2317" s="14">
        <f>表格1[[#This Row],[信用卡交易金額'[新臺幣']]]/1000</f>
        <v>14456283.759</v>
      </c>
      <c r="L2317" s="14">
        <f>表格1[[#This Row],[信用卡交易金額'[新臺幣']]]/1000000</f>
        <v>14456.283759</v>
      </c>
      <c r="M2317" s="14" t="str" cm="1">
        <f t="array" ref="M2317">_xlfn.TEXTJOIN("", TRUE, _xlfn.XLOOKUP(TRUE, VALUE(表格1[[#This Row],[年月]]) &lt;= VALUE($R$8:$R$12), $Q$8:$Q$12)) &amp; "年度"</f>
        <v>2022年度</v>
      </c>
    </row>
    <row r="2318" spans="1:13" x14ac:dyDescent="0.3">
      <c r="A2318" s="2">
        <v>202111</v>
      </c>
      <c r="B2318" s="19">
        <f>DATE(表格1[[#This Row],[年]],表格1[[#This Row],[月]],1)</f>
        <v>44501</v>
      </c>
      <c r="C2318" s="2" t="str">
        <f>LEFT(表格1[[#This Row],[年月]],4)</f>
        <v>2021</v>
      </c>
      <c r="D2318" s="2" t="str">
        <f>RIGHT(表格1[[#This Row],[年月]],2)</f>
        <v>11</v>
      </c>
      <c r="E2318" s="5">
        <v>63000000</v>
      </c>
      <c r="F2318" s="2" t="str">
        <f>VLOOKUP(TEXT(表格1[[#This Row],[地區]],"00000000"),縣市代碼,2,0)</f>
        <v>臺北市</v>
      </c>
      <c r="G2318" s="2" t="s">
        <v>10</v>
      </c>
      <c r="H2318" s="13">
        <v>4639984</v>
      </c>
      <c r="I2318" s="14">
        <v>16229596931</v>
      </c>
      <c r="J2318" s="14">
        <f>表格1[[#This Row],[信用卡交易筆數]]/1000</f>
        <v>4639.9840000000004</v>
      </c>
      <c r="K2318" s="14">
        <f>表格1[[#This Row],[信用卡交易金額'[新臺幣']]]/1000</f>
        <v>16229596.931</v>
      </c>
      <c r="L2318" s="14">
        <f>表格1[[#This Row],[信用卡交易金額'[新臺幣']]]/1000000</f>
        <v>16229.596931</v>
      </c>
      <c r="M2318" s="14" t="str" cm="1">
        <f t="array" ref="M2318">_xlfn.TEXTJOIN("", TRUE, _xlfn.XLOOKUP(TRUE, VALUE(表格1[[#This Row],[年月]]) &lt;= VALUE($R$8:$R$12), $Q$8:$Q$12)) &amp; "年度"</f>
        <v>2022年度</v>
      </c>
    </row>
    <row r="2319" spans="1:13" x14ac:dyDescent="0.3">
      <c r="A2319" s="2">
        <v>202111</v>
      </c>
      <c r="B2319" s="19">
        <f>DATE(表格1[[#This Row],[年]],表格1[[#This Row],[月]],1)</f>
        <v>44501</v>
      </c>
      <c r="C2319" s="2" t="str">
        <f>LEFT(表格1[[#This Row],[年月]],4)</f>
        <v>2021</v>
      </c>
      <c r="D2319" s="2" t="str">
        <f>RIGHT(表格1[[#This Row],[年月]],2)</f>
        <v>11</v>
      </c>
      <c r="E2319" s="5">
        <v>65000000</v>
      </c>
      <c r="F2319" s="2" t="str">
        <f>VLOOKUP(TEXT(表格1[[#This Row],[地區]],"00000000"),縣市代碼,2,0)</f>
        <v>新北市</v>
      </c>
      <c r="G2319" s="2" t="s">
        <v>4</v>
      </c>
      <c r="H2319" s="13">
        <v>9879428</v>
      </c>
      <c r="I2319" s="14">
        <v>5009242579</v>
      </c>
      <c r="J2319" s="14">
        <f>表格1[[#This Row],[信用卡交易筆數]]/1000</f>
        <v>9879.4279999999999</v>
      </c>
      <c r="K2319" s="14">
        <f>表格1[[#This Row],[信用卡交易金額'[新臺幣']]]/1000</f>
        <v>5009242.5789999999</v>
      </c>
      <c r="L2319" s="14">
        <f>表格1[[#This Row],[信用卡交易金額'[新臺幣']]]/1000000</f>
        <v>5009.2425789999998</v>
      </c>
      <c r="M2319" s="14" t="str" cm="1">
        <f t="array" ref="M2319">_xlfn.TEXTJOIN("", TRUE, _xlfn.XLOOKUP(TRUE, VALUE(表格1[[#This Row],[年月]]) &lt;= VALUE($R$8:$R$12), $Q$8:$Q$12)) &amp; "年度"</f>
        <v>2022年度</v>
      </c>
    </row>
    <row r="2320" spans="1:13" x14ac:dyDescent="0.3">
      <c r="A2320" s="2">
        <v>202111</v>
      </c>
      <c r="B2320" s="19">
        <f>DATE(表格1[[#This Row],[年]],表格1[[#This Row],[月]],1)</f>
        <v>44501</v>
      </c>
      <c r="C2320" s="2" t="str">
        <f>LEFT(表格1[[#This Row],[年月]],4)</f>
        <v>2021</v>
      </c>
      <c r="D2320" s="2" t="str">
        <f>RIGHT(表格1[[#This Row],[年月]],2)</f>
        <v>11</v>
      </c>
      <c r="E2320" s="5">
        <v>65000000</v>
      </c>
      <c r="F2320" s="2" t="str">
        <f>VLOOKUP(TEXT(表格1[[#This Row],[地區]],"00000000"),縣市代碼,2,0)</f>
        <v>新北市</v>
      </c>
      <c r="G2320" s="2" t="s">
        <v>5</v>
      </c>
      <c r="H2320" s="13">
        <v>749464</v>
      </c>
      <c r="I2320" s="14">
        <v>2015441275</v>
      </c>
      <c r="J2320" s="14">
        <f>表格1[[#This Row],[信用卡交易筆數]]/1000</f>
        <v>749.46400000000006</v>
      </c>
      <c r="K2320" s="14">
        <f>表格1[[#This Row],[信用卡交易金額'[新臺幣']]]/1000</f>
        <v>2015441.2749999999</v>
      </c>
      <c r="L2320" s="14">
        <f>表格1[[#This Row],[信用卡交易金額'[新臺幣']]]/1000000</f>
        <v>2015.4412749999999</v>
      </c>
      <c r="M2320" s="14" t="str" cm="1">
        <f t="array" ref="M2320">_xlfn.TEXTJOIN("", TRUE, _xlfn.XLOOKUP(TRUE, VALUE(表格1[[#This Row],[年月]]) &lt;= VALUE($R$8:$R$12), $Q$8:$Q$12)) &amp; "年度"</f>
        <v>2022年度</v>
      </c>
    </row>
    <row r="2321" spans="1:13" x14ac:dyDescent="0.3">
      <c r="A2321" s="2">
        <v>202111</v>
      </c>
      <c r="B2321" s="19">
        <f>DATE(表格1[[#This Row],[年]],表格1[[#This Row],[月]],1)</f>
        <v>44501</v>
      </c>
      <c r="C2321" s="2" t="str">
        <f>LEFT(表格1[[#This Row],[年月]],4)</f>
        <v>2021</v>
      </c>
      <c r="D2321" s="2" t="str">
        <f>RIGHT(表格1[[#This Row],[年月]],2)</f>
        <v>11</v>
      </c>
      <c r="E2321" s="5">
        <v>65000000</v>
      </c>
      <c r="F2321" s="2" t="str">
        <f>VLOOKUP(TEXT(表格1[[#This Row],[地區]],"00000000"),縣市代碼,2,0)</f>
        <v>新北市</v>
      </c>
      <c r="G2321" s="2" t="s">
        <v>6</v>
      </c>
      <c r="H2321" s="13">
        <v>1063299</v>
      </c>
      <c r="I2321" s="14">
        <v>3926357062</v>
      </c>
      <c r="J2321" s="14">
        <f>表格1[[#This Row],[信用卡交易筆數]]/1000</f>
        <v>1063.299</v>
      </c>
      <c r="K2321" s="14">
        <f>表格1[[#This Row],[信用卡交易金額'[新臺幣']]]/1000</f>
        <v>3926357.0619999999</v>
      </c>
      <c r="L2321" s="14">
        <f>表格1[[#This Row],[信用卡交易金額'[新臺幣']]]/1000000</f>
        <v>3926.357062</v>
      </c>
      <c r="M2321" s="14" t="str" cm="1">
        <f t="array" ref="M2321">_xlfn.TEXTJOIN("", TRUE, _xlfn.XLOOKUP(TRUE, VALUE(表格1[[#This Row],[年月]]) &lt;= VALUE($R$8:$R$12), $Q$8:$Q$12)) &amp; "年度"</f>
        <v>2022年度</v>
      </c>
    </row>
    <row r="2322" spans="1:13" x14ac:dyDescent="0.3">
      <c r="A2322" s="2">
        <v>202111</v>
      </c>
      <c r="B2322" s="19">
        <f>DATE(表格1[[#This Row],[年]],表格1[[#This Row],[月]],1)</f>
        <v>44501</v>
      </c>
      <c r="C2322" s="2" t="str">
        <f>LEFT(表格1[[#This Row],[年月]],4)</f>
        <v>2021</v>
      </c>
      <c r="D2322" s="2" t="str">
        <f>RIGHT(表格1[[#This Row],[年月]],2)</f>
        <v>11</v>
      </c>
      <c r="E2322" s="5">
        <v>65000000</v>
      </c>
      <c r="F2322" s="2" t="str">
        <f>VLOOKUP(TEXT(表格1[[#This Row],[地區]],"00000000"),縣市代碼,2,0)</f>
        <v>新北市</v>
      </c>
      <c r="G2322" s="2" t="s">
        <v>7</v>
      </c>
      <c r="H2322" s="13">
        <v>5097084</v>
      </c>
      <c r="I2322" s="14">
        <v>4667170635</v>
      </c>
      <c r="J2322" s="14">
        <f>表格1[[#This Row],[信用卡交易筆數]]/1000</f>
        <v>5097.0839999999998</v>
      </c>
      <c r="K2322" s="14">
        <f>表格1[[#This Row],[信用卡交易金額'[新臺幣']]]/1000</f>
        <v>4667170.6349999998</v>
      </c>
      <c r="L2322" s="14">
        <f>表格1[[#This Row],[信用卡交易金額'[新臺幣']]]/1000000</f>
        <v>4667.1706350000004</v>
      </c>
      <c r="M2322" s="14" t="str" cm="1">
        <f t="array" ref="M2322">_xlfn.TEXTJOIN("", TRUE, _xlfn.XLOOKUP(TRUE, VALUE(表格1[[#This Row],[年月]]) &lt;= VALUE($R$8:$R$12), $Q$8:$Q$12)) &amp; "年度"</f>
        <v>2022年度</v>
      </c>
    </row>
    <row r="2323" spans="1:13" x14ac:dyDescent="0.3">
      <c r="A2323" s="2">
        <v>202111</v>
      </c>
      <c r="B2323" s="19">
        <f>DATE(表格1[[#This Row],[年]],表格1[[#This Row],[月]],1)</f>
        <v>44501</v>
      </c>
      <c r="C2323" s="2" t="str">
        <f>LEFT(表格1[[#This Row],[年月]],4)</f>
        <v>2021</v>
      </c>
      <c r="D2323" s="2" t="str">
        <f>RIGHT(表格1[[#This Row],[年月]],2)</f>
        <v>11</v>
      </c>
      <c r="E2323" s="5">
        <v>65000000</v>
      </c>
      <c r="F2323" s="2" t="str">
        <f>VLOOKUP(TEXT(表格1[[#This Row],[地區]],"00000000"),縣市代碼,2,0)</f>
        <v>新北市</v>
      </c>
      <c r="G2323" s="2" t="s">
        <v>8</v>
      </c>
      <c r="H2323" s="13">
        <v>4460972</v>
      </c>
      <c r="I2323" s="14">
        <v>6709981022</v>
      </c>
      <c r="J2323" s="14">
        <f>表格1[[#This Row],[信用卡交易筆數]]/1000</f>
        <v>4460.9719999999998</v>
      </c>
      <c r="K2323" s="14">
        <f>表格1[[#This Row],[信用卡交易金額'[新臺幣']]]/1000</f>
        <v>6709981.0219999999</v>
      </c>
      <c r="L2323" s="14">
        <f>表格1[[#This Row],[信用卡交易金額'[新臺幣']]]/1000000</f>
        <v>6709.9810219999999</v>
      </c>
      <c r="M2323" s="14" t="str" cm="1">
        <f t="array" ref="M2323">_xlfn.TEXTJOIN("", TRUE, _xlfn.XLOOKUP(TRUE, VALUE(表格1[[#This Row],[年月]]) &lt;= VALUE($R$8:$R$12), $Q$8:$Q$12)) &amp; "年度"</f>
        <v>2022年度</v>
      </c>
    </row>
    <row r="2324" spans="1:13" x14ac:dyDescent="0.3">
      <c r="A2324" s="2">
        <v>202111</v>
      </c>
      <c r="B2324" s="19">
        <f>DATE(表格1[[#This Row],[年]],表格1[[#This Row],[月]],1)</f>
        <v>44501</v>
      </c>
      <c r="C2324" s="2" t="str">
        <f>LEFT(表格1[[#This Row],[年月]],4)</f>
        <v>2021</v>
      </c>
      <c r="D2324" s="2" t="str">
        <f>RIGHT(表格1[[#This Row],[年月]],2)</f>
        <v>11</v>
      </c>
      <c r="E2324" s="5">
        <v>65000000</v>
      </c>
      <c r="F2324" s="2" t="str">
        <f>VLOOKUP(TEXT(表格1[[#This Row],[地區]],"00000000"),縣市代碼,2,0)</f>
        <v>新北市</v>
      </c>
      <c r="G2324" s="2" t="s">
        <v>9</v>
      </c>
      <c r="H2324" s="13">
        <v>9302518</v>
      </c>
      <c r="I2324" s="14">
        <v>15388054653</v>
      </c>
      <c r="J2324" s="14">
        <f>表格1[[#This Row],[信用卡交易筆數]]/1000</f>
        <v>9302.518</v>
      </c>
      <c r="K2324" s="14">
        <f>表格1[[#This Row],[信用卡交易金額'[新臺幣']]]/1000</f>
        <v>15388054.653000001</v>
      </c>
      <c r="L2324" s="14">
        <f>表格1[[#This Row],[信用卡交易金額'[新臺幣']]]/1000000</f>
        <v>15388.054652999999</v>
      </c>
      <c r="M2324" s="14" t="str" cm="1">
        <f t="array" ref="M2324">_xlfn.TEXTJOIN("", TRUE, _xlfn.XLOOKUP(TRUE, VALUE(表格1[[#This Row],[年月]]) &lt;= VALUE($R$8:$R$12), $Q$8:$Q$12)) &amp; "年度"</f>
        <v>2022年度</v>
      </c>
    </row>
    <row r="2325" spans="1:13" x14ac:dyDescent="0.3">
      <c r="A2325" s="2">
        <v>202111</v>
      </c>
      <c r="B2325" s="19">
        <f>DATE(表格1[[#This Row],[年]],表格1[[#This Row],[月]],1)</f>
        <v>44501</v>
      </c>
      <c r="C2325" s="2" t="str">
        <f>LEFT(表格1[[#This Row],[年月]],4)</f>
        <v>2021</v>
      </c>
      <c r="D2325" s="2" t="str">
        <f>RIGHT(表格1[[#This Row],[年月]],2)</f>
        <v>11</v>
      </c>
      <c r="E2325" s="5">
        <v>65000000</v>
      </c>
      <c r="F2325" s="2" t="str">
        <f>VLOOKUP(TEXT(表格1[[#This Row],[地區]],"00000000"),縣市代碼,2,0)</f>
        <v>新北市</v>
      </c>
      <c r="G2325" s="2" t="s">
        <v>10</v>
      </c>
      <c r="H2325" s="13">
        <v>6151679</v>
      </c>
      <c r="I2325" s="14">
        <v>17435907926</v>
      </c>
      <c r="J2325" s="14">
        <f>表格1[[#This Row],[信用卡交易筆數]]/1000</f>
        <v>6151.6790000000001</v>
      </c>
      <c r="K2325" s="14">
        <f>表格1[[#This Row],[信用卡交易金額'[新臺幣']]]/1000</f>
        <v>17435907.925999999</v>
      </c>
      <c r="L2325" s="14">
        <f>表格1[[#This Row],[信用卡交易金額'[新臺幣']]]/1000000</f>
        <v>17435.907926</v>
      </c>
      <c r="M2325" s="14" t="str" cm="1">
        <f t="array" ref="M2325">_xlfn.TEXTJOIN("", TRUE, _xlfn.XLOOKUP(TRUE, VALUE(表格1[[#This Row],[年月]]) &lt;= VALUE($R$8:$R$12), $Q$8:$Q$12)) &amp; "年度"</f>
        <v>2022年度</v>
      </c>
    </row>
    <row r="2326" spans="1:13" x14ac:dyDescent="0.3">
      <c r="A2326" s="2">
        <v>202111</v>
      </c>
      <c r="B2326" s="19">
        <f>DATE(表格1[[#This Row],[年]],表格1[[#This Row],[月]],1)</f>
        <v>44501</v>
      </c>
      <c r="C2326" s="2" t="str">
        <f>LEFT(表格1[[#This Row],[年月]],4)</f>
        <v>2021</v>
      </c>
      <c r="D2326" s="2" t="str">
        <f>RIGHT(表格1[[#This Row],[年月]],2)</f>
        <v>11</v>
      </c>
      <c r="E2326" s="5">
        <v>68000000</v>
      </c>
      <c r="F2326" s="2" t="str">
        <f>VLOOKUP(TEXT(表格1[[#This Row],[地區]],"00000000"),縣市代碼,2,0)</f>
        <v>桃園市</v>
      </c>
      <c r="G2326" s="2" t="s">
        <v>4</v>
      </c>
      <c r="H2326" s="13">
        <v>4393094</v>
      </c>
      <c r="I2326" s="14">
        <v>2082386170</v>
      </c>
      <c r="J2326" s="14">
        <f>表格1[[#This Row],[信用卡交易筆數]]/1000</f>
        <v>4393.0940000000001</v>
      </c>
      <c r="K2326" s="14">
        <f>表格1[[#This Row],[信用卡交易金額'[新臺幣']]]/1000</f>
        <v>2082386.17</v>
      </c>
      <c r="L2326" s="14">
        <f>表格1[[#This Row],[信用卡交易金額'[新臺幣']]]/1000000</f>
        <v>2082.3861700000002</v>
      </c>
      <c r="M2326" s="14" t="str" cm="1">
        <f t="array" ref="M2326">_xlfn.TEXTJOIN("", TRUE, _xlfn.XLOOKUP(TRUE, VALUE(表格1[[#This Row],[年月]]) &lt;= VALUE($R$8:$R$12), $Q$8:$Q$12)) &amp; "年度"</f>
        <v>2022年度</v>
      </c>
    </row>
    <row r="2327" spans="1:13" x14ac:dyDescent="0.3">
      <c r="A2327" s="2">
        <v>202111</v>
      </c>
      <c r="B2327" s="19">
        <f>DATE(表格1[[#This Row],[年]],表格1[[#This Row],[月]],1)</f>
        <v>44501</v>
      </c>
      <c r="C2327" s="2" t="str">
        <f>LEFT(表格1[[#This Row],[年月]],4)</f>
        <v>2021</v>
      </c>
      <c r="D2327" s="2" t="str">
        <f>RIGHT(表格1[[#This Row],[年月]],2)</f>
        <v>11</v>
      </c>
      <c r="E2327" s="5">
        <v>68000000</v>
      </c>
      <c r="F2327" s="2" t="str">
        <f>VLOOKUP(TEXT(表格1[[#This Row],[地區]],"00000000"),縣市代碼,2,0)</f>
        <v>桃園市</v>
      </c>
      <c r="G2327" s="2" t="s">
        <v>5</v>
      </c>
      <c r="H2327" s="13">
        <v>318289</v>
      </c>
      <c r="I2327" s="14">
        <v>863271094</v>
      </c>
      <c r="J2327" s="14">
        <f>表格1[[#This Row],[信用卡交易筆數]]/1000</f>
        <v>318.28899999999999</v>
      </c>
      <c r="K2327" s="14">
        <f>表格1[[#This Row],[信用卡交易金額'[新臺幣']]]/1000</f>
        <v>863271.09400000004</v>
      </c>
      <c r="L2327" s="14">
        <f>表格1[[#This Row],[信用卡交易金額'[新臺幣']]]/1000000</f>
        <v>863.27109399999995</v>
      </c>
      <c r="M2327" s="14" t="str" cm="1">
        <f t="array" ref="M2327">_xlfn.TEXTJOIN("", TRUE, _xlfn.XLOOKUP(TRUE, VALUE(表格1[[#This Row],[年月]]) &lt;= VALUE($R$8:$R$12), $Q$8:$Q$12)) &amp; "年度"</f>
        <v>2022年度</v>
      </c>
    </row>
    <row r="2328" spans="1:13" x14ac:dyDescent="0.3">
      <c r="A2328" s="2">
        <v>202111</v>
      </c>
      <c r="B2328" s="19">
        <f>DATE(表格1[[#This Row],[年]],表格1[[#This Row],[月]],1)</f>
        <v>44501</v>
      </c>
      <c r="C2328" s="2" t="str">
        <f>LEFT(表格1[[#This Row],[年月]],4)</f>
        <v>2021</v>
      </c>
      <c r="D2328" s="2" t="str">
        <f>RIGHT(表格1[[#This Row],[年月]],2)</f>
        <v>11</v>
      </c>
      <c r="E2328" s="5">
        <v>68000000</v>
      </c>
      <c r="F2328" s="2" t="str">
        <f>VLOOKUP(TEXT(表格1[[#This Row],[地區]],"00000000"),縣市代碼,2,0)</f>
        <v>桃園市</v>
      </c>
      <c r="G2328" s="2" t="s">
        <v>6</v>
      </c>
      <c r="H2328" s="13">
        <v>490081</v>
      </c>
      <c r="I2328" s="14">
        <v>1753198608</v>
      </c>
      <c r="J2328" s="14">
        <f>表格1[[#This Row],[信用卡交易筆數]]/1000</f>
        <v>490.08100000000002</v>
      </c>
      <c r="K2328" s="14">
        <f>表格1[[#This Row],[信用卡交易金額'[新臺幣']]]/1000</f>
        <v>1753198.608</v>
      </c>
      <c r="L2328" s="14">
        <f>表格1[[#This Row],[信用卡交易金額'[新臺幣']]]/1000000</f>
        <v>1753.1986079999999</v>
      </c>
      <c r="M2328" s="14" t="str" cm="1">
        <f t="array" ref="M2328">_xlfn.TEXTJOIN("", TRUE, _xlfn.XLOOKUP(TRUE, VALUE(表格1[[#This Row],[年月]]) &lt;= VALUE($R$8:$R$12), $Q$8:$Q$12)) &amp; "年度"</f>
        <v>2022年度</v>
      </c>
    </row>
    <row r="2329" spans="1:13" x14ac:dyDescent="0.3">
      <c r="A2329" s="2">
        <v>202111</v>
      </c>
      <c r="B2329" s="19">
        <f>DATE(表格1[[#This Row],[年]],表格1[[#This Row],[月]],1)</f>
        <v>44501</v>
      </c>
      <c r="C2329" s="2" t="str">
        <f>LEFT(表格1[[#This Row],[年月]],4)</f>
        <v>2021</v>
      </c>
      <c r="D2329" s="2" t="str">
        <f>RIGHT(表格1[[#This Row],[年月]],2)</f>
        <v>11</v>
      </c>
      <c r="E2329" s="5">
        <v>68000000</v>
      </c>
      <c r="F2329" s="2" t="str">
        <f>VLOOKUP(TEXT(表格1[[#This Row],[地區]],"00000000"),縣市代碼,2,0)</f>
        <v>桃園市</v>
      </c>
      <c r="G2329" s="2" t="s">
        <v>7</v>
      </c>
      <c r="H2329" s="13">
        <v>2486381</v>
      </c>
      <c r="I2329" s="14">
        <v>2682681432</v>
      </c>
      <c r="J2329" s="14">
        <f>表格1[[#This Row],[信用卡交易筆數]]/1000</f>
        <v>2486.3809999999999</v>
      </c>
      <c r="K2329" s="14">
        <f>表格1[[#This Row],[信用卡交易金額'[新臺幣']]]/1000</f>
        <v>2682681.432</v>
      </c>
      <c r="L2329" s="14">
        <f>表格1[[#This Row],[信用卡交易金額'[新臺幣']]]/1000000</f>
        <v>2682.6814319999999</v>
      </c>
      <c r="M2329" s="14" t="str" cm="1">
        <f t="array" ref="M2329">_xlfn.TEXTJOIN("", TRUE, _xlfn.XLOOKUP(TRUE, VALUE(表格1[[#This Row],[年月]]) &lt;= VALUE($R$8:$R$12), $Q$8:$Q$12)) &amp; "年度"</f>
        <v>2022年度</v>
      </c>
    </row>
    <row r="2330" spans="1:13" x14ac:dyDescent="0.3">
      <c r="A2330" s="2">
        <v>202111</v>
      </c>
      <c r="B2330" s="19">
        <f>DATE(表格1[[#This Row],[年]],表格1[[#This Row],[月]],1)</f>
        <v>44501</v>
      </c>
      <c r="C2330" s="2" t="str">
        <f>LEFT(表格1[[#This Row],[年月]],4)</f>
        <v>2021</v>
      </c>
      <c r="D2330" s="2" t="str">
        <f>RIGHT(表格1[[#This Row],[年月]],2)</f>
        <v>11</v>
      </c>
      <c r="E2330" s="5">
        <v>68000000</v>
      </c>
      <c r="F2330" s="2" t="str">
        <f>VLOOKUP(TEXT(表格1[[#This Row],[地區]],"00000000"),縣市代碼,2,0)</f>
        <v>桃園市</v>
      </c>
      <c r="G2330" s="2" t="s">
        <v>8</v>
      </c>
      <c r="H2330" s="13">
        <v>1974019</v>
      </c>
      <c r="I2330" s="14">
        <v>2879136372</v>
      </c>
      <c r="J2330" s="14">
        <f>表格1[[#This Row],[信用卡交易筆數]]/1000</f>
        <v>1974.019</v>
      </c>
      <c r="K2330" s="14">
        <f>表格1[[#This Row],[信用卡交易金額'[新臺幣']]]/1000</f>
        <v>2879136.372</v>
      </c>
      <c r="L2330" s="14">
        <f>表格1[[#This Row],[信用卡交易金額'[新臺幣']]]/1000000</f>
        <v>2879.1363719999999</v>
      </c>
      <c r="M2330" s="14" t="str" cm="1">
        <f t="array" ref="M2330">_xlfn.TEXTJOIN("", TRUE, _xlfn.XLOOKUP(TRUE, VALUE(表格1[[#This Row],[年月]]) &lt;= VALUE($R$8:$R$12), $Q$8:$Q$12)) &amp; "年度"</f>
        <v>2022年度</v>
      </c>
    </row>
    <row r="2331" spans="1:13" x14ac:dyDescent="0.3">
      <c r="A2331" s="2">
        <v>202111</v>
      </c>
      <c r="B2331" s="19">
        <f>DATE(表格1[[#This Row],[年]],表格1[[#This Row],[月]],1)</f>
        <v>44501</v>
      </c>
      <c r="C2331" s="2" t="str">
        <f>LEFT(表格1[[#This Row],[年月]],4)</f>
        <v>2021</v>
      </c>
      <c r="D2331" s="2" t="str">
        <f>RIGHT(表格1[[#This Row],[年月]],2)</f>
        <v>11</v>
      </c>
      <c r="E2331" s="5">
        <v>68000000</v>
      </c>
      <c r="F2331" s="2" t="str">
        <f>VLOOKUP(TEXT(表格1[[#This Row],[地區]],"00000000"),縣市代碼,2,0)</f>
        <v>桃園市</v>
      </c>
      <c r="G2331" s="2" t="s">
        <v>9</v>
      </c>
      <c r="H2331" s="13">
        <v>4103972</v>
      </c>
      <c r="I2331" s="14">
        <v>7493254696</v>
      </c>
      <c r="J2331" s="14">
        <f>表格1[[#This Row],[信用卡交易筆數]]/1000</f>
        <v>4103.9719999999998</v>
      </c>
      <c r="K2331" s="14">
        <f>表格1[[#This Row],[信用卡交易金額'[新臺幣']]]/1000</f>
        <v>7493254.6960000005</v>
      </c>
      <c r="L2331" s="14">
        <f>表格1[[#This Row],[信用卡交易金額'[新臺幣']]]/1000000</f>
        <v>7493.254696</v>
      </c>
      <c r="M2331" s="14" t="str" cm="1">
        <f t="array" ref="M2331">_xlfn.TEXTJOIN("", TRUE, _xlfn.XLOOKUP(TRUE, VALUE(表格1[[#This Row],[年月]]) &lt;= VALUE($R$8:$R$12), $Q$8:$Q$12)) &amp; "年度"</f>
        <v>2022年度</v>
      </c>
    </row>
    <row r="2332" spans="1:13" x14ac:dyDescent="0.3">
      <c r="A2332" s="2">
        <v>202111</v>
      </c>
      <c r="B2332" s="19">
        <f>DATE(表格1[[#This Row],[年]],表格1[[#This Row],[月]],1)</f>
        <v>44501</v>
      </c>
      <c r="C2332" s="2" t="str">
        <f>LEFT(表格1[[#This Row],[年月]],4)</f>
        <v>2021</v>
      </c>
      <c r="D2332" s="2" t="str">
        <f>RIGHT(表格1[[#This Row],[年月]],2)</f>
        <v>11</v>
      </c>
      <c r="E2332" s="5">
        <v>68000000</v>
      </c>
      <c r="F2332" s="2" t="str">
        <f>VLOOKUP(TEXT(表格1[[#This Row],[地區]],"00000000"),縣市代碼,2,0)</f>
        <v>桃園市</v>
      </c>
      <c r="G2332" s="2" t="s">
        <v>10</v>
      </c>
      <c r="H2332" s="13">
        <v>2800774</v>
      </c>
      <c r="I2332" s="14">
        <v>7724474043</v>
      </c>
      <c r="J2332" s="14">
        <f>表格1[[#This Row],[信用卡交易筆數]]/1000</f>
        <v>2800.7739999999999</v>
      </c>
      <c r="K2332" s="14">
        <f>表格1[[#This Row],[信用卡交易金額'[新臺幣']]]/1000</f>
        <v>7724474.0429999996</v>
      </c>
      <c r="L2332" s="14">
        <f>表格1[[#This Row],[信用卡交易金額'[新臺幣']]]/1000000</f>
        <v>7724.4740430000002</v>
      </c>
      <c r="M2332" s="14" t="str" cm="1">
        <f t="array" ref="M2332">_xlfn.TEXTJOIN("", TRUE, _xlfn.XLOOKUP(TRUE, VALUE(表格1[[#This Row],[年月]]) &lt;= VALUE($R$8:$R$12), $Q$8:$Q$12)) &amp; "年度"</f>
        <v>2022年度</v>
      </c>
    </row>
    <row r="2333" spans="1:13" x14ac:dyDescent="0.3">
      <c r="A2333" s="2">
        <v>202111</v>
      </c>
      <c r="B2333" s="19">
        <f>DATE(表格1[[#This Row],[年]],表格1[[#This Row],[月]],1)</f>
        <v>44501</v>
      </c>
      <c r="C2333" s="2" t="str">
        <f>LEFT(表格1[[#This Row],[年月]],4)</f>
        <v>2021</v>
      </c>
      <c r="D2333" s="2" t="str">
        <f>RIGHT(表格1[[#This Row],[年月]],2)</f>
        <v>11</v>
      </c>
      <c r="E2333" s="5">
        <v>10004000</v>
      </c>
      <c r="F2333" s="2" t="str">
        <f>VLOOKUP(TEXT(表格1[[#This Row],[地區]],"00000000"),縣市代碼,2,0)</f>
        <v>新竹縣</v>
      </c>
      <c r="G2333" s="2" t="s">
        <v>4</v>
      </c>
      <c r="H2333" s="13">
        <v>1264906</v>
      </c>
      <c r="I2333" s="14">
        <v>641877882</v>
      </c>
      <c r="J2333" s="14">
        <f>表格1[[#This Row],[信用卡交易筆數]]/1000</f>
        <v>1264.9059999999999</v>
      </c>
      <c r="K2333" s="14">
        <f>表格1[[#This Row],[信用卡交易金額'[新臺幣']]]/1000</f>
        <v>641877.88199999998</v>
      </c>
      <c r="L2333" s="14">
        <f>表格1[[#This Row],[信用卡交易金額'[新臺幣']]]/1000000</f>
        <v>641.877882</v>
      </c>
      <c r="M2333" s="14" t="str" cm="1">
        <f t="array" ref="M2333">_xlfn.TEXTJOIN("", TRUE, _xlfn.XLOOKUP(TRUE, VALUE(表格1[[#This Row],[年月]]) &lt;= VALUE($R$8:$R$12), $Q$8:$Q$12)) &amp; "年度"</f>
        <v>2022年度</v>
      </c>
    </row>
    <row r="2334" spans="1:13" x14ac:dyDescent="0.3">
      <c r="A2334" s="2">
        <v>202111</v>
      </c>
      <c r="B2334" s="19">
        <f>DATE(表格1[[#This Row],[年]],表格1[[#This Row],[月]],1)</f>
        <v>44501</v>
      </c>
      <c r="C2334" s="2" t="str">
        <f>LEFT(表格1[[#This Row],[年月]],4)</f>
        <v>2021</v>
      </c>
      <c r="D2334" s="2" t="str">
        <f>RIGHT(表格1[[#This Row],[年月]],2)</f>
        <v>11</v>
      </c>
      <c r="E2334" s="5">
        <v>10004000</v>
      </c>
      <c r="F2334" s="2" t="str">
        <f>VLOOKUP(TEXT(表格1[[#This Row],[地區]],"00000000"),縣市代碼,2,0)</f>
        <v>新竹縣</v>
      </c>
      <c r="G2334" s="2" t="s">
        <v>5</v>
      </c>
      <c r="H2334" s="13">
        <v>87302</v>
      </c>
      <c r="I2334" s="14">
        <v>249654542</v>
      </c>
      <c r="J2334" s="14">
        <f>表格1[[#This Row],[信用卡交易筆數]]/1000</f>
        <v>87.302000000000007</v>
      </c>
      <c r="K2334" s="14">
        <f>表格1[[#This Row],[信用卡交易金額'[新臺幣']]]/1000</f>
        <v>249654.54199999999</v>
      </c>
      <c r="L2334" s="14">
        <f>表格1[[#This Row],[信用卡交易金額'[新臺幣']]]/1000000</f>
        <v>249.65454199999999</v>
      </c>
      <c r="M2334" s="14" t="str" cm="1">
        <f t="array" ref="M2334">_xlfn.TEXTJOIN("", TRUE, _xlfn.XLOOKUP(TRUE, VALUE(表格1[[#This Row],[年月]]) &lt;= VALUE($R$8:$R$12), $Q$8:$Q$12)) &amp; "年度"</f>
        <v>2022年度</v>
      </c>
    </row>
    <row r="2335" spans="1:13" x14ac:dyDescent="0.3">
      <c r="A2335" s="2">
        <v>202111</v>
      </c>
      <c r="B2335" s="19">
        <f>DATE(表格1[[#This Row],[年]],表格1[[#This Row],[月]],1)</f>
        <v>44501</v>
      </c>
      <c r="C2335" s="2" t="str">
        <f>LEFT(表格1[[#This Row],[年月]],4)</f>
        <v>2021</v>
      </c>
      <c r="D2335" s="2" t="str">
        <f>RIGHT(表格1[[#This Row],[年月]],2)</f>
        <v>11</v>
      </c>
      <c r="E2335" s="5">
        <v>10004000</v>
      </c>
      <c r="F2335" s="2" t="str">
        <f>VLOOKUP(TEXT(表格1[[#This Row],[地區]],"00000000"),縣市代碼,2,0)</f>
        <v>新竹縣</v>
      </c>
      <c r="G2335" s="2" t="s">
        <v>6</v>
      </c>
      <c r="H2335" s="13">
        <v>140132</v>
      </c>
      <c r="I2335" s="14">
        <v>572061926</v>
      </c>
      <c r="J2335" s="14">
        <f>表格1[[#This Row],[信用卡交易筆數]]/1000</f>
        <v>140.13200000000001</v>
      </c>
      <c r="K2335" s="14">
        <f>表格1[[#This Row],[信用卡交易金額'[新臺幣']]]/1000</f>
        <v>572061.92599999998</v>
      </c>
      <c r="L2335" s="14">
        <f>表格1[[#This Row],[信用卡交易金額'[新臺幣']]]/1000000</f>
        <v>572.06192599999997</v>
      </c>
      <c r="M2335" s="14" t="str" cm="1">
        <f t="array" ref="M2335">_xlfn.TEXTJOIN("", TRUE, _xlfn.XLOOKUP(TRUE, VALUE(表格1[[#This Row],[年月]]) &lt;= VALUE($R$8:$R$12), $Q$8:$Q$12)) &amp; "年度"</f>
        <v>2022年度</v>
      </c>
    </row>
    <row r="2336" spans="1:13" x14ac:dyDescent="0.3">
      <c r="A2336" s="2">
        <v>202111</v>
      </c>
      <c r="B2336" s="19">
        <f>DATE(表格1[[#This Row],[年]],表格1[[#This Row],[月]],1)</f>
        <v>44501</v>
      </c>
      <c r="C2336" s="2" t="str">
        <f>LEFT(表格1[[#This Row],[年月]],4)</f>
        <v>2021</v>
      </c>
      <c r="D2336" s="2" t="str">
        <f>RIGHT(表格1[[#This Row],[年月]],2)</f>
        <v>11</v>
      </c>
      <c r="E2336" s="5">
        <v>10004000</v>
      </c>
      <c r="F2336" s="2" t="str">
        <f>VLOOKUP(TEXT(表格1[[#This Row],[地區]],"00000000"),縣市代碼,2,0)</f>
        <v>新竹縣</v>
      </c>
      <c r="G2336" s="2" t="s">
        <v>7</v>
      </c>
      <c r="H2336" s="13">
        <v>676766</v>
      </c>
      <c r="I2336" s="14">
        <v>761030911</v>
      </c>
      <c r="J2336" s="14">
        <f>表格1[[#This Row],[信用卡交易筆數]]/1000</f>
        <v>676.76599999999996</v>
      </c>
      <c r="K2336" s="14">
        <f>表格1[[#This Row],[信用卡交易金額'[新臺幣']]]/1000</f>
        <v>761030.91099999996</v>
      </c>
      <c r="L2336" s="14">
        <f>表格1[[#This Row],[信用卡交易金額'[新臺幣']]]/1000000</f>
        <v>761.03091099999995</v>
      </c>
      <c r="M2336" s="14" t="str" cm="1">
        <f t="array" ref="M2336">_xlfn.TEXTJOIN("", TRUE, _xlfn.XLOOKUP(TRUE, VALUE(表格1[[#This Row],[年月]]) &lt;= VALUE($R$8:$R$12), $Q$8:$Q$12)) &amp; "年度"</f>
        <v>2022年度</v>
      </c>
    </row>
    <row r="2337" spans="1:13" x14ac:dyDescent="0.3">
      <c r="A2337" s="2">
        <v>202111</v>
      </c>
      <c r="B2337" s="19">
        <f>DATE(表格1[[#This Row],[年]],表格1[[#This Row],[月]],1)</f>
        <v>44501</v>
      </c>
      <c r="C2337" s="2" t="str">
        <f>LEFT(表格1[[#This Row],[年月]],4)</f>
        <v>2021</v>
      </c>
      <c r="D2337" s="2" t="str">
        <f>RIGHT(表格1[[#This Row],[年月]],2)</f>
        <v>11</v>
      </c>
      <c r="E2337" s="5">
        <v>10004000</v>
      </c>
      <c r="F2337" s="2" t="str">
        <f>VLOOKUP(TEXT(表格1[[#This Row],[地區]],"00000000"),縣市代碼,2,0)</f>
        <v>新竹縣</v>
      </c>
      <c r="G2337" s="2" t="s">
        <v>8</v>
      </c>
      <c r="H2337" s="13">
        <v>529707</v>
      </c>
      <c r="I2337" s="14">
        <v>824428607</v>
      </c>
      <c r="J2337" s="14">
        <f>表格1[[#This Row],[信用卡交易筆數]]/1000</f>
        <v>529.70699999999999</v>
      </c>
      <c r="K2337" s="14">
        <f>表格1[[#This Row],[信用卡交易金額'[新臺幣']]]/1000</f>
        <v>824428.60699999996</v>
      </c>
      <c r="L2337" s="14">
        <f>表格1[[#This Row],[信用卡交易金額'[新臺幣']]]/1000000</f>
        <v>824.42860700000006</v>
      </c>
      <c r="M2337" s="14" t="str" cm="1">
        <f t="array" ref="M2337">_xlfn.TEXTJOIN("", TRUE, _xlfn.XLOOKUP(TRUE, VALUE(表格1[[#This Row],[年月]]) &lt;= VALUE($R$8:$R$12), $Q$8:$Q$12)) &amp; "年度"</f>
        <v>2022年度</v>
      </c>
    </row>
    <row r="2338" spans="1:13" x14ac:dyDescent="0.3">
      <c r="A2338" s="2">
        <v>202111</v>
      </c>
      <c r="B2338" s="19">
        <f>DATE(表格1[[#This Row],[年]],表格1[[#This Row],[月]],1)</f>
        <v>44501</v>
      </c>
      <c r="C2338" s="2" t="str">
        <f>LEFT(表格1[[#This Row],[年月]],4)</f>
        <v>2021</v>
      </c>
      <c r="D2338" s="2" t="str">
        <f>RIGHT(表格1[[#This Row],[年月]],2)</f>
        <v>11</v>
      </c>
      <c r="E2338" s="5">
        <v>10004000</v>
      </c>
      <c r="F2338" s="2" t="str">
        <f>VLOOKUP(TEXT(表格1[[#This Row],[地區]],"00000000"),縣市代碼,2,0)</f>
        <v>新竹縣</v>
      </c>
      <c r="G2338" s="2" t="s">
        <v>9</v>
      </c>
      <c r="H2338" s="13">
        <v>1100047</v>
      </c>
      <c r="I2338" s="14">
        <v>1856923515</v>
      </c>
      <c r="J2338" s="14">
        <f>表格1[[#This Row],[信用卡交易筆數]]/1000</f>
        <v>1100.047</v>
      </c>
      <c r="K2338" s="14">
        <f>表格1[[#This Row],[信用卡交易金額'[新臺幣']]]/1000</f>
        <v>1856923.5149999999</v>
      </c>
      <c r="L2338" s="14">
        <f>表格1[[#This Row],[信用卡交易金額'[新臺幣']]]/1000000</f>
        <v>1856.923515</v>
      </c>
      <c r="M2338" s="14" t="str" cm="1">
        <f t="array" ref="M2338">_xlfn.TEXTJOIN("", TRUE, _xlfn.XLOOKUP(TRUE, VALUE(表格1[[#This Row],[年月]]) &lt;= VALUE($R$8:$R$12), $Q$8:$Q$12)) &amp; "年度"</f>
        <v>2022年度</v>
      </c>
    </row>
    <row r="2339" spans="1:13" x14ac:dyDescent="0.3">
      <c r="A2339" s="2">
        <v>202111</v>
      </c>
      <c r="B2339" s="19">
        <f>DATE(表格1[[#This Row],[年]],表格1[[#This Row],[月]],1)</f>
        <v>44501</v>
      </c>
      <c r="C2339" s="2" t="str">
        <f>LEFT(表格1[[#This Row],[年月]],4)</f>
        <v>2021</v>
      </c>
      <c r="D2339" s="2" t="str">
        <f>RIGHT(表格1[[#This Row],[年月]],2)</f>
        <v>11</v>
      </c>
      <c r="E2339" s="5">
        <v>10004000</v>
      </c>
      <c r="F2339" s="2" t="str">
        <f>VLOOKUP(TEXT(表格1[[#This Row],[地區]],"00000000"),縣市代碼,2,0)</f>
        <v>新竹縣</v>
      </c>
      <c r="G2339" s="2" t="s">
        <v>10</v>
      </c>
      <c r="H2339" s="13">
        <v>748804</v>
      </c>
      <c r="I2339" s="14">
        <v>2087358826</v>
      </c>
      <c r="J2339" s="14">
        <f>表格1[[#This Row],[信用卡交易筆數]]/1000</f>
        <v>748.80399999999997</v>
      </c>
      <c r="K2339" s="14">
        <f>表格1[[#This Row],[信用卡交易金額'[新臺幣']]]/1000</f>
        <v>2087358.8259999999</v>
      </c>
      <c r="L2339" s="14">
        <f>表格1[[#This Row],[信用卡交易金額'[新臺幣']]]/1000000</f>
        <v>2087.3588260000001</v>
      </c>
      <c r="M2339" s="14" t="str" cm="1">
        <f t="array" ref="M2339">_xlfn.TEXTJOIN("", TRUE, _xlfn.XLOOKUP(TRUE, VALUE(表格1[[#This Row],[年月]]) &lt;= VALUE($R$8:$R$12), $Q$8:$Q$12)) &amp; "年度"</f>
        <v>2022年度</v>
      </c>
    </row>
    <row r="2340" spans="1:13" x14ac:dyDescent="0.3">
      <c r="A2340" s="2">
        <v>202111</v>
      </c>
      <c r="B2340" s="19">
        <f>DATE(表格1[[#This Row],[年]],表格1[[#This Row],[月]],1)</f>
        <v>44501</v>
      </c>
      <c r="C2340" s="2" t="str">
        <f>LEFT(表格1[[#This Row],[年月]],4)</f>
        <v>2021</v>
      </c>
      <c r="D2340" s="2" t="str">
        <f>RIGHT(表格1[[#This Row],[年月]],2)</f>
        <v>11</v>
      </c>
      <c r="E2340" s="5">
        <v>10018000</v>
      </c>
      <c r="F2340" s="2" t="str">
        <f>VLOOKUP(TEXT(表格1[[#This Row],[地區]],"00000000"),縣市代碼,2,0)</f>
        <v>新竹市</v>
      </c>
      <c r="G2340" s="2" t="s">
        <v>4</v>
      </c>
      <c r="H2340" s="13">
        <v>1238305</v>
      </c>
      <c r="I2340" s="14">
        <v>625210201</v>
      </c>
      <c r="J2340" s="14">
        <f>表格1[[#This Row],[信用卡交易筆數]]/1000</f>
        <v>1238.3050000000001</v>
      </c>
      <c r="K2340" s="14">
        <f>表格1[[#This Row],[信用卡交易金額'[新臺幣']]]/1000</f>
        <v>625210.201</v>
      </c>
      <c r="L2340" s="14">
        <f>表格1[[#This Row],[信用卡交易金額'[新臺幣']]]/1000000</f>
        <v>625.21020099999998</v>
      </c>
      <c r="M2340" s="14" t="str" cm="1">
        <f t="array" ref="M2340">_xlfn.TEXTJOIN("", TRUE, _xlfn.XLOOKUP(TRUE, VALUE(表格1[[#This Row],[年月]]) &lt;= VALUE($R$8:$R$12), $Q$8:$Q$12)) &amp; "年度"</f>
        <v>2022年度</v>
      </c>
    </row>
    <row r="2341" spans="1:13" x14ac:dyDescent="0.3">
      <c r="A2341" s="2">
        <v>202111</v>
      </c>
      <c r="B2341" s="19">
        <f>DATE(表格1[[#This Row],[年]],表格1[[#This Row],[月]],1)</f>
        <v>44501</v>
      </c>
      <c r="C2341" s="2" t="str">
        <f>LEFT(表格1[[#This Row],[年月]],4)</f>
        <v>2021</v>
      </c>
      <c r="D2341" s="2" t="str">
        <f>RIGHT(表格1[[#This Row],[年月]],2)</f>
        <v>11</v>
      </c>
      <c r="E2341" s="5">
        <v>10018000</v>
      </c>
      <c r="F2341" s="2" t="str">
        <f>VLOOKUP(TEXT(表格1[[#This Row],[地區]],"00000000"),縣市代碼,2,0)</f>
        <v>新竹市</v>
      </c>
      <c r="G2341" s="2" t="s">
        <v>5</v>
      </c>
      <c r="H2341" s="13">
        <v>78911</v>
      </c>
      <c r="I2341" s="14">
        <v>236259945</v>
      </c>
      <c r="J2341" s="14">
        <f>表格1[[#This Row],[信用卡交易筆數]]/1000</f>
        <v>78.911000000000001</v>
      </c>
      <c r="K2341" s="14">
        <f>表格1[[#This Row],[信用卡交易金額'[新臺幣']]]/1000</f>
        <v>236259.94500000001</v>
      </c>
      <c r="L2341" s="14">
        <f>表格1[[#This Row],[信用卡交易金額'[新臺幣']]]/1000000</f>
        <v>236.25994499999999</v>
      </c>
      <c r="M2341" s="14" t="str" cm="1">
        <f t="array" ref="M2341">_xlfn.TEXTJOIN("", TRUE, _xlfn.XLOOKUP(TRUE, VALUE(表格1[[#This Row],[年月]]) &lt;= VALUE($R$8:$R$12), $Q$8:$Q$12)) &amp; "年度"</f>
        <v>2022年度</v>
      </c>
    </row>
    <row r="2342" spans="1:13" x14ac:dyDescent="0.3">
      <c r="A2342" s="2">
        <v>202111</v>
      </c>
      <c r="B2342" s="19">
        <f>DATE(表格1[[#This Row],[年]],表格1[[#This Row],[月]],1)</f>
        <v>44501</v>
      </c>
      <c r="C2342" s="2" t="str">
        <f>LEFT(表格1[[#This Row],[年月]],4)</f>
        <v>2021</v>
      </c>
      <c r="D2342" s="2" t="str">
        <f>RIGHT(表格1[[#This Row],[年月]],2)</f>
        <v>11</v>
      </c>
      <c r="E2342" s="5">
        <v>10018000</v>
      </c>
      <c r="F2342" s="2" t="str">
        <f>VLOOKUP(TEXT(表格1[[#This Row],[地區]],"00000000"),縣市代碼,2,0)</f>
        <v>新竹市</v>
      </c>
      <c r="G2342" s="2" t="s">
        <v>6</v>
      </c>
      <c r="H2342" s="13">
        <v>136442</v>
      </c>
      <c r="I2342" s="14">
        <v>535261165</v>
      </c>
      <c r="J2342" s="14">
        <f>表格1[[#This Row],[信用卡交易筆數]]/1000</f>
        <v>136.44200000000001</v>
      </c>
      <c r="K2342" s="14">
        <f>表格1[[#This Row],[信用卡交易金額'[新臺幣']]]/1000</f>
        <v>535261.16500000004</v>
      </c>
      <c r="L2342" s="14">
        <f>表格1[[#This Row],[信用卡交易金額'[新臺幣']]]/1000000</f>
        <v>535.26116500000001</v>
      </c>
      <c r="M2342" s="14" t="str" cm="1">
        <f t="array" ref="M2342">_xlfn.TEXTJOIN("", TRUE, _xlfn.XLOOKUP(TRUE, VALUE(表格1[[#This Row],[年月]]) &lt;= VALUE($R$8:$R$12), $Q$8:$Q$12)) &amp; "年度"</f>
        <v>2022年度</v>
      </c>
    </row>
    <row r="2343" spans="1:13" x14ac:dyDescent="0.3">
      <c r="A2343" s="2">
        <v>202111</v>
      </c>
      <c r="B2343" s="19">
        <f>DATE(表格1[[#This Row],[年]],表格1[[#This Row],[月]],1)</f>
        <v>44501</v>
      </c>
      <c r="C2343" s="2" t="str">
        <f>LEFT(表格1[[#This Row],[年月]],4)</f>
        <v>2021</v>
      </c>
      <c r="D2343" s="2" t="str">
        <f>RIGHT(表格1[[#This Row],[年月]],2)</f>
        <v>11</v>
      </c>
      <c r="E2343" s="5">
        <v>10018000</v>
      </c>
      <c r="F2343" s="2" t="str">
        <f>VLOOKUP(TEXT(表格1[[#This Row],[地區]],"00000000"),縣市代碼,2,0)</f>
        <v>新竹市</v>
      </c>
      <c r="G2343" s="2" t="s">
        <v>7</v>
      </c>
      <c r="H2343" s="13">
        <v>602833</v>
      </c>
      <c r="I2343" s="14">
        <v>613629674</v>
      </c>
      <c r="J2343" s="14">
        <f>表格1[[#This Row],[信用卡交易筆數]]/1000</f>
        <v>602.83299999999997</v>
      </c>
      <c r="K2343" s="14">
        <f>表格1[[#This Row],[信用卡交易金額'[新臺幣']]]/1000</f>
        <v>613629.674</v>
      </c>
      <c r="L2343" s="14">
        <f>表格1[[#This Row],[信用卡交易金額'[新臺幣']]]/1000000</f>
        <v>613.62967400000002</v>
      </c>
      <c r="M2343" s="14" t="str" cm="1">
        <f t="array" ref="M2343">_xlfn.TEXTJOIN("", TRUE, _xlfn.XLOOKUP(TRUE, VALUE(表格1[[#This Row],[年月]]) &lt;= VALUE($R$8:$R$12), $Q$8:$Q$12)) &amp; "年度"</f>
        <v>2022年度</v>
      </c>
    </row>
    <row r="2344" spans="1:13" x14ac:dyDescent="0.3">
      <c r="A2344" s="2">
        <v>202111</v>
      </c>
      <c r="B2344" s="19">
        <f>DATE(表格1[[#This Row],[年]],表格1[[#This Row],[月]],1)</f>
        <v>44501</v>
      </c>
      <c r="C2344" s="2" t="str">
        <f>LEFT(表格1[[#This Row],[年月]],4)</f>
        <v>2021</v>
      </c>
      <c r="D2344" s="2" t="str">
        <f>RIGHT(表格1[[#This Row],[年月]],2)</f>
        <v>11</v>
      </c>
      <c r="E2344" s="5">
        <v>10018000</v>
      </c>
      <c r="F2344" s="2" t="str">
        <f>VLOOKUP(TEXT(表格1[[#This Row],[地區]],"00000000"),縣市代碼,2,0)</f>
        <v>新竹市</v>
      </c>
      <c r="G2344" s="2" t="s">
        <v>8</v>
      </c>
      <c r="H2344" s="13">
        <v>507352</v>
      </c>
      <c r="I2344" s="14">
        <v>825866655</v>
      </c>
      <c r="J2344" s="14">
        <f>表格1[[#This Row],[信用卡交易筆數]]/1000</f>
        <v>507.35199999999998</v>
      </c>
      <c r="K2344" s="14">
        <f>表格1[[#This Row],[信用卡交易金額'[新臺幣']]]/1000</f>
        <v>825866.65500000003</v>
      </c>
      <c r="L2344" s="14">
        <f>表格1[[#This Row],[信用卡交易金額'[新臺幣']]]/1000000</f>
        <v>825.86665500000004</v>
      </c>
      <c r="M2344" s="14" t="str" cm="1">
        <f t="array" ref="M2344">_xlfn.TEXTJOIN("", TRUE, _xlfn.XLOOKUP(TRUE, VALUE(表格1[[#This Row],[年月]]) &lt;= VALUE($R$8:$R$12), $Q$8:$Q$12)) &amp; "年度"</f>
        <v>2022年度</v>
      </c>
    </row>
    <row r="2345" spans="1:13" x14ac:dyDescent="0.3">
      <c r="A2345" s="2">
        <v>202111</v>
      </c>
      <c r="B2345" s="19">
        <f>DATE(表格1[[#This Row],[年]],表格1[[#This Row],[月]],1)</f>
        <v>44501</v>
      </c>
      <c r="C2345" s="2" t="str">
        <f>LEFT(表格1[[#This Row],[年月]],4)</f>
        <v>2021</v>
      </c>
      <c r="D2345" s="2" t="str">
        <f>RIGHT(表格1[[#This Row],[年月]],2)</f>
        <v>11</v>
      </c>
      <c r="E2345" s="5">
        <v>10018000</v>
      </c>
      <c r="F2345" s="2" t="str">
        <f>VLOOKUP(TEXT(表格1[[#This Row],[地區]],"00000000"),縣市代碼,2,0)</f>
        <v>新竹市</v>
      </c>
      <c r="G2345" s="2" t="s">
        <v>9</v>
      </c>
      <c r="H2345" s="13">
        <v>1142532</v>
      </c>
      <c r="I2345" s="14">
        <v>1918950035</v>
      </c>
      <c r="J2345" s="14">
        <f>表格1[[#This Row],[信用卡交易筆數]]/1000</f>
        <v>1142.5319999999999</v>
      </c>
      <c r="K2345" s="14">
        <f>表格1[[#This Row],[信用卡交易金額'[新臺幣']]]/1000</f>
        <v>1918950.0349999999</v>
      </c>
      <c r="L2345" s="14">
        <f>表格1[[#This Row],[信用卡交易金額'[新臺幣']]]/1000000</f>
        <v>1918.9500350000001</v>
      </c>
      <c r="M2345" s="14" t="str" cm="1">
        <f t="array" ref="M2345">_xlfn.TEXTJOIN("", TRUE, _xlfn.XLOOKUP(TRUE, VALUE(表格1[[#This Row],[年月]]) &lt;= VALUE($R$8:$R$12), $Q$8:$Q$12)) &amp; "年度"</f>
        <v>2022年度</v>
      </c>
    </row>
    <row r="2346" spans="1:13" x14ac:dyDescent="0.3">
      <c r="A2346" s="2">
        <v>202111</v>
      </c>
      <c r="B2346" s="19">
        <f>DATE(表格1[[#This Row],[年]],表格1[[#This Row],[月]],1)</f>
        <v>44501</v>
      </c>
      <c r="C2346" s="2" t="str">
        <f>LEFT(表格1[[#This Row],[年月]],4)</f>
        <v>2021</v>
      </c>
      <c r="D2346" s="2" t="str">
        <f>RIGHT(表格1[[#This Row],[年月]],2)</f>
        <v>11</v>
      </c>
      <c r="E2346" s="5">
        <v>10018000</v>
      </c>
      <c r="F2346" s="2" t="str">
        <f>VLOOKUP(TEXT(表格1[[#This Row],[地區]],"00000000"),縣市代碼,2,0)</f>
        <v>新竹市</v>
      </c>
      <c r="G2346" s="2" t="s">
        <v>10</v>
      </c>
      <c r="H2346" s="13">
        <v>724572</v>
      </c>
      <c r="I2346" s="14">
        <v>2092937350</v>
      </c>
      <c r="J2346" s="14">
        <f>表格1[[#This Row],[信用卡交易筆數]]/1000</f>
        <v>724.572</v>
      </c>
      <c r="K2346" s="14">
        <f>表格1[[#This Row],[信用卡交易金額'[新臺幣']]]/1000</f>
        <v>2092937.35</v>
      </c>
      <c r="L2346" s="14">
        <f>表格1[[#This Row],[信用卡交易金額'[新臺幣']]]/1000000</f>
        <v>2092.9373500000002</v>
      </c>
      <c r="M2346" s="14" t="str" cm="1">
        <f t="array" ref="M2346">_xlfn.TEXTJOIN("", TRUE, _xlfn.XLOOKUP(TRUE, VALUE(表格1[[#This Row],[年月]]) &lt;= VALUE($R$8:$R$12), $Q$8:$Q$12)) &amp; "年度"</f>
        <v>2022年度</v>
      </c>
    </row>
    <row r="2347" spans="1:13" x14ac:dyDescent="0.3">
      <c r="A2347" s="2">
        <v>202111</v>
      </c>
      <c r="B2347" s="19">
        <f>DATE(表格1[[#This Row],[年]],表格1[[#This Row],[月]],1)</f>
        <v>44501</v>
      </c>
      <c r="C2347" s="2" t="str">
        <f>LEFT(表格1[[#This Row],[年月]],4)</f>
        <v>2021</v>
      </c>
      <c r="D2347" s="2" t="str">
        <f>RIGHT(表格1[[#This Row],[年月]],2)</f>
        <v>11</v>
      </c>
      <c r="E2347" s="5">
        <v>10005000</v>
      </c>
      <c r="F2347" s="2" t="str">
        <f>VLOOKUP(TEXT(表格1[[#This Row],[地區]],"00000000"),縣市代碼,2,0)</f>
        <v>苗栗縣</v>
      </c>
      <c r="G2347" s="2" t="s">
        <v>4</v>
      </c>
      <c r="H2347" s="13">
        <v>640436</v>
      </c>
      <c r="I2347" s="14">
        <v>296313115</v>
      </c>
      <c r="J2347" s="14">
        <f>表格1[[#This Row],[信用卡交易筆數]]/1000</f>
        <v>640.43600000000004</v>
      </c>
      <c r="K2347" s="14">
        <f>表格1[[#This Row],[信用卡交易金額'[新臺幣']]]/1000</f>
        <v>296313.11499999999</v>
      </c>
      <c r="L2347" s="14">
        <f>表格1[[#This Row],[信用卡交易金額'[新臺幣']]]/1000000</f>
        <v>296.31311499999998</v>
      </c>
      <c r="M2347" s="14" t="str" cm="1">
        <f t="array" ref="M2347">_xlfn.TEXTJOIN("", TRUE, _xlfn.XLOOKUP(TRUE, VALUE(表格1[[#This Row],[年月]]) &lt;= VALUE($R$8:$R$12), $Q$8:$Q$12)) &amp; "年度"</f>
        <v>2022年度</v>
      </c>
    </row>
    <row r="2348" spans="1:13" x14ac:dyDescent="0.3">
      <c r="A2348" s="2">
        <v>202111</v>
      </c>
      <c r="B2348" s="19">
        <f>DATE(表格1[[#This Row],[年]],表格1[[#This Row],[月]],1)</f>
        <v>44501</v>
      </c>
      <c r="C2348" s="2" t="str">
        <f>LEFT(表格1[[#This Row],[年月]],4)</f>
        <v>2021</v>
      </c>
      <c r="D2348" s="2" t="str">
        <f>RIGHT(表格1[[#This Row],[年月]],2)</f>
        <v>11</v>
      </c>
      <c r="E2348" s="5">
        <v>10005000</v>
      </c>
      <c r="F2348" s="2" t="str">
        <f>VLOOKUP(TEXT(表格1[[#This Row],[地區]],"00000000"),縣市代碼,2,0)</f>
        <v>苗栗縣</v>
      </c>
      <c r="G2348" s="2" t="s">
        <v>5</v>
      </c>
      <c r="H2348" s="13">
        <v>54657</v>
      </c>
      <c r="I2348" s="14">
        <v>141980461</v>
      </c>
      <c r="J2348" s="14">
        <f>表格1[[#This Row],[信用卡交易筆數]]/1000</f>
        <v>54.656999999999996</v>
      </c>
      <c r="K2348" s="14">
        <f>表格1[[#This Row],[信用卡交易金額'[新臺幣']]]/1000</f>
        <v>141980.46100000001</v>
      </c>
      <c r="L2348" s="14">
        <f>表格1[[#This Row],[信用卡交易金額'[新臺幣']]]/1000000</f>
        <v>141.98046099999999</v>
      </c>
      <c r="M2348" s="14" t="str" cm="1">
        <f t="array" ref="M2348">_xlfn.TEXTJOIN("", TRUE, _xlfn.XLOOKUP(TRUE, VALUE(表格1[[#This Row],[年月]]) &lt;= VALUE($R$8:$R$12), $Q$8:$Q$12)) &amp; "年度"</f>
        <v>2022年度</v>
      </c>
    </row>
    <row r="2349" spans="1:13" x14ac:dyDescent="0.3">
      <c r="A2349" s="2">
        <v>202111</v>
      </c>
      <c r="B2349" s="19">
        <f>DATE(表格1[[#This Row],[年]],表格1[[#This Row],[月]],1)</f>
        <v>44501</v>
      </c>
      <c r="C2349" s="2" t="str">
        <f>LEFT(表格1[[#This Row],[年月]],4)</f>
        <v>2021</v>
      </c>
      <c r="D2349" s="2" t="str">
        <f>RIGHT(表格1[[#This Row],[年月]],2)</f>
        <v>11</v>
      </c>
      <c r="E2349" s="5">
        <v>10005000</v>
      </c>
      <c r="F2349" s="2" t="str">
        <f>VLOOKUP(TEXT(表格1[[#This Row],[地區]],"00000000"),縣市代碼,2,0)</f>
        <v>苗栗縣</v>
      </c>
      <c r="G2349" s="2" t="s">
        <v>6</v>
      </c>
      <c r="H2349" s="13">
        <v>79560</v>
      </c>
      <c r="I2349" s="14">
        <v>276836992</v>
      </c>
      <c r="J2349" s="14">
        <f>表格1[[#This Row],[信用卡交易筆數]]/1000</f>
        <v>79.56</v>
      </c>
      <c r="K2349" s="14">
        <f>表格1[[#This Row],[信用卡交易金額'[新臺幣']]]/1000</f>
        <v>276836.99200000003</v>
      </c>
      <c r="L2349" s="14">
        <f>表格1[[#This Row],[信用卡交易金額'[新臺幣']]]/1000000</f>
        <v>276.83699200000001</v>
      </c>
      <c r="M2349" s="14" t="str" cm="1">
        <f t="array" ref="M2349">_xlfn.TEXTJOIN("", TRUE, _xlfn.XLOOKUP(TRUE, VALUE(表格1[[#This Row],[年月]]) &lt;= VALUE($R$8:$R$12), $Q$8:$Q$12)) &amp; "年度"</f>
        <v>2022年度</v>
      </c>
    </row>
    <row r="2350" spans="1:13" x14ac:dyDescent="0.3">
      <c r="A2350" s="2">
        <v>202111</v>
      </c>
      <c r="B2350" s="19">
        <f>DATE(表格1[[#This Row],[年]],表格1[[#This Row],[月]],1)</f>
        <v>44501</v>
      </c>
      <c r="C2350" s="2" t="str">
        <f>LEFT(表格1[[#This Row],[年月]],4)</f>
        <v>2021</v>
      </c>
      <c r="D2350" s="2" t="str">
        <f>RIGHT(表格1[[#This Row],[年月]],2)</f>
        <v>11</v>
      </c>
      <c r="E2350" s="5">
        <v>10005000</v>
      </c>
      <c r="F2350" s="2" t="str">
        <f>VLOOKUP(TEXT(表格1[[#This Row],[地區]],"00000000"),縣市代碼,2,0)</f>
        <v>苗栗縣</v>
      </c>
      <c r="G2350" s="2" t="s">
        <v>7</v>
      </c>
      <c r="H2350" s="13">
        <v>483200</v>
      </c>
      <c r="I2350" s="14">
        <v>503212142</v>
      </c>
      <c r="J2350" s="14">
        <f>表格1[[#This Row],[信用卡交易筆數]]/1000</f>
        <v>483.2</v>
      </c>
      <c r="K2350" s="14">
        <f>表格1[[#This Row],[信用卡交易金額'[新臺幣']]]/1000</f>
        <v>503212.14199999999</v>
      </c>
      <c r="L2350" s="14">
        <f>表格1[[#This Row],[信用卡交易金額'[新臺幣']]]/1000000</f>
        <v>503.21214199999997</v>
      </c>
      <c r="M2350" s="14" t="str" cm="1">
        <f t="array" ref="M2350">_xlfn.TEXTJOIN("", TRUE, _xlfn.XLOOKUP(TRUE, VALUE(表格1[[#This Row],[年月]]) &lt;= VALUE($R$8:$R$12), $Q$8:$Q$12)) &amp; "年度"</f>
        <v>2022年度</v>
      </c>
    </row>
    <row r="2351" spans="1:13" x14ac:dyDescent="0.3">
      <c r="A2351" s="2">
        <v>202111</v>
      </c>
      <c r="B2351" s="19">
        <f>DATE(表格1[[#This Row],[年]],表格1[[#This Row],[月]],1)</f>
        <v>44501</v>
      </c>
      <c r="C2351" s="2" t="str">
        <f>LEFT(表格1[[#This Row],[年月]],4)</f>
        <v>2021</v>
      </c>
      <c r="D2351" s="2" t="str">
        <f>RIGHT(表格1[[#This Row],[年月]],2)</f>
        <v>11</v>
      </c>
      <c r="E2351" s="5">
        <v>10005000</v>
      </c>
      <c r="F2351" s="2" t="str">
        <f>VLOOKUP(TEXT(表格1[[#This Row],[地區]],"00000000"),縣市代碼,2,0)</f>
        <v>苗栗縣</v>
      </c>
      <c r="G2351" s="2" t="s">
        <v>8</v>
      </c>
      <c r="H2351" s="13">
        <v>318878</v>
      </c>
      <c r="I2351" s="14">
        <v>433441670</v>
      </c>
      <c r="J2351" s="14">
        <f>表格1[[#This Row],[信用卡交易筆數]]/1000</f>
        <v>318.87799999999999</v>
      </c>
      <c r="K2351" s="14">
        <f>表格1[[#This Row],[信用卡交易金額'[新臺幣']]]/1000</f>
        <v>433441.67</v>
      </c>
      <c r="L2351" s="14">
        <f>表格1[[#This Row],[信用卡交易金額'[新臺幣']]]/1000000</f>
        <v>433.44166999999999</v>
      </c>
      <c r="M2351" s="14" t="str" cm="1">
        <f t="array" ref="M2351">_xlfn.TEXTJOIN("", TRUE, _xlfn.XLOOKUP(TRUE, VALUE(表格1[[#This Row],[年月]]) &lt;= VALUE($R$8:$R$12), $Q$8:$Q$12)) &amp; "年度"</f>
        <v>2022年度</v>
      </c>
    </row>
    <row r="2352" spans="1:13" x14ac:dyDescent="0.3">
      <c r="A2352" s="2">
        <v>202111</v>
      </c>
      <c r="B2352" s="19">
        <f>DATE(表格1[[#This Row],[年]],表格1[[#This Row],[月]],1)</f>
        <v>44501</v>
      </c>
      <c r="C2352" s="2" t="str">
        <f>LEFT(表格1[[#This Row],[年月]],4)</f>
        <v>2021</v>
      </c>
      <c r="D2352" s="2" t="str">
        <f>RIGHT(表格1[[#This Row],[年月]],2)</f>
        <v>11</v>
      </c>
      <c r="E2352" s="5">
        <v>10005000</v>
      </c>
      <c r="F2352" s="2" t="str">
        <f>VLOOKUP(TEXT(表格1[[#This Row],[地區]],"00000000"),縣市代碼,2,0)</f>
        <v>苗栗縣</v>
      </c>
      <c r="G2352" s="2" t="s">
        <v>9</v>
      </c>
      <c r="H2352" s="13">
        <v>578678</v>
      </c>
      <c r="I2352" s="14">
        <v>914636040</v>
      </c>
      <c r="J2352" s="14">
        <f>表格1[[#This Row],[信用卡交易筆數]]/1000</f>
        <v>578.678</v>
      </c>
      <c r="K2352" s="14">
        <f>表格1[[#This Row],[信用卡交易金額'[新臺幣']]]/1000</f>
        <v>914636.04</v>
      </c>
      <c r="L2352" s="14">
        <f>表格1[[#This Row],[信用卡交易金額'[新臺幣']]]/1000000</f>
        <v>914.63603999999998</v>
      </c>
      <c r="M2352" s="14" t="str" cm="1">
        <f t="array" ref="M2352">_xlfn.TEXTJOIN("", TRUE, _xlfn.XLOOKUP(TRUE, VALUE(表格1[[#This Row],[年月]]) &lt;= VALUE($R$8:$R$12), $Q$8:$Q$12)) &amp; "年度"</f>
        <v>2022年度</v>
      </c>
    </row>
    <row r="2353" spans="1:13" x14ac:dyDescent="0.3">
      <c r="A2353" s="2">
        <v>202111</v>
      </c>
      <c r="B2353" s="19">
        <f>DATE(表格1[[#This Row],[年]],表格1[[#This Row],[月]],1)</f>
        <v>44501</v>
      </c>
      <c r="C2353" s="2" t="str">
        <f>LEFT(表格1[[#This Row],[年月]],4)</f>
        <v>2021</v>
      </c>
      <c r="D2353" s="2" t="str">
        <f>RIGHT(表格1[[#This Row],[年月]],2)</f>
        <v>11</v>
      </c>
      <c r="E2353" s="5">
        <v>10005000</v>
      </c>
      <c r="F2353" s="2" t="str">
        <f>VLOOKUP(TEXT(表格1[[#This Row],[地區]],"00000000"),縣市代碼,2,0)</f>
        <v>苗栗縣</v>
      </c>
      <c r="G2353" s="2" t="s">
        <v>10</v>
      </c>
      <c r="H2353" s="13">
        <v>475577</v>
      </c>
      <c r="I2353" s="14">
        <v>1267204528</v>
      </c>
      <c r="J2353" s="14">
        <f>表格1[[#This Row],[信用卡交易筆數]]/1000</f>
        <v>475.577</v>
      </c>
      <c r="K2353" s="14">
        <f>表格1[[#This Row],[信用卡交易金額'[新臺幣']]]/1000</f>
        <v>1267204.5279999999</v>
      </c>
      <c r="L2353" s="14">
        <f>表格1[[#This Row],[信用卡交易金額'[新臺幣']]]/1000000</f>
        <v>1267.204528</v>
      </c>
      <c r="M2353" s="14" t="str" cm="1">
        <f t="array" ref="M2353">_xlfn.TEXTJOIN("", TRUE, _xlfn.XLOOKUP(TRUE, VALUE(表格1[[#This Row],[年月]]) &lt;= VALUE($R$8:$R$12), $Q$8:$Q$12)) &amp; "年度"</f>
        <v>2022年度</v>
      </c>
    </row>
    <row r="2354" spans="1:13" x14ac:dyDescent="0.3">
      <c r="A2354" s="2">
        <v>202111</v>
      </c>
      <c r="B2354" s="19">
        <f>DATE(表格1[[#This Row],[年]],表格1[[#This Row],[月]],1)</f>
        <v>44501</v>
      </c>
      <c r="C2354" s="2" t="str">
        <f>LEFT(表格1[[#This Row],[年月]],4)</f>
        <v>2021</v>
      </c>
      <c r="D2354" s="2" t="str">
        <f>RIGHT(表格1[[#This Row],[年月]],2)</f>
        <v>11</v>
      </c>
      <c r="E2354" s="5">
        <v>66000000</v>
      </c>
      <c r="F2354" s="2" t="str">
        <f>VLOOKUP(TEXT(表格1[[#This Row],[地區]],"00000000"),縣市代碼,2,0)</f>
        <v>臺中市</v>
      </c>
      <c r="G2354" s="2" t="s">
        <v>4</v>
      </c>
      <c r="H2354" s="13">
        <v>5526525</v>
      </c>
      <c r="I2354" s="14">
        <v>3005742703</v>
      </c>
      <c r="J2354" s="14">
        <f>表格1[[#This Row],[信用卡交易筆數]]/1000</f>
        <v>5526.5249999999996</v>
      </c>
      <c r="K2354" s="14">
        <f>表格1[[#This Row],[信用卡交易金額'[新臺幣']]]/1000</f>
        <v>3005742.7030000002</v>
      </c>
      <c r="L2354" s="14">
        <f>表格1[[#This Row],[信用卡交易金額'[新臺幣']]]/1000000</f>
        <v>3005.7427029999999</v>
      </c>
      <c r="M2354" s="14" t="str" cm="1">
        <f t="array" ref="M2354">_xlfn.TEXTJOIN("", TRUE, _xlfn.XLOOKUP(TRUE, VALUE(表格1[[#This Row],[年月]]) &lt;= VALUE($R$8:$R$12), $Q$8:$Q$12)) &amp; "年度"</f>
        <v>2022年度</v>
      </c>
    </row>
    <row r="2355" spans="1:13" x14ac:dyDescent="0.3">
      <c r="A2355" s="2">
        <v>202111</v>
      </c>
      <c r="B2355" s="19">
        <f>DATE(表格1[[#This Row],[年]],表格1[[#This Row],[月]],1)</f>
        <v>44501</v>
      </c>
      <c r="C2355" s="2" t="str">
        <f>LEFT(表格1[[#This Row],[年月]],4)</f>
        <v>2021</v>
      </c>
      <c r="D2355" s="2" t="str">
        <f>RIGHT(表格1[[#This Row],[年月]],2)</f>
        <v>11</v>
      </c>
      <c r="E2355" s="5">
        <v>66000000</v>
      </c>
      <c r="F2355" s="2" t="str">
        <f>VLOOKUP(TEXT(表格1[[#This Row],[地區]],"00000000"),縣市代碼,2,0)</f>
        <v>臺中市</v>
      </c>
      <c r="G2355" s="2" t="s">
        <v>5</v>
      </c>
      <c r="H2355" s="13">
        <v>439832</v>
      </c>
      <c r="I2355" s="14">
        <v>1233353857</v>
      </c>
      <c r="J2355" s="14">
        <f>表格1[[#This Row],[信用卡交易筆數]]/1000</f>
        <v>439.83199999999999</v>
      </c>
      <c r="K2355" s="14">
        <f>表格1[[#This Row],[信用卡交易金額'[新臺幣']]]/1000</f>
        <v>1233353.8570000001</v>
      </c>
      <c r="L2355" s="14">
        <f>表格1[[#This Row],[信用卡交易金額'[新臺幣']]]/1000000</f>
        <v>1233.3538570000001</v>
      </c>
      <c r="M2355" s="14" t="str" cm="1">
        <f t="array" ref="M2355">_xlfn.TEXTJOIN("", TRUE, _xlfn.XLOOKUP(TRUE, VALUE(表格1[[#This Row],[年月]]) &lt;= VALUE($R$8:$R$12), $Q$8:$Q$12)) &amp; "年度"</f>
        <v>2022年度</v>
      </c>
    </row>
    <row r="2356" spans="1:13" x14ac:dyDescent="0.3">
      <c r="A2356" s="2">
        <v>202111</v>
      </c>
      <c r="B2356" s="19">
        <f>DATE(表格1[[#This Row],[年]],表格1[[#This Row],[月]],1)</f>
        <v>44501</v>
      </c>
      <c r="C2356" s="2" t="str">
        <f>LEFT(表格1[[#This Row],[年月]],4)</f>
        <v>2021</v>
      </c>
      <c r="D2356" s="2" t="str">
        <f>RIGHT(表格1[[#This Row],[年月]],2)</f>
        <v>11</v>
      </c>
      <c r="E2356" s="5">
        <v>66000000</v>
      </c>
      <c r="F2356" s="2" t="str">
        <f>VLOOKUP(TEXT(表格1[[#This Row],[地區]],"00000000"),縣市代碼,2,0)</f>
        <v>臺中市</v>
      </c>
      <c r="G2356" s="2" t="s">
        <v>6</v>
      </c>
      <c r="H2356" s="13">
        <v>651294</v>
      </c>
      <c r="I2356" s="14">
        <v>2487089211</v>
      </c>
      <c r="J2356" s="14">
        <f>表格1[[#This Row],[信用卡交易筆數]]/1000</f>
        <v>651.29399999999998</v>
      </c>
      <c r="K2356" s="14">
        <f>表格1[[#This Row],[信用卡交易金額'[新臺幣']]]/1000</f>
        <v>2487089.2110000001</v>
      </c>
      <c r="L2356" s="14">
        <f>表格1[[#This Row],[信用卡交易金額'[新臺幣']]]/1000000</f>
        <v>2487.089211</v>
      </c>
      <c r="M2356" s="14" t="str" cm="1">
        <f t="array" ref="M2356">_xlfn.TEXTJOIN("", TRUE, _xlfn.XLOOKUP(TRUE, VALUE(表格1[[#This Row],[年月]]) &lt;= VALUE($R$8:$R$12), $Q$8:$Q$12)) &amp; "年度"</f>
        <v>2022年度</v>
      </c>
    </row>
    <row r="2357" spans="1:13" x14ac:dyDescent="0.3">
      <c r="A2357" s="2">
        <v>202111</v>
      </c>
      <c r="B2357" s="19">
        <f>DATE(表格1[[#This Row],[年]],表格1[[#This Row],[月]],1)</f>
        <v>44501</v>
      </c>
      <c r="C2357" s="2" t="str">
        <f>LEFT(表格1[[#This Row],[年月]],4)</f>
        <v>2021</v>
      </c>
      <c r="D2357" s="2" t="str">
        <f>RIGHT(表格1[[#This Row],[年月]],2)</f>
        <v>11</v>
      </c>
      <c r="E2357" s="5">
        <v>66000000</v>
      </c>
      <c r="F2357" s="2" t="str">
        <f>VLOOKUP(TEXT(表格1[[#This Row],[地區]],"00000000"),縣市代碼,2,0)</f>
        <v>臺中市</v>
      </c>
      <c r="G2357" s="2" t="s">
        <v>7</v>
      </c>
      <c r="H2357" s="13">
        <v>3263828</v>
      </c>
      <c r="I2357" s="14">
        <v>3410111447</v>
      </c>
      <c r="J2357" s="14">
        <f>表格1[[#This Row],[信用卡交易筆數]]/1000</f>
        <v>3263.828</v>
      </c>
      <c r="K2357" s="14">
        <f>表格1[[#This Row],[信用卡交易金額'[新臺幣']]]/1000</f>
        <v>3410111.4470000002</v>
      </c>
      <c r="L2357" s="14">
        <f>表格1[[#This Row],[信用卡交易金額'[新臺幣']]]/1000000</f>
        <v>3410.1114470000002</v>
      </c>
      <c r="M2357" s="14" t="str" cm="1">
        <f t="array" ref="M2357">_xlfn.TEXTJOIN("", TRUE, _xlfn.XLOOKUP(TRUE, VALUE(表格1[[#This Row],[年月]]) &lt;= VALUE($R$8:$R$12), $Q$8:$Q$12)) &amp; "年度"</f>
        <v>2022年度</v>
      </c>
    </row>
    <row r="2358" spans="1:13" x14ac:dyDescent="0.3">
      <c r="A2358" s="2">
        <v>202111</v>
      </c>
      <c r="B2358" s="19">
        <f>DATE(表格1[[#This Row],[年]],表格1[[#This Row],[月]],1)</f>
        <v>44501</v>
      </c>
      <c r="C2358" s="2" t="str">
        <f>LEFT(表格1[[#This Row],[年月]],4)</f>
        <v>2021</v>
      </c>
      <c r="D2358" s="2" t="str">
        <f>RIGHT(表格1[[#This Row],[年月]],2)</f>
        <v>11</v>
      </c>
      <c r="E2358" s="5">
        <v>66000000</v>
      </c>
      <c r="F2358" s="2" t="str">
        <f>VLOOKUP(TEXT(表格1[[#This Row],[地區]],"00000000"),縣市代碼,2,0)</f>
        <v>臺中市</v>
      </c>
      <c r="G2358" s="2" t="s">
        <v>8</v>
      </c>
      <c r="H2358" s="13">
        <v>2375241</v>
      </c>
      <c r="I2358" s="14">
        <v>3813683371</v>
      </c>
      <c r="J2358" s="14">
        <f>表格1[[#This Row],[信用卡交易筆數]]/1000</f>
        <v>2375.241</v>
      </c>
      <c r="K2358" s="14">
        <f>表格1[[#This Row],[信用卡交易金額'[新臺幣']]]/1000</f>
        <v>3813683.3709999998</v>
      </c>
      <c r="L2358" s="14">
        <f>表格1[[#This Row],[信用卡交易金額'[新臺幣']]]/1000000</f>
        <v>3813.6833710000001</v>
      </c>
      <c r="M2358" s="14" t="str" cm="1">
        <f t="array" ref="M2358">_xlfn.TEXTJOIN("", TRUE, _xlfn.XLOOKUP(TRUE, VALUE(表格1[[#This Row],[年月]]) &lt;= VALUE($R$8:$R$12), $Q$8:$Q$12)) &amp; "年度"</f>
        <v>2022年度</v>
      </c>
    </row>
    <row r="2359" spans="1:13" x14ac:dyDescent="0.3">
      <c r="A2359" s="2">
        <v>202111</v>
      </c>
      <c r="B2359" s="19">
        <f>DATE(表格1[[#This Row],[年]],表格1[[#This Row],[月]],1)</f>
        <v>44501</v>
      </c>
      <c r="C2359" s="2" t="str">
        <f>LEFT(表格1[[#This Row],[年月]],4)</f>
        <v>2021</v>
      </c>
      <c r="D2359" s="2" t="str">
        <f>RIGHT(表格1[[#This Row],[年月]],2)</f>
        <v>11</v>
      </c>
      <c r="E2359" s="5">
        <v>66000000</v>
      </c>
      <c r="F2359" s="2" t="str">
        <f>VLOOKUP(TEXT(表格1[[#This Row],[地區]],"00000000"),縣市代碼,2,0)</f>
        <v>臺中市</v>
      </c>
      <c r="G2359" s="2" t="s">
        <v>9</v>
      </c>
      <c r="H2359" s="13">
        <v>4954258</v>
      </c>
      <c r="I2359" s="14">
        <v>7967115956</v>
      </c>
      <c r="J2359" s="14">
        <f>表格1[[#This Row],[信用卡交易筆數]]/1000</f>
        <v>4954.2579999999998</v>
      </c>
      <c r="K2359" s="14">
        <f>表格1[[#This Row],[信用卡交易金額'[新臺幣']]]/1000</f>
        <v>7967115.9560000002</v>
      </c>
      <c r="L2359" s="14">
        <f>表格1[[#This Row],[信用卡交易金額'[新臺幣']]]/1000000</f>
        <v>7967.1159559999996</v>
      </c>
      <c r="M2359" s="14" t="str" cm="1">
        <f t="array" ref="M2359">_xlfn.TEXTJOIN("", TRUE, _xlfn.XLOOKUP(TRUE, VALUE(表格1[[#This Row],[年月]]) &lt;= VALUE($R$8:$R$12), $Q$8:$Q$12)) &amp; "年度"</f>
        <v>2022年度</v>
      </c>
    </row>
    <row r="2360" spans="1:13" x14ac:dyDescent="0.3">
      <c r="A2360" s="2">
        <v>202111</v>
      </c>
      <c r="B2360" s="19">
        <f>DATE(表格1[[#This Row],[年]],表格1[[#This Row],[月]],1)</f>
        <v>44501</v>
      </c>
      <c r="C2360" s="2" t="str">
        <f>LEFT(表格1[[#This Row],[年月]],4)</f>
        <v>2021</v>
      </c>
      <c r="D2360" s="2" t="str">
        <f>RIGHT(表格1[[#This Row],[年月]],2)</f>
        <v>11</v>
      </c>
      <c r="E2360" s="5">
        <v>66000000</v>
      </c>
      <c r="F2360" s="2" t="str">
        <f>VLOOKUP(TEXT(表格1[[#This Row],[地區]],"00000000"),縣市代碼,2,0)</f>
        <v>臺中市</v>
      </c>
      <c r="G2360" s="2" t="s">
        <v>10</v>
      </c>
      <c r="H2360" s="13">
        <v>3394945</v>
      </c>
      <c r="I2360" s="14">
        <v>10525881825</v>
      </c>
      <c r="J2360" s="14">
        <f>表格1[[#This Row],[信用卡交易筆數]]/1000</f>
        <v>3394.9450000000002</v>
      </c>
      <c r="K2360" s="14">
        <f>表格1[[#This Row],[信用卡交易金額'[新臺幣']]]/1000</f>
        <v>10525881.824999999</v>
      </c>
      <c r="L2360" s="14">
        <f>表格1[[#This Row],[信用卡交易金額'[新臺幣']]]/1000000</f>
        <v>10525.881825</v>
      </c>
      <c r="M2360" s="14" t="str" cm="1">
        <f t="array" ref="M2360">_xlfn.TEXTJOIN("", TRUE, _xlfn.XLOOKUP(TRUE, VALUE(表格1[[#This Row],[年月]]) &lt;= VALUE($R$8:$R$12), $Q$8:$Q$12)) &amp; "年度"</f>
        <v>2022年度</v>
      </c>
    </row>
    <row r="2361" spans="1:13" x14ac:dyDescent="0.3">
      <c r="A2361" s="2">
        <v>202111</v>
      </c>
      <c r="B2361" s="19">
        <f>DATE(表格1[[#This Row],[年]],表格1[[#This Row],[月]],1)</f>
        <v>44501</v>
      </c>
      <c r="C2361" s="2" t="str">
        <f>LEFT(表格1[[#This Row],[年月]],4)</f>
        <v>2021</v>
      </c>
      <c r="D2361" s="2" t="str">
        <f>RIGHT(表格1[[#This Row],[年月]],2)</f>
        <v>11</v>
      </c>
      <c r="E2361" s="5">
        <v>10007000</v>
      </c>
      <c r="F2361" s="2" t="str">
        <f>VLOOKUP(TEXT(表格1[[#This Row],[地區]],"00000000"),縣市代碼,2,0)</f>
        <v>彰化縣</v>
      </c>
      <c r="G2361" s="2" t="s">
        <v>4</v>
      </c>
      <c r="H2361" s="13">
        <v>1241734</v>
      </c>
      <c r="I2361" s="14">
        <v>614356799</v>
      </c>
      <c r="J2361" s="14">
        <f>表格1[[#This Row],[信用卡交易筆數]]/1000</f>
        <v>1241.7339999999999</v>
      </c>
      <c r="K2361" s="14">
        <f>表格1[[#This Row],[信用卡交易金額'[新臺幣']]]/1000</f>
        <v>614356.799</v>
      </c>
      <c r="L2361" s="14">
        <f>表格1[[#This Row],[信用卡交易金額'[新臺幣']]]/1000000</f>
        <v>614.35679900000002</v>
      </c>
      <c r="M2361" s="14" t="str" cm="1">
        <f t="array" ref="M2361">_xlfn.TEXTJOIN("", TRUE, _xlfn.XLOOKUP(TRUE, VALUE(表格1[[#This Row],[年月]]) &lt;= VALUE($R$8:$R$12), $Q$8:$Q$12)) &amp; "年度"</f>
        <v>2022年度</v>
      </c>
    </row>
    <row r="2362" spans="1:13" x14ac:dyDescent="0.3">
      <c r="A2362" s="2">
        <v>202111</v>
      </c>
      <c r="B2362" s="19">
        <f>DATE(表格1[[#This Row],[年]],表格1[[#This Row],[月]],1)</f>
        <v>44501</v>
      </c>
      <c r="C2362" s="2" t="str">
        <f>LEFT(表格1[[#This Row],[年月]],4)</f>
        <v>2021</v>
      </c>
      <c r="D2362" s="2" t="str">
        <f>RIGHT(表格1[[#This Row],[年月]],2)</f>
        <v>11</v>
      </c>
      <c r="E2362" s="5">
        <v>10007000</v>
      </c>
      <c r="F2362" s="2" t="str">
        <f>VLOOKUP(TEXT(表格1[[#This Row],[地區]],"00000000"),縣市代碼,2,0)</f>
        <v>彰化縣</v>
      </c>
      <c r="G2362" s="2" t="s">
        <v>5</v>
      </c>
      <c r="H2362" s="13">
        <v>127404</v>
      </c>
      <c r="I2362" s="14">
        <v>326588788</v>
      </c>
      <c r="J2362" s="14">
        <f>表格1[[#This Row],[信用卡交易筆數]]/1000</f>
        <v>127.404</v>
      </c>
      <c r="K2362" s="14">
        <f>表格1[[#This Row],[信用卡交易金額'[新臺幣']]]/1000</f>
        <v>326588.788</v>
      </c>
      <c r="L2362" s="14">
        <f>表格1[[#This Row],[信用卡交易金額'[新臺幣']]]/1000000</f>
        <v>326.58878800000002</v>
      </c>
      <c r="M2362" s="14" t="str" cm="1">
        <f t="array" ref="M2362">_xlfn.TEXTJOIN("", TRUE, _xlfn.XLOOKUP(TRUE, VALUE(表格1[[#This Row],[年月]]) &lt;= VALUE($R$8:$R$12), $Q$8:$Q$12)) &amp; "年度"</f>
        <v>2022年度</v>
      </c>
    </row>
    <row r="2363" spans="1:13" x14ac:dyDescent="0.3">
      <c r="A2363" s="2">
        <v>202111</v>
      </c>
      <c r="B2363" s="19">
        <f>DATE(表格1[[#This Row],[年]],表格1[[#This Row],[月]],1)</f>
        <v>44501</v>
      </c>
      <c r="C2363" s="2" t="str">
        <f>LEFT(表格1[[#This Row],[年月]],4)</f>
        <v>2021</v>
      </c>
      <c r="D2363" s="2" t="str">
        <f>RIGHT(表格1[[#This Row],[年月]],2)</f>
        <v>11</v>
      </c>
      <c r="E2363" s="5">
        <v>10007000</v>
      </c>
      <c r="F2363" s="2" t="str">
        <f>VLOOKUP(TEXT(表格1[[#This Row],[地區]],"00000000"),縣市代碼,2,0)</f>
        <v>彰化縣</v>
      </c>
      <c r="G2363" s="2" t="s">
        <v>6</v>
      </c>
      <c r="H2363" s="13">
        <v>164935</v>
      </c>
      <c r="I2363" s="14">
        <v>567940820</v>
      </c>
      <c r="J2363" s="14">
        <f>表格1[[#This Row],[信用卡交易筆數]]/1000</f>
        <v>164.935</v>
      </c>
      <c r="K2363" s="14">
        <f>表格1[[#This Row],[信用卡交易金額'[新臺幣']]]/1000</f>
        <v>567940.81999999995</v>
      </c>
      <c r="L2363" s="14">
        <f>表格1[[#This Row],[信用卡交易金額'[新臺幣']]]/1000000</f>
        <v>567.94082000000003</v>
      </c>
      <c r="M2363" s="14" t="str" cm="1">
        <f t="array" ref="M2363">_xlfn.TEXTJOIN("", TRUE, _xlfn.XLOOKUP(TRUE, VALUE(表格1[[#This Row],[年月]]) &lt;= VALUE($R$8:$R$12), $Q$8:$Q$12)) &amp; "年度"</f>
        <v>2022年度</v>
      </c>
    </row>
    <row r="2364" spans="1:13" x14ac:dyDescent="0.3">
      <c r="A2364" s="2">
        <v>202111</v>
      </c>
      <c r="B2364" s="19">
        <f>DATE(表格1[[#This Row],[年]],表格1[[#This Row],[月]],1)</f>
        <v>44501</v>
      </c>
      <c r="C2364" s="2" t="str">
        <f>LEFT(表格1[[#This Row],[年月]],4)</f>
        <v>2021</v>
      </c>
      <c r="D2364" s="2" t="str">
        <f>RIGHT(表格1[[#This Row],[年月]],2)</f>
        <v>11</v>
      </c>
      <c r="E2364" s="5">
        <v>10007000</v>
      </c>
      <c r="F2364" s="2" t="str">
        <f>VLOOKUP(TEXT(表格1[[#This Row],[地區]],"00000000"),縣市代碼,2,0)</f>
        <v>彰化縣</v>
      </c>
      <c r="G2364" s="2" t="s">
        <v>7</v>
      </c>
      <c r="H2364" s="13">
        <v>967663</v>
      </c>
      <c r="I2364" s="14">
        <v>1082125055</v>
      </c>
      <c r="J2364" s="14">
        <f>表格1[[#This Row],[信用卡交易筆數]]/1000</f>
        <v>967.66300000000001</v>
      </c>
      <c r="K2364" s="14">
        <f>表格1[[#This Row],[信用卡交易金額'[新臺幣']]]/1000</f>
        <v>1082125.0549999999</v>
      </c>
      <c r="L2364" s="14">
        <f>表格1[[#This Row],[信用卡交易金額'[新臺幣']]]/1000000</f>
        <v>1082.125055</v>
      </c>
      <c r="M2364" s="14" t="str" cm="1">
        <f t="array" ref="M2364">_xlfn.TEXTJOIN("", TRUE, _xlfn.XLOOKUP(TRUE, VALUE(表格1[[#This Row],[年月]]) &lt;= VALUE($R$8:$R$12), $Q$8:$Q$12)) &amp; "年度"</f>
        <v>2022年度</v>
      </c>
    </row>
    <row r="2365" spans="1:13" x14ac:dyDescent="0.3">
      <c r="A2365" s="2">
        <v>202111</v>
      </c>
      <c r="B2365" s="19">
        <f>DATE(表格1[[#This Row],[年]],表格1[[#This Row],[月]],1)</f>
        <v>44501</v>
      </c>
      <c r="C2365" s="2" t="str">
        <f>LEFT(表格1[[#This Row],[年月]],4)</f>
        <v>2021</v>
      </c>
      <c r="D2365" s="2" t="str">
        <f>RIGHT(表格1[[#This Row],[年月]],2)</f>
        <v>11</v>
      </c>
      <c r="E2365" s="5">
        <v>10007000</v>
      </c>
      <c r="F2365" s="2" t="str">
        <f>VLOOKUP(TEXT(表格1[[#This Row],[地區]],"00000000"),縣市代碼,2,0)</f>
        <v>彰化縣</v>
      </c>
      <c r="G2365" s="2" t="s">
        <v>8</v>
      </c>
      <c r="H2365" s="13">
        <v>601817</v>
      </c>
      <c r="I2365" s="14">
        <v>911194209</v>
      </c>
      <c r="J2365" s="14">
        <f>表格1[[#This Row],[信用卡交易筆數]]/1000</f>
        <v>601.81700000000001</v>
      </c>
      <c r="K2365" s="14">
        <f>表格1[[#This Row],[信用卡交易金額'[新臺幣']]]/1000</f>
        <v>911194.20900000003</v>
      </c>
      <c r="L2365" s="14">
        <f>表格1[[#This Row],[信用卡交易金額'[新臺幣']]]/1000000</f>
        <v>911.194209</v>
      </c>
      <c r="M2365" s="14" t="str" cm="1">
        <f t="array" ref="M2365">_xlfn.TEXTJOIN("", TRUE, _xlfn.XLOOKUP(TRUE, VALUE(表格1[[#This Row],[年月]]) &lt;= VALUE($R$8:$R$12), $Q$8:$Q$12)) &amp; "年度"</f>
        <v>2022年度</v>
      </c>
    </row>
    <row r="2366" spans="1:13" x14ac:dyDescent="0.3">
      <c r="A2366" s="2">
        <v>202111</v>
      </c>
      <c r="B2366" s="19">
        <f>DATE(表格1[[#This Row],[年]],表格1[[#This Row],[月]],1)</f>
        <v>44501</v>
      </c>
      <c r="C2366" s="2" t="str">
        <f>LEFT(表格1[[#This Row],[年月]],4)</f>
        <v>2021</v>
      </c>
      <c r="D2366" s="2" t="str">
        <f>RIGHT(表格1[[#This Row],[年月]],2)</f>
        <v>11</v>
      </c>
      <c r="E2366" s="5">
        <v>10007000</v>
      </c>
      <c r="F2366" s="2" t="str">
        <f>VLOOKUP(TEXT(表格1[[#This Row],[地區]],"00000000"),縣市代碼,2,0)</f>
        <v>彰化縣</v>
      </c>
      <c r="G2366" s="2" t="s">
        <v>9</v>
      </c>
      <c r="H2366" s="13">
        <v>1172084</v>
      </c>
      <c r="I2366" s="14">
        <v>1864989842</v>
      </c>
      <c r="J2366" s="14">
        <f>表格1[[#This Row],[信用卡交易筆數]]/1000</f>
        <v>1172.0840000000001</v>
      </c>
      <c r="K2366" s="14">
        <f>表格1[[#This Row],[信用卡交易金額'[新臺幣']]]/1000</f>
        <v>1864989.8419999999</v>
      </c>
      <c r="L2366" s="14">
        <f>表格1[[#This Row],[信用卡交易金額'[新臺幣']]]/1000000</f>
        <v>1864.989842</v>
      </c>
      <c r="M2366" s="14" t="str" cm="1">
        <f t="array" ref="M2366">_xlfn.TEXTJOIN("", TRUE, _xlfn.XLOOKUP(TRUE, VALUE(表格1[[#This Row],[年月]]) &lt;= VALUE($R$8:$R$12), $Q$8:$Q$12)) &amp; "年度"</f>
        <v>2022年度</v>
      </c>
    </row>
    <row r="2367" spans="1:13" x14ac:dyDescent="0.3">
      <c r="A2367" s="2">
        <v>202111</v>
      </c>
      <c r="B2367" s="19">
        <f>DATE(表格1[[#This Row],[年]],表格1[[#This Row],[月]],1)</f>
        <v>44501</v>
      </c>
      <c r="C2367" s="2" t="str">
        <f>LEFT(表格1[[#This Row],[年月]],4)</f>
        <v>2021</v>
      </c>
      <c r="D2367" s="2" t="str">
        <f>RIGHT(表格1[[#This Row],[年月]],2)</f>
        <v>11</v>
      </c>
      <c r="E2367" s="5">
        <v>10007000</v>
      </c>
      <c r="F2367" s="2" t="str">
        <f>VLOOKUP(TEXT(表格1[[#This Row],[地區]],"00000000"),縣市代碼,2,0)</f>
        <v>彰化縣</v>
      </c>
      <c r="G2367" s="2" t="s">
        <v>10</v>
      </c>
      <c r="H2367" s="13">
        <v>978155</v>
      </c>
      <c r="I2367" s="14">
        <v>2957659836</v>
      </c>
      <c r="J2367" s="14">
        <f>表格1[[#This Row],[信用卡交易筆數]]/1000</f>
        <v>978.15499999999997</v>
      </c>
      <c r="K2367" s="14">
        <f>表格1[[#This Row],[信用卡交易金額'[新臺幣']]]/1000</f>
        <v>2957659.8360000001</v>
      </c>
      <c r="L2367" s="14">
        <f>表格1[[#This Row],[信用卡交易金額'[新臺幣']]]/1000000</f>
        <v>2957.6598359999998</v>
      </c>
      <c r="M2367" s="14" t="str" cm="1">
        <f t="array" ref="M2367">_xlfn.TEXTJOIN("", TRUE, _xlfn.XLOOKUP(TRUE, VALUE(表格1[[#This Row],[年月]]) &lt;= VALUE($R$8:$R$12), $Q$8:$Q$12)) &amp; "年度"</f>
        <v>2022年度</v>
      </c>
    </row>
    <row r="2368" spans="1:13" x14ac:dyDescent="0.3">
      <c r="A2368" s="2">
        <v>202111</v>
      </c>
      <c r="B2368" s="19">
        <f>DATE(表格1[[#This Row],[年]],表格1[[#This Row],[月]],1)</f>
        <v>44501</v>
      </c>
      <c r="C2368" s="2" t="str">
        <f>LEFT(表格1[[#This Row],[年月]],4)</f>
        <v>2021</v>
      </c>
      <c r="D2368" s="2" t="str">
        <f>RIGHT(表格1[[#This Row],[年月]],2)</f>
        <v>11</v>
      </c>
      <c r="E2368" s="5">
        <v>10008000</v>
      </c>
      <c r="F2368" s="2" t="str">
        <f>VLOOKUP(TEXT(表格1[[#This Row],[地區]],"00000000"),縣市代碼,2,0)</f>
        <v>南投縣</v>
      </c>
      <c r="G2368" s="2" t="s">
        <v>4</v>
      </c>
      <c r="H2368" s="13">
        <v>414977</v>
      </c>
      <c r="I2368" s="14">
        <v>198260365</v>
      </c>
      <c r="J2368" s="14">
        <f>表格1[[#This Row],[信用卡交易筆數]]/1000</f>
        <v>414.97699999999998</v>
      </c>
      <c r="K2368" s="14">
        <f>表格1[[#This Row],[信用卡交易金額'[新臺幣']]]/1000</f>
        <v>198260.36499999999</v>
      </c>
      <c r="L2368" s="14">
        <f>表格1[[#This Row],[信用卡交易金額'[新臺幣']]]/1000000</f>
        <v>198.26036500000001</v>
      </c>
      <c r="M2368" s="14" t="str" cm="1">
        <f t="array" ref="M2368">_xlfn.TEXTJOIN("", TRUE, _xlfn.XLOOKUP(TRUE, VALUE(表格1[[#This Row],[年月]]) &lt;= VALUE($R$8:$R$12), $Q$8:$Q$12)) &amp; "年度"</f>
        <v>2022年度</v>
      </c>
    </row>
    <row r="2369" spans="1:13" x14ac:dyDescent="0.3">
      <c r="A2369" s="2">
        <v>202111</v>
      </c>
      <c r="B2369" s="19">
        <f>DATE(表格1[[#This Row],[年]],表格1[[#This Row],[月]],1)</f>
        <v>44501</v>
      </c>
      <c r="C2369" s="2" t="str">
        <f>LEFT(表格1[[#This Row],[年月]],4)</f>
        <v>2021</v>
      </c>
      <c r="D2369" s="2" t="str">
        <f>RIGHT(表格1[[#This Row],[年月]],2)</f>
        <v>11</v>
      </c>
      <c r="E2369" s="5">
        <v>10008000</v>
      </c>
      <c r="F2369" s="2" t="str">
        <f>VLOOKUP(TEXT(表格1[[#This Row],[地區]],"00000000"),縣市代碼,2,0)</f>
        <v>南投縣</v>
      </c>
      <c r="G2369" s="2" t="s">
        <v>5</v>
      </c>
      <c r="H2369" s="13">
        <v>42510</v>
      </c>
      <c r="I2369" s="14">
        <v>100827090</v>
      </c>
      <c r="J2369" s="14">
        <f>表格1[[#This Row],[信用卡交易筆數]]/1000</f>
        <v>42.51</v>
      </c>
      <c r="K2369" s="14">
        <f>表格1[[#This Row],[信用卡交易金額'[新臺幣']]]/1000</f>
        <v>100827.09</v>
      </c>
      <c r="L2369" s="14">
        <f>表格1[[#This Row],[信用卡交易金額'[新臺幣']]]/1000000</f>
        <v>100.82709</v>
      </c>
      <c r="M2369" s="14" t="str" cm="1">
        <f t="array" ref="M2369">_xlfn.TEXTJOIN("", TRUE, _xlfn.XLOOKUP(TRUE, VALUE(表格1[[#This Row],[年月]]) &lt;= VALUE($R$8:$R$12), $Q$8:$Q$12)) &amp; "年度"</f>
        <v>2022年度</v>
      </c>
    </row>
    <row r="2370" spans="1:13" x14ac:dyDescent="0.3">
      <c r="A2370" s="2">
        <v>202111</v>
      </c>
      <c r="B2370" s="19">
        <f>DATE(表格1[[#This Row],[年]],表格1[[#This Row],[月]],1)</f>
        <v>44501</v>
      </c>
      <c r="C2370" s="2" t="str">
        <f>LEFT(表格1[[#This Row],[年月]],4)</f>
        <v>2021</v>
      </c>
      <c r="D2370" s="2" t="str">
        <f>RIGHT(表格1[[#This Row],[年月]],2)</f>
        <v>11</v>
      </c>
      <c r="E2370" s="5">
        <v>10008000</v>
      </c>
      <c r="F2370" s="2" t="str">
        <f>VLOOKUP(TEXT(表格1[[#This Row],[地區]],"00000000"),縣市代碼,2,0)</f>
        <v>南投縣</v>
      </c>
      <c r="G2370" s="2" t="s">
        <v>6</v>
      </c>
      <c r="H2370" s="13">
        <v>55668</v>
      </c>
      <c r="I2370" s="14">
        <v>191581192</v>
      </c>
      <c r="J2370" s="14">
        <f>表格1[[#This Row],[信用卡交易筆數]]/1000</f>
        <v>55.667999999999999</v>
      </c>
      <c r="K2370" s="14">
        <f>表格1[[#This Row],[信用卡交易金額'[新臺幣']]]/1000</f>
        <v>191581.19200000001</v>
      </c>
      <c r="L2370" s="14">
        <f>表格1[[#This Row],[信用卡交易金額'[新臺幣']]]/1000000</f>
        <v>191.58119199999999</v>
      </c>
      <c r="M2370" s="14" t="str" cm="1">
        <f t="array" ref="M2370">_xlfn.TEXTJOIN("", TRUE, _xlfn.XLOOKUP(TRUE, VALUE(表格1[[#This Row],[年月]]) &lt;= VALUE($R$8:$R$12), $Q$8:$Q$12)) &amp; "年度"</f>
        <v>2022年度</v>
      </c>
    </row>
    <row r="2371" spans="1:13" x14ac:dyDescent="0.3">
      <c r="A2371" s="2">
        <v>202111</v>
      </c>
      <c r="B2371" s="19">
        <f>DATE(表格1[[#This Row],[年]],表格1[[#This Row],[月]],1)</f>
        <v>44501</v>
      </c>
      <c r="C2371" s="2" t="str">
        <f>LEFT(表格1[[#This Row],[年月]],4)</f>
        <v>2021</v>
      </c>
      <c r="D2371" s="2" t="str">
        <f>RIGHT(表格1[[#This Row],[年月]],2)</f>
        <v>11</v>
      </c>
      <c r="E2371" s="5">
        <v>10008000</v>
      </c>
      <c r="F2371" s="2" t="str">
        <f>VLOOKUP(TEXT(表格1[[#This Row],[地區]],"00000000"),縣市代碼,2,0)</f>
        <v>南投縣</v>
      </c>
      <c r="G2371" s="2" t="s">
        <v>7</v>
      </c>
      <c r="H2371" s="13">
        <v>336784</v>
      </c>
      <c r="I2371" s="14">
        <v>374006122</v>
      </c>
      <c r="J2371" s="14">
        <f>表格1[[#This Row],[信用卡交易筆數]]/1000</f>
        <v>336.78399999999999</v>
      </c>
      <c r="K2371" s="14">
        <f>表格1[[#This Row],[信用卡交易金額'[新臺幣']]]/1000</f>
        <v>374006.12199999997</v>
      </c>
      <c r="L2371" s="14">
        <f>表格1[[#This Row],[信用卡交易金額'[新臺幣']]]/1000000</f>
        <v>374.006122</v>
      </c>
      <c r="M2371" s="14" t="str" cm="1">
        <f t="array" ref="M2371">_xlfn.TEXTJOIN("", TRUE, _xlfn.XLOOKUP(TRUE, VALUE(表格1[[#This Row],[年月]]) &lt;= VALUE($R$8:$R$12), $Q$8:$Q$12)) &amp; "年度"</f>
        <v>2022年度</v>
      </c>
    </row>
    <row r="2372" spans="1:13" x14ac:dyDescent="0.3">
      <c r="A2372" s="2">
        <v>202111</v>
      </c>
      <c r="B2372" s="19">
        <f>DATE(表格1[[#This Row],[年]],表格1[[#This Row],[月]],1)</f>
        <v>44501</v>
      </c>
      <c r="C2372" s="2" t="str">
        <f>LEFT(表格1[[#This Row],[年月]],4)</f>
        <v>2021</v>
      </c>
      <c r="D2372" s="2" t="str">
        <f>RIGHT(表格1[[#This Row],[年月]],2)</f>
        <v>11</v>
      </c>
      <c r="E2372" s="5">
        <v>10008000</v>
      </c>
      <c r="F2372" s="2" t="str">
        <f>VLOOKUP(TEXT(表格1[[#This Row],[地區]],"00000000"),縣市代碼,2,0)</f>
        <v>南投縣</v>
      </c>
      <c r="G2372" s="2" t="s">
        <v>8</v>
      </c>
      <c r="H2372" s="13">
        <v>211375</v>
      </c>
      <c r="I2372" s="14">
        <v>296975997</v>
      </c>
      <c r="J2372" s="14">
        <f>表格1[[#This Row],[信用卡交易筆數]]/1000</f>
        <v>211.375</v>
      </c>
      <c r="K2372" s="14">
        <f>表格1[[#This Row],[信用卡交易金額'[新臺幣']]]/1000</f>
        <v>296975.99699999997</v>
      </c>
      <c r="L2372" s="14">
        <f>表格1[[#This Row],[信用卡交易金額'[新臺幣']]]/1000000</f>
        <v>296.97599700000001</v>
      </c>
      <c r="M2372" s="14" t="str" cm="1">
        <f t="array" ref="M2372">_xlfn.TEXTJOIN("", TRUE, _xlfn.XLOOKUP(TRUE, VALUE(表格1[[#This Row],[年月]]) &lt;= VALUE($R$8:$R$12), $Q$8:$Q$12)) &amp; "年度"</f>
        <v>2022年度</v>
      </c>
    </row>
    <row r="2373" spans="1:13" x14ac:dyDescent="0.3">
      <c r="A2373" s="2">
        <v>202111</v>
      </c>
      <c r="B2373" s="19">
        <f>DATE(表格1[[#This Row],[年]],表格1[[#This Row],[月]],1)</f>
        <v>44501</v>
      </c>
      <c r="C2373" s="2" t="str">
        <f>LEFT(表格1[[#This Row],[年月]],4)</f>
        <v>2021</v>
      </c>
      <c r="D2373" s="2" t="str">
        <f>RIGHT(表格1[[#This Row],[年月]],2)</f>
        <v>11</v>
      </c>
      <c r="E2373" s="5">
        <v>10008000</v>
      </c>
      <c r="F2373" s="2" t="str">
        <f>VLOOKUP(TEXT(表格1[[#This Row],[地區]],"00000000"),縣市代碼,2,0)</f>
        <v>南投縣</v>
      </c>
      <c r="G2373" s="2" t="s">
        <v>9</v>
      </c>
      <c r="H2373" s="13">
        <v>390739</v>
      </c>
      <c r="I2373" s="14">
        <v>596682007</v>
      </c>
      <c r="J2373" s="14">
        <f>表格1[[#This Row],[信用卡交易筆數]]/1000</f>
        <v>390.73899999999998</v>
      </c>
      <c r="K2373" s="14">
        <f>表格1[[#This Row],[信用卡交易金額'[新臺幣']]]/1000</f>
        <v>596682.00699999998</v>
      </c>
      <c r="L2373" s="14">
        <f>表格1[[#This Row],[信用卡交易金額'[新臺幣']]]/1000000</f>
        <v>596.682007</v>
      </c>
      <c r="M2373" s="14" t="str" cm="1">
        <f t="array" ref="M2373">_xlfn.TEXTJOIN("", TRUE, _xlfn.XLOOKUP(TRUE, VALUE(表格1[[#This Row],[年月]]) &lt;= VALUE($R$8:$R$12), $Q$8:$Q$12)) &amp; "年度"</f>
        <v>2022年度</v>
      </c>
    </row>
    <row r="2374" spans="1:13" x14ac:dyDescent="0.3">
      <c r="A2374" s="2">
        <v>202111</v>
      </c>
      <c r="B2374" s="19">
        <f>DATE(表格1[[#This Row],[年]],表格1[[#This Row],[月]],1)</f>
        <v>44501</v>
      </c>
      <c r="C2374" s="2" t="str">
        <f>LEFT(表格1[[#This Row],[年月]],4)</f>
        <v>2021</v>
      </c>
      <c r="D2374" s="2" t="str">
        <f>RIGHT(表格1[[#This Row],[年月]],2)</f>
        <v>11</v>
      </c>
      <c r="E2374" s="5">
        <v>10008000</v>
      </c>
      <c r="F2374" s="2" t="str">
        <f>VLOOKUP(TEXT(表格1[[#This Row],[地區]],"00000000"),縣市代碼,2,0)</f>
        <v>南投縣</v>
      </c>
      <c r="G2374" s="2" t="s">
        <v>10</v>
      </c>
      <c r="H2374" s="13">
        <v>309148</v>
      </c>
      <c r="I2374" s="14">
        <v>923205980</v>
      </c>
      <c r="J2374" s="14">
        <f>表格1[[#This Row],[信用卡交易筆數]]/1000</f>
        <v>309.14800000000002</v>
      </c>
      <c r="K2374" s="14">
        <f>表格1[[#This Row],[信用卡交易金額'[新臺幣']]]/1000</f>
        <v>923205.98</v>
      </c>
      <c r="L2374" s="14">
        <f>表格1[[#This Row],[信用卡交易金額'[新臺幣']]]/1000000</f>
        <v>923.20597999999995</v>
      </c>
      <c r="M2374" s="14" t="str" cm="1">
        <f t="array" ref="M2374">_xlfn.TEXTJOIN("", TRUE, _xlfn.XLOOKUP(TRUE, VALUE(表格1[[#This Row],[年月]]) &lt;= VALUE($R$8:$R$12), $Q$8:$Q$12)) &amp; "年度"</f>
        <v>2022年度</v>
      </c>
    </row>
    <row r="2375" spans="1:13" x14ac:dyDescent="0.3">
      <c r="A2375" s="2">
        <v>202111</v>
      </c>
      <c r="B2375" s="19">
        <f>DATE(表格1[[#This Row],[年]],表格1[[#This Row],[月]],1)</f>
        <v>44501</v>
      </c>
      <c r="C2375" s="2" t="str">
        <f>LEFT(表格1[[#This Row],[年月]],4)</f>
        <v>2021</v>
      </c>
      <c r="D2375" s="2" t="str">
        <f>RIGHT(表格1[[#This Row],[年月]],2)</f>
        <v>11</v>
      </c>
      <c r="E2375" s="5">
        <v>10009000</v>
      </c>
      <c r="F2375" s="2" t="str">
        <f>VLOOKUP(TEXT(表格1[[#This Row],[地區]],"00000000"),縣市代碼,2,0)</f>
        <v>雲林縣</v>
      </c>
      <c r="G2375" s="2" t="s">
        <v>4</v>
      </c>
      <c r="H2375" s="13">
        <v>464590</v>
      </c>
      <c r="I2375" s="14">
        <v>233264478</v>
      </c>
      <c r="J2375" s="14">
        <f>表格1[[#This Row],[信用卡交易筆數]]/1000</f>
        <v>464.59</v>
      </c>
      <c r="K2375" s="14">
        <f>表格1[[#This Row],[信用卡交易金額'[新臺幣']]]/1000</f>
        <v>233264.478</v>
      </c>
      <c r="L2375" s="14">
        <f>表格1[[#This Row],[信用卡交易金額'[新臺幣']]]/1000000</f>
        <v>233.264478</v>
      </c>
      <c r="M2375" s="14" t="str" cm="1">
        <f t="array" ref="M2375">_xlfn.TEXTJOIN("", TRUE, _xlfn.XLOOKUP(TRUE, VALUE(表格1[[#This Row],[年月]]) &lt;= VALUE($R$8:$R$12), $Q$8:$Q$12)) &amp; "年度"</f>
        <v>2022年度</v>
      </c>
    </row>
    <row r="2376" spans="1:13" x14ac:dyDescent="0.3">
      <c r="A2376" s="2">
        <v>202111</v>
      </c>
      <c r="B2376" s="19">
        <f>DATE(表格1[[#This Row],[年]],表格1[[#This Row],[月]],1)</f>
        <v>44501</v>
      </c>
      <c r="C2376" s="2" t="str">
        <f>LEFT(表格1[[#This Row],[年月]],4)</f>
        <v>2021</v>
      </c>
      <c r="D2376" s="2" t="str">
        <f>RIGHT(表格1[[#This Row],[年月]],2)</f>
        <v>11</v>
      </c>
      <c r="E2376" s="5">
        <v>10009000</v>
      </c>
      <c r="F2376" s="2" t="str">
        <f>VLOOKUP(TEXT(表格1[[#This Row],[地區]],"00000000"),縣市代碼,2,0)</f>
        <v>雲林縣</v>
      </c>
      <c r="G2376" s="2" t="s">
        <v>5</v>
      </c>
      <c r="H2376" s="13">
        <v>55225</v>
      </c>
      <c r="I2376" s="14">
        <v>134532335</v>
      </c>
      <c r="J2376" s="14">
        <f>表格1[[#This Row],[信用卡交易筆數]]/1000</f>
        <v>55.225000000000001</v>
      </c>
      <c r="K2376" s="14">
        <f>表格1[[#This Row],[信用卡交易金額'[新臺幣']]]/1000</f>
        <v>134532.33499999999</v>
      </c>
      <c r="L2376" s="14">
        <f>表格1[[#This Row],[信用卡交易金額'[新臺幣']]]/1000000</f>
        <v>134.53233499999999</v>
      </c>
      <c r="M2376" s="14" t="str" cm="1">
        <f t="array" ref="M2376">_xlfn.TEXTJOIN("", TRUE, _xlfn.XLOOKUP(TRUE, VALUE(表格1[[#This Row],[年月]]) &lt;= VALUE($R$8:$R$12), $Q$8:$Q$12)) &amp; "年度"</f>
        <v>2022年度</v>
      </c>
    </row>
    <row r="2377" spans="1:13" x14ac:dyDescent="0.3">
      <c r="A2377" s="2">
        <v>202111</v>
      </c>
      <c r="B2377" s="19">
        <f>DATE(表格1[[#This Row],[年]],表格1[[#This Row],[月]],1)</f>
        <v>44501</v>
      </c>
      <c r="C2377" s="2" t="str">
        <f>LEFT(表格1[[#This Row],[年月]],4)</f>
        <v>2021</v>
      </c>
      <c r="D2377" s="2" t="str">
        <f>RIGHT(表格1[[#This Row],[年月]],2)</f>
        <v>11</v>
      </c>
      <c r="E2377" s="5">
        <v>10009000</v>
      </c>
      <c r="F2377" s="2" t="str">
        <f>VLOOKUP(TEXT(表格1[[#This Row],[地區]],"00000000"),縣市代碼,2,0)</f>
        <v>雲林縣</v>
      </c>
      <c r="G2377" s="2" t="s">
        <v>6</v>
      </c>
      <c r="H2377" s="13">
        <v>72831</v>
      </c>
      <c r="I2377" s="14">
        <v>226538516</v>
      </c>
      <c r="J2377" s="14">
        <f>表格1[[#This Row],[信用卡交易筆數]]/1000</f>
        <v>72.831000000000003</v>
      </c>
      <c r="K2377" s="14">
        <f>表格1[[#This Row],[信用卡交易金額'[新臺幣']]]/1000</f>
        <v>226538.516</v>
      </c>
      <c r="L2377" s="14">
        <f>表格1[[#This Row],[信用卡交易金額'[新臺幣']]]/1000000</f>
        <v>226.53851599999999</v>
      </c>
      <c r="M2377" s="14" t="str" cm="1">
        <f t="array" ref="M2377">_xlfn.TEXTJOIN("", TRUE, _xlfn.XLOOKUP(TRUE, VALUE(表格1[[#This Row],[年月]]) &lt;= VALUE($R$8:$R$12), $Q$8:$Q$12)) &amp; "年度"</f>
        <v>2022年度</v>
      </c>
    </row>
    <row r="2378" spans="1:13" x14ac:dyDescent="0.3">
      <c r="A2378" s="2">
        <v>202111</v>
      </c>
      <c r="B2378" s="19">
        <f>DATE(表格1[[#This Row],[年]],表格1[[#This Row],[月]],1)</f>
        <v>44501</v>
      </c>
      <c r="C2378" s="2" t="str">
        <f>LEFT(表格1[[#This Row],[年月]],4)</f>
        <v>2021</v>
      </c>
      <c r="D2378" s="2" t="str">
        <f>RIGHT(表格1[[#This Row],[年月]],2)</f>
        <v>11</v>
      </c>
      <c r="E2378" s="5">
        <v>10009000</v>
      </c>
      <c r="F2378" s="2" t="str">
        <f>VLOOKUP(TEXT(表格1[[#This Row],[地區]],"00000000"),縣市代碼,2,0)</f>
        <v>雲林縣</v>
      </c>
      <c r="G2378" s="2" t="s">
        <v>7</v>
      </c>
      <c r="H2378" s="13">
        <v>448006</v>
      </c>
      <c r="I2378" s="14">
        <v>474523741</v>
      </c>
      <c r="J2378" s="14">
        <f>表格1[[#This Row],[信用卡交易筆數]]/1000</f>
        <v>448.00599999999997</v>
      </c>
      <c r="K2378" s="14">
        <f>表格1[[#This Row],[信用卡交易金額'[新臺幣']]]/1000</f>
        <v>474523.74099999998</v>
      </c>
      <c r="L2378" s="14">
        <f>表格1[[#This Row],[信用卡交易金額'[新臺幣']]]/1000000</f>
        <v>474.52374099999997</v>
      </c>
      <c r="M2378" s="14" t="str" cm="1">
        <f t="array" ref="M2378">_xlfn.TEXTJOIN("", TRUE, _xlfn.XLOOKUP(TRUE, VALUE(表格1[[#This Row],[年月]]) &lt;= VALUE($R$8:$R$12), $Q$8:$Q$12)) &amp; "年度"</f>
        <v>2022年度</v>
      </c>
    </row>
    <row r="2379" spans="1:13" x14ac:dyDescent="0.3">
      <c r="A2379" s="2">
        <v>202111</v>
      </c>
      <c r="B2379" s="19">
        <f>DATE(表格1[[#This Row],[年]],表格1[[#This Row],[月]],1)</f>
        <v>44501</v>
      </c>
      <c r="C2379" s="2" t="str">
        <f>LEFT(表格1[[#This Row],[年月]],4)</f>
        <v>2021</v>
      </c>
      <c r="D2379" s="2" t="str">
        <f>RIGHT(表格1[[#This Row],[年月]],2)</f>
        <v>11</v>
      </c>
      <c r="E2379" s="5">
        <v>10009000</v>
      </c>
      <c r="F2379" s="2" t="str">
        <f>VLOOKUP(TEXT(表格1[[#This Row],[地區]],"00000000"),縣市代碼,2,0)</f>
        <v>雲林縣</v>
      </c>
      <c r="G2379" s="2" t="s">
        <v>8</v>
      </c>
      <c r="H2379" s="13">
        <v>259738</v>
      </c>
      <c r="I2379" s="14">
        <v>349757838</v>
      </c>
      <c r="J2379" s="14">
        <f>表格1[[#This Row],[信用卡交易筆數]]/1000</f>
        <v>259.738</v>
      </c>
      <c r="K2379" s="14">
        <f>表格1[[#This Row],[信用卡交易金額'[新臺幣']]]/1000</f>
        <v>349757.83799999999</v>
      </c>
      <c r="L2379" s="14">
        <f>表格1[[#This Row],[信用卡交易金額'[新臺幣']]]/1000000</f>
        <v>349.75783799999999</v>
      </c>
      <c r="M2379" s="14" t="str" cm="1">
        <f t="array" ref="M2379">_xlfn.TEXTJOIN("", TRUE, _xlfn.XLOOKUP(TRUE, VALUE(表格1[[#This Row],[年月]]) &lt;= VALUE($R$8:$R$12), $Q$8:$Q$12)) &amp; "年度"</f>
        <v>2022年度</v>
      </c>
    </row>
    <row r="2380" spans="1:13" x14ac:dyDescent="0.3">
      <c r="A2380" s="2">
        <v>202111</v>
      </c>
      <c r="B2380" s="19">
        <f>DATE(表格1[[#This Row],[年]],表格1[[#This Row],[月]],1)</f>
        <v>44501</v>
      </c>
      <c r="C2380" s="2" t="str">
        <f>LEFT(表格1[[#This Row],[年月]],4)</f>
        <v>2021</v>
      </c>
      <c r="D2380" s="2" t="str">
        <f>RIGHT(表格1[[#This Row],[年月]],2)</f>
        <v>11</v>
      </c>
      <c r="E2380" s="5">
        <v>10009000</v>
      </c>
      <c r="F2380" s="2" t="str">
        <f>VLOOKUP(TEXT(表格1[[#This Row],[地區]],"00000000"),縣市代碼,2,0)</f>
        <v>雲林縣</v>
      </c>
      <c r="G2380" s="2" t="s">
        <v>9</v>
      </c>
      <c r="H2380" s="13">
        <v>475595</v>
      </c>
      <c r="I2380" s="14">
        <v>771149313</v>
      </c>
      <c r="J2380" s="14">
        <f>表格1[[#This Row],[信用卡交易筆數]]/1000</f>
        <v>475.59500000000003</v>
      </c>
      <c r="K2380" s="14">
        <f>表格1[[#This Row],[信用卡交易金額'[新臺幣']]]/1000</f>
        <v>771149.31299999997</v>
      </c>
      <c r="L2380" s="14">
        <f>表格1[[#This Row],[信用卡交易金額'[新臺幣']]]/1000000</f>
        <v>771.14931300000001</v>
      </c>
      <c r="M2380" s="14" t="str" cm="1">
        <f t="array" ref="M2380">_xlfn.TEXTJOIN("", TRUE, _xlfn.XLOOKUP(TRUE, VALUE(表格1[[#This Row],[年月]]) &lt;= VALUE($R$8:$R$12), $Q$8:$Q$12)) &amp; "年度"</f>
        <v>2022年度</v>
      </c>
    </row>
    <row r="2381" spans="1:13" x14ac:dyDescent="0.3">
      <c r="A2381" s="2">
        <v>202111</v>
      </c>
      <c r="B2381" s="19">
        <f>DATE(表格1[[#This Row],[年]],表格1[[#This Row],[月]],1)</f>
        <v>44501</v>
      </c>
      <c r="C2381" s="2" t="str">
        <f>LEFT(表格1[[#This Row],[年月]],4)</f>
        <v>2021</v>
      </c>
      <c r="D2381" s="2" t="str">
        <f>RIGHT(表格1[[#This Row],[年月]],2)</f>
        <v>11</v>
      </c>
      <c r="E2381" s="5">
        <v>10009000</v>
      </c>
      <c r="F2381" s="2" t="str">
        <f>VLOOKUP(TEXT(表格1[[#This Row],[地區]],"00000000"),縣市代碼,2,0)</f>
        <v>雲林縣</v>
      </c>
      <c r="G2381" s="2" t="s">
        <v>10</v>
      </c>
      <c r="H2381" s="13">
        <v>394129</v>
      </c>
      <c r="I2381" s="14">
        <v>1156132348</v>
      </c>
      <c r="J2381" s="14">
        <f>表格1[[#This Row],[信用卡交易筆數]]/1000</f>
        <v>394.12900000000002</v>
      </c>
      <c r="K2381" s="14">
        <f>表格1[[#This Row],[信用卡交易金額'[新臺幣']]]/1000</f>
        <v>1156132.348</v>
      </c>
      <c r="L2381" s="14">
        <f>表格1[[#This Row],[信用卡交易金額'[新臺幣']]]/1000000</f>
        <v>1156.1323480000001</v>
      </c>
      <c r="M2381" s="14" t="str" cm="1">
        <f t="array" ref="M2381">_xlfn.TEXTJOIN("", TRUE, _xlfn.XLOOKUP(TRUE, VALUE(表格1[[#This Row],[年月]]) &lt;= VALUE($R$8:$R$12), $Q$8:$Q$12)) &amp; "年度"</f>
        <v>2022年度</v>
      </c>
    </row>
    <row r="2382" spans="1:13" x14ac:dyDescent="0.3">
      <c r="A2382" s="2">
        <v>202111</v>
      </c>
      <c r="B2382" s="19">
        <f>DATE(表格1[[#This Row],[年]],表格1[[#This Row],[月]],1)</f>
        <v>44501</v>
      </c>
      <c r="C2382" s="2" t="str">
        <f>LEFT(表格1[[#This Row],[年月]],4)</f>
        <v>2021</v>
      </c>
      <c r="D2382" s="2" t="str">
        <f>RIGHT(表格1[[#This Row],[年月]],2)</f>
        <v>11</v>
      </c>
      <c r="E2382" s="5">
        <v>10010000</v>
      </c>
      <c r="F2382" s="2" t="str">
        <f>VLOOKUP(TEXT(表格1[[#This Row],[地區]],"00000000"),縣市代碼,2,0)</f>
        <v>嘉義縣</v>
      </c>
      <c r="G2382" s="2" t="s">
        <v>4</v>
      </c>
      <c r="H2382" s="13">
        <v>325305</v>
      </c>
      <c r="I2382" s="14">
        <v>158087685</v>
      </c>
      <c r="J2382" s="14">
        <f>表格1[[#This Row],[信用卡交易筆數]]/1000</f>
        <v>325.30500000000001</v>
      </c>
      <c r="K2382" s="14">
        <f>表格1[[#This Row],[信用卡交易金額'[新臺幣']]]/1000</f>
        <v>158087.685</v>
      </c>
      <c r="L2382" s="14">
        <f>表格1[[#This Row],[信用卡交易金額'[新臺幣']]]/1000000</f>
        <v>158.08768499999999</v>
      </c>
      <c r="M2382" s="14" t="str" cm="1">
        <f t="array" ref="M2382">_xlfn.TEXTJOIN("", TRUE, _xlfn.XLOOKUP(TRUE, VALUE(表格1[[#This Row],[年月]]) &lt;= VALUE($R$8:$R$12), $Q$8:$Q$12)) &amp; "年度"</f>
        <v>2022年度</v>
      </c>
    </row>
    <row r="2383" spans="1:13" x14ac:dyDescent="0.3">
      <c r="A2383" s="2">
        <v>202111</v>
      </c>
      <c r="B2383" s="19">
        <f>DATE(表格1[[#This Row],[年]],表格1[[#This Row],[月]],1)</f>
        <v>44501</v>
      </c>
      <c r="C2383" s="2" t="str">
        <f>LEFT(表格1[[#This Row],[年月]],4)</f>
        <v>2021</v>
      </c>
      <c r="D2383" s="2" t="str">
        <f>RIGHT(表格1[[#This Row],[年月]],2)</f>
        <v>11</v>
      </c>
      <c r="E2383" s="5">
        <v>10010000</v>
      </c>
      <c r="F2383" s="2" t="str">
        <f>VLOOKUP(TEXT(表格1[[#This Row],[地區]],"00000000"),縣市代碼,2,0)</f>
        <v>嘉義縣</v>
      </c>
      <c r="G2383" s="2" t="s">
        <v>5</v>
      </c>
      <c r="H2383" s="13">
        <v>36247</v>
      </c>
      <c r="I2383" s="14">
        <v>86484873</v>
      </c>
      <c r="J2383" s="14">
        <f>表格1[[#This Row],[信用卡交易筆數]]/1000</f>
        <v>36.247</v>
      </c>
      <c r="K2383" s="14">
        <f>表格1[[#This Row],[信用卡交易金額'[新臺幣']]]/1000</f>
        <v>86484.873000000007</v>
      </c>
      <c r="L2383" s="14">
        <f>表格1[[#This Row],[信用卡交易金額'[新臺幣']]]/1000000</f>
        <v>86.484872999999993</v>
      </c>
      <c r="M2383" s="14" t="str" cm="1">
        <f t="array" ref="M2383">_xlfn.TEXTJOIN("", TRUE, _xlfn.XLOOKUP(TRUE, VALUE(表格1[[#This Row],[年月]]) &lt;= VALUE($R$8:$R$12), $Q$8:$Q$12)) &amp; "年度"</f>
        <v>2022年度</v>
      </c>
    </row>
    <row r="2384" spans="1:13" x14ac:dyDescent="0.3">
      <c r="A2384" s="2">
        <v>202111</v>
      </c>
      <c r="B2384" s="19">
        <f>DATE(表格1[[#This Row],[年]],表格1[[#This Row],[月]],1)</f>
        <v>44501</v>
      </c>
      <c r="C2384" s="2" t="str">
        <f>LEFT(表格1[[#This Row],[年月]],4)</f>
        <v>2021</v>
      </c>
      <c r="D2384" s="2" t="str">
        <f>RIGHT(表格1[[#This Row],[年月]],2)</f>
        <v>11</v>
      </c>
      <c r="E2384" s="5">
        <v>10010000</v>
      </c>
      <c r="F2384" s="2" t="str">
        <f>VLOOKUP(TEXT(表格1[[#This Row],[地區]],"00000000"),縣市代碼,2,0)</f>
        <v>嘉義縣</v>
      </c>
      <c r="G2384" s="2" t="s">
        <v>6</v>
      </c>
      <c r="H2384" s="13">
        <v>47657</v>
      </c>
      <c r="I2384" s="14">
        <v>152440171</v>
      </c>
      <c r="J2384" s="14">
        <f>表格1[[#This Row],[信用卡交易筆數]]/1000</f>
        <v>47.656999999999996</v>
      </c>
      <c r="K2384" s="14">
        <f>表格1[[#This Row],[信用卡交易金額'[新臺幣']]]/1000</f>
        <v>152440.171</v>
      </c>
      <c r="L2384" s="14">
        <f>表格1[[#This Row],[信用卡交易金額'[新臺幣']]]/1000000</f>
        <v>152.44017099999999</v>
      </c>
      <c r="M2384" s="14" t="str" cm="1">
        <f t="array" ref="M2384">_xlfn.TEXTJOIN("", TRUE, _xlfn.XLOOKUP(TRUE, VALUE(表格1[[#This Row],[年月]]) &lt;= VALUE($R$8:$R$12), $Q$8:$Q$12)) &amp; "年度"</f>
        <v>2022年度</v>
      </c>
    </row>
    <row r="2385" spans="1:13" x14ac:dyDescent="0.3">
      <c r="A2385" s="2">
        <v>202111</v>
      </c>
      <c r="B2385" s="19">
        <f>DATE(表格1[[#This Row],[年]],表格1[[#This Row],[月]],1)</f>
        <v>44501</v>
      </c>
      <c r="C2385" s="2" t="str">
        <f>LEFT(表格1[[#This Row],[年月]],4)</f>
        <v>2021</v>
      </c>
      <c r="D2385" s="2" t="str">
        <f>RIGHT(表格1[[#This Row],[年月]],2)</f>
        <v>11</v>
      </c>
      <c r="E2385" s="5">
        <v>10010000</v>
      </c>
      <c r="F2385" s="2" t="str">
        <f>VLOOKUP(TEXT(表格1[[#This Row],[地區]],"00000000"),縣市代碼,2,0)</f>
        <v>嘉義縣</v>
      </c>
      <c r="G2385" s="2" t="s">
        <v>7</v>
      </c>
      <c r="H2385" s="13">
        <v>333568</v>
      </c>
      <c r="I2385" s="14">
        <v>338492938</v>
      </c>
      <c r="J2385" s="14">
        <f>表格1[[#This Row],[信用卡交易筆數]]/1000</f>
        <v>333.56799999999998</v>
      </c>
      <c r="K2385" s="14">
        <f>表格1[[#This Row],[信用卡交易金額'[新臺幣']]]/1000</f>
        <v>338492.93800000002</v>
      </c>
      <c r="L2385" s="14">
        <f>表格1[[#This Row],[信用卡交易金額'[新臺幣']]]/1000000</f>
        <v>338.49293799999998</v>
      </c>
      <c r="M2385" s="14" t="str" cm="1">
        <f t="array" ref="M2385">_xlfn.TEXTJOIN("", TRUE, _xlfn.XLOOKUP(TRUE, VALUE(表格1[[#This Row],[年月]]) &lt;= VALUE($R$8:$R$12), $Q$8:$Q$12)) &amp; "年度"</f>
        <v>2022年度</v>
      </c>
    </row>
    <row r="2386" spans="1:13" x14ac:dyDescent="0.3">
      <c r="A2386" s="2">
        <v>202111</v>
      </c>
      <c r="B2386" s="19">
        <f>DATE(表格1[[#This Row],[年]],表格1[[#This Row],[月]],1)</f>
        <v>44501</v>
      </c>
      <c r="C2386" s="2" t="str">
        <f>LEFT(表格1[[#This Row],[年月]],4)</f>
        <v>2021</v>
      </c>
      <c r="D2386" s="2" t="str">
        <f>RIGHT(表格1[[#This Row],[年月]],2)</f>
        <v>11</v>
      </c>
      <c r="E2386" s="5">
        <v>10010000</v>
      </c>
      <c r="F2386" s="2" t="str">
        <f>VLOOKUP(TEXT(表格1[[#This Row],[地區]],"00000000"),縣市代碼,2,0)</f>
        <v>嘉義縣</v>
      </c>
      <c r="G2386" s="2" t="s">
        <v>8</v>
      </c>
      <c r="H2386" s="13">
        <v>204662</v>
      </c>
      <c r="I2386" s="14">
        <v>274359662</v>
      </c>
      <c r="J2386" s="14">
        <f>表格1[[#This Row],[信用卡交易筆數]]/1000</f>
        <v>204.66200000000001</v>
      </c>
      <c r="K2386" s="14">
        <f>表格1[[#This Row],[信用卡交易金額'[新臺幣']]]/1000</f>
        <v>274359.66200000001</v>
      </c>
      <c r="L2386" s="14">
        <f>表格1[[#This Row],[信用卡交易金額'[新臺幣']]]/1000000</f>
        <v>274.35966200000001</v>
      </c>
      <c r="M2386" s="14" t="str" cm="1">
        <f t="array" ref="M2386">_xlfn.TEXTJOIN("", TRUE, _xlfn.XLOOKUP(TRUE, VALUE(表格1[[#This Row],[年月]]) &lt;= VALUE($R$8:$R$12), $Q$8:$Q$12)) &amp; "年度"</f>
        <v>2022年度</v>
      </c>
    </row>
    <row r="2387" spans="1:13" x14ac:dyDescent="0.3">
      <c r="A2387" s="2">
        <v>202111</v>
      </c>
      <c r="B2387" s="19">
        <f>DATE(表格1[[#This Row],[年]],表格1[[#This Row],[月]],1)</f>
        <v>44501</v>
      </c>
      <c r="C2387" s="2" t="str">
        <f>LEFT(表格1[[#This Row],[年月]],4)</f>
        <v>2021</v>
      </c>
      <c r="D2387" s="2" t="str">
        <f>RIGHT(表格1[[#This Row],[年月]],2)</f>
        <v>11</v>
      </c>
      <c r="E2387" s="5">
        <v>10010000</v>
      </c>
      <c r="F2387" s="2" t="str">
        <f>VLOOKUP(TEXT(表格1[[#This Row],[地區]],"00000000"),縣市代碼,2,0)</f>
        <v>嘉義縣</v>
      </c>
      <c r="G2387" s="2" t="s">
        <v>9</v>
      </c>
      <c r="H2387" s="13">
        <v>371786</v>
      </c>
      <c r="I2387" s="14">
        <v>631516613</v>
      </c>
      <c r="J2387" s="14">
        <f>表格1[[#This Row],[信用卡交易筆數]]/1000</f>
        <v>371.786</v>
      </c>
      <c r="K2387" s="14">
        <f>表格1[[#This Row],[信用卡交易金額'[新臺幣']]]/1000</f>
        <v>631516.61300000001</v>
      </c>
      <c r="L2387" s="14">
        <f>表格1[[#This Row],[信用卡交易金額'[新臺幣']]]/1000000</f>
        <v>631.51661300000001</v>
      </c>
      <c r="M2387" s="14" t="str" cm="1">
        <f t="array" ref="M2387">_xlfn.TEXTJOIN("", TRUE, _xlfn.XLOOKUP(TRUE, VALUE(表格1[[#This Row],[年月]]) &lt;= VALUE($R$8:$R$12), $Q$8:$Q$12)) &amp; "年度"</f>
        <v>2022年度</v>
      </c>
    </row>
    <row r="2388" spans="1:13" x14ac:dyDescent="0.3">
      <c r="A2388" s="2">
        <v>202111</v>
      </c>
      <c r="B2388" s="19">
        <f>DATE(表格1[[#This Row],[年]],表格1[[#This Row],[月]],1)</f>
        <v>44501</v>
      </c>
      <c r="C2388" s="2" t="str">
        <f>LEFT(表格1[[#This Row],[年月]],4)</f>
        <v>2021</v>
      </c>
      <c r="D2388" s="2" t="str">
        <f>RIGHT(表格1[[#This Row],[年月]],2)</f>
        <v>11</v>
      </c>
      <c r="E2388" s="5">
        <v>10010000</v>
      </c>
      <c r="F2388" s="2" t="str">
        <f>VLOOKUP(TEXT(表格1[[#This Row],[地區]],"00000000"),縣市代碼,2,0)</f>
        <v>嘉義縣</v>
      </c>
      <c r="G2388" s="2" t="s">
        <v>10</v>
      </c>
      <c r="H2388" s="13">
        <v>290231</v>
      </c>
      <c r="I2388" s="14">
        <v>824701177</v>
      </c>
      <c r="J2388" s="14">
        <f>表格1[[#This Row],[信用卡交易筆數]]/1000</f>
        <v>290.23099999999999</v>
      </c>
      <c r="K2388" s="14">
        <f>表格1[[#This Row],[信用卡交易金額'[新臺幣']]]/1000</f>
        <v>824701.17700000003</v>
      </c>
      <c r="L2388" s="14">
        <f>表格1[[#This Row],[信用卡交易金額'[新臺幣']]]/1000000</f>
        <v>824.70117700000003</v>
      </c>
      <c r="M2388" s="14" t="str" cm="1">
        <f t="array" ref="M2388">_xlfn.TEXTJOIN("", TRUE, _xlfn.XLOOKUP(TRUE, VALUE(表格1[[#This Row],[年月]]) &lt;= VALUE($R$8:$R$12), $Q$8:$Q$12)) &amp; "年度"</f>
        <v>2022年度</v>
      </c>
    </row>
    <row r="2389" spans="1:13" x14ac:dyDescent="0.3">
      <c r="A2389" s="2">
        <v>202111</v>
      </c>
      <c r="B2389" s="19">
        <f>DATE(表格1[[#This Row],[年]],表格1[[#This Row],[月]],1)</f>
        <v>44501</v>
      </c>
      <c r="C2389" s="2" t="str">
        <f>LEFT(表格1[[#This Row],[年月]],4)</f>
        <v>2021</v>
      </c>
      <c r="D2389" s="2" t="str">
        <f>RIGHT(表格1[[#This Row],[年月]],2)</f>
        <v>11</v>
      </c>
      <c r="E2389" s="5">
        <v>10020000</v>
      </c>
      <c r="F2389" s="2" t="str">
        <f>VLOOKUP(TEXT(表格1[[#This Row],[地區]],"00000000"),縣市代碼,2,0)</f>
        <v>嘉義市</v>
      </c>
      <c r="G2389" s="2" t="s">
        <v>4</v>
      </c>
      <c r="H2389" s="13">
        <v>356306</v>
      </c>
      <c r="I2389" s="14">
        <v>175572058</v>
      </c>
      <c r="J2389" s="14">
        <f>表格1[[#This Row],[信用卡交易筆數]]/1000</f>
        <v>356.30599999999998</v>
      </c>
      <c r="K2389" s="14">
        <f>表格1[[#This Row],[信用卡交易金額'[新臺幣']]]/1000</f>
        <v>175572.05799999999</v>
      </c>
      <c r="L2389" s="14">
        <f>表格1[[#This Row],[信用卡交易金額'[新臺幣']]]/1000000</f>
        <v>175.572058</v>
      </c>
      <c r="M2389" s="14" t="str" cm="1">
        <f t="array" ref="M2389">_xlfn.TEXTJOIN("", TRUE, _xlfn.XLOOKUP(TRUE, VALUE(表格1[[#This Row],[年月]]) &lt;= VALUE($R$8:$R$12), $Q$8:$Q$12)) &amp; "年度"</f>
        <v>2022年度</v>
      </c>
    </row>
    <row r="2390" spans="1:13" x14ac:dyDescent="0.3">
      <c r="A2390" s="2">
        <v>202111</v>
      </c>
      <c r="B2390" s="19">
        <f>DATE(表格1[[#This Row],[年]],表格1[[#This Row],[月]],1)</f>
        <v>44501</v>
      </c>
      <c r="C2390" s="2" t="str">
        <f>LEFT(表格1[[#This Row],[年月]],4)</f>
        <v>2021</v>
      </c>
      <c r="D2390" s="2" t="str">
        <f>RIGHT(表格1[[#This Row],[年月]],2)</f>
        <v>11</v>
      </c>
      <c r="E2390" s="5">
        <v>10020000</v>
      </c>
      <c r="F2390" s="2" t="str">
        <f>VLOOKUP(TEXT(表格1[[#This Row],[地區]],"00000000"),縣市代碼,2,0)</f>
        <v>嘉義市</v>
      </c>
      <c r="G2390" s="2" t="s">
        <v>5</v>
      </c>
      <c r="H2390" s="13">
        <v>33127</v>
      </c>
      <c r="I2390" s="14">
        <v>90382918</v>
      </c>
      <c r="J2390" s="14">
        <f>表格1[[#This Row],[信用卡交易筆數]]/1000</f>
        <v>33.127000000000002</v>
      </c>
      <c r="K2390" s="14">
        <f>表格1[[#This Row],[信用卡交易金額'[新臺幣']]]/1000</f>
        <v>90382.918000000005</v>
      </c>
      <c r="L2390" s="14">
        <f>表格1[[#This Row],[信用卡交易金額'[新臺幣']]]/1000000</f>
        <v>90.382918000000004</v>
      </c>
      <c r="M2390" s="14" t="str" cm="1">
        <f t="array" ref="M2390">_xlfn.TEXTJOIN("", TRUE, _xlfn.XLOOKUP(TRUE, VALUE(表格1[[#This Row],[年月]]) &lt;= VALUE($R$8:$R$12), $Q$8:$Q$12)) &amp; "年度"</f>
        <v>2022年度</v>
      </c>
    </row>
    <row r="2391" spans="1:13" x14ac:dyDescent="0.3">
      <c r="A2391" s="2">
        <v>202111</v>
      </c>
      <c r="B2391" s="19">
        <f>DATE(表格1[[#This Row],[年]],表格1[[#This Row],[月]],1)</f>
        <v>44501</v>
      </c>
      <c r="C2391" s="2" t="str">
        <f>LEFT(表格1[[#This Row],[年月]],4)</f>
        <v>2021</v>
      </c>
      <c r="D2391" s="2" t="str">
        <f>RIGHT(表格1[[#This Row],[年月]],2)</f>
        <v>11</v>
      </c>
      <c r="E2391" s="5">
        <v>10020000</v>
      </c>
      <c r="F2391" s="2" t="str">
        <f>VLOOKUP(TEXT(表格1[[#This Row],[地區]],"00000000"),縣市代碼,2,0)</f>
        <v>嘉義市</v>
      </c>
      <c r="G2391" s="2" t="s">
        <v>6</v>
      </c>
      <c r="H2391" s="13">
        <v>48352</v>
      </c>
      <c r="I2391" s="14">
        <v>174291170</v>
      </c>
      <c r="J2391" s="14">
        <f>表格1[[#This Row],[信用卡交易筆數]]/1000</f>
        <v>48.351999999999997</v>
      </c>
      <c r="K2391" s="14">
        <f>表格1[[#This Row],[信用卡交易金額'[新臺幣']]]/1000</f>
        <v>174291.17</v>
      </c>
      <c r="L2391" s="14">
        <f>表格1[[#This Row],[信用卡交易金額'[新臺幣']]]/1000000</f>
        <v>174.29116999999999</v>
      </c>
      <c r="M2391" s="14" t="str" cm="1">
        <f t="array" ref="M2391">_xlfn.TEXTJOIN("", TRUE, _xlfn.XLOOKUP(TRUE, VALUE(表格1[[#This Row],[年月]]) &lt;= VALUE($R$8:$R$12), $Q$8:$Q$12)) &amp; "年度"</f>
        <v>2022年度</v>
      </c>
    </row>
    <row r="2392" spans="1:13" x14ac:dyDescent="0.3">
      <c r="A2392" s="2">
        <v>202111</v>
      </c>
      <c r="B2392" s="19">
        <f>DATE(表格1[[#This Row],[年]],表格1[[#This Row],[月]],1)</f>
        <v>44501</v>
      </c>
      <c r="C2392" s="2" t="str">
        <f>LEFT(表格1[[#This Row],[年月]],4)</f>
        <v>2021</v>
      </c>
      <c r="D2392" s="2" t="str">
        <f>RIGHT(表格1[[#This Row],[年月]],2)</f>
        <v>11</v>
      </c>
      <c r="E2392" s="5">
        <v>10020000</v>
      </c>
      <c r="F2392" s="2" t="str">
        <f>VLOOKUP(TEXT(表格1[[#This Row],[地區]],"00000000"),縣市代碼,2,0)</f>
        <v>嘉義市</v>
      </c>
      <c r="G2392" s="2" t="s">
        <v>7</v>
      </c>
      <c r="H2392" s="13">
        <v>247085</v>
      </c>
      <c r="I2392" s="14">
        <v>251001551</v>
      </c>
      <c r="J2392" s="14">
        <f>表格1[[#This Row],[信用卡交易筆數]]/1000</f>
        <v>247.08500000000001</v>
      </c>
      <c r="K2392" s="14">
        <f>表格1[[#This Row],[信用卡交易金額'[新臺幣']]]/1000</f>
        <v>251001.55100000001</v>
      </c>
      <c r="L2392" s="14">
        <f>表格1[[#This Row],[信用卡交易金額'[新臺幣']]]/1000000</f>
        <v>251.00155100000001</v>
      </c>
      <c r="M2392" s="14" t="str" cm="1">
        <f t="array" ref="M2392">_xlfn.TEXTJOIN("", TRUE, _xlfn.XLOOKUP(TRUE, VALUE(表格1[[#This Row],[年月]]) &lt;= VALUE($R$8:$R$12), $Q$8:$Q$12)) &amp; "年度"</f>
        <v>2022年度</v>
      </c>
    </row>
    <row r="2393" spans="1:13" x14ac:dyDescent="0.3">
      <c r="A2393" s="2">
        <v>202111</v>
      </c>
      <c r="B2393" s="19">
        <f>DATE(表格1[[#This Row],[年]],表格1[[#This Row],[月]],1)</f>
        <v>44501</v>
      </c>
      <c r="C2393" s="2" t="str">
        <f>LEFT(表格1[[#This Row],[年月]],4)</f>
        <v>2021</v>
      </c>
      <c r="D2393" s="2" t="str">
        <f>RIGHT(表格1[[#This Row],[年月]],2)</f>
        <v>11</v>
      </c>
      <c r="E2393" s="5">
        <v>10020000</v>
      </c>
      <c r="F2393" s="2" t="str">
        <f>VLOOKUP(TEXT(表格1[[#This Row],[地區]],"00000000"),縣市代碼,2,0)</f>
        <v>嘉義市</v>
      </c>
      <c r="G2393" s="2" t="s">
        <v>8</v>
      </c>
      <c r="H2393" s="13">
        <v>166000</v>
      </c>
      <c r="I2393" s="14">
        <v>240453568</v>
      </c>
      <c r="J2393" s="14">
        <f>表格1[[#This Row],[信用卡交易筆數]]/1000</f>
        <v>166</v>
      </c>
      <c r="K2393" s="14">
        <f>表格1[[#This Row],[信用卡交易金額'[新臺幣']]]/1000</f>
        <v>240453.568</v>
      </c>
      <c r="L2393" s="14">
        <f>表格1[[#This Row],[信用卡交易金額'[新臺幣']]]/1000000</f>
        <v>240.45356799999999</v>
      </c>
      <c r="M2393" s="14" t="str" cm="1">
        <f t="array" ref="M2393">_xlfn.TEXTJOIN("", TRUE, _xlfn.XLOOKUP(TRUE, VALUE(表格1[[#This Row],[年月]]) &lt;= VALUE($R$8:$R$12), $Q$8:$Q$12)) &amp; "年度"</f>
        <v>2022年度</v>
      </c>
    </row>
    <row r="2394" spans="1:13" x14ac:dyDescent="0.3">
      <c r="A2394" s="2">
        <v>202111</v>
      </c>
      <c r="B2394" s="19">
        <f>DATE(表格1[[#This Row],[年]],表格1[[#This Row],[月]],1)</f>
        <v>44501</v>
      </c>
      <c r="C2394" s="2" t="str">
        <f>LEFT(表格1[[#This Row],[年月]],4)</f>
        <v>2021</v>
      </c>
      <c r="D2394" s="2" t="str">
        <f>RIGHT(表格1[[#This Row],[年月]],2)</f>
        <v>11</v>
      </c>
      <c r="E2394" s="5">
        <v>10020000</v>
      </c>
      <c r="F2394" s="2" t="str">
        <f>VLOOKUP(TEXT(表格1[[#This Row],[地區]],"00000000"),縣市代碼,2,0)</f>
        <v>嘉義市</v>
      </c>
      <c r="G2394" s="2" t="s">
        <v>9</v>
      </c>
      <c r="H2394" s="13">
        <v>386783</v>
      </c>
      <c r="I2394" s="14">
        <v>666399069</v>
      </c>
      <c r="J2394" s="14">
        <f>表格1[[#This Row],[信用卡交易筆數]]/1000</f>
        <v>386.78300000000002</v>
      </c>
      <c r="K2394" s="14">
        <f>表格1[[#This Row],[信用卡交易金額'[新臺幣']]]/1000</f>
        <v>666399.06900000002</v>
      </c>
      <c r="L2394" s="14">
        <f>表格1[[#This Row],[信用卡交易金額'[新臺幣']]]/1000000</f>
        <v>666.39906900000005</v>
      </c>
      <c r="M2394" s="14" t="str" cm="1">
        <f t="array" ref="M2394">_xlfn.TEXTJOIN("", TRUE, _xlfn.XLOOKUP(TRUE, VALUE(表格1[[#This Row],[年月]]) &lt;= VALUE($R$8:$R$12), $Q$8:$Q$12)) &amp; "年度"</f>
        <v>2022年度</v>
      </c>
    </row>
    <row r="2395" spans="1:13" x14ac:dyDescent="0.3">
      <c r="A2395" s="2">
        <v>202111</v>
      </c>
      <c r="B2395" s="19">
        <f>DATE(表格1[[#This Row],[年]],表格1[[#This Row],[月]],1)</f>
        <v>44501</v>
      </c>
      <c r="C2395" s="2" t="str">
        <f>LEFT(表格1[[#This Row],[年月]],4)</f>
        <v>2021</v>
      </c>
      <c r="D2395" s="2" t="str">
        <f>RIGHT(表格1[[#This Row],[年月]],2)</f>
        <v>11</v>
      </c>
      <c r="E2395" s="5">
        <v>10020000</v>
      </c>
      <c r="F2395" s="2" t="str">
        <f>VLOOKUP(TEXT(表格1[[#This Row],[地區]],"00000000"),縣市代碼,2,0)</f>
        <v>嘉義市</v>
      </c>
      <c r="G2395" s="2" t="s">
        <v>10</v>
      </c>
      <c r="H2395" s="13">
        <v>265225</v>
      </c>
      <c r="I2395" s="14">
        <v>839786258</v>
      </c>
      <c r="J2395" s="14">
        <f>表格1[[#This Row],[信用卡交易筆數]]/1000</f>
        <v>265.22500000000002</v>
      </c>
      <c r="K2395" s="14">
        <f>表格1[[#This Row],[信用卡交易金額'[新臺幣']]]/1000</f>
        <v>839786.25800000003</v>
      </c>
      <c r="L2395" s="14">
        <f>表格1[[#This Row],[信用卡交易金額'[新臺幣']]]/1000000</f>
        <v>839.78625799999998</v>
      </c>
      <c r="M2395" s="14" t="str" cm="1">
        <f t="array" ref="M2395">_xlfn.TEXTJOIN("", TRUE, _xlfn.XLOOKUP(TRUE, VALUE(表格1[[#This Row],[年月]]) &lt;= VALUE($R$8:$R$12), $Q$8:$Q$12)) &amp; "年度"</f>
        <v>2022年度</v>
      </c>
    </row>
    <row r="2396" spans="1:13" x14ac:dyDescent="0.3">
      <c r="A2396" s="2">
        <v>202111</v>
      </c>
      <c r="B2396" s="19">
        <f>DATE(表格1[[#This Row],[年]],表格1[[#This Row],[月]],1)</f>
        <v>44501</v>
      </c>
      <c r="C2396" s="2" t="str">
        <f>LEFT(表格1[[#This Row],[年月]],4)</f>
        <v>2021</v>
      </c>
      <c r="D2396" s="2" t="str">
        <f>RIGHT(表格1[[#This Row],[年月]],2)</f>
        <v>11</v>
      </c>
      <c r="E2396" s="5">
        <v>67000000</v>
      </c>
      <c r="F2396" s="2" t="str">
        <f>VLOOKUP(TEXT(表格1[[#This Row],[地區]],"00000000"),縣市代碼,2,0)</f>
        <v>臺南市</v>
      </c>
      <c r="G2396" s="2" t="s">
        <v>4</v>
      </c>
      <c r="H2396" s="13">
        <v>2452852</v>
      </c>
      <c r="I2396" s="14">
        <v>1215036603</v>
      </c>
      <c r="J2396" s="14">
        <f>表格1[[#This Row],[信用卡交易筆數]]/1000</f>
        <v>2452.8519999999999</v>
      </c>
      <c r="K2396" s="14">
        <f>表格1[[#This Row],[信用卡交易金額'[新臺幣']]]/1000</f>
        <v>1215036.6029999999</v>
      </c>
      <c r="L2396" s="14">
        <f>表格1[[#This Row],[信用卡交易金額'[新臺幣']]]/1000000</f>
        <v>1215.036603</v>
      </c>
      <c r="M2396" s="14" t="str" cm="1">
        <f t="array" ref="M2396">_xlfn.TEXTJOIN("", TRUE, _xlfn.XLOOKUP(TRUE, VALUE(表格1[[#This Row],[年月]]) &lt;= VALUE($R$8:$R$12), $Q$8:$Q$12)) &amp; "年度"</f>
        <v>2022年度</v>
      </c>
    </row>
    <row r="2397" spans="1:13" x14ac:dyDescent="0.3">
      <c r="A2397" s="2">
        <v>202111</v>
      </c>
      <c r="B2397" s="19">
        <f>DATE(表格1[[#This Row],[年]],表格1[[#This Row],[月]],1)</f>
        <v>44501</v>
      </c>
      <c r="C2397" s="2" t="str">
        <f>LEFT(表格1[[#This Row],[年月]],4)</f>
        <v>2021</v>
      </c>
      <c r="D2397" s="2" t="str">
        <f>RIGHT(表格1[[#This Row],[年月]],2)</f>
        <v>11</v>
      </c>
      <c r="E2397" s="5">
        <v>67000000</v>
      </c>
      <c r="F2397" s="2" t="str">
        <f>VLOOKUP(TEXT(表格1[[#This Row],[地區]],"00000000"),縣市代碼,2,0)</f>
        <v>臺南市</v>
      </c>
      <c r="G2397" s="2" t="s">
        <v>5</v>
      </c>
      <c r="H2397" s="13">
        <v>225100</v>
      </c>
      <c r="I2397" s="14">
        <v>544044944</v>
      </c>
      <c r="J2397" s="14">
        <f>表格1[[#This Row],[信用卡交易筆數]]/1000</f>
        <v>225.1</v>
      </c>
      <c r="K2397" s="14">
        <f>表格1[[#This Row],[信用卡交易金額'[新臺幣']]]/1000</f>
        <v>544044.94400000002</v>
      </c>
      <c r="L2397" s="14">
        <f>表格1[[#This Row],[信用卡交易金額'[新臺幣']]]/1000000</f>
        <v>544.04494399999999</v>
      </c>
      <c r="M2397" s="14" t="str" cm="1">
        <f t="array" ref="M2397">_xlfn.TEXTJOIN("", TRUE, _xlfn.XLOOKUP(TRUE, VALUE(表格1[[#This Row],[年月]]) &lt;= VALUE($R$8:$R$12), $Q$8:$Q$12)) &amp; "年度"</f>
        <v>2022年度</v>
      </c>
    </row>
    <row r="2398" spans="1:13" x14ac:dyDescent="0.3">
      <c r="A2398" s="2">
        <v>202111</v>
      </c>
      <c r="B2398" s="19">
        <f>DATE(表格1[[#This Row],[年]],表格1[[#This Row],[月]],1)</f>
        <v>44501</v>
      </c>
      <c r="C2398" s="2" t="str">
        <f>LEFT(表格1[[#This Row],[年月]],4)</f>
        <v>2021</v>
      </c>
      <c r="D2398" s="2" t="str">
        <f>RIGHT(表格1[[#This Row],[年月]],2)</f>
        <v>11</v>
      </c>
      <c r="E2398" s="5">
        <v>67000000</v>
      </c>
      <c r="F2398" s="2" t="str">
        <f>VLOOKUP(TEXT(表格1[[#This Row],[地區]],"00000000"),縣市代碼,2,0)</f>
        <v>臺南市</v>
      </c>
      <c r="G2398" s="2" t="s">
        <v>6</v>
      </c>
      <c r="H2398" s="13">
        <v>371419</v>
      </c>
      <c r="I2398" s="14">
        <v>1255558057</v>
      </c>
      <c r="J2398" s="14">
        <f>表格1[[#This Row],[信用卡交易筆數]]/1000</f>
        <v>371.41899999999998</v>
      </c>
      <c r="K2398" s="14">
        <f>表格1[[#This Row],[信用卡交易金額'[新臺幣']]]/1000</f>
        <v>1255558.057</v>
      </c>
      <c r="L2398" s="14">
        <f>表格1[[#This Row],[信用卡交易金額'[新臺幣']]]/1000000</f>
        <v>1255.558057</v>
      </c>
      <c r="M2398" s="14" t="str" cm="1">
        <f t="array" ref="M2398">_xlfn.TEXTJOIN("", TRUE, _xlfn.XLOOKUP(TRUE, VALUE(表格1[[#This Row],[年月]]) &lt;= VALUE($R$8:$R$12), $Q$8:$Q$12)) &amp; "年度"</f>
        <v>2022年度</v>
      </c>
    </row>
    <row r="2399" spans="1:13" x14ac:dyDescent="0.3">
      <c r="A2399" s="2">
        <v>202111</v>
      </c>
      <c r="B2399" s="19">
        <f>DATE(表格1[[#This Row],[年]],表格1[[#This Row],[月]],1)</f>
        <v>44501</v>
      </c>
      <c r="C2399" s="2" t="str">
        <f>LEFT(表格1[[#This Row],[年月]],4)</f>
        <v>2021</v>
      </c>
      <c r="D2399" s="2" t="str">
        <f>RIGHT(表格1[[#This Row],[年月]],2)</f>
        <v>11</v>
      </c>
      <c r="E2399" s="5">
        <v>67000000</v>
      </c>
      <c r="F2399" s="2" t="str">
        <f>VLOOKUP(TEXT(表格1[[#This Row],[地區]],"00000000"),縣市代碼,2,0)</f>
        <v>臺南市</v>
      </c>
      <c r="G2399" s="2" t="s">
        <v>7</v>
      </c>
      <c r="H2399" s="13">
        <v>1804631</v>
      </c>
      <c r="I2399" s="14">
        <v>1792790223</v>
      </c>
      <c r="J2399" s="14">
        <f>表格1[[#This Row],[信用卡交易筆數]]/1000</f>
        <v>1804.6310000000001</v>
      </c>
      <c r="K2399" s="14">
        <f>表格1[[#This Row],[信用卡交易金額'[新臺幣']]]/1000</f>
        <v>1792790.223</v>
      </c>
      <c r="L2399" s="14">
        <f>表格1[[#This Row],[信用卡交易金額'[新臺幣']]]/1000000</f>
        <v>1792.790223</v>
      </c>
      <c r="M2399" s="14" t="str" cm="1">
        <f t="array" ref="M2399">_xlfn.TEXTJOIN("", TRUE, _xlfn.XLOOKUP(TRUE, VALUE(表格1[[#This Row],[年月]]) &lt;= VALUE($R$8:$R$12), $Q$8:$Q$12)) &amp; "年度"</f>
        <v>2022年度</v>
      </c>
    </row>
    <row r="2400" spans="1:13" x14ac:dyDescent="0.3">
      <c r="A2400" s="2">
        <v>202111</v>
      </c>
      <c r="B2400" s="19">
        <f>DATE(表格1[[#This Row],[年]],表格1[[#This Row],[月]],1)</f>
        <v>44501</v>
      </c>
      <c r="C2400" s="2" t="str">
        <f>LEFT(表格1[[#This Row],[年月]],4)</f>
        <v>2021</v>
      </c>
      <c r="D2400" s="2" t="str">
        <f>RIGHT(表格1[[#This Row],[年月]],2)</f>
        <v>11</v>
      </c>
      <c r="E2400" s="5">
        <v>67000000</v>
      </c>
      <c r="F2400" s="2" t="str">
        <f>VLOOKUP(TEXT(表格1[[#This Row],[地區]],"00000000"),縣市代碼,2,0)</f>
        <v>臺南市</v>
      </c>
      <c r="G2400" s="2" t="s">
        <v>8</v>
      </c>
      <c r="H2400" s="13">
        <v>1227119</v>
      </c>
      <c r="I2400" s="14">
        <v>1800107851</v>
      </c>
      <c r="J2400" s="14">
        <f>表格1[[#This Row],[信用卡交易筆數]]/1000</f>
        <v>1227.1189999999999</v>
      </c>
      <c r="K2400" s="14">
        <f>表格1[[#This Row],[信用卡交易金額'[新臺幣']]]/1000</f>
        <v>1800107.851</v>
      </c>
      <c r="L2400" s="14">
        <f>表格1[[#This Row],[信用卡交易金額'[新臺幣']]]/1000000</f>
        <v>1800.107851</v>
      </c>
      <c r="M2400" s="14" t="str" cm="1">
        <f t="array" ref="M2400">_xlfn.TEXTJOIN("", TRUE, _xlfn.XLOOKUP(TRUE, VALUE(表格1[[#This Row],[年月]]) &lt;= VALUE($R$8:$R$12), $Q$8:$Q$12)) &amp; "年度"</f>
        <v>2022年度</v>
      </c>
    </row>
    <row r="2401" spans="1:13" x14ac:dyDescent="0.3">
      <c r="A2401" s="2">
        <v>202111</v>
      </c>
      <c r="B2401" s="19">
        <f>DATE(表格1[[#This Row],[年]],表格1[[#This Row],[月]],1)</f>
        <v>44501</v>
      </c>
      <c r="C2401" s="2" t="str">
        <f>LEFT(表格1[[#This Row],[年月]],4)</f>
        <v>2021</v>
      </c>
      <c r="D2401" s="2" t="str">
        <f>RIGHT(表格1[[#This Row],[年月]],2)</f>
        <v>11</v>
      </c>
      <c r="E2401" s="5">
        <v>67000000</v>
      </c>
      <c r="F2401" s="2" t="str">
        <f>VLOOKUP(TEXT(表格1[[#This Row],[地區]],"00000000"),縣市代碼,2,0)</f>
        <v>臺南市</v>
      </c>
      <c r="G2401" s="2" t="s">
        <v>9</v>
      </c>
      <c r="H2401" s="13">
        <v>2862226</v>
      </c>
      <c r="I2401" s="14">
        <v>6153050600</v>
      </c>
      <c r="J2401" s="14">
        <f>表格1[[#This Row],[信用卡交易筆數]]/1000</f>
        <v>2862.2260000000001</v>
      </c>
      <c r="K2401" s="14">
        <f>表格1[[#This Row],[信用卡交易金額'[新臺幣']]]/1000</f>
        <v>6153050.5999999996</v>
      </c>
      <c r="L2401" s="14">
        <f>表格1[[#This Row],[信用卡交易金額'[新臺幣']]]/1000000</f>
        <v>6153.0505999999996</v>
      </c>
      <c r="M2401" s="14" t="str" cm="1">
        <f t="array" ref="M2401">_xlfn.TEXTJOIN("", TRUE, _xlfn.XLOOKUP(TRUE, VALUE(表格1[[#This Row],[年月]]) &lt;= VALUE($R$8:$R$12), $Q$8:$Q$12)) &amp; "年度"</f>
        <v>2022年度</v>
      </c>
    </row>
    <row r="2402" spans="1:13" x14ac:dyDescent="0.3">
      <c r="A2402" s="2">
        <v>202111</v>
      </c>
      <c r="B2402" s="19">
        <f>DATE(表格1[[#This Row],[年]],表格1[[#This Row],[月]],1)</f>
        <v>44501</v>
      </c>
      <c r="C2402" s="2" t="str">
        <f>LEFT(表格1[[#This Row],[年月]],4)</f>
        <v>2021</v>
      </c>
      <c r="D2402" s="2" t="str">
        <f>RIGHT(表格1[[#This Row],[年月]],2)</f>
        <v>11</v>
      </c>
      <c r="E2402" s="5">
        <v>67000000</v>
      </c>
      <c r="F2402" s="2" t="str">
        <f>VLOOKUP(TEXT(表格1[[#This Row],[地區]],"00000000"),縣市代碼,2,0)</f>
        <v>臺南市</v>
      </c>
      <c r="G2402" s="2" t="s">
        <v>10</v>
      </c>
      <c r="H2402" s="13">
        <v>2024029</v>
      </c>
      <c r="I2402" s="14">
        <v>6021445770</v>
      </c>
      <c r="J2402" s="14">
        <f>表格1[[#This Row],[信用卡交易筆數]]/1000</f>
        <v>2024.029</v>
      </c>
      <c r="K2402" s="14">
        <f>表格1[[#This Row],[信用卡交易金額'[新臺幣']]]/1000</f>
        <v>6021445.7699999996</v>
      </c>
      <c r="L2402" s="14">
        <f>表格1[[#This Row],[信用卡交易金額'[新臺幣']]]/1000000</f>
        <v>6021.4457700000003</v>
      </c>
      <c r="M2402" s="14" t="str" cm="1">
        <f t="array" ref="M2402">_xlfn.TEXTJOIN("", TRUE, _xlfn.XLOOKUP(TRUE, VALUE(表格1[[#This Row],[年月]]) &lt;= VALUE($R$8:$R$12), $Q$8:$Q$12)) &amp; "年度"</f>
        <v>2022年度</v>
      </c>
    </row>
    <row r="2403" spans="1:13" x14ac:dyDescent="0.3">
      <c r="A2403" s="2">
        <v>202111</v>
      </c>
      <c r="B2403" s="19">
        <f>DATE(表格1[[#This Row],[年]],表格1[[#This Row],[月]],1)</f>
        <v>44501</v>
      </c>
      <c r="C2403" s="2" t="str">
        <f>LEFT(表格1[[#This Row],[年月]],4)</f>
        <v>2021</v>
      </c>
      <c r="D2403" s="2" t="str">
        <f>RIGHT(表格1[[#This Row],[年月]],2)</f>
        <v>11</v>
      </c>
      <c r="E2403" s="5">
        <v>64000000</v>
      </c>
      <c r="F2403" s="2" t="str">
        <f>VLOOKUP(TEXT(表格1[[#This Row],[地區]],"00000000"),縣市代碼,2,0)</f>
        <v>高雄市</v>
      </c>
      <c r="G2403" s="2" t="s">
        <v>4</v>
      </c>
      <c r="H2403" s="13">
        <v>4017202</v>
      </c>
      <c r="I2403" s="14">
        <v>2203328893</v>
      </c>
      <c r="J2403" s="14">
        <f>表格1[[#This Row],[信用卡交易筆數]]/1000</f>
        <v>4017.2020000000002</v>
      </c>
      <c r="K2403" s="14">
        <f>表格1[[#This Row],[信用卡交易金額'[新臺幣']]]/1000</f>
        <v>2203328.8930000002</v>
      </c>
      <c r="L2403" s="14">
        <f>表格1[[#This Row],[信用卡交易金額'[新臺幣']]]/1000000</f>
        <v>2203.3288929999999</v>
      </c>
      <c r="M2403" s="14" t="str" cm="1">
        <f t="array" ref="M2403">_xlfn.TEXTJOIN("", TRUE, _xlfn.XLOOKUP(TRUE, VALUE(表格1[[#This Row],[年月]]) &lt;= VALUE($R$8:$R$12), $Q$8:$Q$12)) &amp; "年度"</f>
        <v>2022年度</v>
      </c>
    </row>
    <row r="2404" spans="1:13" x14ac:dyDescent="0.3">
      <c r="A2404" s="2">
        <v>202111</v>
      </c>
      <c r="B2404" s="19">
        <f>DATE(表格1[[#This Row],[年]],表格1[[#This Row],[月]],1)</f>
        <v>44501</v>
      </c>
      <c r="C2404" s="2" t="str">
        <f>LEFT(表格1[[#This Row],[年月]],4)</f>
        <v>2021</v>
      </c>
      <c r="D2404" s="2" t="str">
        <f>RIGHT(表格1[[#This Row],[年月]],2)</f>
        <v>11</v>
      </c>
      <c r="E2404" s="5">
        <v>64000000</v>
      </c>
      <c r="F2404" s="2" t="str">
        <f>VLOOKUP(TEXT(表格1[[#This Row],[地區]],"00000000"),縣市代碼,2,0)</f>
        <v>高雄市</v>
      </c>
      <c r="G2404" s="2" t="s">
        <v>5</v>
      </c>
      <c r="H2404" s="13">
        <v>344284</v>
      </c>
      <c r="I2404" s="14">
        <v>785402017</v>
      </c>
      <c r="J2404" s="14">
        <f>表格1[[#This Row],[信用卡交易筆數]]/1000</f>
        <v>344.28399999999999</v>
      </c>
      <c r="K2404" s="14">
        <f>表格1[[#This Row],[信用卡交易金額'[新臺幣']]]/1000</f>
        <v>785402.01699999999</v>
      </c>
      <c r="L2404" s="14">
        <f>表格1[[#This Row],[信用卡交易金額'[新臺幣']]]/1000000</f>
        <v>785.402017</v>
      </c>
      <c r="M2404" s="14" t="str" cm="1">
        <f t="array" ref="M2404">_xlfn.TEXTJOIN("", TRUE, _xlfn.XLOOKUP(TRUE, VALUE(表格1[[#This Row],[年月]]) &lt;= VALUE($R$8:$R$12), $Q$8:$Q$12)) &amp; "年度"</f>
        <v>2022年度</v>
      </c>
    </row>
    <row r="2405" spans="1:13" x14ac:dyDescent="0.3">
      <c r="A2405" s="2">
        <v>202111</v>
      </c>
      <c r="B2405" s="19">
        <f>DATE(表格1[[#This Row],[年]],表格1[[#This Row],[月]],1)</f>
        <v>44501</v>
      </c>
      <c r="C2405" s="2" t="str">
        <f>LEFT(表格1[[#This Row],[年月]],4)</f>
        <v>2021</v>
      </c>
      <c r="D2405" s="2" t="str">
        <f>RIGHT(表格1[[#This Row],[年月]],2)</f>
        <v>11</v>
      </c>
      <c r="E2405" s="5">
        <v>64000000</v>
      </c>
      <c r="F2405" s="2" t="str">
        <f>VLOOKUP(TEXT(表格1[[#This Row],[地區]],"00000000"),縣市代碼,2,0)</f>
        <v>高雄市</v>
      </c>
      <c r="G2405" s="2" t="s">
        <v>6</v>
      </c>
      <c r="H2405" s="13">
        <v>582871</v>
      </c>
      <c r="I2405" s="14">
        <v>2039223271</v>
      </c>
      <c r="J2405" s="14">
        <f>表格1[[#This Row],[信用卡交易筆數]]/1000</f>
        <v>582.87099999999998</v>
      </c>
      <c r="K2405" s="14">
        <f>表格1[[#This Row],[信用卡交易金額'[新臺幣']]]/1000</f>
        <v>2039223.2709999999</v>
      </c>
      <c r="L2405" s="14">
        <f>表格1[[#This Row],[信用卡交易金額'[新臺幣']]]/1000000</f>
        <v>2039.2232710000001</v>
      </c>
      <c r="M2405" s="14" t="str" cm="1">
        <f t="array" ref="M2405">_xlfn.TEXTJOIN("", TRUE, _xlfn.XLOOKUP(TRUE, VALUE(表格1[[#This Row],[年月]]) &lt;= VALUE($R$8:$R$12), $Q$8:$Q$12)) &amp; "年度"</f>
        <v>2022年度</v>
      </c>
    </row>
    <row r="2406" spans="1:13" x14ac:dyDescent="0.3">
      <c r="A2406" s="2">
        <v>202111</v>
      </c>
      <c r="B2406" s="19">
        <f>DATE(表格1[[#This Row],[年]],表格1[[#This Row],[月]],1)</f>
        <v>44501</v>
      </c>
      <c r="C2406" s="2" t="str">
        <f>LEFT(表格1[[#This Row],[年月]],4)</f>
        <v>2021</v>
      </c>
      <c r="D2406" s="2" t="str">
        <f>RIGHT(表格1[[#This Row],[年月]],2)</f>
        <v>11</v>
      </c>
      <c r="E2406" s="5">
        <v>64000000</v>
      </c>
      <c r="F2406" s="2" t="str">
        <f>VLOOKUP(TEXT(表格1[[#This Row],[地區]],"00000000"),縣市代碼,2,0)</f>
        <v>高雄市</v>
      </c>
      <c r="G2406" s="2" t="s">
        <v>7</v>
      </c>
      <c r="H2406" s="13">
        <v>2813859</v>
      </c>
      <c r="I2406" s="14">
        <v>2811234580</v>
      </c>
      <c r="J2406" s="14">
        <f>表格1[[#This Row],[信用卡交易筆數]]/1000</f>
        <v>2813.8589999999999</v>
      </c>
      <c r="K2406" s="14">
        <f>表格1[[#This Row],[信用卡交易金額'[新臺幣']]]/1000</f>
        <v>2811234.58</v>
      </c>
      <c r="L2406" s="14">
        <f>表格1[[#This Row],[信用卡交易金額'[新臺幣']]]/1000000</f>
        <v>2811.2345799999998</v>
      </c>
      <c r="M2406" s="14" t="str" cm="1">
        <f t="array" ref="M2406">_xlfn.TEXTJOIN("", TRUE, _xlfn.XLOOKUP(TRUE, VALUE(表格1[[#This Row],[年月]]) &lt;= VALUE($R$8:$R$12), $Q$8:$Q$12)) &amp; "年度"</f>
        <v>2022年度</v>
      </c>
    </row>
    <row r="2407" spans="1:13" x14ac:dyDescent="0.3">
      <c r="A2407" s="2">
        <v>202111</v>
      </c>
      <c r="B2407" s="19">
        <f>DATE(表格1[[#This Row],[年]],表格1[[#This Row],[月]],1)</f>
        <v>44501</v>
      </c>
      <c r="C2407" s="2" t="str">
        <f>LEFT(表格1[[#This Row],[年月]],4)</f>
        <v>2021</v>
      </c>
      <c r="D2407" s="2" t="str">
        <f>RIGHT(表格1[[#This Row],[年月]],2)</f>
        <v>11</v>
      </c>
      <c r="E2407" s="5">
        <v>64000000</v>
      </c>
      <c r="F2407" s="2" t="str">
        <f>VLOOKUP(TEXT(表格1[[#This Row],[地區]],"00000000"),縣市代碼,2,0)</f>
        <v>高雄市</v>
      </c>
      <c r="G2407" s="2" t="s">
        <v>8</v>
      </c>
      <c r="H2407" s="13">
        <v>2024418</v>
      </c>
      <c r="I2407" s="14">
        <v>2863909843</v>
      </c>
      <c r="J2407" s="14">
        <f>表格1[[#This Row],[信用卡交易筆數]]/1000</f>
        <v>2024.4179999999999</v>
      </c>
      <c r="K2407" s="14">
        <f>表格1[[#This Row],[信用卡交易金額'[新臺幣']]]/1000</f>
        <v>2863909.8429999999</v>
      </c>
      <c r="L2407" s="14">
        <f>表格1[[#This Row],[信用卡交易金額'[新臺幣']]]/1000000</f>
        <v>2863.9098429999999</v>
      </c>
      <c r="M2407" s="14" t="str" cm="1">
        <f t="array" ref="M2407">_xlfn.TEXTJOIN("", TRUE, _xlfn.XLOOKUP(TRUE, VALUE(表格1[[#This Row],[年月]]) &lt;= VALUE($R$8:$R$12), $Q$8:$Q$12)) &amp; "年度"</f>
        <v>2022年度</v>
      </c>
    </row>
    <row r="2408" spans="1:13" x14ac:dyDescent="0.3">
      <c r="A2408" s="2">
        <v>202111</v>
      </c>
      <c r="B2408" s="19">
        <f>DATE(表格1[[#This Row],[年]],表格1[[#This Row],[月]],1)</f>
        <v>44501</v>
      </c>
      <c r="C2408" s="2" t="str">
        <f>LEFT(表格1[[#This Row],[年月]],4)</f>
        <v>2021</v>
      </c>
      <c r="D2408" s="2" t="str">
        <f>RIGHT(表格1[[#This Row],[年月]],2)</f>
        <v>11</v>
      </c>
      <c r="E2408" s="5">
        <v>64000000</v>
      </c>
      <c r="F2408" s="2" t="str">
        <f>VLOOKUP(TEXT(表格1[[#This Row],[地區]],"00000000"),縣市代碼,2,0)</f>
        <v>高雄市</v>
      </c>
      <c r="G2408" s="2" t="s">
        <v>9</v>
      </c>
      <c r="H2408" s="13">
        <v>4427495</v>
      </c>
      <c r="I2408" s="14">
        <v>7616908755</v>
      </c>
      <c r="J2408" s="14">
        <f>表格1[[#This Row],[信用卡交易筆數]]/1000</f>
        <v>4427.4949999999999</v>
      </c>
      <c r="K2408" s="14">
        <f>表格1[[#This Row],[信用卡交易金額'[新臺幣']]]/1000</f>
        <v>7616908.7549999999</v>
      </c>
      <c r="L2408" s="14">
        <f>表格1[[#This Row],[信用卡交易金額'[新臺幣']]]/1000000</f>
        <v>7616.9087550000004</v>
      </c>
      <c r="M2408" s="14" t="str" cm="1">
        <f t="array" ref="M2408">_xlfn.TEXTJOIN("", TRUE, _xlfn.XLOOKUP(TRUE, VALUE(表格1[[#This Row],[年月]]) &lt;= VALUE($R$8:$R$12), $Q$8:$Q$12)) &amp; "年度"</f>
        <v>2022年度</v>
      </c>
    </row>
    <row r="2409" spans="1:13" x14ac:dyDescent="0.3">
      <c r="A2409" s="2">
        <v>202111</v>
      </c>
      <c r="B2409" s="19">
        <f>DATE(表格1[[#This Row],[年]],表格1[[#This Row],[月]],1)</f>
        <v>44501</v>
      </c>
      <c r="C2409" s="2" t="str">
        <f>LEFT(表格1[[#This Row],[年月]],4)</f>
        <v>2021</v>
      </c>
      <c r="D2409" s="2" t="str">
        <f>RIGHT(表格1[[#This Row],[年月]],2)</f>
        <v>11</v>
      </c>
      <c r="E2409" s="5">
        <v>64000000</v>
      </c>
      <c r="F2409" s="2" t="str">
        <f>VLOOKUP(TEXT(表格1[[#This Row],[地區]],"00000000"),縣市代碼,2,0)</f>
        <v>高雄市</v>
      </c>
      <c r="G2409" s="2" t="s">
        <v>10</v>
      </c>
      <c r="H2409" s="13">
        <v>3053463</v>
      </c>
      <c r="I2409" s="14">
        <v>9582077396</v>
      </c>
      <c r="J2409" s="14">
        <f>表格1[[#This Row],[信用卡交易筆數]]/1000</f>
        <v>3053.4630000000002</v>
      </c>
      <c r="K2409" s="14">
        <f>表格1[[#This Row],[信用卡交易金額'[新臺幣']]]/1000</f>
        <v>9582077.3959999997</v>
      </c>
      <c r="L2409" s="14">
        <f>表格1[[#This Row],[信用卡交易金額'[新臺幣']]]/1000000</f>
        <v>9582.0773960000006</v>
      </c>
      <c r="M2409" s="14" t="str" cm="1">
        <f t="array" ref="M2409">_xlfn.TEXTJOIN("", TRUE, _xlfn.XLOOKUP(TRUE, VALUE(表格1[[#This Row],[年月]]) &lt;= VALUE($R$8:$R$12), $Q$8:$Q$12)) &amp; "年度"</f>
        <v>2022年度</v>
      </c>
    </row>
    <row r="2410" spans="1:13" x14ac:dyDescent="0.3">
      <c r="A2410" s="2">
        <v>202111</v>
      </c>
      <c r="B2410" s="19">
        <f>DATE(表格1[[#This Row],[年]],表格1[[#This Row],[月]],1)</f>
        <v>44501</v>
      </c>
      <c r="C2410" s="2" t="str">
        <f>LEFT(表格1[[#This Row],[年月]],4)</f>
        <v>2021</v>
      </c>
      <c r="D2410" s="2" t="str">
        <f>RIGHT(表格1[[#This Row],[年月]],2)</f>
        <v>11</v>
      </c>
      <c r="E2410" s="5">
        <v>10013000</v>
      </c>
      <c r="F2410" s="2" t="str">
        <f>VLOOKUP(TEXT(表格1[[#This Row],[地區]],"00000000"),縣市代碼,2,0)</f>
        <v>屏東縣</v>
      </c>
      <c r="G2410" s="2" t="s">
        <v>4</v>
      </c>
      <c r="H2410" s="13">
        <v>580940</v>
      </c>
      <c r="I2410" s="14">
        <v>297548439</v>
      </c>
      <c r="J2410" s="14">
        <f>表格1[[#This Row],[信用卡交易筆數]]/1000</f>
        <v>580.94000000000005</v>
      </c>
      <c r="K2410" s="14">
        <f>表格1[[#This Row],[信用卡交易金額'[新臺幣']]]/1000</f>
        <v>297548.43900000001</v>
      </c>
      <c r="L2410" s="14">
        <f>表格1[[#This Row],[信用卡交易金額'[新臺幣']]]/1000000</f>
        <v>297.54843899999997</v>
      </c>
      <c r="M2410" s="14" t="str" cm="1">
        <f t="array" ref="M2410">_xlfn.TEXTJOIN("", TRUE, _xlfn.XLOOKUP(TRUE, VALUE(表格1[[#This Row],[年月]]) &lt;= VALUE($R$8:$R$12), $Q$8:$Q$12)) &amp; "年度"</f>
        <v>2022年度</v>
      </c>
    </row>
    <row r="2411" spans="1:13" x14ac:dyDescent="0.3">
      <c r="A2411" s="2">
        <v>202111</v>
      </c>
      <c r="B2411" s="19">
        <f>DATE(表格1[[#This Row],[年]],表格1[[#This Row],[月]],1)</f>
        <v>44501</v>
      </c>
      <c r="C2411" s="2" t="str">
        <f>LEFT(表格1[[#This Row],[年月]],4)</f>
        <v>2021</v>
      </c>
      <c r="D2411" s="2" t="str">
        <f>RIGHT(表格1[[#This Row],[年月]],2)</f>
        <v>11</v>
      </c>
      <c r="E2411" s="5">
        <v>10013000</v>
      </c>
      <c r="F2411" s="2" t="str">
        <f>VLOOKUP(TEXT(表格1[[#This Row],[地區]],"00000000"),縣市代碼,2,0)</f>
        <v>屏東縣</v>
      </c>
      <c r="G2411" s="2" t="s">
        <v>5</v>
      </c>
      <c r="H2411" s="13">
        <v>59541</v>
      </c>
      <c r="I2411" s="14">
        <v>138085396</v>
      </c>
      <c r="J2411" s="14">
        <f>表格1[[#This Row],[信用卡交易筆數]]/1000</f>
        <v>59.540999999999997</v>
      </c>
      <c r="K2411" s="14">
        <f>表格1[[#This Row],[信用卡交易金額'[新臺幣']]]/1000</f>
        <v>138085.39600000001</v>
      </c>
      <c r="L2411" s="14">
        <f>表格1[[#This Row],[信用卡交易金額'[新臺幣']]]/1000000</f>
        <v>138.085396</v>
      </c>
      <c r="M2411" s="14" t="str" cm="1">
        <f t="array" ref="M2411">_xlfn.TEXTJOIN("", TRUE, _xlfn.XLOOKUP(TRUE, VALUE(表格1[[#This Row],[年月]]) &lt;= VALUE($R$8:$R$12), $Q$8:$Q$12)) &amp; "年度"</f>
        <v>2022年度</v>
      </c>
    </row>
    <row r="2412" spans="1:13" x14ac:dyDescent="0.3">
      <c r="A2412" s="2">
        <v>202111</v>
      </c>
      <c r="B2412" s="19">
        <f>DATE(表格1[[#This Row],[年]],表格1[[#This Row],[月]],1)</f>
        <v>44501</v>
      </c>
      <c r="C2412" s="2" t="str">
        <f>LEFT(表格1[[#This Row],[年月]],4)</f>
        <v>2021</v>
      </c>
      <c r="D2412" s="2" t="str">
        <f>RIGHT(表格1[[#This Row],[年月]],2)</f>
        <v>11</v>
      </c>
      <c r="E2412" s="5">
        <v>10013000</v>
      </c>
      <c r="F2412" s="2" t="str">
        <f>VLOOKUP(TEXT(表格1[[#This Row],[地區]],"00000000"),縣市代碼,2,0)</f>
        <v>屏東縣</v>
      </c>
      <c r="G2412" s="2" t="s">
        <v>6</v>
      </c>
      <c r="H2412" s="13">
        <v>92542</v>
      </c>
      <c r="I2412" s="14">
        <v>322881478</v>
      </c>
      <c r="J2412" s="14">
        <f>表格1[[#This Row],[信用卡交易筆數]]/1000</f>
        <v>92.542000000000002</v>
      </c>
      <c r="K2412" s="14">
        <f>表格1[[#This Row],[信用卡交易金額'[新臺幣']]]/1000</f>
        <v>322881.478</v>
      </c>
      <c r="L2412" s="14">
        <f>表格1[[#This Row],[信用卡交易金額'[新臺幣']]]/1000000</f>
        <v>322.88147800000002</v>
      </c>
      <c r="M2412" s="14" t="str" cm="1">
        <f t="array" ref="M2412">_xlfn.TEXTJOIN("", TRUE, _xlfn.XLOOKUP(TRUE, VALUE(表格1[[#This Row],[年月]]) &lt;= VALUE($R$8:$R$12), $Q$8:$Q$12)) &amp; "年度"</f>
        <v>2022年度</v>
      </c>
    </row>
    <row r="2413" spans="1:13" x14ac:dyDescent="0.3">
      <c r="A2413" s="2">
        <v>202111</v>
      </c>
      <c r="B2413" s="19">
        <f>DATE(表格1[[#This Row],[年]],表格1[[#This Row],[月]],1)</f>
        <v>44501</v>
      </c>
      <c r="C2413" s="2" t="str">
        <f>LEFT(表格1[[#This Row],[年月]],4)</f>
        <v>2021</v>
      </c>
      <c r="D2413" s="2" t="str">
        <f>RIGHT(表格1[[#This Row],[年月]],2)</f>
        <v>11</v>
      </c>
      <c r="E2413" s="5">
        <v>10013000</v>
      </c>
      <c r="F2413" s="2" t="str">
        <f>VLOOKUP(TEXT(表格1[[#This Row],[地區]],"00000000"),縣市代碼,2,0)</f>
        <v>屏東縣</v>
      </c>
      <c r="G2413" s="2" t="s">
        <v>7</v>
      </c>
      <c r="H2413" s="13">
        <v>555992</v>
      </c>
      <c r="I2413" s="14">
        <v>590917010</v>
      </c>
      <c r="J2413" s="14">
        <f>表格1[[#This Row],[信用卡交易筆數]]/1000</f>
        <v>555.99199999999996</v>
      </c>
      <c r="K2413" s="14">
        <f>表格1[[#This Row],[信用卡交易金額'[新臺幣']]]/1000</f>
        <v>590917.01</v>
      </c>
      <c r="L2413" s="14">
        <f>表格1[[#This Row],[信用卡交易金額'[新臺幣']]]/1000000</f>
        <v>590.91701</v>
      </c>
      <c r="M2413" s="14" t="str" cm="1">
        <f t="array" ref="M2413">_xlfn.TEXTJOIN("", TRUE, _xlfn.XLOOKUP(TRUE, VALUE(表格1[[#This Row],[年月]]) &lt;= VALUE($R$8:$R$12), $Q$8:$Q$12)) &amp; "年度"</f>
        <v>2022年度</v>
      </c>
    </row>
    <row r="2414" spans="1:13" x14ac:dyDescent="0.3">
      <c r="A2414" s="2">
        <v>202111</v>
      </c>
      <c r="B2414" s="19">
        <f>DATE(表格1[[#This Row],[年]],表格1[[#This Row],[月]],1)</f>
        <v>44501</v>
      </c>
      <c r="C2414" s="2" t="str">
        <f>LEFT(表格1[[#This Row],[年月]],4)</f>
        <v>2021</v>
      </c>
      <c r="D2414" s="2" t="str">
        <f>RIGHT(表格1[[#This Row],[年月]],2)</f>
        <v>11</v>
      </c>
      <c r="E2414" s="5">
        <v>10013000</v>
      </c>
      <c r="F2414" s="2" t="str">
        <f>VLOOKUP(TEXT(表格1[[#This Row],[地區]],"00000000"),縣市代碼,2,0)</f>
        <v>屏東縣</v>
      </c>
      <c r="G2414" s="2" t="s">
        <v>8</v>
      </c>
      <c r="H2414" s="13">
        <v>338111</v>
      </c>
      <c r="I2414" s="14">
        <v>447609769</v>
      </c>
      <c r="J2414" s="14">
        <f>表格1[[#This Row],[信用卡交易筆數]]/1000</f>
        <v>338.11099999999999</v>
      </c>
      <c r="K2414" s="14">
        <f>表格1[[#This Row],[信用卡交易金額'[新臺幣']]]/1000</f>
        <v>447609.76899999997</v>
      </c>
      <c r="L2414" s="14">
        <f>表格1[[#This Row],[信用卡交易金額'[新臺幣']]]/1000000</f>
        <v>447.60976900000003</v>
      </c>
      <c r="M2414" s="14" t="str" cm="1">
        <f t="array" ref="M2414">_xlfn.TEXTJOIN("", TRUE, _xlfn.XLOOKUP(TRUE, VALUE(表格1[[#This Row],[年月]]) &lt;= VALUE($R$8:$R$12), $Q$8:$Q$12)) &amp; "年度"</f>
        <v>2022年度</v>
      </c>
    </row>
    <row r="2415" spans="1:13" x14ac:dyDescent="0.3">
      <c r="A2415" s="2">
        <v>202111</v>
      </c>
      <c r="B2415" s="19">
        <f>DATE(表格1[[#This Row],[年]],表格1[[#This Row],[月]],1)</f>
        <v>44501</v>
      </c>
      <c r="C2415" s="2" t="str">
        <f>LEFT(表格1[[#This Row],[年月]],4)</f>
        <v>2021</v>
      </c>
      <c r="D2415" s="2" t="str">
        <f>RIGHT(表格1[[#This Row],[年月]],2)</f>
        <v>11</v>
      </c>
      <c r="E2415" s="5">
        <v>10013000</v>
      </c>
      <c r="F2415" s="2" t="str">
        <f>VLOOKUP(TEXT(表格1[[#This Row],[地區]],"00000000"),縣市代碼,2,0)</f>
        <v>屏東縣</v>
      </c>
      <c r="G2415" s="2" t="s">
        <v>9</v>
      </c>
      <c r="H2415" s="13">
        <v>646967</v>
      </c>
      <c r="I2415" s="14">
        <v>1075955073</v>
      </c>
      <c r="J2415" s="14">
        <f>表格1[[#This Row],[信用卡交易筆數]]/1000</f>
        <v>646.96699999999998</v>
      </c>
      <c r="K2415" s="14">
        <f>表格1[[#This Row],[信用卡交易金額'[新臺幣']]]/1000</f>
        <v>1075955.0730000001</v>
      </c>
      <c r="L2415" s="14">
        <f>表格1[[#This Row],[信用卡交易金額'[新臺幣']]]/1000000</f>
        <v>1075.9550730000001</v>
      </c>
      <c r="M2415" s="14" t="str" cm="1">
        <f t="array" ref="M2415">_xlfn.TEXTJOIN("", TRUE, _xlfn.XLOOKUP(TRUE, VALUE(表格1[[#This Row],[年月]]) &lt;= VALUE($R$8:$R$12), $Q$8:$Q$12)) &amp; "年度"</f>
        <v>2022年度</v>
      </c>
    </row>
    <row r="2416" spans="1:13" x14ac:dyDescent="0.3">
      <c r="A2416" s="2">
        <v>202111</v>
      </c>
      <c r="B2416" s="19">
        <f>DATE(表格1[[#This Row],[年]],表格1[[#This Row],[月]],1)</f>
        <v>44501</v>
      </c>
      <c r="C2416" s="2" t="str">
        <f>LEFT(表格1[[#This Row],[年月]],4)</f>
        <v>2021</v>
      </c>
      <c r="D2416" s="2" t="str">
        <f>RIGHT(表格1[[#This Row],[年月]],2)</f>
        <v>11</v>
      </c>
      <c r="E2416" s="5">
        <v>10013000</v>
      </c>
      <c r="F2416" s="2" t="str">
        <f>VLOOKUP(TEXT(表格1[[#This Row],[地區]],"00000000"),縣市代碼,2,0)</f>
        <v>屏東縣</v>
      </c>
      <c r="G2416" s="2" t="s">
        <v>10</v>
      </c>
      <c r="H2416" s="13">
        <v>537323</v>
      </c>
      <c r="I2416" s="14">
        <v>1708639192</v>
      </c>
      <c r="J2416" s="14">
        <f>表格1[[#This Row],[信用卡交易筆數]]/1000</f>
        <v>537.32299999999998</v>
      </c>
      <c r="K2416" s="14">
        <f>表格1[[#This Row],[信用卡交易金額'[新臺幣']]]/1000</f>
        <v>1708639.192</v>
      </c>
      <c r="L2416" s="14">
        <f>表格1[[#This Row],[信用卡交易金額'[新臺幣']]]/1000000</f>
        <v>1708.6391920000001</v>
      </c>
      <c r="M2416" s="14" t="str" cm="1">
        <f t="array" ref="M2416">_xlfn.TEXTJOIN("", TRUE, _xlfn.XLOOKUP(TRUE, VALUE(表格1[[#This Row],[年月]]) &lt;= VALUE($R$8:$R$12), $Q$8:$Q$12)) &amp; "年度"</f>
        <v>2022年度</v>
      </c>
    </row>
    <row r="2417" spans="1:13" x14ac:dyDescent="0.3">
      <c r="A2417" s="2">
        <v>202111</v>
      </c>
      <c r="B2417" s="19">
        <f>DATE(表格1[[#This Row],[年]],表格1[[#This Row],[月]],1)</f>
        <v>44501</v>
      </c>
      <c r="C2417" s="2" t="str">
        <f>LEFT(表格1[[#This Row],[年月]],4)</f>
        <v>2021</v>
      </c>
      <c r="D2417" s="2" t="str">
        <f>RIGHT(表格1[[#This Row],[年月]],2)</f>
        <v>11</v>
      </c>
      <c r="E2417" s="5">
        <v>10017000</v>
      </c>
      <c r="F2417" s="2" t="str">
        <f>VLOOKUP(TEXT(表格1[[#This Row],[地區]],"00000000"),縣市代碼,2,0)</f>
        <v>基隆市</v>
      </c>
      <c r="G2417" s="2" t="s">
        <v>4</v>
      </c>
      <c r="H2417" s="13">
        <v>585574</v>
      </c>
      <c r="I2417" s="14">
        <v>287277119</v>
      </c>
      <c r="J2417" s="14">
        <f>表格1[[#This Row],[信用卡交易筆數]]/1000</f>
        <v>585.57399999999996</v>
      </c>
      <c r="K2417" s="14">
        <f>表格1[[#This Row],[信用卡交易金額'[新臺幣']]]/1000</f>
        <v>287277.11900000001</v>
      </c>
      <c r="L2417" s="14">
        <f>表格1[[#This Row],[信用卡交易金額'[新臺幣']]]/1000000</f>
        <v>287.27711900000003</v>
      </c>
      <c r="M2417" s="14" t="str" cm="1">
        <f t="array" ref="M2417">_xlfn.TEXTJOIN("", TRUE, _xlfn.XLOOKUP(TRUE, VALUE(表格1[[#This Row],[年月]]) &lt;= VALUE($R$8:$R$12), $Q$8:$Q$12)) &amp; "年度"</f>
        <v>2022年度</v>
      </c>
    </row>
    <row r="2418" spans="1:13" x14ac:dyDescent="0.3">
      <c r="A2418" s="2">
        <v>202111</v>
      </c>
      <c r="B2418" s="19">
        <f>DATE(表格1[[#This Row],[年]],表格1[[#This Row],[月]],1)</f>
        <v>44501</v>
      </c>
      <c r="C2418" s="2" t="str">
        <f>LEFT(表格1[[#This Row],[年月]],4)</f>
        <v>2021</v>
      </c>
      <c r="D2418" s="2" t="str">
        <f>RIGHT(表格1[[#This Row],[年月]],2)</f>
        <v>11</v>
      </c>
      <c r="E2418" s="5">
        <v>10017000</v>
      </c>
      <c r="F2418" s="2" t="str">
        <f>VLOOKUP(TEXT(表格1[[#This Row],[地區]],"00000000"),縣市代碼,2,0)</f>
        <v>基隆市</v>
      </c>
      <c r="G2418" s="2" t="s">
        <v>5</v>
      </c>
      <c r="H2418" s="13">
        <v>51949</v>
      </c>
      <c r="I2418" s="14">
        <v>141784205</v>
      </c>
      <c r="J2418" s="14">
        <f>表格1[[#This Row],[信用卡交易筆數]]/1000</f>
        <v>51.948999999999998</v>
      </c>
      <c r="K2418" s="14">
        <f>表格1[[#This Row],[信用卡交易金額'[新臺幣']]]/1000</f>
        <v>141784.20499999999</v>
      </c>
      <c r="L2418" s="14">
        <f>表格1[[#This Row],[信用卡交易金額'[新臺幣']]]/1000000</f>
        <v>141.78420499999999</v>
      </c>
      <c r="M2418" s="14" t="str" cm="1">
        <f t="array" ref="M2418">_xlfn.TEXTJOIN("", TRUE, _xlfn.XLOOKUP(TRUE, VALUE(表格1[[#This Row],[年月]]) &lt;= VALUE($R$8:$R$12), $Q$8:$Q$12)) &amp; "年度"</f>
        <v>2022年度</v>
      </c>
    </row>
    <row r="2419" spans="1:13" x14ac:dyDescent="0.3">
      <c r="A2419" s="2">
        <v>202111</v>
      </c>
      <c r="B2419" s="19">
        <f>DATE(表格1[[#This Row],[年]],表格1[[#This Row],[月]],1)</f>
        <v>44501</v>
      </c>
      <c r="C2419" s="2" t="str">
        <f>LEFT(表格1[[#This Row],[年月]],4)</f>
        <v>2021</v>
      </c>
      <c r="D2419" s="2" t="str">
        <f>RIGHT(表格1[[#This Row],[年月]],2)</f>
        <v>11</v>
      </c>
      <c r="E2419" s="5">
        <v>10017000</v>
      </c>
      <c r="F2419" s="2" t="str">
        <f>VLOOKUP(TEXT(表格1[[#This Row],[地區]],"00000000"),縣市代碼,2,0)</f>
        <v>基隆市</v>
      </c>
      <c r="G2419" s="2" t="s">
        <v>6</v>
      </c>
      <c r="H2419" s="13">
        <v>68306</v>
      </c>
      <c r="I2419" s="14">
        <v>264552214</v>
      </c>
      <c r="J2419" s="14">
        <f>表格1[[#This Row],[信用卡交易筆數]]/1000</f>
        <v>68.305999999999997</v>
      </c>
      <c r="K2419" s="14">
        <f>表格1[[#This Row],[信用卡交易金額'[新臺幣']]]/1000</f>
        <v>264552.21399999998</v>
      </c>
      <c r="L2419" s="14">
        <f>表格1[[#This Row],[信用卡交易金額'[新臺幣']]]/1000000</f>
        <v>264.55221399999999</v>
      </c>
      <c r="M2419" s="14" t="str" cm="1">
        <f t="array" ref="M2419">_xlfn.TEXTJOIN("", TRUE, _xlfn.XLOOKUP(TRUE, VALUE(表格1[[#This Row],[年月]]) &lt;= VALUE($R$8:$R$12), $Q$8:$Q$12)) &amp; "年度"</f>
        <v>2022年度</v>
      </c>
    </row>
    <row r="2420" spans="1:13" x14ac:dyDescent="0.3">
      <c r="A2420" s="2">
        <v>202111</v>
      </c>
      <c r="B2420" s="19">
        <f>DATE(表格1[[#This Row],[年]],表格1[[#This Row],[月]],1)</f>
        <v>44501</v>
      </c>
      <c r="C2420" s="2" t="str">
        <f>LEFT(表格1[[#This Row],[年月]],4)</f>
        <v>2021</v>
      </c>
      <c r="D2420" s="2" t="str">
        <f>RIGHT(表格1[[#This Row],[年月]],2)</f>
        <v>11</v>
      </c>
      <c r="E2420" s="5">
        <v>10017000</v>
      </c>
      <c r="F2420" s="2" t="str">
        <f>VLOOKUP(TEXT(表格1[[#This Row],[地區]],"00000000"),縣市代碼,2,0)</f>
        <v>基隆市</v>
      </c>
      <c r="G2420" s="2" t="s">
        <v>7</v>
      </c>
      <c r="H2420" s="13">
        <v>377435</v>
      </c>
      <c r="I2420" s="14">
        <v>356849171</v>
      </c>
      <c r="J2420" s="14">
        <f>表格1[[#This Row],[信用卡交易筆數]]/1000</f>
        <v>377.435</v>
      </c>
      <c r="K2420" s="14">
        <f>表格1[[#This Row],[信用卡交易金額'[新臺幣']]]/1000</f>
        <v>356849.17099999997</v>
      </c>
      <c r="L2420" s="14">
        <f>表格1[[#This Row],[信用卡交易金額'[新臺幣']]]/1000000</f>
        <v>356.84917100000001</v>
      </c>
      <c r="M2420" s="14" t="str" cm="1">
        <f t="array" ref="M2420">_xlfn.TEXTJOIN("", TRUE, _xlfn.XLOOKUP(TRUE, VALUE(表格1[[#This Row],[年月]]) &lt;= VALUE($R$8:$R$12), $Q$8:$Q$12)) &amp; "年度"</f>
        <v>2022年度</v>
      </c>
    </row>
    <row r="2421" spans="1:13" x14ac:dyDescent="0.3">
      <c r="A2421" s="2">
        <v>202111</v>
      </c>
      <c r="B2421" s="19">
        <f>DATE(表格1[[#This Row],[年]],表格1[[#This Row],[月]],1)</f>
        <v>44501</v>
      </c>
      <c r="C2421" s="2" t="str">
        <f>LEFT(表格1[[#This Row],[年月]],4)</f>
        <v>2021</v>
      </c>
      <c r="D2421" s="2" t="str">
        <f>RIGHT(表格1[[#This Row],[年月]],2)</f>
        <v>11</v>
      </c>
      <c r="E2421" s="5">
        <v>10017000</v>
      </c>
      <c r="F2421" s="2" t="str">
        <f>VLOOKUP(TEXT(表格1[[#This Row],[地區]],"00000000"),縣市代碼,2,0)</f>
        <v>基隆市</v>
      </c>
      <c r="G2421" s="2" t="s">
        <v>8</v>
      </c>
      <c r="H2421" s="13">
        <v>299234</v>
      </c>
      <c r="I2421" s="14">
        <v>395563757</v>
      </c>
      <c r="J2421" s="14">
        <f>表格1[[#This Row],[信用卡交易筆數]]/1000</f>
        <v>299.23399999999998</v>
      </c>
      <c r="K2421" s="14">
        <f>表格1[[#This Row],[信用卡交易金額'[新臺幣']]]/1000</f>
        <v>395563.75699999998</v>
      </c>
      <c r="L2421" s="14">
        <f>表格1[[#This Row],[信用卡交易金額'[新臺幣']]]/1000000</f>
        <v>395.56375700000001</v>
      </c>
      <c r="M2421" s="14" t="str" cm="1">
        <f t="array" ref="M2421">_xlfn.TEXTJOIN("", TRUE, _xlfn.XLOOKUP(TRUE, VALUE(表格1[[#This Row],[年月]]) &lt;= VALUE($R$8:$R$12), $Q$8:$Q$12)) &amp; "年度"</f>
        <v>2022年度</v>
      </c>
    </row>
    <row r="2422" spans="1:13" x14ac:dyDescent="0.3">
      <c r="A2422" s="2">
        <v>202111</v>
      </c>
      <c r="B2422" s="19">
        <f>DATE(表格1[[#This Row],[年]],表格1[[#This Row],[月]],1)</f>
        <v>44501</v>
      </c>
      <c r="C2422" s="2" t="str">
        <f>LEFT(表格1[[#This Row],[年月]],4)</f>
        <v>2021</v>
      </c>
      <c r="D2422" s="2" t="str">
        <f>RIGHT(表格1[[#This Row],[年月]],2)</f>
        <v>11</v>
      </c>
      <c r="E2422" s="5">
        <v>10017000</v>
      </c>
      <c r="F2422" s="2" t="str">
        <f>VLOOKUP(TEXT(表格1[[#This Row],[地區]],"00000000"),縣市代碼,2,0)</f>
        <v>基隆市</v>
      </c>
      <c r="G2422" s="2" t="s">
        <v>9</v>
      </c>
      <c r="H2422" s="13">
        <v>592579</v>
      </c>
      <c r="I2422" s="14">
        <v>937584633</v>
      </c>
      <c r="J2422" s="14">
        <f>表格1[[#This Row],[信用卡交易筆數]]/1000</f>
        <v>592.57899999999995</v>
      </c>
      <c r="K2422" s="14">
        <f>表格1[[#This Row],[信用卡交易金額'[新臺幣']]]/1000</f>
        <v>937584.63300000003</v>
      </c>
      <c r="L2422" s="14">
        <f>表格1[[#This Row],[信用卡交易金額'[新臺幣']]]/1000000</f>
        <v>937.58463300000005</v>
      </c>
      <c r="M2422" s="14" t="str" cm="1">
        <f t="array" ref="M2422">_xlfn.TEXTJOIN("", TRUE, _xlfn.XLOOKUP(TRUE, VALUE(表格1[[#This Row],[年月]]) &lt;= VALUE($R$8:$R$12), $Q$8:$Q$12)) &amp; "年度"</f>
        <v>2022年度</v>
      </c>
    </row>
    <row r="2423" spans="1:13" x14ac:dyDescent="0.3">
      <c r="A2423" s="2">
        <v>202111</v>
      </c>
      <c r="B2423" s="19">
        <f>DATE(表格1[[#This Row],[年]],表格1[[#This Row],[月]],1)</f>
        <v>44501</v>
      </c>
      <c r="C2423" s="2" t="str">
        <f>LEFT(表格1[[#This Row],[年月]],4)</f>
        <v>2021</v>
      </c>
      <c r="D2423" s="2" t="str">
        <f>RIGHT(表格1[[#This Row],[年月]],2)</f>
        <v>11</v>
      </c>
      <c r="E2423" s="5">
        <v>10017000</v>
      </c>
      <c r="F2423" s="2" t="str">
        <f>VLOOKUP(TEXT(表格1[[#This Row],[地區]],"00000000"),縣市代碼,2,0)</f>
        <v>基隆市</v>
      </c>
      <c r="G2423" s="2" t="s">
        <v>10</v>
      </c>
      <c r="H2423" s="13">
        <v>449464</v>
      </c>
      <c r="I2423" s="14">
        <v>1121157052</v>
      </c>
      <c r="J2423" s="14">
        <f>表格1[[#This Row],[信用卡交易筆數]]/1000</f>
        <v>449.464</v>
      </c>
      <c r="K2423" s="14">
        <f>表格1[[#This Row],[信用卡交易金額'[新臺幣']]]/1000</f>
        <v>1121157.0519999999</v>
      </c>
      <c r="L2423" s="14">
        <f>表格1[[#This Row],[信用卡交易金額'[新臺幣']]]/1000000</f>
        <v>1121.157052</v>
      </c>
      <c r="M2423" s="14" t="str" cm="1">
        <f t="array" ref="M2423">_xlfn.TEXTJOIN("", TRUE, _xlfn.XLOOKUP(TRUE, VALUE(表格1[[#This Row],[年月]]) &lt;= VALUE($R$8:$R$12), $Q$8:$Q$12)) &amp; "年度"</f>
        <v>2022年度</v>
      </c>
    </row>
    <row r="2424" spans="1:13" x14ac:dyDescent="0.3">
      <c r="A2424" s="2">
        <v>202111</v>
      </c>
      <c r="B2424" s="19">
        <f>DATE(表格1[[#This Row],[年]],表格1[[#This Row],[月]],1)</f>
        <v>44501</v>
      </c>
      <c r="C2424" s="2" t="str">
        <f>LEFT(表格1[[#This Row],[年月]],4)</f>
        <v>2021</v>
      </c>
      <c r="D2424" s="2" t="str">
        <f>RIGHT(表格1[[#This Row],[年月]],2)</f>
        <v>11</v>
      </c>
      <c r="E2424" s="5">
        <v>10002000</v>
      </c>
      <c r="F2424" s="2" t="str">
        <f>VLOOKUP(TEXT(表格1[[#This Row],[地區]],"00000000"),縣市代碼,2,0)</f>
        <v>宜蘭縣</v>
      </c>
      <c r="G2424" s="2" t="s">
        <v>4</v>
      </c>
      <c r="H2424" s="13">
        <v>464992</v>
      </c>
      <c r="I2424" s="14">
        <v>208060577</v>
      </c>
      <c r="J2424" s="14">
        <f>表格1[[#This Row],[信用卡交易筆數]]/1000</f>
        <v>464.99200000000002</v>
      </c>
      <c r="K2424" s="14">
        <f>表格1[[#This Row],[信用卡交易金額'[新臺幣']]]/1000</f>
        <v>208060.57699999999</v>
      </c>
      <c r="L2424" s="14">
        <f>表格1[[#This Row],[信用卡交易金額'[新臺幣']]]/1000000</f>
        <v>208.06057699999999</v>
      </c>
      <c r="M2424" s="14" t="str" cm="1">
        <f t="array" ref="M2424">_xlfn.TEXTJOIN("", TRUE, _xlfn.XLOOKUP(TRUE, VALUE(表格1[[#This Row],[年月]]) &lt;= VALUE($R$8:$R$12), $Q$8:$Q$12)) &amp; "年度"</f>
        <v>2022年度</v>
      </c>
    </row>
    <row r="2425" spans="1:13" x14ac:dyDescent="0.3">
      <c r="A2425" s="2">
        <v>202111</v>
      </c>
      <c r="B2425" s="19">
        <f>DATE(表格1[[#This Row],[年]],表格1[[#This Row],[月]],1)</f>
        <v>44501</v>
      </c>
      <c r="C2425" s="2" t="str">
        <f>LEFT(表格1[[#This Row],[年月]],4)</f>
        <v>2021</v>
      </c>
      <c r="D2425" s="2" t="str">
        <f>RIGHT(表格1[[#This Row],[年月]],2)</f>
        <v>11</v>
      </c>
      <c r="E2425" s="5">
        <v>10002000</v>
      </c>
      <c r="F2425" s="2" t="str">
        <f>VLOOKUP(TEXT(表格1[[#This Row],[地區]],"00000000"),縣市代碼,2,0)</f>
        <v>宜蘭縣</v>
      </c>
      <c r="G2425" s="2" t="s">
        <v>5</v>
      </c>
      <c r="H2425" s="13">
        <v>42610</v>
      </c>
      <c r="I2425" s="14">
        <v>111932540</v>
      </c>
      <c r="J2425" s="14">
        <f>表格1[[#This Row],[信用卡交易筆數]]/1000</f>
        <v>42.61</v>
      </c>
      <c r="K2425" s="14">
        <f>表格1[[#This Row],[信用卡交易金額'[新臺幣']]]/1000</f>
        <v>111932.54</v>
      </c>
      <c r="L2425" s="14">
        <f>表格1[[#This Row],[信用卡交易金額'[新臺幣']]]/1000000</f>
        <v>111.93254</v>
      </c>
      <c r="M2425" s="14" t="str" cm="1">
        <f t="array" ref="M2425">_xlfn.TEXTJOIN("", TRUE, _xlfn.XLOOKUP(TRUE, VALUE(表格1[[#This Row],[年月]]) &lt;= VALUE($R$8:$R$12), $Q$8:$Q$12)) &amp; "年度"</f>
        <v>2022年度</v>
      </c>
    </row>
    <row r="2426" spans="1:13" x14ac:dyDescent="0.3">
      <c r="A2426" s="2">
        <v>202111</v>
      </c>
      <c r="B2426" s="19">
        <f>DATE(表格1[[#This Row],[年]],表格1[[#This Row],[月]],1)</f>
        <v>44501</v>
      </c>
      <c r="C2426" s="2" t="str">
        <f>LEFT(表格1[[#This Row],[年月]],4)</f>
        <v>2021</v>
      </c>
      <c r="D2426" s="2" t="str">
        <f>RIGHT(表格1[[#This Row],[年月]],2)</f>
        <v>11</v>
      </c>
      <c r="E2426" s="5">
        <v>10002000</v>
      </c>
      <c r="F2426" s="2" t="str">
        <f>VLOOKUP(TEXT(表格1[[#This Row],[地區]],"00000000"),縣市代碼,2,0)</f>
        <v>宜蘭縣</v>
      </c>
      <c r="G2426" s="2" t="s">
        <v>6</v>
      </c>
      <c r="H2426" s="13">
        <v>66021</v>
      </c>
      <c r="I2426" s="14">
        <v>243943676</v>
      </c>
      <c r="J2426" s="14">
        <f>表格1[[#This Row],[信用卡交易筆數]]/1000</f>
        <v>66.021000000000001</v>
      </c>
      <c r="K2426" s="14">
        <f>表格1[[#This Row],[信用卡交易金額'[新臺幣']]]/1000</f>
        <v>243943.67600000001</v>
      </c>
      <c r="L2426" s="14">
        <f>表格1[[#This Row],[信用卡交易金額'[新臺幣']]]/1000000</f>
        <v>243.94367600000001</v>
      </c>
      <c r="M2426" s="14" t="str" cm="1">
        <f t="array" ref="M2426">_xlfn.TEXTJOIN("", TRUE, _xlfn.XLOOKUP(TRUE, VALUE(表格1[[#This Row],[年月]]) &lt;= VALUE($R$8:$R$12), $Q$8:$Q$12)) &amp; "年度"</f>
        <v>2022年度</v>
      </c>
    </row>
    <row r="2427" spans="1:13" x14ac:dyDescent="0.3">
      <c r="A2427" s="2">
        <v>202111</v>
      </c>
      <c r="B2427" s="19">
        <f>DATE(表格1[[#This Row],[年]],表格1[[#This Row],[月]],1)</f>
        <v>44501</v>
      </c>
      <c r="C2427" s="2" t="str">
        <f>LEFT(表格1[[#This Row],[年月]],4)</f>
        <v>2021</v>
      </c>
      <c r="D2427" s="2" t="str">
        <f>RIGHT(表格1[[#This Row],[年月]],2)</f>
        <v>11</v>
      </c>
      <c r="E2427" s="5">
        <v>10002000</v>
      </c>
      <c r="F2427" s="2" t="str">
        <f>VLOOKUP(TEXT(表格1[[#This Row],[地區]],"00000000"),縣市代碼,2,0)</f>
        <v>宜蘭縣</v>
      </c>
      <c r="G2427" s="2" t="s">
        <v>7</v>
      </c>
      <c r="H2427" s="13">
        <v>322667</v>
      </c>
      <c r="I2427" s="14">
        <v>339430781</v>
      </c>
      <c r="J2427" s="14">
        <f>表格1[[#This Row],[信用卡交易筆數]]/1000</f>
        <v>322.66699999999997</v>
      </c>
      <c r="K2427" s="14">
        <f>表格1[[#This Row],[信用卡交易金額'[新臺幣']]]/1000</f>
        <v>339430.78100000002</v>
      </c>
      <c r="L2427" s="14">
        <f>表格1[[#This Row],[信用卡交易金額'[新臺幣']]]/1000000</f>
        <v>339.43078100000002</v>
      </c>
      <c r="M2427" s="14" t="str" cm="1">
        <f t="array" ref="M2427">_xlfn.TEXTJOIN("", TRUE, _xlfn.XLOOKUP(TRUE, VALUE(表格1[[#This Row],[年月]]) &lt;= VALUE($R$8:$R$12), $Q$8:$Q$12)) &amp; "年度"</f>
        <v>2022年度</v>
      </c>
    </row>
    <row r="2428" spans="1:13" x14ac:dyDescent="0.3">
      <c r="A2428" s="2">
        <v>202111</v>
      </c>
      <c r="B2428" s="19">
        <f>DATE(表格1[[#This Row],[年]],表格1[[#This Row],[月]],1)</f>
        <v>44501</v>
      </c>
      <c r="C2428" s="2" t="str">
        <f>LEFT(表格1[[#This Row],[年月]],4)</f>
        <v>2021</v>
      </c>
      <c r="D2428" s="2" t="str">
        <f>RIGHT(表格1[[#This Row],[年月]],2)</f>
        <v>11</v>
      </c>
      <c r="E2428" s="5">
        <v>10002000</v>
      </c>
      <c r="F2428" s="2" t="str">
        <f>VLOOKUP(TEXT(表格1[[#This Row],[地區]],"00000000"),縣市代碼,2,0)</f>
        <v>宜蘭縣</v>
      </c>
      <c r="G2428" s="2" t="s">
        <v>8</v>
      </c>
      <c r="H2428" s="13">
        <v>241075</v>
      </c>
      <c r="I2428" s="14">
        <v>323080316</v>
      </c>
      <c r="J2428" s="14">
        <f>表格1[[#This Row],[信用卡交易筆數]]/1000</f>
        <v>241.07499999999999</v>
      </c>
      <c r="K2428" s="14">
        <f>表格1[[#This Row],[信用卡交易金額'[新臺幣']]]/1000</f>
        <v>323080.31599999999</v>
      </c>
      <c r="L2428" s="14">
        <f>表格1[[#This Row],[信用卡交易金額'[新臺幣']]]/1000000</f>
        <v>323.08031599999998</v>
      </c>
      <c r="M2428" s="14" t="str" cm="1">
        <f t="array" ref="M2428">_xlfn.TEXTJOIN("", TRUE, _xlfn.XLOOKUP(TRUE, VALUE(表格1[[#This Row],[年月]]) &lt;= VALUE($R$8:$R$12), $Q$8:$Q$12)) &amp; "年度"</f>
        <v>2022年度</v>
      </c>
    </row>
    <row r="2429" spans="1:13" x14ac:dyDescent="0.3">
      <c r="A2429" s="2">
        <v>202111</v>
      </c>
      <c r="B2429" s="19">
        <f>DATE(表格1[[#This Row],[年]],表格1[[#This Row],[月]],1)</f>
        <v>44501</v>
      </c>
      <c r="C2429" s="2" t="str">
        <f>LEFT(表格1[[#This Row],[年月]],4)</f>
        <v>2021</v>
      </c>
      <c r="D2429" s="2" t="str">
        <f>RIGHT(表格1[[#This Row],[年月]],2)</f>
        <v>11</v>
      </c>
      <c r="E2429" s="5">
        <v>10002000</v>
      </c>
      <c r="F2429" s="2" t="str">
        <f>VLOOKUP(TEXT(表格1[[#This Row],[地區]],"00000000"),縣市代碼,2,0)</f>
        <v>宜蘭縣</v>
      </c>
      <c r="G2429" s="2" t="s">
        <v>9</v>
      </c>
      <c r="H2429" s="13">
        <v>500776</v>
      </c>
      <c r="I2429" s="14">
        <v>771793499</v>
      </c>
      <c r="J2429" s="14">
        <f>表格1[[#This Row],[信用卡交易筆數]]/1000</f>
        <v>500.77600000000001</v>
      </c>
      <c r="K2429" s="14">
        <f>表格1[[#This Row],[信用卡交易金額'[新臺幣']]]/1000</f>
        <v>771793.49899999995</v>
      </c>
      <c r="L2429" s="14">
        <f>表格1[[#This Row],[信用卡交易金額'[新臺幣']]]/1000000</f>
        <v>771.793499</v>
      </c>
      <c r="M2429" s="14" t="str" cm="1">
        <f t="array" ref="M2429">_xlfn.TEXTJOIN("", TRUE, _xlfn.XLOOKUP(TRUE, VALUE(表格1[[#This Row],[年月]]) &lt;= VALUE($R$8:$R$12), $Q$8:$Q$12)) &amp; "年度"</f>
        <v>2022年度</v>
      </c>
    </row>
    <row r="2430" spans="1:13" x14ac:dyDescent="0.3">
      <c r="A2430" s="2">
        <v>202111</v>
      </c>
      <c r="B2430" s="19">
        <f>DATE(表格1[[#This Row],[年]],表格1[[#This Row],[月]],1)</f>
        <v>44501</v>
      </c>
      <c r="C2430" s="2" t="str">
        <f>LEFT(表格1[[#This Row],[年月]],4)</f>
        <v>2021</v>
      </c>
      <c r="D2430" s="2" t="str">
        <f>RIGHT(表格1[[#This Row],[年月]],2)</f>
        <v>11</v>
      </c>
      <c r="E2430" s="5">
        <v>10002000</v>
      </c>
      <c r="F2430" s="2" t="str">
        <f>VLOOKUP(TEXT(表格1[[#This Row],[地區]],"00000000"),縣市代碼,2,0)</f>
        <v>宜蘭縣</v>
      </c>
      <c r="G2430" s="2" t="s">
        <v>10</v>
      </c>
      <c r="H2430" s="13">
        <v>347571</v>
      </c>
      <c r="I2430" s="14">
        <v>970420416</v>
      </c>
      <c r="J2430" s="14">
        <f>表格1[[#This Row],[信用卡交易筆數]]/1000</f>
        <v>347.57100000000003</v>
      </c>
      <c r="K2430" s="14">
        <f>表格1[[#This Row],[信用卡交易金額'[新臺幣']]]/1000</f>
        <v>970420.41599999997</v>
      </c>
      <c r="L2430" s="14">
        <f>表格1[[#This Row],[信用卡交易金額'[新臺幣']]]/1000000</f>
        <v>970.42041600000005</v>
      </c>
      <c r="M2430" s="14" t="str" cm="1">
        <f t="array" ref="M2430">_xlfn.TEXTJOIN("", TRUE, _xlfn.XLOOKUP(TRUE, VALUE(表格1[[#This Row],[年月]]) &lt;= VALUE($R$8:$R$12), $Q$8:$Q$12)) &amp; "年度"</f>
        <v>2022年度</v>
      </c>
    </row>
    <row r="2431" spans="1:13" x14ac:dyDescent="0.3">
      <c r="A2431" s="2">
        <v>202111</v>
      </c>
      <c r="B2431" s="19">
        <f>DATE(表格1[[#This Row],[年]],表格1[[#This Row],[月]],1)</f>
        <v>44501</v>
      </c>
      <c r="C2431" s="2" t="str">
        <f>LEFT(表格1[[#This Row],[年月]],4)</f>
        <v>2021</v>
      </c>
      <c r="D2431" s="2" t="str">
        <f>RIGHT(表格1[[#This Row],[年月]],2)</f>
        <v>11</v>
      </c>
      <c r="E2431" s="5">
        <v>10015000</v>
      </c>
      <c r="F2431" s="2" t="str">
        <f>VLOOKUP(TEXT(表格1[[#This Row],[地區]],"00000000"),縣市代碼,2,0)</f>
        <v>花蓮縣</v>
      </c>
      <c r="G2431" s="2" t="s">
        <v>4</v>
      </c>
      <c r="H2431" s="13">
        <v>334658</v>
      </c>
      <c r="I2431" s="14">
        <v>180627831</v>
      </c>
      <c r="J2431" s="14">
        <f>表格1[[#This Row],[信用卡交易筆數]]/1000</f>
        <v>334.65800000000002</v>
      </c>
      <c r="K2431" s="14">
        <f>表格1[[#This Row],[信用卡交易金額'[新臺幣']]]/1000</f>
        <v>180627.83100000001</v>
      </c>
      <c r="L2431" s="14">
        <f>表格1[[#This Row],[信用卡交易金額'[新臺幣']]]/1000000</f>
        <v>180.62783099999999</v>
      </c>
      <c r="M2431" s="14" t="str" cm="1">
        <f t="array" ref="M2431">_xlfn.TEXTJOIN("", TRUE, _xlfn.XLOOKUP(TRUE, VALUE(表格1[[#This Row],[年月]]) &lt;= VALUE($R$8:$R$12), $Q$8:$Q$12)) &amp; "年度"</f>
        <v>2022年度</v>
      </c>
    </row>
    <row r="2432" spans="1:13" x14ac:dyDescent="0.3">
      <c r="A2432" s="2">
        <v>202111</v>
      </c>
      <c r="B2432" s="19">
        <f>DATE(表格1[[#This Row],[年]],表格1[[#This Row],[月]],1)</f>
        <v>44501</v>
      </c>
      <c r="C2432" s="2" t="str">
        <f>LEFT(表格1[[#This Row],[年月]],4)</f>
        <v>2021</v>
      </c>
      <c r="D2432" s="2" t="str">
        <f>RIGHT(表格1[[#This Row],[年月]],2)</f>
        <v>11</v>
      </c>
      <c r="E2432" s="5">
        <v>10015000</v>
      </c>
      <c r="F2432" s="2" t="str">
        <f>VLOOKUP(TEXT(表格1[[#This Row],[地區]],"00000000"),縣市代碼,2,0)</f>
        <v>花蓮縣</v>
      </c>
      <c r="G2432" s="2" t="s">
        <v>5</v>
      </c>
      <c r="H2432" s="13">
        <v>29011</v>
      </c>
      <c r="I2432" s="14">
        <v>72726108</v>
      </c>
      <c r="J2432" s="14">
        <f>表格1[[#This Row],[信用卡交易筆數]]/1000</f>
        <v>29.010999999999999</v>
      </c>
      <c r="K2432" s="14">
        <f>表格1[[#This Row],[信用卡交易金額'[新臺幣']]]/1000</f>
        <v>72726.107999999993</v>
      </c>
      <c r="L2432" s="14">
        <f>表格1[[#This Row],[信用卡交易金額'[新臺幣']]]/1000000</f>
        <v>72.726107999999996</v>
      </c>
      <c r="M2432" s="14" t="str" cm="1">
        <f t="array" ref="M2432">_xlfn.TEXTJOIN("", TRUE, _xlfn.XLOOKUP(TRUE, VALUE(表格1[[#This Row],[年月]]) &lt;= VALUE($R$8:$R$12), $Q$8:$Q$12)) &amp; "年度"</f>
        <v>2022年度</v>
      </c>
    </row>
    <row r="2433" spans="1:13" x14ac:dyDescent="0.3">
      <c r="A2433" s="2">
        <v>202111</v>
      </c>
      <c r="B2433" s="19">
        <f>DATE(表格1[[#This Row],[年]],表格1[[#This Row],[月]],1)</f>
        <v>44501</v>
      </c>
      <c r="C2433" s="2" t="str">
        <f>LEFT(表格1[[#This Row],[年月]],4)</f>
        <v>2021</v>
      </c>
      <c r="D2433" s="2" t="str">
        <f>RIGHT(表格1[[#This Row],[年月]],2)</f>
        <v>11</v>
      </c>
      <c r="E2433" s="5">
        <v>10015000</v>
      </c>
      <c r="F2433" s="2" t="str">
        <f>VLOOKUP(TEXT(表格1[[#This Row],[地區]],"00000000"),縣市代碼,2,0)</f>
        <v>花蓮縣</v>
      </c>
      <c r="G2433" s="2" t="s">
        <v>6</v>
      </c>
      <c r="H2433" s="13">
        <v>47491</v>
      </c>
      <c r="I2433" s="14">
        <v>173985873</v>
      </c>
      <c r="J2433" s="14">
        <f>表格1[[#This Row],[信用卡交易筆數]]/1000</f>
        <v>47.491</v>
      </c>
      <c r="K2433" s="14">
        <f>表格1[[#This Row],[信用卡交易金額'[新臺幣']]]/1000</f>
        <v>173985.87299999999</v>
      </c>
      <c r="L2433" s="14">
        <f>表格1[[#This Row],[信用卡交易金額'[新臺幣']]]/1000000</f>
        <v>173.985873</v>
      </c>
      <c r="M2433" s="14" t="str" cm="1">
        <f t="array" ref="M2433">_xlfn.TEXTJOIN("", TRUE, _xlfn.XLOOKUP(TRUE, VALUE(表格1[[#This Row],[年月]]) &lt;= VALUE($R$8:$R$12), $Q$8:$Q$12)) &amp; "年度"</f>
        <v>2022年度</v>
      </c>
    </row>
    <row r="2434" spans="1:13" x14ac:dyDescent="0.3">
      <c r="A2434" s="2">
        <v>202111</v>
      </c>
      <c r="B2434" s="19">
        <f>DATE(表格1[[#This Row],[年]],表格1[[#This Row],[月]],1)</f>
        <v>44501</v>
      </c>
      <c r="C2434" s="2" t="str">
        <f>LEFT(表格1[[#This Row],[年月]],4)</f>
        <v>2021</v>
      </c>
      <c r="D2434" s="2" t="str">
        <f>RIGHT(表格1[[#This Row],[年月]],2)</f>
        <v>11</v>
      </c>
      <c r="E2434" s="5">
        <v>10015000</v>
      </c>
      <c r="F2434" s="2" t="str">
        <f>VLOOKUP(TEXT(表格1[[#This Row],[地區]],"00000000"),縣市代碼,2,0)</f>
        <v>花蓮縣</v>
      </c>
      <c r="G2434" s="2" t="s">
        <v>7</v>
      </c>
      <c r="H2434" s="13">
        <v>235559</v>
      </c>
      <c r="I2434" s="14">
        <v>230783213</v>
      </c>
      <c r="J2434" s="14">
        <f>表格1[[#This Row],[信用卡交易筆數]]/1000</f>
        <v>235.559</v>
      </c>
      <c r="K2434" s="14">
        <f>表格1[[#This Row],[信用卡交易金額'[新臺幣']]]/1000</f>
        <v>230783.21299999999</v>
      </c>
      <c r="L2434" s="14">
        <f>表格1[[#This Row],[信用卡交易金額'[新臺幣']]]/1000000</f>
        <v>230.78321299999999</v>
      </c>
      <c r="M2434" s="14" t="str" cm="1">
        <f t="array" ref="M2434">_xlfn.TEXTJOIN("", TRUE, _xlfn.XLOOKUP(TRUE, VALUE(表格1[[#This Row],[年月]]) &lt;= VALUE($R$8:$R$12), $Q$8:$Q$12)) &amp; "年度"</f>
        <v>2022年度</v>
      </c>
    </row>
    <row r="2435" spans="1:13" x14ac:dyDescent="0.3">
      <c r="A2435" s="2">
        <v>202111</v>
      </c>
      <c r="B2435" s="19">
        <f>DATE(表格1[[#This Row],[年]],表格1[[#This Row],[月]],1)</f>
        <v>44501</v>
      </c>
      <c r="C2435" s="2" t="str">
        <f>LEFT(表格1[[#This Row],[年月]],4)</f>
        <v>2021</v>
      </c>
      <c r="D2435" s="2" t="str">
        <f>RIGHT(表格1[[#This Row],[年月]],2)</f>
        <v>11</v>
      </c>
      <c r="E2435" s="5">
        <v>10015000</v>
      </c>
      <c r="F2435" s="2" t="str">
        <f>VLOOKUP(TEXT(表格1[[#This Row],[地區]],"00000000"),縣市代碼,2,0)</f>
        <v>花蓮縣</v>
      </c>
      <c r="G2435" s="2" t="s">
        <v>8</v>
      </c>
      <c r="H2435" s="13">
        <v>166450</v>
      </c>
      <c r="I2435" s="14">
        <v>217880690</v>
      </c>
      <c r="J2435" s="14">
        <f>表格1[[#This Row],[信用卡交易筆數]]/1000</f>
        <v>166.45</v>
      </c>
      <c r="K2435" s="14">
        <f>表格1[[#This Row],[信用卡交易金額'[新臺幣']]]/1000</f>
        <v>217880.69</v>
      </c>
      <c r="L2435" s="14">
        <f>表格1[[#This Row],[信用卡交易金額'[新臺幣']]]/1000000</f>
        <v>217.88068999999999</v>
      </c>
      <c r="M2435" s="14" t="str" cm="1">
        <f t="array" ref="M2435">_xlfn.TEXTJOIN("", TRUE, _xlfn.XLOOKUP(TRUE, VALUE(表格1[[#This Row],[年月]]) &lt;= VALUE($R$8:$R$12), $Q$8:$Q$12)) &amp; "年度"</f>
        <v>2022年度</v>
      </c>
    </row>
    <row r="2436" spans="1:13" x14ac:dyDescent="0.3">
      <c r="A2436" s="2">
        <v>202111</v>
      </c>
      <c r="B2436" s="19">
        <f>DATE(表格1[[#This Row],[年]],表格1[[#This Row],[月]],1)</f>
        <v>44501</v>
      </c>
      <c r="C2436" s="2" t="str">
        <f>LEFT(表格1[[#This Row],[年月]],4)</f>
        <v>2021</v>
      </c>
      <c r="D2436" s="2" t="str">
        <f>RIGHT(表格1[[#This Row],[年月]],2)</f>
        <v>11</v>
      </c>
      <c r="E2436" s="5">
        <v>10015000</v>
      </c>
      <c r="F2436" s="2" t="str">
        <f>VLOOKUP(TEXT(表格1[[#This Row],[地區]],"00000000"),縣市代碼,2,0)</f>
        <v>花蓮縣</v>
      </c>
      <c r="G2436" s="2" t="s">
        <v>9</v>
      </c>
      <c r="H2436" s="13">
        <v>317727</v>
      </c>
      <c r="I2436" s="14">
        <v>479974534</v>
      </c>
      <c r="J2436" s="14">
        <f>表格1[[#This Row],[信用卡交易筆數]]/1000</f>
        <v>317.72699999999998</v>
      </c>
      <c r="K2436" s="14">
        <f>表格1[[#This Row],[信用卡交易金額'[新臺幣']]]/1000</f>
        <v>479974.53399999999</v>
      </c>
      <c r="L2436" s="14">
        <f>表格1[[#This Row],[信用卡交易金額'[新臺幣']]]/1000000</f>
        <v>479.97453400000001</v>
      </c>
      <c r="M2436" s="14" t="str" cm="1">
        <f t="array" ref="M2436">_xlfn.TEXTJOIN("", TRUE, _xlfn.XLOOKUP(TRUE, VALUE(表格1[[#This Row],[年月]]) &lt;= VALUE($R$8:$R$12), $Q$8:$Q$12)) &amp; "年度"</f>
        <v>2022年度</v>
      </c>
    </row>
    <row r="2437" spans="1:13" x14ac:dyDescent="0.3">
      <c r="A2437" s="2">
        <v>202111</v>
      </c>
      <c r="B2437" s="19">
        <f>DATE(表格1[[#This Row],[年]],表格1[[#This Row],[月]],1)</f>
        <v>44501</v>
      </c>
      <c r="C2437" s="2" t="str">
        <f>LEFT(表格1[[#This Row],[年月]],4)</f>
        <v>2021</v>
      </c>
      <c r="D2437" s="2" t="str">
        <f>RIGHT(表格1[[#This Row],[年月]],2)</f>
        <v>11</v>
      </c>
      <c r="E2437" s="5">
        <v>10015000</v>
      </c>
      <c r="F2437" s="2" t="str">
        <f>VLOOKUP(TEXT(表格1[[#This Row],[地區]],"00000000"),縣市代碼,2,0)</f>
        <v>花蓮縣</v>
      </c>
      <c r="G2437" s="2" t="s">
        <v>10</v>
      </c>
      <c r="H2437" s="13">
        <v>217647</v>
      </c>
      <c r="I2437" s="14">
        <v>683437674</v>
      </c>
      <c r="J2437" s="14">
        <f>表格1[[#This Row],[信用卡交易筆數]]/1000</f>
        <v>217.64699999999999</v>
      </c>
      <c r="K2437" s="14">
        <f>表格1[[#This Row],[信用卡交易金額'[新臺幣']]]/1000</f>
        <v>683437.674</v>
      </c>
      <c r="L2437" s="14">
        <f>表格1[[#This Row],[信用卡交易金額'[新臺幣']]]/1000000</f>
        <v>683.43767400000002</v>
      </c>
      <c r="M2437" s="14" t="str" cm="1">
        <f t="array" ref="M2437">_xlfn.TEXTJOIN("", TRUE, _xlfn.XLOOKUP(TRUE, VALUE(表格1[[#This Row],[年月]]) &lt;= VALUE($R$8:$R$12), $Q$8:$Q$12)) &amp; "年度"</f>
        <v>2022年度</v>
      </c>
    </row>
    <row r="2438" spans="1:13" x14ac:dyDescent="0.3">
      <c r="A2438" s="2">
        <v>202111</v>
      </c>
      <c r="B2438" s="19">
        <f>DATE(表格1[[#This Row],[年]],表格1[[#This Row],[月]],1)</f>
        <v>44501</v>
      </c>
      <c r="C2438" s="2" t="str">
        <f>LEFT(表格1[[#This Row],[年月]],4)</f>
        <v>2021</v>
      </c>
      <c r="D2438" s="2" t="str">
        <f>RIGHT(表格1[[#This Row],[年月]],2)</f>
        <v>11</v>
      </c>
      <c r="E2438" s="5">
        <v>10014000</v>
      </c>
      <c r="F2438" s="2" t="str">
        <f>VLOOKUP(TEXT(表格1[[#This Row],[地區]],"00000000"),縣市代碼,2,0)</f>
        <v>臺東縣</v>
      </c>
      <c r="G2438" s="2" t="s">
        <v>4</v>
      </c>
      <c r="H2438" s="13">
        <v>152381</v>
      </c>
      <c r="I2438" s="14">
        <v>76447302</v>
      </c>
      <c r="J2438" s="14">
        <f>表格1[[#This Row],[信用卡交易筆數]]/1000</f>
        <v>152.381</v>
      </c>
      <c r="K2438" s="14">
        <f>表格1[[#This Row],[信用卡交易金額'[新臺幣']]]/1000</f>
        <v>76447.301999999996</v>
      </c>
      <c r="L2438" s="14">
        <f>表格1[[#This Row],[信用卡交易金額'[新臺幣']]]/1000000</f>
        <v>76.447301999999993</v>
      </c>
      <c r="M2438" s="14" t="str" cm="1">
        <f t="array" ref="M2438">_xlfn.TEXTJOIN("", TRUE, _xlfn.XLOOKUP(TRUE, VALUE(表格1[[#This Row],[年月]]) &lt;= VALUE($R$8:$R$12), $Q$8:$Q$12)) &amp; "年度"</f>
        <v>2022年度</v>
      </c>
    </row>
    <row r="2439" spans="1:13" x14ac:dyDescent="0.3">
      <c r="A2439" s="2">
        <v>202111</v>
      </c>
      <c r="B2439" s="19">
        <f>DATE(表格1[[#This Row],[年]],表格1[[#This Row],[月]],1)</f>
        <v>44501</v>
      </c>
      <c r="C2439" s="2" t="str">
        <f>LEFT(表格1[[#This Row],[年月]],4)</f>
        <v>2021</v>
      </c>
      <c r="D2439" s="2" t="str">
        <f>RIGHT(表格1[[#This Row],[年月]],2)</f>
        <v>11</v>
      </c>
      <c r="E2439" s="5">
        <v>10014000</v>
      </c>
      <c r="F2439" s="2" t="str">
        <f>VLOOKUP(TEXT(表格1[[#This Row],[地區]],"00000000"),縣市代碼,2,0)</f>
        <v>臺東縣</v>
      </c>
      <c r="G2439" s="2" t="s">
        <v>5</v>
      </c>
      <c r="H2439" s="13">
        <v>17032</v>
      </c>
      <c r="I2439" s="14">
        <v>40607357</v>
      </c>
      <c r="J2439" s="14">
        <f>表格1[[#This Row],[信用卡交易筆數]]/1000</f>
        <v>17.032</v>
      </c>
      <c r="K2439" s="14">
        <f>表格1[[#This Row],[信用卡交易金額'[新臺幣']]]/1000</f>
        <v>40607.357000000004</v>
      </c>
      <c r="L2439" s="14">
        <f>表格1[[#This Row],[信用卡交易金額'[新臺幣']]]/1000000</f>
        <v>40.607357</v>
      </c>
      <c r="M2439" s="14" t="str" cm="1">
        <f t="array" ref="M2439">_xlfn.TEXTJOIN("", TRUE, _xlfn.XLOOKUP(TRUE, VALUE(表格1[[#This Row],[年月]]) &lt;= VALUE($R$8:$R$12), $Q$8:$Q$12)) &amp; "年度"</f>
        <v>2022年度</v>
      </c>
    </row>
    <row r="2440" spans="1:13" x14ac:dyDescent="0.3">
      <c r="A2440" s="2">
        <v>202111</v>
      </c>
      <c r="B2440" s="19">
        <f>DATE(表格1[[#This Row],[年]],表格1[[#This Row],[月]],1)</f>
        <v>44501</v>
      </c>
      <c r="C2440" s="2" t="str">
        <f>LEFT(表格1[[#This Row],[年月]],4)</f>
        <v>2021</v>
      </c>
      <c r="D2440" s="2" t="str">
        <f>RIGHT(表格1[[#This Row],[年月]],2)</f>
        <v>11</v>
      </c>
      <c r="E2440" s="5">
        <v>10014000</v>
      </c>
      <c r="F2440" s="2" t="str">
        <f>VLOOKUP(TEXT(表格1[[#This Row],[地區]],"00000000"),縣市代碼,2,0)</f>
        <v>臺東縣</v>
      </c>
      <c r="G2440" s="2" t="s">
        <v>6</v>
      </c>
      <c r="H2440" s="13">
        <v>22866</v>
      </c>
      <c r="I2440" s="14">
        <v>78282758</v>
      </c>
      <c r="J2440" s="14">
        <f>表格1[[#This Row],[信用卡交易筆數]]/1000</f>
        <v>22.866</v>
      </c>
      <c r="K2440" s="14">
        <f>表格1[[#This Row],[信用卡交易金額'[新臺幣']]]/1000</f>
        <v>78282.758000000002</v>
      </c>
      <c r="L2440" s="14">
        <f>表格1[[#This Row],[信用卡交易金額'[新臺幣']]]/1000000</f>
        <v>78.282758000000001</v>
      </c>
      <c r="M2440" s="14" t="str" cm="1">
        <f t="array" ref="M2440">_xlfn.TEXTJOIN("", TRUE, _xlfn.XLOOKUP(TRUE, VALUE(表格1[[#This Row],[年月]]) &lt;= VALUE($R$8:$R$12), $Q$8:$Q$12)) &amp; "年度"</f>
        <v>2022年度</v>
      </c>
    </row>
    <row r="2441" spans="1:13" x14ac:dyDescent="0.3">
      <c r="A2441" s="2">
        <v>202111</v>
      </c>
      <c r="B2441" s="19">
        <f>DATE(表格1[[#This Row],[年]],表格1[[#This Row],[月]],1)</f>
        <v>44501</v>
      </c>
      <c r="C2441" s="2" t="str">
        <f>LEFT(表格1[[#This Row],[年月]],4)</f>
        <v>2021</v>
      </c>
      <c r="D2441" s="2" t="str">
        <f>RIGHT(表格1[[#This Row],[年月]],2)</f>
        <v>11</v>
      </c>
      <c r="E2441" s="5">
        <v>10014000</v>
      </c>
      <c r="F2441" s="2" t="str">
        <f>VLOOKUP(TEXT(表格1[[#This Row],[地區]],"00000000"),縣市代碼,2,0)</f>
        <v>臺東縣</v>
      </c>
      <c r="G2441" s="2" t="s">
        <v>7</v>
      </c>
      <c r="H2441" s="13">
        <v>134588</v>
      </c>
      <c r="I2441" s="14">
        <v>132317981</v>
      </c>
      <c r="J2441" s="14">
        <f>表格1[[#This Row],[信用卡交易筆數]]/1000</f>
        <v>134.58799999999999</v>
      </c>
      <c r="K2441" s="14">
        <f>表格1[[#This Row],[信用卡交易金額'[新臺幣']]]/1000</f>
        <v>132317.981</v>
      </c>
      <c r="L2441" s="14">
        <f>表格1[[#This Row],[信用卡交易金額'[新臺幣']]]/1000000</f>
        <v>132.317981</v>
      </c>
      <c r="M2441" s="14" t="str" cm="1">
        <f t="array" ref="M2441">_xlfn.TEXTJOIN("", TRUE, _xlfn.XLOOKUP(TRUE, VALUE(表格1[[#This Row],[年月]]) &lt;= VALUE($R$8:$R$12), $Q$8:$Q$12)) &amp; "年度"</f>
        <v>2022年度</v>
      </c>
    </row>
    <row r="2442" spans="1:13" x14ac:dyDescent="0.3">
      <c r="A2442" s="2">
        <v>202111</v>
      </c>
      <c r="B2442" s="19">
        <f>DATE(表格1[[#This Row],[年]],表格1[[#This Row],[月]],1)</f>
        <v>44501</v>
      </c>
      <c r="C2442" s="2" t="str">
        <f>LEFT(表格1[[#This Row],[年月]],4)</f>
        <v>2021</v>
      </c>
      <c r="D2442" s="2" t="str">
        <f>RIGHT(表格1[[#This Row],[年月]],2)</f>
        <v>11</v>
      </c>
      <c r="E2442" s="5">
        <v>10014000</v>
      </c>
      <c r="F2442" s="2" t="str">
        <f>VLOOKUP(TEXT(表格1[[#This Row],[地區]],"00000000"),縣市代碼,2,0)</f>
        <v>臺東縣</v>
      </c>
      <c r="G2442" s="2" t="s">
        <v>8</v>
      </c>
      <c r="H2442" s="13">
        <v>85883</v>
      </c>
      <c r="I2442" s="14">
        <v>110906363</v>
      </c>
      <c r="J2442" s="14">
        <f>表格1[[#This Row],[信用卡交易筆數]]/1000</f>
        <v>85.882999999999996</v>
      </c>
      <c r="K2442" s="14">
        <f>表格1[[#This Row],[信用卡交易金額'[新臺幣']]]/1000</f>
        <v>110906.363</v>
      </c>
      <c r="L2442" s="14">
        <f>表格1[[#This Row],[信用卡交易金額'[新臺幣']]]/1000000</f>
        <v>110.906363</v>
      </c>
      <c r="M2442" s="14" t="str" cm="1">
        <f t="array" ref="M2442">_xlfn.TEXTJOIN("", TRUE, _xlfn.XLOOKUP(TRUE, VALUE(表格1[[#This Row],[年月]]) &lt;= VALUE($R$8:$R$12), $Q$8:$Q$12)) &amp; "年度"</f>
        <v>2022年度</v>
      </c>
    </row>
    <row r="2443" spans="1:13" x14ac:dyDescent="0.3">
      <c r="A2443" s="2">
        <v>202111</v>
      </c>
      <c r="B2443" s="19">
        <f>DATE(表格1[[#This Row],[年]],表格1[[#This Row],[月]],1)</f>
        <v>44501</v>
      </c>
      <c r="C2443" s="2" t="str">
        <f>LEFT(表格1[[#This Row],[年月]],4)</f>
        <v>2021</v>
      </c>
      <c r="D2443" s="2" t="str">
        <f>RIGHT(表格1[[#This Row],[年月]],2)</f>
        <v>11</v>
      </c>
      <c r="E2443" s="5">
        <v>10014000</v>
      </c>
      <c r="F2443" s="2" t="str">
        <f>VLOOKUP(TEXT(表格1[[#This Row],[地區]],"00000000"),縣市代碼,2,0)</f>
        <v>臺東縣</v>
      </c>
      <c r="G2443" s="2" t="s">
        <v>9</v>
      </c>
      <c r="H2443" s="13">
        <v>151796</v>
      </c>
      <c r="I2443" s="14">
        <v>226051477</v>
      </c>
      <c r="J2443" s="14">
        <f>表格1[[#This Row],[信用卡交易筆數]]/1000</f>
        <v>151.79599999999999</v>
      </c>
      <c r="K2443" s="14">
        <f>表格1[[#This Row],[信用卡交易金額'[新臺幣']]]/1000</f>
        <v>226051.47700000001</v>
      </c>
      <c r="L2443" s="14">
        <f>表格1[[#This Row],[信用卡交易金額'[新臺幣']]]/1000000</f>
        <v>226.05147700000001</v>
      </c>
      <c r="M2443" s="14" t="str" cm="1">
        <f t="array" ref="M2443">_xlfn.TEXTJOIN("", TRUE, _xlfn.XLOOKUP(TRUE, VALUE(表格1[[#This Row],[年月]]) &lt;= VALUE($R$8:$R$12), $Q$8:$Q$12)) &amp; "年度"</f>
        <v>2022年度</v>
      </c>
    </row>
    <row r="2444" spans="1:13" x14ac:dyDescent="0.3">
      <c r="A2444" s="2">
        <v>202111</v>
      </c>
      <c r="B2444" s="19">
        <f>DATE(表格1[[#This Row],[年]],表格1[[#This Row],[月]],1)</f>
        <v>44501</v>
      </c>
      <c r="C2444" s="2" t="str">
        <f>LEFT(表格1[[#This Row],[年月]],4)</f>
        <v>2021</v>
      </c>
      <c r="D2444" s="2" t="str">
        <f>RIGHT(表格1[[#This Row],[年月]],2)</f>
        <v>11</v>
      </c>
      <c r="E2444" s="5">
        <v>10014000</v>
      </c>
      <c r="F2444" s="2" t="str">
        <f>VLOOKUP(TEXT(表格1[[#This Row],[地區]],"00000000"),縣市代碼,2,0)</f>
        <v>臺東縣</v>
      </c>
      <c r="G2444" s="2" t="s">
        <v>10</v>
      </c>
      <c r="H2444" s="13">
        <v>104347</v>
      </c>
      <c r="I2444" s="14">
        <v>359721088</v>
      </c>
      <c r="J2444" s="14">
        <f>表格1[[#This Row],[信用卡交易筆數]]/1000</f>
        <v>104.34699999999999</v>
      </c>
      <c r="K2444" s="14">
        <f>表格1[[#This Row],[信用卡交易金額'[新臺幣']]]/1000</f>
        <v>359721.08799999999</v>
      </c>
      <c r="L2444" s="14">
        <f>表格1[[#This Row],[信用卡交易金額'[新臺幣']]]/1000000</f>
        <v>359.72108800000001</v>
      </c>
      <c r="M2444" s="14" t="str" cm="1">
        <f t="array" ref="M2444">_xlfn.TEXTJOIN("", TRUE, _xlfn.XLOOKUP(TRUE, VALUE(表格1[[#This Row],[年月]]) &lt;= VALUE($R$8:$R$12), $Q$8:$Q$12)) &amp; "年度"</f>
        <v>2022年度</v>
      </c>
    </row>
    <row r="2445" spans="1:13" x14ac:dyDescent="0.3">
      <c r="A2445" s="2">
        <v>202111</v>
      </c>
      <c r="B2445" s="19">
        <f>DATE(表格1[[#This Row],[年]],表格1[[#This Row],[月]],1)</f>
        <v>44501</v>
      </c>
      <c r="C2445" s="2" t="str">
        <f>LEFT(表格1[[#This Row],[年月]],4)</f>
        <v>2021</v>
      </c>
      <c r="D2445" s="2" t="str">
        <f>RIGHT(表格1[[#This Row],[年月]],2)</f>
        <v>11</v>
      </c>
      <c r="E2445" s="5">
        <v>10016000</v>
      </c>
      <c r="F2445" s="2" t="str">
        <f>VLOOKUP(TEXT(表格1[[#This Row],[地區]],"00000000"),縣市代碼,2,0)</f>
        <v>澎湖縣</v>
      </c>
      <c r="G2445" s="2" t="s">
        <v>4</v>
      </c>
      <c r="H2445" s="13">
        <v>65737</v>
      </c>
      <c r="I2445" s="14">
        <v>32206863</v>
      </c>
      <c r="J2445" s="14">
        <f>表格1[[#This Row],[信用卡交易筆數]]/1000</f>
        <v>65.736999999999995</v>
      </c>
      <c r="K2445" s="14">
        <f>表格1[[#This Row],[信用卡交易金額'[新臺幣']]]/1000</f>
        <v>32206.863000000001</v>
      </c>
      <c r="L2445" s="14">
        <f>表格1[[#This Row],[信用卡交易金額'[新臺幣']]]/1000000</f>
        <v>32.206862999999998</v>
      </c>
      <c r="M2445" s="14" t="str" cm="1">
        <f t="array" ref="M2445">_xlfn.TEXTJOIN("", TRUE, _xlfn.XLOOKUP(TRUE, VALUE(表格1[[#This Row],[年月]]) &lt;= VALUE($R$8:$R$12), $Q$8:$Q$12)) &amp; "年度"</f>
        <v>2022年度</v>
      </c>
    </row>
    <row r="2446" spans="1:13" x14ac:dyDescent="0.3">
      <c r="A2446" s="2">
        <v>202111</v>
      </c>
      <c r="B2446" s="19">
        <f>DATE(表格1[[#This Row],[年]],表格1[[#This Row],[月]],1)</f>
        <v>44501</v>
      </c>
      <c r="C2446" s="2" t="str">
        <f>LEFT(表格1[[#This Row],[年月]],4)</f>
        <v>2021</v>
      </c>
      <c r="D2446" s="2" t="str">
        <f>RIGHT(表格1[[#This Row],[年月]],2)</f>
        <v>11</v>
      </c>
      <c r="E2446" s="5">
        <v>10016000</v>
      </c>
      <c r="F2446" s="2" t="str">
        <f>VLOOKUP(TEXT(表格1[[#This Row],[地區]],"00000000"),縣市代碼,2,0)</f>
        <v>澎湖縣</v>
      </c>
      <c r="G2446" s="2" t="s">
        <v>5</v>
      </c>
      <c r="H2446" s="13">
        <v>8417</v>
      </c>
      <c r="I2446" s="14">
        <v>21995822</v>
      </c>
      <c r="J2446" s="14">
        <f>表格1[[#This Row],[信用卡交易筆數]]/1000</f>
        <v>8.4169999999999998</v>
      </c>
      <c r="K2446" s="14">
        <f>表格1[[#This Row],[信用卡交易金額'[新臺幣']]]/1000</f>
        <v>21995.822</v>
      </c>
      <c r="L2446" s="14">
        <f>表格1[[#This Row],[信用卡交易金額'[新臺幣']]]/1000000</f>
        <v>21.995822</v>
      </c>
      <c r="M2446" s="14" t="str" cm="1">
        <f t="array" ref="M2446">_xlfn.TEXTJOIN("", TRUE, _xlfn.XLOOKUP(TRUE, VALUE(表格1[[#This Row],[年月]]) &lt;= VALUE($R$8:$R$12), $Q$8:$Q$12)) &amp; "年度"</f>
        <v>2022年度</v>
      </c>
    </row>
    <row r="2447" spans="1:13" x14ac:dyDescent="0.3">
      <c r="A2447" s="2">
        <v>202111</v>
      </c>
      <c r="B2447" s="19">
        <f>DATE(表格1[[#This Row],[年]],表格1[[#This Row],[月]],1)</f>
        <v>44501</v>
      </c>
      <c r="C2447" s="2" t="str">
        <f>LEFT(表格1[[#This Row],[年月]],4)</f>
        <v>2021</v>
      </c>
      <c r="D2447" s="2" t="str">
        <f>RIGHT(表格1[[#This Row],[年月]],2)</f>
        <v>11</v>
      </c>
      <c r="E2447" s="5">
        <v>10016000</v>
      </c>
      <c r="F2447" s="2" t="str">
        <f>VLOOKUP(TEXT(表格1[[#This Row],[地區]],"00000000"),縣市代碼,2,0)</f>
        <v>澎湖縣</v>
      </c>
      <c r="G2447" s="2" t="s">
        <v>6</v>
      </c>
      <c r="H2447" s="13">
        <v>12057</v>
      </c>
      <c r="I2447" s="14">
        <v>42192897</v>
      </c>
      <c r="J2447" s="14">
        <f>表格1[[#This Row],[信用卡交易筆數]]/1000</f>
        <v>12.057</v>
      </c>
      <c r="K2447" s="14">
        <f>表格1[[#This Row],[信用卡交易金額'[新臺幣']]]/1000</f>
        <v>42192.896999999997</v>
      </c>
      <c r="L2447" s="14">
        <f>表格1[[#This Row],[信用卡交易金額'[新臺幣']]]/1000000</f>
        <v>42.192897000000002</v>
      </c>
      <c r="M2447" s="14" t="str" cm="1">
        <f t="array" ref="M2447">_xlfn.TEXTJOIN("", TRUE, _xlfn.XLOOKUP(TRUE, VALUE(表格1[[#This Row],[年月]]) &lt;= VALUE($R$8:$R$12), $Q$8:$Q$12)) &amp; "年度"</f>
        <v>2022年度</v>
      </c>
    </row>
    <row r="2448" spans="1:13" x14ac:dyDescent="0.3">
      <c r="A2448" s="2">
        <v>202111</v>
      </c>
      <c r="B2448" s="19">
        <f>DATE(表格1[[#This Row],[年]],表格1[[#This Row],[月]],1)</f>
        <v>44501</v>
      </c>
      <c r="C2448" s="2" t="str">
        <f>LEFT(表格1[[#This Row],[年月]],4)</f>
        <v>2021</v>
      </c>
      <c r="D2448" s="2" t="str">
        <f>RIGHT(表格1[[#This Row],[年月]],2)</f>
        <v>11</v>
      </c>
      <c r="E2448" s="5">
        <v>10016000</v>
      </c>
      <c r="F2448" s="2" t="str">
        <f>VLOOKUP(TEXT(表格1[[#This Row],[地區]],"00000000"),縣市代碼,2,0)</f>
        <v>澎湖縣</v>
      </c>
      <c r="G2448" s="2" t="s">
        <v>7</v>
      </c>
      <c r="H2448" s="13">
        <v>60916</v>
      </c>
      <c r="I2448" s="14">
        <v>88235669</v>
      </c>
      <c r="J2448" s="14">
        <f>表格1[[#This Row],[信用卡交易筆數]]/1000</f>
        <v>60.915999999999997</v>
      </c>
      <c r="K2448" s="14">
        <f>表格1[[#This Row],[信用卡交易金額'[新臺幣']]]/1000</f>
        <v>88235.668999999994</v>
      </c>
      <c r="L2448" s="14">
        <f>表格1[[#This Row],[信用卡交易金額'[新臺幣']]]/1000000</f>
        <v>88.235669000000001</v>
      </c>
      <c r="M2448" s="14" t="str" cm="1">
        <f t="array" ref="M2448">_xlfn.TEXTJOIN("", TRUE, _xlfn.XLOOKUP(TRUE, VALUE(表格1[[#This Row],[年月]]) &lt;= VALUE($R$8:$R$12), $Q$8:$Q$12)) &amp; "年度"</f>
        <v>2022年度</v>
      </c>
    </row>
    <row r="2449" spans="1:13" x14ac:dyDescent="0.3">
      <c r="A2449" s="2">
        <v>202111</v>
      </c>
      <c r="B2449" s="19">
        <f>DATE(表格1[[#This Row],[年]],表格1[[#This Row],[月]],1)</f>
        <v>44501</v>
      </c>
      <c r="C2449" s="2" t="str">
        <f>LEFT(表格1[[#This Row],[年月]],4)</f>
        <v>2021</v>
      </c>
      <c r="D2449" s="2" t="str">
        <f>RIGHT(表格1[[#This Row],[年月]],2)</f>
        <v>11</v>
      </c>
      <c r="E2449" s="5">
        <v>10016000</v>
      </c>
      <c r="F2449" s="2" t="str">
        <f>VLOOKUP(TEXT(表格1[[#This Row],[地區]],"00000000"),縣市代碼,2,0)</f>
        <v>澎湖縣</v>
      </c>
      <c r="G2449" s="2" t="s">
        <v>8</v>
      </c>
      <c r="H2449" s="13">
        <v>44910</v>
      </c>
      <c r="I2449" s="14">
        <v>59490721</v>
      </c>
      <c r="J2449" s="14">
        <f>表格1[[#This Row],[信用卡交易筆數]]/1000</f>
        <v>44.91</v>
      </c>
      <c r="K2449" s="14">
        <f>表格1[[#This Row],[信用卡交易金額'[新臺幣']]]/1000</f>
        <v>59490.720999999998</v>
      </c>
      <c r="L2449" s="14">
        <f>表格1[[#This Row],[信用卡交易金額'[新臺幣']]]/1000000</f>
        <v>59.490721000000001</v>
      </c>
      <c r="M2449" s="14" t="str" cm="1">
        <f t="array" ref="M2449">_xlfn.TEXTJOIN("", TRUE, _xlfn.XLOOKUP(TRUE, VALUE(表格1[[#This Row],[年月]]) &lt;= VALUE($R$8:$R$12), $Q$8:$Q$12)) &amp; "年度"</f>
        <v>2022年度</v>
      </c>
    </row>
    <row r="2450" spans="1:13" x14ac:dyDescent="0.3">
      <c r="A2450" s="2">
        <v>202111</v>
      </c>
      <c r="B2450" s="19">
        <f>DATE(表格1[[#This Row],[年]],表格1[[#This Row],[月]],1)</f>
        <v>44501</v>
      </c>
      <c r="C2450" s="2" t="str">
        <f>LEFT(表格1[[#This Row],[年月]],4)</f>
        <v>2021</v>
      </c>
      <c r="D2450" s="2" t="str">
        <f>RIGHT(表格1[[#This Row],[年月]],2)</f>
        <v>11</v>
      </c>
      <c r="E2450" s="5">
        <v>10016000</v>
      </c>
      <c r="F2450" s="2" t="str">
        <f>VLOOKUP(TEXT(表格1[[#This Row],[地區]],"00000000"),縣市代碼,2,0)</f>
        <v>澎湖縣</v>
      </c>
      <c r="G2450" s="2" t="s">
        <v>9</v>
      </c>
      <c r="H2450" s="13">
        <v>71880</v>
      </c>
      <c r="I2450" s="14">
        <v>103837564</v>
      </c>
      <c r="J2450" s="14">
        <f>表格1[[#This Row],[信用卡交易筆數]]/1000</f>
        <v>71.88</v>
      </c>
      <c r="K2450" s="14">
        <f>表格1[[#This Row],[信用卡交易金額'[新臺幣']]]/1000</f>
        <v>103837.564</v>
      </c>
      <c r="L2450" s="14">
        <f>表格1[[#This Row],[信用卡交易金額'[新臺幣']]]/1000000</f>
        <v>103.837564</v>
      </c>
      <c r="M2450" s="14" t="str" cm="1">
        <f t="array" ref="M2450">_xlfn.TEXTJOIN("", TRUE, _xlfn.XLOOKUP(TRUE, VALUE(表格1[[#This Row],[年月]]) &lt;= VALUE($R$8:$R$12), $Q$8:$Q$12)) &amp; "年度"</f>
        <v>2022年度</v>
      </c>
    </row>
    <row r="2451" spans="1:13" x14ac:dyDescent="0.3">
      <c r="A2451" s="2">
        <v>202111</v>
      </c>
      <c r="B2451" s="19">
        <f>DATE(表格1[[#This Row],[年]],表格1[[#This Row],[月]],1)</f>
        <v>44501</v>
      </c>
      <c r="C2451" s="2" t="str">
        <f>LEFT(表格1[[#This Row],[年月]],4)</f>
        <v>2021</v>
      </c>
      <c r="D2451" s="2" t="str">
        <f>RIGHT(表格1[[#This Row],[年月]],2)</f>
        <v>11</v>
      </c>
      <c r="E2451" s="5">
        <v>10016000</v>
      </c>
      <c r="F2451" s="2" t="str">
        <f>VLOOKUP(TEXT(表格1[[#This Row],[地區]],"00000000"),縣市代碼,2,0)</f>
        <v>澎湖縣</v>
      </c>
      <c r="G2451" s="2" t="s">
        <v>10</v>
      </c>
      <c r="H2451" s="13">
        <v>47220</v>
      </c>
      <c r="I2451" s="14">
        <v>149110054</v>
      </c>
      <c r="J2451" s="14">
        <f>表格1[[#This Row],[信用卡交易筆數]]/1000</f>
        <v>47.22</v>
      </c>
      <c r="K2451" s="14">
        <f>表格1[[#This Row],[信用卡交易金額'[新臺幣']]]/1000</f>
        <v>149110.054</v>
      </c>
      <c r="L2451" s="14">
        <f>表格1[[#This Row],[信用卡交易金額'[新臺幣']]]/1000000</f>
        <v>149.11005399999999</v>
      </c>
      <c r="M2451" s="14" t="str" cm="1">
        <f t="array" ref="M2451">_xlfn.TEXTJOIN("", TRUE, _xlfn.XLOOKUP(TRUE, VALUE(表格1[[#This Row],[年月]]) &lt;= VALUE($R$8:$R$12), $Q$8:$Q$12)) &amp; "年度"</f>
        <v>2022年度</v>
      </c>
    </row>
    <row r="2452" spans="1:13" x14ac:dyDescent="0.3">
      <c r="A2452" s="2">
        <v>202111</v>
      </c>
      <c r="B2452" s="19">
        <f>DATE(表格1[[#This Row],[年]],表格1[[#This Row],[月]],1)</f>
        <v>44501</v>
      </c>
      <c r="C2452" s="2" t="str">
        <f>LEFT(表格1[[#This Row],[年月]],4)</f>
        <v>2021</v>
      </c>
      <c r="D2452" s="2" t="str">
        <f>RIGHT(表格1[[#This Row],[年月]],2)</f>
        <v>11</v>
      </c>
      <c r="E2452" s="5" t="s">
        <v>62</v>
      </c>
      <c r="F2452" s="2" t="str">
        <f>VLOOKUP(TEXT(表格1[[#This Row],[地區]],"00000000"),縣市代碼,2,0)</f>
        <v>金門縣</v>
      </c>
      <c r="G2452" s="2" t="s">
        <v>4</v>
      </c>
      <c r="H2452" s="13">
        <v>61365</v>
      </c>
      <c r="I2452" s="14">
        <v>58229885</v>
      </c>
      <c r="J2452" s="14">
        <f>表格1[[#This Row],[信用卡交易筆數]]/1000</f>
        <v>61.365000000000002</v>
      </c>
      <c r="K2452" s="14">
        <f>表格1[[#This Row],[信用卡交易金額'[新臺幣']]]/1000</f>
        <v>58229.885000000002</v>
      </c>
      <c r="L2452" s="14">
        <f>表格1[[#This Row],[信用卡交易金額'[新臺幣']]]/1000000</f>
        <v>58.229885000000003</v>
      </c>
      <c r="M2452" s="14" t="str" cm="1">
        <f t="array" ref="M2452">_xlfn.TEXTJOIN("", TRUE, _xlfn.XLOOKUP(TRUE, VALUE(表格1[[#This Row],[年月]]) &lt;= VALUE($R$8:$R$12), $Q$8:$Q$12)) &amp; "年度"</f>
        <v>2022年度</v>
      </c>
    </row>
    <row r="2453" spans="1:13" x14ac:dyDescent="0.3">
      <c r="A2453" s="2">
        <v>202111</v>
      </c>
      <c r="B2453" s="19">
        <f>DATE(表格1[[#This Row],[年]],表格1[[#This Row],[月]],1)</f>
        <v>44501</v>
      </c>
      <c r="C2453" s="2" t="str">
        <f>LEFT(表格1[[#This Row],[年月]],4)</f>
        <v>2021</v>
      </c>
      <c r="D2453" s="2" t="str">
        <f>RIGHT(表格1[[#This Row],[年月]],2)</f>
        <v>11</v>
      </c>
      <c r="E2453" s="5" t="s">
        <v>62</v>
      </c>
      <c r="F2453" s="2" t="str">
        <f>VLOOKUP(TEXT(表格1[[#This Row],[地區]],"00000000"),縣市代碼,2,0)</f>
        <v>金門縣</v>
      </c>
      <c r="G2453" s="2" t="s">
        <v>5</v>
      </c>
      <c r="H2453" s="13">
        <v>7015</v>
      </c>
      <c r="I2453" s="14">
        <v>16552285</v>
      </c>
      <c r="J2453" s="14">
        <f>表格1[[#This Row],[信用卡交易筆數]]/1000</f>
        <v>7.0149999999999997</v>
      </c>
      <c r="K2453" s="14">
        <f>表格1[[#This Row],[信用卡交易金額'[新臺幣']]]/1000</f>
        <v>16552.285</v>
      </c>
      <c r="L2453" s="14">
        <f>表格1[[#This Row],[信用卡交易金額'[新臺幣']]]/1000000</f>
        <v>16.552285000000001</v>
      </c>
      <c r="M2453" s="14" t="str" cm="1">
        <f t="array" ref="M2453">_xlfn.TEXTJOIN("", TRUE, _xlfn.XLOOKUP(TRUE, VALUE(表格1[[#This Row],[年月]]) &lt;= VALUE($R$8:$R$12), $Q$8:$Q$12)) &amp; "年度"</f>
        <v>2022年度</v>
      </c>
    </row>
    <row r="2454" spans="1:13" x14ac:dyDescent="0.3">
      <c r="A2454" s="2">
        <v>202111</v>
      </c>
      <c r="B2454" s="19">
        <f>DATE(表格1[[#This Row],[年]],表格1[[#This Row],[月]],1)</f>
        <v>44501</v>
      </c>
      <c r="C2454" s="2" t="str">
        <f>LEFT(表格1[[#This Row],[年月]],4)</f>
        <v>2021</v>
      </c>
      <c r="D2454" s="2" t="str">
        <f>RIGHT(表格1[[#This Row],[年月]],2)</f>
        <v>11</v>
      </c>
      <c r="E2454" s="5" t="s">
        <v>62</v>
      </c>
      <c r="F2454" s="2" t="str">
        <f>VLOOKUP(TEXT(表格1[[#This Row],[地區]],"00000000"),縣市代碼,2,0)</f>
        <v>金門縣</v>
      </c>
      <c r="G2454" s="2" t="s">
        <v>6</v>
      </c>
      <c r="H2454" s="13">
        <v>10882</v>
      </c>
      <c r="I2454" s="14">
        <v>44558072</v>
      </c>
      <c r="J2454" s="14">
        <f>表格1[[#This Row],[信用卡交易筆數]]/1000</f>
        <v>10.882</v>
      </c>
      <c r="K2454" s="14">
        <f>表格1[[#This Row],[信用卡交易金額'[新臺幣']]]/1000</f>
        <v>44558.072</v>
      </c>
      <c r="L2454" s="14">
        <f>表格1[[#This Row],[信用卡交易金額'[新臺幣']]]/1000000</f>
        <v>44.558072000000003</v>
      </c>
      <c r="M2454" s="14" t="str" cm="1">
        <f t="array" ref="M2454">_xlfn.TEXTJOIN("", TRUE, _xlfn.XLOOKUP(TRUE, VALUE(表格1[[#This Row],[年月]]) &lt;= VALUE($R$8:$R$12), $Q$8:$Q$12)) &amp; "年度"</f>
        <v>2022年度</v>
      </c>
    </row>
    <row r="2455" spans="1:13" x14ac:dyDescent="0.3">
      <c r="A2455" s="2">
        <v>202111</v>
      </c>
      <c r="B2455" s="19">
        <f>DATE(表格1[[#This Row],[年]],表格1[[#This Row],[月]],1)</f>
        <v>44501</v>
      </c>
      <c r="C2455" s="2" t="str">
        <f>LEFT(表格1[[#This Row],[年月]],4)</f>
        <v>2021</v>
      </c>
      <c r="D2455" s="2" t="str">
        <f>RIGHT(表格1[[#This Row],[年月]],2)</f>
        <v>11</v>
      </c>
      <c r="E2455" s="5" t="s">
        <v>62</v>
      </c>
      <c r="F2455" s="2" t="str">
        <f>VLOOKUP(TEXT(表格1[[#This Row],[地區]],"00000000"),縣市代碼,2,0)</f>
        <v>金門縣</v>
      </c>
      <c r="G2455" s="2" t="s">
        <v>7</v>
      </c>
      <c r="H2455" s="13">
        <v>37582</v>
      </c>
      <c r="I2455" s="14">
        <v>54752953</v>
      </c>
      <c r="J2455" s="14">
        <f>表格1[[#This Row],[信用卡交易筆數]]/1000</f>
        <v>37.582000000000001</v>
      </c>
      <c r="K2455" s="14">
        <f>表格1[[#This Row],[信用卡交易金額'[新臺幣']]]/1000</f>
        <v>54752.953000000001</v>
      </c>
      <c r="L2455" s="14">
        <f>表格1[[#This Row],[信用卡交易金額'[新臺幣']]]/1000000</f>
        <v>54.752952999999998</v>
      </c>
      <c r="M2455" s="14" t="str" cm="1">
        <f t="array" ref="M2455">_xlfn.TEXTJOIN("", TRUE, _xlfn.XLOOKUP(TRUE, VALUE(表格1[[#This Row],[年月]]) &lt;= VALUE($R$8:$R$12), $Q$8:$Q$12)) &amp; "年度"</f>
        <v>2022年度</v>
      </c>
    </row>
    <row r="2456" spans="1:13" x14ac:dyDescent="0.3">
      <c r="A2456" s="2">
        <v>202111</v>
      </c>
      <c r="B2456" s="19">
        <f>DATE(表格1[[#This Row],[年]],表格1[[#This Row],[月]],1)</f>
        <v>44501</v>
      </c>
      <c r="C2456" s="2" t="str">
        <f>LEFT(表格1[[#This Row],[年月]],4)</f>
        <v>2021</v>
      </c>
      <c r="D2456" s="2" t="str">
        <f>RIGHT(表格1[[#This Row],[年月]],2)</f>
        <v>11</v>
      </c>
      <c r="E2456" s="5" t="s">
        <v>62</v>
      </c>
      <c r="F2456" s="2" t="str">
        <f>VLOOKUP(TEXT(表格1[[#This Row],[地區]],"00000000"),縣市代碼,2,0)</f>
        <v>金門縣</v>
      </c>
      <c r="G2456" s="2" t="s">
        <v>8</v>
      </c>
      <c r="H2456" s="13">
        <v>38600</v>
      </c>
      <c r="I2456" s="14">
        <v>46219836</v>
      </c>
      <c r="J2456" s="14">
        <f>表格1[[#This Row],[信用卡交易筆數]]/1000</f>
        <v>38.6</v>
      </c>
      <c r="K2456" s="14">
        <f>表格1[[#This Row],[信用卡交易金額'[新臺幣']]]/1000</f>
        <v>46219.836000000003</v>
      </c>
      <c r="L2456" s="14">
        <f>表格1[[#This Row],[信用卡交易金額'[新臺幣']]]/1000000</f>
        <v>46.219836000000001</v>
      </c>
      <c r="M2456" s="14" t="str" cm="1">
        <f t="array" ref="M2456">_xlfn.TEXTJOIN("", TRUE, _xlfn.XLOOKUP(TRUE, VALUE(表格1[[#This Row],[年月]]) &lt;= VALUE($R$8:$R$12), $Q$8:$Q$12)) &amp; "年度"</f>
        <v>2022年度</v>
      </c>
    </row>
    <row r="2457" spans="1:13" x14ac:dyDescent="0.3">
      <c r="A2457" s="2">
        <v>202111</v>
      </c>
      <c r="B2457" s="19">
        <f>DATE(表格1[[#This Row],[年]],表格1[[#This Row],[月]],1)</f>
        <v>44501</v>
      </c>
      <c r="C2457" s="2" t="str">
        <f>LEFT(表格1[[#This Row],[年月]],4)</f>
        <v>2021</v>
      </c>
      <c r="D2457" s="2" t="str">
        <f>RIGHT(表格1[[#This Row],[年月]],2)</f>
        <v>11</v>
      </c>
      <c r="E2457" s="5" t="s">
        <v>62</v>
      </c>
      <c r="F2457" s="2" t="str">
        <f>VLOOKUP(TEXT(表格1[[#This Row],[地區]],"00000000"),縣市代碼,2,0)</f>
        <v>金門縣</v>
      </c>
      <c r="G2457" s="2" t="s">
        <v>9</v>
      </c>
      <c r="H2457" s="13">
        <v>71960</v>
      </c>
      <c r="I2457" s="14">
        <v>117135488</v>
      </c>
      <c r="J2457" s="14">
        <f>表格1[[#This Row],[信用卡交易筆數]]/1000</f>
        <v>71.959999999999994</v>
      </c>
      <c r="K2457" s="14">
        <f>表格1[[#This Row],[信用卡交易金額'[新臺幣']]]/1000</f>
        <v>117135.488</v>
      </c>
      <c r="L2457" s="14">
        <f>表格1[[#This Row],[信用卡交易金額'[新臺幣']]]/1000000</f>
        <v>117.135488</v>
      </c>
      <c r="M2457" s="14" t="str" cm="1">
        <f t="array" ref="M2457">_xlfn.TEXTJOIN("", TRUE, _xlfn.XLOOKUP(TRUE, VALUE(表格1[[#This Row],[年月]]) &lt;= VALUE($R$8:$R$12), $Q$8:$Q$12)) &amp; "年度"</f>
        <v>2022年度</v>
      </c>
    </row>
    <row r="2458" spans="1:13" x14ac:dyDescent="0.3">
      <c r="A2458" s="2">
        <v>202111</v>
      </c>
      <c r="B2458" s="19">
        <f>DATE(表格1[[#This Row],[年]],表格1[[#This Row],[月]],1)</f>
        <v>44501</v>
      </c>
      <c r="C2458" s="2" t="str">
        <f>LEFT(表格1[[#This Row],[年月]],4)</f>
        <v>2021</v>
      </c>
      <c r="D2458" s="2" t="str">
        <f>RIGHT(表格1[[#This Row],[年月]],2)</f>
        <v>11</v>
      </c>
      <c r="E2458" s="5" t="s">
        <v>62</v>
      </c>
      <c r="F2458" s="2" t="str">
        <f>VLOOKUP(TEXT(表格1[[#This Row],[地區]],"00000000"),縣市代碼,2,0)</f>
        <v>金門縣</v>
      </c>
      <c r="G2458" s="2" t="s">
        <v>10</v>
      </c>
      <c r="H2458" s="13">
        <v>41396</v>
      </c>
      <c r="I2458" s="14">
        <v>118348960</v>
      </c>
      <c r="J2458" s="14">
        <f>表格1[[#This Row],[信用卡交易筆數]]/1000</f>
        <v>41.396000000000001</v>
      </c>
      <c r="K2458" s="14">
        <f>表格1[[#This Row],[信用卡交易金額'[新臺幣']]]/1000</f>
        <v>118348.96</v>
      </c>
      <c r="L2458" s="14">
        <f>表格1[[#This Row],[信用卡交易金額'[新臺幣']]]/1000000</f>
        <v>118.34896000000001</v>
      </c>
      <c r="M2458" s="14" t="str" cm="1">
        <f t="array" ref="M2458">_xlfn.TEXTJOIN("", TRUE, _xlfn.XLOOKUP(TRUE, VALUE(表格1[[#This Row],[年月]]) &lt;= VALUE($R$8:$R$12), $Q$8:$Q$12)) &amp; "年度"</f>
        <v>2022年度</v>
      </c>
    </row>
    <row r="2459" spans="1:13" x14ac:dyDescent="0.3">
      <c r="A2459" s="2">
        <v>202111</v>
      </c>
      <c r="B2459" s="19">
        <f>DATE(表格1[[#This Row],[年]],表格1[[#This Row],[月]],1)</f>
        <v>44501</v>
      </c>
      <c r="C2459" s="2" t="str">
        <f>LEFT(表格1[[#This Row],[年月]],4)</f>
        <v>2021</v>
      </c>
      <c r="D2459" s="2" t="str">
        <f>RIGHT(表格1[[#This Row],[年月]],2)</f>
        <v>11</v>
      </c>
      <c r="E2459" s="5">
        <v>9007000</v>
      </c>
      <c r="F2459" s="2" t="str">
        <f>VLOOKUP(TEXT(表格1[[#This Row],[地區]],"00000000"),縣市代碼,2,0)</f>
        <v>連江縣</v>
      </c>
      <c r="G2459" s="2" t="s">
        <v>4</v>
      </c>
      <c r="H2459" s="13">
        <v>10339</v>
      </c>
      <c r="I2459" s="14">
        <v>5992123</v>
      </c>
      <c r="J2459" s="14">
        <f>表格1[[#This Row],[信用卡交易筆數]]/1000</f>
        <v>10.339</v>
      </c>
      <c r="K2459" s="14">
        <f>表格1[[#This Row],[信用卡交易金額'[新臺幣']]]/1000</f>
        <v>5992.1229999999996</v>
      </c>
      <c r="L2459" s="14">
        <f>表格1[[#This Row],[信用卡交易金額'[新臺幣']]]/1000000</f>
        <v>5.9921230000000003</v>
      </c>
      <c r="M2459" s="14" t="str" cm="1">
        <f t="array" ref="M2459">_xlfn.TEXTJOIN("", TRUE, _xlfn.XLOOKUP(TRUE, VALUE(表格1[[#This Row],[年月]]) &lt;= VALUE($R$8:$R$12), $Q$8:$Q$12)) &amp; "年度"</f>
        <v>2022年度</v>
      </c>
    </row>
    <row r="2460" spans="1:13" x14ac:dyDescent="0.3">
      <c r="A2460" s="2">
        <v>202111</v>
      </c>
      <c r="B2460" s="19">
        <f>DATE(表格1[[#This Row],[年]],表格1[[#This Row],[月]],1)</f>
        <v>44501</v>
      </c>
      <c r="C2460" s="2" t="str">
        <f>LEFT(表格1[[#This Row],[年月]],4)</f>
        <v>2021</v>
      </c>
      <c r="D2460" s="2" t="str">
        <f>RIGHT(表格1[[#This Row],[年月]],2)</f>
        <v>11</v>
      </c>
      <c r="E2460" s="5">
        <v>9007000</v>
      </c>
      <c r="F2460" s="2" t="str">
        <f>VLOOKUP(TEXT(表格1[[#This Row],[地區]],"00000000"),縣市代碼,2,0)</f>
        <v>連江縣</v>
      </c>
      <c r="G2460" s="2" t="s">
        <v>5</v>
      </c>
      <c r="H2460" s="13">
        <v>1133</v>
      </c>
      <c r="I2460" s="14">
        <v>2692162</v>
      </c>
      <c r="J2460" s="14">
        <f>表格1[[#This Row],[信用卡交易筆數]]/1000</f>
        <v>1.133</v>
      </c>
      <c r="K2460" s="14">
        <f>表格1[[#This Row],[信用卡交易金額'[新臺幣']]]/1000</f>
        <v>2692.1619999999998</v>
      </c>
      <c r="L2460" s="14">
        <f>表格1[[#This Row],[信用卡交易金額'[新臺幣']]]/1000000</f>
        <v>2.6921620000000002</v>
      </c>
      <c r="M2460" s="14" t="str" cm="1">
        <f t="array" ref="M2460">_xlfn.TEXTJOIN("", TRUE, _xlfn.XLOOKUP(TRUE, VALUE(表格1[[#This Row],[年月]]) &lt;= VALUE($R$8:$R$12), $Q$8:$Q$12)) &amp; "年度"</f>
        <v>2022年度</v>
      </c>
    </row>
    <row r="2461" spans="1:13" x14ac:dyDescent="0.3">
      <c r="A2461" s="2">
        <v>202111</v>
      </c>
      <c r="B2461" s="19">
        <f>DATE(表格1[[#This Row],[年]],表格1[[#This Row],[月]],1)</f>
        <v>44501</v>
      </c>
      <c r="C2461" s="2" t="str">
        <f>LEFT(表格1[[#This Row],[年月]],4)</f>
        <v>2021</v>
      </c>
      <c r="D2461" s="2" t="str">
        <f>RIGHT(表格1[[#This Row],[年月]],2)</f>
        <v>11</v>
      </c>
      <c r="E2461" s="5">
        <v>9007000</v>
      </c>
      <c r="F2461" s="2" t="str">
        <f>VLOOKUP(TEXT(表格1[[#This Row],[地區]],"00000000"),縣市代碼,2,0)</f>
        <v>連江縣</v>
      </c>
      <c r="G2461" s="2" t="s">
        <v>6</v>
      </c>
      <c r="H2461" s="13">
        <v>1783</v>
      </c>
      <c r="I2461" s="14">
        <v>4790270</v>
      </c>
      <c r="J2461" s="14">
        <f>表格1[[#This Row],[信用卡交易筆數]]/1000</f>
        <v>1.7829999999999999</v>
      </c>
      <c r="K2461" s="14">
        <f>表格1[[#This Row],[信用卡交易金額'[新臺幣']]]/1000</f>
        <v>4790.2700000000004</v>
      </c>
      <c r="L2461" s="14">
        <f>表格1[[#This Row],[信用卡交易金額'[新臺幣']]]/1000000</f>
        <v>4.7902699999999996</v>
      </c>
      <c r="M2461" s="14" t="str" cm="1">
        <f t="array" ref="M2461">_xlfn.TEXTJOIN("", TRUE, _xlfn.XLOOKUP(TRUE, VALUE(表格1[[#This Row],[年月]]) &lt;= VALUE($R$8:$R$12), $Q$8:$Q$12)) &amp; "年度"</f>
        <v>2022年度</v>
      </c>
    </row>
    <row r="2462" spans="1:13" x14ac:dyDescent="0.3">
      <c r="A2462" s="2">
        <v>202111</v>
      </c>
      <c r="B2462" s="19">
        <f>DATE(表格1[[#This Row],[年]],表格1[[#This Row],[月]],1)</f>
        <v>44501</v>
      </c>
      <c r="C2462" s="2" t="str">
        <f>LEFT(表格1[[#This Row],[年月]],4)</f>
        <v>2021</v>
      </c>
      <c r="D2462" s="2" t="str">
        <f>RIGHT(表格1[[#This Row],[年月]],2)</f>
        <v>11</v>
      </c>
      <c r="E2462" s="5">
        <v>9007000</v>
      </c>
      <c r="F2462" s="2" t="str">
        <f>VLOOKUP(TEXT(表格1[[#This Row],[地區]],"00000000"),縣市代碼,2,0)</f>
        <v>連江縣</v>
      </c>
      <c r="G2462" s="2" t="s">
        <v>7</v>
      </c>
      <c r="H2462" s="13">
        <v>7322</v>
      </c>
      <c r="I2462" s="14">
        <v>11572671</v>
      </c>
      <c r="J2462" s="14">
        <f>表格1[[#This Row],[信用卡交易筆數]]/1000</f>
        <v>7.3220000000000001</v>
      </c>
      <c r="K2462" s="14">
        <f>表格1[[#This Row],[信用卡交易金額'[新臺幣']]]/1000</f>
        <v>11572.671</v>
      </c>
      <c r="L2462" s="14">
        <f>表格1[[#This Row],[信用卡交易金額'[新臺幣']]]/1000000</f>
        <v>11.572671</v>
      </c>
      <c r="M2462" s="14" t="str" cm="1">
        <f t="array" ref="M2462">_xlfn.TEXTJOIN("", TRUE, _xlfn.XLOOKUP(TRUE, VALUE(表格1[[#This Row],[年月]]) &lt;= VALUE($R$8:$R$12), $Q$8:$Q$12)) &amp; "年度"</f>
        <v>2022年度</v>
      </c>
    </row>
    <row r="2463" spans="1:13" x14ac:dyDescent="0.3">
      <c r="A2463" s="2">
        <v>202111</v>
      </c>
      <c r="B2463" s="19">
        <f>DATE(表格1[[#This Row],[年]],表格1[[#This Row],[月]],1)</f>
        <v>44501</v>
      </c>
      <c r="C2463" s="2" t="str">
        <f>LEFT(表格1[[#This Row],[年月]],4)</f>
        <v>2021</v>
      </c>
      <c r="D2463" s="2" t="str">
        <f>RIGHT(表格1[[#This Row],[年月]],2)</f>
        <v>11</v>
      </c>
      <c r="E2463" s="5">
        <v>9007000</v>
      </c>
      <c r="F2463" s="2" t="str">
        <f>VLOOKUP(TEXT(表格1[[#This Row],[地區]],"00000000"),縣市代碼,2,0)</f>
        <v>連江縣</v>
      </c>
      <c r="G2463" s="2" t="s">
        <v>8</v>
      </c>
      <c r="H2463" s="13">
        <v>6806</v>
      </c>
      <c r="I2463" s="14">
        <v>9669548</v>
      </c>
      <c r="J2463" s="14">
        <f>表格1[[#This Row],[信用卡交易筆數]]/1000</f>
        <v>6.806</v>
      </c>
      <c r="K2463" s="14">
        <f>表格1[[#This Row],[信用卡交易金額'[新臺幣']]]/1000</f>
        <v>9669.5480000000007</v>
      </c>
      <c r="L2463" s="14">
        <f>表格1[[#This Row],[信用卡交易金額'[新臺幣']]]/1000000</f>
        <v>9.6695480000000007</v>
      </c>
      <c r="M2463" s="14" t="str" cm="1">
        <f t="array" ref="M2463">_xlfn.TEXTJOIN("", TRUE, _xlfn.XLOOKUP(TRUE, VALUE(表格1[[#This Row],[年月]]) &lt;= VALUE($R$8:$R$12), $Q$8:$Q$12)) &amp; "年度"</f>
        <v>2022年度</v>
      </c>
    </row>
    <row r="2464" spans="1:13" x14ac:dyDescent="0.3">
      <c r="A2464" s="2">
        <v>202111</v>
      </c>
      <c r="B2464" s="19">
        <f>DATE(表格1[[#This Row],[年]],表格1[[#This Row],[月]],1)</f>
        <v>44501</v>
      </c>
      <c r="C2464" s="2" t="str">
        <f>LEFT(表格1[[#This Row],[年月]],4)</f>
        <v>2021</v>
      </c>
      <c r="D2464" s="2" t="str">
        <f>RIGHT(表格1[[#This Row],[年月]],2)</f>
        <v>11</v>
      </c>
      <c r="E2464" s="5">
        <v>9007000</v>
      </c>
      <c r="F2464" s="2" t="str">
        <f>VLOOKUP(TEXT(表格1[[#This Row],[地區]],"00000000"),縣市代碼,2,0)</f>
        <v>連江縣</v>
      </c>
      <c r="G2464" s="2" t="s">
        <v>9</v>
      </c>
      <c r="H2464" s="13">
        <v>9701</v>
      </c>
      <c r="I2464" s="14">
        <v>18437126</v>
      </c>
      <c r="J2464" s="14">
        <f>表格1[[#This Row],[信用卡交易筆數]]/1000</f>
        <v>9.7010000000000005</v>
      </c>
      <c r="K2464" s="14">
        <f>表格1[[#This Row],[信用卡交易金額'[新臺幣']]]/1000</f>
        <v>18437.126</v>
      </c>
      <c r="L2464" s="14">
        <f>表格1[[#This Row],[信用卡交易金額'[新臺幣']]]/1000000</f>
        <v>18.437125999999999</v>
      </c>
      <c r="M2464" s="14" t="str" cm="1">
        <f t="array" ref="M2464">_xlfn.TEXTJOIN("", TRUE, _xlfn.XLOOKUP(TRUE, VALUE(表格1[[#This Row],[年月]]) &lt;= VALUE($R$8:$R$12), $Q$8:$Q$12)) &amp; "年度"</f>
        <v>2022年度</v>
      </c>
    </row>
    <row r="2465" spans="1:13" x14ac:dyDescent="0.3">
      <c r="A2465" s="2">
        <v>202111</v>
      </c>
      <c r="B2465" s="19">
        <f>DATE(表格1[[#This Row],[年]],表格1[[#This Row],[月]],1)</f>
        <v>44501</v>
      </c>
      <c r="C2465" s="2" t="str">
        <f>LEFT(表格1[[#This Row],[年月]],4)</f>
        <v>2021</v>
      </c>
      <c r="D2465" s="2" t="str">
        <f>RIGHT(表格1[[#This Row],[年月]],2)</f>
        <v>11</v>
      </c>
      <c r="E2465" s="5">
        <v>9007000</v>
      </c>
      <c r="F2465" s="2" t="str">
        <f>VLOOKUP(TEXT(表格1[[#This Row],[地區]],"00000000"),縣市代碼,2,0)</f>
        <v>連江縣</v>
      </c>
      <c r="G2465" s="2" t="s">
        <v>10</v>
      </c>
      <c r="H2465" s="13">
        <v>7979</v>
      </c>
      <c r="I2465" s="14">
        <v>20240738</v>
      </c>
      <c r="J2465" s="14">
        <f>表格1[[#This Row],[信用卡交易筆數]]/1000</f>
        <v>7.9790000000000001</v>
      </c>
      <c r="K2465" s="14">
        <f>表格1[[#This Row],[信用卡交易金額'[新臺幣']]]/1000</f>
        <v>20240.738000000001</v>
      </c>
      <c r="L2465" s="14">
        <f>表格1[[#This Row],[信用卡交易金額'[新臺幣']]]/1000000</f>
        <v>20.240738</v>
      </c>
      <c r="M2465" s="14" t="str" cm="1">
        <f t="array" ref="M2465">_xlfn.TEXTJOIN("", TRUE, _xlfn.XLOOKUP(TRUE, VALUE(表格1[[#This Row],[年月]]) &lt;= VALUE($R$8:$R$12), $Q$8:$Q$12)) &amp; "年度"</f>
        <v>2022年度</v>
      </c>
    </row>
    <row r="2466" spans="1:13" x14ac:dyDescent="0.3">
      <c r="A2466" s="2">
        <v>202112</v>
      </c>
      <c r="B2466" s="19">
        <f>DATE(表格1[[#This Row],[年]],表格1[[#This Row],[月]],1)</f>
        <v>44531</v>
      </c>
      <c r="C2466" s="2" t="str">
        <f>LEFT(表格1[[#This Row],[年月]],4)</f>
        <v>2021</v>
      </c>
      <c r="D2466" s="2" t="str">
        <f>RIGHT(表格1[[#This Row],[年月]],2)</f>
        <v>12</v>
      </c>
      <c r="E2466" s="5">
        <v>63000000</v>
      </c>
      <c r="F2466" s="2" t="str">
        <f>VLOOKUP(TEXT(表格1[[#This Row],[地區]],"00000000"),縣市代碼,2,0)</f>
        <v>臺北市</v>
      </c>
      <c r="G2466" s="2" t="s">
        <v>4</v>
      </c>
      <c r="H2466" s="13">
        <v>9937749</v>
      </c>
      <c r="I2466" s="14">
        <v>6523017504</v>
      </c>
      <c r="J2466" s="14">
        <f>表格1[[#This Row],[信用卡交易筆數]]/1000</f>
        <v>9937.7489999999998</v>
      </c>
      <c r="K2466" s="14">
        <f>表格1[[#This Row],[信用卡交易金額'[新臺幣']]]/1000</f>
        <v>6523017.5039999997</v>
      </c>
      <c r="L2466" s="14">
        <f>表格1[[#This Row],[信用卡交易金額'[新臺幣']]]/1000000</f>
        <v>6523.0175040000004</v>
      </c>
      <c r="M2466" s="14" t="str" cm="1">
        <f t="array" ref="M2466">_xlfn.TEXTJOIN("", TRUE, _xlfn.XLOOKUP(TRUE, VALUE(表格1[[#This Row],[年月]]) &lt;= VALUE($R$8:$R$12), $Q$8:$Q$12)) &amp; "年度"</f>
        <v>2022年度</v>
      </c>
    </row>
    <row r="2467" spans="1:13" x14ac:dyDescent="0.3">
      <c r="A2467" s="2">
        <v>202112</v>
      </c>
      <c r="B2467" s="19">
        <f>DATE(表格1[[#This Row],[年]],表格1[[#This Row],[月]],1)</f>
        <v>44531</v>
      </c>
      <c r="C2467" s="2" t="str">
        <f>LEFT(表格1[[#This Row],[年月]],4)</f>
        <v>2021</v>
      </c>
      <c r="D2467" s="2" t="str">
        <f>RIGHT(表格1[[#This Row],[年月]],2)</f>
        <v>12</v>
      </c>
      <c r="E2467" s="5">
        <v>63000000</v>
      </c>
      <c r="F2467" s="2" t="str">
        <f>VLOOKUP(TEXT(表格1[[#This Row],[地區]],"00000000"),縣市代碼,2,0)</f>
        <v>臺北市</v>
      </c>
      <c r="G2467" s="2" t="s">
        <v>5</v>
      </c>
      <c r="H2467" s="13">
        <v>610910</v>
      </c>
      <c r="I2467" s="14">
        <v>2126239821</v>
      </c>
      <c r="J2467" s="14">
        <f>表格1[[#This Row],[信用卡交易筆數]]/1000</f>
        <v>610.91</v>
      </c>
      <c r="K2467" s="14">
        <f>表格1[[#This Row],[信用卡交易金額'[新臺幣']]]/1000</f>
        <v>2126239.821</v>
      </c>
      <c r="L2467" s="14">
        <f>表格1[[#This Row],[信用卡交易金額'[新臺幣']]]/1000000</f>
        <v>2126.2398210000001</v>
      </c>
      <c r="M2467" s="14" t="str" cm="1">
        <f t="array" ref="M2467">_xlfn.TEXTJOIN("", TRUE, _xlfn.XLOOKUP(TRUE, VALUE(表格1[[#This Row],[年月]]) &lt;= VALUE($R$8:$R$12), $Q$8:$Q$12)) &amp; "年度"</f>
        <v>2022年度</v>
      </c>
    </row>
    <row r="2468" spans="1:13" x14ac:dyDescent="0.3">
      <c r="A2468" s="2">
        <v>202112</v>
      </c>
      <c r="B2468" s="19">
        <f>DATE(表格1[[#This Row],[年]],表格1[[#This Row],[月]],1)</f>
        <v>44531</v>
      </c>
      <c r="C2468" s="2" t="str">
        <f>LEFT(表格1[[#This Row],[年月]],4)</f>
        <v>2021</v>
      </c>
      <c r="D2468" s="2" t="str">
        <f>RIGHT(表格1[[#This Row],[年月]],2)</f>
        <v>12</v>
      </c>
      <c r="E2468" s="5">
        <v>63000000</v>
      </c>
      <c r="F2468" s="2" t="str">
        <f>VLOOKUP(TEXT(表格1[[#This Row],[地區]],"00000000"),縣市代碼,2,0)</f>
        <v>臺北市</v>
      </c>
      <c r="G2468" s="2" t="s">
        <v>6</v>
      </c>
      <c r="H2468" s="13">
        <v>844398</v>
      </c>
      <c r="I2468" s="14">
        <v>3929173980</v>
      </c>
      <c r="J2468" s="14">
        <f>表格1[[#This Row],[信用卡交易筆數]]/1000</f>
        <v>844.39800000000002</v>
      </c>
      <c r="K2468" s="14">
        <f>表格1[[#This Row],[信用卡交易金額'[新臺幣']]]/1000</f>
        <v>3929173.98</v>
      </c>
      <c r="L2468" s="14">
        <f>表格1[[#This Row],[信用卡交易金額'[新臺幣']]]/1000000</f>
        <v>3929.17398</v>
      </c>
      <c r="M2468" s="14" t="str" cm="1">
        <f t="array" ref="M2468">_xlfn.TEXTJOIN("", TRUE, _xlfn.XLOOKUP(TRUE, VALUE(表格1[[#This Row],[年月]]) &lt;= VALUE($R$8:$R$12), $Q$8:$Q$12)) &amp; "年度"</f>
        <v>2022年度</v>
      </c>
    </row>
    <row r="2469" spans="1:13" x14ac:dyDescent="0.3">
      <c r="A2469" s="2">
        <v>202112</v>
      </c>
      <c r="B2469" s="19">
        <f>DATE(表格1[[#This Row],[年]],表格1[[#This Row],[月]],1)</f>
        <v>44531</v>
      </c>
      <c r="C2469" s="2" t="str">
        <f>LEFT(表格1[[#This Row],[年月]],4)</f>
        <v>2021</v>
      </c>
      <c r="D2469" s="2" t="str">
        <f>RIGHT(表格1[[#This Row],[年月]],2)</f>
        <v>12</v>
      </c>
      <c r="E2469" s="5">
        <v>63000000</v>
      </c>
      <c r="F2469" s="2" t="str">
        <f>VLOOKUP(TEXT(表格1[[#This Row],[地區]],"00000000"),縣市代碼,2,0)</f>
        <v>臺北市</v>
      </c>
      <c r="G2469" s="2" t="s">
        <v>7</v>
      </c>
      <c r="H2469" s="13">
        <v>4683816</v>
      </c>
      <c r="I2469" s="14">
        <v>3742294232</v>
      </c>
      <c r="J2469" s="14">
        <f>表格1[[#This Row],[信用卡交易筆數]]/1000</f>
        <v>4683.8159999999998</v>
      </c>
      <c r="K2469" s="14">
        <f>表格1[[#This Row],[信用卡交易金額'[新臺幣']]]/1000</f>
        <v>3742294.2319999998</v>
      </c>
      <c r="L2469" s="14">
        <f>表格1[[#This Row],[信用卡交易金額'[新臺幣']]]/1000000</f>
        <v>3742.2942320000002</v>
      </c>
      <c r="M2469" s="14" t="str" cm="1">
        <f t="array" ref="M2469">_xlfn.TEXTJOIN("", TRUE, _xlfn.XLOOKUP(TRUE, VALUE(表格1[[#This Row],[年月]]) &lt;= VALUE($R$8:$R$12), $Q$8:$Q$12)) &amp; "年度"</f>
        <v>2022年度</v>
      </c>
    </row>
    <row r="2470" spans="1:13" x14ac:dyDescent="0.3">
      <c r="A2470" s="2">
        <v>202112</v>
      </c>
      <c r="B2470" s="19">
        <f>DATE(表格1[[#This Row],[年]],表格1[[#This Row],[月]],1)</f>
        <v>44531</v>
      </c>
      <c r="C2470" s="2" t="str">
        <f>LEFT(表格1[[#This Row],[年月]],4)</f>
        <v>2021</v>
      </c>
      <c r="D2470" s="2" t="str">
        <f>RIGHT(表格1[[#This Row],[年月]],2)</f>
        <v>12</v>
      </c>
      <c r="E2470" s="5">
        <v>63000000</v>
      </c>
      <c r="F2470" s="2" t="str">
        <f>VLOOKUP(TEXT(表格1[[#This Row],[地區]],"00000000"),縣市代碼,2,0)</f>
        <v>臺北市</v>
      </c>
      <c r="G2470" s="2" t="s">
        <v>8</v>
      </c>
      <c r="H2470" s="13">
        <v>3921128</v>
      </c>
      <c r="I2470" s="14">
        <v>6323655750</v>
      </c>
      <c r="J2470" s="14">
        <f>表格1[[#This Row],[信用卡交易筆數]]/1000</f>
        <v>3921.1280000000002</v>
      </c>
      <c r="K2470" s="14">
        <f>表格1[[#This Row],[信用卡交易金額'[新臺幣']]]/1000</f>
        <v>6323655.75</v>
      </c>
      <c r="L2470" s="14">
        <f>表格1[[#This Row],[信用卡交易金額'[新臺幣']]]/1000000</f>
        <v>6323.6557499999999</v>
      </c>
      <c r="M2470" s="14" t="str" cm="1">
        <f t="array" ref="M2470">_xlfn.TEXTJOIN("", TRUE, _xlfn.XLOOKUP(TRUE, VALUE(表格1[[#This Row],[年月]]) &lt;= VALUE($R$8:$R$12), $Q$8:$Q$12)) &amp; "年度"</f>
        <v>2022年度</v>
      </c>
    </row>
    <row r="2471" spans="1:13" x14ac:dyDescent="0.3">
      <c r="A2471" s="2">
        <v>202112</v>
      </c>
      <c r="B2471" s="19">
        <f>DATE(表格1[[#This Row],[年]],表格1[[#This Row],[月]],1)</f>
        <v>44531</v>
      </c>
      <c r="C2471" s="2" t="str">
        <f>LEFT(表格1[[#This Row],[年月]],4)</f>
        <v>2021</v>
      </c>
      <c r="D2471" s="2" t="str">
        <f>RIGHT(表格1[[#This Row],[年月]],2)</f>
        <v>12</v>
      </c>
      <c r="E2471" s="5">
        <v>63000000</v>
      </c>
      <c r="F2471" s="2" t="str">
        <f>VLOOKUP(TEXT(表格1[[#This Row],[地區]],"00000000"),縣市代碼,2,0)</f>
        <v>臺北市</v>
      </c>
      <c r="G2471" s="2" t="s">
        <v>9</v>
      </c>
      <c r="H2471" s="13">
        <v>7514588</v>
      </c>
      <c r="I2471" s="14">
        <v>12233225025</v>
      </c>
      <c r="J2471" s="14">
        <f>表格1[[#This Row],[信用卡交易筆數]]/1000</f>
        <v>7514.5879999999997</v>
      </c>
      <c r="K2471" s="14">
        <f>表格1[[#This Row],[信用卡交易金額'[新臺幣']]]/1000</f>
        <v>12233225.025</v>
      </c>
      <c r="L2471" s="14">
        <f>表格1[[#This Row],[信用卡交易金額'[新臺幣']]]/1000000</f>
        <v>12233.225025</v>
      </c>
      <c r="M2471" s="14" t="str" cm="1">
        <f t="array" ref="M2471">_xlfn.TEXTJOIN("", TRUE, _xlfn.XLOOKUP(TRUE, VALUE(表格1[[#This Row],[年月]]) &lt;= VALUE($R$8:$R$12), $Q$8:$Q$12)) &amp; "年度"</f>
        <v>2022年度</v>
      </c>
    </row>
    <row r="2472" spans="1:13" x14ac:dyDescent="0.3">
      <c r="A2472" s="2">
        <v>202112</v>
      </c>
      <c r="B2472" s="19">
        <f>DATE(表格1[[#This Row],[年]],表格1[[#This Row],[月]],1)</f>
        <v>44531</v>
      </c>
      <c r="C2472" s="2" t="str">
        <f>LEFT(表格1[[#This Row],[年月]],4)</f>
        <v>2021</v>
      </c>
      <c r="D2472" s="2" t="str">
        <f>RIGHT(表格1[[#This Row],[年月]],2)</f>
        <v>12</v>
      </c>
      <c r="E2472" s="5">
        <v>63000000</v>
      </c>
      <c r="F2472" s="2" t="str">
        <f>VLOOKUP(TEXT(表格1[[#This Row],[地區]],"00000000"),縣市代碼,2,0)</f>
        <v>臺北市</v>
      </c>
      <c r="G2472" s="2" t="s">
        <v>10</v>
      </c>
      <c r="H2472" s="13">
        <v>4575041</v>
      </c>
      <c r="I2472" s="14">
        <v>18502910815</v>
      </c>
      <c r="J2472" s="14">
        <f>表格1[[#This Row],[信用卡交易筆數]]/1000</f>
        <v>4575.0410000000002</v>
      </c>
      <c r="K2472" s="14">
        <f>表格1[[#This Row],[信用卡交易金額'[新臺幣']]]/1000</f>
        <v>18502910.815000001</v>
      </c>
      <c r="L2472" s="14">
        <f>表格1[[#This Row],[信用卡交易金額'[新臺幣']]]/1000000</f>
        <v>18502.910814999999</v>
      </c>
      <c r="M2472" s="14" t="str" cm="1">
        <f t="array" ref="M2472">_xlfn.TEXTJOIN("", TRUE, _xlfn.XLOOKUP(TRUE, VALUE(表格1[[#This Row],[年月]]) &lt;= VALUE($R$8:$R$12), $Q$8:$Q$12)) &amp; "年度"</f>
        <v>2022年度</v>
      </c>
    </row>
    <row r="2473" spans="1:13" x14ac:dyDescent="0.3">
      <c r="A2473" s="2">
        <v>202112</v>
      </c>
      <c r="B2473" s="19">
        <f>DATE(表格1[[#This Row],[年]],表格1[[#This Row],[月]],1)</f>
        <v>44531</v>
      </c>
      <c r="C2473" s="2" t="str">
        <f>LEFT(表格1[[#This Row],[年月]],4)</f>
        <v>2021</v>
      </c>
      <c r="D2473" s="2" t="str">
        <f>RIGHT(表格1[[#This Row],[年月]],2)</f>
        <v>12</v>
      </c>
      <c r="E2473" s="5">
        <v>65000000</v>
      </c>
      <c r="F2473" s="2" t="str">
        <f>VLOOKUP(TEXT(表格1[[#This Row],[地區]],"00000000"),縣市代碼,2,0)</f>
        <v>新北市</v>
      </c>
      <c r="G2473" s="2" t="s">
        <v>4</v>
      </c>
      <c r="H2473" s="13">
        <v>10531845</v>
      </c>
      <c r="I2473" s="14">
        <v>5856965743</v>
      </c>
      <c r="J2473" s="14">
        <f>表格1[[#This Row],[信用卡交易筆數]]/1000</f>
        <v>10531.844999999999</v>
      </c>
      <c r="K2473" s="14">
        <f>表格1[[#This Row],[信用卡交易金額'[新臺幣']]]/1000</f>
        <v>5856965.7429999998</v>
      </c>
      <c r="L2473" s="14">
        <f>表格1[[#This Row],[信用卡交易金額'[新臺幣']]]/1000000</f>
        <v>5856.9657429999997</v>
      </c>
      <c r="M2473" s="14" t="str" cm="1">
        <f t="array" ref="M2473">_xlfn.TEXTJOIN("", TRUE, _xlfn.XLOOKUP(TRUE, VALUE(表格1[[#This Row],[年月]]) &lt;= VALUE($R$8:$R$12), $Q$8:$Q$12)) &amp; "年度"</f>
        <v>2022年度</v>
      </c>
    </row>
    <row r="2474" spans="1:13" x14ac:dyDescent="0.3">
      <c r="A2474" s="2">
        <v>202112</v>
      </c>
      <c r="B2474" s="19">
        <f>DATE(表格1[[#This Row],[年]],表格1[[#This Row],[月]],1)</f>
        <v>44531</v>
      </c>
      <c r="C2474" s="2" t="str">
        <f>LEFT(表格1[[#This Row],[年月]],4)</f>
        <v>2021</v>
      </c>
      <c r="D2474" s="2" t="str">
        <f>RIGHT(表格1[[#This Row],[年月]],2)</f>
        <v>12</v>
      </c>
      <c r="E2474" s="5">
        <v>65000000</v>
      </c>
      <c r="F2474" s="2" t="str">
        <f>VLOOKUP(TEXT(表格1[[#This Row],[地區]],"00000000"),縣市代碼,2,0)</f>
        <v>新北市</v>
      </c>
      <c r="G2474" s="2" t="s">
        <v>5</v>
      </c>
      <c r="H2474" s="13">
        <v>762665</v>
      </c>
      <c r="I2474" s="14">
        <v>2080469748</v>
      </c>
      <c r="J2474" s="14">
        <f>表格1[[#This Row],[信用卡交易筆數]]/1000</f>
        <v>762.66499999999996</v>
      </c>
      <c r="K2474" s="14">
        <f>表格1[[#This Row],[信用卡交易金額'[新臺幣']]]/1000</f>
        <v>2080469.7479999999</v>
      </c>
      <c r="L2474" s="14">
        <f>表格1[[#This Row],[信用卡交易金額'[新臺幣']]]/1000000</f>
        <v>2080.469748</v>
      </c>
      <c r="M2474" s="14" t="str" cm="1">
        <f t="array" ref="M2474">_xlfn.TEXTJOIN("", TRUE, _xlfn.XLOOKUP(TRUE, VALUE(表格1[[#This Row],[年月]]) &lt;= VALUE($R$8:$R$12), $Q$8:$Q$12)) &amp; "年度"</f>
        <v>2022年度</v>
      </c>
    </row>
    <row r="2475" spans="1:13" x14ac:dyDescent="0.3">
      <c r="A2475" s="2">
        <v>202112</v>
      </c>
      <c r="B2475" s="19">
        <f>DATE(表格1[[#This Row],[年]],表格1[[#This Row],[月]],1)</f>
        <v>44531</v>
      </c>
      <c r="C2475" s="2" t="str">
        <f>LEFT(表格1[[#This Row],[年月]],4)</f>
        <v>2021</v>
      </c>
      <c r="D2475" s="2" t="str">
        <f>RIGHT(表格1[[#This Row],[年月]],2)</f>
        <v>12</v>
      </c>
      <c r="E2475" s="5">
        <v>65000000</v>
      </c>
      <c r="F2475" s="2" t="str">
        <f>VLOOKUP(TEXT(表格1[[#This Row],[地區]],"00000000"),縣市代碼,2,0)</f>
        <v>新北市</v>
      </c>
      <c r="G2475" s="2" t="s">
        <v>6</v>
      </c>
      <c r="H2475" s="13">
        <v>1035023</v>
      </c>
      <c r="I2475" s="14">
        <v>3587708119</v>
      </c>
      <c r="J2475" s="14">
        <f>表格1[[#This Row],[信用卡交易筆數]]/1000</f>
        <v>1035.0229999999999</v>
      </c>
      <c r="K2475" s="14">
        <f>表格1[[#This Row],[信用卡交易金額'[新臺幣']]]/1000</f>
        <v>3587708.1189999999</v>
      </c>
      <c r="L2475" s="14">
        <f>表格1[[#This Row],[信用卡交易金額'[新臺幣']]]/1000000</f>
        <v>3587.7081189999999</v>
      </c>
      <c r="M2475" s="14" t="str" cm="1">
        <f t="array" ref="M2475">_xlfn.TEXTJOIN("", TRUE, _xlfn.XLOOKUP(TRUE, VALUE(表格1[[#This Row],[年月]]) &lt;= VALUE($R$8:$R$12), $Q$8:$Q$12)) &amp; "年度"</f>
        <v>2022年度</v>
      </c>
    </row>
    <row r="2476" spans="1:13" x14ac:dyDescent="0.3">
      <c r="A2476" s="2">
        <v>202112</v>
      </c>
      <c r="B2476" s="19">
        <f>DATE(表格1[[#This Row],[年]],表格1[[#This Row],[月]],1)</f>
        <v>44531</v>
      </c>
      <c r="C2476" s="2" t="str">
        <f>LEFT(表格1[[#This Row],[年月]],4)</f>
        <v>2021</v>
      </c>
      <c r="D2476" s="2" t="str">
        <f>RIGHT(表格1[[#This Row],[年月]],2)</f>
        <v>12</v>
      </c>
      <c r="E2476" s="5">
        <v>65000000</v>
      </c>
      <c r="F2476" s="2" t="str">
        <f>VLOOKUP(TEXT(表格1[[#This Row],[地區]],"00000000"),縣市代碼,2,0)</f>
        <v>新北市</v>
      </c>
      <c r="G2476" s="2" t="s">
        <v>7</v>
      </c>
      <c r="H2476" s="13">
        <v>5494650</v>
      </c>
      <c r="I2476" s="14">
        <v>4784802998</v>
      </c>
      <c r="J2476" s="14">
        <f>表格1[[#This Row],[信用卡交易筆數]]/1000</f>
        <v>5494.65</v>
      </c>
      <c r="K2476" s="14">
        <f>表格1[[#This Row],[信用卡交易金額'[新臺幣']]]/1000</f>
        <v>4784802.9979999997</v>
      </c>
      <c r="L2476" s="14">
        <f>表格1[[#This Row],[信用卡交易金額'[新臺幣']]]/1000000</f>
        <v>4784.8029980000001</v>
      </c>
      <c r="M2476" s="14" t="str" cm="1">
        <f t="array" ref="M2476">_xlfn.TEXTJOIN("", TRUE, _xlfn.XLOOKUP(TRUE, VALUE(表格1[[#This Row],[年月]]) &lt;= VALUE($R$8:$R$12), $Q$8:$Q$12)) &amp; "年度"</f>
        <v>2022年度</v>
      </c>
    </row>
    <row r="2477" spans="1:13" x14ac:dyDescent="0.3">
      <c r="A2477" s="2">
        <v>202112</v>
      </c>
      <c r="B2477" s="19">
        <f>DATE(表格1[[#This Row],[年]],表格1[[#This Row],[月]],1)</f>
        <v>44531</v>
      </c>
      <c r="C2477" s="2" t="str">
        <f>LEFT(表格1[[#This Row],[年月]],4)</f>
        <v>2021</v>
      </c>
      <c r="D2477" s="2" t="str">
        <f>RIGHT(表格1[[#This Row],[年月]],2)</f>
        <v>12</v>
      </c>
      <c r="E2477" s="5">
        <v>65000000</v>
      </c>
      <c r="F2477" s="2" t="str">
        <f>VLOOKUP(TEXT(表格1[[#This Row],[地區]],"00000000"),縣市代碼,2,0)</f>
        <v>新北市</v>
      </c>
      <c r="G2477" s="2" t="s">
        <v>8</v>
      </c>
      <c r="H2477" s="13">
        <v>4601680</v>
      </c>
      <c r="I2477" s="14">
        <v>6341009814</v>
      </c>
      <c r="J2477" s="14">
        <f>表格1[[#This Row],[信用卡交易筆數]]/1000</f>
        <v>4601.68</v>
      </c>
      <c r="K2477" s="14">
        <f>表格1[[#This Row],[信用卡交易金額'[新臺幣']]]/1000</f>
        <v>6341009.8140000002</v>
      </c>
      <c r="L2477" s="14">
        <f>表格1[[#This Row],[信用卡交易金額'[新臺幣']]]/1000000</f>
        <v>6341.009814</v>
      </c>
      <c r="M2477" s="14" t="str" cm="1">
        <f t="array" ref="M2477">_xlfn.TEXTJOIN("", TRUE, _xlfn.XLOOKUP(TRUE, VALUE(表格1[[#This Row],[年月]]) &lt;= VALUE($R$8:$R$12), $Q$8:$Q$12)) &amp; "年度"</f>
        <v>2022年度</v>
      </c>
    </row>
    <row r="2478" spans="1:13" x14ac:dyDescent="0.3">
      <c r="A2478" s="2">
        <v>202112</v>
      </c>
      <c r="B2478" s="19">
        <f>DATE(表格1[[#This Row],[年]],表格1[[#This Row],[月]],1)</f>
        <v>44531</v>
      </c>
      <c r="C2478" s="2" t="str">
        <f>LEFT(表格1[[#This Row],[年月]],4)</f>
        <v>2021</v>
      </c>
      <c r="D2478" s="2" t="str">
        <f>RIGHT(表格1[[#This Row],[年月]],2)</f>
        <v>12</v>
      </c>
      <c r="E2478" s="5">
        <v>65000000</v>
      </c>
      <c r="F2478" s="2" t="str">
        <f>VLOOKUP(TEXT(表格1[[#This Row],[地區]],"00000000"),縣市代碼,2,0)</f>
        <v>新北市</v>
      </c>
      <c r="G2478" s="2" t="s">
        <v>9</v>
      </c>
      <c r="H2478" s="13">
        <v>9185387</v>
      </c>
      <c r="I2478" s="14">
        <v>13184176716</v>
      </c>
      <c r="J2478" s="14">
        <f>表格1[[#This Row],[信用卡交易筆數]]/1000</f>
        <v>9185.3870000000006</v>
      </c>
      <c r="K2478" s="14">
        <f>表格1[[#This Row],[信用卡交易金額'[新臺幣']]]/1000</f>
        <v>13184176.716</v>
      </c>
      <c r="L2478" s="14">
        <f>表格1[[#This Row],[信用卡交易金額'[新臺幣']]]/1000000</f>
        <v>13184.176716</v>
      </c>
      <c r="M2478" s="14" t="str" cm="1">
        <f t="array" ref="M2478">_xlfn.TEXTJOIN("", TRUE, _xlfn.XLOOKUP(TRUE, VALUE(表格1[[#This Row],[年月]]) &lt;= VALUE($R$8:$R$12), $Q$8:$Q$12)) &amp; "年度"</f>
        <v>2022年度</v>
      </c>
    </row>
    <row r="2479" spans="1:13" x14ac:dyDescent="0.3">
      <c r="A2479" s="2">
        <v>202112</v>
      </c>
      <c r="B2479" s="19">
        <f>DATE(表格1[[#This Row],[年]],表格1[[#This Row],[月]],1)</f>
        <v>44531</v>
      </c>
      <c r="C2479" s="2" t="str">
        <f>LEFT(表格1[[#This Row],[年月]],4)</f>
        <v>2021</v>
      </c>
      <c r="D2479" s="2" t="str">
        <f>RIGHT(表格1[[#This Row],[年月]],2)</f>
        <v>12</v>
      </c>
      <c r="E2479" s="5">
        <v>65000000</v>
      </c>
      <c r="F2479" s="2" t="str">
        <f>VLOOKUP(TEXT(表格1[[#This Row],[地區]],"00000000"),縣市代碼,2,0)</f>
        <v>新北市</v>
      </c>
      <c r="G2479" s="2" t="s">
        <v>10</v>
      </c>
      <c r="H2479" s="13">
        <v>6078941</v>
      </c>
      <c r="I2479" s="14">
        <v>19680038324</v>
      </c>
      <c r="J2479" s="14">
        <f>表格1[[#This Row],[信用卡交易筆數]]/1000</f>
        <v>6078.9409999999998</v>
      </c>
      <c r="K2479" s="14">
        <f>表格1[[#This Row],[信用卡交易金額'[新臺幣']]]/1000</f>
        <v>19680038.324000001</v>
      </c>
      <c r="L2479" s="14">
        <f>表格1[[#This Row],[信用卡交易金額'[新臺幣']]]/1000000</f>
        <v>19680.038324000001</v>
      </c>
      <c r="M2479" s="14" t="str" cm="1">
        <f t="array" ref="M2479">_xlfn.TEXTJOIN("", TRUE, _xlfn.XLOOKUP(TRUE, VALUE(表格1[[#This Row],[年月]]) &lt;= VALUE($R$8:$R$12), $Q$8:$Q$12)) &amp; "年度"</f>
        <v>2022年度</v>
      </c>
    </row>
    <row r="2480" spans="1:13" x14ac:dyDescent="0.3">
      <c r="A2480" s="2">
        <v>202112</v>
      </c>
      <c r="B2480" s="19">
        <f>DATE(表格1[[#This Row],[年]],表格1[[#This Row],[月]],1)</f>
        <v>44531</v>
      </c>
      <c r="C2480" s="2" t="str">
        <f>LEFT(表格1[[#This Row],[年月]],4)</f>
        <v>2021</v>
      </c>
      <c r="D2480" s="2" t="str">
        <f>RIGHT(表格1[[#This Row],[年月]],2)</f>
        <v>12</v>
      </c>
      <c r="E2480" s="5">
        <v>68000000</v>
      </c>
      <c r="F2480" s="2" t="str">
        <f>VLOOKUP(TEXT(表格1[[#This Row],[地區]],"00000000"),縣市代碼,2,0)</f>
        <v>桃園市</v>
      </c>
      <c r="G2480" s="2" t="s">
        <v>4</v>
      </c>
      <c r="H2480" s="13">
        <v>4706874</v>
      </c>
      <c r="I2480" s="14">
        <v>2394674226</v>
      </c>
      <c r="J2480" s="14">
        <f>表格1[[#This Row],[信用卡交易筆數]]/1000</f>
        <v>4706.8739999999998</v>
      </c>
      <c r="K2480" s="14">
        <f>表格1[[#This Row],[信用卡交易金額'[新臺幣']]]/1000</f>
        <v>2394674.2259999998</v>
      </c>
      <c r="L2480" s="14">
        <f>表格1[[#This Row],[信用卡交易金額'[新臺幣']]]/1000000</f>
        <v>2394.6742260000001</v>
      </c>
      <c r="M2480" s="14" t="str" cm="1">
        <f t="array" ref="M2480">_xlfn.TEXTJOIN("", TRUE, _xlfn.XLOOKUP(TRUE, VALUE(表格1[[#This Row],[年月]]) &lt;= VALUE($R$8:$R$12), $Q$8:$Q$12)) &amp; "年度"</f>
        <v>2022年度</v>
      </c>
    </row>
    <row r="2481" spans="1:13" x14ac:dyDescent="0.3">
      <c r="A2481" s="2">
        <v>202112</v>
      </c>
      <c r="B2481" s="19">
        <f>DATE(表格1[[#This Row],[年]],表格1[[#This Row],[月]],1)</f>
        <v>44531</v>
      </c>
      <c r="C2481" s="2" t="str">
        <f>LEFT(表格1[[#This Row],[年月]],4)</f>
        <v>2021</v>
      </c>
      <c r="D2481" s="2" t="str">
        <f>RIGHT(表格1[[#This Row],[年月]],2)</f>
        <v>12</v>
      </c>
      <c r="E2481" s="5">
        <v>68000000</v>
      </c>
      <c r="F2481" s="2" t="str">
        <f>VLOOKUP(TEXT(表格1[[#This Row],[地區]],"00000000"),縣市代碼,2,0)</f>
        <v>桃園市</v>
      </c>
      <c r="G2481" s="2" t="s">
        <v>5</v>
      </c>
      <c r="H2481" s="13">
        <v>326127</v>
      </c>
      <c r="I2481" s="14">
        <v>903901646</v>
      </c>
      <c r="J2481" s="14">
        <f>表格1[[#This Row],[信用卡交易筆數]]/1000</f>
        <v>326.12700000000001</v>
      </c>
      <c r="K2481" s="14">
        <f>表格1[[#This Row],[信用卡交易金額'[新臺幣']]]/1000</f>
        <v>903901.64599999995</v>
      </c>
      <c r="L2481" s="14">
        <f>表格1[[#This Row],[信用卡交易金額'[新臺幣']]]/1000000</f>
        <v>903.90164600000003</v>
      </c>
      <c r="M2481" s="14" t="str" cm="1">
        <f t="array" ref="M2481">_xlfn.TEXTJOIN("", TRUE, _xlfn.XLOOKUP(TRUE, VALUE(表格1[[#This Row],[年月]]) &lt;= VALUE($R$8:$R$12), $Q$8:$Q$12)) &amp; "年度"</f>
        <v>2022年度</v>
      </c>
    </row>
    <row r="2482" spans="1:13" x14ac:dyDescent="0.3">
      <c r="A2482" s="2">
        <v>202112</v>
      </c>
      <c r="B2482" s="19">
        <f>DATE(表格1[[#This Row],[年]],表格1[[#This Row],[月]],1)</f>
        <v>44531</v>
      </c>
      <c r="C2482" s="2" t="str">
        <f>LEFT(表格1[[#This Row],[年月]],4)</f>
        <v>2021</v>
      </c>
      <c r="D2482" s="2" t="str">
        <f>RIGHT(表格1[[#This Row],[年月]],2)</f>
        <v>12</v>
      </c>
      <c r="E2482" s="5">
        <v>68000000</v>
      </c>
      <c r="F2482" s="2" t="str">
        <f>VLOOKUP(TEXT(表格1[[#This Row],[地區]],"00000000"),縣市代碼,2,0)</f>
        <v>桃園市</v>
      </c>
      <c r="G2482" s="2" t="s">
        <v>6</v>
      </c>
      <c r="H2482" s="13">
        <v>476585</v>
      </c>
      <c r="I2482" s="14">
        <v>1628585755</v>
      </c>
      <c r="J2482" s="14">
        <f>表格1[[#This Row],[信用卡交易筆數]]/1000</f>
        <v>476.58499999999998</v>
      </c>
      <c r="K2482" s="14">
        <f>表格1[[#This Row],[信用卡交易金額'[新臺幣']]]/1000</f>
        <v>1628585.7549999999</v>
      </c>
      <c r="L2482" s="14">
        <f>表格1[[#This Row],[信用卡交易金額'[新臺幣']]]/1000000</f>
        <v>1628.5857550000001</v>
      </c>
      <c r="M2482" s="14" t="str" cm="1">
        <f t="array" ref="M2482">_xlfn.TEXTJOIN("", TRUE, _xlfn.XLOOKUP(TRUE, VALUE(表格1[[#This Row],[年月]]) &lt;= VALUE($R$8:$R$12), $Q$8:$Q$12)) &amp; "年度"</f>
        <v>2022年度</v>
      </c>
    </row>
    <row r="2483" spans="1:13" x14ac:dyDescent="0.3">
      <c r="A2483" s="2">
        <v>202112</v>
      </c>
      <c r="B2483" s="19">
        <f>DATE(表格1[[#This Row],[年]],表格1[[#This Row],[月]],1)</f>
        <v>44531</v>
      </c>
      <c r="C2483" s="2" t="str">
        <f>LEFT(表格1[[#This Row],[年月]],4)</f>
        <v>2021</v>
      </c>
      <c r="D2483" s="2" t="str">
        <f>RIGHT(表格1[[#This Row],[年月]],2)</f>
        <v>12</v>
      </c>
      <c r="E2483" s="5">
        <v>68000000</v>
      </c>
      <c r="F2483" s="2" t="str">
        <f>VLOOKUP(TEXT(表格1[[#This Row],[地區]],"00000000"),縣市代碼,2,0)</f>
        <v>桃園市</v>
      </c>
      <c r="G2483" s="2" t="s">
        <v>7</v>
      </c>
      <c r="H2483" s="13">
        <v>2693207</v>
      </c>
      <c r="I2483" s="14">
        <v>2791548074</v>
      </c>
      <c r="J2483" s="14">
        <f>表格1[[#This Row],[信用卡交易筆數]]/1000</f>
        <v>2693.2069999999999</v>
      </c>
      <c r="K2483" s="14">
        <f>表格1[[#This Row],[信用卡交易金額'[新臺幣']]]/1000</f>
        <v>2791548.074</v>
      </c>
      <c r="L2483" s="14">
        <f>表格1[[#This Row],[信用卡交易金額'[新臺幣']]]/1000000</f>
        <v>2791.5480739999998</v>
      </c>
      <c r="M2483" s="14" t="str" cm="1">
        <f t="array" ref="M2483">_xlfn.TEXTJOIN("", TRUE, _xlfn.XLOOKUP(TRUE, VALUE(表格1[[#This Row],[年月]]) &lt;= VALUE($R$8:$R$12), $Q$8:$Q$12)) &amp; "年度"</f>
        <v>2022年度</v>
      </c>
    </row>
    <row r="2484" spans="1:13" x14ac:dyDescent="0.3">
      <c r="A2484" s="2">
        <v>202112</v>
      </c>
      <c r="B2484" s="19">
        <f>DATE(表格1[[#This Row],[年]],表格1[[#This Row],[月]],1)</f>
        <v>44531</v>
      </c>
      <c r="C2484" s="2" t="str">
        <f>LEFT(表格1[[#This Row],[年月]],4)</f>
        <v>2021</v>
      </c>
      <c r="D2484" s="2" t="str">
        <f>RIGHT(表格1[[#This Row],[年月]],2)</f>
        <v>12</v>
      </c>
      <c r="E2484" s="5">
        <v>68000000</v>
      </c>
      <c r="F2484" s="2" t="str">
        <f>VLOOKUP(TEXT(表格1[[#This Row],[地區]],"00000000"),縣市代碼,2,0)</f>
        <v>桃園市</v>
      </c>
      <c r="G2484" s="2" t="s">
        <v>8</v>
      </c>
      <c r="H2484" s="13">
        <v>2050755</v>
      </c>
      <c r="I2484" s="14">
        <v>2723456137</v>
      </c>
      <c r="J2484" s="14">
        <f>表格1[[#This Row],[信用卡交易筆數]]/1000</f>
        <v>2050.7550000000001</v>
      </c>
      <c r="K2484" s="14">
        <f>表格1[[#This Row],[信用卡交易金額'[新臺幣']]]/1000</f>
        <v>2723456.1370000001</v>
      </c>
      <c r="L2484" s="14">
        <f>表格1[[#This Row],[信用卡交易金額'[新臺幣']]]/1000000</f>
        <v>2723.4561370000001</v>
      </c>
      <c r="M2484" s="14" t="str" cm="1">
        <f t="array" ref="M2484">_xlfn.TEXTJOIN("", TRUE, _xlfn.XLOOKUP(TRUE, VALUE(表格1[[#This Row],[年月]]) &lt;= VALUE($R$8:$R$12), $Q$8:$Q$12)) &amp; "年度"</f>
        <v>2022年度</v>
      </c>
    </row>
    <row r="2485" spans="1:13" x14ac:dyDescent="0.3">
      <c r="A2485" s="2">
        <v>202112</v>
      </c>
      <c r="B2485" s="19">
        <f>DATE(表格1[[#This Row],[年]],表格1[[#This Row],[月]],1)</f>
        <v>44531</v>
      </c>
      <c r="C2485" s="2" t="str">
        <f>LEFT(表格1[[#This Row],[年月]],4)</f>
        <v>2021</v>
      </c>
      <c r="D2485" s="2" t="str">
        <f>RIGHT(表格1[[#This Row],[年月]],2)</f>
        <v>12</v>
      </c>
      <c r="E2485" s="5">
        <v>68000000</v>
      </c>
      <c r="F2485" s="2" t="str">
        <f>VLOOKUP(TEXT(表格1[[#This Row],[地區]],"00000000"),縣市代碼,2,0)</f>
        <v>桃園市</v>
      </c>
      <c r="G2485" s="2" t="s">
        <v>9</v>
      </c>
      <c r="H2485" s="13">
        <v>4059453</v>
      </c>
      <c r="I2485" s="14">
        <v>6339205347</v>
      </c>
      <c r="J2485" s="14">
        <f>表格1[[#This Row],[信用卡交易筆數]]/1000</f>
        <v>4059.453</v>
      </c>
      <c r="K2485" s="14">
        <f>表格1[[#This Row],[信用卡交易金額'[新臺幣']]]/1000</f>
        <v>6339205.3470000001</v>
      </c>
      <c r="L2485" s="14">
        <f>表格1[[#This Row],[信用卡交易金額'[新臺幣']]]/1000000</f>
        <v>6339.2053470000001</v>
      </c>
      <c r="M2485" s="14" t="str" cm="1">
        <f t="array" ref="M2485">_xlfn.TEXTJOIN("", TRUE, _xlfn.XLOOKUP(TRUE, VALUE(表格1[[#This Row],[年月]]) &lt;= VALUE($R$8:$R$12), $Q$8:$Q$12)) &amp; "年度"</f>
        <v>2022年度</v>
      </c>
    </row>
    <row r="2486" spans="1:13" x14ac:dyDescent="0.3">
      <c r="A2486" s="2">
        <v>202112</v>
      </c>
      <c r="B2486" s="19">
        <f>DATE(表格1[[#This Row],[年]],表格1[[#This Row],[月]],1)</f>
        <v>44531</v>
      </c>
      <c r="C2486" s="2" t="str">
        <f>LEFT(表格1[[#This Row],[年月]],4)</f>
        <v>2021</v>
      </c>
      <c r="D2486" s="2" t="str">
        <f>RIGHT(表格1[[#This Row],[年月]],2)</f>
        <v>12</v>
      </c>
      <c r="E2486" s="5">
        <v>68000000</v>
      </c>
      <c r="F2486" s="2" t="str">
        <f>VLOOKUP(TEXT(表格1[[#This Row],[地區]],"00000000"),縣市代碼,2,0)</f>
        <v>桃園市</v>
      </c>
      <c r="G2486" s="2" t="s">
        <v>10</v>
      </c>
      <c r="H2486" s="13">
        <v>2752759</v>
      </c>
      <c r="I2486" s="14">
        <v>8479467029</v>
      </c>
      <c r="J2486" s="14">
        <f>表格1[[#This Row],[信用卡交易筆數]]/1000</f>
        <v>2752.759</v>
      </c>
      <c r="K2486" s="14">
        <f>表格1[[#This Row],[信用卡交易金額'[新臺幣']]]/1000</f>
        <v>8479467.0289999992</v>
      </c>
      <c r="L2486" s="14">
        <f>表格1[[#This Row],[信用卡交易金額'[新臺幣']]]/1000000</f>
        <v>8479.4670289999995</v>
      </c>
      <c r="M2486" s="14" t="str" cm="1">
        <f t="array" ref="M2486">_xlfn.TEXTJOIN("", TRUE, _xlfn.XLOOKUP(TRUE, VALUE(表格1[[#This Row],[年月]]) &lt;= VALUE($R$8:$R$12), $Q$8:$Q$12)) &amp; "年度"</f>
        <v>2022年度</v>
      </c>
    </row>
    <row r="2487" spans="1:13" x14ac:dyDescent="0.3">
      <c r="A2487" s="2">
        <v>202112</v>
      </c>
      <c r="B2487" s="19">
        <f>DATE(表格1[[#This Row],[年]],表格1[[#This Row],[月]],1)</f>
        <v>44531</v>
      </c>
      <c r="C2487" s="2" t="str">
        <f>LEFT(表格1[[#This Row],[年月]],4)</f>
        <v>2021</v>
      </c>
      <c r="D2487" s="2" t="str">
        <f>RIGHT(表格1[[#This Row],[年月]],2)</f>
        <v>12</v>
      </c>
      <c r="E2487" s="5">
        <v>10004000</v>
      </c>
      <c r="F2487" s="2" t="str">
        <f>VLOOKUP(TEXT(表格1[[#This Row],[地區]],"00000000"),縣市代碼,2,0)</f>
        <v>新竹縣</v>
      </c>
      <c r="G2487" s="2" t="s">
        <v>4</v>
      </c>
      <c r="H2487" s="13">
        <v>1348538</v>
      </c>
      <c r="I2487" s="14">
        <v>755605710</v>
      </c>
      <c r="J2487" s="14">
        <f>表格1[[#This Row],[信用卡交易筆數]]/1000</f>
        <v>1348.538</v>
      </c>
      <c r="K2487" s="14">
        <f>表格1[[#This Row],[信用卡交易金額'[新臺幣']]]/1000</f>
        <v>755605.71</v>
      </c>
      <c r="L2487" s="14">
        <f>表格1[[#This Row],[信用卡交易金額'[新臺幣']]]/1000000</f>
        <v>755.60571000000004</v>
      </c>
      <c r="M2487" s="14" t="str" cm="1">
        <f t="array" ref="M2487">_xlfn.TEXTJOIN("", TRUE, _xlfn.XLOOKUP(TRUE, VALUE(表格1[[#This Row],[年月]]) &lt;= VALUE($R$8:$R$12), $Q$8:$Q$12)) &amp; "年度"</f>
        <v>2022年度</v>
      </c>
    </row>
    <row r="2488" spans="1:13" x14ac:dyDescent="0.3">
      <c r="A2488" s="2">
        <v>202112</v>
      </c>
      <c r="B2488" s="19">
        <f>DATE(表格1[[#This Row],[年]],表格1[[#This Row],[月]],1)</f>
        <v>44531</v>
      </c>
      <c r="C2488" s="2" t="str">
        <f>LEFT(表格1[[#This Row],[年月]],4)</f>
        <v>2021</v>
      </c>
      <c r="D2488" s="2" t="str">
        <f>RIGHT(表格1[[#This Row],[年月]],2)</f>
        <v>12</v>
      </c>
      <c r="E2488" s="5">
        <v>10004000</v>
      </c>
      <c r="F2488" s="2" t="str">
        <f>VLOOKUP(TEXT(表格1[[#This Row],[地區]],"00000000"),縣市代碼,2,0)</f>
        <v>新竹縣</v>
      </c>
      <c r="G2488" s="2" t="s">
        <v>5</v>
      </c>
      <c r="H2488" s="13">
        <v>86223</v>
      </c>
      <c r="I2488" s="14">
        <v>254747528</v>
      </c>
      <c r="J2488" s="14">
        <f>表格1[[#This Row],[信用卡交易筆數]]/1000</f>
        <v>86.222999999999999</v>
      </c>
      <c r="K2488" s="14">
        <f>表格1[[#This Row],[信用卡交易金額'[新臺幣']]]/1000</f>
        <v>254747.52799999999</v>
      </c>
      <c r="L2488" s="14">
        <f>表格1[[#This Row],[信用卡交易金額'[新臺幣']]]/1000000</f>
        <v>254.74752799999999</v>
      </c>
      <c r="M2488" s="14" t="str" cm="1">
        <f t="array" ref="M2488">_xlfn.TEXTJOIN("", TRUE, _xlfn.XLOOKUP(TRUE, VALUE(表格1[[#This Row],[年月]]) &lt;= VALUE($R$8:$R$12), $Q$8:$Q$12)) &amp; "年度"</f>
        <v>2022年度</v>
      </c>
    </row>
    <row r="2489" spans="1:13" x14ac:dyDescent="0.3">
      <c r="A2489" s="2">
        <v>202112</v>
      </c>
      <c r="B2489" s="19">
        <f>DATE(表格1[[#This Row],[年]],表格1[[#This Row],[月]],1)</f>
        <v>44531</v>
      </c>
      <c r="C2489" s="2" t="str">
        <f>LEFT(表格1[[#This Row],[年月]],4)</f>
        <v>2021</v>
      </c>
      <c r="D2489" s="2" t="str">
        <f>RIGHT(表格1[[#This Row],[年月]],2)</f>
        <v>12</v>
      </c>
      <c r="E2489" s="5">
        <v>10004000</v>
      </c>
      <c r="F2489" s="2" t="str">
        <f>VLOOKUP(TEXT(表格1[[#This Row],[地區]],"00000000"),縣市代碼,2,0)</f>
        <v>新竹縣</v>
      </c>
      <c r="G2489" s="2" t="s">
        <v>6</v>
      </c>
      <c r="H2489" s="13">
        <v>134931</v>
      </c>
      <c r="I2489" s="14">
        <v>551050489</v>
      </c>
      <c r="J2489" s="14">
        <f>表格1[[#This Row],[信用卡交易筆數]]/1000</f>
        <v>134.93100000000001</v>
      </c>
      <c r="K2489" s="14">
        <f>表格1[[#This Row],[信用卡交易金額'[新臺幣']]]/1000</f>
        <v>551050.48899999994</v>
      </c>
      <c r="L2489" s="14">
        <f>表格1[[#This Row],[信用卡交易金額'[新臺幣']]]/1000000</f>
        <v>551.05048899999997</v>
      </c>
      <c r="M2489" s="14" t="str" cm="1">
        <f t="array" ref="M2489">_xlfn.TEXTJOIN("", TRUE, _xlfn.XLOOKUP(TRUE, VALUE(表格1[[#This Row],[年月]]) &lt;= VALUE($R$8:$R$12), $Q$8:$Q$12)) &amp; "年度"</f>
        <v>2022年度</v>
      </c>
    </row>
    <row r="2490" spans="1:13" x14ac:dyDescent="0.3">
      <c r="A2490" s="2">
        <v>202112</v>
      </c>
      <c r="B2490" s="19">
        <f>DATE(表格1[[#This Row],[年]],表格1[[#This Row],[月]],1)</f>
        <v>44531</v>
      </c>
      <c r="C2490" s="2" t="str">
        <f>LEFT(表格1[[#This Row],[年月]],4)</f>
        <v>2021</v>
      </c>
      <c r="D2490" s="2" t="str">
        <f>RIGHT(表格1[[#This Row],[年月]],2)</f>
        <v>12</v>
      </c>
      <c r="E2490" s="5">
        <v>10004000</v>
      </c>
      <c r="F2490" s="2" t="str">
        <f>VLOOKUP(TEXT(表格1[[#This Row],[地區]],"00000000"),縣市代碼,2,0)</f>
        <v>新竹縣</v>
      </c>
      <c r="G2490" s="2" t="s">
        <v>7</v>
      </c>
      <c r="H2490" s="13">
        <v>738398</v>
      </c>
      <c r="I2490" s="14">
        <v>799511485</v>
      </c>
      <c r="J2490" s="14">
        <f>表格1[[#This Row],[信用卡交易筆數]]/1000</f>
        <v>738.39800000000002</v>
      </c>
      <c r="K2490" s="14">
        <f>表格1[[#This Row],[信用卡交易金額'[新臺幣']]]/1000</f>
        <v>799511.48499999999</v>
      </c>
      <c r="L2490" s="14">
        <f>表格1[[#This Row],[信用卡交易金額'[新臺幣']]]/1000000</f>
        <v>799.51148499999999</v>
      </c>
      <c r="M2490" s="14" t="str" cm="1">
        <f t="array" ref="M2490">_xlfn.TEXTJOIN("", TRUE, _xlfn.XLOOKUP(TRUE, VALUE(表格1[[#This Row],[年月]]) &lt;= VALUE($R$8:$R$12), $Q$8:$Q$12)) &amp; "年度"</f>
        <v>2022年度</v>
      </c>
    </row>
    <row r="2491" spans="1:13" x14ac:dyDescent="0.3">
      <c r="A2491" s="2">
        <v>202112</v>
      </c>
      <c r="B2491" s="19">
        <f>DATE(表格1[[#This Row],[年]],表格1[[#This Row],[月]],1)</f>
        <v>44531</v>
      </c>
      <c r="C2491" s="2" t="str">
        <f>LEFT(表格1[[#This Row],[年月]],4)</f>
        <v>2021</v>
      </c>
      <c r="D2491" s="2" t="str">
        <f>RIGHT(表格1[[#This Row],[年月]],2)</f>
        <v>12</v>
      </c>
      <c r="E2491" s="5">
        <v>10004000</v>
      </c>
      <c r="F2491" s="2" t="str">
        <f>VLOOKUP(TEXT(表格1[[#This Row],[地區]],"00000000"),縣市代碼,2,0)</f>
        <v>新竹縣</v>
      </c>
      <c r="G2491" s="2" t="s">
        <v>8</v>
      </c>
      <c r="H2491" s="13">
        <v>535890</v>
      </c>
      <c r="I2491" s="14">
        <v>798312700</v>
      </c>
      <c r="J2491" s="14">
        <f>表格1[[#This Row],[信用卡交易筆數]]/1000</f>
        <v>535.89</v>
      </c>
      <c r="K2491" s="14">
        <f>表格1[[#This Row],[信用卡交易金額'[新臺幣']]]/1000</f>
        <v>798312.7</v>
      </c>
      <c r="L2491" s="14">
        <f>表格1[[#This Row],[信用卡交易金額'[新臺幣']]]/1000000</f>
        <v>798.31269999999995</v>
      </c>
      <c r="M2491" s="14" t="str" cm="1">
        <f t="array" ref="M2491">_xlfn.TEXTJOIN("", TRUE, _xlfn.XLOOKUP(TRUE, VALUE(表格1[[#This Row],[年月]]) &lt;= VALUE($R$8:$R$12), $Q$8:$Q$12)) &amp; "年度"</f>
        <v>2022年度</v>
      </c>
    </row>
    <row r="2492" spans="1:13" x14ac:dyDescent="0.3">
      <c r="A2492" s="2">
        <v>202112</v>
      </c>
      <c r="B2492" s="19">
        <f>DATE(表格1[[#This Row],[年]],表格1[[#This Row],[月]],1)</f>
        <v>44531</v>
      </c>
      <c r="C2492" s="2" t="str">
        <f>LEFT(表格1[[#This Row],[年月]],4)</f>
        <v>2021</v>
      </c>
      <c r="D2492" s="2" t="str">
        <f>RIGHT(表格1[[#This Row],[年月]],2)</f>
        <v>12</v>
      </c>
      <c r="E2492" s="5">
        <v>10004000</v>
      </c>
      <c r="F2492" s="2" t="str">
        <f>VLOOKUP(TEXT(表格1[[#This Row],[地區]],"00000000"),縣市代碼,2,0)</f>
        <v>新竹縣</v>
      </c>
      <c r="G2492" s="2" t="s">
        <v>9</v>
      </c>
      <c r="H2492" s="13">
        <v>1157025</v>
      </c>
      <c r="I2492" s="14">
        <v>2086482840</v>
      </c>
      <c r="J2492" s="14">
        <f>表格1[[#This Row],[信用卡交易筆數]]/1000</f>
        <v>1157.0250000000001</v>
      </c>
      <c r="K2492" s="14">
        <f>表格1[[#This Row],[信用卡交易金額'[新臺幣']]]/1000</f>
        <v>2086482.84</v>
      </c>
      <c r="L2492" s="14">
        <f>表格1[[#This Row],[信用卡交易金額'[新臺幣']]]/1000000</f>
        <v>2086.4828400000001</v>
      </c>
      <c r="M2492" s="14" t="str" cm="1">
        <f t="array" ref="M2492">_xlfn.TEXTJOIN("", TRUE, _xlfn.XLOOKUP(TRUE, VALUE(表格1[[#This Row],[年月]]) &lt;= VALUE($R$8:$R$12), $Q$8:$Q$12)) &amp; "年度"</f>
        <v>2022年度</v>
      </c>
    </row>
    <row r="2493" spans="1:13" x14ac:dyDescent="0.3">
      <c r="A2493" s="2">
        <v>202112</v>
      </c>
      <c r="B2493" s="19">
        <f>DATE(表格1[[#This Row],[年]],表格1[[#This Row],[月]],1)</f>
        <v>44531</v>
      </c>
      <c r="C2493" s="2" t="str">
        <f>LEFT(表格1[[#This Row],[年月]],4)</f>
        <v>2021</v>
      </c>
      <c r="D2493" s="2" t="str">
        <f>RIGHT(表格1[[#This Row],[年月]],2)</f>
        <v>12</v>
      </c>
      <c r="E2493" s="5">
        <v>10004000</v>
      </c>
      <c r="F2493" s="2" t="str">
        <f>VLOOKUP(TEXT(表格1[[#This Row],[地區]],"00000000"),縣市代碼,2,0)</f>
        <v>新竹縣</v>
      </c>
      <c r="G2493" s="2" t="s">
        <v>10</v>
      </c>
      <c r="H2493" s="13">
        <v>739911</v>
      </c>
      <c r="I2493" s="14">
        <v>2307854194</v>
      </c>
      <c r="J2493" s="14">
        <f>表格1[[#This Row],[信用卡交易筆數]]/1000</f>
        <v>739.91099999999994</v>
      </c>
      <c r="K2493" s="14">
        <f>表格1[[#This Row],[信用卡交易金額'[新臺幣']]]/1000</f>
        <v>2307854.1940000001</v>
      </c>
      <c r="L2493" s="14">
        <f>表格1[[#This Row],[信用卡交易金額'[新臺幣']]]/1000000</f>
        <v>2307.854194</v>
      </c>
      <c r="M2493" s="14" t="str" cm="1">
        <f t="array" ref="M2493">_xlfn.TEXTJOIN("", TRUE, _xlfn.XLOOKUP(TRUE, VALUE(表格1[[#This Row],[年月]]) &lt;= VALUE($R$8:$R$12), $Q$8:$Q$12)) &amp; "年度"</f>
        <v>2022年度</v>
      </c>
    </row>
    <row r="2494" spans="1:13" x14ac:dyDescent="0.3">
      <c r="A2494" s="2">
        <v>202112</v>
      </c>
      <c r="B2494" s="19">
        <f>DATE(表格1[[#This Row],[年]],表格1[[#This Row],[月]],1)</f>
        <v>44531</v>
      </c>
      <c r="C2494" s="2" t="str">
        <f>LEFT(表格1[[#This Row],[年月]],4)</f>
        <v>2021</v>
      </c>
      <c r="D2494" s="2" t="str">
        <f>RIGHT(表格1[[#This Row],[年月]],2)</f>
        <v>12</v>
      </c>
      <c r="E2494" s="5">
        <v>10018000</v>
      </c>
      <c r="F2494" s="2" t="str">
        <f>VLOOKUP(TEXT(表格1[[#This Row],[地區]],"00000000"),縣市代碼,2,0)</f>
        <v>新竹市</v>
      </c>
      <c r="G2494" s="2" t="s">
        <v>4</v>
      </c>
      <c r="H2494" s="13">
        <v>1321531</v>
      </c>
      <c r="I2494" s="14">
        <v>737993608</v>
      </c>
      <c r="J2494" s="14">
        <f>表格1[[#This Row],[信用卡交易筆數]]/1000</f>
        <v>1321.5309999999999</v>
      </c>
      <c r="K2494" s="14">
        <f>表格1[[#This Row],[信用卡交易金額'[新臺幣']]]/1000</f>
        <v>737993.60800000001</v>
      </c>
      <c r="L2494" s="14">
        <f>表格1[[#This Row],[信用卡交易金額'[新臺幣']]]/1000000</f>
        <v>737.99360799999999</v>
      </c>
      <c r="M2494" s="14" t="str" cm="1">
        <f t="array" ref="M2494">_xlfn.TEXTJOIN("", TRUE, _xlfn.XLOOKUP(TRUE, VALUE(表格1[[#This Row],[年月]]) &lt;= VALUE($R$8:$R$12), $Q$8:$Q$12)) &amp; "年度"</f>
        <v>2022年度</v>
      </c>
    </row>
    <row r="2495" spans="1:13" x14ac:dyDescent="0.3">
      <c r="A2495" s="2">
        <v>202112</v>
      </c>
      <c r="B2495" s="19">
        <f>DATE(表格1[[#This Row],[年]],表格1[[#This Row],[月]],1)</f>
        <v>44531</v>
      </c>
      <c r="C2495" s="2" t="str">
        <f>LEFT(表格1[[#This Row],[年月]],4)</f>
        <v>2021</v>
      </c>
      <c r="D2495" s="2" t="str">
        <f>RIGHT(表格1[[#This Row],[年月]],2)</f>
        <v>12</v>
      </c>
      <c r="E2495" s="5">
        <v>10018000</v>
      </c>
      <c r="F2495" s="2" t="str">
        <f>VLOOKUP(TEXT(表格1[[#This Row],[地區]],"00000000"),縣市代碼,2,0)</f>
        <v>新竹市</v>
      </c>
      <c r="G2495" s="2" t="s">
        <v>5</v>
      </c>
      <c r="H2495" s="13">
        <v>78317</v>
      </c>
      <c r="I2495" s="14">
        <v>224774299</v>
      </c>
      <c r="J2495" s="14">
        <f>表格1[[#This Row],[信用卡交易筆數]]/1000</f>
        <v>78.316999999999993</v>
      </c>
      <c r="K2495" s="14">
        <f>表格1[[#This Row],[信用卡交易金額'[新臺幣']]]/1000</f>
        <v>224774.299</v>
      </c>
      <c r="L2495" s="14">
        <f>表格1[[#This Row],[信用卡交易金額'[新臺幣']]]/1000000</f>
        <v>224.77429900000001</v>
      </c>
      <c r="M2495" s="14" t="str" cm="1">
        <f t="array" ref="M2495">_xlfn.TEXTJOIN("", TRUE, _xlfn.XLOOKUP(TRUE, VALUE(表格1[[#This Row],[年月]]) &lt;= VALUE($R$8:$R$12), $Q$8:$Q$12)) &amp; "年度"</f>
        <v>2022年度</v>
      </c>
    </row>
    <row r="2496" spans="1:13" x14ac:dyDescent="0.3">
      <c r="A2496" s="2">
        <v>202112</v>
      </c>
      <c r="B2496" s="19">
        <f>DATE(表格1[[#This Row],[年]],表格1[[#This Row],[月]],1)</f>
        <v>44531</v>
      </c>
      <c r="C2496" s="2" t="str">
        <f>LEFT(表格1[[#This Row],[年月]],4)</f>
        <v>2021</v>
      </c>
      <c r="D2496" s="2" t="str">
        <f>RIGHT(表格1[[#This Row],[年月]],2)</f>
        <v>12</v>
      </c>
      <c r="E2496" s="5">
        <v>10018000</v>
      </c>
      <c r="F2496" s="2" t="str">
        <f>VLOOKUP(TEXT(表格1[[#This Row],[地區]],"00000000"),縣市代碼,2,0)</f>
        <v>新竹市</v>
      </c>
      <c r="G2496" s="2" t="s">
        <v>6</v>
      </c>
      <c r="H2496" s="13">
        <v>132860</v>
      </c>
      <c r="I2496" s="14">
        <v>530179066</v>
      </c>
      <c r="J2496" s="14">
        <f>表格1[[#This Row],[信用卡交易筆數]]/1000</f>
        <v>132.86000000000001</v>
      </c>
      <c r="K2496" s="14">
        <f>表格1[[#This Row],[信用卡交易金額'[新臺幣']]]/1000</f>
        <v>530179.06599999999</v>
      </c>
      <c r="L2496" s="14">
        <f>表格1[[#This Row],[信用卡交易金額'[新臺幣']]]/1000000</f>
        <v>530.17906600000003</v>
      </c>
      <c r="M2496" s="14" t="str" cm="1">
        <f t="array" ref="M2496">_xlfn.TEXTJOIN("", TRUE, _xlfn.XLOOKUP(TRUE, VALUE(表格1[[#This Row],[年月]]) &lt;= VALUE($R$8:$R$12), $Q$8:$Q$12)) &amp; "年度"</f>
        <v>2022年度</v>
      </c>
    </row>
    <row r="2497" spans="1:13" x14ac:dyDescent="0.3">
      <c r="A2497" s="2">
        <v>202112</v>
      </c>
      <c r="B2497" s="19">
        <f>DATE(表格1[[#This Row],[年]],表格1[[#This Row],[月]],1)</f>
        <v>44531</v>
      </c>
      <c r="C2497" s="2" t="str">
        <f>LEFT(表格1[[#This Row],[年月]],4)</f>
        <v>2021</v>
      </c>
      <c r="D2497" s="2" t="str">
        <f>RIGHT(表格1[[#This Row],[年月]],2)</f>
        <v>12</v>
      </c>
      <c r="E2497" s="5">
        <v>10018000</v>
      </c>
      <c r="F2497" s="2" t="str">
        <f>VLOOKUP(TEXT(表格1[[#This Row],[地區]],"00000000"),縣市代碼,2,0)</f>
        <v>新竹市</v>
      </c>
      <c r="G2497" s="2" t="s">
        <v>7</v>
      </c>
      <c r="H2497" s="13">
        <v>658588</v>
      </c>
      <c r="I2497" s="14">
        <v>669607579</v>
      </c>
      <c r="J2497" s="14">
        <f>表格1[[#This Row],[信用卡交易筆數]]/1000</f>
        <v>658.58799999999997</v>
      </c>
      <c r="K2497" s="14">
        <f>表格1[[#This Row],[信用卡交易金額'[新臺幣']]]/1000</f>
        <v>669607.57900000003</v>
      </c>
      <c r="L2497" s="14">
        <f>表格1[[#This Row],[信用卡交易金額'[新臺幣']]]/1000000</f>
        <v>669.60757899999999</v>
      </c>
      <c r="M2497" s="14" t="str" cm="1">
        <f t="array" ref="M2497">_xlfn.TEXTJOIN("", TRUE, _xlfn.XLOOKUP(TRUE, VALUE(表格1[[#This Row],[年月]]) &lt;= VALUE($R$8:$R$12), $Q$8:$Q$12)) &amp; "年度"</f>
        <v>2022年度</v>
      </c>
    </row>
    <row r="2498" spans="1:13" x14ac:dyDescent="0.3">
      <c r="A2498" s="2">
        <v>202112</v>
      </c>
      <c r="B2498" s="19">
        <f>DATE(表格1[[#This Row],[年]],表格1[[#This Row],[月]],1)</f>
        <v>44531</v>
      </c>
      <c r="C2498" s="2" t="str">
        <f>LEFT(表格1[[#This Row],[年月]],4)</f>
        <v>2021</v>
      </c>
      <c r="D2498" s="2" t="str">
        <f>RIGHT(表格1[[#This Row],[年月]],2)</f>
        <v>12</v>
      </c>
      <c r="E2498" s="5">
        <v>10018000</v>
      </c>
      <c r="F2498" s="2" t="str">
        <f>VLOOKUP(TEXT(表格1[[#This Row],[地區]],"00000000"),縣市代碼,2,0)</f>
        <v>新竹市</v>
      </c>
      <c r="G2498" s="2" t="s">
        <v>8</v>
      </c>
      <c r="H2498" s="13">
        <v>515015</v>
      </c>
      <c r="I2498" s="14">
        <v>784885549</v>
      </c>
      <c r="J2498" s="14">
        <f>表格1[[#This Row],[信用卡交易筆數]]/1000</f>
        <v>515.01499999999999</v>
      </c>
      <c r="K2498" s="14">
        <f>表格1[[#This Row],[信用卡交易金額'[新臺幣']]]/1000</f>
        <v>784885.549</v>
      </c>
      <c r="L2498" s="14">
        <f>表格1[[#This Row],[信用卡交易金額'[新臺幣']]]/1000000</f>
        <v>784.88554899999997</v>
      </c>
      <c r="M2498" s="14" t="str" cm="1">
        <f t="array" ref="M2498">_xlfn.TEXTJOIN("", TRUE, _xlfn.XLOOKUP(TRUE, VALUE(表格1[[#This Row],[年月]]) &lt;= VALUE($R$8:$R$12), $Q$8:$Q$12)) &amp; "年度"</f>
        <v>2022年度</v>
      </c>
    </row>
    <row r="2499" spans="1:13" x14ac:dyDescent="0.3">
      <c r="A2499" s="2">
        <v>202112</v>
      </c>
      <c r="B2499" s="19">
        <f>DATE(表格1[[#This Row],[年]],表格1[[#This Row],[月]],1)</f>
        <v>44531</v>
      </c>
      <c r="C2499" s="2" t="str">
        <f>LEFT(表格1[[#This Row],[年月]],4)</f>
        <v>2021</v>
      </c>
      <c r="D2499" s="2" t="str">
        <f>RIGHT(表格1[[#This Row],[年月]],2)</f>
        <v>12</v>
      </c>
      <c r="E2499" s="5">
        <v>10018000</v>
      </c>
      <c r="F2499" s="2" t="str">
        <f>VLOOKUP(TEXT(表格1[[#This Row],[地區]],"00000000"),縣市代碼,2,0)</f>
        <v>新竹市</v>
      </c>
      <c r="G2499" s="2" t="s">
        <v>9</v>
      </c>
      <c r="H2499" s="13">
        <v>1222160</v>
      </c>
      <c r="I2499" s="14">
        <v>2243922151</v>
      </c>
      <c r="J2499" s="14">
        <f>表格1[[#This Row],[信用卡交易筆數]]/1000</f>
        <v>1222.1600000000001</v>
      </c>
      <c r="K2499" s="14">
        <f>表格1[[#This Row],[信用卡交易金額'[新臺幣']]]/1000</f>
        <v>2243922.1510000001</v>
      </c>
      <c r="L2499" s="14">
        <f>表格1[[#This Row],[信用卡交易金額'[新臺幣']]]/1000000</f>
        <v>2243.9221510000002</v>
      </c>
      <c r="M2499" s="14" t="str" cm="1">
        <f t="array" ref="M2499">_xlfn.TEXTJOIN("", TRUE, _xlfn.XLOOKUP(TRUE, VALUE(表格1[[#This Row],[年月]]) &lt;= VALUE($R$8:$R$12), $Q$8:$Q$12)) &amp; "年度"</f>
        <v>2022年度</v>
      </c>
    </row>
    <row r="2500" spans="1:13" x14ac:dyDescent="0.3">
      <c r="A2500" s="2">
        <v>202112</v>
      </c>
      <c r="B2500" s="19">
        <f>DATE(表格1[[#This Row],[年]],表格1[[#This Row],[月]],1)</f>
        <v>44531</v>
      </c>
      <c r="C2500" s="2" t="str">
        <f>LEFT(表格1[[#This Row],[年月]],4)</f>
        <v>2021</v>
      </c>
      <c r="D2500" s="2" t="str">
        <f>RIGHT(表格1[[#This Row],[年月]],2)</f>
        <v>12</v>
      </c>
      <c r="E2500" s="5">
        <v>10018000</v>
      </c>
      <c r="F2500" s="2" t="str">
        <f>VLOOKUP(TEXT(表格1[[#This Row],[地區]],"00000000"),縣市代碼,2,0)</f>
        <v>新竹市</v>
      </c>
      <c r="G2500" s="2" t="s">
        <v>10</v>
      </c>
      <c r="H2500" s="13">
        <v>708922</v>
      </c>
      <c r="I2500" s="14">
        <v>2261703049</v>
      </c>
      <c r="J2500" s="14">
        <f>表格1[[#This Row],[信用卡交易筆數]]/1000</f>
        <v>708.92200000000003</v>
      </c>
      <c r="K2500" s="14">
        <f>表格1[[#This Row],[信用卡交易金額'[新臺幣']]]/1000</f>
        <v>2261703.0490000001</v>
      </c>
      <c r="L2500" s="14">
        <f>表格1[[#This Row],[信用卡交易金額'[新臺幣']]]/1000000</f>
        <v>2261.7030490000002</v>
      </c>
      <c r="M2500" s="14" t="str" cm="1">
        <f t="array" ref="M2500">_xlfn.TEXTJOIN("", TRUE, _xlfn.XLOOKUP(TRUE, VALUE(表格1[[#This Row],[年月]]) &lt;= VALUE($R$8:$R$12), $Q$8:$Q$12)) &amp; "年度"</f>
        <v>2022年度</v>
      </c>
    </row>
    <row r="2501" spans="1:13" x14ac:dyDescent="0.3">
      <c r="A2501" s="2">
        <v>202112</v>
      </c>
      <c r="B2501" s="19">
        <f>DATE(表格1[[#This Row],[年]],表格1[[#This Row],[月]],1)</f>
        <v>44531</v>
      </c>
      <c r="C2501" s="2" t="str">
        <f>LEFT(表格1[[#This Row],[年月]],4)</f>
        <v>2021</v>
      </c>
      <c r="D2501" s="2" t="str">
        <f>RIGHT(表格1[[#This Row],[年月]],2)</f>
        <v>12</v>
      </c>
      <c r="E2501" s="5">
        <v>10005000</v>
      </c>
      <c r="F2501" s="2" t="str">
        <f>VLOOKUP(TEXT(表格1[[#This Row],[地區]],"00000000"),縣市代碼,2,0)</f>
        <v>苗栗縣</v>
      </c>
      <c r="G2501" s="2" t="s">
        <v>4</v>
      </c>
      <c r="H2501" s="13">
        <v>681371</v>
      </c>
      <c r="I2501" s="14">
        <v>342732108</v>
      </c>
      <c r="J2501" s="14">
        <f>表格1[[#This Row],[信用卡交易筆數]]/1000</f>
        <v>681.37099999999998</v>
      </c>
      <c r="K2501" s="14">
        <f>表格1[[#This Row],[信用卡交易金額'[新臺幣']]]/1000</f>
        <v>342732.10800000001</v>
      </c>
      <c r="L2501" s="14">
        <f>表格1[[#This Row],[信用卡交易金額'[新臺幣']]]/1000000</f>
        <v>342.73210799999998</v>
      </c>
      <c r="M2501" s="14" t="str" cm="1">
        <f t="array" ref="M2501">_xlfn.TEXTJOIN("", TRUE, _xlfn.XLOOKUP(TRUE, VALUE(表格1[[#This Row],[年月]]) &lt;= VALUE($R$8:$R$12), $Q$8:$Q$12)) &amp; "年度"</f>
        <v>2022年度</v>
      </c>
    </row>
    <row r="2502" spans="1:13" x14ac:dyDescent="0.3">
      <c r="A2502" s="2">
        <v>202112</v>
      </c>
      <c r="B2502" s="19">
        <f>DATE(表格1[[#This Row],[年]],表格1[[#This Row],[月]],1)</f>
        <v>44531</v>
      </c>
      <c r="C2502" s="2" t="str">
        <f>LEFT(表格1[[#This Row],[年月]],4)</f>
        <v>2021</v>
      </c>
      <c r="D2502" s="2" t="str">
        <f>RIGHT(表格1[[#This Row],[年月]],2)</f>
        <v>12</v>
      </c>
      <c r="E2502" s="5">
        <v>10005000</v>
      </c>
      <c r="F2502" s="2" t="str">
        <f>VLOOKUP(TEXT(表格1[[#This Row],[地區]],"00000000"),縣市代碼,2,0)</f>
        <v>苗栗縣</v>
      </c>
      <c r="G2502" s="2" t="s">
        <v>5</v>
      </c>
      <c r="H2502" s="13">
        <v>55872</v>
      </c>
      <c r="I2502" s="14">
        <v>145382117</v>
      </c>
      <c r="J2502" s="14">
        <f>表格1[[#This Row],[信用卡交易筆數]]/1000</f>
        <v>55.872</v>
      </c>
      <c r="K2502" s="14">
        <f>表格1[[#This Row],[信用卡交易金額'[新臺幣']]]/1000</f>
        <v>145382.117</v>
      </c>
      <c r="L2502" s="14">
        <f>表格1[[#This Row],[信用卡交易金額'[新臺幣']]]/1000000</f>
        <v>145.38211699999999</v>
      </c>
      <c r="M2502" s="14" t="str" cm="1">
        <f t="array" ref="M2502">_xlfn.TEXTJOIN("", TRUE, _xlfn.XLOOKUP(TRUE, VALUE(表格1[[#This Row],[年月]]) &lt;= VALUE($R$8:$R$12), $Q$8:$Q$12)) &amp; "年度"</f>
        <v>2022年度</v>
      </c>
    </row>
    <row r="2503" spans="1:13" x14ac:dyDescent="0.3">
      <c r="A2503" s="2">
        <v>202112</v>
      </c>
      <c r="B2503" s="19">
        <f>DATE(表格1[[#This Row],[年]],表格1[[#This Row],[月]],1)</f>
        <v>44531</v>
      </c>
      <c r="C2503" s="2" t="str">
        <f>LEFT(表格1[[#This Row],[年月]],4)</f>
        <v>2021</v>
      </c>
      <c r="D2503" s="2" t="str">
        <f>RIGHT(表格1[[#This Row],[年月]],2)</f>
        <v>12</v>
      </c>
      <c r="E2503" s="5">
        <v>10005000</v>
      </c>
      <c r="F2503" s="2" t="str">
        <f>VLOOKUP(TEXT(表格1[[#This Row],[地區]],"00000000"),縣市代碼,2,0)</f>
        <v>苗栗縣</v>
      </c>
      <c r="G2503" s="2" t="s">
        <v>6</v>
      </c>
      <c r="H2503" s="13">
        <v>77048</v>
      </c>
      <c r="I2503" s="14">
        <v>253556595</v>
      </c>
      <c r="J2503" s="14">
        <f>表格1[[#This Row],[信用卡交易筆數]]/1000</f>
        <v>77.048000000000002</v>
      </c>
      <c r="K2503" s="14">
        <f>表格1[[#This Row],[信用卡交易金額'[新臺幣']]]/1000</f>
        <v>253556.595</v>
      </c>
      <c r="L2503" s="14">
        <f>表格1[[#This Row],[信用卡交易金額'[新臺幣']]]/1000000</f>
        <v>253.55659499999999</v>
      </c>
      <c r="M2503" s="14" t="str" cm="1">
        <f t="array" ref="M2503">_xlfn.TEXTJOIN("", TRUE, _xlfn.XLOOKUP(TRUE, VALUE(表格1[[#This Row],[年月]]) &lt;= VALUE($R$8:$R$12), $Q$8:$Q$12)) &amp; "年度"</f>
        <v>2022年度</v>
      </c>
    </row>
    <row r="2504" spans="1:13" x14ac:dyDescent="0.3">
      <c r="A2504" s="2">
        <v>202112</v>
      </c>
      <c r="B2504" s="19">
        <f>DATE(表格1[[#This Row],[年]],表格1[[#This Row],[月]],1)</f>
        <v>44531</v>
      </c>
      <c r="C2504" s="2" t="str">
        <f>LEFT(表格1[[#This Row],[年月]],4)</f>
        <v>2021</v>
      </c>
      <c r="D2504" s="2" t="str">
        <f>RIGHT(表格1[[#This Row],[年月]],2)</f>
        <v>12</v>
      </c>
      <c r="E2504" s="5">
        <v>10005000</v>
      </c>
      <c r="F2504" s="2" t="str">
        <f>VLOOKUP(TEXT(表格1[[#This Row],[地區]],"00000000"),縣市代碼,2,0)</f>
        <v>苗栗縣</v>
      </c>
      <c r="G2504" s="2" t="s">
        <v>7</v>
      </c>
      <c r="H2504" s="13">
        <v>522841</v>
      </c>
      <c r="I2504" s="14">
        <v>547189243</v>
      </c>
      <c r="J2504" s="14">
        <f>表格1[[#This Row],[信用卡交易筆數]]/1000</f>
        <v>522.84100000000001</v>
      </c>
      <c r="K2504" s="14">
        <f>表格1[[#This Row],[信用卡交易金額'[新臺幣']]]/1000</f>
        <v>547189.24300000002</v>
      </c>
      <c r="L2504" s="14">
        <f>表格1[[#This Row],[信用卡交易金額'[新臺幣']]]/1000000</f>
        <v>547.18924300000003</v>
      </c>
      <c r="M2504" s="14" t="str" cm="1">
        <f t="array" ref="M2504">_xlfn.TEXTJOIN("", TRUE, _xlfn.XLOOKUP(TRUE, VALUE(表格1[[#This Row],[年月]]) &lt;= VALUE($R$8:$R$12), $Q$8:$Q$12)) &amp; "年度"</f>
        <v>2022年度</v>
      </c>
    </row>
    <row r="2505" spans="1:13" x14ac:dyDescent="0.3">
      <c r="A2505" s="2">
        <v>202112</v>
      </c>
      <c r="B2505" s="19">
        <f>DATE(表格1[[#This Row],[年]],表格1[[#This Row],[月]],1)</f>
        <v>44531</v>
      </c>
      <c r="C2505" s="2" t="str">
        <f>LEFT(表格1[[#This Row],[年月]],4)</f>
        <v>2021</v>
      </c>
      <c r="D2505" s="2" t="str">
        <f>RIGHT(表格1[[#This Row],[年月]],2)</f>
        <v>12</v>
      </c>
      <c r="E2505" s="5">
        <v>10005000</v>
      </c>
      <c r="F2505" s="2" t="str">
        <f>VLOOKUP(TEXT(表格1[[#This Row],[地區]],"00000000"),縣市代碼,2,0)</f>
        <v>苗栗縣</v>
      </c>
      <c r="G2505" s="2" t="s">
        <v>8</v>
      </c>
      <c r="H2505" s="13">
        <v>357778</v>
      </c>
      <c r="I2505" s="14">
        <v>424367936</v>
      </c>
      <c r="J2505" s="14">
        <f>表格1[[#This Row],[信用卡交易筆數]]/1000</f>
        <v>357.77800000000002</v>
      </c>
      <c r="K2505" s="14">
        <f>表格1[[#This Row],[信用卡交易金額'[新臺幣']]]/1000</f>
        <v>424367.93599999999</v>
      </c>
      <c r="L2505" s="14">
        <f>表格1[[#This Row],[信用卡交易金額'[新臺幣']]]/1000000</f>
        <v>424.36793599999999</v>
      </c>
      <c r="M2505" s="14" t="str" cm="1">
        <f t="array" ref="M2505">_xlfn.TEXTJOIN("", TRUE, _xlfn.XLOOKUP(TRUE, VALUE(表格1[[#This Row],[年月]]) &lt;= VALUE($R$8:$R$12), $Q$8:$Q$12)) &amp; "年度"</f>
        <v>2022年度</v>
      </c>
    </row>
    <row r="2506" spans="1:13" x14ac:dyDescent="0.3">
      <c r="A2506" s="2">
        <v>202112</v>
      </c>
      <c r="B2506" s="19">
        <f>DATE(表格1[[#This Row],[年]],表格1[[#This Row],[月]],1)</f>
        <v>44531</v>
      </c>
      <c r="C2506" s="2" t="str">
        <f>LEFT(表格1[[#This Row],[年月]],4)</f>
        <v>2021</v>
      </c>
      <c r="D2506" s="2" t="str">
        <f>RIGHT(表格1[[#This Row],[年月]],2)</f>
        <v>12</v>
      </c>
      <c r="E2506" s="5">
        <v>10005000</v>
      </c>
      <c r="F2506" s="2" t="str">
        <f>VLOOKUP(TEXT(表格1[[#This Row],[地區]],"00000000"),縣市代碼,2,0)</f>
        <v>苗栗縣</v>
      </c>
      <c r="G2506" s="2" t="s">
        <v>9</v>
      </c>
      <c r="H2506" s="13">
        <v>596594</v>
      </c>
      <c r="I2506" s="14">
        <v>963690540</v>
      </c>
      <c r="J2506" s="14">
        <f>表格1[[#This Row],[信用卡交易筆數]]/1000</f>
        <v>596.59400000000005</v>
      </c>
      <c r="K2506" s="14">
        <f>表格1[[#This Row],[信用卡交易金額'[新臺幣']]]/1000</f>
        <v>963690.54</v>
      </c>
      <c r="L2506" s="14">
        <f>表格1[[#This Row],[信用卡交易金額'[新臺幣']]]/1000000</f>
        <v>963.69054000000006</v>
      </c>
      <c r="M2506" s="14" t="str" cm="1">
        <f t="array" ref="M2506">_xlfn.TEXTJOIN("", TRUE, _xlfn.XLOOKUP(TRUE, VALUE(表格1[[#This Row],[年月]]) &lt;= VALUE($R$8:$R$12), $Q$8:$Q$12)) &amp; "年度"</f>
        <v>2022年度</v>
      </c>
    </row>
    <row r="2507" spans="1:13" x14ac:dyDescent="0.3">
      <c r="A2507" s="2">
        <v>202112</v>
      </c>
      <c r="B2507" s="19">
        <f>DATE(表格1[[#This Row],[年]],表格1[[#This Row],[月]],1)</f>
        <v>44531</v>
      </c>
      <c r="C2507" s="2" t="str">
        <f>LEFT(表格1[[#This Row],[年月]],4)</f>
        <v>2021</v>
      </c>
      <c r="D2507" s="2" t="str">
        <f>RIGHT(表格1[[#This Row],[年月]],2)</f>
        <v>12</v>
      </c>
      <c r="E2507" s="5">
        <v>10005000</v>
      </c>
      <c r="F2507" s="2" t="str">
        <f>VLOOKUP(TEXT(表格1[[#This Row],[地區]],"00000000"),縣市代碼,2,0)</f>
        <v>苗栗縣</v>
      </c>
      <c r="G2507" s="2" t="s">
        <v>10</v>
      </c>
      <c r="H2507" s="13">
        <v>465269</v>
      </c>
      <c r="I2507" s="14">
        <v>1344339895</v>
      </c>
      <c r="J2507" s="14">
        <f>表格1[[#This Row],[信用卡交易筆數]]/1000</f>
        <v>465.26900000000001</v>
      </c>
      <c r="K2507" s="14">
        <f>表格1[[#This Row],[信用卡交易金額'[新臺幣']]]/1000</f>
        <v>1344339.895</v>
      </c>
      <c r="L2507" s="14">
        <f>表格1[[#This Row],[信用卡交易金額'[新臺幣']]]/1000000</f>
        <v>1344.3398950000001</v>
      </c>
      <c r="M2507" s="14" t="str" cm="1">
        <f t="array" ref="M2507">_xlfn.TEXTJOIN("", TRUE, _xlfn.XLOOKUP(TRUE, VALUE(表格1[[#This Row],[年月]]) &lt;= VALUE($R$8:$R$12), $Q$8:$Q$12)) &amp; "年度"</f>
        <v>2022年度</v>
      </c>
    </row>
    <row r="2508" spans="1:13" x14ac:dyDescent="0.3">
      <c r="A2508" s="2">
        <v>202112</v>
      </c>
      <c r="B2508" s="19">
        <f>DATE(表格1[[#This Row],[年]],表格1[[#This Row],[月]],1)</f>
        <v>44531</v>
      </c>
      <c r="C2508" s="2" t="str">
        <f>LEFT(表格1[[#This Row],[年月]],4)</f>
        <v>2021</v>
      </c>
      <c r="D2508" s="2" t="str">
        <f>RIGHT(表格1[[#This Row],[年月]],2)</f>
        <v>12</v>
      </c>
      <c r="E2508" s="5">
        <v>66000000</v>
      </c>
      <c r="F2508" s="2" t="str">
        <f>VLOOKUP(TEXT(表格1[[#This Row],[地區]],"00000000"),縣市代碼,2,0)</f>
        <v>臺中市</v>
      </c>
      <c r="G2508" s="2" t="s">
        <v>4</v>
      </c>
      <c r="H2508" s="13">
        <v>5873010</v>
      </c>
      <c r="I2508" s="14">
        <v>3501717409</v>
      </c>
      <c r="J2508" s="14">
        <f>表格1[[#This Row],[信用卡交易筆數]]/1000</f>
        <v>5873.01</v>
      </c>
      <c r="K2508" s="14">
        <f>表格1[[#This Row],[信用卡交易金額'[新臺幣']]]/1000</f>
        <v>3501717.409</v>
      </c>
      <c r="L2508" s="14">
        <f>表格1[[#This Row],[信用卡交易金額'[新臺幣']]]/1000000</f>
        <v>3501.7174089999999</v>
      </c>
      <c r="M2508" s="14" t="str" cm="1">
        <f t="array" ref="M2508">_xlfn.TEXTJOIN("", TRUE, _xlfn.XLOOKUP(TRUE, VALUE(表格1[[#This Row],[年月]]) &lt;= VALUE($R$8:$R$12), $Q$8:$Q$12)) &amp; "年度"</f>
        <v>2022年度</v>
      </c>
    </row>
    <row r="2509" spans="1:13" x14ac:dyDescent="0.3">
      <c r="A2509" s="2">
        <v>202112</v>
      </c>
      <c r="B2509" s="19">
        <f>DATE(表格1[[#This Row],[年]],表格1[[#This Row],[月]],1)</f>
        <v>44531</v>
      </c>
      <c r="C2509" s="2" t="str">
        <f>LEFT(表格1[[#This Row],[年月]],4)</f>
        <v>2021</v>
      </c>
      <c r="D2509" s="2" t="str">
        <f>RIGHT(表格1[[#This Row],[年月]],2)</f>
        <v>12</v>
      </c>
      <c r="E2509" s="5">
        <v>66000000</v>
      </c>
      <c r="F2509" s="2" t="str">
        <f>VLOOKUP(TEXT(表格1[[#This Row],[地區]],"00000000"),縣市代碼,2,0)</f>
        <v>臺中市</v>
      </c>
      <c r="G2509" s="2" t="s">
        <v>5</v>
      </c>
      <c r="H2509" s="13">
        <v>456321</v>
      </c>
      <c r="I2509" s="14">
        <v>1281091162</v>
      </c>
      <c r="J2509" s="14">
        <f>表格1[[#This Row],[信用卡交易筆數]]/1000</f>
        <v>456.32100000000003</v>
      </c>
      <c r="K2509" s="14">
        <f>表格1[[#This Row],[信用卡交易金額'[新臺幣']]]/1000</f>
        <v>1281091.162</v>
      </c>
      <c r="L2509" s="14">
        <f>表格1[[#This Row],[信用卡交易金額'[新臺幣']]]/1000000</f>
        <v>1281.0911619999999</v>
      </c>
      <c r="M2509" s="14" t="str" cm="1">
        <f t="array" ref="M2509">_xlfn.TEXTJOIN("", TRUE, _xlfn.XLOOKUP(TRUE, VALUE(表格1[[#This Row],[年月]]) &lt;= VALUE($R$8:$R$12), $Q$8:$Q$12)) &amp; "年度"</f>
        <v>2022年度</v>
      </c>
    </row>
    <row r="2510" spans="1:13" x14ac:dyDescent="0.3">
      <c r="A2510" s="2">
        <v>202112</v>
      </c>
      <c r="B2510" s="19">
        <f>DATE(表格1[[#This Row],[年]],表格1[[#This Row],[月]],1)</f>
        <v>44531</v>
      </c>
      <c r="C2510" s="2" t="str">
        <f>LEFT(表格1[[#This Row],[年月]],4)</f>
        <v>2021</v>
      </c>
      <c r="D2510" s="2" t="str">
        <f>RIGHT(表格1[[#This Row],[年月]],2)</f>
        <v>12</v>
      </c>
      <c r="E2510" s="5">
        <v>66000000</v>
      </c>
      <c r="F2510" s="2" t="str">
        <f>VLOOKUP(TEXT(表格1[[#This Row],[地區]],"00000000"),縣市代碼,2,0)</f>
        <v>臺中市</v>
      </c>
      <c r="G2510" s="2" t="s">
        <v>6</v>
      </c>
      <c r="H2510" s="13">
        <v>646404</v>
      </c>
      <c r="I2510" s="14">
        <v>2303676349</v>
      </c>
      <c r="J2510" s="14">
        <f>表格1[[#This Row],[信用卡交易筆數]]/1000</f>
        <v>646.404</v>
      </c>
      <c r="K2510" s="14">
        <f>表格1[[#This Row],[信用卡交易金額'[新臺幣']]]/1000</f>
        <v>2303676.3489999999</v>
      </c>
      <c r="L2510" s="14">
        <f>表格1[[#This Row],[信用卡交易金額'[新臺幣']]]/1000000</f>
        <v>2303.6763489999998</v>
      </c>
      <c r="M2510" s="14" t="str" cm="1">
        <f t="array" ref="M2510">_xlfn.TEXTJOIN("", TRUE, _xlfn.XLOOKUP(TRUE, VALUE(表格1[[#This Row],[年月]]) &lt;= VALUE($R$8:$R$12), $Q$8:$Q$12)) &amp; "年度"</f>
        <v>2022年度</v>
      </c>
    </row>
    <row r="2511" spans="1:13" x14ac:dyDescent="0.3">
      <c r="A2511" s="2">
        <v>202112</v>
      </c>
      <c r="B2511" s="19">
        <f>DATE(表格1[[#This Row],[年]],表格1[[#This Row],[月]],1)</f>
        <v>44531</v>
      </c>
      <c r="C2511" s="2" t="str">
        <f>LEFT(表格1[[#This Row],[年月]],4)</f>
        <v>2021</v>
      </c>
      <c r="D2511" s="2" t="str">
        <f>RIGHT(表格1[[#This Row],[年月]],2)</f>
        <v>12</v>
      </c>
      <c r="E2511" s="5">
        <v>66000000</v>
      </c>
      <c r="F2511" s="2" t="str">
        <f>VLOOKUP(TEXT(表格1[[#This Row],[地區]],"00000000"),縣市代碼,2,0)</f>
        <v>臺中市</v>
      </c>
      <c r="G2511" s="2" t="s">
        <v>7</v>
      </c>
      <c r="H2511" s="13">
        <v>3552508</v>
      </c>
      <c r="I2511" s="14">
        <v>3655295157</v>
      </c>
      <c r="J2511" s="14">
        <f>表格1[[#This Row],[信用卡交易筆數]]/1000</f>
        <v>3552.5079999999998</v>
      </c>
      <c r="K2511" s="14">
        <f>表格1[[#This Row],[信用卡交易金額'[新臺幣']]]/1000</f>
        <v>3655295.1570000001</v>
      </c>
      <c r="L2511" s="14">
        <f>表格1[[#This Row],[信用卡交易金額'[新臺幣']]]/1000000</f>
        <v>3655.295157</v>
      </c>
      <c r="M2511" s="14" t="str" cm="1">
        <f t="array" ref="M2511">_xlfn.TEXTJOIN("", TRUE, _xlfn.XLOOKUP(TRUE, VALUE(表格1[[#This Row],[年月]]) &lt;= VALUE($R$8:$R$12), $Q$8:$Q$12)) &amp; "年度"</f>
        <v>2022年度</v>
      </c>
    </row>
    <row r="2512" spans="1:13" x14ac:dyDescent="0.3">
      <c r="A2512" s="2">
        <v>202112</v>
      </c>
      <c r="B2512" s="19">
        <f>DATE(表格1[[#This Row],[年]],表格1[[#This Row],[月]],1)</f>
        <v>44531</v>
      </c>
      <c r="C2512" s="2" t="str">
        <f>LEFT(表格1[[#This Row],[年月]],4)</f>
        <v>2021</v>
      </c>
      <c r="D2512" s="2" t="str">
        <f>RIGHT(表格1[[#This Row],[年月]],2)</f>
        <v>12</v>
      </c>
      <c r="E2512" s="5">
        <v>66000000</v>
      </c>
      <c r="F2512" s="2" t="str">
        <f>VLOOKUP(TEXT(表格1[[#This Row],[地區]],"00000000"),縣市代碼,2,0)</f>
        <v>臺中市</v>
      </c>
      <c r="G2512" s="2" t="s">
        <v>8</v>
      </c>
      <c r="H2512" s="13">
        <v>2433126</v>
      </c>
      <c r="I2512" s="14">
        <v>3755265773</v>
      </c>
      <c r="J2512" s="14">
        <f>表格1[[#This Row],[信用卡交易筆數]]/1000</f>
        <v>2433.1260000000002</v>
      </c>
      <c r="K2512" s="14">
        <f>表格1[[#This Row],[信用卡交易金額'[新臺幣']]]/1000</f>
        <v>3755265.773</v>
      </c>
      <c r="L2512" s="14">
        <f>表格1[[#This Row],[信用卡交易金額'[新臺幣']]]/1000000</f>
        <v>3755.2657730000001</v>
      </c>
      <c r="M2512" s="14" t="str" cm="1">
        <f t="array" ref="M2512">_xlfn.TEXTJOIN("", TRUE, _xlfn.XLOOKUP(TRUE, VALUE(表格1[[#This Row],[年月]]) &lt;= VALUE($R$8:$R$12), $Q$8:$Q$12)) &amp; "年度"</f>
        <v>2022年度</v>
      </c>
    </row>
    <row r="2513" spans="1:13" x14ac:dyDescent="0.3">
      <c r="A2513" s="2">
        <v>202112</v>
      </c>
      <c r="B2513" s="19">
        <f>DATE(表格1[[#This Row],[年]],表格1[[#This Row],[月]],1)</f>
        <v>44531</v>
      </c>
      <c r="C2513" s="2" t="str">
        <f>LEFT(表格1[[#This Row],[年月]],4)</f>
        <v>2021</v>
      </c>
      <c r="D2513" s="2" t="str">
        <f>RIGHT(表格1[[#This Row],[年月]],2)</f>
        <v>12</v>
      </c>
      <c r="E2513" s="5">
        <v>66000000</v>
      </c>
      <c r="F2513" s="2" t="str">
        <f>VLOOKUP(TEXT(表格1[[#This Row],[地區]],"00000000"),縣市代碼,2,0)</f>
        <v>臺中市</v>
      </c>
      <c r="G2513" s="2" t="s">
        <v>9</v>
      </c>
      <c r="H2513" s="13">
        <v>5048938</v>
      </c>
      <c r="I2513" s="14">
        <v>7987996386</v>
      </c>
      <c r="J2513" s="14">
        <f>表格1[[#This Row],[信用卡交易筆數]]/1000</f>
        <v>5048.9380000000001</v>
      </c>
      <c r="K2513" s="14">
        <f>表格1[[#This Row],[信用卡交易金額'[新臺幣']]]/1000</f>
        <v>7987996.3859999999</v>
      </c>
      <c r="L2513" s="14">
        <f>表格1[[#This Row],[信用卡交易金額'[新臺幣']]]/1000000</f>
        <v>7987.9963859999998</v>
      </c>
      <c r="M2513" s="14" t="str" cm="1">
        <f t="array" ref="M2513">_xlfn.TEXTJOIN("", TRUE, _xlfn.XLOOKUP(TRUE, VALUE(表格1[[#This Row],[年月]]) &lt;= VALUE($R$8:$R$12), $Q$8:$Q$12)) &amp; "年度"</f>
        <v>2022年度</v>
      </c>
    </row>
    <row r="2514" spans="1:13" x14ac:dyDescent="0.3">
      <c r="A2514" s="2">
        <v>202112</v>
      </c>
      <c r="B2514" s="19">
        <f>DATE(表格1[[#This Row],[年]],表格1[[#This Row],[月]],1)</f>
        <v>44531</v>
      </c>
      <c r="C2514" s="2" t="str">
        <f>LEFT(表格1[[#This Row],[年月]],4)</f>
        <v>2021</v>
      </c>
      <c r="D2514" s="2" t="str">
        <f>RIGHT(表格1[[#This Row],[年月]],2)</f>
        <v>12</v>
      </c>
      <c r="E2514" s="5">
        <v>66000000</v>
      </c>
      <c r="F2514" s="2" t="str">
        <f>VLOOKUP(TEXT(表格1[[#This Row],[地區]],"00000000"),縣市代碼,2,0)</f>
        <v>臺中市</v>
      </c>
      <c r="G2514" s="2" t="s">
        <v>10</v>
      </c>
      <c r="H2514" s="13">
        <v>3390863</v>
      </c>
      <c r="I2514" s="14">
        <v>11519936886</v>
      </c>
      <c r="J2514" s="14">
        <f>表格1[[#This Row],[信用卡交易筆數]]/1000</f>
        <v>3390.8629999999998</v>
      </c>
      <c r="K2514" s="14">
        <f>表格1[[#This Row],[信用卡交易金額'[新臺幣']]]/1000</f>
        <v>11519936.886</v>
      </c>
      <c r="L2514" s="14">
        <f>表格1[[#This Row],[信用卡交易金額'[新臺幣']]]/1000000</f>
        <v>11519.936886</v>
      </c>
      <c r="M2514" s="14" t="str" cm="1">
        <f t="array" ref="M2514">_xlfn.TEXTJOIN("", TRUE, _xlfn.XLOOKUP(TRUE, VALUE(表格1[[#This Row],[年月]]) &lt;= VALUE($R$8:$R$12), $Q$8:$Q$12)) &amp; "年度"</f>
        <v>2022年度</v>
      </c>
    </row>
    <row r="2515" spans="1:13" x14ac:dyDescent="0.3">
      <c r="A2515" s="2">
        <v>202112</v>
      </c>
      <c r="B2515" s="19">
        <f>DATE(表格1[[#This Row],[年]],表格1[[#This Row],[月]],1)</f>
        <v>44531</v>
      </c>
      <c r="C2515" s="2" t="str">
        <f>LEFT(表格1[[#This Row],[年月]],4)</f>
        <v>2021</v>
      </c>
      <c r="D2515" s="2" t="str">
        <f>RIGHT(表格1[[#This Row],[年月]],2)</f>
        <v>12</v>
      </c>
      <c r="E2515" s="5">
        <v>10007000</v>
      </c>
      <c r="F2515" s="2" t="str">
        <f>VLOOKUP(TEXT(表格1[[#This Row],[地區]],"00000000"),縣市代碼,2,0)</f>
        <v>彰化縣</v>
      </c>
      <c r="G2515" s="2" t="s">
        <v>4</v>
      </c>
      <c r="H2515" s="13">
        <v>1313195</v>
      </c>
      <c r="I2515" s="14">
        <v>699680916</v>
      </c>
      <c r="J2515" s="14">
        <f>表格1[[#This Row],[信用卡交易筆數]]/1000</f>
        <v>1313.1949999999999</v>
      </c>
      <c r="K2515" s="14">
        <f>表格1[[#This Row],[信用卡交易金額'[新臺幣']]]/1000</f>
        <v>699680.91599999997</v>
      </c>
      <c r="L2515" s="14">
        <f>表格1[[#This Row],[信用卡交易金額'[新臺幣']]]/1000000</f>
        <v>699.68091600000002</v>
      </c>
      <c r="M2515" s="14" t="str" cm="1">
        <f t="array" ref="M2515">_xlfn.TEXTJOIN("", TRUE, _xlfn.XLOOKUP(TRUE, VALUE(表格1[[#This Row],[年月]]) &lt;= VALUE($R$8:$R$12), $Q$8:$Q$12)) &amp; "年度"</f>
        <v>2022年度</v>
      </c>
    </row>
    <row r="2516" spans="1:13" x14ac:dyDescent="0.3">
      <c r="A2516" s="2">
        <v>202112</v>
      </c>
      <c r="B2516" s="19">
        <f>DATE(表格1[[#This Row],[年]],表格1[[#This Row],[月]],1)</f>
        <v>44531</v>
      </c>
      <c r="C2516" s="2" t="str">
        <f>LEFT(表格1[[#This Row],[年月]],4)</f>
        <v>2021</v>
      </c>
      <c r="D2516" s="2" t="str">
        <f>RIGHT(表格1[[#This Row],[年月]],2)</f>
        <v>12</v>
      </c>
      <c r="E2516" s="5">
        <v>10007000</v>
      </c>
      <c r="F2516" s="2" t="str">
        <f>VLOOKUP(TEXT(表格1[[#This Row],[地區]],"00000000"),縣市代碼,2,0)</f>
        <v>彰化縣</v>
      </c>
      <c r="G2516" s="2" t="s">
        <v>5</v>
      </c>
      <c r="H2516" s="13">
        <v>135495</v>
      </c>
      <c r="I2516" s="14">
        <v>348301943</v>
      </c>
      <c r="J2516" s="14">
        <f>表格1[[#This Row],[信用卡交易筆數]]/1000</f>
        <v>135.495</v>
      </c>
      <c r="K2516" s="14">
        <f>表格1[[#This Row],[信用卡交易金額'[新臺幣']]]/1000</f>
        <v>348301.94300000003</v>
      </c>
      <c r="L2516" s="14">
        <f>表格1[[#This Row],[信用卡交易金額'[新臺幣']]]/1000000</f>
        <v>348.30194299999999</v>
      </c>
      <c r="M2516" s="14" t="str" cm="1">
        <f t="array" ref="M2516">_xlfn.TEXTJOIN("", TRUE, _xlfn.XLOOKUP(TRUE, VALUE(表格1[[#This Row],[年月]]) &lt;= VALUE($R$8:$R$12), $Q$8:$Q$12)) &amp; "年度"</f>
        <v>2022年度</v>
      </c>
    </row>
    <row r="2517" spans="1:13" x14ac:dyDescent="0.3">
      <c r="A2517" s="2">
        <v>202112</v>
      </c>
      <c r="B2517" s="19">
        <f>DATE(表格1[[#This Row],[年]],表格1[[#This Row],[月]],1)</f>
        <v>44531</v>
      </c>
      <c r="C2517" s="2" t="str">
        <f>LEFT(表格1[[#This Row],[年月]],4)</f>
        <v>2021</v>
      </c>
      <c r="D2517" s="2" t="str">
        <f>RIGHT(表格1[[#This Row],[年月]],2)</f>
        <v>12</v>
      </c>
      <c r="E2517" s="5">
        <v>10007000</v>
      </c>
      <c r="F2517" s="2" t="str">
        <f>VLOOKUP(TEXT(表格1[[#This Row],[地區]],"00000000"),縣市代碼,2,0)</f>
        <v>彰化縣</v>
      </c>
      <c r="G2517" s="2" t="s">
        <v>6</v>
      </c>
      <c r="H2517" s="13">
        <v>163607</v>
      </c>
      <c r="I2517" s="14">
        <v>535175880</v>
      </c>
      <c r="J2517" s="14">
        <f>表格1[[#This Row],[信用卡交易筆數]]/1000</f>
        <v>163.607</v>
      </c>
      <c r="K2517" s="14">
        <f>表格1[[#This Row],[信用卡交易金額'[新臺幣']]]/1000</f>
        <v>535175.88</v>
      </c>
      <c r="L2517" s="14">
        <f>表格1[[#This Row],[信用卡交易金額'[新臺幣']]]/1000000</f>
        <v>535.17588000000001</v>
      </c>
      <c r="M2517" s="14" t="str" cm="1">
        <f t="array" ref="M2517">_xlfn.TEXTJOIN("", TRUE, _xlfn.XLOOKUP(TRUE, VALUE(表格1[[#This Row],[年月]]) &lt;= VALUE($R$8:$R$12), $Q$8:$Q$12)) &amp; "年度"</f>
        <v>2022年度</v>
      </c>
    </row>
    <row r="2518" spans="1:13" x14ac:dyDescent="0.3">
      <c r="A2518" s="2">
        <v>202112</v>
      </c>
      <c r="B2518" s="19">
        <f>DATE(表格1[[#This Row],[年]],表格1[[#This Row],[月]],1)</f>
        <v>44531</v>
      </c>
      <c r="C2518" s="2" t="str">
        <f>LEFT(表格1[[#This Row],[年月]],4)</f>
        <v>2021</v>
      </c>
      <c r="D2518" s="2" t="str">
        <f>RIGHT(表格1[[#This Row],[年月]],2)</f>
        <v>12</v>
      </c>
      <c r="E2518" s="5">
        <v>10007000</v>
      </c>
      <c r="F2518" s="2" t="str">
        <f>VLOOKUP(TEXT(表格1[[#This Row],[地區]],"00000000"),縣市代碼,2,0)</f>
        <v>彰化縣</v>
      </c>
      <c r="G2518" s="2" t="s">
        <v>7</v>
      </c>
      <c r="H2518" s="13">
        <v>1048477</v>
      </c>
      <c r="I2518" s="14">
        <v>1168159680</v>
      </c>
      <c r="J2518" s="14">
        <f>表格1[[#This Row],[信用卡交易筆數]]/1000</f>
        <v>1048.4770000000001</v>
      </c>
      <c r="K2518" s="14">
        <f>表格1[[#This Row],[信用卡交易金額'[新臺幣']]]/1000</f>
        <v>1168159.68</v>
      </c>
      <c r="L2518" s="14">
        <f>表格1[[#This Row],[信用卡交易金額'[新臺幣']]]/1000000</f>
        <v>1168.15968</v>
      </c>
      <c r="M2518" s="14" t="str" cm="1">
        <f t="array" ref="M2518">_xlfn.TEXTJOIN("", TRUE, _xlfn.XLOOKUP(TRUE, VALUE(表格1[[#This Row],[年月]]) &lt;= VALUE($R$8:$R$12), $Q$8:$Q$12)) &amp; "年度"</f>
        <v>2022年度</v>
      </c>
    </row>
    <row r="2519" spans="1:13" x14ac:dyDescent="0.3">
      <c r="A2519" s="2">
        <v>202112</v>
      </c>
      <c r="B2519" s="19">
        <f>DATE(表格1[[#This Row],[年]],表格1[[#This Row],[月]],1)</f>
        <v>44531</v>
      </c>
      <c r="C2519" s="2" t="str">
        <f>LEFT(表格1[[#This Row],[年月]],4)</f>
        <v>2021</v>
      </c>
      <c r="D2519" s="2" t="str">
        <f>RIGHT(表格1[[#This Row],[年月]],2)</f>
        <v>12</v>
      </c>
      <c r="E2519" s="5">
        <v>10007000</v>
      </c>
      <c r="F2519" s="2" t="str">
        <f>VLOOKUP(TEXT(表格1[[#This Row],[地區]],"00000000"),縣市代碼,2,0)</f>
        <v>彰化縣</v>
      </c>
      <c r="G2519" s="2" t="s">
        <v>8</v>
      </c>
      <c r="H2519" s="13">
        <v>606649</v>
      </c>
      <c r="I2519" s="14">
        <v>857031113</v>
      </c>
      <c r="J2519" s="14">
        <f>表格1[[#This Row],[信用卡交易筆數]]/1000</f>
        <v>606.649</v>
      </c>
      <c r="K2519" s="14">
        <f>表格1[[#This Row],[信用卡交易金額'[新臺幣']]]/1000</f>
        <v>857031.11300000001</v>
      </c>
      <c r="L2519" s="14">
        <f>表格1[[#This Row],[信用卡交易金額'[新臺幣']]]/1000000</f>
        <v>857.031113</v>
      </c>
      <c r="M2519" s="14" t="str" cm="1">
        <f t="array" ref="M2519">_xlfn.TEXTJOIN("", TRUE, _xlfn.XLOOKUP(TRUE, VALUE(表格1[[#This Row],[年月]]) &lt;= VALUE($R$8:$R$12), $Q$8:$Q$12)) &amp; "年度"</f>
        <v>2022年度</v>
      </c>
    </row>
    <row r="2520" spans="1:13" x14ac:dyDescent="0.3">
      <c r="A2520" s="2">
        <v>202112</v>
      </c>
      <c r="B2520" s="19">
        <f>DATE(表格1[[#This Row],[年]],表格1[[#This Row],[月]],1)</f>
        <v>44531</v>
      </c>
      <c r="C2520" s="2" t="str">
        <f>LEFT(表格1[[#This Row],[年月]],4)</f>
        <v>2021</v>
      </c>
      <c r="D2520" s="2" t="str">
        <f>RIGHT(表格1[[#This Row],[年月]],2)</f>
        <v>12</v>
      </c>
      <c r="E2520" s="5">
        <v>10007000</v>
      </c>
      <c r="F2520" s="2" t="str">
        <f>VLOOKUP(TEXT(表格1[[#This Row],[地區]],"00000000"),縣市代碼,2,0)</f>
        <v>彰化縣</v>
      </c>
      <c r="G2520" s="2" t="s">
        <v>9</v>
      </c>
      <c r="H2520" s="13">
        <v>1167154</v>
      </c>
      <c r="I2520" s="14">
        <v>1775669746</v>
      </c>
      <c r="J2520" s="14">
        <f>表格1[[#This Row],[信用卡交易筆數]]/1000</f>
        <v>1167.154</v>
      </c>
      <c r="K2520" s="14">
        <f>表格1[[#This Row],[信用卡交易金額'[新臺幣']]]/1000</f>
        <v>1775669.746</v>
      </c>
      <c r="L2520" s="14">
        <f>表格1[[#This Row],[信用卡交易金額'[新臺幣']]]/1000000</f>
        <v>1775.669746</v>
      </c>
      <c r="M2520" s="14" t="str" cm="1">
        <f t="array" ref="M2520">_xlfn.TEXTJOIN("", TRUE, _xlfn.XLOOKUP(TRUE, VALUE(表格1[[#This Row],[年月]]) &lt;= VALUE($R$8:$R$12), $Q$8:$Q$12)) &amp; "年度"</f>
        <v>2022年度</v>
      </c>
    </row>
    <row r="2521" spans="1:13" x14ac:dyDescent="0.3">
      <c r="A2521" s="2">
        <v>202112</v>
      </c>
      <c r="B2521" s="19">
        <f>DATE(表格1[[#This Row],[年]],表格1[[#This Row],[月]],1)</f>
        <v>44531</v>
      </c>
      <c r="C2521" s="2" t="str">
        <f>LEFT(表格1[[#This Row],[年月]],4)</f>
        <v>2021</v>
      </c>
      <c r="D2521" s="2" t="str">
        <f>RIGHT(表格1[[#This Row],[年月]],2)</f>
        <v>12</v>
      </c>
      <c r="E2521" s="5">
        <v>10007000</v>
      </c>
      <c r="F2521" s="2" t="str">
        <f>VLOOKUP(TEXT(表格1[[#This Row],[地區]],"00000000"),縣市代碼,2,0)</f>
        <v>彰化縣</v>
      </c>
      <c r="G2521" s="2" t="s">
        <v>10</v>
      </c>
      <c r="H2521" s="13">
        <v>968775</v>
      </c>
      <c r="I2521" s="14">
        <v>3161953587</v>
      </c>
      <c r="J2521" s="14">
        <f>表格1[[#This Row],[信用卡交易筆數]]/1000</f>
        <v>968.77499999999998</v>
      </c>
      <c r="K2521" s="14">
        <f>表格1[[#This Row],[信用卡交易金額'[新臺幣']]]/1000</f>
        <v>3161953.5869999998</v>
      </c>
      <c r="L2521" s="14">
        <f>表格1[[#This Row],[信用卡交易金額'[新臺幣']]]/1000000</f>
        <v>3161.953587</v>
      </c>
      <c r="M2521" s="14" t="str" cm="1">
        <f t="array" ref="M2521">_xlfn.TEXTJOIN("", TRUE, _xlfn.XLOOKUP(TRUE, VALUE(表格1[[#This Row],[年月]]) &lt;= VALUE($R$8:$R$12), $Q$8:$Q$12)) &amp; "年度"</f>
        <v>2022年度</v>
      </c>
    </row>
    <row r="2522" spans="1:13" x14ac:dyDescent="0.3">
      <c r="A2522" s="2">
        <v>202112</v>
      </c>
      <c r="B2522" s="19">
        <f>DATE(表格1[[#This Row],[年]],表格1[[#This Row],[月]],1)</f>
        <v>44531</v>
      </c>
      <c r="C2522" s="2" t="str">
        <f>LEFT(表格1[[#This Row],[年月]],4)</f>
        <v>2021</v>
      </c>
      <c r="D2522" s="2" t="str">
        <f>RIGHT(表格1[[#This Row],[年月]],2)</f>
        <v>12</v>
      </c>
      <c r="E2522" s="5">
        <v>10008000</v>
      </c>
      <c r="F2522" s="2" t="str">
        <f>VLOOKUP(TEXT(表格1[[#This Row],[地區]],"00000000"),縣市代碼,2,0)</f>
        <v>南投縣</v>
      </c>
      <c r="G2522" s="2" t="s">
        <v>4</v>
      </c>
      <c r="H2522" s="13">
        <v>438003</v>
      </c>
      <c r="I2522" s="14">
        <v>227770149</v>
      </c>
      <c r="J2522" s="14">
        <f>表格1[[#This Row],[信用卡交易筆數]]/1000</f>
        <v>438.00299999999999</v>
      </c>
      <c r="K2522" s="14">
        <f>表格1[[#This Row],[信用卡交易金額'[新臺幣']]]/1000</f>
        <v>227770.149</v>
      </c>
      <c r="L2522" s="14">
        <f>表格1[[#This Row],[信用卡交易金額'[新臺幣']]]/1000000</f>
        <v>227.770149</v>
      </c>
      <c r="M2522" s="14" t="str" cm="1">
        <f t="array" ref="M2522">_xlfn.TEXTJOIN("", TRUE, _xlfn.XLOOKUP(TRUE, VALUE(表格1[[#This Row],[年月]]) &lt;= VALUE($R$8:$R$12), $Q$8:$Q$12)) &amp; "年度"</f>
        <v>2022年度</v>
      </c>
    </row>
    <row r="2523" spans="1:13" x14ac:dyDescent="0.3">
      <c r="A2523" s="2">
        <v>202112</v>
      </c>
      <c r="B2523" s="19">
        <f>DATE(表格1[[#This Row],[年]],表格1[[#This Row],[月]],1)</f>
        <v>44531</v>
      </c>
      <c r="C2523" s="2" t="str">
        <f>LEFT(表格1[[#This Row],[年月]],4)</f>
        <v>2021</v>
      </c>
      <c r="D2523" s="2" t="str">
        <f>RIGHT(表格1[[#This Row],[年月]],2)</f>
        <v>12</v>
      </c>
      <c r="E2523" s="5">
        <v>10008000</v>
      </c>
      <c r="F2523" s="2" t="str">
        <f>VLOOKUP(TEXT(表格1[[#This Row],[地區]],"00000000"),縣市代碼,2,0)</f>
        <v>南投縣</v>
      </c>
      <c r="G2523" s="2" t="s">
        <v>5</v>
      </c>
      <c r="H2523" s="13">
        <v>43841</v>
      </c>
      <c r="I2523" s="14">
        <v>106763668</v>
      </c>
      <c r="J2523" s="14">
        <f>表格1[[#This Row],[信用卡交易筆數]]/1000</f>
        <v>43.841000000000001</v>
      </c>
      <c r="K2523" s="14">
        <f>表格1[[#This Row],[信用卡交易金額'[新臺幣']]]/1000</f>
        <v>106763.66800000001</v>
      </c>
      <c r="L2523" s="14">
        <f>表格1[[#This Row],[信用卡交易金額'[新臺幣']]]/1000000</f>
        <v>106.763668</v>
      </c>
      <c r="M2523" s="14" t="str" cm="1">
        <f t="array" ref="M2523">_xlfn.TEXTJOIN("", TRUE, _xlfn.XLOOKUP(TRUE, VALUE(表格1[[#This Row],[年月]]) &lt;= VALUE($R$8:$R$12), $Q$8:$Q$12)) &amp; "年度"</f>
        <v>2022年度</v>
      </c>
    </row>
    <row r="2524" spans="1:13" x14ac:dyDescent="0.3">
      <c r="A2524" s="2">
        <v>202112</v>
      </c>
      <c r="B2524" s="19">
        <f>DATE(表格1[[#This Row],[年]],表格1[[#This Row],[月]],1)</f>
        <v>44531</v>
      </c>
      <c r="C2524" s="2" t="str">
        <f>LEFT(表格1[[#This Row],[年月]],4)</f>
        <v>2021</v>
      </c>
      <c r="D2524" s="2" t="str">
        <f>RIGHT(表格1[[#This Row],[年月]],2)</f>
        <v>12</v>
      </c>
      <c r="E2524" s="5">
        <v>10008000</v>
      </c>
      <c r="F2524" s="2" t="str">
        <f>VLOOKUP(TEXT(表格1[[#This Row],[地區]],"00000000"),縣市代碼,2,0)</f>
        <v>南投縣</v>
      </c>
      <c r="G2524" s="2" t="s">
        <v>6</v>
      </c>
      <c r="H2524" s="13">
        <v>55181</v>
      </c>
      <c r="I2524" s="14">
        <v>177783404</v>
      </c>
      <c r="J2524" s="14">
        <f>表格1[[#This Row],[信用卡交易筆數]]/1000</f>
        <v>55.180999999999997</v>
      </c>
      <c r="K2524" s="14">
        <f>表格1[[#This Row],[信用卡交易金額'[新臺幣']]]/1000</f>
        <v>177783.40400000001</v>
      </c>
      <c r="L2524" s="14">
        <f>表格1[[#This Row],[信用卡交易金額'[新臺幣']]]/1000000</f>
        <v>177.78340399999999</v>
      </c>
      <c r="M2524" s="14" t="str" cm="1">
        <f t="array" ref="M2524">_xlfn.TEXTJOIN("", TRUE, _xlfn.XLOOKUP(TRUE, VALUE(表格1[[#This Row],[年月]]) &lt;= VALUE($R$8:$R$12), $Q$8:$Q$12)) &amp; "年度"</f>
        <v>2022年度</v>
      </c>
    </row>
    <row r="2525" spans="1:13" x14ac:dyDescent="0.3">
      <c r="A2525" s="2">
        <v>202112</v>
      </c>
      <c r="B2525" s="19">
        <f>DATE(表格1[[#This Row],[年]],表格1[[#This Row],[月]],1)</f>
        <v>44531</v>
      </c>
      <c r="C2525" s="2" t="str">
        <f>LEFT(表格1[[#This Row],[年月]],4)</f>
        <v>2021</v>
      </c>
      <c r="D2525" s="2" t="str">
        <f>RIGHT(表格1[[#This Row],[年月]],2)</f>
        <v>12</v>
      </c>
      <c r="E2525" s="5">
        <v>10008000</v>
      </c>
      <c r="F2525" s="2" t="str">
        <f>VLOOKUP(TEXT(表格1[[#This Row],[地區]],"00000000"),縣市代碼,2,0)</f>
        <v>南投縣</v>
      </c>
      <c r="G2525" s="2" t="s">
        <v>7</v>
      </c>
      <c r="H2525" s="13">
        <v>364029</v>
      </c>
      <c r="I2525" s="14">
        <v>405738813</v>
      </c>
      <c r="J2525" s="14">
        <f>表格1[[#This Row],[信用卡交易筆數]]/1000</f>
        <v>364.029</v>
      </c>
      <c r="K2525" s="14">
        <f>表格1[[#This Row],[信用卡交易金額'[新臺幣']]]/1000</f>
        <v>405738.81300000002</v>
      </c>
      <c r="L2525" s="14">
        <f>表格1[[#This Row],[信用卡交易金額'[新臺幣']]]/1000000</f>
        <v>405.73881299999999</v>
      </c>
      <c r="M2525" s="14" t="str" cm="1">
        <f t="array" ref="M2525">_xlfn.TEXTJOIN("", TRUE, _xlfn.XLOOKUP(TRUE, VALUE(表格1[[#This Row],[年月]]) &lt;= VALUE($R$8:$R$12), $Q$8:$Q$12)) &amp; "年度"</f>
        <v>2022年度</v>
      </c>
    </row>
    <row r="2526" spans="1:13" x14ac:dyDescent="0.3">
      <c r="A2526" s="2">
        <v>202112</v>
      </c>
      <c r="B2526" s="19">
        <f>DATE(表格1[[#This Row],[年]],表格1[[#This Row],[月]],1)</f>
        <v>44531</v>
      </c>
      <c r="C2526" s="2" t="str">
        <f>LEFT(表格1[[#This Row],[年月]],4)</f>
        <v>2021</v>
      </c>
      <c r="D2526" s="2" t="str">
        <f>RIGHT(表格1[[#This Row],[年月]],2)</f>
        <v>12</v>
      </c>
      <c r="E2526" s="5">
        <v>10008000</v>
      </c>
      <c r="F2526" s="2" t="str">
        <f>VLOOKUP(TEXT(表格1[[#This Row],[地區]],"00000000"),縣市代碼,2,0)</f>
        <v>南投縣</v>
      </c>
      <c r="G2526" s="2" t="s">
        <v>8</v>
      </c>
      <c r="H2526" s="13">
        <v>212459</v>
      </c>
      <c r="I2526" s="14">
        <v>276691054</v>
      </c>
      <c r="J2526" s="14">
        <f>表格1[[#This Row],[信用卡交易筆數]]/1000</f>
        <v>212.459</v>
      </c>
      <c r="K2526" s="14">
        <f>表格1[[#This Row],[信用卡交易金額'[新臺幣']]]/1000</f>
        <v>276691.054</v>
      </c>
      <c r="L2526" s="14">
        <f>表格1[[#This Row],[信用卡交易金額'[新臺幣']]]/1000000</f>
        <v>276.69105400000001</v>
      </c>
      <c r="M2526" s="14" t="str" cm="1">
        <f t="array" ref="M2526">_xlfn.TEXTJOIN("", TRUE, _xlfn.XLOOKUP(TRUE, VALUE(表格1[[#This Row],[年月]]) &lt;= VALUE($R$8:$R$12), $Q$8:$Q$12)) &amp; "年度"</f>
        <v>2022年度</v>
      </c>
    </row>
    <row r="2527" spans="1:13" x14ac:dyDescent="0.3">
      <c r="A2527" s="2">
        <v>202112</v>
      </c>
      <c r="B2527" s="19">
        <f>DATE(表格1[[#This Row],[年]],表格1[[#This Row],[月]],1)</f>
        <v>44531</v>
      </c>
      <c r="C2527" s="2" t="str">
        <f>LEFT(表格1[[#This Row],[年月]],4)</f>
        <v>2021</v>
      </c>
      <c r="D2527" s="2" t="str">
        <f>RIGHT(表格1[[#This Row],[年月]],2)</f>
        <v>12</v>
      </c>
      <c r="E2527" s="5">
        <v>10008000</v>
      </c>
      <c r="F2527" s="2" t="str">
        <f>VLOOKUP(TEXT(表格1[[#This Row],[地區]],"00000000"),縣市代碼,2,0)</f>
        <v>南投縣</v>
      </c>
      <c r="G2527" s="2" t="s">
        <v>9</v>
      </c>
      <c r="H2527" s="13">
        <v>391273</v>
      </c>
      <c r="I2527" s="14">
        <v>565855565</v>
      </c>
      <c r="J2527" s="14">
        <f>表格1[[#This Row],[信用卡交易筆數]]/1000</f>
        <v>391.27300000000002</v>
      </c>
      <c r="K2527" s="14">
        <f>表格1[[#This Row],[信用卡交易金額'[新臺幣']]]/1000</f>
        <v>565855.56499999994</v>
      </c>
      <c r="L2527" s="14">
        <f>表格1[[#This Row],[信用卡交易金額'[新臺幣']]]/1000000</f>
        <v>565.85556499999996</v>
      </c>
      <c r="M2527" s="14" t="str" cm="1">
        <f t="array" ref="M2527">_xlfn.TEXTJOIN("", TRUE, _xlfn.XLOOKUP(TRUE, VALUE(表格1[[#This Row],[年月]]) &lt;= VALUE($R$8:$R$12), $Q$8:$Q$12)) &amp; "年度"</f>
        <v>2022年度</v>
      </c>
    </row>
    <row r="2528" spans="1:13" x14ac:dyDescent="0.3">
      <c r="A2528" s="2">
        <v>202112</v>
      </c>
      <c r="B2528" s="19">
        <f>DATE(表格1[[#This Row],[年]],表格1[[#This Row],[月]],1)</f>
        <v>44531</v>
      </c>
      <c r="C2528" s="2" t="str">
        <f>LEFT(表格1[[#This Row],[年月]],4)</f>
        <v>2021</v>
      </c>
      <c r="D2528" s="2" t="str">
        <f>RIGHT(表格1[[#This Row],[年月]],2)</f>
        <v>12</v>
      </c>
      <c r="E2528" s="5">
        <v>10008000</v>
      </c>
      <c r="F2528" s="2" t="str">
        <f>VLOOKUP(TEXT(表格1[[#This Row],[地區]],"00000000"),縣市代碼,2,0)</f>
        <v>南投縣</v>
      </c>
      <c r="G2528" s="2" t="s">
        <v>10</v>
      </c>
      <c r="H2528" s="13">
        <v>306676</v>
      </c>
      <c r="I2528" s="14">
        <v>990440144</v>
      </c>
      <c r="J2528" s="14">
        <f>表格1[[#This Row],[信用卡交易筆數]]/1000</f>
        <v>306.67599999999999</v>
      </c>
      <c r="K2528" s="14">
        <f>表格1[[#This Row],[信用卡交易金額'[新臺幣']]]/1000</f>
        <v>990440.14399999997</v>
      </c>
      <c r="L2528" s="14">
        <f>表格1[[#This Row],[信用卡交易金額'[新臺幣']]]/1000000</f>
        <v>990.44014400000003</v>
      </c>
      <c r="M2528" s="14" t="str" cm="1">
        <f t="array" ref="M2528">_xlfn.TEXTJOIN("", TRUE, _xlfn.XLOOKUP(TRUE, VALUE(表格1[[#This Row],[年月]]) &lt;= VALUE($R$8:$R$12), $Q$8:$Q$12)) &amp; "年度"</f>
        <v>2022年度</v>
      </c>
    </row>
    <row r="2529" spans="1:13" x14ac:dyDescent="0.3">
      <c r="A2529" s="2">
        <v>202112</v>
      </c>
      <c r="B2529" s="19">
        <f>DATE(表格1[[#This Row],[年]],表格1[[#This Row],[月]],1)</f>
        <v>44531</v>
      </c>
      <c r="C2529" s="2" t="str">
        <f>LEFT(表格1[[#This Row],[年月]],4)</f>
        <v>2021</v>
      </c>
      <c r="D2529" s="2" t="str">
        <f>RIGHT(表格1[[#This Row],[年月]],2)</f>
        <v>12</v>
      </c>
      <c r="E2529" s="5">
        <v>10009000</v>
      </c>
      <c r="F2529" s="2" t="str">
        <f>VLOOKUP(TEXT(表格1[[#This Row],[地區]],"00000000"),縣市代碼,2,0)</f>
        <v>雲林縣</v>
      </c>
      <c r="G2529" s="2" t="s">
        <v>4</v>
      </c>
      <c r="H2529" s="13">
        <v>492772</v>
      </c>
      <c r="I2529" s="14">
        <v>255807174</v>
      </c>
      <c r="J2529" s="14">
        <f>表格1[[#This Row],[信用卡交易筆數]]/1000</f>
        <v>492.77199999999999</v>
      </c>
      <c r="K2529" s="14">
        <f>表格1[[#This Row],[信用卡交易金額'[新臺幣']]]/1000</f>
        <v>255807.174</v>
      </c>
      <c r="L2529" s="14">
        <f>表格1[[#This Row],[信用卡交易金額'[新臺幣']]]/1000000</f>
        <v>255.807174</v>
      </c>
      <c r="M2529" s="14" t="str" cm="1">
        <f t="array" ref="M2529">_xlfn.TEXTJOIN("", TRUE, _xlfn.XLOOKUP(TRUE, VALUE(表格1[[#This Row],[年月]]) &lt;= VALUE($R$8:$R$12), $Q$8:$Q$12)) &amp; "年度"</f>
        <v>2022年度</v>
      </c>
    </row>
    <row r="2530" spans="1:13" x14ac:dyDescent="0.3">
      <c r="A2530" s="2">
        <v>202112</v>
      </c>
      <c r="B2530" s="19">
        <f>DATE(表格1[[#This Row],[年]],表格1[[#This Row],[月]],1)</f>
        <v>44531</v>
      </c>
      <c r="C2530" s="2" t="str">
        <f>LEFT(表格1[[#This Row],[年月]],4)</f>
        <v>2021</v>
      </c>
      <c r="D2530" s="2" t="str">
        <f>RIGHT(表格1[[#This Row],[年月]],2)</f>
        <v>12</v>
      </c>
      <c r="E2530" s="5">
        <v>10009000</v>
      </c>
      <c r="F2530" s="2" t="str">
        <f>VLOOKUP(TEXT(表格1[[#This Row],[地區]],"00000000"),縣市代碼,2,0)</f>
        <v>雲林縣</v>
      </c>
      <c r="G2530" s="2" t="s">
        <v>5</v>
      </c>
      <c r="H2530" s="13">
        <v>57464</v>
      </c>
      <c r="I2530" s="14">
        <v>142184983</v>
      </c>
      <c r="J2530" s="14">
        <f>表格1[[#This Row],[信用卡交易筆數]]/1000</f>
        <v>57.463999999999999</v>
      </c>
      <c r="K2530" s="14">
        <f>表格1[[#This Row],[信用卡交易金額'[新臺幣']]]/1000</f>
        <v>142184.98300000001</v>
      </c>
      <c r="L2530" s="14">
        <f>表格1[[#This Row],[信用卡交易金額'[新臺幣']]]/1000000</f>
        <v>142.18498299999999</v>
      </c>
      <c r="M2530" s="14" t="str" cm="1">
        <f t="array" ref="M2530">_xlfn.TEXTJOIN("", TRUE, _xlfn.XLOOKUP(TRUE, VALUE(表格1[[#This Row],[年月]]) &lt;= VALUE($R$8:$R$12), $Q$8:$Q$12)) &amp; "年度"</f>
        <v>2022年度</v>
      </c>
    </row>
    <row r="2531" spans="1:13" x14ac:dyDescent="0.3">
      <c r="A2531" s="2">
        <v>202112</v>
      </c>
      <c r="B2531" s="19">
        <f>DATE(表格1[[#This Row],[年]],表格1[[#This Row],[月]],1)</f>
        <v>44531</v>
      </c>
      <c r="C2531" s="2" t="str">
        <f>LEFT(表格1[[#This Row],[年月]],4)</f>
        <v>2021</v>
      </c>
      <c r="D2531" s="2" t="str">
        <f>RIGHT(表格1[[#This Row],[年月]],2)</f>
        <v>12</v>
      </c>
      <c r="E2531" s="5">
        <v>10009000</v>
      </c>
      <c r="F2531" s="2" t="str">
        <f>VLOOKUP(TEXT(表格1[[#This Row],[地區]],"00000000"),縣市代碼,2,0)</f>
        <v>雲林縣</v>
      </c>
      <c r="G2531" s="2" t="s">
        <v>6</v>
      </c>
      <c r="H2531" s="13">
        <v>71521</v>
      </c>
      <c r="I2531" s="14">
        <v>220342482</v>
      </c>
      <c r="J2531" s="14">
        <f>表格1[[#This Row],[信用卡交易筆數]]/1000</f>
        <v>71.521000000000001</v>
      </c>
      <c r="K2531" s="14">
        <f>表格1[[#This Row],[信用卡交易金額'[新臺幣']]]/1000</f>
        <v>220342.48199999999</v>
      </c>
      <c r="L2531" s="14">
        <f>表格1[[#This Row],[信用卡交易金額'[新臺幣']]]/1000000</f>
        <v>220.34248199999999</v>
      </c>
      <c r="M2531" s="14" t="str" cm="1">
        <f t="array" ref="M2531">_xlfn.TEXTJOIN("", TRUE, _xlfn.XLOOKUP(TRUE, VALUE(表格1[[#This Row],[年月]]) &lt;= VALUE($R$8:$R$12), $Q$8:$Q$12)) &amp; "年度"</f>
        <v>2022年度</v>
      </c>
    </row>
    <row r="2532" spans="1:13" x14ac:dyDescent="0.3">
      <c r="A2532" s="2">
        <v>202112</v>
      </c>
      <c r="B2532" s="19">
        <f>DATE(表格1[[#This Row],[年]],表格1[[#This Row],[月]],1)</f>
        <v>44531</v>
      </c>
      <c r="C2532" s="2" t="str">
        <f>LEFT(表格1[[#This Row],[年月]],4)</f>
        <v>2021</v>
      </c>
      <c r="D2532" s="2" t="str">
        <f>RIGHT(表格1[[#This Row],[年月]],2)</f>
        <v>12</v>
      </c>
      <c r="E2532" s="5">
        <v>10009000</v>
      </c>
      <c r="F2532" s="2" t="str">
        <f>VLOOKUP(TEXT(表格1[[#This Row],[地區]],"00000000"),縣市代碼,2,0)</f>
        <v>雲林縣</v>
      </c>
      <c r="G2532" s="2" t="s">
        <v>7</v>
      </c>
      <c r="H2532" s="13">
        <v>483357</v>
      </c>
      <c r="I2532" s="14">
        <v>498748655</v>
      </c>
      <c r="J2532" s="14">
        <f>表格1[[#This Row],[信用卡交易筆數]]/1000</f>
        <v>483.35700000000003</v>
      </c>
      <c r="K2532" s="14">
        <f>表格1[[#This Row],[信用卡交易金額'[新臺幣']]]/1000</f>
        <v>498748.65500000003</v>
      </c>
      <c r="L2532" s="14">
        <f>表格1[[#This Row],[信用卡交易金額'[新臺幣']]]/1000000</f>
        <v>498.74865499999999</v>
      </c>
      <c r="M2532" s="14" t="str" cm="1">
        <f t="array" ref="M2532">_xlfn.TEXTJOIN("", TRUE, _xlfn.XLOOKUP(TRUE, VALUE(表格1[[#This Row],[年月]]) &lt;= VALUE($R$8:$R$12), $Q$8:$Q$12)) &amp; "年度"</f>
        <v>2022年度</v>
      </c>
    </row>
    <row r="2533" spans="1:13" x14ac:dyDescent="0.3">
      <c r="A2533" s="2">
        <v>202112</v>
      </c>
      <c r="B2533" s="19">
        <f>DATE(表格1[[#This Row],[年]],表格1[[#This Row],[月]],1)</f>
        <v>44531</v>
      </c>
      <c r="C2533" s="2" t="str">
        <f>LEFT(表格1[[#This Row],[年月]],4)</f>
        <v>2021</v>
      </c>
      <c r="D2533" s="2" t="str">
        <f>RIGHT(表格1[[#This Row],[年月]],2)</f>
        <v>12</v>
      </c>
      <c r="E2533" s="5">
        <v>10009000</v>
      </c>
      <c r="F2533" s="2" t="str">
        <f>VLOOKUP(TEXT(表格1[[#This Row],[地區]],"00000000"),縣市代碼,2,0)</f>
        <v>雲林縣</v>
      </c>
      <c r="G2533" s="2" t="s">
        <v>8</v>
      </c>
      <c r="H2533" s="13">
        <v>261268</v>
      </c>
      <c r="I2533" s="14">
        <v>322420995</v>
      </c>
      <c r="J2533" s="14">
        <f>表格1[[#This Row],[信用卡交易筆數]]/1000</f>
        <v>261.26799999999997</v>
      </c>
      <c r="K2533" s="14">
        <f>表格1[[#This Row],[信用卡交易金額'[新臺幣']]]/1000</f>
        <v>322420.995</v>
      </c>
      <c r="L2533" s="14">
        <f>表格1[[#This Row],[信用卡交易金額'[新臺幣']]]/1000000</f>
        <v>322.420995</v>
      </c>
      <c r="M2533" s="14" t="str" cm="1">
        <f t="array" ref="M2533">_xlfn.TEXTJOIN("", TRUE, _xlfn.XLOOKUP(TRUE, VALUE(表格1[[#This Row],[年月]]) &lt;= VALUE($R$8:$R$12), $Q$8:$Q$12)) &amp; "年度"</f>
        <v>2022年度</v>
      </c>
    </row>
    <row r="2534" spans="1:13" x14ac:dyDescent="0.3">
      <c r="A2534" s="2">
        <v>202112</v>
      </c>
      <c r="B2534" s="19">
        <f>DATE(表格1[[#This Row],[年]],表格1[[#This Row],[月]],1)</f>
        <v>44531</v>
      </c>
      <c r="C2534" s="2" t="str">
        <f>LEFT(表格1[[#This Row],[年月]],4)</f>
        <v>2021</v>
      </c>
      <c r="D2534" s="2" t="str">
        <f>RIGHT(表格1[[#This Row],[年月]],2)</f>
        <v>12</v>
      </c>
      <c r="E2534" s="5">
        <v>10009000</v>
      </c>
      <c r="F2534" s="2" t="str">
        <f>VLOOKUP(TEXT(表格1[[#This Row],[地區]],"00000000"),縣市代碼,2,0)</f>
        <v>雲林縣</v>
      </c>
      <c r="G2534" s="2" t="s">
        <v>9</v>
      </c>
      <c r="H2534" s="13">
        <v>472095</v>
      </c>
      <c r="I2534" s="14">
        <v>690138716</v>
      </c>
      <c r="J2534" s="14">
        <f>表格1[[#This Row],[信用卡交易筆數]]/1000</f>
        <v>472.09500000000003</v>
      </c>
      <c r="K2534" s="14">
        <f>表格1[[#This Row],[信用卡交易金額'[新臺幣']]]/1000</f>
        <v>690138.71600000001</v>
      </c>
      <c r="L2534" s="14">
        <f>表格1[[#This Row],[信用卡交易金額'[新臺幣']]]/1000000</f>
        <v>690.13871600000004</v>
      </c>
      <c r="M2534" s="14" t="str" cm="1">
        <f t="array" ref="M2534">_xlfn.TEXTJOIN("", TRUE, _xlfn.XLOOKUP(TRUE, VALUE(表格1[[#This Row],[年月]]) &lt;= VALUE($R$8:$R$12), $Q$8:$Q$12)) &amp; "年度"</f>
        <v>2022年度</v>
      </c>
    </row>
    <row r="2535" spans="1:13" x14ac:dyDescent="0.3">
      <c r="A2535" s="2">
        <v>202112</v>
      </c>
      <c r="B2535" s="19">
        <f>DATE(表格1[[#This Row],[年]],表格1[[#This Row],[月]],1)</f>
        <v>44531</v>
      </c>
      <c r="C2535" s="2" t="str">
        <f>LEFT(表格1[[#This Row],[年月]],4)</f>
        <v>2021</v>
      </c>
      <c r="D2535" s="2" t="str">
        <f>RIGHT(表格1[[#This Row],[年月]],2)</f>
        <v>12</v>
      </c>
      <c r="E2535" s="5">
        <v>10009000</v>
      </c>
      <c r="F2535" s="2" t="str">
        <f>VLOOKUP(TEXT(表格1[[#This Row],[地區]],"00000000"),縣市代碼,2,0)</f>
        <v>雲林縣</v>
      </c>
      <c r="G2535" s="2" t="s">
        <v>10</v>
      </c>
      <c r="H2535" s="13">
        <v>390154</v>
      </c>
      <c r="I2535" s="14">
        <v>1263492925</v>
      </c>
      <c r="J2535" s="14">
        <f>表格1[[#This Row],[信用卡交易筆數]]/1000</f>
        <v>390.154</v>
      </c>
      <c r="K2535" s="14">
        <f>表格1[[#This Row],[信用卡交易金額'[新臺幣']]]/1000</f>
        <v>1263492.925</v>
      </c>
      <c r="L2535" s="14">
        <f>表格1[[#This Row],[信用卡交易金額'[新臺幣']]]/1000000</f>
        <v>1263.492925</v>
      </c>
      <c r="M2535" s="14" t="str" cm="1">
        <f t="array" ref="M2535">_xlfn.TEXTJOIN("", TRUE, _xlfn.XLOOKUP(TRUE, VALUE(表格1[[#This Row],[年月]]) &lt;= VALUE($R$8:$R$12), $Q$8:$Q$12)) &amp; "年度"</f>
        <v>2022年度</v>
      </c>
    </row>
    <row r="2536" spans="1:13" x14ac:dyDescent="0.3">
      <c r="A2536" s="2">
        <v>202112</v>
      </c>
      <c r="B2536" s="19">
        <f>DATE(表格1[[#This Row],[年]],表格1[[#This Row],[月]],1)</f>
        <v>44531</v>
      </c>
      <c r="C2536" s="2" t="str">
        <f>LEFT(表格1[[#This Row],[年月]],4)</f>
        <v>2021</v>
      </c>
      <c r="D2536" s="2" t="str">
        <f>RIGHT(表格1[[#This Row],[年月]],2)</f>
        <v>12</v>
      </c>
      <c r="E2536" s="5">
        <v>10010000</v>
      </c>
      <c r="F2536" s="2" t="str">
        <f>VLOOKUP(TEXT(表格1[[#This Row],[地區]],"00000000"),縣市代碼,2,0)</f>
        <v>嘉義縣</v>
      </c>
      <c r="G2536" s="2" t="s">
        <v>4</v>
      </c>
      <c r="H2536" s="13">
        <v>341260</v>
      </c>
      <c r="I2536" s="14">
        <v>181986530</v>
      </c>
      <c r="J2536" s="14">
        <f>表格1[[#This Row],[信用卡交易筆數]]/1000</f>
        <v>341.26</v>
      </c>
      <c r="K2536" s="14">
        <f>表格1[[#This Row],[信用卡交易金額'[新臺幣']]]/1000</f>
        <v>181986.53</v>
      </c>
      <c r="L2536" s="14">
        <f>表格1[[#This Row],[信用卡交易金額'[新臺幣']]]/1000000</f>
        <v>181.98652999999999</v>
      </c>
      <c r="M2536" s="14" t="str" cm="1">
        <f t="array" ref="M2536">_xlfn.TEXTJOIN("", TRUE, _xlfn.XLOOKUP(TRUE, VALUE(表格1[[#This Row],[年月]]) &lt;= VALUE($R$8:$R$12), $Q$8:$Q$12)) &amp; "年度"</f>
        <v>2022年度</v>
      </c>
    </row>
    <row r="2537" spans="1:13" x14ac:dyDescent="0.3">
      <c r="A2537" s="2">
        <v>202112</v>
      </c>
      <c r="B2537" s="19">
        <f>DATE(表格1[[#This Row],[年]],表格1[[#This Row],[月]],1)</f>
        <v>44531</v>
      </c>
      <c r="C2537" s="2" t="str">
        <f>LEFT(表格1[[#This Row],[年月]],4)</f>
        <v>2021</v>
      </c>
      <c r="D2537" s="2" t="str">
        <f>RIGHT(表格1[[#This Row],[年月]],2)</f>
        <v>12</v>
      </c>
      <c r="E2537" s="5">
        <v>10010000</v>
      </c>
      <c r="F2537" s="2" t="str">
        <f>VLOOKUP(TEXT(表格1[[#This Row],[地區]],"00000000"),縣市代碼,2,0)</f>
        <v>嘉義縣</v>
      </c>
      <c r="G2537" s="2" t="s">
        <v>5</v>
      </c>
      <c r="H2537" s="13">
        <v>37063</v>
      </c>
      <c r="I2537" s="14">
        <v>88968621</v>
      </c>
      <c r="J2537" s="14">
        <f>表格1[[#This Row],[信用卡交易筆數]]/1000</f>
        <v>37.063000000000002</v>
      </c>
      <c r="K2537" s="14">
        <f>表格1[[#This Row],[信用卡交易金額'[新臺幣']]]/1000</f>
        <v>88968.620999999999</v>
      </c>
      <c r="L2537" s="14">
        <f>表格1[[#This Row],[信用卡交易金額'[新臺幣']]]/1000000</f>
        <v>88.968620999999999</v>
      </c>
      <c r="M2537" s="14" t="str" cm="1">
        <f t="array" ref="M2537">_xlfn.TEXTJOIN("", TRUE, _xlfn.XLOOKUP(TRUE, VALUE(表格1[[#This Row],[年月]]) &lt;= VALUE($R$8:$R$12), $Q$8:$Q$12)) &amp; "年度"</f>
        <v>2022年度</v>
      </c>
    </row>
    <row r="2538" spans="1:13" x14ac:dyDescent="0.3">
      <c r="A2538" s="2">
        <v>202112</v>
      </c>
      <c r="B2538" s="19">
        <f>DATE(表格1[[#This Row],[年]],表格1[[#This Row],[月]],1)</f>
        <v>44531</v>
      </c>
      <c r="C2538" s="2" t="str">
        <f>LEFT(表格1[[#This Row],[年月]],4)</f>
        <v>2021</v>
      </c>
      <c r="D2538" s="2" t="str">
        <f>RIGHT(表格1[[#This Row],[年月]],2)</f>
        <v>12</v>
      </c>
      <c r="E2538" s="5">
        <v>10010000</v>
      </c>
      <c r="F2538" s="2" t="str">
        <f>VLOOKUP(TEXT(表格1[[#This Row],[地區]],"00000000"),縣市代碼,2,0)</f>
        <v>嘉義縣</v>
      </c>
      <c r="G2538" s="2" t="s">
        <v>6</v>
      </c>
      <c r="H2538" s="13">
        <v>45862</v>
      </c>
      <c r="I2538" s="14">
        <v>142989103</v>
      </c>
      <c r="J2538" s="14">
        <f>表格1[[#This Row],[信用卡交易筆數]]/1000</f>
        <v>45.862000000000002</v>
      </c>
      <c r="K2538" s="14">
        <f>表格1[[#This Row],[信用卡交易金額'[新臺幣']]]/1000</f>
        <v>142989.103</v>
      </c>
      <c r="L2538" s="14">
        <f>表格1[[#This Row],[信用卡交易金額'[新臺幣']]]/1000000</f>
        <v>142.989103</v>
      </c>
      <c r="M2538" s="14" t="str" cm="1">
        <f t="array" ref="M2538">_xlfn.TEXTJOIN("", TRUE, _xlfn.XLOOKUP(TRUE, VALUE(表格1[[#This Row],[年月]]) &lt;= VALUE($R$8:$R$12), $Q$8:$Q$12)) &amp; "年度"</f>
        <v>2022年度</v>
      </c>
    </row>
    <row r="2539" spans="1:13" x14ac:dyDescent="0.3">
      <c r="A2539" s="2">
        <v>202112</v>
      </c>
      <c r="B2539" s="19">
        <f>DATE(表格1[[#This Row],[年]],表格1[[#This Row],[月]],1)</f>
        <v>44531</v>
      </c>
      <c r="C2539" s="2" t="str">
        <f>LEFT(表格1[[#This Row],[年月]],4)</f>
        <v>2021</v>
      </c>
      <c r="D2539" s="2" t="str">
        <f>RIGHT(表格1[[#This Row],[年月]],2)</f>
        <v>12</v>
      </c>
      <c r="E2539" s="5">
        <v>10010000</v>
      </c>
      <c r="F2539" s="2" t="str">
        <f>VLOOKUP(TEXT(表格1[[#This Row],[地區]],"00000000"),縣市代碼,2,0)</f>
        <v>嘉義縣</v>
      </c>
      <c r="G2539" s="2" t="s">
        <v>7</v>
      </c>
      <c r="H2539" s="13">
        <v>360181</v>
      </c>
      <c r="I2539" s="14">
        <v>352842488</v>
      </c>
      <c r="J2539" s="14">
        <f>表格1[[#This Row],[信用卡交易筆數]]/1000</f>
        <v>360.18099999999998</v>
      </c>
      <c r="K2539" s="14">
        <f>表格1[[#This Row],[信用卡交易金額'[新臺幣']]]/1000</f>
        <v>352842.48800000001</v>
      </c>
      <c r="L2539" s="14">
        <f>表格1[[#This Row],[信用卡交易金額'[新臺幣']]]/1000000</f>
        <v>352.842488</v>
      </c>
      <c r="M2539" s="14" t="str" cm="1">
        <f t="array" ref="M2539">_xlfn.TEXTJOIN("", TRUE, _xlfn.XLOOKUP(TRUE, VALUE(表格1[[#This Row],[年月]]) &lt;= VALUE($R$8:$R$12), $Q$8:$Q$12)) &amp; "年度"</f>
        <v>2022年度</v>
      </c>
    </row>
    <row r="2540" spans="1:13" x14ac:dyDescent="0.3">
      <c r="A2540" s="2">
        <v>202112</v>
      </c>
      <c r="B2540" s="19">
        <f>DATE(表格1[[#This Row],[年]],表格1[[#This Row],[月]],1)</f>
        <v>44531</v>
      </c>
      <c r="C2540" s="2" t="str">
        <f>LEFT(表格1[[#This Row],[年月]],4)</f>
        <v>2021</v>
      </c>
      <c r="D2540" s="2" t="str">
        <f>RIGHT(表格1[[#This Row],[年月]],2)</f>
        <v>12</v>
      </c>
      <c r="E2540" s="5">
        <v>10010000</v>
      </c>
      <c r="F2540" s="2" t="str">
        <f>VLOOKUP(TEXT(表格1[[#This Row],[地區]],"00000000"),縣市代碼,2,0)</f>
        <v>嘉義縣</v>
      </c>
      <c r="G2540" s="2" t="s">
        <v>8</v>
      </c>
      <c r="H2540" s="13">
        <v>230781</v>
      </c>
      <c r="I2540" s="14">
        <v>240912120</v>
      </c>
      <c r="J2540" s="14">
        <f>表格1[[#This Row],[信用卡交易筆數]]/1000</f>
        <v>230.78100000000001</v>
      </c>
      <c r="K2540" s="14">
        <f>表格1[[#This Row],[信用卡交易金額'[新臺幣']]]/1000</f>
        <v>240912.12</v>
      </c>
      <c r="L2540" s="14">
        <f>表格1[[#This Row],[信用卡交易金額'[新臺幣']]]/1000000</f>
        <v>240.91211999999999</v>
      </c>
      <c r="M2540" s="14" t="str" cm="1">
        <f t="array" ref="M2540">_xlfn.TEXTJOIN("", TRUE, _xlfn.XLOOKUP(TRUE, VALUE(表格1[[#This Row],[年月]]) &lt;= VALUE($R$8:$R$12), $Q$8:$Q$12)) &amp; "年度"</f>
        <v>2022年度</v>
      </c>
    </row>
    <row r="2541" spans="1:13" x14ac:dyDescent="0.3">
      <c r="A2541" s="2">
        <v>202112</v>
      </c>
      <c r="B2541" s="19">
        <f>DATE(表格1[[#This Row],[年]],表格1[[#This Row],[月]],1)</f>
        <v>44531</v>
      </c>
      <c r="C2541" s="2" t="str">
        <f>LEFT(表格1[[#This Row],[年月]],4)</f>
        <v>2021</v>
      </c>
      <c r="D2541" s="2" t="str">
        <f>RIGHT(表格1[[#This Row],[年月]],2)</f>
        <v>12</v>
      </c>
      <c r="E2541" s="5">
        <v>10010000</v>
      </c>
      <c r="F2541" s="2" t="str">
        <f>VLOOKUP(TEXT(表格1[[#This Row],[地區]],"00000000"),縣市代碼,2,0)</f>
        <v>嘉義縣</v>
      </c>
      <c r="G2541" s="2" t="s">
        <v>9</v>
      </c>
      <c r="H2541" s="13">
        <v>367052</v>
      </c>
      <c r="I2541" s="14">
        <v>553686946</v>
      </c>
      <c r="J2541" s="14">
        <f>表格1[[#This Row],[信用卡交易筆數]]/1000</f>
        <v>367.05200000000002</v>
      </c>
      <c r="K2541" s="14">
        <f>表格1[[#This Row],[信用卡交易金額'[新臺幣']]]/1000</f>
        <v>553686.946</v>
      </c>
      <c r="L2541" s="14">
        <f>表格1[[#This Row],[信用卡交易金額'[新臺幣']]]/1000000</f>
        <v>553.68694600000003</v>
      </c>
      <c r="M2541" s="14" t="str" cm="1">
        <f t="array" ref="M2541">_xlfn.TEXTJOIN("", TRUE, _xlfn.XLOOKUP(TRUE, VALUE(表格1[[#This Row],[年月]]) &lt;= VALUE($R$8:$R$12), $Q$8:$Q$12)) &amp; "年度"</f>
        <v>2022年度</v>
      </c>
    </row>
    <row r="2542" spans="1:13" x14ac:dyDescent="0.3">
      <c r="A2542" s="2">
        <v>202112</v>
      </c>
      <c r="B2542" s="19">
        <f>DATE(表格1[[#This Row],[年]],表格1[[#This Row],[月]],1)</f>
        <v>44531</v>
      </c>
      <c r="C2542" s="2" t="str">
        <f>LEFT(表格1[[#This Row],[年月]],4)</f>
        <v>2021</v>
      </c>
      <c r="D2542" s="2" t="str">
        <f>RIGHT(表格1[[#This Row],[年月]],2)</f>
        <v>12</v>
      </c>
      <c r="E2542" s="5">
        <v>10010000</v>
      </c>
      <c r="F2542" s="2" t="str">
        <f>VLOOKUP(TEXT(表格1[[#This Row],[地區]],"00000000"),縣市代碼,2,0)</f>
        <v>嘉義縣</v>
      </c>
      <c r="G2542" s="2" t="s">
        <v>10</v>
      </c>
      <c r="H2542" s="13">
        <v>285357</v>
      </c>
      <c r="I2542" s="14">
        <v>936399530</v>
      </c>
      <c r="J2542" s="14">
        <f>表格1[[#This Row],[信用卡交易筆數]]/1000</f>
        <v>285.35700000000003</v>
      </c>
      <c r="K2542" s="14">
        <f>表格1[[#This Row],[信用卡交易金額'[新臺幣']]]/1000</f>
        <v>936399.53</v>
      </c>
      <c r="L2542" s="14">
        <f>表格1[[#This Row],[信用卡交易金額'[新臺幣']]]/1000000</f>
        <v>936.39953000000003</v>
      </c>
      <c r="M2542" s="14" t="str" cm="1">
        <f t="array" ref="M2542">_xlfn.TEXTJOIN("", TRUE, _xlfn.XLOOKUP(TRUE, VALUE(表格1[[#This Row],[年月]]) &lt;= VALUE($R$8:$R$12), $Q$8:$Q$12)) &amp; "年度"</f>
        <v>2022年度</v>
      </c>
    </row>
    <row r="2543" spans="1:13" x14ac:dyDescent="0.3">
      <c r="A2543" s="2">
        <v>202112</v>
      </c>
      <c r="B2543" s="19">
        <f>DATE(表格1[[#This Row],[年]],表格1[[#This Row],[月]],1)</f>
        <v>44531</v>
      </c>
      <c r="C2543" s="2" t="str">
        <f>LEFT(表格1[[#This Row],[年月]],4)</f>
        <v>2021</v>
      </c>
      <c r="D2543" s="2" t="str">
        <f>RIGHT(表格1[[#This Row],[年月]],2)</f>
        <v>12</v>
      </c>
      <c r="E2543" s="5">
        <v>10020000</v>
      </c>
      <c r="F2543" s="2" t="str">
        <f>VLOOKUP(TEXT(表格1[[#This Row],[地區]],"00000000"),縣市代碼,2,0)</f>
        <v>嘉義市</v>
      </c>
      <c r="G2543" s="2" t="s">
        <v>4</v>
      </c>
      <c r="H2543" s="13">
        <v>375983</v>
      </c>
      <c r="I2543" s="14">
        <v>202094780</v>
      </c>
      <c r="J2543" s="14">
        <f>表格1[[#This Row],[信用卡交易筆數]]/1000</f>
        <v>375.983</v>
      </c>
      <c r="K2543" s="14">
        <f>表格1[[#This Row],[信用卡交易金額'[新臺幣']]]/1000</f>
        <v>202094.78</v>
      </c>
      <c r="L2543" s="14">
        <f>表格1[[#This Row],[信用卡交易金額'[新臺幣']]]/1000000</f>
        <v>202.09477999999999</v>
      </c>
      <c r="M2543" s="14" t="str" cm="1">
        <f t="array" ref="M2543">_xlfn.TEXTJOIN("", TRUE, _xlfn.XLOOKUP(TRUE, VALUE(表格1[[#This Row],[年月]]) &lt;= VALUE($R$8:$R$12), $Q$8:$Q$12)) &amp; "年度"</f>
        <v>2022年度</v>
      </c>
    </row>
    <row r="2544" spans="1:13" x14ac:dyDescent="0.3">
      <c r="A2544" s="2">
        <v>202112</v>
      </c>
      <c r="B2544" s="19">
        <f>DATE(表格1[[#This Row],[年]],表格1[[#This Row],[月]],1)</f>
        <v>44531</v>
      </c>
      <c r="C2544" s="2" t="str">
        <f>LEFT(表格1[[#This Row],[年月]],4)</f>
        <v>2021</v>
      </c>
      <c r="D2544" s="2" t="str">
        <f>RIGHT(表格1[[#This Row],[年月]],2)</f>
        <v>12</v>
      </c>
      <c r="E2544" s="5">
        <v>10020000</v>
      </c>
      <c r="F2544" s="2" t="str">
        <f>VLOOKUP(TEXT(表格1[[#This Row],[地區]],"00000000"),縣市代碼,2,0)</f>
        <v>嘉義市</v>
      </c>
      <c r="G2544" s="2" t="s">
        <v>5</v>
      </c>
      <c r="H2544" s="13">
        <v>34561</v>
      </c>
      <c r="I2544" s="14">
        <v>94690356</v>
      </c>
      <c r="J2544" s="14">
        <f>表格1[[#This Row],[信用卡交易筆數]]/1000</f>
        <v>34.561</v>
      </c>
      <c r="K2544" s="14">
        <f>表格1[[#This Row],[信用卡交易金額'[新臺幣']]]/1000</f>
        <v>94690.356</v>
      </c>
      <c r="L2544" s="14">
        <f>表格1[[#This Row],[信用卡交易金額'[新臺幣']]]/1000000</f>
        <v>94.690355999999994</v>
      </c>
      <c r="M2544" s="14" t="str" cm="1">
        <f t="array" ref="M2544">_xlfn.TEXTJOIN("", TRUE, _xlfn.XLOOKUP(TRUE, VALUE(表格1[[#This Row],[年月]]) &lt;= VALUE($R$8:$R$12), $Q$8:$Q$12)) &amp; "年度"</f>
        <v>2022年度</v>
      </c>
    </row>
    <row r="2545" spans="1:13" x14ac:dyDescent="0.3">
      <c r="A2545" s="2">
        <v>202112</v>
      </c>
      <c r="B2545" s="19">
        <f>DATE(表格1[[#This Row],[年]],表格1[[#This Row],[月]],1)</f>
        <v>44531</v>
      </c>
      <c r="C2545" s="2" t="str">
        <f>LEFT(表格1[[#This Row],[年月]],4)</f>
        <v>2021</v>
      </c>
      <c r="D2545" s="2" t="str">
        <f>RIGHT(表格1[[#This Row],[年月]],2)</f>
        <v>12</v>
      </c>
      <c r="E2545" s="5">
        <v>10020000</v>
      </c>
      <c r="F2545" s="2" t="str">
        <f>VLOOKUP(TEXT(表格1[[#This Row],[地區]],"00000000"),縣市代碼,2,0)</f>
        <v>嘉義市</v>
      </c>
      <c r="G2545" s="2" t="s">
        <v>6</v>
      </c>
      <c r="H2545" s="13">
        <v>47457</v>
      </c>
      <c r="I2545" s="14">
        <v>166665530</v>
      </c>
      <c r="J2545" s="14">
        <f>表格1[[#This Row],[信用卡交易筆數]]/1000</f>
        <v>47.457000000000001</v>
      </c>
      <c r="K2545" s="14">
        <f>表格1[[#This Row],[信用卡交易金額'[新臺幣']]]/1000</f>
        <v>166665.53</v>
      </c>
      <c r="L2545" s="14">
        <f>表格1[[#This Row],[信用卡交易金額'[新臺幣']]]/1000000</f>
        <v>166.66552999999999</v>
      </c>
      <c r="M2545" s="14" t="str" cm="1">
        <f t="array" ref="M2545">_xlfn.TEXTJOIN("", TRUE, _xlfn.XLOOKUP(TRUE, VALUE(表格1[[#This Row],[年月]]) &lt;= VALUE($R$8:$R$12), $Q$8:$Q$12)) &amp; "年度"</f>
        <v>2022年度</v>
      </c>
    </row>
    <row r="2546" spans="1:13" x14ac:dyDescent="0.3">
      <c r="A2546" s="2">
        <v>202112</v>
      </c>
      <c r="B2546" s="19">
        <f>DATE(表格1[[#This Row],[年]],表格1[[#This Row],[月]],1)</f>
        <v>44531</v>
      </c>
      <c r="C2546" s="2" t="str">
        <f>LEFT(表格1[[#This Row],[年月]],4)</f>
        <v>2021</v>
      </c>
      <c r="D2546" s="2" t="str">
        <f>RIGHT(表格1[[#This Row],[年月]],2)</f>
        <v>12</v>
      </c>
      <c r="E2546" s="5">
        <v>10020000</v>
      </c>
      <c r="F2546" s="2" t="str">
        <f>VLOOKUP(TEXT(表格1[[#This Row],[地區]],"00000000"),縣市代碼,2,0)</f>
        <v>嘉義市</v>
      </c>
      <c r="G2546" s="2" t="s">
        <v>7</v>
      </c>
      <c r="H2546" s="13">
        <v>267351</v>
      </c>
      <c r="I2546" s="14">
        <v>255187030</v>
      </c>
      <c r="J2546" s="14">
        <f>表格1[[#This Row],[信用卡交易筆數]]/1000</f>
        <v>267.351</v>
      </c>
      <c r="K2546" s="14">
        <f>表格1[[#This Row],[信用卡交易金額'[新臺幣']]]/1000</f>
        <v>255187.03</v>
      </c>
      <c r="L2546" s="14">
        <f>表格1[[#This Row],[信用卡交易金額'[新臺幣']]]/1000000</f>
        <v>255.18702999999999</v>
      </c>
      <c r="M2546" s="14" t="str" cm="1">
        <f t="array" ref="M2546">_xlfn.TEXTJOIN("", TRUE, _xlfn.XLOOKUP(TRUE, VALUE(表格1[[#This Row],[年月]]) &lt;= VALUE($R$8:$R$12), $Q$8:$Q$12)) &amp; "年度"</f>
        <v>2022年度</v>
      </c>
    </row>
    <row r="2547" spans="1:13" x14ac:dyDescent="0.3">
      <c r="A2547" s="2">
        <v>202112</v>
      </c>
      <c r="B2547" s="19">
        <f>DATE(表格1[[#This Row],[年]],表格1[[#This Row],[月]],1)</f>
        <v>44531</v>
      </c>
      <c r="C2547" s="2" t="str">
        <f>LEFT(表格1[[#This Row],[年月]],4)</f>
        <v>2021</v>
      </c>
      <c r="D2547" s="2" t="str">
        <f>RIGHT(表格1[[#This Row],[年月]],2)</f>
        <v>12</v>
      </c>
      <c r="E2547" s="5">
        <v>10020000</v>
      </c>
      <c r="F2547" s="2" t="str">
        <f>VLOOKUP(TEXT(表格1[[#This Row],[地區]],"00000000"),縣市代碼,2,0)</f>
        <v>嘉義市</v>
      </c>
      <c r="G2547" s="2" t="s">
        <v>8</v>
      </c>
      <c r="H2547" s="13">
        <v>166437</v>
      </c>
      <c r="I2547" s="14">
        <v>223697306</v>
      </c>
      <c r="J2547" s="14">
        <f>表格1[[#This Row],[信用卡交易筆數]]/1000</f>
        <v>166.43700000000001</v>
      </c>
      <c r="K2547" s="14">
        <f>表格1[[#This Row],[信用卡交易金額'[新臺幣']]]/1000</f>
        <v>223697.30600000001</v>
      </c>
      <c r="L2547" s="14">
        <f>表格1[[#This Row],[信用卡交易金額'[新臺幣']]]/1000000</f>
        <v>223.697306</v>
      </c>
      <c r="M2547" s="14" t="str" cm="1">
        <f t="array" ref="M2547">_xlfn.TEXTJOIN("", TRUE, _xlfn.XLOOKUP(TRUE, VALUE(表格1[[#This Row],[年月]]) &lt;= VALUE($R$8:$R$12), $Q$8:$Q$12)) &amp; "年度"</f>
        <v>2022年度</v>
      </c>
    </row>
    <row r="2548" spans="1:13" x14ac:dyDescent="0.3">
      <c r="A2548" s="2">
        <v>202112</v>
      </c>
      <c r="B2548" s="19">
        <f>DATE(表格1[[#This Row],[年]],表格1[[#This Row],[月]],1)</f>
        <v>44531</v>
      </c>
      <c r="C2548" s="2" t="str">
        <f>LEFT(表格1[[#This Row],[年月]],4)</f>
        <v>2021</v>
      </c>
      <c r="D2548" s="2" t="str">
        <f>RIGHT(表格1[[#This Row],[年月]],2)</f>
        <v>12</v>
      </c>
      <c r="E2548" s="5">
        <v>10020000</v>
      </c>
      <c r="F2548" s="2" t="str">
        <f>VLOOKUP(TEXT(表格1[[#This Row],[地區]],"00000000"),縣市代碼,2,0)</f>
        <v>嘉義市</v>
      </c>
      <c r="G2548" s="2" t="s">
        <v>9</v>
      </c>
      <c r="H2548" s="13">
        <v>382010</v>
      </c>
      <c r="I2548" s="14">
        <v>584671396</v>
      </c>
      <c r="J2548" s="14">
        <f>表格1[[#This Row],[信用卡交易筆數]]/1000</f>
        <v>382.01</v>
      </c>
      <c r="K2548" s="14">
        <f>表格1[[#This Row],[信用卡交易金額'[新臺幣']]]/1000</f>
        <v>584671.39599999995</v>
      </c>
      <c r="L2548" s="14">
        <f>表格1[[#This Row],[信用卡交易金額'[新臺幣']]]/1000000</f>
        <v>584.67139599999996</v>
      </c>
      <c r="M2548" s="14" t="str" cm="1">
        <f t="array" ref="M2548">_xlfn.TEXTJOIN("", TRUE, _xlfn.XLOOKUP(TRUE, VALUE(表格1[[#This Row],[年月]]) &lt;= VALUE($R$8:$R$12), $Q$8:$Q$12)) &amp; "年度"</f>
        <v>2022年度</v>
      </c>
    </row>
    <row r="2549" spans="1:13" x14ac:dyDescent="0.3">
      <c r="A2549" s="2">
        <v>202112</v>
      </c>
      <c r="B2549" s="19">
        <f>DATE(表格1[[#This Row],[年]],表格1[[#This Row],[月]],1)</f>
        <v>44531</v>
      </c>
      <c r="C2549" s="2" t="str">
        <f>LEFT(表格1[[#This Row],[年月]],4)</f>
        <v>2021</v>
      </c>
      <c r="D2549" s="2" t="str">
        <f>RIGHT(表格1[[#This Row],[年月]],2)</f>
        <v>12</v>
      </c>
      <c r="E2549" s="5">
        <v>10020000</v>
      </c>
      <c r="F2549" s="2" t="str">
        <f>VLOOKUP(TEXT(表格1[[#This Row],[地區]],"00000000"),縣市代碼,2,0)</f>
        <v>嘉義市</v>
      </c>
      <c r="G2549" s="2" t="s">
        <v>10</v>
      </c>
      <c r="H2549" s="13">
        <v>261756</v>
      </c>
      <c r="I2549" s="14">
        <v>932903425</v>
      </c>
      <c r="J2549" s="14">
        <f>表格1[[#This Row],[信用卡交易筆數]]/1000</f>
        <v>261.75599999999997</v>
      </c>
      <c r="K2549" s="14">
        <f>表格1[[#This Row],[信用卡交易金額'[新臺幣']]]/1000</f>
        <v>932903.42500000005</v>
      </c>
      <c r="L2549" s="14">
        <f>表格1[[#This Row],[信用卡交易金額'[新臺幣']]]/1000000</f>
        <v>932.90342499999997</v>
      </c>
      <c r="M2549" s="14" t="str" cm="1">
        <f t="array" ref="M2549">_xlfn.TEXTJOIN("", TRUE, _xlfn.XLOOKUP(TRUE, VALUE(表格1[[#This Row],[年月]]) &lt;= VALUE($R$8:$R$12), $Q$8:$Q$12)) &amp; "年度"</f>
        <v>2022年度</v>
      </c>
    </row>
    <row r="2550" spans="1:13" x14ac:dyDescent="0.3">
      <c r="A2550" s="2">
        <v>202112</v>
      </c>
      <c r="B2550" s="19">
        <f>DATE(表格1[[#This Row],[年]],表格1[[#This Row],[月]],1)</f>
        <v>44531</v>
      </c>
      <c r="C2550" s="2" t="str">
        <f>LEFT(表格1[[#This Row],[年月]],4)</f>
        <v>2021</v>
      </c>
      <c r="D2550" s="2" t="str">
        <f>RIGHT(表格1[[#This Row],[年月]],2)</f>
        <v>12</v>
      </c>
      <c r="E2550" s="5">
        <v>67000000</v>
      </c>
      <c r="F2550" s="2" t="str">
        <f>VLOOKUP(TEXT(表格1[[#This Row],[地區]],"00000000"),縣市代碼,2,0)</f>
        <v>臺南市</v>
      </c>
      <c r="G2550" s="2" t="s">
        <v>4</v>
      </c>
      <c r="H2550" s="13">
        <v>2597474</v>
      </c>
      <c r="I2550" s="14">
        <v>1394071282</v>
      </c>
      <c r="J2550" s="14">
        <f>表格1[[#This Row],[信用卡交易筆數]]/1000</f>
        <v>2597.4740000000002</v>
      </c>
      <c r="K2550" s="14">
        <f>表格1[[#This Row],[信用卡交易金額'[新臺幣']]]/1000</f>
        <v>1394071.2819999999</v>
      </c>
      <c r="L2550" s="14">
        <f>表格1[[#This Row],[信用卡交易金額'[新臺幣']]]/1000000</f>
        <v>1394.0712820000001</v>
      </c>
      <c r="M2550" s="14" t="str" cm="1">
        <f t="array" ref="M2550">_xlfn.TEXTJOIN("", TRUE, _xlfn.XLOOKUP(TRUE, VALUE(表格1[[#This Row],[年月]]) &lt;= VALUE($R$8:$R$12), $Q$8:$Q$12)) &amp; "年度"</f>
        <v>2022年度</v>
      </c>
    </row>
    <row r="2551" spans="1:13" x14ac:dyDescent="0.3">
      <c r="A2551" s="2">
        <v>202112</v>
      </c>
      <c r="B2551" s="19">
        <f>DATE(表格1[[#This Row],[年]],表格1[[#This Row],[月]],1)</f>
        <v>44531</v>
      </c>
      <c r="C2551" s="2" t="str">
        <f>LEFT(表格1[[#This Row],[年月]],4)</f>
        <v>2021</v>
      </c>
      <c r="D2551" s="2" t="str">
        <f>RIGHT(表格1[[#This Row],[年月]],2)</f>
        <v>12</v>
      </c>
      <c r="E2551" s="5">
        <v>67000000</v>
      </c>
      <c r="F2551" s="2" t="str">
        <f>VLOOKUP(TEXT(表格1[[#This Row],[地區]],"00000000"),縣市代碼,2,0)</f>
        <v>臺南市</v>
      </c>
      <c r="G2551" s="2" t="s">
        <v>5</v>
      </c>
      <c r="H2551" s="13">
        <v>238851</v>
      </c>
      <c r="I2551" s="14">
        <v>582072123</v>
      </c>
      <c r="J2551" s="14">
        <f>表格1[[#This Row],[信用卡交易筆數]]/1000</f>
        <v>238.851</v>
      </c>
      <c r="K2551" s="14">
        <f>表格1[[#This Row],[信用卡交易金額'[新臺幣']]]/1000</f>
        <v>582072.12300000002</v>
      </c>
      <c r="L2551" s="14">
        <f>表格1[[#This Row],[信用卡交易金額'[新臺幣']]]/1000000</f>
        <v>582.07212300000003</v>
      </c>
      <c r="M2551" s="14" t="str" cm="1">
        <f t="array" ref="M2551">_xlfn.TEXTJOIN("", TRUE, _xlfn.XLOOKUP(TRUE, VALUE(表格1[[#This Row],[年月]]) &lt;= VALUE($R$8:$R$12), $Q$8:$Q$12)) &amp; "年度"</f>
        <v>2022年度</v>
      </c>
    </row>
    <row r="2552" spans="1:13" x14ac:dyDescent="0.3">
      <c r="A2552" s="2">
        <v>202112</v>
      </c>
      <c r="B2552" s="19">
        <f>DATE(表格1[[#This Row],[年]],表格1[[#This Row],[月]],1)</f>
        <v>44531</v>
      </c>
      <c r="C2552" s="2" t="str">
        <f>LEFT(表格1[[#This Row],[年月]],4)</f>
        <v>2021</v>
      </c>
      <c r="D2552" s="2" t="str">
        <f>RIGHT(表格1[[#This Row],[年月]],2)</f>
        <v>12</v>
      </c>
      <c r="E2552" s="5">
        <v>67000000</v>
      </c>
      <c r="F2552" s="2" t="str">
        <f>VLOOKUP(TEXT(表格1[[#This Row],[地區]],"00000000"),縣市代碼,2,0)</f>
        <v>臺南市</v>
      </c>
      <c r="G2552" s="2" t="s">
        <v>6</v>
      </c>
      <c r="H2552" s="13">
        <v>366297</v>
      </c>
      <c r="I2552" s="14">
        <v>1197892546</v>
      </c>
      <c r="J2552" s="14">
        <f>表格1[[#This Row],[信用卡交易筆數]]/1000</f>
        <v>366.29700000000003</v>
      </c>
      <c r="K2552" s="14">
        <f>表格1[[#This Row],[信用卡交易金額'[新臺幣']]]/1000</f>
        <v>1197892.5460000001</v>
      </c>
      <c r="L2552" s="14">
        <f>表格1[[#This Row],[信用卡交易金額'[新臺幣']]]/1000000</f>
        <v>1197.892546</v>
      </c>
      <c r="M2552" s="14" t="str" cm="1">
        <f t="array" ref="M2552">_xlfn.TEXTJOIN("", TRUE, _xlfn.XLOOKUP(TRUE, VALUE(表格1[[#This Row],[年月]]) &lt;= VALUE($R$8:$R$12), $Q$8:$Q$12)) &amp; "年度"</f>
        <v>2022年度</v>
      </c>
    </row>
    <row r="2553" spans="1:13" x14ac:dyDescent="0.3">
      <c r="A2553" s="2">
        <v>202112</v>
      </c>
      <c r="B2553" s="19">
        <f>DATE(表格1[[#This Row],[年]],表格1[[#This Row],[月]],1)</f>
        <v>44531</v>
      </c>
      <c r="C2553" s="2" t="str">
        <f>LEFT(表格1[[#This Row],[年月]],4)</f>
        <v>2021</v>
      </c>
      <c r="D2553" s="2" t="str">
        <f>RIGHT(表格1[[#This Row],[年月]],2)</f>
        <v>12</v>
      </c>
      <c r="E2553" s="5">
        <v>67000000</v>
      </c>
      <c r="F2553" s="2" t="str">
        <f>VLOOKUP(TEXT(表格1[[#This Row],[地區]],"00000000"),縣市代碼,2,0)</f>
        <v>臺南市</v>
      </c>
      <c r="G2553" s="2" t="s">
        <v>7</v>
      </c>
      <c r="H2553" s="13">
        <v>1954163</v>
      </c>
      <c r="I2553" s="14">
        <v>1904531362</v>
      </c>
      <c r="J2553" s="14">
        <f>表格1[[#This Row],[信用卡交易筆數]]/1000</f>
        <v>1954.163</v>
      </c>
      <c r="K2553" s="14">
        <f>表格1[[#This Row],[信用卡交易金額'[新臺幣']]]/1000</f>
        <v>1904531.362</v>
      </c>
      <c r="L2553" s="14">
        <f>表格1[[#This Row],[信用卡交易金額'[新臺幣']]]/1000000</f>
        <v>1904.5313619999999</v>
      </c>
      <c r="M2553" s="14" t="str" cm="1">
        <f t="array" ref="M2553">_xlfn.TEXTJOIN("", TRUE, _xlfn.XLOOKUP(TRUE, VALUE(表格1[[#This Row],[年月]]) &lt;= VALUE($R$8:$R$12), $Q$8:$Q$12)) &amp; "年度"</f>
        <v>2022年度</v>
      </c>
    </row>
    <row r="2554" spans="1:13" x14ac:dyDescent="0.3">
      <c r="A2554" s="2">
        <v>202112</v>
      </c>
      <c r="B2554" s="19">
        <f>DATE(表格1[[#This Row],[年]],表格1[[#This Row],[月]],1)</f>
        <v>44531</v>
      </c>
      <c r="C2554" s="2" t="str">
        <f>LEFT(表格1[[#This Row],[年月]],4)</f>
        <v>2021</v>
      </c>
      <c r="D2554" s="2" t="str">
        <f>RIGHT(表格1[[#This Row],[年月]],2)</f>
        <v>12</v>
      </c>
      <c r="E2554" s="5">
        <v>67000000</v>
      </c>
      <c r="F2554" s="2" t="str">
        <f>VLOOKUP(TEXT(表格1[[#This Row],[地區]],"00000000"),縣市代碼,2,0)</f>
        <v>臺南市</v>
      </c>
      <c r="G2554" s="2" t="s">
        <v>8</v>
      </c>
      <c r="H2554" s="13">
        <v>1251412</v>
      </c>
      <c r="I2554" s="14">
        <v>1677671786</v>
      </c>
      <c r="J2554" s="14">
        <f>表格1[[#This Row],[信用卡交易筆數]]/1000</f>
        <v>1251.412</v>
      </c>
      <c r="K2554" s="14">
        <f>表格1[[#This Row],[信用卡交易金額'[新臺幣']]]/1000</f>
        <v>1677671.7860000001</v>
      </c>
      <c r="L2554" s="14">
        <f>表格1[[#This Row],[信用卡交易金額'[新臺幣']]]/1000000</f>
        <v>1677.6717860000001</v>
      </c>
      <c r="M2554" s="14" t="str" cm="1">
        <f t="array" ref="M2554">_xlfn.TEXTJOIN("", TRUE, _xlfn.XLOOKUP(TRUE, VALUE(表格1[[#This Row],[年月]]) &lt;= VALUE($R$8:$R$12), $Q$8:$Q$12)) &amp; "年度"</f>
        <v>2022年度</v>
      </c>
    </row>
    <row r="2555" spans="1:13" x14ac:dyDescent="0.3">
      <c r="A2555" s="2">
        <v>202112</v>
      </c>
      <c r="B2555" s="19">
        <f>DATE(表格1[[#This Row],[年]],表格1[[#This Row],[月]],1)</f>
        <v>44531</v>
      </c>
      <c r="C2555" s="2" t="str">
        <f>LEFT(表格1[[#This Row],[年月]],4)</f>
        <v>2021</v>
      </c>
      <c r="D2555" s="2" t="str">
        <f>RIGHT(表格1[[#This Row],[年月]],2)</f>
        <v>12</v>
      </c>
      <c r="E2555" s="5">
        <v>67000000</v>
      </c>
      <c r="F2555" s="2" t="str">
        <f>VLOOKUP(TEXT(表格1[[#This Row],[地區]],"00000000"),縣市代碼,2,0)</f>
        <v>臺南市</v>
      </c>
      <c r="G2555" s="2" t="s">
        <v>9</v>
      </c>
      <c r="H2555" s="13">
        <v>2712410</v>
      </c>
      <c r="I2555" s="14">
        <v>3955489066</v>
      </c>
      <c r="J2555" s="14">
        <f>表格1[[#This Row],[信用卡交易筆數]]/1000</f>
        <v>2712.41</v>
      </c>
      <c r="K2555" s="14">
        <f>表格1[[#This Row],[信用卡交易金額'[新臺幣']]]/1000</f>
        <v>3955489.0660000001</v>
      </c>
      <c r="L2555" s="14">
        <f>表格1[[#This Row],[信用卡交易金額'[新臺幣']]]/1000000</f>
        <v>3955.4890660000001</v>
      </c>
      <c r="M2555" s="14" t="str" cm="1">
        <f t="array" ref="M2555">_xlfn.TEXTJOIN("", TRUE, _xlfn.XLOOKUP(TRUE, VALUE(表格1[[#This Row],[年月]]) &lt;= VALUE($R$8:$R$12), $Q$8:$Q$12)) &amp; "年度"</f>
        <v>2022年度</v>
      </c>
    </row>
    <row r="2556" spans="1:13" x14ac:dyDescent="0.3">
      <c r="A2556" s="2">
        <v>202112</v>
      </c>
      <c r="B2556" s="19">
        <f>DATE(表格1[[#This Row],[年]],表格1[[#This Row],[月]],1)</f>
        <v>44531</v>
      </c>
      <c r="C2556" s="2" t="str">
        <f>LEFT(表格1[[#This Row],[年月]],4)</f>
        <v>2021</v>
      </c>
      <c r="D2556" s="2" t="str">
        <f>RIGHT(表格1[[#This Row],[年月]],2)</f>
        <v>12</v>
      </c>
      <c r="E2556" s="5">
        <v>67000000</v>
      </c>
      <c r="F2556" s="2" t="str">
        <f>VLOOKUP(TEXT(表格1[[#This Row],[地區]],"00000000"),縣市代碼,2,0)</f>
        <v>臺南市</v>
      </c>
      <c r="G2556" s="2" t="s">
        <v>10</v>
      </c>
      <c r="H2556" s="13">
        <v>2008449</v>
      </c>
      <c r="I2556" s="14">
        <v>6306978137</v>
      </c>
      <c r="J2556" s="14">
        <f>表格1[[#This Row],[信用卡交易筆數]]/1000</f>
        <v>2008.4490000000001</v>
      </c>
      <c r="K2556" s="14">
        <f>表格1[[#This Row],[信用卡交易金額'[新臺幣']]]/1000</f>
        <v>6306978.1370000001</v>
      </c>
      <c r="L2556" s="14">
        <f>表格1[[#This Row],[信用卡交易金額'[新臺幣']]]/1000000</f>
        <v>6306.9781370000001</v>
      </c>
      <c r="M2556" s="14" t="str" cm="1">
        <f t="array" ref="M2556">_xlfn.TEXTJOIN("", TRUE, _xlfn.XLOOKUP(TRUE, VALUE(表格1[[#This Row],[年月]]) &lt;= VALUE($R$8:$R$12), $Q$8:$Q$12)) &amp; "年度"</f>
        <v>2022年度</v>
      </c>
    </row>
    <row r="2557" spans="1:13" x14ac:dyDescent="0.3">
      <c r="A2557" s="2">
        <v>202112</v>
      </c>
      <c r="B2557" s="19">
        <f>DATE(表格1[[#This Row],[年]],表格1[[#This Row],[月]],1)</f>
        <v>44531</v>
      </c>
      <c r="C2557" s="2" t="str">
        <f>LEFT(表格1[[#This Row],[年月]],4)</f>
        <v>2021</v>
      </c>
      <c r="D2557" s="2" t="str">
        <f>RIGHT(表格1[[#This Row],[年月]],2)</f>
        <v>12</v>
      </c>
      <c r="E2557" s="5">
        <v>64000000</v>
      </c>
      <c r="F2557" s="2" t="str">
        <f>VLOOKUP(TEXT(表格1[[#This Row],[地區]],"00000000"),縣市代碼,2,0)</f>
        <v>高雄市</v>
      </c>
      <c r="G2557" s="2" t="s">
        <v>4</v>
      </c>
      <c r="H2557" s="13">
        <v>4300516</v>
      </c>
      <c r="I2557" s="14">
        <v>2568170315</v>
      </c>
      <c r="J2557" s="14">
        <f>表格1[[#This Row],[信用卡交易筆數]]/1000</f>
        <v>4300.5159999999996</v>
      </c>
      <c r="K2557" s="14">
        <f>表格1[[#This Row],[信用卡交易金額'[新臺幣']]]/1000</f>
        <v>2568170.3149999999</v>
      </c>
      <c r="L2557" s="14">
        <f>表格1[[#This Row],[信用卡交易金額'[新臺幣']]]/1000000</f>
        <v>2568.1703149999998</v>
      </c>
      <c r="M2557" s="14" t="str" cm="1">
        <f t="array" ref="M2557">_xlfn.TEXTJOIN("", TRUE, _xlfn.XLOOKUP(TRUE, VALUE(表格1[[#This Row],[年月]]) &lt;= VALUE($R$8:$R$12), $Q$8:$Q$12)) &amp; "年度"</f>
        <v>2022年度</v>
      </c>
    </row>
    <row r="2558" spans="1:13" x14ac:dyDescent="0.3">
      <c r="A2558" s="2">
        <v>202112</v>
      </c>
      <c r="B2558" s="19">
        <f>DATE(表格1[[#This Row],[年]],表格1[[#This Row],[月]],1)</f>
        <v>44531</v>
      </c>
      <c r="C2558" s="2" t="str">
        <f>LEFT(表格1[[#This Row],[年月]],4)</f>
        <v>2021</v>
      </c>
      <c r="D2558" s="2" t="str">
        <f>RIGHT(表格1[[#This Row],[年月]],2)</f>
        <v>12</v>
      </c>
      <c r="E2558" s="5">
        <v>64000000</v>
      </c>
      <c r="F2558" s="2" t="str">
        <f>VLOOKUP(TEXT(表格1[[#This Row],[地區]],"00000000"),縣市代碼,2,0)</f>
        <v>高雄市</v>
      </c>
      <c r="G2558" s="2" t="s">
        <v>5</v>
      </c>
      <c r="H2558" s="13">
        <v>361553</v>
      </c>
      <c r="I2558" s="14">
        <v>852366909</v>
      </c>
      <c r="J2558" s="14">
        <f>表格1[[#This Row],[信用卡交易筆數]]/1000</f>
        <v>361.553</v>
      </c>
      <c r="K2558" s="14">
        <f>表格1[[#This Row],[信用卡交易金額'[新臺幣']]]/1000</f>
        <v>852366.90899999999</v>
      </c>
      <c r="L2558" s="14">
        <f>表格1[[#This Row],[信用卡交易金額'[新臺幣']]]/1000000</f>
        <v>852.36690899999996</v>
      </c>
      <c r="M2558" s="14" t="str" cm="1">
        <f t="array" ref="M2558">_xlfn.TEXTJOIN("", TRUE, _xlfn.XLOOKUP(TRUE, VALUE(表格1[[#This Row],[年月]]) &lt;= VALUE($R$8:$R$12), $Q$8:$Q$12)) &amp; "年度"</f>
        <v>2022年度</v>
      </c>
    </row>
    <row r="2559" spans="1:13" x14ac:dyDescent="0.3">
      <c r="A2559" s="2">
        <v>202112</v>
      </c>
      <c r="B2559" s="19">
        <f>DATE(表格1[[#This Row],[年]],表格1[[#This Row],[月]],1)</f>
        <v>44531</v>
      </c>
      <c r="C2559" s="2" t="str">
        <f>LEFT(表格1[[#This Row],[年月]],4)</f>
        <v>2021</v>
      </c>
      <c r="D2559" s="2" t="str">
        <f>RIGHT(表格1[[#This Row],[年月]],2)</f>
        <v>12</v>
      </c>
      <c r="E2559" s="5">
        <v>64000000</v>
      </c>
      <c r="F2559" s="2" t="str">
        <f>VLOOKUP(TEXT(表格1[[#This Row],[地區]],"00000000"),縣市代碼,2,0)</f>
        <v>高雄市</v>
      </c>
      <c r="G2559" s="2" t="s">
        <v>6</v>
      </c>
      <c r="H2559" s="13">
        <v>576542</v>
      </c>
      <c r="I2559" s="14">
        <v>2012474957</v>
      </c>
      <c r="J2559" s="14">
        <f>表格1[[#This Row],[信用卡交易筆數]]/1000</f>
        <v>576.54200000000003</v>
      </c>
      <c r="K2559" s="14">
        <f>表格1[[#This Row],[信用卡交易金額'[新臺幣']]]/1000</f>
        <v>2012474.9569999999</v>
      </c>
      <c r="L2559" s="14">
        <f>表格1[[#This Row],[信用卡交易金額'[新臺幣']]]/1000000</f>
        <v>2012.4749569999999</v>
      </c>
      <c r="M2559" s="14" t="str" cm="1">
        <f t="array" ref="M2559">_xlfn.TEXTJOIN("", TRUE, _xlfn.XLOOKUP(TRUE, VALUE(表格1[[#This Row],[年月]]) &lt;= VALUE($R$8:$R$12), $Q$8:$Q$12)) &amp; "年度"</f>
        <v>2022年度</v>
      </c>
    </row>
    <row r="2560" spans="1:13" x14ac:dyDescent="0.3">
      <c r="A2560" s="2">
        <v>202112</v>
      </c>
      <c r="B2560" s="19">
        <f>DATE(表格1[[#This Row],[年]],表格1[[#This Row],[月]],1)</f>
        <v>44531</v>
      </c>
      <c r="C2560" s="2" t="str">
        <f>LEFT(表格1[[#This Row],[年月]],4)</f>
        <v>2021</v>
      </c>
      <c r="D2560" s="2" t="str">
        <f>RIGHT(表格1[[#This Row],[年月]],2)</f>
        <v>12</v>
      </c>
      <c r="E2560" s="5">
        <v>64000000</v>
      </c>
      <c r="F2560" s="2" t="str">
        <f>VLOOKUP(TEXT(表格1[[#This Row],[地區]],"00000000"),縣市代碼,2,0)</f>
        <v>高雄市</v>
      </c>
      <c r="G2560" s="2" t="s">
        <v>7</v>
      </c>
      <c r="H2560" s="13">
        <v>3036590</v>
      </c>
      <c r="I2560" s="14">
        <v>2977267994</v>
      </c>
      <c r="J2560" s="14">
        <f>表格1[[#This Row],[信用卡交易筆數]]/1000</f>
        <v>3036.59</v>
      </c>
      <c r="K2560" s="14">
        <f>表格1[[#This Row],[信用卡交易金額'[新臺幣']]]/1000</f>
        <v>2977267.9939999999</v>
      </c>
      <c r="L2560" s="14">
        <f>表格1[[#This Row],[信用卡交易金額'[新臺幣']]]/1000000</f>
        <v>2977.2679939999998</v>
      </c>
      <c r="M2560" s="14" t="str" cm="1">
        <f t="array" ref="M2560">_xlfn.TEXTJOIN("", TRUE, _xlfn.XLOOKUP(TRUE, VALUE(表格1[[#This Row],[年月]]) &lt;= VALUE($R$8:$R$12), $Q$8:$Q$12)) &amp; "年度"</f>
        <v>2022年度</v>
      </c>
    </row>
    <row r="2561" spans="1:13" x14ac:dyDescent="0.3">
      <c r="A2561" s="2">
        <v>202112</v>
      </c>
      <c r="B2561" s="19">
        <f>DATE(表格1[[#This Row],[年]],表格1[[#This Row],[月]],1)</f>
        <v>44531</v>
      </c>
      <c r="C2561" s="2" t="str">
        <f>LEFT(表格1[[#This Row],[年月]],4)</f>
        <v>2021</v>
      </c>
      <c r="D2561" s="2" t="str">
        <f>RIGHT(表格1[[#This Row],[年月]],2)</f>
        <v>12</v>
      </c>
      <c r="E2561" s="5">
        <v>64000000</v>
      </c>
      <c r="F2561" s="2" t="str">
        <f>VLOOKUP(TEXT(表格1[[#This Row],[地區]],"00000000"),縣市代碼,2,0)</f>
        <v>高雄市</v>
      </c>
      <c r="G2561" s="2" t="s">
        <v>8</v>
      </c>
      <c r="H2561" s="13">
        <v>2055100</v>
      </c>
      <c r="I2561" s="14">
        <v>2725326294</v>
      </c>
      <c r="J2561" s="14">
        <f>表格1[[#This Row],[信用卡交易筆數]]/1000</f>
        <v>2055.1</v>
      </c>
      <c r="K2561" s="14">
        <f>表格1[[#This Row],[信用卡交易金額'[新臺幣']]]/1000</f>
        <v>2725326.2940000002</v>
      </c>
      <c r="L2561" s="14">
        <f>表格1[[#This Row],[信用卡交易金額'[新臺幣']]]/1000000</f>
        <v>2725.326294</v>
      </c>
      <c r="M2561" s="14" t="str" cm="1">
        <f t="array" ref="M2561">_xlfn.TEXTJOIN("", TRUE, _xlfn.XLOOKUP(TRUE, VALUE(表格1[[#This Row],[年月]]) &lt;= VALUE($R$8:$R$12), $Q$8:$Q$12)) &amp; "年度"</f>
        <v>2022年度</v>
      </c>
    </row>
    <row r="2562" spans="1:13" x14ac:dyDescent="0.3">
      <c r="A2562" s="2">
        <v>202112</v>
      </c>
      <c r="B2562" s="19">
        <f>DATE(表格1[[#This Row],[年]],表格1[[#This Row],[月]],1)</f>
        <v>44531</v>
      </c>
      <c r="C2562" s="2" t="str">
        <f>LEFT(表格1[[#This Row],[年月]],4)</f>
        <v>2021</v>
      </c>
      <c r="D2562" s="2" t="str">
        <f>RIGHT(表格1[[#This Row],[年月]],2)</f>
        <v>12</v>
      </c>
      <c r="E2562" s="5">
        <v>64000000</v>
      </c>
      <c r="F2562" s="2" t="str">
        <f>VLOOKUP(TEXT(表格1[[#This Row],[地區]],"00000000"),縣市代碼,2,0)</f>
        <v>高雄市</v>
      </c>
      <c r="G2562" s="2" t="s">
        <v>9</v>
      </c>
      <c r="H2562" s="13">
        <v>4392752</v>
      </c>
      <c r="I2562" s="14">
        <v>6707523626</v>
      </c>
      <c r="J2562" s="14">
        <f>表格1[[#This Row],[信用卡交易筆數]]/1000</f>
        <v>4392.7520000000004</v>
      </c>
      <c r="K2562" s="14">
        <f>表格1[[#This Row],[信用卡交易金額'[新臺幣']]]/1000</f>
        <v>6707523.6260000002</v>
      </c>
      <c r="L2562" s="14">
        <f>表格1[[#This Row],[信用卡交易金額'[新臺幣']]]/1000000</f>
        <v>6707.5236260000001</v>
      </c>
      <c r="M2562" s="14" t="str" cm="1">
        <f t="array" ref="M2562">_xlfn.TEXTJOIN("", TRUE, _xlfn.XLOOKUP(TRUE, VALUE(表格1[[#This Row],[年月]]) &lt;= VALUE($R$8:$R$12), $Q$8:$Q$12)) &amp; "年度"</f>
        <v>2022年度</v>
      </c>
    </row>
    <row r="2563" spans="1:13" x14ac:dyDescent="0.3">
      <c r="A2563" s="2">
        <v>202112</v>
      </c>
      <c r="B2563" s="19">
        <f>DATE(表格1[[#This Row],[年]],表格1[[#This Row],[月]],1)</f>
        <v>44531</v>
      </c>
      <c r="C2563" s="2" t="str">
        <f>LEFT(表格1[[#This Row],[年月]],4)</f>
        <v>2021</v>
      </c>
      <c r="D2563" s="2" t="str">
        <f>RIGHT(表格1[[#This Row],[年月]],2)</f>
        <v>12</v>
      </c>
      <c r="E2563" s="5">
        <v>64000000</v>
      </c>
      <c r="F2563" s="2" t="str">
        <f>VLOOKUP(TEXT(表格1[[#This Row],[地區]],"00000000"),縣市代碼,2,0)</f>
        <v>高雄市</v>
      </c>
      <c r="G2563" s="2" t="s">
        <v>10</v>
      </c>
      <c r="H2563" s="13">
        <v>3004128</v>
      </c>
      <c r="I2563" s="14">
        <v>10194720470</v>
      </c>
      <c r="J2563" s="14">
        <f>表格1[[#This Row],[信用卡交易筆數]]/1000</f>
        <v>3004.1280000000002</v>
      </c>
      <c r="K2563" s="14">
        <f>表格1[[#This Row],[信用卡交易金額'[新臺幣']]]/1000</f>
        <v>10194720.470000001</v>
      </c>
      <c r="L2563" s="14">
        <f>表格1[[#This Row],[信用卡交易金額'[新臺幣']]]/1000000</f>
        <v>10194.72047</v>
      </c>
      <c r="M2563" s="14" t="str" cm="1">
        <f t="array" ref="M2563">_xlfn.TEXTJOIN("", TRUE, _xlfn.XLOOKUP(TRUE, VALUE(表格1[[#This Row],[年月]]) &lt;= VALUE($R$8:$R$12), $Q$8:$Q$12)) &amp; "年度"</f>
        <v>2022年度</v>
      </c>
    </row>
    <row r="2564" spans="1:13" x14ac:dyDescent="0.3">
      <c r="A2564" s="2">
        <v>202112</v>
      </c>
      <c r="B2564" s="19">
        <f>DATE(表格1[[#This Row],[年]],表格1[[#This Row],[月]],1)</f>
        <v>44531</v>
      </c>
      <c r="C2564" s="2" t="str">
        <f>LEFT(表格1[[#This Row],[年月]],4)</f>
        <v>2021</v>
      </c>
      <c r="D2564" s="2" t="str">
        <f>RIGHT(表格1[[#This Row],[年月]],2)</f>
        <v>12</v>
      </c>
      <c r="E2564" s="5">
        <v>10013000</v>
      </c>
      <c r="F2564" s="2" t="str">
        <f>VLOOKUP(TEXT(表格1[[#This Row],[地區]],"00000000"),縣市代碼,2,0)</f>
        <v>屏東縣</v>
      </c>
      <c r="G2564" s="2" t="s">
        <v>4</v>
      </c>
      <c r="H2564" s="13">
        <v>613402</v>
      </c>
      <c r="I2564" s="14">
        <v>338793801</v>
      </c>
      <c r="J2564" s="14">
        <f>表格1[[#This Row],[信用卡交易筆數]]/1000</f>
        <v>613.40200000000004</v>
      </c>
      <c r="K2564" s="14">
        <f>表格1[[#This Row],[信用卡交易金額'[新臺幣']]]/1000</f>
        <v>338793.80099999998</v>
      </c>
      <c r="L2564" s="14">
        <f>表格1[[#This Row],[信用卡交易金額'[新臺幣']]]/1000000</f>
        <v>338.79380099999997</v>
      </c>
      <c r="M2564" s="14" t="str" cm="1">
        <f t="array" ref="M2564">_xlfn.TEXTJOIN("", TRUE, _xlfn.XLOOKUP(TRUE, VALUE(表格1[[#This Row],[年月]]) &lt;= VALUE($R$8:$R$12), $Q$8:$Q$12)) &amp; "年度"</f>
        <v>2022年度</v>
      </c>
    </row>
    <row r="2565" spans="1:13" x14ac:dyDescent="0.3">
      <c r="A2565" s="2">
        <v>202112</v>
      </c>
      <c r="B2565" s="19">
        <f>DATE(表格1[[#This Row],[年]],表格1[[#This Row],[月]],1)</f>
        <v>44531</v>
      </c>
      <c r="C2565" s="2" t="str">
        <f>LEFT(表格1[[#This Row],[年月]],4)</f>
        <v>2021</v>
      </c>
      <c r="D2565" s="2" t="str">
        <f>RIGHT(表格1[[#This Row],[年月]],2)</f>
        <v>12</v>
      </c>
      <c r="E2565" s="5">
        <v>10013000</v>
      </c>
      <c r="F2565" s="2" t="str">
        <f>VLOOKUP(TEXT(表格1[[#This Row],[地區]],"00000000"),縣市代碼,2,0)</f>
        <v>屏東縣</v>
      </c>
      <c r="G2565" s="2" t="s">
        <v>5</v>
      </c>
      <c r="H2565" s="13">
        <v>62045</v>
      </c>
      <c r="I2565" s="14">
        <v>149069978</v>
      </c>
      <c r="J2565" s="14">
        <f>表格1[[#This Row],[信用卡交易筆數]]/1000</f>
        <v>62.045000000000002</v>
      </c>
      <c r="K2565" s="14">
        <f>表格1[[#This Row],[信用卡交易金額'[新臺幣']]]/1000</f>
        <v>149069.978</v>
      </c>
      <c r="L2565" s="14">
        <f>表格1[[#This Row],[信用卡交易金額'[新臺幣']]]/1000000</f>
        <v>149.06997799999999</v>
      </c>
      <c r="M2565" s="14" t="str" cm="1">
        <f t="array" ref="M2565">_xlfn.TEXTJOIN("", TRUE, _xlfn.XLOOKUP(TRUE, VALUE(表格1[[#This Row],[年月]]) &lt;= VALUE($R$8:$R$12), $Q$8:$Q$12)) &amp; "年度"</f>
        <v>2022年度</v>
      </c>
    </row>
    <row r="2566" spans="1:13" x14ac:dyDescent="0.3">
      <c r="A2566" s="2">
        <v>202112</v>
      </c>
      <c r="B2566" s="19">
        <f>DATE(表格1[[#This Row],[年]],表格1[[#This Row],[月]],1)</f>
        <v>44531</v>
      </c>
      <c r="C2566" s="2" t="str">
        <f>LEFT(表格1[[#This Row],[年月]],4)</f>
        <v>2021</v>
      </c>
      <c r="D2566" s="2" t="str">
        <f>RIGHT(表格1[[#This Row],[年月]],2)</f>
        <v>12</v>
      </c>
      <c r="E2566" s="5">
        <v>10013000</v>
      </c>
      <c r="F2566" s="2" t="str">
        <f>VLOOKUP(TEXT(表格1[[#This Row],[地區]],"00000000"),縣市代碼,2,0)</f>
        <v>屏東縣</v>
      </c>
      <c r="G2566" s="2" t="s">
        <v>6</v>
      </c>
      <c r="H2566" s="13">
        <v>91418</v>
      </c>
      <c r="I2566" s="14">
        <v>302271944</v>
      </c>
      <c r="J2566" s="14">
        <f>表格1[[#This Row],[信用卡交易筆數]]/1000</f>
        <v>91.418000000000006</v>
      </c>
      <c r="K2566" s="14">
        <f>表格1[[#This Row],[信用卡交易金額'[新臺幣']]]/1000</f>
        <v>302271.94400000002</v>
      </c>
      <c r="L2566" s="14">
        <f>表格1[[#This Row],[信用卡交易金額'[新臺幣']]]/1000000</f>
        <v>302.27194400000002</v>
      </c>
      <c r="M2566" s="14" t="str" cm="1">
        <f t="array" ref="M2566">_xlfn.TEXTJOIN("", TRUE, _xlfn.XLOOKUP(TRUE, VALUE(表格1[[#This Row],[年月]]) &lt;= VALUE($R$8:$R$12), $Q$8:$Q$12)) &amp; "年度"</f>
        <v>2022年度</v>
      </c>
    </row>
    <row r="2567" spans="1:13" x14ac:dyDescent="0.3">
      <c r="A2567" s="2">
        <v>202112</v>
      </c>
      <c r="B2567" s="19">
        <f>DATE(表格1[[#This Row],[年]],表格1[[#This Row],[月]],1)</f>
        <v>44531</v>
      </c>
      <c r="C2567" s="2" t="str">
        <f>LEFT(表格1[[#This Row],[年月]],4)</f>
        <v>2021</v>
      </c>
      <c r="D2567" s="2" t="str">
        <f>RIGHT(表格1[[#This Row],[年月]],2)</f>
        <v>12</v>
      </c>
      <c r="E2567" s="5">
        <v>10013000</v>
      </c>
      <c r="F2567" s="2" t="str">
        <f>VLOOKUP(TEXT(表格1[[#This Row],[地區]],"00000000"),縣市代碼,2,0)</f>
        <v>屏東縣</v>
      </c>
      <c r="G2567" s="2" t="s">
        <v>7</v>
      </c>
      <c r="H2567" s="13">
        <v>599426</v>
      </c>
      <c r="I2567" s="14">
        <v>616602992</v>
      </c>
      <c r="J2567" s="14">
        <f>表格1[[#This Row],[信用卡交易筆數]]/1000</f>
        <v>599.42600000000004</v>
      </c>
      <c r="K2567" s="14">
        <f>表格1[[#This Row],[信用卡交易金額'[新臺幣']]]/1000</f>
        <v>616602.99199999997</v>
      </c>
      <c r="L2567" s="14">
        <f>表格1[[#This Row],[信用卡交易金額'[新臺幣']]]/1000000</f>
        <v>616.60299199999997</v>
      </c>
      <c r="M2567" s="14" t="str" cm="1">
        <f t="array" ref="M2567">_xlfn.TEXTJOIN("", TRUE, _xlfn.XLOOKUP(TRUE, VALUE(表格1[[#This Row],[年月]]) &lt;= VALUE($R$8:$R$12), $Q$8:$Q$12)) &amp; "年度"</f>
        <v>2022年度</v>
      </c>
    </row>
    <row r="2568" spans="1:13" x14ac:dyDescent="0.3">
      <c r="A2568" s="2">
        <v>202112</v>
      </c>
      <c r="B2568" s="19">
        <f>DATE(表格1[[#This Row],[年]],表格1[[#This Row],[月]],1)</f>
        <v>44531</v>
      </c>
      <c r="C2568" s="2" t="str">
        <f>LEFT(表格1[[#This Row],[年月]],4)</f>
        <v>2021</v>
      </c>
      <c r="D2568" s="2" t="str">
        <f>RIGHT(表格1[[#This Row],[年月]],2)</f>
        <v>12</v>
      </c>
      <c r="E2568" s="5">
        <v>10013000</v>
      </c>
      <c r="F2568" s="2" t="str">
        <f>VLOOKUP(TEXT(表格1[[#This Row],[地區]],"00000000"),縣市代碼,2,0)</f>
        <v>屏東縣</v>
      </c>
      <c r="G2568" s="2" t="s">
        <v>8</v>
      </c>
      <c r="H2568" s="13">
        <v>343859</v>
      </c>
      <c r="I2568" s="14">
        <v>424924472</v>
      </c>
      <c r="J2568" s="14">
        <f>表格1[[#This Row],[信用卡交易筆數]]/1000</f>
        <v>343.85899999999998</v>
      </c>
      <c r="K2568" s="14">
        <f>表格1[[#This Row],[信用卡交易金額'[新臺幣']]]/1000</f>
        <v>424924.47200000001</v>
      </c>
      <c r="L2568" s="14">
        <f>表格1[[#This Row],[信用卡交易金額'[新臺幣']]]/1000000</f>
        <v>424.92447199999998</v>
      </c>
      <c r="M2568" s="14" t="str" cm="1">
        <f t="array" ref="M2568">_xlfn.TEXTJOIN("", TRUE, _xlfn.XLOOKUP(TRUE, VALUE(表格1[[#This Row],[年月]]) &lt;= VALUE($R$8:$R$12), $Q$8:$Q$12)) &amp; "年度"</f>
        <v>2022年度</v>
      </c>
    </row>
    <row r="2569" spans="1:13" x14ac:dyDescent="0.3">
      <c r="A2569" s="2">
        <v>202112</v>
      </c>
      <c r="B2569" s="19">
        <f>DATE(表格1[[#This Row],[年]],表格1[[#This Row],[月]],1)</f>
        <v>44531</v>
      </c>
      <c r="C2569" s="2" t="str">
        <f>LEFT(表格1[[#This Row],[年月]],4)</f>
        <v>2021</v>
      </c>
      <c r="D2569" s="2" t="str">
        <f>RIGHT(表格1[[#This Row],[年月]],2)</f>
        <v>12</v>
      </c>
      <c r="E2569" s="5">
        <v>10013000</v>
      </c>
      <c r="F2569" s="2" t="str">
        <f>VLOOKUP(TEXT(表格1[[#This Row],[地區]],"00000000"),縣市代碼,2,0)</f>
        <v>屏東縣</v>
      </c>
      <c r="G2569" s="2" t="s">
        <v>9</v>
      </c>
      <c r="H2569" s="13">
        <v>649664</v>
      </c>
      <c r="I2569" s="14">
        <v>976344281</v>
      </c>
      <c r="J2569" s="14">
        <f>表格1[[#This Row],[信用卡交易筆數]]/1000</f>
        <v>649.66399999999999</v>
      </c>
      <c r="K2569" s="14">
        <f>表格1[[#This Row],[信用卡交易金額'[新臺幣']]]/1000</f>
        <v>976344.28099999996</v>
      </c>
      <c r="L2569" s="14">
        <f>表格1[[#This Row],[信用卡交易金額'[新臺幣']]]/1000000</f>
        <v>976.34428100000002</v>
      </c>
      <c r="M2569" s="14" t="str" cm="1">
        <f t="array" ref="M2569">_xlfn.TEXTJOIN("", TRUE, _xlfn.XLOOKUP(TRUE, VALUE(表格1[[#This Row],[年月]]) &lt;= VALUE($R$8:$R$12), $Q$8:$Q$12)) &amp; "年度"</f>
        <v>2022年度</v>
      </c>
    </row>
    <row r="2570" spans="1:13" x14ac:dyDescent="0.3">
      <c r="A2570" s="2">
        <v>202112</v>
      </c>
      <c r="B2570" s="19">
        <f>DATE(表格1[[#This Row],[年]],表格1[[#This Row],[月]],1)</f>
        <v>44531</v>
      </c>
      <c r="C2570" s="2" t="str">
        <f>LEFT(表格1[[#This Row],[年月]],4)</f>
        <v>2021</v>
      </c>
      <c r="D2570" s="2" t="str">
        <f>RIGHT(表格1[[#This Row],[年月]],2)</f>
        <v>12</v>
      </c>
      <c r="E2570" s="5">
        <v>10013000</v>
      </c>
      <c r="F2570" s="2" t="str">
        <f>VLOOKUP(TEXT(表格1[[#This Row],[地區]],"00000000"),縣市代碼,2,0)</f>
        <v>屏東縣</v>
      </c>
      <c r="G2570" s="2" t="s">
        <v>10</v>
      </c>
      <c r="H2570" s="13">
        <v>526132</v>
      </c>
      <c r="I2570" s="14">
        <v>1852941901</v>
      </c>
      <c r="J2570" s="14">
        <f>表格1[[#This Row],[信用卡交易筆數]]/1000</f>
        <v>526.13199999999995</v>
      </c>
      <c r="K2570" s="14">
        <f>表格1[[#This Row],[信用卡交易金額'[新臺幣']]]/1000</f>
        <v>1852941.9010000001</v>
      </c>
      <c r="L2570" s="14">
        <f>表格1[[#This Row],[信用卡交易金額'[新臺幣']]]/1000000</f>
        <v>1852.9419009999999</v>
      </c>
      <c r="M2570" s="14" t="str" cm="1">
        <f t="array" ref="M2570">_xlfn.TEXTJOIN("", TRUE, _xlfn.XLOOKUP(TRUE, VALUE(表格1[[#This Row],[年月]]) &lt;= VALUE($R$8:$R$12), $Q$8:$Q$12)) &amp; "年度"</f>
        <v>2022年度</v>
      </c>
    </row>
    <row r="2571" spans="1:13" x14ac:dyDescent="0.3">
      <c r="A2571" s="2">
        <v>202112</v>
      </c>
      <c r="B2571" s="19">
        <f>DATE(表格1[[#This Row],[年]],表格1[[#This Row],[月]],1)</f>
        <v>44531</v>
      </c>
      <c r="C2571" s="2" t="str">
        <f>LEFT(表格1[[#This Row],[年月]],4)</f>
        <v>2021</v>
      </c>
      <c r="D2571" s="2" t="str">
        <f>RIGHT(表格1[[#This Row],[年月]],2)</f>
        <v>12</v>
      </c>
      <c r="E2571" s="5">
        <v>10017000</v>
      </c>
      <c r="F2571" s="2" t="str">
        <f>VLOOKUP(TEXT(表格1[[#This Row],[地區]],"00000000"),縣市代碼,2,0)</f>
        <v>基隆市</v>
      </c>
      <c r="G2571" s="2" t="s">
        <v>4</v>
      </c>
      <c r="H2571" s="13">
        <v>618122</v>
      </c>
      <c r="I2571" s="14">
        <v>331059094</v>
      </c>
      <c r="J2571" s="14">
        <f>表格1[[#This Row],[信用卡交易筆數]]/1000</f>
        <v>618.12199999999996</v>
      </c>
      <c r="K2571" s="14">
        <f>表格1[[#This Row],[信用卡交易金額'[新臺幣']]]/1000</f>
        <v>331059.09399999998</v>
      </c>
      <c r="L2571" s="14">
        <f>表格1[[#This Row],[信用卡交易金額'[新臺幣']]]/1000000</f>
        <v>331.05909400000002</v>
      </c>
      <c r="M2571" s="14" t="str" cm="1">
        <f t="array" ref="M2571">_xlfn.TEXTJOIN("", TRUE, _xlfn.XLOOKUP(TRUE, VALUE(表格1[[#This Row],[年月]]) &lt;= VALUE($R$8:$R$12), $Q$8:$Q$12)) &amp; "年度"</f>
        <v>2022年度</v>
      </c>
    </row>
    <row r="2572" spans="1:13" x14ac:dyDescent="0.3">
      <c r="A2572" s="2">
        <v>202112</v>
      </c>
      <c r="B2572" s="19">
        <f>DATE(表格1[[#This Row],[年]],表格1[[#This Row],[月]],1)</f>
        <v>44531</v>
      </c>
      <c r="C2572" s="2" t="str">
        <f>LEFT(表格1[[#This Row],[年月]],4)</f>
        <v>2021</v>
      </c>
      <c r="D2572" s="2" t="str">
        <f>RIGHT(表格1[[#This Row],[年月]],2)</f>
        <v>12</v>
      </c>
      <c r="E2572" s="5">
        <v>10017000</v>
      </c>
      <c r="F2572" s="2" t="str">
        <f>VLOOKUP(TEXT(表格1[[#This Row],[地區]],"00000000"),縣市代碼,2,0)</f>
        <v>基隆市</v>
      </c>
      <c r="G2572" s="2" t="s">
        <v>5</v>
      </c>
      <c r="H2572" s="13">
        <v>52075</v>
      </c>
      <c r="I2572" s="14">
        <v>143746554</v>
      </c>
      <c r="J2572" s="14">
        <f>表格1[[#This Row],[信用卡交易筆數]]/1000</f>
        <v>52.075000000000003</v>
      </c>
      <c r="K2572" s="14">
        <f>表格1[[#This Row],[信用卡交易金額'[新臺幣']]]/1000</f>
        <v>143746.554</v>
      </c>
      <c r="L2572" s="14">
        <f>表格1[[#This Row],[信用卡交易金額'[新臺幣']]]/1000000</f>
        <v>143.746554</v>
      </c>
      <c r="M2572" s="14" t="str" cm="1">
        <f t="array" ref="M2572">_xlfn.TEXTJOIN("", TRUE, _xlfn.XLOOKUP(TRUE, VALUE(表格1[[#This Row],[年月]]) &lt;= VALUE($R$8:$R$12), $Q$8:$Q$12)) &amp; "年度"</f>
        <v>2022年度</v>
      </c>
    </row>
    <row r="2573" spans="1:13" x14ac:dyDescent="0.3">
      <c r="A2573" s="2">
        <v>202112</v>
      </c>
      <c r="B2573" s="19">
        <f>DATE(表格1[[#This Row],[年]],表格1[[#This Row],[月]],1)</f>
        <v>44531</v>
      </c>
      <c r="C2573" s="2" t="str">
        <f>LEFT(表格1[[#This Row],[年月]],4)</f>
        <v>2021</v>
      </c>
      <c r="D2573" s="2" t="str">
        <f>RIGHT(表格1[[#This Row],[年月]],2)</f>
        <v>12</v>
      </c>
      <c r="E2573" s="5">
        <v>10017000</v>
      </c>
      <c r="F2573" s="2" t="str">
        <f>VLOOKUP(TEXT(表格1[[#This Row],[地區]],"00000000"),縣市代碼,2,0)</f>
        <v>基隆市</v>
      </c>
      <c r="G2573" s="2" t="s">
        <v>6</v>
      </c>
      <c r="H2573" s="13">
        <v>65493</v>
      </c>
      <c r="I2573" s="14">
        <v>225002236</v>
      </c>
      <c r="J2573" s="14">
        <f>表格1[[#This Row],[信用卡交易筆數]]/1000</f>
        <v>65.492999999999995</v>
      </c>
      <c r="K2573" s="14">
        <f>表格1[[#This Row],[信用卡交易金額'[新臺幣']]]/1000</f>
        <v>225002.236</v>
      </c>
      <c r="L2573" s="14">
        <f>表格1[[#This Row],[信用卡交易金額'[新臺幣']]]/1000000</f>
        <v>225.00223600000001</v>
      </c>
      <c r="M2573" s="14" t="str" cm="1">
        <f t="array" ref="M2573">_xlfn.TEXTJOIN("", TRUE, _xlfn.XLOOKUP(TRUE, VALUE(表格1[[#This Row],[年月]]) &lt;= VALUE($R$8:$R$12), $Q$8:$Q$12)) &amp; "年度"</f>
        <v>2022年度</v>
      </c>
    </row>
    <row r="2574" spans="1:13" x14ac:dyDescent="0.3">
      <c r="A2574" s="2">
        <v>202112</v>
      </c>
      <c r="B2574" s="19">
        <f>DATE(表格1[[#This Row],[年]],表格1[[#This Row],[月]],1)</f>
        <v>44531</v>
      </c>
      <c r="C2574" s="2" t="str">
        <f>LEFT(表格1[[#This Row],[年月]],4)</f>
        <v>2021</v>
      </c>
      <c r="D2574" s="2" t="str">
        <f>RIGHT(表格1[[#This Row],[年月]],2)</f>
        <v>12</v>
      </c>
      <c r="E2574" s="5">
        <v>10017000</v>
      </c>
      <c r="F2574" s="2" t="str">
        <f>VLOOKUP(TEXT(表格1[[#This Row],[地區]],"00000000"),縣市代碼,2,0)</f>
        <v>基隆市</v>
      </c>
      <c r="G2574" s="2" t="s">
        <v>7</v>
      </c>
      <c r="H2574" s="13">
        <v>406479</v>
      </c>
      <c r="I2574" s="14">
        <v>366153643</v>
      </c>
      <c r="J2574" s="14">
        <f>表格1[[#This Row],[信用卡交易筆數]]/1000</f>
        <v>406.47899999999998</v>
      </c>
      <c r="K2574" s="14">
        <f>表格1[[#This Row],[信用卡交易金額'[新臺幣']]]/1000</f>
        <v>366153.64299999998</v>
      </c>
      <c r="L2574" s="14">
        <f>表格1[[#This Row],[信用卡交易金額'[新臺幣']]]/1000000</f>
        <v>366.15364299999999</v>
      </c>
      <c r="M2574" s="14" t="str" cm="1">
        <f t="array" ref="M2574">_xlfn.TEXTJOIN("", TRUE, _xlfn.XLOOKUP(TRUE, VALUE(表格1[[#This Row],[年月]]) &lt;= VALUE($R$8:$R$12), $Q$8:$Q$12)) &amp; "年度"</f>
        <v>2022年度</v>
      </c>
    </row>
    <row r="2575" spans="1:13" x14ac:dyDescent="0.3">
      <c r="A2575" s="2">
        <v>202112</v>
      </c>
      <c r="B2575" s="19">
        <f>DATE(表格1[[#This Row],[年]],表格1[[#This Row],[月]],1)</f>
        <v>44531</v>
      </c>
      <c r="C2575" s="2" t="str">
        <f>LEFT(表格1[[#This Row],[年月]],4)</f>
        <v>2021</v>
      </c>
      <c r="D2575" s="2" t="str">
        <f>RIGHT(表格1[[#This Row],[年月]],2)</f>
        <v>12</v>
      </c>
      <c r="E2575" s="5">
        <v>10017000</v>
      </c>
      <c r="F2575" s="2" t="str">
        <f>VLOOKUP(TEXT(表格1[[#This Row],[地區]],"00000000"),縣市代碼,2,0)</f>
        <v>基隆市</v>
      </c>
      <c r="G2575" s="2" t="s">
        <v>8</v>
      </c>
      <c r="H2575" s="13">
        <v>308217</v>
      </c>
      <c r="I2575" s="14">
        <v>386232678</v>
      </c>
      <c r="J2575" s="14">
        <f>表格1[[#This Row],[信用卡交易筆數]]/1000</f>
        <v>308.21699999999998</v>
      </c>
      <c r="K2575" s="14">
        <f>表格1[[#This Row],[信用卡交易金額'[新臺幣']]]/1000</f>
        <v>386232.67800000001</v>
      </c>
      <c r="L2575" s="14">
        <f>表格1[[#This Row],[信用卡交易金額'[新臺幣']]]/1000000</f>
        <v>386.23267800000002</v>
      </c>
      <c r="M2575" s="14" t="str" cm="1">
        <f t="array" ref="M2575">_xlfn.TEXTJOIN("", TRUE, _xlfn.XLOOKUP(TRUE, VALUE(表格1[[#This Row],[年月]]) &lt;= VALUE($R$8:$R$12), $Q$8:$Q$12)) &amp; "年度"</f>
        <v>2022年度</v>
      </c>
    </row>
    <row r="2576" spans="1:13" x14ac:dyDescent="0.3">
      <c r="A2576" s="2">
        <v>202112</v>
      </c>
      <c r="B2576" s="19">
        <f>DATE(表格1[[#This Row],[年]],表格1[[#This Row],[月]],1)</f>
        <v>44531</v>
      </c>
      <c r="C2576" s="2" t="str">
        <f>LEFT(表格1[[#This Row],[年月]],4)</f>
        <v>2021</v>
      </c>
      <c r="D2576" s="2" t="str">
        <f>RIGHT(表格1[[#This Row],[年月]],2)</f>
        <v>12</v>
      </c>
      <c r="E2576" s="5">
        <v>10017000</v>
      </c>
      <c r="F2576" s="2" t="str">
        <f>VLOOKUP(TEXT(表格1[[#This Row],[地區]],"00000000"),縣市代碼,2,0)</f>
        <v>基隆市</v>
      </c>
      <c r="G2576" s="2" t="s">
        <v>9</v>
      </c>
      <c r="H2576" s="13">
        <v>580907</v>
      </c>
      <c r="I2576" s="14">
        <v>787786056</v>
      </c>
      <c r="J2576" s="14">
        <f>表格1[[#This Row],[信用卡交易筆數]]/1000</f>
        <v>580.90700000000004</v>
      </c>
      <c r="K2576" s="14">
        <f>表格1[[#This Row],[信用卡交易金額'[新臺幣']]]/1000</f>
        <v>787786.05599999998</v>
      </c>
      <c r="L2576" s="14">
        <f>表格1[[#This Row],[信用卡交易金額'[新臺幣']]]/1000000</f>
        <v>787.78605600000003</v>
      </c>
      <c r="M2576" s="14" t="str" cm="1">
        <f t="array" ref="M2576">_xlfn.TEXTJOIN("", TRUE, _xlfn.XLOOKUP(TRUE, VALUE(表格1[[#This Row],[年月]]) &lt;= VALUE($R$8:$R$12), $Q$8:$Q$12)) &amp; "年度"</f>
        <v>2022年度</v>
      </c>
    </row>
    <row r="2577" spans="1:13" x14ac:dyDescent="0.3">
      <c r="A2577" s="2">
        <v>202112</v>
      </c>
      <c r="B2577" s="19">
        <f>DATE(表格1[[#This Row],[年]],表格1[[#This Row],[月]],1)</f>
        <v>44531</v>
      </c>
      <c r="C2577" s="2" t="str">
        <f>LEFT(表格1[[#This Row],[年月]],4)</f>
        <v>2021</v>
      </c>
      <c r="D2577" s="2" t="str">
        <f>RIGHT(表格1[[#This Row],[年月]],2)</f>
        <v>12</v>
      </c>
      <c r="E2577" s="5">
        <v>10017000</v>
      </c>
      <c r="F2577" s="2" t="str">
        <f>VLOOKUP(TEXT(表格1[[#This Row],[地區]],"00000000"),縣市代碼,2,0)</f>
        <v>基隆市</v>
      </c>
      <c r="G2577" s="2" t="s">
        <v>10</v>
      </c>
      <c r="H2577" s="13">
        <v>447693</v>
      </c>
      <c r="I2577" s="14">
        <v>1271753580</v>
      </c>
      <c r="J2577" s="14">
        <f>表格1[[#This Row],[信用卡交易筆數]]/1000</f>
        <v>447.69299999999998</v>
      </c>
      <c r="K2577" s="14">
        <f>表格1[[#This Row],[信用卡交易金額'[新臺幣']]]/1000</f>
        <v>1271753.58</v>
      </c>
      <c r="L2577" s="14">
        <f>表格1[[#This Row],[信用卡交易金額'[新臺幣']]]/1000000</f>
        <v>1271.7535800000001</v>
      </c>
      <c r="M2577" s="14" t="str" cm="1">
        <f t="array" ref="M2577">_xlfn.TEXTJOIN("", TRUE, _xlfn.XLOOKUP(TRUE, VALUE(表格1[[#This Row],[年月]]) &lt;= VALUE($R$8:$R$12), $Q$8:$Q$12)) &amp; "年度"</f>
        <v>2022年度</v>
      </c>
    </row>
    <row r="2578" spans="1:13" x14ac:dyDescent="0.3">
      <c r="A2578" s="2">
        <v>202112</v>
      </c>
      <c r="B2578" s="19">
        <f>DATE(表格1[[#This Row],[年]],表格1[[#This Row],[月]],1)</f>
        <v>44531</v>
      </c>
      <c r="C2578" s="2" t="str">
        <f>LEFT(表格1[[#This Row],[年月]],4)</f>
        <v>2021</v>
      </c>
      <c r="D2578" s="2" t="str">
        <f>RIGHT(表格1[[#This Row],[年月]],2)</f>
        <v>12</v>
      </c>
      <c r="E2578" s="5">
        <v>10002000</v>
      </c>
      <c r="F2578" s="2" t="str">
        <f>VLOOKUP(TEXT(表格1[[#This Row],[地區]],"00000000"),縣市代碼,2,0)</f>
        <v>宜蘭縣</v>
      </c>
      <c r="G2578" s="2" t="s">
        <v>4</v>
      </c>
      <c r="H2578" s="13">
        <v>485472</v>
      </c>
      <c r="I2578" s="14">
        <v>240484610</v>
      </c>
      <c r="J2578" s="14">
        <f>表格1[[#This Row],[信用卡交易筆數]]/1000</f>
        <v>485.47199999999998</v>
      </c>
      <c r="K2578" s="14">
        <f>表格1[[#This Row],[信用卡交易金額'[新臺幣']]]/1000</f>
        <v>240484.61</v>
      </c>
      <c r="L2578" s="14">
        <f>表格1[[#This Row],[信用卡交易金額'[新臺幣']]]/1000000</f>
        <v>240.48461</v>
      </c>
      <c r="M2578" s="14" t="str" cm="1">
        <f t="array" ref="M2578">_xlfn.TEXTJOIN("", TRUE, _xlfn.XLOOKUP(TRUE, VALUE(表格1[[#This Row],[年月]]) &lt;= VALUE($R$8:$R$12), $Q$8:$Q$12)) &amp; "年度"</f>
        <v>2022年度</v>
      </c>
    </row>
    <row r="2579" spans="1:13" x14ac:dyDescent="0.3">
      <c r="A2579" s="2">
        <v>202112</v>
      </c>
      <c r="B2579" s="19">
        <f>DATE(表格1[[#This Row],[年]],表格1[[#This Row],[月]],1)</f>
        <v>44531</v>
      </c>
      <c r="C2579" s="2" t="str">
        <f>LEFT(表格1[[#This Row],[年月]],4)</f>
        <v>2021</v>
      </c>
      <c r="D2579" s="2" t="str">
        <f>RIGHT(表格1[[#This Row],[年月]],2)</f>
        <v>12</v>
      </c>
      <c r="E2579" s="5">
        <v>10002000</v>
      </c>
      <c r="F2579" s="2" t="str">
        <f>VLOOKUP(TEXT(表格1[[#This Row],[地區]],"00000000"),縣市代碼,2,0)</f>
        <v>宜蘭縣</v>
      </c>
      <c r="G2579" s="2" t="s">
        <v>5</v>
      </c>
      <c r="H2579" s="13">
        <v>43313</v>
      </c>
      <c r="I2579" s="14">
        <v>116072369</v>
      </c>
      <c r="J2579" s="14">
        <f>表格1[[#This Row],[信用卡交易筆數]]/1000</f>
        <v>43.313000000000002</v>
      </c>
      <c r="K2579" s="14">
        <f>表格1[[#This Row],[信用卡交易金額'[新臺幣']]]/1000</f>
        <v>116072.36900000001</v>
      </c>
      <c r="L2579" s="14">
        <f>表格1[[#This Row],[信用卡交易金額'[新臺幣']]]/1000000</f>
        <v>116.07236899999999</v>
      </c>
      <c r="M2579" s="14" t="str" cm="1">
        <f t="array" ref="M2579">_xlfn.TEXTJOIN("", TRUE, _xlfn.XLOOKUP(TRUE, VALUE(表格1[[#This Row],[年月]]) &lt;= VALUE($R$8:$R$12), $Q$8:$Q$12)) &amp; "年度"</f>
        <v>2022年度</v>
      </c>
    </row>
    <row r="2580" spans="1:13" x14ac:dyDescent="0.3">
      <c r="A2580" s="2">
        <v>202112</v>
      </c>
      <c r="B2580" s="19">
        <f>DATE(表格1[[#This Row],[年]],表格1[[#This Row],[月]],1)</f>
        <v>44531</v>
      </c>
      <c r="C2580" s="2" t="str">
        <f>LEFT(表格1[[#This Row],[年月]],4)</f>
        <v>2021</v>
      </c>
      <c r="D2580" s="2" t="str">
        <f>RIGHT(表格1[[#This Row],[年月]],2)</f>
        <v>12</v>
      </c>
      <c r="E2580" s="5">
        <v>10002000</v>
      </c>
      <c r="F2580" s="2" t="str">
        <f>VLOOKUP(TEXT(表格1[[#This Row],[地區]],"00000000"),縣市代碼,2,0)</f>
        <v>宜蘭縣</v>
      </c>
      <c r="G2580" s="2" t="s">
        <v>6</v>
      </c>
      <c r="H2580" s="13">
        <v>64041</v>
      </c>
      <c r="I2580" s="14">
        <v>222148375</v>
      </c>
      <c r="J2580" s="14">
        <f>表格1[[#This Row],[信用卡交易筆數]]/1000</f>
        <v>64.040999999999997</v>
      </c>
      <c r="K2580" s="14">
        <f>表格1[[#This Row],[信用卡交易金額'[新臺幣']]]/1000</f>
        <v>222148.375</v>
      </c>
      <c r="L2580" s="14">
        <f>表格1[[#This Row],[信用卡交易金額'[新臺幣']]]/1000000</f>
        <v>222.14837499999999</v>
      </c>
      <c r="M2580" s="14" t="str" cm="1">
        <f t="array" ref="M2580">_xlfn.TEXTJOIN("", TRUE, _xlfn.XLOOKUP(TRUE, VALUE(表格1[[#This Row],[年月]]) &lt;= VALUE($R$8:$R$12), $Q$8:$Q$12)) &amp; "年度"</f>
        <v>2022年度</v>
      </c>
    </row>
    <row r="2581" spans="1:13" x14ac:dyDescent="0.3">
      <c r="A2581" s="2">
        <v>202112</v>
      </c>
      <c r="B2581" s="19">
        <f>DATE(表格1[[#This Row],[年]],表格1[[#This Row],[月]],1)</f>
        <v>44531</v>
      </c>
      <c r="C2581" s="2" t="str">
        <f>LEFT(表格1[[#This Row],[年月]],4)</f>
        <v>2021</v>
      </c>
      <c r="D2581" s="2" t="str">
        <f>RIGHT(表格1[[#This Row],[年月]],2)</f>
        <v>12</v>
      </c>
      <c r="E2581" s="5">
        <v>10002000</v>
      </c>
      <c r="F2581" s="2" t="str">
        <f>VLOOKUP(TEXT(表格1[[#This Row],[地區]],"00000000"),縣市代碼,2,0)</f>
        <v>宜蘭縣</v>
      </c>
      <c r="G2581" s="2" t="s">
        <v>7</v>
      </c>
      <c r="H2581" s="13">
        <v>348462</v>
      </c>
      <c r="I2581" s="14">
        <v>353123032</v>
      </c>
      <c r="J2581" s="14">
        <f>表格1[[#This Row],[信用卡交易筆數]]/1000</f>
        <v>348.46199999999999</v>
      </c>
      <c r="K2581" s="14">
        <f>表格1[[#This Row],[信用卡交易金額'[新臺幣']]]/1000</f>
        <v>353123.03200000001</v>
      </c>
      <c r="L2581" s="14">
        <f>表格1[[#This Row],[信用卡交易金額'[新臺幣']]]/1000000</f>
        <v>353.12303200000002</v>
      </c>
      <c r="M2581" s="14" t="str" cm="1">
        <f t="array" ref="M2581">_xlfn.TEXTJOIN("", TRUE, _xlfn.XLOOKUP(TRUE, VALUE(表格1[[#This Row],[年月]]) &lt;= VALUE($R$8:$R$12), $Q$8:$Q$12)) &amp; "年度"</f>
        <v>2022年度</v>
      </c>
    </row>
    <row r="2582" spans="1:13" x14ac:dyDescent="0.3">
      <c r="A2582" s="2">
        <v>202112</v>
      </c>
      <c r="B2582" s="19">
        <f>DATE(表格1[[#This Row],[年]],表格1[[#This Row],[月]],1)</f>
        <v>44531</v>
      </c>
      <c r="C2582" s="2" t="str">
        <f>LEFT(表格1[[#This Row],[年月]],4)</f>
        <v>2021</v>
      </c>
      <c r="D2582" s="2" t="str">
        <f>RIGHT(表格1[[#This Row],[年月]],2)</f>
        <v>12</v>
      </c>
      <c r="E2582" s="5">
        <v>10002000</v>
      </c>
      <c r="F2582" s="2" t="str">
        <f>VLOOKUP(TEXT(表格1[[#This Row],[地區]],"00000000"),縣市代碼,2,0)</f>
        <v>宜蘭縣</v>
      </c>
      <c r="G2582" s="2" t="s">
        <v>8</v>
      </c>
      <c r="H2582" s="13">
        <v>247948</v>
      </c>
      <c r="I2582" s="14">
        <v>310083413</v>
      </c>
      <c r="J2582" s="14">
        <f>表格1[[#This Row],[信用卡交易筆數]]/1000</f>
        <v>247.94800000000001</v>
      </c>
      <c r="K2582" s="14">
        <f>表格1[[#This Row],[信用卡交易金額'[新臺幣']]]/1000</f>
        <v>310083.413</v>
      </c>
      <c r="L2582" s="14">
        <f>表格1[[#This Row],[信用卡交易金額'[新臺幣']]]/1000000</f>
        <v>310.08341300000001</v>
      </c>
      <c r="M2582" s="14" t="str" cm="1">
        <f t="array" ref="M2582">_xlfn.TEXTJOIN("", TRUE, _xlfn.XLOOKUP(TRUE, VALUE(表格1[[#This Row],[年月]]) &lt;= VALUE($R$8:$R$12), $Q$8:$Q$12)) &amp; "年度"</f>
        <v>2022年度</v>
      </c>
    </row>
    <row r="2583" spans="1:13" x14ac:dyDescent="0.3">
      <c r="A2583" s="2">
        <v>202112</v>
      </c>
      <c r="B2583" s="19">
        <f>DATE(表格1[[#This Row],[年]],表格1[[#This Row],[月]],1)</f>
        <v>44531</v>
      </c>
      <c r="C2583" s="2" t="str">
        <f>LEFT(表格1[[#This Row],[年月]],4)</f>
        <v>2021</v>
      </c>
      <c r="D2583" s="2" t="str">
        <f>RIGHT(表格1[[#This Row],[年月]],2)</f>
        <v>12</v>
      </c>
      <c r="E2583" s="5">
        <v>10002000</v>
      </c>
      <c r="F2583" s="2" t="str">
        <f>VLOOKUP(TEXT(表格1[[#This Row],[地區]],"00000000"),縣市代碼,2,0)</f>
        <v>宜蘭縣</v>
      </c>
      <c r="G2583" s="2" t="s">
        <v>9</v>
      </c>
      <c r="H2583" s="13">
        <v>494182</v>
      </c>
      <c r="I2583" s="14">
        <v>670220662</v>
      </c>
      <c r="J2583" s="14">
        <f>表格1[[#This Row],[信用卡交易筆數]]/1000</f>
        <v>494.18200000000002</v>
      </c>
      <c r="K2583" s="14">
        <f>表格1[[#This Row],[信用卡交易金額'[新臺幣']]]/1000</f>
        <v>670220.66200000001</v>
      </c>
      <c r="L2583" s="14">
        <f>表格1[[#This Row],[信用卡交易金額'[新臺幣']]]/1000000</f>
        <v>670.22066199999995</v>
      </c>
      <c r="M2583" s="14" t="str" cm="1">
        <f t="array" ref="M2583">_xlfn.TEXTJOIN("", TRUE, _xlfn.XLOOKUP(TRUE, VALUE(表格1[[#This Row],[年月]]) &lt;= VALUE($R$8:$R$12), $Q$8:$Q$12)) &amp; "年度"</f>
        <v>2022年度</v>
      </c>
    </row>
    <row r="2584" spans="1:13" x14ac:dyDescent="0.3">
      <c r="A2584" s="2">
        <v>202112</v>
      </c>
      <c r="B2584" s="19">
        <f>DATE(表格1[[#This Row],[年]],表格1[[#This Row],[月]],1)</f>
        <v>44531</v>
      </c>
      <c r="C2584" s="2" t="str">
        <f>LEFT(表格1[[#This Row],[年月]],4)</f>
        <v>2021</v>
      </c>
      <c r="D2584" s="2" t="str">
        <f>RIGHT(表格1[[#This Row],[年月]],2)</f>
        <v>12</v>
      </c>
      <c r="E2584" s="5">
        <v>10002000</v>
      </c>
      <c r="F2584" s="2" t="str">
        <f>VLOOKUP(TEXT(表格1[[#This Row],[地區]],"00000000"),縣市代碼,2,0)</f>
        <v>宜蘭縣</v>
      </c>
      <c r="G2584" s="2" t="s">
        <v>10</v>
      </c>
      <c r="H2584" s="13">
        <v>338027</v>
      </c>
      <c r="I2584" s="14">
        <v>1122309628</v>
      </c>
      <c r="J2584" s="14">
        <f>表格1[[#This Row],[信用卡交易筆數]]/1000</f>
        <v>338.02699999999999</v>
      </c>
      <c r="K2584" s="14">
        <f>表格1[[#This Row],[信用卡交易金額'[新臺幣']]]/1000</f>
        <v>1122309.628</v>
      </c>
      <c r="L2584" s="14">
        <f>表格1[[#This Row],[信用卡交易金額'[新臺幣']]]/1000000</f>
        <v>1122.309628</v>
      </c>
      <c r="M2584" s="14" t="str" cm="1">
        <f t="array" ref="M2584">_xlfn.TEXTJOIN("", TRUE, _xlfn.XLOOKUP(TRUE, VALUE(表格1[[#This Row],[年月]]) &lt;= VALUE($R$8:$R$12), $Q$8:$Q$12)) &amp; "年度"</f>
        <v>2022年度</v>
      </c>
    </row>
    <row r="2585" spans="1:13" x14ac:dyDescent="0.3">
      <c r="A2585" s="2">
        <v>202112</v>
      </c>
      <c r="B2585" s="19">
        <f>DATE(表格1[[#This Row],[年]],表格1[[#This Row],[月]],1)</f>
        <v>44531</v>
      </c>
      <c r="C2585" s="2" t="str">
        <f>LEFT(表格1[[#This Row],[年月]],4)</f>
        <v>2021</v>
      </c>
      <c r="D2585" s="2" t="str">
        <f>RIGHT(表格1[[#This Row],[年月]],2)</f>
        <v>12</v>
      </c>
      <c r="E2585" s="5">
        <v>10015000</v>
      </c>
      <c r="F2585" s="2" t="str">
        <f>VLOOKUP(TEXT(表格1[[#This Row],[地區]],"00000000"),縣市代碼,2,0)</f>
        <v>花蓮縣</v>
      </c>
      <c r="G2585" s="2" t="s">
        <v>4</v>
      </c>
      <c r="H2585" s="13">
        <v>352197</v>
      </c>
      <c r="I2585" s="14">
        <v>209081490</v>
      </c>
      <c r="J2585" s="14">
        <f>表格1[[#This Row],[信用卡交易筆數]]/1000</f>
        <v>352.197</v>
      </c>
      <c r="K2585" s="14">
        <f>表格1[[#This Row],[信用卡交易金額'[新臺幣']]]/1000</f>
        <v>209081.49</v>
      </c>
      <c r="L2585" s="14">
        <f>表格1[[#This Row],[信用卡交易金額'[新臺幣']]]/1000000</f>
        <v>209.08149</v>
      </c>
      <c r="M2585" s="14" t="str" cm="1">
        <f t="array" ref="M2585">_xlfn.TEXTJOIN("", TRUE, _xlfn.XLOOKUP(TRUE, VALUE(表格1[[#This Row],[年月]]) &lt;= VALUE($R$8:$R$12), $Q$8:$Q$12)) &amp; "年度"</f>
        <v>2022年度</v>
      </c>
    </row>
    <row r="2586" spans="1:13" x14ac:dyDescent="0.3">
      <c r="A2586" s="2">
        <v>202112</v>
      </c>
      <c r="B2586" s="19">
        <f>DATE(表格1[[#This Row],[年]],表格1[[#This Row],[月]],1)</f>
        <v>44531</v>
      </c>
      <c r="C2586" s="2" t="str">
        <f>LEFT(表格1[[#This Row],[年月]],4)</f>
        <v>2021</v>
      </c>
      <c r="D2586" s="2" t="str">
        <f>RIGHT(表格1[[#This Row],[年月]],2)</f>
        <v>12</v>
      </c>
      <c r="E2586" s="5">
        <v>10015000</v>
      </c>
      <c r="F2586" s="2" t="str">
        <f>VLOOKUP(TEXT(表格1[[#This Row],[地區]],"00000000"),縣市代碼,2,0)</f>
        <v>花蓮縣</v>
      </c>
      <c r="G2586" s="2" t="s">
        <v>5</v>
      </c>
      <c r="H2586" s="13">
        <v>29746</v>
      </c>
      <c r="I2586" s="14">
        <v>77763107</v>
      </c>
      <c r="J2586" s="14">
        <f>表格1[[#This Row],[信用卡交易筆數]]/1000</f>
        <v>29.745999999999999</v>
      </c>
      <c r="K2586" s="14">
        <f>表格1[[#This Row],[信用卡交易金額'[新臺幣']]]/1000</f>
        <v>77763.107000000004</v>
      </c>
      <c r="L2586" s="14">
        <f>表格1[[#This Row],[信用卡交易金額'[新臺幣']]]/1000000</f>
        <v>77.763107000000005</v>
      </c>
      <c r="M2586" s="14" t="str" cm="1">
        <f t="array" ref="M2586">_xlfn.TEXTJOIN("", TRUE, _xlfn.XLOOKUP(TRUE, VALUE(表格1[[#This Row],[年月]]) &lt;= VALUE($R$8:$R$12), $Q$8:$Q$12)) &amp; "年度"</f>
        <v>2022年度</v>
      </c>
    </row>
    <row r="2587" spans="1:13" x14ac:dyDescent="0.3">
      <c r="A2587" s="2">
        <v>202112</v>
      </c>
      <c r="B2587" s="19">
        <f>DATE(表格1[[#This Row],[年]],表格1[[#This Row],[月]],1)</f>
        <v>44531</v>
      </c>
      <c r="C2587" s="2" t="str">
        <f>LEFT(表格1[[#This Row],[年月]],4)</f>
        <v>2021</v>
      </c>
      <c r="D2587" s="2" t="str">
        <f>RIGHT(表格1[[#This Row],[年月]],2)</f>
        <v>12</v>
      </c>
      <c r="E2587" s="5">
        <v>10015000</v>
      </c>
      <c r="F2587" s="2" t="str">
        <f>VLOOKUP(TEXT(表格1[[#This Row],[地區]],"00000000"),縣市代碼,2,0)</f>
        <v>花蓮縣</v>
      </c>
      <c r="G2587" s="2" t="s">
        <v>6</v>
      </c>
      <c r="H2587" s="13">
        <v>47121</v>
      </c>
      <c r="I2587" s="14">
        <v>163169886</v>
      </c>
      <c r="J2587" s="14">
        <f>表格1[[#This Row],[信用卡交易筆數]]/1000</f>
        <v>47.121000000000002</v>
      </c>
      <c r="K2587" s="14">
        <f>表格1[[#This Row],[信用卡交易金額'[新臺幣']]]/1000</f>
        <v>163169.886</v>
      </c>
      <c r="L2587" s="14">
        <f>表格1[[#This Row],[信用卡交易金額'[新臺幣']]]/1000000</f>
        <v>163.16988599999999</v>
      </c>
      <c r="M2587" s="14" t="str" cm="1">
        <f t="array" ref="M2587">_xlfn.TEXTJOIN("", TRUE, _xlfn.XLOOKUP(TRUE, VALUE(表格1[[#This Row],[年月]]) &lt;= VALUE($R$8:$R$12), $Q$8:$Q$12)) &amp; "年度"</f>
        <v>2022年度</v>
      </c>
    </row>
    <row r="2588" spans="1:13" x14ac:dyDescent="0.3">
      <c r="A2588" s="2">
        <v>202112</v>
      </c>
      <c r="B2588" s="19">
        <f>DATE(表格1[[#This Row],[年]],表格1[[#This Row],[月]],1)</f>
        <v>44531</v>
      </c>
      <c r="C2588" s="2" t="str">
        <f>LEFT(表格1[[#This Row],[年月]],4)</f>
        <v>2021</v>
      </c>
      <c r="D2588" s="2" t="str">
        <f>RIGHT(表格1[[#This Row],[年月]],2)</f>
        <v>12</v>
      </c>
      <c r="E2588" s="5">
        <v>10015000</v>
      </c>
      <c r="F2588" s="2" t="str">
        <f>VLOOKUP(TEXT(表格1[[#This Row],[地區]],"00000000"),縣市代碼,2,0)</f>
        <v>花蓮縣</v>
      </c>
      <c r="G2588" s="2" t="s">
        <v>7</v>
      </c>
      <c r="H2588" s="13">
        <v>258755</v>
      </c>
      <c r="I2588" s="14">
        <v>246202920</v>
      </c>
      <c r="J2588" s="14">
        <f>表格1[[#This Row],[信用卡交易筆數]]/1000</f>
        <v>258.755</v>
      </c>
      <c r="K2588" s="14">
        <f>表格1[[#This Row],[信用卡交易金額'[新臺幣']]]/1000</f>
        <v>246202.92</v>
      </c>
      <c r="L2588" s="14">
        <f>表格1[[#This Row],[信用卡交易金額'[新臺幣']]]/1000000</f>
        <v>246.20292000000001</v>
      </c>
      <c r="M2588" s="14" t="str" cm="1">
        <f t="array" ref="M2588">_xlfn.TEXTJOIN("", TRUE, _xlfn.XLOOKUP(TRUE, VALUE(表格1[[#This Row],[年月]]) &lt;= VALUE($R$8:$R$12), $Q$8:$Q$12)) &amp; "年度"</f>
        <v>2022年度</v>
      </c>
    </row>
    <row r="2589" spans="1:13" x14ac:dyDescent="0.3">
      <c r="A2589" s="2">
        <v>202112</v>
      </c>
      <c r="B2589" s="19">
        <f>DATE(表格1[[#This Row],[年]],表格1[[#This Row],[月]],1)</f>
        <v>44531</v>
      </c>
      <c r="C2589" s="2" t="str">
        <f>LEFT(表格1[[#This Row],[年月]],4)</f>
        <v>2021</v>
      </c>
      <c r="D2589" s="2" t="str">
        <f>RIGHT(表格1[[#This Row],[年月]],2)</f>
        <v>12</v>
      </c>
      <c r="E2589" s="5">
        <v>10015000</v>
      </c>
      <c r="F2589" s="2" t="str">
        <f>VLOOKUP(TEXT(表格1[[#This Row],[地區]],"00000000"),縣市代碼,2,0)</f>
        <v>花蓮縣</v>
      </c>
      <c r="G2589" s="2" t="s">
        <v>8</v>
      </c>
      <c r="H2589" s="13">
        <v>168478</v>
      </c>
      <c r="I2589" s="14">
        <v>211993353</v>
      </c>
      <c r="J2589" s="14">
        <f>表格1[[#This Row],[信用卡交易筆數]]/1000</f>
        <v>168.47800000000001</v>
      </c>
      <c r="K2589" s="14">
        <f>表格1[[#This Row],[信用卡交易金額'[新臺幣']]]/1000</f>
        <v>211993.353</v>
      </c>
      <c r="L2589" s="14">
        <f>表格1[[#This Row],[信用卡交易金額'[新臺幣']]]/1000000</f>
        <v>211.99335300000001</v>
      </c>
      <c r="M2589" s="14" t="str" cm="1">
        <f t="array" ref="M2589">_xlfn.TEXTJOIN("", TRUE, _xlfn.XLOOKUP(TRUE, VALUE(表格1[[#This Row],[年月]]) &lt;= VALUE($R$8:$R$12), $Q$8:$Q$12)) &amp; "年度"</f>
        <v>2022年度</v>
      </c>
    </row>
    <row r="2590" spans="1:13" x14ac:dyDescent="0.3">
      <c r="A2590" s="2">
        <v>202112</v>
      </c>
      <c r="B2590" s="19">
        <f>DATE(表格1[[#This Row],[年]],表格1[[#This Row],[月]],1)</f>
        <v>44531</v>
      </c>
      <c r="C2590" s="2" t="str">
        <f>LEFT(表格1[[#This Row],[年月]],4)</f>
        <v>2021</v>
      </c>
      <c r="D2590" s="2" t="str">
        <f>RIGHT(表格1[[#This Row],[年月]],2)</f>
        <v>12</v>
      </c>
      <c r="E2590" s="5">
        <v>10015000</v>
      </c>
      <c r="F2590" s="2" t="str">
        <f>VLOOKUP(TEXT(表格1[[#This Row],[地區]],"00000000"),縣市代碼,2,0)</f>
        <v>花蓮縣</v>
      </c>
      <c r="G2590" s="2" t="s">
        <v>9</v>
      </c>
      <c r="H2590" s="13">
        <v>315816</v>
      </c>
      <c r="I2590" s="14">
        <v>430762555</v>
      </c>
      <c r="J2590" s="14">
        <f>表格1[[#This Row],[信用卡交易筆數]]/1000</f>
        <v>315.81599999999997</v>
      </c>
      <c r="K2590" s="14">
        <f>表格1[[#This Row],[信用卡交易金額'[新臺幣']]]/1000</f>
        <v>430762.55499999999</v>
      </c>
      <c r="L2590" s="14">
        <f>表格1[[#This Row],[信用卡交易金額'[新臺幣']]]/1000000</f>
        <v>430.76255500000002</v>
      </c>
      <c r="M2590" s="14" t="str" cm="1">
        <f t="array" ref="M2590">_xlfn.TEXTJOIN("", TRUE, _xlfn.XLOOKUP(TRUE, VALUE(表格1[[#This Row],[年月]]) &lt;= VALUE($R$8:$R$12), $Q$8:$Q$12)) &amp; "年度"</f>
        <v>2022年度</v>
      </c>
    </row>
    <row r="2591" spans="1:13" x14ac:dyDescent="0.3">
      <c r="A2591" s="2">
        <v>202112</v>
      </c>
      <c r="B2591" s="19">
        <f>DATE(表格1[[#This Row],[年]],表格1[[#This Row],[月]],1)</f>
        <v>44531</v>
      </c>
      <c r="C2591" s="2" t="str">
        <f>LEFT(表格1[[#This Row],[年月]],4)</f>
        <v>2021</v>
      </c>
      <c r="D2591" s="2" t="str">
        <f>RIGHT(表格1[[#This Row],[年月]],2)</f>
        <v>12</v>
      </c>
      <c r="E2591" s="5">
        <v>10015000</v>
      </c>
      <c r="F2591" s="2" t="str">
        <f>VLOOKUP(TEXT(表格1[[#This Row],[地區]],"00000000"),縣市代碼,2,0)</f>
        <v>花蓮縣</v>
      </c>
      <c r="G2591" s="2" t="s">
        <v>10</v>
      </c>
      <c r="H2591" s="13">
        <v>212375</v>
      </c>
      <c r="I2591" s="14">
        <v>729022834</v>
      </c>
      <c r="J2591" s="14">
        <f>表格1[[#This Row],[信用卡交易筆數]]/1000</f>
        <v>212.375</v>
      </c>
      <c r="K2591" s="14">
        <f>表格1[[#This Row],[信用卡交易金額'[新臺幣']]]/1000</f>
        <v>729022.83400000003</v>
      </c>
      <c r="L2591" s="14">
        <f>表格1[[#This Row],[信用卡交易金額'[新臺幣']]]/1000000</f>
        <v>729.02283399999999</v>
      </c>
      <c r="M2591" s="14" t="str" cm="1">
        <f t="array" ref="M2591">_xlfn.TEXTJOIN("", TRUE, _xlfn.XLOOKUP(TRUE, VALUE(表格1[[#This Row],[年月]]) &lt;= VALUE($R$8:$R$12), $Q$8:$Q$12)) &amp; "年度"</f>
        <v>2022年度</v>
      </c>
    </row>
    <row r="2592" spans="1:13" x14ac:dyDescent="0.3">
      <c r="A2592" s="2">
        <v>202112</v>
      </c>
      <c r="B2592" s="19">
        <f>DATE(表格1[[#This Row],[年]],表格1[[#This Row],[月]],1)</f>
        <v>44531</v>
      </c>
      <c r="C2592" s="2" t="str">
        <f>LEFT(表格1[[#This Row],[年月]],4)</f>
        <v>2021</v>
      </c>
      <c r="D2592" s="2" t="str">
        <f>RIGHT(表格1[[#This Row],[年月]],2)</f>
        <v>12</v>
      </c>
      <c r="E2592" s="5">
        <v>10014000</v>
      </c>
      <c r="F2592" s="2" t="str">
        <f>VLOOKUP(TEXT(表格1[[#This Row],[地區]],"00000000"),縣市代碼,2,0)</f>
        <v>臺東縣</v>
      </c>
      <c r="G2592" s="2" t="s">
        <v>4</v>
      </c>
      <c r="H2592" s="13">
        <v>163087</v>
      </c>
      <c r="I2592" s="14">
        <v>86343062</v>
      </c>
      <c r="J2592" s="14">
        <f>表格1[[#This Row],[信用卡交易筆數]]/1000</f>
        <v>163.08699999999999</v>
      </c>
      <c r="K2592" s="14">
        <f>表格1[[#This Row],[信用卡交易金額'[新臺幣']]]/1000</f>
        <v>86343.062000000005</v>
      </c>
      <c r="L2592" s="14">
        <f>表格1[[#This Row],[信用卡交易金額'[新臺幣']]]/1000000</f>
        <v>86.343062000000003</v>
      </c>
      <c r="M2592" s="14" t="str" cm="1">
        <f t="array" ref="M2592">_xlfn.TEXTJOIN("", TRUE, _xlfn.XLOOKUP(TRUE, VALUE(表格1[[#This Row],[年月]]) &lt;= VALUE($R$8:$R$12), $Q$8:$Q$12)) &amp; "年度"</f>
        <v>2022年度</v>
      </c>
    </row>
    <row r="2593" spans="1:13" x14ac:dyDescent="0.3">
      <c r="A2593" s="2">
        <v>202112</v>
      </c>
      <c r="B2593" s="19">
        <f>DATE(表格1[[#This Row],[年]],表格1[[#This Row],[月]],1)</f>
        <v>44531</v>
      </c>
      <c r="C2593" s="2" t="str">
        <f>LEFT(表格1[[#This Row],[年月]],4)</f>
        <v>2021</v>
      </c>
      <c r="D2593" s="2" t="str">
        <f>RIGHT(表格1[[#This Row],[年月]],2)</f>
        <v>12</v>
      </c>
      <c r="E2593" s="5">
        <v>10014000</v>
      </c>
      <c r="F2593" s="2" t="str">
        <f>VLOOKUP(TEXT(表格1[[#This Row],[地區]],"00000000"),縣市代碼,2,0)</f>
        <v>臺東縣</v>
      </c>
      <c r="G2593" s="2" t="s">
        <v>5</v>
      </c>
      <c r="H2593" s="13">
        <v>18290</v>
      </c>
      <c r="I2593" s="14">
        <v>42038355</v>
      </c>
      <c r="J2593" s="14">
        <f>表格1[[#This Row],[信用卡交易筆數]]/1000</f>
        <v>18.29</v>
      </c>
      <c r="K2593" s="14">
        <f>表格1[[#This Row],[信用卡交易金額'[新臺幣']]]/1000</f>
        <v>42038.355000000003</v>
      </c>
      <c r="L2593" s="14">
        <f>表格1[[#This Row],[信用卡交易金額'[新臺幣']]]/1000000</f>
        <v>42.038355000000003</v>
      </c>
      <c r="M2593" s="14" t="str" cm="1">
        <f t="array" ref="M2593">_xlfn.TEXTJOIN("", TRUE, _xlfn.XLOOKUP(TRUE, VALUE(表格1[[#This Row],[年月]]) &lt;= VALUE($R$8:$R$12), $Q$8:$Q$12)) &amp; "年度"</f>
        <v>2022年度</v>
      </c>
    </row>
    <row r="2594" spans="1:13" x14ac:dyDescent="0.3">
      <c r="A2594" s="2">
        <v>202112</v>
      </c>
      <c r="B2594" s="19">
        <f>DATE(表格1[[#This Row],[年]],表格1[[#This Row],[月]],1)</f>
        <v>44531</v>
      </c>
      <c r="C2594" s="2" t="str">
        <f>LEFT(表格1[[#This Row],[年月]],4)</f>
        <v>2021</v>
      </c>
      <c r="D2594" s="2" t="str">
        <f>RIGHT(表格1[[#This Row],[年月]],2)</f>
        <v>12</v>
      </c>
      <c r="E2594" s="5">
        <v>10014000</v>
      </c>
      <c r="F2594" s="2" t="str">
        <f>VLOOKUP(TEXT(表格1[[#This Row],[地區]],"00000000"),縣市代碼,2,0)</f>
        <v>臺東縣</v>
      </c>
      <c r="G2594" s="2" t="s">
        <v>6</v>
      </c>
      <c r="H2594" s="13">
        <v>22152</v>
      </c>
      <c r="I2594" s="14">
        <v>74327496</v>
      </c>
      <c r="J2594" s="14">
        <f>表格1[[#This Row],[信用卡交易筆數]]/1000</f>
        <v>22.152000000000001</v>
      </c>
      <c r="K2594" s="14">
        <f>表格1[[#This Row],[信用卡交易金額'[新臺幣']]]/1000</f>
        <v>74327.495999999999</v>
      </c>
      <c r="L2594" s="14">
        <f>表格1[[#This Row],[信用卡交易金額'[新臺幣']]]/1000000</f>
        <v>74.327495999999996</v>
      </c>
      <c r="M2594" s="14" t="str" cm="1">
        <f t="array" ref="M2594">_xlfn.TEXTJOIN("", TRUE, _xlfn.XLOOKUP(TRUE, VALUE(表格1[[#This Row],[年月]]) &lt;= VALUE($R$8:$R$12), $Q$8:$Q$12)) &amp; "年度"</f>
        <v>2022年度</v>
      </c>
    </row>
    <row r="2595" spans="1:13" x14ac:dyDescent="0.3">
      <c r="A2595" s="2">
        <v>202112</v>
      </c>
      <c r="B2595" s="19">
        <f>DATE(表格1[[#This Row],[年]],表格1[[#This Row],[月]],1)</f>
        <v>44531</v>
      </c>
      <c r="C2595" s="2" t="str">
        <f>LEFT(表格1[[#This Row],[年月]],4)</f>
        <v>2021</v>
      </c>
      <c r="D2595" s="2" t="str">
        <f>RIGHT(表格1[[#This Row],[年月]],2)</f>
        <v>12</v>
      </c>
      <c r="E2595" s="5">
        <v>10014000</v>
      </c>
      <c r="F2595" s="2" t="str">
        <f>VLOOKUP(TEXT(表格1[[#This Row],[地區]],"00000000"),縣市代碼,2,0)</f>
        <v>臺東縣</v>
      </c>
      <c r="G2595" s="2" t="s">
        <v>7</v>
      </c>
      <c r="H2595" s="13">
        <v>146369</v>
      </c>
      <c r="I2595" s="14">
        <v>138780343</v>
      </c>
      <c r="J2595" s="14">
        <f>表格1[[#This Row],[信用卡交易筆數]]/1000</f>
        <v>146.369</v>
      </c>
      <c r="K2595" s="14">
        <f>表格1[[#This Row],[信用卡交易金額'[新臺幣']]]/1000</f>
        <v>138780.34299999999</v>
      </c>
      <c r="L2595" s="14">
        <f>表格1[[#This Row],[信用卡交易金額'[新臺幣']]]/1000000</f>
        <v>138.78034299999999</v>
      </c>
      <c r="M2595" s="14" t="str" cm="1">
        <f t="array" ref="M2595">_xlfn.TEXTJOIN("", TRUE, _xlfn.XLOOKUP(TRUE, VALUE(表格1[[#This Row],[年月]]) &lt;= VALUE($R$8:$R$12), $Q$8:$Q$12)) &amp; "年度"</f>
        <v>2022年度</v>
      </c>
    </row>
    <row r="2596" spans="1:13" x14ac:dyDescent="0.3">
      <c r="A2596" s="2">
        <v>202112</v>
      </c>
      <c r="B2596" s="19">
        <f>DATE(表格1[[#This Row],[年]],表格1[[#This Row],[月]],1)</f>
        <v>44531</v>
      </c>
      <c r="C2596" s="2" t="str">
        <f>LEFT(表格1[[#This Row],[年月]],4)</f>
        <v>2021</v>
      </c>
      <c r="D2596" s="2" t="str">
        <f>RIGHT(表格1[[#This Row],[年月]],2)</f>
        <v>12</v>
      </c>
      <c r="E2596" s="5">
        <v>10014000</v>
      </c>
      <c r="F2596" s="2" t="str">
        <f>VLOOKUP(TEXT(表格1[[#This Row],[地區]],"00000000"),縣市代碼,2,0)</f>
        <v>臺東縣</v>
      </c>
      <c r="G2596" s="2" t="s">
        <v>8</v>
      </c>
      <c r="H2596" s="13">
        <v>88287</v>
      </c>
      <c r="I2596" s="14">
        <v>108864382</v>
      </c>
      <c r="J2596" s="14">
        <f>表格1[[#This Row],[信用卡交易筆數]]/1000</f>
        <v>88.287000000000006</v>
      </c>
      <c r="K2596" s="14">
        <f>表格1[[#This Row],[信用卡交易金額'[新臺幣']]]/1000</f>
        <v>108864.382</v>
      </c>
      <c r="L2596" s="14">
        <f>表格1[[#This Row],[信用卡交易金額'[新臺幣']]]/1000000</f>
        <v>108.86438200000001</v>
      </c>
      <c r="M2596" s="14" t="str" cm="1">
        <f t="array" ref="M2596">_xlfn.TEXTJOIN("", TRUE, _xlfn.XLOOKUP(TRUE, VALUE(表格1[[#This Row],[年月]]) &lt;= VALUE($R$8:$R$12), $Q$8:$Q$12)) &amp; "年度"</f>
        <v>2022年度</v>
      </c>
    </row>
    <row r="2597" spans="1:13" x14ac:dyDescent="0.3">
      <c r="A2597" s="2">
        <v>202112</v>
      </c>
      <c r="B2597" s="19">
        <f>DATE(表格1[[#This Row],[年]],表格1[[#This Row],[月]],1)</f>
        <v>44531</v>
      </c>
      <c r="C2597" s="2" t="str">
        <f>LEFT(表格1[[#This Row],[年月]],4)</f>
        <v>2021</v>
      </c>
      <c r="D2597" s="2" t="str">
        <f>RIGHT(表格1[[#This Row],[年月]],2)</f>
        <v>12</v>
      </c>
      <c r="E2597" s="5">
        <v>10014000</v>
      </c>
      <c r="F2597" s="2" t="str">
        <f>VLOOKUP(TEXT(表格1[[#This Row],[地區]],"00000000"),縣市代碼,2,0)</f>
        <v>臺東縣</v>
      </c>
      <c r="G2597" s="2" t="s">
        <v>9</v>
      </c>
      <c r="H2597" s="13">
        <v>154632</v>
      </c>
      <c r="I2597" s="14">
        <v>218238891</v>
      </c>
      <c r="J2597" s="14">
        <f>表格1[[#This Row],[信用卡交易筆數]]/1000</f>
        <v>154.63200000000001</v>
      </c>
      <c r="K2597" s="14">
        <f>表格1[[#This Row],[信用卡交易金額'[新臺幣']]]/1000</f>
        <v>218238.891</v>
      </c>
      <c r="L2597" s="14">
        <f>表格1[[#This Row],[信用卡交易金額'[新臺幣']]]/1000000</f>
        <v>218.238891</v>
      </c>
      <c r="M2597" s="14" t="str" cm="1">
        <f t="array" ref="M2597">_xlfn.TEXTJOIN("", TRUE, _xlfn.XLOOKUP(TRUE, VALUE(表格1[[#This Row],[年月]]) &lt;= VALUE($R$8:$R$12), $Q$8:$Q$12)) &amp; "年度"</f>
        <v>2022年度</v>
      </c>
    </row>
    <row r="2598" spans="1:13" x14ac:dyDescent="0.3">
      <c r="A2598" s="2">
        <v>202112</v>
      </c>
      <c r="B2598" s="19">
        <f>DATE(表格1[[#This Row],[年]],表格1[[#This Row],[月]],1)</f>
        <v>44531</v>
      </c>
      <c r="C2598" s="2" t="str">
        <f>LEFT(表格1[[#This Row],[年月]],4)</f>
        <v>2021</v>
      </c>
      <c r="D2598" s="2" t="str">
        <f>RIGHT(表格1[[#This Row],[年月]],2)</f>
        <v>12</v>
      </c>
      <c r="E2598" s="5">
        <v>10014000</v>
      </c>
      <c r="F2598" s="2" t="str">
        <f>VLOOKUP(TEXT(表格1[[#This Row],[地區]],"00000000"),縣市代碼,2,0)</f>
        <v>臺東縣</v>
      </c>
      <c r="G2598" s="2" t="s">
        <v>10</v>
      </c>
      <c r="H2598" s="13">
        <v>102124</v>
      </c>
      <c r="I2598" s="14">
        <v>375439711</v>
      </c>
      <c r="J2598" s="14">
        <f>表格1[[#This Row],[信用卡交易筆數]]/1000</f>
        <v>102.124</v>
      </c>
      <c r="K2598" s="14">
        <f>表格1[[#This Row],[信用卡交易金額'[新臺幣']]]/1000</f>
        <v>375439.71100000001</v>
      </c>
      <c r="L2598" s="14">
        <f>表格1[[#This Row],[信用卡交易金額'[新臺幣']]]/1000000</f>
        <v>375.43971099999999</v>
      </c>
      <c r="M2598" s="14" t="str" cm="1">
        <f t="array" ref="M2598">_xlfn.TEXTJOIN("", TRUE, _xlfn.XLOOKUP(TRUE, VALUE(表格1[[#This Row],[年月]]) &lt;= VALUE($R$8:$R$12), $Q$8:$Q$12)) &amp; "年度"</f>
        <v>2022年度</v>
      </c>
    </row>
    <row r="2599" spans="1:13" x14ac:dyDescent="0.3">
      <c r="A2599" s="2">
        <v>202112</v>
      </c>
      <c r="B2599" s="19">
        <f>DATE(表格1[[#This Row],[年]],表格1[[#This Row],[月]],1)</f>
        <v>44531</v>
      </c>
      <c r="C2599" s="2" t="str">
        <f>LEFT(表格1[[#This Row],[年月]],4)</f>
        <v>2021</v>
      </c>
      <c r="D2599" s="2" t="str">
        <f>RIGHT(表格1[[#This Row],[年月]],2)</f>
        <v>12</v>
      </c>
      <c r="E2599" s="5">
        <v>10016000</v>
      </c>
      <c r="F2599" s="2" t="str">
        <f>VLOOKUP(TEXT(表格1[[#This Row],[地區]],"00000000"),縣市代碼,2,0)</f>
        <v>澎湖縣</v>
      </c>
      <c r="G2599" s="2" t="s">
        <v>4</v>
      </c>
      <c r="H2599" s="13">
        <v>67738</v>
      </c>
      <c r="I2599" s="14">
        <v>36347608</v>
      </c>
      <c r="J2599" s="14">
        <f>表格1[[#This Row],[信用卡交易筆數]]/1000</f>
        <v>67.738</v>
      </c>
      <c r="K2599" s="14">
        <f>表格1[[#This Row],[信用卡交易金額'[新臺幣']]]/1000</f>
        <v>36347.608</v>
      </c>
      <c r="L2599" s="14">
        <f>表格1[[#This Row],[信用卡交易金額'[新臺幣']]]/1000000</f>
        <v>36.347608000000001</v>
      </c>
      <c r="M2599" s="14" t="str" cm="1">
        <f t="array" ref="M2599">_xlfn.TEXTJOIN("", TRUE, _xlfn.XLOOKUP(TRUE, VALUE(表格1[[#This Row],[年月]]) &lt;= VALUE($R$8:$R$12), $Q$8:$Q$12)) &amp; "年度"</f>
        <v>2022年度</v>
      </c>
    </row>
    <row r="2600" spans="1:13" x14ac:dyDescent="0.3">
      <c r="A2600" s="2">
        <v>202112</v>
      </c>
      <c r="B2600" s="19">
        <f>DATE(表格1[[#This Row],[年]],表格1[[#This Row],[月]],1)</f>
        <v>44531</v>
      </c>
      <c r="C2600" s="2" t="str">
        <f>LEFT(表格1[[#This Row],[年月]],4)</f>
        <v>2021</v>
      </c>
      <c r="D2600" s="2" t="str">
        <f>RIGHT(表格1[[#This Row],[年月]],2)</f>
        <v>12</v>
      </c>
      <c r="E2600" s="5">
        <v>10016000</v>
      </c>
      <c r="F2600" s="2" t="str">
        <f>VLOOKUP(TEXT(表格1[[#This Row],[地區]],"00000000"),縣市代碼,2,0)</f>
        <v>澎湖縣</v>
      </c>
      <c r="G2600" s="2" t="s">
        <v>5</v>
      </c>
      <c r="H2600" s="13">
        <v>8973</v>
      </c>
      <c r="I2600" s="14">
        <v>23509797</v>
      </c>
      <c r="J2600" s="14">
        <f>表格1[[#This Row],[信用卡交易筆數]]/1000</f>
        <v>8.9730000000000008</v>
      </c>
      <c r="K2600" s="14">
        <f>表格1[[#This Row],[信用卡交易金額'[新臺幣']]]/1000</f>
        <v>23509.796999999999</v>
      </c>
      <c r="L2600" s="14">
        <f>表格1[[#This Row],[信用卡交易金額'[新臺幣']]]/1000000</f>
        <v>23.509796999999999</v>
      </c>
      <c r="M2600" s="14" t="str" cm="1">
        <f t="array" ref="M2600">_xlfn.TEXTJOIN("", TRUE, _xlfn.XLOOKUP(TRUE, VALUE(表格1[[#This Row],[年月]]) &lt;= VALUE($R$8:$R$12), $Q$8:$Q$12)) &amp; "年度"</f>
        <v>2022年度</v>
      </c>
    </row>
    <row r="2601" spans="1:13" x14ac:dyDescent="0.3">
      <c r="A2601" s="2">
        <v>202112</v>
      </c>
      <c r="B2601" s="19">
        <f>DATE(表格1[[#This Row],[年]],表格1[[#This Row],[月]],1)</f>
        <v>44531</v>
      </c>
      <c r="C2601" s="2" t="str">
        <f>LEFT(表格1[[#This Row],[年月]],4)</f>
        <v>2021</v>
      </c>
      <c r="D2601" s="2" t="str">
        <f>RIGHT(表格1[[#This Row],[年月]],2)</f>
        <v>12</v>
      </c>
      <c r="E2601" s="5">
        <v>10016000</v>
      </c>
      <c r="F2601" s="2" t="str">
        <f>VLOOKUP(TEXT(表格1[[#This Row],[地區]],"00000000"),縣市代碼,2,0)</f>
        <v>澎湖縣</v>
      </c>
      <c r="G2601" s="2" t="s">
        <v>6</v>
      </c>
      <c r="H2601" s="13">
        <v>11956</v>
      </c>
      <c r="I2601" s="14">
        <v>43278310</v>
      </c>
      <c r="J2601" s="14">
        <f>表格1[[#This Row],[信用卡交易筆數]]/1000</f>
        <v>11.956</v>
      </c>
      <c r="K2601" s="14">
        <f>表格1[[#This Row],[信用卡交易金額'[新臺幣']]]/1000</f>
        <v>43278.31</v>
      </c>
      <c r="L2601" s="14">
        <f>表格1[[#This Row],[信用卡交易金額'[新臺幣']]]/1000000</f>
        <v>43.278309999999998</v>
      </c>
      <c r="M2601" s="14" t="str" cm="1">
        <f t="array" ref="M2601">_xlfn.TEXTJOIN("", TRUE, _xlfn.XLOOKUP(TRUE, VALUE(表格1[[#This Row],[年月]]) &lt;= VALUE($R$8:$R$12), $Q$8:$Q$12)) &amp; "年度"</f>
        <v>2022年度</v>
      </c>
    </row>
    <row r="2602" spans="1:13" x14ac:dyDescent="0.3">
      <c r="A2602" s="2">
        <v>202112</v>
      </c>
      <c r="B2602" s="19">
        <f>DATE(表格1[[#This Row],[年]],表格1[[#This Row],[月]],1)</f>
        <v>44531</v>
      </c>
      <c r="C2602" s="2" t="str">
        <f>LEFT(表格1[[#This Row],[年月]],4)</f>
        <v>2021</v>
      </c>
      <c r="D2602" s="2" t="str">
        <f>RIGHT(表格1[[#This Row],[年月]],2)</f>
        <v>12</v>
      </c>
      <c r="E2602" s="5">
        <v>10016000</v>
      </c>
      <c r="F2602" s="2" t="str">
        <f>VLOOKUP(TEXT(表格1[[#This Row],[地區]],"00000000"),縣市代碼,2,0)</f>
        <v>澎湖縣</v>
      </c>
      <c r="G2602" s="2" t="s">
        <v>7</v>
      </c>
      <c r="H2602" s="13">
        <v>57464</v>
      </c>
      <c r="I2602" s="14">
        <v>74191371</v>
      </c>
      <c r="J2602" s="14">
        <f>表格1[[#This Row],[信用卡交易筆數]]/1000</f>
        <v>57.463999999999999</v>
      </c>
      <c r="K2602" s="14">
        <f>表格1[[#This Row],[信用卡交易金額'[新臺幣']]]/1000</f>
        <v>74191.370999999999</v>
      </c>
      <c r="L2602" s="14">
        <f>表格1[[#This Row],[信用卡交易金額'[新臺幣']]]/1000000</f>
        <v>74.191371000000004</v>
      </c>
      <c r="M2602" s="14" t="str" cm="1">
        <f t="array" ref="M2602">_xlfn.TEXTJOIN("", TRUE, _xlfn.XLOOKUP(TRUE, VALUE(表格1[[#This Row],[年月]]) &lt;= VALUE($R$8:$R$12), $Q$8:$Q$12)) &amp; "年度"</f>
        <v>2022年度</v>
      </c>
    </row>
    <row r="2603" spans="1:13" x14ac:dyDescent="0.3">
      <c r="A2603" s="2">
        <v>202112</v>
      </c>
      <c r="B2603" s="19">
        <f>DATE(表格1[[#This Row],[年]],表格1[[#This Row],[月]],1)</f>
        <v>44531</v>
      </c>
      <c r="C2603" s="2" t="str">
        <f>LEFT(表格1[[#This Row],[年月]],4)</f>
        <v>2021</v>
      </c>
      <c r="D2603" s="2" t="str">
        <f>RIGHT(表格1[[#This Row],[年月]],2)</f>
        <v>12</v>
      </c>
      <c r="E2603" s="5">
        <v>10016000</v>
      </c>
      <c r="F2603" s="2" t="str">
        <f>VLOOKUP(TEXT(表格1[[#This Row],[地區]],"00000000"),縣市代碼,2,0)</f>
        <v>澎湖縣</v>
      </c>
      <c r="G2603" s="2" t="s">
        <v>8</v>
      </c>
      <c r="H2603" s="13">
        <v>44260</v>
      </c>
      <c r="I2603" s="14">
        <v>58028897</v>
      </c>
      <c r="J2603" s="14">
        <f>表格1[[#This Row],[信用卡交易筆數]]/1000</f>
        <v>44.26</v>
      </c>
      <c r="K2603" s="14">
        <f>表格1[[#This Row],[信用卡交易金額'[新臺幣']]]/1000</f>
        <v>58028.896999999997</v>
      </c>
      <c r="L2603" s="14">
        <f>表格1[[#This Row],[信用卡交易金額'[新臺幣']]]/1000000</f>
        <v>58.028897000000001</v>
      </c>
      <c r="M2603" s="14" t="str" cm="1">
        <f t="array" ref="M2603">_xlfn.TEXTJOIN("", TRUE, _xlfn.XLOOKUP(TRUE, VALUE(表格1[[#This Row],[年月]]) &lt;= VALUE($R$8:$R$12), $Q$8:$Q$12)) &amp; "年度"</f>
        <v>2022年度</v>
      </c>
    </row>
    <row r="2604" spans="1:13" x14ac:dyDescent="0.3">
      <c r="A2604" s="2">
        <v>202112</v>
      </c>
      <c r="B2604" s="19">
        <f>DATE(表格1[[#This Row],[年]],表格1[[#This Row],[月]],1)</f>
        <v>44531</v>
      </c>
      <c r="C2604" s="2" t="str">
        <f>LEFT(表格1[[#This Row],[年月]],4)</f>
        <v>2021</v>
      </c>
      <c r="D2604" s="2" t="str">
        <f>RIGHT(表格1[[#This Row],[年月]],2)</f>
        <v>12</v>
      </c>
      <c r="E2604" s="5">
        <v>10016000</v>
      </c>
      <c r="F2604" s="2" t="str">
        <f>VLOOKUP(TEXT(表格1[[#This Row],[地區]],"00000000"),縣市代碼,2,0)</f>
        <v>澎湖縣</v>
      </c>
      <c r="G2604" s="2" t="s">
        <v>9</v>
      </c>
      <c r="H2604" s="13">
        <v>73004</v>
      </c>
      <c r="I2604" s="14">
        <v>104013947</v>
      </c>
      <c r="J2604" s="14">
        <f>表格1[[#This Row],[信用卡交易筆數]]/1000</f>
        <v>73.004000000000005</v>
      </c>
      <c r="K2604" s="14">
        <f>表格1[[#This Row],[信用卡交易金額'[新臺幣']]]/1000</f>
        <v>104013.947</v>
      </c>
      <c r="L2604" s="14">
        <f>表格1[[#This Row],[信用卡交易金額'[新臺幣']]]/1000000</f>
        <v>104.013947</v>
      </c>
      <c r="M2604" s="14" t="str" cm="1">
        <f t="array" ref="M2604">_xlfn.TEXTJOIN("", TRUE, _xlfn.XLOOKUP(TRUE, VALUE(表格1[[#This Row],[年月]]) &lt;= VALUE($R$8:$R$12), $Q$8:$Q$12)) &amp; "年度"</f>
        <v>2022年度</v>
      </c>
    </row>
    <row r="2605" spans="1:13" x14ac:dyDescent="0.3">
      <c r="A2605" s="2">
        <v>202112</v>
      </c>
      <c r="B2605" s="19">
        <f>DATE(表格1[[#This Row],[年]],表格1[[#This Row],[月]],1)</f>
        <v>44531</v>
      </c>
      <c r="C2605" s="2" t="str">
        <f>LEFT(表格1[[#This Row],[年月]],4)</f>
        <v>2021</v>
      </c>
      <c r="D2605" s="2" t="str">
        <f>RIGHT(表格1[[#This Row],[年月]],2)</f>
        <v>12</v>
      </c>
      <c r="E2605" s="5">
        <v>10016000</v>
      </c>
      <c r="F2605" s="2" t="str">
        <f>VLOOKUP(TEXT(表格1[[#This Row],[地區]],"00000000"),縣市代碼,2,0)</f>
        <v>澎湖縣</v>
      </c>
      <c r="G2605" s="2" t="s">
        <v>10</v>
      </c>
      <c r="H2605" s="13">
        <v>46711</v>
      </c>
      <c r="I2605" s="14">
        <v>157453321</v>
      </c>
      <c r="J2605" s="14">
        <f>表格1[[#This Row],[信用卡交易筆數]]/1000</f>
        <v>46.710999999999999</v>
      </c>
      <c r="K2605" s="14">
        <f>表格1[[#This Row],[信用卡交易金額'[新臺幣']]]/1000</f>
        <v>157453.321</v>
      </c>
      <c r="L2605" s="14">
        <f>表格1[[#This Row],[信用卡交易金額'[新臺幣']]]/1000000</f>
        <v>157.45332099999999</v>
      </c>
      <c r="M2605" s="14" t="str" cm="1">
        <f t="array" ref="M2605">_xlfn.TEXTJOIN("", TRUE, _xlfn.XLOOKUP(TRUE, VALUE(表格1[[#This Row],[年月]]) &lt;= VALUE($R$8:$R$12), $Q$8:$Q$12)) &amp; "年度"</f>
        <v>2022年度</v>
      </c>
    </row>
    <row r="2606" spans="1:13" x14ac:dyDescent="0.3">
      <c r="A2606" s="2">
        <v>202112</v>
      </c>
      <c r="B2606" s="19">
        <f>DATE(表格1[[#This Row],[年]],表格1[[#This Row],[月]],1)</f>
        <v>44531</v>
      </c>
      <c r="C2606" s="2" t="str">
        <f>LEFT(表格1[[#This Row],[年月]],4)</f>
        <v>2021</v>
      </c>
      <c r="D2606" s="2" t="str">
        <f>RIGHT(表格1[[#This Row],[年月]],2)</f>
        <v>12</v>
      </c>
      <c r="E2606" s="5" t="s">
        <v>62</v>
      </c>
      <c r="F2606" s="2" t="str">
        <f>VLOOKUP(TEXT(表格1[[#This Row],[地區]],"00000000"),縣市代碼,2,0)</f>
        <v>金門縣</v>
      </c>
      <c r="G2606" s="2" t="s">
        <v>4</v>
      </c>
      <c r="H2606" s="13">
        <v>64308</v>
      </c>
      <c r="I2606" s="14">
        <v>44569721</v>
      </c>
      <c r="J2606" s="14">
        <f>表格1[[#This Row],[信用卡交易筆數]]/1000</f>
        <v>64.308000000000007</v>
      </c>
      <c r="K2606" s="14">
        <f>表格1[[#This Row],[信用卡交易金額'[新臺幣']]]/1000</f>
        <v>44569.720999999998</v>
      </c>
      <c r="L2606" s="14">
        <f>表格1[[#This Row],[信用卡交易金額'[新臺幣']]]/1000000</f>
        <v>44.569721000000001</v>
      </c>
      <c r="M2606" s="14" t="str" cm="1">
        <f t="array" ref="M2606">_xlfn.TEXTJOIN("", TRUE, _xlfn.XLOOKUP(TRUE, VALUE(表格1[[#This Row],[年月]]) &lt;= VALUE($R$8:$R$12), $Q$8:$Q$12)) &amp; "年度"</f>
        <v>2022年度</v>
      </c>
    </row>
    <row r="2607" spans="1:13" x14ac:dyDescent="0.3">
      <c r="A2607" s="2">
        <v>202112</v>
      </c>
      <c r="B2607" s="19">
        <f>DATE(表格1[[#This Row],[年]],表格1[[#This Row],[月]],1)</f>
        <v>44531</v>
      </c>
      <c r="C2607" s="2" t="str">
        <f>LEFT(表格1[[#This Row],[年月]],4)</f>
        <v>2021</v>
      </c>
      <c r="D2607" s="2" t="str">
        <f>RIGHT(表格1[[#This Row],[年月]],2)</f>
        <v>12</v>
      </c>
      <c r="E2607" s="5" t="s">
        <v>62</v>
      </c>
      <c r="F2607" s="2" t="str">
        <f>VLOOKUP(TEXT(表格1[[#This Row],[地區]],"00000000"),縣市代碼,2,0)</f>
        <v>金門縣</v>
      </c>
      <c r="G2607" s="2" t="s">
        <v>5</v>
      </c>
      <c r="H2607" s="13">
        <v>7365</v>
      </c>
      <c r="I2607" s="14">
        <v>17127648</v>
      </c>
      <c r="J2607" s="14">
        <f>表格1[[#This Row],[信用卡交易筆數]]/1000</f>
        <v>7.3650000000000002</v>
      </c>
      <c r="K2607" s="14">
        <f>表格1[[#This Row],[信用卡交易金額'[新臺幣']]]/1000</f>
        <v>17127.648000000001</v>
      </c>
      <c r="L2607" s="14">
        <f>表格1[[#This Row],[信用卡交易金額'[新臺幣']]]/1000000</f>
        <v>17.127648000000001</v>
      </c>
      <c r="M2607" s="14" t="str" cm="1">
        <f t="array" ref="M2607">_xlfn.TEXTJOIN("", TRUE, _xlfn.XLOOKUP(TRUE, VALUE(表格1[[#This Row],[年月]]) &lt;= VALUE($R$8:$R$12), $Q$8:$Q$12)) &amp; "年度"</f>
        <v>2022年度</v>
      </c>
    </row>
    <row r="2608" spans="1:13" x14ac:dyDescent="0.3">
      <c r="A2608" s="2">
        <v>202112</v>
      </c>
      <c r="B2608" s="19">
        <f>DATE(表格1[[#This Row],[年]],表格1[[#This Row],[月]],1)</f>
        <v>44531</v>
      </c>
      <c r="C2608" s="2" t="str">
        <f>LEFT(表格1[[#This Row],[年月]],4)</f>
        <v>2021</v>
      </c>
      <c r="D2608" s="2" t="str">
        <f>RIGHT(表格1[[#This Row],[年月]],2)</f>
        <v>12</v>
      </c>
      <c r="E2608" s="5" t="s">
        <v>62</v>
      </c>
      <c r="F2608" s="2" t="str">
        <f>VLOOKUP(TEXT(表格1[[#This Row],[地區]],"00000000"),縣市代碼,2,0)</f>
        <v>金門縣</v>
      </c>
      <c r="G2608" s="2" t="s">
        <v>6</v>
      </c>
      <c r="H2608" s="13">
        <v>11064</v>
      </c>
      <c r="I2608" s="14">
        <v>43260722</v>
      </c>
      <c r="J2608" s="14">
        <f>表格1[[#This Row],[信用卡交易筆數]]/1000</f>
        <v>11.064</v>
      </c>
      <c r="K2608" s="14">
        <f>表格1[[#This Row],[信用卡交易金額'[新臺幣']]]/1000</f>
        <v>43260.722000000002</v>
      </c>
      <c r="L2608" s="14">
        <f>表格1[[#This Row],[信用卡交易金額'[新臺幣']]]/1000000</f>
        <v>43.260722000000001</v>
      </c>
      <c r="M2608" s="14" t="str" cm="1">
        <f t="array" ref="M2608">_xlfn.TEXTJOIN("", TRUE, _xlfn.XLOOKUP(TRUE, VALUE(表格1[[#This Row],[年月]]) &lt;= VALUE($R$8:$R$12), $Q$8:$Q$12)) &amp; "年度"</f>
        <v>2022年度</v>
      </c>
    </row>
    <row r="2609" spans="1:13" x14ac:dyDescent="0.3">
      <c r="A2609" s="2">
        <v>202112</v>
      </c>
      <c r="B2609" s="19">
        <f>DATE(表格1[[#This Row],[年]],表格1[[#This Row],[月]],1)</f>
        <v>44531</v>
      </c>
      <c r="C2609" s="2" t="str">
        <f>LEFT(表格1[[#This Row],[年月]],4)</f>
        <v>2021</v>
      </c>
      <c r="D2609" s="2" t="str">
        <f>RIGHT(表格1[[#This Row],[年月]],2)</f>
        <v>12</v>
      </c>
      <c r="E2609" s="5" t="s">
        <v>62</v>
      </c>
      <c r="F2609" s="2" t="str">
        <f>VLOOKUP(TEXT(表格1[[#This Row],[地區]],"00000000"),縣市代碼,2,0)</f>
        <v>金門縣</v>
      </c>
      <c r="G2609" s="2" t="s">
        <v>7</v>
      </c>
      <c r="H2609" s="13">
        <v>42075</v>
      </c>
      <c r="I2609" s="14">
        <v>62435302</v>
      </c>
      <c r="J2609" s="14">
        <f>表格1[[#This Row],[信用卡交易筆數]]/1000</f>
        <v>42.075000000000003</v>
      </c>
      <c r="K2609" s="14">
        <f>表格1[[#This Row],[信用卡交易金額'[新臺幣']]]/1000</f>
        <v>62435.302000000003</v>
      </c>
      <c r="L2609" s="14">
        <f>表格1[[#This Row],[信用卡交易金額'[新臺幣']]]/1000000</f>
        <v>62.435302</v>
      </c>
      <c r="M2609" s="14" t="str" cm="1">
        <f t="array" ref="M2609">_xlfn.TEXTJOIN("", TRUE, _xlfn.XLOOKUP(TRUE, VALUE(表格1[[#This Row],[年月]]) &lt;= VALUE($R$8:$R$12), $Q$8:$Q$12)) &amp; "年度"</f>
        <v>2022年度</v>
      </c>
    </row>
    <row r="2610" spans="1:13" x14ac:dyDescent="0.3">
      <c r="A2610" s="2">
        <v>202112</v>
      </c>
      <c r="B2610" s="19">
        <f>DATE(表格1[[#This Row],[年]],表格1[[#This Row],[月]],1)</f>
        <v>44531</v>
      </c>
      <c r="C2610" s="2" t="str">
        <f>LEFT(表格1[[#This Row],[年月]],4)</f>
        <v>2021</v>
      </c>
      <c r="D2610" s="2" t="str">
        <f>RIGHT(表格1[[#This Row],[年月]],2)</f>
        <v>12</v>
      </c>
      <c r="E2610" s="5" t="s">
        <v>62</v>
      </c>
      <c r="F2610" s="2" t="str">
        <f>VLOOKUP(TEXT(表格1[[#This Row],[地區]],"00000000"),縣市代碼,2,0)</f>
        <v>金門縣</v>
      </c>
      <c r="G2610" s="2" t="s">
        <v>8</v>
      </c>
      <c r="H2610" s="13">
        <v>37141</v>
      </c>
      <c r="I2610" s="14">
        <v>62176956</v>
      </c>
      <c r="J2610" s="14">
        <f>表格1[[#This Row],[信用卡交易筆數]]/1000</f>
        <v>37.140999999999998</v>
      </c>
      <c r="K2610" s="14">
        <f>表格1[[#This Row],[信用卡交易金額'[新臺幣']]]/1000</f>
        <v>62176.955999999998</v>
      </c>
      <c r="L2610" s="14">
        <f>表格1[[#This Row],[信用卡交易金額'[新臺幣']]]/1000000</f>
        <v>62.176955999999997</v>
      </c>
      <c r="M2610" s="14" t="str" cm="1">
        <f t="array" ref="M2610">_xlfn.TEXTJOIN("", TRUE, _xlfn.XLOOKUP(TRUE, VALUE(表格1[[#This Row],[年月]]) &lt;= VALUE($R$8:$R$12), $Q$8:$Q$12)) &amp; "年度"</f>
        <v>2022年度</v>
      </c>
    </row>
    <row r="2611" spans="1:13" x14ac:dyDescent="0.3">
      <c r="A2611" s="2">
        <v>202112</v>
      </c>
      <c r="B2611" s="19">
        <f>DATE(表格1[[#This Row],[年]],表格1[[#This Row],[月]],1)</f>
        <v>44531</v>
      </c>
      <c r="C2611" s="2" t="str">
        <f>LEFT(表格1[[#This Row],[年月]],4)</f>
        <v>2021</v>
      </c>
      <c r="D2611" s="2" t="str">
        <f>RIGHT(表格1[[#This Row],[年月]],2)</f>
        <v>12</v>
      </c>
      <c r="E2611" s="5" t="s">
        <v>62</v>
      </c>
      <c r="F2611" s="2" t="str">
        <f>VLOOKUP(TEXT(表格1[[#This Row],[地區]],"00000000"),縣市代碼,2,0)</f>
        <v>金門縣</v>
      </c>
      <c r="G2611" s="2" t="s">
        <v>9</v>
      </c>
      <c r="H2611" s="13">
        <v>76443</v>
      </c>
      <c r="I2611" s="14">
        <v>131754018</v>
      </c>
      <c r="J2611" s="14">
        <f>表格1[[#This Row],[信用卡交易筆數]]/1000</f>
        <v>76.442999999999998</v>
      </c>
      <c r="K2611" s="14">
        <f>表格1[[#This Row],[信用卡交易金額'[新臺幣']]]/1000</f>
        <v>131754.01800000001</v>
      </c>
      <c r="L2611" s="14">
        <f>表格1[[#This Row],[信用卡交易金額'[新臺幣']]]/1000000</f>
        <v>131.754018</v>
      </c>
      <c r="M2611" s="14" t="str" cm="1">
        <f t="array" ref="M2611">_xlfn.TEXTJOIN("", TRUE, _xlfn.XLOOKUP(TRUE, VALUE(表格1[[#This Row],[年月]]) &lt;= VALUE($R$8:$R$12), $Q$8:$Q$12)) &amp; "年度"</f>
        <v>2022年度</v>
      </c>
    </row>
    <row r="2612" spans="1:13" x14ac:dyDescent="0.3">
      <c r="A2612" s="2">
        <v>202112</v>
      </c>
      <c r="B2612" s="19">
        <f>DATE(表格1[[#This Row],[年]],表格1[[#This Row],[月]],1)</f>
        <v>44531</v>
      </c>
      <c r="C2612" s="2" t="str">
        <f>LEFT(表格1[[#This Row],[年月]],4)</f>
        <v>2021</v>
      </c>
      <c r="D2612" s="2" t="str">
        <f>RIGHT(表格1[[#This Row],[年月]],2)</f>
        <v>12</v>
      </c>
      <c r="E2612" s="5" t="s">
        <v>62</v>
      </c>
      <c r="F2612" s="2" t="str">
        <f>VLOOKUP(TEXT(表格1[[#This Row],[地區]],"00000000"),縣市代碼,2,0)</f>
        <v>金門縣</v>
      </c>
      <c r="G2612" s="2" t="s">
        <v>10</v>
      </c>
      <c r="H2612" s="13">
        <v>40595</v>
      </c>
      <c r="I2612" s="14">
        <v>127970804</v>
      </c>
      <c r="J2612" s="14">
        <f>表格1[[#This Row],[信用卡交易筆數]]/1000</f>
        <v>40.594999999999999</v>
      </c>
      <c r="K2612" s="14">
        <f>表格1[[#This Row],[信用卡交易金額'[新臺幣']]]/1000</f>
        <v>127970.804</v>
      </c>
      <c r="L2612" s="14">
        <f>表格1[[#This Row],[信用卡交易金額'[新臺幣']]]/1000000</f>
        <v>127.970804</v>
      </c>
      <c r="M2612" s="14" t="str" cm="1">
        <f t="array" ref="M2612">_xlfn.TEXTJOIN("", TRUE, _xlfn.XLOOKUP(TRUE, VALUE(表格1[[#This Row],[年月]]) &lt;= VALUE($R$8:$R$12), $Q$8:$Q$12)) &amp; "年度"</f>
        <v>2022年度</v>
      </c>
    </row>
    <row r="2613" spans="1:13" x14ac:dyDescent="0.3">
      <c r="A2613" s="2">
        <v>202112</v>
      </c>
      <c r="B2613" s="19">
        <f>DATE(表格1[[#This Row],[年]],表格1[[#This Row],[月]],1)</f>
        <v>44531</v>
      </c>
      <c r="C2613" s="2" t="str">
        <f>LEFT(表格1[[#This Row],[年月]],4)</f>
        <v>2021</v>
      </c>
      <c r="D2613" s="2" t="str">
        <f>RIGHT(表格1[[#This Row],[年月]],2)</f>
        <v>12</v>
      </c>
      <c r="E2613" s="5">
        <v>9007000</v>
      </c>
      <c r="F2613" s="2" t="str">
        <f>VLOOKUP(TEXT(表格1[[#This Row],[地區]],"00000000"),縣市代碼,2,0)</f>
        <v>連江縣</v>
      </c>
      <c r="G2613" s="2" t="s">
        <v>4</v>
      </c>
      <c r="H2613" s="13">
        <v>10387</v>
      </c>
      <c r="I2613" s="14">
        <v>12895891</v>
      </c>
      <c r="J2613" s="14">
        <f>表格1[[#This Row],[信用卡交易筆數]]/1000</f>
        <v>10.387</v>
      </c>
      <c r="K2613" s="14">
        <f>表格1[[#This Row],[信用卡交易金額'[新臺幣']]]/1000</f>
        <v>12895.891</v>
      </c>
      <c r="L2613" s="14">
        <f>表格1[[#This Row],[信用卡交易金額'[新臺幣']]]/1000000</f>
        <v>12.895891000000001</v>
      </c>
      <c r="M2613" s="14" t="str" cm="1">
        <f t="array" ref="M2613">_xlfn.TEXTJOIN("", TRUE, _xlfn.XLOOKUP(TRUE, VALUE(表格1[[#This Row],[年月]]) &lt;= VALUE($R$8:$R$12), $Q$8:$Q$12)) &amp; "年度"</f>
        <v>2022年度</v>
      </c>
    </row>
    <row r="2614" spans="1:13" x14ac:dyDescent="0.3">
      <c r="A2614" s="2">
        <v>202112</v>
      </c>
      <c r="B2614" s="19">
        <f>DATE(表格1[[#This Row],[年]],表格1[[#This Row],[月]],1)</f>
        <v>44531</v>
      </c>
      <c r="C2614" s="2" t="str">
        <f>LEFT(表格1[[#This Row],[年月]],4)</f>
        <v>2021</v>
      </c>
      <c r="D2614" s="2" t="str">
        <f>RIGHT(表格1[[#This Row],[年月]],2)</f>
        <v>12</v>
      </c>
      <c r="E2614" s="5">
        <v>9007000</v>
      </c>
      <c r="F2614" s="2" t="str">
        <f>VLOOKUP(TEXT(表格1[[#This Row],[地區]],"00000000"),縣市代碼,2,0)</f>
        <v>連江縣</v>
      </c>
      <c r="G2614" s="2" t="s">
        <v>5</v>
      </c>
      <c r="H2614" s="13">
        <v>1030</v>
      </c>
      <c r="I2614" s="14">
        <v>2385553</v>
      </c>
      <c r="J2614" s="14">
        <f>表格1[[#This Row],[信用卡交易筆數]]/1000</f>
        <v>1.03</v>
      </c>
      <c r="K2614" s="14">
        <f>表格1[[#This Row],[信用卡交易金額'[新臺幣']]]/1000</f>
        <v>2385.5529999999999</v>
      </c>
      <c r="L2614" s="14">
        <f>表格1[[#This Row],[信用卡交易金額'[新臺幣']]]/1000000</f>
        <v>2.3855529999999998</v>
      </c>
      <c r="M2614" s="14" t="str" cm="1">
        <f t="array" ref="M2614">_xlfn.TEXTJOIN("", TRUE, _xlfn.XLOOKUP(TRUE, VALUE(表格1[[#This Row],[年月]]) &lt;= VALUE($R$8:$R$12), $Q$8:$Q$12)) &amp; "年度"</f>
        <v>2022年度</v>
      </c>
    </row>
    <row r="2615" spans="1:13" x14ac:dyDescent="0.3">
      <c r="A2615" s="2">
        <v>202112</v>
      </c>
      <c r="B2615" s="19">
        <f>DATE(表格1[[#This Row],[年]],表格1[[#This Row],[月]],1)</f>
        <v>44531</v>
      </c>
      <c r="C2615" s="2" t="str">
        <f>LEFT(表格1[[#This Row],[年月]],4)</f>
        <v>2021</v>
      </c>
      <c r="D2615" s="2" t="str">
        <f>RIGHT(表格1[[#This Row],[年月]],2)</f>
        <v>12</v>
      </c>
      <c r="E2615" s="5">
        <v>9007000</v>
      </c>
      <c r="F2615" s="2" t="str">
        <f>VLOOKUP(TEXT(表格1[[#This Row],[地區]],"00000000"),縣市代碼,2,0)</f>
        <v>連江縣</v>
      </c>
      <c r="G2615" s="2" t="s">
        <v>6</v>
      </c>
      <c r="H2615" s="13">
        <v>1642</v>
      </c>
      <c r="I2615" s="14">
        <v>4590585</v>
      </c>
      <c r="J2615" s="14">
        <f>表格1[[#This Row],[信用卡交易筆數]]/1000</f>
        <v>1.6419999999999999</v>
      </c>
      <c r="K2615" s="14">
        <f>表格1[[#This Row],[信用卡交易金額'[新臺幣']]]/1000</f>
        <v>4590.585</v>
      </c>
      <c r="L2615" s="14">
        <f>表格1[[#This Row],[信用卡交易金額'[新臺幣']]]/1000000</f>
        <v>4.5905849999999999</v>
      </c>
      <c r="M2615" s="14" t="str" cm="1">
        <f t="array" ref="M2615">_xlfn.TEXTJOIN("", TRUE, _xlfn.XLOOKUP(TRUE, VALUE(表格1[[#This Row],[年月]]) &lt;= VALUE($R$8:$R$12), $Q$8:$Q$12)) &amp; "年度"</f>
        <v>2022年度</v>
      </c>
    </row>
    <row r="2616" spans="1:13" x14ac:dyDescent="0.3">
      <c r="A2616" s="2">
        <v>202112</v>
      </c>
      <c r="B2616" s="19">
        <f>DATE(表格1[[#This Row],[年]],表格1[[#This Row],[月]],1)</f>
        <v>44531</v>
      </c>
      <c r="C2616" s="2" t="str">
        <f>LEFT(表格1[[#This Row],[年月]],4)</f>
        <v>2021</v>
      </c>
      <c r="D2616" s="2" t="str">
        <f>RIGHT(表格1[[#This Row],[年月]],2)</f>
        <v>12</v>
      </c>
      <c r="E2616" s="5">
        <v>9007000</v>
      </c>
      <c r="F2616" s="2" t="str">
        <f>VLOOKUP(TEXT(表格1[[#This Row],[地區]],"00000000"),縣市代碼,2,0)</f>
        <v>連江縣</v>
      </c>
      <c r="G2616" s="2" t="s">
        <v>7</v>
      </c>
      <c r="H2616" s="13">
        <v>8658</v>
      </c>
      <c r="I2616" s="14">
        <v>14162020</v>
      </c>
      <c r="J2616" s="14">
        <f>表格1[[#This Row],[信用卡交易筆數]]/1000</f>
        <v>8.6579999999999995</v>
      </c>
      <c r="K2616" s="14">
        <f>表格1[[#This Row],[信用卡交易金額'[新臺幣']]]/1000</f>
        <v>14162.02</v>
      </c>
      <c r="L2616" s="14">
        <f>表格1[[#This Row],[信用卡交易金額'[新臺幣']]]/1000000</f>
        <v>14.16202</v>
      </c>
      <c r="M2616" s="14" t="str" cm="1">
        <f t="array" ref="M2616">_xlfn.TEXTJOIN("", TRUE, _xlfn.XLOOKUP(TRUE, VALUE(表格1[[#This Row],[年月]]) &lt;= VALUE($R$8:$R$12), $Q$8:$Q$12)) &amp; "年度"</f>
        <v>2022年度</v>
      </c>
    </row>
    <row r="2617" spans="1:13" x14ac:dyDescent="0.3">
      <c r="A2617" s="2">
        <v>202112</v>
      </c>
      <c r="B2617" s="19">
        <f>DATE(表格1[[#This Row],[年]],表格1[[#This Row],[月]],1)</f>
        <v>44531</v>
      </c>
      <c r="C2617" s="2" t="str">
        <f>LEFT(表格1[[#This Row],[年月]],4)</f>
        <v>2021</v>
      </c>
      <c r="D2617" s="2" t="str">
        <f>RIGHT(表格1[[#This Row],[年月]],2)</f>
        <v>12</v>
      </c>
      <c r="E2617" s="5">
        <v>9007000</v>
      </c>
      <c r="F2617" s="2" t="str">
        <f>VLOOKUP(TEXT(表格1[[#This Row],[地區]],"00000000"),縣市代碼,2,0)</f>
        <v>連江縣</v>
      </c>
      <c r="G2617" s="2" t="s">
        <v>8</v>
      </c>
      <c r="H2617" s="13">
        <v>6295</v>
      </c>
      <c r="I2617" s="14">
        <v>7942625</v>
      </c>
      <c r="J2617" s="14">
        <f>表格1[[#This Row],[信用卡交易筆數]]/1000</f>
        <v>6.2949999999999999</v>
      </c>
      <c r="K2617" s="14">
        <f>表格1[[#This Row],[信用卡交易金額'[新臺幣']]]/1000</f>
        <v>7942.625</v>
      </c>
      <c r="L2617" s="14">
        <f>表格1[[#This Row],[信用卡交易金額'[新臺幣']]]/1000000</f>
        <v>7.9426249999999996</v>
      </c>
      <c r="M2617" s="14" t="str" cm="1">
        <f t="array" ref="M2617">_xlfn.TEXTJOIN("", TRUE, _xlfn.XLOOKUP(TRUE, VALUE(表格1[[#This Row],[年月]]) &lt;= VALUE($R$8:$R$12), $Q$8:$Q$12)) &amp; "年度"</f>
        <v>2022年度</v>
      </c>
    </row>
    <row r="2618" spans="1:13" x14ac:dyDescent="0.3">
      <c r="A2618" s="2">
        <v>202112</v>
      </c>
      <c r="B2618" s="19">
        <f>DATE(表格1[[#This Row],[年]],表格1[[#This Row],[月]],1)</f>
        <v>44531</v>
      </c>
      <c r="C2618" s="2" t="str">
        <f>LEFT(表格1[[#This Row],[年月]],4)</f>
        <v>2021</v>
      </c>
      <c r="D2618" s="2" t="str">
        <f>RIGHT(表格1[[#This Row],[年月]],2)</f>
        <v>12</v>
      </c>
      <c r="E2618" s="5">
        <v>9007000</v>
      </c>
      <c r="F2618" s="2" t="str">
        <f>VLOOKUP(TEXT(表格1[[#This Row],[地區]],"00000000"),縣市代碼,2,0)</f>
        <v>連江縣</v>
      </c>
      <c r="G2618" s="2" t="s">
        <v>9</v>
      </c>
      <c r="H2618" s="13">
        <v>9052</v>
      </c>
      <c r="I2618" s="14">
        <v>15636730</v>
      </c>
      <c r="J2618" s="14">
        <f>表格1[[#This Row],[信用卡交易筆數]]/1000</f>
        <v>9.0519999999999996</v>
      </c>
      <c r="K2618" s="14">
        <f>表格1[[#This Row],[信用卡交易金額'[新臺幣']]]/1000</f>
        <v>15636.73</v>
      </c>
      <c r="L2618" s="14">
        <f>表格1[[#This Row],[信用卡交易金額'[新臺幣']]]/1000000</f>
        <v>15.63673</v>
      </c>
      <c r="M2618" s="14" t="str" cm="1">
        <f t="array" ref="M2618">_xlfn.TEXTJOIN("", TRUE, _xlfn.XLOOKUP(TRUE, VALUE(表格1[[#This Row],[年月]]) &lt;= VALUE($R$8:$R$12), $Q$8:$Q$12)) &amp; "年度"</f>
        <v>2022年度</v>
      </c>
    </row>
    <row r="2619" spans="1:13" x14ac:dyDescent="0.3">
      <c r="A2619" s="2">
        <v>202112</v>
      </c>
      <c r="B2619" s="19">
        <f>DATE(表格1[[#This Row],[年]],表格1[[#This Row],[月]],1)</f>
        <v>44531</v>
      </c>
      <c r="C2619" s="2" t="str">
        <f>LEFT(表格1[[#This Row],[年月]],4)</f>
        <v>2021</v>
      </c>
      <c r="D2619" s="2" t="str">
        <f>RIGHT(表格1[[#This Row],[年月]],2)</f>
        <v>12</v>
      </c>
      <c r="E2619" s="5">
        <v>9007000</v>
      </c>
      <c r="F2619" s="2" t="str">
        <f>VLOOKUP(TEXT(表格1[[#This Row],[地區]],"00000000"),縣市代碼,2,0)</f>
        <v>連江縣</v>
      </c>
      <c r="G2619" s="2" t="s">
        <v>10</v>
      </c>
      <c r="H2619" s="13">
        <v>7626</v>
      </c>
      <c r="I2619" s="14">
        <v>20182078</v>
      </c>
      <c r="J2619" s="14">
        <f>表格1[[#This Row],[信用卡交易筆數]]/1000</f>
        <v>7.6260000000000003</v>
      </c>
      <c r="K2619" s="14">
        <f>表格1[[#This Row],[信用卡交易金額'[新臺幣']]]/1000</f>
        <v>20182.078000000001</v>
      </c>
      <c r="L2619" s="14">
        <f>表格1[[#This Row],[信用卡交易金額'[新臺幣']]]/1000000</f>
        <v>20.182078000000001</v>
      </c>
      <c r="M2619" s="14" t="str" cm="1">
        <f t="array" ref="M2619">_xlfn.TEXTJOIN("", TRUE, _xlfn.XLOOKUP(TRUE, VALUE(表格1[[#This Row],[年月]]) &lt;= VALUE($R$8:$R$12), $Q$8:$Q$12)) &amp; "年度"</f>
        <v>2022年度</v>
      </c>
    </row>
    <row r="2620" spans="1:13" x14ac:dyDescent="0.3">
      <c r="A2620" s="2">
        <v>202201</v>
      </c>
      <c r="B2620" s="19">
        <f>DATE(表格1[[#This Row],[年]],表格1[[#This Row],[月]],1)</f>
        <v>44562</v>
      </c>
      <c r="C2620" s="2" t="str">
        <f>LEFT(表格1[[#This Row],[年月]],4)</f>
        <v>2022</v>
      </c>
      <c r="D2620" s="2" t="str">
        <f>RIGHT(表格1[[#This Row],[年月]],2)</f>
        <v>01</v>
      </c>
      <c r="E2620" s="5">
        <v>63000000</v>
      </c>
      <c r="F2620" s="2" t="str">
        <f>VLOOKUP(TEXT(表格1[[#This Row],[地區]],"00000000"),縣市代碼,2,0)</f>
        <v>臺北市</v>
      </c>
      <c r="G2620" s="2" t="s">
        <v>4</v>
      </c>
      <c r="H2620" s="13">
        <v>9843960</v>
      </c>
      <c r="I2620" s="14">
        <v>6594801986</v>
      </c>
      <c r="J2620" s="14">
        <f>表格1[[#This Row],[信用卡交易筆數]]/1000</f>
        <v>9843.9599999999991</v>
      </c>
      <c r="K2620" s="14">
        <f>表格1[[#This Row],[信用卡交易金額'[新臺幣']]]/1000</f>
        <v>6594801.9859999996</v>
      </c>
      <c r="L2620" s="14">
        <f>表格1[[#This Row],[信用卡交易金額'[新臺幣']]]/1000000</f>
        <v>6594.8019860000004</v>
      </c>
      <c r="M2620" s="14" t="str" cm="1">
        <f t="array" ref="M2620">_xlfn.TEXTJOIN("", TRUE, _xlfn.XLOOKUP(TRUE, VALUE(表格1[[#This Row],[年月]]) &lt;= VALUE($R$8:$R$12), $Q$8:$Q$12)) &amp; "年度"</f>
        <v>2022年度</v>
      </c>
    </row>
    <row r="2621" spans="1:13" x14ac:dyDescent="0.3">
      <c r="A2621" s="2">
        <v>202201</v>
      </c>
      <c r="B2621" s="19">
        <f>DATE(表格1[[#This Row],[年]],表格1[[#This Row],[月]],1)</f>
        <v>44562</v>
      </c>
      <c r="C2621" s="2" t="str">
        <f>LEFT(表格1[[#This Row],[年月]],4)</f>
        <v>2022</v>
      </c>
      <c r="D2621" s="2" t="str">
        <f>RIGHT(表格1[[#This Row],[年月]],2)</f>
        <v>01</v>
      </c>
      <c r="E2621" s="5">
        <v>63000000</v>
      </c>
      <c r="F2621" s="2" t="str">
        <f>VLOOKUP(TEXT(表格1[[#This Row],[地區]],"00000000"),縣市代碼,2,0)</f>
        <v>臺北市</v>
      </c>
      <c r="G2621" s="2" t="s">
        <v>5</v>
      </c>
      <c r="H2621" s="13">
        <v>567716</v>
      </c>
      <c r="I2621" s="14">
        <v>2004366835</v>
      </c>
      <c r="J2621" s="14">
        <f>表格1[[#This Row],[信用卡交易筆數]]/1000</f>
        <v>567.71600000000001</v>
      </c>
      <c r="K2621" s="14">
        <f>表格1[[#This Row],[信用卡交易金額'[新臺幣']]]/1000</f>
        <v>2004366.835</v>
      </c>
      <c r="L2621" s="14">
        <f>表格1[[#This Row],[信用卡交易金額'[新臺幣']]]/1000000</f>
        <v>2004.366835</v>
      </c>
      <c r="M2621" s="14" t="str" cm="1">
        <f t="array" ref="M2621">_xlfn.TEXTJOIN("", TRUE, _xlfn.XLOOKUP(TRUE, VALUE(表格1[[#This Row],[年月]]) &lt;= VALUE($R$8:$R$12), $Q$8:$Q$12)) &amp; "年度"</f>
        <v>2022年度</v>
      </c>
    </row>
    <row r="2622" spans="1:13" x14ac:dyDescent="0.3">
      <c r="A2622" s="2">
        <v>202201</v>
      </c>
      <c r="B2622" s="19">
        <f>DATE(表格1[[#This Row],[年]],表格1[[#This Row],[月]],1)</f>
        <v>44562</v>
      </c>
      <c r="C2622" s="2" t="str">
        <f>LEFT(表格1[[#This Row],[年月]],4)</f>
        <v>2022</v>
      </c>
      <c r="D2622" s="2" t="str">
        <f>RIGHT(表格1[[#This Row],[年月]],2)</f>
        <v>01</v>
      </c>
      <c r="E2622" s="5">
        <v>63000000</v>
      </c>
      <c r="F2622" s="2" t="str">
        <f>VLOOKUP(TEXT(表格1[[#This Row],[地區]],"00000000"),縣市代碼,2,0)</f>
        <v>臺北市</v>
      </c>
      <c r="G2622" s="2" t="s">
        <v>6</v>
      </c>
      <c r="H2622" s="13">
        <v>783136</v>
      </c>
      <c r="I2622" s="14">
        <v>3639779325</v>
      </c>
      <c r="J2622" s="14">
        <f>表格1[[#This Row],[信用卡交易筆數]]/1000</f>
        <v>783.13599999999997</v>
      </c>
      <c r="K2622" s="14">
        <f>表格1[[#This Row],[信用卡交易金額'[新臺幣']]]/1000</f>
        <v>3639779.3250000002</v>
      </c>
      <c r="L2622" s="14">
        <f>表格1[[#This Row],[信用卡交易金額'[新臺幣']]]/1000000</f>
        <v>3639.779325</v>
      </c>
      <c r="M2622" s="14" t="str" cm="1">
        <f t="array" ref="M2622">_xlfn.TEXTJOIN("", TRUE, _xlfn.XLOOKUP(TRUE, VALUE(表格1[[#This Row],[年月]]) &lt;= VALUE($R$8:$R$12), $Q$8:$Q$12)) &amp; "年度"</f>
        <v>2022年度</v>
      </c>
    </row>
    <row r="2623" spans="1:13" x14ac:dyDescent="0.3">
      <c r="A2623" s="2">
        <v>202201</v>
      </c>
      <c r="B2623" s="19">
        <f>DATE(表格1[[#This Row],[年]],表格1[[#This Row],[月]],1)</f>
        <v>44562</v>
      </c>
      <c r="C2623" s="2" t="str">
        <f>LEFT(表格1[[#This Row],[年月]],4)</f>
        <v>2022</v>
      </c>
      <c r="D2623" s="2" t="str">
        <f>RIGHT(表格1[[#This Row],[年月]],2)</f>
        <v>01</v>
      </c>
      <c r="E2623" s="5">
        <v>63000000</v>
      </c>
      <c r="F2623" s="2" t="str">
        <f>VLOOKUP(TEXT(表格1[[#This Row],[地區]],"00000000"),縣市代碼,2,0)</f>
        <v>臺北市</v>
      </c>
      <c r="G2623" s="2" t="s">
        <v>7</v>
      </c>
      <c r="H2623" s="13">
        <v>4365618</v>
      </c>
      <c r="I2623" s="14">
        <v>3562717962</v>
      </c>
      <c r="J2623" s="14">
        <f>表格1[[#This Row],[信用卡交易筆數]]/1000</f>
        <v>4365.6180000000004</v>
      </c>
      <c r="K2623" s="14">
        <f>表格1[[#This Row],[信用卡交易金額'[新臺幣']]]/1000</f>
        <v>3562717.9619999998</v>
      </c>
      <c r="L2623" s="14">
        <f>表格1[[#This Row],[信用卡交易金額'[新臺幣']]]/1000000</f>
        <v>3562.7179620000002</v>
      </c>
      <c r="M2623" s="14" t="str" cm="1">
        <f t="array" ref="M2623">_xlfn.TEXTJOIN("", TRUE, _xlfn.XLOOKUP(TRUE, VALUE(表格1[[#This Row],[年月]]) &lt;= VALUE($R$8:$R$12), $Q$8:$Q$12)) &amp; "年度"</f>
        <v>2022年度</v>
      </c>
    </row>
    <row r="2624" spans="1:13" x14ac:dyDescent="0.3">
      <c r="A2624" s="2">
        <v>202201</v>
      </c>
      <c r="B2624" s="19">
        <f>DATE(表格1[[#This Row],[年]],表格1[[#This Row],[月]],1)</f>
        <v>44562</v>
      </c>
      <c r="C2624" s="2" t="str">
        <f>LEFT(表格1[[#This Row],[年月]],4)</f>
        <v>2022</v>
      </c>
      <c r="D2624" s="2" t="str">
        <f>RIGHT(表格1[[#This Row],[年月]],2)</f>
        <v>01</v>
      </c>
      <c r="E2624" s="5">
        <v>63000000</v>
      </c>
      <c r="F2624" s="2" t="str">
        <f>VLOOKUP(TEXT(表格1[[#This Row],[地區]],"00000000"),縣市代碼,2,0)</f>
        <v>臺北市</v>
      </c>
      <c r="G2624" s="2" t="s">
        <v>8</v>
      </c>
      <c r="H2624" s="13">
        <v>3782098</v>
      </c>
      <c r="I2624" s="14">
        <v>6674606586</v>
      </c>
      <c r="J2624" s="14">
        <f>表格1[[#This Row],[信用卡交易筆數]]/1000</f>
        <v>3782.098</v>
      </c>
      <c r="K2624" s="14">
        <f>表格1[[#This Row],[信用卡交易金額'[新臺幣']]]/1000</f>
        <v>6674606.5860000001</v>
      </c>
      <c r="L2624" s="14">
        <f>表格1[[#This Row],[信用卡交易金額'[新臺幣']]]/1000000</f>
        <v>6674.6065859999999</v>
      </c>
      <c r="M2624" s="14" t="str" cm="1">
        <f t="array" ref="M2624">_xlfn.TEXTJOIN("", TRUE, _xlfn.XLOOKUP(TRUE, VALUE(表格1[[#This Row],[年月]]) &lt;= VALUE($R$8:$R$12), $Q$8:$Q$12)) &amp; "年度"</f>
        <v>2022年度</v>
      </c>
    </row>
    <row r="2625" spans="1:13" x14ac:dyDescent="0.3">
      <c r="A2625" s="2">
        <v>202201</v>
      </c>
      <c r="B2625" s="19">
        <f>DATE(表格1[[#This Row],[年]],表格1[[#This Row],[月]],1)</f>
        <v>44562</v>
      </c>
      <c r="C2625" s="2" t="str">
        <f>LEFT(表格1[[#This Row],[年月]],4)</f>
        <v>2022</v>
      </c>
      <c r="D2625" s="2" t="str">
        <f>RIGHT(表格1[[#This Row],[年月]],2)</f>
        <v>01</v>
      </c>
      <c r="E2625" s="5">
        <v>63000000</v>
      </c>
      <c r="F2625" s="2" t="str">
        <f>VLOOKUP(TEXT(表格1[[#This Row],[地區]],"00000000"),縣市代碼,2,0)</f>
        <v>臺北市</v>
      </c>
      <c r="G2625" s="2" t="s">
        <v>9</v>
      </c>
      <c r="H2625" s="13">
        <v>7417086</v>
      </c>
      <c r="I2625" s="14">
        <v>12626993164</v>
      </c>
      <c r="J2625" s="14">
        <f>表格1[[#This Row],[信用卡交易筆數]]/1000</f>
        <v>7417.0860000000002</v>
      </c>
      <c r="K2625" s="14">
        <f>表格1[[#This Row],[信用卡交易金額'[新臺幣']]]/1000</f>
        <v>12626993.164000001</v>
      </c>
      <c r="L2625" s="14">
        <f>表格1[[#This Row],[信用卡交易金額'[新臺幣']]]/1000000</f>
        <v>12626.993164</v>
      </c>
      <c r="M2625" s="14" t="str" cm="1">
        <f t="array" ref="M2625">_xlfn.TEXTJOIN("", TRUE, _xlfn.XLOOKUP(TRUE, VALUE(表格1[[#This Row],[年月]]) &lt;= VALUE($R$8:$R$12), $Q$8:$Q$12)) &amp; "年度"</f>
        <v>2022年度</v>
      </c>
    </row>
    <row r="2626" spans="1:13" x14ac:dyDescent="0.3">
      <c r="A2626" s="2">
        <v>202201</v>
      </c>
      <c r="B2626" s="19">
        <f>DATE(表格1[[#This Row],[年]],表格1[[#This Row],[月]],1)</f>
        <v>44562</v>
      </c>
      <c r="C2626" s="2" t="str">
        <f>LEFT(表格1[[#This Row],[年月]],4)</f>
        <v>2022</v>
      </c>
      <c r="D2626" s="2" t="str">
        <f>RIGHT(表格1[[#This Row],[年月]],2)</f>
        <v>01</v>
      </c>
      <c r="E2626" s="5">
        <v>63000000</v>
      </c>
      <c r="F2626" s="2" t="str">
        <f>VLOOKUP(TEXT(表格1[[#This Row],[地區]],"00000000"),縣市代碼,2,0)</f>
        <v>臺北市</v>
      </c>
      <c r="G2626" s="2" t="s">
        <v>10</v>
      </c>
      <c r="H2626" s="13">
        <v>4445089</v>
      </c>
      <c r="I2626" s="14">
        <v>14679921428</v>
      </c>
      <c r="J2626" s="14">
        <f>表格1[[#This Row],[信用卡交易筆數]]/1000</f>
        <v>4445.0889999999999</v>
      </c>
      <c r="K2626" s="14">
        <f>表格1[[#This Row],[信用卡交易金額'[新臺幣']]]/1000</f>
        <v>14679921.427999999</v>
      </c>
      <c r="L2626" s="14">
        <f>表格1[[#This Row],[信用卡交易金額'[新臺幣']]]/1000000</f>
        <v>14679.921428</v>
      </c>
      <c r="M2626" s="14" t="str" cm="1">
        <f t="array" ref="M2626">_xlfn.TEXTJOIN("", TRUE, _xlfn.XLOOKUP(TRUE, VALUE(表格1[[#This Row],[年月]]) &lt;= VALUE($R$8:$R$12), $Q$8:$Q$12)) &amp; "年度"</f>
        <v>2022年度</v>
      </c>
    </row>
    <row r="2627" spans="1:13" x14ac:dyDescent="0.3">
      <c r="A2627" s="2">
        <v>202201</v>
      </c>
      <c r="B2627" s="19">
        <f>DATE(表格1[[#This Row],[年]],表格1[[#This Row],[月]],1)</f>
        <v>44562</v>
      </c>
      <c r="C2627" s="2" t="str">
        <f>LEFT(表格1[[#This Row],[年月]],4)</f>
        <v>2022</v>
      </c>
      <c r="D2627" s="2" t="str">
        <f>RIGHT(表格1[[#This Row],[年月]],2)</f>
        <v>01</v>
      </c>
      <c r="E2627" s="5">
        <v>65000000</v>
      </c>
      <c r="F2627" s="2" t="str">
        <f>VLOOKUP(TEXT(表格1[[#This Row],[地區]],"00000000"),縣市代碼,2,0)</f>
        <v>新北市</v>
      </c>
      <c r="G2627" s="2" t="s">
        <v>4</v>
      </c>
      <c r="H2627" s="13">
        <v>10429516</v>
      </c>
      <c r="I2627" s="14">
        <v>5863513260</v>
      </c>
      <c r="J2627" s="14">
        <f>表格1[[#This Row],[信用卡交易筆數]]/1000</f>
        <v>10429.516</v>
      </c>
      <c r="K2627" s="14">
        <f>表格1[[#This Row],[信用卡交易金額'[新臺幣']]]/1000</f>
        <v>5863513.2599999998</v>
      </c>
      <c r="L2627" s="14">
        <f>表格1[[#This Row],[信用卡交易金額'[新臺幣']]]/1000000</f>
        <v>5863.5132599999997</v>
      </c>
      <c r="M2627" s="14" t="str" cm="1">
        <f t="array" ref="M2627">_xlfn.TEXTJOIN("", TRUE, _xlfn.XLOOKUP(TRUE, VALUE(表格1[[#This Row],[年月]]) &lt;= VALUE($R$8:$R$12), $Q$8:$Q$12)) &amp; "年度"</f>
        <v>2022年度</v>
      </c>
    </row>
    <row r="2628" spans="1:13" x14ac:dyDescent="0.3">
      <c r="A2628" s="2">
        <v>202201</v>
      </c>
      <c r="B2628" s="19">
        <f>DATE(表格1[[#This Row],[年]],表格1[[#This Row],[月]],1)</f>
        <v>44562</v>
      </c>
      <c r="C2628" s="2" t="str">
        <f>LEFT(表格1[[#This Row],[年月]],4)</f>
        <v>2022</v>
      </c>
      <c r="D2628" s="2" t="str">
        <f>RIGHT(表格1[[#This Row],[年月]],2)</f>
        <v>01</v>
      </c>
      <c r="E2628" s="5">
        <v>65000000</v>
      </c>
      <c r="F2628" s="2" t="str">
        <f>VLOOKUP(TEXT(表格1[[#This Row],[地區]],"00000000"),縣市代碼,2,0)</f>
        <v>新北市</v>
      </c>
      <c r="G2628" s="2" t="s">
        <v>5</v>
      </c>
      <c r="H2628" s="13">
        <v>736586</v>
      </c>
      <c r="I2628" s="14">
        <v>2052885889</v>
      </c>
      <c r="J2628" s="14">
        <f>表格1[[#This Row],[信用卡交易筆數]]/1000</f>
        <v>736.58600000000001</v>
      </c>
      <c r="K2628" s="14">
        <f>表格1[[#This Row],[信用卡交易金額'[新臺幣']]]/1000</f>
        <v>2052885.889</v>
      </c>
      <c r="L2628" s="14">
        <f>表格1[[#This Row],[信用卡交易金額'[新臺幣']]]/1000000</f>
        <v>2052.8858890000001</v>
      </c>
      <c r="M2628" s="14" t="str" cm="1">
        <f t="array" ref="M2628">_xlfn.TEXTJOIN("", TRUE, _xlfn.XLOOKUP(TRUE, VALUE(表格1[[#This Row],[年月]]) &lt;= VALUE($R$8:$R$12), $Q$8:$Q$12)) &amp; "年度"</f>
        <v>2022年度</v>
      </c>
    </row>
    <row r="2629" spans="1:13" x14ac:dyDescent="0.3">
      <c r="A2629" s="2">
        <v>202201</v>
      </c>
      <c r="B2629" s="19">
        <f>DATE(表格1[[#This Row],[年]],表格1[[#This Row],[月]],1)</f>
        <v>44562</v>
      </c>
      <c r="C2629" s="2" t="str">
        <f>LEFT(表格1[[#This Row],[年月]],4)</f>
        <v>2022</v>
      </c>
      <c r="D2629" s="2" t="str">
        <f>RIGHT(表格1[[#This Row],[年月]],2)</f>
        <v>01</v>
      </c>
      <c r="E2629" s="5">
        <v>65000000</v>
      </c>
      <c r="F2629" s="2" t="str">
        <f>VLOOKUP(TEXT(表格1[[#This Row],[地區]],"00000000"),縣市代碼,2,0)</f>
        <v>新北市</v>
      </c>
      <c r="G2629" s="2" t="s">
        <v>6</v>
      </c>
      <c r="H2629" s="13">
        <v>988064</v>
      </c>
      <c r="I2629" s="14">
        <v>3520352658</v>
      </c>
      <c r="J2629" s="14">
        <f>表格1[[#This Row],[信用卡交易筆數]]/1000</f>
        <v>988.06399999999996</v>
      </c>
      <c r="K2629" s="14">
        <f>表格1[[#This Row],[信用卡交易金額'[新臺幣']]]/1000</f>
        <v>3520352.6579999998</v>
      </c>
      <c r="L2629" s="14">
        <f>表格1[[#This Row],[信用卡交易金額'[新臺幣']]]/1000000</f>
        <v>3520.3526579999998</v>
      </c>
      <c r="M2629" s="14" t="str" cm="1">
        <f t="array" ref="M2629">_xlfn.TEXTJOIN("", TRUE, _xlfn.XLOOKUP(TRUE, VALUE(表格1[[#This Row],[年月]]) &lt;= VALUE($R$8:$R$12), $Q$8:$Q$12)) &amp; "年度"</f>
        <v>2022年度</v>
      </c>
    </row>
    <row r="2630" spans="1:13" x14ac:dyDescent="0.3">
      <c r="A2630" s="2">
        <v>202201</v>
      </c>
      <c r="B2630" s="19">
        <f>DATE(表格1[[#This Row],[年]],表格1[[#This Row],[月]],1)</f>
        <v>44562</v>
      </c>
      <c r="C2630" s="2" t="str">
        <f>LEFT(表格1[[#This Row],[年月]],4)</f>
        <v>2022</v>
      </c>
      <c r="D2630" s="2" t="str">
        <f>RIGHT(表格1[[#This Row],[年月]],2)</f>
        <v>01</v>
      </c>
      <c r="E2630" s="5">
        <v>65000000</v>
      </c>
      <c r="F2630" s="2" t="str">
        <f>VLOOKUP(TEXT(表格1[[#This Row],[地區]],"00000000"),縣市代碼,2,0)</f>
        <v>新北市</v>
      </c>
      <c r="G2630" s="2" t="s">
        <v>7</v>
      </c>
      <c r="H2630" s="13">
        <v>5189103</v>
      </c>
      <c r="I2630" s="14">
        <v>4576699218</v>
      </c>
      <c r="J2630" s="14">
        <f>表格1[[#This Row],[信用卡交易筆數]]/1000</f>
        <v>5189.1030000000001</v>
      </c>
      <c r="K2630" s="14">
        <f>表格1[[#This Row],[信用卡交易金額'[新臺幣']]]/1000</f>
        <v>4576699.2180000003</v>
      </c>
      <c r="L2630" s="14">
        <f>表格1[[#This Row],[信用卡交易金額'[新臺幣']]]/1000000</f>
        <v>4576.6992179999997</v>
      </c>
      <c r="M2630" s="14" t="str" cm="1">
        <f t="array" ref="M2630">_xlfn.TEXTJOIN("", TRUE, _xlfn.XLOOKUP(TRUE, VALUE(表格1[[#This Row],[年月]]) &lt;= VALUE($R$8:$R$12), $Q$8:$Q$12)) &amp; "年度"</f>
        <v>2022年度</v>
      </c>
    </row>
    <row r="2631" spans="1:13" x14ac:dyDescent="0.3">
      <c r="A2631" s="2">
        <v>202201</v>
      </c>
      <c r="B2631" s="19">
        <f>DATE(表格1[[#This Row],[年]],表格1[[#This Row],[月]],1)</f>
        <v>44562</v>
      </c>
      <c r="C2631" s="2" t="str">
        <f>LEFT(表格1[[#This Row],[年月]],4)</f>
        <v>2022</v>
      </c>
      <c r="D2631" s="2" t="str">
        <f>RIGHT(表格1[[#This Row],[年月]],2)</f>
        <v>01</v>
      </c>
      <c r="E2631" s="5">
        <v>65000000</v>
      </c>
      <c r="F2631" s="2" t="str">
        <f>VLOOKUP(TEXT(表格1[[#This Row],[地區]],"00000000"),縣市代碼,2,0)</f>
        <v>新北市</v>
      </c>
      <c r="G2631" s="2" t="s">
        <v>8</v>
      </c>
      <c r="H2631" s="13">
        <v>4533475</v>
      </c>
      <c r="I2631" s="14">
        <v>6775091607</v>
      </c>
      <c r="J2631" s="14">
        <f>表格1[[#This Row],[信用卡交易筆數]]/1000</f>
        <v>4533.4750000000004</v>
      </c>
      <c r="K2631" s="14">
        <f>表格1[[#This Row],[信用卡交易金額'[新臺幣']]]/1000</f>
        <v>6775091.6069999998</v>
      </c>
      <c r="L2631" s="14">
        <f>表格1[[#This Row],[信用卡交易金額'[新臺幣']]]/1000000</f>
        <v>6775.0916070000003</v>
      </c>
      <c r="M2631" s="14" t="str" cm="1">
        <f t="array" ref="M2631">_xlfn.TEXTJOIN("", TRUE, _xlfn.XLOOKUP(TRUE, VALUE(表格1[[#This Row],[年月]]) &lt;= VALUE($R$8:$R$12), $Q$8:$Q$12)) &amp; "年度"</f>
        <v>2022年度</v>
      </c>
    </row>
    <row r="2632" spans="1:13" x14ac:dyDescent="0.3">
      <c r="A2632" s="2">
        <v>202201</v>
      </c>
      <c r="B2632" s="19">
        <f>DATE(表格1[[#This Row],[年]],表格1[[#This Row],[月]],1)</f>
        <v>44562</v>
      </c>
      <c r="C2632" s="2" t="str">
        <f>LEFT(表格1[[#This Row],[年月]],4)</f>
        <v>2022</v>
      </c>
      <c r="D2632" s="2" t="str">
        <f>RIGHT(表格1[[#This Row],[年月]],2)</f>
        <v>01</v>
      </c>
      <c r="E2632" s="5">
        <v>65000000</v>
      </c>
      <c r="F2632" s="2" t="str">
        <f>VLOOKUP(TEXT(表格1[[#This Row],[地區]],"00000000"),縣市代碼,2,0)</f>
        <v>新北市</v>
      </c>
      <c r="G2632" s="2" t="s">
        <v>9</v>
      </c>
      <c r="H2632" s="13">
        <v>9153839</v>
      </c>
      <c r="I2632" s="14">
        <v>14066215931</v>
      </c>
      <c r="J2632" s="14">
        <f>表格1[[#This Row],[信用卡交易筆數]]/1000</f>
        <v>9153.8389999999999</v>
      </c>
      <c r="K2632" s="14">
        <f>表格1[[#This Row],[信用卡交易金額'[新臺幣']]]/1000</f>
        <v>14066215.931</v>
      </c>
      <c r="L2632" s="14">
        <f>表格1[[#This Row],[信用卡交易金額'[新臺幣']]]/1000000</f>
        <v>14066.215931000001</v>
      </c>
      <c r="M2632" s="14" t="str" cm="1">
        <f t="array" ref="M2632">_xlfn.TEXTJOIN("", TRUE, _xlfn.XLOOKUP(TRUE, VALUE(表格1[[#This Row],[年月]]) &lt;= VALUE($R$8:$R$12), $Q$8:$Q$12)) &amp; "年度"</f>
        <v>2022年度</v>
      </c>
    </row>
    <row r="2633" spans="1:13" x14ac:dyDescent="0.3">
      <c r="A2633" s="2">
        <v>202201</v>
      </c>
      <c r="B2633" s="19">
        <f>DATE(表格1[[#This Row],[年]],表格1[[#This Row],[月]],1)</f>
        <v>44562</v>
      </c>
      <c r="C2633" s="2" t="str">
        <f>LEFT(表格1[[#This Row],[年月]],4)</f>
        <v>2022</v>
      </c>
      <c r="D2633" s="2" t="str">
        <f>RIGHT(表格1[[#This Row],[年月]],2)</f>
        <v>01</v>
      </c>
      <c r="E2633" s="5">
        <v>65000000</v>
      </c>
      <c r="F2633" s="2" t="str">
        <f>VLOOKUP(TEXT(表格1[[#This Row],[地區]],"00000000"),縣市代碼,2,0)</f>
        <v>新北市</v>
      </c>
      <c r="G2633" s="2" t="s">
        <v>10</v>
      </c>
      <c r="H2633" s="13">
        <v>5971729</v>
      </c>
      <c r="I2633" s="14">
        <v>15954339347</v>
      </c>
      <c r="J2633" s="14">
        <f>表格1[[#This Row],[信用卡交易筆數]]/1000</f>
        <v>5971.7290000000003</v>
      </c>
      <c r="K2633" s="14">
        <f>表格1[[#This Row],[信用卡交易金額'[新臺幣']]]/1000</f>
        <v>15954339.346999999</v>
      </c>
      <c r="L2633" s="14">
        <f>表格1[[#This Row],[信用卡交易金額'[新臺幣']]]/1000000</f>
        <v>15954.339346999999</v>
      </c>
      <c r="M2633" s="14" t="str" cm="1">
        <f t="array" ref="M2633">_xlfn.TEXTJOIN("", TRUE, _xlfn.XLOOKUP(TRUE, VALUE(表格1[[#This Row],[年月]]) &lt;= VALUE($R$8:$R$12), $Q$8:$Q$12)) &amp; "年度"</f>
        <v>2022年度</v>
      </c>
    </row>
    <row r="2634" spans="1:13" x14ac:dyDescent="0.3">
      <c r="A2634" s="2">
        <v>202201</v>
      </c>
      <c r="B2634" s="19">
        <f>DATE(表格1[[#This Row],[年]],表格1[[#This Row],[月]],1)</f>
        <v>44562</v>
      </c>
      <c r="C2634" s="2" t="str">
        <f>LEFT(表格1[[#This Row],[年月]],4)</f>
        <v>2022</v>
      </c>
      <c r="D2634" s="2" t="str">
        <f>RIGHT(表格1[[#This Row],[年月]],2)</f>
        <v>01</v>
      </c>
      <c r="E2634" s="5">
        <v>68000000</v>
      </c>
      <c r="F2634" s="2" t="str">
        <f>VLOOKUP(TEXT(表格1[[#This Row],[地區]],"00000000"),縣市代碼,2,0)</f>
        <v>桃園市</v>
      </c>
      <c r="G2634" s="2" t="s">
        <v>4</v>
      </c>
      <c r="H2634" s="13">
        <v>4708430</v>
      </c>
      <c r="I2634" s="14">
        <v>2400169335</v>
      </c>
      <c r="J2634" s="14">
        <f>表格1[[#This Row],[信用卡交易筆數]]/1000</f>
        <v>4708.43</v>
      </c>
      <c r="K2634" s="14">
        <f>表格1[[#This Row],[信用卡交易金額'[新臺幣']]]/1000</f>
        <v>2400169.335</v>
      </c>
      <c r="L2634" s="14">
        <f>表格1[[#This Row],[信用卡交易金額'[新臺幣']]]/1000000</f>
        <v>2400.169335</v>
      </c>
      <c r="M2634" s="14" t="str" cm="1">
        <f t="array" ref="M2634">_xlfn.TEXTJOIN("", TRUE, _xlfn.XLOOKUP(TRUE, VALUE(表格1[[#This Row],[年月]]) &lt;= VALUE($R$8:$R$12), $Q$8:$Q$12)) &amp; "年度"</f>
        <v>2022年度</v>
      </c>
    </row>
    <row r="2635" spans="1:13" x14ac:dyDescent="0.3">
      <c r="A2635" s="2">
        <v>202201</v>
      </c>
      <c r="B2635" s="19">
        <f>DATE(表格1[[#This Row],[年]],表格1[[#This Row],[月]],1)</f>
        <v>44562</v>
      </c>
      <c r="C2635" s="2" t="str">
        <f>LEFT(表格1[[#This Row],[年月]],4)</f>
        <v>2022</v>
      </c>
      <c r="D2635" s="2" t="str">
        <f>RIGHT(表格1[[#This Row],[年月]],2)</f>
        <v>01</v>
      </c>
      <c r="E2635" s="5">
        <v>68000000</v>
      </c>
      <c r="F2635" s="2" t="str">
        <f>VLOOKUP(TEXT(表格1[[#This Row],[地區]],"00000000"),縣市代碼,2,0)</f>
        <v>桃園市</v>
      </c>
      <c r="G2635" s="2" t="s">
        <v>5</v>
      </c>
      <c r="H2635" s="13">
        <v>301209</v>
      </c>
      <c r="I2635" s="14">
        <v>876685513</v>
      </c>
      <c r="J2635" s="14">
        <f>表格1[[#This Row],[信用卡交易筆數]]/1000</f>
        <v>301.209</v>
      </c>
      <c r="K2635" s="14">
        <f>表格1[[#This Row],[信用卡交易金額'[新臺幣']]]/1000</f>
        <v>876685.51300000004</v>
      </c>
      <c r="L2635" s="14">
        <f>表格1[[#This Row],[信用卡交易金額'[新臺幣']]]/1000000</f>
        <v>876.68551300000001</v>
      </c>
      <c r="M2635" s="14" t="str" cm="1">
        <f t="array" ref="M2635">_xlfn.TEXTJOIN("", TRUE, _xlfn.XLOOKUP(TRUE, VALUE(表格1[[#This Row],[年月]]) &lt;= VALUE($R$8:$R$12), $Q$8:$Q$12)) &amp; "年度"</f>
        <v>2022年度</v>
      </c>
    </row>
    <row r="2636" spans="1:13" x14ac:dyDescent="0.3">
      <c r="A2636" s="2">
        <v>202201</v>
      </c>
      <c r="B2636" s="19">
        <f>DATE(表格1[[#This Row],[年]],表格1[[#This Row],[月]],1)</f>
        <v>44562</v>
      </c>
      <c r="C2636" s="2" t="str">
        <f>LEFT(表格1[[#This Row],[年月]],4)</f>
        <v>2022</v>
      </c>
      <c r="D2636" s="2" t="str">
        <f>RIGHT(表格1[[#This Row],[年月]],2)</f>
        <v>01</v>
      </c>
      <c r="E2636" s="5">
        <v>68000000</v>
      </c>
      <c r="F2636" s="2" t="str">
        <f>VLOOKUP(TEXT(表格1[[#This Row],[地區]],"00000000"),縣市代碼,2,0)</f>
        <v>桃園市</v>
      </c>
      <c r="G2636" s="2" t="s">
        <v>6</v>
      </c>
      <c r="H2636" s="13">
        <v>453130</v>
      </c>
      <c r="I2636" s="14">
        <v>1602076220</v>
      </c>
      <c r="J2636" s="14">
        <f>表格1[[#This Row],[信用卡交易筆數]]/1000</f>
        <v>453.13</v>
      </c>
      <c r="K2636" s="14">
        <f>表格1[[#This Row],[信用卡交易金額'[新臺幣']]]/1000</f>
        <v>1602076.22</v>
      </c>
      <c r="L2636" s="14">
        <f>表格1[[#This Row],[信用卡交易金額'[新臺幣']]]/1000000</f>
        <v>1602.0762199999999</v>
      </c>
      <c r="M2636" s="14" t="str" cm="1">
        <f t="array" ref="M2636">_xlfn.TEXTJOIN("", TRUE, _xlfn.XLOOKUP(TRUE, VALUE(表格1[[#This Row],[年月]]) &lt;= VALUE($R$8:$R$12), $Q$8:$Q$12)) &amp; "年度"</f>
        <v>2022年度</v>
      </c>
    </row>
    <row r="2637" spans="1:13" x14ac:dyDescent="0.3">
      <c r="A2637" s="2">
        <v>202201</v>
      </c>
      <c r="B2637" s="19">
        <f>DATE(表格1[[#This Row],[年]],表格1[[#This Row],[月]],1)</f>
        <v>44562</v>
      </c>
      <c r="C2637" s="2" t="str">
        <f>LEFT(表格1[[#This Row],[年月]],4)</f>
        <v>2022</v>
      </c>
      <c r="D2637" s="2" t="str">
        <f>RIGHT(表格1[[#This Row],[年月]],2)</f>
        <v>01</v>
      </c>
      <c r="E2637" s="5">
        <v>68000000</v>
      </c>
      <c r="F2637" s="2" t="str">
        <f>VLOOKUP(TEXT(表格1[[#This Row],[地區]],"00000000"),縣市代碼,2,0)</f>
        <v>桃園市</v>
      </c>
      <c r="G2637" s="2" t="s">
        <v>7</v>
      </c>
      <c r="H2637" s="13">
        <v>2488553</v>
      </c>
      <c r="I2637" s="14">
        <v>2643115406</v>
      </c>
      <c r="J2637" s="14">
        <f>表格1[[#This Row],[信用卡交易筆數]]/1000</f>
        <v>2488.5529999999999</v>
      </c>
      <c r="K2637" s="14">
        <f>表格1[[#This Row],[信用卡交易金額'[新臺幣']]]/1000</f>
        <v>2643115.406</v>
      </c>
      <c r="L2637" s="14">
        <f>表格1[[#This Row],[信用卡交易金額'[新臺幣']]]/1000000</f>
        <v>2643.1154059999999</v>
      </c>
      <c r="M2637" s="14" t="str" cm="1">
        <f t="array" ref="M2637">_xlfn.TEXTJOIN("", TRUE, _xlfn.XLOOKUP(TRUE, VALUE(表格1[[#This Row],[年月]]) &lt;= VALUE($R$8:$R$12), $Q$8:$Q$12)) &amp; "年度"</f>
        <v>2022年度</v>
      </c>
    </row>
    <row r="2638" spans="1:13" x14ac:dyDescent="0.3">
      <c r="A2638" s="2">
        <v>202201</v>
      </c>
      <c r="B2638" s="19">
        <f>DATE(表格1[[#This Row],[年]],表格1[[#This Row],[月]],1)</f>
        <v>44562</v>
      </c>
      <c r="C2638" s="2" t="str">
        <f>LEFT(表格1[[#This Row],[年月]],4)</f>
        <v>2022</v>
      </c>
      <c r="D2638" s="2" t="str">
        <f>RIGHT(表格1[[#This Row],[年月]],2)</f>
        <v>01</v>
      </c>
      <c r="E2638" s="5">
        <v>68000000</v>
      </c>
      <c r="F2638" s="2" t="str">
        <f>VLOOKUP(TEXT(表格1[[#This Row],[地區]],"00000000"),縣市代碼,2,0)</f>
        <v>桃園市</v>
      </c>
      <c r="G2638" s="2" t="s">
        <v>8</v>
      </c>
      <c r="H2638" s="13">
        <v>2023286</v>
      </c>
      <c r="I2638" s="14">
        <v>2916656544</v>
      </c>
      <c r="J2638" s="14">
        <f>表格1[[#This Row],[信用卡交易筆數]]/1000</f>
        <v>2023.2860000000001</v>
      </c>
      <c r="K2638" s="14">
        <f>表格1[[#This Row],[信用卡交易金額'[新臺幣']]]/1000</f>
        <v>2916656.5440000002</v>
      </c>
      <c r="L2638" s="14">
        <f>表格1[[#This Row],[信用卡交易金額'[新臺幣']]]/1000000</f>
        <v>2916.6565439999999</v>
      </c>
      <c r="M2638" s="14" t="str" cm="1">
        <f t="array" ref="M2638">_xlfn.TEXTJOIN("", TRUE, _xlfn.XLOOKUP(TRUE, VALUE(表格1[[#This Row],[年月]]) &lt;= VALUE($R$8:$R$12), $Q$8:$Q$12)) &amp; "年度"</f>
        <v>2022年度</v>
      </c>
    </row>
    <row r="2639" spans="1:13" x14ac:dyDescent="0.3">
      <c r="A2639" s="2">
        <v>202201</v>
      </c>
      <c r="B2639" s="19">
        <f>DATE(表格1[[#This Row],[年]],表格1[[#This Row],[月]],1)</f>
        <v>44562</v>
      </c>
      <c r="C2639" s="2" t="str">
        <f>LEFT(表格1[[#This Row],[年月]],4)</f>
        <v>2022</v>
      </c>
      <c r="D2639" s="2" t="str">
        <f>RIGHT(表格1[[#This Row],[年月]],2)</f>
        <v>01</v>
      </c>
      <c r="E2639" s="5">
        <v>68000000</v>
      </c>
      <c r="F2639" s="2" t="str">
        <f>VLOOKUP(TEXT(表格1[[#This Row],[地區]],"00000000"),縣市代碼,2,0)</f>
        <v>桃園市</v>
      </c>
      <c r="G2639" s="2" t="s">
        <v>9</v>
      </c>
      <c r="H2639" s="13">
        <v>3906586</v>
      </c>
      <c r="I2639" s="14">
        <v>6676176264</v>
      </c>
      <c r="J2639" s="14">
        <f>表格1[[#This Row],[信用卡交易筆數]]/1000</f>
        <v>3906.5859999999998</v>
      </c>
      <c r="K2639" s="14">
        <f>表格1[[#This Row],[信用卡交易金額'[新臺幣']]]/1000</f>
        <v>6676176.2640000004</v>
      </c>
      <c r="L2639" s="14">
        <f>表格1[[#This Row],[信用卡交易金額'[新臺幣']]]/1000000</f>
        <v>6676.1762639999997</v>
      </c>
      <c r="M2639" s="14" t="str" cm="1">
        <f t="array" ref="M2639">_xlfn.TEXTJOIN("", TRUE, _xlfn.XLOOKUP(TRUE, VALUE(表格1[[#This Row],[年月]]) &lt;= VALUE($R$8:$R$12), $Q$8:$Q$12)) &amp; "年度"</f>
        <v>2022年度</v>
      </c>
    </row>
    <row r="2640" spans="1:13" x14ac:dyDescent="0.3">
      <c r="A2640" s="2">
        <v>202201</v>
      </c>
      <c r="B2640" s="19">
        <f>DATE(表格1[[#This Row],[年]],表格1[[#This Row],[月]],1)</f>
        <v>44562</v>
      </c>
      <c r="C2640" s="2" t="str">
        <f>LEFT(表格1[[#This Row],[年月]],4)</f>
        <v>2022</v>
      </c>
      <c r="D2640" s="2" t="str">
        <f>RIGHT(表格1[[#This Row],[年月]],2)</f>
        <v>01</v>
      </c>
      <c r="E2640" s="5">
        <v>68000000</v>
      </c>
      <c r="F2640" s="2" t="str">
        <f>VLOOKUP(TEXT(表格1[[#This Row],[地區]],"00000000"),縣市代碼,2,0)</f>
        <v>桃園市</v>
      </c>
      <c r="G2640" s="2" t="s">
        <v>10</v>
      </c>
      <c r="H2640" s="13">
        <v>2742229</v>
      </c>
      <c r="I2640" s="14">
        <v>6990293828</v>
      </c>
      <c r="J2640" s="14">
        <f>表格1[[#This Row],[信用卡交易筆數]]/1000</f>
        <v>2742.2289999999998</v>
      </c>
      <c r="K2640" s="14">
        <f>表格1[[#This Row],[信用卡交易金額'[新臺幣']]]/1000</f>
        <v>6990293.8279999997</v>
      </c>
      <c r="L2640" s="14">
        <f>表格1[[#This Row],[信用卡交易金額'[新臺幣']]]/1000000</f>
        <v>6990.2938279999998</v>
      </c>
      <c r="M2640" s="14" t="str" cm="1">
        <f t="array" ref="M2640">_xlfn.TEXTJOIN("", TRUE, _xlfn.XLOOKUP(TRUE, VALUE(表格1[[#This Row],[年月]]) &lt;= VALUE($R$8:$R$12), $Q$8:$Q$12)) &amp; "年度"</f>
        <v>2022年度</v>
      </c>
    </row>
    <row r="2641" spans="1:13" x14ac:dyDescent="0.3">
      <c r="A2641" s="2">
        <v>202201</v>
      </c>
      <c r="B2641" s="19">
        <f>DATE(表格1[[#This Row],[年]],表格1[[#This Row],[月]],1)</f>
        <v>44562</v>
      </c>
      <c r="C2641" s="2" t="str">
        <f>LEFT(表格1[[#This Row],[年月]],4)</f>
        <v>2022</v>
      </c>
      <c r="D2641" s="2" t="str">
        <f>RIGHT(表格1[[#This Row],[年月]],2)</f>
        <v>01</v>
      </c>
      <c r="E2641" s="5">
        <v>10004000</v>
      </c>
      <c r="F2641" s="2" t="str">
        <f>VLOOKUP(TEXT(表格1[[#This Row],[地區]],"00000000"),縣市代碼,2,0)</f>
        <v>新竹縣</v>
      </c>
      <c r="G2641" s="2" t="s">
        <v>4</v>
      </c>
      <c r="H2641" s="13">
        <v>1349498</v>
      </c>
      <c r="I2641" s="14">
        <v>758373439</v>
      </c>
      <c r="J2641" s="14">
        <f>表格1[[#This Row],[信用卡交易筆數]]/1000</f>
        <v>1349.498</v>
      </c>
      <c r="K2641" s="14">
        <f>表格1[[#This Row],[信用卡交易金額'[新臺幣']]]/1000</f>
        <v>758373.43900000001</v>
      </c>
      <c r="L2641" s="14">
        <f>表格1[[#This Row],[信用卡交易金額'[新臺幣']]]/1000000</f>
        <v>758.37343899999996</v>
      </c>
      <c r="M2641" s="14" t="str" cm="1">
        <f t="array" ref="M2641">_xlfn.TEXTJOIN("", TRUE, _xlfn.XLOOKUP(TRUE, VALUE(表格1[[#This Row],[年月]]) &lt;= VALUE($R$8:$R$12), $Q$8:$Q$12)) &amp; "年度"</f>
        <v>2022年度</v>
      </c>
    </row>
    <row r="2642" spans="1:13" x14ac:dyDescent="0.3">
      <c r="A2642" s="2">
        <v>202201</v>
      </c>
      <c r="B2642" s="19">
        <f>DATE(表格1[[#This Row],[年]],表格1[[#This Row],[月]],1)</f>
        <v>44562</v>
      </c>
      <c r="C2642" s="2" t="str">
        <f>LEFT(表格1[[#This Row],[年月]],4)</f>
        <v>2022</v>
      </c>
      <c r="D2642" s="2" t="str">
        <f>RIGHT(表格1[[#This Row],[年月]],2)</f>
        <v>01</v>
      </c>
      <c r="E2642" s="5">
        <v>10004000</v>
      </c>
      <c r="F2642" s="2" t="str">
        <f>VLOOKUP(TEXT(表格1[[#This Row],[地區]],"00000000"),縣市代碼,2,0)</f>
        <v>新竹縣</v>
      </c>
      <c r="G2642" s="2" t="s">
        <v>5</v>
      </c>
      <c r="H2642" s="13">
        <v>78598</v>
      </c>
      <c r="I2642" s="14">
        <v>240587353</v>
      </c>
      <c r="J2642" s="14">
        <f>表格1[[#This Row],[信用卡交易筆數]]/1000</f>
        <v>78.597999999999999</v>
      </c>
      <c r="K2642" s="14">
        <f>表格1[[#This Row],[信用卡交易金額'[新臺幣']]]/1000</f>
        <v>240587.353</v>
      </c>
      <c r="L2642" s="14">
        <f>表格1[[#This Row],[信用卡交易金額'[新臺幣']]]/1000000</f>
        <v>240.58735300000001</v>
      </c>
      <c r="M2642" s="14" t="str" cm="1">
        <f t="array" ref="M2642">_xlfn.TEXTJOIN("", TRUE, _xlfn.XLOOKUP(TRUE, VALUE(表格1[[#This Row],[年月]]) &lt;= VALUE($R$8:$R$12), $Q$8:$Q$12)) &amp; "年度"</f>
        <v>2022年度</v>
      </c>
    </row>
    <row r="2643" spans="1:13" x14ac:dyDescent="0.3">
      <c r="A2643" s="2">
        <v>202201</v>
      </c>
      <c r="B2643" s="19">
        <f>DATE(表格1[[#This Row],[年]],表格1[[#This Row],[月]],1)</f>
        <v>44562</v>
      </c>
      <c r="C2643" s="2" t="str">
        <f>LEFT(表格1[[#This Row],[年月]],4)</f>
        <v>2022</v>
      </c>
      <c r="D2643" s="2" t="str">
        <f>RIGHT(表格1[[#This Row],[年月]],2)</f>
        <v>01</v>
      </c>
      <c r="E2643" s="5">
        <v>10004000</v>
      </c>
      <c r="F2643" s="2" t="str">
        <f>VLOOKUP(TEXT(表格1[[#This Row],[地區]],"00000000"),縣市代碼,2,0)</f>
        <v>新竹縣</v>
      </c>
      <c r="G2643" s="2" t="s">
        <v>6</v>
      </c>
      <c r="H2643" s="13">
        <v>127134</v>
      </c>
      <c r="I2643" s="14">
        <v>530540225</v>
      </c>
      <c r="J2643" s="14">
        <f>表格1[[#This Row],[信用卡交易筆數]]/1000</f>
        <v>127.134</v>
      </c>
      <c r="K2643" s="14">
        <f>表格1[[#This Row],[信用卡交易金額'[新臺幣']]]/1000</f>
        <v>530540.22499999998</v>
      </c>
      <c r="L2643" s="14">
        <f>表格1[[#This Row],[信用卡交易金額'[新臺幣']]]/1000000</f>
        <v>530.54022499999996</v>
      </c>
      <c r="M2643" s="14" t="str" cm="1">
        <f t="array" ref="M2643">_xlfn.TEXTJOIN("", TRUE, _xlfn.XLOOKUP(TRUE, VALUE(表格1[[#This Row],[年月]]) &lt;= VALUE($R$8:$R$12), $Q$8:$Q$12)) &amp; "年度"</f>
        <v>2022年度</v>
      </c>
    </row>
    <row r="2644" spans="1:13" x14ac:dyDescent="0.3">
      <c r="A2644" s="2">
        <v>202201</v>
      </c>
      <c r="B2644" s="19">
        <f>DATE(表格1[[#This Row],[年]],表格1[[#This Row],[月]],1)</f>
        <v>44562</v>
      </c>
      <c r="C2644" s="2" t="str">
        <f>LEFT(表格1[[#This Row],[年月]],4)</f>
        <v>2022</v>
      </c>
      <c r="D2644" s="2" t="str">
        <f>RIGHT(表格1[[#This Row],[年月]],2)</f>
        <v>01</v>
      </c>
      <c r="E2644" s="5">
        <v>10004000</v>
      </c>
      <c r="F2644" s="2" t="str">
        <f>VLOOKUP(TEXT(表格1[[#This Row],[地區]],"00000000"),縣市代碼,2,0)</f>
        <v>新竹縣</v>
      </c>
      <c r="G2644" s="2" t="s">
        <v>7</v>
      </c>
      <c r="H2644" s="13">
        <v>668002</v>
      </c>
      <c r="I2644" s="14">
        <v>744620506</v>
      </c>
      <c r="J2644" s="14">
        <f>表格1[[#This Row],[信用卡交易筆數]]/1000</f>
        <v>668.00199999999995</v>
      </c>
      <c r="K2644" s="14">
        <f>表格1[[#This Row],[信用卡交易金額'[新臺幣']]]/1000</f>
        <v>744620.50600000005</v>
      </c>
      <c r="L2644" s="14">
        <f>表格1[[#This Row],[信用卡交易金額'[新臺幣']]]/1000000</f>
        <v>744.62050599999998</v>
      </c>
      <c r="M2644" s="14" t="str" cm="1">
        <f t="array" ref="M2644">_xlfn.TEXTJOIN("", TRUE, _xlfn.XLOOKUP(TRUE, VALUE(表格1[[#This Row],[年月]]) &lt;= VALUE($R$8:$R$12), $Q$8:$Q$12)) &amp; "年度"</f>
        <v>2022年度</v>
      </c>
    </row>
    <row r="2645" spans="1:13" x14ac:dyDescent="0.3">
      <c r="A2645" s="2">
        <v>202201</v>
      </c>
      <c r="B2645" s="19">
        <f>DATE(表格1[[#This Row],[年]],表格1[[#This Row],[月]],1)</f>
        <v>44562</v>
      </c>
      <c r="C2645" s="2" t="str">
        <f>LEFT(表格1[[#This Row],[年月]],4)</f>
        <v>2022</v>
      </c>
      <c r="D2645" s="2" t="str">
        <f>RIGHT(表格1[[#This Row],[年月]],2)</f>
        <v>01</v>
      </c>
      <c r="E2645" s="5">
        <v>10004000</v>
      </c>
      <c r="F2645" s="2" t="str">
        <f>VLOOKUP(TEXT(表格1[[#This Row],[地區]],"00000000"),縣市代碼,2,0)</f>
        <v>新竹縣</v>
      </c>
      <c r="G2645" s="2" t="s">
        <v>8</v>
      </c>
      <c r="H2645" s="13">
        <v>529405</v>
      </c>
      <c r="I2645" s="14">
        <v>816164326</v>
      </c>
      <c r="J2645" s="14">
        <f>表格1[[#This Row],[信用卡交易筆數]]/1000</f>
        <v>529.40499999999997</v>
      </c>
      <c r="K2645" s="14">
        <f>表格1[[#This Row],[信用卡交易金額'[新臺幣']]]/1000</f>
        <v>816164.326</v>
      </c>
      <c r="L2645" s="14">
        <f>表格1[[#This Row],[信用卡交易金額'[新臺幣']]]/1000000</f>
        <v>816.16432599999996</v>
      </c>
      <c r="M2645" s="14" t="str" cm="1">
        <f t="array" ref="M2645">_xlfn.TEXTJOIN("", TRUE, _xlfn.XLOOKUP(TRUE, VALUE(表格1[[#This Row],[年月]]) &lt;= VALUE($R$8:$R$12), $Q$8:$Q$12)) &amp; "年度"</f>
        <v>2022年度</v>
      </c>
    </row>
    <row r="2646" spans="1:13" x14ac:dyDescent="0.3">
      <c r="A2646" s="2">
        <v>202201</v>
      </c>
      <c r="B2646" s="19">
        <f>DATE(表格1[[#This Row],[年]],表格1[[#This Row],[月]],1)</f>
        <v>44562</v>
      </c>
      <c r="C2646" s="2" t="str">
        <f>LEFT(表格1[[#This Row],[年月]],4)</f>
        <v>2022</v>
      </c>
      <c r="D2646" s="2" t="str">
        <f>RIGHT(表格1[[#This Row],[年月]],2)</f>
        <v>01</v>
      </c>
      <c r="E2646" s="5">
        <v>10004000</v>
      </c>
      <c r="F2646" s="2" t="str">
        <f>VLOOKUP(TEXT(表格1[[#This Row],[地區]],"00000000"),縣市代碼,2,0)</f>
        <v>新竹縣</v>
      </c>
      <c r="G2646" s="2" t="s">
        <v>9</v>
      </c>
      <c r="H2646" s="13">
        <v>1086017</v>
      </c>
      <c r="I2646" s="14">
        <v>1863212229</v>
      </c>
      <c r="J2646" s="14">
        <f>表格1[[#This Row],[信用卡交易筆數]]/1000</f>
        <v>1086.0170000000001</v>
      </c>
      <c r="K2646" s="14">
        <f>表格1[[#This Row],[信用卡交易金額'[新臺幣']]]/1000</f>
        <v>1863212.2290000001</v>
      </c>
      <c r="L2646" s="14">
        <f>表格1[[#This Row],[信用卡交易金額'[新臺幣']]]/1000000</f>
        <v>1863.212229</v>
      </c>
      <c r="M2646" s="14" t="str" cm="1">
        <f t="array" ref="M2646">_xlfn.TEXTJOIN("", TRUE, _xlfn.XLOOKUP(TRUE, VALUE(表格1[[#This Row],[年月]]) &lt;= VALUE($R$8:$R$12), $Q$8:$Q$12)) &amp; "年度"</f>
        <v>2022年度</v>
      </c>
    </row>
    <row r="2647" spans="1:13" x14ac:dyDescent="0.3">
      <c r="A2647" s="2">
        <v>202201</v>
      </c>
      <c r="B2647" s="19">
        <f>DATE(表格1[[#This Row],[年]],表格1[[#This Row],[月]],1)</f>
        <v>44562</v>
      </c>
      <c r="C2647" s="2" t="str">
        <f>LEFT(表格1[[#This Row],[年月]],4)</f>
        <v>2022</v>
      </c>
      <c r="D2647" s="2" t="str">
        <f>RIGHT(表格1[[#This Row],[年月]],2)</f>
        <v>01</v>
      </c>
      <c r="E2647" s="5">
        <v>10004000</v>
      </c>
      <c r="F2647" s="2" t="str">
        <f>VLOOKUP(TEXT(表格1[[#This Row],[地區]],"00000000"),縣市代碼,2,0)</f>
        <v>新竹縣</v>
      </c>
      <c r="G2647" s="2" t="s">
        <v>10</v>
      </c>
      <c r="H2647" s="13">
        <v>722943</v>
      </c>
      <c r="I2647" s="14">
        <v>1879241068</v>
      </c>
      <c r="J2647" s="14">
        <f>表格1[[#This Row],[信用卡交易筆數]]/1000</f>
        <v>722.94299999999998</v>
      </c>
      <c r="K2647" s="14">
        <f>表格1[[#This Row],[信用卡交易金額'[新臺幣']]]/1000</f>
        <v>1879241.068</v>
      </c>
      <c r="L2647" s="14">
        <f>表格1[[#This Row],[信用卡交易金額'[新臺幣']]]/1000000</f>
        <v>1879.241068</v>
      </c>
      <c r="M2647" s="14" t="str" cm="1">
        <f t="array" ref="M2647">_xlfn.TEXTJOIN("", TRUE, _xlfn.XLOOKUP(TRUE, VALUE(表格1[[#This Row],[年月]]) &lt;= VALUE($R$8:$R$12), $Q$8:$Q$12)) &amp; "年度"</f>
        <v>2022年度</v>
      </c>
    </row>
    <row r="2648" spans="1:13" x14ac:dyDescent="0.3">
      <c r="A2648" s="2">
        <v>202201</v>
      </c>
      <c r="B2648" s="19">
        <f>DATE(表格1[[#This Row],[年]],表格1[[#This Row],[月]],1)</f>
        <v>44562</v>
      </c>
      <c r="C2648" s="2" t="str">
        <f>LEFT(表格1[[#This Row],[年月]],4)</f>
        <v>2022</v>
      </c>
      <c r="D2648" s="2" t="str">
        <f>RIGHT(表格1[[#This Row],[年月]],2)</f>
        <v>01</v>
      </c>
      <c r="E2648" s="5">
        <v>10018000</v>
      </c>
      <c r="F2648" s="2" t="str">
        <f>VLOOKUP(TEXT(表格1[[#This Row],[地區]],"00000000"),縣市代碼,2,0)</f>
        <v>新竹市</v>
      </c>
      <c r="G2648" s="2" t="s">
        <v>4</v>
      </c>
      <c r="H2648" s="13">
        <v>1313257</v>
      </c>
      <c r="I2648" s="14">
        <v>738993959</v>
      </c>
      <c r="J2648" s="14">
        <f>表格1[[#This Row],[信用卡交易筆數]]/1000</f>
        <v>1313.2570000000001</v>
      </c>
      <c r="K2648" s="14">
        <f>表格1[[#This Row],[信用卡交易金額'[新臺幣']]]/1000</f>
        <v>738993.95900000003</v>
      </c>
      <c r="L2648" s="14">
        <f>表格1[[#This Row],[信用卡交易金額'[新臺幣']]]/1000000</f>
        <v>738.99395900000002</v>
      </c>
      <c r="M2648" s="14" t="str" cm="1">
        <f t="array" ref="M2648">_xlfn.TEXTJOIN("", TRUE, _xlfn.XLOOKUP(TRUE, VALUE(表格1[[#This Row],[年月]]) &lt;= VALUE($R$8:$R$12), $Q$8:$Q$12)) &amp; "年度"</f>
        <v>2022年度</v>
      </c>
    </row>
    <row r="2649" spans="1:13" x14ac:dyDescent="0.3">
      <c r="A2649" s="2">
        <v>202201</v>
      </c>
      <c r="B2649" s="19">
        <f>DATE(表格1[[#This Row],[年]],表格1[[#This Row],[月]],1)</f>
        <v>44562</v>
      </c>
      <c r="C2649" s="2" t="str">
        <f>LEFT(表格1[[#This Row],[年月]],4)</f>
        <v>2022</v>
      </c>
      <c r="D2649" s="2" t="str">
        <f>RIGHT(表格1[[#This Row],[年月]],2)</f>
        <v>01</v>
      </c>
      <c r="E2649" s="5">
        <v>10018000</v>
      </c>
      <c r="F2649" s="2" t="str">
        <f>VLOOKUP(TEXT(表格1[[#This Row],[地區]],"00000000"),縣市代碼,2,0)</f>
        <v>新竹市</v>
      </c>
      <c r="G2649" s="2" t="s">
        <v>5</v>
      </c>
      <c r="H2649" s="13">
        <v>71235</v>
      </c>
      <c r="I2649" s="14">
        <v>212251552</v>
      </c>
      <c r="J2649" s="14">
        <f>表格1[[#This Row],[信用卡交易筆數]]/1000</f>
        <v>71.234999999999999</v>
      </c>
      <c r="K2649" s="14">
        <f>表格1[[#This Row],[信用卡交易金額'[新臺幣']]]/1000</f>
        <v>212251.552</v>
      </c>
      <c r="L2649" s="14">
        <f>表格1[[#This Row],[信用卡交易金額'[新臺幣']]]/1000000</f>
        <v>212.251552</v>
      </c>
      <c r="M2649" s="14" t="str" cm="1">
        <f t="array" ref="M2649">_xlfn.TEXTJOIN("", TRUE, _xlfn.XLOOKUP(TRUE, VALUE(表格1[[#This Row],[年月]]) &lt;= VALUE($R$8:$R$12), $Q$8:$Q$12)) &amp; "年度"</f>
        <v>2022年度</v>
      </c>
    </row>
    <row r="2650" spans="1:13" x14ac:dyDescent="0.3">
      <c r="A2650" s="2">
        <v>202201</v>
      </c>
      <c r="B2650" s="19">
        <f>DATE(表格1[[#This Row],[年]],表格1[[#This Row],[月]],1)</f>
        <v>44562</v>
      </c>
      <c r="C2650" s="2" t="str">
        <f>LEFT(表格1[[#This Row],[年月]],4)</f>
        <v>2022</v>
      </c>
      <c r="D2650" s="2" t="str">
        <f>RIGHT(表格1[[#This Row],[年月]],2)</f>
        <v>01</v>
      </c>
      <c r="E2650" s="5">
        <v>10018000</v>
      </c>
      <c r="F2650" s="2" t="str">
        <f>VLOOKUP(TEXT(表格1[[#This Row],[地區]],"00000000"),縣市代碼,2,0)</f>
        <v>新竹市</v>
      </c>
      <c r="G2650" s="2" t="s">
        <v>6</v>
      </c>
      <c r="H2650" s="13">
        <v>124377</v>
      </c>
      <c r="I2650" s="14">
        <v>509583849</v>
      </c>
      <c r="J2650" s="14">
        <f>表格1[[#This Row],[信用卡交易筆數]]/1000</f>
        <v>124.377</v>
      </c>
      <c r="K2650" s="14">
        <f>表格1[[#This Row],[信用卡交易金額'[新臺幣']]]/1000</f>
        <v>509583.84899999999</v>
      </c>
      <c r="L2650" s="14">
        <f>表格1[[#This Row],[信用卡交易金額'[新臺幣']]]/1000000</f>
        <v>509.58384899999999</v>
      </c>
      <c r="M2650" s="14" t="str" cm="1">
        <f t="array" ref="M2650">_xlfn.TEXTJOIN("", TRUE, _xlfn.XLOOKUP(TRUE, VALUE(表格1[[#This Row],[年月]]) &lt;= VALUE($R$8:$R$12), $Q$8:$Q$12)) &amp; "年度"</f>
        <v>2022年度</v>
      </c>
    </row>
    <row r="2651" spans="1:13" x14ac:dyDescent="0.3">
      <c r="A2651" s="2">
        <v>202201</v>
      </c>
      <c r="B2651" s="19">
        <f>DATE(表格1[[#This Row],[年]],表格1[[#This Row],[月]],1)</f>
        <v>44562</v>
      </c>
      <c r="C2651" s="2" t="str">
        <f>LEFT(表格1[[#This Row],[年月]],4)</f>
        <v>2022</v>
      </c>
      <c r="D2651" s="2" t="str">
        <f>RIGHT(表格1[[#This Row],[年月]],2)</f>
        <v>01</v>
      </c>
      <c r="E2651" s="5">
        <v>10018000</v>
      </c>
      <c r="F2651" s="2" t="str">
        <f>VLOOKUP(TEXT(表格1[[#This Row],[地區]],"00000000"),縣市代碼,2,0)</f>
        <v>新竹市</v>
      </c>
      <c r="G2651" s="2" t="s">
        <v>7</v>
      </c>
      <c r="H2651" s="13">
        <v>595806</v>
      </c>
      <c r="I2651" s="14">
        <v>613674734</v>
      </c>
      <c r="J2651" s="14">
        <f>表格1[[#This Row],[信用卡交易筆數]]/1000</f>
        <v>595.80600000000004</v>
      </c>
      <c r="K2651" s="14">
        <f>表格1[[#This Row],[信用卡交易金額'[新臺幣']]]/1000</f>
        <v>613674.73400000005</v>
      </c>
      <c r="L2651" s="14">
        <f>表格1[[#This Row],[信用卡交易金額'[新臺幣']]]/1000000</f>
        <v>613.67473399999994</v>
      </c>
      <c r="M2651" s="14" t="str" cm="1">
        <f t="array" ref="M2651">_xlfn.TEXTJOIN("", TRUE, _xlfn.XLOOKUP(TRUE, VALUE(表格1[[#This Row],[年月]]) &lt;= VALUE($R$8:$R$12), $Q$8:$Q$12)) &amp; "年度"</f>
        <v>2022年度</v>
      </c>
    </row>
    <row r="2652" spans="1:13" x14ac:dyDescent="0.3">
      <c r="A2652" s="2">
        <v>202201</v>
      </c>
      <c r="B2652" s="19">
        <f>DATE(表格1[[#This Row],[年]],表格1[[#This Row],[月]],1)</f>
        <v>44562</v>
      </c>
      <c r="C2652" s="2" t="str">
        <f>LEFT(表格1[[#This Row],[年月]],4)</f>
        <v>2022</v>
      </c>
      <c r="D2652" s="2" t="str">
        <f>RIGHT(表格1[[#This Row],[年月]],2)</f>
        <v>01</v>
      </c>
      <c r="E2652" s="5">
        <v>10018000</v>
      </c>
      <c r="F2652" s="2" t="str">
        <f>VLOOKUP(TEXT(表格1[[#This Row],[地區]],"00000000"),縣市代碼,2,0)</f>
        <v>新竹市</v>
      </c>
      <c r="G2652" s="2" t="s">
        <v>8</v>
      </c>
      <c r="H2652" s="13">
        <v>502811</v>
      </c>
      <c r="I2652" s="14">
        <v>796286357</v>
      </c>
      <c r="J2652" s="14">
        <f>表格1[[#This Row],[信用卡交易筆數]]/1000</f>
        <v>502.81099999999998</v>
      </c>
      <c r="K2652" s="14">
        <f>表格1[[#This Row],[信用卡交易金額'[新臺幣']]]/1000</f>
        <v>796286.35699999996</v>
      </c>
      <c r="L2652" s="14">
        <f>表格1[[#This Row],[信用卡交易金額'[新臺幣']]]/1000000</f>
        <v>796.28635699999995</v>
      </c>
      <c r="M2652" s="14" t="str" cm="1">
        <f t="array" ref="M2652">_xlfn.TEXTJOIN("", TRUE, _xlfn.XLOOKUP(TRUE, VALUE(表格1[[#This Row],[年月]]) &lt;= VALUE($R$8:$R$12), $Q$8:$Q$12)) &amp; "年度"</f>
        <v>2022年度</v>
      </c>
    </row>
    <row r="2653" spans="1:13" x14ac:dyDescent="0.3">
      <c r="A2653" s="2">
        <v>202201</v>
      </c>
      <c r="B2653" s="19">
        <f>DATE(表格1[[#This Row],[年]],表格1[[#This Row],[月]],1)</f>
        <v>44562</v>
      </c>
      <c r="C2653" s="2" t="str">
        <f>LEFT(表格1[[#This Row],[年月]],4)</f>
        <v>2022</v>
      </c>
      <c r="D2653" s="2" t="str">
        <f>RIGHT(表格1[[#This Row],[年月]],2)</f>
        <v>01</v>
      </c>
      <c r="E2653" s="5">
        <v>10018000</v>
      </c>
      <c r="F2653" s="2" t="str">
        <f>VLOOKUP(TEXT(表格1[[#This Row],[地區]],"00000000"),縣市代碼,2,0)</f>
        <v>新竹市</v>
      </c>
      <c r="G2653" s="2" t="s">
        <v>9</v>
      </c>
      <c r="H2653" s="13">
        <v>1114174</v>
      </c>
      <c r="I2653" s="14">
        <v>1839950550</v>
      </c>
      <c r="J2653" s="14">
        <f>表格1[[#This Row],[信用卡交易筆數]]/1000</f>
        <v>1114.174</v>
      </c>
      <c r="K2653" s="14">
        <f>表格1[[#This Row],[信用卡交易金額'[新臺幣']]]/1000</f>
        <v>1839950.55</v>
      </c>
      <c r="L2653" s="14">
        <f>表格1[[#This Row],[信用卡交易金額'[新臺幣']]]/1000000</f>
        <v>1839.95055</v>
      </c>
      <c r="M2653" s="14" t="str" cm="1">
        <f t="array" ref="M2653">_xlfn.TEXTJOIN("", TRUE, _xlfn.XLOOKUP(TRUE, VALUE(表格1[[#This Row],[年月]]) &lt;= VALUE($R$8:$R$12), $Q$8:$Q$12)) &amp; "年度"</f>
        <v>2022年度</v>
      </c>
    </row>
    <row r="2654" spans="1:13" x14ac:dyDescent="0.3">
      <c r="A2654" s="2">
        <v>202201</v>
      </c>
      <c r="B2654" s="19">
        <f>DATE(表格1[[#This Row],[年]],表格1[[#This Row],[月]],1)</f>
        <v>44562</v>
      </c>
      <c r="C2654" s="2" t="str">
        <f>LEFT(表格1[[#This Row],[年月]],4)</f>
        <v>2022</v>
      </c>
      <c r="D2654" s="2" t="str">
        <f>RIGHT(表格1[[#This Row],[年月]],2)</f>
        <v>01</v>
      </c>
      <c r="E2654" s="5">
        <v>10018000</v>
      </c>
      <c r="F2654" s="2" t="str">
        <f>VLOOKUP(TEXT(表格1[[#This Row],[地區]],"00000000"),縣市代碼,2,0)</f>
        <v>新竹市</v>
      </c>
      <c r="G2654" s="2" t="s">
        <v>10</v>
      </c>
      <c r="H2654" s="13">
        <v>694075</v>
      </c>
      <c r="I2654" s="14">
        <v>1913209044</v>
      </c>
      <c r="J2654" s="14">
        <f>表格1[[#This Row],[信用卡交易筆數]]/1000</f>
        <v>694.07500000000005</v>
      </c>
      <c r="K2654" s="14">
        <f>表格1[[#This Row],[信用卡交易金額'[新臺幣']]]/1000</f>
        <v>1913209.044</v>
      </c>
      <c r="L2654" s="14">
        <f>表格1[[#This Row],[信用卡交易金額'[新臺幣']]]/1000000</f>
        <v>1913.2090439999999</v>
      </c>
      <c r="M2654" s="14" t="str" cm="1">
        <f t="array" ref="M2654">_xlfn.TEXTJOIN("", TRUE, _xlfn.XLOOKUP(TRUE, VALUE(表格1[[#This Row],[年月]]) &lt;= VALUE($R$8:$R$12), $Q$8:$Q$12)) &amp; "年度"</f>
        <v>2022年度</v>
      </c>
    </row>
    <row r="2655" spans="1:13" x14ac:dyDescent="0.3">
      <c r="A2655" s="2">
        <v>202201</v>
      </c>
      <c r="B2655" s="19">
        <f>DATE(表格1[[#This Row],[年]],表格1[[#This Row],[月]],1)</f>
        <v>44562</v>
      </c>
      <c r="C2655" s="2" t="str">
        <f>LEFT(表格1[[#This Row],[年月]],4)</f>
        <v>2022</v>
      </c>
      <c r="D2655" s="2" t="str">
        <f>RIGHT(表格1[[#This Row],[年月]],2)</f>
        <v>01</v>
      </c>
      <c r="E2655" s="5">
        <v>10005000</v>
      </c>
      <c r="F2655" s="2" t="str">
        <f>VLOOKUP(TEXT(表格1[[#This Row],[地區]],"00000000"),縣市代碼,2,0)</f>
        <v>苗栗縣</v>
      </c>
      <c r="G2655" s="2" t="s">
        <v>4</v>
      </c>
      <c r="H2655" s="13">
        <v>687866</v>
      </c>
      <c r="I2655" s="14">
        <v>363852125</v>
      </c>
      <c r="J2655" s="14">
        <f>表格1[[#This Row],[信用卡交易筆數]]/1000</f>
        <v>687.86599999999999</v>
      </c>
      <c r="K2655" s="14">
        <f>表格1[[#This Row],[信用卡交易金額'[新臺幣']]]/1000</f>
        <v>363852.125</v>
      </c>
      <c r="L2655" s="14">
        <f>表格1[[#This Row],[信用卡交易金額'[新臺幣']]]/1000000</f>
        <v>363.852125</v>
      </c>
      <c r="M2655" s="14" t="str" cm="1">
        <f t="array" ref="M2655">_xlfn.TEXTJOIN("", TRUE, _xlfn.XLOOKUP(TRUE, VALUE(表格1[[#This Row],[年月]]) &lt;= VALUE($R$8:$R$12), $Q$8:$Q$12)) &amp; "年度"</f>
        <v>2022年度</v>
      </c>
    </row>
    <row r="2656" spans="1:13" x14ac:dyDescent="0.3">
      <c r="A2656" s="2">
        <v>202201</v>
      </c>
      <c r="B2656" s="19">
        <f>DATE(表格1[[#This Row],[年]],表格1[[#This Row],[月]],1)</f>
        <v>44562</v>
      </c>
      <c r="C2656" s="2" t="str">
        <f>LEFT(表格1[[#This Row],[年月]],4)</f>
        <v>2022</v>
      </c>
      <c r="D2656" s="2" t="str">
        <f>RIGHT(表格1[[#This Row],[年月]],2)</f>
        <v>01</v>
      </c>
      <c r="E2656" s="5">
        <v>10005000</v>
      </c>
      <c r="F2656" s="2" t="str">
        <f>VLOOKUP(TEXT(表格1[[#This Row],[地區]],"00000000"),縣市代碼,2,0)</f>
        <v>苗栗縣</v>
      </c>
      <c r="G2656" s="2" t="s">
        <v>5</v>
      </c>
      <c r="H2656" s="13">
        <v>54522</v>
      </c>
      <c r="I2656" s="14">
        <v>150425763</v>
      </c>
      <c r="J2656" s="14">
        <f>表格1[[#This Row],[信用卡交易筆數]]/1000</f>
        <v>54.521999999999998</v>
      </c>
      <c r="K2656" s="14">
        <f>表格1[[#This Row],[信用卡交易金額'[新臺幣']]]/1000</f>
        <v>150425.76300000001</v>
      </c>
      <c r="L2656" s="14">
        <f>表格1[[#This Row],[信用卡交易金額'[新臺幣']]]/1000000</f>
        <v>150.42576299999999</v>
      </c>
      <c r="M2656" s="14" t="str" cm="1">
        <f t="array" ref="M2656">_xlfn.TEXTJOIN("", TRUE, _xlfn.XLOOKUP(TRUE, VALUE(表格1[[#This Row],[年月]]) &lt;= VALUE($R$8:$R$12), $Q$8:$Q$12)) &amp; "年度"</f>
        <v>2022年度</v>
      </c>
    </row>
    <row r="2657" spans="1:13" x14ac:dyDescent="0.3">
      <c r="A2657" s="2">
        <v>202201</v>
      </c>
      <c r="B2657" s="19">
        <f>DATE(表格1[[#This Row],[年]],表格1[[#This Row],[月]],1)</f>
        <v>44562</v>
      </c>
      <c r="C2657" s="2" t="str">
        <f>LEFT(表格1[[#This Row],[年月]],4)</f>
        <v>2022</v>
      </c>
      <c r="D2657" s="2" t="str">
        <f>RIGHT(表格1[[#This Row],[年月]],2)</f>
        <v>01</v>
      </c>
      <c r="E2657" s="5">
        <v>10005000</v>
      </c>
      <c r="F2657" s="2" t="str">
        <f>VLOOKUP(TEXT(表格1[[#This Row],[地區]],"00000000"),縣市代碼,2,0)</f>
        <v>苗栗縣</v>
      </c>
      <c r="G2657" s="2" t="s">
        <v>6</v>
      </c>
      <c r="H2657" s="13">
        <v>74303</v>
      </c>
      <c r="I2657" s="14">
        <v>269206584</v>
      </c>
      <c r="J2657" s="14">
        <f>表格1[[#This Row],[信用卡交易筆數]]/1000</f>
        <v>74.302999999999997</v>
      </c>
      <c r="K2657" s="14">
        <f>表格1[[#This Row],[信用卡交易金額'[新臺幣']]]/1000</f>
        <v>269206.58399999997</v>
      </c>
      <c r="L2657" s="14">
        <f>表格1[[#This Row],[信用卡交易金額'[新臺幣']]]/1000000</f>
        <v>269.20658400000002</v>
      </c>
      <c r="M2657" s="14" t="str" cm="1">
        <f t="array" ref="M2657">_xlfn.TEXTJOIN("", TRUE, _xlfn.XLOOKUP(TRUE, VALUE(表格1[[#This Row],[年月]]) &lt;= VALUE($R$8:$R$12), $Q$8:$Q$12)) &amp; "年度"</f>
        <v>2022年度</v>
      </c>
    </row>
    <row r="2658" spans="1:13" x14ac:dyDescent="0.3">
      <c r="A2658" s="2">
        <v>202201</v>
      </c>
      <c r="B2658" s="19">
        <f>DATE(表格1[[#This Row],[年]],表格1[[#This Row],[月]],1)</f>
        <v>44562</v>
      </c>
      <c r="C2658" s="2" t="str">
        <f>LEFT(表格1[[#This Row],[年月]],4)</f>
        <v>2022</v>
      </c>
      <c r="D2658" s="2" t="str">
        <f>RIGHT(表格1[[#This Row],[年月]],2)</f>
        <v>01</v>
      </c>
      <c r="E2658" s="5">
        <v>10005000</v>
      </c>
      <c r="F2658" s="2" t="str">
        <f>VLOOKUP(TEXT(表格1[[#This Row],[地區]],"00000000"),縣市代碼,2,0)</f>
        <v>苗栗縣</v>
      </c>
      <c r="G2658" s="2" t="s">
        <v>7</v>
      </c>
      <c r="H2658" s="13">
        <v>485577</v>
      </c>
      <c r="I2658" s="14">
        <v>517666868</v>
      </c>
      <c r="J2658" s="14">
        <f>表格1[[#This Row],[信用卡交易筆數]]/1000</f>
        <v>485.577</v>
      </c>
      <c r="K2658" s="14">
        <f>表格1[[#This Row],[信用卡交易金額'[新臺幣']]]/1000</f>
        <v>517666.86800000002</v>
      </c>
      <c r="L2658" s="14">
        <f>表格1[[#This Row],[信用卡交易金額'[新臺幣']]]/1000000</f>
        <v>517.66686800000002</v>
      </c>
      <c r="M2658" s="14" t="str" cm="1">
        <f t="array" ref="M2658">_xlfn.TEXTJOIN("", TRUE, _xlfn.XLOOKUP(TRUE, VALUE(表格1[[#This Row],[年月]]) &lt;= VALUE($R$8:$R$12), $Q$8:$Q$12)) &amp; "年度"</f>
        <v>2022年度</v>
      </c>
    </row>
    <row r="2659" spans="1:13" x14ac:dyDescent="0.3">
      <c r="A2659" s="2">
        <v>202201</v>
      </c>
      <c r="B2659" s="19">
        <f>DATE(表格1[[#This Row],[年]],表格1[[#This Row],[月]],1)</f>
        <v>44562</v>
      </c>
      <c r="C2659" s="2" t="str">
        <f>LEFT(表格1[[#This Row],[年月]],4)</f>
        <v>2022</v>
      </c>
      <c r="D2659" s="2" t="str">
        <f>RIGHT(表格1[[#This Row],[年月]],2)</f>
        <v>01</v>
      </c>
      <c r="E2659" s="5">
        <v>10005000</v>
      </c>
      <c r="F2659" s="2" t="str">
        <f>VLOOKUP(TEXT(表格1[[#This Row],[地區]],"00000000"),縣市代碼,2,0)</f>
        <v>苗栗縣</v>
      </c>
      <c r="G2659" s="2" t="s">
        <v>8</v>
      </c>
      <c r="H2659" s="13">
        <v>330958</v>
      </c>
      <c r="I2659" s="14">
        <v>430787760</v>
      </c>
      <c r="J2659" s="14">
        <f>表格1[[#This Row],[信用卡交易筆數]]/1000</f>
        <v>330.95800000000003</v>
      </c>
      <c r="K2659" s="14">
        <f>表格1[[#This Row],[信用卡交易金額'[新臺幣']]]/1000</f>
        <v>430787.76</v>
      </c>
      <c r="L2659" s="14">
        <f>表格1[[#This Row],[信用卡交易金額'[新臺幣']]]/1000000</f>
        <v>430.78775999999999</v>
      </c>
      <c r="M2659" s="14" t="str" cm="1">
        <f t="array" ref="M2659">_xlfn.TEXTJOIN("", TRUE, _xlfn.XLOOKUP(TRUE, VALUE(表格1[[#This Row],[年月]]) &lt;= VALUE($R$8:$R$12), $Q$8:$Q$12)) &amp; "年度"</f>
        <v>2022年度</v>
      </c>
    </row>
    <row r="2660" spans="1:13" x14ac:dyDescent="0.3">
      <c r="A2660" s="2">
        <v>202201</v>
      </c>
      <c r="B2660" s="19">
        <f>DATE(表格1[[#This Row],[年]],表格1[[#This Row],[月]],1)</f>
        <v>44562</v>
      </c>
      <c r="C2660" s="2" t="str">
        <f>LEFT(表格1[[#This Row],[年月]],4)</f>
        <v>2022</v>
      </c>
      <c r="D2660" s="2" t="str">
        <f>RIGHT(表格1[[#This Row],[年月]],2)</f>
        <v>01</v>
      </c>
      <c r="E2660" s="5">
        <v>10005000</v>
      </c>
      <c r="F2660" s="2" t="str">
        <f>VLOOKUP(TEXT(表格1[[#This Row],[地區]],"00000000"),縣市代碼,2,0)</f>
        <v>苗栗縣</v>
      </c>
      <c r="G2660" s="2" t="s">
        <v>9</v>
      </c>
      <c r="H2660" s="13">
        <v>579883</v>
      </c>
      <c r="I2660" s="14">
        <v>958624213</v>
      </c>
      <c r="J2660" s="14">
        <f>表格1[[#This Row],[信用卡交易筆數]]/1000</f>
        <v>579.88300000000004</v>
      </c>
      <c r="K2660" s="14">
        <f>表格1[[#This Row],[信用卡交易金額'[新臺幣']]]/1000</f>
        <v>958624.21299999999</v>
      </c>
      <c r="L2660" s="14">
        <f>表格1[[#This Row],[信用卡交易金額'[新臺幣']]]/1000000</f>
        <v>958.62421300000005</v>
      </c>
      <c r="M2660" s="14" t="str" cm="1">
        <f t="array" ref="M2660">_xlfn.TEXTJOIN("", TRUE, _xlfn.XLOOKUP(TRUE, VALUE(表格1[[#This Row],[年月]]) &lt;= VALUE($R$8:$R$12), $Q$8:$Q$12)) &amp; "年度"</f>
        <v>2022年度</v>
      </c>
    </row>
    <row r="2661" spans="1:13" x14ac:dyDescent="0.3">
      <c r="A2661" s="2">
        <v>202201</v>
      </c>
      <c r="B2661" s="19">
        <f>DATE(表格1[[#This Row],[年]],表格1[[#This Row],[月]],1)</f>
        <v>44562</v>
      </c>
      <c r="C2661" s="2" t="str">
        <f>LEFT(表格1[[#This Row],[年月]],4)</f>
        <v>2022</v>
      </c>
      <c r="D2661" s="2" t="str">
        <f>RIGHT(表格1[[#This Row],[年月]],2)</f>
        <v>01</v>
      </c>
      <c r="E2661" s="5">
        <v>10005000</v>
      </c>
      <c r="F2661" s="2" t="str">
        <f>VLOOKUP(TEXT(表格1[[#This Row],[地區]],"00000000"),縣市代碼,2,0)</f>
        <v>苗栗縣</v>
      </c>
      <c r="G2661" s="2" t="s">
        <v>10</v>
      </c>
      <c r="H2661" s="13">
        <v>452210</v>
      </c>
      <c r="I2661" s="14">
        <v>1101653337</v>
      </c>
      <c r="J2661" s="14">
        <f>表格1[[#This Row],[信用卡交易筆數]]/1000</f>
        <v>452.21</v>
      </c>
      <c r="K2661" s="14">
        <f>表格1[[#This Row],[信用卡交易金額'[新臺幣']]]/1000</f>
        <v>1101653.3370000001</v>
      </c>
      <c r="L2661" s="14">
        <f>表格1[[#This Row],[信用卡交易金額'[新臺幣']]]/1000000</f>
        <v>1101.653337</v>
      </c>
      <c r="M2661" s="14" t="str" cm="1">
        <f t="array" ref="M2661">_xlfn.TEXTJOIN("", TRUE, _xlfn.XLOOKUP(TRUE, VALUE(表格1[[#This Row],[年月]]) &lt;= VALUE($R$8:$R$12), $Q$8:$Q$12)) &amp; "年度"</f>
        <v>2022年度</v>
      </c>
    </row>
    <row r="2662" spans="1:13" x14ac:dyDescent="0.3">
      <c r="A2662" s="2">
        <v>202201</v>
      </c>
      <c r="B2662" s="19">
        <f>DATE(表格1[[#This Row],[年]],表格1[[#This Row],[月]],1)</f>
        <v>44562</v>
      </c>
      <c r="C2662" s="2" t="str">
        <f>LEFT(表格1[[#This Row],[年月]],4)</f>
        <v>2022</v>
      </c>
      <c r="D2662" s="2" t="str">
        <f>RIGHT(表格1[[#This Row],[年月]],2)</f>
        <v>01</v>
      </c>
      <c r="E2662" s="5">
        <v>66000000</v>
      </c>
      <c r="F2662" s="2" t="str">
        <f>VLOOKUP(TEXT(表格1[[#This Row],[地區]],"00000000"),縣市代碼,2,0)</f>
        <v>臺中市</v>
      </c>
      <c r="G2662" s="2" t="s">
        <v>4</v>
      </c>
      <c r="H2662" s="13">
        <v>5929096</v>
      </c>
      <c r="I2662" s="14">
        <v>3733763004</v>
      </c>
      <c r="J2662" s="14">
        <f>表格1[[#This Row],[信用卡交易筆數]]/1000</f>
        <v>5929.0959999999995</v>
      </c>
      <c r="K2662" s="14">
        <f>表格1[[#This Row],[信用卡交易金額'[新臺幣']]]/1000</f>
        <v>3733763.0040000002</v>
      </c>
      <c r="L2662" s="14">
        <f>表格1[[#This Row],[信用卡交易金額'[新臺幣']]]/1000000</f>
        <v>3733.7630039999999</v>
      </c>
      <c r="M2662" s="14" t="str" cm="1">
        <f t="array" ref="M2662">_xlfn.TEXTJOIN("", TRUE, _xlfn.XLOOKUP(TRUE, VALUE(表格1[[#This Row],[年月]]) &lt;= VALUE($R$8:$R$12), $Q$8:$Q$12)) &amp; "年度"</f>
        <v>2022年度</v>
      </c>
    </row>
    <row r="2663" spans="1:13" x14ac:dyDescent="0.3">
      <c r="A2663" s="2">
        <v>202201</v>
      </c>
      <c r="B2663" s="19">
        <f>DATE(表格1[[#This Row],[年]],表格1[[#This Row],[月]],1)</f>
        <v>44562</v>
      </c>
      <c r="C2663" s="2" t="str">
        <f>LEFT(表格1[[#This Row],[年月]],4)</f>
        <v>2022</v>
      </c>
      <c r="D2663" s="2" t="str">
        <f>RIGHT(表格1[[#This Row],[年月]],2)</f>
        <v>01</v>
      </c>
      <c r="E2663" s="5">
        <v>66000000</v>
      </c>
      <c r="F2663" s="2" t="str">
        <f>VLOOKUP(TEXT(表格1[[#This Row],[地區]],"00000000"),縣市代碼,2,0)</f>
        <v>臺中市</v>
      </c>
      <c r="G2663" s="2" t="s">
        <v>5</v>
      </c>
      <c r="H2663" s="13">
        <v>439917</v>
      </c>
      <c r="I2663" s="14">
        <v>1248971119</v>
      </c>
      <c r="J2663" s="14">
        <f>表格1[[#This Row],[信用卡交易筆數]]/1000</f>
        <v>439.91699999999997</v>
      </c>
      <c r="K2663" s="14">
        <f>表格1[[#This Row],[信用卡交易金額'[新臺幣']]]/1000</f>
        <v>1248971.1189999999</v>
      </c>
      <c r="L2663" s="14">
        <f>表格1[[#This Row],[信用卡交易金額'[新臺幣']]]/1000000</f>
        <v>1248.971119</v>
      </c>
      <c r="M2663" s="14" t="str" cm="1">
        <f t="array" ref="M2663">_xlfn.TEXTJOIN("", TRUE, _xlfn.XLOOKUP(TRUE, VALUE(表格1[[#This Row],[年月]]) &lt;= VALUE($R$8:$R$12), $Q$8:$Q$12)) &amp; "年度"</f>
        <v>2022年度</v>
      </c>
    </row>
    <row r="2664" spans="1:13" x14ac:dyDescent="0.3">
      <c r="A2664" s="2">
        <v>202201</v>
      </c>
      <c r="B2664" s="19">
        <f>DATE(表格1[[#This Row],[年]],表格1[[#This Row],[月]],1)</f>
        <v>44562</v>
      </c>
      <c r="C2664" s="2" t="str">
        <f>LEFT(表格1[[#This Row],[年月]],4)</f>
        <v>2022</v>
      </c>
      <c r="D2664" s="2" t="str">
        <f>RIGHT(表格1[[#This Row],[年月]],2)</f>
        <v>01</v>
      </c>
      <c r="E2664" s="5">
        <v>66000000</v>
      </c>
      <c r="F2664" s="2" t="str">
        <f>VLOOKUP(TEXT(表格1[[#This Row],[地區]],"00000000"),縣市代碼,2,0)</f>
        <v>臺中市</v>
      </c>
      <c r="G2664" s="2" t="s">
        <v>6</v>
      </c>
      <c r="H2664" s="13">
        <v>612042</v>
      </c>
      <c r="I2664" s="14">
        <v>2234296220</v>
      </c>
      <c r="J2664" s="14">
        <f>表格1[[#This Row],[信用卡交易筆數]]/1000</f>
        <v>612.04200000000003</v>
      </c>
      <c r="K2664" s="14">
        <f>表格1[[#This Row],[信用卡交易金額'[新臺幣']]]/1000</f>
        <v>2234296.2200000002</v>
      </c>
      <c r="L2664" s="14">
        <f>表格1[[#This Row],[信用卡交易金額'[新臺幣']]]/1000000</f>
        <v>2234.2962200000002</v>
      </c>
      <c r="M2664" s="14" t="str" cm="1">
        <f t="array" ref="M2664">_xlfn.TEXTJOIN("", TRUE, _xlfn.XLOOKUP(TRUE, VALUE(表格1[[#This Row],[年月]]) &lt;= VALUE($R$8:$R$12), $Q$8:$Q$12)) &amp; "年度"</f>
        <v>2022年度</v>
      </c>
    </row>
    <row r="2665" spans="1:13" x14ac:dyDescent="0.3">
      <c r="A2665" s="2">
        <v>202201</v>
      </c>
      <c r="B2665" s="19">
        <f>DATE(表格1[[#This Row],[年]],表格1[[#This Row],[月]],1)</f>
        <v>44562</v>
      </c>
      <c r="C2665" s="2" t="str">
        <f>LEFT(表格1[[#This Row],[年月]],4)</f>
        <v>2022</v>
      </c>
      <c r="D2665" s="2" t="str">
        <f>RIGHT(表格1[[#This Row],[年月]],2)</f>
        <v>01</v>
      </c>
      <c r="E2665" s="5">
        <v>66000000</v>
      </c>
      <c r="F2665" s="2" t="str">
        <f>VLOOKUP(TEXT(表格1[[#This Row],[地區]],"00000000"),縣市代碼,2,0)</f>
        <v>臺中市</v>
      </c>
      <c r="G2665" s="2" t="s">
        <v>7</v>
      </c>
      <c r="H2665" s="13">
        <v>3319868</v>
      </c>
      <c r="I2665" s="14">
        <v>3577079992</v>
      </c>
      <c r="J2665" s="14">
        <f>表格1[[#This Row],[信用卡交易筆數]]/1000</f>
        <v>3319.8679999999999</v>
      </c>
      <c r="K2665" s="14">
        <f>表格1[[#This Row],[信用卡交易金額'[新臺幣']]]/1000</f>
        <v>3577079.9920000001</v>
      </c>
      <c r="L2665" s="14">
        <f>表格1[[#This Row],[信用卡交易金額'[新臺幣']]]/1000000</f>
        <v>3577.0799919999999</v>
      </c>
      <c r="M2665" s="14" t="str" cm="1">
        <f t="array" ref="M2665">_xlfn.TEXTJOIN("", TRUE, _xlfn.XLOOKUP(TRUE, VALUE(表格1[[#This Row],[年月]]) &lt;= VALUE($R$8:$R$12), $Q$8:$Q$12)) &amp; "年度"</f>
        <v>2022年度</v>
      </c>
    </row>
    <row r="2666" spans="1:13" x14ac:dyDescent="0.3">
      <c r="A2666" s="2">
        <v>202201</v>
      </c>
      <c r="B2666" s="19">
        <f>DATE(表格1[[#This Row],[年]],表格1[[#This Row],[月]],1)</f>
        <v>44562</v>
      </c>
      <c r="C2666" s="2" t="str">
        <f>LEFT(表格1[[#This Row],[年月]],4)</f>
        <v>2022</v>
      </c>
      <c r="D2666" s="2" t="str">
        <f>RIGHT(表格1[[#This Row],[年月]],2)</f>
        <v>01</v>
      </c>
      <c r="E2666" s="5">
        <v>66000000</v>
      </c>
      <c r="F2666" s="2" t="str">
        <f>VLOOKUP(TEXT(表格1[[#This Row],[地區]],"00000000"),縣市代碼,2,0)</f>
        <v>臺中市</v>
      </c>
      <c r="G2666" s="2" t="s">
        <v>8</v>
      </c>
      <c r="H2666" s="13">
        <v>2379874</v>
      </c>
      <c r="I2666" s="14">
        <v>3852884585</v>
      </c>
      <c r="J2666" s="14">
        <f>表格1[[#This Row],[信用卡交易筆數]]/1000</f>
        <v>2379.8739999999998</v>
      </c>
      <c r="K2666" s="14">
        <f>表格1[[#This Row],[信用卡交易金額'[新臺幣']]]/1000</f>
        <v>3852884.585</v>
      </c>
      <c r="L2666" s="14">
        <f>表格1[[#This Row],[信用卡交易金額'[新臺幣']]]/1000000</f>
        <v>3852.8845849999998</v>
      </c>
      <c r="M2666" s="14" t="str" cm="1">
        <f t="array" ref="M2666">_xlfn.TEXTJOIN("", TRUE, _xlfn.XLOOKUP(TRUE, VALUE(表格1[[#This Row],[年月]]) &lt;= VALUE($R$8:$R$12), $Q$8:$Q$12)) &amp; "年度"</f>
        <v>2022年度</v>
      </c>
    </row>
    <row r="2667" spans="1:13" x14ac:dyDescent="0.3">
      <c r="A2667" s="2">
        <v>202201</v>
      </c>
      <c r="B2667" s="19">
        <f>DATE(表格1[[#This Row],[年]],表格1[[#This Row],[月]],1)</f>
        <v>44562</v>
      </c>
      <c r="C2667" s="2" t="str">
        <f>LEFT(表格1[[#This Row],[年月]],4)</f>
        <v>2022</v>
      </c>
      <c r="D2667" s="2" t="str">
        <f>RIGHT(表格1[[#This Row],[年月]],2)</f>
        <v>01</v>
      </c>
      <c r="E2667" s="5">
        <v>66000000</v>
      </c>
      <c r="F2667" s="2" t="str">
        <f>VLOOKUP(TEXT(表格1[[#This Row],[地區]],"00000000"),縣市代碼,2,0)</f>
        <v>臺中市</v>
      </c>
      <c r="G2667" s="2" t="s">
        <v>9</v>
      </c>
      <c r="H2667" s="13">
        <v>5049877</v>
      </c>
      <c r="I2667" s="14">
        <v>8686214286</v>
      </c>
      <c r="J2667" s="14">
        <f>表格1[[#This Row],[信用卡交易筆數]]/1000</f>
        <v>5049.8770000000004</v>
      </c>
      <c r="K2667" s="14">
        <f>表格1[[#This Row],[信用卡交易金額'[新臺幣']]]/1000</f>
        <v>8686214.2860000003</v>
      </c>
      <c r="L2667" s="14">
        <f>表格1[[#This Row],[信用卡交易金額'[新臺幣']]]/1000000</f>
        <v>8686.2142860000004</v>
      </c>
      <c r="M2667" s="14" t="str" cm="1">
        <f t="array" ref="M2667">_xlfn.TEXTJOIN("", TRUE, _xlfn.XLOOKUP(TRUE, VALUE(表格1[[#This Row],[年月]]) &lt;= VALUE($R$8:$R$12), $Q$8:$Q$12)) &amp; "年度"</f>
        <v>2022年度</v>
      </c>
    </row>
    <row r="2668" spans="1:13" x14ac:dyDescent="0.3">
      <c r="A2668" s="2">
        <v>202201</v>
      </c>
      <c r="B2668" s="19">
        <f>DATE(表格1[[#This Row],[年]],表格1[[#This Row],[月]],1)</f>
        <v>44562</v>
      </c>
      <c r="C2668" s="2" t="str">
        <f>LEFT(表格1[[#This Row],[年月]],4)</f>
        <v>2022</v>
      </c>
      <c r="D2668" s="2" t="str">
        <f>RIGHT(表格1[[#This Row],[年月]],2)</f>
        <v>01</v>
      </c>
      <c r="E2668" s="5">
        <v>66000000</v>
      </c>
      <c r="F2668" s="2" t="str">
        <f>VLOOKUP(TEXT(表格1[[#This Row],[地區]],"00000000"),縣市代碼,2,0)</f>
        <v>臺中市</v>
      </c>
      <c r="G2668" s="2" t="s">
        <v>10</v>
      </c>
      <c r="H2668" s="13">
        <v>3252779</v>
      </c>
      <c r="I2668" s="14">
        <v>9752566487</v>
      </c>
      <c r="J2668" s="14">
        <f>表格1[[#This Row],[信用卡交易筆數]]/1000</f>
        <v>3252.779</v>
      </c>
      <c r="K2668" s="14">
        <f>表格1[[#This Row],[信用卡交易金額'[新臺幣']]]/1000</f>
        <v>9752566.4869999997</v>
      </c>
      <c r="L2668" s="14">
        <f>表格1[[#This Row],[信用卡交易金額'[新臺幣']]]/1000000</f>
        <v>9752.5664870000001</v>
      </c>
      <c r="M2668" s="14" t="str" cm="1">
        <f t="array" ref="M2668">_xlfn.TEXTJOIN("", TRUE, _xlfn.XLOOKUP(TRUE, VALUE(表格1[[#This Row],[年月]]) &lt;= VALUE($R$8:$R$12), $Q$8:$Q$12)) &amp; "年度"</f>
        <v>2022年度</v>
      </c>
    </row>
    <row r="2669" spans="1:13" x14ac:dyDescent="0.3">
      <c r="A2669" s="2">
        <v>202201</v>
      </c>
      <c r="B2669" s="19">
        <f>DATE(表格1[[#This Row],[年]],表格1[[#This Row],[月]],1)</f>
        <v>44562</v>
      </c>
      <c r="C2669" s="2" t="str">
        <f>LEFT(表格1[[#This Row],[年月]],4)</f>
        <v>2022</v>
      </c>
      <c r="D2669" s="2" t="str">
        <f>RIGHT(表格1[[#This Row],[年月]],2)</f>
        <v>01</v>
      </c>
      <c r="E2669" s="5">
        <v>10007000</v>
      </c>
      <c r="F2669" s="2" t="str">
        <f>VLOOKUP(TEXT(表格1[[#This Row],[地區]],"00000000"),縣市代碼,2,0)</f>
        <v>彰化縣</v>
      </c>
      <c r="G2669" s="2" t="s">
        <v>4</v>
      </c>
      <c r="H2669" s="13">
        <v>1321741</v>
      </c>
      <c r="I2669" s="14">
        <v>743935325</v>
      </c>
      <c r="J2669" s="14">
        <f>表格1[[#This Row],[信用卡交易筆數]]/1000</f>
        <v>1321.741</v>
      </c>
      <c r="K2669" s="14">
        <f>表格1[[#This Row],[信用卡交易金額'[新臺幣']]]/1000</f>
        <v>743935.32499999995</v>
      </c>
      <c r="L2669" s="14">
        <f>表格1[[#This Row],[信用卡交易金額'[新臺幣']]]/1000000</f>
        <v>743.93532500000003</v>
      </c>
      <c r="M2669" s="14" t="str" cm="1">
        <f t="array" ref="M2669">_xlfn.TEXTJOIN("", TRUE, _xlfn.XLOOKUP(TRUE, VALUE(表格1[[#This Row],[年月]]) &lt;= VALUE($R$8:$R$12), $Q$8:$Q$12)) &amp; "年度"</f>
        <v>2022年度</v>
      </c>
    </row>
    <row r="2670" spans="1:13" x14ac:dyDescent="0.3">
      <c r="A2670" s="2">
        <v>202201</v>
      </c>
      <c r="B2670" s="19">
        <f>DATE(表格1[[#This Row],[年]],表格1[[#This Row],[月]],1)</f>
        <v>44562</v>
      </c>
      <c r="C2670" s="2" t="str">
        <f>LEFT(表格1[[#This Row],[年月]],4)</f>
        <v>2022</v>
      </c>
      <c r="D2670" s="2" t="str">
        <f>RIGHT(表格1[[#This Row],[年月]],2)</f>
        <v>01</v>
      </c>
      <c r="E2670" s="5">
        <v>10007000</v>
      </c>
      <c r="F2670" s="2" t="str">
        <f>VLOOKUP(TEXT(表格1[[#This Row],[地區]],"00000000"),縣市代碼,2,0)</f>
        <v>彰化縣</v>
      </c>
      <c r="G2670" s="2" t="s">
        <v>5</v>
      </c>
      <c r="H2670" s="13">
        <v>137324</v>
      </c>
      <c r="I2670" s="14">
        <v>381103637</v>
      </c>
      <c r="J2670" s="14">
        <f>表格1[[#This Row],[信用卡交易筆數]]/1000</f>
        <v>137.32400000000001</v>
      </c>
      <c r="K2670" s="14">
        <f>表格1[[#This Row],[信用卡交易金額'[新臺幣']]]/1000</f>
        <v>381103.63699999999</v>
      </c>
      <c r="L2670" s="14">
        <f>表格1[[#This Row],[信用卡交易金額'[新臺幣']]]/1000000</f>
        <v>381.10363699999999</v>
      </c>
      <c r="M2670" s="14" t="str" cm="1">
        <f t="array" ref="M2670">_xlfn.TEXTJOIN("", TRUE, _xlfn.XLOOKUP(TRUE, VALUE(表格1[[#This Row],[年月]]) &lt;= VALUE($R$8:$R$12), $Q$8:$Q$12)) &amp; "年度"</f>
        <v>2022年度</v>
      </c>
    </row>
    <row r="2671" spans="1:13" x14ac:dyDescent="0.3">
      <c r="A2671" s="2">
        <v>202201</v>
      </c>
      <c r="B2671" s="19">
        <f>DATE(表格1[[#This Row],[年]],表格1[[#This Row],[月]],1)</f>
        <v>44562</v>
      </c>
      <c r="C2671" s="2" t="str">
        <f>LEFT(表格1[[#This Row],[年月]],4)</f>
        <v>2022</v>
      </c>
      <c r="D2671" s="2" t="str">
        <f>RIGHT(表格1[[#This Row],[年月]],2)</f>
        <v>01</v>
      </c>
      <c r="E2671" s="5">
        <v>10007000</v>
      </c>
      <c r="F2671" s="2" t="str">
        <f>VLOOKUP(TEXT(表格1[[#This Row],[地區]],"00000000"),縣市代碼,2,0)</f>
        <v>彰化縣</v>
      </c>
      <c r="G2671" s="2" t="s">
        <v>6</v>
      </c>
      <c r="H2671" s="13">
        <v>152893</v>
      </c>
      <c r="I2671" s="14">
        <v>541401426</v>
      </c>
      <c r="J2671" s="14">
        <f>表格1[[#This Row],[信用卡交易筆數]]/1000</f>
        <v>152.893</v>
      </c>
      <c r="K2671" s="14">
        <f>表格1[[#This Row],[信用卡交易金額'[新臺幣']]]/1000</f>
        <v>541401.42599999998</v>
      </c>
      <c r="L2671" s="14">
        <f>表格1[[#This Row],[信用卡交易金額'[新臺幣']]]/1000000</f>
        <v>541.40142600000001</v>
      </c>
      <c r="M2671" s="14" t="str" cm="1">
        <f t="array" ref="M2671">_xlfn.TEXTJOIN("", TRUE, _xlfn.XLOOKUP(TRUE, VALUE(表格1[[#This Row],[年月]]) &lt;= VALUE($R$8:$R$12), $Q$8:$Q$12)) &amp; "年度"</f>
        <v>2022年度</v>
      </c>
    </row>
    <row r="2672" spans="1:13" x14ac:dyDescent="0.3">
      <c r="A2672" s="2">
        <v>202201</v>
      </c>
      <c r="B2672" s="19">
        <f>DATE(表格1[[#This Row],[年]],表格1[[#This Row],[月]],1)</f>
        <v>44562</v>
      </c>
      <c r="C2672" s="2" t="str">
        <f>LEFT(表格1[[#This Row],[年月]],4)</f>
        <v>2022</v>
      </c>
      <c r="D2672" s="2" t="str">
        <f>RIGHT(表格1[[#This Row],[年月]],2)</f>
        <v>01</v>
      </c>
      <c r="E2672" s="5">
        <v>10007000</v>
      </c>
      <c r="F2672" s="2" t="str">
        <f>VLOOKUP(TEXT(表格1[[#This Row],[地區]],"00000000"),縣市代碼,2,0)</f>
        <v>彰化縣</v>
      </c>
      <c r="G2672" s="2" t="s">
        <v>7</v>
      </c>
      <c r="H2672" s="13">
        <v>976154</v>
      </c>
      <c r="I2672" s="14">
        <v>1136329692</v>
      </c>
      <c r="J2672" s="14">
        <f>表格1[[#This Row],[信用卡交易筆數]]/1000</f>
        <v>976.154</v>
      </c>
      <c r="K2672" s="14">
        <f>表格1[[#This Row],[信用卡交易金額'[新臺幣']]]/1000</f>
        <v>1136329.692</v>
      </c>
      <c r="L2672" s="14">
        <f>表格1[[#This Row],[信用卡交易金額'[新臺幣']]]/1000000</f>
        <v>1136.329692</v>
      </c>
      <c r="M2672" s="14" t="str" cm="1">
        <f t="array" ref="M2672">_xlfn.TEXTJOIN("", TRUE, _xlfn.XLOOKUP(TRUE, VALUE(表格1[[#This Row],[年月]]) &lt;= VALUE($R$8:$R$12), $Q$8:$Q$12)) &amp; "年度"</f>
        <v>2022年度</v>
      </c>
    </row>
    <row r="2673" spans="1:13" x14ac:dyDescent="0.3">
      <c r="A2673" s="2">
        <v>202201</v>
      </c>
      <c r="B2673" s="19">
        <f>DATE(表格1[[#This Row],[年]],表格1[[#This Row],[月]],1)</f>
        <v>44562</v>
      </c>
      <c r="C2673" s="2" t="str">
        <f>LEFT(表格1[[#This Row],[年月]],4)</f>
        <v>2022</v>
      </c>
      <c r="D2673" s="2" t="str">
        <f>RIGHT(表格1[[#This Row],[年月]],2)</f>
        <v>01</v>
      </c>
      <c r="E2673" s="5">
        <v>10007000</v>
      </c>
      <c r="F2673" s="2" t="str">
        <f>VLOOKUP(TEXT(表格1[[#This Row],[地區]],"00000000"),縣市代碼,2,0)</f>
        <v>彰化縣</v>
      </c>
      <c r="G2673" s="2" t="s">
        <v>8</v>
      </c>
      <c r="H2673" s="13">
        <v>607552</v>
      </c>
      <c r="I2673" s="14">
        <v>882968530</v>
      </c>
      <c r="J2673" s="14">
        <f>表格1[[#This Row],[信用卡交易筆數]]/1000</f>
        <v>607.55200000000002</v>
      </c>
      <c r="K2673" s="14">
        <f>表格1[[#This Row],[信用卡交易金額'[新臺幣']]]/1000</f>
        <v>882968.53</v>
      </c>
      <c r="L2673" s="14">
        <f>表格1[[#This Row],[信用卡交易金額'[新臺幣']]]/1000000</f>
        <v>882.96852999999999</v>
      </c>
      <c r="M2673" s="14" t="str" cm="1">
        <f t="array" ref="M2673">_xlfn.TEXTJOIN("", TRUE, _xlfn.XLOOKUP(TRUE, VALUE(表格1[[#This Row],[年月]]) &lt;= VALUE($R$8:$R$12), $Q$8:$Q$12)) &amp; "年度"</f>
        <v>2022年度</v>
      </c>
    </row>
    <row r="2674" spans="1:13" x14ac:dyDescent="0.3">
      <c r="A2674" s="2">
        <v>202201</v>
      </c>
      <c r="B2674" s="19">
        <f>DATE(表格1[[#This Row],[年]],表格1[[#This Row],[月]],1)</f>
        <v>44562</v>
      </c>
      <c r="C2674" s="2" t="str">
        <f>LEFT(表格1[[#This Row],[年月]],4)</f>
        <v>2022</v>
      </c>
      <c r="D2674" s="2" t="str">
        <f>RIGHT(表格1[[#This Row],[年月]],2)</f>
        <v>01</v>
      </c>
      <c r="E2674" s="5">
        <v>10007000</v>
      </c>
      <c r="F2674" s="2" t="str">
        <f>VLOOKUP(TEXT(表格1[[#This Row],[地區]],"00000000"),縣市代碼,2,0)</f>
        <v>彰化縣</v>
      </c>
      <c r="G2674" s="2" t="s">
        <v>9</v>
      </c>
      <c r="H2674" s="13">
        <v>1168290</v>
      </c>
      <c r="I2674" s="14">
        <v>1922044109</v>
      </c>
      <c r="J2674" s="14">
        <f>表格1[[#This Row],[信用卡交易筆數]]/1000</f>
        <v>1168.29</v>
      </c>
      <c r="K2674" s="14">
        <f>表格1[[#This Row],[信用卡交易金額'[新臺幣']]]/1000</f>
        <v>1922044.1089999999</v>
      </c>
      <c r="L2674" s="14">
        <f>表格1[[#This Row],[信用卡交易金額'[新臺幣']]]/1000000</f>
        <v>1922.0441089999999</v>
      </c>
      <c r="M2674" s="14" t="str" cm="1">
        <f t="array" ref="M2674">_xlfn.TEXTJOIN("", TRUE, _xlfn.XLOOKUP(TRUE, VALUE(表格1[[#This Row],[年月]]) &lt;= VALUE($R$8:$R$12), $Q$8:$Q$12)) &amp; "年度"</f>
        <v>2022年度</v>
      </c>
    </row>
    <row r="2675" spans="1:13" x14ac:dyDescent="0.3">
      <c r="A2675" s="2">
        <v>202201</v>
      </c>
      <c r="B2675" s="19">
        <f>DATE(表格1[[#This Row],[年]],表格1[[#This Row],[月]],1)</f>
        <v>44562</v>
      </c>
      <c r="C2675" s="2" t="str">
        <f>LEFT(表格1[[#This Row],[年月]],4)</f>
        <v>2022</v>
      </c>
      <c r="D2675" s="2" t="str">
        <f>RIGHT(表格1[[#This Row],[年月]],2)</f>
        <v>01</v>
      </c>
      <c r="E2675" s="5">
        <v>10007000</v>
      </c>
      <c r="F2675" s="2" t="str">
        <f>VLOOKUP(TEXT(表格1[[#This Row],[地區]],"00000000"),縣市代碼,2,0)</f>
        <v>彰化縣</v>
      </c>
      <c r="G2675" s="2" t="s">
        <v>10</v>
      </c>
      <c r="H2675" s="13">
        <v>924876</v>
      </c>
      <c r="I2675" s="14">
        <v>2546468612</v>
      </c>
      <c r="J2675" s="14">
        <f>表格1[[#This Row],[信用卡交易筆數]]/1000</f>
        <v>924.87599999999998</v>
      </c>
      <c r="K2675" s="14">
        <f>表格1[[#This Row],[信用卡交易金額'[新臺幣']]]/1000</f>
        <v>2546468.6120000002</v>
      </c>
      <c r="L2675" s="14">
        <f>表格1[[#This Row],[信用卡交易金額'[新臺幣']]]/1000000</f>
        <v>2546.4686120000001</v>
      </c>
      <c r="M2675" s="14" t="str" cm="1">
        <f t="array" ref="M2675">_xlfn.TEXTJOIN("", TRUE, _xlfn.XLOOKUP(TRUE, VALUE(表格1[[#This Row],[年月]]) &lt;= VALUE($R$8:$R$12), $Q$8:$Q$12)) &amp; "年度"</f>
        <v>2022年度</v>
      </c>
    </row>
    <row r="2676" spans="1:13" x14ac:dyDescent="0.3">
      <c r="A2676" s="2">
        <v>202201</v>
      </c>
      <c r="B2676" s="19">
        <f>DATE(表格1[[#This Row],[年]],表格1[[#This Row],[月]],1)</f>
        <v>44562</v>
      </c>
      <c r="C2676" s="2" t="str">
        <f>LEFT(表格1[[#This Row],[年月]],4)</f>
        <v>2022</v>
      </c>
      <c r="D2676" s="2" t="str">
        <f>RIGHT(表格1[[#This Row],[年月]],2)</f>
        <v>01</v>
      </c>
      <c r="E2676" s="5">
        <v>10008000</v>
      </c>
      <c r="F2676" s="2" t="str">
        <f>VLOOKUP(TEXT(表格1[[#This Row],[地區]],"00000000"),縣市代碼,2,0)</f>
        <v>南投縣</v>
      </c>
      <c r="G2676" s="2" t="s">
        <v>4</v>
      </c>
      <c r="H2676" s="13">
        <v>441797</v>
      </c>
      <c r="I2676" s="14">
        <v>244570431</v>
      </c>
      <c r="J2676" s="14">
        <f>表格1[[#This Row],[信用卡交易筆數]]/1000</f>
        <v>441.79700000000003</v>
      </c>
      <c r="K2676" s="14">
        <f>表格1[[#This Row],[信用卡交易金額'[新臺幣']]]/1000</f>
        <v>244570.43100000001</v>
      </c>
      <c r="L2676" s="14">
        <f>表格1[[#This Row],[信用卡交易金額'[新臺幣']]]/1000000</f>
        <v>244.57043100000001</v>
      </c>
      <c r="M2676" s="14" t="str" cm="1">
        <f t="array" ref="M2676">_xlfn.TEXTJOIN("", TRUE, _xlfn.XLOOKUP(TRUE, VALUE(表格1[[#This Row],[年月]]) &lt;= VALUE($R$8:$R$12), $Q$8:$Q$12)) &amp; "年度"</f>
        <v>2022年度</v>
      </c>
    </row>
    <row r="2677" spans="1:13" x14ac:dyDescent="0.3">
      <c r="A2677" s="2">
        <v>202201</v>
      </c>
      <c r="B2677" s="19">
        <f>DATE(表格1[[#This Row],[年]],表格1[[#This Row],[月]],1)</f>
        <v>44562</v>
      </c>
      <c r="C2677" s="2" t="str">
        <f>LEFT(表格1[[#This Row],[年月]],4)</f>
        <v>2022</v>
      </c>
      <c r="D2677" s="2" t="str">
        <f>RIGHT(表格1[[#This Row],[年月]],2)</f>
        <v>01</v>
      </c>
      <c r="E2677" s="5">
        <v>10008000</v>
      </c>
      <c r="F2677" s="2" t="str">
        <f>VLOOKUP(TEXT(表格1[[#This Row],[地區]],"00000000"),縣市代碼,2,0)</f>
        <v>南投縣</v>
      </c>
      <c r="G2677" s="2" t="s">
        <v>5</v>
      </c>
      <c r="H2677" s="13">
        <v>44400</v>
      </c>
      <c r="I2677" s="14">
        <v>116116086</v>
      </c>
      <c r="J2677" s="14">
        <f>表格1[[#This Row],[信用卡交易筆數]]/1000</f>
        <v>44.4</v>
      </c>
      <c r="K2677" s="14">
        <f>表格1[[#This Row],[信用卡交易金額'[新臺幣']]]/1000</f>
        <v>116116.086</v>
      </c>
      <c r="L2677" s="14">
        <f>表格1[[#This Row],[信用卡交易金額'[新臺幣']]]/1000000</f>
        <v>116.116086</v>
      </c>
      <c r="M2677" s="14" t="str" cm="1">
        <f t="array" ref="M2677">_xlfn.TEXTJOIN("", TRUE, _xlfn.XLOOKUP(TRUE, VALUE(表格1[[#This Row],[年月]]) &lt;= VALUE($R$8:$R$12), $Q$8:$Q$12)) &amp; "年度"</f>
        <v>2022年度</v>
      </c>
    </row>
    <row r="2678" spans="1:13" x14ac:dyDescent="0.3">
      <c r="A2678" s="2">
        <v>202201</v>
      </c>
      <c r="B2678" s="19">
        <f>DATE(表格1[[#This Row],[年]],表格1[[#This Row],[月]],1)</f>
        <v>44562</v>
      </c>
      <c r="C2678" s="2" t="str">
        <f>LEFT(表格1[[#This Row],[年月]],4)</f>
        <v>2022</v>
      </c>
      <c r="D2678" s="2" t="str">
        <f>RIGHT(表格1[[#This Row],[年月]],2)</f>
        <v>01</v>
      </c>
      <c r="E2678" s="5">
        <v>10008000</v>
      </c>
      <c r="F2678" s="2" t="str">
        <f>VLOOKUP(TEXT(表格1[[#This Row],[地區]],"00000000"),縣市代碼,2,0)</f>
        <v>南投縣</v>
      </c>
      <c r="G2678" s="2" t="s">
        <v>6</v>
      </c>
      <c r="H2678" s="13">
        <v>50902</v>
      </c>
      <c r="I2678" s="14">
        <v>180965700</v>
      </c>
      <c r="J2678" s="14">
        <f>表格1[[#This Row],[信用卡交易筆數]]/1000</f>
        <v>50.902000000000001</v>
      </c>
      <c r="K2678" s="14">
        <f>表格1[[#This Row],[信用卡交易金額'[新臺幣']]]/1000</f>
        <v>180965.7</v>
      </c>
      <c r="L2678" s="14">
        <f>表格1[[#This Row],[信用卡交易金額'[新臺幣']]]/1000000</f>
        <v>180.9657</v>
      </c>
      <c r="M2678" s="14" t="str" cm="1">
        <f t="array" ref="M2678">_xlfn.TEXTJOIN("", TRUE, _xlfn.XLOOKUP(TRUE, VALUE(表格1[[#This Row],[年月]]) &lt;= VALUE($R$8:$R$12), $Q$8:$Q$12)) &amp; "年度"</f>
        <v>2022年度</v>
      </c>
    </row>
    <row r="2679" spans="1:13" x14ac:dyDescent="0.3">
      <c r="A2679" s="2">
        <v>202201</v>
      </c>
      <c r="B2679" s="19">
        <f>DATE(表格1[[#This Row],[年]],表格1[[#This Row],[月]],1)</f>
        <v>44562</v>
      </c>
      <c r="C2679" s="2" t="str">
        <f>LEFT(表格1[[#This Row],[年月]],4)</f>
        <v>2022</v>
      </c>
      <c r="D2679" s="2" t="str">
        <f>RIGHT(表格1[[#This Row],[年月]],2)</f>
        <v>01</v>
      </c>
      <c r="E2679" s="5">
        <v>10008000</v>
      </c>
      <c r="F2679" s="2" t="str">
        <f>VLOOKUP(TEXT(表格1[[#This Row],[地區]],"00000000"),縣市代碼,2,0)</f>
        <v>南投縣</v>
      </c>
      <c r="G2679" s="2" t="s">
        <v>7</v>
      </c>
      <c r="H2679" s="13">
        <v>341925</v>
      </c>
      <c r="I2679" s="14">
        <v>386753323</v>
      </c>
      <c r="J2679" s="14">
        <f>表格1[[#This Row],[信用卡交易筆數]]/1000</f>
        <v>341.92500000000001</v>
      </c>
      <c r="K2679" s="14">
        <f>表格1[[#This Row],[信用卡交易金額'[新臺幣']]]/1000</f>
        <v>386753.32299999997</v>
      </c>
      <c r="L2679" s="14">
        <f>表格1[[#This Row],[信用卡交易金額'[新臺幣']]]/1000000</f>
        <v>386.75332300000002</v>
      </c>
      <c r="M2679" s="14" t="str" cm="1">
        <f t="array" ref="M2679">_xlfn.TEXTJOIN("", TRUE, _xlfn.XLOOKUP(TRUE, VALUE(表格1[[#This Row],[年月]]) &lt;= VALUE($R$8:$R$12), $Q$8:$Q$12)) &amp; "年度"</f>
        <v>2022年度</v>
      </c>
    </row>
    <row r="2680" spans="1:13" x14ac:dyDescent="0.3">
      <c r="A2680" s="2">
        <v>202201</v>
      </c>
      <c r="B2680" s="19">
        <f>DATE(表格1[[#This Row],[年]],表格1[[#This Row],[月]],1)</f>
        <v>44562</v>
      </c>
      <c r="C2680" s="2" t="str">
        <f>LEFT(表格1[[#This Row],[年月]],4)</f>
        <v>2022</v>
      </c>
      <c r="D2680" s="2" t="str">
        <f>RIGHT(表格1[[#This Row],[年月]],2)</f>
        <v>01</v>
      </c>
      <c r="E2680" s="5">
        <v>10008000</v>
      </c>
      <c r="F2680" s="2" t="str">
        <f>VLOOKUP(TEXT(表格1[[#This Row],[地區]],"00000000"),縣市代碼,2,0)</f>
        <v>南投縣</v>
      </c>
      <c r="G2680" s="2" t="s">
        <v>8</v>
      </c>
      <c r="H2680" s="13">
        <v>214533</v>
      </c>
      <c r="I2680" s="14">
        <v>291188776</v>
      </c>
      <c r="J2680" s="14">
        <f>表格1[[#This Row],[信用卡交易筆數]]/1000</f>
        <v>214.53299999999999</v>
      </c>
      <c r="K2680" s="14">
        <f>表格1[[#This Row],[信用卡交易金額'[新臺幣']]]/1000</f>
        <v>291188.77600000001</v>
      </c>
      <c r="L2680" s="14">
        <f>表格1[[#This Row],[信用卡交易金額'[新臺幣']]]/1000000</f>
        <v>291.18877600000002</v>
      </c>
      <c r="M2680" s="14" t="str" cm="1">
        <f t="array" ref="M2680">_xlfn.TEXTJOIN("", TRUE, _xlfn.XLOOKUP(TRUE, VALUE(表格1[[#This Row],[年月]]) &lt;= VALUE($R$8:$R$12), $Q$8:$Q$12)) &amp; "年度"</f>
        <v>2022年度</v>
      </c>
    </row>
    <row r="2681" spans="1:13" x14ac:dyDescent="0.3">
      <c r="A2681" s="2">
        <v>202201</v>
      </c>
      <c r="B2681" s="19">
        <f>DATE(表格1[[#This Row],[年]],表格1[[#This Row],[月]],1)</f>
        <v>44562</v>
      </c>
      <c r="C2681" s="2" t="str">
        <f>LEFT(表格1[[#This Row],[年月]],4)</f>
        <v>2022</v>
      </c>
      <c r="D2681" s="2" t="str">
        <f>RIGHT(表格1[[#This Row],[年月]],2)</f>
        <v>01</v>
      </c>
      <c r="E2681" s="5">
        <v>10008000</v>
      </c>
      <c r="F2681" s="2" t="str">
        <f>VLOOKUP(TEXT(表格1[[#This Row],[地區]],"00000000"),縣市代碼,2,0)</f>
        <v>南投縣</v>
      </c>
      <c r="G2681" s="2" t="s">
        <v>9</v>
      </c>
      <c r="H2681" s="13">
        <v>391470</v>
      </c>
      <c r="I2681" s="14">
        <v>619039226</v>
      </c>
      <c r="J2681" s="14">
        <f>表格1[[#This Row],[信用卡交易筆數]]/1000</f>
        <v>391.47</v>
      </c>
      <c r="K2681" s="14">
        <f>表格1[[#This Row],[信用卡交易金額'[新臺幣']]]/1000</f>
        <v>619039.22600000002</v>
      </c>
      <c r="L2681" s="14">
        <f>表格1[[#This Row],[信用卡交易金額'[新臺幣']]]/1000000</f>
        <v>619.03922599999999</v>
      </c>
      <c r="M2681" s="14" t="str" cm="1">
        <f t="array" ref="M2681">_xlfn.TEXTJOIN("", TRUE, _xlfn.XLOOKUP(TRUE, VALUE(表格1[[#This Row],[年月]]) &lt;= VALUE($R$8:$R$12), $Q$8:$Q$12)) &amp; "年度"</f>
        <v>2022年度</v>
      </c>
    </row>
    <row r="2682" spans="1:13" x14ac:dyDescent="0.3">
      <c r="A2682" s="2">
        <v>202201</v>
      </c>
      <c r="B2682" s="19">
        <f>DATE(表格1[[#This Row],[年]],表格1[[#This Row],[月]],1)</f>
        <v>44562</v>
      </c>
      <c r="C2682" s="2" t="str">
        <f>LEFT(表格1[[#This Row],[年月]],4)</f>
        <v>2022</v>
      </c>
      <c r="D2682" s="2" t="str">
        <f>RIGHT(表格1[[#This Row],[年月]],2)</f>
        <v>01</v>
      </c>
      <c r="E2682" s="5">
        <v>10008000</v>
      </c>
      <c r="F2682" s="2" t="str">
        <f>VLOOKUP(TEXT(表格1[[#This Row],[地區]],"00000000"),縣市代碼,2,0)</f>
        <v>南投縣</v>
      </c>
      <c r="G2682" s="2" t="s">
        <v>10</v>
      </c>
      <c r="H2682" s="13">
        <v>298453</v>
      </c>
      <c r="I2682" s="14">
        <v>828965100</v>
      </c>
      <c r="J2682" s="14">
        <f>表格1[[#This Row],[信用卡交易筆數]]/1000</f>
        <v>298.45299999999997</v>
      </c>
      <c r="K2682" s="14">
        <f>表格1[[#This Row],[信用卡交易金額'[新臺幣']]]/1000</f>
        <v>828965.1</v>
      </c>
      <c r="L2682" s="14">
        <f>表格1[[#This Row],[信用卡交易金額'[新臺幣']]]/1000000</f>
        <v>828.96510000000001</v>
      </c>
      <c r="M2682" s="14" t="str" cm="1">
        <f t="array" ref="M2682">_xlfn.TEXTJOIN("", TRUE, _xlfn.XLOOKUP(TRUE, VALUE(表格1[[#This Row],[年月]]) &lt;= VALUE($R$8:$R$12), $Q$8:$Q$12)) &amp; "年度"</f>
        <v>2022年度</v>
      </c>
    </row>
    <row r="2683" spans="1:13" x14ac:dyDescent="0.3">
      <c r="A2683" s="2">
        <v>202201</v>
      </c>
      <c r="B2683" s="19">
        <f>DATE(表格1[[#This Row],[年]],表格1[[#This Row],[月]],1)</f>
        <v>44562</v>
      </c>
      <c r="C2683" s="2" t="str">
        <f>LEFT(表格1[[#This Row],[年月]],4)</f>
        <v>2022</v>
      </c>
      <c r="D2683" s="2" t="str">
        <f>RIGHT(表格1[[#This Row],[年月]],2)</f>
        <v>01</v>
      </c>
      <c r="E2683" s="5">
        <v>10009000</v>
      </c>
      <c r="F2683" s="2" t="str">
        <f>VLOOKUP(TEXT(表格1[[#This Row],[地區]],"00000000"),縣市代碼,2,0)</f>
        <v>雲林縣</v>
      </c>
      <c r="G2683" s="2" t="s">
        <v>4</v>
      </c>
      <c r="H2683" s="13">
        <v>493330</v>
      </c>
      <c r="I2683" s="14">
        <v>262728183</v>
      </c>
      <c r="J2683" s="14">
        <f>表格1[[#This Row],[信用卡交易筆數]]/1000</f>
        <v>493.33</v>
      </c>
      <c r="K2683" s="14">
        <f>表格1[[#This Row],[信用卡交易金額'[新臺幣']]]/1000</f>
        <v>262728.18300000002</v>
      </c>
      <c r="L2683" s="14">
        <f>表格1[[#This Row],[信用卡交易金額'[新臺幣']]]/1000000</f>
        <v>262.728183</v>
      </c>
      <c r="M2683" s="14" t="str" cm="1">
        <f t="array" ref="M2683">_xlfn.TEXTJOIN("", TRUE, _xlfn.XLOOKUP(TRUE, VALUE(表格1[[#This Row],[年月]]) &lt;= VALUE($R$8:$R$12), $Q$8:$Q$12)) &amp; "年度"</f>
        <v>2022年度</v>
      </c>
    </row>
    <row r="2684" spans="1:13" x14ac:dyDescent="0.3">
      <c r="A2684" s="2">
        <v>202201</v>
      </c>
      <c r="B2684" s="19">
        <f>DATE(表格1[[#This Row],[年]],表格1[[#This Row],[月]],1)</f>
        <v>44562</v>
      </c>
      <c r="C2684" s="2" t="str">
        <f>LEFT(表格1[[#This Row],[年月]],4)</f>
        <v>2022</v>
      </c>
      <c r="D2684" s="2" t="str">
        <f>RIGHT(表格1[[#This Row],[年月]],2)</f>
        <v>01</v>
      </c>
      <c r="E2684" s="5">
        <v>10009000</v>
      </c>
      <c r="F2684" s="2" t="str">
        <f>VLOOKUP(TEXT(表格1[[#This Row],[地區]],"00000000"),縣市代碼,2,0)</f>
        <v>雲林縣</v>
      </c>
      <c r="G2684" s="2" t="s">
        <v>5</v>
      </c>
      <c r="H2684" s="13">
        <v>55056</v>
      </c>
      <c r="I2684" s="14">
        <v>145608689</v>
      </c>
      <c r="J2684" s="14">
        <f>表格1[[#This Row],[信用卡交易筆數]]/1000</f>
        <v>55.055999999999997</v>
      </c>
      <c r="K2684" s="14">
        <f>表格1[[#This Row],[信用卡交易金額'[新臺幣']]]/1000</f>
        <v>145608.68900000001</v>
      </c>
      <c r="L2684" s="14">
        <f>表格1[[#This Row],[信用卡交易金額'[新臺幣']]]/1000000</f>
        <v>145.608689</v>
      </c>
      <c r="M2684" s="14" t="str" cm="1">
        <f t="array" ref="M2684">_xlfn.TEXTJOIN("", TRUE, _xlfn.XLOOKUP(TRUE, VALUE(表格1[[#This Row],[年月]]) &lt;= VALUE($R$8:$R$12), $Q$8:$Q$12)) &amp; "年度"</f>
        <v>2022年度</v>
      </c>
    </row>
    <row r="2685" spans="1:13" x14ac:dyDescent="0.3">
      <c r="A2685" s="2">
        <v>202201</v>
      </c>
      <c r="B2685" s="19">
        <f>DATE(表格1[[#This Row],[年]],表格1[[#This Row],[月]],1)</f>
        <v>44562</v>
      </c>
      <c r="C2685" s="2" t="str">
        <f>LEFT(表格1[[#This Row],[年月]],4)</f>
        <v>2022</v>
      </c>
      <c r="D2685" s="2" t="str">
        <f>RIGHT(表格1[[#This Row],[年月]],2)</f>
        <v>01</v>
      </c>
      <c r="E2685" s="5">
        <v>10009000</v>
      </c>
      <c r="F2685" s="2" t="str">
        <f>VLOOKUP(TEXT(表格1[[#This Row],[地區]],"00000000"),縣市代碼,2,0)</f>
        <v>雲林縣</v>
      </c>
      <c r="G2685" s="2" t="s">
        <v>6</v>
      </c>
      <c r="H2685" s="13">
        <v>64223</v>
      </c>
      <c r="I2685" s="14">
        <v>223935578</v>
      </c>
      <c r="J2685" s="14">
        <f>表格1[[#This Row],[信用卡交易筆數]]/1000</f>
        <v>64.222999999999999</v>
      </c>
      <c r="K2685" s="14">
        <f>表格1[[#This Row],[信用卡交易金額'[新臺幣']]]/1000</f>
        <v>223935.57800000001</v>
      </c>
      <c r="L2685" s="14">
        <f>表格1[[#This Row],[信用卡交易金額'[新臺幣']]]/1000000</f>
        <v>223.93557799999999</v>
      </c>
      <c r="M2685" s="14" t="str" cm="1">
        <f t="array" ref="M2685">_xlfn.TEXTJOIN("", TRUE, _xlfn.XLOOKUP(TRUE, VALUE(表格1[[#This Row],[年月]]) &lt;= VALUE($R$8:$R$12), $Q$8:$Q$12)) &amp; "年度"</f>
        <v>2022年度</v>
      </c>
    </row>
    <row r="2686" spans="1:13" x14ac:dyDescent="0.3">
      <c r="A2686" s="2">
        <v>202201</v>
      </c>
      <c r="B2686" s="19">
        <f>DATE(表格1[[#This Row],[年]],表格1[[#This Row],[月]],1)</f>
        <v>44562</v>
      </c>
      <c r="C2686" s="2" t="str">
        <f>LEFT(表格1[[#This Row],[年月]],4)</f>
        <v>2022</v>
      </c>
      <c r="D2686" s="2" t="str">
        <f>RIGHT(表格1[[#This Row],[年月]],2)</f>
        <v>01</v>
      </c>
      <c r="E2686" s="5">
        <v>10009000</v>
      </c>
      <c r="F2686" s="2" t="str">
        <f>VLOOKUP(TEXT(表格1[[#This Row],[地區]],"00000000"),縣市代碼,2,0)</f>
        <v>雲林縣</v>
      </c>
      <c r="G2686" s="2" t="s">
        <v>7</v>
      </c>
      <c r="H2686" s="13">
        <v>454907</v>
      </c>
      <c r="I2686" s="14">
        <v>498336491</v>
      </c>
      <c r="J2686" s="14">
        <f>表格1[[#This Row],[信用卡交易筆數]]/1000</f>
        <v>454.90699999999998</v>
      </c>
      <c r="K2686" s="14">
        <f>表格1[[#This Row],[信用卡交易金額'[新臺幣']]]/1000</f>
        <v>498336.49099999998</v>
      </c>
      <c r="L2686" s="14">
        <f>表格1[[#This Row],[信用卡交易金額'[新臺幣']]]/1000000</f>
        <v>498.33649100000002</v>
      </c>
      <c r="M2686" s="14" t="str" cm="1">
        <f t="array" ref="M2686">_xlfn.TEXTJOIN("", TRUE, _xlfn.XLOOKUP(TRUE, VALUE(表格1[[#This Row],[年月]]) &lt;= VALUE($R$8:$R$12), $Q$8:$Q$12)) &amp; "年度"</f>
        <v>2022年度</v>
      </c>
    </row>
    <row r="2687" spans="1:13" x14ac:dyDescent="0.3">
      <c r="A2687" s="2">
        <v>202201</v>
      </c>
      <c r="B2687" s="19">
        <f>DATE(表格1[[#This Row],[年]],表格1[[#This Row],[月]],1)</f>
        <v>44562</v>
      </c>
      <c r="C2687" s="2" t="str">
        <f>LEFT(表格1[[#This Row],[年月]],4)</f>
        <v>2022</v>
      </c>
      <c r="D2687" s="2" t="str">
        <f>RIGHT(表格1[[#This Row],[年月]],2)</f>
        <v>01</v>
      </c>
      <c r="E2687" s="5">
        <v>10009000</v>
      </c>
      <c r="F2687" s="2" t="str">
        <f>VLOOKUP(TEXT(表格1[[#This Row],[地區]],"00000000"),縣市代碼,2,0)</f>
        <v>雲林縣</v>
      </c>
      <c r="G2687" s="2" t="s">
        <v>8</v>
      </c>
      <c r="H2687" s="13">
        <v>268109</v>
      </c>
      <c r="I2687" s="14">
        <v>362434273</v>
      </c>
      <c r="J2687" s="14">
        <f>表格1[[#This Row],[信用卡交易筆數]]/1000</f>
        <v>268.10899999999998</v>
      </c>
      <c r="K2687" s="14">
        <f>表格1[[#This Row],[信用卡交易金額'[新臺幣']]]/1000</f>
        <v>362434.27299999999</v>
      </c>
      <c r="L2687" s="14">
        <f>表格1[[#This Row],[信用卡交易金額'[新臺幣']]]/1000000</f>
        <v>362.43427300000002</v>
      </c>
      <c r="M2687" s="14" t="str" cm="1">
        <f t="array" ref="M2687">_xlfn.TEXTJOIN("", TRUE, _xlfn.XLOOKUP(TRUE, VALUE(表格1[[#This Row],[年月]]) &lt;= VALUE($R$8:$R$12), $Q$8:$Q$12)) &amp; "年度"</f>
        <v>2022年度</v>
      </c>
    </row>
    <row r="2688" spans="1:13" x14ac:dyDescent="0.3">
      <c r="A2688" s="2">
        <v>202201</v>
      </c>
      <c r="B2688" s="19">
        <f>DATE(表格1[[#This Row],[年]],表格1[[#This Row],[月]],1)</f>
        <v>44562</v>
      </c>
      <c r="C2688" s="2" t="str">
        <f>LEFT(表格1[[#This Row],[年月]],4)</f>
        <v>2022</v>
      </c>
      <c r="D2688" s="2" t="str">
        <f>RIGHT(表格1[[#This Row],[年月]],2)</f>
        <v>01</v>
      </c>
      <c r="E2688" s="5">
        <v>10009000</v>
      </c>
      <c r="F2688" s="2" t="str">
        <f>VLOOKUP(TEXT(表格1[[#This Row],[地區]],"00000000"),縣市代碼,2,0)</f>
        <v>雲林縣</v>
      </c>
      <c r="G2688" s="2" t="s">
        <v>9</v>
      </c>
      <c r="H2688" s="13">
        <v>471870</v>
      </c>
      <c r="I2688" s="14">
        <v>773026599</v>
      </c>
      <c r="J2688" s="14">
        <f>表格1[[#This Row],[信用卡交易筆數]]/1000</f>
        <v>471.87</v>
      </c>
      <c r="K2688" s="14">
        <f>表格1[[#This Row],[信用卡交易金額'[新臺幣']]]/1000</f>
        <v>773026.59900000005</v>
      </c>
      <c r="L2688" s="14">
        <f>表格1[[#This Row],[信用卡交易金額'[新臺幣']]]/1000000</f>
        <v>773.02659900000003</v>
      </c>
      <c r="M2688" s="14" t="str" cm="1">
        <f t="array" ref="M2688">_xlfn.TEXTJOIN("", TRUE, _xlfn.XLOOKUP(TRUE, VALUE(表格1[[#This Row],[年月]]) &lt;= VALUE($R$8:$R$12), $Q$8:$Q$12)) &amp; "年度"</f>
        <v>2022年度</v>
      </c>
    </row>
    <row r="2689" spans="1:13" x14ac:dyDescent="0.3">
      <c r="A2689" s="2">
        <v>202201</v>
      </c>
      <c r="B2689" s="19">
        <f>DATE(表格1[[#This Row],[年]],表格1[[#This Row],[月]],1)</f>
        <v>44562</v>
      </c>
      <c r="C2689" s="2" t="str">
        <f>LEFT(表格1[[#This Row],[年月]],4)</f>
        <v>2022</v>
      </c>
      <c r="D2689" s="2" t="str">
        <f>RIGHT(表格1[[#This Row],[年月]],2)</f>
        <v>01</v>
      </c>
      <c r="E2689" s="5">
        <v>10009000</v>
      </c>
      <c r="F2689" s="2" t="str">
        <f>VLOOKUP(TEXT(表格1[[#This Row],[地區]],"00000000"),縣市代碼,2,0)</f>
        <v>雲林縣</v>
      </c>
      <c r="G2689" s="2" t="s">
        <v>10</v>
      </c>
      <c r="H2689" s="13">
        <v>377513</v>
      </c>
      <c r="I2689" s="14">
        <v>1047067762</v>
      </c>
      <c r="J2689" s="14">
        <f>表格1[[#This Row],[信用卡交易筆數]]/1000</f>
        <v>377.51299999999998</v>
      </c>
      <c r="K2689" s="14">
        <f>表格1[[#This Row],[信用卡交易金額'[新臺幣']]]/1000</f>
        <v>1047067.762</v>
      </c>
      <c r="L2689" s="14">
        <f>表格1[[#This Row],[信用卡交易金額'[新臺幣']]]/1000000</f>
        <v>1047.0677619999999</v>
      </c>
      <c r="M2689" s="14" t="str" cm="1">
        <f t="array" ref="M2689">_xlfn.TEXTJOIN("", TRUE, _xlfn.XLOOKUP(TRUE, VALUE(表格1[[#This Row],[年月]]) &lt;= VALUE($R$8:$R$12), $Q$8:$Q$12)) &amp; "年度"</f>
        <v>2022年度</v>
      </c>
    </row>
    <row r="2690" spans="1:13" x14ac:dyDescent="0.3">
      <c r="A2690" s="2">
        <v>202201</v>
      </c>
      <c r="B2690" s="19">
        <f>DATE(表格1[[#This Row],[年]],表格1[[#This Row],[月]],1)</f>
        <v>44562</v>
      </c>
      <c r="C2690" s="2" t="str">
        <f>LEFT(表格1[[#This Row],[年月]],4)</f>
        <v>2022</v>
      </c>
      <c r="D2690" s="2" t="str">
        <f>RIGHT(表格1[[#This Row],[年月]],2)</f>
        <v>01</v>
      </c>
      <c r="E2690" s="5">
        <v>10010000</v>
      </c>
      <c r="F2690" s="2" t="str">
        <f>VLOOKUP(TEXT(表格1[[#This Row],[地區]],"00000000"),縣市代碼,2,0)</f>
        <v>嘉義縣</v>
      </c>
      <c r="G2690" s="2" t="s">
        <v>4</v>
      </c>
      <c r="H2690" s="13">
        <v>336414</v>
      </c>
      <c r="I2690" s="14">
        <v>187147699</v>
      </c>
      <c r="J2690" s="14">
        <f>表格1[[#This Row],[信用卡交易筆數]]/1000</f>
        <v>336.41399999999999</v>
      </c>
      <c r="K2690" s="14">
        <f>表格1[[#This Row],[信用卡交易金額'[新臺幣']]]/1000</f>
        <v>187147.69899999999</v>
      </c>
      <c r="L2690" s="14">
        <f>表格1[[#This Row],[信用卡交易金額'[新臺幣']]]/1000000</f>
        <v>187.14769899999999</v>
      </c>
      <c r="M2690" s="14" t="str" cm="1">
        <f t="array" ref="M2690">_xlfn.TEXTJOIN("", TRUE, _xlfn.XLOOKUP(TRUE, VALUE(表格1[[#This Row],[年月]]) &lt;= VALUE($R$8:$R$12), $Q$8:$Q$12)) &amp; "年度"</f>
        <v>2022年度</v>
      </c>
    </row>
    <row r="2691" spans="1:13" x14ac:dyDescent="0.3">
      <c r="A2691" s="2">
        <v>202201</v>
      </c>
      <c r="B2691" s="19">
        <f>DATE(表格1[[#This Row],[年]],表格1[[#This Row],[月]],1)</f>
        <v>44562</v>
      </c>
      <c r="C2691" s="2" t="str">
        <f>LEFT(表格1[[#This Row],[年月]],4)</f>
        <v>2022</v>
      </c>
      <c r="D2691" s="2" t="str">
        <f>RIGHT(表格1[[#This Row],[年月]],2)</f>
        <v>01</v>
      </c>
      <c r="E2691" s="5">
        <v>10010000</v>
      </c>
      <c r="F2691" s="2" t="str">
        <f>VLOOKUP(TEXT(表格1[[#This Row],[地區]],"00000000"),縣市代碼,2,0)</f>
        <v>嘉義縣</v>
      </c>
      <c r="G2691" s="2" t="s">
        <v>5</v>
      </c>
      <c r="H2691" s="13">
        <v>35087</v>
      </c>
      <c r="I2691" s="14">
        <v>91703895</v>
      </c>
      <c r="J2691" s="14">
        <f>表格1[[#This Row],[信用卡交易筆數]]/1000</f>
        <v>35.087000000000003</v>
      </c>
      <c r="K2691" s="14">
        <f>表格1[[#This Row],[信用卡交易金額'[新臺幣']]]/1000</f>
        <v>91703.895000000004</v>
      </c>
      <c r="L2691" s="14">
        <f>表格1[[#This Row],[信用卡交易金額'[新臺幣']]]/1000000</f>
        <v>91.703895000000003</v>
      </c>
      <c r="M2691" s="14" t="str" cm="1">
        <f t="array" ref="M2691">_xlfn.TEXTJOIN("", TRUE, _xlfn.XLOOKUP(TRUE, VALUE(表格1[[#This Row],[年月]]) &lt;= VALUE($R$8:$R$12), $Q$8:$Q$12)) &amp; "年度"</f>
        <v>2022年度</v>
      </c>
    </row>
    <row r="2692" spans="1:13" x14ac:dyDescent="0.3">
      <c r="A2692" s="2">
        <v>202201</v>
      </c>
      <c r="B2692" s="19">
        <f>DATE(表格1[[#This Row],[年]],表格1[[#This Row],[月]],1)</f>
        <v>44562</v>
      </c>
      <c r="C2692" s="2" t="str">
        <f>LEFT(表格1[[#This Row],[年月]],4)</f>
        <v>2022</v>
      </c>
      <c r="D2692" s="2" t="str">
        <f>RIGHT(表格1[[#This Row],[年月]],2)</f>
        <v>01</v>
      </c>
      <c r="E2692" s="5">
        <v>10010000</v>
      </c>
      <c r="F2692" s="2" t="str">
        <f>VLOOKUP(TEXT(表格1[[#This Row],[地區]],"00000000"),縣市代碼,2,0)</f>
        <v>嘉義縣</v>
      </c>
      <c r="G2692" s="2" t="s">
        <v>6</v>
      </c>
      <c r="H2692" s="13">
        <v>42188</v>
      </c>
      <c r="I2692" s="14">
        <v>147253551</v>
      </c>
      <c r="J2692" s="14">
        <f>表格1[[#This Row],[信用卡交易筆數]]/1000</f>
        <v>42.188000000000002</v>
      </c>
      <c r="K2692" s="14">
        <f>表格1[[#This Row],[信用卡交易金額'[新臺幣']]]/1000</f>
        <v>147253.55100000001</v>
      </c>
      <c r="L2692" s="14">
        <f>表格1[[#This Row],[信用卡交易金額'[新臺幣']]]/1000000</f>
        <v>147.25355099999999</v>
      </c>
      <c r="M2692" s="14" t="str" cm="1">
        <f t="array" ref="M2692">_xlfn.TEXTJOIN("", TRUE, _xlfn.XLOOKUP(TRUE, VALUE(表格1[[#This Row],[年月]]) &lt;= VALUE($R$8:$R$12), $Q$8:$Q$12)) &amp; "年度"</f>
        <v>2022年度</v>
      </c>
    </row>
    <row r="2693" spans="1:13" x14ac:dyDescent="0.3">
      <c r="A2693" s="2">
        <v>202201</v>
      </c>
      <c r="B2693" s="19">
        <f>DATE(表格1[[#This Row],[年]],表格1[[#This Row],[月]],1)</f>
        <v>44562</v>
      </c>
      <c r="C2693" s="2" t="str">
        <f>LEFT(表格1[[#This Row],[年月]],4)</f>
        <v>2022</v>
      </c>
      <c r="D2693" s="2" t="str">
        <f>RIGHT(表格1[[#This Row],[年月]],2)</f>
        <v>01</v>
      </c>
      <c r="E2693" s="5">
        <v>10010000</v>
      </c>
      <c r="F2693" s="2" t="str">
        <f>VLOOKUP(TEXT(表格1[[#This Row],[地區]],"00000000"),縣市代碼,2,0)</f>
        <v>嘉義縣</v>
      </c>
      <c r="G2693" s="2" t="s">
        <v>7</v>
      </c>
      <c r="H2693" s="13">
        <v>338428</v>
      </c>
      <c r="I2693" s="14">
        <v>357264102</v>
      </c>
      <c r="J2693" s="14">
        <f>表格1[[#This Row],[信用卡交易筆數]]/1000</f>
        <v>338.428</v>
      </c>
      <c r="K2693" s="14">
        <f>表格1[[#This Row],[信用卡交易金額'[新臺幣']]]/1000</f>
        <v>357264.10200000001</v>
      </c>
      <c r="L2693" s="14">
        <f>表格1[[#This Row],[信用卡交易金額'[新臺幣']]]/1000000</f>
        <v>357.26410199999998</v>
      </c>
      <c r="M2693" s="14" t="str" cm="1">
        <f t="array" ref="M2693">_xlfn.TEXTJOIN("", TRUE, _xlfn.XLOOKUP(TRUE, VALUE(表格1[[#This Row],[年月]]) &lt;= VALUE($R$8:$R$12), $Q$8:$Q$12)) &amp; "年度"</f>
        <v>2022年度</v>
      </c>
    </row>
    <row r="2694" spans="1:13" x14ac:dyDescent="0.3">
      <c r="A2694" s="2">
        <v>202201</v>
      </c>
      <c r="B2694" s="19">
        <f>DATE(表格1[[#This Row],[年]],表格1[[#This Row],[月]],1)</f>
        <v>44562</v>
      </c>
      <c r="C2694" s="2" t="str">
        <f>LEFT(表格1[[#This Row],[年月]],4)</f>
        <v>2022</v>
      </c>
      <c r="D2694" s="2" t="str">
        <f>RIGHT(表格1[[#This Row],[年月]],2)</f>
        <v>01</v>
      </c>
      <c r="E2694" s="5">
        <v>10010000</v>
      </c>
      <c r="F2694" s="2" t="str">
        <f>VLOOKUP(TEXT(表格1[[#This Row],[地區]],"00000000"),縣市代碼,2,0)</f>
        <v>嘉義縣</v>
      </c>
      <c r="G2694" s="2" t="s">
        <v>8</v>
      </c>
      <c r="H2694" s="13">
        <v>205000</v>
      </c>
      <c r="I2694" s="14">
        <v>261807364</v>
      </c>
      <c r="J2694" s="14">
        <f>表格1[[#This Row],[信用卡交易筆數]]/1000</f>
        <v>205</v>
      </c>
      <c r="K2694" s="14">
        <f>表格1[[#This Row],[信用卡交易金額'[新臺幣']]]/1000</f>
        <v>261807.364</v>
      </c>
      <c r="L2694" s="14">
        <f>表格1[[#This Row],[信用卡交易金額'[新臺幣']]]/1000000</f>
        <v>261.80736400000001</v>
      </c>
      <c r="M2694" s="14" t="str" cm="1">
        <f t="array" ref="M2694">_xlfn.TEXTJOIN("", TRUE, _xlfn.XLOOKUP(TRUE, VALUE(表格1[[#This Row],[年月]]) &lt;= VALUE($R$8:$R$12), $Q$8:$Q$12)) &amp; "年度"</f>
        <v>2022年度</v>
      </c>
    </row>
    <row r="2695" spans="1:13" x14ac:dyDescent="0.3">
      <c r="A2695" s="2">
        <v>202201</v>
      </c>
      <c r="B2695" s="19">
        <f>DATE(表格1[[#This Row],[年]],表格1[[#This Row],[月]],1)</f>
        <v>44562</v>
      </c>
      <c r="C2695" s="2" t="str">
        <f>LEFT(表格1[[#This Row],[年月]],4)</f>
        <v>2022</v>
      </c>
      <c r="D2695" s="2" t="str">
        <f>RIGHT(表格1[[#This Row],[年月]],2)</f>
        <v>01</v>
      </c>
      <c r="E2695" s="5">
        <v>10010000</v>
      </c>
      <c r="F2695" s="2" t="str">
        <f>VLOOKUP(TEXT(表格1[[#This Row],[地區]],"00000000"),縣市代碼,2,0)</f>
        <v>嘉義縣</v>
      </c>
      <c r="G2695" s="2" t="s">
        <v>9</v>
      </c>
      <c r="H2695" s="13">
        <v>370201</v>
      </c>
      <c r="I2695" s="14">
        <v>614510539</v>
      </c>
      <c r="J2695" s="14">
        <f>表格1[[#This Row],[信用卡交易筆數]]/1000</f>
        <v>370.20100000000002</v>
      </c>
      <c r="K2695" s="14">
        <f>表格1[[#This Row],[信用卡交易金額'[新臺幣']]]/1000</f>
        <v>614510.53899999999</v>
      </c>
      <c r="L2695" s="14">
        <f>表格1[[#This Row],[信用卡交易金額'[新臺幣']]]/1000000</f>
        <v>614.51053899999999</v>
      </c>
      <c r="M2695" s="14" t="str" cm="1">
        <f t="array" ref="M2695">_xlfn.TEXTJOIN("", TRUE, _xlfn.XLOOKUP(TRUE, VALUE(表格1[[#This Row],[年月]]) &lt;= VALUE($R$8:$R$12), $Q$8:$Q$12)) &amp; "年度"</f>
        <v>2022年度</v>
      </c>
    </row>
    <row r="2696" spans="1:13" x14ac:dyDescent="0.3">
      <c r="A2696" s="2">
        <v>202201</v>
      </c>
      <c r="B2696" s="19">
        <f>DATE(表格1[[#This Row],[年]],表格1[[#This Row],[月]],1)</f>
        <v>44562</v>
      </c>
      <c r="C2696" s="2" t="str">
        <f>LEFT(表格1[[#This Row],[年月]],4)</f>
        <v>2022</v>
      </c>
      <c r="D2696" s="2" t="str">
        <f>RIGHT(表格1[[#This Row],[年月]],2)</f>
        <v>01</v>
      </c>
      <c r="E2696" s="5">
        <v>10010000</v>
      </c>
      <c r="F2696" s="2" t="str">
        <f>VLOOKUP(TEXT(表格1[[#This Row],[地區]],"00000000"),縣市代碼,2,0)</f>
        <v>嘉義縣</v>
      </c>
      <c r="G2696" s="2" t="s">
        <v>10</v>
      </c>
      <c r="H2696" s="13">
        <v>275428</v>
      </c>
      <c r="I2696" s="14">
        <v>732190920</v>
      </c>
      <c r="J2696" s="14">
        <f>表格1[[#This Row],[信用卡交易筆數]]/1000</f>
        <v>275.428</v>
      </c>
      <c r="K2696" s="14">
        <f>表格1[[#This Row],[信用卡交易金額'[新臺幣']]]/1000</f>
        <v>732190.92</v>
      </c>
      <c r="L2696" s="14">
        <f>表格1[[#This Row],[信用卡交易金額'[新臺幣']]]/1000000</f>
        <v>732.19092000000001</v>
      </c>
      <c r="M2696" s="14" t="str" cm="1">
        <f t="array" ref="M2696">_xlfn.TEXTJOIN("", TRUE, _xlfn.XLOOKUP(TRUE, VALUE(表格1[[#This Row],[年月]]) &lt;= VALUE($R$8:$R$12), $Q$8:$Q$12)) &amp; "年度"</f>
        <v>2022年度</v>
      </c>
    </row>
    <row r="2697" spans="1:13" x14ac:dyDescent="0.3">
      <c r="A2697" s="2">
        <v>202201</v>
      </c>
      <c r="B2697" s="19">
        <f>DATE(表格1[[#This Row],[年]],表格1[[#This Row],[月]],1)</f>
        <v>44562</v>
      </c>
      <c r="C2697" s="2" t="str">
        <f>LEFT(表格1[[#This Row],[年月]],4)</f>
        <v>2022</v>
      </c>
      <c r="D2697" s="2" t="str">
        <f>RIGHT(表格1[[#This Row],[年月]],2)</f>
        <v>01</v>
      </c>
      <c r="E2697" s="5">
        <v>10020000</v>
      </c>
      <c r="F2697" s="2" t="str">
        <f>VLOOKUP(TEXT(表格1[[#This Row],[地區]],"00000000"),縣市代碼,2,0)</f>
        <v>嘉義市</v>
      </c>
      <c r="G2697" s="2" t="s">
        <v>4</v>
      </c>
      <c r="H2697" s="13">
        <v>375491</v>
      </c>
      <c r="I2697" s="14">
        <v>217404242</v>
      </c>
      <c r="J2697" s="14">
        <f>表格1[[#This Row],[信用卡交易筆數]]/1000</f>
        <v>375.49099999999999</v>
      </c>
      <c r="K2697" s="14">
        <f>表格1[[#This Row],[信用卡交易金額'[新臺幣']]]/1000</f>
        <v>217404.242</v>
      </c>
      <c r="L2697" s="14">
        <f>表格1[[#This Row],[信用卡交易金額'[新臺幣']]]/1000000</f>
        <v>217.40424200000001</v>
      </c>
      <c r="M2697" s="14" t="str" cm="1">
        <f t="array" ref="M2697">_xlfn.TEXTJOIN("", TRUE, _xlfn.XLOOKUP(TRUE, VALUE(表格1[[#This Row],[年月]]) &lt;= VALUE($R$8:$R$12), $Q$8:$Q$12)) &amp; "年度"</f>
        <v>2022年度</v>
      </c>
    </row>
    <row r="2698" spans="1:13" x14ac:dyDescent="0.3">
      <c r="A2698" s="2">
        <v>202201</v>
      </c>
      <c r="B2698" s="19">
        <f>DATE(表格1[[#This Row],[年]],表格1[[#This Row],[月]],1)</f>
        <v>44562</v>
      </c>
      <c r="C2698" s="2" t="str">
        <f>LEFT(表格1[[#This Row],[年月]],4)</f>
        <v>2022</v>
      </c>
      <c r="D2698" s="2" t="str">
        <f>RIGHT(表格1[[#This Row],[年月]],2)</f>
        <v>01</v>
      </c>
      <c r="E2698" s="5">
        <v>10020000</v>
      </c>
      <c r="F2698" s="2" t="str">
        <f>VLOOKUP(TEXT(表格1[[#This Row],[地區]],"00000000"),縣市代碼,2,0)</f>
        <v>嘉義市</v>
      </c>
      <c r="G2698" s="2" t="s">
        <v>5</v>
      </c>
      <c r="H2698" s="13">
        <v>32910</v>
      </c>
      <c r="I2698" s="14">
        <v>92044210</v>
      </c>
      <c r="J2698" s="14">
        <f>表格1[[#This Row],[信用卡交易筆數]]/1000</f>
        <v>32.909999999999997</v>
      </c>
      <c r="K2698" s="14">
        <f>表格1[[#This Row],[信用卡交易金額'[新臺幣']]]/1000</f>
        <v>92044.21</v>
      </c>
      <c r="L2698" s="14">
        <f>表格1[[#This Row],[信用卡交易金額'[新臺幣']]]/1000000</f>
        <v>92.044210000000007</v>
      </c>
      <c r="M2698" s="14" t="str" cm="1">
        <f t="array" ref="M2698">_xlfn.TEXTJOIN("", TRUE, _xlfn.XLOOKUP(TRUE, VALUE(表格1[[#This Row],[年月]]) &lt;= VALUE($R$8:$R$12), $Q$8:$Q$12)) &amp; "年度"</f>
        <v>2022年度</v>
      </c>
    </row>
    <row r="2699" spans="1:13" x14ac:dyDescent="0.3">
      <c r="A2699" s="2">
        <v>202201</v>
      </c>
      <c r="B2699" s="19">
        <f>DATE(表格1[[#This Row],[年]],表格1[[#This Row],[月]],1)</f>
        <v>44562</v>
      </c>
      <c r="C2699" s="2" t="str">
        <f>LEFT(表格1[[#This Row],[年月]],4)</f>
        <v>2022</v>
      </c>
      <c r="D2699" s="2" t="str">
        <f>RIGHT(表格1[[#This Row],[年月]],2)</f>
        <v>01</v>
      </c>
      <c r="E2699" s="5">
        <v>10020000</v>
      </c>
      <c r="F2699" s="2" t="str">
        <f>VLOOKUP(TEXT(表格1[[#This Row],[地區]],"00000000"),縣市代碼,2,0)</f>
        <v>嘉義市</v>
      </c>
      <c r="G2699" s="2" t="s">
        <v>6</v>
      </c>
      <c r="H2699" s="13">
        <v>45032</v>
      </c>
      <c r="I2699" s="14">
        <v>166872774</v>
      </c>
      <c r="J2699" s="14">
        <f>表格1[[#This Row],[信用卡交易筆數]]/1000</f>
        <v>45.031999999999996</v>
      </c>
      <c r="K2699" s="14">
        <f>表格1[[#This Row],[信用卡交易金額'[新臺幣']]]/1000</f>
        <v>166872.774</v>
      </c>
      <c r="L2699" s="14">
        <f>表格1[[#This Row],[信用卡交易金額'[新臺幣']]]/1000000</f>
        <v>166.87277399999999</v>
      </c>
      <c r="M2699" s="14" t="str" cm="1">
        <f t="array" ref="M2699">_xlfn.TEXTJOIN("", TRUE, _xlfn.XLOOKUP(TRUE, VALUE(表格1[[#This Row],[年月]]) &lt;= VALUE($R$8:$R$12), $Q$8:$Q$12)) &amp; "年度"</f>
        <v>2022年度</v>
      </c>
    </row>
    <row r="2700" spans="1:13" x14ac:dyDescent="0.3">
      <c r="A2700" s="2">
        <v>202201</v>
      </c>
      <c r="B2700" s="19">
        <f>DATE(表格1[[#This Row],[年]],表格1[[#This Row],[月]],1)</f>
        <v>44562</v>
      </c>
      <c r="C2700" s="2" t="str">
        <f>LEFT(表格1[[#This Row],[年月]],4)</f>
        <v>2022</v>
      </c>
      <c r="D2700" s="2" t="str">
        <f>RIGHT(表格1[[#This Row],[年月]],2)</f>
        <v>01</v>
      </c>
      <c r="E2700" s="5">
        <v>10020000</v>
      </c>
      <c r="F2700" s="2" t="str">
        <f>VLOOKUP(TEXT(表格1[[#This Row],[地區]],"00000000"),縣市代碼,2,0)</f>
        <v>嘉義市</v>
      </c>
      <c r="G2700" s="2" t="s">
        <v>7</v>
      </c>
      <c r="H2700" s="13">
        <v>245717</v>
      </c>
      <c r="I2700" s="14">
        <v>251869170</v>
      </c>
      <c r="J2700" s="14">
        <f>表格1[[#This Row],[信用卡交易筆數]]/1000</f>
        <v>245.71700000000001</v>
      </c>
      <c r="K2700" s="14">
        <f>表格1[[#This Row],[信用卡交易金額'[新臺幣']]]/1000</f>
        <v>251869.17</v>
      </c>
      <c r="L2700" s="14">
        <f>表格1[[#This Row],[信用卡交易金額'[新臺幣']]]/1000000</f>
        <v>251.86917</v>
      </c>
      <c r="M2700" s="14" t="str" cm="1">
        <f t="array" ref="M2700">_xlfn.TEXTJOIN("", TRUE, _xlfn.XLOOKUP(TRUE, VALUE(表格1[[#This Row],[年月]]) &lt;= VALUE($R$8:$R$12), $Q$8:$Q$12)) &amp; "年度"</f>
        <v>2022年度</v>
      </c>
    </row>
    <row r="2701" spans="1:13" x14ac:dyDescent="0.3">
      <c r="A2701" s="2">
        <v>202201</v>
      </c>
      <c r="B2701" s="19">
        <f>DATE(表格1[[#This Row],[年]],表格1[[#This Row],[月]],1)</f>
        <v>44562</v>
      </c>
      <c r="C2701" s="2" t="str">
        <f>LEFT(表格1[[#This Row],[年月]],4)</f>
        <v>2022</v>
      </c>
      <c r="D2701" s="2" t="str">
        <f>RIGHT(表格1[[#This Row],[年月]],2)</f>
        <v>01</v>
      </c>
      <c r="E2701" s="5">
        <v>10020000</v>
      </c>
      <c r="F2701" s="2" t="str">
        <f>VLOOKUP(TEXT(表格1[[#This Row],[地區]],"00000000"),縣市代碼,2,0)</f>
        <v>嘉義市</v>
      </c>
      <c r="G2701" s="2" t="s">
        <v>8</v>
      </c>
      <c r="H2701" s="13">
        <v>166146</v>
      </c>
      <c r="I2701" s="14">
        <v>239574089</v>
      </c>
      <c r="J2701" s="14">
        <f>表格1[[#This Row],[信用卡交易筆數]]/1000</f>
        <v>166.14599999999999</v>
      </c>
      <c r="K2701" s="14">
        <f>表格1[[#This Row],[信用卡交易金額'[新臺幣']]]/1000</f>
        <v>239574.08900000001</v>
      </c>
      <c r="L2701" s="14">
        <f>表格1[[#This Row],[信用卡交易金額'[新臺幣']]]/1000000</f>
        <v>239.57408899999999</v>
      </c>
      <c r="M2701" s="14" t="str" cm="1">
        <f t="array" ref="M2701">_xlfn.TEXTJOIN("", TRUE, _xlfn.XLOOKUP(TRUE, VALUE(表格1[[#This Row],[年月]]) &lt;= VALUE($R$8:$R$12), $Q$8:$Q$12)) &amp; "年度"</f>
        <v>2022年度</v>
      </c>
    </row>
    <row r="2702" spans="1:13" x14ac:dyDescent="0.3">
      <c r="A2702" s="2">
        <v>202201</v>
      </c>
      <c r="B2702" s="19">
        <f>DATE(表格1[[#This Row],[年]],表格1[[#This Row],[月]],1)</f>
        <v>44562</v>
      </c>
      <c r="C2702" s="2" t="str">
        <f>LEFT(表格1[[#This Row],[年月]],4)</f>
        <v>2022</v>
      </c>
      <c r="D2702" s="2" t="str">
        <f>RIGHT(表格1[[#This Row],[年月]],2)</f>
        <v>01</v>
      </c>
      <c r="E2702" s="5">
        <v>10020000</v>
      </c>
      <c r="F2702" s="2" t="str">
        <f>VLOOKUP(TEXT(表格1[[#This Row],[地區]],"00000000"),縣市代碼,2,0)</f>
        <v>嘉義市</v>
      </c>
      <c r="G2702" s="2" t="s">
        <v>9</v>
      </c>
      <c r="H2702" s="13">
        <v>385271</v>
      </c>
      <c r="I2702" s="14">
        <v>645792571</v>
      </c>
      <c r="J2702" s="14">
        <f>表格1[[#This Row],[信用卡交易筆數]]/1000</f>
        <v>385.27100000000002</v>
      </c>
      <c r="K2702" s="14">
        <f>表格1[[#This Row],[信用卡交易金額'[新臺幣']]]/1000</f>
        <v>645792.571</v>
      </c>
      <c r="L2702" s="14">
        <f>表格1[[#This Row],[信用卡交易金額'[新臺幣']]]/1000000</f>
        <v>645.79257099999995</v>
      </c>
      <c r="M2702" s="14" t="str" cm="1">
        <f t="array" ref="M2702">_xlfn.TEXTJOIN("", TRUE, _xlfn.XLOOKUP(TRUE, VALUE(表格1[[#This Row],[年月]]) &lt;= VALUE($R$8:$R$12), $Q$8:$Q$12)) &amp; "年度"</f>
        <v>2022年度</v>
      </c>
    </row>
    <row r="2703" spans="1:13" x14ac:dyDescent="0.3">
      <c r="A2703" s="2">
        <v>202201</v>
      </c>
      <c r="B2703" s="19">
        <f>DATE(表格1[[#This Row],[年]],表格1[[#This Row],[月]],1)</f>
        <v>44562</v>
      </c>
      <c r="C2703" s="2" t="str">
        <f>LEFT(表格1[[#This Row],[年月]],4)</f>
        <v>2022</v>
      </c>
      <c r="D2703" s="2" t="str">
        <f>RIGHT(表格1[[#This Row],[年月]],2)</f>
        <v>01</v>
      </c>
      <c r="E2703" s="5">
        <v>10020000</v>
      </c>
      <c r="F2703" s="2" t="str">
        <f>VLOOKUP(TEXT(表格1[[#This Row],[地區]],"00000000"),縣市代碼,2,0)</f>
        <v>嘉義市</v>
      </c>
      <c r="G2703" s="2" t="s">
        <v>10</v>
      </c>
      <c r="H2703" s="13">
        <v>252420</v>
      </c>
      <c r="I2703" s="14">
        <v>731768157</v>
      </c>
      <c r="J2703" s="14">
        <f>表格1[[#This Row],[信用卡交易筆數]]/1000</f>
        <v>252.42</v>
      </c>
      <c r="K2703" s="14">
        <f>表格1[[#This Row],[信用卡交易金額'[新臺幣']]]/1000</f>
        <v>731768.15700000001</v>
      </c>
      <c r="L2703" s="14">
        <f>表格1[[#This Row],[信用卡交易金額'[新臺幣']]]/1000000</f>
        <v>731.76815699999997</v>
      </c>
      <c r="M2703" s="14" t="str" cm="1">
        <f t="array" ref="M2703">_xlfn.TEXTJOIN("", TRUE, _xlfn.XLOOKUP(TRUE, VALUE(表格1[[#This Row],[年月]]) &lt;= VALUE($R$8:$R$12), $Q$8:$Q$12)) &amp; "年度"</f>
        <v>2022年度</v>
      </c>
    </row>
    <row r="2704" spans="1:13" x14ac:dyDescent="0.3">
      <c r="A2704" s="2">
        <v>202201</v>
      </c>
      <c r="B2704" s="19">
        <f>DATE(表格1[[#This Row],[年]],表格1[[#This Row],[月]],1)</f>
        <v>44562</v>
      </c>
      <c r="C2704" s="2" t="str">
        <f>LEFT(表格1[[#This Row],[年月]],4)</f>
        <v>2022</v>
      </c>
      <c r="D2704" s="2" t="str">
        <f>RIGHT(表格1[[#This Row],[年月]],2)</f>
        <v>01</v>
      </c>
      <c r="E2704" s="5">
        <v>67000000</v>
      </c>
      <c r="F2704" s="2" t="str">
        <f>VLOOKUP(TEXT(表格1[[#This Row],[地區]],"00000000"),縣市代碼,2,0)</f>
        <v>臺南市</v>
      </c>
      <c r="G2704" s="2" t="s">
        <v>4</v>
      </c>
      <c r="H2704" s="13">
        <v>2580987</v>
      </c>
      <c r="I2704" s="14">
        <v>1459499183</v>
      </c>
      <c r="J2704" s="14">
        <f>表格1[[#This Row],[信用卡交易筆數]]/1000</f>
        <v>2580.9870000000001</v>
      </c>
      <c r="K2704" s="14">
        <f>表格1[[#This Row],[信用卡交易金額'[新臺幣']]]/1000</f>
        <v>1459499.183</v>
      </c>
      <c r="L2704" s="14">
        <f>表格1[[#This Row],[信用卡交易金額'[新臺幣']]]/1000000</f>
        <v>1459.4991829999999</v>
      </c>
      <c r="M2704" s="14" t="str" cm="1">
        <f t="array" ref="M2704">_xlfn.TEXTJOIN("", TRUE, _xlfn.XLOOKUP(TRUE, VALUE(表格1[[#This Row],[年月]]) &lt;= VALUE($R$8:$R$12), $Q$8:$Q$12)) &amp; "年度"</f>
        <v>2022年度</v>
      </c>
    </row>
    <row r="2705" spans="1:13" x14ac:dyDescent="0.3">
      <c r="A2705" s="2">
        <v>202201</v>
      </c>
      <c r="B2705" s="19">
        <f>DATE(表格1[[#This Row],[年]],表格1[[#This Row],[月]],1)</f>
        <v>44562</v>
      </c>
      <c r="C2705" s="2" t="str">
        <f>LEFT(表格1[[#This Row],[年月]],4)</f>
        <v>2022</v>
      </c>
      <c r="D2705" s="2" t="str">
        <f>RIGHT(表格1[[#This Row],[年月]],2)</f>
        <v>01</v>
      </c>
      <c r="E2705" s="5">
        <v>67000000</v>
      </c>
      <c r="F2705" s="2" t="str">
        <f>VLOOKUP(TEXT(表格1[[#This Row],[地區]],"00000000"),縣市代碼,2,0)</f>
        <v>臺南市</v>
      </c>
      <c r="G2705" s="2" t="s">
        <v>5</v>
      </c>
      <c r="H2705" s="13">
        <v>221098</v>
      </c>
      <c r="I2705" s="14">
        <v>571720957</v>
      </c>
      <c r="J2705" s="14">
        <f>表格1[[#This Row],[信用卡交易筆數]]/1000</f>
        <v>221.09800000000001</v>
      </c>
      <c r="K2705" s="14">
        <f>表格1[[#This Row],[信用卡交易金額'[新臺幣']]]/1000</f>
        <v>571720.95700000005</v>
      </c>
      <c r="L2705" s="14">
        <f>表格1[[#This Row],[信用卡交易金額'[新臺幣']]]/1000000</f>
        <v>571.720957</v>
      </c>
      <c r="M2705" s="14" t="str" cm="1">
        <f t="array" ref="M2705">_xlfn.TEXTJOIN("", TRUE, _xlfn.XLOOKUP(TRUE, VALUE(表格1[[#This Row],[年月]]) &lt;= VALUE($R$8:$R$12), $Q$8:$Q$12)) &amp; "年度"</f>
        <v>2022年度</v>
      </c>
    </row>
    <row r="2706" spans="1:13" x14ac:dyDescent="0.3">
      <c r="A2706" s="2">
        <v>202201</v>
      </c>
      <c r="B2706" s="19">
        <f>DATE(表格1[[#This Row],[年]],表格1[[#This Row],[月]],1)</f>
        <v>44562</v>
      </c>
      <c r="C2706" s="2" t="str">
        <f>LEFT(表格1[[#This Row],[年月]],4)</f>
        <v>2022</v>
      </c>
      <c r="D2706" s="2" t="str">
        <f>RIGHT(表格1[[#This Row],[年月]],2)</f>
        <v>01</v>
      </c>
      <c r="E2706" s="5">
        <v>67000000</v>
      </c>
      <c r="F2706" s="2" t="str">
        <f>VLOOKUP(TEXT(表格1[[#This Row],[地區]],"00000000"),縣市代碼,2,0)</f>
        <v>臺南市</v>
      </c>
      <c r="G2706" s="2" t="s">
        <v>6</v>
      </c>
      <c r="H2706" s="13">
        <v>343814</v>
      </c>
      <c r="I2706" s="14">
        <v>1195400771</v>
      </c>
      <c r="J2706" s="14">
        <f>表格1[[#This Row],[信用卡交易筆數]]/1000</f>
        <v>343.81400000000002</v>
      </c>
      <c r="K2706" s="14">
        <f>表格1[[#This Row],[信用卡交易金額'[新臺幣']]]/1000</f>
        <v>1195400.7709999999</v>
      </c>
      <c r="L2706" s="14">
        <f>表格1[[#This Row],[信用卡交易金額'[新臺幣']]]/1000000</f>
        <v>1195.4007710000001</v>
      </c>
      <c r="M2706" s="14" t="str" cm="1">
        <f t="array" ref="M2706">_xlfn.TEXTJOIN("", TRUE, _xlfn.XLOOKUP(TRUE, VALUE(表格1[[#This Row],[年月]]) &lt;= VALUE($R$8:$R$12), $Q$8:$Q$12)) &amp; "年度"</f>
        <v>2022年度</v>
      </c>
    </row>
    <row r="2707" spans="1:13" x14ac:dyDescent="0.3">
      <c r="A2707" s="2">
        <v>202201</v>
      </c>
      <c r="B2707" s="19">
        <f>DATE(表格1[[#This Row],[年]],表格1[[#This Row],[月]],1)</f>
        <v>44562</v>
      </c>
      <c r="C2707" s="2" t="str">
        <f>LEFT(表格1[[#This Row],[年月]],4)</f>
        <v>2022</v>
      </c>
      <c r="D2707" s="2" t="str">
        <f>RIGHT(表格1[[#This Row],[年月]],2)</f>
        <v>01</v>
      </c>
      <c r="E2707" s="5">
        <v>67000000</v>
      </c>
      <c r="F2707" s="2" t="str">
        <f>VLOOKUP(TEXT(表格1[[#This Row],[地區]],"00000000"),縣市代碼,2,0)</f>
        <v>臺南市</v>
      </c>
      <c r="G2707" s="2" t="s">
        <v>7</v>
      </c>
      <c r="H2707" s="13">
        <v>1824474</v>
      </c>
      <c r="I2707" s="14">
        <v>1850770816</v>
      </c>
      <c r="J2707" s="14">
        <f>表格1[[#This Row],[信用卡交易筆數]]/1000</f>
        <v>1824.4739999999999</v>
      </c>
      <c r="K2707" s="14">
        <f>表格1[[#This Row],[信用卡交易金額'[新臺幣']]]/1000</f>
        <v>1850770.8160000001</v>
      </c>
      <c r="L2707" s="14">
        <f>表格1[[#This Row],[信用卡交易金額'[新臺幣']]]/1000000</f>
        <v>1850.770816</v>
      </c>
      <c r="M2707" s="14" t="str" cm="1">
        <f t="array" ref="M2707">_xlfn.TEXTJOIN("", TRUE, _xlfn.XLOOKUP(TRUE, VALUE(表格1[[#This Row],[年月]]) &lt;= VALUE($R$8:$R$12), $Q$8:$Q$12)) &amp; "年度"</f>
        <v>2022年度</v>
      </c>
    </row>
    <row r="2708" spans="1:13" x14ac:dyDescent="0.3">
      <c r="A2708" s="2">
        <v>202201</v>
      </c>
      <c r="B2708" s="19">
        <f>DATE(表格1[[#This Row],[年]],表格1[[#This Row],[月]],1)</f>
        <v>44562</v>
      </c>
      <c r="C2708" s="2" t="str">
        <f>LEFT(表格1[[#This Row],[年月]],4)</f>
        <v>2022</v>
      </c>
      <c r="D2708" s="2" t="str">
        <f>RIGHT(表格1[[#This Row],[年月]],2)</f>
        <v>01</v>
      </c>
      <c r="E2708" s="5">
        <v>67000000</v>
      </c>
      <c r="F2708" s="2" t="str">
        <f>VLOOKUP(TEXT(表格1[[#This Row],[地區]],"00000000"),縣市代碼,2,0)</f>
        <v>臺南市</v>
      </c>
      <c r="G2708" s="2" t="s">
        <v>8</v>
      </c>
      <c r="H2708" s="13">
        <v>1244158</v>
      </c>
      <c r="I2708" s="14">
        <v>1708261449</v>
      </c>
      <c r="J2708" s="14">
        <f>表格1[[#This Row],[信用卡交易筆數]]/1000</f>
        <v>1244.1579999999999</v>
      </c>
      <c r="K2708" s="14">
        <f>表格1[[#This Row],[信用卡交易金額'[新臺幣']]]/1000</f>
        <v>1708261.449</v>
      </c>
      <c r="L2708" s="14">
        <f>表格1[[#This Row],[信用卡交易金額'[新臺幣']]]/1000000</f>
        <v>1708.2614490000001</v>
      </c>
      <c r="M2708" s="14" t="str" cm="1">
        <f t="array" ref="M2708">_xlfn.TEXTJOIN("", TRUE, _xlfn.XLOOKUP(TRUE, VALUE(表格1[[#This Row],[年月]]) &lt;= VALUE($R$8:$R$12), $Q$8:$Q$12)) &amp; "年度"</f>
        <v>2022年度</v>
      </c>
    </row>
    <row r="2709" spans="1:13" x14ac:dyDescent="0.3">
      <c r="A2709" s="2">
        <v>202201</v>
      </c>
      <c r="B2709" s="19">
        <f>DATE(表格1[[#This Row],[年]],表格1[[#This Row],[月]],1)</f>
        <v>44562</v>
      </c>
      <c r="C2709" s="2" t="str">
        <f>LEFT(表格1[[#This Row],[年月]],4)</f>
        <v>2022</v>
      </c>
      <c r="D2709" s="2" t="str">
        <f>RIGHT(表格1[[#This Row],[年月]],2)</f>
        <v>01</v>
      </c>
      <c r="E2709" s="5">
        <v>67000000</v>
      </c>
      <c r="F2709" s="2" t="str">
        <f>VLOOKUP(TEXT(表格1[[#This Row],[地區]],"00000000"),縣市代碼,2,0)</f>
        <v>臺南市</v>
      </c>
      <c r="G2709" s="2" t="s">
        <v>9</v>
      </c>
      <c r="H2709" s="13">
        <v>2714732</v>
      </c>
      <c r="I2709" s="14">
        <v>4470819361</v>
      </c>
      <c r="J2709" s="14">
        <f>表格1[[#This Row],[信用卡交易筆數]]/1000</f>
        <v>2714.732</v>
      </c>
      <c r="K2709" s="14">
        <f>表格1[[#This Row],[信用卡交易金額'[新臺幣']]]/1000</f>
        <v>4470819.3609999996</v>
      </c>
      <c r="L2709" s="14">
        <f>表格1[[#This Row],[信用卡交易金額'[新臺幣']]]/1000000</f>
        <v>4470.8193609999998</v>
      </c>
      <c r="M2709" s="14" t="str" cm="1">
        <f t="array" ref="M2709">_xlfn.TEXTJOIN("", TRUE, _xlfn.XLOOKUP(TRUE, VALUE(表格1[[#This Row],[年月]]) &lt;= VALUE($R$8:$R$12), $Q$8:$Q$12)) &amp; "年度"</f>
        <v>2022年度</v>
      </c>
    </row>
    <row r="2710" spans="1:13" x14ac:dyDescent="0.3">
      <c r="A2710" s="2">
        <v>202201</v>
      </c>
      <c r="B2710" s="19">
        <f>DATE(表格1[[#This Row],[年]],表格1[[#This Row],[月]],1)</f>
        <v>44562</v>
      </c>
      <c r="C2710" s="2" t="str">
        <f>LEFT(表格1[[#This Row],[年月]],4)</f>
        <v>2022</v>
      </c>
      <c r="D2710" s="2" t="str">
        <f>RIGHT(表格1[[#This Row],[年月]],2)</f>
        <v>01</v>
      </c>
      <c r="E2710" s="5">
        <v>67000000</v>
      </c>
      <c r="F2710" s="2" t="str">
        <f>VLOOKUP(TEXT(表格1[[#This Row],[地區]],"00000000"),縣市代碼,2,0)</f>
        <v>臺南市</v>
      </c>
      <c r="G2710" s="2" t="s">
        <v>10</v>
      </c>
      <c r="H2710" s="13">
        <v>1940796</v>
      </c>
      <c r="I2710" s="14">
        <v>5258946574</v>
      </c>
      <c r="J2710" s="14">
        <f>表格1[[#This Row],[信用卡交易筆數]]/1000</f>
        <v>1940.796</v>
      </c>
      <c r="K2710" s="14">
        <f>表格1[[#This Row],[信用卡交易金額'[新臺幣']]]/1000</f>
        <v>5258946.574</v>
      </c>
      <c r="L2710" s="14">
        <f>表格1[[#This Row],[信用卡交易金額'[新臺幣']]]/1000000</f>
        <v>5258.9465739999996</v>
      </c>
      <c r="M2710" s="14" t="str" cm="1">
        <f t="array" ref="M2710">_xlfn.TEXTJOIN("", TRUE, _xlfn.XLOOKUP(TRUE, VALUE(表格1[[#This Row],[年月]]) &lt;= VALUE($R$8:$R$12), $Q$8:$Q$12)) &amp; "年度"</f>
        <v>2022年度</v>
      </c>
    </row>
    <row r="2711" spans="1:13" x14ac:dyDescent="0.3">
      <c r="A2711" s="2">
        <v>202201</v>
      </c>
      <c r="B2711" s="19">
        <f>DATE(表格1[[#This Row],[年]],表格1[[#This Row],[月]],1)</f>
        <v>44562</v>
      </c>
      <c r="C2711" s="2" t="str">
        <f>LEFT(表格1[[#This Row],[年月]],4)</f>
        <v>2022</v>
      </c>
      <c r="D2711" s="2" t="str">
        <f>RIGHT(表格1[[#This Row],[年月]],2)</f>
        <v>01</v>
      </c>
      <c r="E2711" s="5">
        <v>64000000</v>
      </c>
      <c r="F2711" s="2" t="str">
        <f>VLOOKUP(TEXT(表格1[[#This Row],[地區]],"00000000"),縣市代碼,2,0)</f>
        <v>高雄市</v>
      </c>
      <c r="G2711" s="2" t="s">
        <v>4</v>
      </c>
      <c r="H2711" s="13">
        <v>4282940</v>
      </c>
      <c r="I2711" s="14">
        <v>2667056515</v>
      </c>
      <c r="J2711" s="14">
        <f>表格1[[#This Row],[信用卡交易筆數]]/1000</f>
        <v>4282.9399999999996</v>
      </c>
      <c r="K2711" s="14">
        <f>表格1[[#This Row],[信用卡交易金額'[新臺幣']]]/1000</f>
        <v>2667056.5150000001</v>
      </c>
      <c r="L2711" s="14">
        <f>表格1[[#This Row],[信用卡交易金額'[新臺幣']]]/1000000</f>
        <v>2667.0565150000002</v>
      </c>
      <c r="M2711" s="14" t="str" cm="1">
        <f t="array" ref="M2711">_xlfn.TEXTJOIN("", TRUE, _xlfn.XLOOKUP(TRUE, VALUE(表格1[[#This Row],[年月]]) &lt;= VALUE($R$8:$R$12), $Q$8:$Q$12)) &amp; "年度"</f>
        <v>2022年度</v>
      </c>
    </row>
    <row r="2712" spans="1:13" x14ac:dyDescent="0.3">
      <c r="A2712" s="2">
        <v>202201</v>
      </c>
      <c r="B2712" s="19">
        <f>DATE(表格1[[#This Row],[年]],表格1[[#This Row],[月]],1)</f>
        <v>44562</v>
      </c>
      <c r="C2712" s="2" t="str">
        <f>LEFT(表格1[[#This Row],[年月]],4)</f>
        <v>2022</v>
      </c>
      <c r="D2712" s="2" t="str">
        <f>RIGHT(表格1[[#This Row],[年月]],2)</f>
        <v>01</v>
      </c>
      <c r="E2712" s="5">
        <v>64000000</v>
      </c>
      <c r="F2712" s="2" t="str">
        <f>VLOOKUP(TEXT(表格1[[#This Row],[地區]],"00000000"),縣市代碼,2,0)</f>
        <v>高雄市</v>
      </c>
      <c r="G2712" s="2" t="s">
        <v>5</v>
      </c>
      <c r="H2712" s="13">
        <v>332619</v>
      </c>
      <c r="I2712" s="14">
        <v>823939912</v>
      </c>
      <c r="J2712" s="14">
        <f>表格1[[#This Row],[信用卡交易筆數]]/1000</f>
        <v>332.61900000000003</v>
      </c>
      <c r="K2712" s="14">
        <f>表格1[[#This Row],[信用卡交易金額'[新臺幣']]]/1000</f>
        <v>823939.91200000001</v>
      </c>
      <c r="L2712" s="14">
        <f>表格1[[#This Row],[信用卡交易金額'[新臺幣']]]/1000000</f>
        <v>823.93991200000005</v>
      </c>
      <c r="M2712" s="14" t="str" cm="1">
        <f t="array" ref="M2712">_xlfn.TEXTJOIN("", TRUE, _xlfn.XLOOKUP(TRUE, VALUE(表格1[[#This Row],[年月]]) &lt;= VALUE($R$8:$R$12), $Q$8:$Q$12)) &amp; "年度"</f>
        <v>2022年度</v>
      </c>
    </row>
    <row r="2713" spans="1:13" x14ac:dyDescent="0.3">
      <c r="A2713" s="2">
        <v>202201</v>
      </c>
      <c r="B2713" s="19">
        <f>DATE(表格1[[#This Row],[年]],表格1[[#This Row],[月]],1)</f>
        <v>44562</v>
      </c>
      <c r="C2713" s="2" t="str">
        <f>LEFT(表格1[[#This Row],[年月]],4)</f>
        <v>2022</v>
      </c>
      <c r="D2713" s="2" t="str">
        <f>RIGHT(表格1[[#This Row],[年月]],2)</f>
        <v>01</v>
      </c>
      <c r="E2713" s="5">
        <v>64000000</v>
      </c>
      <c r="F2713" s="2" t="str">
        <f>VLOOKUP(TEXT(表格1[[#This Row],[地區]],"00000000"),縣市代碼,2,0)</f>
        <v>高雄市</v>
      </c>
      <c r="G2713" s="2" t="s">
        <v>6</v>
      </c>
      <c r="H2713" s="13">
        <v>551773</v>
      </c>
      <c r="I2713" s="14">
        <v>1969227204</v>
      </c>
      <c r="J2713" s="14">
        <f>表格1[[#This Row],[信用卡交易筆數]]/1000</f>
        <v>551.77300000000002</v>
      </c>
      <c r="K2713" s="14">
        <f>表格1[[#This Row],[信用卡交易金額'[新臺幣']]]/1000</f>
        <v>1969227.2039999999</v>
      </c>
      <c r="L2713" s="14">
        <f>表格1[[#This Row],[信用卡交易金額'[新臺幣']]]/1000000</f>
        <v>1969.227204</v>
      </c>
      <c r="M2713" s="14" t="str" cm="1">
        <f t="array" ref="M2713">_xlfn.TEXTJOIN("", TRUE, _xlfn.XLOOKUP(TRUE, VALUE(表格1[[#This Row],[年月]]) &lt;= VALUE($R$8:$R$12), $Q$8:$Q$12)) &amp; "年度"</f>
        <v>2022年度</v>
      </c>
    </row>
    <row r="2714" spans="1:13" x14ac:dyDescent="0.3">
      <c r="A2714" s="2">
        <v>202201</v>
      </c>
      <c r="B2714" s="19">
        <f>DATE(表格1[[#This Row],[年]],表格1[[#This Row],[月]],1)</f>
        <v>44562</v>
      </c>
      <c r="C2714" s="2" t="str">
        <f>LEFT(表格1[[#This Row],[年月]],4)</f>
        <v>2022</v>
      </c>
      <c r="D2714" s="2" t="str">
        <f>RIGHT(表格1[[#This Row],[年月]],2)</f>
        <v>01</v>
      </c>
      <c r="E2714" s="5">
        <v>64000000</v>
      </c>
      <c r="F2714" s="2" t="str">
        <f>VLOOKUP(TEXT(表格1[[#This Row],[地區]],"00000000"),縣市代碼,2,0)</f>
        <v>高雄市</v>
      </c>
      <c r="G2714" s="2" t="s">
        <v>7</v>
      </c>
      <c r="H2714" s="13">
        <v>2815406</v>
      </c>
      <c r="I2714" s="14">
        <v>2895397740</v>
      </c>
      <c r="J2714" s="14">
        <f>表格1[[#This Row],[信用卡交易筆數]]/1000</f>
        <v>2815.4059999999999</v>
      </c>
      <c r="K2714" s="14">
        <f>表格1[[#This Row],[信用卡交易金額'[新臺幣']]]/1000</f>
        <v>2895397.74</v>
      </c>
      <c r="L2714" s="14">
        <f>表格1[[#This Row],[信用卡交易金額'[新臺幣']]]/1000000</f>
        <v>2895.3977399999999</v>
      </c>
      <c r="M2714" s="14" t="str" cm="1">
        <f t="array" ref="M2714">_xlfn.TEXTJOIN("", TRUE, _xlfn.XLOOKUP(TRUE, VALUE(表格1[[#This Row],[年月]]) &lt;= VALUE($R$8:$R$12), $Q$8:$Q$12)) &amp; "年度"</f>
        <v>2022年度</v>
      </c>
    </row>
    <row r="2715" spans="1:13" x14ac:dyDescent="0.3">
      <c r="A2715" s="2">
        <v>202201</v>
      </c>
      <c r="B2715" s="19">
        <f>DATE(表格1[[#This Row],[年]],表格1[[#This Row],[月]],1)</f>
        <v>44562</v>
      </c>
      <c r="C2715" s="2" t="str">
        <f>LEFT(表格1[[#This Row],[年月]],4)</f>
        <v>2022</v>
      </c>
      <c r="D2715" s="2" t="str">
        <f>RIGHT(表格1[[#This Row],[年月]],2)</f>
        <v>01</v>
      </c>
      <c r="E2715" s="5">
        <v>64000000</v>
      </c>
      <c r="F2715" s="2" t="str">
        <f>VLOOKUP(TEXT(表格1[[#This Row],[地區]],"00000000"),縣市代碼,2,0)</f>
        <v>高雄市</v>
      </c>
      <c r="G2715" s="2" t="s">
        <v>8</v>
      </c>
      <c r="H2715" s="13">
        <v>2031632</v>
      </c>
      <c r="I2715" s="14">
        <v>2678155899</v>
      </c>
      <c r="J2715" s="14">
        <f>表格1[[#This Row],[信用卡交易筆數]]/1000</f>
        <v>2031.6320000000001</v>
      </c>
      <c r="K2715" s="14">
        <f>表格1[[#This Row],[信用卡交易金額'[新臺幣']]]/1000</f>
        <v>2678155.8990000002</v>
      </c>
      <c r="L2715" s="14">
        <f>表格1[[#This Row],[信用卡交易金額'[新臺幣']]]/1000000</f>
        <v>2678.1558989999999</v>
      </c>
      <c r="M2715" s="14" t="str" cm="1">
        <f t="array" ref="M2715">_xlfn.TEXTJOIN("", TRUE, _xlfn.XLOOKUP(TRUE, VALUE(表格1[[#This Row],[年月]]) &lt;= VALUE($R$8:$R$12), $Q$8:$Q$12)) &amp; "年度"</f>
        <v>2022年度</v>
      </c>
    </row>
    <row r="2716" spans="1:13" x14ac:dyDescent="0.3">
      <c r="A2716" s="2">
        <v>202201</v>
      </c>
      <c r="B2716" s="19">
        <f>DATE(表格1[[#This Row],[年]],表格1[[#This Row],[月]],1)</f>
        <v>44562</v>
      </c>
      <c r="C2716" s="2" t="str">
        <f>LEFT(表格1[[#This Row],[年月]],4)</f>
        <v>2022</v>
      </c>
      <c r="D2716" s="2" t="str">
        <f>RIGHT(表格1[[#This Row],[年月]],2)</f>
        <v>01</v>
      </c>
      <c r="E2716" s="5">
        <v>64000000</v>
      </c>
      <c r="F2716" s="2" t="str">
        <f>VLOOKUP(TEXT(表格1[[#This Row],[地區]],"00000000"),縣市代碼,2,0)</f>
        <v>高雄市</v>
      </c>
      <c r="G2716" s="2" t="s">
        <v>9</v>
      </c>
      <c r="H2716" s="13">
        <v>4274657</v>
      </c>
      <c r="I2716" s="14">
        <v>7037965446</v>
      </c>
      <c r="J2716" s="14">
        <f>表格1[[#This Row],[信用卡交易筆數]]/1000</f>
        <v>4274.6570000000002</v>
      </c>
      <c r="K2716" s="14">
        <f>表格1[[#This Row],[信用卡交易金額'[新臺幣']]]/1000</f>
        <v>7037965.4460000005</v>
      </c>
      <c r="L2716" s="14">
        <f>表格1[[#This Row],[信用卡交易金額'[新臺幣']]]/1000000</f>
        <v>7037.9654460000002</v>
      </c>
      <c r="M2716" s="14" t="str" cm="1">
        <f t="array" ref="M2716">_xlfn.TEXTJOIN("", TRUE, _xlfn.XLOOKUP(TRUE, VALUE(表格1[[#This Row],[年月]]) &lt;= VALUE($R$8:$R$12), $Q$8:$Q$12)) &amp; "年度"</f>
        <v>2022年度</v>
      </c>
    </row>
    <row r="2717" spans="1:13" x14ac:dyDescent="0.3">
      <c r="A2717" s="2">
        <v>202201</v>
      </c>
      <c r="B2717" s="19">
        <f>DATE(表格1[[#This Row],[年]],表格1[[#This Row],[月]],1)</f>
        <v>44562</v>
      </c>
      <c r="C2717" s="2" t="str">
        <f>LEFT(表格1[[#This Row],[年月]],4)</f>
        <v>2022</v>
      </c>
      <c r="D2717" s="2" t="str">
        <f>RIGHT(表格1[[#This Row],[年月]],2)</f>
        <v>01</v>
      </c>
      <c r="E2717" s="5">
        <v>64000000</v>
      </c>
      <c r="F2717" s="2" t="str">
        <f>VLOOKUP(TEXT(表格1[[#This Row],[地區]],"00000000"),縣市代碼,2,0)</f>
        <v>高雄市</v>
      </c>
      <c r="G2717" s="2" t="s">
        <v>10</v>
      </c>
      <c r="H2717" s="13">
        <v>2934344</v>
      </c>
      <c r="I2717" s="14">
        <v>8490342631</v>
      </c>
      <c r="J2717" s="14">
        <f>表格1[[#This Row],[信用卡交易筆數]]/1000</f>
        <v>2934.3440000000001</v>
      </c>
      <c r="K2717" s="14">
        <f>表格1[[#This Row],[信用卡交易金額'[新臺幣']]]/1000</f>
        <v>8490342.6309999991</v>
      </c>
      <c r="L2717" s="14">
        <f>表格1[[#This Row],[信用卡交易金額'[新臺幣']]]/1000000</f>
        <v>8490.3426309999995</v>
      </c>
      <c r="M2717" s="14" t="str" cm="1">
        <f t="array" ref="M2717">_xlfn.TEXTJOIN("", TRUE, _xlfn.XLOOKUP(TRUE, VALUE(表格1[[#This Row],[年月]]) &lt;= VALUE($R$8:$R$12), $Q$8:$Q$12)) &amp; "年度"</f>
        <v>2022年度</v>
      </c>
    </row>
    <row r="2718" spans="1:13" x14ac:dyDescent="0.3">
      <c r="A2718" s="2">
        <v>202201</v>
      </c>
      <c r="B2718" s="19">
        <f>DATE(表格1[[#This Row],[年]],表格1[[#This Row],[月]],1)</f>
        <v>44562</v>
      </c>
      <c r="C2718" s="2" t="str">
        <f>LEFT(表格1[[#This Row],[年月]],4)</f>
        <v>2022</v>
      </c>
      <c r="D2718" s="2" t="str">
        <f>RIGHT(表格1[[#This Row],[年月]],2)</f>
        <v>01</v>
      </c>
      <c r="E2718" s="5">
        <v>10013000</v>
      </c>
      <c r="F2718" s="2" t="str">
        <f>VLOOKUP(TEXT(表格1[[#This Row],[地區]],"00000000"),縣市代碼,2,0)</f>
        <v>屏東縣</v>
      </c>
      <c r="G2718" s="2" t="s">
        <v>4</v>
      </c>
      <c r="H2718" s="13">
        <v>614825</v>
      </c>
      <c r="I2718" s="14">
        <v>350355856</v>
      </c>
      <c r="J2718" s="14">
        <f>表格1[[#This Row],[信用卡交易筆數]]/1000</f>
        <v>614.82500000000005</v>
      </c>
      <c r="K2718" s="14">
        <f>表格1[[#This Row],[信用卡交易金額'[新臺幣']]]/1000</f>
        <v>350355.85600000003</v>
      </c>
      <c r="L2718" s="14">
        <f>表格1[[#This Row],[信用卡交易金額'[新臺幣']]]/1000000</f>
        <v>350.35585600000002</v>
      </c>
      <c r="M2718" s="14" t="str" cm="1">
        <f t="array" ref="M2718">_xlfn.TEXTJOIN("", TRUE, _xlfn.XLOOKUP(TRUE, VALUE(表格1[[#This Row],[年月]]) &lt;= VALUE($R$8:$R$12), $Q$8:$Q$12)) &amp; "年度"</f>
        <v>2022年度</v>
      </c>
    </row>
    <row r="2719" spans="1:13" x14ac:dyDescent="0.3">
      <c r="A2719" s="2">
        <v>202201</v>
      </c>
      <c r="B2719" s="19">
        <f>DATE(表格1[[#This Row],[年]],表格1[[#This Row],[月]],1)</f>
        <v>44562</v>
      </c>
      <c r="C2719" s="2" t="str">
        <f>LEFT(表格1[[#This Row],[年月]],4)</f>
        <v>2022</v>
      </c>
      <c r="D2719" s="2" t="str">
        <f>RIGHT(表格1[[#This Row],[年月]],2)</f>
        <v>01</v>
      </c>
      <c r="E2719" s="5">
        <v>10013000</v>
      </c>
      <c r="F2719" s="2" t="str">
        <f>VLOOKUP(TEXT(表格1[[#This Row],[地區]],"00000000"),縣市代碼,2,0)</f>
        <v>屏東縣</v>
      </c>
      <c r="G2719" s="2" t="s">
        <v>5</v>
      </c>
      <c r="H2719" s="13">
        <v>58208</v>
      </c>
      <c r="I2719" s="14">
        <v>142931923</v>
      </c>
      <c r="J2719" s="14">
        <f>表格1[[#This Row],[信用卡交易筆數]]/1000</f>
        <v>58.207999999999998</v>
      </c>
      <c r="K2719" s="14">
        <f>表格1[[#This Row],[信用卡交易金額'[新臺幣']]]/1000</f>
        <v>142931.92300000001</v>
      </c>
      <c r="L2719" s="14">
        <f>表格1[[#This Row],[信用卡交易金額'[新臺幣']]]/1000000</f>
        <v>142.93192300000001</v>
      </c>
      <c r="M2719" s="14" t="str" cm="1">
        <f t="array" ref="M2719">_xlfn.TEXTJOIN("", TRUE, _xlfn.XLOOKUP(TRUE, VALUE(表格1[[#This Row],[年月]]) &lt;= VALUE($R$8:$R$12), $Q$8:$Q$12)) &amp; "年度"</f>
        <v>2022年度</v>
      </c>
    </row>
    <row r="2720" spans="1:13" x14ac:dyDescent="0.3">
      <c r="A2720" s="2">
        <v>202201</v>
      </c>
      <c r="B2720" s="19">
        <f>DATE(表格1[[#This Row],[年]],表格1[[#This Row],[月]],1)</f>
        <v>44562</v>
      </c>
      <c r="C2720" s="2" t="str">
        <f>LEFT(表格1[[#This Row],[年月]],4)</f>
        <v>2022</v>
      </c>
      <c r="D2720" s="2" t="str">
        <f>RIGHT(表格1[[#This Row],[年月]],2)</f>
        <v>01</v>
      </c>
      <c r="E2720" s="5">
        <v>10013000</v>
      </c>
      <c r="F2720" s="2" t="str">
        <f>VLOOKUP(TEXT(表格1[[#This Row],[地區]],"00000000"),縣市代碼,2,0)</f>
        <v>屏東縣</v>
      </c>
      <c r="G2720" s="2" t="s">
        <v>6</v>
      </c>
      <c r="H2720" s="13">
        <v>87554</v>
      </c>
      <c r="I2720" s="14">
        <v>311412817</v>
      </c>
      <c r="J2720" s="14">
        <f>表格1[[#This Row],[信用卡交易筆數]]/1000</f>
        <v>87.554000000000002</v>
      </c>
      <c r="K2720" s="14">
        <f>表格1[[#This Row],[信用卡交易金額'[新臺幣']]]/1000</f>
        <v>311412.81699999998</v>
      </c>
      <c r="L2720" s="14">
        <f>表格1[[#This Row],[信用卡交易金額'[新臺幣']]]/1000000</f>
        <v>311.41281700000002</v>
      </c>
      <c r="M2720" s="14" t="str" cm="1">
        <f t="array" ref="M2720">_xlfn.TEXTJOIN("", TRUE, _xlfn.XLOOKUP(TRUE, VALUE(表格1[[#This Row],[年月]]) &lt;= VALUE($R$8:$R$12), $Q$8:$Q$12)) &amp; "年度"</f>
        <v>2022年度</v>
      </c>
    </row>
    <row r="2721" spans="1:13" x14ac:dyDescent="0.3">
      <c r="A2721" s="2">
        <v>202201</v>
      </c>
      <c r="B2721" s="19">
        <f>DATE(表格1[[#This Row],[年]],表格1[[#This Row],[月]],1)</f>
        <v>44562</v>
      </c>
      <c r="C2721" s="2" t="str">
        <f>LEFT(表格1[[#This Row],[年月]],4)</f>
        <v>2022</v>
      </c>
      <c r="D2721" s="2" t="str">
        <f>RIGHT(表格1[[#This Row],[年月]],2)</f>
        <v>01</v>
      </c>
      <c r="E2721" s="5">
        <v>10013000</v>
      </c>
      <c r="F2721" s="2" t="str">
        <f>VLOOKUP(TEXT(表格1[[#This Row],[地區]],"00000000"),縣市代碼,2,0)</f>
        <v>屏東縣</v>
      </c>
      <c r="G2721" s="2" t="s">
        <v>7</v>
      </c>
      <c r="H2721" s="13">
        <v>564618</v>
      </c>
      <c r="I2721" s="14">
        <v>588376217</v>
      </c>
      <c r="J2721" s="14">
        <f>表格1[[#This Row],[信用卡交易筆數]]/1000</f>
        <v>564.61800000000005</v>
      </c>
      <c r="K2721" s="14">
        <f>表格1[[#This Row],[信用卡交易金額'[新臺幣']]]/1000</f>
        <v>588376.21699999995</v>
      </c>
      <c r="L2721" s="14">
        <f>表格1[[#This Row],[信用卡交易金額'[新臺幣']]]/1000000</f>
        <v>588.376217</v>
      </c>
      <c r="M2721" s="14" t="str" cm="1">
        <f t="array" ref="M2721">_xlfn.TEXTJOIN("", TRUE, _xlfn.XLOOKUP(TRUE, VALUE(表格1[[#This Row],[年月]]) &lt;= VALUE($R$8:$R$12), $Q$8:$Q$12)) &amp; "年度"</f>
        <v>2022年度</v>
      </c>
    </row>
    <row r="2722" spans="1:13" x14ac:dyDescent="0.3">
      <c r="A2722" s="2">
        <v>202201</v>
      </c>
      <c r="B2722" s="19">
        <f>DATE(表格1[[#This Row],[年]],表格1[[#This Row],[月]],1)</f>
        <v>44562</v>
      </c>
      <c r="C2722" s="2" t="str">
        <f>LEFT(表格1[[#This Row],[年月]],4)</f>
        <v>2022</v>
      </c>
      <c r="D2722" s="2" t="str">
        <f>RIGHT(表格1[[#This Row],[年月]],2)</f>
        <v>01</v>
      </c>
      <c r="E2722" s="5">
        <v>10013000</v>
      </c>
      <c r="F2722" s="2" t="str">
        <f>VLOOKUP(TEXT(表格1[[#This Row],[地區]],"00000000"),縣市代碼,2,0)</f>
        <v>屏東縣</v>
      </c>
      <c r="G2722" s="2" t="s">
        <v>8</v>
      </c>
      <c r="H2722" s="13">
        <v>349830</v>
      </c>
      <c r="I2722" s="14">
        <v>455021650</v>
      </c>
      <c r="J2722" s="14">
        <f>表格1[[#This Row],[信用卡交易筆數]]/1000</f>
        <v>349.83</v>
      </c>
      <c r="K2722" s="14">
        <f>表格1[[#This Row],[信用卡交易金額'[新臺幣']]]/1000</f>
        <v>455021.65</v>
      </c>
      <c r="L2722" s="14">
        <f>表格1[[#This Row],[信用卡交易金額'[新臺幣']]]/1000000</f>
        <v>455.02165000000002</v>
      </c>
      <c r="M2722" s="14" t="str" cm="1">
        <f t="array" ref="M2722">_xlfn.TEXTJOIN("", TRUE, _xlfn.XLOOKUP(TRUE, VALUE(表格1[[#This Row],[年月]]) &lt;= VALUE($R$8:$R$12), $Q$8:$Q$12)) &amp; "年度"</f>
        <v>2022年度</v>
      </c>
    </row>
    <row r="2723" spans="1:13" x14ac:dyDescent="0.3">
      <c r="A2723" s="2">
        <v>202201</v>
      </c>
      <c r="B2723" s="19">
        <f>DATE(表格1[[#This Row],[年]],表格1[[#This Row],[月]],1)</f>
        <v>44562</v>
      </c>
      <c r="C2723" s="2" t="str">
        <f>LEFT(表格1[[#This Row],[年月]],4)</f>
        <v>2022</v>
      </c>
      <c r="D2723" s="2" t="str">
        <f>RIGHT(表格1[[#This Row],[年月]],2)</f>
        <v>01</v>
      </c>
      <c r="E2723" s="5">
        <v>10013000</v>
      </c>
      <c r="F2723" s="2" t="str">
        <f>VLOOKUP(TEXT(表格1[[#This Row],[地區]],"00000000"),縣市代碼,2,0)</f>
        <v>屏東縣</v>
      </c>
      <c r="G2723" s="2" t="s">
        <v>9</v>
      </c>
      <c r="H2723" s="13">
        <v>638523</v>
      </c>
      <c r="I2723" s="14">
        <v>1030974190</v>
      </c>
      <c r="J2723" s="14">
        <f>表格1[[#This Row],[信用卡交易筆數]]/1000</f>
        <v>638.52300000000002</v>
      </c>
      <c r="K2723" s="14">
        <f>表格1[[#This Row],[信用卡交易金額'[新臺幣']]]/1000</f>
        <v>1030974.19</v>
      </c>
      <c r="L2723" s="14">
        <f>表格1[[#This Row],[信用卡交易金額'[新臺幣']]]/1000000</f>
        <v>1030.9741899999999</v>
      </c>
      <c r="M2723" s="14" t="str" cm="1">
        <f t="array" ref="M2723">_xlfn.TEXTJOIN("", TRUE, _xlfn.XLOOKUP(TRUE, VALUE(表格1[[#This Row],[年月]]) &lt;= VALUE($R$8:$R$12), $Q$8:$Q$12)) &amp; "年度"</f>
        <v>2022年度</v>
      </c>
    </row>
    <row r="2724" spans="1:13" x14ac:dyDescent="0.3">
      <c r="A2724" s="2">
        <v>202201</v>
      </c>
      <c r="B2724" s="19">
        <f>DATE(表格1[[#This Row],[年]],表格1[[#This Row],[月]],1)</f>
        <v>44562</v>
      </c>
      <c r="C2724" s="2" t="str">
        <f>LEFT(表格1[[#This Row],[年月]],4)</f>
        <v>2022</v>
      </c>
      <c r="D2724" s="2" t="str">
        <f>RIGHT(表格1[[#This Row],[年月]],2)</f>
        <v>01</v>
      </c>
      <c r="E2724" s="5">
        <v>10013000</v>
      </c>
      <c r="F2724" s="2" t="str">
        <f>VLOOKUP(TEXT(表格1[[#This Row],[地區]],"00000000"),縣市代碼,2,0)</f>
        <v>屏東縣</v>
      </c>
      <c r="G2724" s="2" t="s">
        <v>10</v>
      </c>
      <c r="H2724" s="13">
        <v>506023</v>
      </c>
      <c r="I2724" s="14">
        <v>1536055915</v>
      </c>
      <c r="J2724" s="14">
        <f>表格1[[#This Row],[信用卡交易筆數]]/1000</f>
        <v>506.02300000000002</v>
      </c>
      <c r="K2724" s="14">
        <f>表格1[[#This Row],[信用卡交易金額'[新臺幣']]]/1000</f>
        <v>1536055.915</v>
      </c>
      <c r="L2724" s="14">
        <f>表格1[[#This Row],[信用卡交易金額'[新臺幣']]]/1000000</f>
        <v>1536.0559149999999</v>
      </c>
      <c r="M2724" s="14" t="str" cm="1">
        <f t="array" ref="M2724">_xlfn.TEXTJOIN("", TRUE, _xlfn.XLOOKUP(TRUE, VALUE(表格1[[#This Row],[年月]]) &lt;= VALUE($R$8:$R$12), $Q$8:$Q$12)) &amp; "年度"</f>
        <v>2022年度</v>
      </c>
    </row>
    <row r="2725" spans="1:13" x14ac:dyDescent="0.3">
      <c r="A2725" s="2">
        <v>202201</v>
      </c>
      <c r="B2725" s="19">
        <f>DATE(表格1[[#This Row],[年]],表格1[[#This Row],[月]],1)</f>
        <v>44562</v>
      </c>
      <c r="C2725" s="2" t="str">
        <f>LEFT(表格1[[#This Row],[年月]],4)</f>
        <v>2022</v>
      </c>
      <c r="D2725" s="2" t="str">
        <f>RIGHT(表格1[[#This Row],[年月]],2)</f>
        <v>01</v>
      </c>
      <c r="E2725" s="5">
        <v>10017000</v>
      </c>
      <c r="F2725" s="2" t="str">
        <f>VLOOKUP(TEXT(表格1[[#This Row],[地區]],"00000000"),縣市代碼,2,0)</f>
        <v>基隆市</v>
      </c>
      <c r="G2725" s="2" t="s">
        <v>4</v>
      </c>
      <c r="H2725" s="13">
        <v>609681</v>
      </c>
      <c r="I2725" s="14">
        <v>333369202</v>
      </c>
      <c r="J2725" s="14">
        <f>表格1[[#This Row],[信用卡交易筆數]]/1000</f>
        <v>609.68100000000004</v>
      </c>
      <c r="K2725" s="14">
        <f>表格1[[#This Row],[信用卡交易金額'[新臺幣']]]/1000</f>
        <v>333369.20199999999</v>
      </c>
      <c r="L2725" s="14">
        <f>表格1[[#This Row],[信用卡交易金額'[新臺幣']]]/1000000</f>
        <v>333.36920199999997</v>
      </c>
      <c r="M2725" s="14" t="str" cm="1">
        <f t="array" ref="M2725">_xlfn.TEXTJOIN("", TRUE, _xlfn.XLOOKUP(TRUE, VALUE(表格1[[#This Row],[年月]]) &lt;= VALUE($R$8:$R$12), $Q$8:$Q$12)) &amp; "年度"</f>
        <v>2022年度</v>
      </c>
    </row>
    <row r="2726" spans="1:13" x14ac:dyDescent="0.3">
      <c r="A2726" s="2">
        <v>202201</v>
      </c>
      <c r="B2726" s="19">
        <f>DATE(表格1[[#This Row],[年]],表格1[[#This Row],[月]],1)</f>
        <v>44562</v>
      </c>
      <c r="C2726" s="2" t="str">
        <f>LEFT(表格1[[#This Row],[年月]],4)</f>
        <v>2022</v>
      </c>
      <c r="D2726" s="2" t="str">
        <f>RIGHT(表格1[[#This Row],[年月]],2)</f>
        <v>01</v>
      </c>
      <c r="E2726" s="5">
        <v>10017000</v>
      </c>
      <c r="F2726" s="2" t="str">
        <f>VLOOKUP(TEXT(表格1[[#This Row],[地區]],"00000000"),縣市代碼,2,0)</f>
        <v>基隆市</v>
      </c>
      <c r="G2726" s="2" t="s">
        <v>5</v>
      </c>
      <c r="H2726" s="13">
        <v>51837</v>
      </c>
      <c r="I2726" s="14">
        <v>150132874</v>
      </c>
      <c r="J2726" s="14">
        <f>表格1[[#This Row],[信用卡交易筆數]]/1000</f>
        <v>51.837000000000003</v>
      </c>
      <c r="K2726" s="14">
        <f>表格1[[#This Row],[信用卡交易金額'[新臺幣']]]/1000</f>
        <v>150132.87400000001</v>
      </c>
      <c r="L2726" s="14">
        <f>表格1[[#This Row],[信用卡交易金額'[新臺幣']]]/1000000</f>
        <v>150.13287399999999</v>
      </c>
      <c r="M2726" s="14" t="str" cm="1">
        <f t="array" ref="M2726">_xlfn.TEXTJOIN("", TRUE, _xlfn.XLOOKUP(TRUE, VALUE(表格1[[#This Row],[年月]]) &lt;= VALUE($R$8:$R$12), $Q$8:$Q$12)) &amp; "年度"</f>
        <v>2022年度</v>
      </c>
    </row>
    <row r="2727" spans="1:13" x14ac:dyDescent="0.3">
      <c r="A2727" s="2">
        <v>202201</v>
      </c>
      <c r="B2727" s="19">
        <f>DATE(表格1[[#This Row],[年]],表格1[[#This Row],[月]],1)</f>
        <v>44562</v>
      </c>
      <c r="C2727" s="2" t="str">
        <f>LEFT(表格1[[#This Row],[年月]],4)</f>
        <v>2022</v>
      </c>
      <c r="D2727" s="2" t="str">
        <f>RIGHT(表格1[[#This Row],[年月]],2)</f>
        <v>01</v>
      </c>
      <c r="E2727" s="5">
        <v>10017000</v>
      </c>
      <c r="F2727" s="2" t="str">
        <f>VLOOKUP(TEXT(表格1[[#This Row],[地區]],"00000000"),縣市代碼,2,0)</f>
        <v>基隆市</v>
      </c>
      <c r="G2727" s="2" t="s">
        <v>6</v>
      </c>
      <c r="H2727" s="13">
        <v>61018</v>
      </c>
      <c r="I2727" s="14">
        <v>228606028</v>
      </c>
      <c r="J2727" s="14">
        <f>表格1[[#This Row],[信用卡交易筆數]]/1000</f>
        <v>61.018000000000001</v>
      </c>
      <c r="K2727" s="14">
        <f>表格1[[#This Row],[信用卡交易金額'[新臺幣']]]/1000</f>
        <v>228606.02799999999</v>
      </c>
      <c r="L2727" s="14">
        <f>表格1[[#This Row],[信用卡交易金額'[新臺幣']]]/1000000</f>
        <v>228.60602800000001</v>
      </c>
      <c r="M2727" s="14" t="str" cm="1">
        <f t="array" ref="M2727">_xlfn.TEXTJOIN("", TRUE, _xlfn.XLOOKUP(TRUE, VALUE(表格1[[#This Row],[年月]]) &lt;= VALUE($R$8:$R$12), $Q$8:$Q$12)) &amp; "年度"</f>
        <v>2022年度</v>
      </c>
    </row>
    <row r="2728" spans="1:13" x14ac:dyDescent="0.3">
      <c r="A2728" s="2">
        <v>202201</v>
      </c>
      <c r="B2728" s="19">
        <f>DATE(表格1[[#This Row],[年]],表格1[[#This Row],[月]],1)</f>
        <v>44562</v>
      </c>
      <c r="C2728" s="2" t="str">
        <f>LEFT(表格1[[#This Row],[年月]],4)</f>
        <v>2022</v>
      </c>
      <c r="D2728" s="2" t="str">
        <f>RIGHT(表格1[[#This Row],[年月]],2)</f>
        <v>01</v>
      </c>
      <c r="E2728" s="5">
        <v>10017000</v>
      </c>
      <c r="F2728" s="2" t="str">
        <f>VLOOKUP(TEXT(表格1[[#This Row],[地區]],"00000000"),縣市代碼,2,0)</f>
        <v>基隆市</v>
      </c>
      <c r="G2728" s="2" t="s">
        <v>7</v>
      </c>
      <c r="H2728" s="13">
        <v>387539</v>
      </c>
      <c r="I2728" s="14">
        <v>357526329</v>
      </c>
      <c r="J2728" s="14">
        <f>表格1[[#This Row],[信用卡交易筆數]]/1000</f>
        <v>387.53899999999999</v>
      </c>
      <c r="K2728" s="14">
        <f>表格1[[#This Row],[信用卡交易金額'[新臺幣']]]/1000</f>
        <v>357526.32900000003</v>
      </c>
      <c r="L2728" s="14">
        <f>表格1[[#This Row],[信用卡交易金額'[新臺幣']]]/1000000</f>
        <v>357.52632899999998</v>
      </c>
      <c r="M2728" s="14" t="str" cm="1">
        <f t="array" ref="M2728">_xlfn.TEXTJOIN("", TRUE, _xlfn.XLOOKUP(TRUE, VALUE(表格1[[#This Row],[年月]]) &lt;= VALUE($R$8:$R$12), $Q$8:$Q$12)) &amp; "年度"</f>
        <v>2022年度</v>
      </c>
    </row>
    <row r="2729" spans="1:13" x14ac:dyDescent="0.3">
      <c r="A2729" s="2">
        <v>202201</v>
      </c>
      <c r="B2729" s="19">
        <f>DATE(表格1[[#This Row],[年]],表格1[[#This Row],[月]],1)</f>
        <v>44562</v>
      </c>
      <c r="C2729" s="2" t="str">
        <f>LEFT(表格1[[#This Row],[年月]],4)</f>
        <v>2022</v>
      </c>
      <c r="D2729" s="2" t="str">
        <f>RIGHT(表格1[[#This Row],[年月]],2)</f>
        <v>01</v>
      </c>
      <c r="E2729" s="5">
        <v>10017000</v>
      </c>
      <c r="F2729" s="2" t="str">
        <f>VLOOKUP(TEXT(表格1[[#This Row],[地區]],"00000000"),縣市代碼,2,0)</f>
        <v>基隆市</v>
      </c>
      <c r="G2729" s="2" t="s">
        <v>8</v>
      </c>
      <c r="H2729" s="13">
        <v>310283</v>
      </c>
      <c r="I2729" s="14">
        <v>394111621</v>
      </c>
      <c r="J2729" s="14">
        <f>表格1[[#This Row],[信用卡交易筆數]]/1000</f>
        <v>310.28300000000002</v>
      </c>
      <c r="K2729" s="14">
        <f>表格1[[#This Row],[信用卡交易金額'[新臺幣']]]/1000</f>
        <v>394111.62099999998</v>
      </c>
      <c r="L2729" s="14">
        <f>表格1[[#This Row],[信用卡交易金額'[新臺幣']]]/1000000</f>
        <v>394.11162100000001</v>
      </c>
      <c r="M2729" s="14" t="str" cm="1">
        <f t="array" ref="M2729">_xlfn.TEXTJOIN("", TRUE, _xlfn.XLOOKUP(TRUE, VALUE(表格1[[#This Row],[年月]]) &lt;= VALUE($R$8:$R$12), $Q$8:$Q$12)) &amp; "年度"</f>
        <v>2022年度</v>
      </c>
    </row>
    <row r="2730" spans="1:13" x14ac:dyDescent="0.3">
      <c r="A2730" s="2">
        <v>202201</v>
      </c>
      <c r="B2730" s="19">
        <f>DATE(表格1[[#This Row],[年]],表格1[[#This Row],[月]],1)</f>
        <v>44562</v>
      </c>
      <c r="C2730" s="2" t="str">
        <f>LEFT(表格1[[#This Row],[年月]],4)</f>
        <v>2022</v>
      </c>
      <c r="D2730" s="2" t="str">
        <f>RIGHT(表格1[[#This Row],[年月]],2)</f>
        <v>01</v>
      </c>
      <c r="E2730" s="5">
        <v>10017000</v>
      </c>
      <c r="F2730" s="2" t="str">
        <f>VLOOKUP(TEXT(表格1[[#This Row],[地區]],"00000000"),縣市代碼,2,0)</f>
        <v>基隆市</v>
      </c>
      <c r="G2730" s="2" t="s">
        <v>9</v>
      </c>
      <c r="H2730" s="13">
        <v>584424</v>
      </c>
      <c r="I2730" s="14">
        <v>868837475</v>
      </c>
      <c r="J2730" s="14">
        <f>表格1[[#This Row],[信用卡交易筆數]]/1000</f>
        <v>584.42399999999998</v>
      </c>
      <c r="K2730" s="14">
        <f>表格1[[#This Row],[信用卡交易金額'[新臺幣']]]/1000</f>
        <v>868837.47499999998</v>
      </c>
      <c r="L2730" s="14">
        <f>表格1[[#This Row],[信用卡交易金額'[新臺幣']]]/1000000</f>
        <v>868.83747500000004</v>
      </c>
      <c r="M2730" s="14" t="str" cm="1">
        <f t="array" ref="M2730">_xlfn.TEXTJOIN("", TRUE, _xlfn.XLOOKUP(TRUE, VALUE(表格1[[#This Row],[年月]]) &lt;= VALUE($R$8:$R$12), $Q$8:$Q$12)) &amp; "年度"</f>
        <v>2022年度</v>
      </c>
    </row>
    <row r="2731" spans="1:13" x14ac:dyDescent="0.3">
      <c r="A2731" s="2">
        <v>202201</v>
      </c>
      <c r="B2731" s="19">
        <f>DATE(表格1[[#This Row],[年]],表格1[[#This Row],[月]],1)</f>
        <v>44562</v>
      </c>
      <c r="C2731" s="2" t="str">
        <f>LEFT(表格1[[#This Row],[年月]],4)</f>
        <v>2022</v>
      </c>
      <c r="D2731" s="2" t="str">
        <f>RIGHT(表格1[[#This Row],[年月]],2)</f>
        <v>01</v>
      </c>
      <c r="E2731" s="5">
        <v>10017000</v>
      </c>
      <c r="F2731" s="2" t="str">
        <f>VLOOKUP(TEXT(表格1[[#This Row],[地區]],"00000000"),縣市代碼,2,0)</f>
        <v>基隆市</v>
      </c>
      <c r="G2731" s="2" t="s">
        <v>10</v>
      </c>
      <c r="H2731" s="13">
        <v>434984</v>
      </c>
      <c r="I2731" s="14">
        <v>1030547315</v>
      </c>
      <c r="J2731" s="14">
        <f>表格1[[#This Row],[信用卡交易筆數]]/1000</f>
        <v>434.98399999999998</v>
      </c>
      <c r="K2731" s="14">
        <f>表格1[[#This Row],[信用卡交易金額'[新臺幣']]]/1000</f>
        <v>1030547.3149999999</v>
      </c>
      <c r="L2731" s="14">
        <f>表格1[[#This Row],[信用卡交易金額'[新臺幣']]]/1000000</f>
        <v>1030.547315</v>
      </c>
      <c r="M2731" s="14" t="str" cm="1">
        <f t="array" ref="M2731">_xlfn.TEXTJOIN("", TRUE, _xlfn.XLOOKUP(TRUE, VALUE(表格1[[#This Row],[年月]]) &lt;= VALUE($R$8:$R$12), $Q$8:$Q$12)) &amp; "年度"</f>
        <v>2022年度</v>
      </c>
    </row>
    <row r="2732" spans="1:13" x14ac:dyDescent="0.3">
      <c r="A2732" s="2">
        <v>202201</v>
      </c>
      <c r="B2732" s="19">
        <f>DATE(表格1[[#This Row],[年]],表格1[[#This Row],[月]],1)</f>
        <v>44562</v>
      </c>
      <c r="C2732" s="2" t="str">
        <f>LEFT(表格1[[#This Row],[年月]],4)</f>
        <v>2022</v>
      </c>
      <c r="D2732" s="2" t="str">
        <f>RIGHT(表格1[[#This Row],[年月]],2)</f>
        <v>01</v>
      </c>
      <c r="E2732" s="5">
        <v>10002000</v>
      </c>
      <c r="F2732" s="2" t="str">
        <f>VLOOKUP(TEXT(表格1[[#This Row],[地區]],"00000000"),縣市代碼,2,0)</f>
        <v>宜蘭縣</v>
      </c>
      <c r="G2732" s="2" t="s">
        <v>4</v>
      </c>
      <c r="H2732" s="13">
        <v>494619</v>
      </c>
      <c r="I2732" s="14">
        <v>249307907</v>
      </c>
      <c r="J2732" s="14">
        <f>表格1[[#This Row],[信用卡交易筆數]]/1000</f>
        <v>494.61900000000003</v>
      </c>
      <c r="K2732" s="14">
        <f>表格1[[#This Row],[信用卡交易金額'[新臺幣']]]/1000</f>
        <v>249307.90700000001</v>
      </c>
      <c r="L2732" s="14">
        <f>表格1[[#This Row],[信用卡交易金額'[新臺幣']]]/1000000</f>
        <v>249.307907</v>
      </c>
      <c r="M2732" s="14" t="str" cm="1">
        <f t="array" ref="M2732">_xlfn.TEXTJOIN("", TRUE, _xlfn.XLOOKUP(TRUE, VALUE(表格1[[#This Row],[年月]]) &lt;= VALUE($R$8:$R$12), $Q$8:$Q$12)) &amp; "年度"</f>
        <v>2022年度</v>
      </c>
    </row>
    <row r="2733" spans="1:13" x14ac:dyDescent="0.3">
      <c r="A2733" s="2">
        <v>202201</v>
      </c>
      <c r="B2733" s="19">
        <f>DATE(表格1[[#This Row],[年]],表格1[[#This Row],[月]],1)</f>
        <v>44562</v>
      </c>
      <c r="C2733" s="2" t="str">
        <f>LEFT(表格1[[#This Row],[年月]],4)</f>
        <v>2022</v>
      </c>
      <c r="D2733" s="2" t="str">
        <f>RIGHT(表格1[[#This Row],[年月]],2)</f>
        <v>01</v>
      </c>
      <c r="E2733" s="5">
        <v>10002000</v>
      </c>
      <c r="F2733" s="2" t="str">
        <f>VLOOKUP(TEXT(表格1[[#This Row],[地區]],"00000000"),縣市代碼,2,0)</f>
        <v>宜蘭縣</v>
      </c>
      <c r="G2733" s="2" t="s">
        <v>5</v>
      </c>
      <c r="H2733" s="13">
        <v>41404</v>
      </c>
      <c r="I2733" s="14">
        <v>119369047</v>
      </c>
      <c r="J2733" s="14">
        <f>表格1[[#This Row],[信用卡交易筆數]]/1000</f>
        <v>41.404000000000003</v>
      </c>
      <c r="K2733" s="14">
        <f>表格1[[#This Row],[信用卡交易金額'[新臺幣']]]/1000</f>
        <v>119369.04700000001</v>
      </c>
      <c r="L2733" s="14">
        <f>表格1[[#This Row],[信用卡交易金額'[新臺幣']]]/1000000</f>
        <v>119.36904699999999</v>
      </c>
      <c r="M2733" s="14" t="str" cm="1">
        <f t="array" ref="M2733">_xlfn.TEXTJOIN("", TRUE, _xlfn.XLOOKUP(TRUE, VALUE(表格1[[#This Row],[年月]]) &lt;= VALUE($R$8:$R$12), $Q$8:$Q$12)) &amp; "年度"</f>
        <v>2022年度</v>
      </c>
    </row>
    <row r="2734" spans="1:13" x14ac:dyDescent="0.3">
      <c r="A2734" s="2">
        <v>202201</v>
      </c>
      <c r="B2734" s="19">
        <f>DATE(表格1[[#This Row],[年]],表格1[[#This Row],[月]],1)</f>
        <v>44562</v>
      </c>
      <c r="C2734" s="2" t="str">
        <f>LEFT(表格1[[#This Row],[年月]],4)</f>
        <v>2022</v>
      </c>
      <c r="D2734" s="2" t="str">
        <f>RIGHT(表格1[[#This Row],[年月]],2)</f>
        <v>01</v>
      </c>
      <c r="E2734" s="5">
        <v>10002000</v>
      </c>
      <c r="F2734" s="2" t="str">
        <f>VLOOKUP(TEXT(表格1[[#This Row],[地區]],"00000000"),縣市代碼,2,0)</f>
        <v>宜蘭縣</v>
      </c>
      <c r="G2734" s="2" t="s">
        <v>6</v>
      </c>
      <c r="H2734" s="13">
        <v>60908</v>
      </c>
      <c r="I2734" s="14">
        <v>235993469</v>
      </c>
      <c r="J2734" s="14">
        <f>表格1[[#This Row],[信用卡交易筆數]]/1000</f>
        <v>60.908000000000001</v>
      </c>
      <c r="K2734" s="14">
        <f>表格1[[#This Row],[信用卡交易金額'[新臺幣']]]/1000</f>
        <v>235993.46900000001</v>
      </c>
      <c r="L2734" s="14">
        <f>表格1[[#This Row],[信用卡交易金額'[新臺幣']]]/1000000</f>
        <v>235.993469</v>
      </c>
      <c r="M2734" s="14" t="str" cm="1">
        <f t="array" ref="M2734">_xlfn.TEXTJOIN("", TRUE, _xlfn.XLOOKUP(TRUE, VALUE(表格1[[#This Row],[年月]]) &lt;= VALUE($R$8:$R$12), $Q$8:$Q$12)) &amp; "年度"</f>
        <v>2022年度</v>
      </c>
    </row>
    <row r="2735" spans="1:13" x14ac:dyDescent="0.3">
      <c r="A2735" s="2">
        <v>202201</v>
      </c>
      <c r="B2735" s="19">
        <f>DATE(表格1[[#This Row],[年]],表格1[[#This Row],[月]],1)</f>
        <v>44562</v>
      </c>
      <c r="C2735" s="2" t="str">
        <f>LEFT(表格1[[#This Row],[年月]],4)</f>
        <v>2022</v>
      </c>
      <c r="D2735" s="2" t="str">
        <f>RIGHT(表格1[[#This Row],[年月]],2)</f>
        <v>01</v>
      </c>
      <c r="E2735" s="5">
        <v>10002000</v>
      </c>
      <c r="F2735" s="2" t="str">
        <f>VLOOKUP(TEXT(表格1[[#This Row],[地區]],"00000000"),縣市代碼,2,0)</f>
        <v>宜蘭縣</v>
      </c>
      <c r="G2735" s="2" t="s">
        <v>7</v>
      </c>
      <c r="H2735" s="13">
        <v>329580</v>
      </c>
      <c r="I2735" s="14">
        <v>344670204</v>
      </c>
      <c r="J2735" s="14">
        <f>表格1[[#This Row],[信用卡交易筆數]]/1000</f>
        <v>329.58</v>
      </c>
      <c r="K2735" s="14">
        <f>表格1[[#This Row],[信用卡交易金額'[新臺幣']]]/1000</f>
        <v>344670.20400000003</v>
      </c>
      <c r="L2735" s="14">
        <f>表格1[[#This Row],[信用卡交易金額'[新臺幣']]]/1000000</f>
        <v>344.67020400000001</v>
      </c>
      <c r="M2735" s="14" t="str" cm="1">
        <f t="array" ref="M2735">_xlfn.TEXTJOIN("", TRUE, _xlfn.XLOOKUP(TRUE, VALUE(表格1[[#This Row],[年月]]) &lt;= VALUE($R$8:$R$12), $Q$8:$Q$12)) &amp; "年度"</f>
        <v>2022年度</v>
      </c>
    </row>
    <row r="2736" spans="1:13" x14ac:dyDescent="0.3">
      <c r="A2736" s="2">
        <v>202201</v>
      </c>
      <c r="B2736" s="19">
        <f>DATE(表格1[[#This Row],[年]],表格1[[#This Row],[月]],1)</f>
        <v>44562</v>
      </c>
      <c r="C2736" s="2" t="str">
        <f>LEFT(表格1[[#This Row],[年月]],4)</f>
        <v>2022</v>
      </c>
      <c r="D2736" s="2" t="str">
        <f>RIGHT(表格1[[#This Row],[年月]],2)</f>
        <v>01</v>
      </c>
      <c r="E2736" s="5">
        <v>10002000</v>
      </c>
      <c r="F2736" s="2" t="str">
        <f>VLOOKUP(TEXT(表格1[[#This Row],[地區]],"00000000"),縣市代碼,2,0)</f>
        <v>宜蘭縣</v>
      </c>
      <c r="G2736" s="2" t="s">
        <v>8</v>
      </c>
      <c r="H2736" s="13">
        <v>249662</v>
      </c>
      <c r="I2736" s="14">
        <v>348182659</v>
      </c>
      <c r="J2736" s="14">
        <f>表格1[[#This Row],[信用卡交易筆數]]/1000</f>
        <v>249.66200000000001</v>
      </c>
      <c r="K2736" s="14">
        <f>表格1[[#This Row],[信用卡交易金額'[新臺幣']]]/1000</f>
        <v>348182.65899999999</v>
      </c>
      <c r="L2736" s="14">
        <f>表格1[[#This Row],[信用卡交易金額'[新臺幣']]]/1000000</f>
        <v>348.182659</v>
      </c>
      <c r="M2736" s="14" t="str" cm="1">
        <f t="array" ref="M2736">_xlfn.TEXTJOIN("", TRUE, _xlfn.XLOOKUP(TRUE, VALUE(表格1[[#This Row],[年月]]) &lt;= VALUE($R$8:$R$12), $Q$8:$Q$12)) &amp; "年度"</f>
        <v>2022年度</v>
      </c>
    </row>
    <row r="2737" spans="1:13" x14ac:dyDescent="0.3">
      <c r="A2737" s="2">
        <v>202201</v>
      </c>
      <c r="B2737" s="19">
        <f>DATE(表格1[[#This Row],[年]],表格1[[#This Row],[月]],1)</f>
        <v>44562</v>
      </c>
      <c r="C2737" s="2" t="str">
        <f>LEFT(表格1[[#This Row],[年月]],4)</f>
        <v>2022</v>
      </c>
      <c r="D2737" s="2" t="str">
        <f>RIGHT(表格1[[#This Row],[年月]],2)</f>
        <v>01</v>
      </c>
      <c r="E2737" s="5">
        <v>10002000</v>
      </c>
      <c r="F2737" s="2" t="str">
        <f>VLOOKUP(TEXT(表格1[[#This Row],[地區]],"00000000"),縣市代碼,2,0)</f>
        <v>宜蘭縣</v>
      </c>
      <c r="G2737" s="2" t="s">
        <v>9</v>
      </c>
      <c r="H2737" s="13">
        <v>495941</v>
      </c>
      <c r="I2737" s="14">
        <v>706778952</v>
      </c>
      <c r="J2737" s="14">
        <f>表格1[[#This Row],[信用卡交易筆數]]/1000</f>
        <v>495.94099999999997</v>
      </c>
      <c r="K2737" s="14">
        <f>表格1[[#This Row],[信用卡交易金額'[新臺幣']]]/1000</f>
        <v>706778.95200000005</v>
      </c>
      <c r="L2737" s="14">
        <f>表格1[[#This Row],[信用卡交易金額'[新臺幣']]]/1000000</f>
        <v>706.778952</v>
      </c>
      <c r="M2737" s="14" t="str" cm="1">
        <f t="array" ref="M2737">_xlfn.TEXTJOIN("", TRUE, _xlfn.XLOOKUP(TRUE, VALUE(表格1[[#This Row],[年月]]) &lt;= VALUE($R$8:$R$12), $Q$8:$Q$12)) &amp; "年度"</f>
        <v>2022年度</v>
      </c>
    </row>
    <row r="2738" spans="1:13" x14ac:dyDescent="0.3">
      <c r="A2738" s="2">
        <v>202201</v>
      </c>
      <c r="B2738" s="19">
        <f>DATE(表格1[[#This Row],[年]],表格1[[#This Row],[月]],1)</f>
        <v>44562</v>
      </c>
      <c r="C2738" s="2" t="str">
        <f>LEFT(表格1[[#This Row],[年月]],4)</f>
        <v>2022</v>
      </c>
      <c r="D2738" s="2" t="str">
        <f>RIGHT(表格1[[#This Row],[年月]],2)</f>
        <v>01</v>
      </c>
      <c r="E2738" s="5">
        <v>10002000</v>
      </c>
      <c r="F2738" s="2" t="str">
        <f>VLOOKUP(TEXT(表格1[[#This Row],[地區]],"00000000"),縣市代碼,2,0)</f>
        <v>宜蘭縣</v>
      </c>
      <c r="G2738" s="2" t="s">
        <v>10</v>
      </c>
      <c r="H2738" s="13">
        <v>331418</v>
      </c>
      <c r="I2738" s="14">
        <v>863916904</v>
      </c>
      <c r="J2738" s="14">
        <f>表格1[[#This Row],[信用卡交易筆數]]/1000</f>
        <v>331.41800000000001</v>
      </c>
      <c r="K2738" s="14">
        <f>表格1[[#This Row],[信用卡交易金額'[新臺幣']]]/1000</f>
        <v>863916.90399999998</v>
      </c>
      <c r="L2738" s="14">
        <f>表格1[[#This Row],[信用卡交易金額'[新臺幣']]]/1000000</f>
        <v>863.91690400000005</v>
      </c>
      <c r="M2738" s="14" t="str" cm="1">
        <f t="array" ref="M2738">_xlfn.TEXTJOIN("", TRUE, _xlfn.XLOOKUP(TRUE, VALUE(表格1[[#This Row],[年月]]) &lt;= VALUE($R$8:$R$12), $Q$8:$Q$12)) &amp; "年度"</f>
        <v>2022年度</v>
      </c>
    </row>
    <row r="2739" spans="1:13" x14ac:dyDescent="0.3">
      <c r="A2739" s="2">
        <v>202201</v>
      </c>
      <c r="B2739" s="19">
        <f>DATE(表格1[[#This Row],[年]],表格1[[#This Row],[月]],1)</f>
        <v>44562</v>
      </c>
      <c r="C2739" s="2" t="str">
        <f>LEFT(表格1[[#This Row],[年月]],4)</f>
        <v>2022</v>
      </c>
      <c r="D2739" s="2" t="str">
        <f>RIGHT(表格1[[#This Row],[年月]],2)</f>
        <v>01</v>
      </c>
      <c r="E2739" s="5">
        <v>10015000</v>
      </c>
      <c r="F2739" s="2" t="str">
        <f>VLOOKUP(TEXT(表格1[[#This Row],[地區]],"00000000"),縣市代碼,2,0)</f>
        <v>花蓮縣</v>
      </c>
      <c r="G2739" s="2" t="s">
        <v>4</v>
      </c>
      <c r="H2739" s="13">
        <v>363953</v>
      </c>
      <c r="I2739" s="14">
        <v>215122559</v>
      </c>
      <c r="J2739" s="14">
        <f>表格1[[#This Row],[信用卡交易筆數]]/1000</f>
        <v>363.95299999999997</v>
      </c>
      <c r="K2739" s="14">
        <f>表格1[[#This Row],[信用卡交易金額'[新臺幣']]]/1000</f>
        <v>215122.55900000001</v>
      </c>
      <c r="L2739" s="14">
        <f>表格1[[#This Row],[信用卡交易金額'[新臺幣']]]/1000000</f>
        <v>215.122559</v>
      </c>
      <c r="M2739" s="14" t="str" cm="1">
        <f t="array" ref="M2739">_xlfn.TEXTJOIN("", TRUE, _xlfn.XLOOKUP(TRUE, VALUE(表格1[[#This Row],[年月]]) &lt;= VALUE($R$8:$R$12), $Q$8:$Q$12)) &amp; "年度"</f>
        <v>2022年度</v>
      </c>
    </row>
    <row r="2740" spans="1:13" x14ac:dyDescent="0.3">
      <c r="A2740" s="2">
        <v>202201</v>
      </c>
      <c r="B2740" s="19">
        <f>DATE(表格1[[#This Row],[年]],表格1[[#This Row],[月]],1)</f>
        <v>44562</v>
      </c>
      <c r="C2740" s="2" t="str">
        <f>LEFT(表格1[[#This Row],[年月]],4)</f>
        <v>2022</v>
      </c>
      <c r="D2740" s="2" t="str">
        <f>RIGHT(表格1[[#This Row],[年月]],2)</f>
        <v>01</v>
      </c>
      <c r="E2740" s="5">
        <v>10015000</v>
      </c>
      <c r="F2740" s="2" t="str">
        <f>VLOOKUP(TEXT(表格1[[#This Row],[地區]],"00000000"),縣市代碼,2,0)</f>
        <v>花蓮縣</v>
      </c>
      <c r="G2740" s="2" t="s">
        <v>5</v>
      </c>
      <c r="H2740" s="13">
        <v>30039</v>
      </c>
      <c r="I2740" s="14">
        <v>83088692</v>
      </c>
      <c r="J2740" s="14">
        <f>表格1[[#This Row],[信用卡交易筆數]]/1000</f>
        <v>30.039000000000001</v>
      </c>
      <c r="K2740" s="14">
        <f>表格1[[#This Row],[信用卡交易金額'[新臺幣']]]/1000</f>
        <v>83088.691999999995</v>
      </c>
      <c r="L2740" s="14">
        <f>表格1[[#This Row],[信用卡交易金額'[新臺幣']]]/1000000</f>
        <v>83.088691999999995</v>
      </c>
      <c r="M2740" s="14" t="str" cm="1">
        <f t="array" ref="M2740">_xlfn.TEXTJOIN("", TRUE, _xlfn.XLOOKUP(TRUE, VALUE(表格1[[#This Row],[年月]]) &lt;= VALUE($R$8:$R$12), $Q$8:$Q$12)) &amp; "年度"</f>
        <v>2022年度</v>
      </c>
    </row>
    <row r="2741" spans="1:13" x14ac:dyDescent="0.3">
      <c r="A2741" s="2">
        <v>202201</v>
      </c>
      <c r="B2741" s="19">
        <f>DATE(表格1[[#This Row],[年]],表格1[[#This Row],[月]],1)</f>
        <v>44562</v>
      </c>
      <c r="C2741" s="2" t="str">
        <f>LEFT(表格1[[#This Row],[年月]],4)</f>
        <v>2022</v>
      </c>
      <c r="D2741" s="2" t="str">
        <f>RIGHT(表格1[[#This Row],[年月]],2)</f>
        <v>01</v>
      </c>
      <c r="E2741" s="5">
        <v>10015000</v>
      </c>
      <c r="F2741" s="2" t="str">
        <f>VLOOKUP(TEXT(表格1[[#This Row],[地區]],"00000000"),縣市代碼,2,0)</f>
        <v>花蓮縣</v>
      </c>
      <c r="G2741" s="2" t="s">
        <v>6</v>
      </c>
      <c r="H2741" s="13">
        <v>43067</v>
      </c>
      <c r="I2741" s="14">
        <v>168126901</v>
      </c>
      <c r="J2741" s="14">
        <f>表格1[[#This Row],[信用卡交易筆數]]/1000</f>
        <v>43.067</v>
      </c>
      <c r="K2741" s="14">
        <f>表格1[[#This Row],[信用卡交易金額'[新臺幣']]]/1000</f>
        <v>168126.90100000001</v>
      </c>
      <c r="L2741" s="14">
        <f>表格1[[#This Row],[信用卡交易金額'[新臺幣']]]/1000000</f>
        <v>168.126901</v>
      </c>
      <c r="M2741" s="14" t="str" cm="1">
        <f t="array" ref="M2741">_xlfn.TEXTJOIN("", TRUE, _xlfn.XLOOKUP(TRUE, VALUE(表格1[[#This Row],[年月]]) &lt;= VALUE($R$8:$R$12), $Q$8:$Q$12)) &amp; "年度"</f>
        <v>2022年度</v>
      </c>
    </row>
    <row r="2742" spans="1:13" x14ac:dyDescent="0.3">
      <c r="A2742" s="2">
        <v>202201</v>
      </c>
      <c r="B2742" s="19">
        <f>DATE(表格1[[#This Row],[年]],表格1[[#This Row],[月]],1)</f>
        <v>44562</v>
      </c>
      <c r="C2742" s="2" t="str">
        <f>LEFT(表格1[[#This Row],[年月]],4)</f>
        <v>2022</v>
      </c>
      <c r="D2742" s="2" t="str">
        <f>RIGHT(表格1[[#This Row],[年月]],2)</f>
        <v>01</v>
      </c>
      <c r="E2742" s="5">
        <v>10015000</v>
      </c>
      <c r="F2742" s="2" t="str">
        <f>VLOOKUP(TEXT(表格1[[#This Row],[地區]],"00000000"),縣市代碼,2,0)</f>
        <v>花蓮縣</v>
      </c>
      <c r="G2742" s="2" t="s">
        <v>7</v>
      </c>
      <c r="H2742" s="13">
        <v>233020</v>
      </c>
      <c r="I2742" s="14">
        <v>237741957</v>
      </c>
      <c r="J2742" s="14">
        <f>表格1[[#This Row],[信用卡交易筆數]]/1000</f>
        <v>233.02</v>
      </c>
      <c r="K2742" s="14">
        <f>表格1[[#This Row],[信用卡交易金額'[新臺幣']]]/1000</f>
        <v>237741.95699999999</v>
      </c>
      <c r="L2742" s="14">
        <f>表格1[[#This Row],[信用卡交易金額'[新臺幣']]]/1000000</f>
        <v>237.74195700000001</v>
      </c>
      <c r="M2742" s="14" t="str" cm="1">
        <f t="array" ref="M2742">_xlfn.TEXTJOIN("", TRUE, _xlfn.XLOOKUP(TRUE, VALUE(表格1[[#This Row],[年月]]) &lt;= VALUE($R$8:$R$12), $Q$8:$Q$12)) &amp; "年度"</f>
        <v>2022年度</v>
      </c>
    </row>
    <row r="2743" spans="1:13" x14ac:dyDescent="0.3">
      <c r="A2743" s="2">
        <v>202201</v>
      </c>
      <c r="B2743" s="19">
        <f>DATE(表格1[[#This Row],[年]],表格1[[#This Row],[月]],1)</f>
        <v>44562</v>
      </c>
      <c r="C2743" s="2" t="str">
        <f>LEFT(表格1[[#This Row],[年月]],4)</f>
        <v>2022</v>
      </c>
      <c r="D2743" s="2" t="str">
        <f>RIGHT(表格1[[#This Row],[年月]],2)</f>
        <v>01</v>
      </c>
      <c r="E2743" s="5">
        <v>10015000</v>
      </c>
      <c r="F2743" s="2" t="str">
        <f>VLOOKUP(TEXT(表格1[[#This Row],[地區]],"00000000"),縣市代碼,2,0)</f>
        <v>花蓮縣</v>
      </c>
      <c r="G2743" s="2" t="s">
        <v>8</v>
      </c>
      <c r="H2743" s="13">
        <v>172722</v>
      </c>
      <c r="I2743" s="14">
        <v>218687435</v>
      </c>
      <c r="J2743" s="14">
        <f>表格1[[#This Row],[信用卡交易筆數]]/1000</f>
        <v>172.72200000000001</v>
      </c>
      <c r="K2743" s="14">
        <f>表格1[[#This Row],[信用卡交易金額'[新臺幣']]]/1000</f>
        <v>218687.435</v>
      </c>
      <c r="L2743" s="14">
        <f>表格1[[#This Row],[信用卡交易金額'[新臺幣']]]/1000000</f>
        <v>218.68743499999999</v>
      </c>
      <c r="M2743" s="14" t="str" cm="1">
        <f t="array" ref="M2743">_xlfn.TEXTJOIN("", TRUE, _xlfn.XLOOKUP(TRUE, VALUE(表格1[[#This Row],[年月]]) &lt;= VALUE($R$8:$R$12), $Q$8:$Q$12)) &amp; "年度"</f>
        <v>2022年度</v>
      </c>
    </row>
    <row r="2744" spans="1:13" x14ac:dyDescent="0.3">
      <c r="A2744" s="2">
        <v>202201</v>
      </c>
      <c r="B2744" s="19">
        <f>DATE(表格1[[#This Row],[年]],表格1[[#This Row],[月]],1)</f>
        <v>44562</v>
      </c>
      <c r="C2744" s="2" t="str">
        <f>LEFT(表格1[[#This Row],[年月]],4)</f>
        <v>2022</v>
      </c>
      <c r="D2744" s="2" t="str">
        <f>RIGHT(表格1[[#This Row],[年月]],2)</f>
        <v>01</v>
      </c>
      <c r="E2744" s="5">
        <v>10015000</v>
      </c>
      <c r="F2744" s="2" t="str">
        <f>VLOOKUP(TEXT(表格1[[#This Row],[地區]],"00000000"),縣市代碼,2,0)</f>
        <v>花蓮縣</v>
      </c>
      <c r="G2744" s="2" t="s">
        <v>9</v>
      </c>
      <c r="H2744" s="13">
        <v>328934</v>
      </c>
      <c r="I2744" s="14">
        <v>495370494</v>
      </c>
      <c r="J2744" s="14">
        <f>表格1[[#This Row],[信用卡交易筆數]]/1000</f>
        <v>328.93400000000003</v>
      </c>
      <c r="K2744" s="14">
        <f>表格1[[#This Row],[信用卡交易金額'[新臺幣']]]/1000</f>
        <v>495370.49400000001</v>
      </c>
      <c r="L2744" s="14">
        <f>表格1[[#This Row],[信用卡交易金額'[新臺幣']]]/1000000</f>
        <v>495.37049400000001</v>
      </c>
      <c r="M2744" s="14" t="str" cm="1">
        <f t="array" ref="M2744">_xlfn.TEXTJOIN("", TRUE, _xlfn.XLOOKUP(TRUE, VALUE(表格1[[#This Row],[年月]]) &lt;= VALUE($R$8:$R$12), $Q$8:$Q$12)) &amp; "年度"</f>
        <v>2022年度</v>
      </c>
    </row>
    <row r="2745" spans="1:13" x14ac:dyDescent="0.3">
      <c r="A2745" s="2">
        <v>202201</v>
      </c>
      <c r="B2745" s="19">
        <f>DATE(表格1[[#This Row],[年]],表格1[[#This Row],[月]],1)</f>
        <v>44562</v>
      </c>
      <c r="C2745" s="2" t="str">
        <f>LEFT(表格1[[#This Row],[年月]],4)</f>
        <v>2022</v>
      </c>
      <c r="D2745" s="2" t="str">
        <f>RIGHT(表格1[[#This Row],[年月]],2)</f>
        <v>01</v>
      </c>
      <c r="E2745" s="5">
        <v>10015000</v>
      </c>
      <c r="F2745" s="2" t="str">
        <f>VLOOKUP(TEXT(表格1[[#This Row],[地區]],"00000000"),縣市代碼,2,0)</f>
        <v>花蓮縣</v>
      </c>
      <c r="G2745" s="2" t="s">
        <v>10</v>
      </c>
      <c r="H2745" s="13">
        <v>208838</v>
      </c>
      <c r="I2745" s="14">
        <v>624545250</v>
      </c>
      <c r="J2745" s="14">
        <f>表格1[[#This Row],[信用卡交易筆數]]/1000</f>
        <v>208.83799999999999</v>
      </c>
      <c r="K2745" s="14">
        <f>表格1[[#This Row],[信用卡交易金額'[新臺幣']]]/1000</f>
        <v>624545.25</v>
      </c>
      <c r="L2745" s="14">
        <f>表格1[[#This Row],[信用卡交易金額'[新臺幣']]]/1000000</f>
        <v>624.54525000000001</v>
      </c>
      <c r="M2745" s="14" t="str" cm="1">
        <f t="array" ref="M2745">_xlfn.TEXTJOIN("", TRUE, _xlfn.XLOOKUP(TRUE, VALUE(表格1[[#This Row],[年月]]) &lt;= VALUE($R$8:$R$12), $Q$8:$Q$12)) &amp; "年度"</f>
        <v>2022年度</v>
      </c>
    </row>
    <row r="2746" spans="1:13" x14ac:dyDescent="0.3">
      <c r="A2746" s="2">
        <v>202201</v>
      </c>
      <c r="B2746" s="19">
        <f>DATE(表格1[[#This Row],[年]],表格1[[#This Row],[月]],1)</f>
        <v>44562</v>
      </c>
      <c r="C2746" s="2" t="str">
        <f>LEFT(表格1[[#This Row],[年月]],4)</f>
        <v>2022</v>
      </c>
      <c r="D2746" s="2" t="str">
        <f>RIGHT(表格1[[#This Row],[年月]],2)</f>
        <v>01</v>
      </c>
      <c r="E2746" s="5">
        <v>10014000</v>
      </c>
      <c r="F2746" s="2" t="str">
        <f>VLOOKUP(TEXT(表格1[[#This Row],[地區]],"00000000"),縣市代碼,2,0)</f>
        <v>臺東縣</v>
      </c>
      <c r="G2746" s="2" t="s">
        <v>4</v>
      </c>
      <c r="H2746" s="13">
        <v>164533</v>
      </c>
      <c r="I2746" s="14">
        <v>91890514</v>
      </c>
      <c r="J2746" s="14">
        <f>表格1[[#This Row],[信用卡交易筆數]]/1000</f>
        <v>164.53299999999999</v>
      </c>
      <c r="K2746" s="14">
        <f>表格1[[#This Row],[信用卡交易金額'[新臺幣']]]/1000</f>
        <v>91890.513999999996</v>
      </c>
      <c r="L2746" s="14">
        <f>表格1[[#This Row],[信用卡交易金額'[新臺幣']]]/1000000</f>
        <v>91.890513999999996</v>
      </c>
      <c r="M2746" s="14" t="str" cm="1">
        <f t="array" ref="M2746">_xlfn.TEXTJOIN("", TRUE, _xlfn.XLOOKUP(TRUE, VALUE(表格1[[#This Row],[年月]]) &lt;= VALUE($R$8:$R$12), $Q$8:$Q$12)) &amp; "年度"</f>
        <v>2022年度</v>
      </c>
    </row>
    <row r="2747" spans="1:13" x14ac:dyDescent="0.3">
      <c r="A2747" s="2">
        <v>202201</v>
      </c>
      <c r="B2747" s="19">
        <f>DATE(表格1[[#This Row],[年]],表格1[[#This Row],[月]],1)</f>
        <v>44562</v>
      </c>
      <c r="C2747" s="2" t="str">
        <f>LEFT(表格1[[#This Row],[年月]],4)</f>
        <v>2022</v>
      </c>
      <c r="D2747" s="2" t="str">
        <f>RIGHT(表格1[[#This Row],[年月]],2)</f>
        <v>01</v>
      </c>
      <c r="E2747" s="5">
        <v>10014000</v>
      </c>
      <c r="F2747" s="2" t="str">
        <f>VLOOKUP(TEXT(表格1[[#This Row],[地區]],"00000000"),縣市代碼,2,0)</f>
        <v>臺東縣</v>
      </c>
      <c r="G2747" s="2" t="s">
        <v>5</v>
      </c>
      <c r="H2747" s="13">
        <v>18234</v>
      </c>
      <c r="I2747" s="14">
        <v>47299117</v>
      </c>
      <c r="J2747" s="14">
        <f>表格1[[#This Row],[信用卡交易筆數]]/1000</f>
        <v>18.234000000000002</v>
      </c>
      <c r="K2747" s="14">
        <f>表格1[[#This Row],[信用卡交易金額'[新臺幣']]]/1000</f>
        <v>47299.116999999998</v>
      </c>
      <c r="L2747" s="14">
        <f>表格1[[#This Row],[信用卡交易金額'[新臺幣']]]/1000000</f>
        <v>47.299117000000003</v>
      </c>
      <c r="M2747" s="14" t="str" cm="1">
        <f t="array" ref="M2747">_xlfn.TEXTJOIN("", TRUE, _xlfn.XLOOKUP(TRUE, VALUE(表格1[[#This Row],[年月]]) &lt;= VALUE($R$8:$R$12), $Q$8:$Q$12)) &amp; "年度"</f>
        <v>2022年度</v>
      </c>
    </row>
    <row r="2748" spans="1:13" x14ac:dyDescent="0.3">
      <c r="A2748" s="2">
        <v>202201</v>
      </c>
      <c r="B2748" s="19">
        <f>DATE(表格1[[#This Row],[年]],表格1[[#This Row],[月]],1)</f>
        <v>44562</v>
      </c>
      <c r="C2748" s="2" t="str">
        <f>LEFT(表格1[[#This Row],[年月]],4)</f>
        <v>2022</v>
      </c>
      <c r="D2748" s="2" t="str">
        <f>RIGHT(表格1[[#This Row],[年月]],2)</f>
        <v>01</v>
      </c>
      <c r="E2748" s="5">
        <v>10014000</v>
      </c>
      <c r="F2748" s="2" t="str">
        <f>VLOOKUP(TEXT(表格1[[#This Row],[地區]],"00000000"),縣市代碼,2,0)</f>
        <v>臺東縣</v>
      </c>
      <c r="G2748" s="2" t="s">
        <v>6</v>
      </c>
      <c r="H2748" s="13">
        <v>19496</v>
      </c>
      <c r="I2748" s="14">
        <v>75565471</v>
      </c>
      <c r="J2748" s="14">
        <f>表格1[[#This Row],[信用卡交易筆數]]/1000</f>
        <v>19.495999999999999</v>
      </c>
      <c r="K2748" s="14">
        <f>表格1[[#This Row],[信用卡交易金額'[新臺幣']]]/1000</f>
        <v>75565.471000000005</v>
      </c>
      <c r="L2748" s="14">
        <f>表格1[[#This Row],[信用卡交易金額'[新臺幣']]]/1000000</f>
        <v>75.565471000000002</v>
      </c>
      <c r="M2748" s="14" t="str" cm="1">
        <f t="array" ref="M2748">_xlfn.TEXTJOIN("", TRUE, _xlfn.XLOOKUP(TRUE, VALUE(表格1[[#This Row],[年月]]) &lt;= VALUE($R$8:$R$12), $Q$8:$Q$12)) &amp; "年度"</f>
        <v>2022年度</v>
      </c>
    </row>
    <row r="2749" spans="1:13" x14ac:dyDescent="0.3">
      <c r="A2749" s="2">
        <v>202201</v>
      </c>
      <c r="B2749" s="19">
        <f>DATE(表格1[[#This Row],[年]],表格1[[#This Row],[月]],1)</f>
        <v>44562</v>
      </c>
      <c r="C2749" s="2" t="str">
        <f>LEFT(表格1[[#This Row],[年月]],4)</f>
        <v>2022</v>
      </c>
      <c r="D2749" s="2" t="str">
        <f>RIGHT(表格1[[#This Row],[年月]],2)</f>
        <v>01</v>
      </c>
      <c r="E2749" s="5">
        <v>10014000</v>
      </c>
      <c r="F2749" s="2" t="str">
        <f>VLOOKUP(TEXT(表格1[[#This Row],[地區]],"00000000"),縣市代碼,2,0)</f>
        <v>臺東縣</v>
      </c>
      <c r="G2749" s="2" t="s">
        <v>7</v>
      </c>
      <c r="H2749" s="13">
        <v>132250</v>
      </c>
      <c r="I2749" s="14">
        <v>139666894</v>
      </c>
      <c r="J2749" s="14">
        <f>表格1[[#This Row],[信用卡交易筆數]]/1000</f>
        <v>132.25</v>
      </c>
      <c r="K2749" s="14">
        <f>表格1[[#This Row],[信用卡交易金額'[新臺幣']]]/1000</f>
        <v>139666.894</v>
      </c>
      <c r="L2749" s="14">
        <f>表格1[[#This Row],[信用卡交易金額'[新臺幣']]]/1000000</f>
        <v>139.66689400000001</v>
      </c>
      <c r="M2749" s="14" t="str" cm="1">
        <f t="array" ref="M2749">_xlfn.TEXTJOIN("", TRUE, _xlfn.XLOOKUP(TRUE, VALUE(表格1[[#This Row],[年月]]) &lt;= VALUE($R$8:$R$12), $Q$8:$Q$12)) &amp; "年度"</f>
        <v>2022年度</v>
      </c>
    </row>
    <row r="2750" spans="1:13" x14ac:dyDescent="0.3">
      <c r="A2750" s="2">
        <v>202201</v>
      </c>
      <c r="B2750" s="19">
        <f>DATE(表格1[[#This Row],[年]],表格1[[#This Row],[月]],1)</f>
        <v>44562</v>
      </c>
      <c r="C2750" s="2" t="str">
        <f>LEFT(表格1[[#This Row],[年月]],4)</f>
        <v>2022</v>
      </c>
      <c r="D2750" s="2" t="str">
        <f>RIGHT(表格1[[#This Row],[年月]],2)</f>
        <v>01</v>
      </c>
      <c r="E2750" s="5">
        <v>10014000</v>
      </c>
      <c r="F2750" s="2" t="str">
        <f>VLOOKUP(TEXT(表格1[[#This Row],[地區]],"00000000"),縣市代碼,2,0)</f>
        <v>臺東縣</v>
      </c>
      <c r="G2750" s="2" t="s">
        <v>8</v>
      </c>
      <c r="H2750" s="13">
        <v>89963</v>
      </c>
      <c r="I2750" s="14">
        <v>115722518</v>
      </c>
      <c r="J2750" s="14">
        <f>表格1[[#This Row],[信用卡交易筆數]]/1000</f>
        <v>89.962999999999994</v>
      </c>
      <c r="K2750" s="14">
        <f>表格1[[#This Row],[信用卡交易金額'[新臺幣']]]/1000</f>
        <v>115722.518</v>
      </c>
      <c r="L2750" s="14">
        <f>表格1[[#This Row],[信用卡交易金額'[新臺幣']]]/1000000</f>
        <v>115.72251799999999</v>
      </c>
      <c r="M2750" s="14" t="str" cm="1">
        <f t="array" ref="M2750">_xlfn.TEXTJOIN("", TRUE, _xlfn.XLOOKUP(TRUE, VALUE(表格1[[#This Row],[年月]]) &lt;= VALUE($R$8:$R$12), $Q$8:$Q$12)) &amp; "年度"</f>
        <v>2022年度</v>
      </c>
    </row>
    <row r="2751" spans="1:13" x14ac:dyDescent="0.3">
      <c r="A2751" s="2">
        <v>202201</v>
      </c>
      <c r="B2751" s="19">
        <f>DATE(表格1[[#This Row],[年]],表格1[[#This Row],[月]],1)</f>
        <v>44562</v>
      </c>
      <c r="C2751" s="2" t="str">
        <f>LEFT(表格1[[#This Row],[年月]],4)</f>
        <v>2022</v>
      </c>
      <c r="D2751" s="2" t="str">
        <f>RIGHT(表格1[[#This Row],[年月]],2)</f>
        <v>01</v>
      </c>
      <c r="E2751" s="5">
        <v>10014000</v>
      </c>
      <c r="F2751" s="2" t="str">
        <f>VLOOKUP(TEXT(表格1[[#This Row],[地區]],"00000000"),縣市代碼,2,0)</f>
        <v>臺東縣</v>
      </c>
      <c r="G2751" s="2" t="s">
        <v>9</v>
      </c>
      <c r="H2751" s="13">
        <v>156154</v>
      </c>
      <c r="I2751" s="14">
        <v>237636775</v>
      </c>
      <c r="J2751" s="14">
        <f>表格1[[#This Row],[信用卡交易筆數]]/1000</f>
        <v>156.154</v>
      </c>
      <c r="K2751" s="14">
        <f>表格1[[#This Row],[信用卡交易金額'[新臺幣']]]/1000</f>
        <v>237636.77499999999</v>
      </c>
      <c r="L2751" s="14">
        <f>表格1[[#This Row],[信用卡交易金額'[新臺幣']]]/1000000</f>
        <v>237.636775</v>
      </c>
      <c r="M2751" s="14" t="str" cm="1">
        <f t="array" ref="M2751">_xlfn.TEXTJOIN("", TRUE, _xlfn.XLOOKUP(TRUE, VALUE(表格1[[#This Row],[年月]]) &lt;= VALUE($R$8:$R$12), $Q$8:$Q$12)) &amp; "年度"</f>
        <v>2022年度</v>
      </c>
    </row>
    <row r="2752" spans="1:13" x14ac:dyDescent="0.3">
      <c r="A2752" s="2">
        <v>202201</v>
      </c>
      <c r="B2752" s="19">
        <f>DATE(表格1[[#This Row],[年]],表格1[[#This Row],[月]],1)</f>
        <v>44562</v>
      </c>
      <c r="C2752" s="2" t="str">
        <f>LEFT(表格1[[#This Row],[年月]],4)</f>
        <v>2022</v>
      </c>
      <c r="D2752" s="2" t="str">
        <f>RIGHT(表格1[[#This Row],[年月]],2)</f>
        <v>01</v>
      </c>
      <c r="E2752" s="5">
        <v>10014000</v>
      </c>
      <c r="F2752" s="2" t="str">
        <f>VLOOKUP(TEXT(表格1[[#This Row],[地區]],"00000000"),縣市代碼,2,0)</f>
        <v>臺東縣</v>
      </c>
      <c r="G2752" s="2" t="s">
        <v>10</v>
      </c>
      <c r="H2752" s="13">
        <v>100425</v>
      </c>
      <c r="I2752" s="14">
        <v>323266353</v>
      </c>
      <c r="J2752" s="14">
        <f>表格1[[#This Row],[信用卡交易筆數]]/1000</f>
        <v>100.425</v>
      </c>
      <c r="K2752" s="14">
        <f>表格1[[#This Row],[信用卡交易金額'[新臺幣']]]/1000</f>
        <v>323266.353</v>
      </c>
      <c r="L2752" s="14">
        <f>表格1[[#This Row],[信用卡交易金額'[新臺幣']]]/1000000</f>
        <v>323.26635299999998</v>
      </c>
      <c r="M2752" s="14" t="str" cm="1">
        <f t="array" ref="M2752">_xlfn.TEXTJOIN("", TRUE, _xlfn.XLOOKUP(TRUE, VALUE(表格1[[#This Row],[年月]]) &lt;= VALUE($R$8:$R$12), $Q$8:$Q$12)) &amp; "年度"</f>
        <v>2022年度</v>
      </c>
    </row>
    <row r="2753" spans="1:13" x14ac:dyDescent="0.3">
      <c r="A2753" s="2">
        <v>202201</v>
      </c>
      <c r="B2753" s="19">
        <f>DATE(表格1[[#This Row],[年]],表格1[[#This Row],[月]],1)</f>
        <v>44562</v>
      </c>
      <c r="C2753" s="2" t="str">
        <f>LEFT(表格1[[#This Row],[年月]],4)</f>
        <v>2022</v>
      </c>
      <c r="D2753" s="2" t="str">
        <f>RIGHT(表格1[[#This Row],[年月]],2)</f>
        <v>01</v>
      </c>
      <c r="E2753" s="5">
        <v>10016000</v>
      </c>
      <c r="F2753" s="2" t="str">
        <f>VLOOKUP(TEXT(表格1[[#This Row],[地區]],"00000000"),縣市代碼,2,0)</f>
        <v>澎湖縣</v>
      </c>
      <c r="G2753" s="2" t="s">
        <v>4</v>
      </c>
      <c r="H2753" s="13">
        <v>67373</v>
      </c>
      <c r="I2753" s="14">
        <v>37712662</v>
      </c>
      <c r="J2753" s="14">
        <f>表格1[[#This Row],[信用卡交易筆數]]/1000</f>
        <v>67.373000000000005</v>
      </c>
      <c r="K2753" s="14">
        <f>表格1[[#This Row],[信用卡交易金額'[新臺幣']]]/1000</f>
        <v>37712.661999999997</v>
      </c>
      <c r="L2753" s="14">
        <f>表格1[[#This Row],[信用卡交易金額'[新臺幣']]]/1000000</f>
        <v>37.712662000000002</v>
      </c>
      <c r="M2753" s="14" t="str" cm="1">
        <f t="array" ref="M2753">_xlfn.TEXTJOIN("", TRUE, _xlfn.XLOOKUP(TRUE, VALUE(表格1[[#This Row],[年月]]) &lt;= VALUE($R$8:$R$12), $Q$8:$Q$12)) &amp; "年度"</f>
        <v>2022年度</v>
      </c>
    </row>
    <row r="2754" spans="1:13" x14ac:dyDescent="0.3">
      <c r="A2754" s="2">
        <v>202201</v>
      </c>
      <c r="B2754" s="19">
        <f>DATE(表格1[[#This Row],[年]],表格1[[#This Row],[月]],1)</f>
        <v>44562</v>
      </c>
      <c r="C2754" s="2" t="str">
        <f>LEFT(表格1[[#This Row],[年月]],4)</f>
        <v>2022</v>
      </c>
      <c r="D2754" s="2" t="str">
        <f>RIGHT(表格1[[#This Row],[年月]],2)</f>
        <v>01</v>
      </c>
      <c r="E2754" s="5">
        <v>10016000</v>
      </c>
      <c r="F2754" s="2" t="str">
        <f>VLOOKUP(TEXT(表格1[[#This Row],[地區]],"00000000"),縣市代碼,2,0)</f>
        <v>澎湖縣</v>
      </c>
      <c r="G2754" s="2" t="s">
        <v>5</v>
      </c>
      <c r="H2754" s="13">
        <v>8688</v>
      </c>
      <c r="I2754" s="14">
        <v>25292122</v>
      </c>
      <c r="J2754" s="14">
        <f>表格1[[#This Row],[信用卡交易筆數]]/1000</f>
        <v>8.6880000000000006</v>
      </c>
      <c r="K2754" s="14">
        <f>表格1[[#This Row],[信用卡交易金額'[新臺幣']]]/1000</f>
        <v>25292.121999999999</v>
      </c>
      <c r="L2754" s="14">
        <f>表格1[[#This Row],[信用卡交易金額'[新臺幣']]]/1000000</f>
        <v>25.292121999999999</v>
      </c>
      <c r="M2754" s="14" t="str" cm="1">
        <f t="array" ref="M2754">_xlfn.TEXTJOIN("", TRUE, _xlfn.XLOOKUP(TRUE, VALUE(表格1[[#This Row],[年月]]) &lt;= VALUE($R$8:$R$12), $Q$8:$Q$12)) &amp; "年度"</f>
        <v>2022年度</v>
      </c>
    </row>
    <row r="2755" spans="1:13" x14ac:dyDescent="0.3">
      <c r="A2755" s="2">
        <v>202201</v>
      </c>
      <c r="B2755" s="19">
        <f>DATE(表格1[[#This Row],[年]],表格1[[#This Row],[月]],1)</f>
        <v>44562</v>
      </c>
      <c r="C2755" s="2" t="str">
        <f>LEFT(表格1[[#This Row],[年月]],4)</f>
        <v>2022</v>
      </c>
      <c r="D2755" s="2" t="str">
        <f>RIGHT(表格1[[#This Row],[年月]],2)</f>
        <v>01</v>
      </c>
      <c r="E2755" s="5">
        <v>10016000</v>
      </c>
      <c r="F2755" s="2" t="str">
        <f>VLOOKUP(TEXT(表格1[[#This Row],[地區]],"00000000"),縣市代碼,2,0)</f>
        <v>澎湖縣</v>
      </c>
      <c r="G2755" s="2" t="s">
        <v>6</v>
      </c>
      <c r="H2755" s="13">
        <v>10714</v>
      </c>
      <c r="I2755" s="14">
        <v>37367922</v>
      </c>
      <c r="J2755" s="14">
        <f>表格1[[#This Row],[信用卡交易筆數]]/1000</f>
        <v>10.714</v>
      </c>
      <c r="K2755" s="14">
        <f>表格1[[#This Row],[信用卡交易金額'[新臺幣']]]/1000</f>
        <v>37367.921999999999</v>
      </c>
      <c r="L2755" s="14">
        <f>表格1[[#This Row],[信用卡交易金額'[新臺幣']]]/1000000</f>
        <v>37.367922</v>
      </c>
      <c r="M2755" s="14" t="str" cm="1">
        <f t="array" ref="M2755">_xlfn.TEXTJOIN("", TRUE, _xlfn.XLOOKUP(TRUE, VALUE(表格1[[#This Row],[年月]]) &lt;= VALUE($R$8:$R$12), $Q$8:$Q$12)) &amp; "年度"</f>
        <v>2022年度</v>
      </c>
    </row>
    <row r="2756" spans="1:13" x14ac:dyDescent="0.3">
      <c r="A2756" s="2">
        <v>202201</v>
      </c>
      <c r="B2756" s="19">
        <f>DATE(表格1[[#This Row],[年]],表格1[[#This Row],[月]],1)</f>
        <v>44562</v>
      </c>
      <c r="C2756" s="2" t="str">
        <f>LEFT(表格1[[#This Row],[年月]],4)</f>
        <v>2022</v>
      </c>
      <c r="D2756" s="2" t="str">
        <f>RIGHT(表格1[[#This Row],[年月]],2)</f>
        <v>01</v>
      </c>
      <c r="E2756" s="5">
        <v>10016000</v>
      </c>
      <c r="F2756" s="2" t="str">
        <f>VLOOKUP(TEXT(表格1[[#This Row],[地區]],"00000000"),縣市代碼,2,0)</f>
        <v>澎湖縣</v>
      </c>
      <c r="G2756" s="2" t="s">
        <v>7</v>
      </c>
      <c r="H2756" s="13">
        <v>52815</v>
      </c>
      <c r="I2756" s="14">
        <v>65904287</v>
      </c>
      <c r="J2756" s="14">
        <f>表格1[[#This Row],[信用卡交易筆數]]/1000</f>
        <v>52.814999999999998</v>
      </c>
      <c r="K2756" s="14">
        <f>表格1[[#This Row],[信用卡交易金額'[新臺幣']]]/1000</f>
        <v>65904.286999999997</v>
      </c>
      <c r="L2756" s="14">
        <f>表格1[[#This Row],[信用卡交易金額'[新臺幣']]]/1000000</f>
        <v>65.904286999999997</v>
      </c>
      <c r="M2756" s="14" t="str" cm="1">
        <f t="array" ref="M2756">_xlfn.TEXTJOIN("", TRUE, _xlfn.XLOOKUP(TRUE, VALUE(表格1[[#This Row],[年月]]) &lt;= VALUE($R$8:$R$12), $Q$8:$Q$12)) &amp; "年度"</f>
        <v>2022年度</v>
      </c>
    </row>
    <row r="2757" spans="1:13" x14ac:dyDescent="0.3">
      <c r="A2757" s="2">
        <v>202201</v>
      </c>
      <c r="B2757" s="19">
        <f>DATE(表格1[[#This Row],[年]],表格1[[#This Row],[月]],1)</f>
        <v>44562</v>
      </c>
      <c r="C2757" s="2" t="str">
        <f>LEFT(表格1[[#This Row],[年月]],4)</f>
        <v>2022</v>
      </c>
      <c r="D2757" s="2" t="str">
        <f>RIGHT(表格1[[#This Row],[年月]],2)</f>
        <v>01</v>
      </c>
      <c r="E2757" s="5">
        <v>10016000</v>
      </c>
      <c r="F2757" s="2" t="str">
        <f>VLOOKUP(TEXT(表格1[[#This Row],[地區]],"00000000"),縣市代碼,2,0)</f>
        <v>澎湖縣</v>
      </c>
      <c r="G2757" s="2" t="s">
        <v>8</v>
      </c>
      <c r="H2757" s="13">
        <v>44671</v>
      </c>
      <c r="I2757" s="14">
        <v>55690705</v>
      </c>
      <c r="J2757" s="14">
        <f>表格1[[#This Row],[信用卡交易筆數]]/1000</f>
        <v>44.670999999999999</v>
      </c>
      <c r="K2757" s="14">
        <f>表格1[[#This Row],[信用卡交易金額'[新臺幣']]]/1000</f>
        <v>55690.705000000002</v>
      </c>
      <c r="L2757" s="14">
        <f>表格1[[#This Row],[信用卡交易金額'[新臺幣']]]/1000000</f>
        <v>55.690705000000001</v>
      </c>
      <c r="M2757" s="14" t="str" cm="1">
        <f t="array" ref="M2757">_xlfn.TEXTJOIN("", TRUE, _xlfn.XLOOKUP(TRUE, VALUE(表格1[[#This Row],[年月]]) &lt;= VALUE($R$8:$R$12), $Q$8:$Q$12)) &amp; "年度"</f>
        <v>2022年度</v>
      </c>
    </row>
    <row r="2758" spans="1:13" x14ac:dyDescent="0.3">
      <c r="A2758" s="2">
        <v>202201</v>
      </c>
      <c r="B2758" s="19">
        <f>DATE(表格1[[#This Row],[年]],表格1[[#This Row],[月]],1)</f>
        <v>44562</v>
      </c>
      <c r="C2758" s="2" t="str">
        <f>LEFT(表格1[[#This Row],[年月]],4)</f>
        <v>2022</v>
      </c>
      <c r="D2758" s="2" t="str">
        <f>RIGHT(表格1[[#This Row],[年月]],2)</f>
        <v>01</v>
      </c>
      <c r="E2758" s="5">
        <v>10016000</v>
      </c>
      <c r="F2758" s="2" t="str">
        <f>VLOOKUP(TEXT(表格1[[#This Row],[地區]],"00000000"),縣市代碼,2,0)</f>
        <v>澎湖縣</v>
      </c>
      <c r="G2758" s="2" t="s">
        <v>9</v>
      </c>
      <c r="H2758" s="13">
        <v>72122</v>
      </c>
      <c r="I2758" s="14">
        <v>102894081</v>
      </c>
      <c r="J2758" s="14">
        <f>表格1[[#This Row],[信用卡交易筆數]]/1000</f>
        <v>72.122</v>
      </c>
      <c r="K2758" s="14">
        <f>表格1[[#This Row],[信用卡交易金額'[新臺幣']]]/1000</f>
        <v>102894.08100000001</v>
      </c>
      <c r="L2758" s="14">
        <f>表格1[[#This Row],[信用卡交易金額'[新臺幣']]]/1000000</f>
        <v>102.894081</v>
      </c>
      <c r="M2758" s="14" t="str" cm="1">
        <f t="array" ref="M2758">_xlfn.TEXTJOIN("", TRUE, _xlfn.XLOOKUP(TRUE, VALUE(表格1[[#This Row],[年月]]) &lt;= VALUE($R$8:$R$12), $Q$8:$Q$12)) &amp; "年度"</f>
        <v>2022年度</v>
      </c>
    </row>
    <row r="2759" spans="1:13" x14ac:dyDescent="0.3">
      <c r="A2759" s="2">
        <v>202201</v>
      </c>
      <c r="B2759" s="19">
        <f>DATE(表格1[[#This Row],[年]],表格1[[#This Row],[月]],1)</f>
        <v>44562</v>
      </c>
      <c r="C2759" s="2" t="str">
        <f>LEFT(表格1[[#This Row],[年月]],4)</f>
        <v>2022</v>
      </c>
      <c r="D2759" s="2" t="str">
        <f>RIGHT(表格1[[#This Row],[年月]],2)</f>
        <v>01</v>
      </c>
      <c r="E2759" s="5">
        <v>10016000</v>
      </c>
      <c r="F2759" s="2" t="str">
        <f>VLOOKUP(TEXT(表格1[[#This Row],[地區]],"00000000"),縣市代碼,2,0)</f>
        <v>澎湖縣</v>
      </c>
      <c r="G2759" s="2" t="s">
        <v>10</v>
      </c>
      <c r="H2759" s="13">
        <v>44720</v>
      </c>
      <c r="I2759" s="14">
        <v>129837838</v>
      </c>
      <c r="J2759" s="14">
        <f>表格1[[#This Row],[信用卡交易筆數]]/1000</f>
        <v>44.72</v>
      </c>
      <c r="K2759" s="14">
        <f>表格1[[#This Row],[信用卡交易金額'[新臺幣']]]/1000</f>
        <v>129837.838</v>
      </c>
      <c r="L2759" s="14">
        <f>表格1[[#This Row],[信用卡交易金額'[新臺幣']]]/1000000</f>
        <v>129.837838</v>
      </c>
      <c r="M2759" s="14" t="str" cm="1">
        <f t="array" ref="M2759">_xlfn.TEXTJOIN("", TRUE, _xlfn.XLOOKUP(TRUE, VALUE(表格1[[#This Row],[年月]]) &lt;= VALUE($R$8:$R$12), $Q$8:$Q$12)) &amp; "年度"</f>
        <v>2022年度</v>
      </c>
    </row>
    <row r="2760" spans="1:13" x14ac:dyDescent="0.3">
      <c r="A2760" s="2">
        <v>202201</v>
      </c>
      <c r="B2760" s="19">
        <f>DATE(表格1[[#This Row],[年]],表格1[[#This Row],[月]],1)</f>
        <v>44562</v>
      </c>
      <c r="C2760" s="2" t="str">
        <f>LEFT(表格1[[#This Row],[年月]],4)</f>
        <v>2022</v>
      </c>
      <c r="D2760" s="2" t="str">
        <f>RIGHT(表格1[[#This Row],[年月]],2)</f>
        <v>01</v>
      </c>
      <c r="E2760" s="5" t="s">
        <v>62</v>
      </c>
      <c r="F2760" s="2" t="str">
        <f>VLOOKUP(TEXT(表格1[[#This Row],[地區]],"00000000"),縣市代碼,2,0)</f>
        <v>金門縣</v>
      </c>
      <c r="G2760" s="2" t="s">
        <v>4</v>
      </c>
      <c r="H2760" s="13">
        <v>62830</v>
      </c>
      <c r="I2760" s="14">
        <v>55045253</v>
      </c>
      <c r="J2760" s="14">
        <f>表格1[[#This Row],[信用卡交易筆數]]/1000</f>
        <v>62.83</v>
      </c>
      <c r="K2760" s="14">
        <f>表格1[[#This Row],[信用卡交易金額'[新臺幣']]]/1000</f>
        <v>55045.252999999997</v>
      </c>
      <c r="L2760" s="14">
        <f>表格1[[#This Row],[信用卡交易金額'[新臺幣']]]/1000000</f>
        <v>55.045253000000002</v>
      </c>
      <c r="M2760" s="14" t="str" cm="1">
        <f t="array" ref="M2760">_xlfn.TEXTJOIN("", TRUE, _xlfn.XLOOKUP(TRUE, VALUE(表格1[[#This Row],[年月]]) &lt;= VALUE($R$8:$R$12), $Q$8:$Q$12)) &amp; "年度"</f>
        <v>2022年度</v>
      </c>
    </row>
    <row r="2761" spans="1:13" x14ac:dyDescent="0.3">
      <c r="A2761" s="2">
        <v>202201</v>
      </c>
      <c r="B2761" s="19">
        <f>DATE(表格1[[#This Row],[年]],表格1[[#This Row],[月]],1)</f>
        <v>44562</v>
      </c>
      <c r="C2761" s="2" t="str">
        <f>LEFT(表格1[[#This Row],[年月]],4)</f>
        <v>2022</v>
      </c>
      <c r="D2761" s="2" t="str">
        <f>RIGHT(表格1[[#This Row],[年月]],2)</f>
        <v>01</v>
      </c>
      <c r="E2761" s="5" t="s">
        <v>62</v>
      </c>
      <c r="F2761" s="2" t="str">
        <f>VLOOKUP(TEXT(表格1[[#This Row],[地區]],"00000000"),縣市代碼,2,0)</f>
        <v>金門縣</v>
      </c>
      <c r="G2761" s="2" t="s">
        <v>5</v>
      </c>
      <c r="H2761" s="13">
        <v>6881</v>
      </c>
      <c r="I2761" s="14">
        <v>17812043</v>
      </c>
      <c r="J2761" s="14">
        <f>表格1[[#This Row],[信用卡交易筆數]]/1000</f>
        <v>6.8810000000000002</v>
      </c>
      <c r="K2761" s="14">
        <f>表格1[[#This Row],[信用卡交易金額'[新臺幣']]]/1000</f>
        <v>17812.043000000001</v>
      </c>
      <c r="L2761" s="14">
        <f>表格1[[#This Row],[信用卡交易金額'[新臺幣']]]/1000000</f>
        <v>17.812042999999999</v>
      </c>
      <c r="M2761" s="14" t="str" cm="1">
        <f t="array" ref="M2761">_xlfn.TEXTJOIN("", TRUE, _xlfn.XLOOKUP(TRUE, VALUE(表格1[[#This Row],[年月]]) &lt;= VALUE($R$8:$R$12), $Q$8:$Q$12)) &amp; "年度"</f>
        <v>2022年度</v>
      </c>
    </row>
    <row r="2762" spans="1:13" x14ac:dyDescent="0.3">
      <c r="A2762" s="2">
        <v>202201</v>
      </c>
      <c r="B2762" s="19">
        <f>DATE(表格1[[#This Row],[年]],表格1[[#This Row],[月]],1)</f>
        <v>44562</v>
      </c>
      <c r="C2762" s="2" t="str">
        <f>LEFT(表格1[[#This Row],[年月]],4)</f>
        <v>2022</v>
      </c>
      <c r="D2762" s="2" t="str">
        <f>RIGHT(表格1[[#This Row],[年月]],2)</f>
        <v>01</v>
      </c>
      <c r="E2762" s="5" t="s">
        <v>62</v>
      </c>
      <c r="F2762" s="2" t="str">
        <f>VLOOKUP(TEXT(表格1[[#This Row],[地區]],"00000000"),縣市代碼,2,0)</f>
        <v>金門縣</v>
      </c>
      <c r="G2762" s="2" t="s">
        <v>6</v>
      </c>
      <c r="H2762" s="13">
        <v>9402</v>
      </c>
      <c r="I2762" s="14">
        <v>38566377</v>
      </c>
      <c r="J2762" s="14">
        <f>表格1[[#This Row],[信用卡交易筆數]]/1000</f>
        <v>9.4019999999999992</v>
      </c>
      <c r="K2762" s="14">
        <f>表格1[[#This Row],[信用卡交易金額'[新臺幣']]]/1000</f>
        <v>38566.377</v>
      </c>
      <c r="L2762" s="14">
        <f>表格1[[#This Row],[信用卡交易金額'[新臺幣']]]/1000000</f>
        <v>38.566377000000003</v>
      </c>
      <c r="M2762" s="14" t="str" cm="1">
        <f t="array" ref="M2762">_xlfn.TEXTJOIN("", TRUE, _xlfn.XLOOKUP(TRUE, VALUE(表格1[[#This Row],[年月]]) &lt;= VALUE($R$8:$R$12), $Q$8:$Q$12)) &amp; "年度"</f>
        <v>2022年度</v>
      </c>
    </row>
    <row r="2763" spans="1:13" x14ac:dyDescent="0.3">
      <c r="A2763" s="2">
        <v>202201</v>
      </c>
      <c r="B2763" s="19">
        <f>DATE(表格1[[#This Row],[年]],表格1[[#This Row],[月]],1)</f>
        <v>44562</v>
      </c>
      <c r="C2763" s="2" t="str">
        <f>LEFT(表格1[[#This Row],[年月]],4)</f>
        <v>2022</v>
      </c>
      <c r="D2763" s="2" t="str">
        <f>RIGHT(表格1[[#This Row],[年月]],2)</f>
        <v>01</v>
      </c>
      <c r="E2763" s="5" t="s">
        <v>62</v>
      </c>
      <c r="F2763" s="2" t="str">
        <f>VLOOKUP(TEXT(表格1[[#This Row],[地區]],"00000000"),縣市代碼,2,0)</f>
        <v>金門縣</v>
      </c>
      <c r="G2763" s="2" t="s">
        <v>7</v>
      </c>
      <c r="H2763" s="13">
        <v>34355</v>
      </c>
      <c r="I2763" s="14">
        <v>43546511</v>
      </c>
      <c r="J2763" s="14">
        <f>表格1[[#This Row],[信用卡交易筆數]]/1000</f>
        <v>34.354999999999997</v>
      </c>
      <c r="K2763" s="14">
        <f>表格1[[#This Row],[信用卡交易金額'[新臺幣']]]/1000</f>
        <v>43546.510999999999</v>
      </c>
      <c r="L2763" s="14">
        <f>表格1[[#This Row],[信用卡交易金額'[新臺幣']]]/1000000</f>
        <v>43.546511000000002</v>
      </c>
      <c r="M2763" s="14" t="str" cm="1">
        <f t="array" ref="M2763">_xlfn.TEXTJOIN("", TRUE, _xlfn.XLOOKUP(TRUE, VALUE(表格1[[#This Row],[年月]]) &lt;= VALUE($R$8:$R$12), $Q$8:$Q$12)) &amp; "年度"</f>
        <v>2022年度</v>
      </c>
    </row>
    <row r="2764" spans="1:13" x14ac:dyDescent="0.3">
      <c r="A2764" s="2">
        <v>202201</v>
      </c>
      <c r="B2764" s="19">
        <f>DATE(表格1[[#This Row],[年]],表格1[[#This Row],[月]],1)</f>
        <v>44562</v>
      </c>
      <c r="C2764" s="2" t="str">
        <f>LEFT(表格1[[#This Row],[年月]],4)</f>
        <v>2022</v>
      </c>
      <c r="D2764" s="2" t="str">
        <f>RIGHT(表格1[[#This Row],[年月]],2)</f>
        <v>01</v>
      </c>
      <c r="E2764" s="5" t="s">
        <v>62</v>
      </c>
      <c r="F2764" s="2" t="str">
        <f>VLOOKUP(TEXT(表格1[[#This Row],[地區]],"00000000"),縣市代碼,2,0)</f>
        <v>金門縣</v>
      </c>
      <c r="G2764" s="2" t="s">
        <v>8</v>
      </c>
      <c r="H2764" s="13">
        <v>38387</v>
      </c>
      <c r="I2764" s="14">
        <v>59635453</v>
      </c>
      <c r="J2764" s="14">
        <f>表格1[[#This Row],[信用卡交易筆數]]/1000</f>
        <v>38.387</v>
      </c>
      <c r="K2764" s="14">
        <f>表格1[[#This Row],[信用卡交易金額'[新臺幣']]]/1000</f>
        <v>59635.453000000001</v>
      </c>
      <c r="L2764" s="14">
        <f>表格1[[#This Row],[信用卡交易金額'[新臺幣']]]/1000000</f>
        <v>59.635452999999998</v>
      </c>
      <c r="M2764" s="14" t="str" cm="1">
        <f t="array" ref="M2764">_xlfn.TEXTJOIN("", TRUE, _xlfn.XLOOKUP(TRUE, VALUE(表格1[[#This Row],[年月]]) &lt;= VALUE($R$8:$R$12), $Q$8:$Q$12)) &amp; "年度"</f>
        <v>2022年度</v>
      </c>
    </row>
    <row r="2765" spans="1:13" x14ac:dyDescent="0.3">
      <c r="A2765" s="2">
        <v>202201</v>
      </c>
      <c r="B2765" s="19">
        <f>DATE(表格1[[#This Row],[年]],表格1[[#This Row],[月]],1)</f>
        <v>44562</v>
      </c>
      <c r="C2765" s="2" t="str">
        <f>LEFT(表格1[[#This Row],[年月]],4)</f>
        <v>2022</v>
      </c>
      <c r="D2765" s="2" t="str">
        <f>RIGHT(表格1[[#This Row],[年月]],2)</f>
        <v>01</v>
      </c>
      <c r="E2765" s="5" t="s">
        <v>62</v>
      </c>
      <c r="F2765" s="2" t="str">
        <f>VLOOKUP(TEXT(表格1[[#This Row],[地區]],"00000000"),縣市代碼,2,0)</f>
        <v>金門縣</v>
      </c>
      <c r="G2765" s="2" t="s">
        <v>9</v>
      </c>
      <c r="H2765" s="13">
        <v>73990</v>
      </c>
      <c r="I2765" s="14">
        <v>116681298</v>
      </c>
      <c r="J2765" s="14">
        <f>表格1[[#This Row],[信用卡交易筆數]]/1000</f>
        <v>73.989999999999995</v>
      </c>
      <c r="K2765" s="14">
        <f>表格1[[#This Row],[信用卡交易金額'[新臺幣']]]/1000</f>
        <v>116681.298</v>
      </c>
      <c r="L2765" s="14">
        <f>表格1[[#This Row],[信用卡交易金額'[新臺幣']]]/1000000</f>
        <v>116.681298</v>
      </c>
      <c r="M2765" s="14" t="str" cm="1">
        <f t="array" ref="M2765">_xlfn.TEXTJOIN("", TRUE, _xlfn.XLOOKUP(TRUE, VALUE(表格1[[#This Row],[年月]]) &lt;= VALUE($R$8:$R$12), $Q$8:$Q$12)) &amp; "年度"</f>
        <v>2022年度</v>
      </c>
    </row>
    <row r="2766" spans="1:13" x14ac:dyDescent="0.3">
      <c r="A2766" s="2">
        <v>202201</v>
      </c>
      <c r="B2766" s="19">
        <f>DATE(表格1[[#This Row],[年]],表格1[[#This Row],[月]],1)</f>
        <v>44562</v>
      </c>
      <c r="C2766" s="2" t="str">
        <f>LEFT(表格1[[#This Row],[年月]],4)</f>
        <v>2022</v>
      </c>
      <c r="D2766" s="2" t="str">
        <f>RIGHT(表格1[[#This Row],[年月]],2)</f>
        <v>01</v>
      </c>
      <c r="E2766" s="5" t="s">
        <v>62</v>
      </c>
      <c r="F2766" s="2" t="str">
        <f>VLOOKUP(TEXT(表格1[[#This Row],[地區]],"00000000"),縣市代碼,2,0)</f>
        <v>金門縣</v>
      </c>
      <c r="G2766" s="2" t="s">
        <v>10</v>
      </c>
      <c r="H2766" s="13">
        <v>39781</v>
      </c>
      <c r="I2766" s="14">
        <v>122191871</v>
      </c>
      <c r="J2766" s="14">
        <f>表格1[[#This Row],[信用卡交易筆數]]/1000</f>
        <v>39.780999999999999</v>
      </c>
      <c r="K2766" s="14">
        <f>表格1[[#This Row],[信用卡交易金額'[新臺幣']]]/1000</f>
        <v>122191.871</v>
      </c>
      <c r="L2766" s="14">
        <f>表格1[[#This Row],[信用卡交易金額'[新臺幣']]]/1000000</f>
        <v>122.19187100000001</v>
      </c>
      <c r="M2766" s="14" t="str" cm="1">
        <f t="array" ref="M2766">_xlfn.TEXTJOIN("", TRUE, _xlfn.XLOOKUP(TRUE, VALUE(表格1[[#This Row],[年月]]) &lt;= VALUE($R$8:$R$12), $Q$8:$Q$12)) &amp; "年度"</f>
        <v>2022年度</v>
      </c>
    </row>
    <row r="2767" spans="1:13" x14ac:dyDescent="0.3">
      <c r="A2767" s="2">
        <v>202201</v>
      </c>
      <c r="B2767" s="19">
        <f>DATE(表格1[[#This Row],[年]],表格1[[#This Row],[月]],1)</f>
        <v>44562</v>
      </c>
      <c r="C2767" s="2" t="str">
        <f>LEFT(表格1[[#This Row],[年月]],4)</f>
        <v>2022</v>
      </c>
      <c r="D2767" s="2" t="str">
        <f>RIGHT(表格1[[#This Row],[年月]],2)</f>
        <v>01</v>
      </c>
      <c r="E2767" s="5">
        <v>9007000</v>
      </c>
      <c r="F2767" s="2" t="str">
        <f>VLOOKUP(TEXT(表格1[[#This Row],[地區]],"00000000"),縣市代碼,2,0)</f>
        <v>連江縣</v>
      </c>
      <c r="G2767" s="2" t="s">
        <v>4</v>
      </c>
      <c r="H2767" s="13">
        <v>10743</v>
      </c>
      <c r="I2767" s="14">
        <v>9028722</v>
      </c>
      <c r="J2767" s="14">
        <f>表格1[[#This Row],[信用卡交易筆數]]/1000</f>
        <v>10.743</v>
      </c>
      <c r="K2767" s="14">
        <f>表格1[[#This Row],[信用卡交易金額'[新臺幣']]]/1000</f>
        <v>9028.7219999999998</v>
      </c>
      <c r="L2767" s="14">
        <f>表格1[[#This Row],[信用卡交易金額'[新臺幣']]]/1000000</f>
        <v>9.0287220000000001</v>
      </c>
      <c r="M2767" s="14" t="str" cm="1">
        <f t="array" ref="M2767">_xlfn.TEXTJOIN("", TRUE, _xlfn.XLOOKUP(TRUE, VALUE(表格1[[#This Row],[年月]]) &lt;= VALUE($R$8:$R$12), $Q$8:$Q$12)) &amp; "年度"</f>
        <v>2022年度</v>
      </c>
    </row>
    <row r="2768" spans="1:13" x14ac:dyDescent="0.3">
      <c r="A2768" s="2">
        <v>202201</v>
      </c>
      <c r="B2768" s="19">
        <f>DATE(表格1[[#This Row],[年]],表格1[[#This Row],[月]],1)</f>
        <v>44562</v>
      </c>
      <c r="C2768" s="2" t="str">
        <f>LEFT(表格1[[#This Row],[年月]],4)</f>
        <v>2022</v>
      </c>
      <c r="D2768" s="2" t="str">
        <f>RIGHT(表格1[[#This Row],[年月]],2)</f>
        <v>01</v>
      </c>
      <c r="E2768" s="5">
        <v>9007000</v>
      </c>
      <c r="F2768" s="2" t="str">
        <f>VLOOKUP(TEXT(表格1[[#This Row],[地區]],"00000000"),縣市代碼,2,0)</f>
        <v>連江縣</v>
      </c>
      <c r="G2768" s="2" t="s">
        <v>5</v>
      </c>
      <c r="H2768" s="13">
        <v>882</v>
      </c>
      <c r="I2768" s="14">
        <v>2363499</v>
      </c>
      <c r="J2768" s="14">
        <f>表格1[[#This Row],[信用卡交易筆數]]/1000</f>
        <v>0.88200000000000001</v>
      </c>
      <c r="K2768" s="14">
        <f>表格1[[#This Row],[信用卡交易金額'[新臺幣']]]/1000</f>
        <v>2363.4989999999998</v>
      </c>
      <c r="L2768" s="14">
        <f>表格1[[#This Row],[信用卡交易金額'[新臺幣']]]/1000000</f>
        <v>2.363499</v>
      </c>
      <c r="M2768" s="14" t="str" cm="1">
        <f t="array" ref="M2768">_xlfn.TEXTJOIN("", TRUE, _xlfn.XLOOKUP(TRUE, VALUE(表格1[[#This Row],[年月]]) &lt;= VALUE($R$8:$R$12), $Q$8:$Q$12)) &amp; "年度"</f>
        <v>2022年度</v>
      </c>
    </row>
    <row r="2769" spans="1:13" x14ac:dyDescent="0.3">
      <c r="A2769" s="2">
        <v>202201</v>
      </c>
      <c r="B2769" s="19">
        <f>DATE(表格1[[#This Row],[年]],表格1[[#This Row],[月]],1)</f>
        <v>44562</v>
      </c>
      <c r="C2769" s="2" t="str">
        <f>LEFT(表格1[[#This Row],[年月]],4)</f>
        <v>2022</v>
      </c>
      <c r="D2769" s="2" t="str">
        <f>RIGHT(表格1[[#This Row],[年月]],2)</f>
        <v>01</v>
      </c>
      <c r="E2769" s="5">
        <v>9007000</v>
      </c>
      <c r="F2769" s="2" t="str">
        <f>VLOOKUP(TEXT(表格1[[#This Row],[地區]],"00000000"),縣市代碼,2,0)</f>
        <v>連江縣</v>
      </c>
      <c r="G2769" s="2" t="s">
        <v>6</v>
      </c>
      <c r="H2769" s="13">
        <v>1395</v>
      </c>
      <c r="I2769" s="14">
        <v>3600982</v>
      </c>
      <c r="J2769" s="14">
        <f>表格1[[#This Row],[信用卡交易筆數]]/1000</f>
        <v>1.395</v>
      </c>
      <c r="K2769" s="14">
        <f>表格1[[#This Row],[信用卡交易金額'[新臺幣']]]/1000</f>
        <v>3600.982</v>
      </c>
      <c r="L2769" s="14">
        <f>表格1[[#This Row],[信用卡交易金額'[新臺幣']]]/1000000</f>
        <v>3.6009820000000001</v>
      </c>
      <c r="M2769" s="14" t="str" cm="1">
        <f t="array" ref="M2769">_xlfn.TEXTJOIN("", TRUE, _xlfn.XLOOKUP(TRUE, VALUE(表格1[[#This Row],[年月]]) &lt;= VALUE($R$8:$R$12), $Q$8:$Q$12)) &amp; "年度"</f>
        <v>2022年度</v>
      </c>
    </row>
    <row r="2770" spans="1:13" x14ac:dyDescent="0.3">
      <c r="A2770" s="2">
        <v>202201</v>
      </c>
      <c r="B2770" s="19">
        <f>DATE(表格1[[#This Row],[年]],表格1[[#This Row],[月]],1)</f>
        <v>44562</v>
      </c>
      <c r="C2770" s="2" t="str">
        <f>LEFT(表格1[[#This Row],[年月]],4)</f>
        <v>2022</v>
      </c>
      <c r="D2770" s="2" t="str">
        <f>RIGHT(表格1[[#This Row],[年月]],2)</f>
        <v>01</v>
      </c>
      <c r="E2770" s="5">
        <v>9007000</v>
      </c>
      <c r="F2770" s="2" t="str">
        <f>VLOOKUP(TEXT(表格1[[#This Row],[地區]],"00000000"),縣市代碼,2,0)</f>
        <v>連江縣</v>
      </c>
      <c r="G2770" s="2" t="s">
        <v>7</v>
      </c>
      <c r="H2770" s="13">
        <v>7528</v>
      </c>
      <c r="I2770" s="14">
        <v>12166145</v>
      </c>
      <c r="J2770" s="14">
        <f>表格1[[#This Row],[信用卡交易筆數]]/1000</f>
        <v>7.5279999999999996</v>
      </c>
      <c r="K2770" s="14">
        <f>表格1[[#This Row],[信用卡交易金額'[新臺幣']]]/1000</f>
        <v>12166.145</v>
      </c>
      <c r="L2770" s="14">
        <f>表格1[[#This Row],[信用卡交易金額'[新臺幣']]]/1000000</f>
        <v>12.166145</v>
      </c>
      <c r="M2770" s="14" t="str" cm="1">
        <f t="array" ref="M2770">_xlfn.TEXTJOIN("", TRUE, _xlfn.XLOOKUP(TRUE, VALUE(表格1[[#This Row],[年月]]) &lt;= VALUE($R$8:$R$12), $Q$8:$Q$12)) &amp; "年度"</f>
        <v>2022年度</v>
      </c>
    </row>
    <row r="2771" spans="1:13" x14ac:dyDescent="0.3">
      <c r="A2771" s="2">
        <v>202201</v>
      </c>
      <c r="B2771" s="19">
        <f>DATE(表格1[[#This Row],[年]],表格1[[#This Row],[月]],1)</f>
        <v>44562</v>
      </c>
      <c r="C2771" s="2" t="str">
        <f>LEFT(表格1[[#This Row],[年月]],4)</f>
        <v>2022</v>
      </c>
      <c r="D2771" s="2" t="str">
        <f>RIGHT(表格1[[#This Row],[年月]],2)</f>
        <v>01</v>
      </c>
      <c r="E2771" s="5">
        <v>9007000</v>
      </c>
      <c r="F2771" s="2" t="str">
        <f>VLOOKUP(TEXT(表格1[[#This Row],[地區]],"00000000"),縣市代碼,2,0)</f>
        <v>連江縣</v>
      </c>
      <c r="G2771" s="2" t="s">
        <v>8</v>
      </c>
      <c r="H2771" s="13">
        <v>7097</v>
      </c>
      <c r="I2771" s="14">
        <v>9041449</v>
      </c>
      <c r="J2771" s="14">
        <f>表格1[[#This Row],[信用卡交易筆數]]/1000</f>
        <v>7.0970000000000004</v>
      </c>
      <c r="K2771" s="14">
        <f>表格1[[#This Row],[信用卡交易金額'[新臺幣']]]/1000</f>
        <v>9041.4490000000005</v>
      </c>
      <c r="L2771" s="14">
        <f>表格1[[#This Row],[信用卡交易金額'[新臺幣']]]/1000000</f>
        <v>9.0414490000000001</v>
      </c>
      <c r="M2771" s="14" t="str" cm="1">
        <f t="array" ref="M2771">_xlfn.TEXTJOIN("", TRUE, _xlfn.XLOOKUP(TRUE, VALUE(表格1[[#This Row],[年月]]) &lt;= VALUE($R$8:$R$12), $Q$8:$Q$12)) &amp; "年度"</f>
        <v>2022年度</v>
      </c>
    </row>
    <row r="2772" spans="1:13" x14ac:dyDescent="0.3">
      <c r="A2772" s="2">
        <v>202201</v>
      </c>
      <c r="B2772" s="19">
        <f>DATE(表格1[[#This Row],[年]],表格1[[#This Row],[月]],1)</f>
        <v>44562</v>
      </c>
      <c r="C2772" s="2" t="str">
        <f>LEFT(表格1[[#This Row],[年月]],4)</f>
        <v>2022</v>
      </c>
      <c r="D2772" s="2" t="str">
        <f>RIGHT(表格1[[#This Row],[年月]],2)</f>
        <v>01</v>
      </c>
      <c r="E2772" s="5">
        <v>9007000</v>
      </c>
      <c r="F2772" s="2" t="str">
        <f>VLOOKUP(TEXT(表格1[[#This Row],[地區]],"00000000"),縣市代碼,2,0)</f>
        <v>連江縣</v>
      </c>
      <c r="G2772" s="2" t="s">
        <v>9</v>
      </c>
      <c r="H2772" s="13">
        <v>8920</v>
      </c>
      <c r="I2772" s="14">
        <v>16545818</v>
      </c>
      <c r="J2772" s="14">
        <f>表格1[[#This Row],[信用卡交易筆數]]/1000</f>
        <v>8.92</v>
      </c>
      <c r="K2772" s="14">
        <f>表格1[[#This Row],[信用卡交易金額'[新臺幣']]]/1000</f>
        <v>16545.817999999999</v>
      </c>
      <c r="L2772" s="14">
        <f>表格1[[#This Row],[信用卡交易金額'[新臺幣']]]/1000000</f>
        <v>16.545818000000001</v>
      </c>
      <c r="M2772" s="14" t="str" cm="1">
        <f t="array" ref="M2772">_xlfn.TEXTJOIN("", TRUE, _xlfn.XLOOKUP(TRUE, VALUE(表格1[[#This Row],[年月]]) &lt;= VALUE($R$8:$R$12), $Q$8:$Q$12)) &amp; "年度"</f>
        <v>2022年度</v>
      </c>
    </row>
    <row r="2773" spans="1:13" x14ac:dyDescent="0.3">
      <c r="A2773" s="2">
        <v>202201</v>
      </c>
      <c r="B2773" s="19">
        <f>DATE(表格1[[#This Row],[年]],表格1[[#This Row],[月]],1)</f>
        <v>44562</v>
      </c>
      <c r="C2773" s="2" t="str">
        <f>LEFT(表格1[[#This Row],[年月]],4)</f>
        <v>2022</v>
      </c>
      <c r="D2773" s="2" t="str">
        <f>RIGHT(表格1[[#This Row],[年月]],2)</f>
        <v>01</v>
      </c>
      <c r="E2773" s="5">
        <v>9007000</v>
      </c>
      <c r="F2773" s="2" t="str">
        <f>VLOOKUP(TEXT(表格1[[#This Row],[地區]],"00000000"),縣市代碼,2,0)</f>
        <v>連江縣</v>
      </c>
      <c r="G2773" s="2" t="s">
        <v>10</v>
      </c>
      <c r="H2773" s="13">
        <v>7415</v>
      </c>
      <c r="I2773" s="14">
        <v>17763536</v>
      </c>
      <c r="J2773" s="14">
        <f>表格1[[#This Row],[信用卡交易筆數]]/1000</f>
        <v>7.415</v>
      </c>
      <c r="K2773" s="14">
        <f>表格1[[#This Row],[信用卡交易金額'[新臺幣']]]/1000</f>
        <v>17763.536</v>
      </c>
      <c r="L2773" s="14">
        <f>表格1[[#This Row],[信用卡交易金額'[新臺幣']]]/1000000</f>
        <v>17.763535999999998</v>
      </c>
      <c r="M2773" s="14" t="str" cm="1">
        <f t="array" ref="M2773">_xlfn.TEXTJOIN("", TRUE, _xlfn.XLOOKUP(TRUE, VALUE(表格1[[#This Row],[年月]]) &lt;= VALUE($R$8:$R$12), $Q$8:$Q$12)) &amp; "年度"</f>
        <v>2022年度</v>
      </c>
    </row>
    <row r="2774" spans="1:13" x14ac:dyDescent="0.3">
      <c r="A2774" s="2">
        <v>202202</v>
      </c>
      <c r="B2774" s="19">
        <f>DATE(表格1[[#This Row],[年]],表格1[[#This Row],[月]],1)</f>
        <v>44593</v>
      </c>
      <c r="C2774" s="2" t="str">
        <f>LEFT(表格1[[#This Row],[年月]],4)</f>
        <v>2022</v>
      </c>
      <c r="D2774" s="2" t="str">
        <f>RIGHT(表格1[[#This Row],[年月]],2)</f>
        <v>02</v>
      </c>
      <c r="E2774" s="5">
        <v>63000000</v>
      </c>
      <c r="F2774" s="2" t="str">
        <f>VLOOKUP(TEXT(表格1[[#This Row],[地區]],"00000000"),縣市代碼,2,0)</f>
        <v>臺北市</v>
      </c>
      <c r="G2774" s="2" t="s">
        <v>4</v>
      </c>
      <c r="H2774" s="13">
        <v>8691670</v>
      </c>
      <c r="I2774" s="14">
        <v>5345582033</v>
      </c>
      <c r="J2774" s="14">
        <f>表格1[[#This Row],[信用卡交易筆數]]/1000</f>
        <v>8691.67</v>
      </c>
      <c r="K2774" s="14">
        <f>表格1[[#This Row],[信用卡交易金額'[新臺幣']]]/1000</f>
        <v>5345582.0329999998</v>
      </c>
      <c r="L2774" s="14">
        <f>表格1[[#This Row],[信用卡交易金額'[新臺幣']]]/1000000</f>
        <v>5345.5820329999997</v>
      </c>
      <c r="M2774" s="14" t="str" cm="1">
        <f t="array" ref="M2774">_xlfn.TEXTJOIN("", TRUE, _xlfn.XLOOKUP(TRUE, VALUE(表格1[[#This Row],[年月]]) &lt;= VALUE($R$8:$R$12), $Q$8:$Q$12)) &amp; "年度"</f>
        <v>2022年度</v>
      </c>
    </row>
    <row r="2775" spans="1:13" x14ac:dyDescent="0.3">
      <c r="A2775" s="2">
        <v>202202</v>
      </c>
      <c r="B2775" s="19">
        <f>DATE(表格1[[#This Row],[年]],表格1[[#This Row],[月]],1)</f>
        <v>44593</v>
      </c>
      <c r="C2775" s="2" t="str">
        <f>LEFT(表格1[[#This Row],[年月]],4)</f>
        <v>2022</v>
      </c>
      <c r="D2775" s="2" t="str">
        <f>RIGHT(表格1[[#This Row],[年月]],2)</f>
        <v>02</v>
      </c>
      <c r="E2775" s="5">
        <v>63000000</v>
      </c>
      <c r="F2775" s="2" t="str">
        <f>VLOOKUP(TEXT(表格1[[#This Row],[地區]],"00000000"),縣市代碼,2,0)</f>
        <v>臺北市</v>
      </c>
      <c r="G2775" s="2" t="s">
        <v>5</v>
      </c>
      <c r="H2775" s="13">
        <v>439873</v>
      </c>
      <c r="I2775" s="14">
        <v>1513947238</v>
      </c>
      <c r="J2775" s="14">
        <f>表格1[[#This Row],[信用卡交易筆數]]/1000</f>
        <v>439.87299999999999</v>
      </c>
      <c r="K2775" s="14">
        <f>表格1[[#This Row],[信用卡交易金額'[新臺幣']]]/1000</f>
        <v>1513947.2379999999</v>
      </c>
      <c r="L2775" s="14">
        <f>表格1[[#This Row],[信用卡交易金額'[新臺幣']]]/1000000</f>
        <v>1513.947238</v>
      </c>
      <c r="M2775" s="14" t="str" cm="1">
        <f t="array" ref="M2775">_xlfn.TEXTJOIN("", TRUE, _xlfn.XLOOKUP(TRUE, VALUE(表格1[[#This Row],[年月]]) &lt;= VALUE($R$8:$R$12), $Q$8:$Q$12)) &amp; "年度"</f>
        <v>2022年度</v>
      </c>
    </row>
    <row r="2776" spans="1:13" x14ac:dyDescent="0.3">
      <c r="A2776" s="2">
        <v>202202</v>
      </c>
      <c r="B2776" s="19">
        <f>DATE(表格1[[#This Row],[年]],表格1[[#This Row],[月]],1)</f>
        <v>44593</v>
      </c>
      <c r="C2776" s="2" t="str">
        <f>LEFT(表格1[[#This Row],[年月]],4)</f>
        <v>2022</v>
      </c>
      <c r="D2776" s="2" t="str">
        <f>RIGHT(表格1[[#This Row],[年月]],2)</f>
        <v>02</v>
      </c>
      <c r="E2776" s="5">
        <v>63000000</v>
      </c>
      <c r="F2776" s="2" t="str">
        <f>VLOOKUP(TEXT(表格1[[#This Row],[地區]],"00000000"),縣市代碼,2,0)</f>
        <v>臺北市</v>
      </c>
      <c r="G2776" s="2" t="s">
        <v>6</v>
      </c>
      <c r="H2776" s="13">
        <v>715370</v>
      </c>
      <c r="I2776" s="14">
        <v>2981479022</v>
      </c>
      <c r="J2776" s="14">
        <f>表格1[[#This Row],[信用卡交易筆數]]/1000</f>
        <v>715.37</v>
      </c>
      <c r="K2776" s="14">
        <f>表格1[[#This Row],[信用卡交易金額'[新臺幣']]]/1000</f>
        <v>2981479.0219999999</v>
      </c>
      <c r="L2776" s="14">
        <f>表格1[[#This Row],[信用卡交易金額'[新臺幣']]]/1000000</f>
        <v>2981.479022</v>
      </c>
      <c r="M2776" s="14" t="str" cm="1">
        <f t="array" ref="M2776">_xlfn.TEXTJOIN("", TRUE, _xlfn.XLOOKUP(TRUE, VALUE(表格1[[#This Row],[年月]]) &lt;= VALUE($R$8:$R$12), $Q$8:$Q$12)) &amp; "年度"</f>
        <v>2022年度</v>
      </c>
    </row>
    <row r="2777" spans="1:13" x14ac:dyDescent="0.3">
      <c r="A2777" s="2">
        <v>202202</v>
      </c>
      <c r="B2777" s="19">
        <f>DATE(表格1[[#This Row],[年]],表格1[[#This Row],[月]],1)</f>
        <v>44593</v>
      </c>
      <c r="C2777" s="2" t="str">
        <f>LEFT(表格1[[#This Row],[年月]],4)</f>
        <v>2022</v>
      </c>
      <c r="D2777" s="2" t="str">
        <f>RIGHT(表格1[[#This Row],[年月]],2)</f>
        <v>02</v>
      </c>
      <c r="E2777" s="5">
        <v>63000000</v>
      </c>
      <c r="F2777" s="2" t="str">
        <f>VLOOKUP(TEXT(表格1[[#This Row],[地區]],"00000000"),縣市代碼,2,0)</f>
        <v>臺北市</v>
      </c>
      <c r="G2777" s="2" t="s">
        <v>7</v>
      </c>
      <c r="H2777" s="13">
        <v>3823757</v>
      </c>
      <c r="I2777" s="14">
        <v>3062119445</v>
      </c>
      <c r="J2777" s="14">
        <f>表格1[[#This Row],[信用卡交易筆數]]/1000</f>
        <v>3823.7570000000001</v>
      </c>
      <c r="K2777" s="14">
        <f>表格1[[#This Row],[信用卡交易金額'[新臺幣']]]/1000</f>
        <v>3062119.4449999998</v>
      </c>
      <c r="L2777" s="14">
        <f>表格1[[#This Row],[信用卡交易金額'[新臺幣']]]/1000000</f>
        <v>3062.1194449999998</v>
      </c>
      <c r="M2777" s="14" t="str" cm="1">
        <f t="array" ref="M2777">_xlfn.TEXTJOIN("", TRUE, _xlfn.XLOOKUP(TRUE, VALUE(表格1[[#This Row],[年月]]) &lt;= VALUE($R$8:$R$12), $Q$8:$Q$12)) &amp; "年度"</f>
        <v>2022年度</v>
      </c>
    </row>
    <row r="2778" spans="1:13" x14ac:dyDescent="0.3">
      <c r="A2778" s="2">
        <v>202202</v>
      </c>
      <c r="B2778" s="19">
        <f>DATE(表格1[[#This Row],[年]],表格1[[#This Row],[月]],1)</f>
        <v>44593</v>
      </c>
      <c r="C2778" s="2" t="str">
        <f>LEFT(表格1[[#This Row],[年月]],4)</f>
        <v>2022</v>
      </c>
      <c r="D2778" s="2" t="str">
        <f>RIGHT(表格1[[#This Row],[年月]],2)</f>
        <v>02</v>
      </c>
      <c r="E2778" s="5">
        <v>63000000</v>
      </c>
      <c r="F2778" s="2" t="str">
        <f>VLOOKUP(TEXT(表格1[[#This Row],[地區]],"00000000"),縣市代碼,2,0)</f>
        <v>臺北市</v>
      </c>
      <c r="G2778" s="2" t="s">
        <v>8</v>
      </c>
      <c r="H2778" s="13">
        <v>3526512</v>
      </c>
      <c r="I2778" s="14">
        <v>6924161513</v>
      </c>
      <c r="J2778" s="14">
        <f>表格1[[#This Row],[信用卡交易筆數]]/1000</f>
        <v>3526.5120000000002</v>
      </c>
      <c r="K2778" s="14">
        <f>表格1[[#This Row],[信用卡交易金額'[新臺幣']]]/1000</f>
        <v>6924161.5130000003</v>
      </c>
      <c r="L2778" s="14">
        <f>表格1[[#This Row],[信用卡交易金額'[新臺幣']]]/1000000</f>
        <v>6924.161513</v>
      </c>
      <c r="M2778" s="14" t="str" cm="1">
        <f t="array" ref="M2778">_xlfn.TEXTJOIN("", TRUE, _xlfn.XLOOKUP(TRUE, VALUE(表格1[[#This Row],[年月]]) &lt;= VALUE($R$8:$R$12), $Q$8:$Q$12)) &amp; "年度"</f>
        <v>2022年度</v>
      </c>
    </row>
    <row r="2779" spans="1:13" x14ac:dyDescent="0.3">
      <c r="A2779" s="2">
        <v>202202</v>
      </c>
      <c r="B2779" s="19">
        <f>DATE(表格1[[#This Row],[年]],表格1[[#This Row],[月]],1)</f>
        <v>44593</v>
      </c>
      <c r="C2779" s="2" t="str">
        <f>LEFT(表格1[[#This Row],[年月]],4)</f>
        <v>2022</v>
      </c>
      <c r="D2779" s="2" t="str">
        <f>RIGHT(表格1[[#This Row],[年月]],2)</f>
        <v>02</v>
      </c>
      <c r="E2779" s="5">
        <v>63000000</v>
      </c>
      <c r="F2779" s="2" t="str">
        <f>VLOOKUP(TEXT(表格1[[#This Row],[地區]],"00000000"),縣市代碼,2,0)</f>
        <v>臺北市</v>
      </c>
      <c r="G2779" s="2" t="s">
        <v>9</v>
      </c>
      <c r="H2779" s="13">
        <v>6469702</v>
      </c>
      <c r="I2779" s="14">
        <v>10113538343</v>
      </c>
      <c r="J2779" s="14">
        <f>表格1[[#This Row],[信用卡交易筆數]]/1000</f>
        <v>6469.7020000000002</v>
      </c>
      <c r="K2779" s="14">
        <f>表格1[[#This Row],[信用卡交易金額'[新臺幣']]]/1000</f>
        <v>10113538.343</v>
      </c>
      <c r="L2779" s="14">
        <f>表格1[[#This Row],[信用卡交易金額'[新臺幣']]]/1000000</f>
        <v>10113.538343</v>
      </c>
      <c r="M2779" s="14" t="str" cm="1">
        <f t="array" ref="M2779">_xlfn.TEXTJOIN("", TRUE, _xlfn.XLOOKUP(TRUE, VALUE(表格1[[#This Row],[年月]]) &lt;= VALUE($R$8:$R$12), $Q$8:$Q$12)) &amp; "年度"</f>
        <v>2022年度</v>
      </c>
    </row>
    <row r="2780" spans="1:13" x14ac:dyDescent="0.3">
      <c r="A2780" s="2">
        <v>202202</v>
      </c>
      <c r="B2780" s="19">
        <f>DATE(表格1[[#This Row],[年]],表格1[[#This Row],[月]],1)</f>
        <v>44593</v>
      </c>
      <c r="C2780" s="2" t="str">
        <f>LEFT(表格1[[#This Row],[年月]],4)</f>
        <v>2022</v>
      </c>
      <c r="D2780" s="2" t="str">
        <f>RIGHT(表格1[[#This Row],[年月]],2)</f>
        <v>02</v>
      </c>
      <c r="E2780" s="5">
        <v>63000000</v>
      </c>
      <c r="F2780" s="2" t="str">
        <f>VLOOKUP(TEXT(表格1[[#This Row],[地區]],"00000000"),縣市代碼,2,0)</f>
        <v>臺北市</v>
      </c>
      <c r="G2780" s="2" t="s">
        <v>10</v>
      </c>
      <c r="H2780" s="13">
        <v>3764453</v>
      </c>
      <c r="I2780" s="14">
        <v>10205494835</v>
      </c>
      <c r="J2780" s="14">
        <f>表格1[[#This Row],[信用卡交易筆數]]/1000</f>
        <v>3764.453</v>
      </c>
      <c r="K2780" s="14">
        <f>表格1[[#This Row],[信用卡交易金額'[新臺幣']]]/1000</f>
        <v>10205494.835000001</v>
      </c>
      <c r="L2780" s="14">
        <f>表格1[[#This Row],[信用卡交易金額'[新臺幣']]]/1000000</f>
        <v>10205.494835</v>
      </c>
      <c r="M2780" s="14" t="str" cm="1">
        <f t="array" ref="M2780">_xlfn.TEXTJOIN("", TRUE, _xlfn.XLOOKUP(TRUE, VALUE(表格1[[#This Row],[年月]]) &lt;= VALUE($R$8:$R$12), $Q$8:$Q$12)) &amp; "年度"</f>
        <v>2022年度</v>
      </c>
    </row>
    <row r="2781" spans="1:13" x14ac:dyDescent="0.3">
      <c r="A2781" s="2">
        <v>202202</v>
      </c>
      <c r="B2781" s="19">
        <f>DATE(表格1[[#This Row],[年]],表格1[[#This Row],[月]],1)</f>
        <v>44593</v>
      </c>
      <c r="C2781" s="2" t="str">
        <f>LEFT(表格1[[#This Row],[年月]],4)</f>
        <v>2022</v>
      </c>
      <c r="D2781" s="2" t="str">
        <f>RIGHT(表格1[[#This Row],[年月]],2)</f>
        <v>02</v>
      </c>
      <c r="E2781" s="5">
        <v>65000000</v>
      </c>
      <c r="F2781" s="2" t="str">
        <f>VLOOKUP(TEXT(表格1[[#This Row],[地區]],"00000000"),縣市代碼,2,0)</f>
        <v>新北市</v>
      </c>
      <c r="G2781" s="2" t="s">
        <v>4</v>
      </c>
      <c r="H2781" s="13">
        <v>9318003</v>
      </c>
      <c r="I2781" s="14">
        <v>4911222552</v>
      </c>
      <c r="J2781" s="14">
        <f>表格1[[#This Row],[信用卡交易筆數]]/1000</f>
        <v>9318.0030000000006</v>
      </c>
      <c r="K2781" s="14">
        <f>表格1[[#This Row],[信用卡交易金額'[新臺幣']]]/1000</f>
        <v>4911222.5520000001</v>
      </c>
      <c r="L2781" s="14">
        <f>表格1[[#This Row],[信用卡交易金額'[新臺幣']]]/1000000</f>
        <v>4911.2225520000002</v>
      </c>
      <c r="M2781" s="14" t="str" cm="1">
        <f t="array" ref="M2781">_xlfn.TEXTJOIN("", TRUE, _xlfn.XLOOKUP(TRUE, VALUE(表格1[[#This Row],[年月]]) &lt;= VALUE($R$8:$R$12), $Q$8:$Q$12)) &amp; "年度"</f>
        <v>2022年度</v>
      </c>
    </row>
    <row r="2782" spans="1:13" x14ac:dyDescent="0.3">
      <c r="A2782" s="2">
        <v>202202</v>
      </c>
      <c r="B2782" s="19">
        <f>DATE(表格1[[#This Row],[年]],表格1[[#This Row],[月]],1)</f>
        <v>44593</v>
      </c>
      <c r="C2782" s="2" t="str">
        <f>LEFT(表格1[[#This Row],[年月]],4)</f>
        <v>2022</v>
      </c>
      <c r="D2782" s="2" t="str">
        <f>RIGHT(表格1[[#This Row],[年月]],2)</f>
        <v>02</v>
      </c>
      <c r="E2782" s="5">
        <v>65000000</v>
      </c>
      <c r="F2782" s="2" t="str">
        <f>VLOOKUP(TEXT(表格1[[#This Row],[地區]],"00000000"),縣市代碼,2,0)</f>
        <v>新北市</v>
      </c>
      <c r="G2782" s="2" t="s">
        <v>5</v>
      </c>
      <c r="H2782" s="13">
        <v>542875</v>
      </c>
      <c r="I2782" s="14">
        <v>1482850130</v>
      </c>
      <c r="J2782" s="14">
        <f>表格1[[#This Row],[信用卡交易筆數]]/1000</f>
        <v>542.875</v>
      </c>
      <c r="K2782" s="14">
        <f>表格1[[#This Row],[信用卡交易金額'[新臺幣']]]/1000</f>
        <v>1482850.13</v>
      </c>
      <c r="L2782" s="14">
        <f>表格1[[#This Row],[信用卡交易金額'[新臺幣']]]/1000000</f>
        <v>1482.85013</v>
      </c>
      <c r="M2782" s="14" t="str" cm="1">
        <f t="array" ref="M2782">_xlfn.TEXTJOIN("", TRUE, _xlfn.XLOOKUP(TRUE, VALUE(表格1[[#This Row],[年月]]) &lt;= VALUE($R$8:$R$12), $Q$8:$Q$12)) &amp; "年度"</f>
        <v>2022年度</v>
      </c>
    </row>
    <row r="2783" spans="1:13" x14ac:dyDescent="0.3">
      <c r="A2783" s="2">
        <v>202202</v>
      </c>
      <c r="B2783" s="19">
        <f>DATE(表格1[[#This Row],[年]],表格1[[#This Row],[月]],1)</f>
        <v>44593</v>
      </c>
      <c r="C2783" s="2" t="str">
        <f>LEFT(表格1[[#This Row],[年月]],4)</f>
        <v>2022</v>
      </c>
      <c r="D2783" s="2" t="str">
        <f>RIGHT(表格1[[#This Row],[年月]],2)</f>
        <v>02</v>
      </c>
      <c r="E2783" s="5">
        <v>65000000</v>
      </c>
      <c r="F2783" s="2" t="str">
        <f>VLOOKUP(TEXT(表格1[[#This Row],[地區]],"00000000"),縣市代碼,2,0)</f>
        <v>新北市</v>
      </c>
      <c r="G2783" s="2" t="s">
        <v>6</v>
      </c>
      <c r="H2783" s="13">
        <v>900342</v>
      </c>
      <c r="I2783" s="14">
        <v>3024514072</v>
      </c>
      <c r="J2783" s="14">
        <f>表格1[[#This Row],[信用卡交易筆數]]/1000</f>
        <v>900.34199999999998</v>
      </c>
      <c r="K2783" s="14">
        <f>表格1[[#This Row],[信用卡交易金額'[新臺幣']]]/1000</f>
        <v>3024514.0720000002</v>
      </c>
      <c r="L2783" s="14">
        <f>表格1[[#This Row],[信用卡交易金額'[新臺幣']]]/1000000</f>
        <v>3024.5140719999999</v>
      </c>
      <c r="M2783" s="14" t="str" cm="1">
        <f t="array" ref="M2783">_xlfn.TEXTJOIN("", TRUE, _xlfn.XLOOKUP(TRUE, VALUE(表格1[[#This Row],[年月]]) &lt;= VALUE($R$8:$R$12), $Q$8:$Q$12)) &amp; "年度"</f>
        <v>2022年度</v>
      </c>
    </row>
    <row r="2784" spans="1:13" x14ac:dyDescent="0.3">
      <c r="A2784" s="2">
        <v>202202</v>
      </c>
      <c r="B2784" s="19">
        <f>DATE(表格1[[#This Row],[年]],表格1[[#This Row],[月]],1)</f>
        <v>44593</v>
      </c>
      <c r="C2784" s="2" t="str">
        <f>LEFT(表格1[[#This Row],[年月]],4)</f>
        <v>2022</v>
      </c>
      <c r="D2784" s="2" t="str">
        <f>RIGHT(表格1[[#This Row],[年月]],2)</f>
        <v>02</v>
      </c>
      <c r="E2784" s="5">
        <v>65000000</v>
      </c>
      <c r="F2784" s="2" t="str">
        <f>VLOOKUP(TEXT(表格1[[#This Row],[地區]],"00000000"),縣市代碼,2,0)</f>
        <v>新北市</v>
      </c>
      <c r="G2784" s="2" t="s">
        <v>7</v>
      </c>
      <c r="H2784" s="13">
        <v>4607906</v>
      </c>
      <c r="I2784" s="14">
        <v>3963047267</v>
      </c>
      <c r="J2784" s="14">
        <f>表格1[[#This Row],[信用卡交易筆數]]/1000</f>
        <v>4607.9059999999999</v>
      </c>
      <c r="K2784" s="14">
        <f>表格1[[#This Row],[信用卡交易金額'[新臺幣']]]/1000</f>
        <v>3963047.267</v>
      </c>
      <c r="L2784" s="14">
        <f>表格1[[#This Row],[信用卡交易金額'[新臺幣']]]/1000000</f>
        <v>3963.0472669999999</v>
      </c>
      <c r="M2784" s="14" t="str" cm="1">
        <f t="array" ref="M2784">_xlfn.TEXTJOIN("", TRUE, _xlfn.XLOOKUP(TRUE, VALUE(表格1[[#This Row],[年月]]) &lt;= VALUE($R$8:$R$12), $Q$8:$Q$12)) &amp; "年度"</f>
        <v>2022年度</v>
      </c>
    </row>
    <row r="2785" spans="1:13" x14ac:dyDescent="0.3">
      <c r="A2785" s="2">
        <v>202202</v>
      </c>
      <c r="B2785" s="19">
        <f>DATE(表格1[[#This Row],[年]],表格1[[#This Row],[月]],1)</f>
        <v>44593</v>
      </c>
      <c r="C2785" s="2" t="str">
        <f>LEFT(表格1[[#This Row],[年月]],4)</f>
        <v>2022</v>
      </c>
      <c r="D2785" s="2" t="str">
        <f>RIGHT(表格1[[#This Row],[年月]],2)</f>
        <v>02</v>
      </c>
      <c r="E2785" s="5">
        <v>65000000</v>
      </c>
      <c r="F2785" s="2" t="str">
        <f>VLOOKUP(TEXT(表格1[[#This Row],[地區]],"00000000"),縣市代碼,2,0)</f>
        <v>新北市</v>
      </c>
      <c r="G2785" s="2" t="s">
        <v>8</v>
      </c>
      <c r="H2785" s="13">
        <v>4301855</v>
      </c>
      <c r="I2785" s="14">
        <v>7764147020</v>
      </c>
      <c r="J2785" s="14">
        <f>表格1[[#This Row],[信用卡交易筆數]]/1000</f>
        <v>4301.8549999999996</v>
      </c>
      <c r="K2785" s="14">
        <f>表格1[[#This Row],[信用卡交易金額'[新臺幣']]]/1000</f>
        <v>7764147.0199999996</v>
      </c>
      <c r="L2785" s="14">
        <f>表格1[[#This Row],[信用卡交易金額'[新臺幣']]]/1000000</f>
        <v>7764.1470200000003</v>
      </c>
      <c r="M2785" s="14" t="str" cm="1">
        <f t="array" ref="M2785">_xlfn.TEXTJOIN("", TRUE, _xlfn.XLOOKUP(TRUE, VALUE(表格1[[#This Row],[年月]]) &lt;= VALUE($R$8:$R$12), $Q$8:$Q$12)) &amp; "年度"</f>
        <v>2022年度</v>
      </c>
    </row>
    <row r="2786" spans="1:13" x14ac:dyDescent="0.3">
      <c r="A2786" s="2">
        <v>202202</v>
      </c>
      <c r="B2786" s="19">
        <f>DATE(表格1[[#This Row],[年]],表格1[[#This Row],[月]],1)</f>
        <v>44593</v>
      </c>
      <c r="C2786" s="2" t="str">
        <f>LEFT(表格1[[#This Row],[年月]],4)</f>
        <v>2022</v>
      </c>
      <c r="D2786" s="2" t="str">
        <f>RIGHT(表格1[[#This Row],[年月]],2)</f>
        <v>02</v>
      </c>
      <c r="E2786" s="5">
        <v>65000000</v>
      </c>
      <c r="F2786" s="2" t="str">
        <f>VLOOKUP(TEXT(表格1[[#This Row],[地區]],"00000000"),縣市代碼,2,0)</f>
        <v>新北市</v>
      </c>
      <c r="G2786" s="2" t="s">
        <v>9</v>
      </c>
      <c r="H2786" s="13">
        <v>7956764</v>
      </c>
      <c r="I2786" s="14">
        <v>11212289181</v>
      </c>
      <c r="J2786" s="14">
        <f>表格1[[#This Row],[信用卡交易筆數]]/1000</f>
        <v>7956.7640000000001</v>
      </c>
      <c r="K2786" s="14">
        <f>表格1[[#This Row],[信用卡交易金額'[新臺幣']]]/1000</f>
        <v>11212289.181</v>
      </c>
      <c r="L2786" s="14">
        <f>表格1[[#This Row],[信用卡交易金額'[新臺幣']]]/1000000</f>
        <v>11212.289181</v>
      </c>
      <c r="M2786" s="14" t="str" cm="1">
        <f t="array" ref="M2786">_xlfn.TEXTJOIN("", TRUE, _xlfn.XLOOKUP(TRUE, VALUE(表格1[[#This Row],[年月]]) &lt;= VALUE($R$8:$R$12), $Q$8:$Q$12)) &amp; "年度"</f>
        <v>2022年度</v>
      </c>
    </row>
    <row r="2787" spans="1:13" x14ac:dyDescent="0.3">
      <c r="A2787" s="2">
        <v>202202</v>
      </c>
      <c r="B2787" s="19">
        <f>DATE(表格1[[#This Row],[年]],表格1[[#This Row],[月]],1)</f>
        <v>44593</v>
      </c>
      <c r="C2787" s="2" t="str">
        <f>LEFT(表格1[[#This Row],[年月]],4)</f>
        <v>2022</v>
      </c>
      <c r="D2787" s="2" t="str">
        <f>RIGHT(表格1[[#This Row],[年月]],2)</f>
        <v>02</v>
      </c>
      <c r="E2787" s="5">
        <v>65000000</v>
      </c>
      <c r="F2787" s="2" t="str">
        <f>VLOOKUP(TEXT(表格1[[#This Row],[地區]],"00000000"),縣市代碼,2,0)</f>
        <v>新北市</v>
      </c>
      <c r="G2787" s="2" t="s">
        <v>10</v>
      </c>
      <c r="H2787" s="13">
        <v>5101497</v>
      </c>
      <c r="I2787" s="14">
        <v>12048112269</v>
      </c>
      <c r="J2787" s="14">
        <f>表格1[[#This Row],[信用卡交易筆數]]/1000</f>
        <v>5101.4970000000003</v>
      </c>
      <c r="K2787" s="14">
        <f>表格1[[#This Row],[信用卡交易金額'[新臺幣']]]/1000</f>
        <v>12048112.268999999</v>
      </c>
      <c r="L2787" s="14">
        <f>表格1[[#This Row],[信用卡交易金額'[新臺幣']]]/1000000</f>
        <v>12048.112268999999</v>
      </c>
      <c r="M2787" s="14" t="str" cm="1">
        <f t="array" ref="M2787">_xlfn.TEXTJOIN("", TRUE, _xlfn.XLOOKUP(TRUE, VALUE(表格1[[#This Row],[年月]]) &lt;= VALUE($R$8:$R$12), $Q$8:$Q$12)) &amp; "年度"</f>
        <v>2022年度</v>
      </c>
    </row>
    <row r="2788" spans="1:13" x14ac:dyDescent="0.3">
      <c r="A2788" s="2">
        <v>202202</v>
      </c>
      <c r="B2788" s="19">
        <f>DATE(表格1[[#This Row],[年]],表格1[[#This Row],[月]],1)</f>
        <v>44593</v>
      </c>
      <c r="C2788" s="2" t="str">
        <f>LEFT(表格1[[#This Row],[年月]],4)</f>
        <v>2022</v>
      </c>
      <c r="D2788" s="2" t="str">
        <f>RIGHT(表格1[[#This Row],[年月]],2)</f>
        <v>02</v>
      </c>
      <c r="E2788" s="5">
        <v>68000000</v>
      </c>
      <c r="F2788" s="2" t="str">
        <f>VLOOKUP(TEXT(表格1[[#This Row],[地區]],"00000000"),縣市代碼,2,0)</f>
        <v>桃園市</v>
      </c>
      <c r="G2788" s="2" t="s">
        <v>4</v>
      </c>
      <c r="H2788" s="13">
        <v>4163804</v>
      </c>
      <c r="I2788" s="14">
        <v>2032019579</v>
      </c>
      <c r="J2788" s="14">
        <f>表格1[[#This Row],[信用卡交易筆數]]/1000</f>
        <v>4163.8040000000001</v>
      </c>
      <c r="K2788" s="14">
        <f>表格1[[#This Row],[信用卡交易金額'[新臺幣']]]/1000</f>
        <v>2032019.5789999999</v>
      </c>
      <c r="L2788" s="14">
        <f>表格1[[#This Row],[信用卡交易金額'[新臺幣']]]/1000000</f>
        <v>2032.019579</v>
      </c>
      <c r="M2788" s="14" t="str" cm="1">
        <f t="array" ref="M2788">_xlfn.TEXTJOIN("", TRUE, _xlfn.XLOOKUP(TRUE, VALUE(表格1[[#This Row],[年月]]) &lt;= VALUE($R$8:$R$12), $Q$8:$Q$12)) &amp; "年度"</f>
        <v>2022年度</v>
      </c>
    </row>
    <row r="2789" spans="1:13" x14ac:dyDescent="0.3">
      <c r="A2789" s="2">
        <v>202202</v>
      </c>
      <c r="B2789" s="19">
        <f>DATE(表格1[[#This Row],[年]],表格1[[#This Row],[月]],1)</f>
        <v>44593</v>
      </c>
      <c r="C2789" s="2" t="str">
        <f>LEFT(表格1[[#This Row],[年月]],4)</f>
        <v>2022</v>
      </c>
      <c r="D2789" s="2" t="str">
        <f>RIGHT(表格1[[#This Row],[年月]],2)</f>
        <v>02</v>
      </c>
      <c r="E2789" s="5">
        <v>68000000</v>
      </c>
      <c r="F2789" s="2" t="str">
        <f>VLOOKUP(TEXT(表格1[[#This Row],[地區]],"00000000"),縣市代碼,2,0)</f>
        <v>桃園市</v>
      </c>
      <c r="G2789" s="2" t="s">
        <v>5</v>
      </c>
      <c r="H2789" s="13">
        <v>232631</v>
      </c>
      <c r="I2789" s="14">
        <v>660924080</v>
      </c>
      <c r="J2789" s="14">
        <f>表格1[[#This Row],[信用卡交易筆數]]/1000</f>
        <v>232.631</v>
      </c>
      <c r="K2789" s="14">
        <f>表格1[[#This Row],[信用卡交易金額'[新臺幣']]]/1000</f>
        <v>660924.07999999996</v>
      </c>
      <c r="L2789" s="14">
        <f>表格1[[#This Row],[信用卡交易金額'[新臺幣']]]/1000000</f>
        <v>660.92408</v>
      </c>
      <c r="M2789" s="14" t="str" cm="1">
        <f t="array" ref="M2789">_xlfn.TEXTJOIN("", TRUE, _xlfn.XLOOKUP(TRUE, VALUE(表格1[[#This Row],[年月]]) &lt;= VALUE($R$8:$R$12), $Q$8:$Q$12)) &amp; "年度"</f>
        <v>2022年度</v>
      </c>
    </row>
    <row r="2790" spans="1:13" x14ac:dyDescent="0.3">
      <c r="A2790" s="2">
        <v>202202</v>
      </c>
      <c r="B2790" s="19">
        <f>DATE(表格1[[#This Row],[年]],表格1[[#This Row],[月]],1)</f>
        <v>44593</v>
      </c>
      <c r="C2790" s="2" t="str">
        <f>LEFT(表格1[[#This Row],[年月]],4)</f>
        <v>2022</v>
      </c>
      <c r="D2790" s="2" t="str">
        <f>RIGHT(表格1[[#This Row],[年月]],2)</f>
        <v>02</v>
      </c>
      <c r="E2790" s="5">
        <v>68000000</v>
      </c>
      <c r="F2790" s="2" t="str">
        <f>VLOOKUP(TEXT(表格1[[#This Row],[地區]],"00000000"),縣市代碼,2,0)</f>
        <v>桃園市</v>
      </c>
      <c r="G2790" s="2" t="s">
        <v>6</v>
      </c>
      <c r="H2790" s="13">
        <v>425231</v>
      </c>
      <c r="I2790" s="14">
        <v>1399771151</v>
      </c>
      <c r="J2790" s="14">
        <f>表格1[[#This Row],[信用卡交易筆數]]/1000</f>
        <v>425.23099999999999</v>
      </c>
      <c r="K2790" s="14">
        <f>表格1[[#This Row],[信用卡交易金額'[新臺幣']]]/1000</f>
        <v>1399771.1510000001</v>
      </c>
      <c r="L2790" s="14">
        <f>表格1[[#This Row],[信用卡交易金額'[新臺幣']]]/1000000</f>
        <v>1399.7711509999999</v>
      </c>
      <c r="M2790" s="14" t="str" cm="1">
        <f t="array" ref="M2790">_xlfn.TEXTJOIN("", TRUE, _xlfn.XLOOKUP(TRUE, VALUE(表格1[[#This Row],[年月]]) &lt;= VALUE($R$8:$R$12), $Q$8:$Q$12)) &amp; "年度"</f>
        <v>2022年度</v>
      </c>
    </row>
    <row r="2791" spans="1:13" x14ac:dyDescent="0.3">
      <c r="A2791" s="2">
        <v>202202</v>
      </c>
      <c r="B2791" s="19">
        <f>DATE(表格1[[#This Row],[年]],表格1[[#This Row],[月]],1)</f>
        <v>44593</v>
      </c>
      <c r="C2791" s="2" t="str">
        <f>LEFT(表格1[[#This Row],[年月]],4)</f>
        <v>2022</v>
      </c>
      <c r="D2791" s="2" t="str">
        <f>RIGHT(表格1[[#This Row],[年月]],2)</f>
        <v>02</v>
      </c>
      <c r="E2791" s="5">
        <v>68000000</v>
      </c>
      <c r="F2791" s="2" t="str">
        <f>VLOOKUP(TEXT(表格1[[#This Row],[地區]],"00000000"),縣市代碼,2,0)</f>
        <v>桃園市</v>
      </c>
      <c r="G2791" s="2" t="s">
        <v>7</v>
      </c>
      <c r="H2791" s="13">
        <v>2266329</v>
      </c>
      <c r="I2791" s="14">
        <v>2338745571</v>
      </c>
      <c r="J2791" s="14">
        <f>表格1[[#This Row],[信用卡交易筆數]]/1000</f>
        <v>2266.3290000000002</v>
      </c>
      <c r="K2791" s="14">
        <f>表格1[[#This Row],[信用卡交易金額'[新臺幣']]]/1000</f>
        <v>2338745.571</v>
      </c>
      <c r="L2791" s="14">
        <f>表格1[[#This Row],[信用卡交易金額'[新臺幣']]]/1000000</f>
        <v>2338.7455709999999</v>
      </c>
      <c r="M2791" s="14" t="str" cm="1">
        <f t="array" ref="M2791">_xlfn.TEXTJOIN("", TRUE, _xlfn.XLOOKUP(TRUE, VALUE(表格1[[#This Row],[年月]]) &lt;= VALUE($R$8:$R$12), $Q$8:$Q$12)) &amp; "年度"</f>
        <v>2022年度</v>
      </c>
    </row>
    <row r="2792" spans="1:13" x14ac:dyDescent="0.3">
      <c r="A2792" s="2">
        <v>202202</v>
      </c>
      <c r="B2792" s="19">
        <f>DATE(表格1[[#This Row],[年]],表格1[[#This Row],[月]],1)</f>
        <v>44593</v>
      </c>
      <c r="C2792" s="2" t="str">
        <f>LEFT(表格1[[#This Row],[年月]],4)</f>
        <v>2022</v>
      </c>
      <c r="D2792" s="2" t="str">
        <f>RIGHT(表格1[[#This Row],[年月]],2)</f>
        <v>02</v>
      </c>
      <c r="E2792" s="5">
        <v>68000000</v>
      </c>
      <c r="F2792" s="2" t="str">
        <f>VLOOKUP(TEXT(表格1[[#This Row],[地區]],"00000000"),縣市代碼,2,0)</f>
        <v>桃園市</v>
      </c>
      <c r="G2792" s="2" t="s">
        <v>8</v>
      </c>
      <c r="H2792" s="13">
        <v>1916371</v>
      </c>
      <c r="I2792" s="14">
        <v>3233826005</v>
      </c>
      <c r="J2792" s="14">
        <f>表格1[[#This Row],[信用卡交易筆數]]/1000</f>
        <v>1916.3710000000001</v>
      </c>
      <c r="K2792" s="14">
        <f>表格1[[#This Row],[信用卡交易金額'[新臺幣']]]/1000</f>
        <v>3233826.0049999999</v>
      </c>
      <c r="L2792" s="14">
        <f>表格1[[#This Row],[信用卡交易金額'[新臺幣']]]/1000000</f>
        <v>3233.8260049999999</v>
      </c>
      <c r="M2792" s="14" t="str" cm="1">
        <f t="array" ref="M2792">_xlfn.TEXTJOIN("", TRUE, _xlfn.XLOOKUP(TRUE, VALUE(表格1[[#This Row],[年月]]) &lt;= VALUE($R$8:$R$12), $Q$8:$Q$12)) &amp; "年度"</f>
        <v>2022年度</v>
      </c>
    </row>
    <row r="2793" spans="1:13" x14ac:dyDescent="0.3">
      <c r="A2793" s="2">
        <v>202202</v>
      </c>
      <c r="B2793" s="19">
        <f>DATE(表格1[[#This Row],[年]],表格1[[#This Row],[月]],1)</f>
        <v>44593</v>
      </c>
      <c r="C2793" s="2" t="str">
        <f>LEFT(表格1[[#This Row],[年月]],4)</f>
        <v>2022</v>
      </c>
      <c r="D2793" s="2" t="str">
        <f>RIGHT(表格1[[#This Row],[年月]],2)</f>
        <v>02</v>
      </c>
      <c r="E2793" s="5">
        <v>68000000</v>
      </c>
      <c r="F2793" s="2" t="str">
        <f>VLOOKUP(TEXT(表格1[[#This Row],[地區]],"00000000"),縣市代碼,2,0)</f>
        <v>桃園市</v>
      </c>
      <c r="G2793" s="2" t="s">
        <v>9</v>
      </c>
      <c r="H2793" s="13">
        <v>3496632</v>
      </c>
      <c r="I2793" s="14">
        <v>5552327522</v>
      </c>
      <c r="J2793" s="14">
        <f>表格1[[#This Row],[信用卡交易筆數]]/1000</f>
        <v>3496.6320000000001</v>
      </c>
      <c r="K2793" s="14">
        <f>表格1[[#This Row],[信用卡交易金額'[新臺幣']]]/1000</f>
        <v>5552327.5219999999</v>
      </c>
      <c r="L2793" s="14">
        <f>表格1[[#This Row],[信用卡交易金額'[新臺幣']]]/1000000</f>
        <v>5552.3275219999996</v>
      </c>
      <c r="M2793" s="14" t="str" cm="1">
        <f t="array" ref="M2793">_xlfn.TEXTJOIN("", TRUE, _xlfn.XLOOKUP(TRUE, VALUE(表格1[[#This Row],[年月]]) &lt;= VALUE($R$8:$R$12), $Q$8:$Q$12)) &amp; "年度"</f>
        <v>2022年度</v>
      </c>
    </row>
    <row r="2794" spans="1:13" x14ac:dyDescent="0.3">
      <c r="A2794" s="2">
        <v>202202</v>
      </c>
      <c r="B2794" s="19">
        <f>DATE(表格1[[#This Row],[年]],表格1[[#This Row],[月]],1)</f>
        <v>44593</v>
      </c>
      <c r="C2794" s="2" t="str">
        <f>LEFT(表格1[[#This Row],[年月]],4)</f>
        <v>2022</v>
      </c>
      <c r="D2794" s="2" t="str">
        <f>RIGHT(表格1[[#This Row],[年月]],2)</f>
        <v>02</v>
      </c>
      <c r="E2794" s="5">
        <v>68000000</v>
      </c>
      <c r="F2794" s="2" t="str">
        <f>VLOOKUP(TEXT(表格1[[#This Row],[地區]],"00000000"),縣市代碼,2,0)</f>
        <v>桃園市</v>
      </c>
      <c r="G2794" s="2" t="s">
        <v>10</v>
      </c>
      <c r="H2794" s="13">
        <v>2354127</v>
      </c>
      <c r="I2794" s="14">
        <v>5552541881</v>
      </c>
      <c r="J2794" s="14">
        <f>表格1[[#This Row],[信用卡交易筆數]]/1000</f>
        <v>2354.127</v>
      </c>
      <c r="K2794" s="14">
        <f>表格1[[#This Row],[信用卡交易金額'[新臺幣']]]/1000</f>
        <v>5552541.8810000001</v>
      </c>
      <c r="L2794" s="14">
        <f>表格1[[#This Row],[信用卡交易金額'[新臺幣']]]/1000000</f>
        <v>5552.5418810000001</v>
      </c>
      <c r="M2794" s="14" t="str" cm="1">
        <f t="array" ref="M2794">_xlfn.TEXTJOIN("", TRUE, _xlfn.XLOOKUP(TRUE, VALUE(表格1[[#This Row],[年月]]) &lt;= VALUE($R$8:$R$12), $Q$8:$Q$12)) &amp; "年度"</f>
        <v>2022年度</v>
      </c>
    </row>
    <row r="2795" spans="1:13" x14ac:dyDescent="0.3">
      <c r="A2795" s="2">
        <v>202202</v>
      </c>
      <c r="B2795" s="19">
        <f>DATE(表格1[[#This Row],[年]],表格1[[#This Row],[月]],1)</f>
        <v>44593</v>
      </c>
      <c r="C2795" s="2" t="str">
        <f>LEFT(表格1[[#This Row],[年月]],4)</f>
        <v>2022</v>
      </c>
      <c r="D2795" s="2" t="str">
        <f>RIGHT(表格1[[#This Row],[年月]],2)</f>
        <v>02</v>
      </c>
      <c r="E2795" s="5">
        <v>10004000</v>
      </c>
      <c r="F2795" s="2" t="str">
        <f>VLOOKUP(TEXT(表格1[[#This Row],[地區]],"00000000"),縣市代碼,2,0)</f>
        <v>新竹縣</v>
      </c>
      <c r="G2795" s="2" t="s">
        <v>4</v>
      </c>
      <c r="H2795" s="13">
        <v>1208103</v>
      </c>
      <c r="I2795" s="14">
        <v>656795250</v>
      </c>
      <c r="J2795" s="14">
        <f>表格1[[#This Row],[信用卡交易筆數]]/1000</f>
        <v>1208.1030000000001</v>
      </c>
      <c r="K2795" s="14">
        <f>表格1[[#This Row],[信用卡交易金額'[新臺幣']]]/1000</f>
        <v>656795.25</v>
      </c>
      <c r="L2795" s="14">
        <f>表格1[[#This Row],[信用卡交易金額'[新臺幣']]]/1000000</f>
        <v>656.79525000000001</v>
      </c>
      <c r="M2795" s="14" t="str" cm="1">
        <f t="array" ref="M2795">_xlfn.TEXTJOIN("", TRUE, _xlfn.XLOOKUP(TRUE, VALUE(表格1[[#This Row],[年月]]) &lt;= VALUE($R$8:$R$12), $Q$8:$Q$12)) &amp; "年度"</f>
        <v>2022年度</v>
      </c>
    </row>
    <row r="2796" spans="1:13" x14ac:dyDescent="0.3">
      <c r="A2796" s="2">
        <v>202202</v>
      </c>
      <c r="B2796" s="19">
        <f>DATE(表格1[[#This Row],[年]],表格1[[#This Row],[月]],1)</f>
        <v>44593</v>
      </c>
      <c r="C2796" s="2" t="str">
        <f>LEFT(表格1[[#This Row],[年月]],4)</f>
        <v>2022</v>
      </c>
      <c r="D2796" s="2" t="str">
        <f>RIGHT(表格1[[#This Row],[年月]],2)</f>
        <v>02</v>
      </c>
      <c r="E2796" s="5">
        <v>10004000</v>
      </c>
      <c r="F2796" s="2" t="str">
        <f>VLOOKUP(TEXT(表格1[[#This Row],[地區]],"00000000"),縣市代碼,2,0)</f>
        <v>新竹縣</v>
      </c>
      <c r="G2796" s="2" t="s">
        <v>5</v>
      </c>
      <c r="H2796" s="13">
        <v>61069</v>
      </c>
      <c r="I2796" s="14">
        <v>179629103</v>
      </c>
      <c r="J2796" s="14">
        <f>表格1[[#This Row],[信用卡交易筆數]]/1000</f>
        <v>61.069000000000003</v>
      </c>
      <c r="K2796" s="14">
        <f>表格1[[#This Row],[信用卡交易金額'[新臺幣']]]/1000</f>
        <v>179629.103</v>
      </c>
      <c r="L2796" s="14">
        <f>表格1[[#This Row],[信用卡交易金額'[新臺幣']]]/1000000</f>
        <v>179.62910299999999</v>
      </c>
      <c r="M2796" s="14" t="str" cm="1">
        <f t="array" ref="M2796">_xlfn.TEXTJOIN("", TRUE, _xlfn.XLOOKUP(TRUE, VALUE(表格1[[#This Row],[年月]]) &lt;= VALUE($R$8:$R$12), $Q$8:$Q$12)) &amp; "年度"</f>
        <v>2022年度</v>
      </c>
    </row>
    <row r="2797" spans="1:13" x14ac:dyDescent="0.3">
      <c r="A2797" s="2">
        <v>202202</v>
      </c>
      <c r="B2797" s="19">
        <f>DATE(表格1[[#This Row],[年]],表格1[[#This Row],[月]],1)</f>
        <v>44593</v>
      </c>
      <c r="C2797" s="2" t="str">
        <f>LEFT(表格1[[#This Row],[年月]],4)</f>
        <v>2022</v>
      </c>
      <c r="D2797" s="2" t="str">
        <f>RIGHT(表格1[[#This Row],[年月]],2)</f>
        <v>02</v>
      </c>
      <c r="E2797" s="5">
        <v>10004000</v>
      </c>
      <c r="F2797" s="2" t="str">
        <f>VLOOKUP(TEXT(表格1[[#This Row],[地區]],"00000000"),縣市代碼,2,0)</f>
        <v>新竹縣</v>
      </c>
      <c r="G2797" s="2" t="s">
        <v>6</v>
      </c>
      <c r="H2797" s="13">
        <v>115369</v>
      </c>
      <c r="I2797" s="14">
        <v>430592695</v>
      </c>
      <c r="J2797" s="14">
        <f>表格1[[#This Row],[信用卡交易筆數]]/1000</f>
        <v>115.369</v>
      </c>
      <c r="K2797" s="14">
        <f>表格1[[#This Row],[信用卡交易金額'[新臺幣']]]/1000</f>
        <v>430592.69500000001</v>
      </c>
      <c r="L2797" s="14">
        <f>表格1[[#This Row],[信用卡交易金額'[新臺幣']]]/1000000</f>
        <v>430.59269499999999</v>
      </c>
      <c r="M2797" s="14" t="str" cm="1">
        <f t="array" ref="M2797">_xlfn.TEXTJOIN("", TRUE, _xlfn.XLOOKUP(TRUE, VALUE(表格1[[#This Row],[年月]]) &lt;= VALUE($R$8:$R$12), $Q$8:$Q$12)) &amp; "年度"</f>
        <v>2022年度</v>
      </c>
    </row>
    <row r="2798" spans="1:13" x14ac:dyDescent="0.3">
      <c r="A2798" s="2">
        <v>202202</v>
      </c>
      <c r="B2798" s="19">
        <f>DATE(表格1[[#This Row],[年]],表格1[[#This Row],[月]],1)</f>
        <v>44593</v>
      </c>
      <c r="C2798" s="2" t="str">
        <f>LEFT(表格1[[#This Row],[年月]],4)</f>
        <v>2022</v>
      </c>
      <c r="D2798" s="2" t="str">
        <f>RIGHT(表格1[[#This Row],[年月]],2)</f>
        <v>02</v>
      </c>
      <c r="E2798" s="5">
        <v>10004000</v>
      </c>
      <c r="F2798" s="2" t="str">
        <f>VLOOKUP(TEXT(表格1[[#This Row],[地區]],"00000000"),縣市代碼,2,0)</f>
        <v>新竹縣</v>
      </c>
      <c r="G2798" s="2" t="s">
        <v>7</v>
      </c>
      <c r="H2798" s="13">
        <v>596582</v>
      </c>
      <c r="I2798" s="14">
        <v>672640783</v>
      </c>
      <c r="J2798" s="14">
        <f>表格1[[#This Row],[信用卡交易筆數]]/1000</f>
        <v>596.58199999999999</v>
      </c>
      <c r="K2798" s="14">
        <f>表格1[[#This Row],[信用卡交易金額'[新臺幣']]]/1000</f>
        <v>672640.78300000005</v>
      </c>
      <c r="L2798" s="14">
        <f>表格1[[#This Row],[信用卡交易金額'[新臺幣']]]/1000000</f>
        <v>672.64078300000006</v>
      </c>
      <c r="M2798" s="14" t="str" cm="1">
        <f t="array" ref="M2798">_xlfn.TEXTJOIN("", TRUE, _xlfn.XLOOKUP(TRUE, VALUE(表格1[[#This Row],[年月]]) &lt;= VALUE($R$8:$R$12), $Q$8:$Q$12)) &amp; "年度"</f>
        <v>2022年度</v>
      </c>
    </row>
    <row r="2799" spans="1:13" x14ac:dyDescent="0.3">
      <c r="A2799" s="2">
        <v>202202</v>
      </c>
      <c r="B2799" s="19">
        <f>DATE(表格1[[#This Row],[年]],表格1[[#This Row],[月]],1)</f>
        <v>44593</v>
      </c>
      <c r="C2799" s="2" t="str">
        <f>LEFT(表格1[[#This Row],[年月]],4)</f>
        <v>2022</v>
      </c>
      <c r="D2799" s="2" t="str">
        <f>RIGHT(表格1[[#This Row],[年月]],2)</f>
        <v>02</v>
      </c>
      <c r="E2799" s="5">
        <v>10004000</v>
      </c>
      <c r="F2799" s="2" t="str">
        <f>VLOOKUP(TEXT(表格1[[#This Row],[地區]],"00000000"),縣市代碼,2,0)</f>
        <v>新竹縣</v>
      </c>
      <c r="G2799" s="2" t="s">
        <v>8</v>
      </c>
      <c r="H2799" s="13">
        <v>504217</v>
      </c>
      <c r="I2799" s="14">
        <v>948870014</v>
      </c>
      <c r="J2799" s="14">
        <f>表格1[[#This Row],[信用卡交易筆數]]/1000</f>
        <v>504.21699999999998</v>
      </c>
      <c r="K2799" s="14">
        <f>表格1[[#This Row],[信用卡交易金額'[新臺幣']]]/1000</f>
        <v>948870.01399999997</v>
      </c>
      <c r="L2799" s="14">
        <f>表格1[[#This Row],[信用卡交易金額'[新臺幣']]]/1000000</f>
        <v>948.87001399999997</v>
      </c>
      <c r="M2799" s="14" t="str" cm="1">
        <f t="array" ref="M2799">_xlfn.TEXTJOIN("", TRUE, _xlfn.XLOOKUP(TRUE, VALUE(表格1[[#This Row],[年月]]) &lt;= VALUE($R$8:$R$12), $Q$8:$Q$12)) &amp; "年度"</f>
        <v>2022年度</v>
      </c>
    </row>
    <row r="2800" spans="1:13" x14ac:dyDescent="0.3">
      <c r="A2800" s="2">
        <v>202202</v>
      </c>
      <c r="B2800" s="19">
        <f>DATE(表格1[[#This Row],[年]],表格1[[#This Row],[月]],1)</f>
        <v>44593</v>
      </c>
      <c r="C2800" s="2" t="str">
        <f>LEFT(表格1[[#This Row],[年月]],4)</f>
        <v>2022</v>
      </c>
      <c r="D2800" s="2" t="str">
        <f>RIGHT(表格1[[#This Row],[年月]],2)</f>
        <v>02</v>
      </c>
      <c r="E2800" s="5">
        <v>10004000</v>
      </c>
      <c r="F2800" s="2" t="str">
        <f>VLOOKUP(TEXT(表格1[[#This Row],[地區]],"00000000"),縣市代碼,2,0)</f>
        <v>新竹縣</v>
      </c>
      <c r="G2800" s="2" t="s">
        <v>9</v>
      </c>
      <c r="H2800" s="13">
        <v>988273</v>
      </c>
      <c r="I2800" s="14">
        <v>1583979314</v>
      </c>
      <c r="J2800" s="14">
        <f>表格1[[#This Row],[信用卡交易筆數]]/1000</f>
        <v>988.27300000000002</v>
      </c>
      <c r="K2800" s="14">
        <f>表格1[[#This Row],[信用卡交易金額'[新臺幣']]]/1000</f>
        <v>1583979.314</v>
      </c>
      <c r="L2800" s="14">
        <f>表格1[[#This Row],[信用卡交易金額'[新臺幣']]]/1000000</f>
        <v>1583.9793139999999</v>
      </c>
      <c r="M2800" s="14" t="str" cm="1">
        <f t="array" ref="M2800">_xlfn.TEXTJOIN("", TRUE, _xlfn.XLOOKUP(TRUE, VALUE(表格1[[#This Row],[年月]]) &lt;= VALUE($R$8:$R$12), $Q$8:$Q$12)) &amp; "年度"</f>
        <v>2022年度</v>
      </c>
    </row>
    <row r="2801" spans="1:13" x14ac:dyDescent="0.3">
      <c r="A2801" s="2">
        <v>202202</v>
      </c>
      <c r="B2801" s="19">
        <f>DATE(表格1[[#This Row],[年]],表格1[[#This Row],[月]],1)</f>
        <v>44593</v>
      </c>
      <c r="C2801" s="2" t="str">
        <f>LEFT(表格1[[#This Row],[年月]],4)</f>
        <v>2022</v>
      </c>
      <c r="D2801" s="2" t="str">
        <f>RIGHT(表格1[[#This Row],[年月]],2)</f>
        <v>02</v>
      </c>
      <c r="E2801" s="5">
        <v>10004000</v>
      </c>
      <c r="F2801" s="2" t="str">
        <f>VLOOKUP(TEXT(表格1[[#This Row],[地區]],"00000000"),縣市代碼,2,0)</f>
        <v>新竹縣</v>
      </c>
      <c r="G2801" s="2" t="s">
        <v>10</v>
      </c>
      <c r="H2801" s="13">
        <v>616769</v>
      </c>
      <c r="I2801" s="14">
        <v>1534585347</v>
      </c>
      <c r="J2801" s="14">
        <f>表格1[[#This Row],[信用卡交易筆數]]/1000</f>
        <v>616.76900000000001</v>
      </c>
      <c r="K2801" s="14">
        <f>表格1[[#This Row],[信用卡交易金額'[新臺幣']]]/1000</f>
        <v>1534585.3470000001</v>
      </c>
      <c r="L2801" s="14">
        <f>表格1[[#This Row],[信用卡交易金額'[新臺幣']]]/1000000</f>
        <v>1534.585347</v>
      </c>
      <c r="M2801" s="14" t="str" cm="1">
        <f t="array" ref="M2801">_xlfn.TEXTJOIN("", TRUE, _xlfn.XLOOKUP(TRUE, VALUE(表格1[[#This Row],[年月]]) &lt;= VALUE($R$8:$R$12), $Q$8:$Q$12)) &amp; "年度"</f>
        <v>2022年度</v>
      </c>
    </row>
    <row r="2802" spans="1:13" x14ac:dyDescent="0.3">
      <c r="A2802" s="2">
        <v>202202</v>
      </c>
      <c r="B2802" s="19">
        <f>DATE(表格1[[#This Row],[年]],表格1[[#This Row],[月]],1)</f>
        <v>44593</v>
      </c>
      <c r="C2802" s="2" t="str">
        <f>LEFT(表格1[[#This Row],[年月]],4)</f>
        <v>2022</v>
      </c>
      <c r="D2802" s="2" t="str">
        <f>RIGHT(表格1[[#This Row],[年月]],2)</f>
        <v>02</v>
      </c>
      <c r="E2802" s="5">
        <v>10018000</v>
      </c>
      <c r="F2802" s="2" t="str">
        <f>VLOOKUP(TEXT(表格1[[#This Row],[地區]],"00000000"),縣市代碼,2,0)</f>
        <v>新竹市</v>
      </c>
      <c r="G2802" s="2" t="s">
        <v>4</v>
      </c>
      <c r="H2802" s="13">
        <v>1184286</v>
      </c>
      <c r="I2802" s="14">
        <v>634561387</v>
      </c>
      <c r="J2802" s="14">
        <f>表格1[[#This Row],[信用卡交易筆數]]/1000</f>
        <v>1184.2860000000001</v>
      </c>
      <c r="K2802" s="14">
        <f>表格1[[#This Row],[信用卡交易金額'[新臺幣']]]/1000</f>
        <v>634561.38699999999</v>
      </c>
      <c r="L2802" s="14">
        <f>表格1[[#This Row],[信用卡交易金額'[新臺幣']]]/1000000</f>
        <v>634.56138699999997</v>
      </c>
      <c r="M2802" s="14" t="str" cm="1">
        <f t="array" ref="M2802">_xlfn.TEXTJOIN("", TRUE, _xlfn.XLOOKUP(TRUE, VALUE(表格1[[#This Row],[年月]]) &lt;= VALUE($R$8:$R$12), $Q$8:$Q$12)) &amp; "年度"</f>
        <v>2022年度</v>
      </c>
    </row>
    <row r="2803" spans="1:13" x14ac:dyDescent="0.3">
      <c r="A2803" s="2">
        <v>202202</v>
      </c>
      <c r="B2803" s="19">
        <f>DATE(表格1[[#This Row],[年]],表格1[[#This Row],[月]],1)</f>
        <v>44593</v>
      </c>
      <c r="C2803" s="2" t="str">
        <f>LEFT(表格1[[#This Row],[年月]],4)</f>
        <v>2022</v>
      </c>
      <c r="D2803" s="2" t="str">
        <f>RIGHT(表格1[[#This Row],[年月]],2)</f>
        <v>02</v>
      </c>
      <c r="E2803" s="5">
        <v>10018000</v>
      </c>
      <c r="F2803" s="2" t="str">
        <f>VLOOKUP(TEXT(表格1[[#This Row],[地區]],"00000000"),縣市代碼,2,0)</f>
        <v>新竹市</v>
      </c>
      <c r="G2803" s="2" t="s">
        <v>5</v>
      </c>
      <c r="H2803" s="13">
        <v>56748</v>
      </c>
      <c r="I2803" s="14">
        <v>187019149</v>
      </c>
      <c r="J2803" s="14">
        <f>表格1[[#This Row],[信用卡交易筆數]]/1000</f>
        <v>56.747999999999998</v>
      </c>
      <c r="K2803" s="14">
        <f>表格1[[#This Row],[信用卡交易金額'[新臺幣']]]/1000</f>
        <v>187019.149</v>
      </c>
      <c r="L2803" s="14">
        <f>表格1[[#This Row],[信用卡交易金額'[新臺幣']]]/1000000</f>
        <v>187.019149</v>
      </c>
      <c r="M2803" s="14" t="str" cm="1">
        <f t="array" ref="M2803">_xlfn.TEXTJOIN("", TRUE, _xlfn.XLOOKUP(TRUE, VALUE(表格1[[#This Row],[年月]]) &lt;= VALUE($R$8:$R$12), $Q$8:$Q$12)) &amp; "年度"</f>
        <v>2022年度</v>
      </c>
    </row>
    <row r="2804" spans="1:13" x14ac:dyDescent="0.3">
      <c r="A2804" s="2">
        <v>202202</v>
      </c>
      <c r="B2804" s="19">
        <f>DATE(表格1[[#This Row],[年]],表格1[[#This Row],[月]],1)</f>
        <v>44593</v>
      </c>
      <c r="C2804" s="2" t="str">
        <f>LEFT(表格1[[#This Row],[年月]],4)</f>
        <v>2022</v>
      </c>
      <c r="D2804" s="2" t="str">
        <f>RIGHT(表格1[[#This Row],[年月]],2)</f>
        <v>02</v>
      </c>
      <c r="E2804" s="5">
        <v>10018000</v>
      </c>
      <c r="F2804" s="2" t="str">
        <f>VLOOKUP(TEXT(表格1[[#This Row],[地區]],"00000000"),縣市代碼,2,0)</f>
        <v>新竹市</v>
      </c>
      <c r="G2804" s="2" t="s">
        <v>6</v>
      </c>
      <c r="H2804" s="13">
        <v>113959</v>
      </c>
      <c r="I2804" s="14">
        <v>418190388</v>
      </c>
      <c r="J2804" s="14">
        <f>表格1[[#This Row],[信用卡交易筆數]]/1000</f>
        <v>113.959</v>
      </c>
      <c r="K2804" s="14">
        <f>表格1[[#This Row],[信用卡交易金額'[新臺幣']]]/1000</f>
        <v>418190.38799999998</v>
      </c>
      <c r="L2804" s="14">
        <f>表格1[[#This Row],[信用卡交易金額'[新臺幣']]]/1000000</f>
        <v>418.19038799999998</v>
      </c>
      <c r="M2804" s="14" t="str" cm="1">
        <f t="array" ref="M2804">_xlfn.TEXTJOIN("", TRUE, _xlfn.XLOOKUP(TRUE, VALUE(表格1[[#This Row],[年月]]) &lt;= VALUE($R$8:$R$12), $Q$8:$Q$12)) &amp; "年度"</f>
        <v>2022年度</v>
      </c>
    </row>
    <row r="2805" spans="1:13" x14ac:dyDescent="0.3">
      <c r="A2805" s="2">
        <v>202202</v>
      </c>
      <c r="B2805" s="19">
        <f>DATE(表格1[[#This Row],[年]],表格1[[#This Row],[月]],1)</f>
        <v>44593</v>
      </c>
      <c r="C2805" s="2" t="str">
        <f>LEFT(表格1[[#This Row],[年月]],4)</f>
        <v>2022</v>
      </c>
      <c r="D2805" s="2" t="str">
        <f>RIGHT(表格1[[#This Row],[年月]],2)</f>
        <v>02</v>
      </c>
      <c r="E2805" s="5">
        <v>10018000</v>
      </c>
      <c r="F2805" s="2" t="str">
        <f>VLOOKUP(TEXT(表格1[[#This Row],[地區]],"00000000"),縣市代碼,2,0)</f>
        <v>新竹市</v>
      </c>
      <c r="G2805" s="2" t="s">
        <v>7</v>
      </c>
      <c r="H2805" s="13">
        <v>536217</v>
      </c>
      <c r="I2805" s="14">
        <v>563117609</v>
      </c>
      <c r="J2805" s="14">
        <f>表格1[[#This Row],[信用卡交易筆數]]/1000</f>
        <v>536.21699999999998</v>
      </c>
      <c r="K2805" s="14">
        <f>表格1[[#This Row],[信用卡交易金額'[新臺幣']]]/1000</f>
        <v>563117.60900000005</v>
      </c>
      <c r="L2805" s="14">
        <f>表格1[[#This Row],[信用卡交易金額'[新臺幣']]]/1000000</f>
        <v>563.11760900000002</v>
      </c>
      <c r="M2805" s="14" t="str" cm="1">
        <f t="array" ref="M2805">_xlfn.TEXTJOIN("", TRUE, _xlfn.XLOOKUP(TRUE, VALUE(表格1[[#This Row],[年月]]) &lt;= VALUE($R$8:$R$12), $Q$8:$Q$12)) &amp; "年度"</f>
        <v>2022年度</v>
      </c>
    </row>
    <row r="2806" spans="1:13" x14ac:dyDescent="0.3">
      <c r="A2806" s="2">
        <v>202202</v>
      </c>
      <c r="B2806" s="19">
        <f>DATE(表格1[[#This Row],[年]],表格1[[#This Row],[月]],1)</f>
        <v>44593</v>
      </c>
      <c r="C2806" s="2" t="str">
        <f>LEFT(表格1[[#This Row],[年月]],4)</f>
        <v>2022</v>
      </c>
      <c r="D2806" s="2" t="str">
        <f>RIGHT(表格1[[#This Row],[年月]],2)</f>
        <v>02</v>
      </c>
      <c r="E2806" s="5">
        <v>10018000</v>
      </c>
      <c r="F2806" s="2" t="str">
        <f>VLOOKUP(TEXT(表格1[[#This Row],[地區]],"00000000"),縣市代碼,2,0)</f>
        <v>新竹市</v>
      </c>
      <c r="G2806" s="2" t="s">
        <v>8</v>
      </c>
      <c r="H2806" s="13">
        <v>487898</v>
      </c>
      <c r="I2806" s="14">
        <v>968816434</v>
      </c>
      <c r="J2806" s="14">
        <f>表格1[[#This Row],[信用卡交易筆數]]/1000</f>
        <v>487.89800000000002</v>
      </c>
      <c r="K2806" s="14">
        <f>表格1[[#This Row],[信用卡交易金額'[新臺幣']]]/1000</f>
        <v>968816.43400000001</v>
      </c>
      <c r="L2806" s="14">
        <f>表格1[[#This Row],[信用卡交易金額'[新臺幣']]]/1000000</f>
        <v>968.81643399999996</v>
      </c>
      <c r="M2806" s="14" t="str" cm="1">
        <f t="array" ref="M2806">_xlfn.TEXTJOIN("", TRUE, _xlfn.XLOOKUP(TRUE, VALUE(表格1[[#This Row],[年月]]) &lt;= VALUE($R$8:$R$12), $Q$8:$Q$12)) &amp; "年度"</f>
        <v>2022年度</v>
      </c>
    </row>
    <row r="2807" spans="1:13" x14ac:dyDescent="0.3">
      <c r="A2807" s="2">
        <v>202202</v>
      </c>
      <c r="B2807" s="19">
        <f>DATE(表格1[[#This Row],[年]],表格1[[#This Row],[月]],1)</f>
        <v>44593</v>
      </c>
      <c r="C2807" s="2" t="str">
        <f>LEFT(表格1[[#This Row],[年月]],4)</f>
        <v>2022</v>
      </c>
      <c r="D2807" s="2" t="str">
        <f>RIGHT(表格1[[#This Row],[年月]],2)</f>
        <v>02</v>
      </c>
      <c r="E2807" s="5">
        <v>10018000</v>
      </c>
      <c r="F2807" s="2" t="str">
        <f>VLOOKUP(TEXT(表格1[[#This Row],[地區]],"00000000"),縣市代碼,2,0)</f>
        <v>新竹市</v>
      </c>
      <c r="G2807" s="2" t="s">
        <v>9</v>
      </c>
      <c r="H2807" s="13">
        <v>1005825</v>
      </c>
      <c r="I2807" s="14">
        <v>1559495606</v>
      </c>
      <c r="J2807" s="14">
        <f>表格1[[#This Row],[信用卡交易筆數]]/1000</f>
        <v>1005.825</v>
      </c>
      <c r="K2807" s="14">
        <f>表格1[[#This Row],[信用卡交易金額'[新臺幣']]]/1000</f>
        <v>1559495.6059999999</v>
      </c>
      <c r="L2807" s="14">
        <f>表格1[[#This Row],[信用卡交易金額'[新臺幣']]]/1000000</f>
        <v>1559.495606</v>
      </c>
      <c r="M2807" s="14" t="str" cm="1">
        <f t="array" ref="M2807">_xlfn.TEXTJOIN("", TRUE, _xlfn.XLOOKUP(TRUE, VALUE(表格1[[#This Row],[年月]]) &lt;= VALUE($R$8:$R$12), $Q$8:$Q$12)) &amp; "年度"</f>
        <v>2022年度</v>
      </c>
    </row>
    <row r="2808" spans="1:13" x14ac:dyDescent="0.3">
      <c r="A2808" s="2">
        <v>202202</v>
      </c>
      <c r="B2808" s="19">
        <f>DATE(表格1[[#This Row],[年]],表格1[[#This Row],[月]],1)</f>
        <v>44593</v>
      </c>
      <c r="C2808" s="2" t="str">
        <f>LEFT(表格1[[#This Row],[年月]],4)</f>
        <v>2022</v>
      </c>
      <c r="D2808" s="2" t="str">
        <f>RIGHT(表格1[[#This Row],[年月]],2)</f>
        <v>02</v>
      </c>
      <c r="E2808" s="5">
        <v>10018000</v>
      </c>
      <c r="F2808" s="2" t="str">
        <f>VLOOKUP(TEXT(表格1[[#This Row],[地區]],"00000000"),縣市代碼,2,0)</f>
        <v>新竹市</v>
      </c>
      <c r="G2808" s="2" t="s">
        <v>10</v>
      </c>
      <c r="H2808" s="13">
        <v>594764</v>
      </c>
      <c r="I2808" s="14">
        <v>1495069264</v>
      </c>
      <c r="J2808" s="14">
        <f>表格1[[#This Row],[信用卡交易筆數]]/1000</f>
        <v>594.76400000000001</v>
      </c>
      <c r="K2808" s="14">
        <f>表格1[[#This Row],[信用卡交易金額'[新臺幣']]]/1000</f>
        <v>1495069.264</v>
      </c>
      <c r="L2808" s="14">
        <f>表格1[[#This Row],[信用卡交易金額'[新臺幣']]]/1000000</f>
        <v>1495.069264</v>
      </c>
      <c r="M2808" s="14" t="str" cm="1">
        <f t="array" ref="M2808">_xlfn.TEXTJOIN("", TRUE, _xlfn.XLOOKUP(TRUE, VALUE(表格1[[#This Row],[年月]]) &lt;= VALUE($R$8:$R$12), $Q$8:$Q$12)) &amp; "年度"</f>
        <v>2022年度</v>
      </c>
    </row>
    <row r="2809" spans="1:13" x14ac:dyDescent="0.3">
      <c r="A2809" s="2">
        <v>202202</v>
      </c>
      <c r="B2809" s="19">
        <f>DATE(表格1[[#This Row],[年]],表格1[[#This Row],[月]],1)</f>
        <v>44593</v>
      </c>
      <c r="C2809" s="2" t="str">
        <f>LEFT(表格1[[#This Row],[年月]],4)</f>
        <v>2022</v>
      </c>
      <c r="D2809" s="2" t="str">
        <f>RIGHT(表格1[[#This Row],[年月]],2)</f>
        <v>02</v>
      </c>
      <c r="E2809" s="5">
        <v>10005000</v>
      </c>
      <c r="F2809" s="2" t="str">
        <f>VLOOKUP(TEXT(表格1[[#This Row],[地區]],"00000000"),縣市代碼,2,0)</f>
        <v>苗栗縣</v>
      </c>
      <c r="G2809" s="2" t="s">
        <v>4</v>
      </c>
      <c r="H2809" s="13">
        <v>600622</v>
      </c>
      <c r="I2809" s="14">
        <v>294860654</v>
      </c>
      <c r="J2809" s="14">
        <f>表格1[[#This Row],[信用卡交易筆數]]/1000</f>
        <v>600.62199999999996</v>
      </c>
      <c r="K2809" s="14">
        <f>表格1[[#This Row],[信用卡交易金額'[新臺幣']]]/1000</f>
        <v>294860.65399999998</v>
      </c>
      <c r="L2809" s="14">
        <f>表格1[[#This Row],[信用卡交易金額'[新臺幣']]]/1000000</f>
        <v>294.86065400000001</v>
      </c>
      <c r="M2809" s="14" t="str" cm="1">
        <f t="array" ref="M2809">_xlfn.TEXTJOIN("", TRUE, _xlfn.XLOOKUP(TRUE, VALUE(表格1[[#This Row],[年月]]) &lt;= VALUE($R$8:$R$12), $Q$8:$Q$12)) &amp; "年度"</f>
        <v>2022年度</v>
      </c>
    </row>
    <row r="2810" spans="1:13" x14ac:dyDescent="0.3">
      <c r="A2810" s="2">
        <v>202202</v>
      </c>
      <c r="B2810" s="19">
        <f>DATE(表格1[[#This Row],[年]],表格1[[#This Row],[月]],1)</f>
        <v>44593</v>
      </c>
      <c r="C2810" s="2" t="str">
        <f>LEFT(表格1[[#This Row],[年月]],4)</f>
        <v>2022</v>
      </c>
      <c r="D2810" s="2" t="str">
        <f>RIGHT(表格1[[#This Row],[年月]],2)</f>
        <v>02</v>
      </c>
      <c r="E2810" s="5">
        <v>10005000</v>
      </c>
      <c r="F2810" s="2" t="str">
        <f>VLOOKUP(TEXT(表格1[[#This Row],[地區]],"00000000"),縣市代碼,2,0)</f>
        <v>苗栗縣</v>
      </c>
      <c r="G2810" s="2" t="s">
        <v>5</v>
      </c>
      <c r="H2810" s="13">
        <v>40855</v>
      </c>
      <c r="I2810" s="14">
        <v>111616527</v>
      </c>
      <c r="J2810" s="14">
        <f>表格1[[#This Row],[信用卡交易筆數]]/1000</f>
        <v>40.854999999999997</v>
      </c>
      <c r="K2810" s="14">
        <f>表格1[[#This Row],[信用卡交易金額'[新臺幣']]]/1000</f>
        <v>111616.527</v>
      </c>
      <c r="L2810" s="14">
        <f>表格1[[#This Row],[信用卡交易金額'[新臺幣']]]/1000000</f>
        <v>111.616527</v>
      </c>
      <c r="M2810" s="14" t="str" cm="1">
        <f t="array" ref="M2810">_xlfn.TEXTJOIN("", TRUE, _xlfn.XLOOKUP(TRUE, VALUE(表格1[[#This Row],[年月]]) &lt;= VALUE($R$8:$R$12), $Q$8:$Q$12)) &amp; "年度"</f>
        <v>2022年度</v>
      </c>
    </row>
    <row r="2811" spans="1:13" x14ac:dyDescent="0.3">
      <c r="A2811" s="2">
        <v>202202</v>
      </c>
      <c r="B2811" s="19">
        <f>DATE(表格1[[#This Row],[年]],表格1[[#This Row],[月]],1)</f>
        <v>44593</v>
      </c>
      <c r="C2811" s="2" t="str">
        <f>LEFT(表格1[[#This Row],[年月]],4)</f>
        <v>2022</v>
      </c>
      <c r="D2811" s="2" t="str">
        <f>RIGHT(表格1[[#This Row],[年月]],2)</f>
        <v>02</v>
      </c>
      <c r="E2811" s="5">
        <v>10005000</v>
      </c>
      <c r="F2811" s="2" t="str">
        <f>VLOOKUP(TEXT(表格1[[#This Row],[地區]],"00000000"),縣市代碼,2,0)</f>
        <v>苗栗縣</v>
      </c>
      <c r="G2811" s="2" t="s">
        <v>6</v>
      </c>
      <c r="H2811" s="13">
        <v>66500</v>
      </c>
      <c r="I2811" s="14">
        <v>227097304</v>
      </c>
      <c r="J2811" s="14">
        <f>表格1[[#This Row],[信用卡交易筆數]]/1000</f>
        <v>66.5</v>
      </c>
      <c r="K2811" s="14">
        <f>表格1[[#This Row],[信用卡交易金額'[新臺幣']]]/1000</f>
        <v>227097.304</v>
      </c>
      <c r="L2811" s="14">
        <f>表格1[[#This Row],[信用卡交易金額'[新臺幣']]]/1000000</f>
        <v>227.09730400000001</v>
      </c>
      <c r="M2811" s="14" t="str" cm="1">
        <f t="array" ref="M2811">_xlfn.TEXTJOIN("", TRUE, _xlfn.XLOOKUP(TRUE, VALUE(表格1[[#This Row],[年月]]) &lt;= VALUE($R$8:$R$12), $Q$8:$Q$12)) &amp; "年度"</f>
        <v>2022年度</v>
      </c>
    </row>
    <row r="2812" spans="1:13" x14ac:dyDescent="0.3">
      <c r="A2812" s="2">
        <v>202202</v>
      </c>
      <c r="B2812" s="19">
        <f>DATE(表格1[[#This Row],[年]],表格1[[#This Row],[月]],1)</f>
        <v>44593</v>
      </c>
      <c r="C2812" s="2" t="str">
        <f>LEFT(表格1[[#This Row],[年月]],4)</f>
        <v>2022</v>
      </c>
      <c r="D2812" s="2" t="str">
        <f>RIGHT(表格1[[#This Row],[年月]],2)</f>
        <v>02</v>
      </c>
      <c r="E2812" s="5">
        <v>10005000</v>
      </c>
      <c r="F2812" s="2" t="str">
        <f>VLOOKUP(TEXT(表格1[[#This Row],[地區]],"00000000"),縣市代碼,2,0)</f>
        <v>苗栗縣</v>
      </c>
      <c r="G2812" s="2" t="s">
        <v>7</v>
      </c>
      <c r="H2812" s="13">
        <v>426048</v>
      </c>
      <c r="I2812" s="14">
        <v>456201072</v>
      </c>
      <c r="J2812" s="14">
        <f>表格1[[#This Row],[信用卡交易筆數]]/1000</f>
        <v>426.048</v>
      </c>
      <c r="K2812" s="14">
        <f>表格1[[#This Row],[信用卡交易金額'[新臺幣']]]/1000</f>
        <v>456201.07199999999</v>
      </c>
      <c r="L2812" s="14">
        <f>表格1[[#This Row],[信用卡交易金額'[新臺幣']]]/1000000</f>
        <v>456.20107200000001</v>
      </c>
      <c r="M2812" s="14" t="str" cm="1">
        <f t="array" ref="M2812">_xlfn.TEXTJOIN("", TRUE, _xlfn.XLOOKUP(TRUE, VALUE(表格1[[#This Row],[年月]]) &lt;= VALUE($R$8:$R$12), $Q$8:$Q$12)) &amp; "年度"</f>
        <v>2022年度</v>
      </c>
    </row>
    <row r="2813" spans="1:13" x14ac:dyDescent="0.3">
      <c r="A2813" s="2">
        <v>202202</v>
      </c>
      <c r="B2813" s="19">
        <f>DATE(表格1[[#This Row],[年]],表格1[[#This Row],[月]],1)</f>
        <v>44593</v>
      </c>
      <c r="C2813" s="2" t="str">
        <f>LEFT(表格1[[#This Row],[年月]],4)</f>
        <v>2022</v>
      </c>
      <c r="D2813" s="2" t="str">
        <f>RIGHT(表格1[[#This Row],[年月]],2)</f>
        <v>02</v>
      </c>
      <c r="E2813" s="5">
        <v>10005000</v>
      </c>
      <c r="F2813" s="2" t="str">
        <f>VLOOKUP(TEXT(表格1[[#This Row],[地區]],"00000000"),縣市代碼,2,0)</f>
        <v>苗栗縣</v>
      </c>
      <c r="G2813" s="2" t="s">
        <v>8</v>
      </c>
      <c r="H2813" s="13">
        <v>300285</v>
      </c>
      <c r="I2813" s="14">
        <v>495497089</v>
      </c>
      <c r="J2813" s="14">
        <f>表格1[[#This Row],[信用卡交易筆數]]/1000</f>
        <v>300.28500000000003</v>
      </c>
      <c r="K2813" s="14">
        <f>表格1[[#This Row],[信用卡交易金額'[新臺幣']]]/1000</f>
        <v>495497.08899999998</v>
      </c>
      <c r="L2813" s="14">
        <f>表格1[[#This Row],[信用卡交易金額'[新臺幣']]]/1000000</f>
        <v>495.49708900000002</v>
      </c>
      <c r="M2813" s="14" t="str" cm="1">
        <f t="array" ref="M2813">_xlfn.TEXTJOIN("", TRUE, _xlfn.XLOOKUP(TRUE, VALUE(表格1[[#This Row],[年月]]) &lt;= VALUE($R$8:$R$12), $Q$8:$Q$12)) &amp; "年度"</f>
        <v>2022年度</v>
      </c>
    </row>
    <row r="2814" spans="1:13" x14ac:dyDescent="0.3">
      <c r="A2814" s="2">
        <v>202202</v>
      </c>
      <c r="B2814" s="19">
        <f>DATE(表格1[[#This Row],[年]],表格1[[#This Row],[月]],1)</f>
        <v>44593</v>
      </c>
      <c r="C2814" s="2" t="str">
        <f>LEFT(表格1[[#This Row],[年月]],4)</f>
        <v>2022</v>
      </c>
      <c r="D2814" s="2" t="str">
        <f>RIGHT(表格1[[#This Row],[年月]],2)</f>
        <v>02</v>
      </c>
      <c r="E2814" s="5">
        <v>10005000</v>
      </c>
      <c r="F2814" s="2" t="str">
        <f>VLOOKUP(TEXT(表格1[[#This Row],[地區]],"00000000"),縣市代碼,2,0)</f>
        <v>苗栗縣</v>
      </c>
      <c r="G2814" s="2" t="s">
        <v>9</v>
      </c>
      <c r="H2814" s="13">
        <v>507868</v>
      </c>
      <c r="I2814" s="14">
        <v>760416831</v>
      </c>
      <c r="J2814" s="14">
        <f>表格1[[#This Row],[信用卡交易筆數]]/1000</f>
        <v>507.86799999999999</v>
      </c>
      <c r="K2814" s="14">
        <f>表格1[[#This Row],[信用卡交易金額'[新臺幣']]]/1000</f>
        <v>760416.83100000001</v>
      </c>
      <c r="L2814" s="14">
        <f>表格1[[#This Row],[信用卡交易金額'[新臺幣']]]/1000000</f>
        <v>760.416831</v>
      </c>
      <c r="M2814" s="14" t="str" cm="1">
        <f t="array" ref="M2814">_xlfn.TEXTJOIN("", TRUE, _xlfn.XLOOKUP(TRUE, VALUE(表格1[[#This Row],[年月]]) &lt;= VALUE($R$8:$R$12), $Q$8:$Q$12)) &amp; "年度"</f>
        <v>2022年度</v>
      </c>
    </row>
    <row r="2815" spans="1:13" x14ac:dyDescent="0.3">
      <c r="A2815" s="2">
        <v>202202</v>
      </c>
      <c r="B2815" s="19">
        <f>DATE(表格1[[#This Row],[年]],表格1[[#This Row],[月]],1)</f>
        <v>44593</v>
      </c>
      <c r="C2815" s="2" t="str">
        <f>LEFT(表格1[[#This Row],[年月]],4)</f>
        <v>2022</v>
      </c>
      <c r="D2815" s="2" t="str">
        <f>RIGHT(表格1[[#This Row],[年月]],2)</f>
        <v>02</v>
      </c>
      <c r="E2815" s="5">
        <v>10005000</v>
      </c>
      <c r="F2815" s="2" t="str">
        <f>VLOOKUP(TEXT(表格1[[#This Row],[地區]],"00000000"),縣市代碼,2,0)</f>
        <v>苗栗縣</v>
      </c>
      <c r="G2815" s="2" t="s">
        <v>10</v>
      </c>
      <c r="H2815" s="13">
        <v>390322</v>
      </c>
      <c r="I2815" s="14">
        <v>910252097</v>
      </c>
      <c r="J2815" s="14">
        <f>表格1[[#This Row],[信用卡交易筆數]]/1000</f>
        <v>390.322</v>
      </c>
      <c r="K2815" s="14">
        <f>表格1[[#This Row],[信用卡交易金額'[新臺幣']]]/1000</f>
        <v>910252.09699999995</v>
      </c>
      <c r="L2815" s="14">
        <f>表格1[[#This Row],[信用卡交易金額'[新臺幣']]]/1000000</f>
        <v>910.25209700000005</v>
      </c>
      <c r="M2815" s="14" t="str" cm="1">
        <f t="array" ref="M2815">_xlfn.TEXTJOIN("", TRUE, _xlfn.XLOOKUP(TRUE, VALUE(表格1[[#This Row],[年月]]) &lt;= VALUE($R$8:$R$12), $Q$8:$Q$12)) &amp; "年度"</f>
        <v>2022年度</v>
      </c>
    </row>
    <row r="2816" spans="1:13" x14ac:dyDescent="0.3">
      <c r="A2816" s="2">
        <v>202202</v>
      </c>
      <c r="B2816" s="19">
        <f>DATE(表格1[[#This Row],[年]],表格1[[#This Row],[月]],1)</f>
        <v>44593</v>
      </c>
      <c r="C2816" s="2" t="str">
        <f>LEFT(表格1[[#This Row],[年月]],4)</f>
        <v>2022</v>
      </c>
      <c r="D2816" s="2" t="str">
        <f>RIGHT(表格1[[#This Row],[年月]],2)</f>
        <v>02</v>
      </c>
      <c r="E2816" s="5">
        <v>66000000</v>
      </c>
      <c r="F2816" s="2" t="str">
        <f>VLOOKUP(TEXT(表格1[[#This Row],[地區]],"00000000"),縣市代碼,2,0)</f>
        <v>臺中市</v>
      </c>
      <c r="G2816" s="2" t="s">
        <v>4</v>
      </c>
      <c r="H2816" s="13">
        <v>5344300</v>
      </c>
      <c r="I2816" s="14">
        <v>3123207032</v>
      </c>
      <c r="J2816" s="14">
        <f>表格1[[#This Row],[信用卡交易筆數]]/1000</f>
        <v>5344.3</v>
      </c>
      <c r="K2816" s="14">
        <f>表格1[[#This Row],[信用卡交易金額'[新臺幣']]]/1000</f>
        <v>3123207.0320000001</v>
      </c>
      <c r="L2816" s="14">
        <f>表格1[[#This Row],[信用卡交易金額'[新臺幣']]]/1000000</f>
        <v>3123.2070319999998</v>
      </c>
      <c r="M2816" s="14" t="str" cm="1">
        <f t="array" ref="M2816">_xlfn.TEXTJOIN("", TRUE, _xlfn.XLOOKUP(TRUE, VALUE(表格1[[#This Row],[年月]]) &lt;= VALUE($R$8:$R$12), $Q$8:$Q$12)) &amp; "年度"</f>
        <v>2022年度</v>
      </c>
    </row>
    <row r="2817" spans="1:13" x14ac:dyDescent="0.3">
      <c r="A2817" s="2">
        <v>202202</v>
      </c>
      <c r="B2817" s="19">
        <f>DATE(表格1[[#This Row],[年]],表格1[[#This Row],[月]],1)</f>
        <v>44593</v>
      </c>
      <c r="C2817" s="2" t="str">
        <f>LEFT(表格1[[#This Row],[年月]],4)</f>
        <v>2022</v>
      </c>
      <c r="D2817" s="2" t="str">
        <f>RIGHT(表格1[[#This Row],[年月]],2)</f>
        <v>02</v>
      </c>
      <c r="E2817" s="5">
        <v>66000000</v>
      </c>
      <c r="F2817" s="2" t="str">
        <f>VLOOKUP(TEXT(表格1[[#This Row],[地區]],"00000000"),縣市代碼,2,0)</f>
        <v>臺中市</v>
      </c>
      <c r="G2817" s="2" t="s">
        <v>5</v>
      </c>
      <c r="H2817" s="13">
        <v>329332</v>
      </c>
      <c r="I2817" s="14">
        <v>957783123</v>
      </c>
      <c r="J2817" s="14">
        <f>表格1[[#This Row],[信用卡交易筆數]]/1000</f>
        <v>329.33199999999999</v>
      </c>
      <c r="K2817" s="14">
        <f>表格1[[#This Row],[信用卡交易金額'[新臺幣']]]/1000</f>
        <v>957783.12300000002</v>
      </c>
      <c r="L2817" s="14">
        <f>表格1[[#This Row],[信用卡交易金額'[新臺幣']]]/1000000</f>
        <v>957.78312300000005</v>
      </c>
      <c r="M2817" s="14" t="str" cm="1">
        <f t="array" ref="M2817">_xlfn.TEXTJOIN("", TRUE, _xlfn.XLOOKUP(TRUE, VALUE(表格1[[#This Row],[年月]]) &lt;= VALUE($R$8:$R$12), $Q$8:$Q$12)) &amp; "年度"</f>
        <v>2022年度</v>
      </c>
    </row>
    <row r="2818" spans="1:13" x14ac:dyDescent="0.3">
      <c r="A2818" s="2">
        <v>202202</v>
      </c>
      <c r="B2818" s="19">
        <f>DATE(表格1[[#This Row],[年]],表格1[[#This Row],[月]],1)</f>
        <v>44593</v>
      </c>
      <c r="C2818" s="2" t="str">
        <f>LEFT(表格1[[#This Row],[年月]],4)</f>
        <v>2022</v>
      </c>
      <c r="D2818" s="2" t="str">
        <f>RIGHT(表格1[[#This Row],[年月]],2)</f>
        <v>02</v>
      </c>
      <c r="E2818" s="5">
        <v>66000000</v>
      </c>
      <c r="F2818" s="2" t="str">
        <f>VLOOKUP(TEXT(表格1[[#This Row],[地區]],"00000000"),縣市代碼,2,0)</f>
        <v>臺中市</v>
      </c>
      <c r="G2818" s="2" t="s">
        <v>6</v>
      </c>
      <c r="H2818" s="13">
        <v>549698</v>
      </c>
      <c r="I2818" s="14">
        <v>1910711829</v>
      </c>
      <c r="J2818" s="14">
        <f>表格1[[#This Row],[信用卡交易筆數]]/1000</f>
        <v>549.69799999999998</v>
      </c>
      <c r="K2818" s="14">
        <f>表格1[[#This Row],[信用卡交易金額'[新臺幣']]]/1000</f>
        <v>1910711.8289999999</v>
      </c>
      <c r="L2818" s="14">
        <f>表格1[[#This Row],[信用卡交易金額'[新臺幣']]]/1000000</f>
        <v>1910.7118290000001</v>
      </c>
      <c r="M2818" s="14" t="str" cm="1">
        <f t="array" ref="M2818">_xlfn.TEXTJOIN("", TRUE, _xlfn.XLOOKUP(TRUE, VALUE(表格1[[#This Row],[年月]]) &lt;= VALUE($R$8:$R$12), $Q$8:$Q$12)) &amp; "年度"</f>
        <v>2022年度</v>
      </c>
    </row>
    <row r="2819" spans="1:13" x14ac:dyDescent="0.3">
      <c r="A2819" s="2">
        <v>202202</v>
      </c>
      <c r="B2819" s="19">
        <f>DATE(表格1[[#This Row],[年]],表格1[[#This Row],[月]],1)</f>
        <v>44593</v>
      </c>
      <c r="C2819" s="2" t="str">
        <f>LEFT(表格1[[#This Row],[年月]],4)</f>
        <v>2022</v>
      </c>
      <c r="D2819" s="2" t="str">
        <f>RIGHT(表格1[[#This Row],[年月]],2)</f>
        <v>02</v>
      </c>
      <c r="E2819" s="5">
        <v>66000000</v>
      </c>
      <c r="F2819" s="2" t="str">
        <f>VLOOKUP(TEXT(表格1[[#This Row],[地區]],"00000000"),縣市代碼,2,0)</f>
        <v>臺中市</v>
      </c>
      <c r="G2819" s="2" t="s">
        <v>7</v>
      </c>
      <c r="H2819" s="13">
        <v>2977085</v>
      </c>
      <c r="I2819" s="14">
        <v>3070163775</v>
      </c>
      <c r="J2819" s="14">
        <f>表格1[[#This Row],[信用卡交易筆數]]/1000</f>
        <v>2977.085</v>
      </c>
      <c r="K2819" s="14">
        <f>表格1[[#This Row],[信用卡交易金額'[新臺幣']]]/1000</f>
        <v>3070163.7749999999</v>
      </c>
      <c r="L2819" s="14">
        <f>表格1[[#This Row],[信用卡交易金額'[新臺幣']]]/1000000</f>
        <v>3070.163775</v>
      </c>
      <c r="M2819" s="14" t="str" cm="1">
        <f t="array" ref="M2819">_xlfn.TEXTJOIN("", TRUE, _xlfn.XLOOKUP(TRUE, VALUE(表格1[[#This Row],[年月]]) &lt;= VALUE($R$8:$R$12), $Q$8:$Q$12)) &amp; "年度"</f>
        <v>2022年度</v>
      </c>
    </row>
    <row r="2820" spans="1:13" x14ac:dyDescent="0.3">
      <c r="A2820" s="2">
        <v>202202</v>
      </c>
      <c r="B2820" s="19">
        <f>DATE(表格1[[#This Row],[年]],表格1[[#This Row],[月]],1)</f>
        <v>44593</v>
      </c>
      <c r="C2820" s="2" t="str">
        <f>LEFT(表格1[[#This Row],[年月]],4)</f>
        <v>2022</v>
      </c>
      <c r="D2820" s="2" t="str">
        <f>RIGHT(表格1[[#This Row],[年月]],2)</f>
        <v>02</v>
      </c>
      <c r="E2820" s="5">
        <v>66000000</v>
      </c>
      <c r="F2820" s="2" t="str">
        <f>VLOOKUP(TEXT(表格1[[#This Row],[地區]],"00000000"),縣市代碼,2,0)</f>
        <v>臺中市</v>
      </c>
      <c r="G2820" s="2" t="s">
        <v>8</v>
      </c>
      <c r="H2820" s="13">
        <v>2278547</v>
      </c>
      <c r="I2820" s="14">
        <v>4637144598</v>
      </c>
      <c r="J2820" s="14">
        <f>表格1[[#This Row],[信用卡交易筆數]]/1000</f>
        <v>2278.547</v>
      </c>
      <c r="K2820" s="14">
        <f>表格1[[#This Row],[信用卡交易金額'[新臺幣']]]/1000</f>
        <v>4637144.5980000002</v>
      </c>
      <c r="L2820" s="14">
        <f>表格1[[#This Row],[信用卡交易金額'[新臺幣']]]/1000000</f>
        <v>4637.1445979999999</v>
      </c>
      <c r="M2820" s="14" t="str" cm="1">
        <f t="array" ref="M2820">_xlfn.TEXTJOIN("", TRUE, _xlfn.XLOOKUP(TRUE, VALUE(表格1[[#This Row],[年月]]) &lt;= VALUE($R$8:$R$12), $Q$8:$Q$12)) &amp; "年度"</f>
        <v>2022年度</v>
      </c>
    </row>
    <row r="2821" spans="1:13" x14ac:dyDescent="0.3">
      <c r="A2821" s="2">
        <v>202202</v>
      </c>
      <c r="B2821" s="19">
        <f>DATE(表格1[[#This Row],[年]],表格1[[#This Row],[月]],1)</f>
        <v>44593</v>
      </c>
      <c r="C2821" s="2" t="str">
        <f>LEFT(表格1[[#This Row],[年月]],4)</f>
        <v>2022</v>
      </c>
      <c r="D2821" s="2" t="str">
        <f>RIGHT(表格1[[#This Row],[年月]],2)</f>
        <v>02</v>
      </c>
      <c r="E2821" s="5">
        <v>66000000</v>
      </c>
      <c r="F2821" s="2" t="str">
        <f>VLOOKUP(TEXT(表格1[[#This Row],[地區]],"00000000"),縣市代碼,2,0)</f>
        <v>臺中市</v>
      </c>
      <c r="G2821" s="2" t="s">
        <v>9</v>
      </c>
      <c r="H2821" s="13">
        <v>4427133</v>
      </c>
      <c r="I2821" s="14">
        <v>6890740811</v>
      </c>
      <c r="J2821" s="14">
        <f>表格1[[#This Row],[信用卡交易筆數]]/1000</f>
        <v>4427.1329999999998</v>
      </c>
      <c r="K2821" s="14">
        <f>表格1[[#This Row],[信用卡交易金額'[新臺幣']]]/1000</f>
        <v>6890740.8109999998</v>
      </c>
      <c r="L2821" s="14">
        <f>表格1[[#This Row],[信用卡交易金額'[新臺幣']]]/1000000</f>
        <v>6890.7408109999997</v>
      </c>
      <c r="M2821" s="14" t="str" cm="1">
        <f t="array" ref="M2821">_xlfn.TEXTJOIN("", TRUE, _xlfn.XLOOKUP(TRUE, VALUE(表格1[[#This Row],[年月]]) &lt;= VALUE($R$8:$R$12), $Q$8:$Q$12)) &amp; "年度"</f>
        <v>2022年度</v>
      </c>
    </row>
    <row r="2822" spans="1:13" x14ac:dyDescent="0.3">
      <c r="A2822" s="2">
        <v>202202</v>
      </c>
      <c r="B2822" s="19">
        <f>DATE(表格1[[#This Row],[年]],表格1[[#This Row],[月]],1)</f>
        <v>44593</v>
      </c>
      <c r="C2822" s="2" t="str">
        <f>LEFT(表格1[[#This Row],[年月]],4)</f>
        <v>2022</v>
      </c>
      <c r="D2822" s="2" t="str">
        <f>RIGHT(表格1[[#This Row],[年月]],2)</f>
        <v>02</v>
      </c>
      <c r="E2822" s="5">
        <v>66000000</v>
      </c>
      <c r="F2822" s="2" t="str">
        <f>VLOOKUP(TEXT(表格1[[#This Row],[地區]],"00000000"),縣市代碼,2,0)</f>
        <v>臺中市</v>
      </c>
      <c r="G2822" s="2" t="s">
        <v>10</v>
      </c>
      <c r="H2822" s="13">
        <v>2786042</v>
      </c>
      <c r="I2822" s="14">
        <v>7488905362</v>
      </c>
      <c r="J2822" s="14">
        <f>表格1[[#This Row],[信用卡交易筆數]]/1000</f>
        <v>2786.0419999999999</v>
      </c>
      <c r="K2822" s="14">
        <f>表格1[[#This Row],[信用卡交易金額'[新臺幣']]]/1000</f>
        <v>7488905.3619999997</v>
      </c>
      <c r="L2822" s="14">
        <f>表格1[[#This Row],[信用卡交易金額'[新臺幣']]]/1000000</f>
        <v>7488.9053620000004</v>
      </c>
      <c r="M2822" s="14" t="str" cm="1">
        <f t="array" ref="M2822">_xlfn.TEXTJOIN("", TRUE, _xlfn.XLOOKUP(TRUE, VALUE(表格1[[#This Row],[年月]]) &lt;= VALUE($R$8:$R$12), $Q$8:$Q$12)) &amp; "年度"</f>
        <v>2022年度</v>
      </c>
    </row>
    <row r="2823" spans="1:13" x14ac:dyDescent="0.3">
      <c r="A2823" s="2">
        <v>202202</v>
      </c>
      <c r="B2823" s="19">
        <f>DATE(表格1[[#This Row],[年]],表格1[[#This Row],[月]],1)</f>
        <v>44593</v>
      </c>
      <c r="C2823" s="2" t="str">
        <f>LEFT(表格1[[#This Row],[年月]],4)</f>
        <v>2022</v>
      </c>
      <c r="D2823" s="2" t="str">
        <f>RIGHT(表格1[[#This Row],[年月]],2)</f>
        <v>02</v>
      </c>
      <c r="E2823" s="5">
        <v>10007000</v>
      </c>
      <c r="F2823" s="2" t="str">
        <f>VLOOKUP(TEXT(表格1[[#This Row],[地區]],"00000000"),縣市代碼,2,0)</f>
        <v>彰化縣</v>
      </c>
      <c r="G2823" s="2" t="s">
        <v>4</v>
      </c>
      <c r="H2823" s="13">
        <v>1192562</v>
      </c>
      <c r="I2823" s="14">
        <v>639214047</v>
      </c>
      <c r="J2823" s="14">
        <f>表格1[[#This Row],[信用卡交易筆數]]/1000</f>
        <v>1192.5619999999999</v>
      </c>
      <c r="K2823" s="14">
        <f>表格1[[#This Row],[信用卡交易金額'[新臺幣']]]/1000</f>
        <v>639214.04700000002</v>
      </c>
      <c r="L2823" s="14">
        <f>表格1[[#This Row],[信用卡交易金額'[新臺幣']]]/1000000</f>
        <v>639.21404700000005</v>
      </c>
      <c r="M2823" s="14" t="str" cm="1">
        <f t="array" ref="M2823">_xlfn.TEXTJOIN("", TRUE, _xlfn.XLOOKUP(TRUE, VALUE(表格1[[#This Row],[年月]]) &lt;= VALUE($R$8:$R$12), $Q$8:$Q$12)) &amp; "年度"</f>
        <v>2022年度</v>
      </c>
    </row>
    <row r="2824" spans="1:13" x14ac:dyDescent="0.3">
      <c r="A2824" s="2">
        <v>202202</v>
      </c>
      <c r="B2824" s="19">
        <f>DATE(表格1[[#This Row],[年]],表格1[[#This Row],[月]],1)</f>
        <v>44593</v>
      </c>
      <c r="C2824" s="2" t="str">
        <f>LEFT(表格1[[#This Row],[年月]],4)</f>
        <v>2022</v>
      </c>
      <c r="D2824" s="2" t="str">
        <f>RIGHT(表格1[[#This Row],[年月]],2)</f>
        <v>02</v>
      </c>
      <c r="E2824" s="5">
        <v>10007000</v>
      </c>
      <c r="F2824" s="2" t="str">
        <f>VLOOKUP(TEXT(表格1[[#This Row],[地區]],"00000000"),縣市代碼,2,0)</f>
        <v>彰化縣</v>
      </c>
      <c r="G2824" s="2" t="s">
        <v>5</v>
      </c>
      <c r="H2824" s="13">
        <v>98315</v>
      </c>
      <c r="I2824" s="14">
        <v>257882060</v>
      </c>
      <c r="J2824" s="14">
        <f>表格1[[#This Row],[信用卡交易筆數]]/1000</f>
        <v>98.314999999999998</v>
      </c>
      <c r="K2824" s="14">
        <f>表格1[[#This Row],[信用卡交易金額'[新臺幣']]]/1000</f>
        <v>257882.06</v>
      </c>
      <c r="L2824" s="14">
        <f>表格1[[#This Row],[信用卡交易金額'[新臺幣']]]/1000000</f>
        <v>257.88206000000002</v>
      </c>
      <c r="M2824" s="14" t="str" cm="1">
        <f t="array" ref="M2824">_xlfn.TEXTJOIN("", TRUE, _xlfn.XLOOKUP(TRUE, VALUE(表格1[[#This Row],[年月]]) &lt;= VALUE($R$8:$R$12), $Q$8:$Q$12)) &amp; "年度"</f>
        <v>2022年度</v>
      </c>
    </row>
    <row r="2825" spans="1:13" x14ac:dyDescent="0.3">
      <c r="A2825" s="2">
        <v>202202</v>
      </c>
      <c r="B2825" s="19">
        <f>DATE(表格1[[#This Row],[年]],表格1[[#This Row],[月]],1)</f>
        <v>44593</v>
      </c>
      <c r="C2825" s="2" t="str">
        <f>LEFT(表格1[[#This Row],[年月]],4)</f>
        <v>2022</v>
      </c>
      <c r="D2825" s="2" t="str">
        <f>RIGHT(表格1[[#This Row],[年月]],2)</f>
        <v>02</v>
      </c>
      <c r="E2825" s="5">
        <v>10007000</v>
      </c>
      <c r="F2825" s="2" t="str">
        <f>VLOOKUP(TEXT(表格1[[#This Row],[地區]],"00000000"),縣市代碼,2,0)</f>
        <v>彰化縣</v>
      </c>
      <c r="G2825" s="2" t="s">
        <v>6</v>
      </c>
      <c r="H2825" s="13">
        <v>138340</v>
      </c>
      <c r="I2825" s="14">
        <v>468397105</v>
      </c>
      <c r="J2825" s="14">
        <f>表格1[[#This Row],[信用卡交易筆數]]/1000</f>
        <v>138.34</v>
      </c>
      <c r="K2825" s="14">
        <f>表格1[[#This Row],[信用卡交易金額'[新臺幣']]]/1000</f>
        <v>468397.10499999998</v>
      </c>
      <c r="L2825" s="14">
        <f>表格1[[#This Row],[信用卡交易金額'[新臺幣']]]/1000000</f>
        <v>468.39710500000001</v>
      </c>
      <c r="M2825" s="14" t="str" cm="1">
        <f t="array" ref="M2825">_xlfn.TEXTJOIN("", TRUE, _xlfn.XLOOKUP(TRUE, VALUE(表格1[[#This Row],[年月]]) &lt;= VALUE($R$8:$R$12), $Q$8:$Q$12)) &amp; "年度"</f>
        <v>2022年度</v>
      </c>
    </row>
    <row r="2826" spans="1:13" x14ac:dyDescent="0.3">
      <c r="A2826" s="2">
        <v>202202</v>
      </c>
      <c r="B2826" s="19">
        <f>DATE(表格1[[#This Row],[年]],表格1[[#This Row],[月]],1)</f>
        <v>44593</v>
      </c>
      <c r="C2826" s="2" t="str">
        <f>LEFT(表格1[[#This Row],[年月]],4)</f>
        <v>2022</v>
      </c>
      <c r="D2826" s="2" t="str">
        <f>RIGHT(表格1[[#This Row],[年月]],2)</f>
        <v>02</v>
      </c>
      <c r="E2826" s="5">
        <v>10007000</v>
      </c>
      <c r="F2826" s="2" t="str">
        <f>VLOOKUP(TEXT(表格1[[#This Row],[地區]],"00000000"),縣市代碼,2,0)</f>
        <v>彰化縣</v>
      </c>
      <c r="G2826" s="2" t="s">
        <v>7</v>
      </c>
      <c r="H2826" s="13">
        <v>877374</v>
      </c>
      <c r="I2826" s="14">
        <v>955765886</v>
      </c>
      <c r="J2826" s="14">
        <f>表格1[[#This Row],[信用卡交易筆數]]/1000</f>
        <v>877.37400000000002</v>
      </c>
      <c r="K2826" s="14">
        <f>表格1[[#This Row],[信用卡交易金額'[新臺幣']]]/1000</f>
        <v>955765.88600000006</v>
      </c>
      <c r="L2826" s="14">
        <f>表格1[[#This Row],[信用卡交易金額'[新臺幣']]]/1000000</f>
        <v>955.76588600000002</v>
      </c>
      <c r="M2826" s="14" t="str" cm="1">
        <f t="array" ref="M2826">_xlfn.TEXTJOIN("", TRUE, _xlfn.XLOOKUP(TRUE, VALUE(表格1[[#This Row],[年月]]) &lt;= VALUE($R$8:$R$12), $Q$8:$Q$12)) &amp; "年度"</f>
        <v>2022年度</v>
      </c>
    </row>
    <row r="2827" spans="1:13" x14ac:dyDescent="0.3">
      <c r="A2827" s="2">
        <v>202202</v>
      </c>
      <c r="B2827" s="19">
        <f>DATE(表格1[[#This Row],[年]],表格1[[#This Row],[月]],1)</f>
        <v>44593</v>
      </c>
      <c r="C2827" s="2" t="str">
        <f>LEFT(表格1[[#This Row],[年月]],4)</f>
        <v>2022</v>
      </c>
      <c r="D2827" s="2" t="str">
        <f>RIGHT(表格1[[#This Row],[年月]],2)</f>
        <v>02</v>
      </c>
      <c r="E2827" s="5">
        <v>10007000</v>
      </c>
      <c r="F2827" s="2" t="str">
        <f>VLOOKUP(TEXT(表格1[[#This Row],[地區]],"00000000"),縣市代碼,2,0)</f>
        <v>彰化縣</v>
      </c>
      <c r="G2827" s="2" t="s">
        <v>8</v>
      </c>
      <c r="H2827" s="13">
        <v>587130</v>
      </c>
      <c r="I2827" s="14">
        <v>1113108579</v>
      </c>
      <c r="J2827" s="14">
        <f>表格1[[#This Row],[信用卡交易筆數]]/1000</f>
        <v>587.13</v>
      </c>
      <c r="K2827" s="14">
        <f>表格1[[#This Row],[信用卡交易金額'[新臺幣']]]/1000</f>
        <v>1113108.5789999999</v>
      </c>
      <c r="L2827" s="14">
        <f>表格1[[#This Row],[信用卡交易金額'[新臺幣']]]/1000000</f>
        <v>1113.108579</v>
      </c>
      <c r="M2827" s="14" t="str" cm="1">
        <f t="array" ref="M2827">_xlfn.TEXTJOIN("", TRUE, _xlfn.XLOOKUP(TRUE, VALUE(表格1[[#This Row],[年月]]) &lt;= VALUE($R$8:$R$12), $Q$8:$Q$12)) &amp; "年度"</f>
        <v>2022年度</v>
      </c>
    </row>
    <row r="2828" spans="1:13" x14ac:dyDescent="0.3">
      <c r="A2828" s="2">
        <v>202202</v>
      </c>
      <c r="B2828" s="19">
        <f>DATE(表格1[[#This Row],[年]],表格1[[#This Row],[月]],1)</f>
        <v>44593</v>
      </c>
      <c r="C2828" s="2" t="str">
        <f>LEFT(表格1[[#This Row],[年月]],4)</f>
        <v>2022</v>
      </c>
      <c r="D2828" s="2" t="str">
        <f>RIGHT(表格1[[#This Row],[年月]],2)</f>
        <v>02</v>
      </c>
      <c r="E2828" s="5">
        <v>10007000</v>
      </c>
      <c r="F2828" s="2" t="str">
        <f>VLOOKUP(TEXT(表格1[[#This Row],[地區]],"00000000"),縣市代碼,2,0)</f>
        <v>彰化縣</v>
      </c>
      <c r="G2828" s="2" t="s">
        <v>9</v>
      </c>
      <c r="H2828" s="13">
        <v>1031641</v>
      </c>
      <c r="I2828" s="14">
        <v>1554396491</v>
      </c>
      <c r="J2828" s="14">
        <f>表格1[[#This Row],[信用卡交易筆數]]/1000</f>
        <v>1031.6410000000001</v>
      </c>
      <c r="K2828" s="14">
        <f>表格1[[#This Row],[信用卡交易金額'[新臺幣']]]/1000</f>
        <v>1554396.4909999999</v>
      </c>
      <c r="L2828" s="14">
        <f>表格1[[#This Row],[信用卡交易金額'[新臺幣']]]/1000000</f>
        <v>1554.396491</v>
      </c>
      <c r="M2828" s="14" t="str" cm="1">
        <f t="array" ref="M2828">_xlfn.TEXTJOIN("", TRUE, _xlfn.XLOOKUP(TRUE, VALUE(表格1[[#This Row],[年月]]) &lt;= VALUE($R$8:$R$12), $Q$8:$Q$12)) &amp; "年度"</f>
        <v>2022年度</v>
      </c>
    </row>
    <row r="2829" spans="1:13" x14ac:dyDescent="0.3">
      <c r="A2829" s="2">
        <v>202202</v>
      </c>
      <c r="B2829" s="19">
        <f>DATE(表格1[[#This Row],[年]],表格1[[#This Row],[月]],1)</f>
        <v>44593</v>
      </c>
      <c r="C2829" s="2" t="str">
        <f>LEFT(表格1[[#This Row],[年月]],4)</f>
        <v>2022</v>
      </c>
      <c r="D2829" s="2" t="str">
        <f>RIGHT(表格1[[#This Row],[年月]],2)</f>
        <v>02</v>
      </c>
      <c r="E2829" s="5">
        <v>10007000</v>
      </c>
      <c r="F2829" s="2" t="str">
        <f>VLOOKUP(TEXT(表格1[[#This Row],[地區]],"00000000"),縣市代碼,2,0)</f>
        <v>彰化縣</v>
      </c>
      <c r="G2829" s="2" t="s">
        <v>10</v>
      </c>
      <c r="H2829" s="13">
        <v>794968</v>
      </c>
      <c r="I2829" s="14">
        <v>2115504331</v>
      </c>
      <c r="J2829" s="14">
        <f>表格1[[#This Row],[信用卡交易筆數]]/1000</f>
        <v>794.96799999999996</v>
      </c>
      <c r="K2829" s="14">
        <f>表格1[[#This Row],[信用卡交易金額'[新臺幣']]]/1000</f>
        <v>2115504.3309999998</v>
      </c>
      <c r="L2829" s="14">
        <f>表格1[[#This Row],[信用卡交易金額'[新臺幣']]]/1000000</f>
        <v>2115.5043310000001</v>
      </c>
      <c r="M2829" s="14" t="str" cm="1">
        <f t="array" ref="M2829">_xlfn.TEXTJOIN("", TRUE, _xlfn.XLOOKUP(TRUE, VALUE(表格1[[#This Row],[年月]]) &lt;= VALUE($R$8:$R$12), $Q$8:$Q$12)) &amp; "年度"</f>
        <v>2022年度</v>
      </c>
    </row>
    <row r="2830" spans="1:13" x14ac:dyDescent="0.3">
      <c r="A2830" s="2">
        <v>202202</v>
      </c>
      <c r="B2830" s="19">
        <f>DATE(表格1[[#This Row],[年]],表格1[[#This Row],[月]],1)</f>
        <v>44593</v>
      </c>
      <c r="C2830" s="2" t="str">
        <f>LEFT(表格1[[#This Row],[年月]],4)</f>
        <v>2022</v>
      </c>
      <c r="D2830" s="2" t="str">
        <f>RIGHT(表格1[[#This Row],[年月]],2)</f>
        <v>02</v>
      </c>
      <c r="E2830" s="5">
        <v>10008000</v>
      </c>
      <c r="F2830" s="2" t="str">
        <f>VLOOKUP(TEXT(表格1[[#This Row],[地區]],"00000000"),縣市代碼,2,0)</f>
        <v>南投縣</v>
      </c>
      <c r="G2830" s="2" t="s">
        <v>4</v>
      </c>
      <c r="H2830" s="13">
        <v>396345</v>
      </c>
      <c r="I2830" s="14">
        <v>203463475</v>
      </c>
      <c r="J2830" s="14">
        <f>表格1[[#This Row],[信用卡交易筆數]]/1000</f>
        <v>396.34500000000003</v>
      </c>
      <c r="K2830" s="14">
        <f>表格1[[#This Row],[信用卡交易金額'[新臺幣']]]/1000</f>
        <v>203463.47500000001</v>
      </c>
      <c r="L2830" s="14">
        <f>表格1[[#This Row],[信用卡交易金額'[新臺幣']]]/1000000</f>
        <v>203.46347499999999</v>
      </c>
      <c r="M2830" s="14" t="str" cm="1">
        <f t="array" ref="M2830">_xlfn.TEXTJOIN("", TRUE, _xlfn.XLOOKUP(TRUE, VALUE(表格1[[#This Row],[年月]]) &lt;= VALUE($R$8:$R$12), $Q$8:$Q$12)) &amp; "年度"</f>
        <v>2022年度</v>
      </c>
    </row>
    <row r="2831" spans="1:13" x14ac:dyDescent="0.3">
      <c r="A2831" s="2">
        <v>202202</v>
      </c>
      <c r="B2831" s="19">
        <f>DATE(表格1[[#This Row],[年]],表格1[[#This Row],[月]],1)</f>
        <v>44593</v>
      </c>
      <c r="C2831" s="2" t="str">
        <f>LEFT(表格1[[#This Row],[年月]],4)</f>
        <v>2022</v>
      </c>
      <c r="D2831" s="2" t="str">
        <f>RIGHT(表格1[[#This Row],[年月]],2)</f>
        <v>02</v>
      </c>
      <c r="E2831" s="5">
        <v>10008000</v>
      </c>
      <c r="F2831" s="2" t="str">
        <f>VLOOKUP(TEXT(表格1[[#This Row],[地區]],"00000000"),縣市代碼,2,0)</f>
        <v>南投縣</v>
      </c>
      <c r="G2831" s="2" t="s">
        <v>5</v>
      </c>
      <c r="H2831" s="13">
        <v>31705</v>
      </c>
      <c r="I2831" s="14">
        <v>80611171</v>
      </c>
      <c r="J2831" s="14">
        <f>表格1[[#This Row],[信用卡交易筆數]]/1000</f>
        <v>31.704999999999998</v>
      </c>
      <c r="K2831" s="14">
        <f>表格1[[#This Row],[信用卡交易金額'[新臺幣']]]/1000</f>
        <v>80611.171000000002</v>
      </c>
      <c r="L2831" s="14">
        <f>表格1[[#This Row],[信用卡交易金額'[新臺幣']]]/1000000</f>
        <v>80.611170999999999</v>
      </c>
      <c r="M2831" s="14" t="str" cm="1">
        <f t="array" ref="M2831">_xlfn.TEXTJOIN("", TRUE, _xlfn.XLOOKUP(TRUE, VALUE(表格1[[#This Row],[年月]]) &lt;= VALUE($R$8:$R$12), $Q$8:$Q$12)) &amp; "年度"</f>
        <v>2022年度</v>
      </c>
    </row>
    <row r="2832" spans="1:13" x14ac:dyDescent="0.3">
      <c r="A2832" s="2">
        <v>202202</v>
      </c>
      <c r="B2832" s="19">
        <f>DATE(表格1[[#This Row],[年]],表格1[[#This Row],[月]],1)</f>
        <v>44593</v>
      </c>
      <c r="C2832" s="2" t="str">
        <f>LEFT(表格1[[#This Row],[年月]],4)</f>
        <v>2022</v>
      </c>
      <c r="D2832" s="2" t="str">
        <f>RIGHT(表格1[[#This Row],[年月]],2)</f>
        <v>02</v>
      </c>
      <c r="E2832" s="5">
        <v>10008000</v>
      </c>
      <c r="F2832" s="2" t="str">
        <f>VLOOKUP(TEXT(表格1[[#This Row],[地區]],"00000000"),縣市代碼,2,0)</f>
        <v>南投縣</v>
      </c>
      <c r="G2832" s="2" t="s">
        <v>6</v>
      </c>
      <c r="H2832" s="13">
        <v>45179</v>
      </c>
      <c r="I2832" s="14">
        <v>147702421</v>
      </c>
      <c r="J2832" s="14">
        <f>表格1[[#This Row],[信用卡交易筆數]]/1000</f>
        <v>45.179000000000002</v>
      </c>
      <c r="K2832" s="14">
        <f>表格1[[#This Row],[信用卡交易金額'[新臺幣']]]/1000</f>
        <v>147702.421</v>
      </c>
      <c r="L2832" s="14">
        <f>表格1[[#This Row],[信用卡交易金額'[新臺幣']]]/1000000</f>
        <v>147.70242099999999</v>
      </c>
      <c r="M2832" s="14" t="str" cm="1">
        <f t="array" ref="M2832">_xlfn.TEXTJOIN("", TRUE, _xlfn.XLOOKUP(TRUE, VALUE(表格1[[#This Row],[年月]]) &lt;= VALUE($R$8:$R$12), $Q$8:$Q$12)) &amp; "年度"</f>
        <v>2022年度</v>
      </c>
    </row>
    <row r="2833" spans="1:13" x14ac:dyDescent="0.3">
      <c r="A2833" s="2">
        <v>202202</v>
      </c>
      <c r="B2833" s="19">
        <f>DATE(表格1[[#This Row],[年]],表格1[[#This Row],[月]],1)</f>
        <v>44593</v>
      </c>
      <c r="C2833" s="2" t="str">
        <f>LEFT(表格1[[#This Row],[年月]],4)</f>
        <v>2022</v>
      </c>
      <c r="D2833" s="2" t="str">
        <f>RIGHT(表格1[[#This Row],[年月]],2)</f>
        <v>02</v>
      </c>
      <c r="E2833" s="5">
        <v>10008000</v>
      </c>
      <c r="F2833" s="2" t="str">
        <f>VLOOKUP(TEXT(表格1[[#This Row],[地區]],"00000000"),縣市代碼,2,0)</f>
        <v>南投縣</v>
      </c>
      <c r="G2833" s="2" t="s">
        <v>7</v>
      </c>
      <c r="H2833" s="13">
        <v>301565</v>
      </c>
      <c r="I2833" s="14">
        <v>319287145</v>
      </c>
      <c r="J2833" s="14">
        <f>表格1[[#This Row],[信用卡交易筆數]]/1000</f>
        <v>301.565</v>
      </c>
      <c r="K2833" s="14">
        <f>表格1[[#This Row],[信用卡交易金額'[新臺幣']]]/1000</f>
        <v>319287.14500000002</v>
      </c>
      <c r="L2833" s="14">
        <f>表格1[[#This Row],[信用卡交易金額'[新臺幣']]]/1000000</f>
        <v>319.28714500000001</v>
      </c>
      <c r="M2833" s="14" t="str" cm="1">
        <f t="array" ref="M2833">_xlfn.TEXTJOIN("", TRUE, _xlfn.XLOOKUP(TRUE, VALUE(表格1[[#This Row],[年月]]) &lt;= VALUE($R$8:$R$12), $Q$8:$Q$12)) &amp; "年度"</f>
        <v>2022年度</v>
      </c>
    </row>
    <row r="2834" spans="1:13" x14ac:dyDescent="0.3">
      <c r="A2834" s="2">
        <v>202202</v>
      </c>
      <c r="B2834" s="19">
        <f>DATE(表格1[[#This Row],[年]],表格1[[#This Row],[月]],1)</f>
        <v>44593</v>
      </c>
      <c r="C2834" s="2" t="str">
        <f>LEFT(表格1[[#This Row],[年月]],4)</f>
        <v>2022</v>
      </c>
      <c r="D2834" s="2" t="str">
        <f>RIGHT(表格1[[#This Row],[年月]],2)</f>
        <v>02</v>
      </c>
      <c r="E2834" s="5">
        <v>10008000</v>
      </c>
      <c r="F2834" s="2" t="str">
        <f>VLOOKUP(TEXT(表格1[[#This Row],[地區]],"00000000"),縣市代碼,2,0)</f>
        <v>南投縣</v>
      </c>
      <c r="G2834" s="2" t="s">
        <v>8</v>
      </c>
      <c r="H2834" s="13">
        <v>204323</v>
      </c>
      <c r="I2834" s="14">
        <v>352546810</v>
      </c>
      <c r="J2834" s="14">
        <f>表格1[[#This Row],[信用卡交易筆數]]/1000</f>
        <v>204.32300000000001</v>
      </c>
      <c r="K2834" s="14">
        <f>表格1[[#This Row],[信用卡交易金額'[新臺幣']]]/1000</f>
        <v>352546.81</v>
      </c>
      <c r="L2834" s="14">
        <f>表格1[[#This Row],[信用卡交易金額'[新臺幣']]]/1000000</f>
        <v>352.54680999999999</v>
      </c>
      <c r="M2834" s="14" t="str" cm="1">
        <f t="array" ref="M2834">_xlfn.TEXTJOIN("", TRUE, _xlfn.XLOOKUP(TRUE, VALUE(表格1[[#This Row],[年月]]) &lt;= VALUE($R$8:$R$12), $Q$8:$Q$12)) &amp; "年度"</f>
        <v>2022年度</v>
      </c>
    </row>
    <row r="2835" spans="1:13" x14ac:dyDescent="0.3">
      <c r="A2835" s="2">
        <v>202202</v>
      </c>
      <c r="B2835" s="19">
        <f>DATE(表格1[[#This Row],[年]],表格1[[#This Row],[月]],1)</f>
        <v>44593</v>
      </c>
      <c r="C2835" s="2" t="str">
        <f>LEFT(表格1[[#This Row],[年月]],4)</f>
        <v>2022</v>
      </c>
      <c r="D2835" s="2" t="str">
        <f>RIGHT(表格1[[#This Row],[年月]],2)</f>
        <v>02</v>
      </c>
      <c r="E2835" s="5">
        <v>10008000</v>
      </c>
      <c r="F2835" s="2" t="str">
        <f>VLOOKUP(TEXT(表格1[[#This Row],[地區]],"00000000"),縣市代碼,2,0)</f>
        <v>南投縣</v>
      </c>
      <c r="G2835" s="2" t="s">
        <v>9</v>
      </c>
      <c r="H2835" s="13">
        <v>344438</v>
      </c>
      <c r="I2835" s="14">
        <v>491221991</v>
      </c>
      <c r="J2835" s="14">
        <f>表格1[[#This Row],[信用卡交易筆數]]/1000</f>
        <v>344.43799999999999</v>
      </c>
      <c r="K2835" s="14">
        <f>表格1[[#This Row],[信用卡交易金額'[新臺幣']]]/1000</f>
        <v>491221.99099999998</v>
      </c>
      <c r="L2835" s="14">
        <f>表格1[[#This Row],[信用卡交易金額'[新臺幣']]]/1000000</f>
        <v>491.221991</v>
      </c>
      <c r="M2835" s="14" t="str" cm="1">
        <f t="array" ref="M2835">_xlfn.TEXTJOIN("", TRUE, _xlfn.XLOOKUP(TRUE, VALUE(表格1[[#This Row],[年月]]) &lt;= VALUE($R$8:$R$12), $Q$8:$Q$12)) &amp; "年度"</f>
        <v>2022年度</v>
      </c>
    </row>
    <row r="2836" spans="1:13" x14ac:dyDescent="0.3">
      <c r="A2836" s="2">
        <v>202202</v>
      </c>
      <c r="B2836" s="19">
        <f>DATE(表格1[[#This Row],[年]],表格1[[#This Row],[月]],1)</f>
        <v>44593</v>
      </c>
      <c r="C2836" s="2" t="str">
        <f>LEFT(表格1[[#This Row],[年月]],4)</f>
        <v>2022</v>
      </c>
      <c r="D2836" s="2" t="str">
        <f>RIGHT(表格1[[#This Row],[年月]],2)</f>
        <v>02</v>
      </c>
      <c r="E2836" s="5">
        <v>10008000</v>
      </c>
      <c r="F2836" s="2" t="str">
        <f>VLOOKUP(TEXT(表格1[[#This Row],[地區]],"00000000"),縣市代碼,2,0)</f>
        <v>南投縣</v>
      </c>
      <c r="G2836" s="2" t="s">
        <v>10</v>
      </c>
      <c r="H2836" s="13">
        <v>255959</v>
      </c>
      <c r="I2836" s="14">
        <v>673674392</v>
      </c>
      <c r="J2836" s="14">
        <f>表格1[[#This Row],[信用卡交易筆數]]/1000</f>
        <v>255.959</v>
      </c>
      <c r="K2836" s="14">
        <f>表格1[[#This Row],[信用卡交易金額'[新臺幣']]]/1000</f>
        <v>673674.39199999999</v>
      </c>
      <c r="L2836" s="14">
        <f>表格1[[#This Row],[信用卡交易金額'[新臺幣']]]/1000000</f>
        <v>673.67439200000001</v>
      </c>
      <c r="M2836" s="14" t="str" cm="1">
        <f t="array" ref="M2836">_xlfn.TEXTJOIN("", TRUE, _xlfn.XLOOKUP(TRUE, VALUE(表格1[[#This Row],[年月]]) &lt;= VALUE($R$8:$R$12), $Q$8:$Q$12)) &amp; "年度"</f>
        <v>2022年度</v>
      </c>
    </row>
    <row r="2837" spans="1:13" x14ac:dyDescent="0.3">
      <c r="A2837" s="2">
        <v>202202</v>
      </c>
      <c r="B2837" s="19">
        <f>DATE(表格1[[#This Row],[年]],表格1[[#This Row],[月]],1)</f>
        <v>44593</v>
      </c>
      <c r="C2837" s="2" t="str">
        <f>LEFT(表格1[[#This Row],[年月]],4)</f>
        <v>2022</v>
      </c>
      <c r="D2837" s="2" t="str">
        <f>RIGHT(表格1[[#This Row],[年月]],2)</f>
        <v>02</v>
      </c>
      <c r="E2837" s="5">
        <v>10009000</v>
      </c>
      <c r="F2837" s="2" t="str">
        <f>VLOOKUP(TEXT(表格1[[#This Row],[地區]],"00000000"),縣市代碼,2,0)</f>
        <v>雲林縣</v>
      </c>
      <c r="G2837" s="2" t="s">
        <v>4</v>
      </c>
      <c r="H2837" s="13">
        <v>445484</v>
      </c>
      <c r="I2837" s="14">
        <v>224540253</v>
      </c>
      <c r="J2837" s="14">
        <f>表格1[[#This Row],[信用卡交易筆數]]/1000</f>
        <v>445.48399999999998</v>
      </c>
      <c r="K2837" s="14">
        <f>表格1[[#This Row],[信用卡交易金額'[新臺幣']]]/1000</f>
        <v>224540.253</v>
      </c>
      <c r="L2837" s="14">
        <f>表格1[[#This Row],[信用卡交易金額'[新臺幣']]]/1000000</f>
        <v>224.54025300000001</v>
      </c>
      <c r="M2837" s="14" t="str" cm="1">
        <f t="array" ref="M2837">_xlfn.TEXTJOIN("", TRUE, _xlfn.XLOOKUP(TRUE, VALUE(表格1[[#This Row],[年月]]) &lt;= VALUE($R$8:$R$12), $Q$8:$Q$12)) &amp; "年度"</f>
        <v>2022年度</v>
      </c>
    </row>
    <row r="2838" spans="1:13" x14ac:dyDescent="0.3">
      <c r="A2838" s="2">
        <v>202202</v>
      </c>
      <c r="B2838" s="19">
        <f>DATE(表格1[[#This Row],[年]],表格1[[#This Row],[月]],1)</f>
        <v>44593</v>
      </c>
      <c r="C2838" s="2" t="str">
        <f>LEFT(表格1[[#This Row],[年月]],4)</f>
        <v>2022</v>
      </c>
      <c r="D2838" s="2" t="str">
        <f>RIGHT(表格1[[#This Row],[年月]],2)</f>
        <v>02</v>
      </c>
      <c r="E2838" s="5">
        <v>10009000</v>
      </c>
      <c r="F2838" s="2" t="str">
        <f>VLOOKUP(TEXT(表格1[[#This Row],[地區]],"00000000"),縣市代碼,2,0)</f>
        <v>雲林縣</v>
      </c>
      <c r="G2838" s="2" t="s">
        <v>5</v>
      </c>
      <c r="H2838" s="13">
        <v>42126</v>
      </c>
      <c r="I2838" s="14">
        <v>105364045</v>
      </c>
      <c r="J2838" s="14">
        <f>表格1[[#This Row],[信用卡交易筆數]]/1000</f>
        <v>42.125999999999998</v>
      </c>
      <c r="K2838" s="14">
        <f>表格1[[#This Row],[信用卡交易金額'[新臺幣']]]/1000</f>
        <v>105364.045</v>
      </c>
      <c r="L2838" s="14">
        <f>表格1[[#This Row],[信用卡交易金額'[新臺幣']]]/1000000</f>
        <v>105.364045</v>
      </c>
      <c r="M2838" s="14" t="str" cm="1">
        <f t="array" ref="M2838">_xlfn.TEXTJOIN("", TRUE, _xlfn.XLOOKUP(TRUE, VALUE(表格1[[#This Row],[年月]]) &lt;= VALUE($R$8:$R$12), $Q$8:$Q$12)) &amp; "年度"</f>
        <v>2022年度</v>
      </c>
    </row>
    <row r="2839" spans="1:13" x14ac:dyDescent="0.3">
      <c r="A2839" s="2">
        <v>202202</v>
      </c>
      <c r="B2839" s="19">
        <f>DATE(表格1[[#This Row],[年]],表格1[[#This Row],[月]],1)</f>
        <v>44593</v>
      </c>
      <c r="C2839" s="2" t="str">
        <f>LEFT(表格1[[#This Row],[年月]],4)</f>
        <v>2022</v>
      </c>
      <c r="D2839" s="2" t="str">
        <f>RIGHT(表格1[[#This Row],[年月]],2)</f>
        <v>02</v>
      </c>
      <c r="E2839" s="5">
        <v>10009000</v>
      </c>
      <c r="F2839" s="2" t="str">
        <f>VLOOKUP(TEXT(表格1[[#This Row],[地區]],"00000000"),縣市代碼,2,0)</f>
        <v>雲林縣</v>
      </c>
      <c r="G2839" s="2" t="s">
        <v>6</v>
      </c>
      <c r="H2839" s="13">
        <v>59479</v>
      </c>
      <c r="I2839" s="14">
        <v>190872733</v>
      </c>
      <c r="J2839" s="14">
        <f>表格1[[#This Row],[信用卡交易筆數]]/1000</f>
        <v>59.478999999999999</v>
      </c>
      <c r="K2839" s="14">
        <f>表格1[[#This Row],[信用卡交易金額'[新臺幣']]]/1000</f>
        <v>190872.73300000001</v>
      </c>
      <c r="L2839" s="14">
        <f>表格1[[#This Row],[信用卡交易金額'[新臺幣']]]/1000000</f>
        <v>190.87273300000001</v>
      </c>
      <c r="M2839" s="14" t="str" cm="1">
        <f t="array" ref="M2839">_xlfn.TEXTJOIN("", TRUE, _xlfn.XLOOKUP(TRUE, VALUE(表格1[[#This Row],[年月]]) &lt;= VALUE($R$8:$R$12), $Q$8:$Q$12)) &amp; "年度"</f>
        <v>2022年度</v>
      </c>
    </row>
    <row r="2840" spans="1:13" x14ac:dyDescent="0.3">
      <c r="A2840" s="2">
        <v>202202</v>
      </c>
      <c r="B2840" s="19">
        <f>DATE(表格1[[#This Row],[年]],表格1[[#This Row],[月]],1)</f>
        <v>44593</v>
      </c>
      <c r="C2840" s="2" t="str">
        <f>LEFT(表格1[[#This Row],[年月]],4)</f>
        <v>2022</v>
      </c>
      <c r="D2840" s="2" t="str">
        <f>RIGHT(表格1[[#This Row],[年月]],2)</f>
        <v>02</v>
      </c>
      <c r="E2840" s="5">
        <v>10009000</v>
      </c>
      <c r="F2840" s="2" t="str">
        <f>VLOOKUP(TEXT(表格1[[#This Row],[地區]],"00000000"),縣市代碼,2,0)</f>
        <v>雲林縣</v>
      </c>
      <c r="G2840" s="2" t="s">
        <v>7</v>
      </c>
      <c r="H2840" s="13">
        <v>410200</v>
      </c>
      <c r="I2840" s="14">
        <v>439764163</v>
      </c>
      <c r="J2840" s="14">
        <f>表格1[[#This Row],[信用卡交易筆數]]/1000</f>
        <v>410.2</v>
      </c>
      <c r="K2840" s="14">
        <f>表格1[[#This Row],[信用卡交易金額'[新臺幣']]]/1000</f>
        <v>439764.163</v>
      </c>
      <c r="L2840" s="14">
        <f>表格1[[#This Row],[信用卡交易金額'[新臺幣']]]/1000000</f>
        <v>439.764163</v>
      </c>
      <c r="M2840" s="14" t="str" cm="1">
        <f t="array" ref="M2840">_xlfn.TEXTJOIN("", TRUE, _xlfn.XLOOKUP(TRUE, VALUE(表格1[[#This Row],[年月]]) &lt;= VALUE($R$8:$R$12), $Q$8:$Q$12)) &amp; "年度"</f>
        <v>2022年度</v>
      </c>
    </row>
    <row r="2841" spans="1:13" x14ac:dyDescent="0.3">
      <c r="A2841" s="2">
        <v>202202</v>
      </c>
      <c r="B2841" s="19">
        <f>DATE(表格1[[#This Row],[年]],表格1[[#This Row],[月]],1)</f>
        <v>44593</v>
      </c>
      <c r="C2841" s="2" t="str">
        <f>LEFT(表格1[[#This Row],[年月]],4)</f>
        <v>2022</v>
      </c>
      <c r="D2841" s="2" t="str">
        <f>RIGHT(表格1[[#This Row],[年月]],2)</f>
        <v>02</v>
      </c>
      <c r="E2841" s="5">
        <v>10009000</v>
      </c>
      <c r="F2841" s="2" t="str">
        <f>VLOOKUP(TEXT(表格1[[#This Row],[地區]],"00000000"),縣市代碼,2,0)</f>
        <v>雲林縣</v>
      </c>
      <c r="G2841" s="2" t="s">
        <v>8</v>
      </c>
      <c r="H2841" s="13">
        <v>254432</v>
      </c>
      <c r="I2841" s="14">
        <v>431842314</v>
      </c>
      <c r="J2841" s="14">
        <f>表格1[[#This Row],[信用卡交易筆數]]/1000</f>
        <v>254.43199999999999</v>
      </c>
      <c r="K2841" s="14">
        <f>表格1[[#This Row],[信用卡交易金額'[新臺幣']]]/1000</f>
        <v>431842.31400000001</v>
      </c>
      <c r="L2841" s="14">
        <f>表格1[[#This Row],[信用卡交易金額'[新臺幣']]]/1000000</f>
        <v>431.84231399999999</v>
      </c>
      <c r="M2841" s="14" t="str" cm="1">
        <f t="array" ref="M2841">_xlfn.TEXTJOIN("", TRUE, _xlfn.XLOOKUP(TRUE, VALUE(表格1[[#This Row],[年月]]) &lt;= VALUE($R$8:$R$12), $Q$8:$Q$12)) &amp; "年度"</f>
        <v>2022年度</v>
      </c>
    </row>
    <row r="2842" spans="1:13" x14ac:dyDescent="0.3">
      <c r="A2842" s="2">
        <v>202202</v>
      </c>
      <c r="B2842" s="19">
        <f>DATE(表格1[[#This Row],[年]],表格1[[#This Row],[月]],1)</f>
        <v>44593</v>
      </c>
      <c r="C2842" s="2" t="str">
        <f>LEFT(表格1[[#This Row],[年月]],4)</f>
        <v>2022</v>
      </c>
      <c r="D2842" s="2" t="str">
        <f>RIGHT(表格1[[#This Row],[年月]],2)</f>
        <v>02</v>
      </c>
      <c r="E2842" s="5">
        <v>10009000</v>
      </c>
      <c r="F2842" s="2" t="str">
        <f>VLOOKUP(TEXT(表格1[[#This Row],[地區]],"00000000"),縣市代碼,2,0)</f>
        <v>雲林縣</v>
      </c>
      <c r="G2842" s="2" t="s">
        <v>9</v>
      </c>
      <c r="H2842" s="13">
        <v>420870</v>
      </c>
      <c r="I2842" s="14">
        <v>619256317</v>
      </c>
      <c r="J2842" s="14">
        <f>表格1[[#This Row],[信用卡交易筆數]]/1000</f>
        <v>420.87</v>
      </c>
      <c r="K2842" s="14">
        <f>表格1[[#This Row],[信用卡交易金額'[新臺幣']]]/1000</f>
        <v>619256.31700000004</v>
      </c>
      <c r="L2842" s="14">
        <f>表格1[[#This Row],[信用卡交易金額'[新臺幣']]]/1000000</f>
        <v>619.25631699999997</v>
      </c>
      <c r="M2842" s="14" t="str" cm="1">
        <f t="array" ref="M2842">_xlfn.TEXTJOIN("", TRUE, _xlfn.XLOOKUP(TRUE, VALUE(表格1[[#This Row],[年月]]) &lt;= VALUE($R$8:$R$12), $Q$8:$Q$12)) &amp; "年度"</f>
        <v>2022年度</v>
      </c>
    </row>
    <row r="2843" spans="1:13" x14ac:dyDescent="0.3">
      <c r="A2843" s="2">
        <v>202202</v>
      </c>
      <c r="B2843" s="19">
        <f>DATE(表格1[[#This Row],[年]],表格1[[#This Row],[月]],1)</f>
        <v>44593</v>
      </c>
      <c r="C2843" s="2" t="str">
        <f>LEFT(表格1[[#This Row],[年月]],4)</f>
        <v>2022</v>
      </c>
      <c r="D2843" s="2" t="str">
        <f>RIGHT(表格1[[#This Row],[年月]],2)</f>
        <v>02</v>
      </c>
      <c r="E2843" s="5">
        <v>10009000</v>
      </c>
      <c r="F2843" s="2" t="str">
        <f>VLOOKUP(TEXT(表格1[[#This Row],[地區]],"00000000"),縣市代碼,2,0)</f>
        <v>雲林縣</v>
      </c>
      <c r="G2843" s="2" t="s">
        <v>10</v>
      </c>
      <c r="H2843" s="13">
        <v>328905</v>
      </c>
      <c r="I2843" s="14">
        <v>868710748</v>
      </c>
      <c r="J2843" s="14">
        <f>表格1[[#This Row],[信用卡交易筆數]]/1000</f>
        <v>328.90499999999997</v>
      </c>
      <c r="K2843" s="14">
        <f>表格1[[#This Row],[信用卡交易金額'[新臺幣']]]/1000</f>
        <v>868710.74800000002</v>
      </c>
      <c r="L2843" s="14">
        <f>表格1[[#This Row],[信用卡交易金額'[新臺幣']]]/1000000</f>
        <v>868.71074799999997</v>
      </c>
      <c r="M2843" s="14" t="str" cm="1">
        <f t="array" ref="M2843">_xlfn.TEXTJOIN("", TRUE, _xlfn.XLOOKUP(TRUE, VALUE(表格1[[#This Row],[年月]]) &lt;= VALUE($R$8:$R$12), $Q$8:$Q$12)) &amp; "年度"</f>
        <v>2022年度</v>
      </c>
    </row>
    <row r="2844" spans="1:13" x14ac:dyDescent="0.3">
      <c r="A2844" s="2">
        <v>202202</v>
      </c>
      <c r="B2844" s="19">
        <f>DATE(表格1[[#This Row],[年]],表格1[[#This Row],[月]],1)</f>
        <v>44593</v>
      </c>
      <c r="C2844" s="2" t="str">
        <f>LEFT(表格1[[#This Row],[年月]],4)</f>
        <v>2022</v>
      </c>
      <c r="D2844" s="2" t="str">
        <f>RIGHT(表格1[[#This Row],[年月]],2)</f>
        <v>02</v>
      </c>
      <c r="E2844" s="5">
        <v>10010000</v>
      </c>
      <c r="F2844" s="2" t="str">
        <f>VLOOKUP(TEXT(表格1[[#This Row],[地區]],"00000000"),縣市代碼,2,0)</f>
        <v>嘉義縣</v>
      </c>
      <c r="G2844" s="2" t="s">
        <v>4</v>
      </c>
      <c r="H2844" s="13">
        <v>301585</v>
      </c>
      <c r="I2844" s="14">
        <v>154208724</v>
      </c>
      <c r="J2844" s="14">
        <f>表格1[[#This Row],[信用卡交易筆數]]/1000</f>
        <v>301.58499999999998</v>
      </c>
      <c r="K2844" s="14">
        <f>表格1[[#This Row],[信用卡交易金額'[新臺幣']]]/1000</f>
        <v>154208.72399999999</v>
      </c>
      <c r="L2844" s="14">
        <f>表格1[[#This Row],[信用卡交易金額'[新臺幣']]]/1000000</f>
        <v>154.20872399999999</v>
      </c>
      <c r="M2844" s="14" t="str" cm="1">
        <f t="array" ref="M2844">_xlfn.TEXTJOIN("", TRUE, _xlfn.XLOOKUP(TRUE, VALUE(表格1[[#This Row],[年月]]) &lt;= VALUE($R$8:$R$12), $Q$8:$Q$12)) &amp; "年度"</f>
        <v>2022年度</v>
      </c>
    </row>
    <row r="2845" spans="1:13" x14ac:dyDescent="0.3">
      <c r="A2845" s="2">
        <v>202202</v>
      </c>
      <c r="B2845" s="19">
        <f>DATE(表格1[[#This Row],[年]],表格1[[#This Row],[月]],1)</f>
        <v>44593</v>
      </c>
      <c r="C2845" s="2" t="str">
        <f>LEFT(表格1[[#This Row],[年月]],4)</f>
        <v>2022</v>
      </c>
      <c r="D2845" s="2" t="str">
        <f>RIGHT(表格1[[#This Row],[年月]],2)</f>
        <v>02</v>
      </c>
      <c r="E2845" s="5">
        <v>10010000</v>
      </c>
      <c r="F2845" s="2" t="str">
        <f>VLOOKUP(TEXT(表格1[[#This Row],[地區]],"00000000"),縣市代碼,2,0)</f>
        <v>嘉義縣</v>
      </c>
      <c r="G2845" s="2" t="s">
        <v>5</v>
      </c>
      <c r="H2845" s="13">
        <v>27849</v>
      </c>
      <c r="I2845" s="14">
        <v>69622639</v>
      </c>
      <c r="J2845" s="14">
        <f>表格1[[#This Row],[信用卡交易筆數]]/1000</f>
        <v>27.849</v>
      </c>
      <c r="K2845" s="14">
        <f>表格1[[#This Row],[信用卡交易金額'[新臺幣']]]/1000</f>
        <v>69622.638999999996</v>
      </c>
      <c r="L2845" s="14">
        <f>表格1[[#This Row],[信用卡交易金額'[新臺幣']]]/1000000</f>
        <v>69.622639000000007</v>
      </c>
      <c r="M2845" s="14" t="str" cm="1">
        <f t="array" ref="M2845">_xlfn.TEXTJOIN("", TRUE, _xlfn.XLOOKUP(TRUE, VALUE(表格1[[#This Row],[年月]]) &lt;= VALUE($R$8:$R$12), $Q$8:$Q$12)) &amp; "年度"</f>
        <v>2022年度</v>
      </c>
    </row>
    <row r="2846" spans="1:13" x14ac:dyDescent="0.3">
      <c r="A2846" s="2">
        <v>202202</v>
      </c>
      <c r="B2846" s="19">
        <f>DATE(表格1[[#This Row],[年]],表格1[[#This Row],[月]],1)</f>
        <v>44593</v>
      </c>
      <c r="C2846" s="2" t="str">
        <f>LEFT(表格1[[#This Row],[年月]],4)</f>
        <v>2022</v>
      </c>
      <c r="D2846" s="2" t="str">
        <f>RIGHT(表格1[[#This Row],[年月]],2)</f>
        <v>02</v>
      </c>
      <c r="E2846" s="5">
        <v>10010000</v>
      </c>
      <c r="F2846" s="2" t="str">
        <f>VLOOKUP(TEXT(表格1[[#This Row],[地區]],"00000000"),縣市代碼,2,0)</f>
        <v>嘉義縣</v>
      </c>
      <c r="G2846" s="2" t="s">
        <v>6</v>
      </c>
      <c r="H2846" s="13">
        <v>38621</v>
      </c>
      <c r="I2846" s="14">
        <v>123979162</v>
      </c>
      <c r="J2846" s="14">
        <f>表格1[[#This Row],[信用卡交易筆數]]/1000</f>
        <v>38.621000000000002</v>
      </c>
      <c r="K2846" s="14">
        <f>表格1[[#This Row],[信用卡交易金額'[新臺幣']]]/1000</f>
        <v>123979.162</v>
      </c>
      <c r="L2846" s="14">
        <f>表格1[[#This Row],[信用卡交易金額'[新臺幣']]]/1000000</f>
        <v>123.979162</v>
      </c>
      <c r="M2846" s="14" t="str" cm="1">
        <f t="array" ref="M2846">_xlfn.TEXTJOIN("", TRUE, _xlfn.XLOOKUP(TRUE, VALUE(表格1[[#This Row],[年月]]) &lt;= VALUE($R$8:$R$12), $Q$8:$Q$12)) &amp; "年度"</f>
        <v>2022年度</v>
      </c>
    </row>
    <row r="2847" spans="1:13" x14ac:dyDescent="0.3">
      <c r="A2847" s="2">
        <v>202202</v>
      </c>
      <c r="B2847" s="19">
        <f>DATE(表格1[[#This Row],[年]],表格1[[#This Row],[月]],1)</f>
        <v>44593</v>
      </c>
      <c r="C2847" s="2" t="str">
        <f>LEFT(表格1[[#This Row],[年月]],4)</f>
        <v>2022</v>
      </c>
      <c r="D2847" s="2" t="str">
        <f>RIGHT(表格1[[#This Row],[年月]],2)</f>
        <v>02</v>
      </c>
      <c r="E2847" s="5">
        <v>10010000</v>
      </c>
      <c r="F2847" s="2" t="str">
        <f>VLOOKUP(TEXT(表格1[[#This Row],[地區]],"00000000"),縣市代碼,2,0)</f>
        <v>嘉義縣</v>
      </c>
      <c r="G2847" s="2" t="s">
        <v>7</v>
      </c>
      <c r="H2847" s="13">
        <v>302108</v>
      </c>
      <c r="I2847" s="14">
        <v>309332073</v>
      </c>
      <c r="J2847" s="14">
        <f>表格1[[#This Row],[信用卡交易筆數]]/1000</f>
        <v>302.108</v>
      </c>
      <c r="K2847" s="14">
        <f>表格1[[#This Row],[信用卡交易金額'[新臺幣']]]/1000</f>
        <v>309332.07299999997</v>
      </c>
      <c r="L2847" s="14">
        <f>表格1[[#This Row],[信用卡交易金額'[新臺幣']]]/1000000</f>
        <v>309.33207299999998</v>
      </c>
      <c r="M2847" s="14" t="str" cm="1">
        <f t="array" ref="M2847">_xlfn.TEXTJOIN("", TRUE, _xlfn.XLOOKUP(TRUE, VALUE(表格1[[#This Row],[年月]]) &lt;= VALUE($R$8:$R$12), $Q$8:$Q$12)) &amp; "年度"</f>
        <v>2022年度</v>
      </c>
    </row>
    <row r="2848" spans="1:13" x14ac:dyDescent="0.3">
      <c r="A2848" s="2">
        <v>202202</v>
      </c>
      <c r="B2848" s="19">
        <f>DATE(表格1[[#This Row],[年]],表格1[[#This Row],[月]],1)</f>
        <v>44593</v>
      </c>
      <c r="C2848" s="2" t="str">
        <f>LEFT(表格1[[#This Row],[年月]],4)</f>
        <v>2022</v>
      </c>
      <c r="D2848" s="2" t="str">
        <f>RIGHT(表格1[[#This Row],[年月]],2)</f>
        <v>02</v>
      </c>
      <c r="E2848" s="5">
        <v>10010000</v>
      </c>
      <c r="F2848" s="2" t="str">
        <f>VLOOKUP(TEXT(表格1[[#This Row],[地區]],"00000000"),縣市代碼,2,0)</f>
        <v>嘉義縣</v>
      </c>
      <c r="G2848" s="2" t="s">
        <v>8</v>
      </c>
      <c r="H2848" s="13">
        <v>191030</v>
      </c>
      <c r="I2848" s="14">
        <v>292062446</v>
      </c>
      <c r="J2848" s="14">
        <f>表格1[[#This Row],[信用卡交易筆數]]/1000</f>
        <v>191.03</v>
      </c>
      <c r="K2848" s="14">
        <f>表格1[[#This Row],[信用卡交易金額'[新臺幣']]]/1000</f>
        <v>292062.446</v>
      </c>
      <c r="L2848" s="14">
        <f>表格1[[#This Row],[信用卡交易金額'[新臺幣']]]/1000000</f>
        <v>292.06244600000002</v>
      </c>
      <c r="M2848" s="14" t="str" cm="1">
        <f t="array" ref="M2848">_xlfn.TEXTJOIN("", TRUE, _xlfn.XLOOKUP(TRUE, VALUE(表格1[[#This Row],[年月]]) &lt;= VALUE($R$8:$R$12), $Q$8:$Q$12)) &amp; "年度"</f>
        <v>2022年度</v>
      </c>
    </row>
    <row r="2849" spans="1:13" x14ac:dyDescent="0.3">
      <c r="A2849" s="2">
        <v>202202</v>
      </c>
      <c r="B2849" s="19">
        <f>DATE(表格1[[#This Row],[年]],表格1[[#This Row],[月]],1)</f>
        <v>44593</v>
      </c>
      <c r="C2849" s="2" t="str">
        <f>LEFT(表格1[[#This Row],[年月]],4)</f>
        <v>2022</v>
      </c>
      <c r="D2849" s="2" t="str">
        <f>RIGHT(表格1[[#This Row],[年月]],2)</f>
        <v>02</v>
      </c>
      <c r="E2849" s="5">
        <v>10010000</v>
      </c>
      <c r="F2849" s="2" t="str">
        <f>VLOOKUP(TEXT(表格1[[#This Row],[地區]],"00000000"),縣市代碼,2,0)</f>
        <v>嘉義縣</v>
      </c>
      <c r="G2849" s="2" t="s">
        <v>9</v>
      </c>
      <c r="H2849" s="13">
        <v>324706</v>
      </c>
      <c r="I2849" s="14">
        <v>493586129</v>
      </c>
      <c r="J2849" s="14">
        <f>表格1[[#This Row],[信用卡交易筆數]]/1000</f>
        <v>324.70600000000002</v>
      </c>
      <c r="K2849" s="14">
        <f>表格1[[#This Row],[信用卡交易金額'[新臺幣']]]/1000</f>
        <v>493586.12900000002</v>
      </c>
      <c r="L2849" s="14">
        <f>表格1[[#This Row],[信用卡交易金額'[新臺幣']]]/1000000</f>
        <v>493.58612900000003</v>
      </c>
      <c r="M2849" s="14" t="str" cm="1">
        <f t="array" ref="M2849">_xlfn.TEXTJOIN("", TRUE, _xlfn.XLOOKUP(TRUE, VALUE(表格1[[#This Row],[年月]]) &lt;= VALUE($R$8:$R$12), $Q$8:$Q$12)) &amp; "年度"</f>
        <v>2022年度</v>
      </c>
    </row>
    <row r="2850" spans="1:13" x14ac:dyDescent="0.3">
      <c r="A2850" s="2">
        <v>202202</v>
      </c>
      <c r="B2850" s="19">
        <f>DATE(表格1[[#This Row],[年]],表格1[[#This Row],[月]],1)</f>
        <v>44593</v>
      </c>
      <c r="C2850" s="2" t="str">
        <f>LEFT(表格1[[#This Row],[年月]],4)</f>
        <v>2022</v>
      </c>
      <c r="D2850" s="2" t="str">
        <f>RIGHT(表格1[[#This Row],[年月]],2)</f>
        <v>02</v>
      </c>
      <c r="E2850" s="5">
        <v>10010000</v>
      </c>
      <c r="F2850" s="2" t="str">
        <f>VLOOKUP(TEXT(表格1[[#This Row],[地區]],"00000000"),縣市代碼,2,0)</f>
        <v>嘉義縣</v>
      </c>
      <c r="G2850" s="2" t="s">
        <v>10</v>
      </c>
      <c r="H2850" s="13">
        <v>237205</v>
      </c>
      <c r="I2850" s="14">
        <v>616985564</v>
      </c>
      <c r="J2850" s="14">
        <f>表格1[[#This Row],[信用卡交易筆數]]/1000</f>
        <v>237.20500000000001</v>
      </c>
      <c r="K2850" s="14">
        <f>表格1[[#This Row],[信用卡交易金額'[新臺幣']]]/1000</f>
        <v>616985.56400000001</v>
      </c>
      <c r="L2850" s="14">
        <f>表格1[[#This Row],[信用卡交易金額'[新臺幣']]]/1000000</f>
        <v>616.98556399999995</v>
      </c>
      <c r="M2850" s="14" t="str" cm="1">
        <f t="array" ref="M2850">_xlfn.TEXTJOIN("", TRUE, _xlfn.XLOOKUP(TRUE, VALUE(表格1[[#This Row],[年月]]) &lt;= VALUE($R$8:$R$12), $Q$8:$Q$12)) &amp; "年度"</f>
        <v>2022年度</v>
      </c>
    </row>
    <row r="2851" spans="1:13" x14ac:dyDescent="0.3">
      <c r="A2851" s="2">
        <v>202202</v>
      </c>
      <c r="B2851" s="19">
        <f>DATE(表格1[[#This Row],[年]],表格1[[#This Row],[月]],1)</f>
        <v>44593</v>
      </c>
      <c r="C2851" s="2" t="str">
        <f>LEFT(表格1[[#This Row],[年月]],4)</f>
        <v>2022</v>
      </c>
      <c r="D2851" s="2" t="str">
        <f>RIGHT(表格1[[#This Row],[年月]],2)</f>
        <v>02</v>
      </c>
      <c r="E2851" s="5">
        <v>10020000</v>
      </c>
      <c r="F2851" s="2" t="str">
        <f>VLOOKUP(TEXT(表格1[[#This Row],[地區]],"00000000"),縣市代碼,2,0)</f>
        <v>嘉義市</v>
      </c>
      <c r="G2851" s="2" t="s">
        <v>4</v>
      </c>
      <c r="H2851" s="13">
        <v>338658</v>
      </c>
      <c r="I2851" s="14">
        <v>177003279</v>
      </c>
      <c r="J2851" s="14">
        <f>表格1[[#This Row],[信用卡交易筆數]]/1000</f>
        <v>338.65800000000002</v>
      </c>
      <c r="K2851" s="14">
        <f>表格1[[#This Row],[信用卡交易金額'[新臺幣']]]/1000</f>
        <v>177003.27900000001</v>
      </c>
      <c r="L2851" s="14">
        <f>表格1[[#This Row],[信用卡交易金額'[新臺幣']]]/1000000</f>
        <v>177.00327899999999</v>
      </c>
      <c r="M2851" s="14" t="str" cm="1">
        <f t="array" ref="M2851">_xlfn.TEXTJOIN("", TRUE, _xlfn.XLOOKUP(TRUE, VALUE(表格1[[#This Row],[年月]]) &lt;= VALUE($R$8:$R$12), $Q$8:$Q$12)) &amp; "年度"</f>
        <v>2022年度</v>
      </c>
    </row>
    <row r="2852" spans="1:13" x14ac:dyDescent="0.3">
      <c r="A2852" s="2">
        <v>202202</v>
      </c>
      <c r="B2852" s="19">
        <f>DATE(表格1[[#This Row],[年]],表格1[[#This Row],[月]],1)</f>
        <v>44593</v>
      </c>
      <c r="C2852" s="2" t="str">
        <f>LEFT(表格1[[#This Row],[年月]],4)</f>
        <v>2022</v>
      </c>
      <c r="D2852" s="2" t="str">
        <f>RIGHT(表格1[[#This Row],[年月]],2)</f>
        <v>02</v>
      </c>
      <c r="E2852" s="5">
        <v>10020000</v>
      </c>
      <c r="F2852" s="2" t="str">
        <f>VLOOKUP(TEXT(表格1[[#This Row],[地區]],"00000000"),縣市代碼,2,0)</f>
        <v>嘉義市</v>
      </c>
      <c r="G2852" s="2" t="s">
        <v>5</v>
      </c>
      <c r="H2852" s="13">
        <v>25235</v>
      </c>
      <c r="I2852" s="14">
        <v>67018317</v>
      </c>
      <c r="J2852" s="14">
        <f>表格1[[#This Row],[信用卡交易筆數]]/1000</f>
        <v>25.234999999999999</v>
      </c>
      <c r="K2852" s="14">
        <f>表格1[[#This Row],[信用卡交易金額'[新臺幣']]]/1000</f>
        <v>67018.316999999995</v>
      </c>
      <c r="L2852" s="14">
        <f>表格1[[#This Row],[信用卡交易金額'[新臺幣']]]/1000000</f>
        <v>67.018316999999996</v>
      </c>
      <c r="M2852" s="14" t="str" cm="1">
        <f t="array" ref="M2852">_xlfn.TEXTJOIN("", TRUE, _xlfn.XLOOKUP(TRUE, VALUE(表格1[[#This Row],[年月]]) &lt;= VALUE($R$8:$R$12), $Q$8:$Q$12)) &amp; "年度"</f>
        <v>2022年度</v>
      </c>
    </row>
    <row r="2853" spans="1:13" x14ac:dyDescent="0.3">
      <c r="A2853" s="2">
        <v>202202</v>
      </c>
      <c r="B2853" s="19">
        <f>DATE(表格1[[#This Row],[年]],表格1[[#This Row],[月]],1)</f>
        <v>44593</v>
      </c>
      <c r="C2853" s="2" t="str">
        <f>LEFT(表格1[[#This Row],[年月]],4)</f>
        <v>2022</v>
      </c>
      <c r="D2853" s="2" t="str">
        <f>RIGHT(表格1[[#This Row],[年月]],2)</f>
        <v>02</v>
      </c>
      <c r="E2853" s="5">
        <v>10020000</v>
      </c>
      <c r="F2853" s="2" t="str">
        <f>VLOOKUP(TEXT(表格1[[#This Row],[地區]],"00000000"),縣市代碼,2,0)</f>
        <v>嘉義市</v>
      </c>
      <c r="G2853" s="2" t="s">
        <v>6</v>
      </c>
      <c r="H2853" s="13">
        <v>39680</v>
      </c>
      <c r="I2853" s="14">
        <v>132324998</v>
      </c>
      <c r="J2853" s="14">
        <f>表格1[[#This Row],[信用卡交易筆數]]/1000</f>
        <v>39.68</v>
      </c>
      <c r="K2853" s="14">
        <f>表格1[[#This Row],[信用卡交易金額'[新臺幣']]]/1000</f>
        <v>132324.99799999999</v>
      </c>
      <c r="L2853" s="14">
        <f>表格1[[#This Row],[信用卡交易金額'[新臺幣']]]/1000000</f>
        <v>132.32499799999999</v>
      </c>
      <c r="M2853" s="14" t="str" cm="1">
        <f t="array" ref="M2853">_xlfn.TEXTJOIN("", TRUE, _xlfn.XLOOKUP(TRUE, VALUE(表格1[[#This Row],[年月]]) &lt;= VALUE($R$8:$R$12), $Q$8:$Q$12)) &amp; "年度"</f>
        <v>2022年度</v>
      </c>
    </row>
    <row r="2854" spans="1:13" x14ac:dyDescent="0.3">
      <c r="A2854" s="2">
        <v>202202</v>
      </c>
      <c r="B2854" s="19">
        <f>DATE(表格1[[#This Row],[年]],表格1[[#This Row],[月]],1)</f>
        <v>44593</v>
      </c>
      <c r="C2854" s="2" t="str">
        <f>LEFT(表格1[[#This Row],[年月]],4)</f>
        <v>2022</v>
      </c>
      <c r="D2854" s="2" t="str">
        <f>RIGHT(表格1[[#This Row],[年月]],2)</f>
        <v>02</v>
      </c>
      <c r="E2854" s="5">
        <v>10020000</v>
      </c>
      <c r="F2854" s="2" t="str">
        <f>VLOOKUP(TEXT(表格1[[#This Row],[地區]],"00000000"),縣市代碼,2,0)</f>
        <v>嘉義市</v>
      </c>
      <c r="G2854" s="2" t="s">
        <v>7</v>
      </c>
      <c r="H2854" s="13">
        <v>222500</v>
      </c>
      <c r="I2854" s="14">
        <v>218420060</v>
      </c>
      <c r="J2854" s="14">
        <f>表格1[[#This Row],[信用卡交易筆數]]/1000</f>
        <v>222.5</v>
      </c>
      <c r="K2854" s="14">
        <f>表格1[[#This Row],[信用卡交易金額'[新臺幣']]]/1000</f>
        <v>218420.06</v>
      </c>
      <c r="L2854" s="14">
        <f>表格1[[#This Row],[信用卡交易金額'[新臺幣']]]/1000000</f>
        <v>218.42006000000001</v>
      </c>
      <c r="M2854" s="14" t="str" cm="1">
        <f t="array" ref="M2854">_xlfn.TEXTJOIN("", TRUE, _xlfn.XLOOKUP(TRUE, VALUE(表格1[[#This Row],[年月]]) &lt;= VALUE($R$8:$R$12), $Q$8:$Q$12)) &amp; "年度"</f>
        <v>2022年度</v>
      </c>
    </row>
    <row r="2855" spans="1:13" x14ac:dyDescent="0.3">
      <c r="A2855" s="2">
        <v>202202</v>
      </c>
      <c r="B2855" s="19">
        <f>DATE(表格1[[#This Row],[年]],表格1[[#This Row],[月]],1)</f>
        <v>44593</v>
      </c>
      <c r="C2855" s="2" t="str">
        <f>LEFT(表格1[[#This Row],[年月]],4)</f>
        <v>2022</v>
      </c>
      <c r="D2855" s="2" t="str">
        <f>RIGHT(表格1[[#This Row],[年月]],2)</f>
        <v>02</v>
      </c>
      <c r="E2855" s="5">
        <v>10020000</v>
      </c>
      <c r="F2855" s="2" t="str">
        <f>VLOOKUP(TEXT(表格1[[#This Row],[地區]],"00000000"),縣市代碼,2,0)</f>
        <v>嘉義市</v>
      </c>
      <c r="G2855" s="2" t="s">
        <v>8</v>
      </c>
      <c r="H2855" s="13">
        <v>159414</v>
      </c>
      <c r="I2855" s="14">
        <v>279266545</v>
      </c>
      <c r="J2855" s="14">
        <f>表格1[[#This Row],[信用卡交易筆數]]/1000</f>
        <v>159.41399999999999</v>
      </c>
      <c r="K2855" s="14">
        <f>表格1[[#This Row],[信用卡交易金額'[新臺幣']]]/1000</f>
        <v>279266.54499999998</v>
      </c>
      <c r="L2855" s="14">
        <f>表格1[[#This Row],[信用卡交易金額'[新臺幣']]]/1000000</f>
        <v>279.26654500000001</v>
      </c>
      <c r="M2855" s="14" t="str" cm="1">
        <f t="array" ref="M2855">_xlfn.TEXTJOIN("", TRUE, _xlfn.XLOOKUP(TRUE, VALUE(表格1[[#This Row],[年月]]) &lt;= VALUE($R$8:$R$12), $Q$8:$Q$12)) &amp; "年度"</f>
        <v>2022年度</v>
      </c>
    </row>
    <row r="2856" spans="1:13" x14ac:dyDescent="0.3">
      <c r="A2856" s="2">
        <v>202202</v>
      </c>
      <c r="B2856" s="19">
        <f>DATE(表格1[[#This Row],[年]],表格1[[#This Row],[月]],1)</f>
        <v>44593</v>
      </c>
      <c r="C2856" s="2" t="str">
        <f>LEFT(表格1[[#This Row],[年月]],4)</f>
        <v>2022</v>
      </c>
      <c r="D2856" s="2" t="str">
        <f>RIGHT(表格1[[#This Row],[年月]],2)</f>
        <v>02</v>
      </c>
      <c r="E2856" s="5">
        <v>10020000</v>
      </c>
      <c r="F2856" s="2" t="str">
        <f>VLOOKUP(TEXT(表格1[[#This Row],[地區]],"00000000"),縣市代碼,2,0)</f>
        <v>嘉義市</v>
      </c>
      <c r="G2856" s="2" t="s">
        <v>9</v>
      </c>
      <c r="H2856" s="13">
        <v>336913</v>
      </c>
      <c r="I2856" s="14">
        <v>523279459</v>
      </c>
      <c r="J2856" s="14">
        <f>表格1[[#This Row],[信用卡交易筆數]]/1000</f>
        <v>336.91300000000001</v>
      </c>
      <c r="K2856" s="14">
        <f>表格1[[#This Row],[信用卡交易金額'[新臺幣']]]/1000</f>
        <v>523279.45899999997</v>
      </c>
      <c r="L2856" s="14">
        <f>表格1[[#This Row],[信用卡交易金額'[新臺幣']]]/1000000</f>
        <v>523.27945899999997</v>
      </c>
      <c r="M2856" s="14" t="str" cm="1">
        <f t="array" ref="M2856">_xlfn.TEXTJOIN("", TRUE, _xlfn.XLOOKUP(TRUE, VALUE(表格1[[#This Row],[年月]]) &lt;= VALUE($R$8:$R$12), $Q$8:$Q$12)) &amp; "年度"</f>
        <v>2022年度</v>
      </c>
    </row>
    <row r="2857" spans="1:13" x14ac:dyDescent="0.3">
      <c r="A2857" s="2">
        <v>202202</v>
      </c>
      <c r="B2857" s="19">
        <f>DATE(表格1[[#This Row],[年]],表格1[[#This Row],[月]],1)</f>
        <v>44593</v>
      </c>
      <c r="C2857" s="2" t="str">
        <f>LEFT(表格1[[#This Row],[年月]],4)</f>
        <v>2022</v>
      </c>
      <c r="D2857" s="2" t="str">
        <f>RIGHT(表格1[[#This Row],[年月]],2)</f>
        <v>02</v>
      </c>
      <c r="E2857" s="5">
        <v>10020000</v>
      </c>
      <c r="F2857" s="2" t="str">
        <f>VLOOKUP(TEXT(表格1[[#This Row],[地區]],"00000000"),縣市代碼,2,0)</f>
        <v>嘉義市</v>
      </c>
      <c r="G2857" s="2" t="s">
        <v>10</v>
      </c>
      <c r="H2857" s="13">
        <v>218735</v>
      </c>
      <c r="I2857" s="14">
        <v>591364849</v>
      </c>
      <c r="J2857" s="14">
        <f>表格1[[#This Row],[信用卡交易筆數]]/1000</f>
        <v>218.73500000000001</v>
      </c>
      <c r="K2857" s="14">
        <f>表格1[[#This Row],[信用卡交易金額'[新臺幣']]]/1000</f>
        <v>591364.84900000005</v>
      </c>
      <c r="L2857" s="14">
        <f>表格1[[#This Row],[信用卡交易金額'[新臺幣']]]/1000000</f>
        <v>591.36484900000005</v>
      </c>
      <c r="M2857" s="14" t="str" cm="1">
        <f t="array" ref="M2857">_xlfn.TEXTJOIN("", TRUE, _xlfn.XLOOKUP(TRUE, VALUE(表格1[[#This Row],[年月]]) &lt;= VALUE($R$8:$R$12), $Q$8:$Q$12)) &amp; "年度"</f>
        <v>2022年度</v>
      </c>
    </row>
    <row r="2858" spans="1:13" x14ac:dyDescent="0.3">
      <c r="A2858" s="2">
        <v>202202</v>
      </c>
      <c r="B2858" s="19">
        <f>DATE(表格1[[#This Row],[年]],表格1[[#This Row],[月]],1)</f>
        <v>44593</v>
      </c>
      <c r="C2858" s="2" t="str">
        <f>LEFT(表格1[[#This Row],[年月]],4)</f>
        <v>2022</v>
      </c>
      <c r="D2858" s="2" t="str">
        <f>RIGHT(表格1[[#This Row],[年月]],2)</f>
        <v>02</v>
      </c>
      <c r="E2858" s="5">
        <v>67000000</v>
      </c>
      <c r="F2858" s="2" t="str">
        <f>VLOOKUP(TEXT(表格1[[#This Row],[地區]],"00000000"),縣市代碼,2,0)</f>
        <v>臺南市</v>
      </c>
      <c r="G2858" s="2" t="s">
        <v>4</v>
      </c>
      <c r="H2858" s="13">
        <v>2356855</v>
      </c>
      <c r="I2858" s="14">
        <v>1220306778</v>
      </c>
      <c r="J2858" s="14">
        <f>表格1[[#This Row],[信用卡交易筆數]]/1000</f>
        <v>2356.855</v>
      </c>
      <c r="K2858" s="14">
        <f>表格1[[#This Row],[信用卡交易金額'[新臺幣']]]/1000</f>
        <v>1220306.7779999999</v>
      </c>
      <c r="L2858" s="14">
        <f>表格1[[#This Row],[信用卡交易金額'[新臺幣']]]/1000000</f>
        <v>1220.3067779999999</v>
      </c>
      <c r="M2858" s="14" t="str" cm="1">
        <f t="array" ref="M2858">_xlfn.TEXTJOIN("", TRUE, _xlfn.XLOOKUP(TRUE, VALUE(表格1[[#This Row],[年月]]) &lt;= VALUE($R$8:$R$12), $Q$8:$Q$12)) &amp; "年度"</f>
        <v>2022年度</v>
      </c>
    </row>
    <row r="2859" spans="1:13" x14ac:dyDescent="0.3">
      <c r="A2859" s="2">
        <v>202202</v>
      </c>
      <c r="B2859" s="19">
        <f>DATE(表格1[[#This Row],[年]],表格1[[#This Row],[月]],1)</f>
        <v>44593</v>
      </c>
      <c r="C2859" s="2" t="str">
        <f>LEFT(表格1[[#This Row],[年月]],4)</f>
        <v>2022</v>
      </c>
      <c r="D2859" s="2" t="str">
        <f>RIGHT(表格1[[#This Row],[年月]],2)</f>
        <v>02</v>
      </c>
      <c r="E2859" s="5">
        <v>67000000</v>
      </c>
      <c r="F2859" s="2" t="str">
        <f>VLOOKUP(TEXT(表格1[[#This Row],[地區]],"00000000"),縣市代碼,2,0)</f>
        <v>臺南市</v>
      </c>
      <c r="G2859" s="2" t="s">
        <v>5</v>
      </c>
      <c r="H2859" s="13">
        <v>173051</v>
      </c>
      <c r="I2859" s="14">
        <v>434997801</v>
      </c>
      <c r="J2859" s="14">
        <f>表格1[[#This Row],[信用卡交易筆數]]/1000</f>
        <v>173.05099999999999</v>
      </c>
      <c r="K2859" s="14">
        <f>表格1[[#This Row],[信用卡交易金額'[新臺幣']]]/1000</f>
        <v>434997.80099999998</v>
      </c>
      <c r="L2859" s="14">
        <f>表格1[[#This Row],[信用卡交易金額'[新臺幣']]]/1000000</f>
        <v>434.99780099999998</v>
      </c>
      <c r="M2859" s="14" t="str" cm="1">
        <f t="array" ref="M2859">_xlfn.TEXTJOIN("", TRUE, _xlfn.XLOOKUP(TRUE, VALUE(表格1[[#This Row],[年月]]) &lt;= VALUE($R$8:$R$12), $Q$8:$Q$12)) &amp; "年度"</f>
        <v>2022年度</v>
      </c>
    </row>
    <row r="2860" spans="1:13" x14ac:dyDescent="0.3">
      <c r="A2860" s="2">
        <v>202202</v>
      </c>
      <c r="B2860" s="19">
        <f>DATE(表格1[[#This Row],[年]],表格1[[#This Row],[月]],1)</f>
        <v>44593</v>
      </c>
      <c r="C2860" s="2" t="str">
        <f>LEFT(表格1[[#This Row],[年月]],4)</f>
        <v>2022</v>
      </c>
      <c r="D2860" s="2" t="str">
        <f>RIGHT(表格1[[#This Row],[年月]],2)</f>
        <v>02</v>
      </c>
      <c r="E2860" s="5">
        <v>67000000</v>
      </c>
      <c r="F2860" s="2" t="str">
        <f>VLOOKUP(TEXT(表格1[[#This Row],[地區]],"00000000"),縣市代碼,2,0)</f>
        <v>臺南市</v>
      </c>
      <c r="G2860" s="2" t="s">
        <v>6</v>
      </c>
      <c r="H2860" s="13">
        <v>307447</v>
      </c>
      <c r="I2860" s="14">
        <v>984335461</v>
      </c>
      <c r="J2860" s="14">
        <f>表格1[[#This Row],[信用卡交易筆數]]/1000</f>
        <v>307.447</v>
      </c>
      <c r="K2860" s="14">
        <f>表格1[[#This Row],[信用卡交易金額'[新臺幣']]]/1000</f>
        <v>984335.46100000001</v>
      </c>
      <c r="L2860" s="14">
        <f>表格1[[#This Row],[信用卡交易金額'[新臺幣']]]/1000000</f>
        <v>984.33546100000001</v>
      </c>
      <c r="M2860" s="14" t="str" cm="1">
        <f t="array" ref="M2860">_xlfn.TEXTJOIN("", TRUE, _xlfn.XLOOKUP(TRUE, VALUE(表格1[[#This Row],[年月]]) &lt;= VALUE($R$8:$R$12), $Q$8:$Q$12)) &amp; "年度"</f>
        <v>2022年度</v>
      </c>
    </row>
    <row r="2861" spans="1:13" x14ac:dyDescent="0.3">
      <c r="A2861" s="2">
        <v>202202</v>
      </c>
      <c r="B2861" s="19">
        <f>DATE(表格1[[#This Row],[年]],表格1[[#This Row],[月]],1)</f>
        <v>44593</v>
      </c>
      <c r="C2861" s="2" t="str">
        <f>LEFT(表格1[[#This Row],[年月]],4)</f>
        <v>2022</v>
      </c>
      <c r="D2861" s="2" t="str">
        <f>RIGHT(表格1[[#This Row],[年月]],2)</f>
        <v>02</v>
      </c>
      <c r="E2861" s="5">
        <v>67000000</v>
      </c>
      <c r="F2861" s="2" t="str">
        <f>VLOOKUP(TEXT(表格1[[#This Row],[地區]],"00000000"),縣市代碼,2,0)</f>
        <v>臺南市</v>
      </c>
      <c r="G2861" s="2" t="s">
        <v>7</v>
      </c>
      <c r="H2861" s="13">
        <v>1642627</v>
      </c>
      <c r="I2861" s="14">
        <v>1631470962</v>
      </c>
      <c r="J2861" s="14">
        <f>表格1[[#This Row],[信用卡交易筆數]]/1000</f>
        <v>1642.627</v>
      </c>
      <c r="K2861" s="14">
        <f>表格1[[#This Row],[信用卡交易金額'[新臺幣']]]/1000</f>
        <v>1631470.9620000001</v>
      </c>
      <c r="L2861" s="14">
        <f>表格1[[#This Row],[信用卡交易金額'[新臺幣']]]/1000000</f>
        <v>1631.4709620000001</v>
      </c>
      <c r="M2861" s="14" t="str" cm="1">
        <f t="array" ref="M2861">_xlfn.TEXTJOIN("", TRUE, _xlfn.XLOOKUP(TRUE, VALUE(表格1[[#This Row],[年月]]) &lt;= VALUE($R$8:$R$12), $Q$8:$Q$12)) &amp; "年度"</f>
        <v>2022年度</v>
      </c>
    </row>
    <row r="2862" spans="1:13" x14ac:dyDescent="0.3">
      <c r="A2862" s="2">
        <v>202202</v>
      </c>
      <c r="B2862" s="19">
        <f>DATE(表格1[[#This Row],[年]],表格1[[#This Row],[月]],1)</f>
        <v>44593</v>
      </c>
      <c r="C2862" s="2" t="str">
        <f>LEFT(表格1[[#This Row],[年月]],4)</f>
        <v>2022</v>
      </c>
      <c r="D2862" s="2" t="str">
        <f>RIGHT(表格1[[#This Row],[年月]],2)</f>
        <v>02</v>
      </c>
      <c r="E2862" s="5">
        <v>67000000</v>
      </c>
      <c r="F2862" s="2" t="str">
        <f>VLOOKUP(TEXT(表格1[[#This Row],[地區]],"00000000"),縣市代碼,2,0)</f>
        <v>臺南市</v>
      </c>
      <c r="G2862" s="2" t="s">
        <v>8</v>
      </c>
      <c r="H2862" s="13">
        <v>1183265</v>
      </c>
      <c r="I2862" s="14">
        <v>1884637399</v>
      </c>
      <c r="J2862" s="14">
        <f>表格1[[#This Row],[信用卡交易筆數]]/1000</f>
        <v>1183.2650000000001</v>
      </c>
      <c r="K2862" s="14">
        <f>表格1[[#This Row],[信用卡交易金額'[新臺幣']]]/1000</f>
        <v>1884637.399</v>
      </c>
      <c r="L2862" s="14">
        <f>表格1[[#This Row],[信用卡交易金額'[新臺幣']]]/1000000</f>
        <v>1884.637399</v>
      </c>
      <c r="M2862" s="14" t="str" cm="1">
        <f t="array" ref="M2862">_xlfn.TEXTJOIN("", TRUE, _xlfn.XLOOKUP(TRUE, VALUE(表格1[[#This Row],[年月]]) &lt;= VALUE($R$8:$R$12), $Q$8:$Q$12)) &amp; "年度"</f>
        <v>2022年度</v>
      </c>
    </row>
    <row r="2863" spans="1:13" x14ac:dyDescent="0.3">
      <c r="A2863" s="2">
        <v>202202</v>
      </c>
      <c r="B2863" s="19">
        <f>DATE(表格1[[#This Row],[年]],表格1[[#This Row],[月]],1)</f>
        <v>44593</v>
      </c>
      <c r="C2863" s="2" t="str">
        <f>LEFT(表格1[[#This Row],[年月]],4)</f>
        <v>2022</v>
      </c>
      <c r="D2863" s="2" t="str">
        <f>RIGHT(表格1[[#This Row],[年月]],2)</f>
        <v>02</v>
      </c>
      <c r="E2863" s="5">
        <v>67000000</v>
      </c>
      <c r="F2863" s="2" t="str">
        <f>VLOOKUP(TEXT(表格1[[#This Row],[地區]],"00000000"),縣市代碼,2,0)</f>
        <v>臺南市</v>
      </c>
      <c r="G2863" s="2" t="s">
        <v>9</v>
      </c>
      <c r="H2863" s="13">
        <v>2437215</v>
      </c>
      <c r="I2863" s="14">
        <v>3731072311</v>
      </c>
      <c r="J2863" s="14">
        <f>表格1[[#This Row],[信用卡交易筆數]]/1000</f>
        <v>2437.2150000000001</v>
      </c>
      <c r="K2863" s="14">
        <f>表格1[[#This Row],[信用卡交易金額'[新臺幣']]]/1000</f>
        <v>3731072.3110000002</v>
      </c>
      <c r="L2863" s="14">
        <f>表格1[[#This Row],[信用卡交易金額'[新臺幣']]]/1000000</f>
        <v>3731.0723109999999</v>
      </c>
      <c r="M2863" s="14" t="str" cm="1">
        <f t="array" ref="M2863">_xlfn.TEXTJOIN("", TRUE, _xlfn.XLOOKUP(TRUE, VALUE(表格1[[#This Row],[年月]]) &lt;= VALUE($R$8:$R$12), $Q$8:$Q$12)) &amp; "年度"</f>
        <v>2022年度</v>
      </c>
    </row>
    <row r="2864" spans="1:13" x14ac:dyDescent="0.3">
      <c r="A2864" s="2">
        <v>202202</v>
      </c>
      <c r="B2864" s="19">
        <f>DATE(表格1[[#This Row],[年]],表格1[[#This Row],[月]],1)</f>
        <v>44593</v>
      </c>
      <c r="C2864" s="2" t="str">
        <f>LEFT(表格1[[#This Row],[年月]],4)</f>
        <v>2022</v>
      </c>
      <c r="D2864" s="2" t="str">
        <f>RIGHT(表格1[[#This Row],[年月]],2)</f>
        <v>02</v>
      </c>
      <c r="E2864" s="5">
        <v>67000000</v>
      </c>
      <c r="F2864" s="2" t="str">
        <f>VLOOKUP(TEXT(表格1[[#This Row],[地區]],"00000000"),縣市代碼,2,0)</f>
        <v>臺南市</v>
      </c>
      <c r="G2864" s="2" t="s">
        <v>10</v>
      </c>
      <c r="H2864" s="13">
        <v>1653745</v>
      </c>
      <c r="I2864" s="14">
        <v>4247653513</v>
      </c>
      <c r="J2864" s="14">
        <f>表格1[[#This Row],[信用卡交易筆數]]/1000</f>
        <v>1653.7449999999999</v>
      </c>
      <c r="K2864" s="14">
        <f>表格1[[#This Row],[信用卡交易金額'[新臺幣']]]/1000</f>
        <v>4247653.5130000003</v>
      </c>
      <c r="L2864" s="14">
        <f>表格1[[#This Row],[信用卡交易金額'[新臺幣']]]/1000000</f>
        <v>4247.6535130000002</v>
      </c>
      <c r="M2864" s="14" t="str" cm="1">
        <f t="array" ref="M2864">_xlfn.TEXTJOIN("", TRUE, _xlfn.XLOOKUP(TRUE, VALUE(表格1[[#This Row],[年月]]) &lt;= VALUE($R$8:$R$12), $Q$8:$Q$12)) &amp; "年度"</f>
        <v>2022年度</v>
      </c>
    </row>
    <row r="2865" spans="1:13" x14ac:dyDescent="0.3">
      <c r="A2865" s="2">
        <v>202202</v>
      </c>
      <c r="B2865" s="19">
        <f>DATE(表格1[[#This Row],[年]],表格1[[#This Row],[月]],1)</f>
        <v>44593</v>
      </c>
      <c r="C2865" s="2" t="str">
        <f>LEFT(表格1[[#This Row],[年月]],4)</f>
        <v>2022</v>
      </c>
      <c r="D2865" s="2" t="str">
        <f>RIGHT(表格1[[#This Row],[年月]],2)</f>
        <v>02</v>
      </c>
      <c r="E2865" s="5">
        <v>64000000</v>
      </c>
      <c r="F2865" s="2" t="str">
        <f>VLOOKUP(TEXT(表格1[[#This Row],[地區]],"00000000"),縣市代碼,2,0)</f>
        <v>高雄市</v>
      </c>
      <c r="G2865" s="2" t="s">
        <v>4</v>
      </c>
      <c r="H2865" s="13">
        <v>3914634</v>
      </c>
      <c r="I2865" s="14">
        <v>2178591238</v>
      </c>
      <c r="J2865" s="14">
        <f>表格1[[#This Row],[信用卡交易筆數]]/1000</f>
        <v>3914.634</v>
      </c>
      <c r="K2865" s="14">
        <f>表格1[[#This Row],[信用卡交易金額'[新臺幣']]]/1000</f>
        <v>2178591.2379999999</v>
      </c>
      <c r="L2865" s="14">
        <f>表格1[[#This Row],[信用卡交易金額'[新臺幣']]]/1000000</f>
        <v>2178.591238</v>
      </c>
      <c r="M2865" s="14" t="str" cm="1">
        <f t="array" ref="M2865">_xlfn.TEXTJOIN("", TRUE, _xlfn.XLOOKUP(TRUE, VALUE(表格1[[#This Row],[年月]]) &lt;= VALUE($R$8:$R$12), $Q$8:$Q$12)) &amp; "年度"</f>
        <v>2022年度</v>
      </c>
    </row>
    <row r="2866" spans="1:13" x14ac:dyDescent="0.3">
      <c r="A2866" s="2">
        <v>202202</v>
      </c>
      <c r="B2866" s="19">
        <f>DATE(表格1[[#This Row],[年]],表格1[[#This Row],[月]],1)</f>
        <v>44593</v>
      </c>
      <c r="C2866" s="2" t="str">
        <f>LEFT(表格1[[#This Row],[年月]],4)</f>
        <v>2022</v>
      </c>
      <c r="D2866" s="2" t="str">
        <f>RIGHT(表格1[[#This Row],[年月]],2)</f>
        <v>02</v>
      </c>
      <c r="E2866" s="5">
        <v>64000000</v>
      </c>
      <c r="F2866" s="2" t="str">
        <f>VLOOKUP(TEXT(表格1[[#This Row],[地區]],"00000000"),縣市代碼,2,0)</f>
        <v>高雄市</v>
      </c>
      <c r="G2866" s="2" t="s">
        <v>5</v>
      </c>
      <c r="H2866" s="13">
        <v>263088</v>
      </c>
      <c r="I2866" s="14">
        <v>626220401</v>
      </c>
      <c r="J2866" s="14">
        <f>表格1[[#This Row],[信用卡交易筆數]]/1000</f>
        <v>263.08800000000002</v>
      </c>
      <c r="K2866" s="14">
        <f>表格1[[#This Row],[信用卡交易金額'[新臺幣']]]/1000</f>
        <v>626220.40099999995</v>
      </c>
      <c r="L2866" s="14">
        <f>表格1[[#This Row],[信用卡交易金額'[新臺幣']]]/1000000</f>
        <v>626.22040100000004</v>
      </c>
      <c r="M2866" s="14" t="str" cm="1">
        <f t="array" ref="M2866">_xlfn.TEXTJOIN("", TRUE, _xlfn.XLOOKUP(TRUE, VALUE(表格1[[#This Row],[年月]]) &lt;= VALUE($R$8:$R$12), $Q$8:$Q$12)) &amp; "年度"</f>
        <v>2022年度</v>
      </c>
    </row>
    <row r="2867" spans="1:13" x14ac:dyDescent="0.3">
      <c r="A2867" s="2">
        <v>202202</v>
      </c>
      <c r="B2867" s="19">
        <f>DATE(表格1[[#This Row],[年]],表格1[[#This Row],[月]],1)</f>
        <v>44593</v>
      </c>
      <c r="C2867" s="2" t="str">
        <f>LEFT(表格1[[#This Row],[年月]],4)</f>
        <v>2022</v>
      </c>
      <c r="D2867" s="2" t="str">
        <f>RIGHT(表格1[[#This Row],[年月]],2)</f>
        <v>02</v>
      </c>
      <c r="E2867" s="5">
        <v>64000000</v>
      </c>
      <c r="F2867" s="2" t="str">
        <f>VLOOKUP(TEXT(表格1[[#This Row],[地區]],"00000000"),縣市代碼,2,0)</f>
        <v>高雄市</v>
      </c>
      <c r="G2867" s="2" t="s">
        <v>6</v>
      </c>
      <c r="H2867" s="13">
        <v>487559</v>
      </c>
      <c r="I2867" s="14">
        <v>1580547710</v>
      </c>
      <c r="J2867" s="14">
        <f>表格1[[#This Row],[信用卡交易筆數]]/1000</f>
        <v>487.55900000000003</v>
      </c>
      <c r="K2867" s="14">
        <f>表格1[[#This Row],[信用卡交易金額'[新臺幣']]]/1000</f>
        <v>1580547.71</v>
      </c>
      <c r="L2867" s="14">
        <f>表格1[[#This Row],[信用卡交易金額'[新臺幣']]]/1000000</f>
        <v>1580.5477100000001</v>
      </c>
      <c r="M2867" s="14" t="str" cm="1">
        <f t="array" ref="M2867">_xlfn.TEXTJOIN("", TRUE, _xlfn.XLOOKUP(TRUE, VALUE(表格1[[#This Row],[年月]]) &lt;= VALUE($R$8:$R$12), $Q$8:$Q$12)) &amp; "年度"</f>
        <v>2022年度</v>
      </c>
    </row>
    <row r="2868" spans="1:13" x14ac:dyDescent="0.3">
      <c r="A2868" s="2">
        <v>202202</v>
      </c>
      <c r="B2868" s="19">
        <f>DATE(表格1[[#This Row],[年]],表格1[[#This Row],[月]],1)</f>
        <v>44593</v>
      </c>
      <c r="C2868" s="2" t="str">
        <f>LEFT(表格1[[#This Row],[年月]],4)</f>
        <v>2022</v>
      </c>
      <c r="D2868" s="2" t="str">
        <f>RIGHT(表格1[[#This Row],[年月]],2)</f>
        <v>02</v>
      </c>
      <c r="E2868" s="5">
        <v>64000000</v>
      </c>
      <c r="F2868" s="2" t="str">
        <f>VLOOKUP(TEXT(表格1[[#This Row],[地區]],"00000000"),縣市代碼,2,0)</f>
        <v>高雄市</v>
      </c>
      <c r="G2868" s="2" t="s">
        <v>7</v>
      </c>
      <c r="H2868" s="13">
        <v>2562211</v>
      </c>
      <c r="I2868" s="14">
        <v>2487119814</v>
      </c>
      <c r="J2868" s="14">
        <f>表格1[[#This Row],[信用卡交易筆數]]/1000</f>
        <v>2562.2109999999998</v>
      </c>
      <c r="K2868" s="14">
        <f>表格1[[#This Row],[信用卡交易金額'[新臺幣']]]/1000</f>
        <v>2487119.8139999998</v>
      </c>
      <c r="L2868" s="14">
        <f>表格1[[#This Row],[信用卡交易金額'[新臺幣']]]/1000000</f>
        <v>2487.1198140000001</v>
      </c>
      <c r="M2868" s="14" t="str" cm="1">
        <f t="array" ref="M2868">_xlfn.TEXTJOIN("", TRUE, _xlfn.XLOOKUP(TRUE, VALUE(表格1[[#This Row],[年月]]) &lt;= VALUE($R$8:$R$12), $Q$8:$Q$12)) &amp; "年度"</f>
        <v>2022年度</v>
      </c>
    </row>
    <row r="2869" spans="1:13" x14ac:dyDescent="0.3">
      <c r="A2869" s="2">
        <v>202202</v>
      </c>
      <c r="B2869" s="19">
        <f>DATE(表格1[[#This Row],[年]],表格1[[#This Row],[月]],1)</f>
        <v>44593</v>
      </c>
      <c r="C2869" s="2" t="str">
        <f>LEFT(表格1[[#This Row],[年月]],4)</f>
        <v>2022</v>
      </c>
      <c r="D2869" s="2" t="str">
        <f>RIGHT(表格1[[#This Row],[年月]],2)</f>
        <v>02</v>
      </c>
      <c r="E2869" s="5">
        <v>64000000</v>
      </c>
      <c r="F2869" s="2" t="str">
        <f>VLOOKUP(TEXT(表格1[[#This Row],[地區]],"00000000"),縣市代碼,2,0)</f>
        <v>高雄市</v>
      </c>
      <c r="G2869" s="2" t="s">
        <v>8</v>
      </c>
      <c r="H2869" s="13">
        <v>1927188</v>
      </c>
      <c r="I2869" s="14">
        <v>3113850094</v>
      </c>
      <c r="J2869" s="14">
        <f>表格1[[#This Row],[信用卡交易筆數]]/1000</f>
        <v>1927.1880000000001</v>
      </c>
      <c r="K2869" s="14">
        <f>表格1[[#This Row],[信用卡交易金額'[新臺幣']]]/1000</f>
        <v>3113850.094</v>
      </c>
      <c r="L2869" s="14">
        <f>表格1[[#This Row],[信用卡交易金額'[新臺幣']]]/1000000</f>
        <v>3113.8500939999999</v>
      </c>
      <c r="M2869" s="14" t="str" cm="1">
        <f t="array" ref="M2869">_xlfn.TEXTJOIN("", TRUE, _xlfn.XLOOKUP(TRUE, VALUE(表格1[[#This Row],[年月]]) &lt;= VALUE($R$8:$R$12), $Q$8:$Q$12)) &amp; "年度"</f>
        <v>2022年度</v>
      </c>
    </row>
    <row r="2870" spans="1:13" x14ac:dyDescent="0.3">
      <c r="A2870" s="2">
        <v>202202</v>
      </c>
      <c r="B2870" s="19">
        <f>DATE(表格1[[#This Row],[年]],表格1[[#This Row],[月]],1)</f>
        <v>44593</v>
      </c>
      <c r="C2870" s="2" t="str">
        <f>LEFT(表格1[[#This Row],[年月]],4)</f>
        <v>2022</v>
      </c>
      <c r="D2870" s="2" t="str">
        <f>RIGHT(表格1[[#This Row],[年月]],2)</f>
        <v>02</v>
      </c>
      <c r="E2870" s="5">
        <v>64000000</v>
      </c>
      <c r="F2870" s="2" t="str">
        <f>VLOOKUP(TEXT(表格1[[#This Row],[地區]],"00000000"),縣市代碼,2,0)</f>
        <v>高雄市</v>
      </c>
      <c r="G2870" s="2" t="s">
        <v>9</v>
      </c>
      <c r="H2870" s="13">
        <v>3800651</v>
      </c>
      <c r="I2870" s="14">
        <v>5765008683</v>
      </c>
      <c r="J2870" s="14">
        <f>表格1[[#This Row],[信用卡交易筆數]]/1000</f>
        <v>3800.6509999999998</v>
      </c>
      <c r="K2870" s="14">
        <f>表格1[[#This Row],[信用卡交易金額'[新臺幣']]]/1000</f>
        <v>5765008.6830000002</v>
      </c>
      <c r="L2870" s="14">
        <f>表格1[[#This Row],[信用卡交易金額'[新臺幣']]]/1000000</f>
        <v>5765.008683</v>
      </c>
      <c r="M2870" s="14" t="str" cm="1">
        <f t="array" ref="M2870">_xlfn.TEXTJOIN("", TRUE, _xlfn.XLOOKUP(TRUE, VALUE(表格1[[#This Row],[年月]]) &lt;= VALUE($R$8:$R$12), $Q$8:$Q$12)) &amp; "年度"</f>
        <v>2022年度</v>
      </c>
    </row>
    <row r="2871" spans="1:13" x14ac:dyDescent="0.3">
      <c r="A2871" s="2">
        <v>202202</v>
      </c>
      <c r="B2871" s="19">
        <f>DATE(表格1[[#This Row],[年]],表格1[[#This Row],[月]],1)</f>
        <v>44593</v>
      </c>
      <c r="C2871" s="2" t="str">
        <f>LEFT(表格1[[#This Row],[年月]],4)</f>
        <v>2022</v>
      </c>
      <c r="D2871" s="2" t="str">
        <f>RIGHT(表格1[[#This Row],[年月]],2)</f>
        <v>02</v>
      </c>
      <c r="E2871" s="5">
        <v>64000000</v>
      </c>
      <c r="F2871" s="2" t="str">
        <f>VLOOKUP(TEXT(表格1[[#This Row],[地區]],"00000000"),縣市代碼,2,0)</f>
        <v>高雄市</v>
      </c>
      <c r="G2871" s="2" t="s">
        <v>10</v>
      </c>
      <c r="H2871" s="13">
        <v>2543523</v>
      </c>
      <c r="I2871" s="14">
        <v>6609217640</v>
      </c>
      <c r="J2871" s="14">
        <f>表格1[[#This Row],[信用卡交易筆數]]/1000</f>
        <v>2543.5230000000001</v>
      </c>
      <c r="K2871" s="14">
        <f>表格1[[#This Row],[信用卡交易金額'[新臺幣']]]/1000</f>
        <v>6609217.6399999997</v>
      </c>
      <c r="L2871" s="14">
        <f>表格1[[#This Row],[信用卡交易金額'[新臺幣']]]/1000000</f>
        <v>6609.2176399999998</v>
      </c>
      <c r="M2871" s="14" t="str" cm="1">
        <f t="array" ref="M2871">_xlfn.TEXTJOIN("", TRUE, _xlfn.XLOOKUP(TRUE, VALUE(表格1[[#This Row],[年月]]) &lt;= VALUE($R$8:$R$12), $Q$8:$Q$12)) &amp; "年度"</f>
        <v>2022年度</v>
      </c>
    </row>
    <row r="2872" spans="1:13" x14ac:dyDescent="0.3">
      <c r="A2872" s="2">
        <v>202202</v>
      </c>
      <c r="B2872" s="19">
        <f>DATE(表格1[[#This Row],[年]],表格1[[#This Row],[月]],1)</f>
        <v>44593</v>
      </c>
      <c r="C2872" s="2" t="str">
        <f>LEFT(表格1[[#This Row],[年月]],4)</f>
        <v>2022</v>
      </c>
      <c r="D2872" s="2" t="str">
        <f>RIGHT(表格1[[#This Row],[年月]],2)</f>
        <v>02</v>
      </c>
      <c r="E2872" s="5">
        <v>10013000</v>
      </c>
      <c r="F2872" s="2" t="str">
        <f>VLOOKUP(TEXT(表格1[[#This Row],[地區]],"00000000"),縣市代碼,2,0)</f>
        <v>屏東縣</v>
      </c>
      <c r="G2872" s="2" t="s">
        <v>4</v>
      </c>
      <c r="H2872" s="13">
        <v>558443</v>
      </c>
      <c r="I2872" s="14">
        <v>296016839</v>
      </c>
      <c r="J2872" s="14">
        <f>表格1[[#This Row],[信用卡交易筆數]]/1000</f>
        <v>558.44299999999998</v>
      </c>
      <c r="K2872" s="14">
        <f>表格1[[#This Row],[信用卡交易金額'[新臺幣']]]/1000</f>
        <v>296016.83899999998</v>
      </c>
      <c r="L2872" s="14">
        <f>表格1[[#This Row],[信用卡交易金額'[新臺幣']]]/1000000</f>
        <v>296.016839</v>
      </c>
      <c r="M2872" s="14" t="str" cm="1">
        <f t="array" ref="M2872">_xlfn.TEXTJOIN("", TRUE, _xlfn.XLOOKUP(TRUE, VALUE(表格1[[#This Row],[年月]]) &lt;= VALUE($R$8:$R$12), $Q$8:$Q$12)) &amp; "年度"</f>
        <v>2022年度</v>
      </c>
    </row>
    <row r="2873" spans="1:13" x14ac:dyDescent="0.3">
      <c r="A2873" s="2">
        <v>202202</v>
      </c>
      <c r="B2873" s="19">
        <f>DATE(表格1[[#This Row],[年]],表格1[[#This Row],[月]],1)</f>
        <v>44593</v>
      </c>
      <c r="C2873" s="2" t="str">
        <f>LEFT(表格1[[#This Row],[年月]],4)</f>
        <v>2022</v>
      </c>
      <c r="D2873" s="2" t="str">
        <f>RIGHT(表格1[[#This Row],[年月]],2)</f>
        <v>02</v>
      </c>
      <c r="E2873" s="5">
        <v>10013000</v>
      </c>
      <c r="F2873" s="2" t="str">
        <f>VLOOKUP(TEXT(表格1[[#This Row],[地區]],"00000000"),縣市代碼,2,0)</f>
        <v>屏東縣</v>
      </c>
      <c r="G2873" s="2" t="s">
        <v>5</v>
      </c>
      <c r="H2873" s="13">
        <v>46614</v>
      </c>
      <c r="I2873" s="14">
        <v>114105364</v>
      </c>
      <c r="J2873" s="14">
        <f>表格1[[#This Row],[信用卡交易筆數]]/1000</f>
        <v>46.613999999999997</v>
      </c>
      <c r="K2873" s="14">
        <f>表格1[[#This Row],[信用卡交易金額'[新臺幣']]]/1000</f>
        <v>114105.364</v>
      </c>
      <c r="L2873" s="14">
        <f>表格1[[#This Row],[信用卡交易金額'[新臺幣']]]/1000000</f>
        <v>114.10536399999999</v>
      </c>
      <c r="M2873" s="14" t="str" cm="1">
        <f t="array" ref="M2873">_xlfn.TEXTJOIN("", TRUE, _xlfn.XLOOKUP(TRUE, VALUE(表格1[[#This Row],[年月]]) &lt;= VALUE($R$8:$R$12), $Q$8:$Q$12)) &amp; "年度"</f>
        <v>2022年度</v>
      </c>
    </row>
    <row r="2874" spans="1:13" x14ac:dyDescent="0.3">
      <c r="A2874" s="2">
        <v>202202</v>
      </c>
      <c r="B2874" s="19">
        <f>DATE(表格1[[#This Row],[年]],表格1[[#This Row],[月]],1)</f>
        <v>44593</v>
      </c>
      <c r="C2874" s="2" t="str">
        <f>LEFT(表格1[[#This Row],[年月]],4)</f>
        <v>2022</v>
      </c>
      <c r="D2874" s="2" t="str">
        <f>RIGHT(表格1[[#This Row],[年月]],2)</f>
        <v>02</v>
      </c>
      <c r="E2874" s="5">
        <v>10013000</v>
      </c>
      <c r="F2874" s="2" t="str">
        <f>VLOOKUP(TEXT(表格1[[#This Row],[地區]],"00000000"),縣市代碼,2,0)</f>
        <v>屏東縣</v>
      </c>
      <c r="G2874" s="2" t="s">
        <v>6</v>
      </c>
      <c r="H2874" s="13">
        <v>77820</v>
      </c>
      <c r="I2874" s="14">
        <v>259738299</v>
      </c>
      <c r="J2874" s="14">
        <f>表格1[[#This Row],[信用卡交易筆數]]/1000</f>
        <v>77.819999999999993</v>
      </c>
      <c r="K2874" s="14">
        <f>表格1[[#This Row],[信用卡交易金額'[新臺幣']]]/1000</f>
        <v>259738.299</v>
      </c>
      <c r="L2874" s="14">
        <f>表格1[[#This Row],[信用卡交易金額'[新臺幣']]]/1000000</f>
        <v>259.73829899999998</v>
      </c>
      <c r="M2874" s="14" t="str" cm="1">
        <f t="array" ref="M2874">_xlfn.TEXTJOIN("", TRUE, _xlfn.XLOOKUP(TRUE, VALUE(表格1[[#This Row],[年月]]) &lt;= VALUE($R$8:$R$12), $Q$8:$Q$12)) &amp; "年度"</f>
        <v>2022年度</v>
      </c>
    </row>
    <row r="2875" spans="1:13" x14ac:dyDescent="0.3">
      <c r="A2875" s="2">
        <v>202202</v>
      </c>
      <c r="B2875" s="19">
        <f>DATE(表格1[[#This Row],[年]],表格1[[#This Row],[月]],1)</f>
        <v>44593</v>
      </c>
      <c r="C2875" s="2" t="str">
        <f>LEFT(表格1[[#This Row],[年月]],4)</f>
        <v>2022</v>
      </c>
      <c r="D2875" s="2" t="str">
        <f>RIGHT(表格1[[#This Row],[年月]],2)</f>
        <v>02</v>
      </c>
      <c r="E2875" s="5">
        <v>10013000</v>
      </c>
      <c r="F2875" s="2" t="str">
        <f>VLOOKUP(TEXT(表格1[[#This Row],[地區]],"00000000"),縣市代碼,2,0)</f>
        <v>屏東縣</v>
      </c>
      <c r="G2875" s="2" t="s">
        <v>7</v>
      </c>
      <c r="H2875" s="13">
        <v>509201</v>
      </c>
      <c r="I2875" s="14">
        <v>511749309</v>
      </c>
      <c r="J2875" s="14">
        <f>表格1[[#This Row],[信用卡交易筆數]]/1000</f>
        <v>509.20100000000002</v>
      </c>
      <c r="K2875" s="14">
        <f>表格1[[#This Row],[信用卡交易金額'[新臺幣']]]/1000</f>
        <v>511749.30900000001</v>
      </c>
      <c r="L2875" s="14">
        <f>表格1[[#This Row],[信用卡交易金額'[新臺幣']]]/1000000</f>
        <v>511.74930899999998</v>
      </c>
      <c r="M2875" s="14" t="str" cm="1">
        <f t="array" ref="M2875">_xlfn.TEXTJOIN("", TRUE, _xlfn.XLOOKUP(TRUE, VALUE(表格1[[#This Row],[年月]]) &lt;= VALUE($R$8:$R$12), $Q$8:$Q$12)) &amp; "年度"</f>
        <v>2022年度</v>
      </c>
    </row>
    <row r="2876" spans="1:13" x14ac:dyDescent="0.3">
      <c r="A2876" s="2">
        <v>202202</v>
      </c>
      <c r="B2876" s="19">
        <f>DATE(表格1[[#This Row],[年]],表格1[[#This Row],[月]],1)</f>
        <v>44593</v>
      </c>
      <c r="C2876" s="2" t="str">
        <f>LEFT(表格1[[#This Row],[年月]],4)</f>
        <v>2022</v>
      </c>
      <c r="D2876" s="2" t="str">
        <f>RIGHT(表格1[[#This Row],[年月]],2)</f>
        <v>02</v>
      </c>
      <c r="E2876" s="5">
        <v>10013000</v>
      </c>
      <c r="F2876" s="2" t="str">
        <f>VLOOKUP(TEXT(表格1[[#This Row],[地區]],"00000000"),縣市代碼,2,0)</f>
        <v>屏東縣</v>
      </c>
      <c r="G2876" s="2" t="s">
        <v>8</v>
      </c>
      <c r="H2876" s="13">
        <v>337705</v>
      </c>
      <c r="I2876" s="14">
        <v>521568577</v>
      </c>
      <c r="J2876" s="14">
        <f>表格1[[#This Row],[信用卡交易筆數]]/1000</f>
        <v>337.70499999999998</v>
      </c>
      <c r="K2876" s="14">
        <f>表格1[[#This Row],[信用卡交易金額'[新臺幣']]]/1000</f>
        <v>521568.57699999999</v>
      </c>
      <c r="L2876" s="14">
        <f>表格1[[#This Row],[信用卡交易金額'[新臺幣']]]/1000000</f>
        <v>521.568577</v>
      </c>
      <c r="M2876" s="14" t="str" cm="1">
        <f t="array" ref="M2876">_xlfn.TEXTJOIN("", TRUE, _xlfn.XLOOKUP(TRUE, VALUE(表格1[[#This Row],[年月]]) &lt;= VALUE($R$8:$R$12), $Q$8:$Q$12)) &amp; "年度"</f>
        <v>2022年度</v>
      </c>
    </row>
    <row r="2877" spans="1:13" x14ac:dyDescent="0.3">
      <c r="A2877" s="2">
        <v>202202</v>
      </c>
      <c r="B2877" s="19">
        <f>DATE(表格1[[#This Row],[年]],表格1[[#This Row],[月]],1)</f>
        <v>44593</v>
      </c>
      <c r="C2877" s="2" t="str">
        <f>LEFT(表格1[[#This Row],[年月]],4)</f>
        <v>2022</v>
      </c>
      <c r="D2877" s="2" t="str">
        <f>RIGHT(表格1[[#This Row],[年月]],2)</f>
        <v>02</v>
      </c>
      <c r="E2877" s="5">
        <v>10013000</v>
      </c>
      <c r="F2877" s="2" t="str">
        <f>VLOOKUP(TEXT(表格1[[#This Row],[地區]],"00000000"),縣市代碼,2,0)</f>
        <v>屏東縣</v>
      </c>
      <c r="G2877" s="2" t="s">
        <v>9</v>
      </c>
      <c r="H2877" s="13">
        <v>563359</v>
      </c>
      <c r="I2877" s="14">
        <v>824893054</v>
      </c>
      <c r="J2877" s="14">
        <f>表格1[[#This Row],[信用卡交易筆數]]/1000</f>
        <v>563.35900000000004</v>
      </c>
      <c r="K2877" s="14">
        <f>表格1[[#This Row],[信用卡交易金額'[新臺幣']]]/1000</f>
        <v>824893.054</v>
      </c>
      <c r="L2877" s="14">
        <f>表格1[[#This Row],[信用卡交易金額'[新臺幣']]]/1000000</f>
        <v>824.89305400000001</v>
      </c>
      <c r="M2877" s="14" t="str" cm="1">
        <f t="array" ref="M2877">_xlfn.TEXTJOIN("", TRUE, _xlfn.XLOOKUP(TRUE, VALUE(表格1[[#This Row],[年月]]) &lt;= VALUE($R$8:$R$12), $Q$8:$Q$12)) &amp; "年度"</f>
        <v>2022年度</v>
      </c>
    </row>
    <row r="2878" spans="1:13" x14ac:dyDescent="0.3">
      <c r="A2878" s="2">
        <v>202202</v>
      </c>
      <c r="B2878" s="19">
        <f>DATE(表格1[[#This Row],[年]],表格1[[#This Row],[月]],1)</f>
        <v>44593</v>
      </c>
      <c r="C2878" s="2" t="str">
        <f>LEFT(表格1[[#This Row],[年月]],4)</f>
        <v>2022</v>
      </c>
      <c r="D2878" s="2" t="str">
        <f>RIGHT(表格1[[#This Row],[年月]],2)</f>
        <v>02</v>
      </c>
      <c r="E2878" s="5">
        <v>10013000</v>
      </c>
      <c r="F2878" s="2" t="str">
        <f>VLOOKUP(TEXT(表格1[[#This Row],[地區]],"00000000"),縣市代碼,2,0)</f>
        <v>屏東縣</v>
      </c>
      <c r="G2878" s="2" t="s">
        <v>10</v>
      </c>
      <c r="H2878" s="13">
        <v>455012</v>
      </c>
      <c r="I2878" s="14">
        <v>1296686534</v>
      </c>
      <c r="J2878" s="14">
        <f>表格1[[#This Row],[信用卡交易筆數]]/1000</f>
        <v>455.012</v>
      </c>
      <c r="K2878" s="14">
        <f>表格1[[#This Row],[信用卡交易金額'[新臺幣']]]/1000</f>
        <v>1296686.534</v>
      </c>
      <c r="L2878" s="14">
        <f>表格1[[#This Row],[信用卡交易金額'[新臺幣']]]/1000000</f>
        <v>1296.6865339999999</v>
      </c>
      <c r="M2878" s="14" t="str" cm="1">
        <f t="array" ref="M2878">_xlfn.TEXTJOIN("", TRUE, _xlfn.XLOOKUP(TRUE, VALUE(表格1[[#This Row],[年月]]) &lt;= VALUE($R$8:$R$12), $Q$8:$Q$12)) &amp; "年度"</f>
        <v>2022年度</v>
      </c>
    </row>
    <row r="2879" spans="1:13" x14ac:dyDescent="0.3">
      <c r="A2879" s="2">
        <v>202202</v>
      </c>
      <c r="B2879" s="19">
        <f>DATE(表格1[[#This Row],[年]],表格1[[#This Row],[月]],1)</f>
        <v>44593</v>
      </c>
      <c r="C2879" s="2" t="str">
        <f>LEFT(表格1[[#This Row],[年月]],4)</f>
        <v>2022</v>
      </c>
      <c r="D2879" s="2" t="str">
        <f>RIGHT(表格1[[#This Row],[年月]],2)</f>
        <v>02</v>
      </c>
      <c r="E2879" s="5">
        <v>10017000</v>
      </c>
      <c r="F2879" s="2" t="str">
        <f>VLOOKUP(TEXT(表格1[[#This Row],[地區]],"00000000"),縣市代碼,2,0)</f>
        <v>基隆市</v>
      </c>
      <c r="G2879" s="2" t="s">
        <v>4</v>
      </c>
      <c r="H2879" s="13">
        <v>538552</v>
      </c>
      <c r="I2879" s="14">
        <v>278201109</v>
      </c>
      <c r="J2879" s="14">
        <f>表格1[[#This Row],[信用卡交易筆數]]/1000</f>
        <v>538.55200000000002</v>
      </c>
      <c r="K2879" s="14">
        <f>表格1[[#This Row],[信用卡交易金額'[新臺幣']]]/1000</f>
        <v>278201.109</v>
      </c>
      <c r="L2879" s="14">
        <f>表格1[[#This Row],[信用卡交易金額'[新臺幣']]]/1000000</f>
        <v>278.20110899999997</v>
      </c>
      <c r="M2879" s="14" t="str" cm="1">
        <f t="array" ref="M2879">_xlfn.TEXTJOIN("", TRUE, _xlfn.XLOOKUP(TRUE, VALUE(表格1[[#This Row],[年月]]) &lt;= VALUE($R$8:$R$12), $Q$8:$Q$12)) &amp; "年度"</f>
        <v>2022年度</v>
      </c>
    </row>
    <row r="2880" spans="1:13" x14ac:dyDescent="0.3">
      <c r="A2880" s="2">
        <v>202202</v>
      </c>
      <c r="B2880" s="19">
        <f>DATE(表格1[[#This Row],[年]],表格1[[#This Row],[月]],1)</f>
        <v>44593</v>
      </c>
      <c r="C2880" s="2" t="str">
        <f>LEFT(表格1[[#This Row],[年月]],4)</f>
        <v>2022</v>
      </c>
      <c r="D2880" s="2" t="str">
        <f>RIGHT(表格1[[#This Row],[年月]],2)</f>
        <v>02</v>
      </c>
      <c r="E2880" s="5">
        <v>10017000</v>
      </c>
      <c r="F2880" s="2" t="str">
        <f>VLOOKUP(TEXT(表格1[[#This Row],[地區]],"00000000"),縣市代碼,2,0)</f>
        <v>基隆市</v>
      </c>
      <c r="G2880" s="2" t="s">
        <v>5</v>
      </c>
      <c r="H2880" s="13">
        <v>38845</v>
      </c>
      <c r="I2880" s="14">
        <v>110110750</v>
      </c>
      <c r="J2880" s="14">
        <f>表格1[[#This Row],[信用卡交易筆數]]/1000</f>
        <v>38.844999999999999</v>
      </c>
      <c r="K2880" s="14">
        <f>表格1[[#This Row],[信用卡交易金額'[新臺幣']]]/1000</f>
        <v>110110.75</v>
      </c>
      <c r="L2880" s="14">
        <f>表格1[[#This Row],[信用卡交易金額'[新臺幣']]]/1000000</f>
        <v>110.11075</v>
      </c>
      <c r="M2880" s="14" t="str" cm="1">
        <f t="array" ref="M2880">_xlfn.TEXTJOIN("", TRUE, _xlfn.XLOOKUP(TRUE, VALUE(表格1[[#This Row],[年月]]) &lt;= VALUE($R$8:$R$12), $Q$8:$Q$12)) &amp; "年度"</f>
        <v>2022年度</v>
      </c>
    </row>
    <row r="2881" spans="1:13" x14ac:dyDescent="0.3">
      <c r="A2881" s="2">
        <v>202202</v>
      </c>
      <c r="B2881" s="19">
        <f>DATE(表格1[[#This Row],[年]],表格1[[#This Row],[月]],1)</f>
        <v>44593</v>
      </c>
      <c r="C2881" s="2" t="str">
        <f>LEFT(表格1[[#This Row],[年月]],4)</f>
        <v>2022</v>
      </c>
      <c r="D2881" s="2" t="str">
        <f>RIGHT(表格1[[#This Row],[年月]],2)</f>
        <v>02</v>
      </c>
      <c r="E2881" s="5">
        <v>10017000</v>
      </c>
      <c r="F2881" s="2" t="str">
        <f>VLOOKUP(TEXT(表格1[[#This Row],[地區]],"00000000"),縣市代碼,2,0)</f>
        <v>基隆市</v>
      </c>
      <c r="G2881" s="2" t="s">
        <v>6</v>
      </c>
      <c r="H2881" s="13">
        <v>57266</v>
      </c>
      <c r="I2881" s="14">
        <v>202822434</v>
      </c>
      <c r="J2881" s="14">
        <f>表格1[[#This Row],[信用卡交易筆數]]/1000</f>
        <v>57.265999999999998</v>
      </c>
      <c r="K2881" s="14">
        <f>表格1[[#This Row],[信用卡交易金額'[新臺幣']]]/1000</f>
        <v>202822.43400000001</v>
      </c>
      <c r="L2881" s="14">
        <f>表格1[[#This Row],[信用卡交易金額'[新臺幣']]]/1000000</f>
        <v>202.82243399999999</v>
      </c>
      <c r="M2881" s="14" t="str" cm="1">
        <f t="array" ref="M2881">_xlfn.TEXTJOIN("", TRUE, _xlfn.XLOOKUP(TRUE, VALUE(表格1[[#This Row],[年月]]) &lt;= VALUE($R$8:$R$12), $Q$8:$Q$12)) &amp; "年度"</f>
        <v>2022年度</v>
      </c>
    </row>
    <row r="2882" spans="1:13" x14ac:dyDescent="0.3">
      <c r="A2882" s="2">
        <v>202202</v>
      </c>
      <c r="B2882" s="19">
        <f>DATE(表格1[[#This Row],[年]],表格1[[#This Row],[月]],1)</f>
        <v>44593</v>
      </c>
      <c r="C2882" s="2" t="str">
        <f>LEFT(表格1[[#This Row],[年月]],4)</f>
        <v>2022</v>
      </c>
      <c r="D2882" s="2" t="str">
        <f>RIGHT(表格1[[#This Row],[年月]],2)</f>
        <v>02</v>
      </c>
      <c r="E2882" s="5">
        <v>10017000</v>
      </c>
      <c r="F2882" s="2" t="str">
        <f>VLOOKUP(TEXT(表格1[[#This Row],[地區]],"00000000"),縣市代碼,2,0)</f>
        <v>基隆市</v>
      </c>
      <c r="G2882" s="2" t="s">
        <v>7</v>
      </c>
      <c r="H2882" s="13">
        <v>343302</v>
      </c>
      <c r="I2882" s="14">
        <v>312754353</v>
      </c>
      <c r="J2882" s="14">
        <f>表格1[[#This Row],[信用卡交易筆數]]/1000</f>
        <v>343.30200000000002</v>
      </c>
      <c r="K2882" s="14">
        <f>表格1[[#This Row],[信用卡交易金額'[新臺幣']]]/1000</f>
        <v>312754.353</v>
      </c>
      <c r="L2882" s="14">
        <f>表格1[[#This Row],[信用卡交易金額'[新臺幣']]]/1000000</f>
        <v>312.75435299999998</v>
      </c>
      <c r="M2882" s="14" t="str" cm="1">
        <f t="array" ref="M2882">_xlfn.TEXTJOIN("", TRUE, _xlfn.XLOOKUP(TRUE, VALUE(表格1[[#This Row],[年月]]) &lt;= VALUE($R$8:$R$12), $Q$8:$Q$12)) &amp; "年度"</f>
        <v>2022年度</v>
      </c>
    </row>
    <row r="2883" spans="1:13" x14ac:dyDescent="0.3">
      <c r="A2883" s="2">
        <v>202202</v>
      </c>
      <c r="B2883" s="19">
        <f>DATE(表格1[[#This Row],[年]],表格1[[#This Row],[月]],1)</f>
        <v>44593</v>
      </c>
      <c r="C2883" s="2" t="str">
        <f>LEFT(表格1[[#This Row],[年月]],4)</f>
        <v>2022</v>
      </c>
      <c r="D2883" s="2" t="str">
        <f>RIGHT(表格1[[#This Row],[年月]],2)</f>
        <v>02</v>
      </c>
      <c r="E2883" s="5">
        <v>10017000</v>
      </c>
      <c r="F2883" s="2" t="str">
        <f>VLOOKUP(TEXT(表格1[[#This Row],[地區]],"00000000"),縣市代碼,2,0)</f>
        <v>基隆市</v>
      </c>
      <c r="G2883" s="2" t="s">
        <v>8</v>
      </c>
      <c r="H2883" s="13">
        <v>295181</v>
      </c>
      <c r="I2883" s="14">
        <v>464707845</v>
      </c>
      <c r="J2883" s="14">
        <f>表格1[[#This Row],[信用卡交易筆數]]/1000</f>
        <v>295.18099999999998</v>
      </c>
      <c r="K2883" s="14">
        <f>表格1[[#This Row],[信用卡交易金額'[新臺幣']]]/1000</f>
        <v>464707.84499999997</v>
      </c>
      <c r="L2883" s="14">
        <f>表格1[[#This Row],[信用卡交易金額'[新臺幣']]]/1000000</f>
        <v>464.70784500000002</v>
      </c>
      <c r="M2883" s="14" t="str" cm="1">
        <f t="array" ref="M2883">_xlfn.TEXTJOIN("", TRUE, _xlfn.XLOOKUP(TRUE, VALUE(表格1[[#This Row],[年月]]) &lt;= VALUE($R$8:$R$12), $Q$8:$Q$12)) &amp; "年度"</f>
        <v>2022年度</v>
      </c>
    </row>
    <row r="2884" spans="1:13" x14ac:dyDescent="0.3">
      <c r="A2884" s="2">
        <v>202202</v>
      </c>
      <c r="B2884" s="19">
        <f>DATE(表格1[[#This Row],[年]],表格1[[#This Row],[月]],1)</f>
        <v>44593</v>
      </c>
      <c r="C2884" s="2" t="str">
        <f>LEFT(表格1[[#This Row],[年月]],4)</f>
        <v>2022</v>
      </c>
      <c r="D2884" s="2" t="str">
        <f>RIGHT(表格1[[#This Row],[年月]],2)</f>
        <v>02</v>
      </c>
      <c r="E2884" s="5">
        <v>10017000</v>
      </c>
      <c r="F2884" s="2" t="str">
        <f>VLOOKUP(TEXT(表格1[[#This Row],[地區]],"00000000"),縣市代碼,2,0)</f>
        <v>基隆市</v>
      </c>
      <c r="G2884" s="2" t="s">
        <v>9</v>
      </c>
      <c r="H2884" s="13">
        <v>504645</v>
      </c>
      <c r="I2884" s="14">
        <v>686000209</v>
      </c>
      <c r="J2884" s="14">
        <f>表格1[[#This Row],[信用卡交易筆數]]/1000</f>
        <v>504.64499999999998</v>
      </c>
      <c r="K2884" s="14">
        <f>表格1[[#This Row],[信用卡交易金額'[新臺幣']]]/1000</f>
        <v>686000.20900000003</v>
      </c>
      <c r="L2884" s="14">
        <f>表格1[[#This Row],[信用卡交易金額'[新臺幣']]]/1000000</f>
        <v>686.00020900000004</v>
      </c>
      <c r="M2884" s="14" t="str" cm="1">
        <f t="array" ref="M2884">_xlfn.TEXTJOIN("", TRUE, _xlfn.XLOOKUP(TRUE, VALUE(表格1[[#This Row],[年月]]) &lt;= VALUE($R$8:$R$12), $Q$8:$Q$12)) &amp; "年度"</f>
        <v>2022年度</v>
      </c>
    </row>
    <row r="2885" spans="1:13" x14ac:dyDescent="0.3">
      <c r="A2885" s="2">
        <v>202202</v>
      </c>
      <c r="B2885" s="19">
        <f>DATE(表格1[[#This Row],[年]],表格1[[#This Row],[月]],1)</f>
        <v>44593</v>
      </c>
      <c r="C2885" s="2" t="str">
        <f>LEFT(表格1[[#This Row],[年月]],4)</f>
        <v>2022</v>
      </c>
      <c r="D2885" s="2" t="str">
        <f>RIGHT(表格1[[#This Row],[年月]],2)</f>
        <v>02</v>
      </c>
      <c r="E2885" s="5">
        <v>10017000</v>
      </c>
      <c r="F2885" s="2" t="str">
        <f>VLOOKUP(TEXT(表格1[[#This Row],[地區]],"00000000"),縣市代碼,2,0)</f>
        <v>基隆市</v>
      </c>
      <c r="G2885" s="2" t="s">
        <v>10</v>
      </c>
      <c r="H2885" s="13">
        <v>379745</v>
      </c>
      <c r="I2885" s="14">
        <v>802302073</v>
      </c>
      <c r="J2885" s="14">
        <f>表格1[[#This Row],[信用卡交易筆數]]/1000</f>
        <v>379.745</v>
      </c>
      <c r="K2885" s="14">
        <f>表格1[[#This Row],[信用卡交易金額'[新臺幣']]]/1000</f>
        <v>802302.07299999997</v>
      </c>
      <c r="L2885" s="14">
        <f>表格1[[#This Row],[信用卡交易金額'[新臺幣']]]/1000000</f>
        <v>802.30207299999995</v>
      </c>
      <c r="M2885" s="14" t="str" cm="1">
        <f t="array" ref="M2885">_xlfn.TEXTJOIN("", TRUE, _xlfn.XLOOKUP(TRUE, VALUE(表格1[[#This Row],[年月]]) &lt;= VALUE($R$8:$R$12), $Q$8:$Q$12)) &amp; "年度"</f>
        <v>2022年度</v>
      </c>
    </row>
    <row r="2886" spans="1:13" x14ac:dyDescent="0.3">
      <c r="A2886" s="2">
        <v>202202</v>
      </c>
      <c r="B2886" s="19">
        <f>DATE(表格1[[#This Row],[年]],表格1[[#This Row],[月]],1)</f>
        <v>44593</v>
      </c>
      <c r="C2886" s="2" t="str">
        <f>LEFT(表格1[[#This Row],[年月]],4)</f>
        <v>2022</v>
      </c>
      <c r="D2886" s="2" t="str">
        <f>RIGHT(表格1[[#This Row],[年月]],2)</f>
        <v>02</v>
      </c>
      <c r="E2886" s="5">
        <v>10002000</v>
      </c>
      <c r="F2886" s="2" t="str">
        <f>VLOOKUP(TEXT(表格1[[#This Row],[地區]],"00000000"),縣市代碼,2,0)</f>
        <v>宜蘭縣</v>
      </c>
      <c r="G2886" s="2" t="s">
        <v>4</v>
      </c>
      <c r="H2886" s="13">
        <v>442614</v>
      </c>
      <c r="I2886" s="14">
        <v>205854097</v>
      </c>
      <c r="J2886" s="14">
        <f>表格1[[#This Row],[信用卡交易筆數]]/1000</f>
        <v>442.61399999999998</v>
      </c>
      <c r="K2886" s="14">
        <f>表格1[[#This Row],[信用卡交易金額'[新臺幣']]]/1000</f>
        <v>205854.09700000001</v>
      </c>
      <c r="L2886" s="14">
        <f>表格1[[#This Row],[信用卡交易金額'[新臺幣']]]/1000000</f>
        <v>205.854097</v>
      </c>
      <c r="M2886" s="14" t="str" cm="1">
        <f t="array" ref="M2886">_xlfn.TEXTJOIN("", TRUE, _xlfn.XLOOKUP(TRUE, VALUE(表格1[[#This Row],[年月]]) &lt;= VALUE($R$8:$R$12), $Q$8:$Q$12)) &amp; "年度"</f>
        <v>2022年度</v>
      </c>
    </row>
    <row r="2887" spans="1:13" x14ac:dyDescent="0.3">
      <c r="A2887" s="2">
        <v>202202</v>
      </c>
      <c r="B2887" s="19">
        <f>DATE(表格1[[#This Row],[年]],表格1[[#This Row],[月]],1)</f>
        <v>44593</v>
      </c>
      <c r="C2887" s="2" t="str">
        <f>LEFT(表格1[[#This Row],[年月]],4)</f>
        <v>2022</v>
      </c>
      <c r="D2887" s="2" t="str">
        <f>RIGHT(表格1[[#This Row],[年月]],2)</f>
        <v>02</v>
      </c>
      <c r="E2887" s="5">
        <v>10002000</v>
      </c>
      <c r="F2887" s="2" t="str">
        <f>VLOOKUP(TEXT(表格1[[#This Row],[地區]],"00000000"),縣市代碼,2,0)</f>
        <v>宜蘭縣</v>
      </c>
      <c r="G2887" s="2" t="s">
        <v>5</v>
      </c>
      <c r="H2887" s="13">
        <v>30475</v>
      </c>
      <c r="I2887" s="14">
        <v>84141949</v>
      </c>
      <c r="J2887" s="14">
        <f>表格1[[#This Row],[信用卡交易筆數]]/1000</f>
        <v>30.475000000000001</v>
      </c>
      <c r="K2887" s="14">
        <f>表格1[[#This Row],[信用卡交易金額'[新臺幣']]]/1000</f>
        <v>84141.948999999993</v>
      </c>
      <c r="L2887" s="14">
        <f>表格1[[#This Row],[信用卡交易金額'[新臺幣']]]/1000000</f>
        <v>84.141948999999997</v>
      </c>
      <c r="M2887" s="14" t="str" cm="1">
        <f t="array" ref="M2887">_xlfn.TEXTJOIN("", TRUE, _xlfn.XLOOKUP(TRUE, VALUE(表格1[[#This Row],[年月]]) &lt;= VALUE($R$8:$R$12), $Q$8:$Q$12)) &amp; "年度"</f>
        <v>2022年度</v>
      </c>
    </row>
    <row r="2888" spans="1:13" x14ac:dyDescent="0.3">
      <c r="A2888" s="2">
        <v>202202</v>
      </c>
      <c r="B2888" s="19">
        <f>DATE(表格1[[#This Row],[年]],表格1[[#This Row],[月]],1)</f>
        <v>44593</v>
      </c>
      <c r="C2888" s="2" t="str">
        <f>LEFT(表格1[[#This Row],[年月]],4)</f>
        <v>2022</v>
      </c>
      <c r="D2888" s="2" t="str">
        <f>RIGHT(表格1[[#This Row],[年月]],2)</f>
        <v>02</v>
      </c>
      <c r="E2888" s="5">
        <v>10002000</v>
      </c>
      <c r="F2888" s="2" t="str">
        <f>VLOOKUP(TEXT(表格1[[#This Row],[地區]],"00000000"),縣市代碼,2,0)</f>
        <v>宜蘭縣</v>
      </c>
      <c r="G2888" s="2" t="s">
        <v>6</v>
      </c>
      <c r="H2888" s="13">
        <v>54994</v>
      </c>
      <c r="I2888" s="14">
        <v>191241404</v>
      </c>
      <c r="J2888" s="14">
        <f>表格1[[#This Row],[信用卡交易筆數]]/1000</f>
        <v>54.994</v>
      </c>
      <c r="K2888" s="14">
        <f>表格1[[#This Row],[信用卡交易金額'[新臺幣']]]/1000</f>
        <v>191241.40400000001</v>
      </c>
      <c r="L2888" s="14">
        <f>表格1[[#This Row],[信用卡交易金額'[新臺幣']]]/1000000</f>
        <v>191.24140399999999</v>
      </c>
      <c r="M2888" s="14" t="str" cm="1">
        <f t="array" ref="M2888">_xlfn.TEXTJOIN("", TRUE, _xlfn.XLOOKUP(TRUE, VALUE(表格1[[#This Row],[年月]]) &lt;= VALUE($R$8:$R$12), $Q$8:$Q$12)) &amp; "年度"</f>
        <v>2022年度</v>
      </c>
    </row>
    <row r="2889" spans="1:13" x14ac:dyDescent="0.3">
      <c r="A2889" s="2">
        <v>202202</v>
      </c>
      <c r="B2889" s="19">
        <f>DATE(表格1[[#This Row],[年]],表格1[[#This Row],[月]],1)</f>
        <v>44593</v>
      </c>
      <c r="C2889" s="2" t="str">
        <f>LEFT(表格1[[#This Row],[年月]],4)</f>
        <v>2022</v>
      </c>
      <c r="D2889" s="2" t="str">
        <f>RIGHT(表格1[[#This Row],[年月]],2)</f>
        <v>02</v>
      </c>
      <c r="E2889" s="5">
        <v>10002000</v>
      </c>
      <c r="F2889" s="2" t="str">
        <f>VLOOKUP(TEXT(表格1[[#This Row],[地區]],"00000000"),縣市代碼,2,0)</f>
        <v>宜蘭縣</v>
      </c>
      <c r="G2889" s="2" t="s">
        <v>7</v>
      </c>
      <c r="H2889" s="13">
        <v>294226</v>
      </c>
      <c r="I2889" s="14">
        <v>295714250</v>
      </c>
      <c r="J2889" s="14">
        <f>表格1[[#This Row],[信用卡交易筆數]]/1000</f>
        <v>294.226</v>
      </c>
      <c r="K2889" s="14">
        <f>表格1[[#This Row],[信用卡交易金額'[新臺幣']]]/1000</f>
        <v>295714.25</v>
      </c>
      <c r="L2889" s="14">
        <f>表格1[[#This Row],[信用卡交易金額'[新臺幣']]]/1000000</f>
        <v>295.71424999999999</v>
      </c>
      <c r="M2889" s="14" t="str" cm="1">
        <f t="array" ref="M2889">_xlfn.TEXTJOIN("", TRUE, _xlfn.XLOOKUP(TRUE, VALUE(表格1[[#This Row],[年月]]) &lt;= VALUE($R$8:$R$12), $Q$8:$Q$12)) &amp; "年度"</f>
        <v>2022年度</v>
      </c>
    </row>
    <row r="2890" spans="1:13" x14ac:dyDescent="0.3">
      <c r="A2890" s="2">
        <v>202202</v>
      </c>
      <c r="B2890" s="19">
        <f>DATE(表格1[[#This Row],[年]],表格1[[#This Row],[月]],1)</f>
        <v>44593</v>
      </c>
      <c r="C2890" s="2" t="str">
        <f>LEFT(表格1[[#This Row],[年月]],4)</f>
        <v>2022</v>
      </c>
      <c r="D2890" s="2" t="str">
        <f>RIGHT(表格1[[#This Row],[年月]],2)</f>
        <v>02</v>
      </c>
      <c r="E2890" s="5">
        <v>10002000</v>
      </c>
      <c r="F2890" s="2" t="str">
        <f>VLOOKUP(TEXT(表格1[[#This Row],[地區]],"00000000"),縣市代碼,2,0)</f>
        <v>宜蘭縣</v>
      </c>
      <c r="G2890" s="2" t="s">
        <v>8</v>
      </c>
      <c r="H2890" s="13">
        <v>238187</v>
      </c>
      <c r="I2890" s="14">
        <v>382559179</v>
      </c>
      <c r="J2890" s="14">
        <f>表格1[[#This Row],[信用卡交易筆數]]/1000</f>
        <v>238.18700000000001</v>
      </c>
      <c r="K2890" s="14">
        <f>表格1[[#This Row],[信用卡交易金額'[新臺幣']]]/1000</f>
        <v>382559.179</v>
      </c>
      <c r="L2890" s="14">
        <f>表格1[[#This Row],[信用卡交易金額'[新臺幣']]]/1000000</f>
        <v>382.55917899999997</v>
      </c>
      <c r="M2890" s="14" t="str" cm="1">
        <f t="array" ref="M2890">_xlfn.TEXTJOIN("", TRUE, _xlfn.XLOOKUP(TRUE, VALUE(表格1[[#This Row],[年月]]) &lt;= VALUE($R$8:$R$12), $Q$8:$Q$12)) &amp; "年度"</f>
        <v>2022年度</v>
      </c>
    </row>
    <row r="2891" spans="1:13" x14ac:dyDescent="0.3">
      <c r="A2891" s="2">
        <v>202202</v>
      </c>
      <c r="B2891" s="19">
        <f>DATE(表格1[[#This Row],[年]],表格1[[#This Row],[月]],1)</f>
        <v>44593</v>
      </c>
      <c r="C2891" s="2" t="str">
        <f>LEFT(表格1[[#This Row],[年月]],4)</f>
        <v>2022</v>
      </c>
      <c r="D2891" s="2" t="str">
        <f>RIGHT(表格1[[#This Row],[年月]],2)</f>
        <v>02</v>
      </c>
      <c r="E2891" s="5">
        <v>10002000</v>
      </c>
      <c r="F2891" s="2" t="str">
        <f>VLOOKUP(TEXT(表格1[[#This Row],[地區]],"00000000"),縣市代碼,2,0)</f>
        <v>宜蘭縣</v>
      </c>
      <c r="G2891" s="2" t="s">
        <v>9</v>
      </c>
      <c r="H2891" s="13">
        <v>428783</v>
      </c>
      <c r="I2891" s="14">
        <v>564020437</v>
      </c>
      <c r="J2891" s="14">
        <f>表格1[[#This Row],[信用卡交易筆數]]/1000</f>
        <v>428.78300000000002</v>
      </c>
      <c r="K2891" s="14">
        <f>表格1[[#This Row],[信用卡交易金額'[新臺幣']]]/1000</f>
        <v>564020.43700000003</v>
      </c>
      <c r="L2891" s="14">
        <f>表格1[[#This Row],[信用卡交易金額'[新臺幣']]]/1000000</f>
        <v>564.02043700000002</v>
      </c>
      <c r="M2891" s="14" t="str" cm="1">
        <f t="array" ref="M2891">_xlfn.TEXTJOIN("", TRUE, _xlfn.XLOOKUP(TRUE, VALUE(表格1[[#This Row],[年月]]) &lt;= VALUE($R$8:$R$12), $Q$8:$Q$12)) &amp; "年度"</f>
        <v>2022年度</v>
      </c>
    </row>
    <row r="2892" spans="1:13" x14ac:dyDescent="0.3">
      <c r="A2892" s="2">
        <v>202202</v>
      </c>
      <c r="B2892" s="19">
        <f>DATE(表格1[[#This Row],[年]],表格1[[#This Row],[月]],1)</f>
        <v>44593</v>
      </c>
      <c r="C2892" s="2" t="str">
        <f>LEFT(表格1[[#This Row],[年月]],4)</f>
        <v>2022</v>
      </c>
      <c r="D2892" s="2" t="str">
        <f>RIGHT(表格1[[#This Row],[年月]],2)</f>
        <v>02</v>
      </c>
      <c r="E2892" s="5">
        <v>10002000</v>
      </c>
      <c r="F2892" s="2" t="str">
        <f>VLOOKUP(TEXT(表格1[[#This Row],[地區]],"00000000"),縣市代碼,2,0)</f>
        <v>宜蘭縣</v>
      </c>
      <c r="G2892" s="2" t="s">
        <v>10</v>
      </c>
      <c r="H2892" s="13">
        <v>289201</v>
      </c>
      <c r="I2892" s="14">
        <v>708919011</v>
      </c>
      <c r="J2892" s="14">
        <f>表格1[[#This Row],[信用卡交易筆數]]/1000</f>
        <v>289.20100000000002</v>
      </c>
      <c r="K2892" s="14">
        <f>表格1[[#This Row],[信用卡交易金額'[新臺幣']]]/1000</f>
        <v>708919.01100000006</v>
      </c>
      <c r="L2892" s="14">
        <f>表格1[[#This Row],[信用卡交易金額'[新臺幣']]]/1000000</f>
        <v>708.91901099999995</v>
      </c>
      <c r="M2892" s="14" t="str" cm="1">
        <f t="array" ref="M2892">_xlfn.TEXTJOIN("", TRUE, _xlfn.XLOOKUP(TRUE, VALUE(表格1[[#This Row],[年月]]) &lt;= VALUE($R$8:$R$12), $Q$8:$Q$12)) &amp; "年度"</f>
        <v>2022年度</v>
      </c>
    </row>
    <row r="2893" spans="1:13" x14ac:dyDescent="0.3">
      <c r="A2893" s="2">
        <v>202202</v>
      </c>
      <c r="B2893" s="19">
        <f>DATE(表格1[[#This Row],[年]],表格1[[#This Row],[月]],1)</f>
        <v>44593</v>
      </c>
      <c r="C2893" s="2" t="str">
        <f>LEFT(表格1[[#This Row],[年月]],4)</f>
        <v>2022</v>
      </c>
      <c r="D2893" s="2" t="str">
        <f>RIGHT(表格1[[#This Row],[年月]],2)</f>
        <v>02</v>
      </c>
      <c r="E2893" s="5">
        <v>10015000</v>
      </c>
      <c r="F2893" s="2" t="str">
        <f>VLOOKUP(TEXT(表格1[[#This Row],[地區]],"00000000"),縣市代碼,2,0)</f>
        <v>花蓮縣</v>
      </c>
      <c r="G2893" s="2" t="s">
        <v>4</v>
      </c>
      <c r="H2893" s="13">
        <v>324545</v>
      </c>
      <c r="I2893" s="14">
        <v>177819125</v>
      </c>
      <c r="J2893" s="14">
        <f>表格1[[#This Row],[信用卡交易筆數]]/1000</f>
        <v>324.54500000000002</v>
      </c>
      <c r="K2893" s="14">
        <f>表格1[[#This Row],[信用卡交易金額'[新臺幣']]]/1000</f>
        <v>177819.125</v>
      </c>
      <c r="L2893" s="14">
        <f>表格1[[#This Row],[信用卡交易金額'[新臺幣']]]/1000000</f>
        <v>177.81912500000001</v>
      </c>
      <c r="M2893" s="14" t="str" cm="1">
        <f t="array" ref="M2893">_xlfn.TEXTJOIN("", TRUE, _xlfn.XLOOKUP(TRUE, VALUE(表格1[[#This Row],[年月]]) &lt;= VALUE($R$8:$R$12), $Q$8:$Q$12)) &amp; "年度"</f>
        <v>2022年度</v>
      </c>
    </row>
    <row r="2894" spans="1:13" x14ac:dyDescent="0.3">
      <c r="A2894" s="2">
        <v>202202</v>
      </c>
      <c r="B2894" s="19">
        <f>DATE(表格1[[#This Row],[年]],表格1[[#This Row],[月]],1)</f>
        <v>44593</v>
      </c>
      <c r="C2894" s="2" t="str">
        <f>LEFT(表格1[[#This Row],[年月]],4)</f>
        <v>2022</v>
      </c>
      <c r="D2894" s="2" t="str">
        <f>RIGHT(表格1[[#This Row],[年月]],2)</f>
        <v>02</v>
      </c>
      <c r="E2894" s="5">
        <v>10015000</v>
      </c>
      <c r="F2894" s="2" t="str">
        <f>VLOOKUP(TEXT(表格1[[#This Row],[地區]],"00000000"),縣市代碼,2,0)</f>
        <v>花蓮縣</v>
      </c>
      <c r="G2894" s="2" t="s">
        <v>5</v>
      </c>
      <c r="H2894" s="13">
        <v>21371</v>
      </c>
      <c r="I2894" s="14">
        <v>59663831</v>
      </c>
      <c r="J2894" s="14">
        <f>表格1[[#This Row],[信用卡交易筆數]]/1000</f>
        <v>21.370999999999999</v>
      </c>
      <c r="K2894" s="14">
        <f>表格1[[#This Row],[信用卡交易金額'[新臺幣']]]/1000</f>
        <v>59663.830999999998</v>
      </c>
      <c r="L2894" s="14">
        <f>表格1[[#This Row],[信用卡交易金額'[新臺幣']]]/1000000</f>
        <v>59.663831000000002</v>
      </c>
      <c r="M2894" s="14" t="str" cm="1">
        <f t="array" ref="M2894">_xlfn.TEXTJOIN("", TRUE, _xlfn.XLOOKUP(TRUE, VALUE(表格1[[#This Row],[年月]]) &lt;= VALUE($R$8:$R$12), $Q$8:$Q$12)) &amp; "年度"</f>
        <v>2022年度</v>
      </c>
    </row>
    <row r="2895" spans="1:13" x14ac:dyDescent="0.3">
      <c r="A2895" s="2">
        <v>202202</v>
      </c>
      <c r="B2895" s="19">
        <f>DATE(表格1[[#This Row],[年]],表格1[[#This Row],[月]],1)</f>
        <v>44593</v>
      </c>
      <c r="C2895" s="2" t="str">
        <f>LEFT(表格1[[#This Row],[年月]],4)</f>
        <v>2022</v>
      </c>
      <c r="D2895" s="2" t="str">
        <f>RIGHT(表格1[[#This Row],[年月]],2)</f>
        <v>02</v>
      </c>
      <c r="E2895" s="5">
        <v>10015000</v>
      </c>
      <c r="F2895" s="2" t="str">
        <f>VLOOKUP(TEXT(表格1[[#This Row],[地區]],"00000000"),縣市代碼,2,0)</f>
        <v>花蓮縣</v>
      </c>
      <c r="G2895" s="2" t="s">
        <v>6</v>
      </c>
      <c r="H2895" s="13">
        <v>35600</v>
      </c>
      <c r="I2895" s="14">
        <v>128283195</v>
      </c>
      <c r="J2895" s="14">
        <f>表格1[[#This Row],[信用卡交易筆數]]/1000</f>
        <v>35.6</v>
      </c>
      <c r="K2895" s="14">
        <f>表格1[[#This Row],[信用卡交易金額'[新臺幣']]]/1000</f>
        <v>128283.19500000001</v>
      </c>
      <c r="L2895" s="14">
        <f>表格1[[#This Row],[信用卡交易金額'[新臺幣']]]/1000000</f>
        <v>128.28319500000001</v>
      </c>
      <c r="M2895" s="14" t="str" cm="1">
        <f t="array" ref="M2895">_xlfn.TEXTJOIN("", TRUE, _xlfn.XLOOKUP(TRUE, VALUE(表格1[[#This Row],[年月]]) &lt;= VALUE($R$8:$R$12), $Q$8:$Q$12)) &amp; "年度"</f>
        <v>2022年度</v>
      </c>
    </row>
    <row r="2896" spans="1:13" x14ac:dyDescent="0.3">
      <c r="A2896" s="2">
        <v>202202</v>
      </c>
      <c r="B2896" s="19">
        <f>DATE(表格1[[#This Row],[年]],表格1[[#This Row],[月]],1)</f>
        <v>44593</v>
      </c>
      <c r="C2896" s="2" t="str">
        <f>LEFT(表格1[[#This Row],[年月]],4)</f>
        <v>2022</v>
      </c>
      <c r="D2896" s="2" t="str">
        <f>RIGHT(表格1[[#This Row],[年月]],2)</f>
        <v>02</v>
      </c>
      <c r="E2896" s="5">
        <v>10015000</v>
      </c>
      <c r="F2896" s="2" t="str">
        <f>VLOOKUP(TEXT(表格1[[#This Row],[地區]],"00000000"),縣市代碼,2,0)</f>
        <v>花蓮縣</v>
      </c>
      <c r="G2896" s="2" t="s">
        <v>7</v>
      </c>
      <c r="H2896" s="13">
        <v>215501</v>
      </c>
      <c r="I2896" s="14">
        <v>211527318</v>
      </c>
      <c r="J2896" s="14">
        <f>表格1[[#This Row],[信用卡交易筆數]]/1000</f>
        <v>215.501</v>
      </c>
      <c r="K2896" s="14">
        <f>表格1[[#This Row],[信用卡交易金額'[新臺幣']]]/1000</f>
        <v>211527.318</v>
      </c>
      <c r="L2896" s="14">
        <f>表格1[[#This Row],[信用卡交易金額'[新臺幣']]]/1000000</f>
        <v>211.52731800000001</v>
      </c>
      <c r="M2896" s="14" t="str" cm="1">
        <f t="array" ref="M2896">_xlfn.TEXTJOIN("", TRUE, _xlfn.XLOOKUP(TRUE, VALUE(表格1[[#This Row],[年月]]) &lt;= VALUE($R$8:$R$12), $Q$8:$Q$12)) &amp; "年度"</f>
        <v>2022年度</v>
      </c>
    </row>
    <row r="2897" spans="1:13" x14ac:dyDescent="0.3">
      <c r="A2897" s="2">
        <v>202202</v>
      </c>
      <c r="B2897" s="19">
        <f>DATE(表格1[[#This Row],[年]],表格1[[#This Row],[月]],1)</f>
        <v>44593</v>
      </c>
      <c r="C2897" s="2" t="str">
        <f>LEFT(表格1[[#This Row],[年月]],4)</f>
        <v>2022</v>
      </c>
      <c r="D2897" s="2" t="str">
        <f>RIGHT(表格1[[#This Row],[年月]],2)</f>
        <v>02</v>
      </c>
      <c r="E2897" s="5">
        <v>10015000</v>
      </c>
      <c r="F2897" s="2" t="str">
        <f>VLOOKUP(TEXT(表格1[[#This Row],[地區]],"00000000"),縣市代碼,2,0)</f>
        <v>花蓮縣</v>
      </c>
      <c r="G2897" s="2" t="s">
        <v>8</v>
      </c>
      <c r="H2897" s="13">
        <v>163323</v>
      </c>
      <c r="I2897" s="14">
        <v>253819194</v>
      </c>
      <c r="J2897" s="14">
        <f>表格1[[#This Row],[信用卡交易筆數]]/1000</f>
        <v>163.32300000000001</v>
      </c>
      <c r="K2897" s="14">
        <f>表格1[[#This Row],[信用卡交易金額'[新臺幣']]]/1000</f>
        <v>253819.19399999999</v>
      </c>
      <c r="L2897" s="14">
        <f>表格1[[#This Row],[信用卡交易金額'[新臺幣']]]/1000000</f>
        <v>253.81919400000001</v>
      </c>
      <c r="M2897" s="14" t="str" cm="1">
        <f t="array" ref="M2897">_xlfn.TEXTJOIN("", TRUE, _xlfn.XLOOKUP(TRUE, VALUE(表格1[[#This Row],[年月]]) &lt;= VALUE($R$8:$R$12), $Q$8:$Q$12)) &amp; "年度"</f>
        <v>2022年度</v>
      </c>
    </row>
    <row r="2898" spans="1:13" x14ac:dyDescent="0.3">
      <c r="A2898" s="2">
        <v>202202</v>
      </c>
      <c r="B2898" s="19">
        <f>DATE(表格1[[#This Row],[年]],表格1[[#This Row],[月]],1)</f>
        <v>44593</v>
      </c>
      <c r="C2898" s="2" t="str">
        <f>LEFT(表格1[[#This Row],[年月]],4)</f>
        <v>2022</v>
      </c>
      <c r="D2898" s="2" t="str">
        <f>RIGHT(表格1[[#This Row],[年月]],2)</f>
        <v>02</v>
      </c>
      <c r="E2898" s="5">
        <v>10015000</v>
      </c>
      <c r="F2898" s="2" t="str">
        <f>VLOOKUP(TEXT(表格1[[#This Row],[地區]],"00000000"),縣市代碼,2,0)</f>
        <v>花蓮縣</v>
      </c>
      <c r="G2898" s="2" t="s">
        <v>9</v>
      </c>
      <c r="H2898" s="13">
        <v>281025</v>
      </c>
      <c r="I2898" s="14">
        <v>390676908</v>
      </c>
      <c r="J2898" s="14">
        <f>表格1[[#This Row],[信用卡交易筆數]]/1000</f>
        <v>281.02499999999998</v>
      </c>
      <c r="K2898" s="14">
        <f>表格1[[#This Row],[信用卡交易金額'[新臺幣']]]/1000</f>
        <v>390676.908</v>
      </c>
      <c r="L2898" s="14">
        <f>表格1[[#This Row],[信用卡交易金額'[新臺幣']]]/1000000</f>
        <v>390.67690800000003</v>
      </c>
      <c r="M2898" s="14" t="str" cm="1">
        <f t="array" ref="M2898">_xlfn.TEXTJOIN("", TRUE, _xlfn.XLOOKUP(TRUE, VALUE(表格1[[#This Row],[年月]]) &lt;= VALUE($R$8:$R$12), $Q$8:$Q$12)) &amp; "年度"</f>
        <v>2022年度</v>
      </c>
    </row>
    <row r="2899" spans="1:13" x14ac:dyDescent="0.3">
      <c r="A2899" s="2">
        <v>202202</v>
      </c>
      <c r="B2899" s="19">
        <f>DATE(表格1[[#This Row],[年]],表格1[[#This Row],[月]],1)</f>
        <v>44593</v>
      </c>
      <c r="C2899" s="2" t="str">
        <f>LEFT(表格1[[#This Row],[年月]],4)</f>
        <v>2022</v>
      </c>
      <c r="D2899" s="2" t="str">
        <f>RIGHT(表格1[[#This Row],[年月]],2)</f>
        <v>02</v>
      </c>
      <c r="E2899" s="5">
        <v>10015000</v>
      </c>
      <c r="F2899" s="2" t="str">
        <f>VLOOKUP(TEXT(表格1[[#This Row],[地區]],"00000000"),縣市代碼,2,0)</f>
        <v>花蓮縣</v>
      </c>
      <c r="G2899" s="2" t="s">
        <v>10</v>
      </c>
      <c r="H2899" s="13">
        <v>184541</v>
      </c>
      <c r="I2899" s="14">
        <v>519725693</v>
      </c>
      <c r="J2899" s="14">
        <f>表格1[[#This Row],[信用卡交易筆數]]/1000</f>
        <v>184.541</v>
      </c>
      <c r="K2899" s="14">
        <f>表格1[[#This Row],[信用卡交易金額'[新臺幣']]]/1000</f>
        <v>519725.69300000003</v>
      </c>
      <c r="L2899" s="14">
        <f>表格1[[#This Row],[信用卡交易金額'[新臺幣']]]/1000000</f>
        <v>519.72569299999998</v>
      </c>
      <c r="M2899" s="14" t="str" cm="1">
        <f t="array" ref="M2899">_xlfn.TEXTJOIN("", TRUE, _xlfn.XLOOKUP(TRUE, VALUE(表格1[[#This Row],[年月]]) &lt;= VALUE($R$8:$R$12), $Q$8:$Q$12)) &amp; "年度"</f>
        <v>2022年度</v>
      </c>
    </row>
    <row r="2900" spans="1:13" x14ac:dyDescent="0.3">
      <c r="A2900" s="2">
        <v>202202</v>
      </c>
      <c r="B2900" s="19">
        <f>DATE(表格1[[#This Row],[年]],表格1[[#This Row],[月]],1)</f>
        <v>44593</v>
      </c>
      <c r="C2900" s="2" t="str">
        <f>LEFT(表格1[[#This Row],[年月]],4)</f>
        <v>2022</v>
      </c>
      <c r="D2900" s="2" t="str">
        <f>RIGHT(表格1[[#This Row],[年月]],2)</f>
        <v>02</v>
      </c>
      <c r="E2900" s="5">
        <v>10014000</v>
      </c>
      <c r="F2900" s="2" t="str">
        <f>VLOOKUP(TEXT(表格1[[#This Row],[地區]],"00000000"),縣市代碼,2,0)</f>
        <v>臺東縣</v>
      </c>
      <c r="G2900" s="2" t="s">
        <v>4</v>
      </c>
      <c r="H2900" s="13">
        <v>146248</v>
      </c>
      <c r="I2900" s="14">
        <v>76535411</v>
      </c>
      <c r="J2900" s="14">
        <f>表格1[[#This Row],[信用卡交易筆數]]/1000</f>
        <v>146.24799999999999</v>
      </c>
      <c r="K2900" s="14">
        <f>表格1[[#This Row],[信用卡交易金額'[新臺幣']]]/1000</f>
        <v>76535.410999999993</v>
      </c>
      <c r="L2900" s="14">
        <f>表格1[[#This Row],[信用卡交易金額'[新臺幣']]]/1000000</f>
        <v>76.535410999999996</v>
      </c>
      <c r="M2900" s="14" t="str" cm="1">
        <f t="array" ref="M2900">_xlfn.TEXTJOIN("", TRUE, _xlfn.XLOOKUP(TRUE, VALUE(表格1[[#This Row],[年月]]) &lt;= VALUE($R$8:$R$12), $Q$8:$Q$12)) &amp; "年度"</f>
        <v>2022年度</v>
      </c>
    </row>
    <row r="2901" spans="1:13" x14ac:dyDescent="0.3">
      <c r="A2901" s="2">
        <v>202202</v>
      </c>
      <c r="B2901" s="19">
        <f>DATE(表格1[[#This Row],[年]],表格1[[#This Row],[月]],1)</f>
        <v>44593</v>
      </c>
      <c r="C2901" s="2" t="str">
        <f>LEFT(表格1[[#This Row],[年月]],4)</f>
        <v>2022</v>
      </c>
      <c r="D2901" s="2" t="str">
        <f>RIGHT(表格1[[#This Row],[年月]],2)</f>
        <v>02</v>
      </c>
      <c r="E2901" s="5">
        <v>10014000</v>
      </c>
      <c r="F2901" s="2" t="str">
        <f>VLOOKUP(TEXT(表格1[[#This Row],[地區]],"00000000"),縣市代碼,2,0)</f>
        <v>臺東縣</v>
      </c>
      <c r="G2901" s="2" t="s">
        <v>5</v>
      </c>
      <c r="H2901" s="13">
        <v>13169</v>
      </c>
      <c r="I2901" s="14">
        <v>31159762</v>
      </c>
      <c r="J2901" s="14">
        <f>表格1[[#This Row],[信用卡交易筆數]]/1000</f>
        <v>13.169</v>
      </c>
      <c r="K2901" s="14">
        <f>表格1[[#This Row],[信用卡交易金額'[新臺幣']]]/1000</f>
        <v>31159.761999999999</v>
      </c>
      <c r="L2901" s="14">
        <f>表格1[[#This Row],[信用卡交易金額'[新臺幣']]]/1000000</f>
        <v>31.159762000000001</v>
      </c>
      <c r="M2901" s="14" t="str" cm="1">
        <f t="array" ref="M2901">_xlfn.TEXTJOIN("", TRUE, _xlfn.XLOOKUP(TRUE, VALUE(表格1[[#This Row],[年月]]) &lt;= VALUE($R$8:$R$12), $Q$8:$Q$12)) &amp; "年度"</f>
        <v>2022年度</v>
      </c>
    </row>
    <row r="2902" spans="1:13" x14ac:dyDescent="0.3">
      <c r="A2902" s="2">
        <v>202202</v>
      </c>
      <c r="B2902" s="19">
        <f>DATE(表格1[[#This Row],[年]],表格1[[#This Row],[月]],1)</f>
        <v>44593</v>
      </c>
      <c r="C2902" s="2" t="str">
        <f>LEFT(表格1[[#This Row],[年月]],4)</f>
        <v>2022</v>
      </c>
      <c r="D2902" s="2" t="str">
        <f>RIGHT(表格1[[#This Row],[年月]],2)</f>
        <v>02</v>
      </c>
      <c r="E2902" s="5">
        <v>10014000</v>
      </c>
      <c r="F2902" s="2" t="str">
        <f>VLOOKUP(TEXT(表格1[[#This Row],[地區]],"00000000"),縣市代碼,2,0)</f>
        <v>臺東縣</v>
      </c>
      <c r="G2902" s="2" t="s">
        <v>6</v>
      </c>
      <c r="H2902" s="13">
        <v>17475</v>
      </c>
      <c r="I2902" s="14">
        <v>59164543</v>
      </c>
      <c r="J2902" s="14">
        <f>表格1[[#This Row],[信用卡交易筆數]]/1000</f>
        <v>17.475000000000001</v>
      </c>
      <c r="K2902" s="14">
        <f>表格1[[#This Row],[信用卡交易金額'[新臺幣']]]/1000</f>
        <v>59164.542999999998</v>
      </c>
      <c r="L2902" s="14">
        <f>表格1[[#This Row],[信用卡交易金額'[新臺幣']]]/1000000</f>
        <v>59.164543000000002</v>
      </c>
      <c r="M2902" s="14" t="str" cm="1">
        <f t="array" ref="M2902">_xlfn.TEXTJOIN("", TRUE, _xlfn.XLOOKUP(TRUE, VALUE(表格1[[#This Row],[年月]]) &lt;= VALUE($R$8:$R$12), $Q$8:$Q$12)) &amp; "年度"</f>
        <v>2022年度</v>
      </c>
    </row>
    <row r="2903" spans="1:13" x14ac:dyDescent="0.3">
      <c r="A2903" s="2">
        <v>202202</v>
      </c>
      <c r="B2903" s="19">
        <f>DATE(表格1[[#This Row],[年]],表格1[[#This Row],[月]],1)</f>
        <v>44593</v>
      </c>
      <c r="C2903" s="2" t="str">
        <f>LEFT(表格1[[#This Row],[年月]],4)</f>
        <v>2022</v>
      </c>
      <c r="D2903" s="2" t="str">
        <f>RIGHT(表格1[[#This Row],[年月]],2)</f>
        <v>02</v>
      </c>
      <c r="E2903" s="5">
        <v>10014000</v>
      </c>
      <c r="F2903" s="2" t="str">
        <f>VLOOKUP(TEXT(表格1[[#This Row],[地區]],"00000000"),縣市代碼,2,0)</f>
        <v>臺東縣</v>
      </c>
      <c r="G2903" s="2" t="s">
        <v>7</v>
      </c>
      <c r="H2903" s="13">
        <v>121761</v>
      </c>
      <c r="I2903" s="14">
        <v>124650887</v>
      </c>
      <c r="J2903" s="14">
        <f>表格1[[#This Row],[信用卡交易筆數]]/1000</f>
        <v>121.761</v>
      </c>
      <c r="K2903" s="14">
        <f>表格1[[#This Row],[信用卡交易金額'[新臺幣']]]/1000</f>
        <v>124650.887</v>
      </c>
      <c r="L2903" s="14">
        <f>表格1[[#This Row],[信用卡交易金額'[新臺幣']]]/1000000</f>
        <v>124.650887</v>
      </c>
      <c r="M2903" s="14" t="str" cm="1">
        <f t="array" ref="M2903">_xlfn.TEXTJOIN("", TRUE, _xlfn.XLOOKUP(TRUE, VALUE(表格1[[#This Row],[年月]]) &lt;= VALUE($R$8:$R$12), $Q$8:$Q$12)) &amp; "年度"</f>
        <v>2022年度</v>
      </c>
    </row>
    <row r="2904" spans="1:13" x14ac:dyDescent="0.3">
      <c r="A2904" s="2">
        <v>202202</v>
      </c>
      <c r="B2904" s="19">
        <f>DATE(表格1[[#This Row],[年]],表格1[[#This Row],[月]],1)</f>
        <v>44593</v>
      </c>
      <c r="C2904" s="2" t="str">
        <f>LEFT(表格1[[#This Row],[年月]],4)</f>
        <v>2022</v>
      </c>
      <c r="D2904" s="2" t="str">
        <f>RIGHT(表格1[[#This Row],[年月]],2)</f>
        <v>02</v>
      </c>
      <c r="E2904" s="5">
        <v>10014000</v>
      </c>
      <c r="F2904" s="2" t="str">
        <f>VLOOKUP(TEXT(表格1[[#This Row],[地區]],"00000000"),縣市代碼,2,0)</f>
        <v>臺東縣</v>
      </c>
      <c r="G2904" s="2" t="s">
        <v>8</v>
      </c>
      <c r="H2904" s="13">
        <v>83206</v>
      </c>
      <c r="I2904" s="14">
        <v>123919022</v>
      </c>
      <c r="J2904" s="14">
        <f>表格1[[#This Row],[信用卡交易筆數]]/1000</f>
        <v>83.206000000000003</v>
      </c>
      <c r="K2904" s="14">
        <f>表格1[[#This Row],[信用卡交易金額'[新臺幣']]]/1000</f>
        <v>123919.022</v>
      </c>
      <c r="L2904" s="14">
        <f>表格1[[#This Row],[信用卡交易金額'[新臺幣']]]/1000000</f>
        <v>123.919022</v>
      </c>
      <c r="M2904" s="14" t="str" cm="1">
        <f t="array" ref="M2904">_xlfn.TEXTJOIN("", TRUE, _xlfn.XLOOKUP(TRUE, VALUE(表格1[[#This Row],[年月]]) &lt;= VALUE($R$8:$R$12), $Q$8:$Q$12)) &amp; "年度"</f>
        <v>2022年度</v>
      </c>
    </row>
    <row r="2905" spans="1:13" x14ac:dyDescent="0.3">
      <c r="A2905" s="2">
        <v>202202</v>
      </c>
      <c r="B2905" s="19">
        <f>DATE(表格1[[#This Row],[年]],表格1[[#This Row],[月]],1)</f>
        <v>44593</v>
      </c>
      <c r="C2905" s="2" t="str">
        <f>LEFT(表格1[[#This Row],[年月]],4)</f>
        <v>2022</v>
      </c>
      <c r="D2905" s="2" t="str">
        <f>RIGHT(表格1[[#This Row],[年月]],2)</f>
        <v>02</v>
      </c>
      <c r="E2905" s="5">
        <v>10014000</v>
      </c>
      <c r="F2905" s="2" t="str">
        <f>VLOOKUP(TEXT(表格1[[#This Row],[地區]],"00000000"),縣市代碼,2,0)</f>
        <v>臺東縣</v>
      </c>
      <c r="G2905" s="2" t="s">
        <v>9</v>
      </c>
      <c r="H2905" s="13">
        <v>136449</v>
      </c>
      <c r="I2905" s="14">
        <v>178608006</v>
      </c>
      <c r="J2905" s="14">
        <f>表格1[[#This Row],[信用卡交易筆數]]/1000</f>
        <v>136.44900000000001</v>
      </c>
      <c r="K2905" s="14">
        <f>表格1[[#This Row],[信用卡交易金額'[新臺幣']]]/1000</f>
        <v>178608.00599999999</v>
      </c>
      <c r="L2905" s="14">
        <f>表格1[[#This Row],[信用卡交易金額'[新臺幣']]]/1000000</f>
        <v>178.60800599999999</v>
      </c>
      <c r="M2905" s="14" t="str" cm="1">
        <f t="array" ref="M2905">_xlfn.TEXTJOIN("", TRUE, _xlfn.XLOOKUP(TRUE, VALUE(表格1[[#This Row],[年月]]) &lt;= VALUE($R$8:$R$12), $Q$8:$Q$12)) &amp; "年度"</f>
        <v>2022年度</v>
      </c>
    </row>
    <row r="2906" spans="1:13" x14ac:dyDescent="0.3">
      <c r="A2906" s="2">
        <v>202202</v>
      </c>
      <c r="B2906" s="19">
        <f>DATE(表格1[[#This Row],[年]],表格1[[#This Row],[月]],1)</f>
        <v>44593</v>
      </c>
      <c r="C2906" s="2" t="str">
        <f>LEFT(表格1[[#This Row],[年月]],4)</f>
        <v>2022</v>
      </c>
      <c r="D2906" s="2" t="str">
        <f>RIGHT(表格1[[#This Row],[年月]],2)</f>
        <v>02</v>
      </c>
      <c r="E2906" s="5">
        <v>10014000</v>
      </c>
      <c r="F2906" s="2" t="str">
        <f>VLOOKUP(TEXT(表格1[[#This Row],[地區]],"00000000"),縣市代碼,2,0)</f>
        <v>臺東縣</v>
      </c>
      <c r="G2906" s="2" t="s">
        <v>10</v>
      </c>
      <c r="H2906" s="13">
        <v>85999</v>
      </c>
      <c r="I2906" s="14">
        <v>253180723</v>
      </c>
      <c r="J2906" s="14">
        <f>表格1[[#This Row],[信用卡交易筆數]]/1000</f>
        <v>85.998999999999995</v>
      </c>
      <c r="K2906" s="14">
        <f>表格1[[#This Row],[信用卡交易金額'[新臺幣']]]/1000</f>
        <v>253180.723</v>
      </c>
      <c r="L2906" s="14">
        <f>表格1[[#This Row],[信用卡交易金額'[新臺幣']]]/1000000</f>
        <v>253.180723</v>
      </c>
      <c r="M2906" s="14" t="str" cm="1">
        <f t="array" ref="M2906">_xlfn.TEXTJOIN("", TRUE, _xlfn.XLOOKUP(TRUE, VALUE(表格1[[#This Row],[年月]]) &lt;= VALUE($R$8:$R$12), $Q$8:$Q$12)) &amp; "年度"</f>
        <v>2022年度</v>
      </c>
    </row>
    <row r="2907" spans="1:13" x14ac:dyDescent="0.3">
      <c r="A2907" s="2">
        <v>202202</v>
      </c>
      <c r="B2907" s="19">
        <f>DATE(表格1[[#This Row],[年]],表格1[[#This Row],[月]],1)</f>
        <v>44593</v>
      </c>
      <c r="C2907" s="2" t="str">
        <f>LEFT(表格1[[#This Row],[年月]],4)</f>
        <v>2022</v>
      </c>
      <c r="D2907" s="2" t="str">
        <f>RIGHT(表格1[[#This Row],[年月]],2)</f>
        <v>02</v>
      </c>
      <c r="E2907" s="5">
        <v>10016000</v>
      </c>
      <c r="F2907" s="2" t="str">
        <f>VLOOKUP(TEXT(表格1[[#This Row],[地區]],"00000000"),縣市代碼,2,0)</f>
        <v>澎湖縣</v>
      </c>
      <c r="G2907" s="2" t="s">
        <v>4</v>
      </c>
      <c r="H2907" s="13">
        <v>60328</v>
      </c>
      <c r="I2907" s="14">
        <v>31029261</v>
      </c>
      <c r="J2907" s="14">
        <f>表格1[[#This Row],[信用卡交易筆數]]/1000</f>
        <v>60.328000000000003</v>
      </c>
      <c r="K2907" s="14">
        <f>表格1[[#This Row],[信用卡交易金額'[新臺幣']]]/1000</f>
        <v>31029.260999999999</v>
      </c>
      <c r="L2907" s="14">
        <f>表格1[[#This Row],[信用卡交易金額'[新臺幣']]]/1000000</f>
        <v>31.029261000000002</v>
      </c>
      <c r="M2907" s="14" t="str" cm="1">
        <f t="array" ref="M2907">_xlfn.TEXTJOIN("", TRUE, _xlfn.XLOOKUP(TRUE, VALUE(表格1[[#This Row],[年月]]) &lt;= VALUE($R$8:$R$12), $Q$8:$Q$12)) &amp; "年度"</f>
        <v>2022年度</v>
      </c>
    </row>
    <row r="2908" spans="1:13" x14ac:dyDescent="0.3">
      <c r="A2908" s="2">
        <v>202202</v>
      </c>
      <c r="B2908" s="19">
        <f>DATE(表格1[[#This Row],[年]],表格1[[#This Row],[月]],1)</f>
        <v>44593</v>
      </c>
      <c r="C2908" s="2" t="str">
        <f>LEFT(表格1[[#This Row],[年月]],4)</f>
        <v>2022</v>
      </c>
      <c r="D2908" s="2" t="str">
        <f>RIGHT(表格1[[#This Row],[年月]],2)</f>
        <v>02</v>
      </c>
      <c r="E2908" s="5">
        <v>10016000</v>
      </c>
      <c r="F2908" s="2" t="str">
        <f>VLOOKUP(TEXT(表格1[[#This Row],[地區]],"00000000"),縣市代碼,2,0)</f>
        <v>澎湖縣</v>
      </c>
      <c r="G2908" s="2" t="s">
        <v>5</v>
      </c>
      <c r="H2908" s="13">
        <v>6175</v>
      </c>
      <c r="I2908" s="14">
        <v>16453255</v>
      </c>
      <c r="J2908" s="14">
        <f>表格1[[#This Row],[信用卡交易筆數]]/1000</f>
        <v>6.1749999999999998</v>
      </c>
      <c r="K2908" s="14">
        <f>表格1[[#This Row],[信用卡交易金額'[新臺幣']]]/1000</f>
        <v>16453.255000000001</v>
      </c>
      <c r="L2908" s="14">
        <f>表格1[[#This Row],[信用卡交易金額'[新臺幣']]]/1000000</f>
        <v>16.453254999999999</v>
      </c>
      <c r="M2908" s="14" t="str" cm="1">
        <f t="array" ref="M2908">_xlfn.TEXTJOIN("", TRUE, _xlfn.XLOOKUP(TRUE, VALUE(表格1[[#This Row],[年月]]) &lt;= VALUE($R$8:$R$12), $Q$8:$Q$12)) &amp; "年度"</f>
        <v>2022年度</v>
      </c>
    </row>
    <row r="2909" spans="1:13" x14ac:dyDescent="0.3">
      <c r="A2909" s="2">
        <v>202202</v>
      </c>
      <c r="B2909" s="19">
        <f>DATE(表格1[[#This Row],[年]],表格1[[#This Row],[月]],1)</f>
        <v>44593</v>
      </c>
      <c r="C2909" s="2" t="str">
        <f>LEFT(表格1[[#This Row],[年月]],4)</f>
        <v>2022</v>
      </c>
      <c r="D2909" s="2" t="str">
        <f>RIGHT(表格1[[#This Row],[年月]],2)</f>
        <v>02</v>
      </c>
      <c r="E2909" s="5">
        <v>10016000</v>
      </c>
      <c r="F2909" s="2" t="str">
        <f>VLOOKUP(TEXT(表格1[[#This Row],[地區]],"00000000"),縣市代碼,2,0)</f>
        <v>澎湖縣</v>
      </c>
      <c r="G2909" s="2" t="s">
        <v>6</v>
      </c>
      <c r="H2909" s="13">
        <v>9655</v>
      </c>
      <c r="I2909" s="14">
        <v>32835339</v>
      </c>
      <c r="J2909" s="14">
        <f>表格1[[#This Row],[信用卡交易筆數]]/1000</f>
        <v>9.6549999999999994</v>
      </c>
      <c r="K2909" s="14">
        <f>表格1[[#This Row],[信用卡交易金額'[新臺幣']]]/1000</f>
        <v>32835.339</v>
      </c>
      <c r="L2909" s="14">
        <f>表格1[[#This Row],[信用卡交易金額'[新臺幣']]]/1000000</f>
        <v>32.835338999999998</v>
      </c>
      <c r="M2909" s="14" t="str" cm="1">
        <f t="array" ref="M2909">_xlfn.TEXTJOIN("", TRUE, _xlfn.XLOOKUP(TRUE, VALUE(表格1[[#This Row],[年月]]) &lt;= VALUE($R$8:$R$12), $Q$8:$Q$12)) &amp; "年度"</f>
        <v>2022年度</v>
      </c>
    </row>
    <row r="2910" spans="1:13" x14ac:dyDescent="0.3">
      <c r="A2910" s="2">
        <v>202202</v>
      </c>
      <c r="B2910" s="19">
        <f>DATE(表格1[[#This Row],[年]],表格1[[#This Row],[月]],1)</f>
        <v>44593</v>
      </c>
      <c r="C2910" s="2" t="str">
        <f>LEFT(表格1[[#This Row],[年月]],4)</f>
        <v>2022</v>
      </c>
      <c r="D2910" s="2" t="str">
        <f>RIGHT(表格1[[#This Row],[年月]],2)</f>
        <v>02</v>
      </c>
      <c r="E2910" s="5">
        <v>10016000</v>
      </c>
      <c r="F2910" s="2" t="str">
        <f>VLOOKUP(TEXT(表格1[[#This Row],[地區]],"00000000"),縣市代碼,2,0)</f>
        <v>澎湖縣</v>
      </c>
      <c r="G2910" s="2" t="s">
        <v>7</v>
      </c>
      <c r="H2910" s="13">
        <v>48635</v>
      </c>
      <c r="I2910" s="14">
        <v>63092156</v>
      </c>
      <c r="J2910" s="14">
        <f>表格1[[#This Row],[信用卡交易筆數]]/1000</f>
        <v>48.634999999999998</v>
      </c>
      <c r="K2910" s="14">
        <f>表格1[[#This Row],[信用卡交易金額'[新臺幣']]]/1000</f>
        <v>63092.156000000003</v>
      </c>
      <c r="L2910" s="14">
        <f>表格1[[#This Row],[信用卡交易金額'[新臺幣']]]/1000000</f>
        <v>63.092156000000003</v>
      </c>
      <c r="M2910" s="14" t="str" cm="1">
        <f t="array" ref="M2910">_xlfn.TEXTJOIN("", TRUE, _xlfn.XLOOKUP(TRUE, VALUE(表格1[[#This Row],[年月]]) &lt;= VALUE($R$8:$R$12), $Q$8:$Q$12)) &amp; "年度"</f>
        <v>2022年度</v>
      </c>
    </row>
    <row r="2911" spans="1:13" x14ac:dyDescent="0.3">
      <c r="A2911" s="2">
        <v>202202</v>
      </c>
      <c r="B2911" s="19">
        <f>DATE(表格1[[#This Row],[年]],表格1[[#This Row],[月]],1)</f>
        <v>44593</v>
      </c>
      <c r="C2911" s="2" t="str">
        <f>LEFT(表格1[[#This Row],[年月]],4)</f>
        <v>2022</v>
      </c>
      <c r="D2911" s="2" t="str">
        <f>RIGHT(表格1[[#This Row],[年月]],2)</f>
        <v>02</v>
      </c>
      <c r="E2911" s="5">
        <v>10016000</v>
      </c>
      <c r="F2911" s="2" t="str">
        <f>VLOOKUP(TEXT(表格1[[#This Row],[地區]],"00000000"),縣市代碼,2,0)</f>
        <v>澎湖縣</v>
      </c>
      <c r="G2911" s="2" t="s">
        <v>8</v>
      </c>
      <c r="H2911" s="13">
        <v>41521</v>
      </c>
      <c r="I2911" s="14">
        <v>58553256</v>
      </c>
      <c r="J2911" s="14">
        <f>表格1[[#This Row],[信用卡交易筆數]]/1000</f>
        <v>41.521000000000001</v>
      </c>
      <c r="K2911" s="14">
        <f>表格1[[#This Row],[信用卡交易金額'[新臺幣']]]/1000</f>
        <v>58553.256000000001</v>
      </c>
      <c r="L2911" s="14">
        <f>表格1[[#This Row],[信用卡交易金額'[新臺幣']]]/1000000</f>
        <v>58.553255999999998</v>
      </c>
      <c r="M2911" s="14" t="str" cm="1">
        <f t="array" ref="M2911">_xlfn.TEXTJOIN("", TRUE, _xlfn.XLOOKUP(TRUE, VALUE(表格1[[#This Row],[年月]]) &lt;= VALUE($R$8:$R$12), $Q$8:$Q$12)) &amp; "年度"</f>
        <v>2022年度</v>
      </c>
    </row>
    <row r="2912" spans="1:13" x14ac:dyDescent="0.3">
      <c r="A2912" s="2">
        <v>202202</v>
      </c>
      <c r="B2912" s="19">
        <f>DATE(表格1[[#This Row],[年]],表格1[[#This Row],[月]],1)</f>
        <v>44593</v>
      </c>
      <c r="C2912" s="2" t="str">
        <f>LEFT(表格1[[#This Row],[年月]],4)</f>
        <v>2022</v>
      </c>
      <c r="D2912" s="2" t="str">
        <f>RIGHT(表格1[[#This Row],[年月]],2)</f>
        <v>02</v>
      </c>
      <c r="E2912" s="5">
        <v>10016000</v>
      </c>
      <c r="F2912" s="2" t="str">
        <f>VLOOKUP(TEXT(表格1[[#This Row],[地區]],"00000000"),縣市代碼,2,0)</f>
        <v>澎湖縣</v>
      </c>
      <c r="G2912" s="2" t="s">
        <v>9</v>
      </c>
      <c r="H2912" s="13">
        <v>65005</v>
      </c>
      <c r="I2912" s="14">
        <v>90926612</v>
      </c>
      <c r="J2912" s="14">
        <f>表格1[[#This Row],[信用卡交易筆數]]/1000</f>
        <v>65.004999999999995</v>
      </c>
      <c r="K2912" s="14">
        <f>表格1[[#This Row],[信用卡交易金額'[新臺幣']]]/1000</f>
        <v>90926.611999999994</v>
      </c>
      <c r="L2912" s="14">
        <f>表格1[[#This Row],[信用卡交易金額'[新臺幣']]]/1000000</f>
        <v>90.926612000000006</v>
      </c>
      <c r="M2912" s="14" t="str" cm="1">
        <f t="array" ref="M2912">_xlfn.TEXTJOIN("", TRUE, _xlfn.XLOOKUP(TRUE, VALUE(表格1[[#This Row],[年月]]) &lt;= VALUE($R$8:$R$12), $Q$8:$Q$12)) &amp; "年度"</f>
        <v>2022年度</v>
      </c>
    </row>
    <row r="2913" spans="1:13" x14ac:dyDescent="0.3">
      <c r="A2913" s="2">
        <v>202202</v>
      </c>
      <c r="B2913" s="19">
        <f>DATE(表格1[[#This Row],[年]],表格1[[#This Row],[月]],1)</f>
        <v>44593</v>
      </c>
      <c r="C2913" s="2" t="str">
        <f>LEFT(表格1[[#This Row],[年月]],4)</f>
        <v>2022</v>
      </c>
      <c r="D2913" s="2" t="str">
        <f>RIGHT(表格1[[#This Row],[年月]],2)</f>
        <v>02</v>
      </c>
      <c r="E2913" s="5">
        <v>10016000</v>
      </c>
      <c r="F2913" s="2" t="str">
        <f>VLOOKUP(TEXT(表格1[[#This Row],[地區]],"00000000"),縣市代碼,2,0)</f>
        <v>澎湖縣</v>
      </c>
      <c r="G2913" s="2" t="s">
        <v>10</v>
      </c>
      <c r="H2913" s="13">
        <v>40673</v>
      </c>
      <c r="I2913" s="14">
        <v>109752849</v>
      </c>
      <c r="J2913" s="14">
        <f>表格1[[#This Row],[信用卡交易筆數]]/1000</f>
        <v>40.673000000000002</v>
      </c>
      <c r="K2913" s="14">
        <f>表格1[[#This Row],[信用卡交易金額'[新臺幣']]]/1000</f>
        <v>109752.849</v>
      </c>
      <c r="L2913" s="14">
        <f>表格1[[#This Row],[信用卡交易金額'[新臺幣']]]/1000000</f>
        <v>109.752849</v>
      </c>
      <c r="M2913" s="14" t="str" cm="1">
        <f t="array" ref="M2913">_xlfn.TEXTJOIN("", TRUE, _xlfn.XLOOKUP(TRUE, VALUE(表格1[[#This Row],[年月]]) &lt;= VALUE($R$8:$R$12), $Q$8:$Q$12)) &amp; "年度"</f>
        <v>2022年度</v>
      </c>
    </row>
    <row r="2914" spans="1:13" x14ac:dyDescent="0.3">
      <c r="A2914" s="2">
        <v>202202</v>
      </c>
      <c r="B2914" s="19">
        <f>DATE(表格1[[#This Row],[年]],表格1[[#This Row],[月]],1)</f>
        <v>44593</v>
      </c>
      <c r="C2914" s="2" t="str">
        <f>LEFT(表格1[[#This Row],[年月]],4)</f>
        <v>2022</v>
      </c>
      <c r="D2914" s="2" t="str">
        <f>RIGHT(表格1[[#This Row],[年月]],2)</f>
        <v>02</v>
      </c>
      <c r="E2914" s="5" t="s">
        <v>62</v>
      </c>
      <c r="F2914" s="2" t="str">
        <f>VLOOKUP(TEXT(表格1[[#This Row],[地區]],"00000000"),縣市代碼,2,0)</f>
        <v>金門縣</v>
      </c>
      <c r="G2914" s="2" t="s">
        <v>4</v>
      </c>
      <c r="H2914" s="13">
        <v>55219</v>
      </c>
      <c r="I2914" s="14">
        <v>38613325</v>
      </c>
      <c r="J2914" s="14">
        <f>表格1[[#This Row],[信用卡交易筆數]]/1000</f>
        <v>55.219000000000001</v>
      </c>
      <c r="K2914" s="14">
        <f>表格1[[#This Row],[信用卡交易金額'[新臺幣']]]/1000</f>
        <v>38613.324999999997</v>
      </c>
      <c r="L2914" s="14">
        <f>表格1[[#This Row],[信用卡交易金額'[新臺幣']]]/1000000</f>
        <v>38.613325000000003</v>
      </c>
      <c r="M2914" s="14" t="str" cm="1">
        <f t="array" ref="M2914">_xlfn.TEXTJOIN("", TRUE, _xlfn.XLOOKUP(TRUE, VALUE(表格1[[#This Row],[年月]]) &lt;= VALUE($R$8:$R$12), $Q$8:$Q$12)) &amp; "年度"</f>
        <v>2022年度</v>
      </c>
    </row>
    <row r="2915" spans="1:13" x14ac:dyDescent="0.3">
      <c r="A2915" s="2">
        <v>202202</v>
      </c>
      <c r="B2915" s="19">
        <f>DATE(表格1[[#This Row],[年]],表格1[[#This Row],[月]],1)</f>
        <v>44593</v>
      </c>
      <c r="C2915" s="2" t="str">
        <f>LEFT(表格1[[#This Row],[年月]],4)</f>
        <v>2022</v>
      </c>
      <c r="D2915" s="2" t="str">
        <f>RIGHT(表格1[[#This Row],[年月]],2)</f>
        <v>02</v>
      </c>
      <c r="E2915" s="5" t="s">
        <v>62</v>
      </c>
      <c r="F2915" s="2" t="str">
        <f>VLOOKUP(TEXT(表格1[[#This Row],[地區]],"00000000"),縣市代碼,2,0)</f>
        <v>金門縣</v>
      </c>
      <c r="G2915" s="2" t="s">
        <v>5</v>
      </c>
      <c r="H2915" s="13">
        <v>4975</v>
      </c>
      <c r="I2915" s="14">
        <v>11587196</v>
      </c>
      <c r="J2915" s="14">
        <f>表格1[[#This Row],[信用卡交易筆數]]/1000</f>
        <v>4.9749999999999996</v>
      </c>
      <c r="K2915" s="14">
        <f>表格1[[#This Row],[信用卡交易金額'[新臺幣']]]/1000</f>
        <v>11587.196</v>
      </c>
      <c r="L2915" s="14">
        <f>表格1[[#This Row],[信用卡交易金額'[新臺幣']]]/1000000</f>
        <v>11.587196</v>
      </c>
      <c r="M2915" s="14" t="str" cm="1">
        <f t="array" ref="M2915">_xlfn.TEXTJOIN("", TRUE, _xlfn.XLOOKUP(TRUE, VALUE(表格1[[#This Row],[年月]]) &lt;= VALUE($R$8:$R$12), $Q$8:$Q$12)) &amp; "年度"</f>
        <v>2022年度</v>
      </c>
    </row>
    <row r="2916" spans="1:13" x14ac:dyDescent="0.3">
      <c r="A2916" s="2">
        <v>202202</v>
      </c>
      <c r="B2916" s="19">
        <f>DATE(表格1[[#This Row],[年]],表格1[[#This Row],[月]],1)</f>
        <v>44593</v>
      </c>
      <c r="C2916" s="2" t="str">
        <f>LEFT(表格1[[#This Row],[年月]],4)</f>
        <v>2022</v>
      </c>
      <c r="D2916" s="2" t="str">
        <f>RIGHT(表格1[[#This Row],[年月]],2)</f>
        <v>02</v>
      </c>
      <c r="E2916" s="5" t="s">
        <v>62</v>
      </c>
      <c r="F2916" s="2" t="str">
        <f>VLOOKUP(TEXT(表格1[[#This Row],[地區]],"00000000"),縣市代碼,2,0)</f>
        <v>金門縣</v>
      </c>
      <c r="G2916" s="2" t="s">
        <v>6</v>
      </c>
      <c r="H2916" s="13">
        <v>8554</v>
      </c>
      <c r="I2916" s="14">
        <v>27045412</v>
      </c>
      <c r="J2916" s="14">
        <f>表格1[[#This Row],[信用卡交易筆數]]/1000</f>
        <v>8.5540000000000003</v>
      </c>
      <c r="K2916" s="14">
        <f>表格1[[#This Row],[信用卡交易金額'[新臺幣']]]/1000</f>
        <v>27045.412</v>
      </c>
      <c r="L2916" s="14">
        <f>表格1[[#This Row],[信用卡交易金額'[新臺幣']]]/1000000</f>
        <v>27.045411999999999</v>
      </c>
      <c r="M2916" s="14" t="str" cm="1">
        <f t="array" ref="M2916">_xlfn.TEXTJOIN("", TRUE, _xlfn.XLOOKUP(TRUE, VALUE(表格1[[#This Row],[年月]]) &lt;= VALUE($R$8:$R$12), $Q$8:$Q$12)) &amp; "年度"</f>
        <v>2022年度</v>
      </c>
    </row>
    <row r="2917" spans="1:13" x14ac:dyDescent="0.3">
      <c r="A2917" s="2">
        <v>202202</v>
      </c>
      <c r="B2917" s="19">
        <f>DATE(表格1[[#This Row],[年]],表格1[[#This Row],[月]],1)</f>
        <v>44593</v>
      </c>
      <c r="C2917" s="2" t="str">
        <f>LEFT(表格1[[#This Row],[年月]],4)</f>
        <v>2022</v>
      </c>
      <c r="D2917" s="2" t="str">
        <f>RIGHT(表格1[[#This Row],[年月]],2)</f>
        <v>02</v>
      </c>
      <c r="E2917" s="5" t="s">
        <v>62</v>
      </c>
      <c r="F2917" s="2" t="str">
        <f>VLOOKUP(TEXT(表格1[[#This Row],[地區]],"00000000"),縣市代碼,2,0)</f>
        <v>金門縣</v>
      </c>
      <c r="G2917" s="2" t="s">
        <v>7</v>
      </c>
      <c r="H2917" s="13">
        <v>31256</v>
      </c>
      <c r="I2917" s="14">
        <v>39834401</v>
      </c>
      <c r="J2917" s="14">
        <f>表格1[[#This Row],[信用卡交易筆數]]/1000</f>
        <v>31.256</v>
      </c>
      <c r="K2917" s="14">
        <f>表格1[[#This Row],[信用卡交易金額'[新臺幣']]]/1000</f>
        <v>39834.400999999998</v>
      </c>
      <c r="L2917" s="14">
        <f>表格1[[#This Row],[信用卡交易金額'[新臺幣']]]/1000000</f>
        <v>39.834401</v>
      </c>
      <c r="M2917" s="14" t="str" cm="1">
        <f t="array" ref="M2917">_xlfn.TEXTJOIN("", TRUE, _xlfn.XLOOKUP(TRUE, VALUE(表格1[[#This Row],[年月]]) &lt;= VALUE($R$8:$R$12), $Q$8:$Q$12)) &amp; "年度"</f>
        <v>2022年度</v>
      </c>
    </row>
    <row r="2918" spans="1:13" x14ac:dyDescent="0.3">
      <c r="A2918" s="2">
        <v>202202</v>
      </c>
      <c r="B2918" s="19">
        <f>DATE(表格1[[#This Row],[年]],表格1[[#This Row],[月]],1)</f>
        <v>44593</v>
      </c>
      <c r="C2918" s="2" t="str">
        <f>LEFT(表格1[[#This Row],[年月]],4)</f>
        <v>2022</v>
      </c>
      <c r="D2918" s="2" t="str">
        <f>RIGHT(表格1[[#This Row],[年月]],2)</f>
        <v>02</v>
      </c>
      <c r="E2918" s="5" t="s">
        <v>62</v>
      </c>
      <c r="F2918" s="2" t="str">
        <f>VLOOKUP(TEXT(表格1[[#This Row],[地區]],"00000000"),縣市代碼,2,0)</f>
        <v>金門縣</v>
      </c>
      <c r="G2918" s="2" t="s">
        <v>8</v>
      </c>
      <c r="H2918" s="13">
        <v>35832</v>
      </c>
      <c r="I2918" s="14">
        <v>72914650</v>
      </c>
      <c r="J2918" s="14">
        <f>表格1[[#This Row],[信用卡交易筆數]]/1000</f>
        <v>35.832000000000001</v>
      </c>
      <c r="K2918" s="14">
        <f>表格1[[#This Row],[信用卡交易金額'[新臺幣']]]/1000</f>
        <v>72914.649999999994</v>
      </c>
      <c r="L2918" s="14">
        <f>表格1[[#This Row],[信用卡交易金額'[新臺幣']]]/1000000</f>
        <v>72.914649999999995</v>
      </c>
      <c r="M2918" s="14" t="str" cm="1">
        <f t="array" ref="M2918">_xlfn.TEXTJOIN("", TRUE, _xlfn.XLOOKUP(TRUE, VALUE(表格1[[#This Row],[年月]]) &lt;= VALUE($R$8:$R$12), $Q$8:$Q$12)) &amp; "年度"</f>
        <v>2022年度</v>
      </c>
    </row>
    <row r="2919" spans="1:13" x14ac:dyDescent="0.3">
      <c r="A2919" s="2">
        <v>202202</v>
      </c>
      <c r="B2919" s="19">
        <f>DATE(表格1[[#This Row],[年]],表格1[[#This Row],[月]],1)</f>
        <v>44593</v>
      </c>
      <c r="C2919" s="2" t="str">
        <f>LEFT(表格1[[#This Row],[年月]],4)</f>
        <v>2022</v>
      </c>
      <c r="D2919" s="2" t="str">
        <f>RIGHT(表格1[[#This Row],[年月]],2)</f>
        <v>02</v>
      </c>
      <c r="E2919" s="5" t="s">
        <v>62</v>
      </c>
      <c r="F2919" s="2" t="str">
        <f>VLOOKUP(TEXT(表格1[[#This Row],[地區]],"00000000"),縣市代碼,2,0)</f>
        <v>金門縣</v>
      </c>
      <c r="G2919" s="2" t="s">
        <v>9</v>
      </c>
      <c r="H2919" s="13">
        <v>66539</v>
      </c>
      <c r="I2919" s="14">
        <v>92759982</v>
      </c>
      <c r="J2919" s="14">
        <f>表格1[[#This Row],[信用卡交易筆數]]/1000</f>
        <v>66.539000000000001</v>
      </c>
      <c r="K2919" s="14">
        <f>表格1[[#This Row],[信用卡交易金額'[新臺幣']]]/1000</f>
        <v>92759.982000000004</v>
      </c>
      <c r="L2919" s="14">
        <f>表格1[[#This Row],[信用卡交易金額'[新臺幣']]]/1000000</f>
        <v>92.759981999999994</v>
      </c>
      <c r="M2919" s="14" t="str" cm="1">
        <f t="array" ref="M2919">_xlfn.TEXTJOIN("", TRUE, _xlfn.XLOOKUP(TRUE, VALUE(表格1[[#This Row],[年月]]) &lt;= VALUE($R$8:$R$12), $Q$8:$Q$12)) &amp; "年度"</f>
        <v>2022年度</v>
      </c>
    </row>
    <row r="2920" spans="1:13" x14ac:dyDescent="0.3">
      <c r="A2920" s="2">
        <v>202202</v>
      </c>
      <c r="B2920" s="19">
        <f>DATE(表格1[[#This Row],[年]],表格1[[#This Row],[月]],1)</f>
        <v>44593</v>
      </c>
      <c r="C2920" s="2" t="str">
        <f>LEFT(表格1[[#This Row],[年月]],4)</f>
        <v>2022</v>
      </c>
      <c r="D2920" s="2" t="str">
        <f>RIGHT(表格1[[#This Row],[年月]],2)</f>
        <v>02</v>
      </c>
      <c r="E2920" s="5" t="s">
        <v>62</v>
      </c>
      <c r="F2920" s="2" t="str">
        <f>VLOOKUP(TEXT(表格1[[#This Row],[地區]],"00000000"),縣市代碼,2,0)</f>
        <v>金門縣</v>
      </c>
      <c r="G2920" s="2" t="s">
        <v>10</v>
      </c>
      <c r="H2920" s="13">
        <v>34471</v>
      </c>
      <c r="I2920" s="14">
        <v>98906257</v>
      </c>
      <c r="J2920" s="14">
        <f>表格1[[#This Row],[信用卡交易筆數]]/1000</f>
        <v>34.470999999999997</v>
      </c>
      <c r="K2920" s="14">
        <f>表格1[[#This Row],[信用卡交易金額'[新臺幣']]]/1000</f>
        <v>98906.256999999998</v>
      </c>
      <c r="L2920" s="14">
        <f>表格1[[#This Row],[信用卡交易金額'[新臺幣']]]/1000000</f>
        <v>98.906256999999997</v>
      </c>
      <c r="M2920" s="14" t="str" cm="1">
        <f t="array" ref="M2920">_xlfn.TEXTJOIN("", TRUE, _xlfn.XLOOKUP(TRUE, VALUE(表格1[[#This Row],[年月]]) &lt;= VALUE($R$8:$R$12), $Q$8:$Q$12)) &amp; "年度"</f>
        <v>2022年度</v>
      </c>
    </row>
    <row r="2921" spans="1:13" x14ac:dyDescent="0.3">
      <c r="A2921" s="2">
        <v>202202</v>
      </c>
      <c r="B2921" s="19">
        <f>DATE(表格1[[#This Row],[年]],表格1[[#This Row],[月]],1)</f>
        <v>44593</v>
      </c>
      <c r="C2921" s="2" t="str">
        <f>LEFT(表格1[[#This Row],[年月]],4)</f>
        <v>2022</v>
      </c>
      <c r="D2921" s="2" t="str">
        <f>RIGHT(表格1[[#This Row],[年月]],2)</f>
        <v>02</v>
      </c>
      <c r="E2921" s="5">
        <v>9007000</v>
      </c>
      <c r="F2921" s="2" t="str">
        <f>VLOOKUP(TEXT(表格1[[#This Row],[地區]],"00000000"),縣市代碼,2,0)</f>
        <v>連江縣</v>
      </c>
      <c r="G2921" s="2" t="s">
        <v>4</v>
      </c>
      <c r="H2921" s="13">
        <v>9912</v>
      </c>
      <c r="I2921" s="14">
        <v>7126903</v>
      </c>
      <c r="J2921" s="14">
        <f>表格1[[#This Row],[信用卡交易筆數]]/1000</f>
        <v>9.9120000000000008</v>
      </c>
      <c r="K2921" s="14">
        <f>表格1[[#This Row],[信用卡交易金額'[新臺幣']]]/1000</f>
        <v>7126.9030000000002</v>
      </c>
      <c r="L2921" s="14">
        <f>表格1[[#This Row],[信用卡交易金額'[新臺幣']]]/1000000</f>
        <v>7.1269030000000004</v>
      </c>
      <c r="M2921" s="14" t="str" cm="1">
        <f t="array" ref="M2921">_xlfn.TEXTJOIN("", TRUE, _xlfn.XLOOKUP(TRUE, VALUE(表格1[[#This Row],[年月]]) &lt;= VALUE($R$8:$R$12), $Q$8:$Q$12)) &amp; "年度"</f>
        <v>2022年度</v>
      </c>
    </row>
    <row r="2922" spans="1:13" x14ac:dyDescent="0.3">
      <c r="A2922" s="2">
        <v>202202</v>
      </c>
      <c r="B2922" s="19">
        <f>DATE(表格1[[#This Row],[年]],表格1[[#This Row],[月]],1)</f>
        <v>44593</v>
      </c>
      <c r="C2922" s="2" t="str">
        <f>LEFT(表格1[[#This Row],[年月]],4)</f>
        <v>2022</v>
      </c>
      <c r="D2922" s="2" t="str">
        <f>RIGHT(表格1[[#This Row],[年月]],2)</f>
        <v>02</v>
      </c>
      <c r="E2922" s="5">
        <v>9007000</v>
      </c>
      <c r="F2922" s="2" t="str">
        <f>VLOOKUP(TEXT(表格1[[#This Row],[地區]],"00000000"),縣市代碼,2,0)</f>
        <v>連江縣</v>
      </c>
      <c r="G2922" s="2" t="s">
        <v>5</v>
      </c>
      <c r="H2922" s="13">
        <v>806</v>
      </c>
      <c r="I2922" s="14">
        <v>2828205</v>
      </c>
      <c r="J2922" s="14">
        <f>表格1[[#This Row],[信用卡交易筆數]]/1000</f>
        <v>0.80600000000000005</v>
      </c>
      <c r="K2922" s="14">
        <f>表格1[[#This Row],[信用卡交易金額'[新臺幣']]]/1000</f>
        <v>2828.2049999999999</v>
      </c>
      <c r="L2922" s="14">
        <f>表格1[[#This Row],[信用卡交易金額'[新臺幣']]]/1000000</f>
        <v>2.8282050000000001</v>
      </c>
      <c r="M2922" s="14" t="str" cm="1">
        <f t="array" ref="M2922">_xlfn.TEXTJOIN("", TRUE, _xlfn.XLOOKUP(TRUE, VALUE(表格1[[#This Row],[年月]]) &lt;= VALUE($R$8:$R$12), $Q$8:$Q$12)) &amp; "年度"</f>
        <v>2022年度</v>
      </c>
    </row>
    <row r="2923" spans="1:13" x14ac:dyDescent="0.3">
      <c r="A2923" s="2">
        <v>202202</v>
      </c>
      <c r="B2923" s="19">
        <f>DATE(表格1[[#This Row],[年]],表格1[[#This Row],[月]],1)</f>
        <v>44593</v>
      </c>
      <c r="C2923" s="2" t="str">
        <f>LEFT(表格1[[#This Row],[年月]],4)</f>
        <v>2022</v>
      </c>
      <c r="D2923" s="2" t="str">
        <f>RIGHT(表格1[[#This Row],[年月]],2)</f>
        <v>02</v>
      </c>
      <c r="E2923" s="5">
        <v>9007000</v>
      </c>
      <c r="F2923" s="2" t="str">
        <f>VLOOKUP(TEXT(表格1[[#This Row],[地區]],"00000000"),縣市代碼,2,0)</f>
        <v>連江縣</v>
      </c>
      <c r="G2923" s="2" t="s">
        <v>6</v>
      </c>
      <c r="H2923" s="13">
        <v>1442</v>
      </c>
      <c r="I2923" s="14">
        <v>3567017</v>
      </c>
      <c r="J2923" s="14">
        <f>表格1[[#This Row],[信用卡交易筆數]]/1000</f>
        <v>1.4419999999999999</v>
      </c>
      <c r="K2923" s="14">
        <f>表格1[[#This Row],[信用卡交易金額'[新臺幣']]]/1000</f>
        <v>3567.0169999999998</v>
      </c>
      <c r="L2923" s="14">
        <f>表格1[[#This Row],[信用卡交易金額'[新臺幣']]]/1000000</f>
        <v>3.5670169999999999</v>
      </c>
      <c r="M2923" s="14" t="str" cm="1">
        <f t="array" ref="M2923">_xlfn.TEXTJOIN("", TRUE, _xlfn.XLOOKUP(TRUE, VALUE(表格1[[#This Row],[年月]]) &lt;= VALUE($R$8:$R$12), $Q$8:$Q$12)) &amp; "年度"</f>
        <v>2022年度</v>
      </c>
    </row>
    <row r="2924" spans="1:13" x14ac:dyDescent="0.3">
      <c r="A2924" s="2">
        <v>202202</v>
      </c>
      <c r="B2924" s="19">
        <f>DATE(表格1[[#This Row],[年]],表格1[[#This Row],[月]],1)</f>
        <v>44593</v>
      </c>
      <c r="C2924" s="2" t="str">
        <f>LEFT(表格1[[#This Row],[年月]],4)</f>
        <v>2022</v>
      </c>
      <c r="D2924" s="2" t="str">
        <f>RIGHT(表格1[[#This Row],[年月]],2)</f>
        <v>02</v>
      </c>
      <c r="E2924" s="5">
        <v>9007000</v>
      </c>
      <c r="F2924" s="2" t="str">
        <f>VLOOKUP(TEXT(表格1[[#This Row],[地區]],"00000000"),縣市代碼,2,0)</f>
        <v>連江縣</v>
      </c>
      <c r="G2924" s="2" t="s">
        <v>7</v>
      </c>
      <c r="H2924" s="13">
        <v>6872</v>
      </c>
      <c r="I2924" s="14">
        <v>10901625</v>
      </c>
      <c r="J2924" s="14">
        <f>表格1[[#This Row],[信用卡交易筆數]]/1000</f>
        <v>6.8719999999999999</v>
      </c>
      <c r="K2924" s="14">
        <f>表格1[[#This Row],[信用卡交易金額'[新臺幣']]]/1000</f>
        <v>10901.625</v>
      </c>
      <c r="L2924" s="14">
        <f>表格1[[#This Row],[信用卡交易金額'[新臺幣']]]/1000000</f>
        <v>10.901624999999999</v>
      </c>
      <c r="M2924" s="14" t="str" cm="1">
        <f t="array" ref="M2924">_xlfn.TEXTJOIN("", TRUE, _xlfn.XLOOKUP(TRUE, VALUE(表格1[[#This Row],[年月]]) &lt;= VALUE($R$8:$R$12), $Q$8:$Q$12)) &amp; "年度"</f>
        <v>2022年度</v>
      </c>
    </row>
    <row r="2925" spans="1:13" x14ac:dyDescent="0.3">
      <c r="A2925" s="2">
        <v>202202</v>
      </c>
      <c r="B2925" s="19">
        <f>DATE(表格1[[#This Row],[年]],表格1[[#This Row],[月]],1)</f>
        <v>44593</v>
      </c>
      <c r="C2925" s="2" t="str">
        <f>LEFT(表格1[[#This Row],[年月]],4)</f>
        <v>2022</v>
      </c>
      <c r="D2925" s="2" t="str">
        <f>RIGHT(表格1[[#This Row],[年月]],2)</f>
        <v>02</v>
      </c>
      <c r="E2925" s="5">
        <v>9007000</v>
      </c>
      <c r="F2925" s="2" t="str">
        <f>VLOOKUP(TEXT(表格1[[#This Row],[地區]],"00000000"),縣市代碼,2,0)</f>
        <v>連江縣</v>
      </c>
      <c r="G2925" s="2" t="s">
        <v>8</v>
      </c>
      <c r="H2925" s="13">
        <v>6912</v>
      </c>
      <c r="I2925" s="14">
        <v>11606849</v>
      </c>
      <c r="J2925" s="14">
        <f>表格1[[#This Row],[信用卡交易筆數]]/1000</f>
        <v>6.9119999999999999</v>
      </c>
      <c r="K2925" s="14">
        <f>表格1[[#This Row],[信用卡交易金額'[新臺幣']]]/1000</f>
        <v>11606.849</v>
      </c>
      <c r="L2925" s="14">
        <f>表格1[[#This Row],[信用卡交易金額'[新臺幣']]]/1000000</f>
        <v>11.606849</v>
      </c>
      <c r="M2925" s="14" t="str" cm="1">
        <f t="array" ref="M2925">_xlfn.TEXTJOIN("", TRUE, _xlfn.XLOOKUP(TRUE, VALUE(表格1[[#This Row],[年月]]) &lt;= VALUE($R$8:$R$12), $Q$8:$Q$12)) &amp; "年度"</f>
        <v>2022年度</v>
      </c>
    </row>
    <row r="2926" spans="1:13" x14ac:dyDescent="0.3">
      <c r="A2926" s="2">
        <v>202202</v>
      </c>
      <c r="B2926" s="19">
        <f>DATE(表格1[[#This Row],[年]],表格1[[#This Row],[月]],1)</f>
        <v>44593</v>
      </c>
      <c r="C2926" s="2" t="str">
        <f>LEFT(表格1[[#This Row],[年月]],4)</f>
        <v>2022</v>
      </c>
      <c r="D2926" s="2" t="str">
        <f>RIGHT(表格1[[#This Row],[年月]],2)</f>
        <v>02</v>
      </c>
      <c r="E2926" s="5">
        <v>9007000</v>
      </c>
      <c r="F2926" s="2" t="str">
        <f>VLOOKUP(TEXT(表格1[[#This Row],[地區]],"00000000"),縣市代碼,2,0)</f>
        <v>連江縣</v>
      </c>
      <c r="G2926" s="2" t="s">
        <v>9</v>
      </c>
      <c r="H2926" s="13">
        <v>8616</v>
      </c>
      <c r="I2926" s="14">
        <v>16091201</v>
      </c>
      <c r="J2926" s="14">
        <f>表格1[[#This Row],[信用卡交易筆數]]/1000</f>
        <v>8.6159999999999997</v>
      </c>
      <c r="K2926" s="14">
        <f>表格1[[#This Row],[信用卡交易金額'[新臺幣']]]/1000</f>
        <v>16091.200999999999</v>
      </c>
      <c r="L2926" s="14">
        <f>表格1[[#This Row],[信用卡交易金額'[新臺幣']]]/1000000</f>
        <v>16.091201000000002</v>
      </c>
      <c r="M2926" s="14" t="str" cm="1">
        <f t="array" ref="M2926">_xlfn.TEXTJOIN("", TRUE, _xlfn.XLOOKUP(TRUE, VALUE(表格1[[#This Row],[年月]]) &lt;= VALUE($R$8:$R$12), $Q$8:$Q$12)) &amp; "年度"</f>
        <v>2022年度</v>
      </c>
    </row>
    <row r="2927" spans="1:13" x14ac:dyDescent="0.3">
      <c r="A2927" s="2">
        <v>202202</v>
      </c>
      <c r="B2927" s="19">
        <f>DATE(表格1[[#This Row],[年]],表格1[[#This Row],[月]],1)</f>
        <v>44593</v>
      </c>
      <c r="C2927" s="2" t="str">
        <f>LEFT(表格1[[#This Row],[年月]],4)</f>
        <v>2022</v>
      </c>
      <c r="D2927" s="2" t="str">
        <f>RIGHT(表格1[[#This Row],[年月]],2)</f>
        <v>02</v>
      </c>
      <c r="E2927" s="5">
        <v>9007000</v>
      </c>
      <c r="F2927" s="2" t="str">
        <f>VLOOKUP(TEXT(表格1[[#This Row],[地區]],"00000000"),縣市代碼,2,0)</f>
        <v>連江縣</v>
      </c>
      <c r="G2927" s="2" t="s">
        <v>10</v>
      </c>
      <c r="H2927" s="13">
        <v>6426</v>
      </c>
      <c r="I2927" s="14">
        <v>14755332</v>
      </c>
      <c r="J2927" s="14">
        <f>表格1[[#This Row],[信用卡交易筆數]]/1000</f>
        <v>6.4260000000000002</v>
      </c>
      <c r="K2927" s="14">
        <f>表格1[[#This Row],[信用卡交易金額'[新臺幣']]]/1000</f>
        <v>14755.332</v>
      </c>
      <c r="L2927" s="14">
        <f>表格1[[#This Row],[信用卡交易金額'[新臺幣']]]/1000000</f>
        <v>14.755331999999999</v>
      </c>
      <c r="M2927" s="14" t="str" cm="1">
        <f t="array" ref="M2927">_xlfn.TEXTJOIN("", TRUE, _xlfn.XLOOKUP(TRUE, VALUE(表格1[[#This Row],[年月]]) &lt;= VALUE($R$8:$R$12), $Q$8:$Q$12)) &amp; "年度"</f>
        <v>2022年度</v>
      </c>
    </row>
    <row r="2928" spans="1:13" x14ac:dyDescent="0.3">
      <c r="A2928" s="2">
        <v>202203</v>
      </c>
      <c r="B2928" s="19">
        <f>DATE(表格1[[#This Row],[年]],表格1[[#This Row],[月]],1)</f>
        <v>44621</v>
      </c>
      <c r="C2928" s="2" t="str">
        <f>LEFT(表格1[[#This Row],[年月]],4)</f>
        <v>2022</v>
      </c>
      <c r="D2928" s="2" t="str">
        <f>RIGHT(表格1[[#This Row],[年月]],2)</f>
        <v>03</v>
      </c>
      <c r="E2928" s="5">
        <v>63000000</v>
      </c>
      <c r="F2928" s="2" t="str">
        <f>VLOOKUP(TEXT(表格1[[#This Row],[地區]],"00000000"),縣市代碼,2,0)</f>
        <v>臺北市</v>
      </c>
      <c r="G2928" s="2" t="s">
        <v>4</v>
      </c>
      <c r="H2928" s="13">
        <v>10278315</v>
      </c>
      <c r="I2928" s="14">
        <v>5898812054</v>
      </c>
      <c r="J2928" s="14">
        <f>表格1[[#This Row],[信用卡交易筆數]]/1000</f>
        <v>10278.315000000001</v>
      </c>
      <c r="K2928" s="14">
        <f>表格1[[#This Row],[信用卡交易金額'[新臺幣']]]/1000</f>
        <v>5898812.0539999995</v>
      </c>
      <c r="L2928" s="14">
        <f>表格1[[#This Row],[信用卡交易金額'[新臺幣']]]/1000000</f>
        <v>5898.812054</v>
      </c>
      <c r="M2928" s="14" t="str" cm="1">
        <f t="array" ref="M2928">_xlfn.TEXTJOIN("", TRUE, _xlfn.XLOOKUP(TRUE, VALUE(表格1[[#This Row],[年月]]) &lt;= VALUE($R$8:$R$12), $Q$8:$Q$12)) &amp; "年度"</f>
        <v>2022年度</v>
      </c>
    </row>
    <row r="2929" spans="1:13" x14ac:dyDescent="0.3">
      <c r="A2929" s="2">
        <v>202203</v>
      </c>
      <c r="B2929" s="19">
        <f>DATE(表格1[[#This Row],[年]],表格1[[#This Row],[月]],1)</f>
        <v>44621</v>
      </c>
      <c r="C2929" s="2" t="str">
        <f>LEFT(表格1[[#This Row],[年月]],4)</f>
        <v>2022</v>
      </c>
      <c r="D2929" s="2" t="str">
        <f>RIGHT(表格1[[#This Row],[年月]],2)</f>
        <v>03</v>
      </c>
      <c r="E2929" s="5">
        <v>63000000</v>
      </c>
      <c r="F2929" s="2" t="str">
        <f>VLOOKUP(TEXT(表格1[[#This Row],[地區]],"00000000"),縣市代碼,2,0)</f>
        <v>臺北市</v>
      </c>
      <c r="G2929" s="2" t="s">
        <v>5</v>
      </c>
      <c r="H2929" s="13">
        <v>530478</v>
      </c>
      <c r="I2929" s="14">
        <v>2003428536</v>
      </c>
      <c r="J2929" s="14">
        <f>表格1[[#This Row],[信用卡交易筆數]]/1000</f>
        <v>530.47799999999995</v>
      </c>
      <c r="K2929" s="14">
        <f>表格1[[#This Row],[信用卡交易金額'[新臺幣']]]/1000</f>
        <v>2003428.5360000001</v>
      </c>
      <c r="L2929" s="14">
        <f>表格1[[#This Row],[信用卡交易金額'[新臺幣']]]/1000000</f>
        <v>2003.4285359999999</v>
      </c>
      <c r="M2929" s="14" t="str" cm="1">
        <f t="array" ref="M2929">_xlfn.TEXTJOIN("", TRUE, _xlfn.XLOOKUP(TRUE, VALUE(表格1[[#This Row],[年月]]) &lt;= VALUE($R$8:$R$12), $Q$8:$Q$12)) &amp; "年度"</f>
        <v>2022年度</v>
      </c>
    </row>
    <row r="2930" spans="1:13" x14ac:dyDescent="0.3">
      <c r="A2930" s="2">
        <v>202203</v>
      </c>
      <c r="B2930" s="19">
        <f>DATE(表格1[[#This Row],[年]],表格1[[#This Row],[月]],1)</f>
        <v>44621</v>
      </c>
      <c r="C2930" s="2" t="str">
        <f>LEFT(表格1[[#This Row],[年月]],4)</f>
        <v>2022</v>
      </c>
      <c r="D2930" s="2" t="str">
        <f>RIGHT(表格1[[#This Row],[年月]],2)</f>
        <v>03</v>
      </c>
      <c r="E2930" s="5">
        <v>63000000</v>
      </c>
      <c r="F2930" s="2" t="str">
        <f>VLOOKUP(TEXT(表格1[[#This Row],[地區]],"00000000"),縣市代碼,2,0)</f>
        <v>臺北市</v>
      </c>
      <c r="G2930" s="2" t="s">
        <v>6</v>
      </c>
      <c r="H2930" s="13">
        <v>770452</v>
      </c>
      <c r="I2930" s="14">
        <v>3269386079</v>
      </c>
      <c r="J2930" s="14">
        <f>表格1[[#This Row],[信用卡交易筆數]]/1000</f>
        <v>770.452</v>
      </c>
      <c r="K2930" s="14">
        <f>表格1[[#This Row],[信用卡交易金額'[新臺幣']]]/1000</f>
        <v>3269386.0789999999</v>
      </c>
      <c r="L2930" s="14">
        <f>表格1[[#This Row],[信用卡交易金額'[新臺幣']]]/1000000</f>
        <v>3269.3860789999999</v>
      </c>
      <c r="M2930" s="14" t="str" cm="1">
        <f t="array" ref="M2930">_xlfn.TEXTJOIN("", TRUE, _xlfn.XLOOKUP(TRUE, VALUE(表格1[[#This Row],[年月]]) &lt;= VALUE($R$8:$R$12), $Q$8:$Q$12)) &amp; "年度"</f>
        <v>2022年度</v>
      </c>
    </row>
    <row r="2931" spans="1:13" x14ac:dyDescent="0.3">
      <c r="A2931" s="2">
        <v>202203</v>
      </c>
      <c r="B2931" s="19">
        <f>DATE(表格1[[#This Row],[年]],表格1[[#This Row],[月]],1)</f>
        <v>44621</v>
      </c>
      <c r="C2931" s="2" t="str">
        <f>LEFT(表格1[[#This Row],[年月]],4)</f>
        <v>2022</v>
      </c>
      <c r="D2931" s="2" t="str">
        <f>RIGHT(表格1[[#This Row],[年月]],2)</f>
        <v>03</v>
      </c>
      <c r="E2931" s="5">
        <v>63000000</v>
      </c>
      <c r="F2931" s="2" t="str">
        <f>VLOOKUP(TEXT(表格1[[#This Row],[地區]],"00000000"),縣市代碼,2,0)</f>
        <v>臺北市</v>
      </c>
      <c r="G2931" s="2" t="s">
        <v>7</v>
      </c>
      <c r="H2931" s="13">
        <v>4682649</v>
      </c>
      <c r="I2931" s="14">
        <v>3959649541</v>
      </c>
      <c r="J2931" s="14">
        <f>表格1[[#This Row],[信用卡交易筆數]]/1000</f>
        <v>4682.6490000000003</v>
      </c>
      <c r="K2931" s="14">
        <f>表格1[[#This Row],[信用卡交易金額'[新臺幣']]]/1000</f>
        <v>3959649.5410000002</v>
      </c>
      <c r="L2931" s="14">
        <f>表格1[[#This Row],[信用卡交易金額'[新臺幣']]]/1000000</f>
        <v>3959.6495410000002</v>
      </c>
      <c r="M2931" s="14" t="str" cm="1">
        <f t="array" ref="M2931">_xlfn.TEXTJOIN("", TRUE, _xlfn.XLOOKUP(TRUE, VALUE(表格1[[#This Row],[年月]]) &lt;= VALUE($R$8:$R$12), $Q$8:$Q$12)) &amp; "年度"</f>
        <v>2022年度</v>
      </c>
    </row>
    <row r="2932" spans="1:13" x14ac:dyDescent="0.3">
      <c r="A2932" s="2">
        <v>202203</v>
      </c>
      <c r="B2932" s="19">
        <f>DATE(表格1[[#This Row],[年]],表格1[[#This Row],[月]],1)</f>
        <v>44621</v>
      </c>
      <c r="C2932" s="2" t="str">
        <f>LEFT(表格1[[#This Row],[年月]],4)</f>
        <v>2022</v>
      </c>
      <c r="D2932" s="2" t="str">
        <f>RIGHT(表格1[[#This Row],[年月]],2)</f>
        <v>03</v>
      </c>
      <c r="E2932" s="5">
        <v>63000000</v>
      </c>
      <c r="F2932" s="2" t="str">
        <f>VLOOKUP(TEXT(表格1[[#This Row],[地區]],"00000000"),縣市代碼,2,0)</f>
        <v>臺北市</v>
      </c>
      <c r="G2932" s="2" t="s">
        <v>8</v>
      </c>
      <c r="H2932" s="13">
        <v>3708990</v>
      </c>
      <c r="I2932" s="14">
        <v>6389100565</v>
      </c>
      <c r="J2932" s="14">
        <f>表格1[[#This Row],[信用卡交易筆數]]/1000</f>
        <v>3708.99</v>
      </c>
      <c r="K2932" s="14">
        <f>表格1[[#This Row],[信用卡交易金額'[新臺幣']]]/1000</f>
        <v>6389100.5650000004</v>
      </c>
      <c r="L2932" s="14">
        <f>表格1[[#This Row],[信用卡交易金額'[新臺幣']]]/1000000</f>
        <v>6389.1005649999997</v>
      </c>
      <c r="M2932" s="14" t="str" cm="1">
        <f t="array" ref="M2932">_xlfn.TEXTJOIN("", TRUE, _xlfn.XLOOKUP(TRUE, VALUE(表格1[[#This Row],[年月]]) &lt;= VALUE($R$8:$R$12), $Q$8:$Q$12)) &amp; "年度"</f>
        <v>2022年度</v>
      </c>
    </row>
    <row r="2933" spans="1:13" x14ac:dyDescent="0.3">
      <c r="A2933" s="2">
        <v>202203</v>
      </c>
      <c r="B2933" s="19">
        <f>DATE(表格1[[#This Row],[年]],表格1[[#This Row],[月]],1)</f>
        <v>44621</v>
      </c>
      <c r="C2933" s="2" t="str">
        <f>LEFT(表格1[[#This Row],[年月]],4)</f>
        <v>2022</v>
      </c>
      <c r="D2933" s="2" t="str">
        <f>RIGHT(表格1[[#This Row],[年月]],2)</f>
        <v>03</v>
      </c>
      <c r="E2933" s="5">
        <v>63000000</v>
      </c>
      <c r="F2933" s="2" t="str">
        <f>VLOOKUP(TEXT(表格1[[#This Row],[地區]],"00000000"),縣市代碼,2,0)</f>
        <v>臺北市</v>
      </c>
      <c r="G2933" s="2" t="s">
        <v>9</v>
      </c>
      <c r="H2933" s="13">
        <v>7305186</v>
      </c>
      <c r="I2933" s="14">
        <v>10949150712</v>
      </c>
      <c r="J2933" s="14">
        <f>表格1[[#This Row],[信用卡交易筆數]]/1000</f>
        <v>7305.1859999999997</v>
      </c>
      <c r="K2933" s="14">
        <f>表格1[[#This Row],[信用卡交易金額'[新臺幣']]]/1000</f>
        <v>10949150.711999999</v>
      </c>
      <c r="L2933" s="14">
        <f>表格1[[#This Row],[信用卡交易金額'[新臺幣']]]/1000000</f>
        <v>10949.150712000001</v>
      </c>
      <c r="M2933" s="14" t="str" cm="1">
        <f t="array" ref="M2933">_xlfn.TEXTJOIN("", TRUE, _xlfn.XLOOKUP(TRUE, VALUE(表格1[[#This Row],[年月]]) &lt;= VALUE($R$8:$R$12), $Q$8:$Q$12)) &amp; "年度"</f>
        <v>2022年度</v>
      </c>
    </row>
    <row r="2934" spans="1:13" x14ac:dyDescent="0.3">
      <c r="A2934" s="2">
        <v>202203</v>
      </c>
      <c r="B2934" s="19">
        <f>DATE(表格1[[#This Row],[年]],表格1[[#This Row],[月]],1)</f>
        <v>44621</v>
      </c>
      <c r="C2934" s="2" t="str">
        <f>LEFT(表格1[[#This Row],[年月]],4)</f>
        <v>2022</v>
      </c>
      <c r="D2934" s="2" t="str">
        <f>RIGHT(表格1[[#This Row],[年月]],2)</f>
        <v>03</v>
      </c>
      <c r="E2934" s="5">
        <v>63000000</v>
      </c>
      <c r="F2934" s="2" t="str">
        <f>VLOOKUP(TEXT(表格1[[#This Row],[地區]],"00000000"),縣市代碼,2,0)</f>
        <v>臺北市</v>
      </c>
      <c r="G2934" s="2" t="s">
        <v>10</v>
      </c>
      <c r="H2934" s="13">
        <v>4971758</v>
      </c>
      <c r="I2934" s="14">
        <v>14139979757</v>
      </c>
      <c r="J2934" s="14">
        <f>表格1[[#This Row],[信用卡交易筆數]]/1000</f>
        <v>4971.7579999999998</v>
      </c>
      <c r="K2934" s="14">
        <f>表格1[[#This Row],[信用卡交易金額'[新臺幣']]]/1000</f>
        <v>14139979.756999999</v>
      </c>
      <c r="L2934" s="14">
        <f>表格1[[#This Row],[信用卡交易金額'[新臺幣']]]/1000000</f>
        <v>14139.979756999999</v>
      </c>
      <c r="M2934" s="14" t="str" cm="1">
        <f t="array" ref="M2934">_xlfn.TEXTJOIN("", TRUE, _xlfn.XLOOKUP(TRUE, VALUE(表格1[[#This Row],[年月]]) &lt;= VALUE($R$8:$R$12), $Q$8:$Q$12)) &amp; "年度"</f>
        <v>2022年度</v>
      </c>
    </row>
    <row r="2935" spans="1:13" x14ac:dyDescent="0.3">
      <c r="A2935" s="2">
        <v>202203</v>
      </c>
      <c r="B2935" s="19">
        <f>DATE(表格1[[#This Row],[年]],表格1[[#This Row],[月]],1)</f>
        <v>44621</v>
      </c>
      <c r="C2935" s="2" t="str">
        <f>LEFT(表格1[[#This Row],[年月]],4)</f>
        <v>2022</v>
      </c>
      <c r="D2935" s="2" t="str">
        <f>RIGHT(表格1[[#This Row],[年月]],2)</f>
        <v>03</v>
      </c>
      <c r="E2935" s="5">
        <v>65000000</v>
      </c>
      <c r="F2935" s="2" t="str">
        <f>VLOOKUP(TEXT(表格1[[#This Row],[地區]],"00000000"),縣市代碼,2,0)</f>
        <v>新北市</v>
      </c>
      <c r="G2935" s="2" t="s">
        <v>4</v>
      </c>
      <c r="H2935" s="13">
        <v>10903965</v>
      </c>
      <c r="I2935" s="14">
        <v>5250533182</v>
      </c>
      <c r="J2935" s="14">
        <f>表格1[[#This Row],[信用卡交易筆數]]/1000</f>
        <v>10903.965</v>
      </c>
      <c r="K2935" s="14">
        <f>表格1[[#This Row],[信用卡交易金額'[新臺幣']]]/1000</f>
        <v>5250533.182</v>
      </c>
      <c r="L2935" s="14">
        <f>表格1[[#This Row],[信用卡交易金額'[新臺幣']]]/1000000</f>
        <v>5250.5331820000001</v>
      </c>
      <c r="M2935" s="14" t="str" cm="1">
        <f t="array" ref="M2935">_xlfn.TEXTJOIN("", TRUE, _xlfn.XLOOKUP(TRUE, VALUE(表格1[[#This Row],[年月]]) &lt;= VALUE($R$8:$R$12), $Q$8:$Q$12)) &amp; "年度"</f>
        <v>2022年度</v>
      </c>
    </row>
    <row r="2936" spans="1:13" x14ac:dyDescent="0.3">
      <c r="A2936" s="2">
        <v>202203</v>
      </c>
      <c r="B2936" s="19">
        <f>DATE(表格1[[#This Row],[年]],表格1[[#This Row],[月]],1)</f>
        <v>44621</v>
      </c>
      <c r="C2936" s="2" t="str">
        <f>LEFT(表格1[[#This Row],[年月]],4)</f>
        <v>2022</v>
      </c>
      <c r="D2936" s="2" t="str">
        <f>RIGHT(表格1[[#This Row],[年月]],2)</f>
        <v>03</v>
      </c>
      <c r="E2936" s="5">
        <v>65000000</v>
      </c>
      <c r="F2936" s="2" t="str">
        <f>VLOOKUP(TEXT(表格1[[#This Row],[地區]],"00000000"),縣市代碼,2,0)</f>
        <v>新北市</v>
      </c>
      <c r="G2936" s="2" t="s">
        <v>5</v>
      </c>
      <c r="H2936" s="13">
        <v>656234</v>
      </c>
      <c r="I2936" s="14">
        <v>1731507549</v>
      </c>
      <c r="J2936" s="14">
        <f>表格1[[#This Row],[信用卡交易筆數]]/1000</f>
        <v>656.23400000000004</v>
      </c>
      <c r="K2936" s="14">
        <f>表格1[[#This Row],[信用卡交易金額'[新臺幣']]]/1000</f>
        <v>1731507.5490000001</v>
      </c>
      <c r="L2936" s="14">
        <f>表格1[[#This Row],[信用卡交易金額'[新臺幣']]]/1000000</f>
        <v>1731.5075489999999</v>
      </c>
      <c r="M2936" s="14" t="str" cm="1">
        <f t="array" ref="M2936">_xlfn.TEXTJOIN("", TRUE, _xlfn.XLOOKUP(TRUE, VALUE(表格1[[#This Row],[年月]]) &lt;= VALUE($R$8:$R$12), $Q$8:$Q$12)) &amp; "年度"</f>
        <v>2022年度</v>
      </c>
    </row>
    <row r="2937" spans="1:13" x14ac:dyDescent="0.3">
      <c r="A2937" s="2">
        <v>202203</v>
      </c>
      <c r="B2937" s="19">
        <f>DATE(表格1[[#This Row],[年]],表格1[[#This Row],[月]],1)</f>
        <v>44621</v>
      </c>
      <c r="C2937" s="2" t="str">
        <f>LEFT(表格1[[#This Row],[年月]],4)</f>
        <v>2022</v>
      </c>
      <c r="D2937" s="2" t="str">
        <f>RIGHT(表格1[[#This Row],[年月]],2)</f>
        <v>03</v>
      </c>
      <c r="E2937" s="5">
        <v>65000000</v>
      </c>
      <c r="F2937" s="2" t="str">
        <f>VLOOKUP(TEXT(表格1[[#This Row],[地區]],"00000000"),縣市代碼,2,0)</f>
        <v>新北市</v>
      </c>
      <c r="G2937" s="2" t="s">
        <v>6</v>
      </c>
      <c r="H2937" s="13">
        <v>972505</v>
      </c>
      <c r="I2937" s="14">
        <v>3172043408</v>
      </c>
      <c r="J2937" s="14">
        <f>表格1[[#This Row],[信用卡交易筆數]]/1000</f>
        <v>972.505</v>
      </c>
      <c r="K2937" s="14">
        <f>表格1[[#This Row],[信用卡交易金額'[新臺幣']]]/1000</f>
        <v>3172043.4079999998</v>
      </c>
      <c r="L2937" s="14">
        <f>表格1[[#This Row],[信用卡交易金額'[新臺幣']]]/1000000</f>
        <v>3172.043408</v>
      </c>
      <c r="M2937" s="14" t="str" cm="1">
        <f t="array" ref="M2937">_xlfn.TEXTJOIN("", TRUE, _xlfn.XLOOKUP(TRUE, VALUE(表格1[[#This Row],[年月]]) &lt;= VALUE($R$8:$R$12), $Q$8:$Q$12)) &amp; "年度"</f>
        <v>2022年度</v>
      </c>
    </row>
    <row r="2938" spans="1:13" x14ac:dyDescent="0.3">
      <c r="A2938" s="2">
        <v>202203</v>
      </c>
      <c r="B2938" s="19">
        <f>DATE(表格1[[#This Row],[年]],表格1[[#This Row],[月]],1)</f>
        <v>44621</v>
      </c>
      <c r="C2938" s="2" t="str">
        <f>LEFT(表格1[[#This Row],[年月]],4)</f>
        <v>2022</v>
      </c>
      <c r="D2938" s="2" t="str">
        <f>RIGHT(表格1[[#This Row],[年月]],2)</f>
        <v>03</v>
      </c>
      <c r="E2938" s="5">
        <v>65000000</v>
      </c>
      <c r="F2938" s="2" t="str">
        <f>VLOOKUP(TEXT(表格1[[#This Row],[地區]],"00000000"),縣市代碼,2,0)</f>
        <v>新北市</v>
      </c>
      <c r="G2938" s="2" t="s">
        <v>7</v>
      </c>
      <c r="H2938" s="13">
        <v>5544224</v>
      </c>
      <c r="I2938" s="14">
        <v>5046995941</v>
      </c>
      <c r="J2938" s="14">
        <f>表格1[[#This Row],[信用卡交易筆數]]/1000</f>
        <v>5544.2240000000002</v>
      </c>
      <c r="K2938" s="14">
        <f>表格1[[#This Row],[信用卡交易金額'[新臺幣']]]/1000</f>
        <v>5046995.9409999996</v>
      </c>
      <c r="L2938" s="14">
        <f>表格1[[#This Row],[信用卡交易金額'[新臺幣']]]/1000000</f>
        <v>5046.9959410000001</v>
      </c>
      <c r="M2938" s="14" t="str" cm="1">
        <f t="array" ref="M2938">_xlfn.TEXTJOIN("", TRUE, _xlfn.XLOOKUP(TRUE, VALUE(表格1[[#This Row],[年月]]) &lt;= VALUE($R$8:$R$12), $Q$8:$Q$12)) &amp; "年度"</f>
        <v>2022年度</v>
      </c>
    </row>
    <row r="2939" spans="1:13" x14ac:dyDescent="0.3">
      <c r="A2939" s="2">
        <v>202203</v>
      </c>
      <c r="B2939" s="19">
        <f>DATE(表格1[[#This Row],[年]],表格1[[#This Row],[月]],1)</f>
        <v>44621</v>
      </c>
      <c r="C2939" s="2" t="str">
        <f>LEFT(表格1[[#This Row],[年月]],4)</f>
        <v>2022</v>
      </c>
      <c r="D2939" s="2" t="str">
        <f>RIGHT(表格1[[#This Row],[年月]],2)</f>
        <v>03</v>
      </c>
      <c r="E2939" s="5">
        <v>65000000</v>
      </c>
      <c r="F2939" s="2" t="str">
        <f>VLOOKUP(TEXT(表格1[[#This Row],[地區]],"00000000"),縣市代碼,2,0)</f>
        <v>新北市</v>
      </c>
      <c r="G2939" s="2" t="s">
        <v>8</v>
      </c>
      <c r="H2939" s="13">
        <v>4484712</v>
      </c>
      <c r="I2939" s="14">
        <v>6445723554</v>
      </c>
      <c r="J2939" s="14">
        <f>表格1[[#This Row],[信用卡交易筆數]]/1000</f>
        <v>4484.7120000000004</v>
      </c>
      <c r="K2939" s="14">
        <f>表格1[[#This Row],[信用卡交易金額'[新臺幣']]]/1000</f>
        <v>6445723.5539999995</v>
      </c>
      <c r="L2939" s="14">
        <f>表格1[[#This Row],[信用卡交易金額'[新臺幣']]]/1000000</f>
        <v>6445.7235540000001</v>
      </c>
      <c r="M2939" s="14" t="str" cm="1">
        <f t="array" ref="M2939">_xlfn.TEXTJOIN("", TRUE, _xlfn.XLOOKUP(TRUE, VALUE(表格1[[#This Row],[年月]]) &lt;= VALUE($R$8:$R$12), $Q$8:$Q$12)) &amp; "年度"</f>
        <v>2022年度</v>
      </c>
    </row>
    <row r="2940" spans="1:13" x14ac:dyDescent="0.3">
      <c r="A2940" s="2">
        <v>202203</v>
      </c>
      <c r="B2940" s="19">
        <f>DATE(表格1[[#This Row],[年]],表格1[[#This Row],[月]],1)</f>
        <v>44621</v>
      </c>
      <c r="C2940" s="2" t="str">
        <f>LEFT(表格1[[#This Row],[年月]],4)</f>
        <v>2022</v>
      </c>
      <c r="D2940" s="2" t="str">
        <f>RIGHT(表格1[[#This Row],[年月]],2)</f>
        <v>03</v>
      </c>
      <c r="E2940" s="5">
        <v>65000000</v>
      </c>
      <c r="F2940" s="2" t="str">
        <f>VLOOKUP(TEXT(表格1[[#This Row],[地區]],"00000000"),縣市代碼,2,0)</f>
        <v>新北市</v>
      </c>
      <c r="G2940" s="2" t="s">
        <v>9</v>
      </c>
      <c r="H2940" s="13">
        <v>8914816</v>
      </c>
      <c r="I2940" s="14">
        <v>12015996624</v>
      </c>
      <c r="J2940" s="14">
        <f>表格1[[#This Row],[信用卡交易筆數]]/1000</f>
        <v>8914.8160000000007</v>
      </c>
      <c r="K2940" s="14">
        <f>表格1[[#This Row],[信用卡交易金額'[新臺幣']]]/1000</f>
        <v>12015996.624</v>
      </c>
      <c r="L2940" s="14">
        <f>表格1[[#This Row],[信用卡交易金額'[新臺幣']]]/1000000</f>
        <v>12015.996623999999</v>
      </c>
      <c r="M2940" s="14" t="str" cm="1">
        <f t="array" ref="M2940">_xlfn.TEXTJOIN("", TRUE, _xlfn.XLOOKUP(TRUE, VALUE(表格1[[#This Row],[年月]]) &lt;= VALUE($R$8:$R$12), $Q$8:$Q$12)) &amp; "年度"</f>
        <v>2022年度</v>
      </c>
    </row>
    <row r="2941" spans="1:13" x14ac:dyDescent="0.3">
      <c r="A2941" s="2">
        <v>202203</v>
      </c>
      <c r="B2941" s="19">
        <f>DATE(表格1[[#This Row],[年]],表格1[[#This Row],[月]],1)</f>
        <v>44621</v>
      </c>
      <c r="C2941" s="2" t="str">
        <f>LEFT(表格1[[#This Row],[年月]],4)</f>
        <v>2022</v>
      </c>
      <c r="D2941" s="2" t="str">
        <f>RIGHT(表格1[[#This Row],[年月]],2)</f>
        <v>03</v>
      </c>
      <c r="E2941" s="5">
        <v>65000000</v>
      </c>
      <c r="F2941" s="2" t="str">
        <f>VLOOKUP(TEXT(表格1[[#This Row],[地區]],"00000000"),縣市代碼,2,0)</f>
        <v>新北市</v>
      </c>
      <c r="G2941" s="2" t="s">
        <v>10</v>
      </c>
      <c r="H2941" s="13">
        <v>6610555</v>
      </c>
      <c r="I2941" s="14">
        <v>16567117718</v>
      </c>
      <c r="J2941" s="14">
        <f>表格1[[#This Row],[信用卡交易筆數]]/1000</f>
        <v>6610.5550000000003</v>
      </c>
      <c r="K2941" s="14">
        <f>表格1[[#This Row],[信用卡交易金額'[新臺幣']]]/1000</f>
        <v>16567117.718</v>
      </c>
      <c r="L2941" s="14">
        <f>表格1[[#This Row],[信用卡交易金額'[新臺幣']]]/1000000</f>
        <v>16567.117718000001</v>
      </c>
      <c r="M2941" s="14" t="str" cm="1">
        <f t="array" ref="M2941">_xlfn.TEXTJOIN("", TRUE, _xlfn.XLOOKUP(TRUE, VALUE(表格1[[#This Row],[年月]]) &lt;= VALUE($R$8:$R$12), $Q$8:$Q$12)) &amp; "年度"</f>
        <v>2022年度</v>
      </c>
    </row>
    <row r="2942" spans="1:13" x14ac:dyDescent="0.3">
      <c r="A2942" s="2">
        <v>202203</v>
      </c>
      <c r="B2942" s="19">
        <f>DATE(表格1[[#This Row],[年]],表格1[[#This Row],[月]],1)</f>
        <v>44621</v>
      </c>
      <c r="C2942" s="2" t="str">
        <f>LEFT(表格1[[#This Row],[年月]],4)</f>
        <v>2022</v>
      </c>
      <c r="D2942" s="2" t="str">
        <f>RIGHT(表格1[[#This Row],[年月]],2)</f>
        <v>03</v>
      </c>
      <c r="E2942" s="5">
        <v>68000000</v>
      </c>
      <c r="F2942" s="2" t="str">
        <f>VLOOKUP(TEXT(表格1[[#This Row],[地區]],"00000000"),縣市代碼,2,0)</f>
        <v>桃園市</v>
      </c>
      <c r="G2942" s="2" t="s">
        <v>4</v>
      </c>
      <c r="H2942" s="13">
        <v>4853792</v>
      </c>
      <c r="I2942" s="14">
        <v>2209194581</v>
      </c>
      <c r="J2942" s="14">
        <f>表格1[[#This Row],[信用卡交易筆數]]/1000</f>
        <v>4853.7920000000004</v>
      </c>
      <c r="K2942" s="14">
        <f>表格1[[#This Row],[信用卡交易金額'[新臺幣']]]/1000</f>
        <v>2209194.5809999998</v>
      </c>
      <c r="L2942" s="14">
        <f>表格1[[#This Row],[信用卡交易金額'[新臺幣']]]/1000000</f>
        <v>2209.1945810000002</v>
      </c>
      <c r="M2942" s="14" t="str" cm="1">
        <f t="array" ref="M2942">_xlfn.TEXTJOIN("", TRUE, _xlfn.XLOOKUP(TRUE, VALUE(表格1[[#This Row],[年月]]) &lt;= VALUE($R$8:$R$12), $Q$8:$Q$12)) &amp; "年度"</f>
        <v>2022年度</v>
      </c>
    </row>
    <row r="2943" spans="1:13" x14ac:dyDescent="0.3">
      <c r="A2943" s="2">
        <v>202203</v>
      </c>
      <c r="B2943" s="19">
        <f>DATE(表格1[[#This Row],[年]],表格1[[#This Row],[月]],1)</f>
        <v>44621</v>
      </c>
      <c r="C2943" s="2" t="str">
        <f>LEFT(表格1[[#This Row],[年月]],4)</f>
        <v>2022</v>
      </c>
      <c r="D2943" s="2" t="str">
        <f>RIGHT(表格1[[#This Row],[年月]],2)</f>
        <v>03</v>
      </c>
      <c r="E2943" s="5">
        <v>68000000</v>
      </c>
      <c r="F2943" s="2" t="str">
        <f>VLOOKUP(TEXT(表格1[[#This Row],[地區]],"00000000"),縣市代碼,2,0)</f>
        <v>桃園市</v>
      </c>
      <c r="G2943" s="2" t="s">
        <v>5</v>
      </c>
      <c r="H2943" s="13">
        <v>276204</v>
      </c>
      <c r="I2943" s="14">
        <v>727626260</v>
      </c>
      <c r="J2943" s="14">
        <f>表格1[[#This Row],[信用卡交易筆數]]/1000</f>
        <v>276.20400000000001</v>
      </c>
      <c r="K2943" s="14">
        <f>表格1[[#This Row],[信用卡交易金額'[新臺幣']]]/1000</f>
        <v>727626.26</v>
      </c>
      <c r="L2943" s="14">
        <f>表格1[[#This Row],[信用卡交易金額'[新臺幣']]]/1000000</f>
        <v>727.62626</v>
      </c>
      <c r="M2943" s="14" t="str" cm="1">
        <f t="array" ref="M2943">_xlfn.TEXTJOIN("", TRUE, _xlfn.XLOOKUP(TRUE, VALUE(表格1[[#This Row],[年月]]) &lt;= VALUE($R$8:$R$12), $Q$8:$Q$12)) &amp; "年度"</f>
        <v>2022年度</v>
      </c>
    </row>
    <row r="2944" spans="1:13" x14ac:dyDescent="0.3">
      <c r="A2944" s="2">
        <v>202203</v>
      </c>
      <c r="B2944" s="19">
        <f>DATE(表格1[[#This Row],[年]],表格1[[#This Row],[月]],1)</f>
        <v>44621</v>
      </c>
      <c r="C2944" s="2" t="str">
        <f>LEFT(表格1[[#This Row],[年月]],4)</f>
        <v>2022</v>
      </c>
      <c r="D2944" s="2" t="str">
        <f>RIGHT(表格1[[#This Row],[年月]],2)</f>
        <v>03</v>
      </c>
      <c r="E2944" s="5">
        <v>68000000</v>
      </c>
      <c r="F2944" s="2" t="str">
        <f>VLOOKUP(TEXT(表格1[[#This Row],[地區]],"00000000"),縣市代碼,2,0)</f>
        <v>桃園市</v>
      </c>
      <c r="G2944" s="2" t="s">
        <v>6</v>
      </c>
      <c r="H2944" s="13">
        <v>455231</v>
      </c>
      <c r="I2944" s="14">
        <v>1467693150</v>
      </c>
      <c r="J2944" s="14">
        <f>表格1[[#This Row],[信用卡交易筆數]]/1000</f>
        <v>455.23099999999999</v>
      </c>
      <c r="K2944" s="14">
        <f>表格1[[#This Row],[信用卡交易金額'[新臺幣']]]/1000</f>
        <v>1467693.15</v>
      </c>
      <c r="L2944" s="14">
        <f>表格1[[#This Row],[信用卡交易金額'[新臺幣']]]/1000000</f>
        <v>1467.6931500000001</v>
      </c>
      <c r="M2944" s="14" t="str" cm="1">
        <f t="array" ref="M2944">_xlfn.TEXTJOIN("", TRUE, _xlfn.XLOOKUP(TRUE, VALUE(表格1[[#This Row],[年月]]) &lt;= VALUE($R$8:$R$12), $Q$8:$Q$12)) &amp; "年度"</f>
        <v>2022年度</v>
      </c>
    </row>
    <row r="2945" spans="1:13" x14ac:dyDescent="0.3">
      <c r="A2945" s="2">
        <v>202203</v>
      </c>
      <c r="B2945" s="19">
        <f>DATE(表格1[[#This Row],[年]],表格1[[#This Row],[月]],1)</f>
        <v>44621</v>
      </c>
      <c r="C2945" s="2" t="str">
        <f>LEFT(表格1[[#This Row],[年月]],4)</f>
        <v>2022</v>
      </c>
      <c r="D2945" s="2" t="str">
        <f>RIGHT(表格1[[#This Row],[年月]],2)</f>
        <v>03</v>
      </c>
      <c r="E2945" s="5">
        <v>68000000</v>
      </c>
      <c r="F2945" s="2" t="str">
        <f>VLOOKUP(TEXT(表格1[[#This Row],[地區]],"00000000"),縣市代碼,2,0)</f>
        <v>桃園市</v>
      </c>
      <c r="G2945" s="2" t="s">
        <v>7</v>
      </c>
      <c r="H2945" s="13">
        <v>2701001</v>
      </c>
      <c r="I2945" s="14">
        <v>2973819201</v>
      </c>
      <c r="J2945" s="14">
        <f>表格1[[#This Row],[信用卡交易筆數]]/1000</f>
        <v>2701.0010000000002</v>
      </c>
      <c r="K2945" s="14">
        <f>表格1[[#This Row],[信用卡交易金額'[新臺幣']]]/1000</f>
        <v>2973819.2009999999</v>
      </c>
      <c r="L2945" s="14">
        <f>表格1[[#This Row],[信用卡交易金額'[新臺幣']]]/1000000</f>
        <v>2973.8192009999998</v>
      </c>
      <c r="M2945" s="14" t="str" cm="1">
        <f t="array" ref="M2945">_xlfn.TEXTJOIN("", TRUE, _xlfn.XLOOKUP(TRUE, VALUE(表格1[[#This Row],[年月]]) &lt;= VALUE($R$8:$R$12), $Q$8:$Q$12)) &amp; "年度"</f>
        <v>2022年度</v>
      </c>
    </row>
    <row r="2946" spans="1:13" x14ac:dyDescent="0.3">
      <c r="A2946" s="2">
        <v>202203</v>
      </c>
      <c r="B2946" s="19">
        <f>DATE(表格1[[#This Row],[年]],表格1[[#This Row],[月]],1)</f>
        <v>44621</v>
      </c>
      <c r="C2946" s="2" t="str">
        <f>LEFT(表格1[[#This Row],[年月]],4)</f>
        <v>2022</v>
      </c>
      <c r="D2946" s="2" t="str">
        <f>RIGHT(表格1[[#This Row],[年月]],2)</f>
        <v>03</v>
      </c>
      <c r="E2946" s="5">
        <v>68000000</v>
      </c>
      <c r="F2946" s="2" t="str">
        <f>VLOOKUP(TEXT(表格1[[#This Row],[地區]],"00000000"),縣市代碼,2,0)</f>
        <v>桃園市</v>
      </c>
      <c r="G2946" s="2" t="s">
        <v>8</v>
      </c>
      <c r="H2946" s="13">
        <v>1964166</v>
      </c>
      <c r="I2946" s="14">
        <v>2757594798</v>
      </c>
      <c r="J2946" s="14">
        <f>表格1[[#This Row],[信用卡交易筆數]]/1000</f>
        <v>1964.1659999999999</v>
      </c>
      <c r="K2946" s="14">
        <f>表格1[[#This Row],[信用卡交易金額'[新臺幣']]]/1000</f>
        <v>2757594.798</v>
      </c>
      <c r="L2946" s="14">
        <f>表格1[[#This Row],[信用卡交易金額'[新臺幣']]]/1000000</f>
        <v>2757.5947980000001</v>
      </c>
      <c r="M2946" s="14" t="str" cm="1">
        <f t="array" ref="M2946">_xlfn.TEXTJOIN("", TRUE, _xlfn.XLOOKUP(TRUE, VALUE(表格1[[#This Row],[年月]]) &lt;= VALUE($R$8:$R$12), $Q$8:$Q$12)) &amp; "年度"</f>
        <v>2022年度</v>
      </c>
    </row>
    <row r="2947" spans="1:13" x14ac:dyDescent="0.3">
      <c r="A2947" s="2">
        <v>202203</v>
      </c>
      <c r="B2947" s="19">
        <f>DATE(表格1[[#This Row],[年]],表格1[[#This Row],[月]],1)</f>
        <v>44621</v>
      </c>
      <c r="C2947" s="2" t="str">
        <f>LEFT(表格1[[#This Row],[年月]],4)</f>
        <v>2022</v>
      </c>
      <c r="D2947" s="2" t="str">
        <f>RIGHT(表格1[[#This Row],[年月]],2)</f>
        <v>03</v>
      </c>
      <c r="E2947" s="5">
        <v>68000000</v>
      </c>
      <c r="F2947" s="2" t="str">
        <f>VLOOKUP(TEXT(表格1[[#This Row],[地區]],"00000000"),縣市代碼,2,0)</f>
        <v>桃園市</v>
      </c>
      <c r="G2947" s="2" t="s">
        <v>9</v>
      </c>
      <c r="H2947" s="13">
        <v>3857246</v>
      </c>
      <c r="I2947" s="14">
        <v>5759218124</v>
      </c>
      <c r="J2947" s="14">
        <f>表格1[[#This Row],[信用卡交易筆數]]/1000</f>
        <v>3857.2460000000001</v>
      </c>
      <c r="K2947" s="14">
        <f>表格1[[#This Row],[信用卡交易金額'[新臺幣']]]/1000</f>
        <v>5759218.1239999998</v>
      </c>
      <c r="L2947" s="14">
        <f>表格1[[#This Row],[信用卡交易金額'[新臺幣']]]/1000000</f>
        <v>5759.218124</v>
      </c>
      <c r="M2947" s="14" t="str" cm="1">
        <f t="array" ref="M2947">_xlfn.TEXTJOIN("", TRUE, _xlfn.XLOOKUP(TRUE, VALUE(表格1[[#This Row],[年月]]) &lt;= VALUE($R$8:$R$12), $Q$8:$Q$12)) &amp; "年度"</f>
        <v>2022年度</v>
      </c>
    </row>
    <row r="2948" spans="1:13" x14ac:dyDescent="0.3">
      <c r="A2948" s="2">
        <v>202203</v>
      </c>
      <c r="B2948" s="19">
        <f>DATE(表格1[[#This Row],[年]],表格1[[#This Row],[月]],1)</f>
        <v>44621</v>
      </c>
      <c r="C2948" s="2" t="str">
        <f>LEFT(表格1[[#This Row],[年月]],4)</f>
        <v>2022</v>
      </c>
      <c r="D2948" s="2" t="str">
        <f>RIGHT(表格1[[#This Row],[年月]],2)</f>
        <v>03</v>
      </c>
      <c r="E2948" s="5">
        <v>68000000</v>
      </c>
      <c r="F2948" s="2" t="str">
        <f>VLOOKUP(TEXT(表格1[[#This Row],[地區]],"00000000"),縣市代碼,2,0)</f>
        <v>桃園市</v>
      </c>
      <c r="G2948" s="2" t="s">
        <v>10</v>
      </c>
      <c r="H2948" s="13">
        <v>3014085</v>
      </c>
      <c r="I2948" s="14">
        <v>7538314650</v>
      </c>
      <c r="J2948" s="14">
        <f>表格1[[#This Row],[信用卡交易筆數]]/1000</f>
        <v>3014.085</v>
      </c>
      <c r="K2948" s="14">
        <f>表格1[[#This Row],[信用卡交易金額'[新臺幣']]]/1000</f>
        <v>7538314.6500000004</v>
      </c>
      <c r="L2948" s="14">
        <f>表格1[[#This Row],[信用卡交易金額'[新臺幣']]]/1000000</f>
        <v>7538.3146500000003</v>
      </c>
      <c r="M2948" s="14" t="str" cm="1">
        <f t="array" ref="M2948">_xlfn.TEXTJOIN("", TRUE, _xlfn.XLOOKUP(TRUE, VALUE(表格1[[#This Row],[年月]]) &lt;= VALUE($R$8:$R$12), $Q$8:$Q$12)) &amp; "年度"</f>
        <v>2022年度</v>
      </c>
    </row>
    <row r="2949" spans="1:13" x14ac:dyDescent="0.3">
      <c r="A2949" s="2">
        <v>202203</v>
      </c>
      <c r="B2949" s="19">
        <f>DATE(表格1[[#This Row],[年]],表格1[[#This Row],[月]],1)</f>
        <v>44621</v>
      </c>
      <c r="C2949" s="2" t="str">
        <f>LEFT(表格1[[#This Row],[年月]],4)</f>
        <v>2022</v>
      </c>
      <c r="D2949" s="2" t="str">
        <f>RIGHT(表格1[[#This Row],[年月]],2)</f>
        <v>03</v>
      </c>
      <c r="E2949" s="5">
        <v>10004000</v>
      </c>
      <c r="F2949" s="2" t="str">
        <f>VLOOKUP(TEXT(表格1[[#This Row],[地區]],"00000000"),縣市代碼,2,0)</f>
        <v>新竹縣</v>
      </c>
      <c r="G2949" s="2" t="s">
        <v>4</v>
      </c>
      <c r="H2949" s="13">
        <v>1401078</v>
      </c>
      <c r="I2949" s="14">
        <v>703320596</v>
      </c>
      <c r="J2949" s="14">
        <f>表格1[[#This Row],[信用卡交易筆數]]/1000</f>
        <v>1401.078</v>
      </c>
      <c r="K2949" s="14">
        <f>表格1[[#This Row],[信用卡交易金額'[新臺幣']]]/1000</f>
        <v>703320.59600000002</v>
      </c>
      <c r="L2949" s="14">
        <f>表格1[[#This Row],[信用卡交易金額'[新臺幣']]]/1000000</f>
        <v>703.32059600000002</v>
      </c>
      <c r="M2949" s="14" t="str" cm="1">
        <f t="array" ref="M2949">_xlfn.TEXTJOIN("", TRUE, _xlfn.XLOOKUP(TRUE, VALUE(表格1[[#This Row],[年月]]) &lt;= VALUE($R$8:$R$12), $Q$8:$Q$12)) &amp; "年度"</f>
        <v>2022年度</v>
      </c>
    </row>
    <row r="2950" spans="1:13" x14ac:dyDescent="0.3">
      <c r="A2950" s="2">
        <v>202203</v>
      </c>
      <c r="B2950" s="19">
        <f>DATE(表格1[[#This Row],[年]],表格1[[#This Row],[月]],1)</f>
        <v>44621</v>
      </c>
      <c r="C2950" s="2" t="str">
        <f>LEFT(表格1[[#This Row],[年月]],4)</f>
        <v>2022</v>
      </c>
      <c r="D2950" s="2" t="str">
        <f>RIGHT(表格1[[#This Row],[年月]],2)</f>
        <v>03</v>
      </c>
      <c r="E2950" s="5">
        <v>10004000</v>
      </c>
      <c r="F2950" s="2" t="str">
        <f>VLOOKUP(TEXT(表格1[[#This Row],[地區]],"00000000"),縣市代碼,2,0)</f>
        <v>新竹縣</v>
      </c>
      <c r="G2950" s="2" t="s">
        <v>5</v>
      </c>
      <c r="H2950" s="13">
        <v>73944</v>
      </c>
      <c r="I2950" s="14">
        <v>207314911</v>
      </c>
      <c r="J2950" s="14">
        <f>表格1[[#This Row],[信用卡交易筆數]]/1000</f>
        <v>73.944000000000003</v>
      </c>
      <c r="K2950" s="14">
        <f>表格1[[#This Row],[信用卡交易金額'[新臺幣']]]/1000</f>
        <v>207314.91099999999</v>
      </c>
      <c r="L2950" s="14">
        <f>表格1[[#This Row],[信用卡交易金額'[新臺幣']]]/1000000</f>
        <v>207.314911</v>
      </c>
      <c r="M2950" s="14" t="str" cm="1">
        <f t="array" ref="M2950">_xlfn.TEXTJOIN("", TRUE, _xlfn.XLOOKUP(TRUE, VALUE(表格1[[#This Row],[年月]]) &lt;= VALUE($R$8:$R$12), $Q$8:$Q$12)) &amp; "年度"</f>
        <v>2022年度</v>
      </c>
    </row>
    <row r="2951" spans="1:13" x14ac:dyDescent="0.3">
      <c r="A2951" s="2">
        <v>202203</v>
      </c>
      <c r="B2951" s="19">
        <f>DATE(表格1[[#This Row],[年]],表格1[[#This Row],[月]],1)</f>
        <v>44621</v>
      </c>
      <c r="C2951" s="2" t="str">
        <f>LEFT(表格1[[#This Row],[年月]],4)</f>
        <v>2022</v>
      </c>
      <c r="D2951" s="2" t="str">
        <f>RIGHT(表格1[[#This Row],[年月]],2)</f>
        <v>03</v>
      </c>
      <c r="E2951" s="5">
        <v>10004000</v>
      </c>
      <c r="F2951" s="2" t="str">
        <f>VLOOKUP(TEXT(表格1[[#This Row],[地區]],"00000000"),縣市代碼,2,0)</f>
        <v>新竹縣</v>
      </c>
      <c r="G2951" s="2" t="s">
        <v>6</v>
      </c>
      <c r="H2951" s="13">
        <v>124820</v>
      </c>
      <c r="I2951" s="14">
        <v>457935368</v>
      </c>
      <c r="J2951" s="14">
        <f>表格1[[#This Row],[信用卡交易筆數]]/1000</f>
        <v>124.82</v>
      </c>
      <c r="K2951" s="14">
        <f>表格1[[#This Row],[信用卡交易金額'[新臺幣']]]/1000</f>
        <v>457935.36800000002</v>
      </c>
      <c r="L2951" s="14">
        <f>表格1[[#This Row],[信用卡交易金額'[新臺幣']]]/1000000</f>
        <v>457.93536799999998</v>
      </c>
      <c r="M2951" s="14" t="str" cm="1">
        <f t="array" ref="M2951">_xlfn.TEXTJOIN("", TRUE, _xlfn.XLOOKUP(TRUE, VALUE(表格1[[#This Row],[年月]]) &lt;= VALUE($R$8:$R$12), $Q$8:$Q$12)) &amp; "年度"</f>
        <v>2022年度</v>
      </c>
    </row>
    <row r="2952" spans="1:13" x14ac:dyDescent="0.3">
      <c r="A2952" s="2">
        <v>202203</v>
      </c>
      <c r="B2952" s="19">
        <f>DATE(表格1[[#This Row],[年]],表格1[[#This Row],[月]],1)</f>
        <v>44621</v>
      </c>
      <c r="C2952" s="2" t="str">
        <f>LEFT(表格1[[#This Row],[年月]],4)</f>
        <v>2022</v>
      </c>
      <c r="D2952" s="2" t="str">
        <f>RIGHT(表格1[[#This Row],[年月]],2)</f>
        <v>03</v>
      </c>
      <c r="E2952" s="5">
        <v>10004000</v>
      </c>
      <c r="F2952" s="2" t="str">
        <f>VLOOKUP(TEXT(表格1[[#This Row],[地區]],"00000000"),縣市代碼,2,0)</f>
        <v>新竹縣</v>
      </c>
      <c r="G2952" s="2" t="s">
        <v>7</v>
      </c>
      <c r="H2952" s="13">
        <v>724271</v>
      </c>
      <c r="I2952" s="14">
        <v>863427336</v>
      </c>
      <c r="J2952" s="14">
        <f>表格1[[#This Row],[信用卡交易筆數]]/1000</f>
        <v>724.27099999999996</v>
      </c>
      <c r="K2952" s="14">
        <f>表格1[[#This Row],[信用卡交易金額'[新臺幣']]]/1000</f>
        <v>863427.33600000001</v>
      </c>
      <c r="L2952" s="14">
        <f>表格1[[#This Row],[信用卡交易金額'[新臺幣']]]/1000000</f>
        <v>863.42733599999997</v>
      </c>
      <c r="M2952" s="14" t="str" cm="1">
        <f t="array" ref="M2952">_xlfn.TEXTJOIN("", TRUE, _xlfn.XLOOKUP(TRUE, VALUE(表格1[[#This Row],[年月]]) &lt;= VALUE($R$8:$R$12), $Q$8:$Q$12)) &amp; "年度"</f>
        <v>2022年度</v>
      </c>
    </row>
    <row r="2953" spans="1:13" x14ac:dyDescent="0.3">
      <c r="A2953" s="2">
        <v>202203</v>
      </c>
      <c r="B2953" s="19">
        <f>DATE(表格1[[#This Row],[年]],表格1[[#This Row],[月]],1)</f>
        <v>44621</v>
      </c>
      <c r="C2953" s="2" t="str">
        <f>LEFT(表格1[[#This Row],[年月]],4)</f>
        <v>2022</v>
      </c>
      <c r="D2953" s="2" t="str">
        <f>RIGHT(表格1[[#This Row],[年月]],2)</f>
        <v>03</v>
      </c>
      <c r="E2953" s="5">
        <v>10004000</v>
      </c>
      <c r="F2953" s="2" t="str">
        <f>VLOOKUP(TEXT(表格1[[#This Row],[地區]],"00000000"),縣市代碼,2,0)</f>
        <v>新竹縣</v>
      </c>
      <c r="G2953" s="2" t="s">
        <v>8</v>
      </c>
      <c r="H2953" s="13">
        <v>524576</v>
      </c>
      <c r="I2953" s="14">
        <v>798360224</v>
      </c>
      <c r="J2953" s="14">
        <f>表格1[[#This Row],[信用卡交易筆數]]/1000</f>
        <v>524.57600000000002</v>
      </c>
      <c r="K2953" s="14">
        <f>表格1[[#This Row],[信用卡交易金額'[新臺幣']]]/1000</f>
        <v>798360.22400000005</v>
      </c>
      <c r="L2953" s="14">
        <f>表格1[[#This Row],[信用卡交易金額'[新臺幣']]]/1000000</f>
        <v>798.36022400000002</v>
      </c>
      <c r="M2953" s="14" t="str" cm="1">
        <f t="array" ref="M2953">_xlfn.TEXTJOIN("", TRUE, _xlfn.XLOOKUP(TRUE, VALUE(表格1[[#This Row],[年月]]) &lt;= VALUE($R$8:$R$12), $Q$8:$Q$12)) &amp; "年度"</f>
        <v>2022年度</v>
      </c>
    </row>
    <row r="2954" spans="1:13" x14ac:dyDescent="0.3">
      <c r="A2954" s="2">
        <v>202203</v>
      </c>
      <c r="B2954" s="19">
        <f>DATE(表格1[[#This Row],[年]],表格1[[#This Row],[月]],1)</f>
        <v>44621</v>
      </c>
      <c r="C2954" s="2" t="str">
        <f>LEFT(表格1[[#This Row],[年月]],4)</f>
        <v>2022</v>
      </c>
      <c r="D2954" s="2" t="str">
        <f>RIGHT(表格1[[#This Row],[年月]],2)</f>
        <v>03</v>
      </c>
      <c r="E2954" s="5">
        <v>10004000</v>
      </c>
      <c r="F2954" s="2" t="str">
        <f>VLOOKUP(TEXT(表格1[[#This Row],[地區]],"00000000"),縣市代碼,2,0)</f>
        <v>新竹縣</v>
      </c>
      <c r="G2954" s="2" t="s">
        <v>9</v>
      </c>
      <c r="H2954" s="13">
        <v>1079564</v>
      </c>
      <c r="I2954" s="14">
        <v>1609582047</v>
      </c>
      <c r="J2954" s="14">
        <f>表格1[[#This Row],[信用卡交易筆數]]/1000</f>
        <v>1079.5640000000001</v>
      </c>
      <c r="K2954" s="14">
        <f>表格1[[#This Row],[信用卡交易金額'[新臺幣']]]/1000</f>
        <v>1609582.047</v>
      </c>
      <c r="L2954" s="14">
        <f>表格1[[#This Row],[信用卡交易金額'[新臺幣']]]/1000000</f>
        <v>1609.5820470000001</v>
      </c>
      <c r="M2954" s="14" t="str" cm="1">
        <f t="array" ref="M2954">_xlfn.TEXTJOIN("", TRUE, _xlfn.XLOOKUP(TRUE, VALUE(表格1[[#This Row],[年月]]) &lt;= VALUE($R$8:$R$12), $Q$8:$Q$12)) &amp; "年度"</f>
        <v>2022年度</v>
      </c>
    </row>
    <row r="2955" spans="1:13" x14ac:dyDescent="0.3">
      <c r="A2955" s="2">
        <v>202203</v>
      </c>
      <c r="B2955" s="19">
        <f>DATE(表格1[[#This Row],[年]],表格1[[#This Row],[月]],1)</f>
        <v>44621</v>
      </c>
      <c r="C2955" s="2" t="str">
        <f>LEFT(表格1[[#This Row],[年月]],4)</f>
        <v>2022</v>
      </c>
      <c r="D2955" s="2" t="str">
        <f>RIGHT(表格1[[#This Row],[年月]],2)</f>
        <v>03</v>
      </c>
      <c r="E2955" s="5">
        <v>10004000</v>
      </c>
      <c r="F2955" s="2" t="str">
        <f>VLOOKUP(TEXT(表格1[[#This Row],[地區]],"00000000"),縣市代碼,2,0)</f>
        <v>新竹縣</v>
      </c>
      <c r="G2955" s="2" t="s">
        <v>10</v>
      </c>
      <c r="H2955" s="13">
        <v>821120</v>
      </c>
      <c r="I2955" s="14">
        <v>2012176696</v>
      </c>
      <c r="J2955" s="14">
        <f>表格1[[#This Row],[信用卡交易筆數]]/1000</f>
        <v>821.12</v>
      </c>
      <c r="K2955" s="14">
        <f>表格1[[#This Row],[信用卡交易金額'[新臺幣']]]/1000</f>
        <v>2012176.696</v>
      </c>
      <c r="L2955" s="14">
        <f>表格1[[#This Row],[信用卡交易金額'[新臺幣']]]/1000000</f>
        <v>2012.176696</v>
      </c>
      <c r="M2955" s="14" t="str" cm="1">
        <f t="array" ref="M2955">_xlfn.TEXTJOIN("", TRUE, _xlfn.XLOOKUP(TRUE, VALUE(表格1[[#This Row],[年月]]) &lt;= VALUE($R$8:$R$12), $Q$8:$Q$12)) &amp; "年度"</f>
        <v>2022年度</v>
      </c>
    </row>
    <row r="2956" spans="1:13" x14ac:dyDescent="0.3">
      <c r="A2956" s="2">
        <v>202203</v>
      </c>
      <c r="B2956" s="19">
        <f>DATE(表格1[[#This Row],[年]],表格1[[#This Row],[月]],1)</f>
        <v>44621</v>
      </c>
      <c r="C2956" s="2" t="str">
        <f>LEFT(表格1[[#This Row],[年月]],4)</f>
        <v>2022</v>
      </c>
      <c r="D2956" s="2" t="str">
        <f>RIGHT(表格1[[#This Row],[年月]],2)</f>
        <v>03</v>
      </c>
      <c r="E2956" s="5">
        <v>10018000</v>
      </c>
      <c r="F2956" s="2" t="str">
        <f>VLOOKUP(TEXT(表格1[[#This Row],[地區]],"00000000"),縣市代碼,2,0)</f>
        <v>新竹市</v>
      </c>
      <c r="G2956" s="2" t="s">
        <v>4</v>
      </c>
      <c r="H2956" s="13">
        <v>1365112</v>
      </c>
      <c r="I2956" s="14">
        <v>669147425</v>
      </c>
      <c r="J2956" s="14">
        <f>表格1[[#This Row],[信用卡交易筆數]]/1000</f>
        <v>1365.1120000000001</v>
      </c>
      <c r="K2956" s="14">
        <f>表格1[[#This Row],[信用卡交易金額'[新臺幣']]]/1000</f>
        <v>669147.42500000005</v>
      </c>
      <c r="L2956" s="14">
        <f>表格1[[#This Row],[信用卡交易金額'[新臺幣']]]/1000000</f>
        <v>669.147425</v>
      </c>
      <c r="M2956" s="14" t="str" cm="1">
        <f t="array" ref="M2956">_xlfn.TEXTJOIN("", TRUE, _xlfn.XLOOKUP(TRUE, VALUE(表格1[[#This Row],[年月]]) &lt;= VALUE($R$8:$R$12), $Q$8:$Q$12)) &amp; "年度"</f>
        <v>2022年度</v>
      </c>
    </row>
    <row r="2957" spans="1:13" x14ac:dyDescent="0.3">
      <c r="A2957" s="2">
        <v>202203</v>
      </c>
      <c r="B2957" s="19">
        <f>DATE(表格1[[#This Row],[年]],表格1[[#This Row],[月]],1)</f>
        <v>44621</v>
      </c>
      <c r="C2957" s="2" t="str">
        <f>LEFT(表格1[[#This Row],[年月]],4)</f>
        <v>2022</v>
      </c>
      <c r="D2957" s="2" t="str">
        <f>RIGHT(表格1[[#This Row],[年月]],2)</f>
        <v>03</v>
      </c>
      <c r="E2957" s="5">
        <v>10018000</v>
      </c>
      <c r="F2957" s="2" t="str">
        <f>VLOOKUP(TEXT(表格1[[#This Row],[地區]],"00000000"),縣市代碼,2,0)</f>
        <v>新竹市</v>
      </c>
      <c r="G2957" s="2" t="s">
        <v>5</v>
      </c>
      <c r="H2957" s="13">
        <v>67775</v>
      </c>
      <c r="I2957" s="14">
        <v>190834437</v>
      </c>
      <c r="J2957" s="14">
        <f>表格1[[#This Row],[信用卡交易筆數]]/1000</f>
        <v>67.775000000000006</v>
      </c>
      <c r="K2957" s="14">
        <f>表格1[[#This Row],[信用卡交易金額'[新臺幣']]]/1000</f>
        <v>190834.43700000001</v>
      </c>
      <c r="L2957" s="14">
        <f>表格1[[#This Row],[信用卡交易金額'[新臺幣']]]/1000000</f>
        <v>190.83443700000001</v>
      </c>
      <c r="M2957" s="14" t="str" cm="1">
        <f t="array" ref="M2957">_xlfn.TEXTJOIN("", TRUE, _xlfn.XLOOKUP(TRUE, VALUE(表格1[[#This Row],[年月]]) &lt;= VALUE($R$8:$R$12), $Q$8:$Q$12)) &amp; "年度"</f>
        <v>2022年度</v>
      </c>
    </row>
    <row r="2958" spans="1:13" x14ac:dyDescent="0.3">
      <c r="A2958" s="2">
        <v>202203</v>
      </c>
      <c r="B2958" s="19">
        <f>DATE(表格1[[#This Row],[年]],表格1[[#This Row],[月]],1)</f>
        <v>44621</v>
      </c>
      <c r="C2958" s="2" t="str">
        <f>LEFT(表格1[[#This Row],[年月]],4)</f>
        <v>2022</v>
      </c>
      <c r="D2958" s="2" t="str">
        <f>RIGHT(表格1[[#This Row],[年月]],2)</f>
        <v>03</v>
      </c>
      <c r="E2958" s="5">
        <v>10018000</v>
      </c>
      <c r="F2958" s="2" t="str">
        <f>VLOOKUP(TEXT(表格1[[#This Row],[地區]],"00000000"),縣市代碼,2,0)</f>
        <v>新竹市</v>
      </c>
      <c r="G2958" s="2" t="s">
        <v>6</v>
      </c>
      <c r="H2958" s="13">
        <v>121534</v>
      </c>
      <c r="I2958" s="14">
        <v>435930583</v>
      </c>
      <c r="J2958" s="14">
        <f>表格1[[#This Row],[信用卡交易筆數]]/1000</f>
        <v>121.53400000000001</v>
      </c>
      <c r="K2958" s="14">
        <f>表格1[[#This Row],[信用卡交易金額'[新臺幣']]]/1000</f>
        <v>435930.58299999998</v>
      </c>
      <c r="L2958" s="14">
        <f>表格1[[#This Row],[信用卡交易金額'[新臺幣']]]/1000000</f>
        <v>435.93058300000001</v>
      </c>
      <c r="M2958" s="14" t="str" cm="1">
        <f t="array" ref="M2958">_xlfn.TEXTJOIN("", TRUE, _xlfn.XLOOKUP(TRUE, VALUE(表格1[[#This Row],[年月]]) &lt;= VALUE($R$8:$R$12), $Q$8:$Q$12)) &amp; "年度"</f>
        <v>2022年度</v>
      </c>
    </row>
    <row r="2959" spans="1:13" x14ac:dyDescent="0.3">
      <c r="A2959" s="2">
        <v>202203</v>
      </c>
      <c r="B2959" s="19">
        <f>DATE(表格1[[#This Row],[年]],表格1[[#This Row],[月]],1)</f>
        <v>44621</v>
      </c>
      <c r="C2959" s="2" t="str">
        <f>LEFT(表格1[[#This Row],[年月]],4)</f>
        <v>2022</v>
      </c>
      <c r="D2959" s="2" t="str">
        <f>RIGHT(表格1[[#This Row],[年月]],2)</f>
        <v>03</v>
      </c>
      <c r="E2959" s="5">
        <v>10018000</v>
      </c>
      <c r="F2959" s="2" t="str">
        <f>VLOOKUP(TEXT(表格1[[#This Row],[地區]],"00000000"),縣市代碼,2,0)</f>
        <v>新竹市</v>
      </c>
      <c r="G2959" s="2" t="s">
        <v>7</v>
      </c>
      <c r="H2959" s="13">
        <v>643251</v>
      </c>
      <c r="I2959" s="14">
        <v>683514282</v>
      </c>
      <c r="J2959" s="14">
        <f>表格1[[#This Row],[信用卡交易筆數]]/1000</f>
        <v>643.25099999999998</v>
      </c>
      <c r="K2959" s="14">
        <f>表格1[[#This Row],[信用卡交易金額'[新臺幣']]]/1000</f>
        <v>683514.28200000001</v>
      </c>
      <c r="L2959" s="14">
        <f>表格1[[#This Row],[信用卡交易金額'[新臺幣']]]/1000000</f>
        <v>683.51428199999998</v>
      </c>
      <c r="M2959" s="14" t="str" cm="1">
        <f t="array" ref="M2959">_xlfn.TEXTJOIN("", TRUE, _xlfn.XLOOKUP(TRUE, VALUE(表格1[[#This Row],[年月]]) &lt;= VALUE($R$8:$R$12), $Q$8:$Q$12)) &amp; "年度"</f>
        <v>2022年度</v>
      </c>
    </row>
    <row r="2960" spans="1:13" x14ac:dyDescent="0.3">
      <c r="A2960" s="2">
        <v>202203</v>
      </c>
      <c r="B2960" s="19">
        <f>DATE(表格1[[#This Row],[年]],表格1[[#This Row],[月]],1)</f>
        <v>44621</v>
      </c>
      <c r="C2960" s="2" t="str">
        <f>LEFT(表格1[[#This Row],[年月]],4)</f>
        <v>2022</v>
      </c>
      <c r="D2960" s="2" t="str">
        <f>RIGHT(表格1[[#This Row],[年月]],2)</f>
        <v>03</v>
      </c>
      <c r="E2960" s="5">
        <v>10018000</v>
      </c>
      <c r="F2960" s="2" t="str">
        <f>VLOOKUP(TEXT(表格1[[#This Row],[地區]],"00000000"),縣市代碼,2,0)</f>
        <v>新竹市</v>
      </c>
      <c r="G2960" s="2" t="s">
        <v>8</v>
      </c>
      <c r="H2960" s="13">
        <v>499941</v>
      </c>
      <c r="I2960" s="14">
        <v>787640899</v>
      </c>
      <c r="J2960" s="14">
        <f>表格1[[#This Row],[信用卡交易筆數]]/1000</f>
        <v>499.94099999999997</v>
      </c>
      <c r="K2960" s="14">
        <f>表格1[[#This Row],[信用卡交易金額'[新臺幣']]]/1000</f>
        <v>787640.89899999998</v>
      </c>
      <c r="L2960" s="14">
        <f>表格1[[#This Row],[信用卡交易金額'[新臺幣']]]/1000000</f>
        <v>787.64089899999999</v>
      </c>
      <c r="M2960" s="14" t="str" cm="1">
        <f t="array" ref="M2960">_xlfn.TEXTJOIN("", TRUE, _xlfn.XLOOKUP(TRUE, VALUE(表格1[[#This Row],[年月]]) &lt;= VALUE($R$8:$R$12), $Q$8:$Q$12)) &amp; "年度"</f>
        <v>2022年度</v>
      </c>
    </row>
    <row r="2961" spans="1:13" x14ac:dyDescent="0.3">
      <c r="A2961" s="2">
        <v>202203</v>
      </c>
      <c r="B2961" s="19">
        <f>DATE(表格1[[#This Row],[年]],表格1[[#This Row],[月]],1)</f>
        <v>44621</v>
      </c>
      <c r="C2961" s="2" t="str">
        <f>LEFT(表格1[[#This Row],[年月]],4)</f>
        <v>2022</v>
      </c>
      <c r="D2961" s="2" t="str">
        <f>RIGHT(表格1[[#This Row],[年月]],2)</f>
        <v>03</v>
      </c>
      <c r="E2961" s="5">
        <v>10018000</v>
      </c>
      <c r="F2961" s="2" t="str">
        <f>VLOOKUP(TEXT(表格1[[#This Row],[地區]],"00000000"),縣市代碼,2,0)</f>
        <v>新竹市</v>
      </c>
      <c r="G2961" s="2" t="s">
        <v>9</v>
      </c>
      <c r="H2961" s="13">
        <v>1100261</v>
      </c>
      <c r="I2961" s="14">
        <v>1624907511</v>
      </c>
      <c r="J2961" s="14">
        <f>表格1[[#This Row],[信用卡交易筆數]]/1000</f>
        <v>1100.261</v>
      </c>
      <c r="K2961" s="14">
        <f>表格1[[#This Row],[信用卡交易金額'[新臺幣']]]/1000</f>
        <v>1624907.5109999999</v>
      </c>
      <c r="L2961" s="14">
        <f>表格1[[#This Row],[信用卡交易金額'[新臺幣']]]/1000000</f>
        <v>1624.9075110000001</v>
      </c>
      <c r="M2961" s="14" t="str" cm="1">
        <f t="array" ref="M2961">_xlfn.TEXTJOIN("", TRUE, _xlfn.XLOOKUP(TRUE, VALUE(表格1[[#This Row],[年月]]) &lt;= VALUE($R$8:$R$12), $Q$8:$Q$12)) &amp; "年度"</f>
        <v>2022年度</v>
      </c>
    </row>
    <row r="2962" spans="1:13" x14ac:dyDescent="0.3">
      <c r="A2962" s="2">
        <v>202203</v>
      </c>
      <c r="B2962" s="19">
        <f>DATE(表格1[[#This Row],[年]],表格1[[#This Row],[月]],1)</f>
        <v>44621</v>
      </c>
      <c r="C2962" s="2" t="str">
        <f>LEFT(表格1[[#This Row],[年月]],4)</f>
        <v>2022</v>
      </c>
      <c r="D2962" s="2" t="str">
        <f>RIGHT(表格1[[#This Row],[年月]],2)</f>
        <v>03</v>
      </c>
      <c r="E2962" s="5">
        <v>10018000</v>
      </c>
      <c r="F2962" s="2" t="str">
        <f>VLOOKUP(TEXT(表格1[[#This Row],[地區]],"00000000"),縣市代碼,2,0)</f>
        <v>新竹市</v>
      </c>
      <c r="G2962" s="2" t="s">
        <v>10</v>
      </c>
      <c r="H2962" s="13">
        <v>781126</v>
      </c>
      <c r="I2962" s="14">
        <v>1886750603</v>
      </c>
      <c r="J2962" s="14">
        <f>表格1[[#This Row],[信用卡交易筆數]]/1000</f>
        <v>781.12599999999998</v>
      </c>
      <c r="K2962" s="14">
        <f>表格1[[#This Row],[信用卡交易金額'[新臺幣']]]/1000</f>
        <v>1886750.6029999999</v>
      </c>
      <c r="L2962" s="14">
        <f>表格1[[#This Row],[信用卡交易金額'[新臺幣']]]/1000000</f>
        <v>1886.750603</v>
      </c>
      <c r="M2962" s="14" t="str" cm="1">
        <f t="array" ref="M2962">_xlfn.TEXTJOIN("", TRUE, _xlfn.XLOOKUP(TRUE, VALUE(表格1[[#This Row],[年月]]) &lt;= VALUE($R$8:$R$12), $Q$8:$Q$12)) &amp; "年度"</f>
        <v>2022年度</v>
      </c>
    </row>
    <row r="2963" spans="1:13" x14ac:dyDescent="0.3">
      <c r="A2963" s="2">
        <v>202203</v>
      </c>
      <c r="B2963" s="19">
        <f>DATE(表格1[[#This Row],[年]],表格1[[#This Row],[月]],1)</f>
        <v>44621</v>
      </c>
      <c r="C2963" s="2" t="str">
        <f>LEFT(表格1[[#This Row],[年月]],4)</f>
        <v>2022</v>
      </c>
      <c r="D2963" s="2" t="str">
        <f>RIGHT(表格1[[#This Row],[年月]],2)</f>
        <v>03</v>
      </c>
      <c r="E2963" s="5">
        <v>10005000</v>
      </c>
      <c r="F2963" s="2" t="str">
        <f>VLOOKUP(TEXT(表格1[[#This Row],[地區]],"00000000"),縣市代碼,2,0)</f>
        <v>苗栗縣</v>
      </c>
      <c r="G2963" s="2" t="s">
        <v>4</v>
      </c>
      <c r="H2963" s="13">
        <v>703593</v>
      </c>
      <c r="I2963" s="14">
        <v>320206048</v>
      </c>
      <c r="J2963" s="14">
        <f>表格1[[#This Row],[信用卡交易筆數]]/1000</f>
        <v>703.59299999999996</v>
      </c>
      <c r="K2963" s="14">
        <f>表格1[[#This Row],[信用卡交易金額'[新臺幣']]]/1000</f>
        <v>320206.04800000001</v>
      </c>
      <c r="L2963" s="14">
        <f>表格1[[#This Row],[信用卡交易金額'[新臺幣']]]/1000000</f>
        <v>320.20604800000001</v>
      </c>
      <c r="M2963" s="14" t="str" cm="1">
        <f t="array" ref="M2963">_xlfn.TEXTJOIN("", TRUE, _xlfn.XLOOKUP(TRUE, VALUE(表格1[[#This Row],[年月]]) &lt;= VALUE($R$8:$R$12), $Q$8:$Q$12)) &amp; "年度"</f>
        <v>2022年度</v>
      </c>
    </row>
    <row r="2964" spans="1:13" x14ac:dyDescent="0.3">
      <c r="A2964" s="2">
        <v>202203</v>
      </c>
      <c r="B2964" s="19">
        <f>DATE(表格1[[#This Row],[年]],表格1[[#This Row],[月]],1)</f>
        <v>44621</v>
      </c>
      <c r="C2964" s="2" t="str">
        <f>LEFT(表格1[[#This Row],[年月]],4)</f>
        <v>2022</v>
      </c>
      <c r="D2964" s="2" t="str">
        <f>RIGHT(表格1[[#This Row],[年月]],2)</f>
        <v>03</v>
      </c>
      <c r="E2964" s="5">
        <v>10005000</v>
      </c>
      <c r="F2964" s="2" t="str">
        <f>VLOOKUP(TEXT(表格1[[#This Row],[地區]],"00000000"),縣市代碼,2,0)</f>
        <v>苗栗縣</v>
      </c>
      <c r="G2964" s="2" t="s">
        <v>5</v>
      </c>
      <c r="H2964" s="13">
        <v>46360</v>
      </c>
      <c r="I2964" s="14">
        <v>118624437</v>
      </c>
      <c r="J2964" s="14">
        <f>表格1[[#This Row],[信用卡交易筆數]]/1000</f>
        <v>46.36</v>
      </c>
      <c r="K2964" s="14">
        <f>表格1[[#This Row],[信用卡交易金額'[新臺幣']]]/1000</f>
        <v>118624.43700000001</v>
      </c>
      <c r="L2964" s="14">
        <f>表格1[[#This Row],[信用卡交易金額'[新臺幣']]]/1000000</f>
        <v>118.624437</v>
      </c>
      <c r="M2964" s="14" t="str" cm="1">
        <f t="array" ref="M2964">_xlfn.TEXTJOIN("", TRUE, _xlfn.XLOOKUP(TRUE, VALUE(表格1[[#This Row],[年月]]) &lt;= VALUE($R$8:$R$12), $Q$8:$Q$12)) &amp; "年度"</f>
        <v>2022年度</v>
      </c>
    </row>
    <row r="2965" spans="1:13" x14ac:dyDescent="0.3">
      <c r="A2965" s="2">
        <v>202203</v>
      </c>
      <c r="B2965" s="19">
        <f>DATE(表格1[[#This Row],[年]],表格1[[#This Row],[月]],1)</f>
        <v>44621</v>
      </c>
      <c r="C2965" s="2" t="str">
        <f>LEFT(表格1[[#This Row],[年月]],4)</f>
        <v>2022</v>
      </c>
      <c r="D2965" s="2" t="str">
        <f>RIGHT(表格1[[#This Row],[年月]],2)</f>
        <v>03</v>
      </c>
      <c r="E2965" s="5">
        <v>10005000</v>
      </c>
      <c r="F2965" s="2" t="str">
        <f>VLOOKUP(TEXT(表格1[[#This Row],[地區]],"00000000"),縣市代碼,2,0)</f>
        <v>苗栗縣</v>
      </c>
      <c r="G2965" s="2" t="s">
        <v>6</v>
      </c>
      <c r="H2965" s="13">
        <v>72757</v>
      </c>
      <c r="I2965" s="14">
        <v>235805297</v>
      </c>
      <c r="J2965" s="14">
        <f>表格1[[#This Row],[信用卡交易筆數]]/1000</f>
        <v>72.757000000000005</v>
      </c>
      <c r="K2965" s="14">
        <f>表格1[[#This Row],[信用卡交易金額'[新臺幣']]]/1000</f>
        <v>235805.29699999999</v>
      </c>
      <c r="L2965" s="14">
        <f>表格1[[#This Row],[信用卡交易金額'[新臺幣']]]/1000000</f>
        <v>235.805297</v>
      </c>
      <c r="M2965" s="14" t="str" cm="1">
        <f t="array" ref="M2965">_xlfn.TEXTJOIN("", TRUE, _xlfn.XLOOKUP(TRUE, VALUE(表格1[[#This Row],[年月]]) &lt;= VALUE($R$8:$R$12), $Q$8:$Q$12)) &amp; "年度"</f>
        <v>2022年度</v>
      </c>
    </row>
    <row r="2966" spans="1:13" x14ac:dyDescent="0.3">
      <c r="A2966" s="2">
        <v>202203</v>
      </c>
      <c r="B2966" s="19">
        <f>DATE(表格1[[#This Row],[年]],表格1[[#This Row],[月]],1)</f>
        <v>44621</v>
      </c>
      <c r="C2966" s="2" t="str">
        <f>LEFT(表格1[[#This Row],[年月]],4)</f>
        <v>2022</v>
      </c>
      <c r="D2966" s="2" t="str">
        <f>RIGHT(表格1[[#This Row],[年月]],2)</f>
        <v>03</v>
      </c>
      <c r="E2966" s="5">
        <v>10005000</v>
      </c>
      <c r="F2966" s="2" t="str">
        <f>VLOOKUP(TEXT(表格1[[#This Row],[地區]],"00000000"),縣市代碼,2,0)</f>
        <v>苗栗縣</v>
      </c>
      <c r="G2966" s="2" t="s">
        <v>7</v>
      </c>
      <c r="H2966" s="13">
        <v>507866</v>
      </c>
      <c r="I2966" s="14">
        <v>574357153</v>
      </c>
      <c r="J2966" s="14">
        <f>表格1[[#This Row],[信用卡交易筆數]]/1000</f>
        <v>507.86599999999999</v>
      </c>
      <c r="K2966" s="14">
        <f>表格1[[#This Row],[信用卡交易金額'[新臺幣']]]/1000</f>
        <v>574357.15300000005</v>
      </c>
      <c r="L2966" s="14">
        <f>表格1[[#This Row],[信用卡交易金額'[新臺幣']]]/1000000</f>
        <v>574.35715300000004</v>
      </c>
      <c r="M2966" s="14" t="str" cm="1">
        <f t="array" ref="M2966">_xlfn.TEXTJOIN("", TRUE, _xlfn.XLOOKUP(TRUE, VALUE(表格1[[#This Row],[年月]]) &lt;= VALUE($R$8:$R$12), $Q$8:$Q$12)) &amp; "年度"</f>
        <v>2022年度</v>
      </c>
    </row>
    <row r="2967" spans="1:13" x14ac:dyDescent="0.3">
      <c r="A2967" s="2">
        <v>202203</v>
      </c>
      <c r="B2967" s="19">
        <f>DATE(表格1[[#This Row],[年]],表格1[[#This Row],[月]],1)</f>
        <v>44621</v>
      </c>
      <c r="C2967" s="2" t="str">
        <f>LEFT(表格1[[#This Row],[年月]],4)</f>
        <v>2022</v>
      </c>
      <c r="D2967" s="2" t="str">
        <f>RIGHT(表格1[[#This Row],[年月]],2)</f>
        <v>03</v>
      </c>
      <c r="E2967" s="5">
        <v>10005000</v>
      </c>
      <c r="F2967" s="2" t="str">
        <f>VLOOKUP(TEXT(表格1[[#This Row],[地區]],"00000000"),縣市代碼,2,0)</f>
        <v>苗栗縣</v>
      </c>
      <c r="G2967" s="2" t="s">
        <v>8</v>
      </c>
      <c r="H2967" s="13">
        <v>312800</v>
      </c>
      <c r="I2967" s="14">
        <v>420197879</v>
      </c>
      <c r="J2967" s="14">
        <f>表格1[[#This Row],[信用卡交易筆數]]/1000</f>
        <v>312.8</v>
      </c>
      <c r="K2967" s="14">
        <f>表格1[[#This Row],[信用卡交易金額'[新臺幣']]]/1000</f>
        <v>420197.87900000002</v>
      </c>
      <c r="L2967" s="14">
        <f>表格1[[#This Row],[信用卡交易金額'[新臺幣']]]/1000000</f>
        <v>420.197879</v>
      </c>
      <c r="M2967" s="14" t="str" cm="1">
        <f t="array" ref="M2967">_xlfn.TEXTJOIN("", TRUE, _xlfn.XLOOKUP(TRUE, VALUE(表格1[[#This Row],[年月]]) &lt;= VALUE($R$8:$R$12), $Q$8:$Q$12)) &amp; "年度"</f>
        <v>2022年度</v>
      </c>
    </row>
    <row r="2968" spans="1:13" x14ac:dyDescent="0.3">
      <c r="A2968" s="2">
        <v>202203</v>
      </c>
      <c r="B2968" s="19">
        <f>DATE(表格1[[#This Row],[年]],表格1[[#This Row],[月]],1)</f>
        <v>44621</v>
      </c>
      <c r="C2968" s="2" t="str">
        <f>LEFT(表格1[[#This Row],[年月]],4)</f>
        <v>2022</v>
      </c>
      <c r="D2968" s="2" t="str">
        <f>RIGHT(表格1[[#This Row],[年月]],2)</f>
        <v>03</v>
      </c>
      <c r="E2968" s="5">
        <v>10005000</v>
      </c>
      <c r="F2968" s="2" t="str">
        <f>VLOOKUP(TEXT(表格1[[#This Row],[地區]],"00000000"),縣市代碼,2,0)</f>
        <v>苗栗縣</v>
      </c>
      <c r="G2968" s="2" t="s">
        <v>9</v>
      </c>
      <c r="H2968" s="13">
        <v>562717</v>
      </c>
      <c r="I2968" s="14">
        <v>815858413</v>
      </c>
      <c r="J2968" s="14">
        <f>表格1[[#This Row],[信用卡交易筆數]]/1000</f>
        <v>562.71699999999998</v>
      </c>
      <c r="K2968" s="14">
        <f>表格1[[#This Row],[信用卡交易金額'[新臺幣']]]/1000</f>
        <v>815858.41299999994</v>
      </c>
      <c r="L2968" s="14">
        <f>表格1[[#This Row],[信用卡交易金額'[新臺幣']]]/1000000</f>
        <v>815.85841300000004</v>
      </c>
      <c r="M2968" s="14" t="str" cm="1">
        <f t="array" ref="M2968">_xlfn.TEXTJOIN("", TRUE, _xlfn.XLOOKUP(TRUE, VALUE(表格1[[#This Row],[年月]]) &lt;= VALUE($R$8:$R$12), $Q$8:$Q$12)) &amp; "年度"</f>
        <v>2022年度</v>
      </c>
    </row>
    <row r="2969" spans="1:13" x14ac:dyDescent="0.3">
      <c r="A2969" s="2">
        <v>202203</v>
      </c>
      <c r="B2969" s="19">
        <f>DATE(表格1[[#This Row],[年]],表格1[[#This Row],[月]],1)</f>
        <v>44621</v>
      </c>
      <c r="C2969" s="2" t="str">
        <f>LEFT(表格1[[#This Row],[年月]],4)</f>
        <v>2022</v>
      </c>
      <c r="D2969" s="2" t="str">
        <f>RIGHT(表格1[[#This Row],[年月]],2)</f>
        <v>03</v>
      </c>
      <c r="E2969" s="5">
        <v>10005000</v>
      </c>
      <c r="F2969" s="2" t="str">
        <f>VLOOKUP(TEXT(表格1[[#This Row],[地區]],"00000000"),縣市代碼,2,0)</f>
        <v>苗栗縣</v>
      </c>
      <c r="G2969" s="2" t="s">
        <v>10</v>
      </c>
      <c r="H2969" s="13">
        <v>513249</v>
      </c>
      <c r="I2969" s="14">
        <v>1287497979</v>
      </c>
      <c r="J2969" s="14">
        <f>表格1[[#This Row],[信用卡交易筆數]]/1000</f>
        <v>513.24900000000002</v>
      </c>
      <c r="K2969" s="14">
        <f>表格1[[#This Row],[信用卡交易金額'[新臺幣']]]/1000</f>
        <v>1287497.9790000001</v>
      </c>
      <c r="L2969" s="14">
        <f>表格1[[#This Row],[信用卡交易金額'[新臺幣']]]/1000000</f>
        <v>1287.497979</v>
      </c>
      <c r="M2969" s="14" t="str" cm="1">
        <f t="array" ref="M2969">_xlfn.TEXTJOIN("", TRUE, _xlfn.XLOOKUP(TRUE, VALUE(表格1[[#This Row],[年月]]) &lt;= VALUE($R$8:$R$12), $Q$8:$Q$12)) &amp; "年度"</f>
        <v>2022年度</v>
      </c>
    </row>
    <row r="2970" spans="1:13" x14ac:dyDescent="0.3">
      <c r="A2970" s="2">
        <v>202203</v>
      </c>
      <c r="B2970" s="19">
        <f>DATE(表格1[[#This Row],[年]],表格1[[#This Row],[月]],1)</f>
        <v>44621</v>
      </c>
      <c r="C2970" s="2" t="str">
        <f>LEFT(表格1[[#This Row],[年月]],4)</f>
        <v>2022</v>
      </c>
      <c r="D2970" s="2" t="str">
        <f>RIGHT(表格1[[#This Row],[年月]],2)</f>
        <v>03</v>
      </c>
      <c r="E2970" s="5">
        <v>66000000</v>
      </c>
      <c r="F2970" s="2" t="str">
        <f>VLOOKUP(TEXT(表格1[[#This Row],[地區]],"00000000"),縣市代碼,2,0)</f>
        <v>臺中市</v>
      </c>
      <c r="G2970" s="2" t="s">
        <v>4</v>
      </c>
      <c r="H2970" s="13">
        <v>6167611</v>
      </c>
      <c r="I2970" s="14">
        <v>3240812099</v>
      </c>
      <c r="J2970" s="14">
        <f>表格1[[#This Row],[信用卡交易筆數]]/1000</f>
        <v>6167.6109999999999</v>
      </c>
      <c r="K2970" s="14">
        <f>表格1[[#This Row],[信用卡交易金額'[新臺幣']]]/1000</f>
        <v>3240812.0989999999</v>
      </c>
      <c r="L2970" s="14">
        <f>表格1[[#This Row],[信用卡交易金額'[新臺幣']]]/1000000</f>
        <v>3240.8120990000002</v>
      </c>
      <c r="M2970" s="14" t="str" cm="1">
        <f t="array" ref="M2970">_xlfn.TEXTJOIN("", TRUE, _xlfn.XLOOKUP(TRUE, VALUE(表格1[[#This Row],[年月]]) &lt;= VALUE($R$8:$R$12), $Q$8:$Q$12)) &amp; "年度"</f>
        <v>2022年度</v>
      </c>
    </row>
    <row r="2971" spans="1:13" x14ac:dyDescent="0.3">
      <c r="A2971" s="2">
        <v>202203</v>
      </c>
      <c r="B2971" s="19">
        <f>DATE(表格1[[#This Row],[年]],表格1[[#This Row],[月]],1)</f>
        <v>44621</v>
      </c>
      <c r="C2971" s="2" t="str">
        <f>LEFT(表格1[[#This Row],[年月]],4)</f>
        <v>2022</v>
      </c>
      <c r="D2971" s="2" t="str">
        <f>RIGHT(表格1[[#This Row],[年月]],2)</f>
        <v>03</v>
      </c>
      <c r="E2971" s="5">
        <v>66000000</v>
      </c>
      <c r="F2971" s="2" t="str">
        <f>VLOOKUP(TEXT(表格1[[#This Row],[地區]],"00000000"),縣市代碼,2,0)</f>
        <v>臺中市</v>
      </c>
      <c r="G2971" s="2" t="s">
        <v>5</v>
      </c>
      <c r="H2971" s="13">
        <v>383932</v>
      </c>
      <c r="I2971" s="14">
        <v>1061087935</v>
      </c>
      <c r="J2971" s="14">
        <f>表格1[[#This Row],[信用卡交易筆數]]/1000</f>
        <v>383.93200000000002</v>
      </c>
      <c r="K2971" s="14">
        <f>表格1[[#This Row],[信用卡交易金額'[新臺幣']]]/1000</f>
        <v>1061087.9350000001</v>
      </c>
      <c r="L2971" s="14">
        <f>表格1[[#This Row],[信用卡交易金額'[新臺幣']]]/1000000</f>
        <v>1061.087935</v>
      </c>
      <c r="M2971" s="14" t="str" cm="1">
        <f t="array" ref="M2971">_xlfn.TEXTJOIN("", TRUE, _xlfn.XLOOKUP(TRUE, VALUE(表格1[[#This Row],[年月]]) &lt;= VALUE($R$8:$R$12), $Q$8:$Q$12)) &amp; "年度"</f>
        <v>2022年度</v>
      </c>
    </row>
    <row r="2972" spans="1:13" x14ac:dyDescent="0.3">
      <c r="A2972" s="2">
        <v>202203</v>
      </c>
      <c r="B2972" s="19">
        <f>DATE(表格1[[#This Row],[年]],表格1[[#This Row],[月]],1)</f>
        <v>44621</v>
      </c>
      <c r="C2972" s="2" t="str">
        <f>LEFT(表格1[[#This Row],[年月]],4)</f>
        <v>2022</v>
      </c>
      <c r="D2972" s="2" t="str">
        <f>RIGHT(表格1[[#This Row],[年月]],2)</f>
        <v>03</v>
      </c>
      <c r="E2972" s="5">
        <v>66000000</v>
      </c>
      <c r="F2972" s="2" t="str">
        <f>VLOOKUP(TEXT(表格1[[#This Row],[地區]],"00000000"),縣市代碼,2,0)</f>
        <v>臺中市</v>
      </c>
      <c r="G2972" s="2" t="s">
        <v>6</v>
      </c>
      <c r="H2972" s="13">
        <v>621287</v>
      </c>
      <c r="I2972" s="14">
        <v>2092822409</v>
      </c>
      <c r="J2972" s="14">
        <f>表格1[[#This Row],[信用卡交易筆數]]/1000</f>
        <v>621.28700000000003</v>
      </c>
      <c r="K2972" s="14">
        <f>表格1[[#This Row],[信用卡交易金額'[新臺幣']]]/1000</f>
        <v>2092822.409</v>
      </c>
      <c r="L2972" s="14">
        <f>表格1[[#This Row],[信用卡交易金額'[新臺幣']]]/1000000</f>
        <v>2092.8224089999999</v>
      </c>
      <c r="M2972" s="14" t="str" cm="1">
        <f t="array" ref="M2972">_xlfn.TEXTJOIN("", TRUE, _xlfn.XLOOKUP(TRUE, VALUE(表格1[[#This Row],[年月]]) &lt;= VALUE($R$8:$R$12), $Q$8:$Q$12)) &amp; "年度"</f>
        <v>2022年度</v>
      </c>
    </row>
    <row r="2973" spans="1:13" x14ac:dyDescent="0.3">
      <c r="A2973" s="2">
        <v>202203</v>
      </c>
      <c r="B2973" s="19">
        <f>DATE(表格1[[#This Row],[年]],表格1[[#This Row],[月]],1)</f>
        <v>44621</v>
      </c>
      <c r="C2973" s="2" t="str">
        <f>LEFT(表格1[[#This Row],[年月]],4)</f>
        <v>2022</v>
      </c>
      <c r="D2973" s="2" t="str">
        <f>RIGHT(表格1[[#This Row],[年月]],2)</f>
        <v>03</v>
      </c>
      <c r="E2973" s="5">
        <v>66000000</v>
      </c>
      <c r="F2973" s="2" t="str">
        <f>VLOOKUP(TEXT(表格1[[#This Row],[地區]],"00000000"),縣市代碼,2,0)</f>
        <v>臺中市</v>
      </c>
      <c r="G2973" s="2" t="s">
        <v>7</v>
      </c>
      <c r="H2973" s="13">
        <v>3525157</v>
      </c>
      <c r="I2973" s="14">
        <v>3963762979</v>
      </c>
      <c r="J2973" s="14">
        <f>表格1[[#This Row],[信用卡交易筆數]]/1000</f>
        <v>3525.1570000000002</v>
      </c>
      <c r="K2973" s="14">
        <f>表格1[[#This Row],[信用卡交易金額'[新臺幣']]]/1000</f>
        <v>3963762.9789999998</v>
      </c>
      <c r="L2973" s="14">
        <f>表格1[[#This Row],[信用卡交易金額'[新臺幣']]]/1000000</f>
        <v>3963.7629790000001</v>
      </c>
      <c r="M2973" s="14" t="str" cm="1">
        <f t="array" ref="M2973">_xlfn.TEXTJOIN("", TRUE, _xlfn.XLOOKUP(TRUE, VALUE(表格1[[#This Row],[年月]]) &lt;= VALUE($R$8:$R$12), $Q$8:$Q$12)) &amp; "年度"</f>
        <v>2022年度</v>
      </c>
    </row>
    <row r="2974" spans="1:13" x14ac:dyDescent="0.3">
      <c r="A2974" s="2">
        <v>202203</v>
      </c>
      <c r="B2974" s="19">
        <f>DATE(表格1[[#This Row],[年]],表格1[[#This Row],[月]],1)</f>
        <v>44621</v>
      </c>
      <c r="C2974" s="2" t="str">
        <f>LEFT(表格1[[#This Row],[年月]],4)</f>
        <v>2022</v>
      </c>
      <c r="D2974" s="2" t="str">
        <f>RIGHT(表格1[[#This Row],[年月]],2)</f>
        <v>03</v>
      </c>
      <c r="E2974" s="5">
        <v>66000000</v>
      </c>
      <c r="F2974" s="2" t="str">
        <f>VLOOKUP(TEXT(表格1[[#This Row],[地區]],"00000000"),縣市代碼,2,0)</f>
        <v>臺中市</v>
      </c>
      <c r="G2974" s="2" t="s">
        <v>8</v>
      </c>
      <c r="H2974" s="13">
        <v>2363936</v>
      </c>
      <c r="I2974" s="14">
        <v>3699195760</v>
      </c>
      <c r="J2974" s="14">
        <f>表格1[[#This Row],[信用卡交易筆數]]/1000</f>
        <v>2363.9360000000001</v>
      </c>
      <c r="K2974" s="14">
        <f>表格1[[#This Row],[信用卡交易金額'[新臺幣']]]/1000</f>
        <v>3699195.76</v>
      </c>
      <c r="L2974" s="14">
        <f>表格1[[#This Row],[信用卡交易金額'[新臺幣']]]/1000000</f>
        <v>3699.1957600000001</v>
      </c>
      <c r="M2974" s="14" t="str" cm="1">
        <f t="array" ref="M2974">_xlfn.TEXTJOIN("", TRUE, _xlfn.XLOOKUP(TRUE, VALUE(表格1[[#This Row],[年月]]) &lt;= VALUE($R$8:$R$12), $Q$8:$Q$12)) &amp; "年度"</f>
        <v>2022年度</v>
      </c>
    </row>
    <row r="2975" spans="1:13" x14ac:dyDescent="0.3">
      <c r="A2975" s="2">
        <v>202203</v>
      </c>
      <c r="B2975" s="19">
        <f>DATE(表格1[[#This Row],[年]],表格1[[#This Row],[月]],1)</f>
        <v>44621</v>
      </c>
      <c r="C2975" s="2" t="str">
        <f>LEFT(表格1[[#This Row],[年月]],4)</f>
        <v>2022</v>
      </c>
      <c r="D2975" s="2" t="str">
        <f>RIGHT(表格1[[#This Row],[年月]],2)</f>
        <v>03</v>
      </c>
      <c r="E2975" s="5">
        <v>66000000</v>
      </c>
      <c r="F2975" s="2" t="str">
        <f>VLOOKUP(TEXT(表格1[[#This Row],[地區]],"00000000"),縣市代碼,2,0)</f>
        <v>臺中市</v>
      </c>
      <c r="G2975" s="2" t="s">
        <v>9</v>
      </c>
      <c r="H2975" s="13">
        <v>4957659</v>
      </c>
      <c r="I2975" s="14">
        <v>7992308036</v>
      </c>
      <c r="J2975" s="14">
        <f>表格1[[#This Row],[信用卡交易筆數]]/1000</f>
        <v>4957.6589999999997</v>
      </c>
      <c r="K2975" s="14">
        <f>表格1[[#This Row],[信用卡交易金額'[新臺幣']]]/1000</f>
        <v>7992308.0360000003</v>
      </c>
      <c r="L2975" s="14">
        <f>表格1[[#This Row],[信用卡交易金額'[新臺幣']]]/1000000</f>
        <v>7992.3080360000004</v>
      </c>
      <c r="M2975" s="14" t="str" cm="1">
        <f t="array" ref="M2975">_xlfn.TEXTJOIN("", TRUE, _xlfn.XLOOKUP(TRUE, VALUE(表格1[[#This Row],[年月]]) &lt;= VALUE($R$8:$R$12), $Q$8:$Q$12)) &amp; "年度"</f>
        <v>2022年度</v>
      </c>
    </row>
    <row r="2976" spans="1:13" x14ac:dyDescent="0.3">
      <c r="A2976" s="2">
        <v>202203</v>
      </c>
      <c r="B2976" s="19">
        <f>DATE(表格1[[#This Row],[年]],表格1[[#This Row],[月]],1)</f>
        <v>44621</v>
      </c>
      <c r="C2976" s="2" t="str">
        <f>LEFT(表格1[[#This Row],[年月]],4)</f>
        <v>2022</v>
      </c>
      <c r="D2976" s="2" t="str">
        <f>RIGHT(表格1[[#This Row],[年月]],2)</f>
        <v>03</v>
      </c>
      <c r="E2976" s="5">
        <v>66000000</v>
      </c>
      <c r="F2976" s="2" t="str">
        <f>VLOOKUP(TEXT(表格1[[#This Row],[地區]],"00000000"),縣市代碼,2,0)</f>
        <v>臺中市</v>
      </c>
      <c r="G2976" s="2" t="s">
        <v>10</v>
      </c>
      <c r="H2976" s="13">
        <v>3632362</v>
      </c>
      <c r="I2976" s="14">
        <v>10093267060</v>
      </c>
      <c r="J2976" s="14">
        <f>表格1[[#This Row],[信用卡交易筆數]]/1000</f>
        <v>3632.3620000000001</v>
      </c>
      <c r="K2976" s="14">
        <f>表格1[[#This Row],[信用卡交易金額'[新臺幣']]]/1000</f>
        <v>10093267.060000001</v>
      </c>
      <c r="L2976" s="14">
        <f>表格1[[#This Row],[信用卡交易金額'[新臺幣']]]/1000000</f>
        <v>10093.26706</v>
      </c>
      <c r="M2976" s="14" t="str" cm="1">
        <f t="array" ref="M2976">_xlfn.TEXTJOIN("", TRUE, _xlfn.XLOOKUP(TRUE, VALUE(表格1[[#This Row],[年月]]) &lt;= VALUE($R$8:$R$12), $Q$8:$Q$12)) &amp; "年度"</f>
        <v>2022年度</v>
      </c>
    </row>
    <row r="2977" spans="1:13" x14ac:dyDescent="0.3">
      <c r="A2977" s="2">
        <v>202203</v>
      </c>
      <c r="B2977" s="19">
        <f>DATE(表格1[[#This Row],[年]],表格1[[#This Row],[月]],1)</f>
        <v>44621</v>
      </c>
      <c r="C2977" s="2" t="str">
        <f>LEFT(表格1[[#This Row],[年月]],4)</f>
        <v>2022</v>
      </c>
      <c r="D2977" s="2" t="str">
        <f>RIGHT(表格1[[#This Row],[年月]],2)</f>
        <v>03</v>
      </c>
      <c r="E2977" s="5">
        <v>10007000</v>
      </c>
      <c r="F2977" s="2" t="str">
        <f>VLOOKUP(TEXT(表格1[[#This Row],[地區]],"00000000"),縣市代碼,2,0)</f>
        <v>彰化縣</v>
      </c>
      <c r="G2977" s="2" t="s">
        <v>4</v>
      </c>
      <c r="H2977" s="13">
        <v>1361913</v>
      </c>
      <c r="I2977" s="14">
        <v>656068166</v>
      </c>
      <c r="J2977" s="14">
        <f>表格1[[#This Row],[信用卡交易筆數]]/1000</f>
        <v>1361.913</v>
      </c>
      <c r="K2977" s="14">
        <f>表格1[[#This Row],[信用卡交易金額'[新臺幣']]]/1000</f>
        <v>656068.16599999997</v>
      </c>
      <c r="L2977" s="14">
        <f>表格1[[#This Row],[信用卡交易金額'[新臺幣']]]/1000000</f>
        <v>656.06816600000002</v>
      </c>
      <c r="M2977" s="14" t="str" cm="1">
        <f t="array" ref="M2977">_xlfn.TEXTJOIN("", TRUE, _xlfn.XLOOKUP(TRUE, VALUE(表格1[[#This Row],[年月]]) &lt;= VALUE($R$8:$R$12), $Q$8:$Q$12)) &amp; "年度"</f>
        <v>2022年度</v>
      </c>
    </row>
    <row r="2978" spans="1:13" x14ac:dyDescent="0.3">
      <c r="A2978" s="2">
        <v>202203</v>
      </c>
      <c r="B2978" s="19">
        <f>DATE(表格1[[#This Row],[年]],表格1[[#This Row],[月]],1)</f>
        <v>44621</v>
      </c>
      <c r="C2978" s="2" t="str">
        <f>LEFT(表格1[[#This Row],[年月]],4)</f>
        <v>2022</v>
      </c>
      <c r="D2978" s="2" t="str">
        <f>RIGHT(表格1[[#This Row],[年月]],2)</f>
        <v>03</v>
      </c>
      <c r="E2978" s="5">
        <v>10007000</v>
      </c>
      <c r="F2978" s="2" t="str">
        <f>VLOOKUP(TEXT(表格1[[#This Row],[地區]],"00000000"),縣市代碼,2,0)</f>
        <v>彰化縣</v>
      </c>
      <c r="G2978" s="2" t="s">
        <v>5</v>
      </c>
      <c r="H2978" s="13">
        <v>110539</v>
      </c>
      <c r="I2978" s="14">
        <v>276833022</v>
      </c>
      <c r="J2978" s="14">
        <f>表格1[[#This Row],[信用卡交易筆數]]/1000</f>
        <v>110.539</v>
      </c>
      <c r="K2978" s="14">
        <f>表格1[[#This Row],[信用卡交易金額'[新臺幣']]]/1000</f>
        <v>276833.022</v>
      </c>
      <c r="L2978" s="14">
        <f>表格1[[#This Row],[信用卡交易金額'[新臺幣']]]/1000000</f>
        <v>276.83302200000003</v>
      </c>
      <c r="M2978" s="14" t="str" cm="1">
        <f t="array" ref="M2978">_xlfn.TEXTJOIN("", TRUE, _xlfn.XLOOKUP(TRUE, VALUE(表格1[[#This Row],[年月]]) &lt;= VALUE($R$8:$R$12), $Q$8:$Q$12)) &amp; "年度"</f>
        <v>2022年度</v>
      </c>
    </row>
    <row r="2979" spans="1:13" x14ac:dyDescent="0.3">
      <c r="A2979" s="2">
        <v>202203</v>
      </c>
      <c r="B2979" s="19">
        <f>DATE(表格1[[#This Row],[年]],表格1[[#This Row],[月]],1)</f>
        <v>44621</v>
      </c>
      <c r="C2979" s="2" t="str">
        <f>LEFT(表格1[[#This Row],[年月]],4)</f>
        <v>2022</v>
      </c>
      <c r="D2979" s="2" t="str">
        <f>RIGHT(表格1[[#This Row],[年月]],2)</f>
        <v>03</v>
      </c>
      <c r="E2979" s="5">
        <v>10007000</v>
      </c>
      <c r="F2979" s="2" t="str">
        <f>VLOOKUP(TEXT(表格1[[#This Row],[地區]],"00000000"),縣市代碼,2,0)</f>
        <v>彰化縣</v>
      </c>
      <c r="G2979" s="2" t="s">
        <v>6</v>
      </c>
      <c r="H2979" s="13">
        <v>150945</v>
      </c>
      <c r="I2979" s="14">
        <v>489065099</v>
      </c>
      <c r="J2979" s="14">
        <f>表格1[[#This Row],[信用卡交易筆數]]/1000</f>
        <v>150.94499999999999</v>
      </c>
      <c r="K2979" s="14">
        <f>表格1[[#This Row],[信用卡交易金額'[新臺幣']]]/1000</f>
        <v>489065.09899999999</v>
      </c>
      <c r="L2979" s="14">
        <f>表格1[[#This Row],[信用卡交易金額'[新臺幣']]]/1000000</f>
        <v>489.06509899999998</v>
      </c>
      <c r="M2979" s="14" t="str" cm="1">
        <f t="array" ref="M2979">_xlfn.TEXTJOIN("", TRUE, _xlfn.XLOOKUP(TRUE, VALUE(表格1[[#This Row],[年月]]) &lt;= VALUE($R$8:$R$12), $Q$8:$Q$12)) &amp; "年度"</f>
        <v>2022年度</v>
      </c>
    </row>
    <row r="2980" spans="1:13" x14ac:dyDescent="0.3">
      <c r="A2980" s="2">
        <v>202203</v>
      </c>
      <c r="B2980" s="19">
        <f>DATE(表格1[[#This Row],[年]],表格1[[#This Row],[月]],1)</f>
        <v>44621</v>
      </c>
      <c r="C2980" s="2" t="str">
        <f>LEFT(表格1[[#This Row],[年月]],4)</f>
        <v>2022</v>
      </c>
      <c r="D2980" s="2" t="str">
        <f>RIGHT(表格1[[#This Row],[年月]],2)</f>
        <v>03</v>
      </c>
      <c r="E2980" s="5">
        <v>10007000</v>
      </c>
      <c r="F2980" s="2" t="str">
        <f>VLOOKUP(TEXT(表格1[[#This Row],[地區]],"00000000"),縣市代碼,2,0)</f>
        <v>彰化縣</v>
      </c>
      <c r="G2980" s="2" t="s">
        <v>7</v>
      </c>
      <c r="H2980" s="13">
        <v>1023853</v>
      </c>
      <c r="I2980" s="14">
        <v>1210416562</v>
      </c>
      <c r="J2980" s="14">
        <f>表格1[[#This Row],[信用卡交易筆數]]/1000</f>
        <v>1023.853</v>
      </c>
      <c r="K2980" s="14">
        <f>表格1[[#This Row],[信用卡交易金額'[新臺幣']]]/1000</f>
        <v>1210416.5619999999</v>
      </c>
      <c r="L2980" s="14">
        <f>表格1[[#This Row],[信用卡交易金額'[新臺幣']]]/1000000</f>
        <v>1210.4165620000001</v>
      </c>
      <c r="M2980" s="14" t="str" cm="1">
        <f t="array" ref="M2980">_xlfn.TEXTJOIN("", TRUE, _xlfn.XLOOKUP(TRUE, VALUE(表格1[[#This Row],[年月]]) &lt;= VALUE($R$8:$R$12), $Q$8:$Q$12)) &amp; "年度"</f>
        <v>2022年度</v>
      </c>
    </row>
    <row r="2981" spans="1:13" x14ac:dyDescent="0.3">
      <c r="A2981" s="2">
        <v>202203</v>
      </c>
      <c r="B2981" s="19">
        <f>DATE(表格1[[#This Row],[年]],表格1[[#This Row],[月]],1)</f>
        <v>44621</v>
      </c>
      <c r="C2981" s="2" t="str">
        <f>LEFT(表格1[[#This Row],[年月]],4)</f>
        <v>2022</v>
      </c>
      <c r="D2981" s="2" t="str">
        <f>RIGHT(表格1[[#This Row],[年月]],2)</f>
        <v>03</v>
      </c>
      <c r="E2981" s="5">
        <v>10007000</v>
      </c>
      <c r="F2981" s="2" t="str">
        <f>VLOOKUP(TEXT(表格1[[#This Row],[地區]],"00000000"),縣市代碼,2,0)</f>
        <v>彰化縣</v>
      </c>
      <c r="G2981" s="2" t="s">
        <v>8</v>
      </c>
      <c r="H2981" s="13">
        <v>593402</v>
      </c>
      <c r="I2981" s="14">
        <v>849206930</v>
      </c>
      <c r="J2981" s="14">
        <f>表格1[[#This Row],[信用卡交易筆數]]/1000</f>
        <v>593.40200000000004</v>
      </c>
      <c r="K2981" s="14">
        <f>表格1[[#This Row],[信用卡交易金額'[新臺幣']]]/1000</f>
        <v>849206.93</v>
      </c>
      <c r="L2981" s="14">
        <f>表格1[[#This Row],[信用卡交易金額'[新臺幣']]]/1000000</f>
        <v>849.20693000000006</v>
      </c>
      <c r="M2981" s="14" t="str" cm="1">
        <f t="array" ref="M2981">_xlfn.TEXTJOIN("", TRUE, _xlfn.XLOOKUP(TRUE, VALUE(表格1[[#This Row],[年月]]) &lt;= VALUE($R$8:$R$12), $Q$8:$Q$12)) &amp; "年度"</f>
        <v>2022年度</v>
      </c>
    </row>
    <row r="2982" spans="1:13" x14ac:dyDescent="0.3">
      <c r="A2982" s="2">
        <v>202203</v>
      </c>
      <c r="B2982" s="19">
        <f>DATE(表格1[[#This Row],[年]],表格1[[#This Row],[月]],1)</f>
        <v>44621</v>
      </c>
      <c r="C2982" s="2" t="str">
        <f>LEFT(表格1[[#This Row],[年月]],4)</f>
        <v>2022</v>
      </c>
      <c r="D2982" s="2" t="str">
        <f>RIGHT(表格1[[#This Row],[年月]],2)</f>
        <v>03</v>
      </c>
      <c r="E2982" s="5">
        <v>10007000</v>
      </c>
      <c r="F2982" s="2" t="str">
        <f>VLOOKUP(TEXT(表格1[[#This Row],[地區]],"00000000"),縣市代碼,2,0)</f>
        <v>彰化縣</v>
      </c>
      <c r="G2982" s="2" t="s">
        <v>9</v>
      </c>
      <c r="H2982" s="13">
        <v>1147975</v>
      </c>
      <c r="I2982" s="14">
        <v>1738091135</v>
      </c>
      <c r="J2982" s="14">
        <f>表格1[[#This Row],[信用卡交易筆數]]/1000</f>
        <v>1147.9749999999999</v>
      </c>
      <c r="K2982" s="14">
        <f>表格1[[#This Row],[信用卡交易金額'[新臺幣']]]/1000</f>
        <v>1738091.135</v>
      </c>
      <c r="L2982" s="14">
        <f>表格1[[#This Row],[信用卡交易金額'[新臺幣']]]/1000000</f>
        <v>1738.0911349999999</v>
      </c>
      <c r="M2982" s="14" t="str" cm="1">
        <f t="array" ref="M2982">_xlfn.TEXTJOIN("", TRUE, _xlfn.XLOOKUP(TRUE, VALUE(表格1[[#This Row],[年月]]) &lt;= VALUE($R$8:$R$12), $Q$8:$Q$12)) &amp; "年度"</f>
        <v>2022年度</v>
      </c>
    </row>
    <row r="2983" spans="1:13" x14ac:dyDescent="0.3">
      <c r="A2983" s="2">
        <v>202203</v>
      </c>
      <c r="B2983" s="19">
        <f>DATE(表格1[[#This Row],[年]],表格1[[#This Row],[月]],1)</f>
        <v>44621</v>
      </c>
      <c r="C2983" s="2" t="str">
        <f>LEFT(表格1[[#This Row],[年月]],4)</f>
        <v>2022</v>
      </c>
      <c r="D2983" s="2" t="str">
        <f>RIGHT(表格1[[#This Row],[年月]],2)</f>
        <v>03</v>
      </c>
      <c r="E2983" s="5">
        <v>10007000</v>
      </c>
      <c r="F2983" s="2" t="str">
        <f>VLOOKUP(TEXT(表格1[[#This Row],[地區]],"00000000"),縣市代碼,2,0)</f>
        <v>彰化縣</v>
      </c>
      <c r="G2983" s="2" t="s">
        <v>10</v>
      </c>
      <c r="H2983" s="13">
        <v>1028055</v>
      </c>
      <c r="I2983" s="14">
        <v>2806857659</v>
      </c>
      <c r="J2983" s="14">
        <f>表格1[[#This Row],[信用卡交易筆數]]/1000</f>
        <v>1028.0550000000001</v>
      </c>
      <c r="K2983" s="14">
        <f>表格1[[#This Row],[信用卡交易金額'[新臺幣']]]/1000</f>
        <v>2806857.659</v>
      </c>
      <c r="L2983" s="14">
        <f>表格1[[#This Row],[信用卡交易金額'[新臺幣']]]/1000000</f>
        <v>2806.8576589999998</v>
      </c>
      <c r="M2983" s="14" t="str" cm="1">
        <f t="array" ref="M2983">_xlfn.TEXTJOIN("", TRUE, _xlfn.XLOOKUP(TRUE, VALUE(表格1[[#This Row],[年月]]) &lt;= VALUE($R$8:$R$12), $Q$8:$Q$12)) &amp; "年度"</f>
        <v>2022年度</v>
      </c>
    </row>
    <row r="2984" spans="1:13" x14ac:dyDescent="0.3">
      <c r="A2984" s="2">
        <v>202203</v>
      </c>
      <c r="B2984" s="19">
        <f>DATE(表格1[[#This Row],[年]],表格1[[#This Row],[月]],1)</f>
        <v>44621</v>
      </c>
      <c r="C2984" s="2" t="str">
        <f>LEFT(表格1[[#This Row],[年月]],4)</f>
        <v>2022</v>
      </c>
      <c r="D2984" s="2" t="str">
        <f>RIGHT(表格1[[#This Row],[年月]],2)</f>
        <v>03</v>
      </c>
      <c r="E2984" s="5">
        <v>10008000</v>
      </c>
      <c r="F2984" s="2" t="str">
        <f>VLOOKUP(TEXT(表格1[[#This Row],[地區]],"00000000"),縣市代碼,2,0)</f>
        <v>南投縣</v>
      </c>
      <c r="G2984" s="2" t="s">
        <v>4</v>
      </c>
      <c r="H2984" s="13">
        <v>457209</v>
      </c>
      <c r="I2984" s="14">
        <v>213735146</v>
      </c>
      <c r="J2984" s="14">
        <f>表格1[[#This Row],[信用卡交易筆數]]/1000</f>
        <v>457.209</v>
      </c>
      <c r="K2984" s="14">
        <f>表格1[[#This Row],[信用卡交易金額'[新臺幣']]]/1000</f>
        <v>213735.14600000001</v>
      </c>
      <c r="L2984" s="14">
        <f>表格1[[#This Row],[信用卡交易金額'[新臺幣']]]/1000000</f>
        <v>213.73514599999999</v>
      </c>
      <c r="M2984" s="14" t="str" cm="1">
        <f t="array" ref="M2984">_xlfn.TEXTJOIN("", TRUE, _xlfn.XLOOKUP(TRUE, VALUE(表格1[[#This Row],[年月]]) &lt;= VALUE($R$8:$R$12), $Q$8:$Q$12)) &amp; "年度"</f>
        <v>2022年度</v>
      </c>
    </row>
    <row r="2985" spans="1:13" x14ac:dyDescent="0.3">
      <c r="A2985" s="2">
        <v>202203</v>
      </c>
      <c r="B2985" s="19">
        <f>DATE(表格1[[#This Row],[年]],表格1[[#This Row],[月]],1)</f>
        <v>44621</v>
      </c>
      <c r="C2985" s="2" t="str">
        <f>LEFT(表格1[[#This Row],[年月]],4)</f>
        <v>2022</v>
      </c>
      <c r="D2985" s="2" t="str">
        <f>RIGHT(表格1[[#This Row],[年月]],2)</f>
        <v>03</v>
      </c>
      <c r="E2985" s="5">
        <v>10008000</v>
      </c>
      <c r="F2985" s="2" t="str">
        <f>VLOOKUP(TEXT(表格1[[#This Row],[地區]],"00000000"),縣市代碼,2,0)</f>
        <v>南投縣</v>
      </c>
      <c r="G2985" s="2" t="s">
        <v>5</v>
      </c>
      <c r="H2985" s="13">
        <v>36436</v>
      </c>
      <c r="I2985" s="14">
        <v>83694254</v>
      </c>
      <c r="J2985" s="14">
        <f>表格1[[#This Row],[信用卡交易筆數]]/1000</f>
        <v>36.436</v>
      </c>
      <c r="K2985" s="14">
        <f>表格1[[#This Row],[信用卡交易金額'[新臺幣']]]/1000</f>
        <v>83694.254000000001</v>
      </c>
      <c r="L2985" s="14">
        <f>表格1[[#This Row],[信用卡交易金額'[新臺幣']]]/1000000</f>
        <v>83.694254000000001</v>
      </c>
      <c r="M2985" s="14" t="str" cm="1">
        <f t="array" ref="M2985">_xlfn.TEXTJOIN("", TRUE, _xlfn.XLOOKUP(TRUE, VALUE(表格1[[#This Row],[年月]]) &lt;= VALUE($R$8:$R$12), $Q$8:$Q$12)) &amp; "年度"</f>
        <v>2022年度</v>
      </c>
    </row>
    <row r="2986" spans="1:13" x14ac:dyDescent="0.3">
      <c r="A2986" s="2">
        <v>202203</v>
      </c>
      <c r="B2986" s="19">
        <f>DATE(表格1[[#This Row],[年]],表格1[[#This Row],[月]],1)</f>
        <v>44621</v>
      </c>
      <c r="C2986" s="2" t="str">
        <f>LEFT(表格1[[#This Row],[年月]],4)</f>
        <v>2022</v>
      </c>
      <c r="D2986" s="2" t="str">
        <f>RIGHT(表格1[[#This Row],[年月]],2)</f>
        <v>03</v>
      </c>
      <c r="E2986" s="5">
        <v>10008000</v>
      </c>
      <c r="F2986" s="2" t="str">
        <f>VLOOKUP(TEXT(表格1[[#This Row],[地區]],"00000000"),縣市代碼,2,0)</f>
        <v>南投縣</v>
      </c>
      <c r="G2986" s="2" t="s">
        <v>6</v>
      </c>
      <c r="H2986" s="13">
        <v>49833</v>
      </c>
      <c r="I2986" s="14">
        <v>159470563</v>
      </c>
      <c r="J2986" s="14">
        <f>表格1[[#This Row],[信用卡交易筆數]]/1000</f>
        <v>49.832999999999998</v>
      </c>
      <c r="K2986" s="14">
        <f>表格1[[#This Row],[信用卡交易金額'[新臺幣']]]/1000</f>
        <v>159470.56299999999</v>
      </c>
      <c r="L2986" s="14">
        <f>表格1[[#This Row],[信用卡交易金額'[新臺幣']]]/1000000</f>
        <v>159.470563</v>
      </c>
      <c r="M2986" s="14" t="str" cm="1">
        <f t="array" ref="M2986">_xlfn.TEXTJOIN("", TRUE, _xlfn.XLOOKUP(TRUE, VALUE(表格1[[#This Row],[年月]]) &lt;= VALUE($R$8:$R$12), $Q$8:$Q$12)) &amp; "年度"</f>
        <v>2022年度</v>
      </c>
    </row>
    <row r="2987" spans="1:13" x14ac:dyDescent="0.3">
      <c r="A2987" s="2">
        <v>202203</v>
      </c>
      <c r="B2987" s="19">
        <f>DATE(表格1[[#This Row],[年]],表格1[[#This Row],[月]],1)</f>
        <v>44621</v>
      </c>
      <c r="C2987" s="2" t="str">
        <f>LEFT(表格1[[#This Row],[年月]],4)</f>
        <v>2022</v>
      </c>
      <c r="D2987" s="2" t="str">
        <f>RIGHT(表格1[[#This Row],[年月]],2)</f>
        <v>03</v>
      </c>
      <c r="E2987" s="5">
        <v>10008000</v>
      </c>
      <c r="F2987" s="2" t="str">
        <f>VLOOKUP(TEXT(表格1[[#This Row],[地區]],"00000000"),縣市代碼,2,0)</f>
        <v>南投縣</v>
      </c>
      <c r="G2987" s="2" t="s">
        <v>7</v>
      </c>
      <c r="H2987" s="13">
        <v>356826</v>
      </c>
      <c r="I2987" s="14">
        <v>414169251</v>
      </c>
      <c r="J2987" s="14">
        <f>表格1[[#This Row],[信用卡交易筆數]]/1000</f>
        <v>356.82600000000002</v>
      </c>
      <c r="K2987" s="14">
        <f>表格1[[#This Row],[信用卡交易金額'[新臺幣']]]/1000</f>
        <v>414169.25099999999</v>
      </c>
      <c r="L2987" s="14">
        <f>表格1[[#This Row],[信用卡交易金額'[新臺幣']]]/1000000</f>
        <v>414.16925099999997</v>
      </c>
      <c r="M2987" s="14" t="str" cm="1">
        <f t="array" ref="M2987">_xlfn.TEXTJOIN("", TRUE, _xlfn.XLOOKUP(TRUE, VALUE(表格1[[#This Row],[年月]]) &lt;= VALUE($R$8:$R$12), $Q$8:$Q$12)) &amp; "年度"</f>
        <v>2022年度</v>
      </c>
    </row>
    <row r="2988" spans="1:13" x14ac:dyDescent="0.3">
      <c r="A2988" s="2">
        <v>202203</v>
      </c>
      <c r="B2988" s="19">
        <f>DATE(表格1[[#This Row],[年]],表格1[[#This Row],[月]],1)</f>
        <v>44621</v>
      </c>
      <c r="C2988" s="2" t="str">
        <f>LEFT(表格1[[#This Row],[年月]],4)</f>
        <v>2022</v>
      </c>
      <c r="D2988" s="2" t="str">
        <f>RIGHT(表格1[[#This Row],[年月]],2)</f>
        <v>03</v>
      </c>
      <c r="E2988" s="5">
        <v>10008000</v>
      </c>
      <c r="F2988" s="2" t="str">
        <f>VLOOKUP(TEXT(表格1[[#This Row],[地區]],"00000000"),縣市代碼,2,0)</f>
        <v>南投縣</v>
      </c>
      <c r="G2988" s="2" t="s">
        <v>8</v>
      </c>
      <c r="H2988" s="13">
        <v>210562</v>
      </c>
      <c r="I2988" s="14">
        <v>280428419</v>
      </c>
      <c r="J2988" s="14">
        <f>表格1[[#This Row],[信用卡交易筆數]]/1000</f>
        <v>210.56200000000001</v>
      </c>
      <c r="K2988" s="14">
        <f>表格1[[#This Row],[信用卡交易金額'[新臺幣']]]/1000</f>
        <v>280428.41899999999</v>
      </c>
      <c r="L2988" s="14">
        <f>表格1[[#This Row],[信用卡交易金額'[新臺幣']]]/1000000</f>
        <v>280.42841900000002</v>
      </c>
      <c r="M2988" s="14" t="str" cm="1">
        <f t="array" ref="M2988">_xlfn.TEXTJOIN("", TRUE, _xlfn.XLOOKUP(TRUE, VALUE(表格1[[#This Row],[年月]]) &lt;= VALUE($R$8:$R$12), $Q$8:$Q$12)) &amp; "年度"</f>
        <v>2022年度</v>
      </c>
    </row>
    <row r="2989" spans="1:13" x14ac:dyDescent="0.3">
      <c r="A2989" s="2">
        <v>202203</v>
      </c>
      <c r="B2989" s="19">
        <f>DATE(表格1[[#This Row],[年]],表格1[[#This Row],[月]],1)</f>
        <v>44621</v>
      </c>
      <c r="C2989" s="2" t="str">
        <f>LEFT(表格1[[#This Row],[年月]],4)</f>
        <v>2022</v>
      </c>
      <c r="D2989" s="2" t="str">
        <f>RIGHT(表格1[[#This Row],[年月]],2)</f>
        <v>03</v>
      </c>
      <c r="E2989" s="5">
        <v>10008000</v>
      </c>
      <c r="F2989" s="2" t="str">
        <f>VLOOKUP(TEXT(表格1[[#This Row],[地區]],"00000000"),縣市代碼,2,0)</f>
        <v>南投縣</v>
      </c>
      <c r="G2989" s="2" t="s">
        <v>9</v>
      </c>
      <c r="H2989" s="13">
        <v>386598</v>
      </c>
      <c r="I2989" s="14">
        <v>558385775</v>
      </c>
      <c r="J2989" s="14">
        <f>表格1[[#This Row],[信用卡交易筆數]]/1000</f>
        <v>386.59800000000001</v>
      </c>
      <c r="K2989" s="14">
        <f>表格1[[#This Row],[信用卡交易金額'[新臺幣']]]/1000</f>
        <v>558385.77500000002</v>
      </c>
      <c r="L2989" s="14">
        <f>表格1[[#This Row],[信用卡交易金額'[新臺幣']]]/1000000</f>
        <v>558.38577499999997</v>
      </c>
      <c r="M2989" s="14" t="str" cm="1">
        <f t="array" ref="M2989">_xlfn.TEXTJOIN("", TRUE, _xlfn.XLOOKUP(TRUE, VALUE(表格1[[#This Row],[年月]]) &lt;= VALUE($R$8:$R$12), $Q$8:$Q$12)) &amp; "年度"</f>
        <v>2022年度</v>
      </c>
    </row>
    <row r="2990" spans="1:13" x14ac:dyDescent="0.3">
      <c r="A2990" s="2">
        <v>202203</v>
      </c>
      <c r="B2990" s="19">
        <f>DATE(表格1[[#This Row],[年]],表格1[[#This Row],[月]],1)</f>
        <v>44621</v>
      </c>
      <c r="C2990" s="2" t="str">
        <f>LEFT(表格1[[#This Row],[年月]],4)</f>
        <v>2022</v>
      </c>
      <c r="D2990" s="2" t="str">
        <f>RIGHT(表格1[[#This Row],[年月]],2)</f>
        <v>03</v>
      </c>
      <c r="E2990" s="5">
        <v>10008000</v>
      </c>
      <c r="F2990" s="2" t="str">
        <f>VLOOKUP(TEXT(表格1[[#This Row],[地區]],"00000000"),縣市代碼,2,0)</f>
        <v>南投縣</v>
      </c>
      <c r="G2990" s="2" t="s">
        <v>10</v>
      </c>
      <c r="H2990" s="13">
        <v>327644</v>
      </c>
      <c r="I2990" s="14">
        <v>888934151</v>
      </c>
      <c r="J2990" s="14">
        <f>表格1[[#This Row],[信用卡交易筆數]]/1000</f>
        <v>327.64400000000001</v>
      </c>
      <c r="K2990" s="14">
        <f>表格1[[#This Row],[信用卡交易金額'[新臺幣']]]/1000</f>
        <v>888934.15099999995</v>
      </c>
      <c r="L2990" s="14">
        <f>表格1[[#This Row],[信用卡交易金額'[新臺幣']]]/1000000</f>
        <v>888.93415100000004</v>
      </c>
      <c r="M2990" s="14" t="str" cm="1">
        <f t="array" ref="M2990">_xlfn.TEXTJOIN("", TRUE, _xlfn.XLOOKUP(TRUE, VALUE(表格1[[#This Row],[年月]]) &lt;= VALUE($R$8:$R$12), $Q$8:$Q$12)) &amp; "年度"</f>
        <v>2022年度</v>
      </c>
    </row>
    <row r="2991" spans="1:13" x14ac:dyDescent="0.3">
      <c r="A2991" s="2">
        <v>202203</v>
      </c>
      <c r="B2991" s="19">
        <f>DATE(表格1[[#This Row],[年]],表格1[[#This Row],[月]],1)</f>
        <v>44621</v>
      </c>
      <c r="C2991" s="2" t="str">
        <f>LEFT(表格1[[#This Row],[年月]],4)</f>
        <v>2022</v>
      </c>
      <c r="D2991" s="2" t="str">
        <f>RIGHT(表格1[[#This Row],[年月]],2)</f>
        <v>03</v>
      </c>
      <c r="E2991" s="5">
        <v>10009000</v>
      </c>
      <c r="F2991" s="2" t="str">
        <f>VLOOKUP(TEXT(表格1[[#This Row],[地區]],"00000000"),縣市代碼,2,0)</f>
        <v>雲林縣</v>
      </c>
      <c r="G2991" s="2" t="s">
        <v>4</v>
      </c>
      <c r="H2991" s="13">
        <v>518480</v>
      </c>
      <c r="I2991" s="14">
        <v>230868420</v>
      </c>
      <c r="J2991" s="14">
        <f>表格1[[#This Row],[信用卡交易筆數]]/1000</f>
        <v>518.48</v>
      </c>
      <c r="K2991" s="14">
        <f>表格1[[#This Row],[信用卡交易金額'[新臺幣']]]/1000</f>
        <v>230868.42</v>
      </c>
      <c r="L2991" s="14">
        <f>表格1[[#This Row],[信用卡交易金額'[新臺幣']]]/1000000</f>
        <v>230.86841999999999</v>
      </c>
      <c r="M2991" s="14" t="str" cm="1">
        <f t="array" ref="M2991">_xlfn.TEXTJOIN("", TRUE, _xlfn.XLOOKUP(TRUE, VALUE(表格1[[#This Row],[年月]]) &lt;= VALUE($R$8:$R$12), $Q$8:$Q$12)) &amp; "年度"</f>
        <v>2022年度</v>
      </c>
    </row>
    <row r="2992" spans="1:13" x14ac:dyDescent="0.3">
      <c r="A2992" s="2">
        <v>202203</v>
      </c>
      <c r="B2992" s="19">
        <f>DATE(表格1[[#This Row],[年]],表格1[[#This Row],[月]],1)</f>
        <v>44621</v>
      </c>
      <c r="C2992" s="2" t="str">
        <f>LEFT(表格1[[#This Row],[年月]],4)</f>
        <v>2022</v>
      </c>
      <c r="D2992" s="2" t="str">
        <f>RIGHT(表格1[[#This Row],[年月]],2)</f>
        <v>03</v>
      </c>
      <c r="E2992" s="5">
        <v>10009000</v>
      </c>
      <c r="F2992" s="2" t="str">
        <f>VLOOKUP(TEXT(表格1[[#This Row],[地區]],"00000000"),縣市代碼,2,0)</f>
        <v>雲林縣</v>
      </c>
      <c r="G2992" s="2" t="s">
        <v>5</v>
      </c>
      <c r="H2992" s="13">
        <v>48299</v>
      </c>
      <c r="I2992" s="14">
        <v>112148006</v>
      </c>
      <c r="J2992" s="14">
        <f>表格1[[#This Row],[信用卡交易筆數]]/1000</f>
        <v>48.298999999999999</v>
      </c>
      <c r="K2992" s="14">
        <f>表格1[[#This Row],[信用卡交易金額'[新臺幣']]]/1000</f>
        <v>112148.00599999999</v>
      </c>
      <c r="L2992" s="14">
        <f>表格1[[#This Row],[信用卡交易金額'[新臺幣']]]/1000000</f>
        <v>112.148006</v>
      </c>
      <c r="M2992" s="14" t="str" cm="1">
        <f t="array" ref="M2992">_xlfn.TEXTJOIN("", TRUE, _xlfn.XLOOKUP(TRUE, VALUE(表格1[[#This Row],[年月]]) &lt;= VALUE($R$8:$R$12), $Q$8:$Q$12)) &amp; "年度"</f>
        <v>2022年度</v>
      </c>
    </row>
    <row r="2993" spans="1:13" x14ac:dyDescent="0.3">
      <c r="A2993" s="2">
        <v>202203</v>
      </c>
      <c r="B2993" s="19">
        <f>DATE(表格1[[#This Row],[年]],表格1[[#This Row],[月]],1)</f>
        <v>44621</v>
      </c>
      <c r="C2993" s="2" t="str">
        <f>LEFT(表格1[[#This Row],[年月]],4)</f>
        <v>2022</v>
      </c>
      <c r="D2993" s="2" t="str">
        <f>RIGHT(表格1[[#This Row],[年月]],2)</f>
        <v>03</v>
      </c>
      <c r="E2993" s="5">
        <v>10009000</v>
      </c>
      <c r="F2993" s="2" t="str">
        <f>VLOOKUP(TEXT(表格1[[#This Row],[地區]],"00000000"),縣市代碼,2,0)</f>
        <v>雲林縣</v>
      </c>
      <c r="G2993" s="2" t="s">
        <v>6</v>
      </c>
      <c r="H2993" s="13">
        <v>65268</v>
      </c>
      <c r="I2993" s="14">
        <v>198299357</v>
      </c>
      <c r="J2993" s="14">
        <f>表格1[[#This Row],[信用卡交易筆數]]/1000</f>
        <v>65.268000000000001</v>
      </c>
      <c r="K2993" s="14">
        <f>表格1[[#This Row],[信用卡交易金額'[新臺幣']]]/1000</f>
        <v>198299.35699999999</v>
      </c>
      <c r="L2993" s="14">
        <f>表格1[[#This Row],[信用卡交易金額'[新臺幣']]]/1000000</f>
        <v>198.29935699999999</v>
      </c>
      <c r="M2993" s="14" t="str" cm="1">
        <f t="array" ref="M2993">_xlfn.TEXTJOIN("", TRUE, _xlfn.XLOOKUP(TRUE, VALUE(表格1[[#This Row],[年月]]) &lt;= VALUE($R$8:$R$12), $Q$8:$Q$12)) &amp; "年度"</f>
        <v>2022年度</v>
      </c>
    </row>
    <row r="2994" spans="1:13" x14ac:dyDescent="0.3">
      <c r="A2994" s="2">
        <v>202203</v>
      </c>
      <c r="B2994" s="19">
        <f>DATE(表格1[[#This Row],[年]],表格1[[#This Row],[月]],1)</f>
        <v>44621</v>
      </c>
      <c r="C2994" s="2" t="str">
        <f>LEFT(表格1[[#This Row],[年月]],4)</f>
        <v>2022</v>
      </c>
      <c r="D2994" s="2" t="str">
        <f>RIGHT(表格1[[#This Row],[年月]],2)</f>
        <v>03</v>
      </c>
      <c r="E2994" s="5">
        <v>10009000</v>
      </c>
      <c r="F2994" s="2" t="str">
        <f>VLOOKUP(TEXT(表格1[[#This Row],[地區]],"00000000"),縣市代碼,2,0)</f>
        <v>雲林縣</v>
      </c>
      <c r="G2994" s="2" t="s">
        <v>7</v>
      </c>
      <c r="H2994" s="13">
        <v>477965</v>
      </c>
      <c r="I2994" s="14">
        <v>548424823</v>
      </c>
      <c r="J2994" s="14">
        <f>表格1[[#This Row],[信用卡交易筆數]]/1000</f>
        <v>477.96499999999997</v>
      </c>
      <c r="K2994" s="14">
        <f>表格1[[#This Row],[信用卡交易金額'[新臺幣']]]/1000</f>
        <v>548424.82299999997</v>
      </c>
      <c r="L2994" s="14">
        <f>表格1[[#This Row],[信用卡交易金額'[新臺幣']]]/1000000</f>
        <v>548.42482299999995</v>
      </c>
      <c r="M2994" s="14" t="str" cm="1">
        <f t="array" ref="M2994">_xlfn.TEXTJOIN("", TRUE, _xlfn.XLOOKUP(TRUE, VALUE(表格1[[#This Row],[年月]]) &lt;= VALUE($R$8:$R$12), $Q$8:$Q$12)) &amp; "年度"</f>
        <v>2022年度</v>
      </c>
    </row>
    <row r="2995" spans="1:13" x14ac:dyDescent="0.3">
      <c r="A2995" s="2">
        <v>202203</v>
      </c>
      <c r="B2995" s="19">
        <f>DATE(表格1[[#This Row],[年]],表格1[[#This Row],[月]],1)</f>
        <v>44621</v>
      </c>
      <c r="C2995" s="2" t="str">
        <f>LEFT(表格1[[#This Row],[年月]],4)</f>
        <v>2022</v>
      </c>
      <c r="D2995" s="2" t="str">
        <f>RIGHT(表格1[[#This Row],[年月]],2)</f>
        <v>03</v>
      </c>
      <c r="E2995" s="5">
        <v>10009000</v>
      </c>
      <c r="F2995" s="2" t="str">
        <f>VLOOKUP(TEXT(表格1[[#This Row],[地區]],"00000000"),縣市代碼,2,0)</f>
        <v>雲林縣</v>
      </c>
      <c r="G2995" s="2" t="s">
        <v>8</v>
      </c>
      <c r="H2995" s="13">
        <v>259394</v>
      </c>
      <c r="I2995" s="14">
        <v>341402359</v>
      </c>
      <c r="J2995" s="14">
        <f>表格1[[#This Row],[信用卡交易筆數]]/1000</f>
        <v>259.39400000000001</v>
      </c>
      <c r="K2995" s="14">
        <f>表格1[[#This Row],[信用卡交易金額'[新臺幣']]]/1000</f>
        <v>341402.359</v>
      </c>
      <c r="L2995" s="14">
        <f>表格1[[#This Row],[信用卡交易金額'[新臺幣']]]/1000000</f>
        <v>341.40235899999999</v>
      </c>
      <c r="M2995" s="14" t="str" cm="1">
        <f t="array" ref="M2995">_xlfn.TEXTJOIN("", TRUE, _xlfn.XLOOKUP(TRUE, VALUE(表格1[[#This Row],[年月]]) &lt;= VALUE($R$8:$R$12), $Q$8:$Q$12)) &amp; "年度"</f>
        <v>2022年度</v>
      </c>
    </row>
    <row r="2996" spans="1:13" x14ac:dyDescent="0.3">
      <c r="A2996" s="2">
        <v>202203</v>
      </c>
      <c r="B2996" s="19">
        <f>DATE(表格1[[#This Row],[年]],表格1[[#This Row],[月]],1)</f>
        <v>44621</v>
      </c>
      <c r="C2996" s="2" t="str">
        <f>LEFT(表格1[[#This Row],[年月]],4)</f>
        <v>2022</v>
      </c>
      <c r="D2996" s="2" t="str">
        <f>RIGHT(表格1[[#This Row],[年月]],2)</f>
        <v>03</v>
      </c>
      <c r="E2996" s="5">
        <v>10009000</v>
      </c>
      <c r="F2996" s="2" t="str">
        <f>VLOOKUP(TEXT(表格1[[#This Row],[地區]],"00000000"),縣市代碼,2,0)</f>
        <v>雲林縣</v>
      </c>
      <c r="G2996" s="2" t="s">
        <v>9</v>
      </c>
      <c r="H2996" s="13">
        <v>468522</v>
      </c>
      <c r="I2996" s="14">
        <v>680088275</v>
      </c>
      <c r="J2996" s="14">
        <f>表格1[[#This Row],[信用卡交易筆數]]/1000</f>
        <v>468.52199999999999</v>
      </c>
      <c r="K2996" s="14">
        <f>表格1[[#This Row],[信用卡交易金額'[新臺幣']]]/1000</f>
        <v>680088.27500000002</v>
      </c>
      <c r="L2996" s="14">
        <f>表格1[[#This Row],[信用卡交易金額'[新臺幣']]]/1000000</f>
        <v>680.08827499999995</v>
      </c>
      <c r="M2996" s="14" t="str" cm="1">
        <f t="array" ref="M2996">_xlfn.TEXTJOIN("", TRUE, _xlfn.XLOOKUP(TRUE, VALUE(表格1[[#This Row],[年月]]) &lt;= VALUE($R$8:$R$12), $Q$8:$Q$12)) &amp; "年度"</f>
        <v>2022年度</v>
      </c>
    </row>
    <row r="2997" spans="1:13" x14ac:dyDescent="0.3">
      <c r="A2997" s="2">
        <v>202203</v>
      </c>
      <c r="B2997" s="19">
        <f>DATE(表格1[[#This Row],[年]],表格1[[#This Row],[月]],1)</f>
        <v>44621</v>
      </c>
      <c r="C2997" s="2" t="str">
        <f>LEFT(表格1[[#This Row],[年月]],4)</f>
        <v>2022</v>
      </c>
      <c r="D2997" s="2" t="str">
        <f>RIGHT(表格1[[#This Row],[年月]],2)</f>
        <v>03</v>
      </c>
      <c r="E2997" s="5">
        <v>10009000</v>
      </c>
      <c r="F2997" s="2" t="str">
        <f>VLOOKUP(TEXT(表格1[[#This Row],[地區]],"00000000"),縣市代碼,2,0)</f>
        <v>雲林縣</v>
      </c>
      <c r="G2997" s="2" t="s">
        <v>10</v>
      </c>
      <c r="H2997" s="13">
        <v>420586</v>
      </c>
      <c r="I2997" s="14">
        <v>1164928086</v>
      </c>
      <c r="J2997" s="14">
        <f>表格1[[#This Row],[信用卡交易筆數]]/1000</f>
        <v>420.58600000000001</v>
      </c>
      <c r="K2997" s="14">
        <f>表格1[[#This Row],[信用卡交易金額'[新臺幣']]]/1000</f>
        <v>1164928.0859999999</v>
      </c>
      <c r="L2997" s="14">
        <f>表格1[[#This Row],[信用卡交易金額'[新臺幣']]]/1000000</f>
        <v>1164.9280859999999</v>
      </c>
      <c r="M2997" s="14" t="str" cm="1">
        <f t="array" ref="M2997">_xlfn.TEXTJOIN("", TRUE, _xlfn.XLOOKUP(TRUE, VALUE(表格1[[#This Row],[年月]]) &lt;= VALUE($R$8:$R$12), $Q$8:$Q$12)) &amp; "年度"</f>
        <v>2022年度</v>
      </c>
    </row>
    <row r="2998" spans="1:13" x14ac:dyDescent="0.3">
      <c r="A2998" s="2">
        <v>202203</v>
      </c>
      <c r="B2998" s="19">
        <f>DATE(表格1[[#This Row],[年]],表格1[[#This Row],[月]],1)</f>
        <v>44621</v>
      </c>
      <c r="C2998" s="2" t="str">
        <f>LEFT(表格1[[#This Row],[年月]],4)</f>
        <v>2022</v>
      </c>
      <c r="D2998" s="2" t="str">
        <f>RIGHT(表格1[[#This Row],[年月]],2)</f>
        <v>03</v>
      </c>
      <c r="E2998" s="5">
        <v>10010000</v>
      </c>
      <c r="F2998" s="2" t="str">
        <f>VLOOKUP(TEXT(表格1[[#This Row],[地區]],"00000000"),縣市代碼,2,0)</f>
        <v>嘉義縣</v>
      </c>
      <c r="G2998" s="2" t="s">
        <v>4</v>
      </c>
      <c r="H2998" s="13">
        <v>356343</v>
      </c>
      <c r="I2998" s="14">
        <v>163609187</v>
      </c>
      <c r="J2998" s="14">
        <f>表格1[[#This Row],[信用卡交易筆數]]/1000</f>
        <v>356.34300000000002</v>
      </c>
      <c r="K2998" s="14">
        <f>表格1[[#This Row],[信用卡交易金額'[新臺幣']]]/1000</f>
        <v>163609.18700000001</v>
      </c>
      <c r="L2998" s="14">
        <f>表格1[[#This Row],[信用卡交易金額'[新臺幣']]]/1000000</f>
        <v>163.60918699999999</v>
      </c>
      <c r="M2998" s="14" t="str" cm="1">
        <f t="array" ref="M2998">_xlfn.TEXTJOIN("", TRUE, _xlfn.XLOOKUP(TRUE, VALUE(表格1[[#This Row],[年月]]) &lt;= VALUE($R$8:$R$12), $Q$8:$Q$12)) &amp; "年度"</f>
        <v>2022年度</v>
      </c>
    </row>
    <row r="2999" spans="1:13" x14ac:dyDescent="0.3">
      <c r="A2999" s="2">
        <v>202203</v>
      </c>
      <c r="B2999" s="19">
        <f>DATE(表格1[[#This Row],[年]],表格1[[#This Row],[月]],1)</f>
        <v>44621</v>
      </c>
      <c r="C2999" s="2" t="str">
        <f>LEFT(表格1[[#This Row],[年月]],4)</f>
        <v>2022</v>
      </c>
      <c r="D2999" s="2" t="str">
        <f>RIGHT(表格1[[#This Row],[年月]],2)</f>
        <v>03</v>
      </c>
      <c r="E2999" s="5">
        <v>10010000</v>
      </c>
      <c r="F2999" s="2" t="str">
        <f>VLOOKUP(TEXT(表格1[[#This Row],[地區]],"00000000"),縣市代碼,2,0)</f>
        <v>嘉義縣</v>
      </c>
      <c r="G2999" s="2" t="s">
        <v>5</v>
      </c>
      <c r="H2999" s="13">
        <v>31836</v>
      </c>
      <c r="I2999" s="14">
        <v>77210634</v>
      </c>
      <c r="J2999" s="14">
        <f>表格1[[#This Row],[信用卡交易筆數]]/1000</f>
        <v>31.835999999999999</v>
      </c>
      <c r="K2999" s="14">
        <f>表格1[[#This Row],[信用卡交易金額'[新臺幣']]]/1000</f>
        <v>77210.634000000005</v>
      </c>
      <c r="L2999" s="14">
        <f>表格1[[#This Row],[信用卡交易金額'[新臺幣']]]/1000000</f>
        <v>77.210633999999999</v>
      </c>
      <c r="M2999" s="14" t="str" cm="1">
        <f t="array" ref="M2999">_xlfn.TEXTJOIN("", TRUE, _xlfn.XLOOKUP(TRUE, VALUE(表格1[[#This Row],[年月]]) &lt;= VALUE($R$8:$R$12), $Q$8:$Q$12)) &amp; "年度"</f>
        <v>2022年度</v>
      </c>
    </row>
    <row r="3000" spans="1:13" x14ac:dyDescent="0.3">
      <c r="A3000" s="2">
        <v>202203</v>
      </c>
      <c r="B3000" s="19">
        <f>DATE(表格1[[#This Row],[年]],表格1[[#This Row],[月]],1)</f>
        <v>44621</v>
      </c>
      <c r="C3000" s="2" t="str">
        <f>LEFT(表格1[[#This Row],[年月]],4)</f>
        <v>2022</v>
      </c>
      <c r="D3000" s="2" t="str">
        <f>RIGHT(表格1[[#This Row],[年月]],2)</f>
        <v>03</v>
      </c>
      <c r="E3000" s="5">
        <v>10010000</v>
      </c>
      <c r="F3000" s="2" t="str">
        <f>VLOOKUP(TEXT(表格1[[#This Row],[地區]],"00000000"),縣市代碼,2,0)</f>
        <v>嘉義縣</v>
      </c>
      <c r="G3000" s="2" t="s">
        <v>6</v>
      </c>
      <c r="H3000" s="13">
        <v>43158</v>
      </c>
      <c r="I3000" s="14">
        <v>129323222</v>
      </c>
      <c r="J3000" s="14">
        <f>表格1[[#This Row],[信用卡交易筆數]]/1000</f>
        <v>43.158000000000001</v>
      </c>
      <c r="K3000" s="14">
        <f>表格1[[#This Row],[信用卡交易金額'[新臺幣']]]/1000</f>
        <v>129323.22199999999</v>
      </c>
      <c r="L3000" s="14">
        <f>表格1[[#This Row],[信用卡交易金額'[新臺幣']]]/1000000</f>
        <v>129.32322199999999</v>
      </c>
      <c r="M3000" s="14" t="str" cm="1">
        <f t="array" ref="M3000">_xlfn.TEXTJOIN("", TRUE, _xlfn.XLOOKUP(TRUE, VALUE(表格1[[#This Row],[年月]]) &lt;= VALUE($R$8:$R$12), $Q$8:$Q$12)) &amp; "年度"</f>
        <v>2022年度</v>
      </c>
    </row>
    <row r="3001" spans="1:13" x14ac:dyDescent="0.3">
      <c r="A3001" s="2">
        <v>202203</v>
      </c>
      <c r="B3001" s="19">
        <f>DATE(表格1[[#This Row],[年]],表格1[[#This Row],[月]],1)</f>
        <v>44621</v>
      </c>
      <c r="C3001" s="2" t="str">
        <f>LEFT(表格1[[#This Row],[年月]],4)</f>
        <v>2022</v>
      </c>
      <c r="D3001" s="2" t="str">
        <f>RIGHT(表格1[[#This Row],[年月]],2)</f>
        <v>03</v>
      </c>
      <c r="E3001" s="5">
        <v>10010000</v>
      </c>
      <c r="F3001" s="2" t="str">
        <f>VLOOKUP(TEXT(表格1[[#This Row],[地區]],"00000000"),縣市代碼,2,0)</f>
        <v>嘉義縣</v>
      </c>
      <c r="G3001" s="2" t="s">
        <v>7</v>
      </c>
      <c r="H3001" s="13">
        <v>353197</v>
      </c>
      <c r="I3001" s="14">
        <v>391052293</v>
      </c>
      <c r="J3001" s="14">
        <f>表格1[[#This Row],[信用卡交易筆數]]/1000</f>
        <v>353.197</v>
      </c>
      <c r="K3001" s="14">
        <f>表格1[[#This Row],[信用卡交易金額'[新臺幣']]]/1000</f>
        <v>391052.29300000001</v>
      </c>
      <c r="L3001" s="14">
        <f>表格1[[#This Row],[信用卡交易金額'[新臺幣']]]/1000000</f>
        <v>391.05229300000002</v>
      </c>
      <c r="M3001" s="14" t="str" cm="1">
        <f t="array" ref="M3001">_xlfn.TEXTJOIN("", TRUE, _xlfn.XLOOKUP(TRUE, VALUE(表格1[[#This Row],[年月]]) &lt;= VALUE($R$8:$R$12), $Q$8:$Q$12)) &amp; "年度"</f>
        <v>2022年度</v>
      </c>
    </row>
    <row r="3002" spans="1:13" x14ac:dyDescent="0.3">
      <c r="A3002" s="2">
        <v>202203</v>
      </c>
      <c r="B3002" s="19">
        <f>DATE(表格1[[#This Row],[年]],表格1[[#This Row],[月]],1)</f>
        <v>44621</v>
      </c>
      <c r="C3002" s="2" t="str">
        <f>LEFT(表格1[[#This Row],[年月]],4)</f>
        <v>2022</v>
      </c>
      <c r="D3002" s="2" t="str">
        <f>RIGHT(表格1[[#This Row],[年月]],2)</f>
        <v>03</v>
      </c>
      <c r="E3002" s="5">
        <v>10010000</v>
      </c>
      <c r="F3002" s="2" t="str">
        <f>VLOOKUP(TEXT(表格1[[#This Row],[地區]],"00000000"),縣市代碼,2,0)</f>
        <v>嘉義縣</v>
      </c>
      <c r="G3002" s="2" t="s">
        <v>8</v>
      </c>
      <c r="H3002" s="13">
        <v>196942</v>
      </c>
      <c r="I3002" s="14">
        <v>240470523</v>
      </c>
      <c r="J3002" s="14">
        <f>表格1[[#This Row],[信用卡交易筆數]]/1000</f>
        <v>196.94200000000001</v>
      </c>
      <c r="K3002" s="14">
        <f>表格1[[#This Row],[信用卡交易金額'[新臺幣']]]/1000</f>
        <v>240470.52299999999</v>
      </c>
      <c r="L3002" s="14">
        <f>表格1[[#This Row],[信用卡交易金額'[新臺幣']]]/1000000</f>
        <v>240.47052299999999</v>
      </c>
      <c r="M3002" s="14" t="str" cm="1">
        <f t="array" ref="M3002">_xlfn.TEXTJOIN("", TRUE, _xlfn.XLOOKUP(TRUE, VALUE(表格1[[#This Row],[年月]]) &lt;= VALUE($R$8:$R$12), $Q$8:$Q$12)) &amp; "年度"</f>
        <v>2022年度</v>
      </c>
    </row>
    <row r="3003" spans="1:13" x14ac:dyDescent="0.3">
      <c r="A3003" s="2">
        <v>202203</v>
      </c>
      <c r="B3003" s="19">
        <f>DATE(表格1[[#This Row],[年]],表格1[[#This Row],[月]],1)</f>
        <v>44621</v>
      </c>
      <c r="C3003" s="2" t="str">
        <f>LEFT(表格1[[#This Row],[年月]],4)</f>
        <v>2022</v>
      </c>
      <c r="D3003" s="2" t="str">
        <f>RIGHT(表格1[[#This Row],[年月]],2)</f>
        <v>03</v>
      </c>
      <c r="E3003" s="5">
        <v>10010000</v>
      </c>
      <c r="F3003" s="2" t="str">
        <f>VLOOKUP(TEXT(表格1[[#This Row],[地區]],"00000000"),縣市代碼,2,0)</f>
        <v>嘉義縣</v>
      </c>
      <c r="G3003" s="2" t="s">
        <v>9</v>
      </c>
      <c r="H3003" s="13">
        <v>361989</v>
      </c>
      <c r="I3003" s="14">
        <v>528144489</v>
      </c>
      <c r="J3003" s="14">
        <f>表格1[[#This Row],[信用卡交易筆數]]/1000</f>
        <v>361.98899999999998</v>
      </c>
      <c r="K3003" s="14">
        <f>表格1[[#This Row],[信用卡交易金額'[新臺幣']]]/1000</f>
        <v>528144.48899999994</v>
      </c>
      <c r="L3003" s="14">
        <f>表格1[[#This Row],[信用卡交易金額'[新臺幣']]]/1000000</f>
        <v>528.14448900000002</v>
      </c>
      <c r="M3003" s="14" t="str" cm="1">
        <f t="array" ref="M3003">_xlfn.TEXTJOIN("", TRUE, _xlfn.XLOOKUP(TRUE, VALUE(表格1[[#This Row],[年月]]) &lt;= VALUE($R$8:$R$12), $Q$8:$Q$12)) &amp; "年度"</f>
        <v>2022年度</v>
      </c>
    </row>
    <row r="3004" spans="1:13" x14ac:dyDescent="0.3">
      <c r="A3004" s="2">
        <v>202203</v>
      </c>
      <c r="B3004" s="19">
        <f>DATE(表格1[[#This Row],[年]],表格1[[#This Row],[月]],1)</f>
        <v>44621</v>
      </c>
      <c r="C3004" s="2" t="str">
        <f>LEFT(表格1[[#This Row],[年月]],4)</f>
        <v>2022</v>
      </c>
      <c r="D3004" s="2" t="str">
        <f>RIGHT(表格1[[#This Row],[年月]],2)</f>
        <v>03</v>
      </c>
      <c r="E3004" s="5">
        <v>10010000</v>
      </c>
      <c r="F3004" s="2" t="str">
        <f>VLOOKUP(TEXT(表格1[[#This Row],[地區]],"00000000"),縣市代碼,2,0)</f>
        <v>嘉義縣</v>
      </c>
      <c r="G3004" s="2" t="s">
        <v>10</v>
      </c>
      <c r="H3004" s="13">
        <v>308013</v>
      </c>
      <c r="I3004" s="14">
        <v>804275812</v>
      </c>
      <c r="J3004" s="14">
        <f>表格1[[#This Row],[信用卡交易筆數]]/1000</f>
        <v>308.01299999999998</v>
      </c>
      <c r="K3004" s="14">
        <f>表格1[[#This Row],[信用卡交易金額'[新臺幣']]]/1000</f>
        <v>804275.81200000003</v>
      </c>
      <c r="L3004" s="14">
        <f>表格1[[#This Row],[信用卡交易金額'[新臺幣']]]/1000000</f>
        <v>804.27581199999997</v>
      </c>
      <c r="M3004" s="14" t="str" cm="1">
        <f t="array" ref="M3004">_xlfn.TEXTJOIN("", TRUE, _xlfn.XLOOKUP(TRUE, VALUE(表格1[[#This Row],[年月]]) &lt;= VALUE($R$8:$R$12), $Q$8:$Q$12)) &amp; "年度"</f>
        <v>2022年度</v>
      </c>
    </row>
    <row r="3005" spans="1:13" x14ac:dyDescent="0.3">
      <c r="A3005" s="2">
        <v>202203</v>
      </c>
      <c r="B3005" s="19">
        <f>DATE(表格1[[#This Row],[年]],表格1[[#This Row],[月]],1)</f>
        <v>44621</v>
      </c>
      <c r="C3005" s="2" t="str">
        <f>LEFT(表格1[[#This Row],[年月]],4)</f>
        <v>2022</v>
      </c>
      <c r="D3005" s="2" t="str">
        <f>RIGHT(表格1[[#This Row],[年月]],2)</f>
        <v>03</v>
      </c>
      <c r="E3005" s="5">
        <v>10020000</v>
      </c>
      <c r="F3005" s="2" t="str">
        <f>VLOOKUP(TEXT(表格1[[#This Row],[地區]],"00000000"),縣市代碼,2,0)</f>
        <v>嘉義市</v>
      </c>
      <c r="G3005" s="2" t="s">
        <v>4</v>
      </c>
      <c r="H3005" s="13">
        <v>387677</v>
      </c>
      <c r="I3005" s="14">
        <v>178495532</v>
      </c>
      <c r="J3005" s="14">
        <f>表格1[[#This Row],[信用卡交易筆數]]/1000</f>
        <v>387.67700000000002</v>
      </c>
      <c r="K3005" s="14">
        <f>表格1[[#This Row],[信用卡交易金額'[新臺幣']]]/1000</f>
        <v>178495.53200000001</v>
      </c>
      <c r="L3005" s="14">
        <f>表格1[[#This Row],[信用卡交易金額'[新臺幣']]]/1000000</f>
        <v>178.495532</v>
      </c>
      <c r="M3005" s="14" t="str" cm="1">
        <f t="array" ref="M3005">_xlfn.TEXTJOIN("", TRUE, _xlfn.XLOOKUP(TRUE, VALUE(表格1[[#This Row],[年月]]) &lt;= VALUE($R$8:$R$12), $Q$8:$Q$12)) &amp; "年度"</f>
        <v>2022年度</v>
      </c>
    </row>
    <row r="3006" spans="1:13" x14ac:dyDescent="0.3">
      <c r="A3006" s="2">
        <v>202203</v>
      </c>
      <c r="B3006" s="19">
        <f>DATE(表格1[[#This Row],[年]],表格1[[#This Row],[月]],1)</f>
        <v>44621</v>
      </c>
      <c r="C3006" s="2" t="str">
        <f>LEFT(表格1[[#This Row],[年月]],4)</f>
        <v>2022</v>
      </c>
      <c r="D3006" s="2" t="str">
        <f>RIGHT(表格1[[#This Row],[年月]],2)</f>
        <v>03</v>
      </c>
      <c r="E3006" s="5">
        <v>10020000</v>
      </c>
      <c r="F3006" s="2" t="str">
        <f>VLOOKUP(TEXT(表格1[[#This Row],[地區]],"00000000"),縣市代碼,2,0)</f>
        <v>嘉義市</v>
      </c>
      <c r="G3006" s="2" t="s">
        <v>5</v>
      </c>
      <c r="H3006" s="13">
        <v>30094</v>
      </c>
      <c r="I3006" s="14">
        <v>79884828</v>
      </c>
      <c r="J3006" s="14">
        <f>表格1[[#This Row],[信用卡交易筆數]]/1000</f>
        <v>30.094000000000001</v>
      </c>
      <c r="K3006" s="14">
        <f>表格1[[#This Row],[信用卡交易金額'[新臺幣']]]/1000</f>
        <v>79884.827999999994</v>
      </c>
      <c r="L3006" s="14">
        <f>表格1[[#This Row],[信用卡交易金額'[新臺幣']]]/1000000</f>
        <v>79.884827999999999</v>
      </c>
      <c r="M3006" s="14" t="str" cm="1">
        <f t="array" ref="M3006">_xlfn.TEXTJOIN("", TRUE, _xlfn.XLOOKUP(TRUE, VALUE(表格1[[#This Row],[年月]]) &lt;= VALUE($R$8:$R$12), $Q$8:$Q$12)) &amp; "年度"</f>
        <v>2022年度</v>
      </c>
    </row>
    <row r="3007" spans="1:13" x14ac:dyDescent="0.3">
      <c r="A3007" s="2">
        <v>202203</v>
      </c>
      <c r="B3007" s="19">
        <f>DATE(表格1[[#This Row],[年]],表格1[[#This Row],[月]],1)</f>
        <v>44621</v>
      </c>
      <c r="C3007" s="2" t="str">
        <f>LEFT(表格1[[#This Row],[年月]],4)</f>
        <v>2022</v>
      </c>
      <c r="D3007" s="2" t="str">
        <f>RIGHT(表格1[[#This Row],[年月]],2)</f>
        <v>03</v>
      </c>
      <c r="E3007" s="5">
        <v>10020000</v>
      </c>
      <c r="F3007" s="2" t="str">
        <f>VLOOKUP(TEXT(表格1[[#This Row],[地區]],"00000000"),縣市代碼,2,0)</f>
        <v>嘉義市</v>
      </c>
      <c r="G3007" s="2" t="s">
        <v>6</v>
      </c>
      <c r="H3007" s="13">
        <v>43420</v>
      </c>
      <c r="I3007" s="14">
        <v>151402964</v>
      </c>
      <c r="J3007" s="14">
        <f>表格1[[#This Row],[信用卡交易筆數]]/1000</f>
        <v>43.42</v>
      </c>
      <c r="K3007" s="14">
        <f>表格1[[#This Row],[信用卡交易金額'[新臺幣']]]/1000</f>
        <v>151402.96400000001</v>
      </c>
      <c r="L3007" s="14">
        <f>表格1[[#This Row],[信用卡交易金額'[新臺幣']]]/1000000</f>
        <v>151.402964</v>
      </c>
      <c r="M3007" s="14" t="str" cm="1">
        <f t="array" ref="M3007">_xlfn.TEXTJOIN("", TRUE, _xlfn.XLOOKUP(TRUE, VALUE(表格1[[#This Row],[年月]]) &lt;= VALUE($R$8:$R$12), $Q$8:$Q$12)) &amp; "年度"</f>
        <v>2022年度</v>
      </c>
    </row>
    <row r="3008" spans="1:13" x14ac:dyDescent="0.3">
      <c r="A3008" s="2">
        <v>202203</v>
      </c>
      <c r="B3008" s="19">
        <f>DATE(表格1[[#This Row],[年]],表格1[[#This Row],[月]],1)</f>
        <v>44621</v>
      </c>
      <c r="C3008" s="2" t="str">
        <f>LEFT(表格1[[#This Row],[年月]],4)</f>
        <v>2022</v>
      </c>
      <c r="D3008" s="2" t="str">
        <f>RIGHT(表格1[[#This Row],[年月]],2)</f>
        <v>03</v>
      </c>
      <c r="E3008" s="5">
        <v>10020000</v>
      </c>
      <c r="F3008" s="2" t="str">
        <f>VLOOKUP(TEXT(表格1[[#This Row],[地區]],"00000000"),縣市代碼,2,0)</f>
        <v>嘉義市</v>
      </c>
      <c r="G3008" s="2" t="s">
        <v>7</v>
      </c>
      <c r="H3008" s="13">
        <v>261658</v>
      </c>
      <c r="I3008" s="14">
        <v>269681635</v>
      </c>
      <c r="J3008" s="14">
        <f>表格1[[#This Row],[信用卡交易筆數]]/1000</f>
        <v>261.65800000000002</v>
      </c>
      <c r="K3008" s="14">
        <f>表格1[[#This Row],[信用卡交易金額'[新臺幣']]]/1000</f>
        <v>269681.63500000001</v>
      </c>
      <c r="L3008" s="14">
        <f>表格1[[#This Row],[信用卡交易金額'[新臺幣']]]/1000000</f>
        <v>269.68163500000003</v>
      </c>
      <c r="M3008" s="14" t="str" cm="1">
        <f t="array" ref="M3008">_xlfn.TEXTJOIN("", TRUE, _xlfn.XLOOKUP(TRUE, VALUE(表格1[[#This Row],[年月]]) &lt;= VALUE($R$8:$R$12), $Q$8:$Q$12)) &amp; "年度"</f>
        <v>2022年度</v>
      </c>
    </row>
    <row r="3009" spans="1:13" x14ac:dyDescent="0.3">
      <c r="A3009" s="2">
        <v>202203</v>
      </c>
      <c r="B3009" s="19">
        <f>DATE(表格1[[#This Row],[年]],表格1[[#This Row],[月]],1)</f>
        <v>44621</v>
      </c>
      <c r="C3009" s="2" t="str">
        <f>LEFT(表格1[[#This Row],[年月]],4)</f>
        <v>2022</v>
      </c>
      <c r="D3009" s="2" t="str">
        <f>RIGHT(表格1[[#This Row],[年月]],2)</f>
        <v>03</v>
      </c>
      <c r="E3009" s="5">
        <v>10020000</v>
      </c>
      <c r="F3009" s="2" t="str">
        <f>VLOOKUP(TEXT(表格1[[#This Row],[地區]],"00000000"),縣市代碼,2,0)</f>
        <v>嘉義市</v>
      </c>
      <c r="G3009" s="2" t="s">
        <v>8</v>
      </c>
      <c r="H3009" s="13">
        <v>162242</v>
      </c>
      <c r="I3009" s="14">
        <v>232076311</v>
      </c>
      <c r="J3009" s="14">
        <f>表格1[[#This Row],[信用卡交易筆數]]/1000</f>
        <v>162.24199999999999</v>
      </c>
      <c r="K3009" s="14">
        <f>表格1[[#This Row],[信用卡交易金額'[新臺幣']]]/1000</f>
        <v>232076.31099999999</v>
      </c>
      <c r="L3009" s="14">
        <f>表格1[[#This Row],[信用卡交易金額'[新臺幣']]]/1000000</f>
        <v>232.076311</v>
      </c>
      <c r="M3009" s="14" t="str" cm="1">
        <f t="array" ref="M3009">_xlfn.TEXTJOIN("", TRUE, _xlfn.XLOOKUP(TRUE, VALUE(表格1[[#This Row],[年月]]) &lt;= VALUE($R$8:$R$12), $Q$8:$Q$12)) &amp; "年度"</f>
        <v>2022年度</v>
      </c>
    </row>
    <row r="3010" spans="1:13" x14ac:dyDescent="0.3">
      <c r="A3010" s="2">
        <v>202203</v>
      </c>
      <c r="B3010" s="19">
        <f>DATE(表格1[[#This Row],[年]],表格1[[#This Row],[月]],1)</f>
        <v>44621</v>
      </c>
      <c r="C3010" s="2" t="str">
        <f>LEFT(表格1[[#This Row],[年月]],4)</f>
        <v>2022</v>
      </c>
      <c r="D3010" s="2" t="str">
        <f>RIGHT(表格1[[#This Row],[年月]],2)</f>
        <v>03</v>
      </c>
      <c r="E3010" s="5">
        <v>10020000</v>
      </c>
      <c r="F3010" s="2" t="str">
        <f>VLOOKUP(TEXT(表格1[[#This Row],[地區]],"00000000"),縣市代碼,2,0)</f>
        <v>嘉義市</v>
      </c>
      <c r="G3010" s="2" t="s">
        <v>9</v>
      </c>
      <c r="H3010" s="13">
        <v>376575</v>
      </c>
      <c r="I3010" s="14">
        <v>561932505</v>
      </c>
      <c r="J3010" s="14">
        <f>表格1[[#This Row],[信用卡交易筆數]]/1000</f>
        <v>376.57499999999999</v>
      </c>
      <c r="K3010" s="14">
        <f>表格1[[#This Row],[信用卡交易金額'[新臺幣']]]/1000</f>
        <v>561932.505</v>
      </c>
      <c r="L3010" s="14">
        <f>表格1[[#This Row],[信用卡交易金額'[新臺幣']]]/1000000</f>
        <v>561.93250499999999</v>
      </c>
      <c r="M3010" s="14" t="str" cm="1">
        <f t="array" ref="M3010">_xlfn.TEXTJOIN("", TRUE, _xlfn.XLOOKUP(TRUE, VALUE(表格1[[#This Row],[年月]]) &lt;= VALUE($R$8:$R$12), $Q$8:$Q$12)) &amp; "年度"</f>
        <v>2022年度</v>
      </c>
    </row>
    <row r="3011" spans="1:13" x14ac:dyDescent="0.3">
      <c r="A3011" s="2">
        <v>202203</v>
      </c>
      <c r="B3011" s="19">
        <f>DATE(表格1[[#This Row],[年]],表格1[[#This Row],[月]],1)</f>
        <v>44621</v>
      </c>
      <c r="C3011" s="2" t="str">
        <f>LEFT(表格1[[#This Row],[年月]],4)</f>
        <v>2022</v>
      </c>
      <c r="D3011" s="2" t="str">
        <f>RIGHT(表格1[[#This Row],[年月]],2)</f>
        <v>03</v>
      </c>
      <c r="E3011" s="5">
        <v>10020000</v>
      </c>
      <c r="F3011" s="2" t="str">
        <f>VLOOKUP(TEXT(表格1[[#This Row],[地區]],"00000000"),縣市代碼,2,0)</f>
        <v>嘉義市</v>
      </c>
      <c r="G3011" s="2" t="s">
        <v>10</v>
      </c>
      <c r="H3011" s="13">
        <v>279526</v>
      </c>
      <c r="I3011" s="14">
        <v>748489455</v>
      </c>
      <c r="J3011" s="14">
        <f>表格1[[#This Row],[信用卡交易筆數]]/1000</f>
        <v>279.52600000000001</v>
      </c>
      <c r="K3011" s="14">
        <f>表格1[[#This Row],[信用卡交易金額'[新臺幣']]]/1000</f>
        <v>748489.45499999996</v>
      </c>
      <c r="L3011" s="14">
        <f>表格1[[#This Row],[信用卡交易金額'[新臺幣']]]/1000000</f>
        <v>748.48945500000002</v>
      </c>
      <c r="M3011" s="14" t="str" cm="1">
        <f t="array" ref="M3011">_xlfn.TEXTJOIN("", TRUE, _xlfn.XLOOKUP(TRUE, VALUE(表格1[[#This Row],[年月]]) &lt;= VALUE($R$8:$R$12), $Q$8:$Q$12)) &amp; "年度"</f>
        <v>2022年度</v>
      </c>
    </row>
    <row r="3012" spans="1:13" x14ac:dyDescent="0.3">
      <c r="A3012" s="2">
        <v>202203</v>
      </c>
      <c r="B3012" s="19">
        <f>DATE(表格1[[#This Row],[年]],表格1[[#This Row],[月]],1)</f>
        <v>44621</v>
      </c>
      <c r="C3012" s="2" t="str">
        <f>LEFT(表格1[[#This Row],[年月]],4)</f>
        <v>2022</v>
      </c>
      <c r="D3012" s="2" t="str">
        <f>RIGHT(表格1[[#This Row],[年月]],2)</f>
        <v>03</v>
      </c>
      <c r="E3012" s="5">
        <v>67000000</v>
      </c>
      <c r="F3012" s="2" t="str">
        <f>VLOOKUP(TEXT(表格1[[#This Row],[地區]],"00000000"),縣市代碼,2,0)</f>
        <v>臺南市</v>
      </c>
      <c r="G3012" s="2" t="s">
        <v>4</v>
      </c>
      <c r="H3012" s="13">
        <v>2714246</v>
      </c>
      <c r="I3012" s="14">
        <v>1270554926</v>
      </c>
      <c r="J3012" s="14">
        <f>表格1[[#This Row],[信用卡交易筆數]]/1000</f>
        <v>2714.2460000000001</v>
      </c>
      <c r="K3012" s="14">
        <f>表格1[[#This Row],[信用卡交易金額'[新臺幣']]]/1000</f>
        <v>1270554.926</v>
      </c>
      <c r="L3012" s="14">
        <f>表格1[[#This Row],[信用卡交易金額'[新臺幣']]]/1000000</f>
        <v>1270.554926</v>
      </c>
      <c r="M3012" s="14" t="str" cm="1">
        <f t="array" ref="M3012">_xlfn.TEXTJOIN("", TRUE, _xlfn.XLOOKUP(TRUE, VALUE(表格1[[#This Row],[年月]]) &lt;= VALUE($R$8:$R$12), $Q$8:$Q$12)) &amp; "年度"</f>
        <v>2022年度</v>
      </c>
    </row>
    <row r="3013" spans="1:13" x14ac:dyDescent="0.3">
      <c r="A3013" s="2">
        <v>202203</v>
      </c>
      <c r="B3013" s="19">
        <f>DATE(表格1[[#This Row],[年]],表格1[[#This Row],[月]],1)</f>
        <v>44621</v>
      </c>
      <c r="C3013" s="2" t="str">
        <f>LEFT(表格1[[#This Row],[年月]],4)</f>
        <v>2022</v>
      </c>
      <c r="D3013" s="2" t="str">
        <f>RIGHT(表格1[[#This Row],[年月]],2)</f>
        <v>03</v>
      </c>
      <c r="E3013" s="5">
        <v>67000000</v>
      </c>
      <c r="F3013" s="2" t="str">
        <f>VLOOKUP(TEXT(表格1[[#This Row],[地區]],"00000000"),縣市代碼,2,0)</f>
        <v>臺南市</v>
      </c>
      <c r="G3013" s="2" t="s">
        <v>5</v>
      </c>
      <c r="H3013" s="13">
        <v>203734</v>
      </c>
      <c r="I3013" s="14">
        <v>490374019</v>
      </c>
      <c r="J3013" s="14">
        <f>表格1[[#This Row],[信用卡交易筆數]]/1000</f>
        <v>203.73400000000001</v>
      </c>
      <c r="K3013" s="14">
        <f>表格1[[#This Row],[信用卡交易金額'[新臺幣']]]/1000</f>
        <v>490374.01899999997</v>
      </c>
      <c r="L3013" s="14">
        <f>表格1[[#This Row],[信用卡交易金額'[新臺幣']]]/1000000</f>
        <v>490.37401899999998</v>
      </c>
      <c r="M3013" s="14" t="str" cm="1">
        <f t="array" ref="M3013">_xlfn.TEXTJOIN("", TRUE, _xlfn.XLOOKUP(TRUE, VALUE(表格1[[#This Row],[年月]]) &lt;= VALUE($R$8:$R$12), $Q$8:$Q$12)) &amp; "年度"</f>
        <v>2022年度</v>
      </c>
    </row>
    <row r="3014" spans="1:13" x14ac:dyDescent="0.3">
      <c r="A3014" s="2">
        <v>202203</v>
      </c>
      <c r="B3014" s="19">
        <f>DATE(表格1[[#This Row],[年]],表格1[[#This Row],[月]],1)</f>
        <v>44621</v>
      </c>
      <c r="C3014" s="2" t="str">
        <f>LEFT(表格1[[#This Row],[年月]],4)</f>
        <v>2022</v>
      </c>
      <c r="D3014" s="2" t="str">
        <f>RIGHT(表格1[[#This Row],[年月]],2)</f>
        <v>03</v>
      </c>
      <c r="E3014" s="5">
        <v>67000000</v>
      </c>
      <c r="F3014" s="2" t="str">
        <f>VLOOKUP(TEXT(表格1[[#This Row],[地區]],"00000000"),縣市代碼,2,0)</f>
        <v>臺南市</v>
      </c>
      <c r="G3014" s="2" t="s">
        <v>6</v>
      </c>
      <c r="H3014" s="13">
        <v>341633</v>
      </c>
      <c r="I3014" s="14">
        <v>1081281032</v>
      </c>
      <c r="J3014" s="14">
        <f>表格1[[#This Row],[信用卡交易筆數]]/1000</f>
        <v>341.63299999999998</v>
      </c>
      <c r="K3014" s="14">
        <f>表格1[[#This Row],[信用卡交易金額'[新臺幣']]]/1000</f>
        <v>1081281.0319999999</v>
      </c>
      <c r="L3014" s="14">
        <f>表格1[[#This Row],[信用卡交易金額'[新臺幣']]]/1000000</f>
        <v>1081.2810320000001</v>
      </c>
      <c r="M3014" s="14" t="str" cm="1">
        <f t="array" ref="M3014">_xlfn.TEXTJOIN("", TRUE, _xlfn.XLOOKUP(TRUE, VALUE(表格1[[#This Row],[年月]]) &lt;= VALUE($R$8:$R$12), $Q$8:$Q$12)) &amp; "年度"</f>
        <v>2022年度</v>
      </c>
    </row>
    <row r="3015" spans="1:13" x14ac:dyDescent="0.3">
      <c r="A3015" s="2">
        <v>202203</v>
      </c>
      <c r="B3015" s="19">
        <f>DATE(表格1[[#This Row],[年]],表格1[[#This Row],[月]],1)</f>
        <v>44621</v>
      </c>
      <c r="C3015" s="2" t="str">
        <f>LEFT(表格1[[#This Row],[年月]],4)</f>
        <v>2022</v>
      </c>
      <c r="D3015" s="2" t="str">
        <f>RIGHT(表格1[[#This Row],[年月]],2)</f>
        <v>03</v>
      </c>
      <c r="E3015" s="5">
        <v>67000000</v>
      </c>
      <c r="F3015" s="2" t="str">
        <f>VLOOKUP(TEXT(表格1[[#This Row],[地區]],"00000000"),縣市代碼,2,0)</f>
        <v>臺南市</v>
      </c>
      <c r="G3015" s="2" t="s">
        <v>7</v>
      </c>
      <c r="H3015" s="13">
        <v>1921358</v>
      </c>
      <c r="I3015" s="14">
        <v>2003495378</v>
      </c>
      <c r="J3015" s="14">
        <f>表格1[[#This Row],[信用卡交易筆數]]/1000</f>
        <v>1921.3579999999999</v>
      </c>
      <c r="K3015" s="14">
        <f>表格1[[#This Row],[信用卡交易金額'[新臺幣']]]/1000</f>
        <v>2003495.378</v>
      </c>
      <c r="L3015" s="14">
        <f>表格1[[#This Row],[信用卡交易金額'[新臺幣']]]/1000000</f>
        <v>2003.4953780000001</v>
      </c>
      <c r="M3015" s="14" t="str" cm="1">
        <f t="array" ref="M3015">_xlfn.TEXTJOIN("", TRUE, _xlfn.XLOOKUP(TRUE, VALUE(表格1[[#This Row],[年月]]) &lt;= VALUE($R$8:$R$12), $Q$8:$Q$12)) &amp; "年度"</f>
        <v>2022年度</v>
      </c>
    </row>
    <row r="3016" spans="1:13" x14ac:dyDescent="0.3">
      <c r="A3016" s="2">
        <v>202203</v>
      </c>
      <c r="B3016" s="19">
        <f>DATE(表格1[[#This Row],[年]],表格1[[#This Row],[月]],1)</f>
        <v>44621</v>
      </c>
      <c r="C3016" s="2" t="str">
        <f>LEFT(表格1[[#This Row],[年月]],4)</f>
        <v>2022</v>
      </c>
      <c r="D3016" s="2" t="str">
        <f>RIGHT(表格1[[#This Row],[年月]],2)</f>
        <v>03</v>
      </c>
      <c r="E3016" s="5">
        <v>67000000</v>
      </c>
      <c r="F3016" s="2" t="str">
        <f>VLOOKUP(TEXT(表格1[[#This Row],[地區]],"00000000"),縣市代碼,2,0)</f>
        <v>臺南市</v>
      </c>
      <c r="G3016" s="2" t="s">
        <v>8</v>
      </c>
      <c r="H3016" s="13">
        <v>1218834</v>
      </c>
      <c r="I3016" s="14">
        <v>1676043332</v>
      </c>
      <c r="J3016" s="14">
        <f>表格1[[#This Row],[信用卡交易筆數]]/1000</f>
        <v>1218.8340000000001</v>
      </c>
      <c r="K3016" s="14">
        <f>表格1[[#This Row],[信用卡交易金額'[新臺幣']]]/1000</f>
        <v>1676043.3319999999</v>
      </c>
      <c r="L3016" s="14">
        <f>表格1[[#This Row],[信用卡交易金額'[新臺幣']]]/1000000</f>
        <v>1676.043332</v>
      </c>
      <c r="M3016" s="14" t="str" cm="1">
        <f t="array" ref="M3016">_xlfn.TEXTJOIN("", TRUE, _xlfn.XLOOKUP(TRUE, VALUE(表格1[[#This Row],[年月]]) &lt;= VALUE($R$8:$R$12), $Q$8:$Q$12)) &amp; "年度"</f>
        <v>2022年度</v>
      </c>
    </row>
    <row r="3017" spans="1:13" x14ac:dyDescent="0.3">
      <c r="A3017" s="2">
        <v>202203</v>
      </c>
      <c r="B3017" s="19">
        <f>DATE(表格1[[#This Row],[年]],表格1[[#This Row],[月]],1)</f>
        <v>44621</v>
      </c>
      <c r="C3017" s="2" t="str">
        <f>LEFT(表格1[[#This Row],[年月]],4)</f>
        <v>2022</v>
      </c>
      <c r="D3017" s="2" t="str">
        <f>RIGHT(表格1[[#This Row],[年月]],2)</f>
        <v>03</v>
      </c>
      <c r="E3017" s="5">
        <v>67000000</v>
      </c>
      <c r="F3017" s="2" t="str">
        <f>VLOOKUP(TEXT(表格1[[#This Row],[地區]],"00000000"),縣市代碼,2,0)</f>
        <v>臺南市</v>
      </c>
      <c r="G3017" s="2" t="s">
        <v>9</v>
      </c>
      <c r="H3017" s="13">
        <v>2694801</v>
      </c>
      <c r="I3017" s="14">
        <v>3939122987</v>
      </c>
      <c r="J3017" s="14">
        <f>表格1[[#This Row],[信用卡交易筆數]]/1000</f>
        <v>2694.8009999999999</v>
      </c>
      <c r="K3017" s="14">
        <f>表格1[[#This Row],[信用卡交易金額'[新臺幣']]]/1000</f>
        <v>3939122.9870000002</v>
      </c>
      <c r="L3017" s="14">
        <f>表格1[[#This Row],[信用卡交易金額'[新臺幣']]]/1000000</f>
        <v>3939.1229870000002</v>
      </c>
      <c r="M3017" s="14" t="str" cm="1">
        <f t="array" ref="M3017">_xlfn.TEXTJOIN("", TRUE, _xlfn.XLOOKUP(TRUE, VALUE(表格1[[#This Row],[年月]]) &lt;= VALUE($R$8:$R$12), $Q$8:$Q$12)) &amp; "年度"</f>
        <v>2022年度</v>
      </c>
    </row>
    <row r="3018" spans="1:13" x14ac:dyDescent="0.3">
      <c r="A3018" s="2">
        <v>202203</v>
      </c>
      <c r="B3018" s="19">
        <f>DATE(表格1[[#This Row],[年]],表格1[[#This Row],[月]],1)</f>
        <v>44621</v>
      </c>
      <c r="C3018" s="2" t="str">
        <f>LEFT(表格1[[#This Row],[年月]],4)</f>
        <v>2022</v>
      </c>
      <c r="D3018" s="2" t="str">
        <f>RIGHT(表格1[[#This Row],[年月]],2)</f>
        <v>03</v>
      </c>
      <c r="E3018" s="5">
        <v>67000000</v>
      </c>
      <c r="F3018" s="2" t="str">
        <f>VLOOKUP(TEXT(表格1[[#This Row],[地區]],"00000000"),縣市代碼,2,0)</f>
        <v>臺南市</v>
      </c>
      <c r="G3018" s="2" t="s">
        <v>10</v>
      </c>
      <c r="H3018" s="13">
        <v>2186170</v>
      </c>
      <c r="I3018" s="14">
        <v>5498199912</v>
      </c>
      <c r="J3018" s="14">
        <f>表格1[[#This Row],[信用卡交易筆數]]/1000</f>
        <v>2186.17</v>
      </c>
      <c r="K3018" s="14">
        <f>表格1[[#This Row],[信用卡交易金額'[新臺幣']]]/1000</f>
        <v>5498199.9119999995</v>
      </c>
      <c r="L3018" s="14">
        <f>表格1[[#This Row],[信用卡交易金額'[新臺幣']]]/1000000</f>
        <v>5498.199912</v>
      </c>
      <c r="M3018" s="14" t="str" cm="1">
        <f t="array" ref="M3018">_xlfn.TEXTJOIN("", TRUE, _xlfn.XLOOKUP(TRUE, VALUE(表格1[[#This Row],[年月]]) &lt;= VALUE($R$8:$R$12), $Q$8:$Q$12)) &amp; "年度"</f>
        <v>2022年度</v>
      </c>
    </row>
    <row r="3019" spans="1:13" x14ac:dyDescent="0.3">
      <c r="A3019" s="2">
        <v>202203</v>
      </c>
      <c r="B3019" s="19">
        <f>DATE(表格1[[#This Row],[年]],表格1[[#This Row],[月]],1)</f>
        <v>44621</v>
      </c>
      <c r="C3019" s="2" t="str">
        <f>LEFT(表格1[[#This Row],[年月]],4)</f>
        <v>2022</v>
      </c>
      <c r="D3019" s="2" t="str">
        <f>RIGHT(表格1[[#This Row],[年月]],2)</f>
        <v>03</v>
      </c>
      <c r="E3019" s="5">
        <v>64000000</v>
      </c>
      <c r="F3019" s="2" t="str">
        <f>VLOOKUP(TEXT(表格1[[#This Row],[地區]],"00000000"),縣市代碼,2,0)</f>
        <v>高雄市</v>
      </c>
      <c r="G3019" s="2" t="s">
        <v>4</v>
      </c>
      <c r="H3019" s="13">
        <v>4489561</v>
      </c>
      <c r="I3019" s="14">
        <v>2356214960</v>
      </c>
      <c r="J3019" s="14">
        <f>表格1[[#This Row],[信用卡交易筆數]]/1000</f>
        <v>4489.5609999999997</v>
      </c>
      <c r="K3019" s="14">
        <f>表格1[[#This Row],[信用卡交易金額'[新臺幣']]]/1000</f>
        <v>2356214.96</v>
      </c>
      <c r="L3019" s="14">
        <f>表格1[[#This Row],[信用卡交易金額'[新臺幣']]]/1000000</f>
        <v>2356.2149599999998</v>
      </c>
      <c r="M3019" s="14" t="str" cm="1">
        <f t="array" ref="M3019">_xlfn.TEXTJOIN("", TRUE, _xlfn.XLOOKUP(TRUE, VALUE(表格1[[#This Row],[年月]]) &lt;= VALUE($R$8:$R$12), $Q$8:$Q$12)) &amp; "年度"</f>
        <v>2022年度</v>
      </c>
    </row>
    <row r="3020" spans="1:13" x14ac:dyDescent="0.3">
      <c r="A3020" s="2">
        <v>202203</v>
      </c>
      <c r="B3020" s="19">
        <f>DATE(表格1[[#This Row],[年]],表格1[[#This Row],[月]],1)</f>
        <v>44621</v>
      </c>
      <c r="C3020" s="2" t="str">
        <f>LEFT(表格1[[#This Row],[年月]],4)</f>
        <v>2022</v>
      </c>
      <c r="D3020" s="2" t="str">
        <f>RIGHT(表格1[[#This Row],[年月]],2)</f>
        <v>03</v>
      </c>
      <c r="E3020" s="5">
        <v>64000000</v>
      </c>
      <c r="F3020" s="2" t="str">
        <f>VLOOKUP(TEXT(表格1[[#This Row],[地區]],"00000000"),縣市代碼,2,0)</f>
        <v>高雄市</v>
      </c>
      <c r="G3020" s="2" t="s">
        <v>5</v>
      </c>
      <c r="H3020" s="13">
        <v>317346</v>
      </c>
      <c r="I3020" s="14">
        <v>738071558</v>
      </c>
      <c r="J3020" s="14">
        <f>表格1[[#This Row],[信用卡交易筆數]]/1000</f>
        <v>317.346</v>
      </c>
      <c r="K3020" s="14">
        <f>表格1[[#This Row],[信用卡交易金額'[新臺幣']]]/1000</f>
        <v>738071.55799999996</v>
      </c>
      <c r="L3020" s="14">
        <f>表格1[[#This Row],[信用卡交易金額'[新臺幣']]]/1000000</f>
        <v>738.07155799999998</v>
      </c>
      <c r="M3020" s="14" t="str" cm="1">
        <f t="array" ref="M3020">_xlfn.TEXTJOIN("", TRUE, _xlfn.XLOOKUP(TRUE, VALUE(表格1[[#This Row],[年月]]) &lt;= VALUE($R$8:$R$12), $Q$8:$Q$12)) &amp; "年度"</f>
        <v>2022年度</v>
      </c>
    </row>
    <row r="3021" spans="1:13" x14ac:dyDescent="0.3">
      <c r="A3021" s="2">
        <v>202203</v>
      </c>
      <c r="B3021" s="19">
        <f>DATE(表格1[[#This Row],[年]],表格1[[#This Row],[月]],1)</f>
        <v>44621</v>
      </c>
      <c r="C3021" s="2" t="str">
        <f>LEFT(表格1[[#This Row],[年月]],4)</f>
        <v>2022</v>
      </c>
      <c r="D3021" s="2" t="str">
        <f>RIGHT(表格1[[#This Row],[年月]],2)</f>
        <v>03</v>
      </c>
      <c r="E3021" s="5">
        <v>64000000</v>
      </c>
      <c r="F3021" s="2" t="str">
        <f>VLOOKUP(TEXT(表格1[[#This Row],[地區]],"00000000"),縣市代碼,2,0)</f>
        <v>高雄市</v>
      </c>
      <c r="G3021" s="2" t="s">
        <v>6</v>
      </c>
      <c r="H3021" s="13">
        <v>555544</v>
      </c>
      <c r="I3021" s="14">
        <v>1827666324</v>
      </c>
      <c r="J3021" s="14">
        <f>表格1[[#This Row],[信用卡交易筆數]]/1000</f>
        <v>555.54399999999998</v>
      </c>
      <c r="K3021" s="14">
        <f>表格1[[#This Row],[信用卡交易金額'[新臺幣']]]/1000</f>
        <v>1827666.324</v>
      </c>
      <c r="L3021" s="14">
        <f>表格1[[#This Row],[信用卡交易金額'[新臺幣']]]/1000000</f>
        <v>1827.666324</v>
      </c>
      <c r="M3021" s="14" t="str" cm="1">
        <f t="array" ref="M3021">_xlfn.TEXTJOIN("", TRUE, _xlfn.XLOOKUP(TRUE, VALUE(表格1[[#This Row],[年月]]) &lt;= VALUE($R$8:$R$12), $Q$8:$Q$12)) &amp; "年度"</f>
        <v>2022年度</v>
      </c>
    </row>
    <row r="3022" spans="1:13" x14ac:dyDescent="0.3">
      <c r="A3022" s="2">
        <v>202203</v>
      </c>
      <c r="B3022" s="19">
        <f>DATE(表格1[[#This Row],[年]],表格1[[#This Row],[月]],1)</f>
        <v>44621</v>
      </c>
      <c r="C3022" s="2" t="str">
        <f>LEFT(表格1[[#This Row],[年月]],4)</f>
        <v>2022</v>
      </c>
      <c r="D3022" s="2" t="str">
        <f>RIGHT(表格1[[#This Row],[年月]],2)</f>
        <v>03</v>
      </c>
      <c r="E3022" s="5">
        <v>64000000</v>
      </c>
      <c r="F3022" s="2" t="str">
        <f>VLOOKUP(TEXT(表格1[[#This Row],[地區]],"00000000"),縣市代碼,2,0)</f>
        <v>高雄市</v>
      </c>
      <c r="G3022" s="2" t="s">
        <v>7</v>
      </c>
      <c r="H3022" s="13">
        <v>2994478</v>
      </c>
      <c r="I3022" s="14">
        <v>3161092529</v>
      </c>
      <c r="J3022" s="14">
        <f>表格1[[#This Row],[信用卡交易筆數]]/1000</f>
        <v>2994.4780000000001</v>
      </c>
      <c r="K3022" s="14">
        <f>表格1[[#This Row],[信用卡交易金額'[新臺幣']]]/1000</f>
        <v>3161092.5290000001</v>
      </c>
      <c r="L3022" s="14">
        <f>表格1[[#This Row],[信用卡交易金額'[新臺幣']]]/1000000</f>
        <v>3161.092529</v>
      </c>
      <c r="M3022" s="14" t="str" cm="1">
        <f t="array" ref="M3022">_xlfn.TEXTJOIN("", TRUE, _xlfn.XLOOKUP(TRUE, VALUE(表格1[[#This Row],[年月]]) &lt;= VALUE($R$8:$R$12), $Q$8:$Q$12)) &amp; "年度"</f>
        <v>2022年度</v>
      </c>
    </row>
    <row r="3023" spans="1:13" x14ac:dyDescent="0.3">
      <c r="A3023" s="2">
        <v>202203</v>
      </c>
      <c r="B3023" s="19">
        <f>DATE(表格1[[#This Row],[年]],表格1[[#This Row],[月]],1)</f>
        <v>44621</v>
      </c>
      <c r="C3023" s="2" t="str">
        <f>LEFT(表格1[[#This Row],[年月]],4)</f>
        <v>2022</v>
      </c>
      <c r="D3023" s="2" t="str">
        <f>RIGHT(表格1[[#This Row],[年月]],2)</f>
        <v>03</v>
      </c>
      <c r="E3023" s="5">
        <v>64000000</v>
      </c>
      <c r="F3023" s="2" t="str">
        <f>VLOOKUP(TEXT(表格1[[#This Row],[地區]],"00000000"),縣市代碼,2,0)</f>
        <v>高雄市</v>
      </c>
      <c r="G3023" s="2" t="s">
        <v>8</v>
      </c>
      <c r="H3023" s="13">
        <v>2016980</v>
      </c>
      <c r="I3023" s="14">
        <v>2756416222</v>
      </c>
      <c r="J3023" s="14">
        <f>表格1[[#This Row],[信用卡交易筆數]]/1000</f>
        <v>2016.98</v>
      </c>
      <c r="K3023" s="14">
        <f>表格1[[#This Row],[信用卡交易金額'[新臺幣']]]/1000</f>
        <v>2756416.2220000001</v>
      </c>
      <c r="L3023" s="14">
        <f>表格1[[#This Row],[信用卡交易金額'[新臺幣']]]/1000000</f>
        <v>2756.4162219999998</v>
      </c>
      <c r="M3023" s="14" t="str" cm="1">
        <f t="array" ref="M3023">_xlfn.TEXTJOIN("", TRUE, _xlfn.XLOOKUP(TRUE, VALUE(表格1[[#This Row],[年月]]) &lt;= VALUE($R$8:$R$12), $Q$8:$Q$12)) &amp; "年度"</f>
        <v>2022年度</v>
      </c>
    </row>
    <row r="3024" spans="1:13" x14ac:dyDescent="0.3">
      <c r="A3024" s="2">
        <v>202203</v>
      </c>
      <c r="B3024" s="19">
        <f>DATE(表格1[[#This Row],[年]],表格1[[#This Row],[月]],1)</f>
        <v>44621</v>
      </c>
      <c r="C3024" s="2" t="str">
        <f>LEFT(表格1[[#This Row],[年月]],4)</f>
        <v>2022</v>
      </c>
      <c r="D3024" s="2" t="str">
        <f>RIGHT(表格1[[#This Row],[年月]],2)</f>
        <v>03</v>
      </c>
      <c r="E3024" s="5">
        <v>64000000</v>
      </c>
      <c r="F3024" s="2" t="str">
        <f>VLOOKUP(TEXT(表格1[[#This Row],[地區]],"00000000"),縣市代碼,2,0)</f>
        <v>高雄市</v>
      </c>
      <c r="G3024" s="2" t="s">
        <v>9</v>
      </c>
      <c r="H3024" s="13">
        <v>4302763</v>
      </c>
      <c r="I3024" s="14">
        <v>6370539388</v>
      </c>
      <c r="J3024" s="14">
        <f>表格1[[#This Row],[信用卡交易筆數]]/1000</f>
        <v>4302.7629999999999</v>
      </c>
      <c r="K3024" s="14">
        <f>表格1[[#This Row],[信用卡交易金額'[新臺幣']]]/1000</f>
        <v>6370539.3880000003</v>
      </c>
      <c r="L3024" s="14">
        <f>表格1[[#This Row],[信用卡交易金額'[新臺幣']]]/1000000</f>
        <v>6370.5393880000001</v>
      </c>
      <c r="M3024" s="14" t="str" cm="1">
        <f t="array" ref="M3024">_xlfn.TEXTJOIN("", TRUE, _xlfn.XLOOKUP(TRUE, VALUE(表格1[[#This Row],[年月]]) &lt;= VALUE($R$8:$R$12), $Q$8:$Q$12)) &amp; "年度"</f>
        <v>2022年度</v>
      </c>
    </row>
    <row r="3025" spans="1:13" x14ac:dyDescent="0.3">
      <c r="A3025" s="2">
        <v>202203</v>
      </c>
      <c r="B3025" s="19">
        <f>DATE(表格1[[#This Row],[年]],表格1[[#This Row],[月]],1)</f>
        <v>44621</v>
      </c>
      <c r="C3025" s="2" t="str">
        <f>LEFT(表格1[[#This Row],[年月]],4)</f>
        <v>2022</v>
      </c>
      <c r="D3025" s="2" t="str">
        <f>RIGHT(表格1[[#This Row],[年月]],2)</f>
        <v>03</v>
      </c>
      <c r="E3025" s="5">
        <v>64000000</v>
      </c>
      <c r="F3025" s="2" t="str">
        <f>VLOOKUP(TEXT(表格1[[#This Row],[地區]],"00000000"),縣市代碼,2,0)</f>
        <v>高雄市</v>
      </c>
      <c r="G3025" s="2" t="s">
        <v>10</v>
      </c>
      <c r="H3025" s="13">
        <v>3192862</v>
      </c>
      <c r="I3025" s="14">
        <v>8716363591</v>
      </c>
      <c r="J3025" s="14">
        <f>表格1[[#This Row],[信用卡交易筆數]]/1000</f>
        <v>3192.8620000000001</v>
      </c>
      <c r="K3025" s="14">
        <f>表格1[[#This Row],[信用卡交易金額'[新臺幣']]]/1000</f>
        <v>8716363.591</v>
      </c>
      <c r="L3025" s="14">
        <f>表格1[[#This Row],[信用卡交易金額'[新臺幣']]]/1000000</f>
        <v>8716.3635909999994</v>
      </c>
      <c r="M3025" s="14" t="str" cm="1">
        <f t="array" ref="M3025">_xlfn.TEXTJOIN("", TRUE, _xlfn.XLOOKUP(TRUE, VALUE(表格1[[#This Row],[年月]]) &lt;= VALUE($R$8:$R$12), $Q$8:$Q$12)) &amp; "年度"</f>
        <v>2022年度</v>
      </c>
    </row>
    <row r="3026" spans="1:13" x14ac:dyDescent="0.3">
      <c r="A3026" s="2">
        <v>202203</v>
      </c>
      <c r="B3026" s="19">
        <f>DATE(表格1[[#This Row],[年]],表格1[[#This Row],[月]],1)</f>
        <v>44621</v>
      </c>
      <c r="C3026" s="2" t="str">
        <f>LEFT(表格1[[#This Row],[年月]],4)</f>
        <v>2022</v>
      </c>
      <c r="D3026" s="2" t="str">
        <f>RIGHT(表格1[[#This Row],[年月]],2)</f>
        <v>03</v>
      </c>
      <c r="E3026" s="5">
        <v>10013000</v>
      </c>
      <c r="F3026" s="2" t="str">
        <f>VLOOKUP(TEXT(表格1[[#This Row],[地區]],"00000000"),縣市代碼,2,0)</f>
        <v>屏東縣</v>
      </c>
      <c r="G3026" s="2" t="s">
        <v>4</v>
      </c>
      <c r="H3026" s="13">
        <v>651814</v>
      </c>
      <c r="I3026" s="14">
        <v>315743972</v>
      </c>
      <c r="J3026" s="14">
        <f>表格1[[#This Row],[信用卡交易筆數]]/1000</f>
        <v>651.81399999999996</v>
      </c>
      <c r="K3026" s="14">
        <f>表格1[[#This Row],[信用卡交易金額'[新臺幣']]]/1000</f>
        <v>315743.97200000001</v>
      </c>
      <c r="L3026" s="14">
        <f>表格1[[#This Row],[信用卡交易金額'[新臺幣']]]/1000000</f>
        <v>315.74397199999999</v>
      </c>
      <c r="M3026" s="14" t="str" cm="1">
        <f t="array" ref="M3026">_xlfn.TEXTJOIN("", TRUE, _xlfn.XLOOKUP(TRUE, VALUE(表格1[[#This Row],[年月]]) &lt;= VALUE($R$8:$R$12), $Q$8:$Q$12)) &amp; "年度"</f>
        <v>2022年度</v>
      </c>
    </row>
    <row r="3027" spans="1:13" x14ac:dyDescent="0.3">
      <c r="A3027" s="2">
        <v>202203</v>
      </c>
      <c r="B3027" s="19">
        <f>DATE(表格1[[#This Row],[年]],表格1[[#This Row],[月]],1)</f>
        <v>44621</v>
      </c>
      <c r="C3027" s="2" t="str">
        <f>LEFT(表格1[[#This Row],[年月]],4)</f>
        <v>2022</v>
      </c>
      <c r="D3027" s="2" t="str">
        <f>RIGHT(表格1[[#This Row],[年月]],2)</f>
        <v>03</v>
      </c>
      <c r="E3027" s="5">
        <v>10013000</v>
      </c>
      <c r="F3027" s="2" t="str">
        <f>VLOOKUP(TEXT(表格1[[#This Row],[地區]],"00000000"),縣市代碼,2,0)</f>
        <v>屏東縣</v>
      </c>
      <c r="G3027" s="2" t="s">
        <v>5</v>
      </c>
      <c r="H3027" s="13">
        <v>54970</v>
      </c>
      <c r="I3027" s="14">
        <v>131161352</v>
      </c>
      <c r="J3027" s="14">
        <f>表格1[[#This Row],[信用卡交易筆數]]/1000</f>
        <v>54.97</v>
      </c>
      <c r="K3027" s="14">
        <f>表格1[[#This Row],[信用卡交易金額'[新臺幣']]]/1000</f>
        <v>131161.35200000001</v>
      </c>
      <c r="L3027" s="14">
        <f>表格1[[#This Row],[信用卡交易金額'[新臺幣']]]/1000000</f>
        <v>131.16135199999999</v>
      </c>
      <c r="M3027" s="14" t="str" cm="1">
        <f t="array" ref="M3027">_xlfn.TEXTJOIN("", TRUE, _xlfn.XLOOKUP(TRUE, VALUE(表格1[[#This Row],[年月]]) &lt;= VALUE($R$8:$R$12), $Q$8:$Q$12)) &amp; "年度"</f>
        <v>2022年度</v>
      </c>
    </row>
    <row r="3028" spans="1:13" x14ac:dyDescent="0.3">
      <c r="A3028" s="2">
        <v>202203</v>
      </c>
      <c r="B3028" s="19">
        <f>DATE(表格1[[#This Row],[年]],表格1[[#This Row],[月]],1)</f>
        <v>44621</v>
      </c>
      <c r="C3028" s="2" t="str">
        <f>LEFT(表格1[[#This Row],[年月]],4)</f>
        <v>2022</v>
      </c>
      <c r="D3028" s="2" t="str">
        <f>RIGHT(表格1[[#This Row],[年月]],2)</f>
        <v>03</v>
      </c>
      <c r="E3028" s="5">
        <v>10013000</v>
      </c>
      <c r="F3028" s="2" t="str">
        <f>VLOOKUP(TEXT(表格1[[#This Row],[地區]],"00000000"),縣市代碼,2,0)</f>
        <v>屏東縣</v>
      </c>
      <c r="G3028" s="2" t="s">
        <v>6</v>
      </c>
      <c r="H3028" s="13">
        <v>87716</v>
      </c>
      <c r="I3028" s="14">
        <v>276517906</v>
      </c>
      <c r="J3028" s="14">
        <f>表格1[[#This Row],[信用卡交易筆數]]/1000</f>
        <v>87.715999999999994</v>
      </c>
      <c r="K3028" s="14">
        <f>表格1[[#This Row],[信用卡交易金額'[新臺幣']]]/1000</f>
        <v>276517.90600000002</v>
      </c>
      <c r="L3028" s="14">
        <f>表格1[[#This Row],[信用卡交易金額'[新臺幣']]]/1000000</f>
        <v>276.51790599999998</v>
      </c>
      <c r="M3028" s="14" t="str" cm="1">
        <f t="array" ref="M3028">_xlfn.TEXTJOIN("", TRUE, _xlfn.XLOOKUP(TRUE, VALUE(表格1[[#This Row],[年月]]) &lt;= VALUE($R$8:$R$12), $Q$8:$Q$12)) &amp; "年度"</f>
        <v>2022年度</v>
      </c>
    </row>
    <row r="3029" spans="1:13" x14ac:dyDescent="0.3">
      <c r="A3029" s="2">
        <v>202203</v>
      </c>
      <c r="B3029" s="19">
        <f>DATE(表格1[[#This Row],[年]],表格1[[#This Row],[月]],1)</f>
        <v>44621</v>
      </c>
      <c r="C3029" s="2" t="str">
        <f>LEFT(表格1[[#This Row],[年月]],4)</f>
        <v>2022</v>
      </c>
      <c r="D3029" s="2" t="str">
        <f>RIGHT(表格1[[#This Row],[年月]],2)</f>
        <v>03</v>
      </c>
      <c r="E3029" s="5">
        <v>10013000</v>
      </c>
      <c r="F3029" s="2" t="str">
        <f>VLOOKUP(TEXT(表格1[[#This Row],[地區]],"00000000"),縣市代碼,2,0)</f>
        <v>屏東縣</v>
      </c>
      <c r="G3029" s="2" t="s">
        <v>7</v>
      </c>
      <c r="H3029" s="13">
        <v>591438</v>
      </c>
      <c r="I3029" s="14">
        <v>630919874</v>
      </c>
      <c r="J3029" s="14">
        <f>表格1[[#This Row],[信用卡交易筆數]]/1000</f>
        <v>591.43799999999999</v>
      </c>
      <c r="K3029" s="14">
        <f>表格1[[#This Row],[信用卡交易金額'[新臺幣']]]/1000</f>
        <v>630919.87399999995</v>
      </c>
      <c r="L3029" s="14">
        <f>表格1[[#This Row],[信用卡交易金額'[新臺幣']]]/1000000</f>
        <v>630.91987400000005</v>
      </c>
      <c r="M3029" s="14" t="str" cm="1">
        <f t="array" ref="M3029">_xlfn.TEXTJOIN("", TRUE, _xlfn.XLOOKUP(TRUE, VALUE(表格1[[#This Row],[年月]]) &lt;= VALUE($R$8:$R$12), $Q$8:$Q$12)) &amp; "年度"</f>
        <v>2022年度</v>
      </c>
    </row>
    <row r="3030" spans="1:13" x14ac:dyDescent="0.3">
      <c r="A3030" s="2">
        <v>202203</v>
      </c>
      <c r="B3030" s="19">
        <f>DATE(表格1[[#This Row],[年]],表格1[[#This Row],[月]],1)</f>
        <v>44621</v>
      </c>
      <c r="C3030" s="2" t="str">
        <f>LEFT(表格1[[#This Row],[年月]],4)</f>
        <v>2022</v>
      </c>
      <c r="D3030" s="2" t="str">
        <f>RIGHT(表格1[[#This Row],[年月]],2)</f>
        <v>03</v>
      </c>
      <c r="E3030" s="5">
        <v>10013000</v>
      </c>
      <c r="F3030" s="2" t="str">
        <f>VLOOKUP(TEXT(表格1[[#This Row],[地區]],"00000000"),縣市代碼,2,0)</f>
        <v>屏東縣</v>
      </c>
      <c r="G3030" s="2" t="s">
        <v>8</v>
      </c>
      <c r="H3030" s="13">
        <v>351965</v>
      </c>
      <c r="I3030" s="14">
        <v>450434836</v>
      </c>
      <c r="J3030" s="14">
        <f>表格1[[#This Row],[信用卡交易筆數]]/1000</f>
        <v>351.96499999999997</v>
      </c>
      <c r="K3030" s="14">
        <f>表格1[[#This Row],[信用卡交易金額'[新臺幣']]]/1000</f>
        <v>450434.83600000001</v>
      </c>
      <c r="L3030" s="14">
        <f>表格1[[#This Row],[信用卡交易金額'[新臺幣']]]/1000000</f>
        <v>450.43483600000002</v>
      </c>
      <c r="M3030" s="14" t="str" cm="1">
        <f t="array" ref="M3030">_xlfn.TEXTJOIN("", TRUE, _xlfn.XLOOKUP(TRUE, VALUE(表格1[[#This Row],[年月]]) &lt;= VALUE($R$8:$R$12), $Q$8:$Q$12)) &amp; "年度"</f>
        <v>2022年度</v>
      </c>
    </row>
    <row r="3031" spans="1:13" x14ac:dyDescent="0.3">
      <c r="A3031" s="2">
        <v>202203</v>
      </c>
      <c r="B3031" s="19">
        <f>DATE(表格1[[#This Row],[年]],表格1[[#This Row],[月]],1)</f>
        <v>44621</v>
      </c>
      <c r="C3031" s="2" t="str">
        <f>LEFT(表格1[[#This Row],[年月]],4)</f>
        <v>2022</v>
      </c>
      <c r="D3031" s="2" t="str">
        <f>RIGHT(表格1[[#This Row],[年月]],2)</f>
        <v>03</v>
      </c>
      <c r="E3031" s="5">
        <v>10013000</v>
      </c>
      <c r="F3031" s="2" t="str">
        <f>VLOOKUP(TEXT(表格1[[#This Row],[地區]],"00000000"),縣市代碼,2,0)</f>
        <v>屏東縣</v>
      </c>
      <c r="G3031" s="2" t="s">
        <v>9</v>
      </c>
      <c r="H3031" s="13">
        <v>637145</v>
      </c>
      <c r="I3031" s="14">
        <v>921071568</v>
      </c>
      <c r="J3031" s="14">
        <f>表格1[[#This Row],[信用卡交易筆數]]/1000</f>
        <v>637.14499999999998</v>
      </c>
      <c r="K3031" s="14">
        <f>表格1[[#This Row],[信用卡交易金額'[新臺幣']]]/1000</f>
        <v>921071.56799999997</v>
      </c>
      <c r="L3031" s="14">
        <f>表格1[[#This Row],[信用卡交易金額'[新臺幣']]]/1000000</f>
        <v>921.07156799999996</v>
      </c>
      <c r="M3031" s="14" t="str" cm="1">
        <f t="array" ref="M3031">_xlfn.TEXTJOIN("", TRUE, _xlfn.XLOOKUP(TRUE, VALUE(表格1[[#This Row],[年月]]) &lt;= VALUE($R$8:$R$12), $Q$8:$Q$12)) &amp; "年度"</f>
        <v>2022年度</v>
      </c>
    </row>
    <row r="3032" spans="1:13" x14ac:dyDescent="0.3">
      <c r="A3032" s="2">
        <v>202203</v>
      </c>
      <c r="B3032" s="19">
        <f>DATE(表格1[[#This Row],[年]],表格1[[#This Row],[月]],1)</f>
        <v>44621</v>
      </c>
      <c r="C3032" s="2" t="str">
        <f>LEFT(表格1[[#This Row],[年月]],4)</f>
        <v>2022</v>
      </c>
      <c r="D3032" s="2" t="str">
        <f>RIGHT(表格1[[#This Row],[年月]],2)</f>
        <v>03</v>
      </c>
      <c r="E3032" s="5">
        <v>10013000</v>
      </c>
      <c r="F3032" s="2" t="str">
        <f>VLOOKUP(TEXT(表格1[[#This Row],[地區]],"00000000"),縣市代碼,2,0)</f>
        <v>屏東縣</v>
      </c>
      <c r="G3032" s="2" t="s">
        <v>10</v>
      </c>
      <c r="H3032" s="13">
        <v>570253</v>
      </c>
      <c r="I3032" s="14">
        <v>1706349897</v>
      </c>
      <c r="J3032" s="14">
        <f>表格1[[#This Row],[信用卡交易筆數]]/1000</f>
        <v>570.25300000000004</v>
      </c>
      <c r="K3032" s="14">
        <f>表格1[[#This Row],[信用卡交易金額'[新臺幣']]]/1000</f>
        <v>1706349.8970000001</v>
      </c>
      <c r="L3032" s="14">
        <f>表格1[[#This Row],[信用卡交易金額'[新臺幣']]]/1000000</f>
        <v>1706.3498970000001</v>
      </c>
      <c r="M3032" s="14" t="str" cm="1">
        <f t="array" ref="M3032">_xlfn.TEXTJOIN("", TRUE, _xlfn.XLOOKUP(TRUE, VALUE(表格1[[#This Row],[年月]]) &lt;= VALUE($R$8:$R$12), $Q$8:$Q$12)) &amp; "年度"</f>
        <v>2022年度</v>
      </c>
    </row>
    <row r="3033" spans="1:13" x14ac:dyDescent="0.3">
      <c r="A3033" s="2">
        <v>202203</v>
      </c>
      <c r="B3033" s="19">
        <f>DATE(表格1[[#This Row],[年]],表格1[[#This Row],[月]],1)</f>
        <v>44621</v>
      </c>
      <c r="C3033" s="2" t="str">
        <f>LEFT(表格1[[#This Row],[年月]],4)</f>
        <v>2022</v>
      </c>
      <c r="D3033" s="2" t="str">
        <f>RIGHT(表格1[[#This Row],[年月]],2)</f>
        <v>03</v>
      </c>
      <c r="E3033" s="5">
        <v>10017000</v>
      </c>
      <c r="F3033" s="2" t="str">
        <f>VLOOKUP(TEXT(表格1[[#This Row],[地區]],"00000000"),縣市代碼,2,0)</f>
        <v>基隆市</v>
      </c>
      <c r="G3033" s="2" t="s">
        <v>4</v>
      </c>
      <c r="H3033" s="13">
        <v>636803</v>
      </c>
      <c r="I3033" s="14">
        <v>297316786</v>
      </c>
      <c r="J3033" s="14">
        <f>表格1[[#This Row],[信用卡交易筆數]]/1000</f>
        <v>636.803</v>
      </c>
      <c r="K3033" s="14">
        <f>表格1[[#This Row],[信用卡交易金額'[新臺幣']]]/1000</f>
        <v>297316.78600000002</v>
      </c>
      <c r="L3033" s="14">
        <f>表格1[[#This Row],[信用卡交易金額'[新臺幣']]]/1000000</f>
        <v>297.31678599999998</v>
      </c>
      <c r="M3033" s="14" t="str" cm="1">
        <f t="array" ref="M3033">_xlfn.TEXTJOIN("", TRUE, _xlfn.XLOOKUP(TRUE, VALUE(表格1[[#This Row],[年月]]) &lt;= VALUE($R$8:$R$12), $Q$8:$Q$12)) &amp; "年度"</f>
        <v>2022年度</v>
      </c>
    </row>
    <row r="3034" spans="1:13" x14ac:dyDescent="0.3">
      <c r="A3034" s="2">
        <v>202203</v>
      </c>
      <c r="B3034" s="19">
        <f>DATE(表格1[[#This Row],[年]],表格1[[#This Row],[月]],1)</f>
        <v>44621</v>
      </c>
      <c r="C3034" s="2" t="str">
        <f>LEFT(表格1[[#This Row],[年月]],4)</f>
        <v>2022</v>
      </c>
      <c r="D3034" s="2" t="str">
        <f>RIGHT(表格1[[#This Row],[年月]],2)</f>
        <v>03</v>
      </c>
      <c r="E3034" s="5">
        <v>10017000</v>
      </c>
      <c r="F3034" s="2" t="str">
        <f>VLOOKUP(TEXT(表格1[[#This Row],[地區]],"00000000"),縣市代碼,2,0)</f>
        <v>基隆市</v>
      </c>
      <c r="G3034" s="2" t="s">
        <v>5</v>
      </c>
      <c r="H3034" s="13">
        <v>45849</v>
      </c>
      <c r="I3034" s="14">
        <v>126507786</v>
      </c>
      <c r="J3034" s="14">
        <f>表格1[[#This Row],[信用卡交易筆數]]/1000</f>
        <v>45.848999999999997</v>
      </c>
      <c r="K3034" s="14">
        <f>表格1[[#This Row],[信用卡交易金額'[新臺幣']]]/1000</f>
        <v>126507.78599999999</v>
      </c>
      <c r="L3034" s="14">
        <f>表格1[[#This Row],[信用卡交易金額'[新臺幣']]]/1000000</f>
        <v>126.507786</v>
      </c>
      <c r="M3034" s="14" t="str" cm="1">
        <f t="array" ref="M3034">_xlfn.TEXTJOIN("", TRUE, _xlfn.XLOOKUP(TRUE, VALUE(表格1[[#This Row],[年月]]) &lt;= VALUE($R$8:$R$12), $Q$8:$Q$12)) &amp; "年度"</f>
        <v>2022年度</v>
      </c>
    </row>
    <row r="3035" spans="1:13" x14ac:dyDescent="0.3">
      <c r="A3035" s="2">
        <v>202203</v>
      </c>
      <c r="B3035" s="19">
        <f>DATE(表格1[[#This Row],[年]],表格1[[#This Row],[月]],1)</f>
        <v>44621</v>
      </c>
      <c r="C3035" s="2" t="str">
        <f>LEFT(表格1[[#This Row],[年月]],4)</f>
        <v>2022</v>
      </c>
      <c r="D3035" s="2" t="str">
        <f>RIGHT(表格1[[#This Row],[年月]],2)</f>
        <v>03</v>
      </c>
      <c r="E3035" s="5">
        <v>10017000</v>
      </c>
      <c r="F3035" s="2" t="str">
        <f>VLOOKUP(TEXT(表格1[[#This Row],[地區]],"00000000"),縣市代碼,2,0)</f>
        <v>基隆市</v>
      </c>
      <c r="G3035" s="2" t="s">
        <v>6</v>
      </c>
      <c r="H3035" s="13">
        <v>60313</v>
      </c>
      <c r="I3035" s="14">
        <v>213056661</v>
      </c>
      <c r="J3035" s="14">
        <f>表格1[[#This Row],[信用卡交易筆數]]/1000</f>
        <v>60.313000000000002</v>
      </c>
      <c r="K3035" s="14">
        <f>表格1[[#This Row],[信用卡交易金額'[新臺幣']]]/1000</f>
        <v>213056.66099999999</v>
      </c>
      <c r="L3035" s="14">
        <f>表格1[[#This Row],[信用卡交易金額'[新臺幣']]]/1000000</f>
        <v>213.05666099999999</v>
      </c>
      <c r="M3035" s="14" t="str" cm="1">
        <f t="array" ref="M3035">_xlfn.TEXTJOIN("", TRUE, _xlfn.XLOOKUP(TRUE, VALUE(表格1[[#This Row],[年月]]) &lt;= VALUE($R$8:$R$12), $Q$8:$Q$12)) &amp; "年度"</f>
        <v>2022年度</v>
      </c>
    </row>
    <row r="3036" spans="1:13" x14ac:dyDescent="0.3">
      <c r="A3036" s="2">
        <v>202203</v>
      </c>
      <c r="B3036" s="19">
        <f>DATE(表格1[[#This Row],[年]],表格1[[#This Row],[月]],1)</f>
        <v>44621</v>
      </c>
      <c r="C3036" s="2" t="str">
        <f>LEFT(表格1[[#This Row],[年月]],4)</f>
        <v>2022</v>
      </c>
      <c r="D3036" s="2" t="str">
        <f>RIGHT(表格1[[#This Row],[年月]],2)</f>
        <v>03</v>
      </c>
      <c r="E3036" s="5">
        <v>10017000</v>
      </c>
      <c r="F3036" s="2" t="str">
        <f>VLOOKUP(TEXT(表格1[[#This Row],[地區]],"00000000"),縣市代碼,2,0)</f>
        <v>基隆市</v>
      </c>
      <c r="G3036" s="2" t="s">
        <v>7</v>
      </c>
      <c r="H3036" s="13">
        <v>411130</v>
      </c>
      <c r="I3036" s="14">
        <v>389713377</v>
      </c>
      <c r="J3036" s="14">
        <f>表格1[[#This Row],[信用卡交易筆數]]/1000</f>
        <v>411.13</v>
      </c>
      <c r="K3036" s="14">
        <f>表格1[[#This Row],[信用卡交易金額'[新臺幣']]]/1000</f>
        <v>389713.37699999998</v>
      </c>
      <c r="L3036" s="14">
        <f>表格1[[#This Row],[信用卡交易金額'[新臺幣']]]/1000000</f>
        <v>389.71337699999998</v>
      </c>
      <c r="M3036" s="14" t="str" cm="1">
        <f t="array" ref="M3036">_xlfn.TEXTJOIN("", TRUE, _xlfn.XLOOKUP(TRUE, VALUE(表格1[[#This Row],[年月]]) &lt;= VALUE($R$8:$R$12), $Q$8:$Q$12)) &amp; "年度"</f>
        <v>2022年度</v>
      </c>
    </row>
    <row r="3037" spans="1:13" x14ac:dyDescent="0.3">
      <c r="A3037" s="2">
        <v>202203</v>
      </c>
      <c r="B3037" s="19">
        <f>DATE(表格1[[#This Row],[年]],表格1[[#This Row],[月]],1)</f>
        <v>44621</v>
      </c>
      <c r="C3037" s="2" t="str">
        <f>LEFT(表格1[[#This Row],[年月]],4)</f>
        <v>2022</v>
      </c>
      <c r="D3037" s="2" t="str">
        <f>RIGHT(表格1[[#This Row],[年月]],2)</f>
        <v>03</v>
      </c>
      <c r="E3037" s="5">
        <v>10017000</v>
      </c>
      <c r="F3037" s="2" t="str">
        <f>VLOOKUP(TEXT(表格1[[#This Row],[地區]],"00000000"),縣市代碼,2,0)</f>
        <v>基隆市</v>
      </c>
      <c r="G3037" s="2" t="s">
        <v>8</v>
      </c>
      <c r="H3037" s="13">
        <v>301678</v>
      </c>
      <c r="I3037" s="14">
        <v>374520159</v>
      </c>
      <c r="J3037" s="14">
        <f>表格1[[#This Row],[信用卡交易筆數]]/1000</f>
        <v>301.678</v>
      </c>
      <c r="K3037" s="14">
        <f>表格1[[#This Row],[信用卡交易金額'[新臺幣']]]/1000</f>
        <v>374520.15899999999</v>
      </c>
      <c r="L3037" s="14">
        <f>表格1[[#This Row],[信用卡交易金額'[新臺幣']]]/1000000</f>
        <v>374.52015899999998</v>
      </c>
      <c r="M3037" s="14" t="str" cm="1">
        <f t="array" ref="M3037">_xlfn.TEXTJOIN("", TRUE, _xlfn.XLOOKUP(TRUE, VALUE(表格1[[#This Row],[年月]]) &lt;= VALUE($R$8:$R$12), $Q$8:$Q$12)) &amp; "年度"</f>
        <v>2022年度</v>
      </c>
    </row>
    <row r="3038" spans="1:13" x14ac:dyDescent="0.3">
      <c r="A3038" s="2">
        <v>202203</v>
      </c>
      <c r="B3038" s="19">
        <f>DATE(表格1[[#This Row],[年]],表格1[[#This Row],[月]],1)</f>
        <v>44621</v>
      </c>
      <c r="C3038" s="2" t="str">
        <f>LEFT(表格1[[#This Row],[年月]],4)</f>
        <v>2022</v>
      </c>
      <c r="D3038" s="2" t="str">
        <f>RIGHT(表格1[[#This Row],[年月]],2)</f>
        <v>03</v>
      </c>
      <c r="E3038" s="5">
        <v>10017000</v>
      </c>
      <c r="F3038" s="2" t="str">
        <f>VLOOKUP(TEXT(表格1[[#This Row],[地區]],"00000000"),縣市代碼,2,0)</f>
        <v>基隆市</v>
      </c>
      <c r="G3038" s="2" t="s">
        <v>9</v>
      </c>
      <c r="H3038" s="13">
        <v>566021</v>
      </c>
      <c r="I3038" s="14">
        <v>720728470</v>
      </c>
      <c r="J3038" s="14">
        <f>表格1[[#This Row],[信用卡交易筆數]]/1000</f>
        <v>566.02099999999996</v>
      </c>
      <c r="K3038" s="14">
        <f>表格1[[#This Row],[信用卡交易金額'[新臺幣']]]/1000</f>
        <v>720728.47</v>
      </c>
      <c r="L3038" s="14">
        <f>表格1[[#This Row],[信用卡交易金額'[新臺幣']]]/1000000</f>
        <v>720.72847000000002</v>
      </c>
      <c r="M3038" s="14" t="str" cm="1">
        <f t="array" ref="M3038">_xlfn.TEXTJOIN("", TRUE, _xlfn.XLOOKUP(TRUE, VALUE(表格1[[#This Row],[年月]]) &lt;= VALUE($R$8:$R$12), $Q$8:$Q$12)) &amp; "年度"</f>
        <v>2022年度</v>
      </c>
    </row>
    <row r="3039" spans="1:13" x14ac:dyDescent="0.3">
      <c r="A3039" s="2">
        <v>202203</v>
      </c>
      <c r="B3039" s="19">
        <f>DATE(表格1[[#This Row],[年]],表格1[[#This Row],[月]],1)</f>
        <v>44621</v>
      </c>
      <c r="C3039" s="2" t="str">
        <f>LEFT(表格1[[#This Row],[年月]],4)</f>
        <v>2022</v>
      </c>
      <c r="D3039" s="2" t="str">
        <f>RIGHT(表格1[[#This Row],[年月]],2)</f>
        <v>03</v>
      </c>
      <c r="E3039" s="5">
        <v>10017000</v>
      </c>
      <c r="F3039" s="2" t="str">
        <f>VLOOKUP(TEXT(表格1[[#This Row],[地區]],"00000000"),縣市代碼,2,0)</f>
        <v>基隆市</v>
      </c>
      <c r="G3039" s="2" t="s">
        <v>10</v>
      </c>
      <c r="H3039" s="13">
        <v>489520</v>
      </c>
      <c r="I3039" s="14">
        <v>1129545419</v>
      </c>
      <c r="J3039" s="14">
        <f>表格1[[#This Row],[信用卡交易筆數]]/1000</f>
        <v>489.52</v>
      </c>
      <c r="K3039" s="14">
        <f>表格1[[#This Row],[信用卡交易金額'[新臺幣']]]/1000</f>
        <v>1129545.419</v>
      </c>
      <c r="L3039" s="14">
        <f>表格1[[#This Row],[信用卡交易金額'[新臺幣']]]/1000000</f>
        <v>1129.545419</v>
      </c>
      <c r="M3039" s="14" t="str" cm="1">
        <f t="array" ref="M3039">_xlfn.TEXTJOIN("", TRUE, _xlfn.XLOOKUP(TRUE, VALUE(表格1[[#This Row],[年月]]) &lt;= VALUE($R$8:$R$12), $Q$8:$Q$12)) &amp; "年度"</f>
        <v>2022年度</v>
      </c>
    </row>
    <row r="3040" spans="1:13" x14ac:dyDescent="0.3">
      <c r="A3040" s="2">
        <v>202203</v>
      </c>
      <c r="B3040" s="19">
        <f>DATE(表格1[[#This Row],[年]],表格1[[#This Row],[月]],1)</f>
        <v>44621</v>
      </c>
      <c r="C3040" s="2" t="str">
        <f>LEFT(表格1[[#This Row],[年月]],4)</f>
        <v>2022</v>
      </c>
      <c r="D3040" s="2" t="str">
        <f>RIGHT(表格1[[#This Row],[年月]],2)</f>
        <v>03</v>
      </c>
      <c r="E3040" s="5">
        <v>10002000</v>
      </c>
      <c r="F3040" s="2" t="str">
        <f>VLOOKUP(TEXT(表格1[[#This Row],[地區]],"00000000"),縣市代碼,2,0)</f>
        <v>宜蘭縣</v>
      </c>
      <c r="G3040" s="2" t="s">
        <v>4</v>
      </c>
      <c r="H3040" s="13">
        <v>506973</v>
      </c>
      <c r="I3040" s="14">
        <v>226415456</v>
      </c>
      <c r="J3040" s="14">
        <f>表格1[[#This Row],[信用卡交易筆數]]/1000</f>
        <v>506.97300000000001</v>
      </c>
      <c r="K3040" s="14">
        <f>表格1[[#This Row],[信用卡交易金額'[新臺幣']]]/1000</f>
        <v>226415.45600000001</v>
      </c>
      <c r="L3040" s="14">
        <f>表格1[[#This Row],[信用卡交易金額'[新臺幣']]]/1000000</f>
        <v>226.41545600000001</v>
      </c>
      <c r="M3040" s="14" t="str" cm="1">
        <f t="array" ref="M3040">_xlfn.TEXTJOIN("", TRUE, _xlfn.XLOOKUP(TRUE, VALUE(表格1[[#This Row],[年月]]) &lt;= VALUE($R$8:$R$12), $Q$8:$Q$12)) &amp; "年度"</f>
        <v>2022年度</v>
      </c>
    </row>
    <row r="3041" spans="1:13" x14ac:dyDescent="0.3">
      <c r="A3041" s="2">
        <v>202203</v>
      </c>
      <c r="B3041" s="19">
        <f>DATE(表格1[[#This Row],[年]],表格1[[#This Row],[月]],1)</f>
        <v>44621</v>
      </c>
      <c r="C3041" s="2" t="str">
        <f>LEFT(表格1[[#This Row],[年月]],4)</f>
        <v>2022</v>
      </c>
      <c r="D3041" s="2" t="str">
        <f>RIGHT(表格1[[#This Row],[年月]],2)</f>
        <v>03</v>
      </c>
      <c r="E3041" s="5">
        <v>10002000</v>
      </c>
      <c r="F3041" s="2" t="str">
        <f>VLOOKUP(TEXT(表格1[[#This Row],[地區]],"00000000"),縣市代碼,2,0)</f>
        <v>宜蘭縣</v>
      </c>
      <c r="G3041" s="2" t="s">
        <v>5</v>
      </c>
      <c r="H3041" s="13">
        <v>37600</v>
      </c>
      <c r="I3041" s="14">
        <v>95583764</v>
      </c>
      <c r="J3041" s="14">
        <f>表格1[[#This Row],[信用卡交易筆數]]/1000</f>
        <v>37.6</v>
      </c>
      <c r="K3041" s="14">
        <f>表格1[[#This Row],[信用卡交易金額'[新臺幣']]]/1000</f>
        <v>95583.763999999996</v>
      </c>
      <c r="L3041" s="14">
        <f>表格1[[#This Row],[信用卡交易金額'[新臺幣']]]/1000000</f>
        <v>95.583764000000002</v>
      </c>
      <c r="M3041" s="14" t="str" cm="1">
        <f t="array" ref="M3041">_xlfn.TEXTJOIN("", TRUE, _xlfn.XLOOKUP(TRUE, VALUE(表格1[[#This Row],[年月]]) &lt;= VALUE($R$8:$R$12), $Q$8:$Q$12)) &amp; "年度"</f>
        <v>2022年度</v>
      </c>
    </row>
    <row r="3042" spans="1:13" x14ac:dyDescent="0.3">
      <c r="A3042" s="2">
        <v>202203</v>
      </c>
      <c r="B3042" s="19">
        <f>DATE(表格1[[#This Row],[年]],表格1[[#This Row],[月]],1)</f>
        <v>44621</v>
      </c>
      <c r="C3042" s="2" t="str">
        <f>LEFT(表格1[[#This Row],[年月]],4)</f>
        <v>2022</v>
      </c>
      <c r="D3042" s="2" t="str">
        <f>RIGHT(表格1[[#This Row],[年月]],2)</f>
        <v>03</v>
      </c>
      <c r="E3042" s="5">
        <v>10002000</v>
      </c>
      <c r="F3042" s="2" t="str">
        <f>VLOOKUP(TEXT(表格1[[#This Row],[地區]],"00000000"),縣市代碼,2,0)</f>
        <v>宜蘭縣</v>
      </c>
      <c r="G3042" s="2" t="s">
        <v>6</v>
      </c>
      <c r="H3042" s="13">
        <v>59336</v>
      </c>
      <c r="I3042" s="14">
        <v>201284463</v>
      </c>
      <c r="J3042" s="14">
        <f>表格1[[#This Row],[信用卡交易筆數]]/1000</f>
        <v>59.335999999999999</v>
      </c>
      <c r="K3042" s="14">
        <f>表格1[[#This Row],[信用卡交易金額'[新臺幣']]]/1000</f>
        <v>201284.46299999999</v>
      </c>
      <c r="L3042" s="14">
        <f>表格1[[#This Row],[信用卡交易金額'[新臺幣']]]/1000000</f>
        <v>201.28446299999999</v>
      </c>
      <c r="M3042" s="14" t="str" cm="1">
        <f t="array" ref="M3042">_xlfn.TEXTJOIN("", TRUE, _xlfn.XLOOKUP(TRUE, VALUE(表格1[[#This Row],[年月]]) &lt;= VALUE($R$8:$R$12), $Q$8:$Q$12)) &amp; "年度"</f>
        <v>2022年度</v>
      </c>
    </row>
    <row r="3043" spans="1:13" x14ac:dyDescent="0.3">
      <c r="A3043" s="2">
        <v>202203</v>
      </c>
      <c r="B3043" s="19">
        <f>DATE(表格1[[#This Row],[年]],表格1[[#This Row],[月]],1)</f>
        <v>44621</v>
      </c>
      <c r="C3043" s="2" t="str">
        <f>LEFT(表格1[[#This Row],[年月]],4)</f>
        <v>2022</v>
      </c>
      <c r="D3043" s="2" t="str">
        <f>RIGHT(表格1[[#This Row],[年月]],2)</f>
        <v>03</v>
      </c>
      <c r="E3043" s="5">
        <v>10002000</v>
      </c>
      <c r="F3043" s="2" t="str">
        <f>VLOOKUP(TEXT(表格1[[#This Row],[地區]],"00000000"),縣市代碼,2,0)</f>
        <v>宜蘭縣</v>
      </c>
      <c r="G3043" s="2" t="s">
        <v>7</v>
      </c>
      <c r="H3043" s="13">
        <v>345507</v>
      </c>
      <c r="I3043" s="14">
        <v>370526941</v>
      </c>
      <c r="J3043" s="14">
        <f>表格1[[#This Row],[信用卡交易筆數]]/1000</f>
        <v>345.50700000000001</v>
      </c>
      <c r="K3043" s="14">
        <f>表格1[[#This Row],[信用卡交易金額'[新臺幣']]]/1000</f>
        <v>370526.94099999999</v>
      </c>
      <c r="L3043" s="14">
        <f>表格1[[#This Row],[信用卡交易金額'[新臺幣']]]/1000000</f>
        <v>370.52694100000002</v>
      </c>
      <c r="M3043" s="14" t="str" cm="1">
        <f t="array" ref="M3043">_xlfn.TEXTJOIN("", TRUE, _xlfn.XLOOKUP(TRUE, VALUE(表格1[[#This Row],[年月]]) &lt;= VALUE($R$8:$R$12), $Q$8:$Q$12)) &amp; "年度"</f>
        <v>2022年度</v>
      </c>
    </row>
    <row r="3044" spans="1:13" x14ac:dyDescent="0.3">
      <c r="A3044" s="2">
        <v>202203</v>
      </c>
      <c r="B3044" s="19">
        <f>DATE(表格1[[#This Row],[年]],表格1[[#This Row],[月]],1)</f>
        <v>44621</v>
      </c>
      <c r="C3044" s="2" t="str">
        <f>LEFT(表格1[[#This Row],[年月]],4)</f>
        <v>2022</v>
      </c>
      <c r="D3044" s="2" t="str">
        <f>RIGHT(表格1[[#This Row],[年月]],2)</f>
        <v>03</v>
      </c>
      <c r="E3044" s="5">
        <v>10002000</v>
      </c>
      <c r="F3044" s="2" t="str">
        <f>VLOOKUP(TEXT(表格1[[#This Row],[地區]],"00000000"),縣市代碼,2,0)</f>
        <v>宜蘭縣</v>
      </c>
      <c r="G3044" s="2" t="s">
        <v>8</v>
      </c>
      <c r="H3044" s="13">
        <v>244046</v>
      </c>
      <c r="I3044" s="14">
        <v>311995400</v>
      </c>
      <c r="J3044" s="14">
        <f>表格1[[#This Row],[信用卡交易筆數]]/1000</f>
        <v>244.04599999999999</v>
      </c>
      <c r="K3044" s="14">
        <f>表格1[[#This Row],[信用卡交易金額'[新臺幣']]]/1000</f>
        <v>311995.40000000002</v>
      </c>
      <c r="L3044" s="14">
        <f>表格1[[#This Row],[信用卡交易金額'[新臺幣']]]/1000000</f>
        <v>311.99540000000002</v>
      </c>
      <c r="M3044" s="14" t="str" cm="1">
        <f t="array" ref="M3044">_xlfn.TEXTJOIN("", TRUE, _xlfn.XLOOKUP(TRUE, VALUE(表格1[[#This Row],[年月]]) &lt;= VALUE($R$8:$R$12), $Q$8:$Q$12)) &amp; "年度"</f>
        <v>2022年度</v>
      </c>
    </row>
    <row r="3045" spans="1:13" x14ac:dyDescent="0.3">
      <c r="A3045" s="2">
        <v>202203</v>
      </c>
      <c r="B3045" s="19">
        <f>DATE(表格1[[#This Row],[年]],表格1[[#This Row],[月]],1)</f>
        <v>44621</v>
      </c>
      <c r="C3045" s="2" t="str">
        <f>LEFT(表格1[[#This Row],[年月]],4)</f>
        <v>2022</v>
      </c>
      <c r="D3045" s="2" t="str">
        <f>RIGHT(表格1[[#This Row],[年月]],2)</f>
        <v>03</v>
      </c>
      <c r="E3045" s="5">
        <v>10002000</v>
      </c>
      <c r="F3045" s="2" t="str">
        <f>VLOOKUP(TEXT(表格1[[#This Row],[地區]],"00000000"),縣市代碼,2,0)</f>
        <v>宜蘭縣</v>
      </c>
      <c r="G3045" s="2" t="s">
        <v>9</v>
      </c>
      <c r="H3045" s="13">
        <v>484436</v>
      </c>
      <c r="I3045" s="14">
        <v>635783523</v>
      </c>
      <c r="J3045" s="14">
        <f>表格1[[#This Row],[信用卡交易筆數]]/1000</f>
        <v>484.43599999999998</v>
      </c>
      <c r="K3045" s="14">
        <f>表格1[[#This Row],[信用卡交易金額'[新臺幣']]]/1000</f>
        <v>635783.52300000004</v>
      </c>
      <c r="L3045" s="14">
        <f>表格1[[#This Row],[信用卡交易金額'[新臺幣']]]/1000000</f>
        <v>635.78352299999995</v>
      </c>
      <c r="M3045" s="14" t="str" cm="1">
        <f t="array" ref="M3045">_xlfn.TEXTJOIN("", TRUE, _xlfn.XLOOKUP(TRUE, VALUE(表格1[[#This Row],[年月]]) &lt;= VALUE($R$8:$R$12), $Q$8:$Q$12)) &amp; "年度"</f>
        <v>2022年度</v>
      </c>
    </row>
    <row r="3046" spans="1:13" x14ac:dyDescent="0.3">
      <c r="A3046" s="2">
        <v>202203</v>
      </c>
      <c r="B3046" s="19">
        <f>DATE(表格1[[#This Row],[年]],表格1[[#This Row],[月]],1)</f>
        <v>44621</v>
      </c>
      <c r="C3046" s="2" t="str">
        <f>LEFT(表格1[[#This Row],[年月]],4)</f>
        <v>2022</v>
      </c>
      <c r="D3046" s="2" t="str">
        <f>RIGHT(表格1[[#This Row],[年月]],2)</f>
        <v>03</v>
      </c>
      <c r="E3046" s="5">
        <v>10002000</v>
      </c>
      <c r="F3046" s="2" t="str">
        <f>VLOOKUP(TEXT(表格1[[#This Row],[地區]],"00000000"),縣市代碼,2,0)</f>
        <v>宜蘭縣</v>
      </c>
      <c r="G3046" s="2" t="s">
        <v>10</v>
      </c>
      <c r="H3046" s="13">
        <v>373732</v>
      </c>
      <c r="I3046" s="14">
        <v>996022162</v>
      </c>
      <c r="J3046" s="14">
        <f>表格1[[#This Row],[信用卡交易筆數]]/1000</f>
        <v>373.73200000000003</v>
      </c>
      <c r="K3046" s="14">
        <f>表格1[[#This Row],[信用卡交易金額'[新臺幣']]]/1000</f>
        <v>996022.16200000001</v>
      </c>
      <c r="L3046" s="14">
        <f>表格1[[#This Row],[信用卡交易金額'[新臺幣']]]/1000000</f>
        <v>996.02216199999998</v>
      </c>
      <c r="M3046" s="14" t="str" cm="1">
        <f t="array" ref="M3046">_xlfn.TEXTJOIN("", TRUE, _xlfn.XLOOKUP(TRUE, VALUE(表格1[[#This Row],[年月]]) &lt;= VALUE($R$8:$R$12), $Q$8:$Q$12)) &amp; "年度"</f>
        <v>2022年度</v>
      </c>
    </row>
    <row r="3047" spans="1:13" x14ac:dyDescent="0.3">
      <c r="A3047" s="2">
        <v>202203</v>
      </c>
      <c r="B3047" s="19">
        <f>DATE(表格1[[#This Row],[年]],表格1[[#This Row],[月]],1)</f>
        <v>44621</v>
      </c>
      <c r="C3047" s="2" t="str">
        <f>LEFT(表格1[[#This Row],[年月]],4)</f>
        <v>2022</v>
      </c>
      <c r="D3047" s="2" t="str">
        <f>RIGHT(表格1[[#This Row],[年月]],2)</f>
        <v>03</v>
      </c>
      <c r="E3047" s="5">
        <v>10015000</v>
      </c>
      <c r="F3047" s="2" t="str">
        <f>VLOOKUP(TEXT(表格1[[#This Row],[地區]],"00000000"),縣市代碼,2,0)</f>
        <v>花蓮縣</v>
      </c>
      <c r="G3047" s="2" t="s">
        <v>4</v>
      </c>
      <c r="H3047" s="13">
        <v>375524</v>
      </c>
      <c r="I3047" s="14">
        <v>196793408</v>
      </c>
      <c r="J3047" s="14">
        <f>表格1[[#This Row],[信用卡交易筆數]]/1000</f>
        <v>375.524</v>
      </c>
      <c r="K3047" s="14">
        <f>表格1[[#This Row],[信用卡交易金額'[新臺幣']]]/1000</f>
        <v>196793.408</v>
      </c>
      <c r="L3047" s="14">
        <f>表格1[[#This Row],[信用卡交易金額'[新臺幣']]]/1000000</f>
        <v>196.793408</v>
      </c>
      <c r="M3047" s="14" t="str" cm="1">
        <f t="array" ref="M3047">_xlfn.TEXTJOIN("", TRUE, _xlfn.XLOOKUP(TRUE, VALUE(表格1[[#This Row],[年月]]) &lt;= VALUE($R$8:$R$12), $Q$8:$Q$12)) &amp; "年度"</f>
        <v>2022年度</v>
      </c>
    </row>
    <row r="3048" spans="1:13" x14ac:dyDescent="0.3">
      <c r="A3048" s="2">
        <v>202203</v>
      </c>
      <c r="B3048" s="19">
        <f>DATE(表格1[[#This Row],[年]],表格1[[#This Row],[月]],1)</f>
        <v>44621</v>
      </c>
      <c r="C3048" s="2" t="str">
        <f>LEFT(表格1[[#This Row],[年月]],4)</f>
        <v>2022</v>
      </c>
      <c r="D3048" s="2" t="str">
        <f>RIGHT(表格1[[#This Row],[年月]],2)</f>
        <v>03</v>
      </c>
      <c r="E3048" s="5">
        <v>10015000</v>
      </c>
      <c r="F3048" s="2" t="str">
        <f>VLOOKUP(TEXT(表格1[[#This Row],[地區]],"00000000"),縣市代碼,2,0)</f>
        <v>花蓮縣</v>
      </c>
      <c r="G3048" s="2" t="s">
        <v>5</v>
      </c>
      <c r="H3048" s="13">
        <v>24838</v>
      </c>
      <c r="I3048" s="14">
        <v>60963633</v>
      </c>
      <c r="J3048" s="14">
        <f>表格1[[#This Row],[信用卡交易筆數]]/1000</f>
        <v>24.838000000000001</v>
      </c>
      <c r="K3048" s="14">
        <f>表格1[[#This Row],[信用卡交易金額'[新臺幣']]]/1000</f>
        <v>60963.633000000002</v>
      </c>
      <c r="L3048" s="14">
        <f>表格1[[#This Row],[信用卡交易金額'[新臺幣']]]/1000000</f>
        <v>60.963633000000002</v>
      </c>
      <c r="M3048" s="14" t="str" cm="1">
        <f t="array" ref="M3048">_xlfn.TEXTJOIN("", TRUE, _xlfn.XLOOKUP(TRUE, VALUE(表格1[[#This Row],[年月]]) &lt;= VALUE($R$8:$R$12), $Q$8:$Q$12)) &amp; "年度"</f>
        <v>2022年度</v>
      </c>
    </row>
    <row r="3049" spans="1:13" x14ac:dyDescent="0.3">
      <c r="A3049" s="2">
        <v>202203</v>
      </c>
      <c r="B3049" s="19">
        <f>DATE(表格1[[#This Row],[年]],表格1[[#This Row],[月]],1)</f>
        <v>44621</v>
      </c>
      <c r="C3049" s="2" t="str">
        <f>LEFT(表格1[[#This Row],[年月]],4)</f>
        <v>2022</v>
      </c>
      <c r="D3049" s="2" t="str">
        <f>RIGHT(表格1[[#This Row],[年月]],2)</f>
        <v>03</v>
      </c>
      <c r="E3049" s="5">
        <v>10015000</v>
      </c>
      <c r="F3049" s="2" t="str">
        <f>VLOOKUP(TEXT(表格1[[#This Row],[地區]],"00000000"),縣市代碼,2,0)</f>
        <v>花蓮縣</v>
      </c>
      <c r="G3049" s="2" t="s">
        <v>6</v>
      </c>
      <c r="H3049" s="13">
        <v>40787</v>
      </c>
      <c r="I3049" s="14">
        <v>146496550</v>
      </c>
      <c r="J3049" s="14">
        <f>表格1[[#This Row],[信用卡交易筆數]]/1000</f>
        <v>40.786999999999999</v>
      </c>
      <c r="K3049" s="14">
        <f>表格1[[#This Row],[信用卡交易金額'[新臺幣']]]/1000</f>
        <v>146496.54999999999</v>
      </c>
      <c r="L3049" s="14">
        <f>表格1[[#This Row],[信用卡交易金額'[新臺幣']]]/1000000</f>
        <v>146.49655000000001</v>
      </c>
      <c r="M3049" s="14" t="str" cm="1">
        <f t="array" ref="M3049">_xlfn.TEXTJOIN("", TRUE, _xlfn.XLOOKUP(TRUE, VALUE(表格1[[#This Row],[年月]]) &lt;= VALUE($R$8:$R$12), $Q$8:$Q$12)) &amp; "年度"</f>
        <v>2022年度</v>
      </c>
    </row>
    <row r="3050" spans="1:13" x14ac:dyDescent="0.3">
      <c r="A3050" s="2">
        <v>202203</v>
      </c>
      <c r="B3050" s="19">
        <f>DATE(表格1[[#This Row],[年]],表格1[[#This Row],[月]],1)</f>
        <v>44621</v>
      </c>
      <c r="C3050" s="2" t="str">
        <f>LEFT(表格1[[#This Row],[年月]],4)</f>
        <v>2022</v>
      </c>
      <c r="D3050" s="2" t="str">
        <f>RIGHT(表格1[[#This Row],[年月]],2)</f>
        <v>03</v>
      </c>
      <c r="E3050" s="5">
        <v>10015000</v>
      </c>
      <c r="F3050" s="2" t="str">
        <f>VLOOKUP(TEXT(表格1[[#This Row],[地區]],"00000000"),縣市代碼,2,0)</f>
        <v>花蓮縣</v>
      </c>
      <c r="G3050" s="2" t="s">
        <v>7</v>
      </c>
      <c r="H3050" s="13">
        <v>257187</v>
      </c>
      <c r="I3050" s="14">
        <v>266090793</v>
      </c>
      <c r="J3050" s="14">
        <f>表格1[[#This Row],[信用卡交易筆數]]/1000</f>
        <v>257.18700000000001</v>
      </c>
      <c r="K3050" s="14">
        <f>表格1[[#This Row],[信用卡交易金額'[新臺幣']]]/1000</f>
        <v>266090.79300000001</v>
      </c>
      <c r="L3050" s="14">
        <f>表格1[[#This Row],[信用卡交易金額'[新臺幣']]]/1000000</f>
        <v>266.09079300000002</v>
      </c>
      <c r="M3050" s="14" t="str" cm="1">
        <f t="array" ref="M3050">_xlfn.TEXTJOIN("", TRUE, _xlfn.XLOOKUP(TRUE, VALUE(表格1[[#This Row],[年月]]) &lt;= VALUE($R$8:$R$12), $Q$8:$Q$12)) &amp; "年度"</f>
        <v>2022年度</v>
      </c>
    </row>
    <row r="3051" spans="1:13" x14ac:dyDescent="0.3">
      <c r="A3051" s="2">
        <v>202203</v>
      </c>
      <c r="B3051" s="19">
        <f>DATE(表格1[[#This Row],[年]],表格1[[#This Row],[月]],1)</f>
        <v>44621</v>
      </c>
      <c r="C3051" s="2" t="str">
        <f>LEFT(表格1[[#This Row],[年月]],4)</f>
        <v>2022</v>
      </c>
      <c r="D3051" s="2" t="str">
        <f>RIGHT(表格1[[#This Row],[年月]],2)</f>
        <v>03</v>
      </c>
      <c r="E3051" s="5">
        <v>10015000</v>
      </c>
      <c r="F3051" s="2" t="str">
        <f>VLOOKUP(TEXT(表格1[[#This Row],[地區]],"00000000"),縣市代碼,2,0)</f>
        <v>花蓮縣</v>
      </c>
      <c r="G3051" s="2" t="s">
        <v>8</v>
      </c>
      <c r="H3051" s="13">
        <v>170688</v>
      </c>
      <c r="I3051" s="14">
        <v>223825095</v>
      </c>
      <c r="J3051" s="14">
        <f>表格1[[#This Row],[信用卡交易筆數]]/1000</f>
        <v>170.68799999999999</v>
      </c>
      <c r="K3051" s="14">
        <f>表格1[[#This Row],[信用卡交易金額'[新臺幣']]]/1000</f>
        <v>223825.095</v>
      </c>
      <c r="L3051" s="14">
        <f>表格1[[#This Row],[信用卡交易金額'[新臺幣']]]/1000000</f>
        <v>223.825095</v>
      </c>
      <c r="M3051" s="14" t="str" cm="1">
        <f t="array" ref="M3051">_xlfn.TEXTJOIN("", TRUE, _xlfn.XLOOKUP(TRUE, VALUE(表格1[[#This Row],[年月]]) &lt;= VALUE($R$8:$R$12), $Q$8:$Q$12)) &amp; "年度"</f>
        <v>2022年度</v>
      </c>
    </row>
    <row r="3052" spans="1:13" x14ac:dyDescent="0.3">
      <c r="A3052" s="2">
        <v>202203</v>
      </c>
      <c r="B3052" s="19">
        <f>DATE(表格1[[#This Row],[年]],表格1[[#This Row],[月]],1)</f>
        <v>44621</v>
      </c>
      <c r="C3052" s="2" t="str">
        <f>LEFT(表格1[[#This Row],[年月]],4)</f>
        <v>2022</v>
      </c>
      <c r="D3052" s="2" t="str">
        <f>RIGHT(表格1[[#This Row],[年月]],2)</f>
        <v>03</v>
      </c>
      <c r="E3052" s="5">
        <v>10015000</v>
      </c>
      <c r="F3052" s="2" t="str">
        <f>VLOOKUP(TEXT(表格1[[#This Row],[地區]],"00000000"),縣市代碼,2,0)</f>
        <v>花蓮縣</v>
      </c>
      <c r="G3052" s="2" t="s">
        <v>9</v>
      </c>
      <c r="H3052" s="13">
        <v>312099</v>
      </c>
      <c r="I3052" s="14">
        <v>448531890</v>
      </c>
      <c r="J3052" s="14">
        <f>表格1[[#This Row],[信用卡交易筆數]]/1000</f>
        <v>312.09899999999999</v>
      </c>
      <c r="K3052" s="14">
        <f>表格1[[#This Row],[信用卡交易金額'[新臺幣']]]/1000</f>
        <v>448531.89</v>
      </c>
      <c r="L3052" s="14">
        <f>表格1[[#This Row],[信用卡交易金額'[新臺幣']]]/1000000</f>
        <v>448.53188999999998</v>
      </c>
      <c r="M3052" s="14" t="str" cm="1">
        <f t="array" ref="M3052">_xlfn.TEXTJOIN("", TRUE, _xlfn.XLOOKUP(TRUE, VALUE(表格1[[#This Row],[年月]]) &lt;= VALUE($R$8:$R$12), $Q$8:$Q$12)) &amp; "年度"</f>
        <v>2022年度</v>
      </c>
    </row>
    <row r="3053" spans="1:13" x14ac:dyDescent="0.3">
      <c r="A3053" s="2">
        <v>202203</v>
      </c>
      <c r="B3053" s="19">
        <f>DATE(表格1[[#This Row],[年]],表格1[[#This Row],[月]],1)</f>
        <v>44621</v>
      </c>
      <c r="C3053" s="2" t="str">
        <f>LEFT(表格1[[#This Row],[年月]],4)</f>
        <v>2022</v>
      </c>
      <c r="D3053" s="2" t="str">
        <f>RIGHT(表格1[[#This Row],[年月]],2)</f>
        <v>03</v>
      </c>
      <c r="E3053" s="5">
        <v>10015000</v>
      </c>
      <c r="F3053" s="2" t="str">
        <f>VLOOKUP(TEXT(表格1[[#This Row],[地區]],"00000000"),縣市代碼,2,0)</f>
        <v>花蓮縣</v>
      </c>
      <c r="G3053" s="2" t="s">
        <v>10</v>
      </c>
      <c r="H3053" s="13">
        <v>244309</v>
      </c>
      <c r="I3053" s="14">
        <v>722307161</v>
      </c>
      <c r="J3053" s="14">
        <f>表格1[[#This Row],[信用卡交易筆數]]/1000</f>
        <v>244.309</v>
      </c>
      <c r="K3053" s="14">
        <f>表格1[[#This Row],[信用卡交易金額'[新臺幣']]]/1000</f>
        <v>722307.16099999996</v>
      </c>
      <c r="L3053" s="14">
        <f>表格1[[#This Row],[信用卡交易金額'[新臺幣']]]/1000000</f>
        <v>722.30716099999995</v>
      </c>
      <c r="M3053" s="14" t="str" cm="1">
        <f t="array" ref="M3053">_xlfn.TEXTJOIN("", TRUE, _xlfn.XLOOKUP(TRUE, VALUE(表格1[[#This Row],[年月]]) &lt;= VALUE($R$8:$R$12), $Q$8:$Q$12)) &amp; "年度"</f>
        <v>2022年度</v>
      </c>
    </row>
    <row r="3054" spans="1:13" x14ac:dyDescent="0.3">
      <c r="A3054" s="2">
        <v>202203</v>
      </c>
      <c r="B3054" s="19">
        <f>DATE(表格1[[#This Row],[年]],表格1[[#This Row],[月]],1)</f>
        <v>44621</v>
      </c>
      <c r="C3054" s="2" t="str">
        <f>LEFT(表格1[[#This Row],[年月]],4)</f>
        <v>2022</v>
      </c>
      <c r="D3054" s="2" t="str">
        <f>RIGHT(表格1[[#This Row],[年月]],2)</f>
        <v>03</v>
      </c>
      <c r="E3054" s="5">
        <v>10014000</v>
      </c>
      <c r="F3054" s="2" t="str">
        <f>VLOOKUP(TEXT(表格1[[#This Row],[地區]],"00000000"),縣市代碼,2,0)</f>
        <v>臺東縣</v>
      </c>
      <c r="G3054" s="2" t="s">
        <v>4</v>
      </c>
      <c r="H3054" s="13">
        <v>169120</v>
      </c>
      <c r="I3054" s="14">
        <v>80333891</v>
      </c>
      <c r="J3054" s="14">
        <f>表格1[[#This Row],[信用卡交易筆數]]/1000</f>
        <v>169.12</v>
      </c>
      <c r="K3054" s="14">
        <f>表格1[[#This Row],[信用卡交易金額'[新臺幣']]]/1000</f>
        <v>80333.891000000003</v>
      </c>
      <c r="L3054" s="14">
        <f>表格1[[#This Row],[信用卡交易金額'[新臺幣']]]/1000000</f>
        <v>80.333890999999994</v>
      </c>
      <c r="M3054" s="14" t="str" cm="1">
        <f t="array" ref="M3054">_xlfn.TEXTJOIN("", TRUE, _xlfn.XLOOKUP(TRUE, VALUE(表格1[[#This Row],[年月]]) &lt;= VALUE($R$8:$R$12), $Q$8:$Q$12)) &amp; "年度"</f>
        <v>2022年度</v>
      </c>
    </row>
    <row r="3055" spans="1:13" x14ac:dyDescent="0.3">
      <c r="A3055" s="2">
        <v>202203</v>
      </c>
      <c r="B3055" s="19">
        <f>DATE(表格1[[#This Row],[年]],表格1[[#This Row],[月]],1)</f>
        <v>44621</v>
      </c>
      <c r="C3055" s="2" t="str">
        <f>LEFT(表格1[[#This Row],[年月]],4)</f>
        <v>2022</v>
      </c>
      <c r="D3055" s="2" t="str">
        <f>RIGHT(表格1[[#This Row],[年月]],2)</f>
        <v>03</v>
      </c>
      <c r="E3055" s="5">
        <v>10014000</v>
      </c>
      <c r="F3055" s="2" t="str">
        <f>VLOOKUP(TEXT(表格1[[#This Row],[地區]],"00000000"),縣市代碼,2,0)</f>
        <v>臺東縣</v>
      </c>
      <c r="G3055" s="2" t="s">
        <v>5</v>
      </c>
      <c r="H3055" s="13">
        <v>14556</v>
      </c>
      <c r="I3055" s="14">
        <v>32098278</v>
      </c>
      <c r="J3055" s="14">
        <f>表格1[[#This Row],[信用卡交易筆數]]/1000</f>
        <v>14.555999999999999</v>
      </c>
      <c r="K3055" s="14">
        <f>表格1[[#This Row],[信用卡交易金額'[新臺幣']]]/1000</f>
        <v>32098.277999999998</v>
      </c>
      <c r="L3055" s="14">
        <f>表格1[[#This Row],[信用卡交易金額'[新臺幣']]]/1000000</f>
        <v>32.098278000000001</v>
      </c>
      <c r="M3055" s="14" t="str" cm="1">
        <f t="array" ref="M3055">_xlfn.TEXTJOIN("", TRUE, _xlfn.XLOOKUP(TRUE, VALUE(表格1[[#This Row],[年月]]) &lt;= VALUE($R$8:$R$12), $Q$8:$Q$12)) &amp; "年度"</f>
        <v>2022年度</v>
      </c>
    </row>
    <row r="3056" spans="1:13" x14ac:dyDescent="0.3">
      <c r="A3056" s="2">
        <v>202203</v>
      </c>
      <c r="B3056" s="19">
        <f>DATE(表格1[[#This Row],[年]],表格1[[#This Row],[月]],1)</f>
        <v>44621</v>
      </c>
      <c r="C3056" s="2" t="str">
        <f>LEFT(表格1[[#This Row],[年月]],4)</f>
        <v>2022</v>
      </c>
      <c r="D3056" s="2" t="str">
        <f>RIGHT(表格1[[#This Row],[年月]],2)</f>
        <v>03</v>
      </c>
      <c r="E3056" s="5">
        <v>10014000</v>
      </c>
      <c r="F3056" s="2" t="str">
        <f>VLOOKUP(TEXT(表格1[[#This Row],[地區]],"00000000"),縣市代碼,2,0)</f>
        <v>臺東縣</v>
      </c>
      <c r="G3056" s="2" t="s">
        <v>6</v>
      </c>
      <c r="H3056" s="13">
        <v>21240</v>
      </c>
      <c r="I3056" s="14">
        <v>69335100</v>
      </c>
      <c r="J3056" s="14">
        <f>表格1[[#This Row],[信用卡交易筆數]]/1000</f>
        <v>21.24</v>
      </c>
      <c r="K3056" s="14">
        <f>表格1[[#This Row],[信用卡交易金額'[新臺幣']]]/1000</f>
        <v>69335.100000000006</v>
      </c>
      <c r="L3056" s="14">
        <f>表格1[[#This Row],[信用卡交易金額'[新臺幣']]]/1000000</f>
        <v>69.335099999999997</v>
      </c>
      <c r="M3056" s="14" t="str" cm="1">
        <f t="array" ref="M3056">_xlfn.TEXTJOIN("", TRUE, _xlfn.XLOOKUP(TRUE, VALUE(表格1[[#This Row],[年月]]) &lt;= VALUE($R$8:$R$12), $Q$8:$Q$12)) &amp; "年度"</f>
        <v>2022年度</v>
      </c>
    </row>
    <row r="3057" spans="1:13" x14ac:dyDescent="0.3">
      <c r="A3057" s="2">
        <v>202203</v>
      </c>
      <c r="B3057" s="19">
        <f>DATE(表格1[[#This Row],[年]],表格1[[#This Row],[月]],1)</f>
        <v>44621</v>
      </c>
      <c r="C3057" s="2" t="str">
        <f>LEFT(表格1[[#This Row],[年月]],4)</f>
        <v>2022</v>
      </c>
      <c r="D3057" s="2" t="str">
        <f>RIGHT(表格1[[#This Row],[年月]],2)</f>
        <v>03</v>
      </c>
      <c r="E3057" s="5">
        <v>10014000</v>
      </c>
      <c r="F3057" s="2" t="str">
        <f>VLOOKUP(TEXT(表格1[[#This Row],[地區]],"00000000"),縣市代碼,2,0)</f>
        <v>臺東縣</v>
      </c>
      <c r="G3057" s="2" t="s">
        <v>7</v>
      </c>
      <c r="H3057" s="13">
        <v>144239</v>
      </c>
      <c r="I3057" s="14">
        <v>151294245</v>
      </c>
      <c r="J3057" s="14">
        <f>表格1[[#This Row],[信用卡交易筆數]]/1000</f>
        <v>144.239</v>
      </c>
      <c r="K3057" s="14">
        <f>表格1[[#This Row],[信用卡交易金額'[新臺幣']]]/1000</f>
        <v>151294.245</v>
      </c>
      <c r="L3057" s="14">
        <f>表格1[[#This Row],[信用卡交易金額'[新臺幣']]]/1000000</f>
        <v>151.29424499999999</v>
      </c>
      <c r="M3057" s="14" t="str" cm="1">
        <f t="array" ref="M3057">_xlfn.TEXTJOIN("", TRUE, _xlfn.XLOOKUP(TRUE, VALUE(表格1[[#This Row],[年月]]) &lt;= VALUE($R$8:$R$12), $Q$8:$Q$12)) &amp; "年度"</f>
        <v>2022年度</v>
      </c>
    </row>
    <row r="3058" spans="1:13" x14ac:dyDescent="0.3">
      <c r="A3058" s="2">
        <v>202203</v>
      </c>
      <c r="B3058" s="19">
        <f>DATE(表格1[[#This Row],[年]],表格1[[#This Row],[月]],1)</f>
        <v>44621</v>
      </c>
      <c r="C3058" s="2" t="str">
        <f>LEFT(表格1[[#This Row],[年月]],4)</f>
        <v>2022</v>
      </c>
      <c r="D3058" s="2" t="str">
        <f>RIGHT(表格1[[#This Row],[年月]],2)</f>
        <v>03</v>
      </c>
      <c r="E3058" s="5">
        <v>10014000</v>
      </c>
      <c r="F3058" s="2" t="str">
        <f>VLOOKUP(TEXT(表格1[[#This Row],[地區]],"00000000"),縣市代碼,2,0)</f>
        <v>臺東縣</v>
      </c>
      <c r="G3058" s="2" t="s">
        <v>8</v>
      </c>
      <c r="H3058" s="13">
        <v>86890</v>
      </c>
      <c r="I3058" s="14">
        <v>110698241</v>
      </c>
      <c r="J3058" s="14">
        <f>表格1[[#This Row],[信用卡交易筆數]]/1000</f>
        <v>86.89</v>
      </c>
      <c r="K3058" s="14">
        <f>表格1[[#This Row],[信用卡交易金額'[新臺幣']]]/1000</f>
        <v>110698.24099999999</v>
      </c>
      <c r="L3058" s="14">
        <f>表格1[[#This Row],[信用卡交易金額'[新臺幣']]]/1000000</f>
        <v>110.698241</v>
      </c>
      <c r="M3058" s="14" t="str" cm="1">
        <f t="array" ref="M3058">_xlfn.TEXTJOIN("", TRUE, _xlfn.XLOOKUP(TRUE, VALUE(表格1[[#This Row],[年月]]) &lt;= VALUE($R$8:$R$12), $Q$8:$Q$12)) &amp; "年度"</f>
        <v>2022年度</v>
      </c>
    </row>
    <row r="3059" spans="1:13" x14ac:dyDescent="0.3">
      <c r="A3059" s="2">
        <v>202203</v>
      </c>
      <c r="B3059" s="19">
        <f>DATE(表格1[[#This Row],[年]],表格1[[#This Row],[月]],1)</f>
        <v>44621</v>
      </c>
      <c r="C3059" s="2" t="str">
        <f>LEFT(表格1[[#This Row],[年月]],4)</f>
        <v>2022</v>
      </c>
      <c r="D3059" s="2" t="str">
        <f>RIGHT(表格1[[#This Row],[年月]],2)</f>
        <v>03</v>
      </c>
      <c r="E3059" s="5">
        <v>10014000</v>
      </c>
      <c r="F3059" s="2" t="str">
        <f>VLOOKUP(TEXT(表格1[[#This Row],[地區]],"00000000"),縣市代碼,2,0)</f>
        <v>臺東縣</v>
      </c>
      <c r="G3059" s="2" t="s">
        <v>9</v>
      </c>
      <c r="H3059" s="13">
        <v>152238</v>
      </c>
      <c r="I3059" s="14">
        <v>202233429</v>
      </c>
      <c r="J3059" s="14">
        <f>表格1[[#This Row],[信用卡交易筆數]]/1000</f>
        <v>152.238</v>
      </c>
      <c r="K3059" s="14">
        <f>表格1[[#This Row],[信用卡交易金額'[新臺幣']]]/1000</f>
        <v>202233.429</v>
      </c>
      <c r="L3059" s="14">
        <f>表格1[[#This Row],[信用卡交易金額'[新臺幣']]]/1000000</f>
        <v>202.233429</v>
      </c>
      <c r="M3059" s="14" t="str" cm="1">
        <f t="array" ref="M3059">_xlfn.TEXTJOIN("", TRUE, _xlfn.XLOOKUP(TRUE, VALUE(表格1[[#This Row],[年月]]) &lt;= VALUE($R$8:$R$12), $Q$8:$Q$12)) &amp; "年度"</f>
        <v>2022年度</v>
      </c>
    </row>
    <row r="3060" spans="1:13" x14ac:dyDescent="0.3">
      <c r="A3060" s="2">
        <v>202203</v>
      </c>
      <c r="B3060" s="19">
        <f>DATE(表格1[[#This Row],[年]],表格1[[#This Row],[月]],1)</f>
        <v>44621</v>
      </c>
      <c r="C3060" s="2" t="str">
        <f>LEFT(表格1[[#This Row],[年月]],4)</f>
        <v>2022</v>
      </c>
      <c r="D3060" s="2" t="str">
        <f>RIGHT(表格1[[#This Row],[年月]],2)</f>
        <v>03</v>
      </c>
      <c r="E3060" s="5">
        <v>10014000</v>
      </c>
      <c r="F3060" s="2" t="str">
        <f>VLOOKUP(TEXT(表格1[[#This Row],[地區]],"00000000"),縣市代碼,2,0)</f>
        <v>臺東縣</v>
      </c>
      <c r="G3060" s="2" t="s">
        <v>10</v>
      </c>
      <c r="H3060" s="13">
        <v>117565</v>
      </c>
      <c r="I3060" s="14">
        <v>357976677</v>
      </c>
      <c r="J3060" s="14">
        <f>表格1[[#This Row],[信用卡交易筆數]]/1000</f>
        <v>117.565</v>
      </c>
      <c r="K3060" s="14">
        <f>表格1[[#This Row],[信用卡交易金額'[新臺幣']]]/1000</f>
        <v>357976.67700000003</v>
      </c>
      <c r="L3060" s="14">
        <f>表格1[[#This Row],[信用卡交易金額'[新臺幣']]]/1000000</f>
        <v>357.976677</v>
      </c>
      <c r="M3060" s="14" t="str" cm="1">
        <f t="array" ref="M3060">_xlfn.TEXTJOIN("", TRUE, _xlfn.XLOOKUP(TRUE, VALUE(表格1[[#This Row],[年月]]) &lt;= VALUE($R$8:$R$12), $Q$8:$Q$12)) &amp; "年度"</f>
        <v>2022年度</v>
      </c>
    </row>
    <row r="3061" spans="1:13" x14ac:dyDescent="0.3">
      <c r="A3061" s="2">
        <v>202203</v>
      </c>
      <c r="B3061" s="19">
        <f>DATE(表格1[[#This Row],[年]],表格1[[#This Row],[月]],1)</f>
        <v>44621</v>
      </c>
      <c r="C3061" s="2" t="str">
        <f>LEFT(表格1[[#This Row],[年月]],4)</f>
        <v>2022</v>
      </c>
      <c r="D3061" s="2" t="str">
        <f>RIGHT(表格1[[#This Row],[年月]],2)</f>
        <v>03</v>
      </c>
      <c r="E3061" s="5">
        <v>10016000</v>
      </c>
      <c r="F3061" s="2" t="str">
        <f>VLOOKUP(TEXT(表格1[[#This Row],[地區]],"00000000"),縣市代碼,2,0)</f>
        <v>澎湖縣</v>
      </c>
      <c r="G3061" s="2" t="s">
        <v>4</v>
      </c>
      <c r="H3061" s="13">
        <v>70528</v>
      </c>
      <c r="I3061" s="14">
        <v>34610886</v>
      </c>
      <c r="J3061" s="14">
        <f>表格1[[#This Row],[信用卡交易筆數]]/1000</f>
        <v>70.528000000000006</v>
      </c>
      <c r="K3061" s="14">
        <f>表格1[[#This Row],[信用卡交易金額'[新臺幣']]]/1000</f>
        <v>34610.885999999999</v>
      </c>
      <c r="L3061" s="14">
        <f>表格1[[#This Row],[信用卡交易金額'[新臺幣']]]/1000000</f>
        <v>34.610886000000001</v>
      </c>
      <c r="M3061" s="14" t="str" cm="1">
        <f t="array" ref="M3061">_xlfn.TEXTJOIN("", TRUE, _xlfn.XLOOKUP(TRUE, VALUE(表格1[[#This Row],[年月]]) &lt;= VALUE($R$8:$R$12), $Q$8:$Q$12)) &amp; "年度"</f>
        <v>2022年度</v>
      </c>
    </row>
    <row r="3062" spans="1:13" x14ac:dyDescent="0.3">
      <c r="A3062" s="2">
        <v>202203</v>
      </c>
      <c r="B3062" s="19">
        <f>DATE(表格1[[#This Row],[年]],表格1[[#This Row],[月]],1)</f>
        <v>44621</v>
      </c>
      <c r="C3062" s="2" t="str">
        <f>LEFT(表格1[[#This Row],[年月]],4)</f>
        <v>2022</v>
      </c>
      <c r="D3062" s="2" t="str">
        <f>RIGHT(表格1[[#This Row],[年月]],2)</f>
        <v>03</v>
      </c>
      <c r="E3062" s="5">
        <v>10016000</v>
      </c>
      <c r="F3062" s="2" t="str">
        <f>VLOOKUP(TEXT(表格1[[#This Row],[地區]],"00000000"),縣市代碼,2,0)</f>
        <v>澎湖縣</v>
      </c>
      <c r="G3062" s="2" t="s">
        <v>5</v>
      </c>
      <c r="H3062" s="13">
        <v>7307</v>
      </c>
      <c r="I3062" s="14">
        <v>18299880</v>
      </c>
      <c r="J3062" s="14">
        <f>表格1[[#This Row],[信用卡交易筆數]]/1000</f>
        <v>7.3070000000000004</v>
      </c>
      <c r="K3062" s="14">
        <f>表格1[[#This Row],[信用卡交易金額'[新臺幣']]]/1000</f>
        <v>18299.88</v>
      </c>
      <c r="L3062" s="14">
        <f>表格1[[#This Row],[信用卡交易金額'[新臺幣']]]/1000000</f>
        <v>18.299880000000002</v>
      </c>
      <c r="M3062" s="14" t="str" cm="1">
        <f t="array" ref="M3062">_xlfn.TEXTJOIN("", TRUE, _xlfn.XLOOKUP(TRUE, VALUE(表格1[[#This Row],[年月]]) &lt;= VALUE($R$8:$R$12), $Q$8:$Q$12)) &amp; "年度"</f>
        <v>2022年度</v>
      </c>
    </row>
    <row r="3063" spans="1:13" x14ac:dyDescent="0.3">
      <c r="A3063" s="2">
        <v>202203</v>
      </c>
      <c r="B3063" s="19">
        <f>DATE(表格1[[#This Row],[年]],表格1[[#This Row],[月]],1)</f>
        <v>44621</v>
      </c>
      <c r="C3063" s="2" t="str">
        <f>LEFT(表格1[[#This Row],[年月]],4)</f>
        <v>2022</v>
      </c>
      <c r="D3063" s="2" t="str">
        <f>RIGHT(表格1[[#This Row],[年月]],2)</f>
        <v>03</v>
      </c>
      <c r="E3063" s="5">
        <v>10016000</v>
      </c>
      <c r="F3063" s="2" t="str">
        <f>VLOOKUP(TEXT(表格1[[#This Row],[地區]],"00000000"),縣市代碼,2,0)</f>
        <v>澎湖縣</v>
      </c>
      <c r="G3063" s="2" t="s">
        <v>6</v>
      </c>
      <c r="H3063" s="13">
        <v>11583</v>
      </c>
      <c r="I3063" s="14">
        <v>38322377</v>
      </c>
      <c r="J3063" s="14">
        <f>表格1[[#This Row],[信用卡交易筆數]]/1000</f>
        <v>11.583</v>
      </c>
      <c r="K3063" s="14">
        <f>表格1[[#This Row],[信用卡交易金額'[新臺幣']]]/1000</f>
        <v>38322.377</v>
      </c>
      <c r="L3063" s="14">
        <f>表格1[[#This Row],[信用卡交易金額'[新臺幣']]]/1000000</f>
        <v>38.322377000000003</v>
      </c>
      <c r="M3063" s="14" t="str" cm="1">
        <f t="array" ref="M3063">_xlfn.TEXTJOIN("", TRUE, _xlfn.XLOOKUP(TRUE, VALUE(表格1[[#This Row],[年月]]) &lt;= VALUE($R$8:$R$12), $Q$8:$Q$12)) &amp; "年度"</f>
        <v>2022年度</v>
      </c>
    </row>
    <row r="3064" spans="1:13" x14ac:dyDescent="0.3">
      <c r="A3064" s="2">
        <v>202203</v>
      </c>
      <c r="B3064" s="19">
        <f>DATE(表格1[[#This Row],[年]],表格1[[#This Row],[月]],1)</f>
        <v>44621</v>
      </c>
      <c r="C3064" s="2" t="str">
        <f>LEFT(表格1[[#This Row],[年月]],4)</f>
        <v>2022</v>
      </c>
      <c r="D3064" s="2" t="str">
        <f>RIGHT(表格1[[#This Row],[年月]],2)</f>
        <v>03</v>
      </c>
      <c r="E3064" s="5">
        <v>10016000</v>
      </c>
      <c r="F3064" s="2" t="str">
        <f>VLOOKUP(TEXT(表格1[[#This Row],[地區]],"00000000"),縣市代碼,2,0)</f>
        <v>澎湖縣</v>
      </c>
      <c r="G3064" s="2" t="s">
        <v>7</v>
      </c>
      <c r="H3064" s="13">
        <v>62238</v>
      </c>
      <c r="I3064" s="14">
        <v>90251110</v>
      </c>
      <c r="J3064" s="14">
        <f>表格1[[#This Row],[信用卡交易筆數]]/1000</f>
        <v>62.238</v>
      </c>
      <c r="K3064" s="14">
        <f>表格1[[#This Row],[信用卡交易金額'[新臺幣']]]/1000</f>
        <v>90251.11</v>
      </c>
      <c r="L3064" s="14">
        <f>表格1[[#This Row],[信用卡交易金額'[新臺幣']]]/1000000</f>
        <v>90.251109999999997</v>
      </c>
      <c r="M3064" s="14" t="str" cm="1">
        <f t="array" ref="M3064">_xlfn.TEXTJOIN("", TRUE, _xlfn.XLOOKUP(TRUE, VALUE(表格1[[#This Row],[年月]]) &lt;= VALUE($R$8:$R$12), $Q$8:$Q$12)) &amp; "年度"</f>
        <v>2022年度</v>
      </c>
    </row>
    <row r="3065" spans="1:13" x14ac:dyDescent="0.3">
      <c r="A3065" s="2">
        <v>202203</v>
      </c>
      <c r="B3065" s="19">
        <f>DATE(表格1[[#This Row],[年]],表格1[[#This Row],[月]],1)</f>
        <v>44621</v>
      </c>
      <c r="C3065" s="2" t="str">
        <f>LEFT(表格1[[#This Row],[年月]],4)</f>
        <v>2022</v>
      </c>
      <c r="D3065" s="2" t="str">
        <f>RIGHT(表格1[[#This Row],[年月]],2)</f>
        <v>03</v>
      </c>
      <c r="E3065" s="5">
        <v>10016000</v>
      </c>
      <c r="F3065" s="2" t="str">
        <f>VLOOKUP(TEXT(表格1[[#This Row],[地區]],"00000000"),縣市代碼,2,0)</f>
        <v>澎湖縣</v>
      </c>
      <c r="G3065" s="2" t="s">
        <v>8</v>
      </c>
      <c r="H3065" s="13">
        <v>44955</v>
      </c>
      <c r="I3065" s="14">
        <v>58950961</v>
      </c>
      <c r="J3065" s="14">
        <f>表格1[[#This Row],[信用卡交易筆數]]/1000</f>
        <v>44.954999999999998</v>
      </c>
      <c r="K3065" s="14">
        <f>表格1[[#This Row],[信用卡交易金額'[新臺幣']]]/1000</f>
        <v>58950.961000000003</v>
      </c>
      <c r="L3065" s="14">
        <f>表格1[[#This Row],[信用卡交易金額'[新臺幣']]]/1000000</f>
        <v>58.950961</v>
      </c>
      <c r="M3065" s="14" t="str" cm="1">
        <f t="array" ref="M3065">_xlfn.TEXTJOIN("", TRUE, _xlfn.XLOOKUP(TRUE, VALUE(表格1[[#This Row],[年月]]) &lt;= VALUE($R$8:$R$12), $Q$8:$Q$12)) &amp; "年度"</f>
        <v>2022年度</v>
      </c>
    </row>
    <row r="3066" spans="1:13" x14ac:dyDescent="0.3">
      <c r="A3066" s="2">
        <v>202203</v>
      </c>
      <c r="B3066" s="19">
        <f>DATE(表格1[[#This Row],[年]],表格1[[#This Row],[月]],1)</f>
        <v>44621</v>
      </c>
      <c r="C3066" s="2" t="str">
        <f>LEFT(表格1[[#This Row],[年月]],4)</f>
        <v>2022</v>
      </c>
      <c r="D3066" s="2" t="str">
        <f>RIGHT(表格1[[#This Row],[年月]],2)</f>
        <v>03</v>
      </c>
      <c r="E3066" s="5">
        <v>10016000</v>
      </c>
      <c r="F3066" s="2" t="str">
        <f>VLOOKUP(TEXT(表格1[[#This Row],[地區]],"00000000"),縣市代碼,2,0)</f>
        <v>澎湖縣</v>
      </c>
      <c r="G3066" s="2" t="s">
        <v>9</v>
      </c>
      <c r="H3066" s="13">
        <v>72416</v>
      </c>
      <c r="I3066" s="14">
        <v>95270896</v>
      </c>
      <c r="J3066" s="14">
        <f>表格1[[#This Row],[信用卡交易筆數]]/1000</f>
        <v>72.415999999999997</v>
      </c>
      <c r="K3066" s="14">
        <f>表格1[[#This Row],[信用卡交易金額'[新臺幣']]]/1000</f>
        <v>95270.895999999993</v>
      </c>
      <c r="L3066" s="14">
        <f>表格1[[#This Row],[信用卡交易金額'[新臺幣']]]/1000000</f>
        <v>95.270895999999993</v>
      </c>
      <c r="M3066" s="14" t="str" cm="1">
        <f t="array" ref="M3066">_xlfn.TEXTJOIN("", TRUE, _xlfn.XLOOKUP(TRUE, VALUE(表格1[[#This Row],[年月]]) &lt;= VALUE($R$8:$R$12), $Q$8:$Q$12)) &amp; "年度"</f>
        <v>2022年度</v>
      </c>
    </row>
    <row r="3067" spans="1:13" x14ac:dyDescent="0.3">
      <c r="A3067" s="2">
        <v>202203</v>
      </c>
      <c r="B3067" s="19">
        <f>DATE(表格1[[#This Row],[年]],表格1[[#This Row],[月]],1)</f>
        <v>44621</v>
      </c>
      <c r="C3067" s="2" t="str">
        <f>LEFT(表格1[[#This Row],[年月]],4)</f>
        <v>2022</v>
      </c>
      <c r="D3067" s="2" t="str">
        <f>RIGHT(表格1[[#This Row],[年月]],2)</f>
        <v>03</v>
      </c>
      <c r="E3067" s="5">
        <v>10016000</v>
      </c>
      <c r="F3067" s="2" t="str">
        <f>VLOOKUP(TEXT(表格1[[#This Row],[地區]],"00000000"),縣市代碼,2,0)</f>
        <v>澎湖縣</v>
      </c>
      <c r="G3067" s="2" t="s">
        <v>10</v>
      </c>
      <c r="H3067" s="13">
        <v>52471</v>
      </c>
      <c r="I3067" s="14">
        <v>149923499</v>
      </c>
      <c r="J3067" s="14">
        <f>表格1[[#This Row],[信用卡交易筆數]]/1000</f>
        <v>52.470999999999997</v>
      </c>
      <c r="K3067" s="14">
        <f>表格1[[#This Row],[信用卡交易金額'[新臺幣']]]/1000</f>
        <v>149923.49900000001</v>
      </c>
      <c r="L3067" s="14">
        <f>表格1[[#This Row],[信用卡交易金額'[新臺幣']]]/1000000</f>
        <v>149.92349899999999</v>
      </c>
      <c r="M3067" s="14" t="str" cm="1">
        <f t="array" ref="M3067">_xlfn.TEXTJOIN("", TRUE, _xlfn.XLOOKUP(TRUE, VALUE(表格1[[#This Row],[年月]]) &lt;= VALUE($R$8:$R$12), $Q$8:$Q$12)) &amp; "年度"</f>
        <v>2022年度</v>
      </c>
    </row>
    <row r="3068" spans="1:13" x14ac:dyDescent="0.3">
      <c r="A3068" s="2">
        <v>202203</v>
      </c>
      <c r="B3068" s="19">
        <f>DATE(表格1[[#This Row],[年]],表格1[[#This Row],[月]],1)</f>
        <v>44621</v>
      </c>
      <c r="C3068" s="2" t="str">
        <f>LEFT(表格1[[#This Row],[年月]],4)</f>
        <v>2022</v>
      </c>
      <c r="D3068" s="2" t="str">
        <f>RIGHT(表格1[[#This Row],[年月]],2)</f>
        <v>03</v>
      </c>
      <c r="E3068" s="5" t="s">
        <v>62</v>
      </c>
      <c r="F3068" s="2" t="str">
        <f>VLOOKUP(TEXT(表格1[[#This Row],[地區]],"00000000"),縣市代碼,2,0)</f>
        <v>金門縣</v>
      </c>
      <c r="G3068" s="2" t="s">
        <v>4</v>
      </c>
      <c r="H3068" s="13">
        <v>65573</v>
      </c>
      <c r="I3068" s="14">
        <v>38038771</v>
      </c>
      <c r="J3068" s="14">
        <f>表格1[[#This Row],[信用卡交易筆數]]/1000</f>
        <v>65.572999999999993</v>
      </c>
      <c r="K3068" s="14">
        <f>表格1[[#This Row],[信用卡交易金額'[新臺幣']]]/1000</f>
        <v>38038.771000000001</v>
      </c>
      <c r="L3068" s="14">
        <f>表格1[[#This Row],[信用卡交易金額'[新臺幣']]]/1000000</f>
        <v>38.038770999999997</v>
      </c>
      <c r="M3068" s="14" t="str" cm="1">
        <f t="array" ref="M3068">_xlfn.TEXTJOIN("", TRUE, _xlfn.XLOOKUP(TRUE, VALUE(表格1[[#This Row],[年月]]) &lt;= VALUE($R$8:$R$12), $Q$8:$Q$12)) &amp; "年度"</f>
        <v>2022年度</v>
      </c>
    </row>
    <row r="3069" spans="1:13" x14ac:dyDescent="0.3">
      <c r="A3069" s="2">
        <v>202203</v>
      </c>
      <c r="B3069" s="19">
        <f>DATE(表格1[[#This Row],[年]],表格1[[#This Row],[月]],1)</f>
        <v>44621</v>
      </c>
      <c r="C3069" s="2" t="str">
        <f>LEFT(表格1[[#This Row],[年月]],4)</f>
        <v>2022</v>
      </c>
      <c r="D3069" s="2" t="str">
        <f>RIGHT(表格1[[#This Row],[年月]],2)</f>
        <v>03</v>
      </c>
      <c r="E3069" s="5" t="s">
        <v>62</v>
      </c>
      <c r="F3069" s="2" t="str">
        <f>VLOOKUP(TEXT(表格1[[#This Row],[地區]],"00000000"),縣市代碼,2,0)</f>
        <v>金門縣</v>
      </c>
      <c r="G3069" s="2" t="s">
        <v>5</v>
      </c>
      <c r="H3069" s="13">
        <v>5775</v>
      </c>
      <c r="I3069" s="14">
        <v>12174429</v>
      </c>
      <c r="J3069" s="14">
        <f>表格1[[#This Row],[信用卡交易筆數]]/1000</f>
        <v>5.7750000000000004</v>
      </c>
      <c r="K3069" s="14">
        <f>表格1[[#This Row],[信用卡交易金額'[新臺幣']]]/1000</f>
        <v>12174.429</v>
      </c>
      <c r="L3069" s="14">
        <f>表格1[[#This Row],[信用卡交易金額'[新臺幣']]]/1000000</f>
        <v>12.174429</v>
      </c>
      <c r="M3069" s="14" t="str" cm="1">
        <f t="array" ref="M3069">_xlfn.TEXTJOIN("", TRUE, _xlfn.XLOOKUP(TRUE, VALUE(表格1[[#This Row],[年月]]) &lt;= VALUE($R$8:$R$12), $Q$8:$Q$12)) &amp; "年度"</f>
        <v>2022年度</v>
      </c>
    </row>
    <row r="3070" spans="1:13" x14ac:dyDescent="0.3">
      <c r="A3070" s="2">
        <v>202203</v>
      </c>
      <c r="B3070" s="19">
        <f>DATE(表格1[[#This Row],[年]],表格1[[#This Row],[月]],1)</f>
        <v>44621</v>
      </c>
      <c r="C3070" s="2" t="str">
        <f>LEFT(表格1[[#This Row],[年月]],4)</f>
        <v>2022</v>
      </c>
      <c r="D3070" s="2" t="str">
        <f>RIGHT(表格1[[#This Row],[年月]],2)</f>
        <v>03</v>
      </c>
      <c r="E3070" s="5" t="s">
        <v>62</v>
      </c>
      <c r="F3070" s="2" t="str">
        <f>VLOOKUP(TEXT(表格1[[#This Row],[地區]],"00000000"),縣市代碼,2,0)</f>
        <v>金門縣</v>
      </c>
      <c r="G3070" s="2" t="s">
        <v>6</v>
      </c>
      <c r="H3070" s="13">
        <v>9817</v>
      </c>
      <c r="I3070" s="14">
        <v>34790332</v>
      </c>
      <c r="J3070" s="14">
        <f>表格1[[#This Row],[信用卡交易筆數]]/1000</f>
        <v>9.8170000000000002</v>
      </c>
      <c r="K3070" s="14">
        <f>表格1[[#This Row],[信用卡交易金額'[新臺幣']]]/1000</f>
        <v>34790.332000000002</v>
      </c>
      <c r="L3070" s="14">
        <f>表格1[[#This Row],[信用卡交易金額'[新臺幣']]]/1000000</f>
        <v>34.790331999999999</v>
      </c>
      <c r="M3070" s="14" t="str" cm="1">
        <f t="array" ref="M3070">_xlfn.TEXTJOIN("", TRUE, _xlfn.XLOOKUP(TRUE, VALUE(表格1[[#This Row],[年月]]) &lt;= VALUE($R$8:$R$12), $Q$8:$Q$12)) &amp; "年度"</f>
        <v>2022年度</v>
      </c>
    </row>
    <row r="3071" spans="1:13" x14ac:dyDescent="0.3">
      <c r="A3071" s="2">
        <v>202203</v>
      </c>
      <c r="B3071" s="19">
        <f>DATE(表格1[[#This Row],[年]],表格1[[#This Row],[月]],1)</f>
        <v>44621</v>
      </c>
      <c r="C3071" s="2" t="str">
        <f>LEFT(表格1[[#This Row],[年月]],4)</f>
        <v>2022</v>
      </c>
      <c r="D3071" s="2" t="str">
        <f>RIGHT(表格1[[#This Row],[年月]],2)</f>
        <v>03</v>
      </c>
      <c r="E3071" s="5" t="s">
        <v>62</v>
      </c>
      <c r="F3071" s="2" t="str">
        <f>VLOOKUP(TEXT(表格1[[#This Row],[地區]],"00000000"),縣市代碼,2,0)</f>
        <v>金門縣</v>
      </c>
      <c r="G3071" s="2" t="s">
        <v>7</v>
      </c>
      <c r="H3071" s="13">
        <v>38515</v>
      </c>
      <c r="I3071" s="14">
        <v>52228283</v>
      </c>
      <c r="J3071" s="14">
        <f>表格1[[#This Row],[信用卡交易筆數]]/1000</f>
        <v>38.515000000000001</v>
      </c>
      <c r="K3071" s="14">
        <f>表格1[[#This Row],[信用卡交易金額'[新臺幣']]]/1000</f>
        <v>52228.283000000003</v>
      </c>
      <c r="L3071" s="14">
        <f>表格1[[#This Row],[信用卡交易金額'[新臺幣']]]/1000000</f>
        <v>52.228282999999998</v>
      </c>
      <c r="M3071" s="14" t="str" cm="1">
        <f t="array" ref="M3071">_xlfn.TEXTJOIN("", TRUE, _xlfn.XLOOKUP(TRUE, VALUE(表格1[[#This Row],[年月]]) &lt;= VALUE($R$8:$R$12), $Q$8:$Q$12)) &amp; "年度"</f>
        <v>2022年度</v>
      </c>
    </row>
    <row r="3072" spans="1:13" x14ac:dyDescent="0.3">
      <c r="A3072" s="2">
        <v>202203</v>
      </c>
      <c r="B3072" s="19">
        <f>DATE(表格1[[#This Row],[年]],表格1[[#This Row],[月]],1)</f>
        <v>44621</v>
      </c>
      <c r="C3072" s="2" t="str">
        <f>LEFT(表格1[[#This Row],[年月]],4)</f>
        <v>2022</v>
      </c>
      <c r="D3072" s="2" t="str">
        <f>RIGHT(表格1[[#This Row],[年月]],2)</f>
        <v>03</v>
      </c>
      <c r="E3072" s="5" t="s">
        <v>62</v>
      </c>
      <c r="F3072" s="2" t="str">
        <f>VLOOKUP(TEXT(表格1[[#This Row],[地區]],"00000000"),縣市代碼,2,0)</f>
        <v>金門縣</v>
      </c>
      <c r="G3072" s="2" t="s">
        <v>8</v>
      </c>
      <c r="H3072" s="13">
        <v>36272</v>
      </c>
      <c r="I3072" s="14">
        <v>58527757</v>
      </c>
      <c r="J3072" s="14">
        <f>表格1[[#This Row],[信用卡交易筆數]]/1000</f>
        <v>36.271999999999998</v>
      </c>
      <c r="K3072" s="14">
        <f>表格1[[#This Row],[信用卡交易金額'[新臺幣']]]/1000</f>
        <v>58527.756999999998</v>
      </c>
      <c r="L3072" s="14">
        <f>表格1[[#This Row],[信用卡交易金額'[新臺幣']]]/1000000</f>
        <v>58.527757000000001</v>
      </c>
      <c r="M3072" s="14" t="str" cm="1">
        <f t="array" ref="M3072">_xlfn.TEXTJOIN("", TRUE, _xlfn.XLOOKUP(TRUE, VALUE(表格1[[#This Row],[年月]]) &lt;= VALUE($R$8:$R$12), $Q$8:$Q$12)) &amp; "年度"</f>
        <v>2022年度</v>
      </c>
    </row>
    <row r="3073" spans="1:13" x14ac:dyDescent="0.3">
      <c r="A3073" s="2">
        <v>202203</v>
      </c>
      <c r="B3073" s="19">
        <f>DATE(表格1[[#This Row],[年]],表格1[[#This Row],[月]],1)</f>
        <v>44621</v>
      </c>
      <c r="C3073" s="2" t="str">
        <f>LEFT(表格1[[#This Row],[年月]],4)</f>
        <v>2022</v>
      </c>
      <c r="D3073" s="2" t="str">
        <f>RIGHT(表格1[[#This Row],[年月]],2)</f>
        <v>03</v>
      </c>
      <c r="E3073" s="5" t="s">
        <v>62</v>
      </c>
      <c r="F3073" s="2" t="str">
        <f>VLOOKUP(TEXT(表格1[[#This Row],[地區]],"00000000"),縣市代碼,2,0)</f>
        <v>金門縣</v>
      </c>
      <c r="G3073" s="2" t="s">
        <v>9</v>
      </c>
      <c r="H3073" s="13">
        <v>72191</v>
      </c>
      <c r="I3073" s="14">
        <v>113504636</v>
      </c>
      <c r="J3073" s="14">
        <f>表格1[[#This Row],[信用卡交易筆數]]/1000</f>
        <v>72.191000000000003</v>
      </c>
      <c r="K3073" s="14">
        <f>表格1[[#This Row],[信用卡交易金額'[新臺幣']]]/1000</f>
        <v>113504.636</v>
      </c>
      <c r="L3073" s="14">
        <f>表格1[[#This Row],[信用卡交易金額'[新臺幣']]]/1000000</f>
        <v>113.504636</v>
      </c>
      <c r="M3073" s="14" t="str" cm="1">
        <f t="array" ref="M3073">_xlfn.TEXTJOIN("", TRUE, _xlfn.XLOOKUP(TRUE, VALUE(表格1[[#This Row],[年月]]) &lt;= VALUE($R$8:$R$12), $Q$8:$Q$12)) &amp; "年度"</f>
        <v>2022年度</v>
      </c>
    </row>
    <row r="3074" spans="1:13" x14ac:dyDescent="0.3">
      <c r="A3074" s="2">
        <v>202203</v>
      </c>
      <c r="B3074" s="19">
        <f>DATE(表格1[[#This Row],[年]],表格1[[#This Row],[月]],1)</f>
        <v>44621</v>
      </c>
      <c r="C3074" s="2" t="str">
        <f>LEFT(表格1[[#This Row],[年月]],4)</f>
        <v>2022</v>
      </c>
      <c r="D3074" s="2" t="str">
        <f>RIGHT(表格1[[#This Row],[年月]],2)</f>
        <v>03</v>
      </c>
      <c r="E3074" s="5" t="s">
        <v>62</v>
      </c>
      <c r="F3074" s="2" t="str">
        <f>VLOOKUP(TEXT(表格1[[#This Row],[地區]],"00000000"),縣市代碼,2,0)</f>
        <v>金門縣</v>
      </c>
      <c r="G3074" s="2" t="s">
        <v>10</v>
      </c>
      <c r="H3074" s="13">
        <v>45820</v>
      </c>
      <c r="I3074" s="14">
        <v>113638427</v>
      </c>
      <c r="J3074" s="14">
        <f>表格1[[#This Row],[信用卡交易筆數]]/1000</f>
        <v>45.82</v>
      </c>
      <c r="K3074" s="14">
        <f>表格1[[#This Row],[信用卡交易金額'[新臺幣']]]/1000</f>
        <v>113638.427</v>
      </c>
      <c r="L3074" s="14">
        <f>表格1[[#This Row],[信用卡交易金額'[新臺幣']]]/1000000</f>
        <v>113.63842699999999</v>
      </c>
      <c r="M3074" s="14" t="str" cm="1">
        <f t="array" ref="M3074">_xlfn.TEXTJOIN("", TRUE, _xlfn.XLOOKUP(TRUE, VALUE(表格1[[#This Row],[年月]]) &lt;= VALUE($R$8:$R$12), $Q$8:$Q$12)) &amp; "年度"</f>
        <v>2022年度</v>
      </c>
    </row>
    <row r="3075" spans="1:13" x14ac:dyDescent="0.3">
      <c r="A3075" s="2">
        <v>202203</v>
      </c>
      <c r="B3075" s="19">
        <f>DATE(表格1[[#This Row],[年]],表格1[[#This Row],[月]],1)</f>
        <v>44621</v>
      </c>
      <c r="C3075" s="2" t="str">
        <f>LEFT(表格1[[#This Row],[年月]],4)</f>
        <v>2022</v>
      </c>
      <c r="D3075" s="2" t="str">
        <f>RIGHT(表格1[[#This Row],[年月]],2)</f>
        <v>03</v>
      </c>
      <c r="E3075" s="5">
        <v>9007000</v>
      </c>
      <c r="F3075" s="2" t="str">
        <f>VLOOKUP(TEXT(表格1[[#This Row],[地區]],"00000000"),縣市代碼,2,0)</f>
        <v>連江縣</v>
      </c>
      <c r="G3075" s="2" t="s">
        <v>4</v>
      </c>
      <c r="H3075" s="13">
        <v>11585</v>
      </c>
      <c r="I3075" s="14">
        <v>5431690</v>
      </c>
      <c r="J3075" s="14">
        <f>表格1[[#This Row],[信用卡交易筆數]]/1000</f>
        <v>11.585000000000001</v>
      </c>
      <c r="K3075" s="14">
        <f>表格1[[#This Row],[信用卡交易金額'[新臺幣']]]/1000</f>
        <v>5431.69</v>
      </c>
      <c r="L3075" s="14">
        <f>表格1[[#This Row],[信用卡交易金額'[新臺幣']]]/1000000</f>
        <v>5.4316899999999997</v>
      </c>
      <c r="M3075" s="14" t="str" cm="1">
        <f t="array" ref="M3075">_xlfn.TEXTJOIN("", TRUE, _xlfn.XLOOKUP(TRUE, VALUE(表格1[[#This Row],[年月]]) &lt;= VALUE($R$8:$R$12), $Q$8:$Q$12)) &amp; "年度"</f>
        <v>2022年度</v>
      </c>
    </row>
    <row r="3076" spans="1:13" x14ac:dyDescent="0.3">
      <c r="A3076" s="2">
        <v>202203</v>
      </c>
      <c r="B3076" s="19">
        <f>DATE(表格1[[#This Row],[年]],表格1[[#This Row],[月]],1)</f>
        <v>44621</v>
      </c>
      <c r="C3076" s="2" t="str">
        <f>LEFT(表格1[[#This Row],[年月]],4)</f>
        <v>2022</v>
      </c>
      <c r="D3076" s="2" t="str">
        <f>RIGHT(表格1[[#This Row],[年月]],2)</f>
        <v>03</v>
      </c>
      <c r="E3076" s="5">
        <v>9007000</v>
      </c>
      <c r="F3076" s="2" t="str">
        <f>VLOOKUP(TEXT(表格1[[#This Row],[地區]],"00000000"),縣市代碼,2,0)</f>
        <v>連江縣</v>
      </c>
      <c r="G3076" s="2" t="s">
        <v>5</v>
      </c>
      <c r="H3076" s="13">
        <v>832</v>
      </c>
      <c r="I3076" s="14">
        <v>1682302</v>
      </c>
      <c r="J3076" s="14">
        <f>表格1[[#This Row],[信用卡交易筆數]]/1000</f>
        <v>0.83199999999999996</v>
      </c>
      <c r="K3076" s="14">
        <f>表格1[[#This Row],[信用卡交易金額'[新臺幣']]]/1000</f>
        <v>1682.3019999999999</v>
      </c>
      <c r="L3076" s="14">
        <f>表格1[[#This Row],[信用卡交易金額'[新臺幣']]]/1000000</f>
        <v>1.682302</v>
      </c>
      <c r="M3076" s="14" t="str" cm="1">
        <f t="array" ref="M3076">_xlfn.TEXTJOIN("", TRUE, _xlfn.XLOOKUP(TRUE, VALUE(表格1[[#This Row],[年月]]) &lt;= VALUE($R$8:$R$12), $Q$8:$Q$12)) &amp; "年度"</f>
        <v>2022年度</v>
      </c>
    </row>
    <row r="3077" spans="1:13" x14ac:dyDescent="0.3">
      <c r="A3077" s="2">
        <v>202203</v>
      </c>
      <c r="B3077" s="19">
        <f>DATE(表格1[[#This Row],[年]],表格1[[#This Row],[月]],1)</f>
        <v>44621</v>
      </c>
      <c r="C3077" s="2" t="str">
        <f>LEFT(表格1[[#This Row],[年月]],4)</f>
        <v>2022</v>
      </c>
      <c r="D3077" s="2" t="str">
        <f>RIGHT(表格1[[#This Row],[年月]],2)</f>
        <v>03</v>
      </c>
      <c r="E3077" s="5">
        <v>9007000</v>
      </c>
      <c r="F3077" s="2" t="str">
        <f>VLOOKUP(TEXT(表格1[[#This Row],[地區]],"00000000"),縣市代碼,2,0)</f>
        <v>連江縣</v>
      </c>
      <c r="G3077" s="2" t="s">
        <v>6</v>
      </c>
      <c r="H3077" s="13">
        <v>1712</v>
      </c>
      <c r="I3077" s="14">
        <v>4211060</v>
      </c>
      <c r="J3077" s="14">
        <f>表格1[[#This Row],[信用卡交易筆數]]/1000</f>
        <v>1.712</v>
      </c>
      <c r="K3077" s="14">
        <f>表格1[[#This Row],[信用卡交易金額'[新臺幣']]]/1000</f>
        <v>4211.0600000000004</v>
      </c>
      <c r="L3077" s="14">
        <f>表格1[[#This Row],[信用卡交易金額'[新臺幣']]]/1000000</f>
        <v>4.2110599999999998</v>
      </c>
      <c r="M3077" s="14" t="str" cm="1">
        <f t="array" ref="M3077">_xlfn.TEXTJOIN("", TRUE, _xlfn.XLOOKUP(TRUE, VALUE(表格1[[#This Row],[年月]]) &lt;= VALUE($R$8:$R$12), $Q$8:$Q$12)) &amp; "年度"</f>
        <v>2022年度</v>
      </c>
    </row>
    <row r="3078" spans="1:13" x14ac:dyDescent="0.3">
      <c r="A3078" s="2">
        <v>202203</v>
      </c>
      <c r="B3078" s="19">
        <f>DATE(表格1[[#This Row],[年]],表格1[[#This Row],[月]],1)</f>
        <v>44621</v>
      </c>
      <c r="C3078" s="2" t="str">
        <f>LEFT(表格1[[#This Row],[年月]],4)</f>
        <v>2022</v>
      </c>
      <c r="D3078" s="2" t="str">
        <f>RIGHT(表格1[[#This Row],[年月]],2)</f>
        <v>03</v>
      </c>
      <c r="E3078" s="5">
        <v>9007000</v>
      </c>
      <c r="F3078" s="2" t="str">
        <f>VLOOKUP(TEXT(表格1[[#This Row],[地區]],"00000000"),縣市代碼,2,0)</f>
        <v>連江縣</v>
      </c>
      <c r="G3078" s="2" t="s">
        <v>7</v>
      </c>
      <c r="H3078" s="13">
        <v>8893</v>
      </c>
      <c r="I3078" s="14">
        <v>16100568</v>
      </c>
      <c r="J3078" s="14">
        <f>表格1[[#This Row],[信用卡交易筆數]]/1000</f>
        <v>8.8930000000000007</v>
      </c>
      <c r="K3078" s="14">
        <f>表格1[[#This Row],[信用卡交易金額'[新臺幣']]]/1000</f>
        <v>16100.567999999999</v>
      </c>
      <c r="L3078" s="14">
        <f>表格1[[#This Row],[信用卡交易金額'[新臺幣']]]/1000000</f>
        <v>16.100567999999999</v>
      </c>
      <c r="M3078" s="14" t="str" cm="1">
        <f t="array" ref="M3078">_xlfn.TEXTJOIN("", TRUE, _xlfn.XLOOKUP(TRUE, VALUE(表格1[[#This Row],[年月]]) &lt;= VALUE($R$8:$R$12), $Q$8:$Q$12)) &amp; "年度"</f>
        <v>2022年度</v>
      </c>
    </row>
    <row r="3079" spans="1:13" x14ac:dyDescent="0.3">
      <c r="A3079" s="2">
        <v>202203</v>
      </c>
      <c r="B3079" s="19">
        <f>DATE(表格1[[#This Row],[年]],表格1[[#This Row],[月]],1)</f>
        <v>44621</v>
      </c>
      <c r="C3079" s="2" t="str">
        <f>LEFT(表格1[[#This Row],[年月]],4)</f>
        <v>2022</v>
      </c>
      <c r="D3079" s="2" t="str">
        <f>RIGHT(表格1[[#This Row],[年月]],2)</f>
        <v>03</v>
      </c>
      <c r="E3079" s="5">
        <v>9007000</v>
      </c>
      <c r="F3079" s="2" t="str">
        <f>VLOOKUP(TEXT(表格1[[#This Row],[地區]],"00000000"),縣市代碼,2,0)</f>
        <v>連江縣</v>
      </c>
      <c r="G3079" s="2" t="s">
        <v>8</v>
      </c>
      <c r="H3079" s="13">
        <v>6720</v>
      </c>
      <c r="I3079" s="14">
        <v>9425282</v>
      </c>
      <c r="J3079" s="14">
        <f>表格1[[#This Row],[信用卡交易筆數]]/1000</f>
        <v>6.72</v>
      </c>
      <c r="K3079" s="14">
        <f>表格1[[#This Row],[信用卡交易金額'[新臺幣']]]/1000</f>
        <v>9425.2819999999992</v>
      </c>
      <c r="L3079" s="14">
        <f>表格1[[#This Row],[信用卡交易金額'[新臺幣']]]/1000000</f>
        <v>9.4252819999999993</v>
      </c>
      <c r="M3079" s="14" t="str" cm="1">
        <f t="array" ref="M3079">_xlfn.TEXTJOIN("", TRUE, _xlfn.XLOOKUP(TRUE, VALUE(表格1[[#This Row],[年月]]) &lt;= VALUE($R$8:$R$12), $Q$8:$Q$12)) &amp; "年度"</f>
        <v>2022年度</v>
      </c>
    </row>
    <row r="3080" spans="1:13" x14ac:dyDescent="0.3">
      <c r="A3080" s="2">
        <v>202203</v>
      </c>
      <c r="B3080" s="19">
        <f>DATE(表格1[[#This Row],[年]],表格1[[#This Row],[月]],1)</f>
        <v>44621</v>
      </c>
      <c r="C3080" s="2" t="str">
        <f>LEFT(表格1[[#This Row],[年月]],4)</f>
        <v>2022</v>
      </c>
      <c r="D3080" s="2" t="str">
        <f>RIGHT(表格1[[#This Row],[年月]],2)</f>
        <v>03</v>
      </c>
      <c r="E3080" s="5">
        <v>9007000</v>
      </c>
      <c r="F3080" s="2" t="str">
        <f>VLOOKUP(TEXT(表格1[[#This Row],[地區]],"00000000"),縣市代碼,2,0)</f>
        <v>連江縣</v>
      </c>
      <c r="G3080" s="2" t="s">
        <v>9</v>
      </c>
      <c r="H3080" s="13">
        <v>8986</v>
      </c>
      <c r="I3080" s="14">
        <v>13712197</v>
      </c>
      <c r="J3080" s="14">
        <f>表格1[[#This Row],[信用卡交易筆數]]/1000</f>
        <v>8.9860000000000007</v>
      </c>
      <c r="K3080" s="14">
        <f>表格1[[#This Row],[信用卡交易金額'[新臺幣']]]/1000</f>
        <v>13712.197</v>
      </c>
      <c r="L3080" s="14">
        <f>表格1[[#This Row],[信用卡交易金額'[新臺幣']]]/1000000</f>
        <v>13.712197</v>
      </c>
      <c r="M3080" s="14" t="str" cm="1">
        <f t="array" ref="M3080">_xlfn.TEXTJOIN("", TRUE, _xlfn.XLOOKUP(TRUE, VALUE(表格1[[#This Row],[年月]]) &lt;= VALUE($R$8:$R$12), $Q$8:$Q$12)) &amp; "年度"</f>
        <v>2022年度</v>
      </c>
    </row>
    <row r="3081" spans="1:13" x14ac:dyDescent="0.3">
      <c r="A3081" s="2">
        <v>202203</v>
      </c>
      <c r="B3081" s="19">
        <f>DATE(表格1[[#This Row],[年]],表格1[[#This Row],[月]],1)</f>
        <v>44621</v>
      </c>
      <c r="C3081" s="2" t="str">
        <f>LEFT(表格1[[#This Row],[年月]],4)</f>
        <v>2022</v>
      </c>
      <c r="D3081" s="2" t="str">
        <f>RIGHT(表格1[[#This Row],[年月]],2)</f>
        <v>03</v>
      </c>
      <c r="E3081" s="5">
        <v>9007000</v>
      </c>
      <c r="F3081" s="2" t="str">
        <f>VLOOKUP(TEXT(表格1[[#This Row],[地區]],"00000000"),縣市代碼,2,0)</f>
        <v>連江縣</v>
      </c>
      <c r="G3081" s="2" t="s">
        <v>10</v>
      </c>
      <c r="H3081" s="13">
        <v>8471</v>
      </c>
      <c r="I3081" s="14">
        <v>20803128</v>
      </c>
      <c r="J3081" s="14">
        <f>表格1[[#This Row],[信用卡交易筆數]]/1000</f>
        <v>8.4710000000000001</v>
      </c>
      <c r="K3081" s="14">
        <f>表格1[[#This Row],[信用卡交易金額'[新臺幣']]]/1000</f>
        <v>20803.128000000001</v>
      </c>
      <c r="L3081" s="14">
        <f>表格1[[#This Row],[信用卡交易金額'[新臺幣']]]/1000000</f>
        <v>20.803128000000001</v>
      </c>
      <c r="M3081" s="14" t="str" cm="1">
        <f t="array" ref="M3081">_xlfn.TEXTJOIN("", TRUE, _xlfn.XLOOKUP(TRUE, VALUE(表格1[[#This Row],[年月]]) &lt;= VALUE($R$8:$R$12), $Q$8:$Q$12)) &amp; "年度"</f>
        <v>2022年度</v>
      </c>
    </row>
    <row r="3082" spans="1:13" x14ac:dyDescent="0.3">
      <c r="A3082" s="2">
        <v>202204</v>
      </c>
      <c r="B3082" s="19">
        <f>DATE(表格1[[#This Row],[年]],表格1[[#This Row],[月]],1)</f>
        <v>44652</v>
      </c>
      <c r="C3082" s="2" t="str">
        <f>LEFT(表格1[[#This Row],[年月]],4)</f>
        <v>2022</v>
      </c>
      <c r="D3082" s="2" t="str">
        <f>RIGHT(表格1[[#This Row],[年月]],2)</f>
        <v>04</v>
      </c>
      <c r="E3082" s="5">
        <v>63000000</v>
      </c>
      <c r="F3082" s="2" t="str">
        <f>VLOOKUP(TEXT(表格1[[#This Row],[地區]],"00000000"),縣市代碼,2,0)</f>
        <v>臺北市</v>
      </c>
      <c r="G3082" s="2" t="s">
        <v>4</v>
      </c>
      <c r="H3082" s="13">
        <v>10224207</v>
      </c>
      <c r="I3082" s="14">
        <v>5650924406</v>
      </c>
      <c r="J3082" s="14">
        <f>表格1[[#This Row],[信用卡交易筆數]]/1000</f>
        <v>10224.207</v>
      </c>
      <c r="K3082" s="14">
        <f>表格1[[#This Row],[信用卡交易金額'[新臺幣']]]/1000</f>
        <v>5650924.4060000004</v>
      </c>
      <c r="L3082" s="14">
        <f>表格1[[#This Row],[信用卡交易金額'[新臺幣']]]/1000000</f>
        <v>5650.9244060000001</v>
      </c>
      <c r="M3082" s="14" t="str" cm="1">
        <f t="array" ref="M3082">_xlfn.TEXTJOIN("", TRUE, _xlfn.XLOOKUP(TRUE, VALUE(表格1[[#This Row],[年月]]) &lt;= VALUE($R$8:$R$12), $Q$8:$Q$12)) &amp; "年度"</f>
        <v>2022年度</v>
      </c>
    </row>
    <row r="3083" spans="1:13" x14ac:dyDescent="0.3">
      <c r="A3083" s="2">
        <v>202204</v>
      </c>
      <c r="B3083" s="19">
        <f>DATE(表格1[[#This Row],[年]],表格1[[#This Row],[月]],1)</f>
        <v>44652</v>
      </c>
      <c r="C3083" s="2" t="str">
        <f>LEFT(表格1[[#This Row],[年月]],4)</f>
        <v>2022</v>
      </c>
      <c r="D3083" s="2" t="str">
        <f>RIGHT(表格1[[#This Row],[年月]],2)</f>
        <v>04</v>
      </c>
      <c r="E3083" s="5">
        <v>63000000</v>
      </c>
      <c r="F3083" s="2" t="str">
        <f>VLOOKUP(TEXT(表格1[[#This Row],[地區]],"00000000"),縣市代碼,2,0)</f>
        <v>臺北市</v>
      </c>
      <c r="G3083" s="2" t="s">
        <v>5</v>
      </c>
      <c r="H3083" s="13">
        <v>507641</v>
      </c>
      <c r="I3083" s="14">
        <v>1843960493</v>
      </c>
      <c r="J3083" s="14">
        <f>表格1[[#This Row],[信用卡交易筆數]]/1000</f>
        <v>507.64100000000002</v>
      </c>
      <c r="K3083" s="14">
        <f>表格1[[#This Row],[信用卡交易金額'[新臺幣']]]/1000</f>
        <v>1843960.493</v>
      </c>
      <c r="L3083" s="14">
        <f>表格1[[#This Row],[信用卡交易金額'[新臺幣']]]/1000000</f>
        <v>1843.960493</v>
      </c>
      <c r="M3083" s="14" t="str" cm="1">
        <f t="array" ref="M3083">_xlfn.TEXTJOIN("", TRUE, _xlfn.XLOOKUP(TRUE, VALUE(表格1[[#This Row],[年月]]) &lt;= VALUE($R$8:$R$12), $Q$8:$Q$12)) &amp; "年度"</f>
        <v>2022年度</v>
      </c>
    </row>
    <row r="3084" spans="1:13" x14ac:dyDescent="0.3">
      <c r="A3084" s="2">
        <v>202204</v>
      </c>
      <c r="B3084" s="19">
        <f>DATE(表格1[[#This Row],[年]],表格1[[#This Row],[月]],1)</f>
        <v>44652</v>
      </c>
      <c r="C3084" s="2" t="str">
        <f>LEFT(表格1[[#This Row],[年月]],4)</f>
        <v>2022</v>
      </c>
      <c r="D3084" s="2" t="str">
        <f>RIGHT(表格1[[#This Row],[年月]],2)</f>
        <v>04</v>
      </c>
      <c r="E3084" s="5">
        <v>63000000</v>
      </c>
      <c r="F3084" s="2" t="str">
        <f>VLOOKUP(TEXT(表格1[[#This Row],[地區]],"00000000"),縣市代碼,2,0)</f>
        <v>臺北市</v>
      </c>
      <c r="G3084" s="2" t="s">
        <v>6</v>
      </c>
      <c r="H3084" s="13">
        <v>763258</v>
      </c>
      <c r="I3084" s="14">
        <v>3299425744</v>
      </c>
      <c r="J3084" s="14">
        <f>表格1[[#This Row],[信用卡交易筆數]]/1000</f>
        <v>763.25800000000004</v>
      </c>
      <c r="K3084" s="14">
        <f>表格1[[#This Row],[信用卡交易金額'[新臺幣']]]/1000</f>
        <v>3299425.7439999999</v>
      </c>
      <c r="L3084" s="14">
        <f>表格1[[#This Row],[信用卡交易金額'[新臺幣']]]/1000000</f>
        <v>3299.4257440000001</v>
      </c>
      <c r="M3084" s="14" t="str" cm="1">
        <f t="array" ref="M3084">_xlfn.TEXTJOIN("", TRUE, _xlfn.XLOOKUP(TRUE, VALUE(表格1[[#This Row],[年月]]) &lt;= VALUE($R$8:$R$12), $Q$8:$Q$12)) &amp; "年度"</f>
        <v>2022年度</v>
      </c>
    </row>
    <row r="3085" spans="1:13" x14ac:dyDescent="0.3">
      <c r="A3085" s="2">
        <v>202204</v>
      </c>
      <c r="B3085" s="19">
        <f>DATE(表格1[[#This Row],[年]],表格1[[#This Row],[月]],1)</f>
        <v>44652</v>
      </c>
      <c r="C3085" s="2" t="str">
        <f>LEFT(表格1[[#This Row],[年月]],4)</f>
        <v>2022</v>
      </c>
      <c r="D3085" s="2" t="str">
        <f>RIGHT(表格1[[#This Row],[年月]],2)</f>
        <v>04</v>
      </c>
      <c r="E3085" s="5">
        <v>63000000</v>
      </c>
      <c r="F3085" s="2" t="str">
        <f>VLOOKUP(TEXT(表格1[[#This Row],[地區]],"00000000"),縣市代碼,2,0)</f>
        <v>臺北市</v>
      </c>
      <c r="G3085" s="2" t="s">
        <v>7</v>
      </c>
      <c r="H3085" s="13">
        <v>4072612</v>
      </c>
      <c r="I3085" s="14">
        <v>3428036288</v>
      </c>
      <c r="J3085" s="14">
        <f>表格1[[#This Row],[信用卡交易筆數]]/1000</f>
        <v>4072.6120000000001</v>
      </c>
      <c r="K3085" s="14">
        <f>表格1[[#This Row],[信用卡交易金額'[新臺幣']]]/1000</f>
        <v>3428036.2880000002</v>
      </c>
      <c r="L3085" s="14">
        <f>表格1[[#This Row],[信用卡交易金額'[新臺幣']]]/1000000</f>
        <v>3428.0362879999998</v>
      </c>
      <c r="M3085" s="14" t="str" cm="1">
        <f t="array" ref="M3085">_xlfn.TEXTJOIN("", TRUE, _xlfn.XLOOKUP(TRUE, VALUE(表格1[[#This Row],[年月]]) &lt;= VALUE($R$8:$R$12), $Q$8:$Q$12)) &amp; "年度"</f>
        <v>2022年度</v>
      </c>
    </row>
    <row r="3086" spans="1:13" x14ac:dyDescent="0.3">
      <c r="A3086" s="2">
        <v>202204</v>
      </c>
      <c r="B3086" s="19">
        <f>DATE(表格1[[#This Row],[年]],表格1[[#This Row],[月]],1)</f>
        <v>44652</v>
      </c>
      <c r="C3086" s="2" t="str">
        <f>LEFT(表格1[[#This Row],[年月]],4)</f>
        <v>2022</v>
      </c>
      <c r="D3086" s="2" t="str">
        <f>RIGHT(表格1[[#This Row],[年月]],2)</f>
        <v>04</v>
      </c>
      <c r="E3086" s="5">
        <v>63000000</v>
      </c>
      <c r="F3086" s="2" t="str">
        <f>VLOOKUP(TEXT(表格1[[#This Row],[地區]],"00000000"),縣市代碼,2,0)</f>
        <v>臺北市</v>
      </c>
      <c r="G3086" s="2" t="s">
        <v>8</v>
      </c>
      <c r="H3086" s="13">
        <v>3579208</v>
      </c>
      <c r="I3086" s="14">
        <v>5623850075</v>
      </c>
      <c r="J3086" s="14">
        <f>表格1[[#This Row],[信用卡交易筆數]]/1000</f>
        <v>3579.2080000000001</v>
      </c>
      <c r="K3086" s="14">
        <f>表格1[[#This Row],[信用卡交易金額'[新臺幣']]]/1000</f>
        <v>5623850.0750000002</v>
      </c>
      <c r="L3086" s="14">
        <f>表格1[[#This Row],[信用卡交易金額'[新臺幣']]]/1000000</f>
        <v>5623.8500750000003</v>
      </c>
      <c r="M3086" s="14" t="str" cm="1">
        <f t="array" ref="M3086">_xlfn.TEXTJOIN("", TRUE, _xlfn.XLOOKUP(TRUE, VALUE(表格1[[#This Row],[年月]]) &lt;= VALUE($R$8:$R$12), $Q$8:$Q$12)) &amp; "年度"</f>
        <v>2022年度</v>
      </c>
    </row>
    <row r="3087" spans="1:13" x14ac:dyDescent="0.3">
      <c r="A3087" s="2">
        <v>202204</v>
      </c>
      <c r="B3087" s="19">
        <f>DATE(表格1[[#This Row],[年]],表格1[[#This Row],[月]],1)</f>
        <v>44652</v>
      </c>
      <c r="C3087" s="2" t="str">
        <f>LEFT(表格1[[#This Row],[年月]],4)</f>
        <v>2022</v>
      </c>
      <c r="D3087" s="2" t="str">
        <f>RIGHT(表格1[[#This Row],[年月]],2)</f>
        <v>04</v>
      </c>
      <c r="E3087" s="5">
        <v>63000000</v>
      </c>
      <c r="F3087" s="2" t="str">
        <f>VLOOKUP(TEXT(表格1[[#This Row],[地區]],"00000000"),縣市代碼,2,0)</f>
        <v>臺北市</v>
      </c>
      <c r="G3087" s="2" t="s">
        <v>9</v>
      </c>
      <c r="H3087" s="13">
        <v>7236278</v>
      </c>
      <c r="I3087" s="14">
        <v>11448010261</v>
      </c>
      <c r="J3087" s="14">
        <f>表格1[[#This Row],[信用卡交易筆數]]/1000</f>
        <v>7236.2780000000002</v>
      </c>
      <c r="K3087" s="14">
        <f>表格1[[#This Row],[信用卡交易金額'[新臺幣']]]/1000</f>
        <v>11448010.261</v>
      </c>
      <c r="L3087" s="14">
        <f>表格1[[#This Row],[信用卡交易金額'[新臺幣']]]/1000000</f>
        <v>11448.010260999999</v>
      </c>
      <c r="M3087" s="14" t="str" cm="1">
        <f t="array" ref="M3087">_xlfn.TEXTJOIN("", TRUE, _xlfn.XLOOKUP(TRUE, VALUE(表格1[[#This Row],[年月]]) &lt;= VALUE($R$8:$R$12), $Q$8:$Q$12)) &amp; "年度"</f>
        <v>2022年度</v>
      </c>
    </row>
    <row r="3088" spans="1:13" x14ac:dyDescent="0.3">
      <c r="A3088" s="2">
        <v>202204</v>
      </c>
      <c r="B3088" s="19">
        <f>DATE(表格1[[#This Row],[年]],表格1[[#This Row],[月]],1)</f>
        <v>44652</v>
      </c>
      <c r="C3088" s="2" t="str">
        <f>LEFT(表格1[[#This Row],[年月]],4)</f>
        <v>2022</v>
      </c>
      <c r="D3088" s="2" t="str">
        <f>RIGHT(表格1[[#This Row],[年月]],2)</f>
        <v>04</v>
      </c>
      <c r="E3088" s="5">
        <v>63000000</v>
      </c>
      <c r="F3088" s="2" t="str">
        <f>VLOOKUP(TEXT(表格1[[#This Row],[地區]],"00000000"),縣市代碼,2,0)</f>
        <v>臺北市</v>
      </c>
      <c r="G3088" s="2" t="s">
        <v>10</v>
      </c>
      <c r="H3088" s="13">
        <v>4503614</v>
      </c>
      <c r="I3088" s="14">
        <v>13222090522</v>
      </c>
      <c r="J3088" s="14">
        <f>表格1[[#This Row],[信用卡交易筆數]]/1000</f>
        <v>4503.6139999999996</v>
      </c>
      <c r="K3088" s="14">
        <f>表格1[[#This Row],[信用卡交易金額'[新臺幣']]]/1000</f>
        <v>13222090.522</v>
      </c>
      <c r="L3088" s="14">
        <f>表格1[[#This Row],[信用卡交易金額'[新臺幣']]]/1000000</f>
        <v>13222.090522</v>
      </c>
      <c r="M3088" s="14" t="str" cm="1">
        <f t="array" ref="M3088">_xlfn.TEXTJOIN("", TRUE, _xlfn.XLOOKUP(TRUE, VALUE(表格1[[#This Row],[年月]]) &lt;= VALUE($R$8:$R$12), $Q$8:$Q$12)) &amp; "年度"</f>
        <v>2022年度</v>
      </c>
    </row>
    <row r="3089" spans="1:13" x14ac:dyDescent="0.3">
      <c r="A3089" s="2">
        <v>202204</v>
      </c>
      <c r="B3089" s="19">
        <f>DATE(表格1[[#This Row],[年]],表格1[[#This Row],[月]],1)</f>
        <v>44652</v>
      </c>
      <c r="C3089" s="2" t="str">
        <f>LEFT(表格1[[#This Row],[年月]],4)</f>
        <v>2022</v>
      </c>
      <c r="D3089" s="2" t="str">
        <f>RIGHT(表格1[[#This Row],[年月]],2)</f>
        <v>04</v>
      </c>
      <c r="E3089" s="5">
        <v>65000000</v>
      </c>
      <c r="F3089" s="2" t="str">
        <f>VLOOKUP(TEXT(表格1[[#This Row],[地區]],"00000000"),縣市代碼,2,0)</f>
        <v>新北市</v>
      </c>
      <c r="G3089" s="2" t="s">
        <v>4</v>
      </c>
      <c r="H3089" s="13">
        <v>10977946</v>
      </c>
      <c r="I3089" s="14">
        <v>5153017845</v>
      </c>
      <c r="J3089" s="14">
        <f>表格1[[#This Row],[信用卡交易筆數]]/1000</f>
        <v>10977.946</v>
      </c>
      <c r="K3089" s="14">
        <f>表格1[[#This Row],[信用卡交易金額'[新臺幣']]]/1000</f>
        <v>5153017.8449999997</v>
      </c>
      <c r="L3089" s="14">
        <f>表格1[[#This Row],[信用卡交易金額'[新臺幣']]]/1000000</f>
        <v>5153.0178450000003</v>
      </c>
      <c r="M3089" s="14" t="str" cm="1">
        <f t="array" ref="M3089">_xlfn.TEXTJOIN("", TRUE, _xlfn.XLOOKUP(TRUE, VALUE(表格1[[#This Row],[年月]]) &lt;= VALUE($R$8:$R$12), $Q$8:$Q$12)) &amp; "年度"</f>
        <v>2022年度</v>
      </c>
    </row>
    <row r="3090" spans="1:13" x14ac:dyDescent="0.3">
      <c r="A3090" s="2">
        <v>202204</v>
      </c>
      <c r="B3090" s="19">
        <f>DATE(表格1[[#This Row],[年]],表格1[[#This Row],[月]],1)</f>
        <v>44652</v>
      </c>
      <c r="C3090" s="2" t="str">
        <f>LEFT(表格1[[#This Row],[年月]],4)</f>
        <v>2022</v>
      </c>
      <c r="D3090" s="2" t="str">
        <f>RIGHT(表格1[[#This Row],[年月]],2)</f>
        <v>04</v>
      </c>
      <c r="E3090" s="5">
        <v>65000000</v>
      </c>
      <c r="F3090" s="2" t="str">
        <f>VLOOKUP(TEXT(表格1[[#This Row],[地區]],"00000000"),縣市代碼,2,0)</f>
        <v>新北市</v>
      </c>
      <c r="G3090" s="2" t="s">
        <v>5</v>
      </c>
      <c r="H3090" s="13">
        <v>634290</v>
      </c>
      <c r="I3090" s="14">
        <v>1655793824</v>
      </c>
      <c r="J3090" s="14">
        <f>表格1[[#This Row],[信用卡交易筆數]]/1000</f>
        <v>634.29</v>
      </c>
      <c r="K3090" s="14">
        <f>表格1[[#This Row],[信用卡交易金額'[新臺幣']]]/1000</f>
        <v>1655793.824</v>
      </c>
      <c r="L3090" s="14">
        <f>表格1[[#This Row],[信用卡交易金額'[新臺幣']]]/1000000</f>
        <v>1655.7938240000001</v>
      </c>
      <c r="M3090" s="14" t="str" cm="1">
        <f t="array" ref="M3090">_xlfn.TEXTJOIN("", TRUE, _xlfn.XLOOKUP(TRUE, VALUE(表格1[[#This Row],[年月]]) &lt;= VALUE($R$8:$R$12), $Q$8:$Q$12)) &amp; "年度"</f>
        <v>2022年度</v>
      </c>
    </row>
    <row r="3091" spans="1:13" x14ac:dyDescent="0.3">
      <c r="A3091" s="2">
        <v>202204</v>
      </c>
      <c r="B3091" s="19">
        <f>DATE(表格1[[#This Row],[年]],表格1[[#This Row],[月]],1)</f>
        <v>44652</v>
      </c>
      <c r="C3091" s="2" t="str">
        <f>LEFT(表格1[[#This Row],[年月]],4)</f>
        <v>2022</v>
      </c>
      <c r="D3091" s="2" t="str">
        <f>RIGHT(表格1[[#This Row],[年月]],2)</f>
        <v>04</v>
      </c>
      <c r="E3091" s="5">
        <v>65000000</v>
      </c>
      <c r="F3091" s="2" t="str">
        <f>VLOOKUP(TEXT(表格1[[#This Row],[地區]],"00000000"),縣市代碼,2,0)</f>
        <v>新北市</v>
      </c>
      <c r="G3091" s="2" t="s">
        <v>6</v>
      </c>
      <c r="H3091" s="13">
        <v>982448</v>
      </c>
      <c r="I3091" s="14">
        <v>3372982585</v>
      </c>
      <c r="J3091" s="14">
        <f>表格1[[#This Row],[信用卡交易筆數]]/1000</f>
        <v>982.44799999999998</v>
      </c>
      <c r="K3091" s="14">
        <f>表格1[[#This Row],[信用卡交易金額'[新臺幣']]]/1000</f>
        <v>3372982.585</v>
      </c>
      <c r="L3091" s="14">
        <f>表格1[[#This Row],[信用卡交易金額'[新臺幣']]]/1000000</f>
        <v>3372.9825850000002</v>
      </c>
      <c r="M3091" s="14" t="str" cm="1">
        <f t="array" ref="M3091">_xlfn.TEXTJOIN("", TRUE, _xlfn.XLOOKUP(TRUE, VALUE(表格1[[#This Row],[年月]]) &lt;= VALUE($R$8:$R$12), $Q$8:$Q$12)) &amp; "年度"</f>
        <v>2022年度</v>
      </c>
    </row>
    <row r="3092" spans="1:13" x14ac:dyDescent="0.3">
      <c r="A3092" s="2">
        <v>202204</v>
      </c>
      <c r="B3092" s="19">
        <f>DATE(表格1[[#This Row],[年]],表格1[[#This Row],[月]],1)</f>
        <v>44652</v>
      </c>
      <c r="C3092" s="2" t="str">
        <f>LEFT(表格1[[#This Row],[年月]],4)</f>
        <v>2022</v>
      </c>
      <c r="D3092" s="2" t="str">
        <f>RIGHT(表格1[[#This Row],[年月]],2)</f>
        <v>04</v>
      </c>
      <c r="E3092" s="5">
        <v>65000000</v>
      </c>
      <c r="F3092" s="2" t="str">
        <f>VLOOKUP(TEXT(表格1[[#This Row],[地區]],"00000000"),縣市代碼,2,0)</f>
        <v>新北市</v>
      </c>
      <c r="G3092" s="2" t="s">
        <v>7</v>
      </c>
      <c r="H3092" s="13">
        <v>4924855</v>
      </c>
      <c r="I3092" s="14">
        <v>4339081023</v>
      </c>
      <c r="J3092" s="14">
        <f>表格1[[#This Row],[信用卡交易筆數]]/1000</f>
        <v>4924.8549999999996</v>
      </c>
      <c r="K3092" s="14">
        <f>表格1[[#This Row],[信用卡交易金額'[新臺幣']]]/1000</f>
        <v>4339081.023</v>
      </c>
      <c r="L3092" s="14">
        <f>表格1[[#This Row],[信用卡交易金額'[新臺幣']]]/1000000</f>
        <v>4339.0810229999997</v>
      </c>
      <c r="M3092" s="14" t="str" cm="1">
        <f t="array" ref="M3092">_xlfn.TEXTJOIN("", TRUE, _xlfn.XLOOKUP(TRUE, VALUE(表格1[[#This Row],[年月]]) &lt;= VALUE($R$8:$R$12), $Q$8:$Q$12)) &amp; "年度"</f>
        <v>2022年度</v>
      </c>
    </row>
    <row r="3093" spans="1:13" x14ac:dyDescent="0.3">
      <c r="A3093" s="2">
        <v>202204</v>
      </c>
      <c r="B3093" s="19">
        <f>DATE(表格1[[#This Row],[年]],表格1[[#This Row],[月]],1)</f>
        <v>44652</v>
      </c>
      <c r="C3093" s="2" t="str">
        <f>LEFT(表格1[[#This Row],[年月]],4)</f>
        <v>2022</v>
      </c>
      <c r="D3093" s="2" t="str">
        <f>RIGHT(表格1[[#This Row],[年月]],2)</f>
        <v>04</v>
      </c>
      <c r="E3093" s="5">
        <v>65000000</v>
      </c>
      <c r="F3093" s="2" t="str">
        <f>VLOOKUP(TEXT(表格1[[#This Row],[地區]],"00000000"),縣市代碼,2,0)</f>
        <v>新北市</v>
      </c>
      <c r="G3093" s="2" t="s">
        <v>8</v>
      </c>
      <c r="H3093" s="13">
        <v>4365947</v>
      </c>
      <c r="I3093" s="14">
        <v>5766419662</v>
      </c>
      <c r="J3093" s="14">
        <f>表格1[[#This Row],[信用卡交易筆數]]/1000</f>
        <v>4365.9470000000001</v>
      </c>
      <c r="K3093" s="14">
        <f>表格1[[#This Row],[信用卡交易金額'[新臺幣']]]/1000</f>
        <v>5766419.6619999995</v>
      </c>
      <c r="L3093" s="14">
        <f>表格1[[#This Row],[信用卡交易金額'[新臺幣']]]/1000000</f>
        <v>5766.4196620000002</v>
      </c>
      <c r="M3093" s="14" t="str" cm="1">
        <f t="array" ref="M3093">_xlfn.TEXTJOIN("", TRUE, _xlfn.XLOOKUP(TRUE, VALUE(表格1[[#This Row],[年月]]) &lt;= VALUE($R$8:$R$12), $Q$8:$Q$12)) &amp; "年度"</f>
        <v>2022年度</v>
      </c>
    </row>
    <row r="3094" spans="1:13" x14ac:dyDescent="0.3">
      <c r="A3094" s="2">
        <v>202204</v>
      </c>
      <c r="B3094" s="19">
        <f>DATE(表格1[[#This Row],[年]],表格1[[#This Row],[月]],1)</f>
        <v>44652</v>
      </c>
      <c r="C3094" s="2" t="str">
        <f>LEFT(表格1[[#This Row],[年月]],4)</f>
        <v>2022</v>
      </c>
      <c r="D3094" s="2" t="str">
        <f>RIGHT(表格1[[#This Row],[年月]],2)</f>
        <v>04</v>
      </c>
      <c r="E3094" s="5">
        <v>65000000</v>
      </c>
      <c r="F3094" s="2" t="str">
        <f>VLOOKUP(TEXT(表格1[[#This Row],[地區]],"00000000"),縣市代碼,2,0)</f>
        <v>新北市</v>
      </c>
      <c r="G3094" s="2" t="s">
        <v>9</v>
      </c>
      <c r="H3094" s="13">
        <v>8823221</v>
      </c>
      <c r="I3094" s="14">
        <v>12403811931</v>
      </c>
      <c r="J3094" s="14">
        <f>表格1[[#This Row],[信用卡交易筆數]]/1000</f>
        <v>8823.2209999999995</v>
      </c>
      <c r="K3094" s="14">
        <f>表格1[[#This Row],[信用卡交易金額'[新臺幣']]]/1000</f>
        <v>12403811.931</v>
      </c>
      <c r="L3094" s="14">
        <f>表格1[[#This Row],[信用卡交易金額'[新臺幣']]]/1000000</f>
        <v>12403.811931</v>
      </c>
      <c r="M3094" s="14" t="str" cm="1">
        <f t="array" ref="M3094">_xlfn.TEXTJOIN("", TRUE, _xlfn.XLOOKUP(TRUE, VALUE(表格1[[#This Row],[年月]]) &lt;= VALUE($R$8:$R$12), $Q$8:$Q$12)) &amp; "年度"</f>
        <v>2022年度</v>
      </c>
    </row>
    <row r="3095" spans="1:13" x14ac:dyDescent="0.3">
      <c r="A3095" s="2">
        <v>202204</v>
      </c>
      <c r="B3095" s="19">
        <f>DATE(表格1[[#This Row],[年]],表格1[[#This Row],[月]],1)</f>
        <v>44652</v>
      </c>
      <c r="C3095" s="2" t="str">
        <f>LEFT(表格1[[#This Row],[年月]],4)</f>
        <v>2022</v>
      </c>
      <c r="D3095" s="2" t="str">
        <f>RIGHT(表格1[[#This Row],[年月]],2)</f>
        <v>04</v>
      </c>
      <c r="E3095" s="5">
        <v>65000000</v>
      </c>
      <c r="F3095" s="2" t="str">
        <f>VLOOKUP(TEXT(表格1[[#This Row],[地區]],"00000000"),縣市代碼,2,0)</f>
        <v>新北市</v>
      </c>
      <c r="G3095" s="2" t="s">
        <v>10</v>
      </c>
      <c r="H3095" s="13">
        <v>6041385</v>
      </c>
      <c r="I3095" s="14">
        <v>15841492980</v>
      </c>
      <c r="J3095" s="14">
        <f>表格1[[#This Row],[信用卡交易筆數]]/1000</f>
        <v>6041.3850000000002</v>
      </c>
      <c r="K3095" s="14">
        <f>表格1[[#This Row],[信用卡交易金額'[新臺幣']]]/1000</f>
        <v>15841492.98</v>
      </c>
      <c r="L3095" s="14">
        <f>表格1[[#This Row],[信用卡交易金額'[新臺幣']]]/1000000</f>
        <v>15841.492980000001</v>
      </c>
      <c r="M3095" s="14" t="str" cm="1">
        <f t="array" ref="M3095">_xlfn.TEXTJOIN("", TRUE, _xlfn.XLOOKUP(TRUE, VALUE(表格1[[#This Row],[年月]]) &lt;= VALUE($R$8:$R$12), $Q$8:$Q$12)) &amp; "年度"</f>
        <v>2022年度</v>
      </c>
    </row>
    <row r="3096" spans="1:13" x14ac:dyDescent="0.3">
      <c r="A3096" s="2">
        <v>202204</v>
      </c>
      <c r="B3096" s="19">
        <f>DATE(表格1[[#This Row],[年]],表格1[[#This Row],[月]],1)</f>
        <v>44652</v>
      </c>
      <c r="C3096" s="2" t="str">
        <f>LEFT(表格1[[#This Row],[年月]],4)</f>
        <v>2022</v>
      </c>
      <c r="D3096" s="2" t="str">
        <f>RIGHT(表格1[[#This Row],[年月]],2)</f>
        <v>04</v>
      </c>
      <c r="E3096" s="5">
        <v>68000000</v>
      </c>
      <c r="F3096" s="2" t="str">
        <f>VLOOKUP(TEXT(表格1[[#This Row],[地區]],"00000000"),縣市代碼,2,0)</f>
        <v>桃園市</v>
      </c>
      <c r="G3096" s="2" t="s">
        <v>4</v>
      </c>
      <c r="H3096" s="13">
        <v>4973977</v>
      </c>
      <c r="I3096" s="14">
        <v>2248045915</v>
      </c>
      <c r="J3096" s="14">
        <f>表格1[[#This Row],[信用卡交易筆數]]/1000</f>
        <v>4973.9769999999999</v>
      </c>
      <c r="K3096" s="14">
        <f>表格1[[#This Row],[信用卡交易金額'[新臺幣']]]/1000</f>
        <v>2248045.915</v>
      </c>
      <c r="L3096" s="14">
        <f>表格1[[#This Row],[信用卡交易金額'[新臺幣']]]/1000000</f>
        <v>2248.0459150000002</v>
      </c>
      <c r="M3096" s="14" t="str" cm="1">
        <f t="array" ref="M3096">_xlfn.TEXTJOIN("", TRUE, _xlfn.XLOOKUP(TRUE, VALUE(表格1[[#This Row],[年月]]) &lt;= VALUE($R$8:$R$12), $Q$8:$Q$12)) &amp; "年度"</f>
        <v>2022年度</v>
      </c>
    </row>
    <row r="3097" spans="1:13" x14ac:dyDescent="0.3">
      <c r="A3097" s="2">
        <v>202204</v>
      </c>
      <c r="B3097" s="19">
        <f>DATE(表格1[[#This Row],[年]],表格1[[#This Row],[月]],1)</f>
        <v>44652</v>
      </c>
      <c r="C3097" s="2" t="str">
        <f>LEFT(表格1[[#This Row],[年月]],4)</f>
        <v>2022</v>
      </c>
      <c r="D3097" s="2" t="str">
        <f>RIGHT(表格1[[#This Row],[年月]],2)</f>
        <v>04</v>
      </c>
      <c r="E3097" s="5">
        <v>68000000</v>
      </c>
      <c r="F3097" s="2" t="str">
        <f>VLOOKUP(TEXT(表格1[[#This Row],[地區]],"00000000"),縣市代碼,2,0)</f>
        <v>桃園市</v>
      </c>
      <c r="G3097" s="2" t="s">
        <v>5</v>
      </c>
      <c r="H3097" s="13">
        <v>271318</v>
      </c>
      <c r="I3097" s="14">
        <v>718820245</v>
      </c>
      <c r="J3097" s="14">
        <f>表格1[[#This Row],[信用卡交易筆數]]/1000</f>
        <v>271.31799999999998</v>
      </c>
      <c r="K3097" s="14">
        <f>表格1[[#This Row],[信用卡交易金額'[新臺幣']]]/1000</f>
        <v>718820.245</v>
      </c>
      <c r="L3097" s="14">
        <f>表格1[[#This Row],[信用卡交易金額'[新臺幣']]]/1000000</f>
        <v>718.820245</v>
      </c>
      <c r="M3097" s="14" t="str" cm="1">
        <f t="array" ref="M3097">_xlfn.TEXTJOIN("", TRUE, _xlfn.XLOOKUP(TRUE, VALUE(表格1[[#This Row],[年月]]) &lt;= VALUE($R$8:$R$12), $Q$8:$Q$12)) &amp; "年度"</f>
        <v>2022年度</v>
      </c>
    </row>
    <row r="3098" spans="1:13" x14ac:dyDescent="0.3">
      <c r="A3098" s="2">
        <v>202204</v>
      </c>
      <c r="B3098" s="19">
        <f>DATE(表格1[[#This Row],[年]],表格1[[#This Row],[月]],1)</f>
        <v>44652</v>
      </c>
      <c r="C3098" s="2" t="str">
        <f>LEFT(表格1[[#This Row],[年月]],4)</f>
        <v>2022</v>
      </c>
      <c r="D3098" s="2" t="str">
        <f>RIGHT(表格1[[#This Row],[年月]],2)</f>
        <v>04</v>
      </c>
      <c r="E3098" s="5">
        <v>68000000</v>
      </c>
      <c r="F3098" s="2" t="str">
        <f>VLOOKUP(TEXT(表格1[[#This Row],[地區]],"00000000"),縣市代碼,2,0)</f>
        <v>桃園市</v>
      </c>
      <c r="G3098" s="2" t="s">
        <v>6</v>
      </c>
      <c r="H3098" s="13">
        <v>460247</v>
      </c>
      <c r="I3098" s="14">
        <v>1615315081</v>
      </c>
      <c r="J3098" s="14">
        <f>表格1[[#This Row],[信用卡交易筆數]]/1000</f>
        <v>460.24700000000001</v>
      </c>
      <c r="K3098" s="14">
        <f>表格1[[#This Row],[信用卡交易金額'[新臺幣']]]/1000</f>
        <v>1615315.081</v>
      </c>
      <c r="L3098" s="14">
        <f>表格1[[#This Row],[信用卡交易金額'[新臺幣']]]/1000000</f>
        <v>1615.315081</v>
      </c>
      <c r="M3098" s="14" t="str" cm="1">
        <f t="array" ref="M3098">_xlfn.TEXTJOIN("", TRUE, _xlfn.XLOOKUP(TRUE, VALUE(表格1[[#This Row],[年月]]) &lt;= VALUE($R$8:$R$12), $Q$8:$Q$12)) &amp; "年度"</f>
        <v>2022年度</v>
      </c>
    </row>
    <row r="3099" spans="1:13" x14ac:dyDescent="0.3">
      <c r="A3099" s="2">
        <v>202204</v>
      </c>
      <c r="B3099" s="19">
        <f>DATE(表格1[[#This Row],[年]],表格1[[#This Row],[月]],1)</f>
        <v>44652</v>
      </c>
      <c r="C3099" s="2" t="str">
        <f>LEFT(表格1[[#This Row],[年月]],4)</f>
        <v>2022</v>
      </c>
      <c r="D3099" s="2" t="str">
        <f>RIGHT(表格1[[#This Row],[年月]],2)</f>
        <v>04</v>
      </c>
      <c r="E3099" s="5">
        <v>68000000</v>
      </c>
      <c r="F3099" s="2" t="str">
        <f>VLOOKUP(TEXT(表格1[[#This Row],[地區]],"00000000"),縣市代碼,2,0)</f>
        <v>桃園市</v>
      </c>
      <c r="G3099" s="2" t="s">
        <v>7</v>
      </c>
      <c r="H3099" s="13">
        <v>2430804</v>
      </c>
      <c r="I3099" s="14">
        <v>2670343351</v>
      </c>
      <c r="J3099" s="14">
        <f>表格1[[#This Row],[信用卡交易筆數]]/1000</f>
        <v>2430.8040000000001</v>
      </c>
      <c r="K3099" s="14">
        <f>表格1[[#This Row],[信用卡交易金額'[新臺幣']]]/1000</f>
        <v>2670343.3509999998</v>
      </c>
      <c r="L3099" s="14">
        <f>表格1[[#This Row],[信用卡交易金額'[新臺幣']]]/1000000</f>
        <v>2670.343351</v>
      </c>
      <c r="M3099" s="14" t="str" cm="1">
        <f t="array" ref="M3099">_xlfn.TEXTJOIN("", TRUE, _xlfn.XLOOKUP(TRUE, VALUE(表格1[[#This Row],[年月]]) &lt;= VALUE($R$8:$R$12), $Q$8:$Q$12)) &amp; "年度"</f>
        <v>2022年度</v>
      </c>
    </row>
    <row r="3100" spans="1:13" x14ac:dyDescent="0.3">
      <c r="A3100" s="2">
        <v>202204</v>
      </c>
      <c r="B3100" s="19">
        <f>DATE(表格1[[#This Row],[年]],表格1[[#This Row],[月]],1)</f>
        <v>44652</v>
      </c>
      <c r="C3100" s="2" t="str">
        <f>LEFT(表格1[[#This Row],[年月]],4)</f>
        <v>2022</v>
      </c>
      <c r="D3100" s="2" t="str">
        <f>RIGHT(表格1[[#This Row],[年月]],2)</f>
        <v>04</v>
      </c>
      <c r="E3100" s="5">
        <v>68000000</v>
      </c>
      <c r="F3100" s="2" t="str">
        <f>VLOOKUP(TEXT(表格1[[#This Row],[地區]],"00000000"),縣市代碼,2,0)</f>
        <v>桃園市</v>
      </c>
      <c r="G3100" s="2" t="s">
        <v>8</v>
      </c>
      <c r="H3100" s="13">
        <v>1984378</v>
      </c>
      <c r="I3100" s="14">
        <v>2585962064</v>
      </c>
      <c r="J3100" s="14">
        <f>表格1[[#This Row],[信用卡交易筆數]]/1000</f>
        <v>1984.3779999999999</v>
      </c>
      <c r="K3100" s="14">
        <f>表格1[[#This Row],[信用卡交易金額'[新臺幣']]]/1000</f>
        <v>2585962.0639999998</v>
      </c>
      <c r="L3100" s="14">
        <f>表格1[[#This Row],[信用卡交易金額'[新臺幣']]]/1000000</f>
        <v>2585.9620639999998</v>
      </c>
      <c r="M3100" s="14" t="str" cm="1">
        <f t="array" ref="M3100">_xlfn.TEXTJOIN("", TRUE, _xlfn.XLOOKUP(TRUE, VALUE(表格1[[#This Row],[年月]]) &lt;= VALUE($R$8:$R$12), $Q$8:$Q$12)) &amp; "年度"</f>
        <v>2022年度</v>
      </c>
    </row>
    <row r="3101" spans="1:13" x14ac:dyDescent="0.3">
      <c r="A3101" s="2">
        <v>202204</v>
      </c>
      <c r="B3101" s="19">
        <f>DATE(表格1[[#This Row],[年]],表格1[[#This Row],[月]],1)</f>
        <v>44652</v>
      </c>
      <c r="C3101" s="2" t="str">
        <f>LEFT(表格1[[#This Row],[年月]],4)</f>
        <v>2022</v>
      </c>
      <c r="D3101" s="2" t="str">
        <f>RIGHT(表格1[[#This Row],[年月]],2)</f>
        <v>04</v>
      </c>
      <c r="E3101" s="5">
        <v>68000000</v>
      </c>
      <c r="F3101" s="2" t="str">
        <f>VLOOKUP(TEXT(表格1[[#This Row],[地區]],"00000000"),縣市代碼,2,0)</f>
        <v>桃園市</v>
      </c>
      <c r="G3101" s="2" t="s">
        <v>9</v>
      </c>
      <c r="H3101" s="13">
        <v>3784619</v>
      </c>
      <c r="I3101" s="14">
        <v>5951118570</v>
      </c>
      <c r="J3101" s="14">
        <f>表格1[[#This Row],[信用卡交易筆數]]/1000</f>
        <v>3784.6190000000001</v>
      </c>
      <c r="K3101" s="14">
        <f>表格1[[#This Row],[信用卡交易金額'[新臺幣']]]/1000</f>
        <v>5951118.5700000003</v>
      </c>
      <c r="L3101" s="14">
        <f>表格1[[#This Row],[信用卡交易金額'[新臺幣']]]/1000000</f>
        <v>5951.1185699999996</v>
      </c>
      <c r="M3101" s="14" t="str" cm="1">
        <f t="array" ref="M3101">_xlfn.TEXTJOIN("", TRUE, _xlfn.XLOOKUP(TRUE, VALUE(表格1[[#This Row],[年月]]) &lt;= VALUE($R$8:$R$12), $Q$8:$Q$12)) &amp; "年度"</f>
        <v>2022年度</v>
      </c>
    </row>
    <row r="3102" spans="1:13" x14ac:dyDescent="0.3">
      <c r="A3102" s="2">
        <v>202204</v>
      </c>
      <c r="B3102" s="19">
        <f>DATE(表格1[[#This Row],[年]],表格1[[#This Row],[月]],1)</f>
        <v>44652</v>
      </c>
      <c r="C3102" s="2" t="str">
        <f>LEFT(表格1[[#This Row],[年月]],4)</f>
        <v>2022</v>
      </c>
      <c r="D3102" s="2" t="str">
        <f>RIGHT(表格1[[#This Row],[年月]],2)</f>
        <v>04</v>
      </c>
      <c r="E3102" s="5">
        <v>68000000</v>
      </c>
      <c r="F3102" s="2" t="str">
        <f>VLOOKUP(TEXT(表格1[[#This Row],[地區]],"00000000"),縣市代碼,2,0)</f>
        <v>桃園市</v>
      </c>
      <c r="G3102" s="2" t="s">
        <v>10</v>
      </c>
      <c r="H3102" s="13">
        <v>2774593</v>
      </c>
      <c r="I3102" s="14">
        <v>7390562827</v>
      </c>
      <c r="J3102" s="14">
        <f>表格1[[#This Row],[信用卡交易筆數]]/1000</f>
        <v>2774.5929999999998</v>
      </c>
      <c r="K3102" s="14">
        <f>表格1[[#This Row],[信用卡交易金額'[新臺幣']]]/1000</f>
        <v>7390562.8269999996</v>
      </c>
      <c r="L3102" s="14">
        <f>表格1[[#This Row],[信用卡交易金額'[新臺幣']]]/1000000</f>
        <v>7390.5628269999997</v>
      </c>
      <c r="M3102" s="14" t="str" cm="1">
        <f t="array" ref="M3102">_xlfn.TEXTJOIN("", TRUE, _xlfn.XLOOKUP(TRUE, VALUE(表格1[[#This Row],[年月]]) &lt;= VALUE($R$8:$R$12), $Q$8:$Q$12)) &amp; "年度"</f>
        <v>2022年度</v>
      </c>
    </row>
    <row r="3103" spans="1:13" x14ac:dyDescent="0.3">
      <c r="A3103" s="2">
        <v>202204</v>
      </c>
      <c r="B3103" s="19">
        <f>DATE(表格1[[#This Row],[年]],表格1[[#This Row],[月]],1)</f>
        <v>44652</v>
      </c>
      <c r="C3103" s="2" t="str">
        <f>LEFT(表格1[[#This Row],[年月]],4)</f>
        <v>2022</v>
      </c>
      <c r="D3103" s="2" t="str">
        <f>RIGHT(表格1[[#This Row],[年月]],2)</f>
        <v>04</v>
      </c>
      <c r="E3103" s="5">
        <v>10004000</v>
      </c>
      <c r="F3103" s="2" t="str">
        <f>VLOOKUP(TEXT(表格1[[#This Row],[地區]],"00000000"),縣市代碼,2,0)</f>
        <v>新竹縣</v>
      </c>
      <c r="G3103" s="2" t="s">
        <v>4</v>
      </c>
      <c r="H3103" s="13">
        <v>1426022</v>
      </c>
      <c r="I3103" s="14">
        <v>700316533</v>
      </c>
      <c r="J3103" s="14">
        <f>表格1[[#This Row],[信用卡交易筆數]]/1000</f>
        <v>1426.0219999999999</v>
      </c>
      <c r="K3103" s="14">
        <f>表格1[[#This Row],[信用卡交易金額'[新臺幣']]]/1000</f>
        <v>700316.53300000005</v>
      </c>
      <c r="L3103" s="14">
        <f>表格1[[#This Row],[信用卡交易金額'[新臺幣']]]/1000000</f>
        <v>700.31653300000005</v>
      </c>
      <c r="M3103" s="14" t="str" cm="1">
        <f t="array" ref="M3103">_xlfn.TEXTJOIN("", TRUE, _xlfn.XLOOKUP(TRUE, VALUE(表格1[[#This Row],[年月]]) &lt;= VALUE($R$8:$R$12), $Q$8:$Q$12)) &amp; "年度"</f>
        <v>2022年度</v>
      </c>
    </row>
    <row r="3104" spans="1:13" x14ac:dyDescent="0.3">
      <c r="A3104" s="2">
        <v>202204</v>
      </c>
      <c r="B3104" s="19">
        <f>DATE(表格1[[#This Row],[年]],表格1[[#This Row],[月]],1)</f>
        <v>44652</v>
      </c>
      <c r="C3104" s="2" t="str">
        <f>LEFT(表格1[[#This Row],[年月]],4)</f>
        <v>2022</v>
      </c>
      <c r="D3104" s="2" t="str">
        <f>RIGHT(表格1[[#This Row],[年月]],2)</f>
        <v>04</v>
      </c>
      <c r="E3104" s="5">
        <v>10004000</v>
      </c>
      <c r="F3104" s="2" t="str">
        <f>VLOOKUP(TEXT(表格1[[#This Row],[地區]],"00000000"),縣市代碼,2,0)</f>
        <v>新竹縣</v>
      </c>
      <c r="G3104" s="2" t="s">
        <v>5</v>
      </c>
      <c r="H3104" s="13">
        <v>74715</v>
      </c>
      <c r="I3104" s="14">
        <v>210943547</v>
      </c>
      <c r="J3104" s="14">
        <f>表格1[[#This Row],[信用卡交易筆數]]/1000</f>
        <v>74.715000000000003</v>
      </c>
      <c r="K3104" s="14">
        <f>表格1[[#This Row],[信用卡交易金額'[新臺幣']]]/1000</f>
        <v>210943.54699999999</v>
      </c>
      <c r="L3104" s="14">
        <f>表格1[[#This Row],[信用卡交易金額'[新臺幣']]]/1000000</f>
        <v>210.943547</v>
      </c>
      <c r="M3104" s="14" t="str" cm="1">
        <f t="array" ref="M3104">_xlfn.TEXTJOIN("", TRUE, _xlfn.XLOOKUP(TRUE, VALUE(表格1[[#This Row],[年月]]) &lt;= VALUE($R$8:$R$12), $Q$8:$Q$12)) &amp; "年度"</f>
        <v>2022年度</v>
      </c>
    </row>
    <row r="3105" spans="1:13" x14ac:dyDescent="0.3">
      <c r="A3105" s="2">
        <v>202204</v>
      </c>
      <c r="B3105" s="19">
        <f>DATE(表格1[[#This Row],[年]],表格1[[#This Row],[月]],1)</f>
        <v>44652</v>
      </c>
      <c r="C3105" s="2" t="str">
        <f>LEFT(表格1[[#This Row],[年月]],4)</f>
        <v>2022</v>
      </c>
      <c r="D3105" s="2" t="str">
        <f>RIGHT(表格1[[#This Row],[年月]],2)</f>
        <v>04</v>
      </c>
      <c r="E3105" s="5">
        <v>10004000</v>
      </c>
      <c r="F3105" s="2" t="str">
        <f>VLOOKUP(TEXT(表格1[[#This Row],[地區]],"00000000"),縣市代碼,2,0)</f>
        <v>新竹縣</v>
      </c>
      <c r="G3105" s="2" t="s">
        <v>6</v>
      </c>
      <c r="H3105" s="13">
        <v>128232</v>
      </c>
      <c r="I3105" s="14">
        <v>517671845</v>
      </c>
      <c r="J3105" s="14">
        <f>表格1[[#This Row],[信用卡交易筆數]]/1000</f>
        <v>128.232</v>
      </c>
      <c r="K3105" s="14">
        <f>表格1[[#This Row],[信用卡交易金額'[新臺幣']]]/1000</f>
        <v>517671.84499999997</v>
      </c>
      <c r="L3105" s="14">
        <f>表格1[[#This Row],[信用卡交易金額'[新臺幣']]]/1000000</f>
        <v>517.67184499999996</v>
      </c>
      <c r="M3105" s="14" t="str" cm="1">
        <f t="array" ref="M3105">_xlfn.TEXTJOIN("", TRUE, _xlfn.XLOOKUP(TRUE, VALUE(表格1[[#This Row],[年月]]) &lt;= VALUE($R$8:$R$12), $Q$8:$Q$12)) &amp; "年度"</f>
        <v>2022年度</v>
      </c>
    </row>
    <row r="3106" spans="1:13" x14ac:dyDescent="0.3">
      <c r="A3106" s="2">
        <v>202204</v>
      </c>
      <c r="B3106" s="19">
        <f>DATE(表格1[[#This Row],[年]],表格1[[#This Row],[月]],1)</f>
        <v>44652</v>
      </c>
      <c r="C3106" s="2" t="str">
        <f>LEFT(表格1[[#This Row],[年月]],4)</f>
        <v>2022</v>
      </c>
      <c r="D3106" s="2" t="str">
        <f>RIGHT(表格1[[#This Row],[年月]],2)</f>
        <v>04</v>
      </c>
      <c r="E3106" s="5">
        <v>10004000</v>
      </c>
      <c r="F3106" s="2" t="str">
        <f>VLOOKUP(TEXT(表格1[[#This Row],[地區]],"00000000"),縣市代碼,2,0)</f>
        <v>新竹縣</v>
      </c>
      <c r="G3106" s="2" t="s">
        <v>7</v>
      </c>
      <c r="H3106" s="13">
        <v>643375</v>
      </c>
      <c r="I3106" s="14">
        <v>775915615</v>
      </c>
      <c r="J3106" s="14">
        <f>表格1[[#This Row],[信用卡交易筆數]]/1000</f>
        <v>643.375</v>
      </c>
      <c r="K3106" s="14">
        <f>表格1[[#This Row],[信用卡交易金額'[新臺幣']]]/1000</f>
        <v>775915.61499999999</v>
      </c>
      <c r="L3106" s="14">
        <f>表格1[[#This Row],[信用卡交易金額'[新臺幣']]]/1000000</f>
        <v>775.915615</v>
      </c>
      <c r="M3106" s="14" t="str" cm="1">
        <f t="array" ref="M3106">_xlfn.TEXTJOIN("", TRUE, _xlfn.XLOOKUP(TRUE, VALUE(表格1[[#This Row],[年月]]) &lt;= VALUE($R$8:$R$12), $Q$8:$Q$12)) &amp; "年度"</f>
        <v>2022年度</v>
      </c>
    </row>
    <row r="3107" spans="1:13" x14ac:dyDescent="0.3">
      <c r="A3107" s="2">
        <v>202204</v>
      </c>
      <c r="B3107" s="19">
        <f>DATE(表格1[[#This Row],[年]],表格1[[#This Row],[月]],1)</f>
        <v>44652</v>
      </c>
      <c r="C3107" s="2" t="str">
        <f>LEFT(表格1[[#This Row],[年月]],4)</f>
        <v>2022</v>
      </c>
      <c r="D3107" s="2" t="str">
        <f>RIGHT(表格1[[#This Row],[年月]],2)</f>
        <v>04</v>
      </c>
      <c r="E3107" s="5">
        <v>10004000</v>
      </c>
      <c r="F3107" s="2" t="str">
        <f>VLOOKUP(TEXT(表格1[[#This Row],[地區]],"00000000"),縣市代碼,2,0)</f>
        <v>新竹縣</v>
      </c>
      <c r="G3107" s="2" t="s">
        <v>8</v>
      </c>
      <c r="H3107" s="13">
        <v>513967</v>
      </c>
      <c r="I3107" s="14">
        <v>716028416</v>
      </c>
      <c r="J3107" s="14">
        <f>表格1[[#This Row],[信用卡交易筆數]]/1000</f>
        <v>513.96699999999998</v>
      </c>
      <c r="K3107" s="14">
        <f>表格1[[#This Row],[信用卡交易金額'[新臺幣']]]/1000</f>
        <v>716028.41599999997</v>
      </c>
      <c r="L3107" s="14">
        <f>表格1[[#This Row],[信用卡交易金額'[新臺幣']]]/1000000</f>
        <v>716.02841599999999</v>
      </c>
      <c r="M3107" s="14" t="str" cm="1">
        <f t="array" ref="M3107">_xlfn.TEXTJOIN("", TRUE, _xlfn.XLOOKUP(TRUE, VALUE(表格1[[#This Row],[年月]]) &lt;= VALUE($R$8:$R$12), $Q$8:$Q$12)) &amp; "年度"</f>
        <v>2022年度</v>
      </c>
    </row>
    <row r="3108" spans="1:13" x14ac:dyDescent="0.3">
      <c r="A3108" s="2">
        <v>202204</v>
      </c>
      <c r="B3108" s="19">
        <f>DATE(表格1[[#This Row],[年]],表格1[[#This Row],[月]],1)</f>
        <v>44652</v>
      </c>
      <c r="C3108" s="2" t="str">
        <f>LEFT(表格1[[#This Row],[年月]],4)</f>
        <v>2022</v>
      </c>
      <c r="D3108" s="2" t="str">
        <f>RIGHT(表格1[[#This Row],[年月]],2)</f>
        <v>04</v>
      </c>
      <c r="E3108" s="5">
        <v>10004000</v>
      </c>
      <c r="F3108" s="2" t="str">
        <f>VLOOKUP(TEXT(表格1[[#This Row],[地區]],"00000000"),縣市代碼,2,0)</f>
        <v>新竹縣</v>
      </c>
      <c r="G3108" s="2" t="s">
        <v>9</v>
      </c>
      <c r="H3108" s="13">
        <v>1057220</v>
      </c>
      <c r="I3108" s="14">
        <v>1694719895</v>
      </c>
      <c r="J3108" s="14">
        <f>表格1[[#This Row],[信用卡交易筆數]]/1000</f>
        <v>1057.22</v>
      </c>
      <c r="K3108" s="14">
        <f>表格1[[#This Row],[信用卡交易金額'[新臺幣']]]/1000</f>
        <v>1694719.895</v>
      </c>
      <c r="L3108" s="14">
        <f>表格1[[#This Row],[信用卡交易金額'[新臺幣']]]/1000000</f>
        <v>1694.719895</v>
      </c>
      <c r="M3108" s="14" t="str" cm="1">
        <f t="array" ref="M3108">_xlfn.TEXTJOIN("", TRUE, _xlfn.XLOOKUP(TRUE, VALUE(表格1[[#This Row],[年月]]) &lt;= VALUE($R$8:$R$12), $Q$8:$Q$12)) &amp; "年度"</f>
        <v>2022年度</v>
      </c>
    </row>
    <row r="3109" spans="1:13" x14ac:dyDescent="0.3">
      <c r="A3109" s="2">
        <v>202204</v>
      </c>
      <c r="B3109" s="19">
        <f>DATE(表格1[[#This Row],[年]],表格1[[#This Row],[月]],1)</f>
        <v>44652</v>
      </c>
      <c r="C3109" s="2" t="str">
        <f>LEFT(表格1[[#This Row],[年月]],4)</f>
        <v>2022</v>
      </c>
      <c r="D3109" s="2" t="str">
        <f>RIGHT(表格1[[#This Row],[年月]],2)</f>
        <v>04</v>
      </c>
      <c r="E3109" s="5">
        <v>10004000</v>
      </c>
      <c r="F3109" s="2" t="str">
        <f>VLOOKUP(TEXT(表格1[[#This Row],[地區]],"00000000"),縣市代碼,2,0)</f>
        <v>新竹縣</v>
      </c>
      <c r="G3109" s="2" t="s">
        <v>10</v>
      </c>
      <c r="H3109" s="13">
        <v>765444</v>
      </c>
      <c r="I3109" s="14">
        <v>2082190720</v>
      </c>
      <c r="J3109" s="14">
        <f>表格1[[#This Row],[信用卡交易筆數]]/1000</f>
        <v>765.44399999999996</v>
      </c>
      <c r="K3109" s="14">
        <f>表格1[[#This Row],[信用卡交易金額'[新臺幣']]]/1000</f>
        <v>2082190.72</v>
      </c>
      <c r="L3109" s="14">
        <f>表格1[[#This Row],[信用卡交易金額'[新臺幣']]]/1000000</f>
        <v>2082.1907200000001</v>
      </c>
      <c r="M3109" s="14" t="str" cm="1">
        <f t="array" ref="M3109">_xlfn.TEXTJOIN("", TRUE, _xlfn.XLOOKUP(TRUE, VALUE(表格1[[#This Row],[年月]]) &lt;= VALUE($R$8:$R$12), $Q$8:$Q$12)) &amp; "年度"</f>
        <v>2022年度</v>
      </c>
    </row>
    <row r="3110" spans="1:13" x14ac:dyDescent="0.3">
      <c r="A3110" s="2">
        <v>202204</v>
      </c>
      <c r="B3110" s="19">
        <f>DATE(表格1[[#This Row],[年]],表格1[[#This Row],[月]],1)</f>
        <v>44652</v>
      </c>
      <c r="C3110" s="2" t="str">
        <f>LEFT(表格1[[#This Row],[年月]],4)</f>
        <v>2022</v>
      </c>
      <c r="D3110" s="2" t="str">
        <f>RIGHT(表格1[[#This Row],[年月]],2)</f>
        <v>04</v>
      </c>
      <c r="E3110" s="5">
        <v>10018000</v>
      </c>
      <c r="F3110" s="2" t="str">
        <f>VLOOKUP(TEXT(表格1[[#This Row],[地區]],"00000000"),縣市代碼,2,0)</f>
        <v>新竹市</v>
      </c>
      <c r="G3110" s="2" t="s">
        <v>4</v>
      </c>
      <c r="H3110" s="13">
        <v>1390523</v>
      </c>
      <c r="I3110" s="14">
        <v>685660028</v>
      </c>
      <c r="J3110" s="14">
        <f>表格1[[#This Row],[信用卡交易筆數]]/1000</f>
        <v>1390.5229999999999</v>
      </c>
      <c r="K3110" s="14">
        <f>表格1[[#This Row],[信用卡交易金額'[新臺幣']]]/1000</f>
        <v>685660.02800000005</v>
      </c>
      <c r="L3110" s="14">
        <f>表格1[[#This Row],[信用卡交易金額'[新臺幣']]]/1000000</f>
        <v>685.66002800000001</v>
      </c>
      <c r="M3110" s="14" t="str" cm="1">
        <f t="array" ref="M3110">_xlfn.TEXTJOIN("", TRUE, _xlfn.XLOOKUP(TRUE, VALUE(表格1[[#This Row],[年月]]) &lt;= VALUE($R$8:$R$12), $Q$8:$Q$12)) &amp; "年度"</f>
        <v>2022年度</v>
      </c>
    </row>
    <row r="3111" spans="1:13" x14ac:dyDescent="0.3">
      <c r="A3111" s="2">
        <v>202204</v>
      </c>
      <c r="B3111" s="19">
        <f>DATE(表格1[[#This Row],[年]],表格1[[#This Row],[月]],1)</f>
        <v>44652</v>
      </c>
      <c r="C3111" s="2" t="str">
        <f>LEFT(表格1[[#This Row],[年月]],4)</f>
        <v>2022</v>
      </c>
      <c r="D3111" s="2" t="str">
        <f>RIGHT(表格1[[#This Row],[年月]],2)</f>
        <v>04</v>
      </c>
      <c r="E3111" s="5">
        <v>10018000</v>
      </c>
      <c r="F3111" s="2" t="str">
        <f>VLOOKUP(TEXT(表格1[[#This Row],[地區]],"00000000"),縣市代碼,2,0)</f>
        <v>新竹市</v>
      </c>
      <c r="G3111" s="2" t="s">
        <v>5</v>
      </c>
      <c r="H3111" s="13">
        <v>69062</v>
      </c>
      <c r="I3111" s="14">
        <v>218779806</v>
      </c>
      <c r="J3111" s="14">
        <f>表格1[[#This Row],[信用卡交易筆數]]/1000</f>
        <v>69.061999999999998</v>
      </c>
      <c r="K3111" s="14">
        <f>表格1[[#This Row],[信用卡交易金額'[新臺幣']]]/1000</f>
        <v>218779.80600000001</v>
      </c>
      <c r="L3111" s="14">
        <f>表格1[[#This Row],[信用卡交易金額'[新臺幣']]]/1000000</f>
        <v>218.77980600000001</v>
      </c>
      <c r="M3111" s="14" t="str" cm="1">
        <f t="array" ref="M3111">_xlfn.TEXTJOIN("", TRUE, _xlfn.XLOOKUP(TRUE, VALUE(表格1[[#This Row],[年月]]) &lt;= VALUE($R$8:$R$12), $Q$8:$Q$12)) &amp; "年度"</f>
        <v>2022年度</v>
      </c>
    </row>
    <row r="3112" spans="1:13" x14ac:dyDescent="0.3">
      <c r="A3112" s="2">
        <v>202204</v>
      </c>
      <c r="B3112" s="19">
        <f>DATE(表格1[[#This Row],[年]],表格1[[#This Row],[月]],1)</f>
        <v>44652</v>
      </c>
      <c r="C3112" s="2" t="str">
        <f>LEFT(表格1[[#This Row],[年月]],4)</f>
        <v>2022</v>
      </c>
      <c r="D3112" s="2" t="str">
        <f>RIGHT(表格1[[#This Row],[年月]],2)</f>
        <v>04</v>
      </c>
      <c r="E3112" s="5">
        <v>10018000</v>
      </c>
      <c r="F3112" s="2" t="str">
        <f>VLOOKUP(TEXT(表格1[[#This Row],[地區]],"00000000"),縣市代碼,2,0)</f>
        <v>新竹市</v>
      </c>
      <c r="G3112" s="2" t="s">
        <v>6</v>
      </c>
      <c r="H3112" s="13">
        <v>123561</v>
      </c>
      <c r="I3112" s="14">
        <v>482814918</v>
      </c>
      <c r="J3112" s="14">
        <f>表格1[[#This Row],[信用卡交易筆數]]/1000</f>
        <v>123.56100000000001</v>
      </c>
      <c r="K3112" s="14">
        <f>表格1[[#This Row],[信用卡交易金額'[新臺幣']]]/1000</f>
        <v>482814.91800000001</v>
      </c>
      <c r="L3112" s="14">
        <f>表格1[[#This Row],[信用卡交易金額'[新臺幣']]]/1000000</f>
        <v>482.81491799999998</v>
      </c>
      <c r="M3112" s="14" t="str" cm="1">
        <f t="array" ref="M3112">_xlfn.TEXTJOIN("", TRUE, _xlfn.XLOOKUP(TRUE, VALUE(表格1[[#This Row],[年月]]) &lt;= VALUE($R$8:$R$12), $Q$8:$Q$12)) &amp; "年度"</f>
        <v>2022年度</v>
      </c>
    </row>
    <row r="3113" spans="1:13" x14ac:dyDescent="0.3">
      <c r="A3113" s="2">
        <v>202204</v>
      </c>
      <c r="B3113" s="19">
        <f>DATE(表格1[[#This Row],[年]],表格1[[#This Row],[月]],1)</f>
        <v>44652</v>
      </c>
      <c r="C3113" s="2" t="str">
        <f>LEFT(表格1[[#This Row],[年月]],4)</f>
        <v>2022</v>
      </c>
      <c r="D3113" s="2" t="str">
        <f>RIGHT(表格1[[#This Row],[年月]],2)</f>
        <v>04</v>
      </c>
      <c r="E3113" s="5">
        <v>10018000</v>
      </c>
      <c r="F3113" s="2" t="str">
        <f>VLOOKUP(TEXT(表格1[[#This Row],[地區]],"00000000"),縣市代碼,2,0)</f>
        <v>新竹市</v>
      </c>
      <c r="G3113" s="2" t="s">
        <v>7</v>
      </c>
      <c r="H3113" s="13">
        <v>572155</v>
      </c>
      <c r="I3113" s="14">
        <v>619086775</v>
      </c>
      <c r="J3113" s="14">
        <f>表格1[[#This Row],[信用卡交易筆數]]/1000</f>
        <v>572.15499999999997</v>
      </c>
      <c r="K3113" s="14">
        <f>表格1[[#This Row],[信用卡交易金額'[新臺幣']]]/1000</f>
        <v>619086.77500000002</v>
      </c>
      <c r="L3113" s="14">
        <f>表格1[[#This Row],[信用卡交易金額'[新臺幣']]]/1000000</f>
        <v>619.08677499999999</v>
      </c>
      <c r="M3113" s="14" t="str" cm="1">
        <f t="array" ref="M3113">_xlfn.TEXTJOIN("", TRUE, _xlfn.XLOOKUP(TRUE, VALUE(表格1[[#This Row],[年月]]) &lt;= VALUE($R$8:$R$12), $Q$8:$Q$12)) &amp; "年度"</f>
        <v>2022年度</v>
      </c>
    </row>
    <row r="3114" spans="1:13" x14ac:dyDescent="0.3">
      <c r="A3114" s="2">
        <v>202204</v>
      </c>
      <c r="B3114" s="19">
        <f>DATE(表格1[[#This Row],[年]],表格1[[#This Row],[月]],1)</f>
        <v>44652</v>
      </c>
      <c r="C3114" s="2" t="str">
        <f>LEFT(表格1[[#This Row],[年月]],4)</f>
        <v>2022</v>
      </c>
      <c r="D3114" s="2" t="str">
        <f>RIGHT(表格1[[#This Row],[年月]],2)</f>
        <v>04</v>
      </c>
      <c r="E3114" s="5">
        <v>10018000</v>
      </c>
      <c r="F3114" s="2" t="str">
        <f>VLOOKUP(TEXT(表格1[[#This Row],[地區]],"00000000"),縣市代碼,2,0)</f>
        <v>新竹市</v>
      </c>
      <c r="G3114" s="2" t="s">
        <v>8</v>
      </c>
      <c r="H3114" s="13">
        <v>493228</v>
      </c>
      <c r="I3114" s="14">
        <v>713871079</v>
      </c>
      <c r="J3114" s="14">
        <f>表格1[[#This Row],[信用卡交易筆數]]/1000</f>
        <v>493.22800000000001</v>
      </c>
      <c r="K3114" s="14">
        <f>表格1[[#This Row],[信用卡交易金額'[新臺幣']]]/1000</f>
        <v>713871.07900000003</v>
      </c>
      <c r="L3114" s="14">
        <f>表格1[[#This Row],[信用卡交易金額'[新臺幣']]]/1000000</f>
        <v>713.87107900000001</v>
      </c>
      <c r="M3114" s="14" t="str" cm="1">
        <f t="array" ref="M3114">_xlfn.TEXTJOIN("", TRUE, _xlfn.XLOOKUP(TRUE, VALUE(表格1[[#This Row],[年月]]) &lt;= VALUE($R$8:$R$12), $Q$8:$Q$12)) &amp; "年度"</f>
        <v>2022年度</v>
      </c>
    </row>
    <row r="3115" spans="1:13" x14ac:dyDescent="0.3">
      <c r="A3115" s="2">
        <v>202204</v>
      </c>
      <c r="B3115" s="19">
        <f>DATE(表格1[[#This Row],[年]],表格1[[#This Row],[月]],1)</f>
        <v>44652</v>
      </c>
      <c r="C3115" s="2" t="str">
        <f>LEFT(表格1[[#This Row],[年月]],4)</f>
        <v>2022</v>
      </c>
      <c r="D3115" s="2" t="str">
        <f>RIGHT(表格1[[#This Row],[年月]],2)</f>
        <v>04</v>
      </c>
      <c r="E3115" s="5">
        <v>10018000</v>
      </c>
      <c r="F3115" s="2" t="str">
        <f>VLOOKUP(TEXT(表格1[[#This Row],[地區]],"00000000"),縣市代碼,2,0)</f>
        <v>新竹市</v>
      </c>
      <c r="G3115" s="2" t="s">
        <v>9</v>
      </c>
      <c r="H3115" s="13">
        <v>1067158</v>
      </c>
      <c r="I3115" s="14">
        <v>1689295925</v>
      </c>
      <c r="J3115" s="14">
        <f>表格1[[#This Row],[信用卡交易筆數]]/1000</f>
        <v>1067.1579999999999</v>
      </c>
      <c r="K3115" s="14">
        <f>表格1[[#This Row],[信用卡交易金額'[新臺幣']]]/1000</f>
        <v>1689295.925</v>
      </c>
      <c r="L3115" s="14">
        <f>表格1[[#This Row],[信用卡交易金額'[新臺幣']]]/1000000</f>
        <v>1689.2959249999999</v>
      </c>
      <c r="M3115" s="14" t="str" cm="1">
        <f t="array" ref="M3115">_xlfn.TEXTJOIN("", TRUE, _xlfn.XLOOKUP(TRUE, VALUE(表格1[[#This Row],[年月]]) &lt;= VALUE($R$8:$R$12), $Q$8:$Q$12)) &amp; "年度"</f>
        <v>2022年度</v>
      </c>
    </row>
    <row r="3116" spans="1:13" x14ac:dyDescent="0.3">
      <c r="A3116" s="2">
        <v>202204</v>
      </c>
      <c r="B3116" s="19">
        <f>DATE(表格1[[#This Row],[年]],表格1[[#This Row],[月]],1)</f>
        <v>44652</v>
      </c>
      <c r="C3116" s="2" t="str">
        <f>LEFT(表格1[[#This Row],[年月]],4)</f>
        <v>2022</v>
      </c>
      <c r="D3116" s="2" t="str">
        <f>RIGHT(表格1[[#This Row],[年月]],2)</f>
        <v>04</v>
      </c>
      <c r="E3116" s="5">
        <v>10018000</v>
      </c>
      <c r="F3116" s="2" t="str">
        <f>VLOOKUP(TEXT(表格1[[#This Row],[地區]],"00000000"),縣市代碼,2,0)</f>
        <v>新竹市</v>
      </c>
      <c r="G3116" s="2" t="s">
        <v>10</v>
      </c>
      <c r="H3116" s="13">
        <v>722540</v>
      </c>
      <c r="I3116" s="14">
        <v>2005363751</v>
      </c>
      <c r="J3116" s="14">
        <f>表格1[[#This Row],[信用卡交易筆數]]/1000</f>
        <v>722.54</v>
      </c>
      <c r="K3116" s="14">
        <f>表格1[[#This Row],[信用卡交易金額'[新臺幣']]]/1000</f>
        <v>2005363.7509999999</v>
      </c>
      <c r="L3116" s="14">
        <f>表格1[[#This Row],[信用卡交易金額'[新臺幣']]]/1000000</f>
        <v>2005.3637510000001</v>
      </c>
      <c r="M3116" s="14" t="str" cm="1">
        <f t="array" ref="M3116">_xlfn.TEXTJOIN("", TRUE, _xlfn.XLOOKUP(TRUE, VALUE(表格1[[#This Row],[年月]]) &lt;= VALUE($R$8:$R$12), $Q$8:$Q$12)) &amp; "年度"</f>
        <v>2022年度</v>
      </c>
    </row>
    <row r="3117" spans="1:13" x14ac:dyDescent="0.3">
      <c r="A3117" s="2">
        <v>202204</v>
      </c>
      <c r="B3117" s="19">
        <f>DATE(表格1[[#This Row],[年]],表格1[[#This Row],[月]],1)</f>
        <v>44652</v>
      </c>
      <c r="C3117" s="2" t="str">
        <f>LEFT(表格1[[#This Row],[年月]],4)</f>
        <v>2022</v>
      </c>
      <c r="D3117" s="2" t="str">
        <f>RIGHT(表格1[[#This Row],[年月]],2)</f>
        <v>04</v>
      </c>
      <c r="E3117" s="5">
        <v>10005000</v>
      </c>
      <c r="F3117" s="2" t="str">
        <f>VLOOKUP(TEXT(表格1[[#This Row],[地區]],"00000000"),縣市代碼,2,0)</f>
        <v>苗栗縣</v>
      </c>
      <c r="G3117" s="2" t="s">
        <v>4</v>
      </c>
      <c r="H3117" s="13">
        <v>730306</v>
      </c>
      <c r="I3117" s="14">
        <v>329231054</v>
      </c>
      <c r="J3117" s="14">
        <f>表格1[[#This Row],[信用卡交易筆數]]/1000</f>
        <v>730.30600000000004</v>
      </c>
      <c r="K3117" s="14">
        <f>表格1[[#This Row],[信用卡交易金額'[新臺幣']]]/1000</f>
        <v>329231.054</v>
      </c>
      <c r="L3117" s="14">
        <f>表格1[[#This Row],[信用卡交易金額'[新臺幣']]]/1000000</f>
        <v>329.23105399999997</v>
      </c>
      <c r="M3117" s="14" t="str" cm="1">
        <f t="array" ref="M3117">_xlfn.TEXTJOIN("", TRUE, _xlfn.XLOOKUP(TRUE, VALUE(表格1[[#This Row],[年月]]) &lt;= VALUE($R$8:$R$12), $Q$8:$Q$12)) &amp; "年度"</f>
        <v>2022年度</v>
      </c>
    </row>
    <row r="3118" spans="1:13" x14ac:dyDescent="0.3">
      <c r="A3118" s="2">
        <v>202204</v>
      </c>
      <c r="B3118" s="19">
        <f>DATE(表格1[[#This Row],[年]],表格1[[#This Row],[月]],1)</f>
        <v>44652</v>
      </c>
      <c r="C3118" s="2" t="str">
        <f>LEFT(表格1[[#This Row],[年月]],4)</f>
        <v>2022</v>
      </c>
      <c r="D3118" s="2" t="str">
        <f>RIGHT(表格1[[#This Row],[年月]],2)</f>
        <v>04</v>
      </c>
      <c r="E3118" s="5">
        <v>10005000</v>
      </c>
      <c r="F3118" s="2" t="str">
        <f>VLOOKUP(TEXT(表格1[[#This Row],[地區]],"00000000"),縣市代碼,2,0)</f>
        <v>苗栗縣</v>
      </c>
      <c r="G3118" s="2" t="s">
        <v>5</v>
      </c>
      <c r="H3118" s="13">
        <v>45624</v>
      </c>
      <c r="I3118" s="14">
        <v>120551333</v>
      </c>
      <c r="J3118" s="14">
        <f>表格1[[#This Row],[信用卡交易筆數]]/1000</f>
        <v>45.624000000000002</v>
      </c>
      <c r="K3118" s="14">
        <f>表格1[[#This Row],[信用卡交易金額'[新臺幣']]]/1000</f>
        <v>120551.333</v>
      </c>
      <c r="L3118" s="14">
        <f>表格1[[#This Row],[信用卡交易金額'[新臺幣']]]/1000000</f>
        <v>120.551333</v>
      </c>
      <c r="M3118" s="14" t="str" cm="1">
        <f t="array" ref="M3118">_xlfn.TEXTJOIN("", TRUE, _xlfn.XLOOKUP(TRUE, VALUE(表格1[[#This Row],[年月]]) &lt;= VALUE($R$8:$R$12), $Q$8:$Q$12)) &amp; "年度"</f>
        <v>2022年度</v>
      </c>
    </row>
    <row r="3119" spans="1:13" x14ac:dyDescent="0.3">
      <c r="A3119" s="2">
        <v>202204</v>
      </c>
      <c r="B3119" s="19">
        <f>DATE(表格1[[#This Row],[年]],表格1[[#This Row],[月]],1)</f>
        <v>44652</v>
      </c>
      <c r="C3119" s="2" t="str">
        <f>LEFT(表格1[[#This Row],[年月]],4)</f>
        <v>2022</v>
      </c>
      <c r="D3119" s="2" t="str">
        <f>RIGHT(表格1[[#This Row],[年月]],2)</f>
        <v>04</v>
      </c>
      <c r="E3119" s="5">
        <v>10005000</v>
      </c>
      <c r="F3119" s="2" t="str">
        <f>VLOOKUP(TEXT(表格1[[#This Row],[地區]],"00000000"),縣市代碼,2,0)</f>
        <v>苗栗縣</v>
      </c>
      <c r="G3119" s="2" t="s">
        <v>6</v>
      </c>
      <c r="H3119" s="13">
        <v>73121</v>
      </c>
      <c r="I3119" s="14">
        <v>276132143</v>
      </c>
      <c r="J3119" s="14">
        <f>表格1[[#This Row],[信用卡交易筆數]]/1000</f>
        <v>73.120999999999995</v>
      </c>
      <c r="K3119" s="14">
        <f>表格1[[#This Row],[信用卡交易金額'[新臺幣']]]/1000</f>
        <v>276132.14299999998</v>
      </c>
      <c r="L3119" s="14">
        <f>表格1[[#This Row],[信用卡交易金額'[新臺幣']]]/1000000</f>
        <v>276.13214299999999</v>
      </c>
      <c r="M3119" s="14" t="str" cm="1">
        <f t="array" ref="M3119">_xlfn.TEXTJOIN("", TRUE, _xlfn.XLOOKUP(TRUE, VALUE(表格1[[#This Row],[年月]]) &lt;= VALUE($R$8:$R$12), $Q$8:$Q$12)) &amp; "年度"</f>
        <v>2022年度</v>
      </c>
    </row>
    <row r="3120" spans="1:13" x14ac:dyDescent="0.3">
      <c r="A3120" s="2">
        <v>202204</v>
      </c>
      <c r="B3120" s="19">
        <f>DATE(表格1[[#This Row],[年]],表格1[[#This Row],[月]],1)</f>
        <v>44652</v>
      </c>
      <c r="C3120" s="2" t="str">
        <f>LEFT(表格1[[#This Row],[年月]],4)</f>
        <v>2022</v>
      </c>
      <c r="D3120" s="2" t="str">
        <f>RIGHT(表格1[[#This Row],[年月]],2)</f>
        <v>04</v>
      </c>
      <c r="E3120" s="5">
        <v>10005000</v>
      </c>
      <c r="F3120" s="2" t="str">
        <f>VLOOKUP(TEXT(表格1[[#This Row],[地區]],"00000000"),縣市代碼,2,0)</f>
        <v>苗栗縣</v>
      </c>
      <c r="G3120" s="2" t="s">
        <v>7</v>
      </c>
      <c r="H3120" s="13">
        <v>463865</v>
      </c>
      <c r="I3120" s="14">
        <v>511372706</v>
      </c>
      <c r="J3120" s="14">
        <f>表格1[[#This Row],[信用卡交易筆數]]/1000</f>
        <v>463.86500000000001</v>
      </c>
      <c r="K3120" s="14">
        <f>表格1[[#This Row],[信用卡交易金額'[新臺幣']]]/1000</f>
        <v>511372.70600000001</v>
      </c>
      <c r="L3120" s="14">
        <f>表格1[[#This Row],[信用卡交易金額'[新臺幣']]]/1000000</f>
        <v>511.37270599999999</v>
      </c>
      <c r="M3120" s="14" t="str" cm="1">
        <f t="array" ref="M3120">_xlfn.TEXTJOIN("", TRUE, _xlfn.XLOOKUP(TRUE, VALUE(表格1[[#This Row],[年月]]) &lt;= VALUE($R$8:$R$12), $Q$8:$Q$12)) &amp; "年度"</f>
        <v>2022年度</v>
      </c>
    </row>
    <row r="3121" spans="1:13" x14ac:dyDescent="0.3">
      <c r="A3121" s="2">
        <v>202204</v>
      </c>
      <c r="B3121" s="19">
        <f>DATE(表格1[[#This Row],[年]],表格1[[#This Row],[月]],1)</f>
        <v>44652</v>
      </c>
      <c r="C3121" s="2" t="str">
        <f>LEFT(表格1[[#This Row],[年月]],4)</f>
        <v>2022</v>
      </c>
      <c r="D3121" s="2" t="str">
        <f>RIGHT(表格1[[#This Row],[年月]],2)</f>
        <v>04</v>
      </c>
      <c r="E3121" s="5">
        <v>10005000</v>
      </c>
      <c r="F3121" s="2" t="str">
        <f>VLOOKUP(TEXT(表格1[[#This Row],[地區]],"00000000"),縣市代碼,2,0)</f>
        <v>苗栗縣</v>
      </c>
      <c r="G3121" s="2" t="s">
        <v>8</v>
      </c>
      <c r="H3121" s="13">
        <v>307926</v>
      </c>
      <c r="I3121" s="14">
        <v>381548318</v>
      </c>
      <c r="J3121" s="14">
        <f>表格1[[#This Row],[信用卡交易筆數]]/1000</f>
        <v>307.92599999999999</v>
      </c>
      <c r="K3121" s="14">
        <f>表格1[[#This Row],[信用卡交易金額'[新臺幣']]]/1000</f>
        <v>381548.31800000003</v>
      </c>
      <c r="L3121" s="14">
        <f>表格1[[#This Row],[信用卡交易金額'[新臺幣']]]/1000000</f>
        <v>381.54831799999999</v>
      </c>
      <c r="M3121" s="14" t="str" cm="1">
        <f t="array" ref="M3121">_xlfn.TEXTJOIN("", TRUE, _xlfn.XLOOKUP(TRUE, VALUE(表格1[[#This Row],[年月]]) &lt;= VALUE($R$8:$R$12), $Q$8:$Q$12)) &amp; "年度"</f>
        <v>2022年度</v>
      </c>
    </row>
    <row r="3122" spans="1:13" x14ac:dyDescent="0.3">
      <c r="A3122" s="2">
        <v>202204</v>
      </c>
      <c r="B3122" s="19">
        <f>DATE(表格1[[#This Row],[年]],表格1[[#This Row],[月]],1)</f>
        <v>44652</v>
      </c>
      <c r="C3122" s="2" t="str">
        <f>LEFT(表格1[[#This Row],[年月]],4)</f>
        <v>2022</v>
      </c>
      <c r="D3122" s="2" t="str">
        <f>RIGHT(表格1[[#This Row],[年月]],2)</f>
        <v>04</v>
      </c>
      <c r="E3122" s="5">
        <v>10005000</v>
      </c>
      <c r="F3122" s="2" t="str">
        <f>VLOOKUP(TEXT(表格1[[#This Row],[地區]],"00000000"),縣市代碼,2,0)</f>
        <v>苗栗縣</v>
      </c>
      <c r="G3122" s="2" t="s">
        <v>9</v>
      </c>
      <c r="H3122" s="13">
        <v>551092</v>
      </c>
      <c r="I3122" s="14">
        <v>809618916</v>
      </c>
      <c r="J3122" s="14">
        <f>表格1[[#This Row],[信用卡交易筆數]]/1000</f>
        <v>551.09199999999998</v>
      </c>
      <c r="K3122" s="14">
        <f>表格1[[#This Row],[信用卡交易金額'[新臺幣']]]/1000</f>
        <v>809618.91599999997</v>
      </c>
      <c r="L3122" s="14">
        <f>表格1[[#This Row],[信用卡交易金額'[新臺幣']]]/1000000</f>
        <v>809.61891600000001</v>
      </c>
      <c r="M3122" s="14" t="str" cm="1">
        <f t="array" ref="M3122">_xlfn.TEXTJOIN("", TRUE, _xlfn.XLOOKUP(TRUE, VALUE(表格1[[#This Row],[年月]]) &lt;= VALUE($R$8:$R$12), $Q$8:$Q$12)) &amp; "年度"</f>
        <v>2022年度</v>
      </c>
    </row>
    <row r="3123" spans="1:13" x14ac:dyDescent="0.3">
      <c r="A3123" s="2">
        <v>202204</v>
      </c>
      <c r="B3123" s="19">
        <f>DATE(表格1[[#This Row],[年]],表格1[[#This Row],[月]],1)</f>
        <v>44652</v>
      </c>
      <c r="C3123" s="2" t="str">
        <f>LEFT(表格1[[#This Row],[年月]],4)</f>
        <v>2022</v>
      </c>
      <c r="D3123" s="2" t="str">
        <f>RIGHT(表格1[[#This Row],[年月]],2)</f>
        <v>04</v>
      </c>
      <c r="E3123" s="5">
        <v>10005000</v>
      </c>
      <c r="F3123" s="2" t="str">
        <f>VLOOKUP(TEXT(表格1[[#This Row],[地區]],"00000000"),縣市代碼,2,0)</f>
        <v>苗栗縣</v>
      </c>
      <c r="G3123" s="2" t="s">
        <v>10</v>
      </c>
      <c r="H3123" s="13">
        <v>470163</v>
      </c>
      <c r="I3123" s="14">
        <v>1246352274</v>
      </c>
      <c r="J3123" s="14">
        <f>表格1[[#This Row],[信用卡交易筆數]]/1000</f>
        <v>470.16300000000001</v>
      </c>
      <c r="K3123" s="14">
        <f>表格1[[#This Row],[信用卡交易金額'[新臺幣']]]/1000</f>
        <v>1246352.274</v>
      </c>
      <c r="L3123" s="14">
        <f>表格1[[#This Row],[信用卡交易金額'[新臺幣']]]/1000000</f>
        <v>1246.3522740000001</v>
      </c>
      <c r="M3123" s="14" t="str" cm="1">
        <f t="array" ref="M3123">_xlfn.TEXTJOIN("", TRUE, _xlfn.XLOOKUP(TRUE, VALUE(表格1[[#This Row],[年月]]) &lt;= VALUE($R$8:$R$12), $Q$8:$Q$12)) &amp; "年度"</f>
        <v>2022年度</v>
      </c>
    </row>
    <row r="3124" spans="1:13" x14ac:dyDescent="0.3">
      <c r="A3124" s="2">
        <v>202204</v>
      </c>
      <c r="B3124" s="19">
        <f>DATE(表格1[[#This Row],[年]],表格1[[#This Row],[月]],1)</f>
        <v>44652</v>
      </c>
      <c r="C3124" s="2" t="str">
        <f>LEFT(表格1[[#This Row],[年月]],4)</f>
        <v>2022</v>
      </c>
      <c r="D3124" s="2" t="str">
        <f>RIGHT(表格1[[#This Row],[年月]],2)</f>
        <v>04</v>
      </c>
      <c r="E3124" s="5">
        <v>66000000</v>
      </c>
      <c r="F3124" s="2" t="str">
        <f>VLOOKUP(TEXT(表格1[[#This Row],[地區]],"00000000"),縣市代碼,2,0)</f>
        <v>臺中市</v>
      </c>
      <c r="G3124" s="2" t="s">
        <v>4</v>
      </c>
      <c r="H3124" s="13">
        <v>6256565</v>
      </c>
      <c r="I3124" s="14">
        <v>3195377597</v>
      </c>
      <c r="J3124" s="14">
        <f>表格1[[#This Row],[信用卡交易筆數]]/1000</f>
        <v>6256.5649999999996</v>
      </c>
      <c r="K3124" s="14">
        <f>表格1[[#This Row],[信用卡交易金額'[新臺幣']]]/1000</f>
        <v>3195377.5970000001</v>
      </c>
      <c r="L3124" s="14">
        <f>表格1[[#This Row],[信用卡交易金額'[新臺幣']]]/1000000</f>
        <v>3195.3775970000002</v>
      </c>
      <c r="M3124" s="14" t="str" cm="1">
        <f t="array" ref="M3124">_xlfn.TEXTJOIN("", TRUE, _xlfn.XLOOKUP(TRUE, VALUE(表格1[[#This Row],[年月]]) &lt;= VALUE($R$8:$R$12), $Q$8:$Q$12)) &amp; "年度"</f>
        <v>2022年度</v>
      </c>
    </row>
    <row r="3125" spans="1:13" x14ac:dyDescent="0.3">
      <c r="A3125" s="2">
        <v>202204</v>
      </c>
      <c r="B3125" s="19">
        <f>DATE(表格1[[#This Row],[年]],表格1[[#This Row],[月]],1)</f>
        <v>44652</v>
      </c>
      <c r="C3125" s="2" t="str">
        <f>LEFT(表格1[[#This Row],[年月]],4)</f>
        <v>2022</v>
      </c>
      <c r="D3125" s="2" t="str">
        <f>RIGHT(表格1[[#This Row],[年月]],2)</f>
        <v>04</v>
      </c>
      <c r="E3125" s="5">
        <v>66000000</v>
      </c>
      <c r="F3125" s="2" t="str">
        <f>VLOOKUP(TEXT(表格1[[#This Row],[地區]],"00000000"),縣市代碼,2,0)</f>
        <v>臺中市</v>
      </c>
      <c r="G3125" s="2" t="s">
        <v>5</v>
      </c>
      <c r="H3125" s="13">
        <v>378212</v>
      </c>
      <c r="I3125" s="14">
        <v>1019533044</v>
      </c>
      <c r="J3125" s="14">
        <f>表格1[[#This Row],[信用卡交易筆數]]/1000</f>
        <v>378.21199999999999</v>
      </c>
      <c r="K3125" s="14">
        <f>表格1[[#This Row],[信用卡交易金額'[新臺幣']]]/1000</f>
        <v>1019533.044</v>
      </c>
      <c r="L3125" s="14">
        <f>表格1[[#This Row],[信用卡交易金額'[新臺幣']]]/1000000</f>
        <v>1019.533044</v>
      </c>
      <c r="M3125" s="14" t="str" cm="1">
        <f t="array" ref="M3125">_xlfn.TEXTJOIN("", TRUE, _xlfn.XLOOKUP(TRUE, VALUE(表格1[[#This Row],[年月]]) &lt;= VALUE($R$8:$R$12), $Q$8:$Q$12)) &amp; "年度"</f>
        <v>2022年度</v>
      </c>
    </row>
    <row r="3126" spans="1:13" x14ac:dyDescent="0.3">
      <c r="A3126" s="2">
        <v>202204</v>
      </c>
      <c r="B3126" s="19">
        <f>DATE(表格1[[#This Row],[年]],表格1[[#This Row],[月]],1)</f>
        <v>44652</v>
      </c>
      <c r="C3126" s="2" t="str">
        <f>LEFT(表格1[[#This Row],[年月]],4)</f>
        <v>2022</v>
      </c>
      <c r="D3126" s="2" t="str">
        <f>RIGHT(表格1[[#This Row],[年月]],2)</f>
        <v>04</v>
      </c>
      <c r="E3126" s="5">
        <v>66000000</v>
      </c>
      <c r="F3126" s="2" t="str">
        <f>VLOOKUP(TEXT(表格1[[#This Row],[地區]],"00000000"),縣市代碼,2,0)</f>
        <v>臺中市</v>
      </c>
      <c r="G3126" s="2" t="s">
        <v>6</v>
      </c>
      <c r="H3126" s="13">
        <v>614788</v>
      </c>
      <c r="I3126" s="14">
        <v>2184138128</v>
      </c>
      <c r="J3126" s="14">
        <f>表格1[[#This Row],[信用卡交易筆數]]/1000</f>
        <v>614.78800000000001</v>
      </c>
      <c r="K3126" s="14">
        <f>表格1[[#This Row],[信用卡交易金額'[新臺幣']]]/1000</f>
        <v>2184138.128</v>
      </c>
      <c r="L3126" s="14">
        <f>表格1[[#This Row],[信用卡交易金額'[新臺幣']]]/1000000</f>
        <v>2184.1381280000001</v>
      </c>
      <c r="M3126" s="14" t="str" cm="1">
        <f t="array" ref="M3126">_xlfn.TEXTJOIN("", TRUE, _xlfn.XLOOKUP(TRUE, VALUE(表格1[[#This Row],[年月]]) &lt;= VALUE($R$8:$R$12), $Q$8:$Q$12)) &amp; "年度"</f>
        <v>2022年度</v>
      </c>
    </row>
    <row r="3127" spans="1:13" x14ac:dyDescent="0.3">
      <c r="A3127" s="2">
        <v>202204</v>
      </c>
      <c r="B3127" s="19">
        <f>DATE(表格1[[#This Row],[年]],表格1[[#This Row],[月]],1)</f>
        <v>44652</v>
      </c>
      <c r="C3127" s="2" t="str">
        <f>LEFT(表格1[[#This Row],[年月]],4)</f>
        <v>2022</v>
      </c>
      <c r="D3127" s="2" t="str">
        <f>RIGHT(表格1[[#This Row],[年月]],2)</f>
        <v>04</v>
      </c>
      <c r="E3127" s="5">
        <v>66000000</v>
      </c>
      <c r="F3127" s="2" t="str">
        <f>VLOOKUP(TEXT(表格1[[#This Row],[地區]],"00000000"),縣市代碼,2,0)</f>
        <v>臺中市</v>
      </c>
      <c r="G3127" s="2" t="s">
        <v>7</v>
      </c>
      <c r="H3127" s="13">
        <v>3158548</v>
      </c>
      <c r="I3127" s="14">
        <v>3381626839</v>
      </c>
      <c r="J3127" s="14">
        <f>表格1[[#This Row],[信用卡交易筆數]]/1000</f>
        <v>3158.5479999999998</v>
      </c>
      <c r="K3127" s="14">
        <f>表格1[[#This Row],[信用卡交易金額'[新臺幣']]]/1000</f>
        <v>3381626.8390000002</v>
      </c>
      <c r="L3127" s="14">
        <f>表格1[[#This Row],[信用卡交易金額'[新臺幣']]]/1000000</f>
        <v>3381.626839</v>
      </c>
      <c r="M3127" s="14" t="str" cm="1">
        <f t="array" ref="M3127">_xlfn.TEXTJOIN("", TRUE, _xlfn.XLOOKUP(TRUE, VALUE(表格1[[#This Row],[年月]]) &lt;= VALUE($R$8:$R$12), $Q$8:$Q$12)) &amp; "年度"</f>
        <v>2022年度</v>
      </c>
    </row>
    <row r="3128" spans="1:13" x14ac:dyDescent="0.3">
      <c r="A3128" s="2">
        <v>202204</v>
      </c>
      <c r="B3128" s="19">
        <f>DATE(表格1[[#This Row],[年]],表格1[[#This Row],[月]],1)</f>
        <v>44652</v>
      </c>
      <c r="C3128" s="2" t="str">
        <f>LEFT(表格1[[#This Row],[年月]],4)</f>
        <v>2022</v>
      </c>
      <c r="D3128" s="2" t="str">
        <f>RIGHT(表格1[[#This Row],[年月]],2)</f>
        <v>04</v>
      </c>
      <c r="E3128" s="5">
        <v>66000000</v>
      </c>
      <c r="F3128" s="2" t="str">
        <f>VLOOKUP(TEXT(表格1[[#This Row],[地區]],"00000000"),縣市代碼,2,0)</f>
        <v>臺中市</v>
      </c>
      <c r="G3128" s="2" t="s">
        <v>8</v>
      </c>
      <c r="H3128" s="13">
        <v>2296075</v>
      </c>
      <c r="I3128" s="14">
        <v>3246794899</v>
      </c>
      <c r="J3128" s="14">
        <f>表格1[[#This Row],[信用卡交易筆數]]/1000</f>
        <v>2296.0749999999998</v>
      </c>
      <c r="K3128" s="14">
        <f>表格1[[#This Row],[信用卡交易金額'[新臺幣']]]/1000</f>
        <v>3246794.8990000002</v>
      </c>
      <c r="L3128" s="14">
        <f>表格1[[#This Row],[信用卡交易金額'[新臺幣']]]/1000000</f>
        <v>3246.794899</v>
      </c>
      <c r="M3128" s="14" t="str" cm="1">
        <f t="array" ref="M3128">_xlfn.TEXTJOIN("", TRUE, _xlfn.XLOOKUP(TRUE, VALUE(表格1[[#This Row],[年月]]) &lt;= VALUE($R$8:$R$12), $Q$8:$Q$12)) &amp; "年度"</f>
        <v>2022年度</v>
      </c>
    </row>
    <row r="3129" spans="1:13" x14ac:dyDescent="0.3">
      <c r="A3129" s="2">
        <v>202204</v>
      </c>
      <c r="B3129" s="19">
        <f>DATE(表格1[[#This Row],[年]],表格1[[#This Row],[月]],1)</f>
        <v>44652</v>
      </c>
      <c r="C3129" s="2" t="str">
        <f>LEFT(表格1[[#This Row],[年月]],4)</f>
        <v>2022</v>
      </c>
      <c r="D3129" s="2" t="str">
        <f>RIGHT(表格1[[#This Row],[年月]],2)</f>
        <v>04</v>
      </c>
      <c r="E3129" s="5">
        <v>66000000</v>
      </c>
      <c r="F3129" s="2" t="str">
        <f>VLOOKUP(TEXT(表格1[[#This Row],[地區]],"00000000"),縣市代碼,2,0)</f>
        <v>臺中市</v>
      </c>
      <c r="G3129" s="2" t="s">
        <v>9</v>
      </c>
      <c r="H3129" s="13">
        <v>4771682</v>
      </c>
      <c r="I3129" s="14">
        <v>7389074598</v>
      </c>
      <c r="J3129" s="14">
        <f>表格1[[#This Row],[信用卡交易筆數]]/1000</f>
        <v>4771.6819999999998</v>
      </c>
      <c r="K3129" s="14">
        <f>表格1[[#This Row],[信用卡交易金額'[新臺幣']]]/1000</f>
        <v>7389074.5980000002</v>
      </c>
      <c r="L3129" s="14">
        <f>表格1[[#This Row],[信用卡交易金額'[新臺幣']]]/1000000</f>
        <v>7389.0745980000002</v>
      </c>
      <c r="M3129" s="14" t="str" cm="1">
        <f t="array" ref="M3129">_xlfn.TEXTJOIN("", TRUE, _xlfn.XLOOKUP(TRUE, VALUE(表格1[[#This Row],[年月]]) &lt;= VALUE($R$8:$R$12), $Q$8:$Q$12)) &amp; "年度"</f>
        <v>2022年度</v>
      </c>
    </row>
    <row r="3130" spans="1:13" x14ac:dyDescent="0.3">
      <c r="A3130" s="2">
        <v>202204</v>
      </c>
      <c r="B3130" s="19">
        <f>DATE(表格1[[#This Row],[年]],表格1[[#This Row],[月]],1)</f>
        <v>44652</v>
      </c>
      <c r="C3130" s="2" t="str">
        <f>LEFT(表格1[[#This Row],[年月]],4)</f>
        <v>2022</v>
      </c>
      <c r="D3130" s="2" t="str">
        <f>RIGHT(表格1[[#This Row],[年月]],2)</f>
        <v>04</v>
      </c>
      <c r="E3130" s="5">
        <v>66000000</v>
      </c>
      <c r="F3130" s="2" t="str">
        <f>VLOOKUP(TEXT(表格1[[#This Row],[地區]],"00000000"),縣市代碼,2,0)</f>
        <v>臺中市</v>
      </c>
      <c r="G3130" s="2" t="s">
        <v>10</v>
      </c>
      <c r="H3130" s="13">
        <v>3368253</v>
      </c>
      <c r="I3130" s="14">
        <v>9889907637</v>
      </c>
      <c r="J3130" s="14">
        <f>表格1[[#This Row],[信用卡交易筆數]]/1000</f>
        <v>3368.2530000000002</v>
      </c>
      <c r="K3130" s="14">
        <f>表格1[[#This Row],[信用卡交易金額'[新臺幣']]]/1000</f>
        <v>9889907.6370000001</v>
      </c>
      <c r="L3130" s="14">
        <f>表格1[[#This Row],[信用卡交易金額'[新臺幣']]]/1000000</f>
        <v>9889.9076370000002</v>
      </c>
      <c r="M3130" s="14" t="str" cm="1">
        <f t="array" ref="M3130">_xlfn.TEXTJOIN("", TRUE, _xlfn.XLOOKUP(TRUE, VALUE(表格1[[#This Row],[年月]]) &lt;= VALUE($R$8:$R$12), $Q$8:$Q$12)) &amp; "年度"</f>
        <v>2022年度</v>
      </c>
    </row>
    <row r="3131" spans="1:13" x14ac:dyDescent="0.3">
      <c r="A3131" s="2">
        <v>202204</v>
      </c>
      <c r="B3131" s="19">
        <f>DATE(表格1[[#This Row],[年]],表格1[[#This Row],[月]],1)</f>
        <v>44652</v>
      </c>
      <c r="C3131" s="2" t="str">
        <f>LEFT(表格1[[#This Row],[年月]],4)</f>
        <v>2022</v>
      </c>
      <c r="D3131" s="2" t="str">
        <f>RIGHT(表格1[[#This Row],[年月]],2)</f>
        <v>04</v>
      </c>
      <c r="E3131" s="5">
        <v>10007000</v>
      </c>
      <c r="F3131" s="2" t="str">
        <f>VLOOKUP(TEXT(表格1[[#This Row],[地區]],"00000000"),縣市代碼,2,0)</f>
        <v>彰化縣</v>
      </c>
      <c r="G3131" s="2" t="s">
        <v>4</v>
      </c>
      <c r="H3131" s="13">
        <v>1387964</v>
      </c>
      <c r="I3131" s="14">
        <v>666736893</v>
      </c>
      <c r="J3131" s="14">
        <f>表格1[[#This Row],[信用卡交易筆數]]/1000</f>
        <v>1387.9639999999999</v>
      </c>
      <c r="K3131" s="14">
        <f>表格1[[#This Row],[信用卡交易金額'[新臺幣']]]/1000</f>
        <v>666736.89300000004</v>
      </c>
      <c r="L3131" s="14">
        <f>表格1[[#This Row],[信用卡交易金額'[新臺幣']]]/1000000</f>
        <v>666.73689300000001</v>
      </c>
      <c r="M3131" s="14" t="str" cm="1">
        <f t="array" ref="M3131">_xlfn.TEXTJOIN("", TRUE, _xlfn.XLOOKUP(TRUE, VALUE(表格1[[#This Row],[年月]]) &lt;= VALUE($R$8:$R$12), $Q$8:$Q$12)) &amp; "年度"</f>
        <v>2022年度</v>
      </c>
    </row>
    <row r="3132" spans="1:13" x14ac:dyDescent="0.3">
      <c r="A3132" s="2">
        <v>202204</v>
      </c>
      <c r="B3132" s="19">
        <f>DATE(表格1[[#This Row],[年]],表格1[[#This Row],[月]],1)</f>
        <v>44652</v>
      </c>
      <c r="C3132" s="2" t="str">
        <f>LEFT(表格1[[#This Row],[年月]],4)</f>
        <v>2022</v>
      </c>
      <c r="D3132" s="2" t="str">
        <f>RIGHT(表格1[[#This Row],[年月]],2)</f>
        <v>04</v>
      </c>
      <c r="E3132" s="5">
        <v>10007000</v>
      </c>
      <c r="F3132" s="2" t="str">
        <f>VLOOKUP(TEXT(表格1[[#This Row],[地區]],"00000000"),縣市代碼,2,0)</f>
        <v>彰化縣</v>
      </c>
      <c r="G3132" s="2" t="s">
        <v>5</v>
      </c>
      <c r="H3132" s="13">
        <v>109393</v>
      </c>
      <c r="I3132" s="14">
        <v>272069587</v>
      </c>
      <c r="J3132" s="14">
        <f>表格1[[#This Row],[信用卡交易筆數]]/1000</f>
        <v>109.393</v>
      </c>
      <c r="K3132" s="14">
        <f>表格1[[#This Row],[信用卡交易金額'[新臺幣']]]/1000</f>
        <v>272069.587</v>
      </c>
      <c r="L3132" s="14">
        <f>表格1[[#This Row],[信用卡交易金額'[新臺幣']]]/1000000</f>
        <v>272.06958700000001</v>
      </c>
      <c r="M3132" s="14" t="str" cm="1">
        <f t="array" ref="M3132">_xlfn.TEXTJOIN("", TRUE, _xlfn.XLOOKUP(TRUE, VALUE(表格1[[#This Row],[年月]]) &lt;= VALUE($R$8:$R$12), $Q$8:$Q$12)) &amp; "年度"</f>
        <v>2022年度</v>
      </c>
    </row>
    <row r="3133" spans="1:13" x14ac:dyDescent="0.3">
      <c r="A3133" s="2">
        <v>202204</v>
      </c>
      <c r="B3133" s="19">
        <f>DATE(表格1[[#This Row],[年]],表格1[[#This Row],[月]],1)</f>
        <v>44652</v>
      </c>
      <c r="C3133" s="2" t="str">
        <f>LEFT(表格1[[#This Row],[年月]],4)</f>
        <v>2022</v>
      </c>
      <c r="D3133" s="2" t="str">
        <f>RIGHT(表格1[[#This Row],[年月]],2)</f>
        <v>04</v>
      </c>
      <c r="E3133" s="5">
        <v>10007000</v>
      </c>
      <c r="F3133" s="2" t="str">
        <f>VLOOKUP(TEXT(表格1[[#This Row],[地區]],"00000000"),縣市代碼,2,0)</f>
        <v>彰化縣</v>
      </c>
      <c r="G3133" s="2" t="s">
        <v>6</v>
      </c>
      <c r="H3133" s="13">
        <v>151604</v>
      </c>
      <c r="I3133" s="14">
        <v>558294015</v>
      </c>
      <c r="J3133" s="14">
        <f>表格1[[#This Row],[信用卡交易筆數]]/1000</f>
        <v>151.60400000000001</v>
      </c>
      <c r="K3133" s="14">
        <f>表格1[[#This Row],[信用卡交易金額'[新臺幣']]]/1000</f>
        <v>558294.01500000001</v>
      </c>
      <c r="L3133" s="14">
        <f>表格1[[#This Row],[信用卡交易金額'[新臺幣']]]/1000000</f>
        <v>558.29401499999994</v>
      </c>
      <c r="M3133" s="14" t="str" cm="1">
        <f t="array" ref="M3133">_xlfn.TEXTJOIN("", TRUE, _xlfn.XLOOKUP(TRUE, VALUE(表格1[[#This Row],[年月]]) &lt;= VALUE($R$8:$R$12), $Q$8:$Q$12)) &amp; "年度"</f>
        <v>2022年度</v>
      </c>
    </row>
    <row r="3134" spans="1:13" x14ac:dyDescent="0.3">
      <c r="A3134" s="2">
        <v>202204</v>
      </c>
      <c r="B3134" s="19">
        <f>DATE(表格1[[#This Row],[年]],表格1[[#This Row],[月]],1)</f>
        <v>44652</v>
      </c>
      <c r="C3134" s="2" t="str">
        <f>LEFT(表格1[[#This Row],[年月]],4)</f>
        <v>2022</v>
      </c>
      <c r="D3134" s="2" t="str">
        <f>RIGHT(表格1[[#This Row],[年月]],2)</f>
        <v>04</v>
      </c>
      <c r="E3134" s="5">
        <v>10007000</v>
      </c>
      <c r="F3134" s="2" t="str">
        <f>VLOOKUP(TEXT(表格1[[#This Row],[地區]],"00000000"),縣市代碼,2,0)</f>
        <v>彰化縣</v>
      </c>
      <c r="G3134" s="2" t="s">
        <v>7</v>
      </c>
      <c r="H3134" s="13">
        <v>932790</v>
      </c>
      <c r="I3134" s="14">
        <v>1059098613</v>
      </c>
      <c r="J3134" s="14">
        <f>表格1[[#This Row],[信用卡交易筆數]]/1000</f>
        <v>932.79</v>
      </c>
      <c r="K3134" s="14">
        <f>表格1[[#This Row],[信用卡交易金額'[新臺幣']]]/1000</f>
        <v>1059098.6129999999</v>
      </c>
      <c r="L3134" s="14">
        <f>表格1[[#This Row],[信用卡交易金額'[新臺幣']]]/1000000</f>
        <v>1059.0986129999999</v>
      </c>
      <c r="M3134" s="14" t="str" cm="1">
        <f t="array" ref="M3134">_xlfn.TEXTJOIN("", TRUE, _xlfn.XLOOKUP(TRUE, VALUE(表格1[[#This Row],[年月]]) &lt;= VALUE($R$8:$R$12), $Q$8:$Q$12)) &amp; "年度"</f>
        <v>2022年度</v>
      </c>
    </row>
    <row r="3135" spans="1:13" x14ac:dyDescent="0.3">
      <c r="A3135" s="2">
        <v>202204</v>
      </c>
      <c r="B3135" s="19">
        <f>DATE(表格1[[#This Row],[年]],表格1[[#This Row],[月]],1)</f>
        <v>44652</v>
      </c>
      <c r="C3135" s="2" t="str">
        <f>LEFT(表格1[[#This Row],[年月]],4)</f>
        <v>2022</v>
      </c>
      <c r="D3135" s="2" t="str">
        <f>RIGHT(表格1[[#This Row],[年月]],2)</f>
        <v>04</v>
      </c>
      <c r="E3135" s="5">
        <v>10007000</v>
      </c>
      <c r="F3135" s="2" t="str">
        <f>VLOOKUP(TEXT(表格1[[#This Row],[地區]],"00000000"),縣市代碼,2,0)</f>
        <v>彰化縣</v>
      </c>
      <c r="G3135" s="2" t="s">
        <v>8</v>
      </c>
      <c r="H3135" s="13">
        <v>580342</v>
      </c>
      <c r="I3135" s="14">
        <v>766602497</v>
      </c>
      <c r="J3135" s="14">
        <f>表格1[[#This Row],[信用卡交易筆數]]/1000</f>
        <v>580.34199999999998</v>
      </c>
      <c r="K3135" s="14">
        <f>表格1[[#This Row],[信用卡交易金額'[新臺幣']]]/1000</f>
        <v>766602.49699999997</v>
      </c>
      <c r="L3135" s="14">
        <f>表格1[[#This Row],[信用卡交易金額'[新臺幣']]]/1000000</f>
        <v>766.60249699999997</v>
      </c>
      <c r="M3135" s="14" t="str" cm="1">
        <f t="array" ref="M3135">_xlfn.TEXTJOIN("", TRUE, _xlfn.XLOOKUP(TRUE, VALUE(表格1[[#This Row],[年月]]) &lt;= VALUE($R$8:$R$12), $Q$8:$Q$12)) &amp; "年度"</f>
        <v>2022年度</v>
      </c>
    </row>
    <row r="3136" spans="1:13" x14ac:dyDescent="0.3">
      <c r="A3136" s="2">
        <v>202204</v>
      </c>
      <c r="B3136" s="19">
        <f>DATE(表格1[[#This Row],[年]],表格1[[#This Row],[月]],1)</f>
        <v>44652</v>
      </c>
      <c r="C3136" s="2" t="str">
        <f>LEFT(表格1[[#This Row],[年月]],4)</f>
        <v>2022</v>
      </c>
      <c r="D3136" s="2" t="str">
        <f>RIGHT(表格1[[#This Row],[年月]],2)</f>
        <v>04</v>
      </c>
      <c r="E3136" s="5">
        <v>10007000</v>
      </c>
      <c r="F3136" s="2" t="str">
        <f>VLOOKUP(TEXT(表格1[[#This Row],[地區]],"00000000"),縣市代碼,2,0)</f>
        <v>彰化縣</v>
      </c>
      <c r="G3136" s="2" t="s">
        <v>9</v>
      </c>
      <c r="H3136" s="13">
        <v>1110384</v>
      </c>
      <c r="I3136" s="14">
        <v>1645683224</v>
      </c>
      <c r="J3136" s="14">
        <f>表格1[[#This Row],[信用卡交易筆數]]/1000</f>
        <v>1110.384</v>
      </c>
      <c r="K3136" s="14">
        <f>表格1[[#This Row],[信用卡交易金額'[新臺幣']]]/1000</f>
        <v>1645683.2239999999</v>
      </c>
      <c r="L3136" s="14">
        <f>表格1[[#This Row],[信用卡交易金額'[新臺幣']]]/1000000</f>
        <v>1645.6832240000001</v>
      </c>
      <c r="M3136" s="14" t="str" cm="1">
        <f t="array" ref="M3136">_xlfn.TEXTJOIN("", TRUE, _xlfn.XLOOKUP(TRUE, VALUE(表格1[[#This Row],[年月]]) &lt;= VALUE($R$8:$R$12), $Q$8:$Q$12)) &amp; "年度"</f>
        <v>2022年度</v>
      </c>
    </row>
    <row r="3137" spans="1:13" x14ac:dyDescent="0.3">
      <c r="A3137" s="2">
        <v>202204</v>
      </c>
      <c r="B3137" s="19">
        <f>DATE(表格1[[#This Row],[年]],表格1[[#This Row],[月]],1)</f>
        <v>44652</v>
      </c>
      <c r="C3137" s="2" t="str">
        <f>LEFT(表格1[[#This Row],[年月]],4)</f>
        <v>2022</v>
      </c>
      <c r="D3137" s="2" t="str">
        <f>RIGHT(表格1[[#This Row],[年月]],2)</f>
        <v>04</v>
      </c>
      <c r="E3137" s="5">
        <v>10007000</v>
      </c>
      <c r="F3137" s="2" t="str">
        <f>VLOOKUP(TEXT(表格1[[#This Row],[地區]],"00000000"),縣市代碼,2,0)</f>
        <v>彰化縣</v>
      </c>
      <c r="G3137" s="2" t="s">
        <v>10</v>
      </c>
      <c r="H3137" s="13">
        <v>945184</v>
      </c>
      <c r="I3137" s="14">
        <v>2764236429</v>
      </c>
      <c r="J3137" s="14">
        <f>表格1[[#This Row],[信用卡交易筆數]]/1000</f>
        <v>945.18399999999997</v>
      </c>
      <c r="K3137" s="14">
        <f>表格1[[#This Row],[信用卡交易金額'[新臺幣']]]/1000</f>
        <v>2764236.429</v>
      </c>
      <c r="L3137" s="14">
        <f>表格1[[#This Row],[信用卡交易金額'[新臺幣']]]/1000000</f>
        <v>2764.236429</v>
      </c>
      <c r="M3137" s="14" t="str" cm="1">
        <f t="array" ref="M3137">_xlfn.TEXTJOIN("", TRUE, _xlfn.XLOOKUP(TRUE, VALUE(表格1[[#This Row],[年月]]) &lt;= VALUE($R$8:$R$12), $Q$8:$Q$12)) &amp; "年度"</f>
        <v>2022年度</v>
      </c>
    </row>
    <row r="3138" spans="1:13" x14ac:dyDescent="0.3">
      <c r="A3138" s="2">
        <v>202204</v>
      </c>
      <c r="B3138" s="19">
        <f>DATE(表格1[[#This Row],[年]],表格1[[#This Row],[月]],1)</f>
        <v>44652</v>
      </c>
      <c r="C3138" s="2" t="str">
        <f>LEFT(表格1[[#This Row],[年月]],4)</f>
        <v>2022</v>
      </c>
      <c r="D3138" s="2" t="str">
        <f>RIGHT(表格1[[#This Row],[年月]],2)</f>
        <v>04</v>
      </c>
      <c r="E3138" s="5">
        <v>10008000</v>
      </c>
      <c r="F3138" s="2" t="str">
        <f>VLOOKUP(TEXT(表格1[[#This Row],[地區]],"00000000"),縣市代碼,2,0)</f>
        <v>南投縣</v>
      </c>
      <c r="G3138" s="2" t="s">
        <v>4</v>
      </c>
      <c r="H3138" s="13">
        <v>464258</v>
      </c>
      <c r="I3138" s="14">
        <v>217434320</v>
      </c>
      <c r="J3138" s="14">
        <f>表格1[[#This Row],[信用卡交易筆數]]/1000</f>
        <v>464.25799999999998</v>
      </c>
      <c r="K3138" s="14">
        <f>表格1[[#This Row],[信用卡交易金額'[新臺幣']]]/1000</f>
        <v>217434.32</v>
      </c>
      <c r="L3138" s="14">
        <f>表格1[[#This Row],[信用卡交易金額'[新臺幣']]]/1000000</f>
        <v>217.43432000000001</v>
      </c>
      <c r="M3138" s="14" t="str" cm="1">
        <f t="array" ref="M3138">_xlfn.TEXTJOIN("", TRUE, _xlfn.XLOOKUP(TRUE, VALUE(表格1[[#This Row],[年月]]) &lt;= VALUE($R$8:$R$12), $Q$8:$Q$12)) &amp; "年度"</f>
        <v>2022年度</v>
      </c>
    </row>
    <row r="3139" spans="1:13" x14ac:dyDescent="0.3">
      <c r="A3139" s="2">
        <v>202204</v>
      </c>
      <c r="B3139" s="19">
        <f>DATE(表格1[[#This Row],[年]],表格1[[#This Row],[月]],1)</f>
        <v>44652</v>
      </c>
      <c r="C3139" s="2" t="str">
        <f>LEFT(表格1[[#This Row],[年月]],4)</f>
        <v>2022</v>
      </c>
      <c r="D3139" s="2" t="str">
        <f>RIGHT(表格1[[#This Row],[年月]],2)</f>
        <v>04</v>
      </c>
      <c r="E3139" s="5">
        <v>10008000</v>
      </c>
      <c r="F3139" s="2" t="str">
        <f>VLOOKUP(TEXT(表格1[[#This Row],[地區]],"00000000"),縣市代碼,2,0)</f>
        <v>南投縣</v>
      </c>
      <c r="G3139" s="2" t="s">
        <v>5</v>
      </c>
      <c r="H3139" s="13">
        <v>34907</v>
      </c>
      <c r="I3139" s="14">
        <v>81599094</v>
      </c>
      <c r="J3139" s="14">
        <f>表格1[[#This Row],[信用卡交易筆數]]/1000</f>
        <v>34.906999999999996</v>
      </c>
      <c r="K3139" s="14">
        <f>表格1[[#This Row],[信用卡交易金額'[新臺幣']]]/1000</f>
        <v>81599.093999999997</v>
      </c>
      <c r="L3139" s="14">
        <f>表格1[[#This Row],[信用卡交易金額'[新臺幣']]]/1000000</f>
        <v>81.599093999999994</v>
      </c>
      <c r="M3139" s="14" t="str" cm="1">
        <f t="array" ref="M3139">_xlfn.TEXTJOIN("", TRUE, _xlfn.XLOOKUP(TRUE, VALUE(表格1[[#This Row],[年月]]) &lt;= VALUE($R$8:$R$12), $Q$8:$Q$12)) &amp; "年度"</f>
        <v>2022年度</v>
      </c>
    </row>
    <row r="3140" spans="1:13" x14ac:dyDescent="0.3">
      <c r="A3140" s="2">
        <v>202204</v>
      </c>
      <c r="B3140" s="19">
        <f>DATE(表格1[[#This Row],[年]],表格1[[#This Row],[月]],1)</f>
        <v>44652</v>
      </c>
      <c r="C3140" s="2" t="str">
        <f>LEFT(表格1[[#This Row],[年月]],4)</f>
        <v>2022</v>
      </c>
      <c r="D3140" s="2" t="str">
        <f>RIGHT(表格1[[#This Row],[年月]],2)</f>
        <v>04</v>
      </c>
      <c r="E3140" s="5">
        <v>10008000</v>
      </c>
      <c r="F3140" s="2" t="str">
        <f>VLOOKUP(TEXT(表格1[[#This Row],[地區]],"00000000"),縣市代碼,2,0)</f>
        <v>南投縣</v>
      </c>
      <c r="G3140" s="2" t="s">
        <v>6</v>
      </c>
      <c r="H3140" s="13">
        <v>48292</v>
      </c>
      <c r="I3140" s="14">
        <v>166103830</v>
      </c>
      <c r="J3140" s="14">
        <f>表格1[[#This Row],[信用卡交易筆數]]/1000</f>
        <v>48.292000000000002</v>
      </c>
      <c r="K3140" s="14">
        <f>表格1[[#This Row],[信用卡交易金額'[新臺幣']]]/1000</f>
        <v>166103.82999999999</v>
      </c>
      <c r="L3140" s="14">
        <f>表格1[[#This Row],[信用卡交易金額'[新臺幣']]]/1000000</f>
        <v>166.10382999999999</v>
      </c>
      <c r="M3140" s="14" t="str" cm="1">
        <f t="array" ref="M3140">_xlfn.TEXTJOIN("", TRUE, _xlfn.XLOOKUP(TRUE, VALUE(表格1[[#This Row],[年月]]) &lt;= VALUE($R$8:$R$12), $Q$8:$Q$12)) &amp; "年度"</f>
        <v>2022年度</v>
      </c>
    </row>
    <row r="3141" spans="1:13" x14ac:dyDescent="0.3">
      <c r="A3141" s="2">
        <v>202204</v>
      </c>
      <c r="B3141" s="19">
        <f>DATE(表格1[[#This Row],[年]],表格1[[#This Row],[月]],1)</f>
        <v>44652</v>
      </c>
      <c r="C3141" s="2" t="str">
        <f>LEFT(表格1[[#This Row],[年月]],4)</f>
        <v>2022</v>
      </c>
      <c r="D3141" s="2" t="str">
        <f>RIGHT(表格1[[#This Row],[年月]],2)</f>
        <v>04</v>
      </c>
      <c r="E3141" s="5">
        <v>10008000</v>
      </c>
      <c r="F3141" s="2" t="str">
        <f>VLOOKUP(TEXT(表格1[[#This Row],[地區]],"00000000"),縣市代碼,2,0)</f>
        <v>南投縣</v>
      </c>
      <c r="G3141" s="2" t="s">
        <v>7</v>
      </c>
      <c r="H3141" s="13">
        <v>324949</v>
      </c>
      <c r="I3141" s="14">
        <v>374383357</v>
      </c>
      <c r="J3141" s="14">
        <f>表格1[[#This Row],[信用卡交易筆數]]/1000</f>
        <v>324.94900000000001</v>
      </c>
      <c r="K3141" s="14">
        <f>表格1[[#This Row],[信用卡交易金額'[新臺幣']]]/1000</f>
        <v>374383.35700000002</v>
      </c>
      <c r="L3141" s="14">
        <f>表格1[[#This Row],[信用卡交易金額'[新臺幣']]]/1000000</f>
        <v>374.38335699999999</v>
      </c>
      <c r="M3141" s="14" t="str" cm="1">
        <f t="array" ref="M3141">_xlfn.TEXTJOIN("", TRUE, _xlfn.XLOOKUP(TRUE, VALUE(表格1[[#This Row],[年月]]) &lt;= VALUE($R$8:$R$12), $Q$8:$Q$12)) &amp; "年度"</f>
        <v>2022年度</v>
      </c>
    </row>
    <row r="3142" spans="1:13" x14ac:dyDescent="0.3">
      <c r="A3142" s="2">
        <v>202204</v>
      </c>
      <c r="B3142" s="19">
        <f>DATE(表格1[[#This Row],[年]],表格1[[#This Row],[月]],1)</f>
        <v>44652</v>
      </c>
      <c r="C3142" s="2" t="str">
        <f>LEFT(表格1[[#This Row],[年月]],4)</f>
        <v>2022</v>
      </c>
      <c r="D3142" s="2" t="str">
        <f>RIGHT(表格1[[#This Row],[年月]],2)</f>
        <v>04</v>
      </c>
      <c r="E3142" s="5">
        <v>10008000</v>
      </c>
      <c r="F3142" s="2" t="str">
        <f>VLOOKUP(TEXT(表格1[[#This Row],[地區]],"00000000"),縣市代碼,2,0)</f>
        <v>南投縣</v>
      </c>
      <c r="G3142" s="2" t="s">
        <v>8</v>
      </c>
      <c r="H3142" s="13">
        <v>206298</v>
      </c>
      <c r="I3142" s="14">
        <v>251269796</v>
      </c>
      <c r="J3142" s="14">
        <f>表格1[[#This Row],[信用卡交易筆數]]/1000</f>
        <v>206.298</v>
      </c>
      <c r="K3142" s="14">
        <f>表格1[[#This Row],[信用卡交易金額'[新臺幣']]]/1000</f>
        <v>251269.796</v>
      </c>
      <c r="L3142" s="14">
        <f>表格1[[#This Row],[信用卡交易金額'[新臺幣']]]/1000000</f>
        <v>251.26979600000001</v>
      </c>
      <c r="M3142" s="14" t="str" cm="1">
        <f t="array" ref="M3142">_xlfn.TEXTJOIN("", TRUE, _xlfn.XLOOKUP(TRUE, VALUE(表格1[[#This Row],[年月]]) &lt;= VALUE($R$8:$R$12), $Q$8:$Q$12)) &amp; "年度"</f>
        <v>2022年度</v>
      </c>
    </row>
    <row r="3143" spans="1:13" x14ac:dyDescent="0.3">
      <c r="A3143" s="2">
        <v>202204</v>
      </c>
      <c r="B3143" s="19">
        <f>DATE(表格1[[#This Row],[年]],表格1[[#This Row],[月]],1)</f>
        <v>44652</v>
      </c>
      <c r="C3143" s="2" t="str">
        <f>LEFT(表格1[[#This Row],[年月]],4)</f>
        <v>2022</v>
      </c>
      <c r="D3143" s="2" t="str">
        <f>RIGHT(表格1[[#This Row],[年月]],2)</f>
        <v>04</v>
      </c>
      <c r="E3143" s="5">
        <v>10008000</v>
      </c>
      <c r="F3143" s="2" t="str">
        <f>VLOOKUP(TEXT(表格1[[#This Row],[地區]],"00000000"),縣市代碼,2,0)</f>
        <v>南投縣</v>
      </c>
      <c r="G3143" s="2" t="s">
        <v>9</v>
      </c>
      <c r="H3143" s="13">
        <v>372491</v>
      </c>
      <c r="I3143" s="14">
        <v>521137200</v>
      </c>
      <c r="J3143" s="14">
        <f>表格1[[#This Row],[信用卡交易筆數]]/1000</f>
        <v>372.49099999999999</v>
      </c>
      <c r="K3143" s="14">
        <f>表格1[[#This Row],[信用卡交易金額'[新臺幣']]]/1000</f>
        <v>521137.2</v>
      </c>
      <c r="L3143" s="14">
        <f>表格1[[#This Row],[信用卡交易金額'[新臺幣']]]/1000000</f>
        <v>521.13720000000001</v>
      </c>
      <c r="M3143" s="14" t="str" cm="1">
        <f t="array" ref="M3143">_xlfn.TEXTJOIN("", TRUE, _xlfn.XLOOKUP(TRUE, VALUE(表格1[[#This Row],[年月]]) &lt;= VALUE($R$8:$R$12), $Q$8:$Q$12)) &amp; "年度"</f>
        <v>2022年度</v>
      </c>
    </row>
    <row r="3144" spans="1:13" x14ac:dyDescent="0.3">
      <c r="A3144" s="2">
        <v>202204</v>
      </c>
      <c r="B3144" s="19">
        <f>DATE(表格1[[#This Row],[年]],表格1[[#This Row],[月]],1)</f>
        <v>44652</v>
      </c>
      <c r="C3144" s="2" t="str">
        <f>LEFT(表格1[[#This Row],[年月]],4)</f>
        <v>2022</v>
      </c>
      <c r="D3144" s="2" t="str">
        <f>RIGHT(表格1[[#This Row],[年月]],2)</f>
        <v>04</v>
      </c>
      <c r="E3144" s="5">
        <v>10008000</v>
      </c>
      <c r="F3144" s="2" t="str">
        <f>VLOOKUP(TEXT(表格1[[#This Row],[地區]],"00000000"),縣市代碼,2,0)</f>
        <v>南投縣</v>
      </c>
      <c r="G3144" s="2" t="s">
        <v>10</v>
      </c>
      <c r="H3144" s="13">
        <v>306452</v>
      </c>
      <c r="I3144" s="14">
        <v>886948106</v>
      </c>
      <c r="J3144" s="14">
        <f>表格1[[#This Row],[信用卡交易筆數]]/1000</f>
        <v>306.452</v>
      </c>
      <c r="K3144" s="14">
        <f>表格1[[#This Row],[信用卡交易金額'[新臺幣']]]/1000</f>
        <v>886948.10600000003</v>
      </c>
      <c r="L3144" s="14">
        <f>表格1[[#This Row],[信用卡交易金額'[新臺幣']]]/1000000</f>
        <v>886.94810600000005</v>
      </c>
      <c r="M3144" s="14" t="str" cm="1">
        <f t="array" ref="M3144">_xlfn.TEXTJOIN("", TRUE, _xlfn.XLOOKUP(TRUE, VALUE(表格1[[#This Row],[年月]]) &lt;= VALUE($R$8:$R$12), $Q$8:$Q$12)) &amp; "年度"</f>
        <v>2022年度</v>
      </c>
    </row>
    <row r="3145" spans="1:13" x14ac:dyDescent="0.3">
      <c r="A3145" s="2">
        <v>202204</v>
      </c>
      <c r="B3145" s="19">
        <f>DATE(表格1[[#This Row],[年]],表格1[[#This Row],[月]],1)</f>
        <v>44652</v>
      </c>
      <c r="C3145" s="2" t="str">
        <f>LEFT(表格1[[#This Row],[年月]],4)</f>
        <v>2022</v>
      </c>
      <c r="D3145" s="2" t="str">
        <f>RIGHT(表格1[[#This Row],[年月]],2)</f>
        <v>04</v>
      </c>
      <c r="E3145" s="5">
        <v>10009000</v>
      </c>
      <c r="F3145" s="2" t="str">
        <f>VLOOKUP(TEXT(表格1[[#This Row],[地區]],"00000000"),縣市代碼,2,0)</f>
        <v>雲林縣</v>
      </c>
      <c r="G3145" s="2" t="s">
        <v>4</v>
      </c>
      <c r="H3145" s="13">
        <v>525244</v>
      </c>
      <c r="I3145" s="14">
        <v>240455705</v>
      </c>
      <c r="J3145" s="14">
        <f>表格1[[#This Row],[信用卡交易筆數]]/1000</f>
        <v>525.24400000000003</v>
      </c>
      <c r="K3145" s="14">
        <f>表格1[[#This Row],[信用卡交易金額'[新臺幣']]]/1000</f>
        <v>240455.70499999999</v>
      </c>
      <c r="L3145" s="14">
        <f>表格1[[#This Row],[信用卡交易金額'[新臺幣']]]/1000000</f>
        <v>240.45570499999999</v>
      </c>
      <c r="M3145" s="14" t="str" cm="1">
        <f t="array" ref="M3145">_xlfn.TEXTJOIN("", TRUE, _xlfn.XLOOKUP(TRUE, VALUE(表格1[[#This Row],[年月]]) &lt;= VALUE($R$8:$R$12), $Q$8:$Q$12)) &amp; "年度"</f>
        <v>2022年度</v>
      </c>
    </row>
    <row r="3146" spans="1:13" x14ac:dyDescent="0.3">
      <c r="A3146" s="2">
        <v>202204</v>
      </c>
      <c r="B3146" s="19">
        <f>DATE(表格1[[#This Row],[年]],表格1[[#This Row],[月]],1)</f>
        <v>44652</v>
      </c>
      <c r="C3146" s="2" t="str">
        <f>LEFT(表格1[[#This Row],[年月]],4)</f>
        <v>2022</v>
      </c>
      <c r="D3146" s="2" t="str">
        <f>RIGHT(表格1[[#This Row],[年月]],2)</f>
        <v>04</v>
      </c>
      <c r="E3146" s="5">
        <v>10009000</v>
      </c>
      <c r="F3146" s="2" t="str">
        <f>VLOOKUP(TEXT(表格1[[#This Row],[地區]],"00000000"),縣市代碼,2,0)</f>
        <v>雲林縣</v>
      </c>
      <c r="G3146" s="2" t="s">
        <v>5</v>
      </c>
      <c r="H3146" s="13">
        <v>46401</v>
      </c>
      <c r="I3146" s="14">
        <v>108535183</v>
      </c>
      <c r="J3146" s="14">
        <f>表格1[[#This Row],[信用卡交易筆數]]/1000</f>
        <v>46.401000000000003</v>
      </c>
      <c r="K3146" s="14">
        <f>表格1[[#This Row],[信用卡交易金額'[新臺幣']]]/1000</f>
        <v>108535.183</v>
      </c>
      <c r="L3146" s="14">
        <f>表格1[[#This Row],[信用卡交易金額'[新臺幣']]]/1000000</f>
        <v>108.535183</v>
      </c>
      <c r="M3146" s="14" t="str" cm="1">
        <f t="array" ref="M3146">_xlfn.TEXTJOIN("", TRUE, _xlfn.XLOOKUP(TRUE, VALUE(表格1[[#This Row],[年月]]) &lt;= VALUE($R$8:$R$12), $Q$8:$Q$12)) &amp; "年度"</f>
        <v>2022年度</v>
      </c>
    </row>
    <row r="3147" spans="1:13" x14ac:dyDescent="0.3">
      <c r="A3147" s="2">
        <v>202204</v>
      </c>
      <c r="B3147" s="19">
        <f>DATE(表格1[[#This Row],[年]],表格1[[#This Row],[月]],1)</f>
        <v>44652</v>
      </c>
      <c r="C3147" s="2" t="str">
        <f>LEFT(表格1[[#This Row],[年月]],4)</f>
        <v>2022</v>
      </c>
      <c r="D3147" s="2" t="str">
        <f>RIGHT(表格1[[#This Row],[年月]],2)</f>
        <v>04</v>
      </c>
      <c r="E3147" s="5">
        <v>10009000</v>
      </c>
      <c r="F3147" s="2" t="str">
        <f>VLOOKUP(TEXT(表格1[[#This Row],[地區]],"00000000"),縣市代碼,2,0)</f>
        <v>雲林縣</v>
      </c>
      <c r="G3147" s="2" t="s">
        <v>6</v>
      </c>
      <c r="H3147" s="13">
        <v>64127</v>
      </c>
      <c r="I3147" s="14">
        <v>223268890</v>
      </c>
      <c r="J3147" s="14">
        <f>表格1[[#This Row],[信用卡交易筆數]]/1000</f>
        <v>64.126999999999995</v>
      </c>
      <c r="K3147" s="14">
        <f>表格1[[#This Row],[信用卡交易金額'[新臺幣']]]/1000</f>
        <v>223268.89</v>
      </c>
      <c r="L3147" s="14">
        <f>表格1[[#This Row],[信用卡交易金額'[新臺幣']]]/1000000</f>
        <v>223.26889</v>
      </c>
      <c r="M3147" s="14" t="str" cm="1">
        <f t="array" ref="M3147">_xlfn.TEXTJOIN("", TRUE, _xlfn.XLOOKUP(TRUE, VALUE(表格1[[#This Row],[年月]]) &lt;= VALUE($R$8:$R$12), $Q$8:$Q$12)) &amp; "年度"</f>
        <v>2022年度</v>
      </c>
    </row>
    <row r="3148" spans="1:13" x14ac:dyDescent="0.3">
      <c r="A3148" s="2">
        <v>202204</v>
      </c>
      <c r="B3148" s="19">
        <f>DATE(表格1[[#This Row],[年]],表格1[[#This Row],[月]],1)</f>
        <v>44652</v>
      </c>
      <c r="C3148" s="2" t="str">
        <f>LEFT(表格1[[#This Row],[年月]],4)</f>
        <v>2022</v>
      </c>
      <c r="D3148" s="2" t="str">
        <f>RIGHT(表格1[[#This Row],[年月]],2)</f>
        <v>04</v>
      </c>
      <c r="E3148" s="5">
        <v>10009000</v>
      </c>
      <c r="F3148" s="2" t="str">
        <f>VLOOKUP(TEXT(表格1[[#This Row],[地區]],"00000000"),縣市代碼,2,0)</f>
        <v>雲林縣</v>
      </c>
      <c r="G3148" s="2" t="s">
        <v>7</v>
      </c>
      <c r="H3148" s="13">
        <v>434119</v>
      </c>
      <c r="I3148" s="14">
        <v>485803955</v>
      </c>
      <c r="J3148" s="14">
        <f>表格1[[#This Row],[信用卡交易筆數]]/1000</f>
        <v>434.11900000000003</v>
      </c>
      <c r="K3148" s="14">
        <f>表格1[[#This Row],[信用卡交易金額'[新臺幣']]]/1000</f>
        <v>485803.95500000002</v>
      </c>
      <c r="L3148" s="14">
        <f>表格1[[#This Row],[信用卡交易金額'[新臺幣']]]/1000000</f>
        <v>485.80395499999997</v>
      </c>
      <c r="M3148" s="14" t="str" cm="1">
        <f t="array" ref="M3148">_xlfn.TEXTJOIN("", TRUE, _xlfn.XLOOKUP(TRUE, VALUE(表格1[[#This Row],[年月]]) &lt;= VALUE($R$8:$R$12), $Q$8:$Q$12)) &amp; "年度"</f>
        <v>2022年度</v>
      </c>
    </row>
    <row r="3149" spans="1:13" x14ac:dyDescent="0.3">
      <c r="A3149" s="2">
        <v>202204</v>
      </c>
      <c r="B3149" s="19">
        <f>DATE(表格1[[#This Row],[年]],表格1[[#This Row],[月]],1)</f>
        <v>44652</v>
      </c>
      <c r="C3149" s="2" t="str">
        <f>LEFT(表格1[[#This Row],[年月]],4)</f>
        <v>2022</v>
      </c>
      <c r="D3149" s="2" t="str">
        <f>RIGHT(表格1[[#This Row],[年月]],2)</f>
        <v>04</v>
      </c>
      <c r="E3149" s="5">
        <v>10009000</v>
      </c>
      <c r="F3149" s="2" t="str">
        <f>VLOOKUP(TEXT(表格1[[#This Row],[地區]],"00000000"),縣市代碼,2,0)</f>
        <v>雲林縣</v>
      </c>
      <c r="G3149" s="2" t="s">
        <v>8</v>
      </c>
      <c r="H3149" s="13">
        <v>254222</v>
      </c>
      <c r="I3149" s="14">
        <v>298014649</v>
      </c>
      <c r="J3149" s="14">
        <f>表格1[[#This Row],[信用卡交易筆數]]/1000</f>
        <v>254.22200000000001</v>
      </c>
      <c r="K3149" s="14">
        <f>表格1[[#This Row],[信用卡交易金額'[新臺幣']]]/1000</f>
        <v>298014.64899999998</v>
      </c>
      <c r="L3149" s="14">
        <f>表格1[[#This Row],[信用卡交易金額'[新臺幣']]]/1000000</f>
        <v>298.01464900000002</v>
      </c>
      <c r="M3149" s="14" t="str" cm="1">
        <f t="array" ref="M3149">_xlfn.TEXTJOIN("", TRUE, _xlfn.XLOOKUP(TRUE, VALUE(表格1[[#This Row],[年月]]) &lt;= VALUE($R$8:$R$12), $Q$8:$Q$12)) &amp; "年度"</f>
        <v>2022年度</v>
      </c>
    </row>
    <row r="3150" spans="1:13" x14ac:dyDescent="0.3">
      <c r="A3150" s="2">
        <v>202204</v>
      </c>
      <c r="B3150" s="19">
        <f>DATE(表格1[[#This Row],[年]],表格1[[#This Row],[月]],1)</f>
        <v>44652</v>
      </c>
      <c r="C3150" s="2" t="str">
        <f>LEFT(表格1[[#This Row],[年月]],4)</f>
        <v>2022</v>
      </c>
      <c r="D3150" s="2" t="str">
        <f>RIGHT(表格1[[#This Row],[年月]],2)</f>
        <v>04</v>
      </c>
      <c r="E3150" s="5">
        <v>10009000</v>
      </c>
      <c r="F3150" s="2" t="str">
        <f>VLOOKUP(TEXT(表格1[[#This Row],[地區]],"00000000"),縣市代碼,2,0)</f>
        <v>雲林縣</v>
      </c>
      <c r="G3150" s="2" t="s">
        <v>9</v>
      </c>
      <c r="H3150" s="13">
        <v>451196</v>
      </c>
      <c r="I3150" s="14">
        <v>663322478</v>
      </c>
      <c r="J3150" s="14">
        <f>表格1[[#This Row],[信用卡交易筆數]]/1000</f>
        <v>451.19600000000003</v>
      </c>
      <c r="K3150" s="14">
        <f>表格1[[#This Row],[信用卡交易金額'[新臺幣']]]/1000</f>
        <v>663322.478</v>
      </c>
      <c r="L3150" s="14">
        <f>表格1[[#This Row],[信用卡交易金額'[新臺幣']]]/1000000</f>
        <v>663.32247800000005</v>
      </c>
      <c r="M3150" s="14" t="str" cm="1">
        <f t="array" ref="M3150">_xlfn.TEXTJOIN("", TRUE, _xlfn.XLOOKUP(TRUE, VALUE(表格1[[#This Row],[年月]]) &lt;= VALUE($R$8:$R$12), $Q$8:$Q$12)) &amp; "年度"</f>
        <v>2022年度</v>
      </c>
    </row>
    <row r="3151" spans="1:13" x14ac:dyDescent="0.3">
      <c r="A3151" s="2">
        <v>202204</v>
      </c>
      <c r="B3151" s="19">
        <f>DATE(表格1[[#This Row],[年]],表格1[[#This Row],[月]],1)</f>
        <v>44652</v>
      </c>
      <c r="C3151" s="2" t="str">
        <f>LEFT(表格1[[#This Row],[年月]],4)</f>
        <v>2022</v>
      </c>
      <c r="D3151" s="2" t="str">
        <f>RIGHT(表格1[[#This Row],[年月]],2)</f>
        <v>04</v>
      </c>
      <c r="E3151" s="5">
        <v>10009000</v>
      </c>
      <c r="F3151" s="2" t="str">
        <f>VLOOKUP(TEXT(表格1[[#This Row],[地區]],"00000000"),縣市代碼,2,0)</f>
        <v>雲林縣</v>
      </c>
      <c r="G3151" s="2" t="s">
        <v>10</v>
      </c>
      <c r="H3151" s="13">
        <v>388495</v>
      </c>
      <c r="I3151" s="14">
        <v>1125560120</v>
      </c>
      <c r="J3151" s="14">
        <f>表格1[[#This Row],[信用卡交易筆數]]/1000</f>
        <v>388.495</v>
      </c>
      <c r="K3151" s="14">
        <f>表格1[[#This Row],[信用卡交易金額'[新臺幣']]]/1000</f>
        <v>1125560.1200000001</v>
      </c>
      <c r="L3151" s="14">
        <f>表格1[[#This Row],[信用卡交易金額'[新臺幣']]]/1000000</f>
        <v>1125.5601200000001</v>
      </c>
      <c r="M3151" s="14" t="str" cm="1">
        <f t="array" ref="M3151">_xlfn.TEXTJOIN("", TRUE, _xlfn.XLOOKUP(TRUE, VALUE(表格1[[#This Row],[年月]]) &lt;= VALUE($R$8:$R$12), $Q$8:$Q$12)) &amp; "年度"</f>
        <v>2022年度</v>
      </c>
    </row>
    <row r="3152" spans="1:13" x14ac:dyDescent="0.3">
      <c r="A3152" s="2">
        <v>202204</v>
      </c>
      <c r="B3152" s="19">
        <f>DATE(表格1[[#This Row],[年]],表格1[[#This Row],[月]],1)</f>
        <v>44652</v>
      </c>
      <c r="C3152" s="2" t="str">
        <f>LEFT(表格1[[#This Row],[年月]],4)</f>
        <v>2022</v>
      </c>
      <c r="D3152" s="2" t="str">
        <f>RIGHT(表格1[[#This Row],[年月]],2)</f>
        <v>04</v>
      </c>
      <c r="E3152" s="5">
        <v>10010000</v>
      </c>
      <c r="F3152" s="2" t="str">
        <f>VLOOKUP(TEXT(表格1[[#This Row],[地區]],"00000000"),縣市代碼,2,0)</f>
        <v>嘉義縣</v>
      </c>
      <c r="G3152" s="2" t="s">
        <v>4</v>
      </c>
      <c r="H3152" s="13">
        <v>360226</v>
      </c>
      <c r="I3152" s="14">
        <v>172859746</v>
      </c>
      <c r="J3152" s="14">
        <f>表格1[[#This Row],[信用卡交易筆數]]/1000</f>
        <v>360.226</v>
      </c>
      <c r="K3152" s="14">
        <f>表格1[[#This Row],[信用卡交易金額'[新臺幣']]]/1000</f>
        <v>172859.74600000001</v>
      </c>
      <c r="L3152" s="14">
        <f>表格1[[#This Row],[信用卡交易金額'[新臺幣']]]/1000000</f>
        <v>172.859746</v>
      </c>
      <c r="M3152" s="14" t="str" cm="1">
        <f t="array" ref="M3152">_xlfn.TEXTJOIN("", TRUE, _xlfn.XLOOKUP(TRUE, VALUE(表格1[[#This Row],[年月]]) &lt;= VALUE($R$8:$R$12), $Q$8:$Q$12)) &amp; "年度"</f>
        <v>2022年度</v>
      </c>
    </row>
    <row r="3153" spans="1:13" x14ac:dyDescent="0.3">
      <c r="A3153" s="2">
        <v>202204</v>
      </c>
      <c r="B3153" s="19">
        <f>DATE(表格1[[#This Row],[年]],表格1[[#This Row],[月]],1)</f>
        <v>44652</v>
      </c>
      <c r="C3153" s="2" t="str">
        <f>LEFT(表格1[[#This Row],[年月]],4)</f>
        <v>2022</v>
      </c>
      <c r="D3153" s="2" t="str">
        <f>RIGHT(表格1[[#This Row],[年月]],2)</f>
        <v>04</v>
      </c>
      <c r="E3153" s="5">
        <v>10010000</v>
      </c>
      <c r="F3153" s="2" t="str">
        <f>VLOOKUP(TEXT(表格1[[#This Row],[地區]],"00000000"),縣市代碼,2,0)</f>
        <v>嘉義縣</v>
      </c>
      <c r="G3153" s="2" t="s">
        <v>5</v>
      </c>
      <c r="H3153" s="13">
        <v>30740</v>
      </c>
      <c r="I3153" s="14">
        <v>73290964</v>
      </c>
      <c r="J3153" s="14">
        <f>表格1[[#This Row],[信用卡交易筆數]]/1000</f>
        <v>30.74</v>
      </c>
      <c r="K3153" s="14">
        <f>表格1[[#This Row],[信用卡交易金額'[新臺幣']]]/1000</f>
        <v>73290.964000000007</v>
      </c>
      <c r="L3153" s="14">
        <f>表格1[[#This Row],[信用卡交易金額'[新臺幣']]]/1000000</f>
        <v>73.290964000000002</v>
      </c>
      <c r="M3153" s="14" t="str" cm="1">
        <f t="array" ref="M3153">_xlfn.TEXTJOIN("", TRUE, _xlfn.XLOOKUP(TRUE, VALUE(表格1[[#This Row],[年月]]) &lt;= VALUE($R$8:$R$12), $Q$8:$Q$12)) &amp; "年度"</f>
        <v>2022年度</v>
      </c>
    </row>
    <row r="3154" spans="1:13" x14ac:dyDescent="0.3">
      <c r="A3154" s="2">
        <v>202204</v>
      </c>
      <c r="B3154" s="19">
        <f>DATE(表格1[[#This Row],[年]],表格1[[#This Row],[月]],1)</f>
        <v>44652</v>
      </c>
      <c r="C3154" s="2" t="str">
        <f>LEFT(表格1[[#This Row],[年月]],4)</f>
        <v>2022</v>
      </c>
      <c r="D3154" s="2" t="str">
        <f>RIGHT(表格1[[#This Row],[年月]],2)</f>
        <v>04</v>
      </c>
      <c r="E3154" s="5">
        <v>10010000</v>
      </c>
      <c r="F3154" s="2" t="str">
        <f>VLOOKUP(TEXT(表格1[[#This Row],[地區]],"00000000"),縣市代碼,2,0)</f>
        <v>嘉義縣</v>
      </c>
      <c r="G3154" s="2" t="s">
        <v>6</v>
      </c>
      <c r="H3154" s="13">
        <v>42258</v>
      </c>
      <c r="I3154" s="14">
        <v>138034730</v>
      </c>
      <c r="J3154" s="14">
        <f>表格1[[#This Row],[信用卡交易筆數]]/1000</f>
        <v>42.258000000000003</v>
      </c>
      <c r="K3154" s="14">
        <f>表格1[[#This Row],[信用卡交易金額'[新臺幣']]]/1000</f>
        <v>138034.73000000001</v>
      </c>
      <c r="L3154" s="14">
        <f>表格1[[#This Row],[信用卡交易金額'[新臺幣']]]/1000000</f>
        <v>138.03473</v>
      </c>
      <c r="M3154" s="14" t="str" cm="1">
        <f t="array" ref="M3154">_xlfn.TEXTJOIN("", TRUE, _xlfn.XLOOKUP(TRUE, VALUE(表格1[[#This Row],[年月]]) &lt;= VALUE($R$8:$R$12), $Q$8:$Q$12)) &amp; "年度"</f>
        <v>2022年度</v>
      </c>
    </row>
    <row r="3155" spans="1:13" x14ac:dyDescent="0.3">
      <c r="A3155" s="2">
        <v>202204</v>
      </c>
      <c r="B3155" s="19">
        <f>DATE(表格1[[#This Row],[年]],表格1[[#This Row],[月]],1)</f>
        <v>44652</v>
      </c>
      <c r="C3155" s="2" t="str">
        <f>LEFT(表格1[[#This Row],[年月]],4)</f>
        <v>2022</v>
      </c>
      <c r="D3155" s="2" t="str">
        <f>RIGHT(表格1[[#This Row],[年月]],2)</f>
        <v>04</v>
      </c>
      <c r="E3155" s="5">
        <v>10010000</v>
      </c>
      <c r="F3155" s="2" t="str">
        <f>VLOOKUP(TEXT(表格1[[#This Row],[地區]],"00000000"),縣市代碼,2,0)</f>
        <v>嘉義縣</v>
      </c>
      <c r="G3155" s="2" t="s">
        <v>7</v>
      </c>
      <c r="H3155" s="13">
        <v>323489</v>
      </c>
      <c r="I3155" s="14">
        <v>345218693</v>
      </c>
      <c r="J3155" s="14">
        <f>表格1[[#This Row],[信用卡交易筆數]]/1000</f>
        <v>323.48899999999998</v>
      </c>
      <c r="K3155" s="14">
        <f>表格1[[#This Row],[信用卡交易金額'[新臺幣']]]/1000</f>
        <v>345218.69300000003</v>
      </c>
      <c r="L3155" s="14">
        <f>表格1[[#This Row],[信用卡交易金額'[新臺幣']]]/1000000</f>
        <v>345.21869299999997</v>
      </c>
      <c r="M3155" s="14" t="str" cm="1">
        <f t="array" ref="M3155">_xlfn.TEXTJOIN("", TRUE, _xlfn.XLOOKUP(TRUE, VALUE(表格1[[#This Row],[年月]]) &lt;= VALUE($R$8:$R$12), $Q$8:$Q$12)) &amp; "年度"</f>
        <v>2022年度</v>
      </c>
    </row>
    <row r="3156" spans="1:13" x14ac:dyDescent="0.3">
      <c r="A3156" s="2">
        <v>202204</v>
      </c>
      <c r="B3156" s="19">
        <f>DATE(表格1[[#This Row],[年]],表格1[[#This Row],[月]],1)</f>
        <v>44652</v>
      </c>
      <c r="C3156" s="2" t="str">
        <f>LEFT(表格1[[#This Row],[年月]],4)</f>
        <v>2022</v>
      </c>
      <c r="D3156" s="2" t="str">
        <f>RIGHT(表格1[[#This Row],[年月]],2)</f>
        <v>04</v>
      </c>
      <c r="E3156" s="5">
        <v>10010000</v>
      </c>
      <c r="F3156" s="2" t="str">
        <f>VLOOKUP(TEXT(表格1[[#This Row],[地區]],"00000000"),縣市代碼,2,0)</f>
        <v>嘉義縣</v>
      </c>
      <c r="G3156" s="2" t="s">
        <v>8</v>
      </c>
      <c r="H3156" s="13">
        <v>196558</v>
      </c>
      <c r="I3156" s="14">
        <v>225044850</v>
      </c>
      <c r="J3156" s="14">
        <f>表格1[[#This Row],[信用卡交易筆數]]/1000</f>
        <v>196.55799999999999</v>
      </c>
      <c r="K3156" s="14">
        <f>表格1[[#This Row],[信用卡交易金額'[新臺幣']]]/1000</f>
        <v>225044.85</v>
      </c>
      <c r="L3156" s="14">
        <f>表格1[[#This Row],[信用卡交易金額'[新臺幣']]]/1000000</f>
        <v>225.04485</v>
      </c>
      <c r="M3156" s="14" t="str" cm="1">
        <f t="array" ref="M3156">_xlfn.TEXTJOIN("", TRUE, _xlfn.XLOOKUP(TRUE, VALUE(表格1[[#This Row],[年月]]) &lt;= VALUE($R$8:$R$12), $Q$8:$Q$12)) &amp; "年度"</f>
        <v>2022年度</v>
      </c>
    </row>
    <row r="3157" spans="1:13" x14ac:dyDescent="0.3">
      <c r="A3157" s="2">
        <v>202204</v>
      </c>
      <c r="B3157" s="19">
        <f>DATE(表格1[[#This Row],[年]],表格1[[#This Row],[月]],1)</f>
        <v>44652</v>
      </c>
      <c r="C3157" s="2" t="str">
        <f>LEFT(表格1[[#This Row],[年月]],4)</f>
        <v>2022</v>
      </c>
      <c r="D3157" s="2" t="str">
        <f>RIGHT(表格1[[#This Row],[年月]],2)</f>
        <v>04</v>
      </c>
      <c r="E3157" s="5">
        <v>10010000</v>
      </c>
      <c r="F3157" s="2" t="str">
        <f>VLOOKUP(TEXT(表格1[[#This Row],[地區]],"00000000"),縣市代碼,2,0)</f>
        <v>嘉義縣</v>
      </c>
      <c r="G3157" s="2" t="s">
        <v>9</v>
      </c>
      <c r="H3157" s="13">
        <v>348831</v>
      </c>
      <c r="I3157" s="14">
        <v>512477035</v>
      </c>
      <c r="J3157" s="14">
        <f>表格1[[#This Row],[信用卡交易筆數]]/1000</f>
        <v>348.83100000000002</v>
      </c>
      <c r="K3157" s="14">
        <f>表格1[[#This Row],[信用卡交易金額'[新臺幣']]]/1000</f>
        <v>512477.03499999997</v>
      </c>
      <c r="L3157" s="14">
        <f>表格1[[#This Row],[信用卡交易金額'[新臺幣']]]/1000000</f>
        <v>512.477035</v>
      </c>
      <c r="M3157" s="14" t="str" cm="1">
        <f t="array" ref="M3157">_xlfn.TEXTJOIN("", TRUE, _xlfn.XLOOKUP(TRUE, VALUE(表格1[[#This Row],[年月]]) &lt;= VALUE($R$8:$R$12), $Q$8:$Q$12)) &amp; "年度"</f>
        <v>2022年度</v>
      </c>
    </row>
    <row r="3158" spans="1:13" x14ac:dyDescent="0.3">
      <c r="A3158" s="2">
        <v>202204</v>
      </c>
      <c r="B3158" s="19">
        <f>DATE(表格1[[#This Row],[年]],表格1[[#This Row],[月]],1)</f>
        <v>44652</v>
      </c>
      <c r="C3158" s="2" t="str">
        <f>LEFT(表格1[[#This Row],[年月]],4)</f>
        <v>2022</v>
      </c>
      <c r="D3158" s="2" t="str">
        <f>RIGHT(表格1[[#This Row],[年月]],2)</f>
        <v>04</v>
      </c>
      <c r="E3158" s="5">
        <v>10010000</v>
      </c>
      <c r="F3158" s="2" t="str">
        <f>VLOOKUP(TEXT(表格1[[#This Row],[地區]],"00000000"),縣市代碼,2,0)</f>
        <v>嘉義縣</v>
      </c>
      <c r="G3158" s="2" t="s">
        <v>10</v>
      </c>
      <c r="H3158" s="13">
        <v>282414</v>
      </c>
      <c r="I3158" s="14">
        <v>795451642</v>
      </c>
      <c r="J3158" s="14">
        <f>表格1[[#This Row],[信用卡交易筆數]]/1000</f>
        <v>282.41399999999999</v>
      </c>
      <c r="K3158" s="14">
        <f>表格1[[#This Row],[信用卡交易金額'[新臺幣']]]/1000</f>
        <v>795451.64199999999</v>
      </c>
      <c r="L3158" s="14">
        <f>表格1[[#This Row],[信用卡交易金額'[新臺幣']]]/1000000</f>
        <v>795.45164199999999</v>
      </c>
      <c r="M3158" s="14" t="str" cm="1">
        <f t="array" ref="M3158">_xlfn.TEXTJOIN("", TRUE, _xlfn.XLOOKUP(TRUE, VALUE(表格1[[#This Row],[年月]]) &lt;= VALUE($R$8:$R$12), $Q$8:$Q$12)) &amp; "年度"</f>
        <v>2022年度</v>
      </c>
    </row>
    <row r="3159" spans="1:13" x14ac:dyDescent="0.3">
      <c r="A3159" s="2">
        <v>202204</v>
      </c>
      <c r="B3159" s="19">
        <f>DATE(表格1[[#This Row],[年]],表格1[[#This Row],[月]],1)</f>
        <v>44652</v>
      </c>
      <c r="C3159" s="2" t="str">
        <f>LEFT(表格1[[#This Row],[年月]],4)</f>
        <v>2022</v>
      </c>
      <c r="D3159" s="2" t="str">
        <f>RIGHT(表格1[[#This Row],[年月]],2)</f>
        <v>04</v>
      </c>
      <c r="E3159" s="5">
        <v>10020000</v>
      </c>
      <c r="F3159" s="2" t="str">
        <f>VLOOKUP(TEXT(表格1[[#This Row],[地區]],"00000000"),縣市代碼,2,0)</f>
        <v>嘉義市</v>
      </c>
      <c r="G3159" s="2" t="s">
        <v>4</v>
      </c>
      <c r="H3159" s="13">
        <v>397957</v>
      </c>
      <c r="I3159" s="14">
        <v>186990074</v>
      </c>
      <c r="J3159" s="14">
        <f>表格1[[#This Row],[信用卡交易筆數]]/1000</f>
        <v>397.95699999999999</v>
      </c>
      <c r="K3159" s="14">
        <f>表格1[[#This Row],[信用卡交易金額'[新臺幣']]]/1000</f>
        <v>186990.07399999999</v>
      </c>
      <c r="L3159" s="14">
        <f>表格1[[#This Row],[信用卡交易金額'[新臺幣']]]/1000000</f>
        <v>186.99007399999999</v>
      </c>
      <c r="M3159" s="14" t="str" cm="1">
        <f t="array" ref="M3159">_xlfn.TEXTJOIN("", TRUE, _xlfn.XLOOKUP(TRUE, VALUE(表格1[[#This Row],[年月]]) &lt;= VALUE($R$8:$R$12), $Q$8:$Q$12)) &amp; "年度"</f>
        <v>2022年度</v>
      </c>
    </row>
    <row r="3160" spans="1:13" x14ac:dyDescent="0.3">
      <c r="A3160" s="2">
        <v>202204</v>
      </c>
      <c r="B3160" s="19">
        <f>DATE(表格1[[#This Row],[年]],表格1[[#This Row],[月]],1)</f>
        <v>44652</v>
      </c>
      <c r="C3160" s="2" t="str">
        <f>LEFT(表格1[[#This Row],[年月]],4)</f>
        <v>2022</v>
      </c>
      <c r="D3160" s="2" t="str">
        <f>RIGHT(表格1[[#This Row],[年月]],2)</f>
        <v>04</v>
      </c>
      <c r="E3160" s="5">
        <v>10020000</v>
      </c>
      <c r="F3160" s="2" t="str">
        <f>VLOOKUP(TEXT(表格1[[#This Row],[地區]],"00000000"),縣市代碼,2,0)</f>
        <v>嘉義市</v>
      </c>
      <c r="G3160" s="2" t="s">
        <v>5</v>
      </c>
      <c r="H3160" s="13">
        <v>29152</v>
      </c>
      <c r="I3160" s="14">
        <v>73786610</v>
      </c>
      <c r="J3160" s="14">
        <f>表格1[[#This Row],[信用卡交易筆數]]/1000</f>
        <v>29.152000000000001</v>
      </c>
      <c r="K3160" s="14">
        <f>表格1[[#This Row],[信用卡交易金額'[新臺幣']]]/1000</f>
        <v>73786.61</v>
      </c>
      <c r="L3160" s="14">
        <f>表格1[[#This Row],[信用卡交易金額'[新臺幣']]]/1000000</f>
        <v>73.786609999999996</v>
      </c>
      <c r="M3160" s="14" t="str" cm="1">
        <f t="array" ref="M3160">_xlfn.TEXTJOIN("", TRUE, _xlfn.XLOOKUP(TRUE, VALUE(表格1[[#This Row],[年月]]) &lt;= VALUE($R$8:$R$12), $Q$8:$Q$12)) &amp; "年度"</f>
        <v>2022年度</v>
      </c>
    </row>
    <row r="3161" spans="1:13" x14ac:dyDescent="0.3">
      <c r="A3161" s="2">
        <v>202204</v>
      </c>
      <c r="B3161" s="19">
        <f>DATE(表格1[[#This Row],[年]],表格1[[#This Row],[月]],1)</f>
        <v>44652</v>
      </c>
      <c r="C3161" s="2" t="str">
        <f>LEFT(表格1[[#This Row],[年月]],4)</f>
        <v>2022</v>
      </c>
      <c r="D3161" s="2" t="str">
        <f>RIGHT(表格1[[#This Row],[年月]],2)</f>
        <v>04</v>
      </c>
      <c r="E3161" s="5">
        <v>10020000</v>
      </c>
      <c r="F3161" s="2" t="str">
        <f>VLOOKUP(TEXT(表格1[[#This Row],[地區]],"00000000"),縣市代碼,2,0)</f>
        <v>嘉義市</v>
      </c>
      <c r="G3161" s="2" t="s">
        <v>6</v>
      </c>
      <c r="H3161" s="13">
        <v>43973</v>
      </c>
      <c r="I3161" s="14">
        <v>155258708</v>
      </c>
      <c r="J3161" s="14">
        <f>表格1[[#This Row],[信用卡交易筆數]]/1000</f>
        <v>43.972999999999999</v>
      </c>
      <c r="K3161" s="14">
        <f>表格1[[#This Row],[信用卡交易金額'[新臺幣']]]/1000</f>
        <v>155258.70800000001</v>
      </c>
      <c r="L3161" s="14">
        <f>表格1[[#This Row],[信用卡交易金額'[新臺幣']]]/1000000</f>
        <v>155.25870800000001</v>
      </c>
      <c r="M3161" s="14" t="str" cm="1">
        <f t="array" ref="M3161">_xlfn.TEXTJOIN("", TRUE, _xlfn.XLOOKUP(TRUE, VALUE(表格1[[#This Row],[年月]]) &lt;= VALUE($R$8:$R$12), $Q$8:$Q$12)) &amp; "年度"</f>
        <v>2022年度</v>
      </c>
    </row>
    <row r="3162" spans="1:13" x14ac:dyDescent="0.3">
      <c r="A3162" s="2">
        <v>202204</v>
      </c>
      <c r="B3162" s="19">
        <f>DATE(表格1[[#This Row],[年]],表格1[[#This Row],[月]],1)</f>
        <v>44652</v>
      </c>
      <c r="C3162" s="2" t="str">
        <f>LEFT(表格1[[#This Row],[年月]],4)</f>
        <v>2022</v>
      </c>
      <c r="D3162" s="2" t="str">
        <f>RIGHT(表格1[[#This Row],[年月]],2)</f>
        <v>04</v>
      </c>
      <c r="E3162" s="5">
        <v>10020000</v>
      </c>
      <c r="F3162" s="2" t="str">
        <f>VLOOKUP(TEXT(表格1[[#This Row],[地區]],"00000000"),縣市代碼,2,0)</f>
        <v>嘉義市</v>
      </c>
      <c r="G3162" s="2" t="s">
        <v>7</v>
      </c>
      <c r="H3162" s="13">
        <v>236883</v>
      </c>
      <c r="I3162" s="14">
        <v>237250149</v>
      </c>
      <c r="J3162" s="14">
        <f>表格1[[#This Row],[信用卡交易筆數]]/1000</f>
        <v>236.88300000000001</v>
      </c>
      <c r="K3162" s="14">
        <f>表格1[[#This Row],[信用卡交易金額'[新臺幣']]]/1000</f>
        <v>237250.149</v>
      </c>
      <c r="L3162" s="14">
        <f>表格1[[#This Row],[信用卡交易金額'[新臺幣']]]/1000000</f>
        <v>237.25014899999999</v>
      </c>
      <c r="M3162" s="14" t="str" cm="1">
        <f t="array" ref="M3162">_xlfn.TEXTJOIN("", TRUE, _xlfn.XLOOKUP(TRUE, VALUE(表格1[[#This Row],[年月]]) &lt;= VALUE($R$8:$R$12), $Q$8:$Q$12)) &amp; "年度"</f>
        <v>2022年度</v>
      </c>
    </row>
    <row r="3163" spans="1:13" x14ac:dyDescent="0.3">
      <c r="A3163" s="2">
        <v>202204</v>
      </c>
      <c r="B3163" s="19">
        <f>DATE(表格1[[#This Row],[年]],表格1[[#This Row],[月]],1)</f>
        <v>44652</v>
      </c>
      <c r="C3163" s="2" t="str">
        <f>LEFT(表格1[[#This Row],[年月]],4)</f>
        <v>2022</v>
      </c>
      <c r="D3163" s="2" t="str">
        <f>RIGHT(表格1[[#This Row],[年月]],2)</f>
        <v>04</v>
      </c>
      <c r="E3163" s="5">
        <v>10020000</v>
      </c>
      <c r="F3163" s="2" t="str">
        <f>VLOOKUP(TEXT(表格1[[#This Row],[地區]],"00000000"),縣市代碼,2,0)</f>
        <v>嘉義市</v>
      </c>
      <c r="G3163" s="2" t="s">
        <v>8</v>
      </c>
      <c r="H3163" s="13">
        <v>158672</v>
      </c>
      <c r="I3163" s="14">
        <v>200361261</v>
      </c>
      <c r="J3163" s="14">
        <f>表格1[[#This Row],[信用卡交易筆數]]/1000</f>
        <v>158.672</v>
      </c>
      <c r="K3163" s="14">
        <f>表格1[[#This Row],[信用卡交易金額'[新臺幣']]]/1000</f>
        <v>200361.261</v>
      </c>
      <c r="L3163" s="14">
        <f>表格1[[#This Row],[信用卡交易金額'[新臺幣']]]/1000000</f>
        <v>200.36126100000001</v>
      </c>
      <c r="M3163" s="14" t="str" cm="1">
        <f t="array" ref="M3163">_xlfn.TEXTJOIN("", TRUE, _xlfn.XLOOKUP(TRUE, VALUE(表格1[[#This Row],[年月]]) &lt;= VALUE($R$8:$R$12), $Q$8:$Q$12)) &amp; "年度"</f>
        <v>2022年度</v>
      </c>
    </row>
    <row r="3164" spans="1:13" x14ac:dyDescent="0.3">
      <c r="A3164" s="2">
        <v>202204</v>
      </c>
      <c r="B3164" s="19">
        <f>DATE(表格1[[#This Row],[年]],表格1[[#This Row],[月]],1)</f>
        <v>44652</v>
      </c>
      <c r="C3164" s="2" t="str">
        <f>LEFT(表格1[[#This Row],[年月]],4)</f>
        <v>2022</v>
      </c>
      <c r="D3164" s="2" t="str">
        <f>RIGHT(表格1[[#This Row],[年月]],2)</f>
        <v>04</v>
      </c>
      <c r="E3164" s="5">
        <v>10020000</v>
      </c>
      <c r="F3164" s="2" t="str">
        <f>VLOOKUP(TEXT(表格1[[#This Row],[地區]],"00000000"),縣市代碼,2,0)</f>
        <v>嘉義市</v>
      </c>
      <c r="G3164" s="2" t="s">
        <v>9</v>
      </c>
      <c r="H3164" s="13">
        <v>366813</v>
      </c>
      <c r="I3164" s="14">
        <v>556387564</v>
      </c>
      <c r="J3164" s="14">
        <f>表格1[[#This Row],[信用卡交易筆數]]/1000</f>
        <v>366.81299999999999</v>
      </c>
      <c r="K3164" s="14">
        <f>表格1[[#This Row],[信用卡交易金額'[新臺幣']]]/1000</f>
        <v>556387.56400000001</v>
      </c>
      <c r="L3164" s="14">
        <f>表格1[[#This Row],[信用卡交易金額'[新臺幣']]]/1000000</f>
        <v>556.387564</v>
      </c>
      <c r="M3164" s="14" t="str" cm="1">
        <f t="array" ref="M3164">_xlfn.TEXTJOIN("", TRUE, _xlfn.XLOOKUP(TRUE, VALUE(表格1[[#This Row],[年月]]) &lt;= VALUE($R$8:$R$12), $Q$8:$Q$12)) &amp; "年度"</f>
        <v>2022年度</v>
      </c>
    </row>
    <row r="3165" spans="1:13" x14ac:dyDescent="0.3">
      <c r="A3165" s="2">
        <v>202204</v>
      </c>
      <c r="B3165" s="19">
        <f>DATE(表格1[[#This Row],[年]],表格1[[#This Row],[月]],1)</f>
        <v>44652</v>
      </c>
      <c r="C3165" s="2" t="str">
        <f>LEFT(表格1[[#This Row],[年月]],4)</f>
        <v>2022</v>
      </c>
      <c r="D3165" s="2" t="str">
        <f>RIGHT(表格1[[#This Row],[年月]],2)</f>
        <v>04</v>
      </c>
      <c r="E3165" s="5">
        <v>10020000</v>
      </c>
      <c r="F3165" s="2" t="str">
        <f>VLOOKUP(TEXT(表格1[[#This Row],[地區]],"00000000"),縣市代碼,2,0)</f>
        <v>嘉義市</v>
      </c>
      <c r="G3165" s="2" t="s">
        <v>10</v>
      </c>
      <c r="H3165" s="13">
        <v>259182</v>
      </c>
      <c r="I3165" s="14">
        <v>746241494</v>
      </c>
      <c r="J3165" s="14">
        <f>表格1[[#This Row],[信用卡交易筆數]]/1000</f>
        <v>259.18200000000002</v>
      </c>
      <c r="K3165" s="14">
        <f>表格1[[#This Row],[信用卡交易金額'[新臺幣']]]/1000</f>
        <v>746241.49399999995</v>
      </c>
      <c r="L3165" s="14">
        <f>表格1[[#This Row],[信用卡交易金額'[新臺幣']]]/1000000</f>
        <v>746.24149399999999</v>
      </c>
      <c r="M3165" s="14" t="str" cm="1">
        <f t="array" ref="M3165">_xlfn.TEXTJOIN("", TRUE, _xlfn.XLOOKUP(TRUE, VALUE(表格1[[#This Row],[年月]]) &lt;= VALUE($R$8:$R$12), $Q$8:$Q$12)) &amp; "年度"</f>
        <v>2022年度</v>
      </c>
    </row>
    <row r="3166" spans="1:13" x14ac:dyDescent="0.3">
      <c r="A3166" s="2">
        <v>202204</v>
      </c>
      <c r="B3166" s="19">
        <f>DATE(表格1[[#This Row],[年]],表格1[[#This Row],[月]],1)</f>
        <v>44652</v>
      </c>
      <c r="C3166" s="2" t="str">
        <f>LEFT(表格1[[#This Row],[年月]],4)</f>
        <v>2022</v>
      </c>
      <c r="D3166" s="2" t="str">
        <f>RIGHT(表格1[[#This Row],[年月]],2)</f>
        <v>04</v>
      </c>
      <c r="E3166" s="5">
        <v>67000000</v>
      </c>
      <c r="F3166" s="2" t="str">
        <f>VLOOKUP(TEXT(表格1[[#This Row],[地區]],"00000000"),縣市代碼,2,0)</f>
        <v>臺南市</v>
      </c>
      <c r="G3166" s="2" t="s">
        <v>4</v>
      </c>
      <c r="H3166" s="13">
        <v>2782112</v>
      </c>
      <c r="I3166" s="14">
        <v>1326621239</v>
      </c>
      <c r="J3166" s="14">
        <f>表格1[[#This Row],[信用卡交易筆數]]/1000</f>
        <v>2782.1120000000001</v>
      </c>
      <c r="K3166" s="14">
        <f>表格1[[#This Row],[信用卡交易金額'[新臺幣']]]/1000</f>
        <v>1326621.2390000001</v>
      </c>
      <c r="L3166" s="14">
        <f>表格1[[#This Row],[信用卡交易金額'[新臺幣']]]/1000000</f>
        <v>1326.6212390000001</v>
      </c>
      <c r="M3166" s="14" t="str" cm="1">
        <f t="array" ref="M3166">_xlfn.TEXTJOIN("", TRUE, _xlfn.XLOOKUP(TRUE, VALUE(表格1[[#This Row],[年月]]) &lt;= VALUE($R$8:$R$12), $Q$8:$Q$12)) &amp; "年度"</f>
        <v>2022年度</v>
      </c>
    </row>
    <row r="3167" spans="1:13" x14ac:dyDescent="0.3">
      <c r="A3167" s="2">
        <v>202204</v>
      </c>
      <c r="B3167" s="19">
        <f>DATE(表格1[[#This Row],[年]],表格1[[#This Row],[月]],1)</f>
        <v>44652</v>
      </c>
      <c r="C3167" s="2" t="str">
        <f>LEFT(表格1[[#This Row],[年月]],4)</f>
        <v>2022</v>
      </c>
      <c r="D3167" s="2" t="str">
        <f>RIGHT(表格1[[#This Row],[年月]],2)</f>
        <v>04</v>
      </c>
      <c r="E3167" s="5">
        <v>67000000</v>
      </c>
      <c r="F3167" s="2" t="str">
        <f>VLOOKUP(TEXT(表格1[[#This Row],[地區]],"00000000"),縣市代碼,2,0)</f>
        <v>臺南市</v>
      </c>
      <c r="G3167" s="2" t="s">
        <v>5</v>
      </c>
      <c r="H3167" s="13">
        <v>199872</v>
      </c>
      <c r="I3167" s="14">
        <v>467498169</v>
      </c>
      <c r="J3167" s="14">
        <f>表格1[[#This Row],[信用卡交易筆數]]/1000</f>
        <v>199.87200000000001</v>
      </c>
      <c r="K3167" s="14">
        <f>表格1[[#This Row],[信用卡交易金額'[新臺幣']]]/1000</f>
        <v>467498.16899999999</v>
      </c>
      <c r="L3167" s="14">
        <f>表格1[[#This Row],[信用卡交易金額'[新臺幣']]]/1000000</f>
        <v>467.49816900000002</v>
      </c>
      <c r="M3167" s="14" t="str" cm="1">
        <f t="array" ref="M3167">_xlfn.TEXTJOIN("", TRUE, _xlfn.XLOOKUP(TRUE, VALUE(表格1[[#This Row],[年月]]) &lt;= VALUE($R$8:$R$12), $Q$8:$Q$12)) &amp; "年度"</f>
        <v>2022年度</v>
      </c>
    </row>
    <row r="3168" spans="1:13" x14ac:dyDescent="0.3">
      <c r="A3168" s="2">
        <v>202204</v>
      </c>
      <c r="B3168" s="19">
        <f>DATE(表格1[[#This Row],[年]],表格1[[#This Row],[月]],1)</f>
        <v>44652</v>
      </c>
      <c r="C3168" s="2" t="str">
        <f>LEFT(表格1[[#This Row],[年月]],4)</f>
        <v>2022</v>
      </c>
      <c r="D3168" s="2" t="str">
        <f>RIGHT(表格1[[#This Row],[年月]],2)</f>
        <v>04</v>
      </c>
      <c r="E3168" s="5">
        <v>67000000</v>
      </c>
      <c r="F3168" s="2" t="str">
        <f>VLOOKUP(TEXT(表格1[[#This Row],[地區]],"00000000"),縣市代碼,2,0)</f>
        <v>臺南市</v>
      </c>
      <c r="G3168" s="2" t="s">
        <v>6</v>
      </c>
      <c r="H3168" s="13">
        <v>338525</v>
      </c>
      <c r="I3168" s="14">
        <v>1150748575</v>
      </c>
      <c r="J3168" s="14">
        <f>表格1[[#This Row],[信用卡交易筆數]]/1000</f>
        <v>338.52499999999998</v>
      </c>
      <c r="K3168" s="14">
        <f>表格1[[#This Row],[信用卡交易金額'[新臺幣']]]/1000</f>
        <v>1150748.575</v>
      </c>
      <c r="L3168" s="14">
        <f>表格1[[#This Row],[信用卡交易金額'[新臺幣']]]/1000000</f>
        <v>1150.7485750000001</v>
      </c>
      <c r="M3168" s="14" t="str" cm="1">
        <f t="array" ref="M3168">_xlfn.TEXTJOIN("", TRUE, _xlfn.XLOOKUP(TRUE, VALUE(表格1[[#This Row],[年月]]) &lt;= VALUE($R$8:$R$12), $Q$8:$Q$12)) &amp; "年度"</f>
        <v>2022年度</v>
      </c>
    </row>
    <row r="3169" spans="1:13" x14ac:dyDescent="0.3">
      <c r="A3169" s="2">
        <v>202204</v>
      </c>
      <c r="B3169" s="19">
        <f>DATE(表格1[[#This Row],[年]],表格1[[#This Row],[月]],1)</f>
        <v>44652</v>
      </c>
      <c r="C3169" s="2" t="str">
        <f>LEFT(表格1[[#This Row],[年月]],4)</f>
        <v>2022</v>
      </c>
      <c r="D3169" s="2" t="str">
        <f>RIGHT(表格1[[#This Row],[年月]],2)</f>
        <v>04</v>
      </c>
      <c r="E3169" s="5">
        <v>67000000</v>
      </c>
      <c r="F3169" s="2" t="str">
        <f>VLOOKUP(TEXT(表格1[[#This Row],[地區]],"00000000"),縣市代碼,2,0)</f>
        <v>臺南市</v>
      </c>
      <c r="G3169" s="2" t="s">
        <v>7</v>
      </c>
      <c r="H3169" s="13">
        <v>1760475</v>
      </c>
      <c r="I3169" s="14">
        <v>1819056607</v>
      </c>
      <c r="J3169" s="14">
        <f>表格1[[#This Row],[信用卡交易筆數]]/1000</f>
        <v>1760.4749999999999</v>
      </c>
      <c r="K3169" s="14">
        <f>表格1[[#This Row],[信用卡交易金額'[新臺幣']]]/1000</f>
        <v>1819056.6070000001</v>
      </c>
      <c r="L3169" s="14">
        <f>表格1[[#This Row],[信用卡交易金額'[新臺幣']]]/1000000</f>
        <v>1819.056607</v>
      </c>
      <c r="M3169" s="14" t="str" cm="1">
        <f t="array" ref="M3169">_xlfn.TEXTJOIN("", TRUE, _xlfn.XLOOKUP(TRUE, VALUE(表格1[[#This Row],[年月]]) &lt;= VALUE($R$8:$R$12), $Q$8:$Q$12)) &amp; "年度"</f>
        <v>2022年度</v>
      </c>
    </row>
    <row r="3170" spans="1:13" x14ac:dyDescent="0.3">
      <c r="A3170" s="2">
        <v>202204</v>
      </c>
      <c r="B3170" s="19">
        <f>DATE(表格1[[#This Row],[年]],表格1[[#This Row],[月]],1)</f>
        <v>44652</v>
      </c>
      <c r="C3170" s="2" t="str">
        <f>LEFT(表格1[[#This Row],[年月]],4)</f>
        <v>2022</v>
      </c>
      <c r="D3170" s="2" t="str">
        <f>RIGHT(表格1[[#This Row],[年月]],2)</f>
        <v>04</v>
      </c>
      <c r="E3170" s="5">
        <v>67000000</v>
      </c>
      <c r="F3170" s="2" t="str">
        <f>VLOOKUP(TEXT(表格1[[#This Row],[地區]],"00000000"),縣市代碼,2,0)</f>
        <v>臺南市</v>
      </c>
      <c r="G3170" s="2" t="s">
        <v>8</v>
      </c>
      <c r="H3170" s="13">
        <v>1194406</v>
      </c>
      <c r="I3170" s="14">
        <v>1505408562</v>
      </c>
      <c r="J3170" s="14">
        <f>表格1[[#This Row],[信用卡交易筆數]]/1000</f>
        <v>1194.4059999999999</v>
      </c>
      <c r="K3170" s="14">
        <f>表格1[[#This Row],[信用卡交易金額'[新臺幣']]]/1000</f>
        <v>1505408.5619999999</v>
      </c>
      <c r="L3170" s="14">
        <f>表格1[[#This Row],[信用卡交易金額'[新臺幣']]]/1000000</f>
        <v>1505.4085620000001</v>
      </c>
      <c r="M3170" s="14" t="str" cm="1">
        <f t="array" ref="M3170">_xlfn.TEXTJOIN("", TRUE, _xlfn.XLOOKUP(TRUE, VALUE(表格1[[#This Row],[年月]]) &lt;= VALUE($R$8:$R$12), $Q$8:$Q$12)) &amp; "年度"</f>
        <v>2022年度</v>
      </c>
    </row>
    <row r="3171" spans="1:13" x14ac:dyDescent="0.3">
      <c r="A3171" s="2">
        <v>202204</v>
      </c>
      <c r="B3171" s="19">
        <f>DATE(表格1[[#This Row],[年]],表格1[[#This Row],[月]],1)</f>
        <v>44652</v>
      </c>
      <c r="C3171" s="2" t="str">
        <f>LEFT(表格1[[#This Row],[年月]],4)</f>
        <v>2022</v>
      </c>
      <c r="D3171" s="2" t="str">
        <f>RIGHT(表格1[[#This Row],[年月]],2)</f>
        <v>04</v>
      </c>
      <c r="E3171" s="5">
        <v>67000000</v>
      </c>
      <c r="F3171" s="2" t="str">
        <f>VLOOKUP(TEXT(表格1[[#This Row],[地區]],"00000000"),縣市代碼,2,0)</f>
        <v>臺南市</v>
      </c>
      <c r="G3171" s="2" t="s">
        <v>9</v>
      </c>
      <c r="H3171" s="13">
        <v>2585849</v>
      </c>
      <c r="I3171" s="14">
        <v>3869151405</v>
      </c>
      <c r="J3171" s="14">
        <f>表格1[[#This Row],[信用卡交易筆數]]/1000</f>
        <v>2585.8490000000002</v>
      </c>
      <c r="K3171" s="14">
        <f>表格1[[#This Row],[信用卡交易金額'[新臺幣']]]/1000</f>
        <v>3869151.4049999998</v>
      </c>
      <c r="L3171" s="14">
        <f>表格1[[#This Row],[信用卡交易金額'[新臺幣']]]/1000000</f>
        <v>3869.1514050000001</v>
      </c>
      <c r="M3171" s="14" t="str" cm="1">
        <f t="array" ref="M3171">_xlfn.TEXTJOIN("", TRUE, _xlfn.XLOOKUP(TRUE, VALUE(表格1[[#This Row],[年月]]) &lt;= VALUE($R$8:$R$12), $Q$8:$Q$12)) &amp; "年度"</f>
        <v>2022年度</v>
      </c>
    </row>
    <row r="3172" spans="1:13" x14ac:dyDescent="0.3">
      <c r="A3172" s="2">
        <v>202204</v>
      </c>
      <c r="B3172" s="19">
        <f>DATE(表格1[[#This Row],[年]],表格1[[#This Row],[月]],1)</f>
        <v>44652</v>
      </c>
      <c r="C3172" s="2" t="str">
        <f>LEFT(表格1[[#This Row],[年月]],4)</f>
        <v>2022</v>
      </c>
      <c r="D3172" s="2" t="str">
        <f>RIGHT(表格1[[#This Row],[年月]],2)</f>
        <v>04</v>
      </c>
      <c r="E3172" s="5">
        <v>67000000</v>
      </c>
      <c r="F3172" s="2" t="str">
        <f>VLOOKUP(TEXT(表格1[[#This Row],[地區]],"00000000"),縣市代碼,2,0)</f>
        <v>臺南市</v>
      </c>
      <c r="G3172" s="2" t="s">
        <v>10</v>
      </c>
      <c r="H3172" s="13">
        <v>1981904</v>
      </c>
      <c r="I3172" s="14">
        <v>5397877825</v>
      </c>
      <c r="J3172" s="14">
        <f>表格1[[#This Row],[信用卡交易筆數]]/1000</f>
        <v>1981.904</v>
      </c>
      <c r="K3172" s="14">
        <f>表格1[[#This Row],[信用卡交易金額'[新臺幣']]]/1000</f>
        <v>5397877.8250000002</v>
      </c>
      <c r="L3172" s="14">
        <f>表格1[[#This Row],[信用卡交易金額'[新臺幣']]]/1000000</f>
        <v>5397.8778249999996</v>
      </c>
      <c r="M3172" s="14" t="str" cm="1">
        <f t="array" ref="M3172">_xlfn.TEXTJOIN("", TRUE, _xlfn.XLOOKUP(TRUE, VALUE(表格1[[#This Row],[年月]]) &lt;= VALUE($R$8:$R$12), $Q$8:$Q$12)) &amp; "年度"</f>
        <v>2022年度</v>
      </c>
    </row>
    <row r="3173" spans="1:13" x14ac:dyDescent="0.3">
      <c r="A3173" s="2">
        <v>202204</v>
      </c>
      <c r="B3173" s="19">
        <f>DATE(表格1[[#This Row],[年]],表格1[[#This Row],[月]],1)</f>
        <v>44652</v>
      </c>
      <c r="C3173" s="2" t="str">
        <f>LEFT(表格1[[#This Row],[年月]],4)</f>
        <v>2022</v>
      </c>
      <c r="D3173" s="2" t="str">
        <f>RIGHT(表格1[[#This Row],[年月]],2)</f>
        <v>04</v>
      </c>
      <c r="E3173" s="5">
        <v>64000000</v>
      </c>
      <c r="F3173" s="2" t="str">
        <f>VLOOKUP(TEXT(表格1[[#This Row],[地區]],"00000000"),縣市代碼,2,0)</f>
        <v>高雄市</v>
      </c>
      <c r="G3173" s="2" t="s">
        <v>4</v>
      </c>
      <c r="H3173" s="13">
        <v>4572734</v>
      </c>
      <c r="I3173" s="14">
        <v>2330138552</v>
      </c>
      <c r="J3173" s="14">
        <f>表格1[[#This Row],[信用卡交易筆數]]/1000</f>
        <v>4572.7340000000004</v>
      </c>
      <c r="K3173" s="14">
        <f>表格1[[#This Row],[信用卡交易金額'[新臺幣']]]/1000</f>
        <v>2330138.5520000001</v>
      </c>
      <c r="L3173" s="14">
        <f>表格1[[#This Row],[信用卡交易金額'[新臺幣']]]/1000000</f>
        <v>2330.1385519999999</v>
      </c>
      <c r="M3173" s="14" t="str" cm="1">
        <f t="array" ref="M3173">_xlfn.TEXTJOIN("", TRUE, _xlfn.XLOOKUP(TRUE, VALUE(表格1[[#This Row],[年月]]) &lt;= VALUE($R$8:$R$12), $Q$8:$Q$12)) &amp; "年度"</f>
        <v>2022年度</v>
      </c>
    </row>
    <row r="3174" spans="1:13" x14ac:dyDescent="0.3">
      <c r="A3174" s="2">
        <v>202204</v>
      </c>
      <c r="B3174" s="19">
        <f>DATE(表格1[[#This Row],[年]],表格1[[#This Row],[月]],1)</f>
        <v>44652</v>
      </c>
      <c r="C3174" s="2" t="str">
        <f>LEFT(表格1[[#This Row],[年月]],4)</f>
        <v>2022</v>
      </c>
      <c r="D3174" s="2" t="str">
        <f>RIGHT(表格1[[#This Row],[年月]],2)</f>
        <v>04</v>
      </c>
      <c r="E3174" s="5">
        <v>64000000</v>
      </c>
      <c r="F3174" s="2" t="str">
        <f>VLOOKUP(TEXT(表格1[[#This Row],[地區]],"00000000"),縣市代碼,2,0)</f>
        <v>高雄市</v>
      </c>
      <c r="G3174" s="2" t="s">
        <v>5</v>
      </c>
      <c r="H3174" s="13">
        <v>309122</v>
      </c>
      <c r="I3174" s="14">
        <v>737234987</v>
      </c>
      <c r="J3174" s="14">
        <f>表格1[[#This Row],[信用卡交易筆數]]/1000</f>
        <v>309.12200000000001</v>
      </c>
      <c r="K3174" s="14">
        <f>表格1[[#This Row],[信用卡交易金額'[新臺幣']]]/1000</f>
        <v>737234.98699999996</v>
      </c>
      <c r="L3174" s="14">
        <f>表格1[[#This Row],[信用卡交易金額'[新臺幣']]]/1000000</f>
        <v>737.23498700000005</v>
      </c>
      <c r="M3174" s="14" t="str" cm="1">
        <f t="array" ref="M3174">_xlfn.TEXTJOIN("", TRUE, _xlfn.XLOOKUP(TRUE, VALUE(表格1[[#This Row],[年月]]) &lt;= VALUE($R$8:$R$12), $Q$8:$Q$12)) &amp; "年度"</f>
        <v>2022年度</v>
      </c>
    </row>
    <row r="3175" spans="1:13" x14ac:dyDescent="0.3">
      <c r="A3175" s="2">
        <v>202204</v>
      </c>
      <c r="B3175" s="19">
        <f>DATE(表格1[[#This Row],[年]],表格1[[#This Row],[月]],1)</f>
        <v>44652</v>
      </c>
      <c r="C3175" s="2" t="str">
        <f>LEFT(表格1[[#This Row],[年月]],4)</f>
        <v>2022</v>
      </c>
      <c r="D3175" s="2" t="str">
        <f>RIGHT(表格1[[#This Row],[年月]],2)</f>
        <v>04</v>
      </c>
      <c r="E3175" s="5">
        <v>64000000</v>
      </c>
      <c r="F3175" s="2" t="str">
        <f>VLOOKUP(TEXT(表格1[[#This Row],[地區]],"00000000"),縣市代碼,2,0)</f>
        <v>高雄市</v>
      </c>
      <c r="G3175" s="2" t="s">
        <v>6</v>
      </c>
      <c r="H3175" s="13">
        <v>536241</v>
      </c>
      <c r="I3175" s="14">
        <v>1852859468</v>
      </c>
      <c r="J3175" s="14">
        <f>表格1[[#This Row],[信用卡交易筆數]]/1000</f>
        <v>536.24099999999999</v>
      </c>
      <c r="K3175" s="14">
        <f>表格1[[#This Row],[信用卡交易金額'[新臺幣']]]/1000</f>
        <v>1852859.4680000001</v>
      </c>
      <c r="L3175" s="14">
        <f>表格1[[#This Row],[信用卡交易金額'[新臺幣']]]/1000000</f>
        <v>1852.8594680000001</v>
      </c>
      <c r="M3175" s="14" t="str" cm="1">
        <f t="array" ref="M3175">_xlfn.TEXTJOIN("", TRUE, _xlfn.XLOOKUP(TRUE, VALUE(表格1[[#This Row],[年月]]) &lt;= VALUE($R$8:$R$12), $Q$8:$Q$12)) &amp; "年度"</f>
        <v>2022年度</v>
      </c>
    </row>
    <row r="3176" spans="1:13" x14ac:dyDescent="0.3">
      <c r="A3176" s="2">
        <v>202204</v>
      </c>
      <c r="B3176" s="19">
        <f>DATE(表格1[[#This Row],[年]],表格1[[#This Row],[月]],1)</f>
        <v>44652</v>
      </c>
      <c r="C3176" s="2" t="str">
        <f>LEFT(表格1[[#This Row],[年月]],4)</f>
        <v>2022</v>
      </c>
      <c r="D3176" s="2" t="str">
        <f>RIGHT(表格1[[#This Row],[年月]],2)</f>
        <v>04</v>
      </c>
      <c r="E3176" s="5">
        <v>64000000</v>
      </c>
      <c r="F3176" s="2" t="str">
        <f>VLOOKUP(TEXT(表格1[[#This Row],[地區]],"00000000"),縣市代碼,2,0)</f>
        <v>高雄市</v>
      </c>
      <c r="G3176" s="2" t="s">
        <v>7</v>
      </c>
      <c r="H3176" s="13">
        <v>2716187</v>
      </c>
      <c r="I3176" s="14">
        <v>2813326593</v>
      </c>
      <c r="J3176" s="14">
        <f>表格1[[#This Row],[信用卡交易筆數]]/1000</f>
        <v>2716.1869999999999</v>
      </c>
      <c r="K3176" s="14">
        <f>表格1[[#This Row],[信用卡交易金額'[新臺幣']]]/1000</f>
        <v>2813326.5929999999</v>
      </c>
      <c r="L3176" s="14">
        <f>表格1[[#This Row],[信用卡交易金額'[新臺幣']]]/1000000</f>
        <v>2813.3265929999998</v>
      </c>
      <c r="M3176" s="14" t="str" cm="1">
        <f t="array" ref="M3176">_xlfn.TEXTJOIN("", TRUE, _xlfn.XLOOKUP(TRUE, VALUE(表格1[[#This Row],[年月]]) &lt;= VALUE($R$8:$R$12), $Q$8:$Q$12)) &amp; "年度"</f>
        <v>2022年度</v>
      </c>
    </row>
    <row r="3177" spans="1:13" x14ac:dyDescent="0.3">
      <c r="A3177" s="2">
        <v>202204</v>
      </c>
      <c r="B3177" s="19">
        <f>DATE(表格1[[#This Row],[年]],表格1[[#This Row],[月]],1)</f>
        <v>44652</v>
      </c>
      <c r="C3177" s="2" t="str">
        <f>LEFT(表格1[[#This Row],[年月]],4)</f>
        <v>2022</v>
      </c>
      <c r="D3177" s="2" t="str">
        <f>RIGHT(表格1[[#This Row],[年月]],2)</f>
        <v>04</v>
      </c>
      <c r="E3177" s="5">
        <v>64000000</v>
      </c>
      <c r="F3177" s="2" t="str">
        <f>VLOOKUP(TEXT(表格1[[#This Row],[地區]],"00000000"),縣市代碼,2,0)</f>
        <v>高雄市</v>
      </c>
      <c r="G3177" s="2" t="s">
        <v>8</v>
      </c>
      <c r="H3177" s="13">
        <v>1955868</v>
      </c>
      <c r="I3177" s="14">
        <v>2402352202</v>
      </c>
      <c r="J3177" s="14">
        <f>表格1[[#This Row],[信用卡交易筆數]]/1000</f>
        <v>1955.8679999999999</v>
      </c>
      <c r="K3177" s="14">
        <f>表格1[[#This Row],[信用卡交易金額'[新臺幣']]]/1000</f>
        <v>2402352.202</v>
      </c>
      <c r="L3177" s="14">
        <f>表格1[[#This Row],[信用卡交易金額'[新臺幣']]]/1000000</f>
        <v>2402.352202</v>
      </c>
      <c r="M3177" s="14" t="str" cm="1">
        <f t="array" ref="M3177">_xlfn.TEXTJOIN("", TRUE, _xlfn.XLOOKUP(TRUE, VALUE(表格1[[#This Row],[年月]]) &lt;= VALUE($R$8:$R$12), $Q$8:$Q$12)) &amp; "年度"</f>
        <v>2022年度</v>
      </c>
    </row>
    <row r="3178" spans="1:13" x14ac:dyDescent="0.3">
      <c r="A3178" s="2">
        <v>202204</v>
      </c>
      <c r="B3178" s="19">
        <f>DATE(表格1[[#This Row],[年]],表格1[[#This Row],[月]],1)</f>
        <v>44652</v>
      </c>
      <c r="C3178" s="2" t="str">
        <f>LEFT(表格1[[#This Row],[年月]],4)</f>
        <v>2022</v>
      </c>
      <c r="D3178" s="2" t="str">
        <f>RIGHT(表格1[[#This Row],[年月]],2)</f>
        <v>04</v>
      </c>
      <c r="E3178" s="5">
        <v>64000000</v>
      </c>
      <c r="F3178" s="2" t="str">
        <f>VLOOKUP(TEXT(表格1[[#This Row],[地區]],"00000000"),縣市代碼,2,0)</f>
        <v>高雄市</v>
      </c>
      <c r="G3178" s="2" t="s">
        <v>9</v>
      </c>
      <c r="H3178" s="13">
        <v>4193012</v>
      </c>
      <c r="I3178" s="14">
        <v>6619740558</v>
      </c>
      <c r="J3178" s="14">
        <f>表格1[[#This Row],[信用卡交易筆數]]/1000</f>
        <v>4193.0119999999997</v>
      </c>
      <c r="K3178" s="14">
        <f>表格1[[#This Row],[信用卡交易金額'[新臺幣']]]/1000</f>
        <v>6619740.5580000002</v>
      </c>
      <c r="L3178" s="14">
        <f>表格1[[#This Row],[信用卡交易金額'[新臺幣']]]/1000000</f>
        <v>6619.7405580000004</v>
      </c>
      <c r="M3178" s="14" t="str" cm="1">
        <f t="array" ref="M3178">_xlfn.TEXTJOIN("", TRUE, _xlfn.XLOOKUP(TRUE, VALUE(表格1[[#This Row],[年月]]) &lt;= VALUE($R$8:$R$12), $Q$8:$Q$12)) &amp; "年度"</f>
        <v>2022年度</v>
      </c>
    </row>
    <row r="3179" spans="1:13" x14ac:dyDescent="0.3">
      <c r="A3179" s="2">
        <v>202204</v>
      </c>
      <c r="B3179" s="19">
        <f>DATE(表格1[[#This Row],[年]],表格1[[#This Row],[月]],1)</f>
        <v>44652</v>
      </c>
      <c r="C3179" s="2" t="str">
        <f>LEFT(表格1[[#This Row],[年月]],4)</f>
        <v>2022</v>
      </c>
      <c r="D3179" s="2" t="str">
        <f>RIGHT(表格1[[#This Row],[年月]],2)</f>
        <v>04</v>
      </c>
      <c r="E3179" s="5">
        <v>64000000</v>
      </c>
      <c r="F3179" s="2" t="str">
        <f>VLOOKUP(TEXT(表格1[[#This Row],[地區]],"00000000"),縣市代碼,2,0)</f>
        <v>高雄市</v>
      </c>
      <c r="G3179" s="2" t="s">
        <v>10</v>
      </c>
      <c r="H3179" s="13">
        <v>2952584</v>
      </c>
      <c r="I3179" s="14">
        <v>8503805935</v>
      </c>
      <c r="J3179" s="14">
        <f>表格1[[#This Row],[信用卡交易筆數]]/1000</f>
        <v>2952.5839999999998</v>
      </c>
      <c r="K3179" s="14">
        <f>表格1[[#This Row],[信用卡交易金額'[新臺幣']]]/1000</f>
        <v>8503805.9350000005</v>
      </c>
      <c r="L3179" s="14">
        <f>表格1[[#This Row],[信用卡交易金額'[新臺幣']]]/1000000</f>
        <v>8503.8059350000003</v>
      </c>
      <c r="M3179" s="14" t="str" cm="1">
        <f t="array" ref="M3179">_xlfn.TEXTJOIN("", TRUE, _xlfn.XLOOKUP(TRUE, VALUE(表格1[[#This Row],[年月]]) &lt;= VALUE($R$8:$R$12), $Q$8:$Q$12)) &amp; "年度"</f>
        <v>2022年度</v>
      </c>
    </row>
    <row r="3180" spans="1:13" x14ac:dyDescent="0.3">
      <c r="A3180" s="2">
        <v>202204</v>
      </c>
      <c r="B3180" s="19">
        <f>DATE(表格1[[#This Row],[年]],表格1[[#This Row],[月]],1)</f>
        <v>44652</v>
      </c>
      <c r="C3180" s="2" t="str">
        <f>LEFT(表格1[[#This Row],[年月]],4)</f>
        <v>2022</v>
      </c>
      <c r="D3180" s="2" t="str">
        <f>RIGHT(表格1[[#This Row],[年月]],2)</f>
        <v>04</v>
      </c>
      <c r="E3180" s="5">
        <v>10013000</v>
      </c>
      <c r="F3180" s="2" t="str">
        <f>VLOOKUP(TEXT(表格1[[#This Row],[地區]],"00000000"),縣市代碼,2,0)</f>
        <v>屏東縣</v>
      </c>
      <c r="G3180" s="2" t="s">
        <v>4</v>
      </c>
      <c r="H3180" s="13">
        <v>669520</v>
      </c>
      <c r="I3180" s="14">
        <v>327971143</v>
      </c>
      <c r="J3180" s="14">
        <f>表格1[[#This Row],[信用卡交易筆數]]/1000</f>
        <v>669.52</v>
      </c>
      <c r="K3180" s="14">
        <f>表格1[[#This Row],[信用卡交易金額'[新臺幣']]]/1000</f>
        <v>327971.14299999998</v>
      </c>
      <c r="L3180" s="14">
        <f>表格1[[#This Row],[信用卡交易金額'[新臺幣']]]/1000000</f>
        <v>327.97114299999998</v>
      </c>
      <c r="M3180" s="14" t="str" cm="1">
        <f t="array" ref="M3180">_xlfn.TEXTJOIN("", TRUE, _xlfn.XLOOKUP(TRUE, VALUE(表格1[[#This Row],[年月]]) &lt;= VALUE($R$8:$R$12), $Q$8:$Q$12)) &amp; "年度"</f>
        <v>2022年度</v>
      </c>
    </row>
    <row r="3181" spans="1:13" x14ac:dyDescent="0.3">
      <c r="A3181" s="2">
        <v>202204</v>
      </c>
      <c r="B3181" s="19">
        <f>DATE(表格1[[#This Row],[年]],表格1[[#This Row],[月]],1)</f>
        <v>44652</v>
      </c>
      <c r="C3181" s="2" t="str">
        <f>LEFT(表格1[[#This Row],[年月]],4)</f>
        <v>2022</v>
      </c>
      <c r="D3181" s="2" t="str">
        <f>RIGHT(表格1[[#This Row],[年月]],2)</f>
        <v>04</v>
      </c>
      <c r="E3181" s="5">
        <v>10013000</v>
      </c>
      <c r="F3181" s="2" t="str">
        <f>VLOOKUP(TEXT(表格1[[#This Row],[地區]],"00000000"),縣市代碼,2,0)</f>
        <v>屏東縣</v>
      </c>
      <c r="G3181" s="2" t="s">
        <v>5</v>
      </c>
      <c r="H3181" s="13">
        <v>51686</v>
      </c>
      <c r="I3181" s="14">
        <v>117348222</v>
      </c>
      <c r="J3181" s="14">
        <f>表格1[[#This Row],[信用卡交易筆數]]/1000</f>
        <v>51.686</v>
      </c>
      <c r="K3181" s="14">
        <f>表格1[[#This Row],[信用卡交易金額'[新臺幣']]]/1000</f>
        <v>117348.22199999999</v>
      </c>
      <c r="L3181" s="14">
        <f>表格1[[#This Row],[信用卡交易金額'[新臺幣']]]/1000000</f>
        <v>117.34822200000001</v>
      </c>
      <c r="M3181" s="14" t="str" cm="1">
        <f t="array" ref="M3181">_xlfn.TEXTJOIN("", TRUE, _xlfn.XLOOKUP(TRUE, VALUE(表格1[[#This Row],[年月]]) &lt;= VALUE($R$8:$R$12), $Q$8:$Q$12)) &amp; "年度"</f>
        <v>2022年度</v>
      </c>
    </row>
    <row r="3182" spans="1:13" x14ac:dyDescent="0.3">
      <c r="A3182" s="2">
        <v>202204</v>
      </c>
      <c r="B3182" s="19">
        <f>DATE(表格1[[#This Row],[年]],表格1[[#This Row],[月]],1)</f>
        <v>44652</v>
      </c>
      <c r="C3182" s="2" t="str">
        <f>LEFT(表格1[[#This Row],[年月]],4)</f>
        <v>2022</v>
      </c>
      <c r="D3182" s="2" t="str">
        <f>RIGHT(表格1[[#This Row],[年月]],2)</f>
        <v>04</v>
      </c>
      <c r="E3182" s="5">
        <v>10013000</v>
      </c>
      <c r="F3182" s="2" t="str">
        <f>VLOOKUP(TEXT(表格1[[#This Row],[地區]],"00000000"),縣市代碼,2,0)</f>
        <v>屏東縣</v>
      </c>
      <c r="G3182" s="2" t="s">
        <v>6</v>
      </c>
      <c r="H3182" s="13">
        <v>85508</v>
      </c>
      <c r="I3182" s="14">
        <v>302899019</v>
      </c>
      <c r="J3182" s="14">
        <f>表格1[[#This Row],[信用卡交易筆數]]/1000</f>
        <v>85.507999999999996</v>
      </c>
      <c r="K3182" s="14">
        <f>表格1[[#This Row],[信用卡交易金額'[新臺幣']]]/1000</f>
        <v>302899.01899999997</v>
      </c>
      <c r="L3182" s="14">
        <f>表格1[[#This Row],[信用卡交易金額'[新臺幣']]]/1000000</f>
        <v>302.89901900000001</v>
      </c>
      <c r="M3182" s="14" t="str" cm="1">
        <f t="array" ref="M3182">_xlfn.TEXTJOIN("", TRUE, _xlfn.XLOOKUP(TRUE, VALUE(表格1[[#This Row],[年月]]) &lt;= VALUE($R$8:$R$12), $Q$8:$Q$12)) &amp; "年度"</f>
        <v>2022年度</v>
      </c>
    </row>
    <row r="3183" spans="1:13" x14ac:dyDescent="0.3">
      <c r="A3183" s="2">
        <v>202204</v>
      </c>
      <c r="B3183" s="19">
        <f>DATE(表格1[[#This Row],[年]],表格1[[#This Row],[月]],1)</f>
        <v>44652</v>
      </c>
      <c r="C3183" s="2" t="str">
        <f>LEFT(表格1[[#This Row],[年月]],4)</f>
        <v>2022</v>
      </c>
      <c r="D3183" s="2" t="str">
        <f>RIGHT(表格1[[#This Row],[年月]],2)</f>
        <v>04</v>
      </c>
      <c r="E3183" s="5">
        <v>10013000</v>
      </c>
      <c r="F3183" s="2" t="str">
        <f>VLOOKUP(TEXT(表格1[[#This Row],[地區]],"00000000"),縣市代碼,2,0)</f>
        <v>屏東縣</v>
      </c>
      <c r="G3183" s="2" t="s">
        <v>7</v>
      </c>
      <c r="H3183" s="13">
        <v>547579</v>
      </c>
      <c r="I3183" s="14">
        <v>594212731</v>
      </c>
      <c r="J3183" s="14">
        <f>表格1[[#This Row],[信用卡交易筆數]]/1000</f>
        <v>547.57899999999995</v>
      </c>
      <c r="K3183" s="14">
        <f>表格1[[#This Row],[信用卡交易金額'[新臺幣']]]/1000</f>
        <v>594212.73100000003</v>
      </c>
      <c r="L3183" s="14">
        <f>表格1[[#This Row],[信用卡交易金額'[新臺幣']]]/1000000</f>
        <v>594.21273099999996</v>
      </c>
      <c r="M3183" s="14" t="str" cm="1">
        <f t="array" ref="M3183">_xlfn.TEXTJOIN("", TRUE, _xlfn.XLOOKUP(TRUE, VALUE(表格1[[#This Row],[年月]]) &lt;= VALUE($R$8:$R$12), $Q$8:$Q$12)) &amp; "年度"</f>
        <v>2022年度</v>
      </c>
    </row>
    <row r="3184" spans="1:13" x14ac:dyDescent="0.3">
      <c r="A3184" s="2">
        <v>202204</v>
      </c>
      <c r="B3184" s="19">
        <f>DATE(表格1[[#This Row],[年]],表格1[[#This Row],[月]],1)</f>
        <v>44652</v>
      </c>
      <c r="C3184" s="2" t="str">
        <f>LEFT(表格1[[#This Row],[年月]],4)</f>
        <v>2022</v>
      </c>
      <c r="D3184" s="2" t="str">
        <f>RIGHT(表格1[[#This Row],[年月]],2)</f>
        <v>04</v>
      </c>
      <c r="E3184" s="5">
        <v>10013000</v>
      </c>
      <c r="F3184" s="2" t="str">
        <f>VLOOKUP(TEXT(表格1[[#This Row],[地區]],"00000000"),縣市代碼,2,0)</f>
        <v>屏東縣</v>
      </c>
      <c r="G3184" s="2" t="s">
        <v>8</v>
      </c>
      <c r="H3184" s="13">
        <v>340716</v>
      </c>
      <c r="I3184" s="14">
        <v>387116245</v>
      </c>
      <c r="J3184" s="14">
        <f>表格1[[#This Row],[信用卡交易筆數]]/1000</f>
        <v>340.71600000000001</v>
      </c>
      <c r="K3184" s="14">
        <f>表格1[[#This Row],[信用卡交易金額'[新臺幣']]]/1000</f>
        <v>387116.245</v>
      </c>
      <c r="L3184" s="14">
        <f>表格1[[#This Row],[信用卡交易金額'[新臺幣']]]/1000000</f>
        <v>387.11624499999999</v>
      </c>
      <c r="M3184" s="14" t="str" cm="1">
        <f t="array" ref="M3184">_xlfn.TEXTJOIN("", TRUE, _xlfn.XLOOKUP(TRUE, VALUE(表格1[[#This Row],[年月]]) &lt;= VALUE($R$8:$R$12), $Q$8:$Q$12)) &amp; "年度"</f>
        <v>2022年度</v>
      </c>
    </row>
    <row r="3185" spans="1:13" x14ac:dyDescent="0.3">
      <c r="A3185" s="2">
        <v>202204</v>
      </c>
      <c r="B3185" s="19">
        <f>DATE(表格1[[#This Row],[年]],表格1[[#This Row],[月]],1)</f>
        <v>44652</v>
      </c>
      <c r="C3185" s="2" t="str">
        <f>LEFT(表格1[[#This Row],[年月]],4)</f>
        <v>2022</v>
      </c>
      <c r="D3185" s="2" t="str">
        <f>RIGHT(表格1[[#This Row],[年月]],2)</f>
        <v>04</v>
      </c>
      <c r="E3185" s="5">
        <v>10013000</v>
      </c>
      <c r="F3185" s="2" t="str">
        <f>VLOOKUP(TEXT(表格1[[#This Row],[地區]],"00000000"),縣市代碼,2,0)</f>
        <v>屏東縣</v>
      </c>
      <c r="G3185" s="2" t="s">
        <v>9</v>
      </c>
      <c r="H3185" s="13">
        <v>626264</v>
      </c>
      <c r="I3185" s="14">
        <v>971588413</v>
      </c>
      <c r="J3185" s="14">
        <f>表格1[[#This Row],[信用卡交易筆數]]/1000</f>
        <v>626.26400000000001</v>
      </c>
      <c r="K3185" s="14">
        <f>表格1[[#This Row],[信用卡交易金額'[新臺幣']]]/1000</f>
        <v>971588.41299999994</v>
      </c>
      <c r="L3185" s="14">
        <f>表格1[[#This Row],[信用卡交易金額'[新臺幣']]]/1000000</f>
        <v>971.58841299999995</v>
      </c>
      <c r="M3185" s="14" t="str" cm="1">
        <f t="array" ref="M3185">_xlfn.TEXTJOIN("", TRUE, _xlfn.XLOOKUP(TRUE, VALUE(表格1[[#This Row],[年月]]) &lt;= VALUE($R$8:$R$12), $Q$8:$Q$12)) &amp; "年度"</f>
        <v>2022年度</v>
      </c>
    </row>
    <row r="3186" spans="1:13" x14ac:dyDescent="0.3">
      <c r="A3186" s="2">
        <v>202204</v>
      </c>
      <c r="B3186" s="19">
        <f>DATE(表格1[[#This Row],[年]],表格1[[#This Row],[月]],1)</f>
        <v>44652</v>
      </c>
      <c r="C3186" s="2" t="str">
        <f>LEFT(表格1[[#This Row],[年月]],4)</f>
        <v>2022</v>
      </c>
      <c r="D3186" s="2" t="str">
        <f>RIGHT(表格1[[#This Row],[年月]],2)</f>
        <v>04</v>
      </c>
      <c r="E3186" s="5">
        <v>10013000</v>
      </c>
      <c r="F3186" s="2" t="str">
        <f>VLOOKUP(TEXT(表格1[[#This Row],[地區]],"00000000"),縣市代碼,2,0)</f>
        <v>屏東縣</v>
      </c>
      <c r="G3186" s="2" t="s">
        <v>10</v>
      </c>
      <c r="H3186" s="13">
        <v>525135</v>
      </c>
      <c r="I3186" s="14">
        <v>1605029444</v>
      </c>
      <c r="J3186" s="14">
        <f>表格1[[#This Row],[信用卡交易筆數]]/1000</f>
        <v>525.13499999999999</v>
      </c>
      <c r="K3186" s="14">
        <f>表格1[[#This Row],[信用卡交易金額'[新臺幣']]]/1000</f>
        <v>1605029.4439999999</v>
      </c>
      <c r="L3186" s="14">
        <f>表格1[[#This Row],[信用卡交易金額'[新臺幣']]]/1000000</f>
        <v>1605.029444</v>
      </c>
      <c r="M3186" s="14" t="str" cm="1">
        <f t="array" ref="M3186">_xlfn.TEXTJOIN("", TRUE, _xlfn.XLOOKUP(TRUE, VALUE(表格1[[#This Row],[年月]]) &lt;= VALUE($R$8:$R$12), $Q$8:$Q$12)) &amp; "年度"</f>
        <v>2022年度</v>
      </c>
    </row>
    <row r="3187" spans="1:13" x14ac:dyDescent="0.3">
      <c r="A3187" s="2">
        <v>202204</v>
      </c>
      <c r="B3187" s="19">
        <f>DATE(表格1[[#This Row],[年]],表格1[[#This Row],[月]],1)</f>
        <v>44652</v>
      </c>
      <c r="C3187" s="2" t="str">
        <f>LEFT(表格1[[#This Row],[年月]],4)</f>
        <v>2022</v>
      </c>
      <c r="D3187" s="2" t="str">
        <f>RIGHT(表格1[[#This Row],[年月]],2)</f>
        <v>04</v>
      </c>
      <c r="E3187" s="5">
        <v>10017000</v>
      </c>
      <c r="F3187" s="2" t="str">
        <f>VLOOKUP(TEXT(表格1[[#This Row],[地區]],"00000000"),縣市代碼,2,0)</f>
        <v>基隆市</v>
      </c>
      <c r="G3187" s="2" t="s">
        <v>4</v>
      </c>
      <c r="H3187" s="13">
        <v>640353</v>
      </c>
      <c r="I3187" s="14">
        <v>288712983</v>
      </c>
      <c r="J3187" s="14">
        <f>表格1[[#This Row],[信用卡交易筆數]]/1000</f>
        <v>640.35299999999995</v>
      </c>
      <c r="K3187" s="14">
        <f>表格1[[#This Row],[信用卡交易金額'[新臺幣']]]/1000</f>
        <v>288712.98300000001</v>
      </c>
      <c r="L3187" s="14">
        <f>表格1[[#This Row],[信用卡交易金額'[新臺幣']]]/1000000</f>
        <v>288.71298300000001</v>
      </c>
      <c r="M3187" s="14" t="str" cm="1">
        <f t="array" ref="M3187">_xlfn.TEXTJOIN("", TRUE, _xlfn.XLOOKUP(TRUE, VALUE(表格1[[#This Row],[年月]]) &lt;= VALUE($R$8:$R$12), $Q$8:$Q$12)) &amp; "年度"</f>
        <v>2022年度</v>
      </c>
    </row>
    <row r="3188" spans="1:13" x14ac:dyDescent="0.3">
      <c r="A3188" s="2">
        <v>202204</v>
      </c>
      <c r="B3188" s="19">
        <f>DATE(表格1[[#This Row],[年]],表格1[[#This Row],[月]],1)</f>
        <v>44652</v>
      </c>
      <c r="C3188" s="2" t="str">
        <f>LEFT(表格1[[#This Row],[年月]],4)</f>
        <v>2022</v>
      </c>
      <c r="D3188" s="2" t="str">
        <f>RIGHT(表格1[[#This Row],[年月]],2)</f>
        <v>04</v>
      </c>
      <c r="E3188" s="5">
        <v>10017000</v>
      </c>
      <c r="F3188" s="2" t="str">
        <f>VLOOKUP(TEXT(表格1[[#This Row],[地區]],"00000000"),縣市代碼,2,0)</f>
        <v>基隆市</v>
      </c>
      <c r="G3188" s="2" t="s">
        <v>5</v>
      </c>
      <c r="H3188" s="13">
        <v>40494</v>
      </c>
      <c r="I3188" s="14">
        <v>111302494</v>
      </c>
      <c r="J3188" s="14">
        <f>表格1[[#This Row],[信用卡交易筆數]]/1000</f>
        <v>40.494</v>
      </c>
      <c r="K3188" s="14">
        <f>表格1[[#This Row],[信用卡交易金額'[新臺幣']]]/1000</f>
        <v>111302.49400000001</v>
      </c>
      <c r="L3188" s="14">
        <f>表格1[[#This Row],[信用卡交易金額'[新臺幣']]]/1000000</f>
        <v>111.302494</v>
      </c>
      <c r="M3188" s="14" t="str" cm="1">
        <f t="array" ref="M3188">_xlfn.TEXTJOIN("", TRUE, _xlfn.XLOOKUP(TRUE, VALUE(表格1[[#This Row],[年月]]) &lt;= VALUE($R$8:$R$12), $Q$8:$Q$12)) &amp; "年度"</f>
        <v>2022年度</v>
      </c>
    </row>
    <row r="3189" spans="1:13" x14ac:dyDescent="0.3">
      <c r="A3189" s="2">
        <v>202204</v>
      </c>
      <c r="B3189" s="19">
        <f>DATE(表格1[[#This Row],[年]],表格1[[#This Row],[月]],1)</f>
        <v>44652</v>
      </c>
      <c r="C3189" s="2" t="str">
        <f>LEFT(表格1[[#This Row],[年月]],4)</f>
        <v>2022</v>
      </c>
      <c r="D3189" s="2" t="str">
        <f>RIGHT(表格1[[#This Row],[年月]],2)</f>
        <v>04</v>
      </c>
      <c r="E3189" s="5">
        <v>10017000</v>
      </c>
      <c r="F3189" s="2" t="str">
        <f>VLOOKUP(TEXT(表格1[[#This Row],[地區]],"00000000"),縣市代碼,2,0)</f>
        <v>基隆市</v>
      </c>
      <c r="G3189" s="2" t="s">
        <v>6</v>
      </c>
      <c r="H3189" s="13">
        <v>60657</v>
      </c>
      <c r="I3189" s="14">
        <v>228333819</v>
      </c>
      <c r="J3189" s="14">
        <f>表格1[[#This Row],[信用卡交易筆數]]/1000</f>
        <v>60.656999999999996</v>
      </c>
      <c r="K3189" s="14">
        <f>表格1[[#This Row],[信用卡交易金額'[新臺幣']]]/1000</f>
        <v>228333.81899999999</v>
      </c>
      <c r="L3189" s="14">
        <f>表格1[[#This Row],[信用卡交易金額'[新臺幣']]]/1000000</f>
        <v>228.33381900000001</v>
      </c>
      <c r="M3189" s="14" t="str" cm="1">
        <f t="array" ref="M3189">_xlfn.TEXTJOIN("", TRUE, _xlfn.XLOOKUP(TRUE, VALUE(表格1[[#This Row],[年月]]) &lt;= VALUE($R$8:$R$12), $Q$8:$Q$12)) &amp; "年度"</f>
        <v>2022年度</v>
      </c>
    </row>
    <row r="3190" spans="1:13" x14ac:dyDescent="0.3">
      <c r="A3190" s="2">
        <v>202204</v>
      </c>
      <c r="B3190" s="19">
        <f>DATE(表格1[[#This Row],[年]],表格1[[#This Row],[月]],1)</f>
        <v>44652</v>
      </c>
      <c r="C3190" s="2" t="str">
        <f>LEFT(表格1[[#This Row],[年月]],4)</f>
        <v>2022</v>
      </c>
      <c r="D3190" s="2" t="str">
        <f>RIGHT(表格1[[#This Row],[年月]],2)</f>
        <v>04</v>
      </c>
      <c r="E3190" s="5">
        <v>10017000</v>
      </c>
      <c r="F3190" s="2" t="str">
        <f>VLOOKUP(TEXT(表格1[[#This Row],[地區]],"00000000"),縣市代碼,2,0)</f>
        <v>基隆市</v>
      </c>
      <c r="G3190" s="2" t="s">
        <v>7</v>
      </c>
      <c r="H3190" s="13">
        <v>362486</v>
      </c>
      <c r="I3190" s="14">
        <v>342804143</v>
      </c>
      <c r="J3190" s="14">
        <f>表格1[[#This Row],[信用卡交易筆數]]/1000</f>
        <v>362.48599999999999</v>
      </c>
      <c r="K3190" s="14">
        <f>表格1[[#This Row],[信用卡交易金額'[新臺幣']]]/1000</f>
        <v>342804.14299999998</v>
      </c>
      <c r="L3190" s="14">
        <f>表格1[[#This Row],[信用卡交易金額'[新臺幣']]]/1000000</f>
        <v>342.80414300000001</v>
      </c>
      <c r="M3190" s="14" t="str" cm="1">
        <f t="array" ref="M3190">_xlfn.TEXTJOIN("", TRUE, _xlfn.XLOOKUP(TRUE, VALUE(表格1[[#This Row],[年月]]) &lt;= VALUE($R$8:$R$12), $Q$8:$Q$12)) &amp; "年度"</f>
        <v>2022年度</v>
      </c>
    </row>
    <row r="3191" spans="1:13" x14ac:dyDescent="0.3">
      <c r="A3191" s="2">
        <v>202204</v>
      </c>
      <c r="B3191" s="19">
        <f>DATE(表格1[[#This Row],[年]],表格1[[#This Row],[月]],1)</f>
        <v>44652</v>
      </c>
      <c r="C3191" s="2" t="str">
        <f>LEFT(表格1[[#This Row],[年月]],4)</f>
        <v>2022</v>
      </c>
      <c r="D3191" s="2" t="str">
        <f>RIGHT(表格1[[#This Row],[年月]],2)</f>
        <v>04</v>
      </c>
      <c r="E3191" s="5">
        <v>10017000</v>
      </c>
      <c r="F3191" s="2" t="str">
        <f>VLOOKUP(TEXT(表格1[[#This Row],[地區]],"00000000"),縣市代碼,2,0)</f>
        <v>基隆市</v>
      </c>
      <c r="G3191" s="2" t="s">
        <v>8</v>
      </c>
      <c r="H3191" s="13">
        <v>296191</v>
      </c>
      <c r="I3191" s="14">
        <v>340649971</v>
      </c>
      <c r="J3191" s="14">
        <f>表格1[[#This Row],[信用卡交易筆數]]/1000</f>
        <v>296.19099999999997</v>
      </c>
      <c r="K3191" s="14">
        <f>表格1[[#This Row],[信用卡交易金額'[新臺幣']]]/1000</f>
        <v>340649.97100000002</v>
      </c>
      <c r="L3191" s="14">
        <f>表格1[[#This Row],[信用卡交易金額'[新臺幣']]]/1000000</f>
        <v>340.64997099999999</v>
      </c>
      <c r="M3191" s="14" t="str" cm="1">
        <f t="array" ref="M3191">_xlfn.TEXTJOIN("", TRUE, _xlfn.XLOOKUP(TRUE, VALUE(表格1[[#This Row],[年月]]) &lt;= VALUE($R$8:$R$12), $Q$8:$Q$12)) &amp; "年度"</f>
        <v>2022年度</v>
      </c>
    </row>
    <row r="3192" spans="1:13" x14ac:dyDescent="0.3">
      <c r="A3192" s="2">
        <v>202204</v>
      </c>
      <c r="B3192" s="19">
        <f>DATE(表格1[[#This Row],[年]],表格1[[#This Row],[月]],1)</f>
        <v>44652</v>
      </c>
      <c r="C3192" s="2" t="str">
        <f>LEFT(表格1[[#This Row],[年月]],4)</f>
        <v>2022</v>
      </c>
      <c r="D3192" s="2" t="str">
        <f>RIGHT(表格1[[#This Row],[年月]],2)</f>
        <v>04</v>
      </c>
      <c r="E3192" s="5">
        <v>10017000</v>
      </c>
      <c r="F3192" s="2" t="str">
        <f>VLOOKUP(TEXT(表格1[[#This Row],[地區]],"00000000"),縣市代碼,2,0)</f>
        <v>基隆市</v>
      </c>
      <c r="G3192" s="2" t="s">
        <v>9</v>
      </c>
      <c r="H3192" s="13">
        <v>559395</v>
      </c>
      <c r="I3192" s="14">
        <v>748731549</v>
      </c>
      <c r="J3192" s="14">
        <f>表格1[[#This Row],[信用卡交易筆數]]/1000</f>
        <v>559.39499999999998</v>
      </c>
      <c r="K3192" s="14">
        <f>表格1[[#This Row],[信用卡交易金額'[新臺幣']]]/1000</f>
        <v>748731.549</v>
      </c>
      <c r="L3192" s="14">
        <f>表格1[[#This Row],[信用卡交易金額'[新臺幣']]]/1000000</f>
        <v>748.73154899999997</v>
      </c>
      <c r="M3192" s="14" t="str" cm="1">
        <f t="array" ref="M3192">_xlfn.TEXTJOIN("", TRUE, _xlfn.XLOOKUP(TRUE, VALUE(表格1[[#This Row],[年月]]) &lt;= VALUE($R$8:$R$12), $Q$8:$Q$12)) &amp; "年度"</f>
        <v>2022年度</v>
      </c>
    </row>
    <row r="3193" spans="1:13" x14ac:dyDescent="0.3">
      <c r="A3193" s="2">
        <v>202204</v>
      </c>
      <c r="B3193" s="19">
        <f>DATE(表格1[[#This Row],[年]],表格1[[#This Row],[月]],1)</f>
        <v>44652</v>
      </c>
      <c r="C3193" s="2" t="str">
        <f>LEFT(表格1[[#This Row],[年月]],4)</f>
        <v>2022</v>
      </c>
      <c r="D3193" s="2" t="str">
        <f>RIGHT(表格1[[#This Row],[年月]],2)</f>
        <v>04</v>
      </c>
      <c r="E3193" s="5">
        <v>10017000</v>
      </c>
      <c r="F3193" s="2" t="str">
        <f>VLOOKUP(TEXT(表格1[[#This Row],[地區]],"00000000"),縣市代碼,2,0)</f>
        <v>基隆市</v>
      </c>
      <c r="G3193" s="2" t="s">
        <v>10</v>
      </c>
      <c r="H3193" s="13">
        <v>445605</v>
      </c>
      <c r="I3193" s="14">
        <v>1043947058</v>
      </c>
      <c r="J3193" s="14">
        <f>表格1[[#This Row],[信用卡交易筆數]]/1000</f>
        <v>445.60500000000002</v>
      </c>
      <c r="K3193" s="14">
        <f>表格1[[#This Row],[信用卡交易金額'[新臺幣']]]/1000</f>
        <v>1043947.058</v>
      </c>
      <c r="L3193" s="14">
        <f>表格1[[#This Row],[信用卡交易金額'[新臺幣']]]/1000000</f>
        <v>1043.947058</v>
      </c>
      <c r="M3193" s="14" t="str" cm="1">
        <f t="array" ref="M3193">_xlfn.TEXTJOIN("", TRUE, _xlfn.XLOOKUP(TRUE, VALUE(表格1[[#This Row],[年月]]) &lt;= VALUE($R$8:$R$12), $Q$8:$Q$12)) &amp; "年度"</f>
        <v>2022年度</v>
      </c>
    </row>
    <row r="3194" spans="1:13" x14ac:dyDescent="0.3">
      <c r="A3194" s="2">
        <v>202204</v>
      </c>
      <c r="B3194" s="19">
        <f>DATE(表格1[[#This Row],[年]],表格1[[#This Row],[月]],1)</f>
        <v>44652</v>
      </c>
      <c r="C3194" s="2" t="str">
        <f>LEFT(表格1[[#This Row],[年月]],4)</f>
        <v>2022</v>
      </c>
      <c r="D3194" s="2" t="str">
        <f>RIGHT(表格1[[#This Row],[年月]],2)</f>
        <v>04</v>
      </c>
      <c r="E3194" s="5">
        <v>10002000</v>
      </c>
      <c r="F3194" s="2" t="str">
        <f>VLOOKUP(TEXT(表格1[[#This Row],[地區]],"00000000"),縣市代碼,2,0)</f>
        <v>宜蘭縣</v>
      </c>
      <c r="G3194" s="2" t="s">
        <v>4</v>
      </c>
      <c r="H3194" s="13">
        <v>530288</v>
      </c>
      <c r="I3194" s="14">
        <v>231439516</v>
      </c>
      <c r="J3194" s="14">
        <f>表格1[[#This Row],[信用卡交易筆數]]/1000</f>
        <v>530.28800000000001</v>
      </c>
      <c r="K3194" s="14">
        <f>表格1[[#This Row],[信用卡交易金額'[新臺幣']]]/1000</f>
        <v>231439.516</v>
      </c>
      <c r="L3194" s="14">
        <f>表格1[[#This Row],[信用卡交易金額'[新臺幣']]]/1000000</f>
        <v>231.439516</v>
      </c>
      <c r="M3194" s="14" t="str" cm="1">
        <f t="array" ref="M3194">_xlfn.TEXTJOIN("", TRUE, _xlfn.XLOOKUP(TRUE, VALUE(表格1[[#This Row],[年月]]) &lt;= VALUE($R$8:$R$12), $Q$8:$Q$12)) &amp; "年度"</f>
        <v>2022年度</v>
      </c>
    </row>
    <row r="3195" spans="1:13" x14ac:dyDescent="0.3">
      <c r="A3195" s="2">
        <v>202204</v>
      </c>
      <c r="B3195" s="19">
        <f>DATE(表格1[[#This Row],[年]],表格1[[#This Row],[月]],1)</f>
        <v>44652</v>
      </c>
      <c r="C3195" s="2" t="str">
        <f>LEFT(表格1[[#This Row],[年月]],4)</f>
        <v>2022</v>
      </c>
      <c r="D3195" s="2" t="str">
        <f>RIGHT(表格1[[#This Row],[年月]],2)</f>
        <v>04</v>
      </c>
      <c r="E3195" s="5">
        <v>10002000</v>
      </c>
      <c r="F3195" s="2" t="str">
        <f>VLOOKUP(TEXT(表格1[[#This Row],[地區]],"00000000"),縣市代碼,2,0)</f>
        <v>宜蘭縣</v>
      </c>
      <c r="G3195" s="2" t="s">
        <v>5</v>
      </c>
      <c r="H3195" s="13">
        <v>35465</v>
      </c>
      <c r="I3195" s="14">
        <v>90235790</v>
      </c>
      <c r="J3195" s="14">
        <f>表格1[[#This Row],[信用卡交易筆數]]/1000</f>
        <v>35.465000000000003</v>
      </c>
      <c r="K3195" s="14">
        <f>表格1[[#This Row],[信用卡交易金額'[新臺幣']]]/1000</f>
        <v>90235.79</v>
      </c>
      <c r="L3195" s="14">
        <f>表格1[[#This Row],[信用卡交易金額'[新臺幣']]]/1000000</f>
        <v>90.235789999999994</v>
      </c>
      <c r="M3195" s="14" t="str" cm="1">
        <f t="array" ref="M3195">_xlfn.TEXTJOIN("", TRUE, _xlfn.XLOOKUP(TRUE, VALUE(表格1[[#This Row],[年月]]) &lt;= VALUE($R$8:$R$12), $Q$8:$Q$12)) &amp; "年度"</f>
        <v>2022年度</v>
      </c>
    </row>
    <row r="3196" spans="1:13" x14ac:dyDescent="0.3">
      <c r="A3196" s="2">
        <v>202204</v>
      </c>
      <c r="B3196" s="19">
        <f>DATE(表格1[[#This Row],[年]],表格1[[#This Row],[月]],1)</f>
        <v>44652</v>
      </c>
      <c r="C3196" s="2" t="str">
        <f>LEFT(表格1[[#This Row],[年月]],4)</f>
        <v>2022</v>
      </c>
      <c r="D3196" s="2" t="str">
        <f>RIGHT(表格1[[#This Row],[年月]],2)</f>
        <v>04</v>
      </c>
      <c r="E3196" s="5">
        <v>10002000</v>
      </c>
      <c r="F3196" s="2" t="str">
        <f>VLOOKUP(TEXT(表格1[[#This Row],[地區]],"00000000"),縣市代碼,2,0)</f>
        <v>宜蘭縣</v>
      </c>
      <c r="G3196" s="2" t="s">
        <v>6</v>
      </c>
      <c r="H3196" s="13">
        <v>58572</v>
      </c>
      <c r="I3196" s="14">
        <v>221186860</v>
      </c>
      <c r="J3196" s="14">
        <f>表格1[[#This Row],[信用卡交易筆數]]/1000</f>
        <v>58.572000000000003</v>
      </c>
      <c r="K3196" s="14">
        <f>表格1[[#This Row],[信用卡交易金額'[新臺幣']]]/1000</f>
        <v>221186.86</v>
      </c>
      <c r="L3196" s="14">
        <f>表格1[[#This Row],[信用卡交易金額'[新臺幣']]]/1000000</f>
        <v>221.18686</v>
      </c>
      <c r="M3196" s="14" t="str" cm="1">
        <f t="array" ref="M3196">_xlfn.TEXTJOIN("", TRUE, _xlfn.XLOOKUP(TRUE, VALUE(表格1[[#This Row],[年月]]) &lt;= VALUE($R$8:$R$12), $Q$8:$Q$12)) &amp; "年度"</f>
        <v>2022年度</v>
      </c>
    </row>
    <row r="3197" spans="1:13" x14ac:dyDescent="0.3">
      <c r="A3197" s="2">
        <v>202204</v>
      </c>
      <c r="B3197" s="19">
        <f>DATE(表格1[[#This Row],[年]],表格1[[#This Row],[月]],1)</f>
        <v>44652</v>
      </c>
      <c r="C3197" s="2" t="str">
        <f>LEFT(表格1[[#This Row],[年月]],4)</f>
        <v>2022</v>
      </c>
      <c r="D3197" s="2" t="str">
        <f>RIGHT(表格1[[#This Row],[年月]],2)</f>
        <v>04</v>
      </c>
      <c r="E3197" s="5">
        <v>10002000</v>
      </c>
      <c r="F3197" s="2" t="str">
        <f>VLOOKUP(TEXT(表格1[[#This Row],[地區]],"00000000"),縣市代碼,2,0)</f>
        <v>宜蘭縣</v>
      </c>
      <c r="G3197" s="2" t="s">
        <v>7</v>
      </c>
      <c r="H3197" s="13">
        <v>308046</v>
      </c>
      <c r="I3197" s="14">
        <v>332641790</v>
      </c>
      <c r="J3197" s="14">
        <f>表格1[[#This Row],[信用卡交易筆數]]/1000</f>
        <v>308.04599999999999</v>
      </c>
      <c r="K3197" s="14">
        <f>表格1[[#This Row],[信用卡交易金額'[新臺幣']]]/1000</f>
        <v>332641.78999999998</v>
      </c>
      <c r="L3197" s="14">
        <f>表格1[[#This Row],[信用卡交易金額'[新臺幣']]]/1000000</f>
        <v>332.64179000000001</v>
      </c>
      <c r="M3197" s="14" t="str" cm="1">
        <f t="array" ref="M3197">_xlfn.TEXTJOIN("", TRUE, _xlfn.XLOOKUP(TRUE, VALUE(表格1[[#This Row],[年月]]) &lt;= VALUE($R$8:$R$12), $Q$8:$Q$12)) &amp; "年度"</f>
        <v>2022年度</v>
      </c>
    </row>
    <row r="3198" spans="1:13" x14ac:dyDescent="0.3">
      <c r="A3198" s="2">
        <v>202204</v>
      </c>
      <c r="B3198" s="19">
        <f>DATE(表格1[[#This Row],[年]],表格1[[#This Row],[月]],1)</f>
        <v>44652</v>
      </c>
      <c r="C3198" s="2" t="str">
        <f>LEFT(表格1[[#This Row],[年月]],4)</f>
        <v>2022</v>
      </c>
      <c r="D3198" s="2" t="str">
        <f>RIGHT(表格1[[#This Row],[年月]],2)</f>
        <v>04</v>
      </c>
      <c r="E3198" s="5">
        <v>10002000</v>
      </c>
      <c r="F3198" s="2" t="str">
        <f>VLOOKUP(TEXT(表格1[[#This Row],[地區]],"00000000"),縣市代碼,2,0)</f>
        <v>宜蘭縣</v>
      </c>
      <c r="G3198" s="2" t="s">
        <v>8</v>
      </c>
      <c r="H3198" s="13">
        <v>239504</v>
      </c>
      <c r="I3198" s="14">
        <v>284172192</v>
      </c>
      <c r="J3198" s="14">
        <f>表格1[[#This Row],[信用卡交易筆數]]/1000</f>
        <v>239.50399999999999</v>
      </c>
      <c r="K3198" s="14">
        <f>表格1[[#This Row],[信用卡交易金額'[新臺幣']]]/1000</f>
        <v>284172.19199999998</v>
      </c>
      <c r="L3198" s="14">
        <f>表格1[[#This Row],[信用卡交易金額'[新臺幣']]]/1000000</f>
        <v>284.172192</v>
      </c>
      <c r="M3198" s="14" t="str" cm="1">
        <f t="array" ref="M3198">_xlfn.TEXTJOIN("", TRUE, _xlfn.XLOOKUP(TRUE, VALUE(表格1[[#This Row],[年月]]) &lt;= VALUE($R$8:$R$12), $Q$8:$Q$12)) &amp; "年度"</f>
        <v>2022年度</v>
      </c>
    </row>
    <row r="3199" spans="1:13" x14ac:dyDescent="0.3">
      <c r="A3199" s="2">
        <v>202204</v>
      </c>
      <c r="B3199" s="19">
        <f>DATE(表格1[[#This Row],[年]],表格1[[#This Row],[月]],1)</f>
        <v>44652</v>
      </c>
      <c r="C3199" s="2" t="str">
        <f>LEFT(表格1[[#This Row],[年月]],4)</f>
        <v>2022</v>
      </c>
      <c r="D3199" s="2" t="str">
        <f>RIGHT(表格1[[#This Row],[年月]],2)</f>
        <v>04</v>
      </c>
      <c r="E3199" s="5">
        <v>10002000</v>
      </c>
      <c r="F3199" s="2" t="str">
        <f>VLOOKUP(TEXT(表格1[[#This Row],[地區]],"00000000"),縣市代碼,2,0)</f>
        <v>宜蘭縣</v>
      </c>
      <c r="G3199" s="2" t="s">
        <v>9</v>
      </c>
      <c r="H3199" s="13">
        <v>465865</v>
      </c>
      <c r="I3199" s="14">
        <v>593395841</v>
      </c>
      <c r="J3199" s="14">
        <f>表格1[[#This Row],[信用卡交易筆數]]/1000</f>
        <v>465.86500000000001</v>
      </c>
      <c r="K3199" s="14">
        <f>表格1[[#This Row],[信用卡交易金額'[新臺幣']]]/1000</f>
        <v>593395.84100000001</v>
      </c>
      <c r="L3199" s="14">
        <f>表格1[[#This Row],[信用卡交易金額'[新臺幣']]]/1000000</f>
        <v>593.39584100000002</v>
      </c>
      <c r="M3199" s="14" t="str" cm="1">
        <f t="array" ref="M3199">_xlfn.TEXTJOIN("", TRUE, _xlfn.XLOOKUP(TRUE, VALUE(表格1[[#This Row],[年月]]) &lt;= VALUE($R$8:$R$12), $Q$8:$Q$12)) &amp; "年度"</f>
        <v>2022年度</v>
      </c>
    </row>
    <row r="3200" spans="1:13" x14ac:dyDescent="0.3">
      <c r="A3200" s="2">
        <v>202204</v>
      </c>
      <c r="B3200" s="19">
        <f>DATE(表格1[[#This Row],[年]],表格1[[#This Row],[月]],1)</f>
        <v>44652</v>
      </c>
      <c r="C3200" s="2" t="str">
        <f>LEFT(表格1[[#This Row],[年月]],4)</f>
        <v>2022</v>
      </c>
      <c r="D3200" s="2" t="str">
        <f>RIGHT(表格1[[#This Row],[年月]],2)</f>
        <v>04</v>
      </c>
      <c r="E3200" s="5">
        <v>10002000</v>
      </c>
      <c r="F3200" s="2" t="str">
        <f>VLOOKUP(TEXT(表格1[[#This Row],[地區]],"00000000"),縣市代碼,2,0)</f>
        <v>宜蘭縣</v>
      </c>
      <c r="G3200" s="2" t="s">
        <v>10</v>
      </c>
      <c r="H3200" s="13">
        <v>343032</v>
      </c>
      <c r="I3200" s="14">
        <v>960223066</v>
      </c>
      <c r="J3200" s="14">
        <f>表格1[[#This Row],[信用卡交易筆數]]/1000</f>
        <v>343.03199999999998</v>
      </c>
      <c r="K3200" s="14">
        <f>表格1[[#This Row],[信用卡交易金額'[新臺幣']]]/1000</f>
        <v>960223.06599999999</v>
      </c>
      <c r="L3200" s="14">
        <f>表格1[[#This Row],[信用卡交易金額'[新臺幣']]]/1000000</f>
        <v>960.22306600000002</v>
      </c>
      <c r="M3200" s="14" t="str" cm="1">
        <f t="array" ref="M3200">_xlfn.TEXTJOIN("", TRUE, _xlfn.XLOOKUP(TRUE, VALUE(表格1[[#This Row],[年月]]) &lt;= VALUE($R$8:$R$12), $Q$8:$Q$12)) &amp; "年度"</f>
        <v>2022年度</v>
      </c>
    </row>
    <row r="3201" spans="1:13" x14ac:dyDescent="0.3">
      <c r="A3201" s="2">
        <v>202204</v>
      </c>
      <c r="B3201" s="19">
        <f>DATE(表格1[[#This Row],[年]],表格1[[#This Row],[月]],1)</f>
        <v>44652</v>
      </c>
      <c r="C3201" s="2" t="str">
        <f>LEFT(表格1[[#This Row],[年月]],4)</f>
        <v>2022</v>
      </c>
      <c r="D3201" s="2" t="str">
        <f>RIGHT(表格1[[#This Row],[年月]],2)</f>
        <v>04</v>
      </c>
      <c r="E3201" s="5">
        <v>10015000</v>
      </c>
      <c r="F3201" s="2" t="str">
        <f>VLOOKUP(TEXT(表格1[[#This Row],[地區]],"00000000"),縣市代碼,2,0)</f>
        <v>花蓮縣</v>
      </c>
      <c r="G3201" s="2" t="s">
        <v>4</v>
      </c>
      <c r="H3201" s="13">
        <v>401775</v>
      </c>
      <c r="I3201" s="14">
        <v>193749100</v>
      </c>
      <c r="J3201" s="14">
        <f>表格1[[#This Row],[信用卡交易筆數]]/1000</f>
        <v>401.77499999999998</v>
      </c>
      <c r="K3201" s="14">
        <f>表格1[[#This Row],[信用卡交易金額'[新臺幣']]]/1000</f>
        <v>193749.1</v>
      </c>
      <c r="L3201" s="14">
        <f>表格1[[#This Row],[信用卡交易金額'[新臺幣']]]/1000000</f>
        <v>193.7491</v>
      </c>
      <c r="M3201" s="14" t="str" cm="1">
        <f t="array" ref="M3201">_xlfn.TEXTJOIN("", TRUE, _xlfn.XLOOKUP(TRUE, VALUE(表格1[[#This Row],[年月]]) &lt;= VALUE($R$8:$R$12), $Q$8:$Q$12)) &amp; "年度"</f>
        <v>2022年度</v>
      </c>
    </row>
    <row r="3202" spans="1:13" x14ac:dyDescent="0.3">
      <c r="A3202" s="2">
        <v>202204</v>
      </c>
      <c r="B3202" s="19">
        <f>DATE(表格1[[#This Row],[年]],表格1[[#This Row],[月]],1)</f>
        <v>44652</v>
      </c>
      <c r="C3202" s="2" t="str">
        <f>LEFT(表格1[[#This Row],[年月]],4)</f>
        <v>2022</v>
      </c>
      <c r="D3202" s="2" t="str">
        <f>RIGHT(表格1[[#This Row],[年月]],2)</f>
        <v>04</v>
      </c>
      <c r="E3202" s="5">
        <v>10015000</v>
      </c>
      <c r="F3202" s="2" t="str">
        <f>VLOOKUP(TEXT(表格1[[#This Row],[地區]],"00000000"),縣市代碼,2,0)</f>
        <v>花蓮縣</v>
      </c>
      <c r="G3202" s="2" t="s">
        <v>5</v>
      </c>
      <c r="H3202" s="13">
        <v>22868</v>
      </c>
      <c r="I3202" s="14">
        <v>57672961</v>
      </c>
      <c r="J3202" s="14">
        <f>表格1[[#This Row],[信用卡交易筆數]]/1000</f>
        <v>22.867999999999999</v>
      </c>
      <c r="K3202" s="14">
        <f>表格1[[#This Row],[信用卡交易金額'[新臺幣']]]/1000</f>
        <v>57672.961000000003</v>
      </c>
      <c r="L3202" s="14">
        <f>表格1[[#This Row],[信用卡交易金額'[新臺幣']]]/1000000</f>
        <v>57.672961000000001</v>
      </c>
      <c r="M3202" s="14" t="str" cm="1">
        <f t="array" ref="M3202">_xlfn.TEXTJOIN("", TRUE, _xlfn.XLOOKUP(TRUE, VALUE(表格1[[#This Row],[年月]]) &lt;= VALUE($R$8:$R$12), $Q$8:$Q$12)) &amp; "年度"</f>
        <v>2022年度</v>
      </c>
    </row>
    <row r="3203" spans="1:13" x14ac:dyDescent="0.3">
      <c r="A3203" s="2">
        <v>202204</v>
      </c>
      <c r="B3203" s="19">
        <f>DATE(表格1[[#This Row],[年]],表格1[[#This Row],[月]],1)</f>
        <v>44652</v>
      </c>
      <c r="C3203" s="2" t="str">
        <f>LEFT(表格1[[#This Row],[年月]],4)</f>
        <v>2022</v>
      </c>
      <c r="D3203" s="2" t="str">
        <f>RIGHT(表格1[[#This Row],[年月]],2)</f>
        <v>04</v>
      </c>
      <c r="E3203" s="5">
        <v>10015000</v>
      </c>
      <c r="F3203" s="2" t="str">
        <f>VLOOKUP(TEXT(表格1[[#This Row],[地區]],"00000000"),縣市代碼,2,0)</f>
        <v>花蓮縣</v>
      </c>
      <c r="G3203" s="2" t="s">
        <v>6</v>
      </c>
      <c r="H3203" s="13">
        <v>39308</v>
      </c>
      <c r="I3203" s="14">
        <v>161063130</v>
      </c>
      <c r="J3203" s="14">
        <f>表格1[[#This Row],[信用卡交易筆數]]/1000</f>
        <v>39.308</v>
      </c>
      <c r="K3203" s="14">
        <f>表格1[[#This Row],[信用卡交易金額'[新臺幣']]]/1000</f>
        <v>161063.13</v>
      </c>
      <c r="L3203" s="14">
        <f>表格1[[#This Row],[信用卡交易金額'[新臺幣']]]/1000000</f>
        <v>161.06313</v>
      </c>
      <c r="M3203" s="14" t="str" cm="1">
        <f t="array" ref="M3203">_xlfn.TEXTJOIN("", TRUE, _xlfn.XLOOKUP(TRUE, VALUE(表格1[[#This Row],[年月]]) &lt;= VALUE($R$8:$R$12), $Q$8:$Q$12)) &amp; "年度"</f>
        <v>2022年度</v>
      </c>
    </row>
    <row r="3204" spans="1:13" x14ac:dyDescent="0.3">
      <c r="A3204" s="2">
        <v>202204</v>
      </c>
      <c r="B3204" s="19">
        <f>DATE(表格1[[#This Row],[年]],表格1[[#This Row],[月]],1)</f>
        <v>44652</v>
      </c>
      <c r="C3204" s="2" t="str">
        <f>LEFT(表格1[[#This Row],[年月]],4)</f>
        <v>2022</v>
      </c>
      <c r="D3204" s="2" t="str">
        <f>RIGHT(表格1[[#This Row],[年月]],2)</f>
        <v>04</v>
      </c>
      <c r="E3204" s="5">
        <v>10015000</v>
      </c>
      <c r="F3204" s="2" t="str">
        <f>VLOOKUP(TEXT(表格1[[#This Row],[地區]],"00000000"),縣市代碼,2,0)</f>
        <v>花蓮縣</v>
      </c>
      <c r="G3204" s="2" t="s">
        <v>7</v>
      </c>
      <c r="H3204" s="13">
        <v>213299</v>
      </c>
      <c r="I3204" s="14">
        <v>229082628</v>
      </c>
      <c r="J3204" s="14">
        <f>表格1[[#This Row],[信用卡交易筆數]]/1000</f>
        <v>213.29900000000001</v>
      </c>
      <c r="K3204" s="14">
        <f>表格1[[#This Row],[信用卡交易金額'[新臺幣']]]/1000</f>
        <v>229082.628</v>
      </c>
      <c r="L3204" s="14">
        <f>表格1[[#This Row],[信用卡交易金額'[新臺幣']]]/1000000</f>
        <v>229.082628</v>
      </c>
      <c r="M3204" s="14" t="str" cm="1">
        <f t="array" ref="M3204">_xlfn.TEXTJOIN("", TRUE, _xlfn.XLOOKUP(TRUE, VALUE(表格1[[#This Row],[年月]]) &lt;= VALUE($R$8:$R$12), $Q$8:$Q$12)) &amp; "年度"</f>
        <v>2022年度</v>
      </c>
    </row>
    <row r="3205" spans="1:13" x14ac:dyDescent="0.3">
      <c r="A3205" s="2">
        <v>202204</v>
      </c>
      <c r="B3205" s="19">
        <f>DATE(表格1[[#This Row],[年]],表格1[[#This Row],[月]],1)</f>
        <v>44652</v>
      </c>
      <c r="C3205" s="2" t="str">
        <f>LEFT(表格1[[#This Row],[年月]],4)</f>
        <v>2022</v>
      </c>
      <c r="D3205" s="2" t="str">
        <f>RIGHT(表格1[[#This Row],[年月]],2)</f>
        <v>04</v>
      </c>
      <c r="E3205" s="5">
        <v>10015000</v>
      </c>
      <c r="F3205" s="2" t="str">
        <f>VLOOKUP(TEXT(表格1[[#This Row],[地區]],"00000000"),縣市代碼,2,0)</f>
        <v>花蓮縣</v>
      </c>
      <c r="G3205" s="2" t="s">
        <v>8</v>
      </c>
      <c r="H3205" s="13">
        <v>167111</v>
      </c>
      <c r="I3205" s="14">
        <v>197491358</v>
      </c>
      <c r="J3205" s="14">
        <f>表格1[[#This Row],[信用卡交易筆數]]/1000</f>
        <v>167.11099999999999</v>
      </c>
      <c r="K3205" s="14">
        <f>表格1[[#This Row],[信用卡交易金額'[新臺幣']]]/1000</f>
        <v>197491.35800000001</v>
      </c>
      <c r="L3205" s="14">
        <f>表格1[[#This Row],[信用卡交易金額'[新臺幣']]]/1000000</f>
        <v>197.49135799999999</v>
      </c>
      <c r="M3205" s="14" t="str" cm="1">
        <f t="array" ref="M3205">_xlfn.TEXTJOIN("", TRUE, _xlfn.XLOOKUP(TRUE, VALUE(表格1[[#This Row],[年月]]) &lt;= VALUE($R$8:$R$12), $Q$8:$Q$12)) &amp; "年度"</f>
        <v>2022年度</v>
      </c>
    </row>
    <row r="3206" spans="1:13" x14ac:dyDescent="0.3">
      <c r="A3206" s="2">
        <v>202204</v>
      </c>
      <c r="B3206" s="19">
        <f>DATE(表格1[[#This Row],[年]],表格1[[#This Row],[月]],1)</f>
        <v>44652</v>
      </c>
      <c r="C3206" s="2" t="str">
        <f>LEFT(表格1[[#This Row],[年月]],4)</f>
        <v>2022</v>
      </c>
      <c r="D3206" s="2" t="str">
        <f>RIGHT(表格1[[#This Row],[年月]],2)</f>
        <v>04</v>
      </c>
      <c r="E3206" s="5">
        <v>10015000</v>
      </c>
      <c r="F3206" s="2" t="str">
        <f>VLOOKUP(TEXT(表格1[[#This Row],[地區]],"00000000"),縣市代碼,2,0)</f>
        <v>花蓮縣</v>
      </c>
      <c r="G3206" s="2" t="s">
        <v>9</v>
      </c>
      <c r="H3206" s="13">
        <v>314368</v>
      </c>
      <c r="I3206" s="14">
        <v>449438814</v>
      </c>
      <c r="J3206" s="14">
        <f>表格1[[#This Row],[信用卡交易筆數]]/1000</f>
        <v>314.36799999999999</v>
      </c>
      <c r="K3206" s="14">
        <f>表格1[[#This Row],[信用卡交易金額'[新臺幣']]]/1000</f>
        <v>449438.81400000001</v>
      </c>
      <c r="L3206" s="14">
        <f>表格1[[#This Row],[信用卡交易金額'[新臺幣']]]/1000000</f>
        <v>449.43881399999998</v>
      </c>
      <c r="M3206" s="14" t="str" cm="1">
        <f t="array" ref="M3206">_xlfn.TEXTJOIN("", TRUE, _xlfn.XLOOKUP(TRUE, VALUE(表格1[[#This Row],[年月]]) &lt;= VALUE($R$8:$R$12), $Q$8:$Q$12)) &amp; "年度"</f>
        <v>2022年度</v>
      </c>
    </row>
    <row r="3207" spans="1:13" x14ac:dyDescent="0.3">
      <c r="A3207" s="2">
        <v>202204</v>
      </c>
      <c r="B3207" s="19">
        <f>DATE(表格1[[#This Row],[年]],表格1[[#This Row],[月]],1)</f>
        <v>44652</v>
      </c>
      <c r="C3207" s="2" t="str">
        <f>LEFT(表格1[[#This Row],[年月]],4)</f>
        <v>2022</v>
      </c>
      <c r="D3207" s="2" t="str">
        <f>RIGHT(表格1[[#This Row],[年月]],2)</f>
        <v>04</v>
      </c>
      <c r="E3207" s="5">
        <v>10015000</v>
      </c>
      <c r="F3207" s="2" t="str">
        <f>VLOOKUP(TEXT(表格1[[#This Row],[地區]],"00000000"),縣市代碼,2,0)</f>
        <v>花蓮縣</v>
      </c>
      <c r="G3207" s="2" t="s">
        <v>10</v>
      </c>
      <c r="H3207" s="13">
        <v>224234</v>
      </c>
      <c r="I3207" s="14">
        <v>667519141</v>
      </c>
      <c r="J3207" s="14">
        <f>表格1[[#This Row],[信用卡交易筆數]]/1000</f>
        <v>224.23400000000001</v>
      </c>
      <c r="K3207" s="14">
        <f>表格1[[#This Row],[信用卡交易金額'[新臺幣']]]/1000</f>
        <v>667519.14099999995</v>
      </c>
      <c r="L3207" s="14">
        <f>表格1[[#This Row],[信用卡交易金額'[新臺幣']]]/1000000</f>
        <v>667.51914099999999</v>
      </c>
      <c r="M3207" s="14" t="str" cm="1">
        <f t="array" ref="M3207">_xlfn.TEXTJOIN("", TRUE, _xlfn.XLOOKUP(TRUE, VALUE(表格1[[#This Row],[年月]]) &lt;= VALUE($R$8:$R$12), $Q$8:$Q$12)) &amp; "年度"</f>
        <v>2022年度</v>
      </c>
    </row>
    <row r="3208" spans="1:13" x14ac:dyDescent="0.3">
      <c r="A3208" s="2">
        <v>202204</v>
      </c>
      <c r="B3208" s="19">
        <f>DATE(表格1[[#This Row],[年]],表格1[[#This Row],[月]],1)</f>
        <v>44652</v>
      </c>
      <c r="C3208" s="2" t="str">
        <f>LEFT(表格1[[#This Row],[年月]],4)</f>
        <v>2022</v>
      </c>
      <c r="D3208" s="2" t="str">
        <f>RIGHT(表格1[[#This Row],[年月]],2)</f>
        <v>04</v>
      </c>
      <c r="E3208" s="5">
        <v>10014000</v>
      </c>
      <c r="F3208" s="2" t="str">
        <f>VLOOKUP(TEXT(表格1[[#This Row],[地區]],"00000000"),縣市代碼,2,0)</f>
        <v>臺東縣</v>
      </c>
      <c r="G3208" s="2" t="s">
        <v>4</v>
      </c>
      <c r="H3208" s="13">
        <v>176922</v>
      </c>
      <c r="I3208" s="14">
        <v>82121088</v>
      </c>
      <c r="J3208" s="14">
        <f>表格1[[#This Row],[信用卡交易筆數]]/1000</f>
        <v>176.922</v>
      </c>
      <c r="K3208" s="14">
        <f>表格1[[#This Row],[信用卡交易金額'[新臺幣']]]/1000</f>
        <v>82121.088000000003</v>
      </c>
      <c r="L3208" s="14">
        <f>表格1[[#This Row],[信用卡交易金額'[新臺幣']]]/1000000</f>
        <v>82.121088</v>
      </c>
      <c r="M3208" s="14" t="str" cm="1">
        <f t="array" ref="M3208">_xlfn.TEXTJOIN("", TRUE, _xlfn.XLOOKUP(TRUE, VALUE(表格1[[#This Row],[年月]]) &lt;= VALUE($R$8:$R$12), $Q$8:$Q$12)) &amp; "年度"</f>
        <v>2022年度</v>
      </c>
    </row>
    <row r="3209" spans="1:13" x14ac:dyDescent="0.3">
      <c r="A3209" s="2">
        <v>202204</v>
      </c>
      <c r="B3209" s="19">
        <f>DATE(表格1[[#This Row],[年]],表格1[[#This Row],[月]],1)</f>
        <v>44652</v>
      </c>
      <c r="C3209" s="2" t="str">
        <f>LEFT(表格1[[#This Row],[年月]],4)</f>
        <v>2022</v>
      </c>
      <c r="D3209" s="2" t="str">
        <f>RIGHT(表格1[[#This Row],[年月]],2)</f>
        <v>04</v>
      </c>
      <c r="E3209" s="5">
        <v>10014000</v>
      </c>
      <c r="F3209" s="2" t="str">
        <f>VLOOKUP(TEXT(表格1[[#This Row],[地區]],"00000000"),縣市代碼,2,0)</f>
        <v>臺東縣</v>
      </c>
      <c r="G3209" s="2" t="s">
        <v>5</v>
      </c>
      <c r="H3209" s="13">
        <v>13972</v>
      </c>
      <c r="I3209" s="14">
        <v>32122562</v>
      </c>
      <c r="J3209" s="14">
        <f>表格1[[#This Row],[信用卡交易筆數]]/1000</f>
        <v>13.972</v>
      </c>
      <c r="K3209" s="14">
        <f>表格1[[#This Row],[信用卡交易金額'[新臺幣']]]/1000</f>
        <v>32122.562000000002</v>
      </c>
      <c r="L3209" s="14">
        <f>表格1[[#This Row],[信用卡交易金額'[新臺幣']]]/1000000</f>
        <v>32.122562000000002</v>
      </c>
      <c r="M3209" s="14" t="str" cm="1">
        <f t="array" ref="M3209">_xlfn.TEXTJOIN("", TRUE, _xlfn.XLOOKUP(TRUE, VALUE(表格1[[#This Row],[年月]]) &lt;= VALUE($R$8:$R$12), $Q$8:$Q$12)) &amp; "年度"</f>
        <v>2022年度</v>
      </c>
    </row>
    <row r="3210" spans="1:13" x14ac:dyDescent="0.3">
      <c r="A3210" s="2">
        <v>202204</v>
      </c>
      <c r="B3210" s="19">
        <f>DATE(表格1[[#This Row],[年]],表格1[[#This Row],[月]],1)</f>
        <v>44652</v>
      </c>
      <c r="C3210" s="2" t="str">
        <f>LEFT(表格1[[#This Row],[年月]],4)</f>
        <v>2022</v>
      </c>
      <c r="D3210" s="2" t="str">
        <f>RIGHT(表格1[[#This Row],[年月]],2)</f>
        <v>04</v>
      </c>
      <c r="E3210" s="5">
        <v>10014000</v>
      </c>
      <c r="F3210" s="2" t="str">
        <f>VLOOKUP(TEXT(表格1[[#This Row],[地區]],"00000000"),縣市代碼,2,0)</f>
        <v>臺東縣</v>
      </c>
      <c r="G3210" s="2" t="s">
        <v>6</v>
      </c>
      <c r="H3210" s="13">
        <v>19382</v>
      </c>
      <c r="I3210" s="14">
        <v>75664964</v>
      </c>
      <c r="J3210" s="14">
        <f>表格1[[#This Row],[信用卡交易筆數]]/1000</f>
        <v>19.382000000000001</v>
      </c>
      <c r="K3210" s="14">
        <f>表格1[[#This Row],[信用卡交易金額'[新臺幣']]]/1000</f>
        <v>75664.964000000007</v>
      </c>
      <c r="L3210" s="14">
        <f>表格1[[#This Row],[信用卡交易金額'[新臺幣']]]/1000000</f>
        <v>75.664963999999998</v>
      </c>
      <c r="M3210" s="14" t="str" cm="1">
        <f t="array" ref="M3210">_xlfn.TEXTJOIN("", TRUE, _xlfn.XLOOKUP(TRUE, VALUE(表格1[[#This Row],[年月]]) &lt;= VALUE($R$8:$R$12), $Q$8:$Q$12)) &amp; "年度"</f>
        <v>2022年度</v>
      </c>
    </row>
    <row r="3211" spans="1:13" x14ac:dyDescent="0.3">
      <c r="A3211" s="2">
        <v>202204</v>
      </c>
      <c r="B3211" s="19">
        <f>DATE(表格1[[#This Row],[年]],表格1[[#This Row],[月]],1)</f>
        <v>44652</v>
      </c>
      <c r="C3211" s="2" t="str">
        <f>LEFT(表格1[[#This Row],[年月]],4)</f>
        <v>2022</v>
      </c>
      <c r="D3211" s="2" t="str">
        <f>RIGHT(表格1[[#This Row],[年月]],2)</f>
        <v>04</v>
      </c>
      <c r="E3211" s="5">
        <v>10014000</v>
      </c>
      <c r="F3211" s="2" t="str">
        <f>VLOOKUP(TEXT(表格1[[#This Row],[地區]],"00000000"),縣市代碼,2,0)</f>
        <v>臺東縣</v>
      </c>
      <c r="G3211" s="2" t="s">
        <v>7</v>
      </c>
      <c r="H3211" s="13">
        <v>126261</v>
      </c>
      <c r="I3211" s="14">
        <v>125384931</v>
      </c>
      <c r="J3211" s="14">
        <f>表格1[[#This Row],[信用卡交易筆數]]/1000</f>
        <v>126.261</v>
      </c>
      <c r="K3211" s="14">
        <f>表格1[[#This Row],[信用卡交易金額'[新臺幣']]]/1000</f>
        <v>125384.931</v>
      </c>
      <c r="L3211" s="14">
        <f>表格1[[#This Row],[信用卡交易金額'[新臺幣']]]/1000000</f>
        <v>125.38493099999999</v>
      </c>
      <c r="M3211" s="14" t="str" cm="1">
        <f t="array" ref="M3211">_xlfn.TEXTJOIN("", TRUE, _xlfn.XLOOKUP(TRUE, VALUE(表格1[[#This Row],[年月]]) &lt;= VALUE($R$8:$R$12), $Q$8:$Q$12)) &amp; "年度"</f>
        <v>2022年度</v>
      </c>
    </row>
    <row r="3212" spans="1:13" x14ac:dyDescent="0.3">
      <c r="A3212" s="2">
        <v>202204</v>
      </c>
      <c r="B3212" s="19">
        <f>DATE(表格1[[#This Row],[年]],表格1[[#This Row],[月]],1)</f>
        <v>44652</v>
      </c>
      <c r="C3212" s="2" t="str">
        <f>LEFT(表格1[[#This Row],[年月]],4)</f>
        <v>2022</v>
      </c>
      <c r="D3212" s="2" t="str">
        <f>RIGHT(表格1[[#This Row],[年月]],2)</f>
        <v>04</v>
      </c>
      <c r="E3212" s="5">
        <v>10014000</v>
      </c>
      <c r="F3212" s="2" t="str">
        <f>VLOOKUP(TEXT(表格1[[#This Row],[地區]],"00000000"),縣市代碼,2,0)</f>
        <v>臺東縣</v>
      </c>
      <c r="G3212" s="2" t="s">
        <v>8</v>
      </c>
      <c r="H3212" s="13">
        <v>86397</v>
      </c>
      <c r="I3212" s="14">
        <v>98193835</v>
      </c>
      <c r="J3212" s="14">
        <f>表格1[[#This Row],[信用卡交易筆數]]/1000</f>
        <v>86.397000000000006</v>
      </c>
      <c r="K3212" s="14">
        <f>表格1[[#This Row],[信用卡交易金額'[新臺幣']]]/1000</f>
        <v>98193.835000000006</v>
      </c>
      <c r="L3212" s="14">
        <f>表格1[[#This Row],[信用卡交易金額'[新臺幣']]]/1000000</f>
        <v>98.193835000000007</v>
      </c>
      <c r="M3212" s="14" t="str" cm="1">
        <f t="array" ref="M3212">_xlfn.TEXTJOIN("", TRUE, _xlfn.XLOOKUP(TRUE, VALUE(表格1[[#This Row],[年月]]) &lt;= VALUE($R$8:$R$12), $Q$8:$Q$12)) &amp; "年度"</f>
        <v>2022年度</v>
      </c>
    </row>
    <row r="3213" spans="1:13" x14ac:dyDescent="0.3">
      <c r="A3213" s="2">
        <v>202204</v>
      </c>
      <c r="B3213" s="19">
        <f>DATE(表格1[[#This Row],[年]],表格1[[#This Row],[月]],1)</f>
        <v>44652</v>
      </c>
      <c r="C3213" s="2" t="str">
        <f>LEFT(表格1[[#This Row],[年月]],4)</f>
        <v>2022</v>
      </c>
      <c r="D3213" s="2" t="str">
        <f>RIGHT(表格1[[#This Row],[年月]],2)</f>
        <v>04</v>
      </c>
      <c r="E3213" s="5">
        <v>10014000</v>
      </c>
      <c r="F3213" s="2" t="str">
        <f>VLOOKUP(TEXT(表格1[[#This Row],[地區]],"00000000"),縣市代碼,2,0)</f>
        <v>臺東縣</v>
      </c>
      <c r="G3213" s="2" t="s">
        <v>9</v>
      </c>
      <c r="H3213" s="13">
        <v>150702</v>
      </c>
      <c r="I3213" s="14">
        <v>203112343</v>
      </c>
      <c r="J3213" s="14">
        <f>表格1[[#This Row],[信用卡交易筆數]]/1000</f>
        <v>150.702</v>
      </c>
      <c r="K3213" s="14">
        <f>表格1[[#This Row],[信用卡交易金額'[新臺幣']]]/1000</f>
        <v>203112.34299999999</v>
      </c>
      <c r="L3213" s="14">
        <f>表格1[[#This Row],[信用卡交易金額'[新臺幣']]]/1000000</f>
        <v>203.11234300000001</v>
      </c>
      <c r="M3213" s="14" t="str" cm="1">
        <f t="array" ref="M3213">_xlfn.TEXTJOIN("", TRUE, _xlfn.XLOOKUP(TRUE, VALUE(表格1[[#This Row],[年月]]) &lt;= VALUE($R$8:$R$12), $Q$8:$Q$12)) &amp; "年度"</f>
        <v>2022年度</v>
      </c>
    </row>
    <row r="3214" spans="1:13" x14ac:dyDescent="0.3">
      <c r="A3214" s="2">
        <v>202204</v>
      </c>
      <c r="B3214" s="19">
        <f>DATE(表格1[[#This Row],[年]],表格1[[#This Row],[月]],1)</f>
        <v>44652</v>
      </c>
      <c r="C3214" s="2" t="str">
        <f>LEFT(表格1[[#This Row],[年月]],4)</f>
        <v>2022</v>
      </c>
      <c r="D3214" s="2" t="str">
        <f>RIGHT(表格1[[#This Row],[年月]],2)</f>
        <v>04</v>
      </c>
      <c r="E3214" s="5">
        <v>10014000</v>
      </c>
      <c r="F3214" s="2" t="str">
        <f>VLOOKUP(TEXT(表格1[[#This Row],[地區]],"00000000"),縣市代碼,2,0)</f>
        <v>臺東縣</v>
      </c>
      <c r="G3214" s="2" t="s">
        <v>10</v>
      </c>
      <c r="H3214" s="13">
        <v>107975</v>
      </c>
      <c r="I3214" s="14">
        <v>343796823</v>
      </c>
      <c r="J3214" s="14">
        <f>表格1[[#This Row],[信用卡交易筆數]]/1000</f>
        <v>107.97499999999999</v>
      </c>
      <c r="K3214" s="14">
        <f>表格1[[#This Row],[信用卡交易金額'[新臺幣']]]/1000</f>
        <v>343796.82299999997</v>
      </c>
      <c r="L3214" s="14">
        <f>表格1[[#This Row],[信用卡交易金額'[新臺幣']]]/1000000</f>
        <v>343.79682300000002</v>
      </c>
      <c r="M3214" s="14" t="str" cm="1">
        <f t="array" ref="M3214">_xlfn.TEXTJOIN("", TRUE, _xlfn.XLOOKUP(TRUE, VALUE(表格1[[#This Row],[年月]]) &lt;= VALUE($R$8:$R$12), $Q$8:$Q$12)) &amp; "年度"</f>
        <v>2022年度</v>
      </c>
    </row>
    <row r="3215" spans="1:13" x14ac:dyDescent="0.3">
      <c r="A3215" s="2">
        <v>202204</v>
      </c>
      <c r="B3215" s="19">
        <f>DATE(表格1[[#This Row],[年]],表格1[[#This Row],[月]],1)</f>
        <v>44652</v>
      </c>
      <c r="C3215" s="2" t="str">
        <f>LEFT(表格1[[#This Row],[年月]],4)</f>
        <v>2022</v>
      </c>
      <c r="D3215" s="2" t="str">
        <f>RIGHT(表格1[[#This Row],[年月]],2)</f>
        <v>04</v>
      </c>
      <c r="E3215" s="5">
        <v>10016000</v>
      </c>
      <c r="F3215" s="2" t="str">
        <f>VLOOKUP(TEXT(表格1[[#This Row],[地區]],"00000000"),縣市代碼,2,0)</f>
        <v>澎湖縣</v>
      </c>
      <c r="G3215" s="2" t="s">
        <v>4</v>
      </c>
      <c r="H3215" s="13">
        <v>74425</v>
      </c>
      <c r="I3215" s="14">
        <v>33660914</v>
      </c>
      <c r="J3215" s="14">
        <f>表格1[[#This Row],[信用卡交易筆數]]/1000</f>
        <v>74.424999999999997</v>
      </c>
      <c r="K3215" s="14">
        <f>表格1[[#This Row],[信用卡交易金額'[新臺幣']]]/1000</f>
        <v>33660.913999999997</v>
      </c>
      <c r="L3215" s="14">
        <f>表格1[[#This Row],[信用卡交易金額'[新臺幣']]]/1000000</f>
        <v>33.660913999999998</v>
      </c>
      <c r="M3215" s="14" t="str" cm="1">
        <f t="array" ref="M3215">_xlfn.TEXTJOIN("", TRUE, _xlfn.XLOOKUP(TRUE, VALUE(表格1[[#This Row],[年月]]) &lt;= VALUE($R$8:$R$12), $Q$8:$Q$12)) &amp; "年度"</f>
        <v>2022年度</v>
      </c>
    </row>
    <row r="3216" spans="1:13" x14ac:dyDescent="0.3">
      <c r="A3216" s="2">
        <v>202204</v>
      </c>
      <c r="B3216" s="19">
        <f>DATE(表格1[[#This Row],[年]],表格1[[#This Row],[月]],1)</f>
        <v>44652</v>
      </c>
      <c r="C3216" s="2" t="str">
        <f>LEFT(表格1[[#This Row],[年月]],4)</f>
        <v>2022</v>
      </c>
      <c r="D3216" s="2" t="str">
        <f>RIGHT(表格1[[#This Row],[年月]],2)</f>
        <v>04</v>
      </c>
      <c r="E3216" s="5">
        <v>10016000</v>
      </c>
      <c r="F3216" s="2" t="str">
        <f>VLOOKUP(TEXT(表格1[[#This Row],[地區]],"00000000"),縣市代碼,2,0)</f>
        <v>澎湖縣</v>
      </c>
      <c r="G3216" s="2" t="s">
        <v>5</v>
      </c>
      <c r="H3216" s="13">
        <v>6850</v>
      </c>
      <c r="I3216" s="14">
        <v>17083355</v>
      </c>
      <c r="J3216" s="14">
        <f>表格1[[#This Row],[信用卡交易筆數]]/1000</f>
        <v>6.85</v>
      </c>
      <c r="K3216" s="14">
        <f>表格1[[#This Row],[信用卡交易金額'[新臺幣']]]/1000</f>
        <v>17083.355</v>
      </c>
      <c r="L3216" s="14">
        <f>表格1[[#This Row],[信用卡交易金額'[新臺幣']]]/1000000</f>
        <v>17.083355000000001</v>
      </c>
      <c r="M3216" s="14" t="str" cm="1">
        <f t="array" ref="M3216">_xlfn.TEXTJOIN("", TRUE, _xlfn.XLOOKUP(TRUE, VALUE(表格1[[#This Row],[年月]]) &lt;= VALUE($R$8:$R$12), $Q$8:$Q$12)) &amp; "年度"</f>
        <v>2022年度</v>
      </c>
    </row>
    <row r="3217" spans="1:13" x14ac:dyDescent="0.3">
      <c r="A3217" s="2">
        <v>202204</v>
      </c>
      <c r="B3217" s="19">
        <f>DATE(表格1[[#This Row],[年]],表格1[[#This Row],[月]],1)</f>
        <v>44652</v>
      </c>
      <c r="C3217" s="2" t="str">
        <f>LEFT(表格1[[#This Row],[年月]],4)</f>
        <v>2022</v>
      </c>
      <c r="D3217" s="2" t="str">
        <f>RIGHT(表格1[[#This Row],[年月]],2)</f>
        <v>04</v>
      </c>
      <c r="E3217" s="5">
        <v>10016000</v>
      </c>
      <c r="F3217" s="2" t="str">
        <f>VLOOKUP(TEXT(表格1[[#This Row],[地區]],"00000000"),縣市代碼,2,0)</f>
        <v>澎湖縣</v>
      </c>
      <c r="G3217" s="2" t="s">
        <v>6</v>
      </c>
      <c r="H3217" s="13">
        <v>10300</v>
      </c>
      <c r="I3217" s="14">
        <v>32943847</v>
      </c>
      <c r="J3217" s="14">
        <f>表格1[[#This Row],[信用卡交易筆數]]/1000</f>
        <v>10.3</v>
      </c>
      <c r="K3217" s="14">
        <f>表格1[[#This Row],[信用卡交易金額'[新臺幣']]]/1000</f>
        <v>32943.847000000002</v>
      </c>
      <c r="L3217" s="14">
        <f>表格1[[#This Row],[信用卡交易金額'[新臺幣']]]/1000000</f>
        <v>32.943846999999998</v>
      </c>
      <c r="M3217" s="14" t="str" cm="1">
        <f t="array" ref="M3217">_xlfn.TEXTJOIN("", TRUE, _xlfn.XLOOKUP(TRUE, VALUE(表格1[[#This Row],[年月]]) &lt;= VALUE($R$8:$R$12), $Q$8:$Q$12)) &amp; "年度"</f>
        <v>2022年度</v>
      </c>
    </row>
    <row r="3218" spans="1:13" x14ac:dyDescent="0.3">
      <c r="A3218" s="2">
        <v>202204</v>
      </c>
      <c r="B3218" s="19">
        <f>DATE(表格1[[#This Row],[年]],表格1[[#This Row],[月]],1)</f>
        <v>44652</v>
      </c>
      <c r="C3218" s="2" t="str">
        <f>LEFT(表格1[[#This Row],[年月]],4)</f>
        <v>2022</v>
      </c>
      <c r="D3218" s="2" t="str">
        <f>RIGHT(表格1[[#This Row],[年月]],2)</f>
        <v>04</v>
      </c>
      <c r="E3218" s="5">
        <v>10016000</v>
      </c>
      <c r="F3218" s="2" t="str">
        <f>VLOOKUP(TEXT(表格1[[#This Row],[地區]],"00000000"),縣市代碼,2,0)</f>
        <v>澎湖縣</v>
      </c>
      <c r="G3218" s="2" t="s">
        <v>7</v>
      </c>
      <c r="H3218" s="13">
        <v>49718</v>
      </c>
      <c r="I3218" s="14">
        <v>61564075</v>
      </c>
      <c r="J3218" s="14">
        <f>表格1[[#This Row],[信用卡交易筆數]]/1000</f>
        <v>49.718000000000004</v>
      </c>
      <c r="K3218" s="14">
        <f>表格1[[#This Row],[信用卡交易金額'[新臺幣']]]/1000</f>
        <v>61564.074999999997</v>
      </c>
      <c r="L3218" s="14">
        <f>表格1[[#This Row],[信用卡交易金額'[新臺幣']]]/1000000</f>
        <v>61.564075000000003</v>
      </c>
      <c r="M3218" s="14" t="str" cm="1">
        <f t="array" ref="M3218">_xlfn.TEXTJOIN("", TRUE, _xlfn.XLOOKUP(TRUE, VALUE(表格1[[#This Row],[年月]]) &lt;= VALUE($R$8:$R$12), $Q$8:$Q$12)) &amp; "年度"</f>
        <v>2022年度</v>
      </c>
    </row>
    <row r="3219" spans="1:13" x14ac:dyDescent="0.3">
      <c r="A3219" s="2">
        <v>202204</v>
      </c>
      <c r="B3219" s="19">
        <f>DATE(表格1[[#This Row],[年]],表格1[[#This Row],[月]],1)</f>
        <v>44652</v>
      </c>
      <c r="C3219" s="2" t="str">
        <f>LEFT(表格1[[#This Row],[年月]],4)</f>
        <v>2022</v>
      </c>
      <c r="D3219" s="2" t="str">
        <f>RIGHT(表格1[[#This Row],[年月]],2)</f>
        <v>04</v>
      </c>
      <c r="E3219" s="5">
        <v>10016000</v>
      </c>
      <c r="F3219" s="2" t="str">
        <f>VLOOKUP(TEXT(表格1[[#This Row],[地區]],"00000000"),縣市代碼,2,0)</f>
        <v>澎湖縣</v>
      </c>
      <c r="G3219" s="2" t="s">
        <v>8</v>
      </c>
      <c r="H3219" s="13">
        <v>42014</v>
      </c>
      <c r="I3219" s="14">
        <v>48086812</v>
      </c>
      <c r="J3219" s="14">
        <f>表格1[[#This Row],[信用卡交易筆數]]/1000</f>
        <v>42.014000000000003</v>
      </c>
      <c r="K3219" s="14">
        <f>表格1[[#This Row],[信用卡交易金額'[新臺幣']]]/1000</f>
        <v>48086.811999999998</v>
      </c>
      <c r="L3219" s="14">
        <f>表格1[[#This Row],[信用卡交易金額'[新臺幣']]]/1000000</f>
        <v>48.086812000000002</v>
      </c>
      <c r="M3219" s="14" t="str" cm="1">
        <f t="array" ref="M3219">_xlfn.TEXTJOIN("", TRUE, _xlfn.XLOOKUP(TRUE, VALUE(表格1[[#This Row],[年月]]) &lt;= VALUE($R$8:$R$12), $Q$8:$Q$12)) &amp; "年度"</f>
        <v>2022年度</v>
      </c>
    </row>
    <row r="3220" spans="1:13" x14ac:dyDescent="0.3">
      <c r="A3220" s="2">
        <v>202204</v>
      </c>
      <c r="B3220" s="19">
        <f>DATE(表格1[[#This Row],[年]],表格1[[#This Row],[月]],1)</f>
        <v>44652</v>
      </c>
      <c r="C3220" s="2" t="str">
        <f>LEFT(表格1[[#This Row],[年月]],4)</f>
        <v>2022</v>
      </c>
      <c r="D3220" s="2" t="str">
        <f>RIGHT(表格1[[#This Row],[年月]],2)</f>
        <v>04</v>
      </c>
      <c r="E3220" s="5">
        <v>10016000</v>
      </c>
      <c r="F3220" s="2" t="str">
        <f>VLOOKUP(TEXT(表格1[[#This Row],[地區]],"00000000"),縣市代碼,2,0)</f>
        <v>澎湖縣</v>
      </c>
      <c r="G3220" s="2" t="s">
        <v>9</v>
      </c>
      <c r="H3220" s="13">
        <v>68081</v>
      </c>
      <c r="I3220" s="14">
        <v>88866750</v>
      </c>
      <c r="J3220" s="14">
        <f>表格1[[#This Row],[信用卡交易筆數]]/1000</f>
        <v>68.081000000000003</v>
      </c>
      <c r="K3220" s="14">
        <f>表格1[[#This Row],[信用卡交易金額'[新臺幣']]]/1000</f>
        <v>88866.75</v>
      </c>
      <c r="L3220" s="14">
        <f>表格1[[#This Row],[信用卡交易金額'[新臺幣']]]/1000000</f>
        <v>88.866749999999996</v>
      </c>
      <c r="M3220" s="14" t="str" cm="1">
        <f t="array" ref="M3220">_xlfn.TEXTJOIN("", TRUE, _xlfn.XLOOKUP(TRUE, VALUE(表格1[[#This Row],[年月]]) &lt;= VALUE($R$8:$R$12), $Q$8:$Q$12)) &amp; "年度"</f>
        <v>2022年度</v>
      </c>
    </row>
    <row r="3221" spans="1:13" x14ac:dyDescent="0.3">
      <c r="A3221" s="2">
        <v>202204</v>
      </c>
      <c r="B3221" s="19">
        <f>DATE(表格1[[#This Row],[年]],表格1[[#This Row],[月]],1)</f>
        <v>44652</v>
      </c>
      <c r="C3221" s="2" t="str">
        <f>LEFT(表格1[[#This Row],[年月]],4)</f>
        <v>2022</v>
      </c>
      <c r="D3221" s="2" t="str">
        <f>RIGHT(表格1[[#This Row],[年月]],2)</f>
        <v>04</v>
      </c>
      <c r="E3221" s="5">
        <v>10016000</v>
      </c>
      <c r="F3221" s="2" t="str">
        <f>VLOOKUP(TEXT(表格1[[#This Row],[地區]],"00000000"),縣市代碼,2,0)</f>
        <v>澎湖縣</v>
      </c>
      <c r="G3221" s="2" t="s">
        <v>10</v>
      </c>
      <c r="H3221" s="13">
        <v>46919</v>
      </c>
      <c r="I3221" s="14">
        <v>120543573</v>
      </c>
      <c r="J3221" s="14">
        <f>表格1[[#This Row],[信用卡交易筆數]]/1000</f>
        <v>46.918999999999997</v>
      </c>
      <c r="K3221" s="14">
        <f>表格1[[#This Row],[信用卡交易金額'[新臺幣']]]/1000</f>
        <v>120543.573</v>
      </c>
      <c r="L3221" s="14">
        <f>表格1[[#This Row],[信用卡交易金額'[新臺幣']]]/1000000</f>
        <v>120.54357299999999</v>
      </c>
      <c r="M3221" s="14" t="str" cm="1">
        <f t="array" ref="M3221">_xlfn.TEXTJOIN("", TRUE, _xlfn.XLOOKUP(TRUE, VALUE(表格1[[#This Row],[年月]]) &lt;= VALUE($R$8:$R$12), $Q$8:$Q$12)) &amp; "年度"</f>
        <v>2022年度</v>
      </c>
    </row>
    <row r="3222" spans="1:13" x14ac:dyDescent="0.3">
      <c r="A3222" s="2">
        <v>202204</v>
      </c>
      <c r="B3222" s="19">
        <f>DATE(表格1[[#This Row],[年]],表格1[[#This Row],[月]],1)</f>
        <v>44652</v>
      </c>
      <c r="C3222" s="2" t="str">
        <f>LEFT(表格1[[#This Row],[年月]],4)</f>
        <v>2022</v>
      </c>
      <c r="D3222" s="2" t="str">
        <f>RIGHT(表格1[[#This Row],[年月]],2)</f>
        <v>04</v>
      </c>
      <c r="E3222" s="5" t="s">
        <v>62</v>
      </c>
      <c r="F3222" s="2" t="str">
        <f>VLOOKUP(TEXT(表格1[[#This Row],[地區]],"00000000"),縣市代碼,2,0)</f>
        <v>金門縣</v>
      </c>
      <c r="G3222" s="2" t="s">
        <v>4</v>
      </c>
      <c r="H3222" s="13">
        <v>66165</v>
      </c>
      <c r="I3222" s="14">
        <v>50569564</v>
      </c>
      <c r="J3222" s="14">
        <f>表格1[[#This Row],[信用卡交易筆數]]/1000</f>
        <v>66.165000000000006</v>
      </c>
      <c r="K3222" s="14">
        <f>表格1[[#This Row],[信用卡交易金額'[新臺幣']]]/1000</f>
        <v>50569.563999999998</v>
      </c>
      <c r="L3222" s="14">
        <f>表格1[[#This Row],[信用卡交易金額'[新臺幣']]]/1000000</f>
        <v>50.569564</v>
      </c>
      <c r="M3222" s="14" t="str" cm="1">
        <f t="array" ref="M3222">_xlfn.TEXTJOIN("", TRUE, _xlfn.XLOOKUP(TRUE, VALUE(表格1[[#This Row],[年月]]) &lt;= VALUE($R$8:$R$12), $Q$8:$Q$12)) &amp; "年度"</f>
        <v>2022年度</v>
      </c>
    </row>
    <row r="3223" spans="1:13" x14ac:dyDescent="0.3">
      <c r="A3223" s="2">
        <v>202204</v>
      </c>
      <c r="B3223" s="19">
        <f>DATE(表格1[[#This Row],[年]],表格1[[#This Row],[月]],1)</f>
        <v>44652</v>
      </c>
      <c r="C3223" s="2" t="str">
        <f>LEFT(表格1[[#This Row],[年月]],4)</f>
        <v>2022</v>
      </c>
      <c r="D3223" s="2" t="str">
        <f>RIGHT(表格1[[#This Row],[年月]],2)</f>
        <v>04</v>
      </c>
      <c r="E3223" s="5" t="s">
        <v>62</v>
      </c>
      <c r="F3223" s="2" t="str">
        <f>VLOOKUP(TEXT(表格1[[#This Row],[地區]],"00000000"),縣市代碼,2,0)</f>
        <v>金門縣</v>
      </c>
      <c r="G3223" s="2" t="s">
        <v>5</v>
      </c>
      <c r="H3223" s="13">
        <v>5320</v>
      </c>
      <c r="I3223" s="14">
        <v>11785827</v>
      </c>
      <c r="J3223" s="14">
        <f>表格1[[#This Row],[信用卡交易筆數]]/1000</f>
        <v>5.32</v>
      </c>
      <c r="K3223" s="14">
        <f>表格1[[#This Row],[信用卡交易金額'[新臺幣']]]/1000</f>
        <v>11785.826999999999</v>
      </c>
      <c r="L3223" s="14">
        <f>表格1[[#This Row],[信用卡交易金額'[新臺幣']]]/1000000</f>
        <v>11.785826999999999</v>
      </c>
      <c r="M3223" s="14" t="str" cm="1">
        <f t="array" ref="M3223">_xlfn.TEXTJOIN("", TRUE, _xlfn.XLOOKUP(TRUE, VALUE(表格1[[#This Row],[年月]]) &lt;= VALUE($R$8:$R$12), $Q$8:$Q$12)) &amp; "年度"</f>
        <v>2022年度</v>
      </c>
    </row>
    <row r="3224" spans="1:13" x14ac:dyDescent="0.3">
      <c r="A3224" s="2">
        <v>202204</v>
      </c>
      <c r="B3224" s="19">
        <f>DATE(表格1[[#This Row],[年]],表格1[[#This Row],[月]],1)</f>
        <v>44652</v>
      </c>
      <c r="C3224" s="2" t="str">
        <f>LEFT(表格1[[#This Row],[年月]],4)</f>
        <v>2022</v>
      </c>
      <c r="D3224" s="2" t="str">
        <f>RIGHT(表格1[[#This Row],[年月]],2)</f>
        <v>04</v>
      </c>
      <c r="E3224" s="5" t="s">
        <v>62</v>
      </c>
      <c r="F3224" s="2" t="str">
        <f>VLOOKUP(TEXT(表格1[[#This Row],[地區]],"00000000"),縣市代碼,2,0)</f>
        <v>金門縣</v>
      </c>
      <c r="G3224" s="2" t="s">
        <v>6</v>
      </c>
      <c r="H3224" s="13">
        <v>9224</v>
      </c>
      <c r="I3224" s="14">
        <v>31636088</v>
      </c>
      <c r="J3224" s="14">
        <f>表格1[[#This Row],[信用卡交易筆數]]/1000</f>
        <v>9.2240000000000002</v>
      </c>
      <c r="K3224" s="14">
        <f>表格1[[#This Row],[信用卡交易金額'[新臺幣']]]/1000</f>
        <v>31636.088</v>
      </c>
      <c r="L3224" s="14">
        <f>表格1[[#This Row],[信用卡交易金額'[新臺幣']]]/1000000</f>
        <v>31.636088000000001</v>
      </c>
      <c r="M3224" s="14" t="str" cm="1">
        <f t="array" ref="M3224">_xlfn.TEXTJOIN("", TRUE, _xlfn.XLOOKUP(TRUE, VALUE(表格1[[#This Row],[年月]]) &lt;= VALUE($R$8:$R$12), $Q$8:$Q$12)) &amp; "年度"</f>
        <v>2022年度</v>
      </c>
    </row>
    <row r="3225" spans="1:13" x14ac:dyDescent="0.3">
      <c r="A3225" s="2">
        <v>202204</v>
      </c>
      <c r="B3225" s="19">
        <f>DATE(表格1[[#This Row],[年]],表格1[[#This Row],[月]],1)</f>
        <v>44652</v>
      </c>
      <c r="C3225" s="2" t="str">
        <f>LEFT(表格1[[#This Row],[年月]],4)</f>
        <v>2022</v>
      </c>
      <c r="D3225" s="2" t="str">
        <f>RIGHT(表格1[[#This Row],[年月]],2)</f>
        <v>04</v>
      </c>
      <c r="E3225" s="5" t="s">
        <v>62</v>
      </c>
      <c r="F3225" s="2" t="str">
        <f>VLOOKUP(TEXT(表格1[[#This Row],[地區]],"00000000"),縣市代碼,2,0)</f>
        <v>金門縣</v>
      </c>
      <c r="G3225" s="2" t="s">
        <v>7</v>
      </c>
      <c r="H3225" s="13">
        <v>30312</v>
      </c>
      <c r="I3225" s="14">
        <v>36361927</v>
      </c>
      <c r="J3225" s="14">
        <f>表格1[[#This Row],[信用卡交易筆數]]/1000</f>
        <v>30.312000000000001</v>
      </c>
      <c r="K3225" s="14">
        <f>表格1[[#This Row],[信用卡交易金額'[新臺幣']]]/1000</f>
        <v>36361.927000000003</v>
      </c>
      <c r="L3225" s="14">
        <f>表格1[[#This Row],[信用卡交易金額'[新臺幣']]]/1000000</f>
        <v>36.361927000000001</v>
      </c>
      <c r="M3225" s="14" t="str" cm="1">
        <f t="array" ref="M3225">_xlfn.TEXTJOIN("", TRUE, _xlfn.XLOOKUP(TRUE, VALUE(表格1[[#This Row],[年月]]) &lt;= VALUE($R$8:$R$12), $Q$8:$Q$12)) &amp; "年度"</f>
        <v>2022年度</v>
      </c>
    </row>
    <row r="3226" spans="1:13" x14ac:dyDescent="0.3">
      <c r="A3226" s="2">
        <v>202204</v>
      </c>
      <c r="B3226" s="19">
        <f>DATE(表格1[[#This Row],[年]],表格1[[#This Row],[月]],1)</f>
        <v>44652</v>
      </c>
      <c r="C3226" s="2" t="str">
        <f>LEFT(表格1[[#This Row],[年月]],4)</f>
        <v>2022</v>
      </c>
      <c r="D3226" s="2" t="str">
        <f>RIGHT(表格1[[#This Row],[年月]],2)</f>
        <v>04</v>
      </c>
      <c r="E3226" s="5" t="s">
        <v>62</v>
      </c>
      <c r="F3226" s="2" t="str">
        <f>VLOOKUP(TEXT(表格1[[#This Row],[地區]],"00000000"),縣市代碼,2,0)</f>
        <v>金門縣</v>
      </c>
      <c r="G3226" s="2" t="s">
        <v>8</v>
      </c>
      <c r="H3226" s="13">
        <v>35135</v>
      </c>
      <c r="I3226" s="14">
        <v>50565210</v>
      </c>
      <c r="J3226" s="14">
        <f>表格1[[#This Row],[信用卡交易筆數]]/1000</f>
        <v>35.134999999999998</v>
      </c>
      <c r="K3226" s="14">
        <f>表格1[[#This Row],[信用卡交易金額'[新臺幣']]]/1000</f>
        <v>50565.21</v>
      </c>
      <c r="L3226" s="14">
        <f>表格1[[#This Row],[信用卡交易金額'[新臺幣']]]/1000000</f>
        <v>50.56521</v>
      </c>
      <c r="M3226" s="14" t="str" cm="1">
        <f t="array" ref="M3226">_xlfn.TEXTJOIN("", TRUE, _xlfn.XLOOKUP(TRUE, VALUE(表格1[[#This Row],[年月]]) &lt;= VALUE($R$8:$R$12), $Q$8:$Q$12)) &amp; "年度"</f>
        <v>2022年度</v>
      </c>
    </row>
    <row r="3227" spans="1:13" x14ac:dyDescent="0.3">
      <c r="A3227" s="2">
        <v>202204</v>
      </c>
      <c r="B3227" s="19">
        <f>DATE(表格1[[#This Row],[年]],表格1[[#This Row],[月]],1)</f>
        <v>44652</v>
      </c>
      <c r="C3227" s="2" t="str">
        <f>LEFT(表格1[[#This Row],[年月]],4)</f>
        <v>2022</v>
      </c>
      <c r="D3227" s="2" t="str">
        <f>RIGHT(表格1[[#This Row],[年月]],2)</f>
        <v>04</v>
      </c>
      <c r="E3227" s="5" t="s">
        <v>62</v>
      </c>
      <c r="F3227" s="2" t="str">
        <f>VLOOKUP(TEXT(表格1[[#This Row],[地區]],"00000000"),縣市代碼,2,0)</f>
        <v>金門縣</v>
      </c>
      <c r="G3227" s="2" t="s">
        <v>9</v>
      </c>
      <c r="H3227" s="13">
        <v>71969</v>
      </c>
      <c r="I3227" s="14">
        <v>120401647</v>
      </c>
      <c r="J3227" s="14">
        <f>表格1[[#This Row],[信用卡交易筆數]]/1000</f>
        <v>71.968999999999994</v>
      </c>
      <c r="K3227" s="14">
        <f>表格1[[#This Row],[信用卡交易金額'[新臺幣']]]/1000</f>
        <v>120401.647</v>
      </c>
      <c r="L3227" s="14">
        <f>表格1[[#This Row],[信用卡交易金額'[新臺幣']]]/1000000</f>
        <v>120.401647</v>
      </c>
      <c r="M3227" s="14" t="str" cm="1">
        <f t="array" ref="M3227">_xlfn.TEXTJOIN("", TRUE, _xlfn.XLOOKUP(TRUE, VALUE(表格1[[#This Row],[年月]]) &lt;= VALUE($R$8:$R$12), $Q$8:$Q$12)) &amp; "年度"</f>
        <v>2022年度</v>
      </c>
    </row>
    <row r="3228" spans="1:13" x14ac:dyDescent="0.3">
      <c r="A3228" s="2">
        <v>202204</v>
      </c>
      <c r="B3228" s="19">
        <f>DATE(表格1[[#This Row],[年]],表格1[[#This Row],[月]],1)</f>
        <v>44652</v>
      </c>
      <c r="C3228" s="2" t="str">
        <f>LEFT(表格1[[#This Row],[年月]],4)</f>
        <v>2022</v>
      </c>
      <c r="D3228" s="2" t="str">
        <f>RIGHT(表格1[[#This Row],[年月]],2)</f>
        <v>04</v>
      </c>
      <c r="E3228" s="5" t="s">
        <v>62</v>
      </c>
      <c r="F3228" s="2" t="str">
        <f>VLOOKUP(TEXT(表格1[[#This Row],[地區]],"00000000"),縣市代碼,2,0)</f>
        <v>金門縣</v>
      </c>
      <c r="G3228" s="2" t="s">
        <v>10</v>
      </c>
      <c r="H3228" s="13">
        <v>42141</v>
      </c>
      <c r="I3228" s="14">
        <v>97471184</v>
      </c>
      <c r="J3228" s="14">
        <f>表格1[[#This Row],[信用卡交易筆數]]/1000</f>
        <v>42.140999999999998</v>
      </c>
      <c r="K3228" s="14">
        <f>表格1[[#This Row],[信用卡交易金額'[新臺幣']]]/1000</f>
        <v>97471.183999999994</v>
      </c>
      <c r="L3228" s="14">
        <f>表格1[[#This Row],[信用卡交易金額'[新臺幣']]]/1000000</f>
        <v>97.471183999999994</v>
      </c>
      <c r="M3228" s="14" t="str" cm="1">
        <f t="array" ref="M3228">_xlfn.TEXTJOIN("", TRUE, _xlfn.XLOOKUP(TRUE, VALUE(表格1[[#This Row],[年月]]) &lt;= VALUE($R$8:$R$12), $Q$8:$Q$12)) &amp; "年度"</f>
        <v>2022年度</v>
      </c>
    </row>
    <row r="3229" spans="1:13" x14ac:dyDescent="0.3">
      <c r="A3229" s="2">
        <v>202204</v>
      </c>
      <c r="B3229" s="19">
        <f>DATE(表格1[[#This Row],[年]],表格1[[#This Row],[月]],1)</f>
        <v>44652</v>
      </c>
      <c r="C3229" s="2" t="str">
        <f>LEFT(表格1[[#This Row],[年月]],4)</f>
        <v>2022</v>
      </c>
      <c r="D3229" s="2" t="str">
        <f>RIGHT(表格1[[#This Row],[年月]],2)</f>
        <v>04</v>
      </c>
      <c r="E3229" s="5">
        <v>9007000</v>
      </c>
      <c r="F3229" s="2" t="str">
        <f>VLOOKUP(TEXT(表格1[[#This Row],[地區]],"00000000"),縣市代碼,2,0)</f>
        <v>連江縣</v>
      </c>
      <c r="G3229" s="2" t="s">
        <v>4</v>
      </c>
      <c r="H3229" s="13">
        <v>12461</v>
      </c>
      <c r="I3229" s="14">
        <v>6115121</v>
      </c>
      <c r="J3229" s="14">
        <f>表格1[[#This Row],[信用卡交易筆數]]/1000</f>
        <v>12.461</v>
      </c>
      <c r="K3229" s="14">
        <f>表格1[[#This Row],[信用卡交易金額'[新臺幣']]]/1000</f>
        <v>6115.1210000000001</v>
      </c>
      <c r="L3229" s="14">
        <f>表格1[[#This Row],[信用卡交易金額'[新臺幣']]]/1000000</f>
        <v>6.1151210000000003</v>
      </c>
      <c r="M3229" s="14" t="str" cm="1">
        <f t="array" ref="M3229">_xlfn.TEXTJOIN("", TRUE, _xlfn.XLOOKUP(TRUE, VALUE(表格1[[#This Row],[年月]]) &lt;= VALUE($R$8:$R$12), $Q$8:$Q$12)) &amp; "年度"</f>
        <v>2022年度</v>
      </c>
    </row>
    <row r="3230" spans="1:13" x14ac:dyDescent="0.3">
      <c r="A3230" s="2">
        <v>202204</v>
      </c>
      <c r="B3230" s="19">
        <f>DATE(表格1[[#This Row],[年]],表格1[[#This Row],[月]],1)</f>
        <v>44652</v>
      </c>
      <c r="C3230" s="2" t="str">
        <f>LEFT(表格1[[#This Row],[年月]],4)</f>
        <v>2022</v>
      </c>
      <c r="D3230" s="2" t="str">
        <f>RIGHT(表格1[[#This Row],[年月]],2)</f>
        <v>04</v>
      </c>
      <c r="E3230" s="5">
        <v>9007000</v>
      </c>
      <c r="F3230" s="2" t="str">
        <f>VLOOKUP(TEXT(表格1[[#This Row],[地區]],"00000000"),縣市代碼,2,0)</f>
        <v>連江縣</v>
      </c>
      <c r="G3230" s="2" t="s">
        <v>5</v>
      </c>
      <c r="H3230" s="13">
        <v>836</v>
      </c>
      <c r="I3230" s="14">
        <v>2064675</v>
      </c>
      <c r="J3230" s="14">
        <f>表格1[[#This Row],[信用卡交易筆數]]/1000</f>
        <v>0.83599999999999997</v>
      </c>
      <c r="K3230" s="14">
        <f>表格1[[#This Row],[信用卡交易金額'[新臺幣']]]/1000</f>
        <v>2064.6750000000002</v>
      </c>
      <c r="L3230" s="14">
        <f>表格1[[#This Row],[信用卡交易金額'[新臺幣']]]/1000000</f>
        <v>2.0646749999999998</v>
      </c>
      <c r="M3230" s="14" t="str" cm="1">
        <f t="array" ref="M3230">_xlfn.TEXTJOIN("", TRUE, _xlfn.XLOOKUP(TRUE, VALUE(表格1[[#This Row],[年月]]) &lt;= VALUE($R$8:$R$12), $Q$8:$Q$12)) &amp; "年度"</f>
        <v>2022年度</v>
      </c>
    </row>
    <row r="3231" spans="1:13" x14ac:dyDescent="0.3">
      <c r="A3231" s="2">
        <v>202204</v>
      </c>
      <c r="B3231" s="19">
        <f>DATE(表格1[[#This Row],[年]],表格1[[#This Row],[月]],1)</f>
        <v>44652</v>
      </c>
      <c r="C3231" s="2" t="str">
        <f>LEFT(表格1[[#This Row],[年月]],4)</f>
        <v>2022</v>
      </c>
      <c r="D3231" s="2" t="str">
        <f>RIGHT(表格1[[#This Row],[年月]],2)</f>
        <v>04</v>
      </c>
      <c r="E3231" s="5">
        <v>9007000</v>
      </c>
      <c r="F3231" s="2" t="str">
        <f>VLOOKUP(TEXT(表格1[[#This Row],[地區]],"00000000"),縣市代碼,2,0)</f>
        <v>連江縣</v>
      </c>
      <c r="G3231" s="2" t="s">
        <v>6</v>
      </c>
      <c r="H3231" s="13">
        <v>1592</v>
      </c>
      <c r="I3231" s="14">
        <v>3874948</v>
      </c>
      <c r="J3231" s="14">
        <f>表格1[[#This Row],[信用卡交易筆數]]/1000</f>
        <v>1.5920000000000001</v>
      </c>
      <c r="K3231" s="14">
        <f>表格1[[#This Row],[信用卡交易金額'[新臺幣']]]/1000</f>
        <v>3874.9479999999999</v>
      </c>
      <c r="L3231" s="14">
        <f>表格1[[#This Row],[信用卡交易金額'[新臺幣']]]/1000000</f>
        <v>3.8749479999999998</v>
      </c>
      <c r="M3231" s="14" t="str" cm="1">
        <f t="array" ref="M3231">_xlfn.TEXTJOIN("", TRUE, _xlfn.XLOOKUP(TRUE, VALUE(表格1[[#This Row],[年月]]) &lt;= VALUE($R$8:$R$12), $Q$8:$Q$12)) &amp; "年度"</f>
        <v>2022年度</v>
      </c>
    </row>
    <row r="3232" spans="1:13" x14ac:dyDescent="0.3">
      <c r="A3232" s="2">
        <v>202204</v>
      </c>
      <c r="B3232" s="19">
        <f>DATE(表格1[[#This Row],[年]],表格1[[#This Row],[月]],1)</f>
        <v>44652</v>
      </c>
      <c r="C3232" s="2" t="str">
        <f>LEFT(表格1[[#This Row],[年月]],4)</f>
        <v>2022</v>
      </c>
      <c r="D3232" s="2" t="str">
        <f>RIGHT(表格1[[#This Row],[年月]],2)</f>
        <v>04</v>
      </c>
      <c r="E3232" s="5">
        <v>9007000</v>
      </c>
      <c r="F3232" s="2" t="str">
        <f>VLOOKUP(TEXT(表格1[[#This Row],[地區]],"00000000"),縣市代碼,2,0)</f>
        <v>連江縣</v>
      </c>
      <c r="G3232" s="2" t="s">
        <v>7</v>
      </c>
      <c r="H3232" s="13">
        <v>7230</v>
      </c>
      <c r="I3232" s="14">
        <v>11417933</v>
      </c>
      <c r="J3232" s="14">
        <f>表格1[[#This Row],[信用卡交易筆數]]/1000</f>
        <v>7.23</v>
      </c>
      <c r="K3232" s="14">
        <f>表格1[[#This Row],[信用卡交易金額'[新臺幣']]]/1000</f>
        <v>11417.933000000001</v>
      </c>
      <c r="L3232" s="14">
        <f>表格1[[#This Row],[信用卡交易金額'[新臺幣']]]/1000000</f>
        <v>11.417933</v>
      </c>
      <c r="M3232" s="14" t="str" cm="1">
        <f t="array" ref="M3232">_xlfn.TEXTJOIN("", TRUE, _xlfn.XLOOKUP(TRUE, VALUE(表格1[[#This Row],[年月]]) &lt;= VALUE($R$8:$R$12), $Q$8:$Q$12)) &amp; "年度"</f>
        <v>2022年度</v>
      </c>
    </row>
    <row r="3233" spans="1:13" x14ac:dyDescent="0.3">
      <c r="A3233" s="2">
        <v>202204</v>
      </c>
      <c r="B3233" s="19">
        <f>DATE(表格1[[#This Row],[年]],表格1[[#This Row],[月]],1)</f>
        <v>44652</v>
      </c>
      <c r="C3233" s="2" t="str">
        <f>LEFT(表格1[[#This Row],[年月]],4)</f>
        <v>2022</v>
      </c>
      <c r="D3233" s="2" t="str">
        <f>RIGHT(表格1[[#This Row],[年月]],2)</f>
        <v>04</v>
      </c>
      <c r="E3233" s="5">
        <v>9007000</v>
      </c>
      <c r="F3233" s="2" t="str">
        <f>VLOOKUP(TEXT(表格1[[#This Row],[地區]],"00000000"),縣市代碼,2,0)</f>
        <v>連江縣</v>
      </c>
      <c r="G3233" s="2" t="s">
        <v>8</v>
      </c>
      <c r="H3233" s="13">
        <v>6714</v>
      </c>
      <c r="I3233" s="14">
        <v>9355326</v>
      </c>
      <c r="J3233" s="14">
        <f>表格1[[#This Row],[信用卡交易筆數]]/1000</f>
        <v>6.7140000000000004</v>
      </c>
      <c r="K3233" s="14">
        <f>表格1[[#This Row],[信用卡交易金額'[新臺幣']]]/1000</f>
        <v>9355.3259999999991</v>
      </c>
      <c r="L3233" s="14">
        <f>表格1[[#This Row],[信用卡交易金額'[新臺幣']]]/1000000</f>
        <v>9.3553259999999998</v>
      </c>
      <c r="M3233" s="14" t="str" cm="1">
        <f t="array" ref="M3233">_xlfn.TEXTJOIN("", TRUE, _xlfn.XLOOKUP(TRUE, VALUE(表格1[[#This Row],[年月]]) &lt;= VALUE($R$8:$R$12), $Q$8:$Q$12)) &amp; "年度"</f>
        <v>2022年度</v>
      </c>
    </row>
    <row r="3234" spans="1:13" x14ac:dyDescent="0.3">
      <c r="A3234" s="2">
        <v>202204</v>
      </c>
      <c r="B3234" s="19">
        <f>DATE(表格1[[#This Row],[年]],表格1[[#This Row],[月]],1)</f>
        <v>44652</v>
      </c>
      <c r="C3234" s="2" t="str">
        <f>LEFT(表格1[[#This Row],[年月]],4)</f>
        <v>2022</v>
      </c>
      <c r="D3234" s="2" t="str">
        <f>RIGHT(表格1[[#This Row],[年月]],2)</f>
        <v>04</v>
      </c>
      <c r="E3234" s="5">
        <v>9007000</v>
      </c>
      <c r="F3234" s="2" t="str">
        <f>VLOOKUP(TEXT(表格1[[#This Row],[地區]],"00000000"),縣市代碼,2,0)</f>
        <v>連江縣</v>
      </c>
      <c r="G3234" s="2" t="s">
        <v>9</v>
      </c>
      <c r="H3234" s="13">
        <v>9392</v>
      </c>
      <c r="I3234" s="14">
        <v>15386400</v>
      </c>
      <c r="J3234" s="14">
        <f>表格1[[#This Row],[信用卡交易筆數]]/1000</f>
        <v>9.3919999999999995</v>
      </c>
      <c r="K3234" s="14">
        <f>表格1[[#This Row],[信用卡交易金額'[新臺幣']]]/1000</f>
        <v>15386.4</v>
      </c>
      <c r="L3234" s="14">
        <f>表格1[[#This Row],[信用卡交易金額'[新臺幣']]]/1000000</f>
        <v>15.3864</v>
      </c>
      <c r="M3234" s="14" t="str" cm="1">
        <f t="array" ref="M3234">_xlfn.TEXTJOIN("", TRUE, _xlfn.XLOOKUP(TRUE, VALUE(表格1[[#This Row],[年月]]) &lt;= VALUE($R$8:$R$12), $Q$8:$Q$12)) &amp; "年度"</f>
        <v>2022年度</v>
      </c>
    </row>
    <row r="3235" spans="1:13" x14ac:dyDescent="0.3">
      <c r="A3235" s="2">
        <v>202204</v>
      </c>
      <c r="B3235" s="19">
        <f>DATE(表格1[[#This Row],[年]],表格1[[#This Row],[月]],1)</f>
        <v>44652</v>
      </c>
      <c r="C3235" s="2" t="str">
        <f>LEFT(表格1[[#This Row],[年月]],4)</f>
        <v>2022</v>
      </c>
      <c r="D3235" s="2" t="str">
        <f>RIGHT(表格1[[#This Row],[年月]],2)</f>
        <v>04</v>
      </c>
      <c r="E3235" s="5">
        <v>9007000</v>
      </c>
      <c r="F3235" s="2" t="str">
        <f>VLOOKUP(TEXT(表格1[[#This Row],[地區]],"00000000"),縣市代碼,2,0)</f>
        <v>連江縣</v>
      </c>
      <c r="G3235" s="2" t="s">
        <v>10</v>
      </c>
      <c r="H3235" s="13">
        <v>7411</v>
      </c>
      <c r="I3235" s="14">
        <v>16288394</v>
      </c>
      <c r="J3235" s="14">
        <f>表格1[[#This Row],[信用卡交易筆數]]/1000</f>
        <v>7.4109999999999996</v>
      </c>
      <c r="K3235" s="14">
        <f>表格1[[#This Row],[信用卡交易金額'[新臺幣']]]/1000</f>
        <v>16288.394</v>
      </c>
      <c r="L3235" s="14">
        <f>表格1[[#This Row],[信用卡交易金額'[新臺幣']]]/1000000</f>
        <v>16.288394</v>
      </c>
      <c r="M3235" s="14" t="str" cm="1">
        <f t="array" ref="M3235">_xlfn.TEXTJOIN("", TRUE, _xlfn.XLOOKUP(TRUE, VALUE(表格1[[#This Row],[年月]]) &lt;= VALUE($R$8:$R$12), $Q$8:$Q$12)) &amp; "年度"</f>
        <v>2022年度</v>
      </c>
    </row>
    <row r="3236" spans="1:13" x14ac:dyDescent="0.3">
      <c r="A3236" s="2">
        <v>202205</v>
      </c>
      <c r="B3236" s="19">
        <f>DATE(表格1[[#This Row],[年]],表格1[[#This Row],[月]],1)</f>
        <v>44682</v>
      </c>
      <c r="C3236" s="2" t="str">
        <f>LEFT(表格1[[#This Row],[年月]],4)</f>
        <v>2022</v>
      </c>
      <c r="D3236" s="2" t="str">
        <f>RIGHT(表格1[[#This Row],[年月]],2)</f>
        <v>05</v>
      </c>
      <c r="E3236" s="5">
        <v>63000000</v>
      </c>
      <c r="F3236" s="2" t="str">
        <f>VLOOKUP(TEXT(表格1[[#This Row],[地區]],"00000000"),縣市代碼,2,0)</f>
        <v>臺北市</v>
      </c>
      <c r="G3236" s="2" t="s">
        <v>4</v>
      </c>
      <c r="H3236" s="13">
        <v>10612354</v>
      </c>
      <c r="I3236" s="14">
        <v>5563383665</v>
      </c>
      <c r="J3236" s="14">
        <f>表格1[[#This Row],[信用卡交易筆數]]/1000</f>
        <v>10612.353999999999</v>
      </c>
      <c r="K3236" s="14">
        <f>表格1[[#This Row],[信用卡交易金額'[新臺幣']]]/1000</f>
        <v>5563383.665</v>
      </c>
      <c r="L3236" s="14">
        <f>表格1[[#This Row],[信用卡交易金額'[新臺幣']]]/1000000</f>
        <v>5563.3836650000003</v>
      </c>
      <c r="M3236" s="14" t="str" cm="1">
        <f t="array" ref="M3236">_xlfn.TEXTJOIN("", TRUE, _xlfn.XLOOKUP(TRUE, VALUE(表格1[[#This Row],[年月]]) &lt;= VALUE($R$8:$R$12), $Q$8:$Q$12)) &amp; "年度"</f>
        <v>2022年度</v>
      </c>
    </row>
    <row r="3237" spans="1:13" x14ac:dyDescent="0.3">
      <c r="A3237" s="2">
        <v>202205</v>
      </c>
      <c r="B3237" s="19">
        <f>DATE(表格1[[#This Row],[年]],表格1[[#This Row],[月]],1)</f>
        <v>44682</v>
      </c>
      <c r="C3237" s="2" t="str">
        <f>LEFT(表格1[[#This Row],[年月]],4)</f>
        <v>2022</v>
      </c>
      <c r="D3237" s="2" t="str">
        <f>RIGHT(表格1[[#This Row],[年月]],2)</f>
        <v>05</v>
      </c>
      <c r="E3237" s="5">
        <v>63000000</v>
      </c>
      <c r="F3237" s="2" t="str">
        <f>VLOOKUP(TEXT(表格1[[#This Row],[地區]],"00000000"),縣市代碼,2,0)</f>
        <v>臺北市</v>
      </c>
      <c r="G3237" s="2" t="s">
        <v>5</v>
      </c>
      <c r="H3237" s="13">
        <v>459039</v>
      </c>
      <c r="I3237" s="14">
        <v>1600968718</v>
      </c>
      <c r="J3237" s="14">
        <f>表格1[[#This Row],[信用卡交易筆數]]/1000</f>
        <v>459.03899999999999</v>
      </c>
      <c r="K3237" s="14">
        <f>表格1[[#This Row],[信用卡交易金額'[新臺幣']]]/1000</f>
        <v>1600968.7180000001</v>
      </c>
      <c r="L3237" s="14">
        <f>表格1[[#This Row],[信用卡交易金額'[新臺幣']]]/1000000</f>
        <v>1600.9687180000001</v>
      </c>
      <c r="M3237" s="14" t="str" cm="1">
        <f t="array" ref="M3237">_xlfn.TEXTJOIN("", TRUE, _xlfn.XLOOKUP(TRUE, VALUE(表格1[[#This Row],[年月]]) &lt;= VALUE($R$8:$R$12), $Q$8:$Q$12)) &amp; "年度"</f>
        <v>2022年度</v>
      </c>
    </row>
    <row r="3238" spans="1:13" x14ac:dyDescent="0.3">
      <c r="A3238" s="2">
        <v>202205</v>
      </c>
      <c r="B3238" s="19">
        <f>DATE(表格1[[#This Row],[年]],表格1[[#This Row],[月]],1)</f>
        <v>44682</v>
      </c>
      <c r="C3238" s="2" t="str">
        <f>LEFT(表格1[[#This Row],[年月]],4)</f>
        <v>2022</v>
      </c>
      <c r="D3238" s="2" t="str">
        <f>RIGHT(表格1[[#This Row],[年月]],2)</f>
        <v>05</v>
      </c>
      <c r="E3238" s="5">
        <v>63000000</v>
      </c>
      <c r="F3238" s="2" t="str">
        <f>VLOOKUP(TEXT(表格1[[#This Row],[地區]],"00000000"),縣市代碼,2,0)</f>
        <v>臺北市</v>
      </c>
      <c r="G3238" s="2" t="s">
        <v>6</v>
      </c>
      <c r="H3238" s="13">
        <v>740474</v>
      </c>
      <c r="I3238" s="14">
        <v>2737291500</v>
      </c>
      <c r="J3238" s="14">
        <f>表格1[[#This Row],[信用卡交易筆數]]/1000</f>
        <v>740.47400000000005</v>
      </c>
      <c r="K3238" s="14">
        <f>表格1[[#This Row],[信用卡交易金額'[新臺幣']]]/1000</f>
        <v>2737291.5</v>
      </c>
      <c r="L3238" s="14">
        <f>表格1[[#This Row],[信用卡交易金額'[新臺幣']]]/1000000</f>
        <v>2737.2914999999998</v>
      </c>
      <c r="M3238" s="14" t="str" cm="1">
        <f t="array" ref="M3238">_xlfn.TEXTJOIN("", TRUE, _xlfn.XLOOKUP(TRUE, VALUE(表格1[[#This Row],[年月]]) &lt;= VALUE($R$8:$R$12), $Q$8:$Q$12)) &amp; "年度"</f>
        <v>2022年度</v>
      </c>
    </row>
    <row r="3239" spans="1:13" x14ac:dyDescent="0.3">
      <c r="A3239" s="2">
        <v>202205</v>
      </c>
      <c r="B3239" s="19">
        <f>DATE(表格1[[#This Row],[年]],表格1[[#This Row],[月]],1)</f>
        <v>44682</v>
      </c>
      <c r="C3239" s="2" t="str">
        <f>LEFT(表格1[[#This Row],[年月]],4)</f>
        <v>2022</v>
      </c>
      <c r="D3239" s="2" t="str">
        <f>RIGHT(表格1[[#This Row],[年月]],2)</f>
        <v>05</v>
      </c>
      <c r="E3239" s="5">
        <v>63000000</v>
      </c>
      <c r="F3239" s="2" t="str">
        <f>VLOOKUP(TEXT(表格1[[#This Row],[地區]],"00000000"),縣市代碼,2,0)</f>
        <v>臺北市</v>
      </c>
      <c r="G3239" s="2" t="s">
        <v>7</v>
      </c>
      <c r="H3239" s="13">
        <v>3645674</v>
      </c>
      <c r="I3239" s="14">
        <v>3336650647</v>
      </c>
      <c r="J3239" s="14">
        <f>表格1[[#This Row],[信用卡交易筆數]]/1000</f>
        <v>3645.674</v>
      </c>
      <c r="K3239" s="14">
        <f>表格1[[#This Row],[信用卡交易金額'[新臺幣']]]/1000</f>
        <v>3336650.6469999999</v>
      </c>
      <c r="L3239" s="14">
        <f>表格1[[#This Row],[信用卡交易金額'[新臺幣']]]/1000000</f>
        <v>3336.6506469999999</v>
      </c>
      <c r="M3239" s="14" t="str" cm="1">
        <f t="array" ref="M3239">_xlfn.TEXTJOIN("", TRUE, _xlfn.XLOOKUP(TRUE, VALUE(表格1[[#This Row],[年月]]) &lt;= VALUE($R$8:$R$12), $Q$8:$Q$12)) &amp; "年度"</f>
        <v>2022年度</v>
      </c>
    </row>
    <row r="3240" spans="1:13" x14ac:dyDescent="0.3">
      <c r="A3240" s="2">
        <v>202205</v>
      </c>
      <c r="B3240" s="19">
        <f>DATE(表格1[[#This Row],[年]],表格1[[#This Row],[月]],1)</f>
        <v>44682</v>
      </c>
      <c r="C3240" s="2" t="str">
        <f>LEFT(表格1[[#This Row],[年月]],4)</f>
        <v>2022</v>
      </c>
      <c r="D3240" s="2" t="str">
        <f>RIGHT(表格1[[#This Row],[年月]],2)</f>
        <v>05</v>
      </c>
      <c r="E3240" s="5">
        <v>63000000</v>
      </c>
      <c r="F3240" s="2" t="str">
        <f>VLOOKUP(TEXT(表格1[[#This Row],[地區]],"00000000"),縣市代碼,2,0)</f>
        <v>臺北市</v>
      </c>
      <c r="G3240" s="2" t="s">
        <v>8</v>
      </c>
      <c r="H3240" s="13">
        <v>3597268</v>
      </c>
      <c r="I3240" s="14">
        <v>5735167916</v>
      </c>
      <c r="J3240" s="14">
        <f>表格1[[#This Row],[信用卡交易筆數]]/1000</f>
        <v>3597.268</v>
      </c>
      <c r="K3240" s="14">
        <f>表格1[[#This Row],[信用卡交易金額'[新臺幣']]]/1000</f>
        <v>5735167.9160000002</v>
      </c>
      <c r="L3240" s="14">
        <f>表格1[[#This Row],[信用卡交易金額'[新臺幣']]]/1000000</f>
        <v>5735.1679160000003</v>
      </c>
      <c r="M3240" s="14" t="str" cm="1">
        <f t="array" ref="M3240">_xlfn.TEXTJOIN("", TRUE, _xlfn.XLOOKUP(TRUE, VALUE(表格1[[#This Row],[年月]]) &lt;= VALUE($R$8:$R$12), $Q$8:$Q$12)) &amp; "年度"</f>
        <v>2022年度</v>
      </c>
    </row>
    <row r="3241" spans="1:13" x14ac:dyDescent="0.3">
      <c r="A3241" s="2">
        <v>202205</v>
      </c>
      <c r="B3241" s="19">
        <f>DATE(表格1[[#This Row],[年]],表格1[[#This Row],[月]],1)</f>
        <v>44682</v>
      </c>
      <c r="C3241" s="2" t="str">
        <f>LEFT(表格1[[#This Row],[年月]],4)</f>
        <v>2022</v>
      </c>
      <c r="D3241" s="2" t="str">
        <f>RIGHT(表格1[[#This Row],[年月]],2)</f>
        <v>05</v>
      </c>
      <c r="E3241" s="5">
        <v>63000000</v>
      </c>
      <c r="F3241" s="2" t="str">
        <f>VLOOKUP(TEXT(表格1[[#This Row],[地區]],"00000000"),縣市代碼,2,0)</f>
        <v>臺北市</v>
      </c>
      <c r="G3241" s="2" t="s">
        <v>9</v>
      </c>
      <c r="H3241" s="13">
        <v>7450754</v>
      </c>
      <c r="I3241" s="14">
        <v>10533865581</v>
      </c>
      <c r="J3241" s="14">
        <f>表格1[[#This Row],[信用卡交易筆數]]/1000</f>
        <v>7450.7539999999999</v>
      </c>
      <c r="K3241" s="14">
        <f>表格1[[#This Row],[信用卡交易金額'[新臺幣']]]/1000</f>
        <v>10533865.581</v>
      </c>
      <c r="L3241" s="14">
        <f>表格1[[#This Row],[信用卡交易金額'[新臺幣']]]/1000000</f>
        <v>10533.865581</v>
      </c>
      <c r="M3241" s="14" t="str" cm="1">
        <f t="array" ref="M3241">_xlfn.TEXTJOIN("", TRUE, _xlfn.XLOOKUP(TRUE, VALUE(表格1[[#This Row],[年月]]) &lt;= VALUE($R$8:$R$12), $Q$8:$Q$12)) &amp; "年度"</f>
        <v>2022年度</v>
      </c>
    </row>
    <row r="3242" spans="1:13" x14ac:dyDescent="0.3">
      <c r="A3242" s="2">
        <v>202205</v>
      </c>
      <c r="B3242" s="19">
        <f>DATE(表格1[[#This Row],[年]],表格1[[#This Row],[月]],1)</f>
        <v>44682</v>
      </c>
      <c r="C3242" s="2" t="str">
        <f>LEFT(表格1[[#This Row],[年月]],4)</f>
        <v>2022</v>
      </c>
      <c r="D3242" s="2" t="str">
        <f>RIGHT(表格1[[#This Row],[年月]],2)</f>
        <v>05</v>
      </c>
      <c r="E3242" s="5">
        <v>63000000</v>
      </c>
      <c r="F3242" s="2" t="str">
        <f>VLOOKUP(TEXT(表格1[[#This Row],[地區]],"00000000"),縣市代碼,2,0)</f>
        <v>臺北市</v>
      </c>
      <c r="G3242" s="2" t="s">
        <v>10</v>
      </c>
      <c r="H3242" s="13">
        <v>4562797</v>
      </c>
      <c r="I3242" s="14">
        <v>21180696862</v>
      </c>
      <c r="J3242" s="14">
        <f>表格1[[#This Row],[信用卡交易筆數]]/1000</f>
        <v>4562.7969999999996</v>
      </c>
      <c r="K3242" s="14">
        <f>表格1[[#This Row],[信用卡交易金額'[新臺幣']]]/1000</f>
        <v>21180696.862</v>
      </c>
      <c r="L3242" s="14">
        <f>表格1[[#This Row],[信用卡交易金額'[新臺幣']]]/1000000</f>
        <v>21180.696862000001</v>
      </c>
      <c r="M3242" s="14" t="str" cm="1">
        <f t="array" ref="M3242">_xlfn.TEXTJOIN("", TRUE, _xlfn.XLOOKUP(TRUE, VALUE(表格1[[#This Row],[年月]]) &lt;= VALUE($R$8:$R$12), $Q$8:$Q$12)) &amp; "年度"</f>
        <v>2022年度</v>
      </c>
    </row>
    <row r="3243" spans="1:13" x14ac:dyDescent="0.3">
      <c r="A3243" s="2">
        <v>202205</v>
      </c>
      <c r="B3243" s="19">
        <f>DATE(表格1[[#This Row],[年]],表格1[[#This Row],[月]],1)</f>
        <v>44682</v>
      </c>
      <c r="C3243" s="2" t="str">
        <f>LEFT(表格1[[#This Row],[年月]],4)</f>
        <v>2022</v>
      </c>
      <c r="D3243" s="2" t="str">
        <f>RIGHT(表格1[[#This Row],[年月]],2)</f>
        <v>05</v>
      </c>
      <c r="E3243" s="5">
        <v>65000000</v>
      </c>
      <c r="F3243" s="2" t="str">
        <f>VLOOKUP(TEXT(表格1[[#This Row],[地區]],"00000000"),縣市代碼,2,0)</f>
        <v>新北市</v>
      </c>
      <c r="G3243" s="2" t="s">
        <v>4</v>
      </c>
      <c r="H3243" s="13">
        <v>11455283</v>
      </c>
      <c r="I3243" s="14">
        <v>5171215861</v>
      </c>
      <c r="J3243" s="14">
        <f>表格1[[#This Row],[信用卡交易筆數]]/1000</f>
        <v>11455.282999999999</v>
      </c>
      <c r="K3243" s="14">
        <f>表格1[[#This Row],[信用卡交易金額'[新臺幣']]]/1000</f>
        <v>5171215.8609999996</v>
      </c>
      <c r="L3243" s="14">
        <f>表格1[[#This Row],[信用卡交易金額'[新臺幣']]]/1000000</f>
        <v>5171.2158609999997</v>
      </c>
      <c r="M3243" s="14" t="str" cm="1">
        <f t="array" ref="M3243">_xlfn.TEXTJOIN("", TRUE, _xlfn.XLOOKUP(TRUE, VALUE(表格1[[#This Row],[年月]]) &lt;= VALUE($R$8:$R$12), $Q$8:$Q$12)) &amp; "年度"</f>
        <v>2022年度</v>
      </c>
    </row>
    <row r="3244" spans="1:13" x14ac:dyDescent="0.3">
      <c r="A3244" s="2">
        <v>202205</v>
      </c>
      <c r="B3244" s="19">
        <f>DATE(表格1[[#This Row],[年]],表格1[[#This Row],[月]],1)</f>
        <v>44682</v>
      </c>
      <c r="C3244" s="2" t="str">
        <f>LEFT(表格1[[#This Row],[年月]],4)</f>
        <v>2022</v>
      </c>
      <c r="D3244" s="2" t="str">
        <f>RIGHT(表格1[[#This Row],[年月]],2)</f>
        <v>05</v>
      </c>
      <c r="E3244" s="5">
        <v>65000000</v>
      </c>
      <c r="F3244" s="2" t="str">
        <f>VLOOKUP(TEXT(表格1[[#This Row],[地區]],"00000000"),縣市代碼,2,0)</f>
        <v>新北市</v>
      </c>
      <c r="G3244" s="2" t="s">
        <v>5</v>
      </c>
      <c r="H3244" s="13">
        <v>565671</v>
      </c>
      <c r="I3244" s="14">
        <v>1458117350</v>
      </c>
      <c r="J3244" s="14">
        <f>表格1[[#This Row],[信用卡交易筆數]]/1000</f>
        <v>565.67100000000005</v>
      </c>
      <c r="K3244" s="14">
        <f>表格1[[#This Row],[信用卡交易金額'[新臺幣']]]/1000</f>
        <v>1458117.35</v>
      </c>
      <c r="L3244" s="14">
        <f>表格1[[#This Row],[信用卡交易金額'[新臺幣']]]/1000000</f>
        <v>1458.11735</v>
      </c>
      <c r="M3244" s="14" t="str" cm="1">
        <f t="array" ref="M3244">_xlfn.TEXTJOIN("", TRUE, _xlfn.XLOOKUP(TRUE, VALUE(表格1[[#This Row],[年月]]) &lt;= VALUE($R$8:$R$12), $Q$8:$Q$12)) &amp; "年度"</f>
        <v>2022年度</v>
      </c>
    </row>
    <row r="3245" spans="1:13" x14ac:dyDescent="0.3">
      <c r="A3245" s="2">
        <v>202205</v>
      </c>
      <c r="B3245" s="19">
        <f>DATE(表格1[[#This Row],[年]],表格1[[#This Row],[月]],1)</f>
        <v>44682</v>
      </c>
      <c r="C3245" s="2" t="str">
        <f>LEFT(表格1[[#This Row],[年月]],4)</f>
        <v>2022</v>
      </c>
      <c r="D3245" s="2" t="str">
        <f>RIGHT(表格1[[#This Row],[年月]],2)</f>
        <v>05</v>
      </c>
      <c r="E3245" s="5">
        <v>65000000</v>
      </c>
      <c r="F3245" s="2" t="str">
        <f>VLOOKUP(TEXT(表格1[[#This Row],[地區]],"00000000"),縣市代碼,2,0)</f>
        <v>新北市</v>
      </c>
      <c r="G3245" s="2" t="s">
        <v>6</v>
      </c>
      <c r="H3245" s="13">
        <v>962254</v>
      </c>
      <c r="I3245" s="14">
        <v>2759339027</v>
      </c>
      <c r="J3245" s="14">
        <f>表格1[[#This Row],[信用卡交易筆數]]/1000</f>
        <v>962.25400000000002</v>
      </c>
      <c r="K3245" s="14">
        <f>表格1[[#This Row],[信用卡交易金額'[新臺幣']]]/1000</f>
        <v>2759339.0269999998</v>
      </c>
      <c r="L3245" s="14">
        <f>表格1[[#This Row],[信用卡交易金額'[新臺幣']]]/1000000</f>
        <v>2759.339027</v>
      </c>
      <c r="M3245" s="14" t="str" cm="1">
        <f t="array" ref="M3245">_xlfn.TEXTJOIN("", TRUE, _xlfn.XLOOKUP(TRUE, VALUE(表格1[[#This Row],[年月]]) &lt;= VALUE($R$8:$R$12), $Q$8:$Q$12)) &amp; "年度"</f>
        <v>2022年度</v>
      </c>
    </row>
    <row r="3246" spans="1:13" x14ac:dyDescent="0.3">
      <c r="A3246" s="2">
        <v>202205</v>
      </c>
      <c r="B3246" s="19">
        <f>DATE(表格1[[#This Row],[年]],表格1[[#This Row],[月]],1)</f>
        <v>44682</v>
      </c>
      <c r="C3246" s="2" t="str">
        <f>LEFT(表格1[[#This Row],[年月]],4)</f>
        <v>2022</v>
      </c>
      <c r="D3246" s="2" t="str">
        <f>RIGHT(表格1[[#This Row],[年月]],2)</f>
        <v>05</v>
      </c>
      <c r="E3246" s="5">
        <v>65000000</v>
      </c>
      <c r="F3246" s="2" t="str">
        <f>VLOOKUP(TEXT(表格1[[#This Row],[地區]],"00000000"),縣市代碼,2,0)</f>
        <v>新北市</v>
      </c>
      <c r="G3246" s="2" t="s">
        <v>7</v>
      </c>
      <c r="H3246" s="13">
        <v>4390261</v>
      </c>
      <c r="I3246" s="14">
        <v>3842511850</v>
      </c>
      <c r="J3246" s="14">
        <f>表格1[[#This Row],[信用卡交易筆數]]/1000</f>
        <v>4390.2610000000004</v>
      </c>
      <c r="K3246" s="14">
        <f>表格1[[#This Row],[信用卡交易金額'[新臺幣']]]/1000</f>
        <v>3842511.85</v>
      </c>
      <c r="L3246" s="14">
        <f>表格1[[#This Row],[信用卡交易金額'[新臺幣']]]/1000000</f>
        <v>3842.5118499999999</v>
      </c>
      <c r="M3246" s="14" t="str" cm="1">
        <f t="array" ref="M3246">_xlfn.TEXTJOIN("", TRUE, _xlfn.XLOOKUP(TRUE, VALUE(表格1[[#This Row],[年月]]) &lt;= VALUE($R$8:$R$12), $Q$8:$Q$12)) &amp; "年度"</f>
        <v>2022年度</v>
      </c>
    </row>
    <row r="3247" spans="1:13" x14ac:dyDescent="0.3">
      <c r="A3247" s="2">
        <v>202205</v>
      </c>
      <c r="B3247" s="19">
        <f>DATE(表格1[[#This Row],[年]],表格1[[#This Row],[月]],1)</f>
        <v>44682</v>
      </c>
      <c r="C3247" s="2" t="str">
        <f>LEFT(表格1[[#This Row],[年月]],4)</f>
        <v>2022</v>
      </c>
      <c r="D3247" s="2" t="str">
        <f>RIGHT(表格1[[#This Row],[年月]],2)</f>
        <v>05</v>
      </c>
      <c r="E3247" s="5">
        <v>65000000</v>
      </c>
      <c r="F3247" s="2" t="str">
        <f>VLOOKUP(TEXT(表格1[[#This Row],[地區]],"00000000"),縣市代碼,2,0)</f>
        <v>新北市</v>
      </c>
      <c r="G3247" s="2" t="s">
        <v>8</v>
      </c>
      <c r="H3247" s="13">
        <v>4442660</v>
      </c>
      <c r="I3247" s="14">
        <v>5548505369</v>
      </c>
      <c r="J3247" s="14">
        <f>表格1[[#This Row],[信用卡交易筆數]]/1000</f>
        <v>4442.66</v>
      </c>
      <c r="K3247" s="14">
        <f>表格1[[#This Row],[信用卡交易金額'[新臺幣']]]/1000</f>
        <v>5548505.3689999999</v>
      </c>
      <c r="L3247" s="14">
        <f>表格1[[#This Row],[信用卡交易金額'[新臺幣']]]/1000000</f>
        <v>5548.5053690000004</v>
      </c>
      <c r="M3247" s="14" t="str" cm="1">
        <f t="array" ref="M3247">_xlfn.TEXTJOIN("", TRUE, _xlfn.XLOOKUP(TRUE, VALUE(表格1[[#This Row],[年月]]) &lt;= VALUE($R$8:$R$12), $Q$8:$Q$12)) &amp; "年度"</f>
        <v>2022年度</v>
      </c>
    </row>
    <row r="3248" spans="1:13" x14ac:dyDescent="0.3">
      <c r="A3248" s="2">
        <v>202205</v>
      </c>
      <c r="B3248" s="19">
        <f>DATE(表格1[[#This Row],[年]],表格1[[#This Row],[月]],1)</f>
        <v>44682</v>
      </c>
      <c r="C3248" s="2" t="str">
        <f>LEFT(表格1[[#This Row],[年月]],4)</f>
        <v>2022</v>
      </c>
      <c r="D3248" s="2" t="str">
        <f>RIGHT(表格1[[#This Row],[年月]],2)</f>
        <v>05</v>
      </c>
      <c r="E3248" s="5">
        <v>65000000</v>
      </c>
      <c r="F3248" s="2" t="str">
        <f>VLOOKUP(TEXT(表格1[[#This Row],[地區]],"00000000"),縣市代碼,2,0)</f>
        <v>新北市</v>
      </c>
      <c r="G3248" s="2" t="s">
        <v>9</v>
      </c>
      <c r="H3248" s="13">
        <v>9225024</v>
      </c>
      <c r="I3248" s="14">
        <v>12062065207</v>
      </c>
      <c r="J3248" s="14">
        <f>表格1[[#This Row],[信用卡交易筆數]]/1000</f>
        <v>9225.0239999999994</v>
      </c>
      <c r="K3248" s="14">
        <f>表格1[[#This Row],[信用卡交易金額'[新臺幣']]]/1000</f>
        <v>12062065.207</v>
      </c>
      <c r="L3248" s="14">
        <f>表格1[[#This Row],[信用卡交易金額'[新臺幣']]]/1000000</f>
        <v>12062.065207</v>
      </c>
      <c r="M3248" s="14" t="str" cm="1">
        <f t="array" ref="M3248">_xlfn.TEXTJOIN("", TRUE, _xlfn.XLOOKUP(TRUE, VALUE(表格1[[#This Row],[年月]]) &lt;= VALUE($R$8:$R$12), $Q$8:$Q$12)) &amp; "年度"</f>
        <v>2022年度</v>
      </c>
    </row>
    <row r="3249" spans="1:13" x14ac:dyDescent="0.3">
      <c r="A3249" s="2">
        <v>202205</v>
      </c>
      <c r="B3249" s="19">
        <f>DATE(表格1[[#This Row],[年]],表格1[[#This Row],[月]],1)</f>
        <v>44682</v>
      </c>
      <c r="C3249" s="2" t="str">
        <f>LEFT(表格1[[#This Row],[年月]],4)</f>
        <v>2022</v>
      </c>
      <c r="D3249" s="2" t="str">
        <f>RIGHT(表格1[[#This Row],[年月]],2)</f>
        <v>05</v>
      </c>
      <c r="E3249" s="5">
        <v>65000000</v>
      </c>
      <c r="F3249" s="2" t="str">
        <f>VLOOKUP(TEXT(表格1[[#This Row],[地區]],"00000000"),縣市代碼,2,0)</f>
        <v>新北市</v>
      </c>
      <c r="G3249" s="2" t="s">
        <v>10</v>
      </c>
      <c r="H3249" s="13">
        <v>6136166</v>
      </c>
      <c r="I3249" s="14">
        <v>20223726996</v>
      </c>
      <c r="J3249" s="14">
        <f>表格1[[#This Row],[信用卡交易筆數]]/1000</f>
        <v>6136.1660000000002</v>
      </c>
      <c r="K3249" s="14">
        <f>表格1[[#This Row],[信用卡交易金額'[新臺幣']]]/1000</f>
        <v>20223726.995999999</v>
      </c>
      <c r="L3249" s="14">
        <f>表格1[[#This Row],[信用卡交易金額'[新臺幣']]]/1000000</f>
        <v>20223.726996000001</v>
      </c>
      <c r="M3249" s="14" t="str" cm="1">
        <f t="array" ref="M3249">_xlfn.TEXTJOIN("", TRUE, _xlfn.XLOOKUP(TRUE, VALUE(表格1[[#This Row],[年月]]) &lt;= VALUE($R$8:$R$12), $Q$8:$Q$12)) &amp; "年度"</f>
        <v>2022年度</v>
      </c>
    </row>
    <row r="3250" spans="1:13" x14ac:dyDescent="0.3">
      <c r="A3250" s="2">
        <v>202205</v>
      </c>
      <c r="B3250" s="19">
        <f>DATE(表格1[[#This Row],[年]],表格1[[#This Row],[月]],1)</f>
        <v>44682</v>
      </c>
      <c r="C3250" s="2" t="str">
        <f>LEFT(表格1[[#This Row],[年月]],4)</f>
        <v>2022</v>
      </c>
      <c r="D3250" s="2" t="str">
        <f>RIGHT(表格1[[#This Row],[年月]],2)</f>
        <v>05</v>
      </c>
      <c r="E3250" s="5">
        <v>68000000</v>
      </c>
      <c r="F3250" s="2" t="str">
        <f>VLOOKUP(TEXT(表格1[[#This Row],[地區]],"00000000"),縣市代碼,2,0)</f>
        <v>桃園市</v>
      </c>
      <c r="G3250" s="2" t="s">
        <v>4</v>
      </c>
      <c r="H3250" s="13">
        <v>5221550</v>
      </c>
      <c r="I3250" s="14">
        <v>2256398773</v>
      </c>
      <c r="J3250" s="14">
        <f>表格1[[#This Row],[信用卡交易筆數]]/1000</f>
        <v>5221.55</v>
      </c>
      <c r="K3250" s="14">
        <f>表格1[[#This Row],[信用卡交易金額'[新臺幣']]]/1000</f>
        <v>2256398.773</v>
      </c>
      <c r="L3250" s="14">
        <f>表格1[[#This Row],[信用卡交易金額'[新臺幣']]]/1000000</f>
        <v>2256.3987729999999</v>
      </c>
      <c r="M3250" s="14" t="str" cm="1">
        <f t="array" ref="M3250">_xlfn.TEXTJOIN("", TRUE, _xlfn.XLOOKUP(TRUE, VALUE(表格1[[#This Row],[年月]]) &lt;= VALUE($R$8:$R$12), $Q$8:$Q$12)) &amp; "年度"</f>
        <v>2022年度</v>
      </c>
    </row>
    <row r="3251" spans="1:13" x14ac:dyDescent="0.3">
      <c r="A3251" s="2">
        <v>202205</v>
      </c>
      <c r="B3251" s="19">
        <f>DATE(表格1[[#This Row],[年]],表格1[[#This Row],[月]],1)</f>
        <v>44682</v>
      </c>
      <c r="C3251" s="2" t="str">
        <f>LEFT(表格1[[#This Row],[年月]],4)</f>
        <v>2022</v>
      </c>
      <c r="D3251" s="2" t="str">
        <f>RIGHT(表格1[[#This Row],[年月]],2)</f>
        <v>05</v>
      </c>
      <c r="E3251" s="5">
        <v>68000000</v>
      </c>
      <c r="F3251" s="2" t="str">
        <f>VLOOKUP(TEXT(表格1[[#This Row],[地區]],"00000000"),縣市代碼,2,0)</f>
        <v>桃園市</v>
      </c>
      <c r="G3251" s="2" t="s">
        <v>5</v>
      </c>
      <c r="H3251" s="13">
        <v>248640</v>
      </c>
      <c r="I3251" s="14">
        <v>647134331</v>
      </c>
      <c r="J3251" s="14">
        <f>表格1[[#This Row],[信用卡交易筆數]]/1000</f>
        <v>248.64</v>
      </c>
      <c r="K3251" s="14">
        <f>表格1[[#This Row],[信用卡交易金額'[新臺幣']]]/1000</f>
        <v>647134.33100000001</v>
      </c>
      <c r="L3251" s="14">
        <f>表格1[[#This Row],[信用卡交易金額'[新臺幣']]]/1000000</f>
        <v>647.13433099999997</v>
      </c>
      <c r="M3251" s="14" t="str" cm="1">
        <f t="array" ref="M3251">_xlfn.TEXTJOIN("", TRUE, _xlfn.XLOOKUP(TRUE, VALUE(表格1[[#This Row],[年月]]) &lt;= VALUE($R$8:$R$12), $Q$8:$Q$12)) &amp; "年度"</f>
        <v>2022年度</v>
      </c>
    </row>
    <row r="3252" spans="1:13" x14ac:dyDescent="0.3">
      <c r="A3252" s="2">
        <v>202205</v>
      </c>
      <c r="B3252" s="19">
        <f>DATE(表格1[[#This Row],[年]],表格1[[#This Row],[月]],1)</f>
        <v>44682</v>
      </c>
      <c r="C3252" s="2" t="str">
        <f>LEFT(表格1[[#This Row],[年月]],4)</f>
        <v>2022</v>
      </c>
      <c r="D3252" s="2" t="str">
        <f>RIGHT(表格1[[#This Row],[年月]],2)</f>
        <v>05</v>
      </c>
      <c r="E3252" s="5">
        <v>68000000</v>
      </c>
      <c r="F3252" s="2" t="str">
        <f>VLOOKUP(TEXT(表格1[[#This Row],[地區]],"00000000"),縣市代碼,2,0)</f>
        <v>桃園市</v>
      </c>
      <c r="G3252" s="2" t="s">
        <v>6</v>
      </c>
      <c r="H3252" s="13">
        <v>454503</v>
      </c>
      <c r="I3252" s="14">
        <v>1324060617</v>
      </c>
      <c r="J3252" s="14">
        <f>表格1[[#This Row],[信用卡交易筆數]]/1000</f>
        <v>454.50299999999999</v>
      </c>
      <c r="K3252" s="14">
        <f>表格1[[#This Row],[信用卡交易金額'[新臺幣']]]/1000</f>
        <v>1324060.6170000001</v>
      </c>
      <c r="L3252" s="14">
        <f>表格1[[#This Row],[信用卡交易金額'[新臺幣']]]/1000000</f>
        <v>1324.0606170000001</v>
      </c>
      <c r="M3252" s="14" t="str" cm="1">
        <f t="array" ref="M3252">_xlfn.TEXTJOIN("", TRUE, _xlfn.XLOOKUP(TRUE, VALUE(表格1[[#This Row],[年月]]) &lt;= VALUE($R$8:$R$12), $Q$8:$Q$12)) &amp; "年度"</f>
        <v>2022年度</v>
      </c>
    </row>
    <row r="3253" spans="1:13" x14ac:dyDescent="0.3">
      <c r="A3253" s="2">
        <v>202205</v>
      </c>
      <c r="B3253" s="19">
        <f>DATE(表格1[[#This Row],[年]],表格1[[#This Row],[月]],1)</f>
        <v>44682</v>
      </c>
      <c r="C3253" s="2" t="str">
        <f>LEFT(表格1[[#This Row],[年月]],4)</f>
        <v>2022</v>
      </c>
      <c r="D3253" s="2" t="str">
        <f>RIGHT(表格1[[#This Row],[年月]],2)</f>
        <v>05</v>
      </c>
      <c r="E3253" s="5">
        <v>68000000</v>
      </c>
      <c r="F3253" s="2" t="str">
        <f>VLOOKUP(TEXT(表格1[[#This Row],[地區]],"00000000"),縣市代碼,2,0)</f>
        <v>桃園市</v>
      </c>
      <c r="G3253" s="2" t="s">
        <v>7</v>
      </c>
      <c r="H3253" s="13">
        <v>2215082</v>
      </c>
      <c r="I3253" s="14">
        <v>2420949682</v>
      </c>
      <c r="J3253" s="14">
        <f>表格1[[#This Row],[信用卡交易筆數]]/1000</f>
        <v>2215.0819999999999</v>
      </c>
      <c r="K3253" s="14">
        <f>表格1[[#This Row],[信用卡交易金額'[新臺幣']]]/1000</f>
        <v>2420949.682</v>
      </c>
      <c r="L3253" s="14">
        <f>表格1[[#This Row],[信用卡交易金額'[新臺幣']]]/1000000</f>
        <v>2420.9496819999999</v>
      </c>
      <c r="M3253" s="14" t="str" cm="1">
        <f t="array" ref="M3253">_xlfn.TEXTJOIN("", TRUE, _xlfn.XLOOKUP(TRUE, VALUE(表格1[[#This Row],[年月]]) &lt;= VALUE($R$8:$R$12), $Q$8:$Q$12)) &amp; "年度"</f>
        <v>2022年度</v>
      </c>
    </row>
    <row r="3254" spans="1:13" x14ac:dyDescent="0.3">
      <c r="A3254" s="2">
        <v>202205</v>
      </c>
      <c r="B3254" s="19">
        <f>DATE(表格1[[#This Row],[年]],表格1[[#This Row],[月]],1)</f>
        <v>44682</v>
      </c>
      <c r="C3254" s="2" t="str">
        <f>LEFT(表格1[[#This Row],[年月]],4)</f>
        <v>2022</v>
      </c>
      <c r="D3254" s="2" t="str">
        <f>RIGHT(表格1[[#This Row],[年月]],2)</f>
        <v>05</v>
      </c>
      <c r="E3254" s="5">
        <v>68000000</v>
      </c>
      <c r="F3254" s="2" t="str">
        <f>VLOOKUP(TEXT(表格1[[#This Row],[地區]],"00000000"),縣市代碼,2,0)</f>
        <v>桃園市</v>
      </c>
      <c r="G3254" s="2" t="s">
        <v>8</v>
      </c>
      <c r="H3254" s="13">
        <v>2079236</v>
      </c>
      <c r="I3254" s="14">
        <v>2524448943</v>
      </c>
      <c r="J3254" s="14">
        <f>表格1[[#This Row],[信用卡交易筆數]]/1000</f>
        <v>2079.2359999999999</v>
      </c>
      <c r="K3254" s="14">
        <f>表格1[[#This Row],[信用卡交易金額'[新臺幣']]]/1000</f>
        <v>2524448.943</v>
      </c>
      <c r="L3254" s="14">
        <f>表格1[[#This Row],[信用卡交易金額'[新臺幣']]]/1000000</f>
        <v>2524.4489429999999</v>
      </c>
      <c r="M3254" s="14" t="str" cm="1">
        <f t="array" ref="M3254">_xlfn.TEXTJOIN("", TRUE, _xlfn.XLOOKUP(TRUE, VALUE(表格1[[#This Row],[年月]]) &lt;= VALUE($R$8:$R$12), $Q$8:$Q$12)) &amp; "年度"</f>
        <v>2022年度</v>
      </c>
    </row>
    <row r="3255" spans="1:13" x14ac:dyDescent="0.3">
      <c r="A3255" s="2">
        <v>202205</v>
      </c>
      <c r="B3255" s="19">
        <f>DATE(表格1[[#This Row],[年]],表格1[[#This Row],[月]],1)</f>
        <v>44682</v>
      </c>
      <c r="C3255" s="2" t="str">
        <f>LEFT(表格1[[#This Row],[年月]],4)</f>
        <v>2022</v>
      </c>
      <c r="D3255" s="2" t="str">
        <f>RIGHT(表格1[[#This Row],[年月]],2)</f>
        <v>05</v>
      </c>
      <c r="E3255" s="5">
        <v>68000000</v>
      </c>
      <c r="F3255" s="2" t="str">
        <f>VLOOKUP(TEXT(表格1[[#This Row],[地區]],"00000000"),縣市代碼,2,0)</f>
        <v>桃園市</v>
      </c>
      <c r="G3255" s="2" t="s">
        <v>9</v>
      </c>
      <c r="H3255" s="13">
        <v>3999920</v>
      </c>
      <c r="I3255" s="14">
        <v>5802169610</v>
      </c>
      <c r="J3255" s="14">
        <f>表格1[[#This Row],[信用卡交易筆數]]/1000</f>
        <v>3999.92</v>
      </c>
      <c r="K3255" s="14">
        <f>表格1[[#This Row],[信用卡交易金額'[新臺幣']]]/1000</f>
        <v>5802169.6100000003</v>
      </c>
      <c r="L3255" s="14">
        <f>表格1[[#This Row],[信用卡交易金額'[新臺幣']]]/1000000</f>
        <v>5802.1696099999999</v>
      </c>
      <c r="M3255" s="14" t="str" cm="1">
        <f t="array" ref="M3255">_xlfn.TEXTJOIN("", TRUE, _xlfn.XLOOKUP(TRUE, VALUE(表格1[[#This Row],[年月]]) &lt;= VALUE($R$8:$R$12), $Q$8:$Q$12)) &amp; "年度"</f>
        <v>2022年度</v>
      </c>
    </row>
    <row r="3256" spans="1:13" x14ac:dyDescent="0.3">
      <c r="A3256" s="2">
        <v>202205</v>
      </c>
      <c r="B3256" s="19">
        <f>DATE(表格1[[#This Row],[年]],表格1[[#This Row],[月]],1)</f>
        <v>44682</v>
      </c>
      <c r="C3256" s="2" t="str">
        <f>LEFT(表格1[[#This Row],[年月]],4)</f>
        <v>2022</v>
      </c>
      <c r="D3256" s="2" t="str">
        <f>RIGHT(表格1[[#This Row],[年月]],2)</f>
        <v>05</v>
      </c>
      <c r="E3256" s="5">
        <v>68000000</v>
      </c>
      <c r="F3256" s="2" t="str">
        <f>VLOOKUP(TEXT(表格1[[#This Row],[地區]],"00000000"),縣市代碼,2,0)</f>
        <v>桃園市</v>
      </c>
      <c r="G3256" s="2" t="s">
        <v>10</v>
      </c>
      <c r="H3256" s="13">
        <v>2836822</v>
      </c>
      <c r="I3256" s="14">
        <v>9169877131</v>
      </c>
      <c r="J3256" s="14">
        <f>表格1[[#This Row],[信用卡交易筆數]]/1000</f>
        <v>2836.8220000000001</v>
      </c>
      <c r="K3256" s="14">
        <f>表格1[[#This Row],[信用卡交易金額'[新臺幣']]]/1000</f>
        <v>9169877.1309999991</v>
      </c>
      <c r="L3256" s="14">
        <f>表格1[[#This Row],[信用卡交易金額'[新臺幣']]]/1000000</f>
        <v>9169.8771309999993</v>
      </c>
      <c r="M3256" s="14" t="str" cm="1">
        <f t="array" ref="M3256">_xlfn.TEXTJOIN("", TRUE, _xlfn.XLOOKUP(TRUE, VALUE(表格1[[#This Row],[年月]]) &lt;= VALUE($R$8:$R$12), $Q$8:$Q$12)) &amp; "年度"</f>
        <v>2022年度</v>
      </c>
    </row>
    <row r="3257" spans="1:13" x14ac:dyDescent="0.3">
      <c r="A3257" s="2">
        <v>202205</v>
      </c>
      <c r="B3257" s="19">
        <f>DATE(表格1[[#This Row],[年]],表格1[[#This Row],[月]],1)</f>
        <v>44682</v>
      </c>
      <c r="C3257" s="2" t="str">
        <f>LEFT(表格1[[#This Row],[年月]],4)</f>
        <v>2022</v>
      </c>
      <c r="D3257" s="2" t="str">
        <f>RIGHT(表格1[[#This Row],[年月]],2)</f>
        <v>05</v>
      </c>
      <c r="E3257" s="5">
        <v>10004000</v>
      </c>
      <c r="F3257" s="2" t="str">
        <f>VLOOKUP(TEXT(表格1[[#This Row],[地區]],"00000000"),縣市代碼,2,0)</f>
        <v>新竹縣</v>
      </c>
      <c r="G3257" s="2" t="s">
        <v>4</v>
      </c>
      <c r="H3257" s="13">
        <v>1496385</v>
      </c>
      <c r="I3257" s="14">
        <v>812896804</v>
      </c>
      <c r="J3257" s="14">
        <f>表格1[[#This Row],[信用卡交易筆數]]/1000</f>
        <v>1496.385</v>
      </c>
      <c r="K3257" s="14">
        <f>表格1[[#This Row],[信用卡交易金額'[新臺幣']]]/1000</f>
        <v>812896.804</v>
      </c>
      <c r="L3257" s="14">
        <f>表格1[[#This Row],[信用卡交易金額'[新臺幣']]]/1000000</f>
        <v>812.89680399999997</v>
      </c>
      <c r="M3257" s="14" t="str" cm="1">
        <f t="array" ref="M3257">_xlfn.TEXTJOIN("", TRUE, _xlfn.XLOOKUP(TRUE, VALUE(表格1[[#This Row],[年月]]) &lt;= VALUE($R$8:$R$12), $Q$8:$Q$12)) &amp; "年度"</f>
        <v>2022年度</v>
      </c>
    </row>
    <row r="3258" spans="1:13" x14ac:dyDescent="0.3">
      <c r="A3258" s="2">
        <v>202205</v>
      </c>
      <c r="B3258" s="19">
        <f>DATE(表格1[[#This Row],[年]],表格1[[#This Row],[月]],1)</f>
        <v>44682</v>
      </c>
      <c r="C3258" s="2" t="str">
        <f>LEFT(表格1[[#This Row],[年月]],4)</f>
        <v>2022</v>
      </c>
      <c r="D3258" s="2" t="str">
        <f>RIGHT(表格1[[#This Row],[年月]],2)</f>
        <v>05</v>
      </c>
      <c r="E3258" s="5">
        <v>10004000</v>
      </c>
      <c r="F3258" s="2" t="str">
        <f>VLOOKUP(TEXT(表格1[[#This Row],[地區]],"00000000"),縣市代碼,2,0)</f>
        <v>新竹縣</v>
      </c>
      <c r="G3258" s="2" t="s">
        <v>5</v>
      </c>
      <c r="H3258" s="13">
        <v>69587</v>
      </c>
      <c r="I3258" s="14">
        <v>205071950</v>
      </c>
      <c r="J3258" s="14">
        <f>表格1[[#This Row],[信用卡交易筆數]]/1000</f>
        <v>69.587000000000003</v>
      </c>
      <c r="K3258" s="14">
        <f>表格1[[#This Row],[信用卡交易金額'[新臺幣']]]/1000</f>
        <v>205071.95</v>
      </c>
      <c r="L3258" s="14">
        <f>表格1[[#This Row],[信用卡交易金額'[新臺幣']]]/1000000</f>
        <v>205.07194999999999</v>
      </c>
      <c r="M3258" s="14" t="str" cm="1">
        <f t="array" ref="M3258">_xlfn.TEXTJOIN("", TRUE, _xlfn.XLOOKUP(TRUE, VALUE(表格1[[#This Row],[年月]]) &lt;= VALUE($R$8:$R$12), $Q$8:$Q$12)) &amp; "年度"</f>
        <v>2022年度</v>
      </c>
    </row>
    <row r="3259" spans="1:13" x14ac:dyDescent="0.3">
      <c r="A3259" s="2">
        <v>202205</v>
      </c>
      <c r="B3259" s="19">
        <f>DATE(表格1[[#This Row],[年]],表格1[[#This Row],[月]],1)</f>
        <v>44682</v>
      </c>
      <c r="C3259" s="2" t="str">
        <f>LEFT(表格1[[#This Row],[年月]],4)</f>
        <v>2022</v>
      </c>
      <c r="D3259" s="2" t="str">
        <f>RIGHT(表格1[[#This Row],[年月]],2)</f>
        <v>05</v>
      </c>
      <c r="E3259" s="5">
        <v>10004000</v>
      </c>
      <c r="F3259" s="2" t="str">
        <f>VLOOKUP(TEXT(表格1[[#This Row],[地區]],"00000000"),縣市代碼,2,0)</f>
        <v>新竹縣</v>
      </c>
      <c r="G3259" s="2" t="s">
        <v>6</v>
      </c>
      <c r="H3259" s="13">
        <v>127724</v>
      </c>
      <c r="I3259" s="14">
        <v>446715728</v>
      </c>
      <c r="J3259" s="14">
        <f>表格1[[#This Row],[信用卡交易筆數]]/1000</f>
        <v>127.724</v>
      </c>
      <c r="K3259" s="14">
        <f>表格1[[#This Row],[信用卡交易金額'[新臺幣']]]/1000</f>
        <v>446715.728</v>
      </c>
      <c r="L3259" s="14">
        <f>表格1[[#This Row],[信用卡交易金額'[新臺幣']]]/1000000</f>
        <v>446.71572800000001</v>
      </c>
      <c r="M3259" s="14" t="str" cm="1">
        <f t="array" ref="M3259">_xlfn.TEXTJOIN("", TRUE, _xlfn.XLOOKUP(TRUE, VALUE(表格1[[#This Row],[年月]]) &lt;= VALUE($R$8:$R$12), $Q$8:$Q$12)) &amp; "年度"</f>
        <v>2022年度</v>
      </c>
    </row>
    <row r="3260" spans="1:13" x14ac:dyDescent="0.3">
      <c r="A3260" s="2">
        <v>202205</v>
      </c>
      <c r="B3260" s="19">
        <f>DATE(表格1[[#This Row],[年]],表格1[[#This Row],[月]],1)</f>
        <v>44682</v>
      </c>
      <c r="C3260" s="2" t="str">
        <f>LEFT(表格1[[#This Row],[年月]],4)</f>
        <v>2022</v>
      </c>
      <c r="D3260" s="2" t="str">
        <f>RIGHT(表格1[[#This Row],[年月]],2)</f>
        <v>05</v>
      </c>
      <c r="E3260" s="5">
        <v>10004000</v>
      </c>
      <c r="F3260" s="2" t="str">
        <f>VLOOKUP(TEXT(表格1[[#This Row],[地區]],"00000000"),縣市代碼,2,0)</f>
        <v>新竹縣</v>
      </c>
      <c r="G3260" s="2" t="s">
        <v>7</v>
      </c>
      <c r="H3260" s="13">
        <v>582819</v>
      </c>
      <c r="I3260" s="14">
        <v>691958426</v>
      </c>
      <c r="J3260" s="14">
        <f>表格1[[#This Row],[信用卡交易筆數]]/1000</f>
        <v>582.81899999999996</v>
      </c>
      <c r="K3260" s="14">
        <f>表格1[[#This Row],[信用卡交易金額'[新臺幣']]]/1000</f>
        <v>691958.42599999998</v>
      </c>
      <c r="L3260" s="14">
        <f>表格1[[#This Row],[信用卡交易金額'[新臺幣']]]/1000000</f>
        <v>691.95842600000003</v>
      </c>
      <c r="M3260" s="14" t="str" cm="1">
        <f t="array" ref="M3260">_xlfn.TEXTJOIN("", TRUE, _xlfn.XLOOKUP(TRUE, VALUE(表格1[[#This Row],[年月]]) &lt;= VALUE($R$8:$R$12), $Q$8:$Q$12)) &amp; "年度"</f>
        <v>2022年度</v>
      </c>
    </row>
    <row r="3261" spans="1:13" x14ac:dyDescent="0.3">
      <c r="A3261" s="2">
        <v>202205</v>
      </c>
      <c r="B3261" s="19">
        <f>DATE(表格1[[#This Row],[年]],表格1[[#This Row],[月]],1)</f>
        <v>44682</v>
      </c>
      <c r="C3261" s="2" t="str">
        <f>LEFT(表格1[[#This Row],[年月]],4)</f>
        <v>2022</v>
      </c>
      <c r="D3261" s="2" t="str">
        <f>RIGHT(表格1[[#This Row],[年月]],2)</f>
        <v>05</v>
      </c>
      <c r="E3261" s="5">
        <v>10004000</v>
      </c>
      <c r="F3261" s="2" t="str">
        <f>VLOOKUP(TEXT(表格1[[#This Row],[地區]],"00000000"),縣市代碼,2,0)</f>
        <v>新竹縣</v>
      </c>
      <c r="G3261" s="2" t="s">
        <v>8</v>
      </c>
      <c r="H3261" s="13">
        <v>531872</v>
      </c>
      <c r="I3261" s="14">
        <v>705530332</v>
      </c>
      <c r="J3261" s="14">
        <f>表格1[[#This Row],[信用卡交易筆數]]/1000</f>
        <v>531.87199999999996</v>
      </c>
      <c r="K3261" s="14">
        <f>表格1[[#This Row],[信用卡交易金額'[新臺幣']]]/1000</f>
        <v>705530.33200000005</v>
      </c>
      <c r="L3261" s="14">
        <f>表格1[[#This Row],[信用卡交易金額'[新臺幣']]]/1000000</f>
        <v>705.53033200000004</v>
      </c>
      <c r="M3261" s="14" t="str" cm="1">
        <f t="array" ref="M3261">_xlfn.TEXTJOIN("", TRUE, _xlfn.XLOOKUP(TRUE, VALUE(表格1[[#This Row],[年月]]) &lt;= VALUE($R$8:$R$12), $Q$8:$Q$12)) &amp; "年度"</f>
        <v>2022年度</v>
      </c>
    </row>
    <row r="3262" spans="1:13" x14ac:dyDescent="0.3">
      <c r="A3262" s="2">
        <v>202205</v>
      </c>
      <c r="B3262" s="19">
        <f>DATE(表格1[[#This Row],[年]],表格1[[#This Row],[月]],1)</f>
        <v>44682</v>
      </c>
      <c r="C3262" s="2" t="str">
        <f>LEFT(表格1[[#This Row],[年月]],4)</f>
        <v>2022</v>
      </c>
      <c r="D3262" s="2" t="str">
        <f>RIGHT(表格1[[#This Row],[年月]],2)</f>
        <v>05</v>
      </c>
      <c r="E3262" s="5">
        <v>10004000</v>
      </c>
      <c r="F3262" s="2" t="str">
        <f>VLOOKUP(TEXT(表格1[[#This Row],[地區]],"00000000"),縣市代碼,2,0)</f>
        <v>新竹縣</v>
      </c>
      <c r="G3262" s="2" t="s">
        <v>9</v>
      </c>
      <c r="H3262" s="13">
        <v>1124420</v>
      </c>
      <c r="I3262" s="14">
        <v>1693244734</v>
      </c>
      <c r="J3262" s="14">
        <f>表格1[[#This Row],[信用卡交易筆數]]/1000</f>
        <v>1124.42</v>
      </c>
      <c r="K3262" s="14">
        <f>表格1[[#This Row],[信用卡交易金額'[新臺幣']]]/1000</f>
        <v>1693244.7339999999</v>
      </c>
      <c r="L3262" s="14">
        <f>表格1[[#This Row],[信用卡交易金額'[新臺幣']]]/1000000</f>
        <v>1693.2447340000001</v>
      </c>
      <c r="M3262" s="14" t="str" cm="1">
        <f t="array" ref="M3262">_xlfn.TEXTJOIN("", TRUE, _xlfn.XLOOKUP(TRUE, VALUE(表格1[[#This Row],[年月]]) &lt;= VALUE($R$8:$R$12), $Q$8:$Q$12)) &amp; "年度"</f>
        <v>2022年度</v>
      </c>
    </row>
    <row r="3263" spans="1:13" x14ac:dyDescent="0.3">
      <c r="A3263" s="2">
        <v>202205</v>
      </c>
      <c r="B3263" s="19">
        <f>DATE(表格1[[#This Row],[年]],表格1[[#This Row],[月]],1)</f>
        <v>44682</v>
      </c>
      <c r="C3263" s="2" t="str">
        <f>LEFT(表格1[[#This Row],[年月]],4)</f>
        <v>2022</v>
      </c>
      <c r="D3263" s="2" t="str">
        <f>RIGHT(表格1[[#This Row],[年月]],2)</f>
        <v>05</v>
      </c>
      <c r="E3263" s="5">
        <v>10004000</v>
      </c>
      <c r="F3263" s="2" t="str">
        <f>VLOOKUP(TEXT(表格1[[#This Row],[地區]],"00000000"),縣市代碼,2,0)</f>
        <v>新竹縣</v>
      </c>
      <c r="G3263" s="2" t="s">
        <v>10</v>
      </c>
      <c r="H3263" s="13">
        <v>795168</v>
      </c>
      <c r="I3263" s="14">
        <v>3579022509</v>
      </c>
      <c r="J3263" s="14">
        <f>表格1[[#This Row],[信用卡交易筆數]]/1000</f>
        <v>795.16800000000001</v>
      </c>
      <c r="K3263" s="14">
        <f>表格1[[#This Row],[信用卡交易金額'[新臺幣']]]/1000</f>
        <v>3579022.5090000001</v>
      </c>
      <c r="L3263" s="14">
        <f>表格1[[#This Row],[信用卡交易金額'[新臺幣']]]/1000000</f>
        <v>3579.0225089999999</v>
      </c>
      <c r="M3263" s="14" t="str" cm="1">
        <f t="array" ref="M3263">_xlfn.TEXTJOIN("", TRUE, _xlfn.XLOOKUP(TRUE, VALUE(表格1[[#This Row],[年月]]) &lt;= VALUE($R$8:$R$12), $Q$8:$Q$12)) &amp; "年度"</f>
        <v>2022年度</v>
      </c>
    </row>
    <row r="3264" spans="1:13" x14ac:dyDescent="0.3">
      <c r="A3264" s="2">
        <v>202205</v>
      </c>
      <c r="B3264" s="19">
        <f>DATE(表格1[[#This Row],[年]],表格1[[#This Row],[月]],1)</f>
        <v>44682</v>
      </c>
      <c r="C3264" s="2" t="str">
        <f>LEFT(表格1[[#This Row],[年月]],4)</f>
        <v>2022</v>
      </c>
      <c r="D3264" s="2" t="str">
        <f>RIGHT(表格1[[#This Row],[年月]],2)</f>
        <v>05</v>
      </c>
      <c r="E3264" s="5">
        <v>10018000</v>
      </c>
      <c r="F3264" s="2" t="str">
        <f>VLOOKUP(TEXT(表格1[[#This Row],[地區]],"00000000"),縣市代碼,2,0)</f>
        <v>新竹市</v>
      </c>
      <c r="G3264" s="2" t="s">
        <v>4</v>
      </c>
      <c r="H3264" s="13">
        <v>1473619</v>
      </c>
      <c r="I3264" s="14">
        <v>798603171</v>
      </c>
      <c r="J3264" s="14">
        <f>表格1[[#This Row],[信用卡交易筆數]]/1000</f>
        <v>1473.6189999999999</v>
      </c>
      <c r="K3264" s="14">
        <f>表格1[[#This Row],[信用卡交易金額'[新臺幣']]]/1000</f>
        <v>798603.17099999997</v>
      </c>
      <c r="L3264" s="14">
        <f>表格1[[#This Row],[信用卡交易金額'[新臺幣']]]/1000000</f>
        <v>798.60317099999997</v>
      </c>
      <c r="M3264" s="14" t="str" cm="1">
        <f t="array" ref="M3264">_xlfn.TEXTJOIN("", TRUE, _xlfn.XLOOKUP(TRUE, VALUE(表格1[[#This Row],[年月]]) &lt;= VALUE($R$8:$R$12), $Q$8:$Q$12)) &amp; "年度"</f>
        <v>2022年度</v>
      </c>
    </row>
    <row r="3265" spans="1:13" x14ac:dyDescent="0.3">
      <c r="A3265" s="2">
        <v>202205</v>
      </c>
      <c r="B3265" s="19">
        <f>DATE(表格1[[#This Row],[年]],表格1[[#This Row],[月]],1)</f>
        <v>44682</v>
      </c>
      <c r="C3265" s="2" t="str">
        <f>LEFT(表格1[[#This Row],[年月]],4)</f>
        <v>2022</v>
      </c>
      <c r="D3265" s="2" t="str">
        <f>RIGHT(表格1[[#This Row],[年月]],2)</f>
        <v>05</v>
      </c>
      <c r="E3265" s="5">
        <v>10018000</v>
      </c>
      <c r="F3265" s="2" t="str">
        <f>VLOOKUP(TEXT(表格1[[#This Row],[地區]],"00000000"),縣市代碼,2,0)</f>
        <v>新竹市</v>
      </c>
      <c r="G3265" s="2" t="s">
        <v>5</v>
      </c>
      <c r="H3265" s="13">
        <v>64667</v>
      </c>
      <c r="I3265" s="14">
        <v>184833733</v>
      </c>
      <c r="J3265" s="14">
        <f>表格1[[#This Row],[信用卡交易筆數]]/1000</f>
        <v>64.667000000000002</v>
      </c>
      <c r="K3265" s="14">
        <f>表格1[[#This Row],[信用卡交易金額'[新臺幣']]]/1000</f>
        <v>184833.73300000001</v>
      </c>
      <c r="L3265" s="14">
        <f>表格1[[#This Row],[信用卡交易金額'[新臺幣']]]/1000000</f>
        <v>184.833733</v>
      </c>
      <c r="M3265" s="14" t="str" cm="1">
        <f t="array" ref="M3265">_xlfn.TEXTJOIN("", TRUE, _xlfn.XLOOKUP(TRUE, VALUE(表格1[[#This Row],[年月]]) &lt;= VALUE($R$8:$R$12), $Q$8:$Q$12)) &amp; "年度"</f>
        <v>2022年度</v>
      </c>
    </row>
    <row r="3266" spans="1:13" x14ac:dyDescent="0.3">
      <c r="A3266" s="2">
        <v>202205</v>
      </c>
      <c r="B3266" s="19">
        <f>DATE(表格1[[#This Row],[年]],表格1[[#This Row],[月]],1)</f>
        <v>44682</v>
      </c>
      <c r="C3266" s="2" t="str">
        <f>LEFT(表格1[[#This Row],[年月]],4)</f>
        <v>2022</v>
      </c>
      <c r="D3266" s="2" t="str">
        <f>RIGHT(表格1[[#This Row],[年月]],2)</f>
        <v>05</v>
      </c>
      <c r="E3266" s="5">
        <v>10018000</v>
      </c>
      <c r="F3266" s="2" t="str">
        <f>VLOOKUP(TEXT(表格1[[#This Row],[地區]],"00000000"),縣市代碼,2,0)</f>
        <v>新竹市</v>
      </c>
      <c r="G3266" s="2" t="s">
        <v>6</v>
      </c>
      <c r="H3266" s="13">
        <v>122370</v>
      </c>
      <c r="I3266" s="14">
        <v>396883519</v>
      </c>
      <c r="J3266" s="14">
        <f>表格1[[#This Row],[信用卡交易筆數]]/1000</f>
        <v>122.37</v>
      </c>
      <c r="K3266" s="14">
        <f>表格1[[#This Row],[信用卡交易金額'[新臺幣']]]/1000</f>
        <v>396883.51899999997</v>
      </c>
      <c r="L3266" s="14">
        <f>表格1[[#This Row],[信用卡交易金額'[新臺幣']]]/1000000</f>
        <v>396.88351899999998</v>
      </c>
      <c r="M3266" s="14" t="str" cm="1">
        <f t="array" ref="M3266">_xlfn.TEXTJOIN("", TRUE, _xlfn.XLOOKUP(TRUE, VALUE(表格1[[#This Row],[年月]]) &lt;= VALUE($R$8:$R$12), $Q$8:$Q$12)) &amp; "年度"</f>
        <v>2022年度</v>
      </c>
    </row>
    <row r="3267" spans="1:13" x14ac:dyDescent="0.3">
      <c r="A3267" s="2">
        <v>202205</v>
      </c>
      <c r="B3267" s="19">
        <f>DATE(表格1[[#This Row],[年]],表格1[[#This Row],[月]],1)</f>
        <v>44682</v>
      </c>
      <c r="C3267" s="2" t="str">
        <f>LEFT(表格1[[#This Row],[年月]],4)</f>
        <v>2022</v>
      </c>
      <c r="D3267" s="2" t="str">
        <f>RIGHT(表格1[[#This Row],[年月]],2)</f>
        <v>05</v>
      </c>
      <c r="E3267" s="5">
        <v>10018000</v>
      </c>
      <c r="F3267" s="2" t="str">
        <f>VLOOKUP(TEXT(表格1[[#This Row],[地區]],"00000000"),縣市代碼,2,0)</f>
        <v>新竹市</v>
      </c>
      <c r="G3267" s="2" t="s">
        <v>7</v>
      </c>
      <c r="H3267" s="13">
        <v>522516</v>
      </c>
      <c r="I3267" s="14">
        <v>585252810</v>
      </c>
      <c r="J3267" s="14">
        <f>表格1[[#This Row],[信用卡交易筆數]]/1000</f>
        <v>522.51599999999996</v>
      </c>
      <c r="K3267" s="14">
        <f>表格1[[#This Row],[信用卡交易金額'[新臺幣']]]/1000</f>
        <v>585252.81000000006</v>
      </c>
      <c r="L3267" s="14">
        <f>表格1[[#This Row],[信用卡交易金額'[新臺幣']]]/1000000</f>
        <v>585.25280999999995</v>
      </c>
      <c r="M3267" s="14" t="str" cm="1">
        <f t="array" ref="M3267">_xlfn.TEXTJOIN("", TRUE, _xlfn.XLOOKUP(TRUE, VALUE(表格1[[#This Row],[年月]]) &lt;= VALUE($R$8:$R$12), $Q$8:$Q$12)) &amp; "年度"</f>
        <v>2022年度</v>
      </c>
    </row>
    <row r="3268" spans="1:13" x14ac:dyDescent="0.3">
      <c r="A3268" s="2">
        <v>202205</v>
      </c>
      <c r="B3268" s="19">
        <f>DATE(表格1[[#This Row],[年]],表格1[[#This Row],[月]],1)</f>
        <v>44682</v>
      </c>
      <c r="C3268" s="2" t="str">
        <f>LEFT(表格1[[#This Row],[年月]],4)</f>
        <v>2022</v>
      </c>
      <c r="D3268" s="2" t="str">
        <f>RIGHT(表格1[[#This Row],[年月]],2)</f>
        <v>05</v>
      </c>
      <c r="E3268" s="5">
        <v>10018000</v>
      </c>
      <c r="F3268" s="2" t="str">
        <f>VLOOKUP(TEXT(表格1[[#This Row],[地區]],"00000000"),縣市代碼,2,0)</f>
        <v>新竹市</v>
      </c>
      <c r="G3268" s="2" t="s">
        <v>8</v>
      </c>
      <c r="H3268" s="13">
        <v>506557</v>
      </c>
      <c r="I3268" s="14">
        <v>718846495</v>
      </c>
      <c r="J3268" s="14">
        <f>表格1[[#This Row],[信用卡交易筆數]]/1000</f>
        <v>506.55700000000002</v>
      </c>
      <c r="K3268" s="14">
        <f>表格1[[#This Row],[信用卡交易金額'[新臺幣']]]/1000</f>
        <v>718846.495</v>
      </c>
      <c r="L3268" s="14">
        <f>表格1[[#This Row],[信用卡交易金額'[新臺幣']]]/1000000</f>
        <v>718.846495</v>
      </c>
      <c r="M3268" s="14" t="str" cm="1">
        <f t="array" ref="M3268">_xlfn.TEXTJOIN("", TRUE, _xlfn.XLOOKUP(TRUE, VALUE(表格1[[#This Row],[年月]]) &lt;= VALUE($R$8:$R$12), $Q$8:$Q$12)) &amp; "年度"</f>
        <v>2022年度</v>
      </c>
    </row>
    <row r="3269" spans="1:13" x14ac:dyDescent="0.3">
      <c r="A3269" s="2">
        <v>202205</v>
      </c>
      <c r="B3269" s="19">
        <f>DATE(表格1[[#This Row],[年]],表格1[[#This Row],[月]],1)</f>
        <v>44682</v>
      </c>
      <c r="C3269" s="2" t="str">
        <f>LEFT(表格1[[#This Row],[年月]],4)</f>
        <v>2022</v>
      </c>
      <c r="D3269" s="2" t="str">
        <f>RIGHT(表格1[[#This Row],[年月]],2)</f>
        <v>05</v>
      </c>
      <c r="E3269" s="5">
        <v>10018000</v>
      </c>
      <c r="F3269" s="2" t="str">
        <f>VLOOKUP(TEXT(表格1[[#This Row],[地區]],"00000000"),縣市代碼,2,0)</f>
        <v>新竹市</v>
      </c>
      <c r="G3269" s="2" t="s">
        <v>9</v>
      </c>
      <c r="H3269" s="13">
        <v>1126587</v>
      </c>
      <c r="I3269" s="14">
        <v>1662898854</v>
      </c>
      <c r="J3269" s="14">
        <f>表格1[[#This Row],[信用卡交易筆數]]/1000</f>
        <v>1126.587</v>
      </c>
      <c r="K3269" s="14">
        <f>表格1[[#This Row],[信用卡交易金額'[新臺幣']]]/1000</f>
        <v>1662898.8540000001</v>
      </c>
      <c r="L3269" s="14">
        <f>表格1[[#This Row],[信用卡交易金額'[新臺幣']]]/1000000</f>
        <v>1662.898854</v>
      </c>
      <c r="M3269" s="14" t="str" cm="1">
        <f t="array" ref="M3269">_xlfn.TEXTJOIN("", TRUE, _xlfn.XLOOKUP(TRUE, VALUE(表格1[[#This Row],[年月]]) &lt;= VALUE($R$8:$R$12), $Q$8:$Q$12)) &amp; "年度"</f>
        <v>2022年度</v>
      </c>
    </row>
    <row r="3270" spans="1:13" x14ac:dyDescent="0.3">
      <c r="A3270" s="2">
        <v>202205</v>
      </c>
      <c r="B3270" s="19">
        <f>DATE(表格1[[#This Row],[年]],表格1[[#This Row],[月]],1)</f>
        <v>44682</v>
      </c>
      <c r="C3270" s="2" t="str">
        <f>LEFT(表格1[[#This Row],[年月]],4)</f>
        <v>2022</v>
      </c>
      <c r="D3270" s="2" t="str">
        <f>RIGHT(表格1[[#This Row],[年月]],2)</f>
        <v>05</v>
      </c>
      <c r="E3270" s="5">
        <v>10018000</v>
      </c>
      <c r="F3270" s="2" t="str">
        <f>VLOOKUP(TEXT(表格1[[#This Row],[地區]],"00000000"),縣市代碼,2,0)</f>
        <v>新竹市</v>
      </c>
      <c r="G3270" s="2" t="s">
        <v>10</v>
      </c>
      <c r="H3270" s="13">
        <v>752562</v>
      </c>
      <c r="I3270" s="14">
        <v>3944023367</v>
      </c>
      <c r="J3270" s="14">
        <f>表格1[[#This Row],[信用卡交易筆數]]/1000</f>
        <v>752.56200000000001</v>
      </c>
      <c r="K3270" s="14">
        <f>表格1[[#This Row],[信用卡交易金額'[新臺幣']]]/1000</f>
        <v>3944023.3670000001</v>
      </c>
      <c r="L3270" s="14">
        <f>表格1[[#This Row],[信用卡交易金額'[新臺幣']]]/1000000</f>
        <v>3944.0233669999998</v>
      </c>
      <c r="M3270" s="14" t="str" cm="1">
        <f t="array" ref="M3270">_xlfn.TEXTJOIN("", TRUE, _xlfn.XLOOKUP(TRUE, VALUE(表格1[[#This Row],[年月]]) &lt;= VALUE($R$8:$R$12), $Q$8:$Q$12)) &amp; "年度"</f>
        <v>2022年度</v>
      </c>
    </row>
    <row r="3271" spans="1:13" x14ac:dyDescent="0.3">
      <c r="A3271" s="2">
        <v>202205</v>
      </c>
      <c r="B3271" s="19">
        <f>DATE(表格1[[#This Row],[年]],表格1[[#This Row],[月]],1)</f>
        <v>44682</v>
      </c>
      <c r="C3271" s="2" t="str">
        <f>LEFT(表格1[[#This Row],[年月]],4)</f>
        <v>2022</v>
      </c>
      <c r="D3271" s="2" t="str">
        <f>RIGHT(表格1[[#This Row],[年月]],2)</f>
        <v>05</v>
      </c>
      <c r="E3271" s="5">
        <v>10005000</v>
      </c>
      <c r="F3271" s="2" t="str">
        <f>VLOOKUP(TEXT(表格1[[#This Row],[地區]],"00000000"),縣市代碼,2,0)</f>
        <v>苗栗縣</v>
      </c>
      <c r="G3271" s="2" t="s">
        <v>4</v>
      </c>
      <c r="H3271" s="13">
        <v>762084</v>
      </c>
      <c r="I3271" s="14">
        <v>337748290</v>
      </c>
      <c r="J3271" s="14">
        <f>表格1[[#This Row],[信用卡交易筆數]]/1000</f>
        <v>762.08399999999995</v>
      </c>
      <c r="K3271" s="14">
        <f>表格1[[#This Row],[信用卡交易金額'[新臺幣']]]/1000</f>
        <v>337748.29</v>
      </c>
      <c r="L3271" s="14">
        <f>表格1[[#This Row],[信用卡交易金額'[新臺幣']]]/1000000</f>
        <v>337.74829</v>
      </c>
      <c r="M3271" s="14" t="str" cm="1">
        <f t="array" ref="M3271">_xlfn.TEXTJOIN("", TRUE, _xlfn.XLOOKUP(TRUE, VALUE(表格1[[#This Row],[年月]]) &lt;= VALUE($R$8:$R$12), $Q$8:$Q$12)) &amp; "年度"</f>
        <v>2022年度</v>
      </c>
    </row>
    <row r="3272" spans="1:13" x14ac:dyDescent="0.3">
      <c r="A3272" s="2">
        <v>202205</v>
      </c>
      <c r="B3272" s="19">
        <f>DATE(表格1[[#This Row],[年]],表格1[[#This Row],[月]],1)</f>
        <v>44682</v>
      </c>
      <c r="C3272" s="2" t="str">
        <f>LEFT(表格1[[#This Row],[年月]],4)</f>
        <v>2022</v>
      </c>
      <c r="D3272" s="2" t="str">
        <f>RIGHT(表格1[[#This Row],[年月]],2)</f>
        <v>05</v>
      </c>
      <c r="E3272" s="5">
        <v>10005000</v>
      </c>
      <c r="F3272" s="2" t="str">
        <f>VLOOKUP(TEXT(表格1[[#This Row],[地區]],"00000000"),縣市代碼,2,0)</f>
        <v>苗栗縣</v>
      </c>
      <c r="G3272" s="2" t="s">
        <v>5</v>
      </c>
      <c r="H3272" s="13">
        <v>43833</v>
      </c>
      <c r="I3272" s="14">
        <v>113348578</v>
      </c>
      <c r="J3272" s="14">
        <f>表格1[[#This Row],[信用卡交易筆數]]/1000</f>
        <v>43.832999999999998</v>
      </c>
      <c r="K3272" s="14">
        <f>表格1[[#This Row],[信用卡交易金額'[新臺幣']]]/1000</f>
        <v>113348.57799999999</v>
      </c>
      <c r="L3272" s="14">
        <f>表格1[[#This Row],[信用卡交易金額'[新臺幣']]]/1000000</f>
        <v>113.348578</v>
      </c>
      <c r="M3272" s="14" t="str" cm="1">
        <f t="array" ref="M3272">_xlfn.TEXTJOIN("", TRUE, _xlfn.XLOOKUP(TRUE, VALUE(表格1[[#This Row],[年月]]) &lt;= VALUE($R$8:$R$12), $Q$8:$Q$12)) &amp; "年度"</f>
        <v>2022年度</v>
      </c>
    </row>
    <row r="3273" spans="1:13" x14ac:dyDescent="0.3">
      <c r="A3273" s="2">
        <v>202205</v>
      </c>
      <c r="B3273" s="19">
        <f>DATE(表格1[[#This Row],[年]],表格1[[#This Row],[月]],1)</f>
        <v>44682</v>
      </c>
      <c r="C3273" s="2" t="str">
        <f>LEFT(表格1[[#This Row],[年月]],4)</f>
        <v>2022</v>
      </c>
      <c r="D3273" s="2" t="str">
        <f>RIGHT(表格1[[#This Row],[年月]],2)</f>
        <v>05</v>
      </c>
      <c r="E3273" s="5">
        <v>10005000</v>
      </c>
      <c r="F3273" s="2" t="str">
        <f>VLOOKUP(TEXT(表格1[[#This Row],[地區]],"00000000"),縣市代碼,2,0)</f>
        <v>苗栗縣</v>
      </c>
      <c r="G3273" s="2" t="s">
        <v>6</v>
      </c>
      <c r="H3273" s="13">
        <v>73691</v>
      </c>
      <c r="I3273" s="14">
        <v>235758440</v>
      </c>
      <c r="J3273" s="14">
        <f>表格1[[#This Row],[信用卡交易筆數]]/1000</f>
        <v>73.691000000000003</v>
      </c>
      <c r="K3273" s="14">
        <f>表格1[[#This Row],[信用卡交易金額'[新臺幣']]]/1000</f>
        <v>235758.44</v>
      </c>
      <c r="L3273" s="14">
        <f>表格1[[#This Row],[信用卡交易金額'[新臺幣']]]/1000000</f>
        <v>235.75844000000001</v>
      </c>
      <c r="M3273" s="14" t="str" cm="1">
        <f t="array" ref="M3273">_xlfn.TEXTJOIN("", TRUE, _xlfn.XLOOKUP(TRUE, VALUE(表格1[[#This Row],[年月]]) &lt;= VALUE($R$8:$R$12), $Q$8:$Q$12)) &amp; "年度"</f>
        <v>2022年度</v>
      </c>
    </row>
    <row r="3274" spans="1:13" x14ac:dyDescent="0.3">
      <c r="A3274" s="2">
        <v>202205</v>
      </c>
      <c r="B3274" s="19">
        <f>DATE(表格1[[#This Row],[年]],表格1[[#This Row],[月]],1)</f>
        <v>44682</v>
      </c>
      <c r="C3274" s="2" t="str">
        <f>LEFT(表格1[[#This Row],[年月]],4)</f>
        <v>2022</v>
      </c>
      <c r="D3274" s="2" t="str">
        <f>RIGHT(表格1[[#This Row],[年月]],2)</f>
        <v>05</v>
      </c>
      <c r="E3274" s="5">
        <v>10005000</v>
      </c>
      <c r="F3274" s="2" t="str">
        <f>VLOOKUP(TEXT(表格1[[#This Row],[地區]],"00000000"),縣市代碼,2,0)</f>
        <v>苗栗縣</v>
      </c>
      <c r="G3274" s="2" t="s">
        <v>7</v>
      </c>
      <c r="H3274" s="13">
        <v>434091</v>
      </c>
      <c r="I3274" s="14">
        <v>472423797</v>
      </c>
      <c r="J3274" s="14">
        <f>表格1[[#This Row],[信用卡交易筆數]]/1000</f>
        <v>434.09100000000001</v>
      </c>
      <c r="K3274" s="14">
        <f>表格1[[#This Row],[信用卡交易金額'[新臺幣']]]/1000</f>
        <v>472423.79700000002</v>
      </c>
      <c r="L3274" s="14">
        <f>表格1[[#This Row],[信用卡交易金額'[新臺幣']]]/1000000</f>
        <v>472.42379699999998</v>
      </c>
      <c r="M3274" s="14" t="str" cm="1">
        <f t="array" ref="M3274">_xlfn.TEXTJOIN("", TRUE, _xlfn.XLOOKUP(TRUE, VALUE(表格1[[#This Row],[年月]]) &lt;= VALUE($R$8:$R$12), $Q$8:$Q$12)) &amp; "年度"</f>
        <v>2022年度</v>
      </c>
    </row>
    <row r="3275" spans="1:13" x14ac:dyDescent="0.3">
      <c r="A3275" s="2">
        <v>202205</v>
      </c>
      <c r="B3275" s="19">
        <f>DATE(表格1[[#This Row],[年]],表格1[[#This Row],[月]],1)</f>
        <v>44682</v>
      </c>
      <c r="C3275" s="2" t="str">
        <f>LEFT(表格1[[#This Row],[年月]],4)</f>
        <v>2022</v>
      </c>
      <c r="D3275" s="2" t="str">
        <f>RIGHT(表格1[[#This Row],[年月]],2)</f>
        <v>05</v>
      </c>
      <c r="E3275" s="5">
        <v>10005000</v>
      </c>
      <c r="F3275" s="2" t="str">
        <f>VLOOKUP(TEXT(表格1[[#This Row],[地區]],"00000000"),縣市代碼,2,0)</f>
        <v>苗栗縣</v>
      </c>
      <c r="G3275" s="2" t="s">
        <v>8</v>
      </c>
      <c r="H3275" s="13">
        <v>323345</v>
      </c>
      <c r="I3275" s="14">
        <v>384411644</v>
      </c>
      <c r="J3275" s="14">
        <f>表格1[[#This Row],[信用卡交易筆數]]/1000</f>
        <v>323.34500000000003</v>
      </c>
      <c r="K3275" s="14">
        <f>表格1[[#This Row],[信用卡交易金額'[新臺幣']]]/1000</f>
        <v>384411.64399999997</v>
      </c>
      <c r="L3275" s="14">
        <f>表格1[[#This Row],[信用卡交易金額'[新臺幣']]]/1000000</f>
        <v>384.41164400000002</v>
      </c>
      <c r="M3275" s="14" t="str" cm="1">
        <f t="array" ref="M3275">_xlfn.TEXTJOIN("", TRUE, _xlfn.XLOOKUP(TRUE, VALUE(表格1[[#This Row],[年月]]) &lt;= VALUE($R$8:$R$12), $Q$8:$Q$12)) &amp; "年度"</f>
        <v>2022年度</v>
      </c>
    </row>
    <row r="3276" spans="1:13" x14ac:dyDescent="0.3">
      <c r="A3276" s="2">
        <v>202205</v>
      </c>
      <c r="B3276" s="19">
        <f>DATE(表格1[[#This Row],[年]],表格1[[#This Row],[月]],1)</f>
        <v>44682</v>
      </c>
      <c r="C3276" s="2" t="str">
        <f>LEFT(表格1[[#This Row],[年月]],4)</f>
        <v>2022</v>
      </c>
      <c r="D3276" s="2" t="str">
        <f>RIGHT(表格1[[#This Row],[年月]],2)</f>
        <v>05</v>
      </c>
      <c r="E3276" s="5">
        <v>10005000</v>
      </c>
      <c r="F3276" s="2" t="str">
        <f>VLOOKUP(TEXT(表格1[[#This Row],[地區]],"00000000"),縣市代碼,2,0)</f>
        <v>苗栗縣</v>
      </c>
      <c r="G3276" s="2" t="s">
        <v>9</v>
      </c>
      <c r="H3276" s="13">
        <v>593044</v>
      </c>
      <c r="I3276" s="14">
        <v>815802683</v>
      </c>
      <c r="J3276" s="14">
        <f>表格1[[#This Row],[信用卡交易筆數]]/1000</f>
        <v>593.04399999999998</v>
      </c>
      <c r="K3276" s="14">
        <f>表格1[[#This Row],[信用卡交易金額'[新臺幣']]]/1000</f>
        <v>815802.68299999996</v>
      </c>
      <c r="L3276" s="14">
        <f>表格1[[#This Row],[信用卡交易金額'[新臺幣']]]/1000000</f>
        <v>815.802683</v>
      </c>
      <c r="M3276" s="14" t="str" cm="1">
        <f t="array" ref="M3276">_xlfn.TEXTJOIN("", TRUE, _xlfn.XLOOKUP(TRUE, VALUE(表格1[[#This Row],[年月]]) &lt;= VALUE($R$8:$R$12), $Q$8:$Q$12)) &amp; "年度"</f>
        <v>2022年度</v>
      </c>
    </row>
    <row r="3277" spans="1:13" x14ac:dyDescent="0.3">
      <c r="A3277" s="2">
        <v>202205</v>
      </c>
      <c r="B3277" s="19">
        <f>DATE(表格1[[#This Row],[年]],表格1[[#This Row],[月]],1)</f>
        <v>44682</v>
      </c>
      <c r="C3277" s="2" t="str">
        <f>LEFT(表格1[[#This Row],[年月]],4)</f>
        <v>2022</v>
      </c>
      <c r="D3277" s="2" t="str">
        <f>RIGHT(表格1[[#This Row],[年月]],2)</f>
        <v>05</v>
      </c>
      <c r="E3277" s="5">
        <v>10005000</v>
      </c>
      <c r="F3277" s="2" t="str">
        <f>VLOOKUP(TEXT(表格1[[#This Row],[地區]],"00000000"),縣市代碼,2,0)</f>
        <v>苗栗縣</v>
      </c>
      <c r="G3277" s="2" t="s">
        <v>10</v>
      </c>
      <c r="H3277" s="13">
        <v>488217</v>
      </c>
      <c r="I3277" s="14">
        <v>1489309805</v>
      </c>
      <c r="J3277" s="14">
        <f>表格1[[#This Row],[信用卡交易筆數]]/1000</f>
        <v>488.21699999999998</v>
      </c>
      <c r="K3277" s="14">
        <f>表格1[[#This Row],[信用卡交易金額'[新臺幣']]]/1000</f>
        <v>1489309.8049999999</v>
      </c>
      <c r="L3277" s="14">
        <f>表格1[[#This Row],[信用卡交易金額'[新臺幣']]]/1000000</f>
        <v>1489.3098050000001</v>
      </c>
      <c r="M3277" s="14" t="str" cm="1">
        <f t="array" ref="M3277">_xlfn.TEXTJOIN("", TRUE, _xlfn.XLOOKUP(TRUE, VALUE(表格1[[#This Row],[年月]]) &lt;= VALUE($R$8:$R$12), $Q$8:$Q$12)) &amp; "年度"</f>
        <v>2022年度</v>
      </c>
    </row>
    <row r="3278" spans="1:13" x14ac:dyDescent="0.3">
      <c r="A3278" s="2">
        <v>202205</v>
      </c>
      <c r="B3278" s="19">
        <f>DATE(表格1[[#This Row],[年]],表格1[[#This Row],[月]],1)</f>
        <v>44682</v>
      </c>
      <c r="C3278" s="2" t="str">
        <f>LEFT(表格1[[#This Row],[年月]],4)</f>
        <v>2022</v>
      </c>
      <c r="D3278" s="2" t="str">
        <f>RIGHT(表格1[[#This Row],[年月]],2)</f>
        <v>05</v>
      </c>
      <c r="E3278" s="5">
        <v>66000000</v>
      </c>
      <c r="F3278" s="2" t="str">
        <f>VLOOKUP(TEXT(表格1[[#This Row],[地區]],"00000000"),縣市代碼,2,0)</f>
        <v>臺中市</v>
      </c>
      <c r="G3278" s="2" t="s">
        <v>4</v>
      </c>
      <c r="H3278" s="13">
        <v>6585547</v>
      </c>
      <c r="I3278" s="14">
        <v>3162688966</v>
      </c>
      <c r="J3278" s="14">
        <f>表格1[[#This Row],[信用卡交易筆數]]/1000</f>
        <v>6585.5469999999996</v>
      </c>
      <c r="K3278" s="14">
        <f>表格1[[#This Row],[信用卡交易金額'[新臺幣']]]/1000</f>
        <v>3162688.966</v>
      </c>
      <c r="L3278" s="14">
        <f>表格1[[#This Row],[信用卡交易金額'[新臺幣']]]/1000000</f>
        <v>3162.6889660000002</v>
      </c>
      <c r="M3278" s="14" t="str" cm="1">
        <f t="array" ref="M3278">_xlfn.TEXTJOIN("", TRUE, _xlfn.XLOOKUP(TRUE, VALUE(表格1[[#This Row],[年月]]) &lt;= VALUE($R$8:$R$12), $Q$8:$Q$12)) &amp; "年度"</f>
        <v>2022年度</v>
      </c>
    </row>
    <row r="3279" spans="1:13" x14ac:dyDescent="0.3">
      <c r="A3279" s="2">
        <v>202205</v>
      </c>
      <c r="B3279" s="19">
        <f>DATE(表格1[[#This Row],[年]],表格1[[#This Row],[月]],1)</f>
        <v>44682</v>
      </c>
      <c r="C3279" s="2" t="str">
        <f>LEFT(表格1[[#This Row],[年月]],4)</f>
        <v>2022</v>
      </c>
      <c r="D3279" s="2" t="str">
        <f>RIGHT(表格1[[#This Row],[年月]],2)</f>
        <v>05</v>
      </c>
      <c r="E3279" s="5">
        <v>66000000</v>
      </c>
      <c r="F3279" s="2" t="str">
        <f>VLOOKUP(TEXT(表格1[[#This Row],[地區]],"00000000"),縣市代碼,2,0)</f>
        <v>臺中市</v>
      </c>
      <c r="G3279" s="2" t="s">
        <v>5</v>
      </c>
      <c r="H3279" s="13">
        <v>353888</v>
      </c>
      <c r="I3279" s="14">
        <v>987687185</v>
      </c>
      <c r="J3279" s="14">
        <f>表格1[[#This Row],[信用卡交易筆數]]/1000</f>
        <v>353.88799999999998</v>
      </c>
      <c r="K3279" s="14">
        <f>表格1[[#This Row],[信用卡交易金額'[新臺幣']]]/1000</f>
        <v>987687.18500000006</v>
      </c>
      <c r="L3279" s="14">
        <f>表格1[[#This Row],[信用卡交易金額'[新臺幣']]]/1000000</f>
        <v>987.687185</v>
      </c>
      <c r="M3279" s="14" t="str" cm="1">
        <f t="array" ref="M3279">_xlfn.TEXTJOIN("", TRUE, _xlfn.XLOOKUP(TRUE, VALUE(表格1[[#This Row],[年月]]) &lt;= VALUE($R$8:$R$12), $Q$8:$Q$12)) &amp; "年度"</f>
        <v>2022年度</v>
      </c>
    </row>
    <row r="3280" spans="1:13" x14ac:dyDescent="0.3">
      <c r="A3280" s="2">
        <v>202205</v>
      </c>
      <c r="B3280" s="19">
        <f>DATE(表格1[[#This Row],[年]],表格1[[#This Row],[月]],1)</f>
        <v>44682</v>
      </c>
      <c r="C3280" s="2" t="str">
        <f>LEFT(表格1[[#This Row],[年月]],4)</f>
        <v>2022</v>
      </c>
      <c r="D3280" s="2" t="str">
        <f>RIGHT(表格1[[#This Row],[年月]],2)</f>
        <v>05</v>
      </c>
      <c r="E3280" s="5">
        <v>66000000</v>
      </c>
      <c r="F3280" s="2" t="str">
        <f>VLOOKUP(TEXT(表格1[[#This Row],[地區]],"00000000"),縣市代碼,2,0)</f>
        <v>臺中市</v>
      </c>
      <c r="G3280" s="2" t="s">
        <v>6</v>
      </c>
      <c r="H3280" s="13">
        <v>605529</v>
      </c>
      <c r="I3280" s="14">
        <v>1824537335</v>
      </c>
      <c r="J3280" s="14">
        <f>表格1[[#This Row],[信用卡交易筆數]]/1000</f>
        <v>605.529</v>
      </c>
      <c r="K3280" s="14">
        <f>表格1[[#This Row],[信用卡交易金額'[新臺幣']]]/1000</f>
        <v>1824537.335</v>
      </c>
      <c r="L3280" s="14">
        <f>表格1[[#This Row],[信用卡交易金額'[新臺幣']]]/1000000</f>
        <v>1824.537335</v>
      </c>
      <c r="M3280" s="14" t="str" cm="1">
        <f t="array" ref="M3280">_xlfn.TEXTJOIN("", TRUE, _xlfn.XLOOKUP(TRUE, VALUE(表格1[[#This Row],[年月]]) &lt;= VALUE($R$8:$R$12), $Q$8:$Q$12)) &amp; "年度"</f>
        <v>2022年度</v>
      </c>
    </row>
    <row r="3281" spans="1:13" x14ac:dyDescent="0.3">
      <c r="A3281" s="2">
        <v>202205</v>
      </c>
      <c r="B3281" s="19">
        <f>DATE(表格1[[#This Row],[年]],表格1[[#This Row],[月]],1)</f>
        <v>44682</v>
      </c>
      <c r="C3281" s="2" t="str">
        <f>LEFT(表格1[[#This Row],[年月]],4)</f>
        <v>2022</v>
      </c>
      <c r="D3281" s="2" t="str">
        <f>RIGHT(表格1[[#This Row],[年月]],2)</f>
        <v>05</v>
      </c>
      <c r="E3281" s="5">
        <v>66000000</v>
      </c>
      <c r="F3281" s="2" t="str">
        <f>VLOOKUP(TEXT(表格1[[#This Row],[地區]],"00000000"),縣市代碼,2,0)</f>
        <v>臺中市</v>
      </c>
      <c r="G3281" s="2" t="s">
        <v>7</v>
      </c>
      <c r="H3281" s="13">
        <v>2945469</v>
      </c>
      <c r="I3281" s="14">
        <v>3180784581</v>
      </c>
      <c r="J3281" s="14">
        <f>表格1[[#This Row],[信用卡交易筆數]]/1000</f>
        <v>2945.4690000000001</v>
      </c>
      <c r="K3281" s="14">
        <f>表格1[[#This Row],[信用卡交易金額'[新臺幣']]]/1000</f>
        <v>3180784.5809999998</v>
      </c>
      <c r="L3281" s="14">
        <f>表格1[[#This Row],[信用卡交易金額'[新臺幣']]]/1000000</f>
        <v>3180.7845809999999</v>
      </c>
      <c r="M3281" s="14" t="str" cm="1">
        <f t="array" ref="M3281">_xlfn.TEXTJOIN("", TRUE, _xlfn.XLOOKUP(TRUE, VALUE(表格1[[#This Row],[年月]]) &lt;= VALUE($R$8:$R$12), $Q$8:$Q$12)) &amp; "年度"</f>
        <v>2022年度</v>
      </c>
    </row>
    <row r="3282" spans="1:13" x14ac:dyDescent="0.3">
      <c r="A3282" s="2">
        <v>202205</v>
      </c>
      <c r="B3282" s="19">
        <f>DATE(表格1[[#This Row],[年]],表格1[[#This Row],[月]],1)</f>
        <v>44682</v>
      </c>
      <c r="C3282" s="2" t="str">
        <f>LEFT(表格1[[#This Row],[年月]],4)</f>
        <v>2022</v>
      </c>
      <c r="D3282" s="2" t="str">
        <f>RIGHT(表格1[[#This Row],[年月]],2)</f>
        <v>05</v>
      </c>
      <c r="E3282" s="5">
        <v>66000000</v>
      </c>
      <c r="F3282" s="2" t="str">
        <f>VLOOKUP(TEXT(表格1[[#This Row],[地區]],"00000000"),縣市代碼,2,0)</f>
        <v>臺中市</v>
      </c>
      <c r="G3282" s="2" t="s">
        <v>8</v>
      </c>
      <c r="H3282" s="13">
        <v>2350396</v>
      </c>
      <c r="I3282" s="14">
        <v>3326793065</v>
      </c>
      <c r="J3282" s="14">
        <f>表格1[[#This Row],[信用卡交易筆數]]/1000</f>
        <v>2350.3960000000002</v>
      </c>
      <c r="K3282" s="14">
        <f>表格1[[#This Row],[信用卡交易金額'[新臺幣']]]/1000</f>
        <v>3326793.0649999999</v>
      </c>
      <c r="L3282" s="14">
        <f>表格1[[#This Row],[信用卡交易金額'[新臺幣']]]/1000000</f>
        <v>3326.7930649999998</v>
      </c>
      <c r="M3282" s="14" t="str" cm="1">
        <f t="array" ref="M3282">_xlfn.TEXTJOIN("", TRUE, _xlfn.XLOOKUP(TRUE, VALUE(表格1[[#This Row],[年月]]) &lt;= VALUE($R$8:$R$12), $Q$8:$Q$12)) &amp; "年度"</f>
        <v>2022年度</v>
      </c>
    </row>
    <row r="3283" spans="1:13" x14ac:dyDescent="0.3">
      <c r="A3283" s="2">
        <v>202205</v>
      </c>
      <c r="B3283" s="19">
        <f>DATE(表格1[[#This Row],[年]],表格1[[#This Row],[月]],1)</f>
        <v>44682</v>
      </c>
      <c r="C3283" s="2" t="str">
        <f>LEFT(表格1[[#This Row],[年月]],4)</f>
        <v>2022</v>
      </c>
      <c r="D3283" s="2" t="str">
        <f>RIGHT(表格1[[#This Row],[年月]],2)</f>
        <v>05</v>
      </c>
      <c r="E3283" s="5">
        <v>66000000</v>
      </c>
      <c r="F3283" s="2" t="str">
        <f>VLOOKUP(TEXT(表格1[[#This Row],[地區]],"00000000"),縣市代碼,2,0)</f>
        <v>臺中市</v>
      </c>
      <c r="G3283" s="2" t="s">
        <v>9</v>
      </c>
      <c r="H3283" s="13">
        <v>5073769</v>
      </c>
      <c r="I3283" s="14">
        <v>7153426265</v>
      </c>
      <c r="J3283" s="14">
        <f>表格1[[#This Row],[信用卡交易筆數]]/1000</f>
        <v>5073.7690000000002</v>
      </c>
      <c r="K3283" s="14">
        <f>表格1[[#This Row],[信用卡交易金額'[新臺幣']]]/1000</f>
        <v>7153426.2649999997</v>
      </c>
      <c r="L3283" s="14">
        <f>表格1[[#This Row],[信用卡交易金額'[新臺幣']]]/1000000</f>
        <v>7153.4262650000001</v>
      </c>
      <c r="M3283" s="14" t="str" cm="1">
        <f t="array" ref="M3283">_xlfn.TEXTJOIN("", TRUE, _xlfn.XLOOKUP(TRUE, VALUE(表格1[[#This Row],[年月]]) &lt;= VALUE($R$8:$R$12), $Q$8:$Q$12)) &amp; "年度"</f>
        <v>2022年度</v>
      </c>
    </row>
    <row r="3284" spans="1:13" x14ac:dyDescent="0.3">
      <c r="A3284" s="2">
        <v>202205</v>
      </c>
      <c r="B3284" s="19">
        <f>DATE(表格1[[#This Row],[年]],表格1[[#This Row],[月]],1)</f>
        <v>44682</v>
      </c>
      <c r="C3284" s="2" t="str">
        <f>LEFT(表格1[[#This Row],[年月]],4)</f>
        <v>2022</v>
      </c>
      <c r="D3284" s="2" t="str">
        <f>RIGHT(表格1[[#This Row],[年月]],2)</f>
        <v>05</v>
      </c>
      <c r="E3284" s="5">
        <v>66000000</v>
      </c>
      <c r="F3284" s="2" t="str">
        <f>VLOOKUP(TEXT(表格1[[#This Row],[地區]],"00000000"),縣市代碼,2,0)</f>
        <v>臺中市</v>
      </c>
      <c r="G3284" s="2" t="s">
        <v>10</v>
      </c>
      <c r="H3284" s="13">
        <v>3461396</v>
      </c>
      <c r="I3284" s="14">
        <v>12601823392</v>
      </c>
      <c r="J3284" s="14">
        <f>表格1[[#This Row],[信用卡交易筆數]]/1000</f>
        <v>3461.3960000000002</v>
      </c>
      <c r="K3284" s="14">
        <f>表格1[[#This Row],[信用卡交易金額'[新臺幣']]]/1000</f>
        <v>12601823.392000001</v>
      </c>
      <c r="L3284" s="14">
        <f>表格1[[#This Row],[信用卡交易金額'[新臺幣']]]/1000000</f>
        <v>12601.823392</v>
      </c>
      <c r="M3284" s="14" t="str" cm="1">
        <f t="array" ref="M3284">_xlfn.TEXTJOIN("", TRUE, _xlfn.XLOOKUP(TRUE, VALUE(表格1[[#This Row],[年月]]) &lt;= VALUE($R$8:$R$12), $Q$8:$Q$12)) &amp; "年度"</f>
        <v>2022年度</v>
      </c>
    </row>
    <row r="3285" spans="1:13" x14ac:dyDescent="0.3">
      <c r="A3285" s="2">
        <v>202205</v>
      </c>
      <c r="B3285" s="19">
        <f>DATE(表格1[[#This Row],[年]],表格1[[#This Row],[月]],1)</f>
        <v>44682</v>
      </c>
      <c r="C3285" s="2" t="str">
        <f>LEFT(表格1[[#This Row],[年月]],4)</f>
        <v>2022</v>
      </c>
      <c r="D3285" s="2" t="str">
        <f>RIGHT(表格1[[#This Row],[年月]],2)</f>
        <v>05</v>
      </c>
      <c r="E3285" s="5">
        <v>10007000</v>
      </c>
      <c r="F3285" s="2" t="str">
        <f>VLOOKUP(TEXT(表格1[[#This Row],[地區]],"00000000"),縣市代碼,2,0)</f>
        <v>彰化縣</v>
      </c>
      <c r="G3285" s="2" t="s">
        <v>4</v>
      </c>
      <c r="H3285" s="13">
        <v>1467244</v>
      </c>
      <c r="I3285" s="14">
        <v>654413024</v>
      </c>
      <c r="J3285" s="14">
        <f>表格1[[#This Row],[信用卡交易筆數]]/1000</f>
        <v>1467.2439999999999</v>
      </c>
      <c r="K3285" s="14">
        <f>表格1[[#This Row],[信用卡交易金額'[新臺幣']]]/1000</f>
        <v>654413.02399999998</v>
      </c>
      <c r="L3285" s="14">
        <f>表格1[[#This Row],[信用卡交易金額'[新臺幣']]]/1000000</f>
        <v>654.41302399999995</v>
      </c>
      <c r="M3285" s="14" t="str" cm="1">
        <f t="array" ref="M3285">_xlfn.TEXTJOIN("", TRUE, _xlfn.XLOOKUP(TRUE, VALUE(表格1[[#This Row],[年月]]) &lt;= VALUE($R$8:$R$12), $Q$8:$Q$12)) &amp; "年度"</f>
        <v>2022年度</v>
      </c>
    </row>
    <row r="3286" spans="1:13" x14ac:dyDescent="0.3">
      <c r="A3286" s="2">
        <v>202205</v>
      </c>
      <c r="B3286" s="19">
        <f>DATE(表格1[[#This Row],[年]],表格1[[#This Row],[月]],1)</f>
        <v>44682</v>
      </c>
      <c r="C3286" s="2" t="str">
        <f>LEFT(表格1[[#This Row],[年月]],4)</f>
        <v>2022</v>
      </c>
      <c r="D3286" s="2" t="str">
        <f>RIGHT(表格1[[#This Row],[年月]],2)</f>
        <v>05</v>
      </c>
      <c r="E3286" s="5">
        <v>10007000</v>
      </c>
      <c r="F3286" s="2" t="str">
        <f>VLOOKUP(TEXT(表格1[[#This Row],[地區]],"00000000"),縣市代碼,2,0)</f>
        <v>彰化縣</v>
      </c>
      <c r="G3286" s="2" t="s">
        <v>5</v>
      </c>
      <c r="H3286" s="13">
        <v>101796</v>
      </c>
      <c r="I3286" s="14">
        <v>249706590</v>
      </c>
      <c r="J3286" s="14">
        <f>表格1[[#This Row],[信用卡交易筆數]]/1000</f>
        <v>101.79600000000001</v>
      </c>
      <c r="K3286" s="14">
        <f>表格1[[#This Row],[信用卡交易金額'[新臺幣']]]/1000</f>
        <v>249706.59</v>
      </c>
      <c r="L3286" s="14">
        <f>表格1[[#This Row],[信用卡交易金額'[新臺幣']]]/1000000</f>
        <v>249.70659000000001</v>
      </c>
      <c r="M3286" s="14" t="str" cm="1">
        <f t="array" ref="M3286">_xlfn.TEXTJOIN("", TRUE, _xlfn.XLOOKUP(TRUE, VALUE(表格1[[#This Row],[年月]]) &lt;= VALUE($R$8:$R$12), $Q$8:$Q$12)) &amp; "年度"</f>
        <v>2022年度</v>
      </c>
    </row>
    <row r="3287" spans="1:13" x14ac:dyDescent="0.3">
      <c r="A3287" s="2">
        <v>202205</v>
      </c>
      <c r="B3287" s="19">
        <f>DATE(表格1[[#This Row],[年]],表格1[[#This Row],[月]],1)</f>
        <v>44682</v>
      </c>
      <c r="C3287" s="2" t="str">
        <f>LEFT(表格1[[#This Row],[年月]],4)</f>
        <v>2022</v>
      </c>
      <c r="D3287" s="2" t="str">
        <f>RIGHT(表格1[[#This Row],[年月]],2)</f>
        <v>05</v>
      </c>
      <c r="E3287" s="5">
        <v>10007000</v>
      </c>
      <c r="F3287" s="2" t="str">
        <f>VLOOKUP(TEXT(表格1[[#This Row],[地區]],"00000000"),縣市代碼,2,0)</f>
        <v>彰化縣</v>
      </c>
      <c r="G3287" s="2" t="s">
        <v>6</v>
      </c>
      <c r="H3287" s="13">
        <v>151464</v>
      </c>
      <c r="I3287" s="14">
        <v>456763199</v>
      </c>
      <c r="J3287" s="14">
        <f>表格1[[#This Row],[信用卡交易筆數]]/1000</f>
        <v>151.464</v>
      </c>
      <c r="K3287" s="14">
        <f>表格1[[#This Row],[信用卡交易金額'[新臺幣']]]/1000</f>
        <v>456763.19900000002</v>
      </c>
      <c r="L3287" s="14">
        <f>表格1[[#This Row],[信用卡交易金額'[新臺幣']]]/1000000</f>
        <v>456.76319899999999</v>
      </c>
      <c r="M3287" s="14" t="str" cm="1">
        <f t="array" ref="M3287">_xlfn.TEXTJOIN("", TRUE, _xlfn.XLOOKUP(TRUE, VALUE(表格1[[#This Row],[年月]]) &lt;= VALUE($R$8:$R$12), $Q$8:$Q$12)) &amp; "年度"</f>
        <v>2022年度</v>
      </c>
    </row>
    <row r="3288" spans="1:13" x14ac:dyDescent="0.3">
      <c r="A3288" s="2">
        <v>202205</v>
      </c>
      <c r="B3288" s="19">
        <f>DATE(表格1[[#This Row],[年]],表格1[[#This Row],[月]],1)</f>
        <v>44682</v>
      </c>
      <c r="C3288" s="2" t="str">
        <f>LEFT(表格1[[#This Row],[年月]],4)</f>
        <v>2022</v>
      </c>
      <c r="D3288" s="2" t="str">
        <f>RIGHT(表格1[[#This Row],[年月]],2)</f>
        <v>05</v>
      </c>
      <c r="E3288" s="5">
        <v>10007000</v>
      </c>
      <c r="F3288" s="2" t="str">
        <f>VLOOKUP(TEXT(表格1[[#This Row],[地區]],"00000000"),縣市代碼,2,0)</f>
        <v>彰化縣</v>
      </c>
      <c r="G3288" s="2" t="s">
        <v>7</v>
      </c>
      <c r="H3288" s="13">
        <v>883669</v>
      </c>
      <c r="I3288" s="14">
        <v>1012120602</v>
      </c>
      <c r="J3288" s="14">
        <f>表格1[[#This Row],[信用卡交易筆數]]/1000</f>
        <v>883.66899999999998</v>
      </c>
      <c r="K3288" s="14">
        <f>表格1[[#This Row],[信用卡交易金額'[新臺幣']]]/1000</f>
        <v>1012120.602</v>
      </c>
      <c r="L3288" s="14">
        <f>表格1[[#This Row],[信用卡交易金額'[新臺幣']]]/1000000</f>
        <v>1012.120602</v>
      </c>
      <c r="M3288" s="14" t="str" cm="1">
        <f t="array" ref="M3288">_xlfn.TEXTJOIN("", TRUE, _xlfn.XLOOKUP(TRUE, VALUE(表格1[[#This Row],[年月]]) &lt;= VALUE($R$8:$R$12), $Q$8:$Q$12)) &amp; "年度"</f>
        <v>2022年度</v>
      </c>
    </row>
    <row r="3289" spans="1:13" x14ac:dyDescent="0.3">
      <c r="A3289" s="2">
        <v>202205</v>
      </c>
      <c r="B3289" s="19">
        <f>DATE(表格1[[#This Row],[年]],表格1[[#This Row],[月]],1)</f>
        <v>44682</v>
      </c>
      <c r="C3289" s="2" t="str">
        <f>LEFT(表格1[[#This Row],[年月]],4)</f>
        <v>2022</v>
      </c>
      <c r="D3289" s="2" t="str">
        <f>RIGHT(表格1[[#This Row],[年月]],2)</f>
        <v>05</v>
      </c>
      <c r="E3289" s="5">
        <v>10007000</v>
      </c>
      <c r="F3289" s="2" t="str">
        <f>VLOOKUP(TEXT(表格1[[#This Row],[地區]],"00000000"),縣市代碼,2,0)</f>
        <v>彰化縣</v>
      </c>
      <c r="G3289" s="2" t="s">
        <v>8</v>
      </c>
      <c r="H3289" s="13">
        <v>593356</v>
      </c>
      <c r="I3289" s="14">
        <v>748281299</v>
      </c>
      <c r="J3289" s="14">
        <f>表格1[[#This Row],[信用卡交易筆數]]/1000</f>
        <v>593.35599999999999</v>
      </c>
      <c r="K3289" s="14">
        <f>表格1[[#This Row],[信用卡交易金額'[新臺幣']]]/1000</f>
        <v>748281.299</v>
      </c>
      <c r="L3289" s="14">
        <f>表格1[[#This Row],[信用卡交易金額'[新臺幣']]]/1000000</f>
        <v>748.28129899999999</v>
      </c>
      <c r="M3289" s="14" t="str" cm="1">
        <f t="array" ref="M3289">_xlfn.TEXTJOIN("", TRUE, _xlfn.XLOOKUP(TRUE, VALUE(表格1[[#This Row],[年月]]) &lt;= VALUE($R$8:$R$12), $Q$8:$Q$12)) &amp; "年度"</f>
        <v>2022年度</v>
      </c>
    </row>
    <row r="3290" spans="1:13" x14ac:dyDescent="0.3">
      <c r="A3290" s="2">
        <v>202205</v>
      </c>
      <c r="B3290" s="19">
        <f>DATE(表格1[[#This Row],[年]],表格1[[#This Row],[月]],1)</f>
        <v>44682</v>
      </c>
      <c r="C3290" s="2" t="str">
        <f>LEFT(表格1[[#This Row],[年月]],4)</f>
        <v>2022</v>
      </c>
      <c r="D3290" s="2" t="str">
        <f>RIGHT(表格1[[#This Row],[年月]],2)</f>
        <v>05</v>
      </c>
      <c r="E3290" s="5">
        <v>10007000</v>
      </c>
      <c r="F3290" s="2" t="str">
        <f>VLOOKUP(TEXT(表格1[[#This Row],[地區]],"00000000"),縣市代碼,2,0)</f>
        <v>彰化縣</v>
      </c>
      <c r="G3290" s="2" t="s">
        <v>9</v>
      </c>
      <c r="H3290" s="13">
        <v>1211333</v>
      </c>
      <c r="I3290" s="14">
        <v>1624713105</v>
      </c>
      <c r="J3290" s="14">
        <f>表格1[[#This Row],[信用卡交易筆數]]/1000</f>
        <v>1211.3330000000001</v>
      </c>
      <c r="K3290" s="14">
        <f>表格1[[#This Row],[信用卡交易金額'[新臺幣']]]/1000</f>
        <v>1624713.105</v>
      </c>
      <c r="L3290" s="14">
        <f>表格1[[#This Row],[信用卡交易金額'[新臺幣']]]/1000000</f>
        <v>1624.713105</v>
      </c>
      <c r="M3290" s="14" t="str" cm="1">
        <f t="array" ref="M3290">_xlfn.TEXTJOIN("", TRUE, _xlfn.XLOOKUP(TRUE, VALUE(表格1[[#This Row],[年月]]) &lt;= VALUE($R$8:$R$12), $Q$8:$Q$12)) &amp; "年度"</f>
        <v>2022年度</v>
      </c>
    </row>
    <row r="3291" spans="1:13" x14ac:dyDescent="0.3">
      <c r="A3291" s="2">
        <v>202205</v>
      </c>
      <c r="B3291" s="19">
        <f>DATE(表格1[[#This Row],[年]],表格1[[#This Row],[月]],1)</f>
        <v>44682</v>
      </c>
      <c r="C3291" s="2" t="str">
        <f>LEFT(表格1[[#This Row],[年月]],4)</f>
        <v>2022</v>
      </c>
      <c r="D3291" s="2" t="str">
        <f>RIGHT(表格1[[#This Row],[年月]],2)</f>
        <v>05</v>
      </c>
      <c r="E3291" s="5">
        <v>10007000</v>
      </c>
      <c r="F3291" s="2" t="str">
        <f>VLOOKUP(TEXT(表格1[[#This Row],[地區]],"00000000"),縣市代碼,2,0)</f>
        <v>彰化縣</v>
      </c>
      <c r="G3291" s="2" t="s">
        <v>10</v>
      </c>
      <c r="H3291" s="13">
        <v>958069</v>
      </c>
      <c r="I3291" s="14">
        <v>3240390686</v>
      </c>
      <c r="J3291" s="14">
        <f>表格1[[#This Row],[信用卡交易筆數]]/1000</f>
        <v>958.06899999999996</v>
      </c>
      <c r="K3291" s="14">
        <f>表格1[[#This Row],[信用卡交易金額'[新臺幣']]]/1000</f>
        <v>3240390.6860000002</v>
      </c>
      <c r="L3291" s="14">
        <f>表格1[[#This Row],[信用卡交易金額'[新臺幣']]]/1000000</f>
        <v>3240.3906860000002</v>
      </c>
      <c r="M3291" s="14" t="str" cm="1">
        <f t="array" ref="M3291">_xlfn.TEXTJOIN("", TRUE, _xlfn.XLOOKUP(TRUE, VALUE(表格1[[#This Row],[年月]]) &lt;= VALUE($R$8:$R$12), $Q$8:$Q$12)) &amp; "年度"</f>
        <v>2022年度</v>
      </c>
    </row>
    <row r="3292" spans="1:13" x14ac:dyDescent="0.3">
      <c r="A3292" s="2">
        <v>202205</v>
      </c>
      <c r="B3292" s="19">
        <f>DATE(表格1[[#This Row],[年]],表格1[[#This Row],[月]],1)</f>
        <v>44682</v>
      </c>
      <c r="C3292" s="2" t="str">
        <f>LEFT(表格1[[#This Row],[年月]],4)</f>
        <v>2022</v>
      </c>
      <c r="D3292" s="2" t="str">
        <f>RIGHT(表格1[[#This Row],[年月]],2)</f>
        <v>05</v>
      </c>
      <c r="E3292" s="5">
        <v>10008000</v>
      </c>
      <c r="F3292" s="2" t="str">
        <f>VLOOKUP(TEXT(表格1[[#This Row],[地區]],"00000000"),縣市代碼,2,0)</f>
        <v>南投縣</v>
      </c>
      <c r="G3292" s="2" t="s">
        <v>4</v>
      </c>
      <c r="H3292" s="13">
        <v>493779</v>
      </c>
      <c r="I3292" s="14">
        <v>208981270</v>
      </c>
      <c r="J3292" s="14">
        <f>表格1[[#This Row],[信用卡交易筆數]]/1000</f>
        <v>493.779</v>
      </c>
      <c r="K3292" s="14">
        <f>表格1[[#This Row],[信用卡交易金額'[新臺幣']]]/1000</f>
        <v>208981.27</v>
      </c>
      <c r="L3292" s="14">
        <f>表格1[[#This Row],[信用卡交易金額'[新臺幣']]]/1000000</f>
        <v>208.98126999999999</v>
      </c>
      <c r="M3292" s="14" t="str" cm="1">
        <f t="array" ref="M3292">_xlfn.TEXTJOIN("", TRUE, _xlfn.XLOOKUP(TRUE, VALUE(表格1[[#This Row],[年月]]) &lt;= VALUE($R$8:$R$12), $Q$8:$Q$12)) &amp; "年度"</f>
        <v>2022年度</v>
      </c>
    </row>
    <row r="3293" spans="1:13" x14ac:dyDescent="0.3">
      <c r="A3293" s="2">
        <v>202205</v>
      </c>
      <c r="B3293" s="19">
        <f>DATE(表格1[[#This Row],[年]],表格1[[#This Row],[月]],1)</f>
        <v>44682</v>
      </c>
      <c r="C3293" s="2" t="str">
        <f>LEFT(表格1[[#This Row],[年月]],4)</f>
        <v>2022</v>
      </c>
      <c r="D3293" s="2" t="str">
        <f>RIGHT(表格1[[#This Row],[年月]],2)</f>
        <v>05</v>
      </c>
      <c r="E3293" s="5">
        <v>10008000</v>
      </c>
      <c r="F3293" s="2" t="str">
        <f>VLOOKUP(TEXT(表格1[[#This Row],[地區]],"00000000"),縣市代碼,2,0)</f>
        <v>南投縣</v>
      </c>
      <c r="G3293" s="2" t="s">
        <v>5</v>
      </c>
      <c r="H3293" s="13">
        <v>32182</v>
      </c>
      <c r="I3293" s="14">
        <v>78148874</v>
      </c>
      <c r="J3293" s="14">
        <f>表格1[[#This Row],[信用卡交易筆數]]/1000</f>
        <v>32.182000000000002</v>
      </c>
      <c r="K3293" s="14">
        <f>表格1[[#This Row],[信用卡交易金額'[新臺幣']]]/1000</f>
        <v>78148.873999999996</v>
      </c>
      <c r="L3293" s="14">
        <f>表格1[[#This Row],[信用卡交易金額'[新臺幣']]]/1000000</f>
        <v>78.148874000000006</v>
      </c>
      <c r="M3293" s="14" t="str" cm="1">
        <f t="array" ref="M3293">_xlfn.TEXTJOIN("", TRUE, _xlfn.XLOOKUP(TRUE, VALUE(表格1[[#This Row],[年月]]) &lt;= VALUE($R$8:$R$12), $Q$8:$Q$12)) &amp; "年度"</f>
        <v>2022年度</v>
      </c>
    </row>
    <row r="3294" spans="1:13" x14ac:dyDescent="0.3">
      <c r="A3294" s="2">
        <v>202205</v>
      </c>
      <c r="B3294" s="19">
        <f>DATE(表格1[[#This Row],[年]],表格1[[#This Row],[月]],1)</f>
        <v>44682</v>
      </c>
      <c r="C3294" s="2" t="str">
        <f>LEFT(表格1[[#This Row],[年月]],4)</f>
        <v>2022</v>
      </c>
      <c r="D3294" s="2" t="str">
        <f>RIGHT(表格1[[#This Row],[年月]],2)</f>
        <v>05</v>
      </c>
      <c r="E3294" s="5">
        <v>10008000</v>
      </c>
      <c r="F3294" s="2" t="str">
        <f>VLOOKUP(TEXT(表格1[[#This Row],[地區]],"00000000"),縣市代碼,2,0)</f>
        <v>南投縣</v>
      </c>
      <c r="G3294" s="2" t="s">
        <v>6</v>
      </c>
      <c r="H3294" s="13">
        <v>48994</v>
      </c>
      <c r="I3294" s="14">
        <v>146972249</v>
      </c>
      <c r="J3294" s="14">
        <f>表格1[[#This Row],[信用卡交易筆數]]/1000</f>
        <v>48.994</v>
      </c>
      <c r="K3294" s="14">
        <f>表格1[[#This Row],[信用卡交易金額'[新臺幣']]]/1000</f>
        <v>146972.24900000001</v>
      </c>
      <c r="L3294" s="14">
        <f>表格1[[#This Row],[信用卡交易金額'[新臺幣']]]/1000000</f>
        <v>146.97224900000001</v>
      </c>
      <c r="M3294" s="14" t="str" cm="1">
        <f t="array" ref="M3294">_xlfn.TEXTJOIN("", TRUE, _xlfn.XLOOKUP(TRUE, VALUE(表格1[[#This Row],[年月]]) &lt;= VALUE($R$8:$R$12), $Q$8:$Q$12)) &amp; "年度"</f>
        <v>2022年度</v>
      </c>
    </row>
    <row r="3295" spans="1:13" x14ac:dyDescent="0.3">
      <c r="A3295" s="2">
        <v>202205</v>
      </c>
      <c r="B3295" s="19">
        <f>DATE(表格1[[#This Row],[年]],表格1[[#This Row],[月]],1)</f>
        <v>44682</v>
      </c>
      <c r="C3295" s="2" t="str">
        <f>LEFT(表格1[[#This Row],[年月]],4)</f>
        <v>2022</v>
      </c>
      <c r="D3295" s="2" t="str">
        <f>RIGHT(表格1[[#This Row],[年月]],2)</f>
        <v>05</v>
      </c>
      <c r="E3295" s="5">
        <v>10008000</v>
      </c>
      <c r="F3295" s="2" t="str">
        <f>VLOOKUP(TEXT(表格1[[#This Row],[地區]],"00000000"),縣市代碼,2,0)</f>
        <v>南投縣</v>
      </c>
      <c r="G3295" s="2" t="s">
        <v>7</v>
      </c>
      <c r="H3295" s="13">
        <v>306113</v>
      </c>
      <c r="I3295" s="14">
        <v>352683309</v>
      </c>
      <c r="J3295" s="14">
        <f>表格1[[#This Row],[信用卡交易筆數]]/1000</f>
        <v>306.113</v>
      </c>
      <c r="K3295" s="14">
        <f>表格1[[#This Row],[信用卡交易金額'[新臺幣']]]/1000</f>
        <v>352683.30900000001</v>
      </c>
      <c r="L3295" s="14">
        <f>表格1[[#This Row],[信用卡交易金額'[新臺幣']]]/1000000</f>
        <v>352.68330900000001</v>
      </c>
      <c r="M3295" s="14" t="str" cm="1">
        <f t="array" ref="M3295">_xlfn.TEXTJOIN("", TRUE, _xlfn.XLOOKUP(TRUE, VALUE(表格1[[#This Row],[年月]]) &lt;= VALUE($R$8:$R$12), $Q$8:$Q$12)) &amp; "年度"</f>
        <v>2022年度</v>
      </c>
    </row>
    <row r="3296" spans="1:13" x14ac:dyDescent="0.3">
      <c r="A3296" s="2">
        <v>202205</v>
      </c>
      <c r="B3296" s="19">
        <f>DATE(表格1[[#This Row],[年]],表格1[[#This Row],[月]],1)</f>
        <v>44682</v>
      </c>
      <c r="C3296" s="2" t="str">
        <f>LEFT(表格1[[#This Row],[年月]],4)</f>
        <v>2022</v>
      </c>
      <c r="D3296" s="2" t="str">
        <f>RIGHT(表格1[[#This Row],[年月]],2)</f>
        <v>05</v>
      </c>
      <c r="E3296" s="5">
        <v>10008000</v>
      </c>
      <c r="F3296" s="2" t="str">
        <f>VLOOKUP(TEXT(表格1[[#This Row],[地區]],"00000000"),縣市代碼,2,0)</f>
        <v>南投縣</v>
      </c>
      <c r="G3296" s="2" t="s">
        <v>8</v>
      </c>
      <c r="H3296" s="13">
        <v>212738</v>
      </c>
      <c r="I3296" s="14">
        <v>252375160</v>
      </c>
      <c r="J3296" s="14">
        <f>表格1[[#This Row],[信用卡交易筆數]]/1000</f>
        <v>212.738</v>
      </c>
      <c r="K3296" s="14">
        <f>表格1[[#This Row],[信用卡交易金額'[新臺幣']]]/1000</f>
        <v>252375.16</v>
      </c>
      <c r="L3296" s="14">
        <f>表格1[[#This Row],[信用卡交易金額'[新臺幣']]]/1000000</f>
        <v>252.37515999999999</v>
      </c>
      <c r="M3296" s="14" t="str" cm="1">
        <f t="array" ref="M3296">_xlfn.TEXTJOIN("", TRUE, _xlfn.XLOOKUP(TRUE, VALUE(表格1[[#This Row],[年月]]) &lt;= VALUE($R$8:$R$12), $Q$8:$Q$12)) &amp; "年度"</f>
        <v>2022年度</v>
      </c>
    </row>
    <row r="3297" spans="1:13" x14ac:dyDescent="0.3">
      <c r="A3297" s="2">
        <v>202205</v>
      </c>
      <c r="B3297" s="19">
        <f>DATE(表格1[[#This Row],[年]],表格1[[#This Row],[月]],1)</f>
        <v>44682</v>
      </c>
      <c r="C3297" s="2" t="str">
        <f>LEFT(表格1[[#This Row],[年月]],4)</f>
        <v>2022</v>
      </c>
      <c r="D3297" s="2" t="str">
        <f>RIGHT(表格1[[#This Row],[年月]],2)</f>
        <v>05</v>
      </c>
      <c r="E3297" s="5">
        <v>10008000</v>
      </c>
      <c r="F3297" s="2" t="str">
        <f>VLOOKUP(TEXT(表格1[[#This Row],[地區]],"00000000"),縣市代碼,2,0)</f>
        <v>南投縣</v>
      </c>
      <c r="G3297" s="2" t="s">
        <v>9</v>
      </c>
      <c r="H3297" s="13">
        <v>403865</v>
      </c>
      <c r="I3297" s="14">
        <v>508702099</v>
      </c>
      <c r="J3297" s="14">
        <f>表格1[[#This Row],[信用卡交易筆數]]/1000</f>
        <v>403.86500000000001</v>
      </c>
      <c r="K3297" s="14">
        <f>表格1[[#This Row],[信用卡交易金額'[新臺幣']]]/1000</f>
        <v>508702.09899999999</v>
      </c>
      <c r="L3297" s="14">
        <f>表格1[[#This Row],[信用卡交易金額'[新臺幣']]]/1000000</f>
        <v>508.70209899999998</v>
      </c>
      <c r="M3297" s="14" t="str" cm="1">
        <f t="array" ref="M3297">_xlfn.TEXTJOIN("", TRUE, _xlfn.XLOOKUP(TRUE, VALUE(表格1[[#This Row],[年月]]) &lt;= VALUE($R$8:$R$12), $Q$8:$Q$12)) &amp; "年度"</f>
        <v>2022年度</v>
      </c>
    </row>
    <row r="3298" spans="1:13" x14ac:dyDescent="0.3">
      <c r="A3298" s="2">
        <v>202205</v>
      </c>
      <c r="B3298" s="19">
        <f>DATE(表格1[[#This Row],[年]],表格1[[#This Row],[月]],1)</f>
        <v>44682</v>
      </c>
      <c r="C3298" s="2" t="str">
        <f>LEFT(表格1[[#This Row],[年月]],4)</f>
        <v>2022</v>
      </c>
      <c r="D3298" s="2" t="str">
        <f>RIGHT(表格1[[#This Row],[年月]],2)</f>
        <v>05</v>
      </c>
      <c r="E3298" s="5">
        <v>10008000</v>
      </c>
      <c r="F3298" s="2" t="str">
        <f>VLOOKUP(TEXT(表格1[[#This Row],[地區]],"00000000"),縣市代碼,2,0)</f>
        <v>南投縣</v>
      </c>
      <c r="G3298" s="2" t="s">
        <v>10</v>
      </c>
      <c r="H3298" s="13">
        <v>313632</v>
      </c>
      <c r="I3298" s="14">
        <v>1010485019</v>
      </c>
      <c r="J3298" s="14">
        <f>表格1[[#This Row],[信用卡交易筆數]]/1000</f>
        <v>313.63200000000001</v>
      </c>
      <c r="K3298" s="14">
        <f>表格1[[#This Row],[信用卡交易金額'[新臺幣']]]/1000</f>
        <v>1010485.019</v>
      </c>
      <c r="L3298" s="14">
        <f>表格1[[#This Row],[信用卡交易金額'[新臺幣']]]/1000000</f>
        <v>1010.485019</v>
      </c>
      <c r="M3298" s="14" t="str" cm="1">
        <f t="array" ref="M3298">_xlfn.TEXTJOIN("", TRUE, _xlfn.XLOOKUP(TRUE, VALUE(表格1[[#This Row],[年月]]) &lt;= VALUE($R$8:$R$12), $Q$8:$Q$12)) &amp; "年度"</f>
        <v>2022年度</v>
      </c>
    </row>
    <row r="3299" spans="1:13" x14ac:dyDescent="0.3">
      <c r="A3299" s="2">
        <v>202205</v>
      </c>
      <c r="B3299" s="19">
        <f>DATE(表格1[[#This Row],[年]],表格1[[#This Row],[月]],1)</f>
        <v>44682</v>
      </c>
      <c r="C3299" s="2" t="str">
        <f>LEFT(表格1[[#This Row],[年月]],4)</f>
        <v>2022</v>
      </c>
      <c r="D3299" s="2" t="str">
        <f>RIGHT(表格1[[#This Row],[年月]],2)</f>
        <v>05</v>
      </c>
      <c r="E3299" s="5">
        <v>10009000</v>
      </c>
      <c r="F3299" s="2" t="str">
        <f>VLOOKUP(TEXT(表格1[[#This Row],[地區]],"00000000"),縣市代碼,2,0)</f>
        <v>雲林縣</v>
      </c>
      <c r="G3299" s="2" t="s">
        <v>4</v>
      </c>
      <c r="H3299" s="13">
        <v>561097</v>
      </c>
      <c r="I3299" s="14">
        <v>243082684</v>
      </c>
      <c r="J3299" s="14">
        <f>表格1[[#This Row],[信用卡交易筆數]]/1000</f>
        <v>561.09699999999998</v>
      </c>
      <c r="K3299" s="14">
        <f>表格1[[#This Row],[信用卡交易金額'[新臺幣']]]/1000</f>
        <v>243082.68400000001</v>
      </c>
      <c r="L3299" s="14">
        <f>表格1[[#This Row],[信用卡交易金額'[新臺幣']]]/1000000</f>
        <v>243.082684</v>
      </c>
      <c r="M3299" s="14" t="str" cm="1">
        <f t="array" ref="M3299">_xlfn.TEXTJOIN("", TRUE, _xlfn.XLOOKUP(TRUE, VALUE(表格1[[#This Row],[年月]]) &lt;= VALUE($R$8:$R$12), $Q$8:$Q$12)) &amp; "年度"</f>
        <v>2022年度</v>
      </c>
    </row>
    <row r="3300" spans="1:13" x14ac:dyDescent="0.3">
      <c r="A3300" s="2">
        <v>202205</v>
      </c>
      <c r="B3300" s="19">
        <f>DATE(表格1[[#This Row],[年]],表格1[[#This Row],[月]],1)</f>
        <v>44682</v>
      </c>
      <c r="C3300" s="2" t="str">
        <f>LEFT(表格1[[#This Row],[年月]],4)</f>
        <v>2022</v>
      </c>
      <c r="D3300" s="2" t="str">
        <f>RIGHT(表格1[[#This Row],[年月]],2)</f>
        <v>05</v>
      </c>
      <c r="E3300" s="5">
        <v>10009000</v>
      </c>
      <c r="F3300" s="2" t="str">
        <f>VLOOKUP(TEXT(表格1[[#This Row],[地區]],"00000000"),縣市代碼,2,0)</f>
        <v>雲林縣</v>
      </c>
      <c r="G3300" s="2" t="s">
        <v>5</v>
      </c>
      <c r="H3300" s="13">
        <v>43158</v>
      </c>
      <c r="I3300" s="14">
        <v>102792625</v>
      </c>
      <c r="J3300" s="14">
        <f>表格1[[#This Row],[信用卡交易筆數]]/1000</f>
        <v>43.158000000000001</v>
      </c>
      <c r="K3300" s="14">
        <f>表格1[[#This Row],[信用卡交易金額'[新臺幣']]]/1000</f>
        <v>102792.625</v>
      </c>
      <c r="L3300" s="14">
        <f>表格1[[#This Row],[信用卡交易金額'[新臺幣']]]/1000000</f>
        <v>102.792625</v>
      </c>
      <c r="M3300" s="14" t="str" cm="1">
        <f t="array" ref="M3300">_xlfn.TEXTJOIN("", TRUE, _xlfn.XLOOKUP(TRUE, VALUE(表格1[[#This Row],[年月]]) &lt;= VALUE($R$8:$R$12), $Q$8:$Q$12)) &amp; "年度"</f>
        <v>2022年度</v>
      </c>
    </row>
    <row r="3301" spans="1:13" x14ac:dyDescent="0.3">
      <c r="A3301" s="2">
        <v>202205</v>
      </c>
      <c r="B3301" s="19">
        <f>DATE(表格1[[#This Row],[年]],表格1[[#This Row],[月]],1)</f>
        <v>44682</v>
      </c>
      <c r="C3301" s="2" t="str">
        <f>LEFT(表格1[[#This Row],[年月]],4)</f>
        <v>2022</v>
      </c>
      <c r="D3301" s="2" t="str">
        <f>RIGHT(表格1[[#This Row],[年月]],2)</f>
        <v>05</v>
      </c>
      <c r="E3301" s="5">
        <v>10009000</v>
      </c>
      <c r="F3301" s="2" t="str">
        <f>VLOOKUP(TEXT(表格1[[#This Row],[地區]],"00000000"),縣市代碼,2,0)</f>
        <v>雲林縣</v>
      </c>
      <c r="G3301" s="2" t="s">
        <v>6</v>
      </c>
      <c r="H3301" s="13">
        <v>62961</v>
      </c>
      <c r="I3301" s="14">
        <v>193194645</v>
      </c>
      <c r="J3301" s="14">
        <f>表格1[[#This Row],[信用卡交易筆數]]/1000</f>
        <v>62.960999999999999</v>
      </c>
      <c r="K3301" s="14">
        <f>表格1[[#This Row],[信用卡交易金額'[新臺幣']]]/1000</f>
        <v>193194.64499999999</v>
      </c>
      <c r="L3301" s="14">
        <f>表格1[[#This Row],[信用卡交易金額'[新臺幣']]]/1000000</f>
        <v>193.19464500000001</v>
      </c>
      <c r="M3301" s="14" t="str" cm="1">
        <f t="array" ref="M3301">_xlfn.TEXTJOIN("", TRUE, _xlfn.XLOOKUP(TRUE, VALUE(表格1[[#This Row],[年月]]) &lt;= VALUE($R$8:$R$12), $Q$8:$Q$12)) &amp; "年度"</f>
        <v>2022年度</v>
      </c>
    </row>
    <row r="3302" spans="1:13" x14ac:dyDescent="0.3">
      <c r="A3302" s="2">
        <v>202205</v>
      </c>
      <c r="B3302" s="19">
        <f>DATE(表格1[[#This Row],[年]],表格1[[#This Row],[月]],1)</f>
        <v>44682</v>
      </c>
      <c r="C3302" s="2" t="str">
        <f>LEFT(表格1[[#This Row],[年月]],4)</f>
        <v>2022</v>
      </c>
      <c r="D3302" s="2" t="str">
        <f>RIGHT(表格1[[#This Row],[年月]],2)</f>
        <v>05</v>
      </c>
      <c r="E3302" s="5">
        <v>10009000</v>
      </c>
      <c r="F3302" s="2" t="str">
        <f>VLOOKUP(TEXT(表格1[[#This Row],[地區]],"00000000"),縣市代碼,2,0)</f>
        <v>雲林縣</v>
      </c>
      <c r="G3302" s="2" t="s">
        <v>7</v>
      </c>
      <c r="H3302" s="13">
        <v>411913</v>
      </c>
      <c r="I3302" s="14">
        <v>458402657</v>
      </c>
      <c r="J3302" s="14">
        <f>表格1[[#This Row],[信用卡交易筆數]]/1000</f>
        <v>411.91300000000001</v>
      </c>
      <c r="K3302" s="14">
        <f>表格1[[#This Row],[信用卡交易金額'[新臺幣']]]/1000</f>
        <v>458402.65700000001</v>
      </c>
      <c r="L3302" s="14">
        <f>表格1[[#This Row],[信用卡交易金額'[新臺幣']]]/1000000</f>
        <v>458.40265699999998</v>
      </c>
      <c r="M3302" s="14" t="str" cm="1">
        <f t="array" ref="M3302">_xlfn.TEXTJOIN("", TRUE, _xlfn.XLOOKUP(TRUE, VALUE(表格1[[#This Row],[年月]]) &lt;= VALUE($R$8:$R$12), $Q$8:$Q$12)) &amp; "年度"</f>
        <v>2022年度</v>
      </c>
    </row>
    <row r="3303" spans="1:13" x14ac:dyDescent="0.3">
      <c r="A3303" s="2">
        <v>202205</v>
      </c>
      <c r="B3303" s="19">
        <f>DATE(表格1[[#This Row],[年]],表格1[[#This Row],[月]],1)</f>
        <v>44682</v>
      </c>
      <c r="C3303" s="2" t="str">
        <f>LEFT(表格1[[#This Row],[年月]],4)</f>
        <v>2022</v>
      </c>
      <c r="D3303" s="2" t="str">
        <f>RIGHT(表格1[[#This Row],[年月]],2)</f>
        <v>05</v>
      </c>
      <c r="E3303" s="5">
        <v>10009000</v>
      </c>
      <c r="F3303" s="2" t="str">
        <f>VLOOKUP(TEXT(表格1[[#This Row],[地區]],"00000000"),縣市代碼,2,0)</f>
        <v>雲林縣</v>
      </c>
      <c r="G3303" s="2" t="s">
        <v>8</v>
      </c>
      <c r="H3303" s="13">
        <v>264143</v>
      </c>
      <c r="I3303" s="14">
        <v>296748871</v>
      </c>
      <c r="J3303" s="14">
        <f>表格1[[#This Row],[信用卡交易筆數]]/1000</f>
        <v>264.14299999999997</v>
      </c>
      <c r="K3303" s="14">
        <f>表格1[[#This Row],[信用卡交易金額'[新臺幣']]]/1000</f>
        <v>296748.87099999998</v>
      </c>
      <c r="L3303" s="14">
        <f>表格1[[#This Row],[信用卡交易金額'[新臺幣']]]/1000000</f>
        <v>296.74887100000001</v>
      </c>
      <c r="M3303" s="14" t="str" cm="1">
        <f t="array" ref="M3303">_xlfn.TEXTJOIN("", TRUE, _xlfn.XLOOKUP(TRUE, VALUE(表格1[[#This Row],[年月]]) &lt;= VALUE($R$8:$R$12), $Q$8:$Q$12)) &amp; "年度"</f>
        <v>2022年度</v>
      </c>
    </row>
    <row r="3304" spans="1:13" x14ac:dyDescent="0.3">
      <c r="A3304" s="2">
        <v>202205</v>
      </c>
      <c r="B3304" s="19">
        <f>DATE(表格1[[#This Row],[年]],表格1[[#This Row],[月]],1)</f>
        <v>44682</v>
      </c>
      <c r="C3304" s="2" t="str">
        <f>LEFT(表格1[[#This Row],[年月]],4)</f>
        <v>2022</v>
      </c>
      <c r="D3304" s="2" t="str">
        <f>RIGHT(表格1[[#This Row],[年月]],2)</f>
        <v>05</v>
      </c>
      <c r="E3304" s="5">
        <v>10009000</v>
      </c>
      <c r="F3304" s="2" t="str">
        <f>VLOOKUP(TEXT(表格1[[#This Row],[地區]],"00000000"),縣市代碼,2,0)</f>
        <v>雲林縣</v>
      </c>
      <c r="G3304" s="2" t="s">
        <v>9</v>
      </c>
      <c r="H3304" s="13">
        <v>490386</v>
      </c>
      <c r="I3304" s="14">
        <v>691055224</v>
      </c>
      <c r="J3304" s="14">
        <f>表格1[[#This Row],[信用卡交易筆數]]/1000</f>
        <v>490.38600000000002</v>
      </c>
      <c r="K3304" s="14">
        <f>表格1[[#This Row],[信用卡交易金額'[新臺幣']]]/1000</f>
        <v>691055.22400000005</v>
      </c>
      <c r="L3304" s="14">
        <f>表格1[[#This Row],[信用卡交易金額'[新臺幣']]]/1000000</f>
        <v>691.05522399999995</v>
      </c>
      <c r="M3304" s="14" t="str" cm="1">
        <f t="array" ref="M3304">_xlfn.TEXTJOIN("", TRUE, _xlfn.XLOOKUP(TRUE, VALUE(表格1[[#This Row],[年月]]) &lt;= VALUE($R$8:$R$12), $Q$8:$Q$12)) &amp; "年度"</f>
        <v>2022年度</v>
      </c>
    </row>
    <row r="3305" spans="1:13" x14ac:dyDescent="0.3">
      <c r="A3305" s="2">
        <v>202205</v>
      </c>
      <c r="B3305" s="19">
        <f>DATE(表格1[[#This Row],[年]],表格1[[#This Row],[月]],1)</f>
        <v>44682</v>
      </c>
      <c r="C3305" s="2" t="str">
        <f>LEFT(表格1[[#This Row],[年月]],4)</f>
        <v>2022</v>
      </c>
      <c r="D3305" s="2" t="str">
        <f>RIGHT(表格1[[#This Row],[年月]],2)</f>
        <v>05</v>
      </c>
      <c r="E3305" s="5">
        <v>10009000</v>
      </c>
      <c r="F3305" s="2" t="str">
        <f>VLOOKUP(TEXT(表格1[[#This Row],[地區]],"00000000"),縣市代碼,2,0)</f>
        <v>雲林縣</v>
      </c>
      <c r="G3305" s="2" t="s">
        <v>10</v>
      </c>
      <c r="H3305" s="13">
        <v>394094</v>
      </c>
      <c r="I3305" s="14">
        <v>1299497687</v>
      </c>
      <c r="J3305" s="14">
        <f>表格1[[#This Row],[信用卡交易筆數]]/1000</f>
        <v>394.09399999999999</v>
      </c>
      <c r="K3305" s="14">
        <f>表格1[[#This Row],[信用卡交易金額'[新臺幣']]]/1000</f>
        <v>1299497.6869999999</v>
      </c>
      <c r="L3305" s="14">
        <f>表格1[[#This Row],[信用卡交易金額'[新臺幣']]]/1000000</f>
        <v>1299.497687</v>
      </c>
      <c r="M3305" s="14" t="str" cm="1">
        <f t="array" ref="M3305">_xlfn.TEXTJOIN("", TRUE, _xlfn.XLOOKUP(TRUE, VALUE(表格1[[#This Row],[年月]]) &lt;= VALUE($R$8:$R$12), $Q$8:$Q$12)) &amp; "年度"</f>
        <v>2022年度</v>
      </c>
    </row>
    <row r="3306" spans="1:13" x14ac:dyDescent="0.3">
      <c r="A3306" s="2">
        <v>202205</v>
      </c>
      <c r="B3306" s="19">
        <f>DATE(表格1[[#This Row],[年]],表格1[[#This Row],[月]],1)</f>
        <v>44682</v>
      </c>
      <c r="C3306" s="2" t="str">
        <f>LEFT(表格1[[#This Row],[年月]],4)</f>
        <v>2022</v>
      </c>
      <c r="D3306" s="2" t="str">
        <f>RIGHT(表格1[[#This Row],[年月]],2)</f>
        <v>05</v>
      </c>
      <c r="E3306" s="5">
        <v>10010000</v>
      </c>
      <c r="F3306" s="2" t="str">
        <f>VLOOKUP(TEXT(表格1[[#This Row],[地區]],"00000000"),縣市代碼,2,0)</f>
        <v>嘉義縣</v>
      </c>
      <c r="G3306" s="2" t="s">
        <v>4</v>
      </c>
      <c r="H3306" s="13">
        <v>381800</v>
      </c>
      <c r="I3306" s="14">
        <v>168271463</v>
      </c>
      <c r="J3306" s="14">
        <f>表格1[[#This Row],[信用卡交易筆數]]/1000</f>
        <v>381.8</v>
      </c>
      <c r="K3306" s="14">
        <f>表格1[[#This Row],[信用卡交易金額'[新臺幣']]]/1000</f>
        <v>168271.46299999999</v>
      </c>
      <c r="L3306" s="14">
        <f>表格1[[#This Row],[信用卡交易金額'[新臺幣']]]/1000000</f>
        <v>168.27146300000001</v>
      </c>
      <c r="M3306" s="14" t="str" cm="1">
        <f t="array" ref="M3306">_xlfn.TEXTJOIN("", TRUE, _xlfn.XLOOKUP(TRUE, VALUE(表格1[[#This Row],[年月]]) &lt;= VALUE($R$8:$R$12), $Q$8:$Q$12)) &amp; "年度"</f>
        <v>2022年度</v>
      </c>
    </row>
    <row r="3307" spans="1:13" x14ac:dyDescent="0.3">
      <c r="A3307" s="2">
        <v>202205</v>
      </c>
      <c r="B3307" s="19">
        <f>DATE(表格1[[#This Row],[年]],表格1[[#This Row],[月]],1)</f>
        <v>44682</v>
      </c>
      <c r="C3307" s="2" t="str">
        <f>LEFT(表格1[[#This Row],[年月]],4)</f>
        <v>2022</v>
      </c>
      <c r="D3307" s="2" t="str">
        <f>RIGHT(表格1[[#This Row],[年月]],2)</f>
        <v>05</v>
      </c>
      <c r="E3307" s="5">
        <v>10010000</v>
      </c>
      <c r="F3307" s="2" t="str">
        <f>VLOOKUP(TEXT(表格1[[#This Row],[地區]],"00000000"),縣市代碼,2,0)</f>
        <v>嘉義縣</v>
      </c>
      <c r="G3307" s="2" t="s">
        <v>5</v>
      </c>
      <c r="H3307" s="13">
        <v>28978</v>
      </c>
      <c r="I3307" s="14">
        <v>77734616</v>
      </c>
      <c r="J3307" s="14">
        <f>表格1[[#This Row],[信用卡交易筆數]]/1000</f>
        <v>28.978000000000002</v>
      </c>
      <c r="K3307" s="14">
        <f>表格1[[#This Row],[信用卡交易金額'[新臺幣']]]/1000</f>
        <v>77734.615999999995</v>
      </c>
      <c r="L3307" s="14">
        <f>表格1[[#This Row],[信用卡交易金額'[新臺幣']]]/1000000</f>
        <v>77.734616000000003</v>
      </c>
      <c r="M3307" s="14" t="str" cm="1">
        <f t="array" ref="M3307">_xlfn.TEXTJOIN("", TRUE, _xlfn.XLOOKUP(TRUE, VALUE(表格1[[#This Row],[年月]]) &lt;= VALUE($R$8:$R$12), $Q$8:$Q$12)) &amp; "年度"</f>
        <v>2022年度</v>
      </c>
    </row>
    <row r="3308" spans="1:13" x14ac:dyDescent="0.3">
      <c r="A3308" s="2">
        <v>202205</v>
      </c>
      <c r="B3308" s="19">
        <f>DATE(表格1[[#This Row],[年]],表格1[[#This Row],[月]],1)</f>
        <v>44682</v>
      </c>
      <c r="C3308" s="2" t="str">
        <f>LEFT(表格1[[#This Row],[年月]],4)</f>
        <v>2022</v>
      </c>
      <c r="D3308" s="2" t="str">
        <f>RIGHT(表格1[[#This Row],[年月]],2)</f>
        <v>05</v>
      </c>
      <c r="E3308" s="5">
        <v>10010000</v>
      </c>
      <c r="F3308" s="2" t="str">
        <f>VLOOKUP(TEXT(表格1[[#This Row],[地區]],"00000000"),縣市代碼,2,0)</f>
        <v>嘉義縣</v>
      </c>
      <c r="G3308" s="2" t="s">
        <v>6</v>
      </c>
      <c r="H3308" s="13">
        <v>42769</v>
      </c>
      <c r="I3308" s="14">
        <v>128727262</v>
      </c>
      <c r="J3308" s="14">
        <f>表格1[[#This Row],[信用卡交易筆數]]/1000</f>
        <v>42.768999999999998</v>
      </c>
      <c r="K3308" s="14">
        <f>表格1[[#This Row],[信用卡交易金額'[新臺幣']]]/1000</f>
        <v>128727.262</v>
      </c>
      <c r="L3308" s="14">
        <f>表格1[[#This Row],[信用卡交易金額'[新臺幣']]]/1000000</f>
        <v>128.727262</v>
      </c>
      <c r="M3308" s="14" t="str" cm="1">
        <f t="array" ref="M3308">_xlfn.TEXTJOIN("", TRUE, _xlfn.XLOOKUP(TRUE, VALUE(表格1[[#This Row],[年月]]) &lt;= VALUE($R$8:$R$12), $Q$8:$Q$12)) &amp; "年度"</f>
        <v>2022年度</v>
      </c>
    </row>
    <row r="3309" spans="1:13" x14ac:dyDescent="0.3">
      <c r="A3309" s="2">
        <v>202205</v>
      </c>
      <c r="B3309" s="19">
        <f>DATE(表格1[[#This Row],[年]],表格1[[#This Row],[月]],1)</f>
        <v>44682</v>
      </c>
      <c r="C3309" s="2" t="str">
        <f>LEFT(表格1[[#This Row],[年月]],4)</f>
        <v>2022</v>
      </c>
      <c r="D3309" s="2" t="str">
        <f>RIGHT(表格1[[#This Row],[年月]],2)</f>
        <v>05</v>
      </c>
      <c r="E3309" s="5">
        <v>10010000</v>
      </c>
      <c r="F3309" s="2" t="str">
        <f>VLOOKUP(TEXT(表格1[[#This Row],[地區]],"00000000"),縣市代碼,2,0)</f>
        <v>嘉義縣</v>
      </c>
      <c r="G3309" s="2" t="s">
        <v>7</v>
      </c>
      <c r="H3309" s="13">
        <v>306712</v>
      </c>
      <c r="I3309" s="14">
        <v>323676484</v>
      </c>
      <c r="J3309" s="14">
        <f>表格1[[#This Row],[信用卡交易筆數]]/1000</f>
        <v>306.71199999999999</v>
      </c>
      <c r="K3309" s="14">
        <f>表格1[[#This Row],[信用卡交易金額'[新臺幣']]]/1000</f>
        <v>323676.484</v>
      </c>
      <c r="L3309" s="14">
        <f>表格1[[#This Row],[信用卡交易金額'[新臺幣']]]/1000000</f>
        <v>323.67648400000002</v>
      </c>
      <c r="M3309" s="14" t="str" cm="1">
        <f t="array" ref="M3309">_xlfn.TEXTJOIN("", TRUE, _xlfn.XLOOKUP(TRUE, VALUE(表格1[[#This Row],[年月]]) &lt;= VALUE($R$8:$R$12), $Q$8:$Q$12)) &amp; "年度"</f>
        <v>2022年度</v>
      </c>
    </row>
    <row r="3310" spans="1:13" x14ac:dyDescent="0.3">
      <c r="A3310" s="2">
        <v>202205</v>
      </c>
      <c r="B3310" s="19">
        <f>DATE(表格1[[#This Row],[年]],表格1[[#This Row],[月]],1)</f>
        <v>44682</v>
      </c>
      <c r="C3310" s="2" t="str">
        <f>LEFT(表格1[[#This Row],[年月]],4)</f>
        <v>2022</v>
      </c>
      <c r="D3310" s="2" t="str">
        <f>RIGHT(表格1[[#This Row],[年月]],2)</f>
        <v>05</v>
      </c>
      <c r="E3310" s="5">
        <v>10010000</v>
      </c>
      <c r="F3310" s="2" t="str">
        <f>VLOOKUP(TEXT(表格1[[#This Row],[地區]],"00000000"),縣市代碼,2,0)</f>
        <v>嘉義縣</v>
      </c>
      <c r="G3310" s="2" t="s">
        <v>8</v>
      </c>
      <c r="H3310" s="13">
        <v>203332</v>
      </c>
      <c r="I3310" s="14">
        <v>230183329</v>
      </c>
      <c r="J3310" s="14">
        <f>表格1[[#This Row],[信用卡交易筆數]]/1000</f>
        <v>203.33199999999999</v>
      </c>
      <c r="K3310" s="14">
        <f>表格1[[#This Row],[信用卡交易金額'[新臺幣']]]/1000</f>
        <v>230183.329</v>
      </c>
      <c r="L3310" s="14">
        <f>表格1[[#This Row],[信用卡交易金額'[新臺幣']]]/1000000</f>
        <v>230.18332899999999</v>
      </c>
      <c r="M3310" s="14" t="str" cm="1">
        <f t="array" ref="M3310">_xlfn.TEXTJOIN("", TRUE, _xlfn.XLOOKUP(TRUE, VALUE(表格1[[#This Row],[年月]]) &lt;= VALUE($R$8:$R$12), $Q$8:$Q$12)) &amp; "年度"</f>
        <v>2022年度</v>
      </c>
    </row>
    <row r="3311" spans="1:13" x14ac:dyDescent="0.3">
      <c r="A3311" s="2">
        <v>202205</v>
      </c>
      <c r="B3311" s="19">
        <f>DATE(表格1[[#This Row],[年]],表格1[[#This Row],[月]],1)</f>
        <v>44682</v>
      </c>
      <c r="C3311" s="2" t="str">
        <f>LEFT(表格1[[#This Row],[年月]],4)</f>
        <v>2022</v>
      </c>
      <c r="D3311" s="2" t="str">
        <f>RIGHT(表格1[[#This Row],[年月]],2)</f>
        <v>05</v>
      </c>
      <c r="E3311" s="5">
        <v>10010000</v>
      </c>
      <c r="F3311" s="2" t="str">
        <f>VLOOKUP(TEXT(表格1[[#This Row],[地區]],"00000000"),縣市代碼,2,0)</f>
        <v>嘉義縣</v>
      </c>
      <c r="G3311" s="2" t="s">
        <v>9</v>
      </c>
      <c r="H3311" s="13">
        <v>377971</v>
      </c>
      <c r="I3311" s="14">
        <v>520480519</v>
      </c>
      <c r="J3311" s="14">
        <f>表格1[[#This Row],[信用卡交易筆數]]/1000</f>
        <v>377.971</v>
      </c>
      <c r="K3311" s="14">
        <f>表格1[[#This Row],[信用卡交易金額'[新臺幣']]]/1000</f>
        <v>520480.51899999997</v>
      </c>
      <c r="L3311" s="14">
        <f>表格1[[#This Row],[信用卡交易金額'[新臺幣']]]/1000000</f>
        <v>520.48051899999996</v>
      </c>
      <c r="M3311" s="14" t="str" cm="1">
        <f t="array" ref="M3311">_xlfn.TEXTJOIN("", TRUE, _xlfn.XLOOKUP(TRUE, VALUE(表格1[[#This Row],[年月]]) &lt;= VALUE($R$8:$R$12), $Q$8:$Q$12)) &amp; "年度"</f>
        <v>2022年度</v>
      </c>
    </row>
    <row r="3312" spans="1:13" x14ac:dyDescent="0.3">
      <c r="A3312" s="2">
        <v>202205</v>
      </c>
      <c r="B3312" s="19">
        <f>DATE(表格1[[#This Row],[年]],表格1[[#This Row],[月]],1)</f>
        <v>44682</v>
      </c>
      <c r="C3312" s="2" t="str">
        <f>LEFT(表格1[[#This Row],[年月]],4)</f>
        <v>2022</v>
      </c>
      <c r="D3312" s="2" t="str">
        <f>RIGHT(表格1[[#This Row],[年月]],2)</f>
        <v>05</v>
      </c>
      <c r="E3312" s="5">
        <v>10010000</v>
      </c>
      <c r="F3312" s="2" t="str">
        <f>VLOOKUP(TEXT(表格1[[#This Row],[地區]],"00000000"),縣市代碼,2,0)</f>
        <v>嘉義縣</v>
      </c>
      <c r="G3312" s="2" t="s">
        <v>10</v>
      </c>
      <c r="H3312" s="13">
        <v>288785</v>
      </c>
      <c r="I3312" s="14">
        <v>938040995</v>
      </c>
      <c r="J3312" s="14">
        <f>表格1[[#This Row],[信用卡交易筆數]]/1000</f>
        <v>288.78500000000003</v>
      </c>
      <c r="K3312" s="14">
        <f>表格1[[#This Row],[信用卡交易金額'[新臺幣']]]/1000</f>
        <v>938040.995</v>
      </c>
      <c r="L3312" s="14">
        <f>表格1[[#This Row],[信用卡交易金額'[新臺幣']]]/1000000</f>
        <v>938.04099499999995</v>
      </c>
      <c r="M3312" s="14" t="str" cm="1">
        <f t="array" ref="M3312">_xlfn.TEXTJOIN("", TRUE, _xlfn.XLOOKUP(TRUE, VALUE(表格1[[#This Row],[年月]]) &lt;= VALUE($R$8:$R$12), $Q$8:$Q$12)) &amp; "年度"</f>
        <v>2022年度</v>
      </c>
    </row>
    <row r="3313" spans="1:13" x14ac:dyDescent="0.3">
      <c r="A3313" s="2">
        <v>202205</v>
      </c>
      <c r="B3313" s="19">
        <f>DATE(表格1[[#This Row],[年]],表格1[[#This Row],[月]],1)</f>
        <v>44682</v>
      </c>
      <c r="C3313" s="2" t="str">
        <f>LEFT(表格1[[#This Row],[年月]],4)</f>
        <v>2022</v>
      </c>
      <c r="D3313" s="2" t="str">
        <f>RIGHT(表格1[[#This Row],[年月]],2)</f>
        <v>05</v>
      </c>
      <c r="E3313" s="5">
        <v>10020000</v>
      </c>
      <c r="F3313" s="2" t="str">
        <f>VLOOKUP(TEXT(表格1[[#This Row],[地區]],"00000000"),縣市代碼,2,0)</f>
        <v>嘉義市</v>
      </c>
      <c r="G3313" s="2" t="s">
        <v>4</v>
      </c>
      <c r="H3313" s="13">
        <v>422245</v>
      </c>
      <c r="I3313" s="14">
        <v>188648494</v>
      </c>
      <c r="J3313" s="14">
        <f>表格1[[#This Row],[信用卡交易筆數]]/1000</f>
        <v>422.245</v>
      </c>
      <c r="K3313" s="14">
        <f>表格1[[#This Row],[信用卡交易金額'[新臺幣']]]/1000</f>
        <v>188648.49400000001</v>
      </c>
      <c r="L3313" s="14">
        <f>表格1[[#This Row],[信用卡交易金額'[新臺幣']]]/1000000</f>
        <v>188.648494</v>
      </c>
      <c r="M3313" s="14" t="str" cm="1">
        <f t="array" ref="M3313">_xlfn.TEXTJOIN("", TRUE, _xlfn.XLOOKUP(TRUE, VALUE(表格1[[#This Row],[年月]]) &lt;= VALUE($R$8:$R$12), $Q$8:$Q$12)) &amp; "年度"</f>
        <v>2022年度</v>
      </c>
    </row>
    <row r="3314" spans="1:13" x14ac:dyDescent="0.3">
      <c r="A3314" s="2">
        <v>202205</v>
      </c>
      <c r="B3314" s="19">
        <f>DATE(表格1[[#This Row],[年]],表格1[[#This Row],[月]],1)</f>
        <v>44682</v>
      </c>
      <c r="C3314" s="2" t="str">
        <f>LEFT(表格1[[#This Row],[年月]],4)</f>
        <v>2022</v>
      </c>
      <c r="D3314" s="2" t="str">
        <f>RIGHT(表格1[[#This Row],[年月]],2)</f>
        <v>05</v>
      </c>
      <c r="E3314" s="5">
        <v>10020000</v>
      </c>
      <c r="F3314" s="2" t="str">
        <f>VLOOKUP(TEXT(表格1[[#This Row],[地區]],"00000000"),縣市代碼,2,0)</f>
        <v>嘉義市</v>
      </c>
      <c r="G3314" s="2" t="s">
        <v>5</v>
      </c>
      <c r="H3314" s="13">
        <v>26906</v>
      </c>
      <c r="I3314" s="14">
        <v>70276496</v>
      </c>
      <c r="J3314" s="14">
        <f>表格1[[#This Row],[信用卡交易筆數]]/1000</f>
        <v>26.905999999999999</v>
      </c>
      <c r="K3314" s="14">
        <f>表格1[[#This Row],[信用卡交易金額'[新臺幣']]]/1000</f>
        <v>70276.495999999999</v>
      </c>
      <c r="L3314" s="14">
        <f>表格1[[#This Row],[信用卡交易金額'[新臺幣']]]/1000000</f>
        <v>70.276495999999995</v>
      </c>
      <c r="M3314" s="14" t="str" cm="1">
        <f t="array" ref="M3314">_xlfn.TEXTJOIN("", TRUE, _xlfn.XLOOKUP(TRUE, VALUE(表格1[[#This Row],[年月]]) &lt;= VALUE($R$8:$R$12), $Q$8:$Q$12)) &amp; "年度"</f>
        <v>2022年度</v>
      </c>
    </row>
    <row r="3315" spans="1:13" x14ac:dyDescent="0.3">
      <c r="A3315" s="2">
        <v>202205</v>
      </c>
      <c r="B3315" s="19">
        <f>DATE(表格1[[#This Row],[年]],表格1[[#This Row],[月]],1)</f>
        <v>44682</v>
      </c>
      <c r="C3315" s="2" t="str">
        <f>LEFT(表格1[[#This Row],[年月]],4)</f>
        <v>2022</v>
      </c>
      <c r="D3315" s="2" t="str">
        <f>RIGHT(表格1[[#This Row],[年月]],2)</f>
        <v>05</v>
      </c>
      <c r="E3315" s="5">
        <v>10020000</v>
      </c>
      <c r="F3315" s="2" t="str">
        <f>VLOOKUP(TEXT(表格1[[#This Row],[地區]],"00000000"),縣市代碼,2,0)</f>
        <v>嘉義市</v>
      </c>
      <c r="G3315" s="2" t="s">
        <v>6</v>
      </c>
      <c r="H3315" s="13">
        <v>42888</v>
      </c>
      <c r="I3315" s="14">
        <v>126288883</v>
      </c>
      <c r="J3315" s="14">
        <f>表格1[[#This Row],[信用卡交易筆數]]/1000</f>
        <v>42.887999999999998</v>
      </c>
      <c r="K3315" s="14">
        <f>表格1[[#This Row],[信用卡交易金額'[新臺幣']]]/1000</f>
        <v>126288.883</v>
      </c>
      <c r="L3315" s="14">
        <f>表格1[[#This Row],[信用卡交易金額'[新臺幣']]]/1000000</f>
        <v>126.288883</v>
      </c>
      <c r="M3315" s="14" t="str" cm="1">
        <f t="array" ref="M3315">_xlfn.TEXTJOIN("", TRUE, _xlfn.XLOOKUP(TRUE, VALUE(表格1[[#This Row],[年月]]) &lt;= VALUE($R$8:$R$12), $Q$8:$Q$12)) &amp; "年度"</f>
        <v>2022年度</v>
      </c>
    </row>
    <row r="3316" spans="1:13" x14ac:dyDescent="0.3">
      <c r="A3316" s="2">
        <v>202205</v>
      </c>
      <c r="B3316" s="19">
        <f>DATE(表格1[[#This Row],[年]],表格1[[#This Row],[月]],1)</f>
        <v>44682</v>
      </c>
      <c r="C3316" s="2" t="str">
        <f>LEFT(表格1[[#This Row],[年月]],4)</f>
        <v>2022</v>
      </c>
      <c r="D3316" s="2" t="str">
        <f>RIGHT(表格1[[#This Row],[年月]],2)</f>
        <v>05</v>
      </c>
      <c r="E3316" s="5">
        <v>10020000</v>
      </c>
      <c r="F3316" s="2" t="str">
        <f>VLOOKUP(TEXT(表格1[[#This Row],[地區]],"00000000"),縣市代碼,2,0)</f>
        <v>嘉義市</v>
      </c>
      <c r="G3316" s="2" t="s">
        <v>7</v>
      </c>
      <c r="H3316" s="13">
        <v>220578</v>
      </c>
      <c r="I3316" s="14">
        <v>223843511</v>
      </c>
      <c r="J3316" s="14">
        <f>表格1[[#This Row],[信用卡交易筆數]]/1000</f>
        <v>220.578</v>
      </c>
      <c r="K3316" s="14">
        <f>表格1[[#This Row],[信用卡交易金額'[新臺幣']]]/1000</f>
        <v>223843.511</v>
      </c>
      <c r="L3316" s="14">
        <f>表格1[[#This Row],[信用卡交易金額'[新臺幣']]]/1000000</f>
        <v>223.84351100000001</v>
      </c>
      <c r="M3316" s="14" t="str" cm="1">
        <f t="array" ref="M3316">_xlfn.TEXTJOIN("", TRUE, _xlfn.XLOOKUP(TRUE, VALUE(表格1[[#This Row],[年月]]) &lt;= VALUE($R$8:$R$12), $Q$8:$Q$12)) &amp; "年度"</f>
        <v>2022年度</v>
      </c>
    </row>
    <row r="3317" spans="1:13" x14ac:dyDescent="0.3">
      <c r="A3317" s="2">
        <v>202205</v>
      </c>
      <c r="B3317" s="19">
        <f>DATE(表格1[[#This Row],[年]],表格1[[#This Row],[月]],1)</f>
        <v>44682</v>
      </c>
      <c r="C3317" s="2" t="str">
        <f>LEFT(表格1[[#This Row],[年月]],4)</f>
        <v>2022</v>
      </c>
      <c r="D3317" s="2" t="str">
        <f>RIGHT(表格1[[#This Row],[年月]],2)</f>
        <v>05</v>
      </c>
      <c r="E3317" s="5">
        <v>10020000</v>
      </c>
      <c r="F3317" s="2" t="str">
        <f>VLOOKUP(TEXT(表格1[[#This Row],[地區]],"00000000"),縣市代碼,2,0)</f>
        <v>嘉義市</v>
      </c>
      <c r="G3317" s="2" t="s">
        <v>8</v>
      </c>
      <c r="H3317" s="13">
        <v>165135</v>
      </c>
      <c r="I3317" s="14">
        <v>208632122</v>
      </c>
      <c r="J3317" s="14">
        <f>表格1[[#This Row],[信用卡交易筆數]]/1000</f>
        <v>165.13499999999999</v>
      </c>
      <c r="K3317" s="14">
        <f>表格1[[#This Row],[信用卡交易金額'[新臺幣']]]/1000</f>
        <v>208632.122</v>
      </c>
      <c r="L3317" s="14">
        <f>表格1[[#This Row],[信用卡交易金額'[新臺幣']]]/1000000</f>
        <v>208.63212200000001</v>
      </c>
      <c r="M3317" s="14" t="str" cm="1">
        <f t="array" ref="M3317">_xlfn.TEXTJOIN("", TRUE, _xlfn.XLOOKUP(TRUE, VALUE(表格1[[#This Row],[年月]]) &lt;= VALUE($R$8:$R$12), $Q$8:$Q$12)) &amp; "年度"</f>
        <v>2022年度</v>
      </c>
    </row>
    <row r="3318" spans="1:13" x14ac:dyDescent="0.3">
      <c r="A3318" s="2">
        <v>202205</v>
      </c>
      <c r="B3318" s="19">
        <f>DATE(表格1[[#This Row],[年]],表格1[[#This Row],[月]],1)</f>
        <v>44682</v>
      </c>
      <c r="C3318" s="2" t="str">
        <f>LEFT(表格1[[#This Row],[年月]],4)</f>
        <v>2022</v>
      </c>
      <c r="D3318" s="2" t="str">
        <f>RIGHT(表格1[[#This Row],[年月]],2)</f>
        <v>05</v>
      </c>
      <c r="E3318" s="5">
        <v>10020000</v>
      </c>
      <c r="F3318" s="2" t="str">
        <f>VLOOKUP(TEXT(表格1[[#This Row],[地區]],"00000000"),縣市代碼,2,0)</f>
        <v>嘉義市</v>
      </c>
      <c r="G3318" s="2" t="s">
        <v>9</v>
      </c>
      <c r="H3318" s="13">
        <v>392392</v>
      </c>
      <c r="I3318" s="14">
        <v>539910446</v>
      </c>
      <c r="J3318" s="14">
        <f>表格1[[#This Row],[信用卡交易筆數]]/1000</f>
        <v>392.392</v>
      </c>
      <c r="K3318" s="14">
        <f>表格1[[#This Row],[信用卡交易金額'[新臺幣']]]/1000</f>
        <v>539910.446</v>
      </c>
      <c r="L3318" s="14">
        <f>表格1[[#This Row],[信用卡交易金額'[新臺幣']]]/1000000</f>
        <v>539.91044599999998</v>
      </c>
      <c r="M3318" s="14" t="str" cm="1">
        <f t="array" ref="M3318">_xlfn.TEXTJOIN("", TRUE, _xlfn.XLOOKUP(TRUE, VALUE(表格1[[#This Row],[年月]]) &lt;= VALUE($R$8:$R$12), $Q$8:$Q$12)) &amp; "年度"</f>
        <v>2022年度</v>
      </c>
    </row>
    <row r="3319" spans="1:13" x14ac:dyDescent="0.3">
      <c r="A3319" s="2">
        <v>202205</v>
      </c>
      <c r="B3319" s="19">
        <f>DATE(表格1[[#This Row],[年]],表格1[[#This Row],[月]],1)</f>
        <v>44682</v>
      </c>
      <c r="C3319" s="2" t="str">
        <f>LEFT(表格1[[#This Row],[年月]],4)</f>
        <v>2022</v>
      </c>
      <c r="D3319" s="2" t="str">
        <f>RIGHT(表格1[[#This Row],[年月]],2)</f>
        <v>05</v>
      </c>
      <c r="E3319" s="5">
        <v>10020000</v>
      </c>
      <c r="F3319" s="2" t="str">
        <f>VLOOKUP(TEXT(表格1[[#This Row],[地區]],"00000000"),縣市代碼,2,0)</f>
        <v>嘉義市</v>
      </c>
      <c r="G3319" s="2" t="s">
        <v>10</v>
      </c>
      <c r="H3319" s="13">
        <v>264147</v>
      </c>
      <c r="I3319" s="14">
        <v>949074069</v>
      </c>
      <c r="J3319" s="14">
        <f>表格1[[#This Row],[信用卡交易筆數]]/1000</f>
        <v>264.14699999999999</v>
      </c>
      <c r="K3319" s="14">
        <f>表格1[[#This Row],[信用卡交易金額'[新臺幣']]]/1000</f>
        <v>949074.06900000002</v>
      </c>
      <c r="L3319" s="14">
        <f>表格1[[#This Row],[信用卡交易金額'[新臺幣']]]/1000000</f>
        <v>949.07406900000001</v>
      </c>
      <c r="M3319" s="14" t="str" cm="1">
        <f t="array" ref="M3319">_xlfn.TEXTJOIN("", TRUE, _xlfn.XLOOKUP(TRUE, VALUE(表格1[[#This Row],[年月]]) &lt;= VALUE($R$8:$R$12), $Q$8:$Q$12)) &amp; "年度"</f>
        <v>2022年度</v>
      </c>
    </row>
    <row r="3320" spans="1:13" x14ac:dyDescent="0.3">
      <c r="A3320" s="2">
        <v>202205</v>
      </c>
      <c r="B3320" s="19">
        <f>DATE(表格1[[#This Row],[年]],表格1[[#This Row],[月]],1)</f>
        <v>44682</v>
      </c>
      <c r="C3320" s="2" t="str">
        <f>LEFT(表格1[[#This Row],[年月]],4)</f>
        <v>2022</v>
      </c>
      <c r="D3320" s="2" t="str">
        <f>RIGHT(表格1[[#This Row],[年月]],2)</f>
        <v>05</v>
      </c>
      <c r="E3320" s="5">
        <v>67000000</v>
      </c>
      <c r="F3320" s="2" t="str">
        <f>VLOOKUP(TEXT(表格1[[#This Row],[地區]],"00000000"),縣市代碼,2,0)</f>
        <v>臺南市</v>
      </c>
      <c r="G3320" s="2" t="s">
        <v>4</v>
      </c>
      <c r="H3320" s="13">
        <v>2963254</v>
      </c>
      <c r="I3320" s="14">
        <v>1344452794</v>
      </c>
      <c r="J3320" s="14">
        <f>表格1[[#This Row],[信用卡交易筆數]]/1000</f>
        <v>2963.2539999999999</v>
      </c>
      <c r="K3320" s="14">
        <f>表格1[[#This Row],[信用卡交易金額'[新臺幣']]]/1000</f>
        <v>1344452.794</v>
      </c>
      <c r="L3320" s="14">
        <f>表格1[[#This Row],[信用卡交易金額'[新臺幣']]]/1000000</f>
        <v>1344.452794</v>
      </c>
      <c r="M3320" s="14" t="str" cm="1">
        <f t="array" ref="M3320">_xlfn.TEXTJOIN("", TRUE, _xlfn.XLOOKUP(TRUE, VALUE(表格1[[#This Row],[年月]]) &lt;= VALUE($R$8:$R$12), $Q$8:$Q$12)) &amp; "年度"</f>
        <v>2022年度</v>
      </c>
    </row>
    <row r="3321" spans="1:13" x14ac:dyDescent="0.3">
      <c r="A3321" s="2">
        <v>202205</v>
      </c>
      <c r="B3321" s="19">
        <f>DATE(表格1[[#This Row],[年]],表格1[[#This Row],[月]],1)</f>
        <v>44682</v>
      </c>
      <c r="C3321" s="2" t="str">
        <f>LEFT(表格1[[#This Row],[年月]],4)</f>
        <v>2022</v>
      </c>
      <c r="D3321" s="2" t="str">
        <f>RIGHT(表格1[[#This Row],[年月]],2)</f>
        <v>05</v>
      </c>
      <c r="E3321" s="5">
        <v>67000000</v>
      </c>
      <c r="F3321" s="2" t="str">
        <f>VLOOKUP(TEXT(表格1[[#This Row],[地區]],"00000000"),縣市代碼,2,0)</f>
        <v>臺南市</v>
      </c>
      <c r="G3321" s="2" t="s">
        <v>5</v>
      </c>
      <c r="H3321" s="13">
        <v>186351</v>
      </c>
      <c r="I3321" s="14">
        <v>444943913</v>
      </c>
      <c r="J3321" s="14">
        <f>表格1[[#This Row],[信用卡交易筆數]]/1000</f>
        <v>186.351</v>
      </c>
      <c r="K3321" s="14">
        <f>表格1[[#This Row],[信用卡交易金額'[新臺幣']]]/1000</f>
        <v>444943.913</v>
      </c>
      <c r="L3321" s="14">
        <f>表格1[[#This Row],[信用卡交易金額'[新臺幣']]]/1000000</f>
        <v>444.94391300000001</v>
      </c>
      <c r="M3321" s="14" t="str" cm="1">
        <f t="array" ref="M3321">_xlfn.TEXTJOIN("", TRUE, _xlfn.XLOOKUP(TRUE, VALUE(表格1[[#This Row],[年月]]) &lt;= VALUE($R$8:$R$12), $Q$8:$Q$12)) &amp; "年度"</f>
        <v>2022年度</v>
      </c>
    </row>
    <row r="3322" spans="1:13" x14ac:dyDescent="0.3">
      <c r="A3322" s="2">
        <v>202205</v>
      </c>
      <c r="B3322" s="19">
        <f>DATE(表格1[[#This Row],[年]],表格1[[#This Row],[月]],1)</f>
        <v>44682</v>
      </c>
      <c r="C3322" s="2" t="str">
        <f>LEFT(表格1[[#This Row],[年月]],4)</f>
        <v>2022</v>
      </c>
      <c r="D3322" s="2" t="str">
        <f>RIGHT(表格1[[#This Row],[年月]],2)</f>
        <v>05</v>
      </c>
      <c r="E3322" s="5">
        <v>67000000</v>
      </c>
      <c r="F3322" s="2" t="str">
        <f>VLOOKUP(TEXT(表格1[[#This Row],[地區]],"00000000"),縣市代碼,2,0)</f>
        <v>臺南市</v>
      </c>
      <c r="G3322" s="2" t="s">
        <v>6</v>
      </c>
      <c r="H3322" s="13">
        <v>338035</v>
      </c>
      <c r="I3322" s="14">
        <v>962517664</v>
      </c>
      <c r="J3322" s="14">
        <f>表格1[[#This Row],[信用卡交易筆數]]/1000</f>
        <v>338.03500000000003</v>
      </c>
      <c r="K3322" s="14">
        <f>表格1[[#This Row],[信用卡交易金額'[新臺幣']]]/1000</f>
        <v>962517.66399999999</v>
      </c>
      <c r="L3322" s="14">
        <f>表格1[[#This Row],[信用卡交易金額'[新臺幣']]]/1000000</f>
        <v>962.51766399999997</v>
      </c>
      <c r="M3322" s="14" t="str" cm="1">
        <f t="array" ref="M3322">_xlfn.TEXTJOIN("", TRUE, _xlfn.XLOOKUP(TRUE, VALUE(表格1[[#This Row],[年月]]) &lt;= VALUE($R$8:$R$12), $Q$8:$Q$12)) &amp; "年度"</f>
        <v>2022年度</v>
      </c>
    </row>
    <row r="3323" spans="1:13" x14ac:dyDescent="0.3">
      <c r="A3323" s="2">
        <v>202205</v>
      </c>
      <c r="B3323" s="19">
        <f>DATE(表格1[[#This Row],[年]],表格1[[#This Row],[月]],1)</f>
        <v>44682</v>
      </c>
      <c r="C3323" s="2" t="str">
        <f>LEFT(表格1[[#This Row],[年月]],4)</f>
        <v>2022</v>
      </c>
      <c r="D3323" s="2" t="str">
        <f>RIGHT(表格1[[#This Row],[年月]],2)</f>
        <v>05</v>
      </c>
      <c r="E3323" s="5">
        <v>67000000</v>
      </c>
      <c r="F3323" s="2" t="str">
        <f>VLOOKUP(TEXT(表格1[[#This Row],[地區]],"00000000"),縣市代碼,2,0)</f>
        <v>臺南市</v>
      </c>
      <c r="G3323" s="2" t="s">
        <v>7</v>
      </c>
      <c r="H3323" s="13">
        <v>1644051</v>
      </c>
      <c r="I3323" s="14">
        <v>1685238186</v>
      </c>
      <c r="J3323" s="14">
        <f>表格1[[#This Row],[信用卡交易筆數]]/1000</f>
        <v>1644.0509999999999</v>
      </c>
      <c r="K3323" s="14">
        <f>表格1[[#This Row],[信用卡交易金額'[新臺幣']]]/1000</f>
        <v>1685238.186</v>
      </c>
      <c r="L3323" s="14">
        <f>表格1[[#This Row],[信用卡交易金額'[新臺幣']]]/1000000</f>
        <v>1685.238186</v>
      </c>
      <c r="M3323" s="14" t="str" cm="1">
        <f t="array" ref="M3323">_xlfn.TEXTJOIN("", TRUE, _xlfn.XLOOKUP(TRUE, VALUE(表格1[[#This Row],[年月]]) &lt;= VALUE($R$8:$R$12), $Q$8:$Q$12)) &amp; "年度"</f>
        <v>2022年度</v>
      </c>
    </row>
    <row r="3324" spans="1:13" x14ac:dyDescent="0.3">
      <c r="A3324" s="2">
        <v>202205</v>
      </c>
      <c r="B3324" s="19">
        <f>DATE(表格1[[#This Row],[年]],表格1[[#This Row],[月]],1)</f>
        <v>44682</v>
      </c>
      <c r="C3324" s="2" t="str">
        <f>LEFT(表格1[[#This Row],[年月]],4)</f>
        <v>2022</v>
      </c>
      <c r="D3324" s="2" t="str">
        <f>RIGHT(表格1[[#This Row],[年月]],2)</f>
        <v>05</v>
      </c>
      <c r="E3324" s="5">
        <v>67000000</v>
      </c>
      <c r="F3324" s="2" t="str">
        <f>VLOOKUP(TEXT(表格1[[#This Row],[地區]],"00000000"),縣市代碼,2,0)</f>
        <v>臺南市</v>
      </c>
      <c r="G3324" s="2" t="s">
        <v>8</v>
      </c>
      <c r="H3324" s="13">
        <v>1239017</v>
      </c>
      <c r="I3324" s="14">
        <v>1517184023</v>
      </c>
      <c r="J3324" s="14">
        <f>表格1[[#This Row],[信用卡交易筆數]]/1000</f>
        <v>1239.0170000000001</v>
      </c>
      <c r="K3324" s="14">
        <f>表格1[[#This Row],[信用卡交易金額'[新臺幣']]]/1000</f>
        <v>1517184.023</v>
      </c>
      <c r="L3324" s="14">
        <f>表格1[[#This Row],[信用卡交易金額'[新臺幣']]]/1000000</f>
        <v>1517.184023</v>
      </c>
      <c r="M3324" s="14" t="str" cm="1">
        <f t="array" ref="M3324">_xlfn.TEXTJOIN("", TRUE, _xlfn.XLOOKUP(TRUE, VALUE(表格1[[#This Row],[年月]]) &lt;= VALUE($R$8:$R$12), $Q$8:$Q$12)) &amp; "年度"</f>
        <v>2022年度</v>
      </c>
    </row>
    <row r="3325" spans="1:13" x14ac:dyDescent="0.3">
      <c r="A3325" s="2">
        <v>202205</v>
      </c>
      <c r="B3325" s="19">
        <f>DATE(表格1[[#This Row],[年]],表格1[[#This Row],[月]],1)</f>
        <v>44682</v>
      </c>
      <c r="C3325" s="2" t="str">
        <f>LEFT(表格1[[#This Row],[年月]],4)</f>
        <v>2022</v>
      </c>
      <c r="D3325" s="2" t="str">
        <f>RIGHT(表格1[[#This Row],[年月]],2)</f>
        <v>05</v>
      </c>
      <c r="E3325" s="5">
        <v>67000000</v>
      </c>
      <c r="F3325" s="2" t="str">
        <f>VLOOKUP(TEXT(表格1[[#This Row],[地區]],"00000000"),縣市代碼,2,0)</f>
        <v>臺南市</v>
      </c>
      <c r="G3325" s="2" t="s">
        <v>9</v>
      </c>
      <c r="H3325" s="13">
        <v>2755726</v>
      </c>
      <c r="I3325" s="14">
        <v>3769236187</v>
      </c>
      <c r="J3325" s="14">
        <f>表格1[[#This Row],[信用卡交易筆數]]/1000</f>
        <v>2755.7260000000001</v>
      </c>
      <c r="K3325" s="14">
        <f>表格1[[#This Row],[信用卡交易金額'[新臺幣']]]/1000</f>
        <v>3769236.1869999999</v>
      </c>
      <c r="L3325" s="14">
        <f>表格1[[#This Row],[信用卡交易金額'[新臺幣']]]/1000000</f>
        <v>3769.236187</v>
      </c>
      <c r="M3325" s="14" t="str" cm="1">
        <f t="array" ref="M3325">_xlfn.TEXTJOIN("", TRUE, _xlfn.XLOOKUP(TRUE, VALUE(表格1[[#This Row],[年月]]) &lt;= VALUE($R$8:$R$12), $Q$8:$Q$12)) &amp; "年度"</f>
        <v>2022年度</v>
      </c>
    </row>
    <row r="3326" spans="1:13" x14ac:dyDescent="0.3">
      <c r="A3326" s="2">
        <v>202205</v>
      </c>
      <c r="B3326" s="19">
        <f>DATE(表格1[[#This Row],[年]],表格1[[#This Row],[月]],1)</f>
        <v>44682</v>
      </c>
      <c r="C3326" s="2" t="str">
        <f>LEFT(表格1[[#This Row],[年月]],4)</f>
        <v>2022</v>
      </c>
      <c r="D3326" s="2" t="str">
        <f>RIGHT(表格1[[#This Row],[年月]],2)</f>
        <v>05</v>
      </c>
      <c r="E3326" s="5">
        <v>67000000</v>
      </c>
      <c r="F3326" s="2" t="str">
        <f>VLOOKUP(TEXT(表格1[[#This Row],[地區]],"00000000"),縣市代碼,2,0)</f>
        <v>臺南市</v>
      </c>
      <c r="G3326" s="2" t="s">
        <v>10</v>
      </c>
      <c r="H3326" s="13">
        <v>2033290</v>
      </c>
      <c r="I3326" s="14">
        <v>6835104826</v>
      </c>
      <c r="J3326" s="14">
        <f>表格1[[#This Row],[信用卡交易筆數]]/1000</f>
        <v>2033.29</v>
      </c>
      <c r="K3326" s="14">
        <f>表格1[[#This Row],[信用卡交易金額'[新臺幣']]]/1000</f>
        <v>6835104.8260000004</v>
      </c>
      <c r="L3326" s="14">
        <f>表格1[[#This Row],[信用卡交易金額'[新臺幣']]]/1000000</f>
        <v>6835.1048259999998</v>
      </c>
      <c r="M3326" s="14" t="str" cm="1">
        <f t="array" ref="M3326">_xlfn.TEXTJOIN("", TRUE, _xlfn.XLOOKUP(TRUE, VALUE(表格1[[#This Row],[年月]]) &lt;= VALUE($R$8:$R$12), $Q$8:$Q$12)) &amp; "年度"</f>
        <v>2022年度</v>
      </c>
    </row>
    <row r="3327" spans="1:13" x14ac:dyDescent="0.3">
      <c r="A3327" s="2">
        <v>202205</v>
      </c>
      <c r="B3327" s="19">
        <f>DATE(表格1[[#This Row],[年]],表格1[[#This Row],[月]],1)</f>
        <v>44682</v>
      </c>
      <c r="C3327" s="2" t="str">
        <f>LEFT(表格1[[#This Row],[年月]],4)</f>
        <v>2022</v>
      </c>
      <c r="D3327" s="2" t="str">
        <f>RIGHT(表格1[[#This Row],[年月]],2)</f>
        <v>05</v>
      </c>
      <c r="E3327" s="5">
        <v>64000000</v>
      </c>
      <c r="F3327" s="2" t="str">
        <f>VLOOKUP(TEXT(表格1[[#This Row],[地區]],"00000000"),縣市代碼,2,0)</f>
        <v>高雄市</v>
      </c>
      <c r="G3327" s="2" t="s">
        <v>4</v>
      </c>
      <c r="H3327" s="13">
        <v>4860618</v>
      </c>
      <c r="I3327" s="14">
        <v>2362092797</v>
      </c>
      <c r="J3327" s="14">
        <f>表格1[[#This Row],[信用卡交易筆數]]/1000</f>
        <v>4860.6180000000004</v>
      </c>
      <c r="K3327" s="14">
        <f>表格1[[#This Row],[信用卡交易金額'[新臺幣']]]/1000</f>
        <v>2362092.7969999998</v>
      </c>
      <c r="L3327" s="14">
        <f>表格1[[#This Row],[信用卡交易金額'[新臺幣']]]/1000000</f>
        <v>2362.0927969999998</v>
      </c>
      <c r="M3327" s="14" t="str" cm="1">
        <f t="array" ref="M3327">_xlfn.TEXTJOIN("", TRUE, _xlfn.XLOOKUP(TRUE, VALUE(表格1[[#This Row],[年月]]) &lt;= VALUE($R$8:$R$12), $Q$8:$Q$12)) &amp; "年度"</f>
        <v>2022年度</v>
      </c>
    </row>
    <row r="3328" spans="1:13" x14ac:dyDescent="0.3">
      <c r="A3328" s="2">
        <v>202205</v>
      </c>
      <c r="B3328" s="19">
        <f>DATE(表格1[[#This Row],[年]],表格1[[#This Row],[月]],1)</f>
        <v>44682</v>
      </c>
      <c r="C3328" s="2" t="str">
        <f>LEFT(表格1[[#This Row],[年月]],4)</f>
        <v>2022</v>
      </c>
      <c r="D3328" s="2" t="str">
        <f>RIGHT(表格1[[#This Row],[年月]],2)</f>
        <v>05</v>
      </c>
      <c r="E3328" s="5">
        <v>64000000</v>
      </c>
      <c r="F3328" s="2" t="str">
        <f>VLOOKUP(TEXT(表格1[[#This Row],[地區]],"00000000"),縣市代碼,2,0)</f>
        <v>高雄市</v>
      </c>
      <c r="G3328" s="2" t="s">
        <v>5</v>
      </c>
      <c r="H3328" s="13">
        <v>291074</v>
      </c>
      <c r="I3328" s="14">
        <v>677149718</v>
      </c>
      <c r="J3328" s="14">
        <f>表格1[[#This Row],[信用卡交易筆數]]/1000</f>
        <v>291.07400000000001</v>
      </c>
      <c r="K3328" s="14">
        <f>表格1[[#This Row],[信用卡交易金額'[新臺幣']]]/1000</f>
        <v>677149.71799999999</v>
      </c>
      <c r="L3328" s="14">
        <f>表格1[[#This Row],[信用卡交易金額'[新臺幣']]]/1000000</f>
        <v>677.14971800000001</v>
      </c>
      <c r="M3328" s="14" t="str" cm="1">
        <f t="array" ref="M3328">_xlfn.TEXTJOIN("", TRUE, _xlfn.XLOOKUP(TRUE, VALUE(表格1[[#This Row],[年月]]) &lt;= VALUE($R$8:$R$12), $Q$8:$Q$12)) &amp; "年度"</f>
        <v>2022年度</v>
      </c>
    </row>
    <row r="3329" spans="1:13" x14ac:dyDescent="0.3">
      <c r="A3329" s="2">
        <v>202205</v>
      </c>
      <c r="B3329" s="19">
        <f>DATE(表格1[[#This Row],[年]],表格1[[#This Row],[月]],1)</f>
        <v>44682</v>
      </c>
      <c r="C3329" s="2" t="str">
        <f>LEFT(表格1[[#This Row],[年月]],4)</f>
        <v>2022</v>
      </c>
      <c r="D3329" s="2" t="str">
        <f>RIGHT(表格1[[#This Row],[年月]],2)</f>
        <v>05</v>
      </c>
      <c r="E3329" s="5">
        <v>64000000</v>
      </c>
      <c r="F3329" s="2" t="str">
        <f>VLOOKUP(TEXT(表格1[[#This Row],[地區]],"00000000"),縣市代碼,2,0)</f>
        <v>高雄市</v>
      </c>
      <c r="G3329" s="2" t="s">
        <v>6</v>
      </c>
      <c r="H3329" s="13">
        <v>538994</v>
      </c>
      <c r="I3329" s="14">
        <v>1578378467</v>
      </c>
      <c r="J3329" s="14">
        <f>表格1[[#This Row],[信用卡交易筆數]]/1000</f>
        <v>538.99400000000003</v>
      </c>
      <c r="K3329" s="14">
        <f>表格1[[#This Row],[信用卡交易金額'[新臺幣']]]/1000</f>
        <v>1578378.4669999999</v>
      </c>
      <c r="L3329" s="14">
        <f>表格1[[#This Row],[信用卡交易金額'[新臺幣']]]/1000000</f>
        <v>1578.378467</v>
      </c>
      <c r="M3329" s="14" t="str" cm="1">
        <f t="array" ref="M3329">_xlfn.TEXTJOIN("", TRUE, _xlfn.XLOOKUP(TRUE, VALUE(表格1[[#This Row],[年月]]) &lt;= VALUE($R$8:$R$12), $Q$8:$Q$12)) &amp; "年度"</f>
        <v>2022年度</v>
      </c>
    </row>
    <row r="3330" spans="1:13" x14ac:dyDescent="0.3">
      <c r="A3330" s="2">
        <v>202205</v>
      </c>
      <c r="B3330" s="19">
        <f>DATE(表格1[[#This Row],[年]],表格1[[#This Row],[月]],1)</f>
        <v>44682</v>
      </c>
      <c r="C3330" s="2" t="str">
        <f>LEFT(表格1[[#This Row],[年月]],4)</f>
        <v>2022</v>
      </c>
      <c r="D3330" s="2" t="str">
        <f>RIGHT(表格1[[#This Row],[年月]],2)</f>
        <v>05</v>
      </c>
      <c r="E3330" s="5">
        <v>64000000</v>
      </c>
      <c r="F3330" s="2" t="str">
        <f>VLOOKUP(TEXT(表格1[[#This Row],[地區]],"00000000"),縣市代碼,2,0)</f>
        <v>高雄市</v>
      </c>
      <c r="G3330" s="2" t="s">
        <v>7</v>
      </c>
      <c r="H3330" s="13">
        <v>2523087</v>
      </c>
      <c r="I3330" s="14">
        <v>2594421934</v>
      </c>
      <c r="J3330" s="14">
        <f>表格1[[#This Row],[信用卡交易筆數]]/1000</f>
        <v>2523.087</v>
      </c>
      <c r="K3330" s="14">
        <f>表格1[[#This Row],[信用卡交易金額'[新臺幣']]]/1000</f>
        <v>2594421.9339999999</v>
      </c>
      <c r="L3330" s="14">
        <f>表格1[[#This Row],[信用卡交易金額'[新臺幣']]]/1000000</f>
        <v>2594.421934</v>
      </c>
      <c r="M3330" s="14" t="str" cm="1">
        <f t="array" ref="M3330">_xlfn.TEXTJOIN("", TRUE, _xlfn.XLOOKUP(TRUE, VALUE(表格1[[#This Row],[年月]]) &lt;= VALUE($R$8:$R$12), $Q$8:$Q$12)) &amp; "年度"</f>
        <v>2022年度</v>
      </c>
    </row>
    <row r="3331" spans="1:13" x14ac:dyDescent="0.3">
      <c r="A3331" s="2">
        <v>202205</v>
      </c>
      <c r="B3331" s="19">
        <f>DATE(表格1[[#This Row],[年]],表格1[[#This Row],[月]],1)</f>
        <v>44682</v>
      </c>
      <c r="C3331" s="2" t="str">
        <f>LEFT(表格1[[#This Row],[年月]],4)</f>
        <v>2022</v>
      </c>
      <c r="D3331" s="2" t="str">
        <f>RIGHT(表格1[[#This Row],[年月]],2)</f>
        <v>05</v>
      </c>
      <c r="E3331" s="5">
        <v>64000000</v>
      </c>
      <c r="F3331" s="2" t="str">
        <f>VLOOKUP(TEXT(表格1[[#This Row],[地區]],"00000000"),縣市代碼,2,0)</f>
        <v>高雄市</v>
      </c>
      <c r="G3331" s="2" t="s">
        <v>8</v>
      </c>
      <c r="H3331" s="13">
        <v>2030530</v>
      </c>
      <c r="I3331" s="14">
        <v>2412050841</v>
      </c>
      <c r="J3331" s="14">
        <f>表格1[[#This Row],[信用卡交易筆數]]/1000</f>
        <v>2030.53</v>
      </c>
      <c r="K3331" s="14">
        <f>表格1[[#This Row],[信用卡交易金額'[新臺幣']]]/1000</f>
        <v>2412050.841</v>
      </c>
      <c r="L3331" s="14">
        <f>表格1[[#This Row],[信用卡交易金額'[新臺幣']]]/1000000</f>
        <v>2412.0508410000002</v>
      </c>
      <c r="M3331" s="14" t="str" cm="1">
        <f t="array" ref="M3331">_xlfn.TEXTJOIN("", TRUE, _xlfn.XLOOKUP(TRUE, VALUE(表格1[[#This Row],[年月]]) &lt;= VALUE($R$8:$R$12), $Q$8:$Q$12)) &amp; "年度"</f>
        <v>2022年度</v>
      </c>
    </row>
    <row r="3332" spans="1:13" x14ac:dyDescent="0.3">
      <c r="A3332" s="2">
        <v>202205</v>
      </c>
      <c r="B3332" s="19">
        <f>DATE(表格1[[#This Row],[年]],表格1[[#This Row],[月]],1)</f>
        <v>44682</v>
      </c>
      <c r="C3332" s="2" t="str">
        <f>LEFT(表格1[[#This Row],[年月]],4)</f>
        <v>2022</v>
      </c>
      <c r="D3332" s="2" t="str">
        <f>RIGHT(表格1[[#This Row],[年月]],2)</f>
        <v>05</v>
      </c>
      <c r="E3332" s="5">
        <v>64000000</v>
      </c>
      <c r="F3332" s="2" t="str">
        <f>VLOOKUP(TEXT(表格1[[#This Row],[地區]],"00000000"),縣市代碼,2,0)</f>
        <v>高雄市</v>
      </c>
      <c r="G3332" s="2" t="s">
        <v>9</v>
      </c>
      <c r="H3332" s="13">
        <v>4435311</v>
      </c>
      <c r="I3332" s="14">
        <v>6187770148</v>
      </c>
      <c r="J3332" s="14">
        <f>表格1[[#This Row],[信用卡交易筆數]]/1000</f>
        <v>4435.3109999999997</v>
      </c>
      <c r="K3332" s="14">
        <f>表格1[[#This Row],[信用卡交易金額'[新臺幣']]]/1000</f>
        <v>6187770.148</v>
      </c>
      <c r="L3332" s="14">
        <f>表格1[[#This Row],[信用卡交易金額'[新臺幣']]]/1000000</f>
        <v>6187.7701479999996</v>
      </c>
      <c r="M3332" s="14" t="str" cm="1">
        <f t="array" ref="M3332">_xlfn.TEXTJOIN("", TRUE, _xlfn.XLOOKUP(TRUE, VALUE(表格1[[#This Row],[年月]]) &lt;= VALUE($R$8:$R$12), $Q$8:$Q$12)) &amp; "年度"</f>
        <v>2022年度</v>
      </c>
    </row>
    <row r="3333" spans="1:13" x14ac:dyDescent="0.3">
      <c r="A3333" s="2">
        <v>202205</v>
      </c>
      <c r="B3333" s="19">
        <f>DATE(表格1[[#This Row],[年]],表格1[[#This Row],[月]],1)</f>
        <v>44682</v>
      </c>
      <c r="C3333" s="2" t="str">
        <f>LEFT(表格1[[#This Row],[年月]],4)</f>
        <v>2022</v>
      </c>
      <c r="D3333" s="2" t="str">
        <f>RIGHT(表格1[[#This Row],[年月]],2)</f>
        <v>05</v>
      </c>
      <c r="E3333" s="5">
        <v>64000000</v>
      </c>
      <c r="F3333" s="2" t="str">
        <f>VLOOKUP(TEXT(表格1[[#This Row],[地區]],"00000000"),縣市代碼,2,0)</f>
        <v>高雄市</v>
      </c>
      <c r="G3333" s="2" t="s">
        <v>10</v>
      </c>
      <c r="H3333" s="13">
        <v>3047853</v>
      </c>
      <c r="I3333" s="14">
        <v>11121207621</v>
      </c>
      <c r="J3333" s="14">
        <f>表格1[[#This Row],[信用卡交易筆數]]/1000</f>
        <v>3047.8530000000001</v>
      </c>
      <c r="K3333" s="14">
        <f>表格1[[#This Row],[信用卡交易金額'[新臺幣']]]/1000</f>
        <v>11121207.620999999</v>
      </c>
      <c r="L3333" s="14">
        <f>表格1[[#This Row],[信用卡交易金額'[新臺幣']]]/1000000</f>
        <v>11121.207621</v>
      </c>
      <c r="M3333" s="14" t="str" cm="1">
        <f t="array" ref="M3333">_xlfn.TEXTJOIN("", TRUE, _xlfn.XLOOKUP(TRUE, VALUE(表格1[[#This Row],[年月]]) &lt;= VALUE($R$8:$R$12), $Q$8:$Q$12)) &amp; "年度"</f>
        <v>2022年度</v>
      </c>
    </row>
    <row r="3334" spans="1:13" x14ac:dyDescent="0.3">
      <c r="A3334" s="2">
        <v>202205</v>
      </c>
      <c r="B3334" s="19">
        <f>DATE(表格1[[#This Row],[年]],表格1[[#This Row],[月]],1)</f>
        <v>44682</v>
      </c>
      <c r="C3334" s="2" t="str">
        <f>LEFT(表格1[[#This Row],[年月]],4)</f>
        <v>2022</v>
      </c>
      <c r="D3334" s="2" t="str">
        <f>RIGHT(表格1[[#This Row],[年月]],2)</f>
        <v>05</v>
      </c>
      <c r="E3334" s="5">
        <v>10013000</v>
      </c>
      <c r="F3334" s="2" t="str">
        <f>VLOOKUP(TEXT(表格1[[#This Row],[地區]],"00000000"),縣市代碼,2,0)</f>
        <v>屏東縣</v>
      </c>
      <c r="G3334" s="2" t="s">
        <v>4</v>
      </c>
      <c r="H3334" s="13">
        <v>724201</v>
      </c>
      <c r="I3334" s="14">
        <v>333399611</v>
      </c>
      <c r="J3334" s="14">
        <f>表格1[[#This Row],[信用卡交易筆數]]/1000</f>
        <v>724.20100000000002</v>
      </c>
      <c r="K3334" s="14">
        <f>表格1[[#This Row],[信用卡交易金額'[新臺幣']]]/1000</f>
        <v>333399.61099999998</v>
      </c>
      <c r="L3334" s="14">
        <f>表格1[[#This Row],[信用卡交易金額'[新臺幣']]]/1000000</f>
        <v>333.39961099999999</v>
      </c>
      <c r="M3334" s="14" t="str" cm="1">
        <f t="array" ref="M3334">_xlfn.TEXTJOIN("", TRUE, _xlfn.XLOOKUP(TRUE, VALUE(表格1[[#This Row],[年月]]) &lt;= VALUE($R$8:$R$12), $Q$8:$Q$12)) &amp; "年度"</f>
        <v>2022年度</v>
      </c>
    </row>
    <row r="3335" spans="1:13" x14ac:dyDescent="0.3">
      <c r="A3335" s="2">
        <v>202205</v>
      </c>
      <c r="B3335" s="19">
        <f>DATE(表格1[[#This Row],[年]],表格1[[#This Row],[月]],1)</f>
        <v>44682</v>
      </c>
      <c r="C3335" s="2" t="str">
        <f>LEFT(表格1[[#This Row],[年月]],4)</f>
        <v>2022</v>
      </c>
      <c r="D3335" s="2" t="str">
        <f>RIGHT(表格1[[#This Row],[年月]],2)</f>
        <v>05</v>
      </c>
      <c r="E3335" s="5">
        <v>10013000</v>
      </c>
      <c r="F3335" s="2" t="str">
        <f>VLOOKUP(TEXT(表格1[[#This Row],[地區]],"00000000"),縣市代碼,2,0)</f>
        <v>屏東縣</v>
      </c>
      <c r="G3335" s="2" t="s">
        <v>5</v>
      </c>
      <c r="H3335" s="13">
        <v>50455</v>
      </c>
      <c r="I3335" s="14">
        <v>116285350</v>
      </c>
      <c r="J3335" s="14">
        <f>表格1[[#This Row],[信用卡交易筆數]]/1000</f>
        <v>50.454999999999998</v>
      </c>
      <c r="K3335" s="14">
        <f>表格1[[#This Row],[信用卡交易金額'[新臺幣']]]/1000</f>
        <v>116285.35</v>
      </c>
      <c r="L3335" s="14">
        <f>表格1[[#This Row],[信用卡交易金額'[新臺幣']]]/1000000</f>
        <v>116.28534999999999</v>
      </c>
      <c r="M3335" s="14" t="str" cm="1">
        <f t="array" ref="M3335">_xlfn.TEXTJOIN("", TRUE, _xlfn.XLOOKUP(TRUE, VALUE(表格1[[#This Row],[年月]]) &lt;= VALUE($R$8:$R$12), $Q$8:$Q$12)) &amp; "年度"</f>
        <v>2022年度</v>
      </c>
    </row>
    <row r="3336" spans="1:13" x14ac:dyDescent="0.3">
      <c r="A3336" s="2">
        <v>202205</v>
      </c>
      <c r="B3336" s="19">
        <f>DATE(表格1[[#This Row],[年]],表格1[[#This Row],[月]],1)</f>
        <v>44682</v>
      </c>
      <c r="C3336" s="2" t="str">
        <f>LEFT(表格1[[#This Row],[年月]],4)</f>
        <v>2022</v>
      </c>
      <c r="D3336" s="2" t="str">
        <f>RIGHT(表格1[[#This Row],[年月]],2)</f>
        <v>05</v>
      </c>
      <c r="E3336" s="5">
        <v>10013000</v>
      </c>
      <c r="F3336" s="2" t="str">
        <f>VLOOKUP(TEXT(表格1[[#This Row],[地區]],"00000000"),縣市代碼,2,0)</f>
        <v>屏東縣</v>
      </c>
      <c r="G3336" s="2" t="s">
        <v>6</v>
      </c>
      <c r="H3336" s="13">
        <v>86369</v>
      </c>
      <c r="I3336" s="14">
        <v>261547153</v>
      </c>
      <c r="J3336" s="14">
        <f>表格1[[#This Row],[信用卡交易筆數]]/1000</f>
        <v>86.369</v>
      </c>
      <c r="K3336" s="14">
        <f>表格1[[#This Row],[信用卡交易金額'[新臺幣']]]/1000</f>
        <v>261547.15299999999</v>
      </c>
      <c r="L3336" s="14">
        <f>表格1[[#This Row],[信用卡交易金額'[新臺幣']]]/1000000</f>
        <v>261.54715299999998</v>
      </c>
      <c r="M3336" s="14" t="str" cm="1">
        <f t="array" ref="M3336">_xlfn.TEXTJOIN("", TRUE, _xlfn.XLOOKUP(TRUE, VALUE(表格1[[#This Row],[年月]]) &lt;= VALUE($R$8:$R$12), $Q$8:$Q$12)) &amp; "年度"</f>
        <v>2022年度</v>
      </c>
    </row>
    <row r="3337" spans="1:13" x14ac:dyDescent="0.3">
      <c r="A3337" s="2">
        <v>202205</v>
      </c>
      <c r="B3337" s="19">
        <f>DATE(表格1[[#This Row],[年]],表格1[[#This Row],[月]],1)</f>
        <v>44682</v>
      </c>
      <c r="C3337" s="2" t="str">
        <f>LEFT(表格1[[#This Row],[年月]],4)</f>
        <v>2022</v>
      </c>
      <c r="D3337" s="2" t="str">
        <f>RIGHT(表格1[[#This Row],[年月]],2)</f>
        <v>05</v>
      </c>
      <c r="E3337" s="5">
        <v>10013000</v>
      </c>
      <c r="F3337" s="2" t="str">
        <f>VLOOKUP(TEXT(表格1[[#This Row],[地區]],"00000000"),縣市代碼,2,0)</f>
        <v>屏東縣</v>
      </c>
      <c r="G3337" s="2" t="s">
        <v>7</v>
      </c>
      <c r="H3337" s="13">
        <v>519059</v>
      </c>
      <c r="I3337" s="14">
        <v>546538648</v>
      </c>
      <c r="J3337" s="14">
        <f>表格1[[#This Row],[信用卡交易筆數]]/1000</f>
        <v>519.05899999999997</v>
      </c>
      <c r="K3337" s="14">
        <f>表格1[[#This Row],[信用卡交易金額'[新臺幣']]]/1000</f>
        <v>546538.64800000004</v>
      </c>
      <c r="L3337" s="14">
        <f>表格1[[#This Row],[信用卡交易金額'[新臺幣']]]/1000000</f>
        <v>546.53864799999997</v>
      </c>
      <c r="M3337" s="14" t="str" cm="1">
        <f t="array" ref="M3337">_xlfn.TEXTJOIN("", TRUE, _xlfn.XLOOKUP(TRUE, VALUE(表格1[[#This Row],[年月]]) &lt;= VALUE($R$8:$R$12), $Q$8:$Q$12)) &amp; "年度"</f>
        <v>2022年度</v>
      </c>
    </row>
    <row r="3338" spans="1:13" x14ac:dyDescent="0.3">
      <c r="A3338" s="2">
        <v>202205</v>
      </c>
      <c r="B3338" s="19">
        <f>DATE(表格1[[#This Row],[年]],表格1[[#This Row],[月]],1)</f>
        <v>44682</v>
      </c>
      <c r="C3338" s="2" t="str">
        <f>LEFT(表格1[[#This Row],[年月]],4)</f>
        <v>2022</v>
      </c>
      <c r="D3338" s="2" t="str">
        <f>RIGHT(表格1[[#This Row],[年月]],2)</f>
        <v>05</v>
      </c>
      <c r="E3338" s="5">
        <v>10013000</v>
      </c>
      <c r="F3338" s="2" t="str">
        <f>VLOOKUP(TEXT(表格1[[#This Row],[地區]],"00000000"),縣市代碼,2,0)</f>
        <v>屏東縣</v>
      </c>
      <c r="G3338" s="2" t="s">
        <v>8</v>
      </c>
      <c r="H3338" s="13">
        <v>346674</v>
      </c>
      <c r="I3338" s="14">
        <v>431765397</v>
      </c>
      <c r="J3338" s="14">
        <f>表格1[[#This Row],[信用卡交易筆數]]/1000</f>
        <v>346.67399999999998</v>
      </c>
      <c r="K3338" s="14">
        <f>表格1[[#This Row],[信用卡交易金額'[新臺幣']]]/1000</f>
        <v>431765.397</v>
      </c>
      <c r="L3338" s="14">
        <f>表格1[[#This Row],[信用卡交易金額'[新臺幣']]]/1000000</f>
        <v>431.76539700000001</v>
      </c>
      <c r="M3338" s="14" t="str" cm="1">
        <f t="array" ref="M3338">_xlfn.TEXTJOIN("", TRUE, _xlfn.XLOOKUP(TRUE, VALUE(表格1[[#This Row],[年月]]) &lt;= VALUE($R$8:$R$12), $Q$8:$Q$12)) &amp; "年度"</f>
        <v>2022年度</v>
      </c>
    </row>
    <row r="3339" spans="1:13" x14ac:dyDescent="0.3">
      <c r="A3339" s="2">
        <v>202205</v>
      </c>
      <c r="B3339" s="19">
        <f>DATE(表格1[[#This Row],[年]],表格1[[#This Row],[月]],1)</f>
        <v>44682</v>
      </c>
      <c r="C3339" s="2" t="str">
        <f>LEFT(表格1[[#This Row],[年月]],4)</f>
        <v>2022</v>
      </c>
      <c r="D3339" s="2" t="str">
        <f>RIGHT(表格1[[#This Row],[年月]],2)</f>
        <v>05</v>
      </c>
      <c r="E3339" s="5">
        <v>10013000</v>
      </c>
      <c r="F3339" s="2" t="str">
        <f>VLOOKUP(TEXT(表格1[[#This Row],[地區]],"00000000"),縣市代碼,2,0)</f>
        <v>屏東縣</v>
      </c>
      <c r="G3339" s="2" t="s">
        <v>9</v>
      </c>
      <c r="H3339" s="13">
        <v>674976</v>
      </c>
      <c r="I3339" s="14">
        <v>914365085</v>
      </c>
      <c r="J3339" s="14">
        <f>表格1[[#This Row],[信用卡交易筆數]]/1000</f>
        <v>674.976</v>
      </c>
      <c r="K3339" s="14">
        <f>表格1[[#This Row],[信用卡交易金額'[新臺幣']]]/1000</f>
        <v>914365.08499999996</v>
      </c>
      <c r="L3339" s="14">
        <f>表格1[[#This Row],[信用卡交易金額'[新臺幣']]]/1000000</f>
        <v>914.36508500000002</v>
      </c>
      <c r="M3339" s="14" t="str" cm="1">
        <f t="array" ref="M3339">_xlfn.TEXTJOIN("", TRUE, _xlfn.XLOOKUP(TRUE, VALUE(表格1[[#This Row],[年月]]) &lt;= VALUE($R$8:$R$12), $Q$8:$Q$12)) &amp; "年度"</f>
        <v>2022年度</v>
      </c>
    </row>
    <row r="3340" spans="1:13" x14ac:dyDescent="0.3">
      <c r="A3340" s="2">
        <v>202205</v>
      </c>
      <c r="B3340" s="19">
        <f>DATE(表格1[[#This Row],[年]],表格1[[#This Row],[月]],1)</f>
        <v>44682</v>
      </c>
      <c r="C3340" s="2" t="str">
        <f>LEFT(表格1[[#This Row],[年月]],4)</f>
        <v>2022</v>
      </c>
      <c r="D3340" s="2" t="str">
        <f>RIGHT(表格1[[#This Row],[年月]],2)</f>
        <v>05</v>
      </c>
      <c r="E3340" s="5">
        <v>10013000</v>
      </c>
      <c r="F3340" s="2" t="str">
        <f>VLOOKUP(TEXT(表格1[[#This Row],[地區]],"00000000"),縣市代碼,2,0)</f>
        <v>屏東縣</v>
      </c>
      <c r="G3340" s="2" t="s">
        <v>10</v>
      </c>
      <c r="H3340" s="13">
        <v>534506</v>
      </c>
      <c r="I3340" s="14">
        <v>1813521539</v>
      </c>
      <c r="J3340" s="14">
        <f>表格1[[#This Row],[信用卡交易筆數]]/1000</f>
        <v>534.50599999999997</v>
      </c>
      <c r="K3340" s="14">
        <f>表格1[[#This Row],[信用卡交易金額'[新臺幣']]]/1000</f>
        <v>1813521.5390000001</v>
      </c>
      <c r="L3340" s="14">
        <f>表格1[[#This Row],[信用卡交易金額'[新臺幣']]]/1000000</f>
        <v>1813.5215390000001</v>
      </c>
      <c r="M3340" s="14" t="str" cm="1">
        <f t="array" ref="M3340">_xlfn.TEXTJOIN("", TRUE, _xlfn.XLOOKUP(TRUE, VALUE(表格1[[#This Row],[年月]]) &lt;= VALUE($R$8:$R$12), $Q$8:$Q$12)) &amp; "年度"</f>
        <v>2022年度</v>
      </c>
    </row>
    <row r="3341" spans="1:13" x14ac:dyDescent="0.3">
      <c r="A3341" s="2">
        <v>202205</v>
      </c>
      <c r="B3341" s="19">
        <f>DATE(表格1[[#This Row],[年]],表格1[[#This Row],[月]],1)</f>
        <v>44682</v>
      </c>
      <c r="C3341" s="2" t="str">
        <f>LEFT(表格1[[#This Row],[年月]],4)</f>
        <v>2022</v>
      </c>
      <c r="D3341" s="2" t="str">
        <f>RIGHT(表格1[[#This Row],[年月]],2)</f>
        <v>05</v>
      </c>
      <c r="E3341" s="5">
        <v>10017000</v>
      </c>
      <c r="F3341" s="2" t="str">
        <f>VLOOKUP(TEXT(表格1[[#This Row],[地區]],"00000000"),縣市代碼,2,0)</f>
        <v>基隆市</v>
      </c>
      <c r="G3341" s="2" t="s">
        <v>4</v>
      </c>
      <c r="H3341" s="13">
        <v>666792</v>
      </c>
      <c r="I3341" s="14">
        <v>296662070</v>
      </c>
      <c r="J3341" s="14">
        <f>表格1[[#This Row],[信用卡交易筆數]]/1000</f>
        <v>666.79200000000003</v>
      </c>
      <c r="K3341" s="14">
        <f>表格1[[#This Row],[信用卡交易金額'[新臺幣']]]/1000</f>
        <v>296662.07</v>
      </c>
      <c r="L3341" s="14">
        <f>表格1[[#This Row],[信用卡交易金額'[新臺幣']]]/1000000</f>
        <v>296.66207000000003</v>
      </c>
      <c r="M3341" s="14" t="str" cm="1">
        <f t="array" ref="M3341">_xlfn.TEXTJOIN("", TRUE, _xlfn.XLOOKUP(TRUE, VALUE(表格1[[#This Row],[年月]]) &lt;= VALUE($R$8:$R$12), $Q$8:$Q$12)) &amp; "年度"</f>
        <v>2022年度</v>
      </c>
    </row>
    <row r="3342" spans="1:13" x14ac:dyDescent="0.3">
      <c r="A3342" s="2">
        <v>202205</v>
      </c>
      <c r="B3342" s="19">
        <f>DATE(表格1[[#This Row],[年]],表格1[[#This Row],[月]],1)</f>
        <v>44682</v>
      </c>
      <c r="C3342" s="2" t="str">
        <f>LEFT(表格1[[#This Row],[年月]],4)</f>
        <v>2022</v>
      </c>
      <c r="D3342" s="2" t="str">
        <f>RIGHT(表格1[[#This Row],[年月]],2)</f>
        <v>05</v>
      </c>
      <c r="E3342" s="5">
        <v>10017000</v>
      </c>
      <c r="F3342" s="2" t="str">
        <f>VLOOKUP(TEXT(表格1[[#This Row],[地區]],"00000000"),縣市代碼,2,0)</f>
        <v>基隆市</v>
      </c>
      <c r="G3342" s="2" t="s">
        <v>5</v>
      </c>
      <c r="H3342" s="13">
        <v>37361</v>
      </c>
      <c r="I3342" s="14">
        <v>99675467</v>
      </c>
      <c r="J3342" s="14">
        <f>表格1[[#This Row],[信用卡交易筆數]]/1000</f>
        <v>37.360999999999997</v>
      </c>
      <c r="K3342" s="14">
        <f>表格1[[#This Row],[信用卡交易金額'[新臺幣']]]/1000</f>
        <v>99675.467000000004</v>
      </c>
      <c r="L3342" s="14">
        <f>表格1[[#This Row],[信用卡交易金額'[新臺幣']]]/1000000</f>
        <v>99.675466999999998</v>
      </c>
      <c r="M3342" s="14" t="str" cm="1">
        <f t="array" ref="M3342">_xlfn.TEXTJOIN("", TRUE, _xlfn.XLOOKUP(TRUE, VALUE(表格1[[#This Row],[年月]]) &lt;= VALUE($R$8:$R$12), $Q$8:$Q$12)) &amp; "年度"</f>
        <v>2022年度</v>
      </c>
    </row>
    <row r="3343" spans="1:13" x14ac:dyDescent="0.3">
      <c r="A3343" s="2">
        <v>202205</v>
      </c>
      <c r="B3343" s="19">
        <f>DATE(表格1[[#This Row],[年]],表格1[[#This Row],[月]],1)</f>
        <v>44682</v>
      </c>
      <c r="C3343" s="2" t="str">
        <f>LEFT(表格1[[#This Row],[年月]],4)</f>
        <v>2022</v>
      </c>
      <c r="D3343" s="2" t="str">
        <f>RIGHT(表格1[[#This Row],[年月]],2)</f>
        <v>05</v>
      </c>
      <c r="E3343" s="5">
        <v>10017000</v>
      </c>
      <c r="F3343" s="2" t="str">
        <f>VLOOKUP(TEXT(表格1[[#This Row],[地區]],"00000000"),縣市代碼,2,0)</f>
        <v>基隆市</v>
      </c>
      <c r="G3343" s="2" t="s">
        <v>6</v>
      </c>
      <c r="H3343" s="13">
        <v>59215</v>
      </c>
      <c r="I3343" s="14">
        <v>185974963</v>
      </c>
      <c r="J3343" s="14">
        <f>表格1[[#This Row],[信用卡交易筆數]]/1000</f>
        <v>59.215000000000003</v>
      </c>
      <c r="K3343" s="14">
        <f>表格1[[#This Row],[信用卡交易金額'[新臺幣']]]/1000</f>
        <v>185974.96299999999</v>
      </c>
      <c r="L3343" s="14">
        <f>表格1[[#This Row],[信用卡交易金額'[新臺幣']]]/1000000</f>
        <v>185.974963</v>
      </c>
      <c r="M3343" s="14" t="str" cm="1">
        <f t="array" ref="M3343">_xlfn.TEXTJOIN("", TRUE, _xlfn.XLOOKUP(TRUE, VALUE(表格1[[#This Row],[年月]]) &lt;= VALUE($R$8:$R$12), $Q$8:$Q$12)) &amp; "年度"</f>
        <v>2022年度</v>
      </c>
    </row>
    <row r="3344" spans="1:13" x14ac:dyDescent="0.3">
      <c r="A3344" s="2">
        <v>202205</v>
      </c>
      <c r="B3344" s="19">
        <f>DATE(表格1[[#This Row],[年]],表格1[[#This Row],[月]],1)</f>
        <v>44682</v>
      </c>
      <c r="C3344" s="2" t="str">
        <f>LEFT(表格1[[#This Row],[年月]],4)</f>
        <v>2022</v>
      </c>
      <c r="D3344" s="2" t="str">
        <f>RIGHT(表格1[[#This Row],[年月]],2)</f>
        <v>05</v>
      </c>
      <c r="E3344" s="5">
        <v>10017000</v>
      </c>
      <c r="F3344" s="2" t="str">
        <f>VLOOKUP(TEXT(表格1[[#This Row],[地區]],"00000000"),縣市代碼,2,0)</f>
        <v>基隆市</v>
      </c>
      <c r="G3344" s="2" t="s">
        <v>7</v>
      </c>
      <c r="H3344" s="13">
        <v>335492</v>
      </c>
      <c r="I3344" s="14">
        <v>320862153</v>
      </c>
      <c r="J3344" s="14">
        <f>表格1[[#This Row],[信用卡交易筆數]]/1000</f>
        <v>335.49200000000002</v>
      </c>
      <c r="K3344" s="14">
        <f>表格1[[#This Row],[信用卡交易金額'[新臺幣']]]/1000</f>
        <v>320862.15299999999</v>
      </c>
      <c r="L3344" s="14">
        <f>表格1[[#This Row],[信用卡交易金額'[新臺幣']]]/1000000</f>
        <v>320.86215299999998</v>
      </c>
      <c r="M3344" s="14" t="str" cm="1">
        <f t="array" ref="M3344">_xlfn.TEXTJOIN("", TRUE, _xlfn.XLOOKUP(TRUE, VALUE(表格1[[#This Row],[年月]]) &lt;= VALUE($R$8:$R$12), $Q$8:$Q$12)) &amp; "年度"</f>
        <v>2022年度</v>
      </c>
    </row>
    <row r="3345" spans="1:13" x14ac:dyDescent="0.3">
      <c r="A3345" s="2">
        <v>202205</v>
      </c>
      <c r="B3345" s="19">
        <f>DATE(表格1[[#This Row],[年]],表格1[[#This Row],[月]],1)</f>
        <v>44682</v>
      </c>
      <c r="C3345" s="2" t="str">
        <f>LEFT(表格1[[#This Row],[年月]],4)</f>
        <v>2022</v>
      </c>
      <c r="D3345" s="2" t="str">
        <f>RIGHT(表格1[[#This Row],[年月]],2)</f>
        <v>05</v>
      </c>
      <c r="E3345" s="5">
        <v>10017000</v>
      </c>
      <c r="F3345" s="2" t="str">
        <f>VLOOKUP(TEXT(表格1[[#This Row],[地區]],"00000000"),縣市代碼,2,0)</f>
        <v>基隆市</v>
      </c>
      <c r="G3345" s="2" t="s">
        <v>8</v>
      </c>
      <c r="H3345" s="13">
        <v>302283</v>
      </c>
      <c r="I3345" s="14">
        <v>337752389</v>
      </c>
      <c r="J3345" s="14">
        <f>表格1[[#This Row],[信用卡交易筆數]]/1000</f>
        <v>302.28300000000002</v>
      </c>
      <c r="K3345" s="14">
        <f>表格1[[#This Row],[信用卡交易金額'[新臺幣']]]/1000</f>
        <v>337752.38900000002</v>
      </c>
      <c r="L3345" s="14">
        <f>表格1[[#This Row],[信用卡交易金額'[新臺幣']]]/1000000</f>
        <v>337.75238899999999</v>
      </c>
      <c r="M3345" s="14" t="str" cm="1">
        <f t="array" ref="M3345">_xlfn.TEXTJOIN("", TRUE, _xlfn.XLOOKUP(TRUE, VALUE(表格1[[#This Row],[年月]]) &lt;= VALUE($R$8:$R$12), $Q$8:$Q$12)) &amp; "年度"</f>
        <v>2022年度</v>
      </c>
    </row>
    <row r="3346" spans="1:13" x14ac:dyDescent="0.3">
      <c r="A3346" s="2">
        <v>202205</v>
      </c>
      <c r="B3346" s="19">
        <f>DATE(表格1[[#This Row],[年]],表格1[[#This Row],[月]],1)</f>
        <v>44682</v>
      </c>
      <c r="C3346" s="2" t="str">
        <f>LEFT(表格1[[#This Row],[年月]],4)</f>
        <v>2022</v>
      </c>
      <c r="D3346" s="2" t="str">
        <f>RIGHT(表格1[[#This Row],[年月]],2)</f>
        <v>05</v>
      </c>
      <c r="E3346" s="5">
        <v>10017000</v>
      </c>
      <c r="F3346" s="2" t="str">
        <f>VLOOKUP(TEXT(表格1[[#This Row],[地區]],"00000000"),縣市代碼,2,0)</f>
        <v>基隆市</v>
      </c>
      <c r="G3346" s="2" t="s">
        <v>9</v>
      </c>
      <c r="H3346" s="13">
        <v>588789</v>
      </c>
      <c r="I3346" s="14">
        <v>735894783</v>
      </c>
      <c r="J3346" s="14">
        <f>表格1[[#This Row],[信用卡交易筆數]]/1000</f>
        <v>588.78899999999999</v>
      </c>
      <c r="K3346" s="14">
        <f>表格1[[#This Row],[信用卡交易金額'[新臺幣']]]/1000</f>
        <v>735894.78300000005</v>
      </c>
      <c r="L3346" s="14">
        <f>表格1[[#This Row],[信用卡交易金額'[新臺幣']]]/1000000</f>
        <v>735.89478299999996</v>
      </c>
      <c r="M3346" s="14" t="str" cm="1">
        <f t="array" ref="M3346">_xlfn.TEXTJOIN("", TRUE, _xlfn.XLOOKUP(TRUE, VALUE(表格1[[#This Row],[年月]]) &lt;= VALUE($R$8:$R$12), $Q$8:$Q$12)) &amp; "年度"</f>
        <v>2022年度</v>
      </c>
    </row>
    <row r="3347" spans="1:13" x14ac:dyDescent="0.3">
      <c r="A3347" s="2">
        <v>202205</v>
      </c>
      <c r="B3347" s="19">
        <f>DATE(表格1[[#This Row],[年]],表格1[[#This Row],[月]],1)</f>
        <v>44682</v>
      </c>
      <c r="C3347" s="2" t="str">
        <f>LEFT(表格1[[#This Row],[年月]],4)</f>
        <v>2022</v>
      </c>
      <c r="D3347" s="2" t="str">
        <f>RIGHT(表格1[[#This Row],[年月]],2)</f>
        <v>05</v>
      </c>
      <c r="E3347" s="5">
        <v>10017000</v>
      </c>
      <c r="F3347" s="2" t="str">
        <f>VLOOKUP(TEXT(表格1[[#This Row],[地區]],"00000000"),縣市代碼,2,0)</f>
        <v>基隆市</v>
      </c>
      <c r="G3347" s="2" t="s">
        <v>10</v>
      </c>
      <c r="H3347" s="13">
        <v>452520</v>
      </c>
      <c r="I3347" s="14">
        <v>1233000628</v>
      </c>
      <c r="J3347" s="14">
        <f>表格1[[#This Row],[信用卡交易筆數]]/1000</f>
        <v>452.52</v>
      </c>
      <c r="K3347" s="14">
        <f>表格1[[#This Row],[信用卡交易金額'[新臺幣']]]/1000</f>
        <v>1233000.628</v>
      </c>
      <c r="L3347" s="14">
        <f>表格1[[#This Row],[信用卡交易金額'[新臺幣']]]/1000000</f>
        <v>1233.000628</v>
      </c>
      <c r="M3347" s="14" t="str" cm="1">
        <f t="array" ref="M3347">_xlfn.TEXTJOIN("", TRUE, _xlfn.XLOOKUP(TRUE, VALUE(表格1[[#This Row],[年月]]) &lt;= VALUE($R$8:$R$12), $Q$8:$Q$12)) &amp; "年度"</f>
        <v>2022年度</v>
      </c>
    </row>
    <row r="3348" spans="1:13" x14ac:dyDescent="0.3">
      <c r="A3348" s="2">
        <v>202205</v>
      </c>
      <c r="B3348" s="19">
        <f>DATE(表格1[[#This Row],[年]],表格1[[#This Row],[月]],1)</f>
        <v>44682</v>
      </c>
      <c r="C3348" s="2" t="str">
        <f>LEFT(表格1[[#This Row],[年月]],4)</f>
        <v>2022</v>
      </c>
      <c r="D3348" s="2" t="str">
        <f>RIGHT(表格1[[#This Row],[年月]],2)</f>
        <v>05</v>
      </c>
      <c r="E3348" s="5">
        <v>10002000</v>
      </c>
      <c r="F3348" s="2" t="str">
        <f>VLOOKUP(TEXT(表格1[[#This Row],[地區]],"00000000"),縣市代碼,2,0)</f>
        <v>宜蘭縣</v>
      </c>
      <c r="G3348" s="2" t="s">
        <v>4</v>
      </c>
      <c r="H3348" s="13">
        <v>571290</v>
      </c>
      <c r="I3348" s="14">
        <v>233136587</v>
      </c>
      <c r="J3348" s="14">
        <f>表格1[[#This Row],[信用卡交易筆數]]/1000</f>
        <v>571.29</v>
      </c>
      <c r="K3348" s="14">
        <f>表格1[[#This Row],[信用卡交易金額'[新臺幣']]]/1000</f>
        <v>233136.587</v>
      </c>
      <c r="L3348" s="14">
        <f>表格1[[#This Row],[信用卡交易金額'[新臺幣']]]/1000000</f>
        <v>233.13658699999999</v>
      </c>
      <c r="M3348" s="14" t="str" cm="1">
        <f t="array" ref="M3348">_xlfn.TEXTJOIN("", TRUE, _xlfn.XLOOKUP(TRUE, VALUE(表格1[[#This Row],[年月]]) &lt;= VALUE($R$8:$R$12), $Q$8:$Q$12)) &amp; "年度"</f>
        <v>2022年度</v>
      </c>
    </row>
    <row r="3349" spans="1:13" x14ac:dyDescent="0.3">
      <c r="A3349" s="2">
        <v>202205</v>
      </c>
      <c r="B3349" s="19">
        <f>DATE(表格1[[#This Row],[年]],表格1[[#This Row],[月]],1)</f>
        <v>44682</v>
      </c>
      <c r="C3349" s="2" t="str">
        <f>LEFT(表格1[[#This Row],[年月]],4)</f>
        <v>2022</v>
      </c>
      <c r="D3349" s="2" t="str">
        <f>RIGHT(表格1[[#This Row],[年月]],2)</f>
        <v>05</v>
      </c>
      <c r="E3349" s="5">
        <v>10002000</v>
      </c>
      <c r="F3349" s="2" t="str">
        <f>VLOOKUP(TEXT(表格1[[#This Row],[地區]],"00000000"),縣市代碼,2,0)</f>
        <v>宜蘭縣</v>
      </c>
      <c r="G3349" s="2" t="s">
        <v>5</v>
      </c>
      <c r="H3349" s="13">
        <v>33303</v>
      </c>
      <c r="I3349" s="14">
        <v>81651989</v>
      </c>
      <c r="J3349" s="14">
        <f>表格1[[#This Row],[信用卡交易筆數]]/1000</f>
        <v>33.302999999999997</v>
      </c>
      <c r="K3349" s="14">
        <f>表格1[[#This Row],[信用卡交易金額'[新臺幣']]]/1000</f>
        <v>81651.989000000001</v>
      </c>
      <c r="L3349" s="14">
        <f>表格1[[#This Row],[信用卡交易金額'[新臺幣']]]/1000000</f>
        <v>81.651989</v>
      </c>
      <c r="M3349" s="14" t="str" cm="1">
        <f t="array" ref="M3349">_xlfn.TEXTJOIN("", TRUE, _xlfn.XLOOKUP(TRUE, VALUE(表格1[[#This Row],[年月]]) &lt;= VALUE($R$8:$R$12), $Q$8:$Q$12)) &amp; "年度"</f>
        <v>2022年度</v>
      </c>
    </row>
    <row r="3350" spans="1:13" x14ac:dyDescent="0.3">
      <c r="A3350" s="2">
        <v>202205</v>
      </c>
      <c r="B3350" s="19">
        <f>DATE(表格1[[#This Row],[年]],表格1[[#This Row],[月]],1)</f>
        <v>44682</v>
      </c>
      <c r="C3350" s="2" t="str">
        <f>LEFT(表格1[[#This Row],[年月]],4)</f>
        <v>2022</v>
      </c>
      <c r="D3350" s="2" t="str">
        <f>RIGHT(表格1[[#This Row],[年月]],2)</f>
        <v>05</v>
      </c>
      <c r="E3350" s="5">
        <v>10002000</v>
      </c>
      <c r="F3350" s="2" t="str">
        <f>VLOOKUP(TEXT(表格1[[#This Row],[地區]],"00000000"),縣市代碼,2,0)</f>
        <v>宜蘭縣</v>
      </c>
      <c r="G3350" s="2" t="s">
        <v>6</v>
      </c>
      <c r="H3350" s="13">
        <v>58772</v>
      </c>
      <c r="I3350" s="14">
        <v>186631193</v>
      </c>
      <c r="J3350" s="14">
        <f>表格1[[#This Row],[信用卡交易筆數]]/1000</f>
        <v>58.771999999999998</v>
      </c>
      <c r="K3350" s="14">
        <f>表格1[[#This Row],[信用卡交易金額'[新臺幣']]]/1000</f>
        <v>186631.193</v>
      </c>
      <c r="L3350" s="14">
        <f>表格1[[#This Row],[信用卡交易金額'[新臺幣']]]/1000000</f>
        <v>186.631193</v>
      </c>
      <c r="M3350" s="14" t="str" cm="1">
        <f t="array" ref="M3350">_xlfn.TEXTJOIN("", TRUE, _xlfn.XLOOKUP(TRUE, VALUE(表格1[[#This Row],[年月]]) &lt;= VALUE($R$8:$R$12), $Q$8:$Q$12)) &amp; "年度"</f>
        <v>2022年度</v>
      </c>
    </row>
    <row r="3351" spans="1:13" x14ac:dyDescent="0.3">
      <c r="A3351" s="2">
        <v>202205</v>
      </c>
      <c r="B3351" s="19">
        <f>DATE(表格1[[#This Row],[年]],表格1[[#This Row],[月]],1)</f>
        <v>44682</v>
      </c>
      <c r="C3351" s="2" t="str">
        <f>LEFT(表格1[[#This Row],[年月]],4)</f>
        <v>2022</v>
      </c>
      <c r="D3351" s="2" t="str">
        <f>RIGHT(表格1[[#This Row],[年月]],2)</f>
        <v>05</v>
      </c>
      <c r="E3351" s="5">
        <v>10002000</v>
      </c>
      <c r="F3351" s="2" t="str">
        <f>VLOOKUP(TEXT(表格1[[#This Row],[地區]],"00000000"),縣市代碼,2,0)</f>
        <v>宜蘭縣</v>
      </c>
      <c r="G3351" s="2" t="s">
        <v>7</v>
      </c>
      <c r="H3351" s="13">
        <v>291606</v>
      </c>
      <c r="I3351" s="14">
        <v>315771972</v>
      </c>
      <c r="J3351" s="14">
        <f>表格1[[#This Row],[信用卡交易筆數]]/1000</f>
        <v>291.60599999999999</v>
      </c>
      <c r="K3351" s="14">
        <f>表格1[[#This Row],[信用卡交易金額'[新臺幣']]]/1000</f>
        <v>315771.97200000001</v>
      </c>
      <c r="L3351" s="14">
        <f>表格1[[#This Row],[信用卡交易金額'[新臺幣']]]/1000000</f>
        <v>315.77197200000001</v>
      </c>
      <c r="M3351" s="14" t="str" cm="1">
        <f t="array" ref="M3351">_xlfn.TEXTJOIN("", TRUE, _xlfn.XLOOKUP(TRUE, VALUE(表格1[[#This Row],[年月]]) &lt;= VALUE($R$8:$R$12), $Q$8:$Q$12)) &amp; "年度"</f>
        <v>2022年度</v>
      </c>
    </row>
    <row r="3352" spans="1:13" x14ac:dyDescent="0.3">
      <c r="A3352" s="2">
        <v>202205</v>
      </c>
      <c r="B3352" s="19">
        <f>DATE(表格1[[#This Row],[年]],表格1[[#This Row],[月]],1)</f>
        <v>44682</v>
      </c>
      <c r="C3352" s="2" t="str">
        <f>LEFT(表格1[[#This Row],[年月]],4)</f>
        <v>2022</v>
      </c>
      <c r="D3352" s="2" t="str">
        <f>RIGHT(表格1[[#This Row],[年月]],2)</f>
        <v>05</v>
      </c>
      <c r="E3352" s="5">
        <v>10002000</v>
      </c>
      <c r="F3352" s="2" t="str">
        <f>VLOOKUP(TEXT(表格1[[#This Row],[地區]],"00000000"),縣市代碼,2,0)</f>
        <v>宜蘭縣</v>
      </c>
      <c r="G3352" s="2" t="s">
        <v>8</v>
      </c>
      <c r="H3352" s="13">
        <v>251105</v>
      </c>
      <c r="I3352" s="14">
        <v>286779108</v>
      </c>
      <c r="J3352" s="14">
        <f>表格1[[#This Row],[信用卡交易筆數]]/1000</f>
        <v>251.10499999999999</v>
      </c>
      <c r="K3352" s="14">
        <f>表格1[[#This Row],[信用卡交易金額'[新臺幣']]]/1000</f>
        <v>286779.10800000001</v>
      </c>
      <c r="L3352" s="14">
        <f>表格1[[#This Row],[信用卡交易金額'[新臺幣']]]/1000000</f>
        <v>286.77910800000001</v>
      </c>
      <c r="M3352" s="14" t="str" cm="1">
        <f t="array" ref="M3352">_xlfn.TEXTJOIN("", TRUE, _xlfn.XLOOKUP(TRUE, VALUE(表格1[[#This Row],[年月]]) &lt;= VALUE($R$8:$R$12), $Q$8:$Q$12)) &amp; "年度"</f>
        <v>2022年度</v>
      </c>
    </row>
    <row r="3353" spans="1:13" x14ac:dyDescent="0.3">
      <c r="A3353" s="2">
        <v>202205</v>
      </c>
      <c r="B3353" s="19">
        <f>DATE(表格1[[#This Row],[年]],表格1[[#This Row],[月]],1)</f>
        <v>44682</v>
      </c>
      <c r="C3353" s="2" t="str">
        <f>LEFT(表格1[[#This Row],[年月]],4)</f>
        <v>2022</v>
      </c>
      <c r="D3353" s="2" t="str">
        <f>RIGHT(表格1[[#This Row],[年月]],2)</f>
        <v>05</v>
      </c>
      <c r="E3353" s="5">
        <v>10002000</v>
      </c>
      <c r="F3353" s="2" t="str">
        <f>VLOOKUP(TEXT(表格1[[#This Row],[地區]],"00000000"),縣市代碼,2,0)</f>
        <v>宜蘭縣</v>
      </c>
      <c r="G3353" s="2" t="s">
        <v>9</v>
      </c>
      <c r="H3353" s="13">
        <v>511255</v>
      </c>
      <c r="I3353" s="14">
        <v>612482046</v>
      </c>
      <c r="J3353" s="14">
        <f>表格1[[#This Row],[信用卡交易筆數]]/1000</f>
        <v>511.255</v>
      </c>
      <c r="K3353" s="14">
        <f>表格1[[#This Row],[信用卡交易金額'[新臺幣']]]/1000</f>
        <v>612482.04599999997</v>
      </c>
      <c r="L3353" s="14">
        <f>表格1[[#This Row],[信用卡交易金額'[新臺幣']]]/1000000</f>
        <v>612.48204599999997</v>
      </c>
      <c r="M3353" s="14" t="str" cm="1">
        <f t="array" ref="M3353">_xlfn.TEXTJOIN("", TRUE, _xlfn.XLOOKUP(TRUE, VALUE(表格1[[#This Row],[年月]]) &lt;= VALUE($R$8:$R$12), $Q$8:$Q$12)) &amp; "年度"</f>
        <v>2022年度</v>
      </c>
    </row>
    <row r="3354" spans="1:13" x14ac:dyDescent="0.3">
      <c r="A3354" s="2">
        <v>202205</v>
      </c>
      <c r="B3354" s="19">
        <f>DATE(表格1[[#This Row],[年]],表格1[[#This Row],[月]],1)</f>
        <v>44682</v>
      </c>
      <c r="C3354" s="2" t="str">
        <f>LEFT(表格1[[#This Row],[年月]],4)</f>
        <v>2022</v>
      </c>
      <c r="D3354" s="2" t="str">
        <f>RIGHT(表格1[[#This Row],[年月]],2)</f>
        <v>05</v>
      </c>
      <c r="E3354" s="5">
        <v>10002000</v>
      </c>
      <c r="F3354" s="2" t="str">
        <f>VLOOKUP(TEXT(表格1[[#This Row],[地區]],"00000000"),縣市代碼,2,0)</f>
        <v>宜蘭縣</v>
      </c>
      <c r="G3354" s="2" t="s">
        <v>10</v>
      </c>
      <c r="H3354" s="13">
        <v>347557</v>
      </c>
      <c r="I3354" s="14">
        <v>1131732722</v>
      </c>
      <c r="J3354" s="14">
        <f>表格1[[#This Row],[信用卡交易筆數]]/1000</f>
        <v>347.55700000000002</v>
      </c>
      <c r="K3354" s="14">
        <f>表格1[[#This Row],[信用卡交易金額'[新臺幣']]]/1000</f>
        <v>1131732.7220000001</v>
      </c>
      <c r="L3354" s="14">
        <f>表格1[[#This Row],[信用卡交易金額'[新臺幣']]]/1000000</f>
        <v>1131.732722</v>
      </c>
      <c r="M3354" s="14" t="str" cm="1">
        <f t="array" ref="M3354">_xlfn.TEXTJOIN("", TRUE, _xlfn.XLOOKUP(TRUE, VALUE(表格1[[#This Row],[年月]]) &lt;= VALUE($R$8:$R$12), $Q$8:$Q$12)) &amp; "年度"</f>
        <v>2022年度</v>
      </c>
    </row>
    <row r="3355" spans="1:13" x14ac:dyDescent="0.3">
      <c r="A3355" s="2">
        <v>202205</v>
      </c>
      <c r="B3355" s="19">
        <f>DATE(表格1[[#This Row],[年]],表格1[[#This Row],[月]],1)</f>
        <v>44682</v>
      </c>
      <c r="C3355" s="2" t="str">
        <f>LEFT(表格1[[#This Row],[年月]],4)</f>
        <v>2022</v>
      </c>
      <c r="D3355" s="2" t="str">
        <f>RIGHT(表格1[[#This Row],[年月]],2)</f>
        <v>05</v>
      </c>
      <c r="E3355" s="5">
        <v>10015000</v>
      </c>
      <c r="F3355" s="2" t="str">
        <f>VLOOKUP(TEXT(表格1[[#This Row],[地區]],"00000000"),縣市代碼,2,0)</f>
        <v>花蓮縣</v>
      </c>
      <c r="G3355" s="2" t="s">
        <v>4</v>
      </c>
      <c r="H3355" s="13">
        <v>419990</v>
      </c>
      <c r="I3355" s="14">
        <v>195782346</v>
      </c>
      <c r="J3355" s="14">
        <f>表格1[[#This Row],[信用卡交易筆數]]/1000</f>
        <v>419.99</v>
      </c>
      <c r="K3355" s="14">
        <f>表格1[[#This Row],[信用卡交易金額'[新臺幣']]]/1000</f>
        <v>195782.34599999999</v>
      </c>
      <c r="L3355" s="14">
        <f>表格1[[#This Row],[信用卡交易金額'[新臺幣']]]/1000000</f>
        <v>195.78234599999999</v>
      </c>
      <c r="M3355" s="14" t="str" cm="1">
        <f t="array" ref="M3355">_xlfn.TEXTJOIN("", TRUE, _xlfn.XLOOKUP(TRUE, VALUE(表格1[[#This Row],[年月]]) &lt;= VALUE($R$8:$R$12), $Q$8:$Q$12)) &amp; "年度"</f>
        <v>2022年度</v>
      </c>
    </row>
    <row r="3356" spans="1:13" x14ac:dyDescent="0.3">
      <c r="A3356" s="2">
        <v>202205</v>
      </c>
      <c r="B3356" s="19">
        <f>DATE(表格1[[#This Row],[年]],表格1[[#This Row],[月]],1)</f>
        <v>44682</v>
      </c>
      <c r="C3356" s="2" t="str">
        <f>LEFT(表格1[[#This Row],[年月]],4)</f>
        <v>2022</v>
      </c>
      <c r="D3356" s="2" t="str">
        <f>RIGHT(表格1[[#This Row],[年月]],2)</f>
        <v>05</v>
      </c>
      <c r="E3356" s="5">
        <v>10015000</v>
      </c>
      <c r="F3356" s="2" t="str">
        <f>VLOOKUP(TEXT(表格1[[#This Row],[地區]],"00000000"),縣市代碼,2,0)</f>
        <v>花蓮縣</v>
      </c>
      <c r="G3356" s="2" t="s">
        <v>5</v>
      </c>
      <c r="H3356" s="13">
        <v>22012</v>
      </c>
      <c r="I3356" s="14">
        <v>52562554</v>
      </c>
      <c r="J3356" s="14">
        <f>表格1[[#This Row],[信用卡交易筆數]]/1000</f>
        <v>22.012</v>
      </c>
      <c r="K3356" s="14">
        <f>表格1[[#This Row],[信用卡交易金額'[新臺幣']]]/1000</f>
        <v>52562.553999999996</v>
      </c>
      <c r="L3356" s="14">
        <f>表格1[[#This Row],[信用卡交易金額'[新臺幣']]]/1000000</f>
        <v>52.562553999999999</v>
      </c>
      <c r="M3356" s="14" t="str" cm="1">
        <f t="array" ref="M3356">_xlfn.TEXTJOIN("", TRUE, _xlfn.XLOOKUP(TRUE, VALUE(表格1[[#This Row],[年月]]) &lt;= VALUE($R$8:$R$12), $Q$8:$Q$12)) &amp; "年度"</f>
        <v>2022年度</v>
      </c>
    </row>
    <row r="3357" spans="1:13" x14ac:dyDescent="0.3">
      <c r="A3357" s="2">
        <v>202205</v>
      </c>
      <c r="B3357" s="19">
        <f>DATE(表格1[[#This Row],[年]],表格1[[#This Row],[月]],1)</f>
        <v>44682</v>
      </c>
      <c r="C3357" s="2" t="str">
        <f>LEFT(表格1[[#This Row],[年月]],4)</f>
        <v>2022</v>
      </c>
      <c r="D3357" s="2" t="str">
        <f>RIGHT(表格1[[#This Row],[年月]],2)</f>
        <v>05</v>
      </c>
      <c r="E3357" s="5">
        <v>10015000</v>
      </c>
      <c r="F3357" s="2" t="str">
        <f>VLOOKUP(TEXT(表格1[[#This Row],[地區]],"00000000"),縣市代碼,2,0)</f>
        <v>花蓮縣</v>
      </c>
      <c r="G3357" s="2" t="s">
        <v>6</v>
      </c>
      <c r="H3357" s="13">
        <v>37117</v>
      </c>
      <c r="I3357" s="14">
        <v>126778673</v>
      </c>
      <c r="J3357" s="14">
        <f>表格1[[#This Row],[信用卡交易筆數]]/1000</f>
        <v>37.116999999999997</v>
      </c>
      <c r="K3357" s="14">
        <f>表格1[[#This Row],[信用卡交易金額'[新臺幣']]]/1000</f>
        <v>126778.673</v>
      </c>
      <c r="L3357" s="14">
        <f>表格1[[#This Row],[信用卡交易金額'[新臺幣']]]/1000000</f>
        <v>126.778673</v>
      </c>
      <c r="M3357" s="14" t="str" cm="1">
        <f t="array" ref="M3357">_xlfn.TEXTJOIN("", TRUE, _xlfn.XLOOKUP(TRUE, VALUE(表格1[[#This Row],[年月]]) &lt;= VALUE($R$8:$R$12), $Q$8:$Q$12)) &amp; "年度"</f>
        <v>2022年度</v>
      </c>
    </row>
    <row r="3358" spans="1:13" x14ac:dyDescent="0.3">
      <c r="A3358" s="2">
        <v>202205</v>
      </c>
      <c r="B3358" s="19">
        <f>DATE(表格1[[#This Row],[年]],表格1[[#This Row],[月]],1)</f>
        <v>44682</v>
      </c>
      <c r="C3358" s="2" t="str">
        <f>LEFT(表格1[[#This Row],[年月]],4)</f>
        <v>2022</v>
      </c>
      <c r="D3358" s="2" t="str">
        <f>RIGHT(表格1[[#This Row],[年月]],2)</f>
        <v>05</v>
      </c>
      <c r="E3358" s="5">
        <v>10015000</v>
      </c>
      <c r="F3358" s="2" t="str">
        <f>VLOOKUP(TEXT(表格1[[#This Row],[地區]],"00000000"),縣市代碼,2,0)</f>
        <v>花蓮縣</v>
      </c>
      <c r="G3358" s="2" t="s">
        <v>7</v>
      </c>
      <c r="H3358" s="13">
        <v>203119</v>
      </c>
      <c r="I3358" s="14">
        <v>229233609</v>
      </c>
      <c r="J3358" s="14">
        <f>表格1[[#This Row],[信用卡交易筆數]]/1000</f>
        <v>203.119</v>
      </c>
      <c r="K3358" s="14">
        <f>表格1[[#This Row],[信用卡交易金額'[新臺幣']]]/1000</f>
        <v>229233.609</v>
      </c>
      <c r="L3358" s="14">
        <f>表格1[[#This Row],[信用卡交易金額'[新臺幣']]]/1000000</f>
        <v>229.233609</v>
      </c>
      <c r="M3358" s="14" t="str" cm="1">
        <f t="array" ref="M3358">_xlfn.TEXTJOIN("", TRUE, _xlfn.XLOOKUP(TRUE, VALUE(表格1[[#This Row],[年月]]) &lt;= VALUE($R$8:$R$12), $Q$8:$Q$12)) &amp; "年度"</f>
        <v>2022年度</v>
      </c>
    </row>
    <row r="3359" spans="1:13" x14ac:dyDescent="0.3">
      <c r="A3359" s="2">
        <v>202205</v>
      </c>
      <c r="B3359" s="19">
        <f>DATE(表格1[[#This Row],[年]],表格1[[#This Row],[月]],1)</f>
        <v>44682</v>
      </c>
      <c r="C3359" s="2" t="str">
        <f>LEFT(表格1[[#This Row],[年月]],4)</f>
        <v>2022</v>
      </c>
      <c r="D3359" s="2" t="str">
        <f>RIGHT(表格1[[#This Row],[年月]],2)</f>
        <v>05</v>
      </c>
      <c r="E3359" s="5">
        <v>10015000</v>
      </c>
      <c r="F3359" s="2" t="str">
        <f>VLOOKUP(TEXT(表格1[[#This Row],[地區]],"00000000"),縣市代碼,2,0)</f>
        <v>花蓮縣</v>
      </c>
      <c r="G3359" s="2" t="s">
        <v>8</v>
      </c>
      <c r="H3359" s="13">
        <v>176806</v>
      </c>
      <c r="I3359" s="14">
        <v>200316641</v>
      </c>
      <c r="J3359" s="14">
        <f>表格1[[#This Row],[信用卡交易筆數]]/1000</f>
        <v>176.80600000000001</v>
      </c>
      <c r="K3359" s="14">
        <f>表格1[[#This Row],[信用卡交易金額'[新臺幣']]]/1000</f>
        <v>200316.641</v>
      </c>
      <c r="L3359" s="14">
        <f>表格1[[#This Row],[信用卡交易金額'[新臺幣']]]/1000000</f>
        <v>200.316641</v>
      </c>
      <c r="M3359" s="14" t="str" cm="1">
        <f t="array" ref="M3359">_xlfn.TEXTJOIN("", TRUE, _xlfn.XLOOKUP(TRUE, VALUE(表格1[[#This Row],[年月]]) &lt;= VALUE($R$8:$R$12), $Q$8:$Q$12)) &amp; "年度"</f>
        <v>2022年度</v>
      </c>
    </row>
    <row r="3360" spans="1:13" x14ac:dyDescent="0.3">
      <c r="A3360" s="2">
        <v>202205</v>
      </c>
      <c r="B3360" s="19">
        <f>DATE(表格1[[#This Row],[年]],表格1[[#This Row],[月]],1)</f>
        <v>44682</v>
      </c>
      <c r="C3360" s="2" t="str">
        <f>LEFT(表格1[[#This Row],[年月]],4)</f>
        <v>2022</v>
      </c>
      <c r="D3360" s="2" t="str">
        <f>RIGHT(表格1[[#This Row],[年月]],2)</f>
        <v>05</v>
      </c>
      <c r="E3360" s="5">
        <v>10015000</v>
      </c>
      <c r="F3360" s="2" t="str">
        <f>VLOOKUP(TEXT(表格1[[#This Row],[地區]],"00000000"),縣市代碼,2,0)</f>
        <v>花蓮縣</v>
      </c>
      <c r="G3360" s="2" t="s">
        <v>9</v>
      </c>
      <c r="H3360" s="13">
        <v>338406</v>
      </c>
      <c r="I3360" s="14">
        <v>440597172</v>
      </c>
      <c r="J3360" s="14">
        <f>表格1[[#This Row],[信用卡交易筆數]]/1000</f>
        <v>338.40600000000001</v>
      </c>
      <c r="K3360" s="14">
        <f>表格1[[#This Row],[信用卡交易金額'[新臺幣']]]/1000</f>
        <v>440597.17200000002</v>
      </c>
      <c r="L3360" s="14">
        <f>表格1[[#This Row],[信用卡交易金額'[新臺幣']]]/1000000</f>
        <v>440.597172</v>
      </c>
      <c r="M3360" s="14" t="str" cm="1">
        <f t="array" ref="M3360">_xlfn.TEXTJOIN("", TRUE, _xlfn.XLOOKUP(TRUE, VALUE(表格1[[#This Row],[年月]]) &lt;= VALUE($R$8:$R$12), $Q$8:$Q$12)) &amp; "年度"</f>
        <v>2022年度</v>
      </c>
    </row>
    <row r="3361" spans="1:13" x14ac:dyDescent="0.3">
      <c r="A3361" s="2">
        <v>202205</v>
      </c>
      <c r="B3361" s="19">
        <f>DATE(表格1[[#This Row],[年]],表格1[[#This Row],[月]],1)</f>
        <v>44682</v>
      </c>
      <c r="C3361" s="2" t="str">
        <f>LEFT(表格1[[#This Row],[年月]],4)</f>
        <v>2022</v>
      </c>
      <c r="D3361" s="2" t="str">
        <f>RIGHT(表格1[[#This Row],[年月]],2)</f>
        <v>05</v>
      </c>
      <c r="E3361" s="5">
        <v>10015000</v>
      </c>
      <c r="F3361" s="2" t="str">
        <f>VLOOKUP(TEXT(表格1[[#This Row],[地區]],"00000000"),縣市代碼,2,0)</f>
        <v>花蓮縣</v>
      </c>
      <c r="G3361" s="2" t="s">
        <v>10</v>
      </c>
      <c r="H3361" s="13">
        <v>231491</v>
      </c>
      <c r="I3361" s="14">
        <v>756451468</v>
      </c>
      <c r="J3361" s="14">
        <f>表格1[[#This Row],[信用卡交易筆數]]/1000</f>
        <v>231.49100000000001</v>
      </c>
      <c r="K3361" s="14">
        <f>表格1[[#This Row],[信用卡交易金額'[新臺幣']]]/1000</f>
        <v>756451.46799999999</v>
      </c>
      <c r="L3361" s="14">
        <f>表格1[[#This Row],[信用卡交易金額'[新臺幣']]]/1000000</f>
        <v>756.45146799999998</v>
      </c>
      <c r="M3361" s="14" t="str" cm="1">
        <f t="array" ref="M3361">_xlfn.TEXTJOIN("", TRUE, _xlfn.XLOOKUP(TRUE, VALUE(表格1[[#This Row],[年月]]) &lt;= VALUE($R$8:$R$12), $Q$8:$Q$12)) &amp; "年度"</f>
        <v>2022年度</v>
      </c>
    </row>
    <row r="3362" spans="1:13" x14ac:dyDescent="0.3">
      <c r="A3362" s="2">
        <v>202205</v>
      </c>
      <c r="B3362" s="19">
        <f>DATE(表格1[[#This Row],[年]],表格1[[#This Row],[月]],1)</f>
        <v>44682</v>
      </c>
      <c r="C3362" s="2" t="str">
        <f>LEFT(表格1[[#This Row],[年月]],4)</f>
        <v>2022</v>
      </c>
      <c r="D3362" s="2" t="str">
        <f>RIGHT(表格1[[#This Row],[年月]],2)</f>
        <v>05</v>
      </c>
      <c r="E3362" s="5">
        <v>10014000</v>
      </c>
      <c r="F3362" s="2" t="str">
        <f>VLOOKUP(TEXT(表格1[[#This Row],[地區]],"00000000"),縣市代碼,2,0)</f>
        <v>臺東縣</v>
      </c>
      <c r="G3362" s="2" t="s">
        <v>4</v>
      </c>
      <c r="H3362" s="13">
        <v>192885</v>
      </c>
      <c r="I3362" s="14">
        <v>84202322</v>
      </c>
      <c r="J3362" s="14">
        <f>表格1[[#This Row],[信用卡交易筆數]]/1000</f>
        <v>192.88499999999999</v>
      </c>
      <c r="K3362" s="14">
        <f>表格1[[#This Row],[信用卡交易金額'[新臺幣']]]/1000</f>
        <v>84202.322</v>
      </c>
      <c r="L3362" s="14">
        <f>表格1[[#This Row],[信用卡交易金額'[新臺幣']]]/1000000</f>
        <v>84.202321999999995</v>
      </c>
      <c r="M3362" s="14" t="str" cm="1">
        <f t="array" ref="M3362">_xlfn.TEXTJOIN("", TRUE, _xlfn.XLOOKUP(TRUE, VALUE(表格1[[#This Row],[年月]]) &lt;= VALUE($R$8:$R$12), $Q$8:$Q$12)) &amp; "年度"</f>
        <v>2022年度</v>
      </c>
    </row>
    <row r="3363" spans="1:13" x14ac:dyDescent="0.3">
      <c r="A3363" s="2">
        <v>202205</v>
      </c>
      <c r="B3363" s="19">
        <f>DATE(表格1[[#This Row],[年]],表格1[[#This Row],[月]],1)</f>
        <v>44682</v>
      </c>
      <c r="C3363" s="2" t="str">
        <f>LEFT(表格1[[#This Row],[年月]],4)</f>
        <v>2022</v>
      </c>
      <c r="D3363" s="2" t="str">
        <f>RIGHT(表格1[[#This Row],[年月]],2)</f>
        <v>05</v>
      </c>
      <c r="E3363" s="5">
        <v>10014000</v>
      </c>
      <c r="F3363" s="2" t="str">
        <f>VLOOKUP(TEXT(表格1[[#This Row],[地區]],"00000000"),縣市代碼,2,0)</f>
        <v>臺東縣</v>
      </c>
      <c r="G3363" s="2" t="s">
        <v>5</v>
      </c>
      <c r="H3363" s="13">
        <v>13111</v>
      </c>
      <c r="I3363" s="14">
        <v>30225573</v>
      </c>
      <c r="J3363" s="14">
        <f>表格1[[#This Row],[信用卡交易筆數]]/1000</f>
        <v>13.111000000000001</v>
      </c>
      <c r="K3363" s="14">
        <f>表格1[[#This Row],[信用卡交易金額'[新臺幣']]]/1000</f>
        <v>30225.573</v>
      </c>
      <c r="L3363" s="14">
        <f>表格1[[#This Row],[信用卡交易金額'[新臺幣']]]/1000000</f>
        <v>30.225573000000001</v>
      </c>
      <c r="M3363" s="14" t="str" cm="1">
        <f t="array" ref="M3363">_xlfn.TEXTJOIN("", TRUE, _xlfn.XLOOKUP(TRUE, VALUE(表格1[[#This Row],[年月]]) &lt;= VALUE($R$8:$R$12), $Q$8:$Q$12)) &amp; "年度"</f>
        <v>2022年度</v>
      </c>
    </row>
    <row r="3364" spans="1:13" x14ac:dyDescent="0.3">
      <c r="A3364" s="2">
        <v>202205</v>
      </c>
      <c r="B3364" s="19">
        <f>DATE(表格1[[#This Row],[年]],表格1[[#This Row],[月]],1)</f>
        <v>44682</v>
      </c>
      <c r="C3364" s="2" t="str">
        <f>LEFT(表格1[[#This Row],[年月]],4)</f>
        <v>2022</v>
      </c>
      <c r="D3364" s="2" t="str">
        <f>RIGHT(表格1[[#This Row],[年月]],2)</f>
        <v>05</v>
      </c>
      <c r="E3364" s="5">
        <v>10014000</v>
      </c>
      <c r="F3364" s="2" t="str">
        <f>VLOOKUP(TEXT(表格1[[#This Row],[地區]],"00000000"),縣市代碼,2,0)</f>
        <v>臺東縣</v>
      </c>
      <c r="G3364" s="2" t="s">
        <v>6</v>
      </c>
      <c r="H3364" s="13">
        <v>19041</v>
      </c>
      <c r="I3364" s="14">
        <v>67088569</v>
      </c>
      <c r="J3364" s="14">
        <f>表格1[[#This Row],[信用卡交易筆數]]/1000</f>
        <v>19.041</v>
      </c>
      <c r="K3364" s="14">
        <f>表格1[[#This Row],[信用卡交易金額'[新臺幣']]]/1000</f>
        <v>67088.569000000003</v>
      </c>
      <c r="L3364" s="14">
        <f>表格1[[#This Row],[信用卡交易金額'[新臺幣']]]/1000000</f>
        <v>67.088569000000007</v>
      </c>
      <c r="M3364" s="14" t="str" cm="1">
        <f t="array" ref="M3364">_xlfn.TEXTJOIN("", TRUE, _xlfn.XLOOKUP(TRUE, VALUE(表格1[[#This Row],[年月]]) &lt;= VALUE($R$8:$R$12), $Q$8:$Q$12)) &amp; "年度"</f>
        <v>2022年度</v>
      </c>
    </row>
    <row r="3365" spans="1:13" x14ac:dyDescent="0.3">
      <c r="A3365" s="2">
        <v>202205</v>
      </c>
      <c r="B3365" s="19">
        <f>DATE(表格1[[#This Row],[年]],表格1[[#This Row],[月]],1)</f>
        <v>44682</v>
      </c>
      <c r="C3365" s="2" t="str">
        <f>LEFT(表格1[[#This Row],[年月]],4)</f>
        <v>2022</v>
      </c>
      <c r="D3365" s="2" t="str">
        <f>RIGHT(表格1[[#This Row],[年月]],2)</f>
        <v>05</v>
      </c>
      <c r="E3365" s="5">
        <v>10014000</v>
      </c>
      <c r="F3365" s="2" t="str">
        <f>VLOOKUP(TEXT(表格1[[#This Row],[地區]],"00000000"),縣市代碼,2,0)</f>
        <v>臺東縣</v>
      </c>
      <c r="G3365" s="2" t="s">
        <v>7</v>
      </c>
      <c r="H3365" s="13">
        <v>120189</v>
      </c>
      <c r="I3365" s="14">
        <v>128193719</v>
      </c>
      <c r="J3365" s="14">
        <f>表格1[[#This Row],[信用卡交易筆數]]/1000</f>
        <v>120.18899999999999</v>
      </c>
      <c r="K3365" s="14">
        <f>表格1[[#This Row],[信用卡交易金額'[新臺幣']]]/1000</f>
        <v>128193.719</v>
      </c>
      <c r="L3365" s="14">
        <f>表格1[[#This Row],[信用卡交易金額'[新臺幣']]]/1000000</f>
        <v>128.19371899999999</v>
      </c>
      <c r="M3365" s="14" t="str" cm="1">
        <f t="array" ref="M3365">_xlfn.TEXTJOIN("", TRUE, _xlfn.XLOOKUP(TRUE, VALUE(表格1[[#This Row],[年月]]) &lt;= VALUE($R$8:$R$12), $Q$8:$Q$12)) &amp; "年度"</f>
        <v>2022年度</v>
      </c>
    </row>
    <row r="3366" spans="1:13" x14ac:dyDescent="0.3">
      <c r="A3366" s="2">
        <v>202205</v>
      </c>
      <c r="B3366" s="19">
        <f>DATE(表格1[[#This Row],[年]],表格1[[#This Row],[月]],1)</f>
        <v>44682</v>
      </c>
      <c r="C3366" s="2" t="str">
        <f>LEFT(表格1[[#This Row],[年月]],4)</f>
        <v>2022</v>
      </c>
      <c r="D3366" s="2" t="str">
        <f>RIGHT(表格1[[#This Row],[年月]],2)</f>
        <v>05</v>
      </c>
      <c r="E3366" s="5">
        <v>10014000</v>
      </c>
      <c r="F3366" s="2" t="str">
        <f>VLOOKUP(TEXT(表格1[[#This Row],[地區]],"00000000"),縣市代碼,2,0)</f>
        <v>臺東縣</v>
      </c>
      <c r="G3366" s="2" t="s">
        <v>8</v>
      </c>
      <c r="H3366" s="13">
        <v>89600</v>
      </c>
      <c r="I3366" s="14">
        <v>100915501</v>
      </c>
      <c r="J3366" s="14">
        <f>表格1[[#This Row],[信用卡交易筆數]]/1000</f>
        <v>89.6</v>
      </c>
      <c r="K3366" s="14">
        <f>表格1[[#This Row],[信用卡交易金額'[新臺幣']]]/1000</f>
        <v>100915.501</v>
      </c>
      <c r="L3366" s="14">
        <f>表格1[[#This Row],[信用卡交易金額'[新臺幣']]]/1000000</f>
        <v>100.91550100000001</v>
      </c>
      <c r="M3366" s="14" t="str" cm="1">
        <f t="array" ref="M3366">_xlfn.TEXTJOIN("", TRUE, _xlfn.XLOOKUP(TRUE, VALUE(表格1[[#This Row],[年月]]) &lt;= VALUE($R$8:$R$12), $Q$8:$Q$12)) &amp; "年度"</f>
        <v>2022年度</v>
      </c>
    </row>
    <row r="3367" spans="1:13" x14ac:dyDescent="0.3">
      <c r="A3367" s="2">
        <v>202205</v>
      </c>
      <c r="B3367" s="19">
        <f>DATE(表格1[[#This Row],[年]],表格1[[#This Row],[月]],1)</f>
        <v>44682</v>
      </c>
      <c r="C3367" s="2" t="str">
        <f>LEFT(表格1[[#This Row],[年月]],4)</f>
        <v>2022</v>
      </c>
      <c r="D3367" s="2" t="str">
        <f>RIGHT(表格1[[#This Row],[年月]],2)</f>
        <v>05</v>
      </c>
      <c r="E3367" s="5">
        <v>10014000</v>
      </c>
      <c r="F3367" s="2" t="str">
        <f>VLOOKUP(TEXT(表格1[[#This Row],[地區]],"00000000"),縣市代碼,2,0)</f>
        <v>臺東縣</v>
      </c>
      <c r="G3367" s="2" t="s">
        <v>9</v>
      </c>
      <c r="H3367" s="13">
        <v>165333</v>
      </c>
      <c r="I3367" s="14">
        <v>204593711</v>
      </c>
      <c r="J3367" s="14">
        <f>表格1[[#This Row],[信用卡交易筆數]]/1000</f>
        <v>165.333</v>
      </c>
      <c r="K3367" s="14">
        <f>表格1[[#This Row],[信用卡交易金額'[新臺幣']]]/1000</f>
        <v>204593.71100000001</v>
      </c>
      <c r="L3367" s="14">
        <f>表格1[[#This Row],[信用卡交易金額'[新臺幣']]]/1000000</f>
        <v>204.59371100000001</v>
      </c>
      <c r="M3367" s="14" t="str" cm="1">
        <f t="array" ref="M3367">_xlfn.TEXTJOIN("", TRUE, _xlfn.XLOOKUP(TRUE, VALUE(表格1[[#This Row],[年月]]) &lt;= VALUE($R$8:$R$12), $Q$8:$Q$12)) &amp; "年度"</f>
        <v>2022年度</v>
      </c>
    </row>
    <row r="3368" spans="1:13" x14ac:dyDescent="0.3">
      <c r="A3368" s="2">
        <v>202205</v>
      </c>
      <c r="B3368" s="19">
        <f>DATE(表格1[[#This Row],[年]],表格1[[#This Row],[月]],1)</f>
        <v>44682</v>
      </c>
      <c r="C3368" s="2" t="str">
        <f>LEFT(表格1[[#This Row],[年月]],4)</f>
        <v>2022</v>
      </c>
      <c r="D3368" s="2" t="str">
        <f>RIGHT(表格1[[#This Row],[年月]],2)</f>
        <v>05</v>
      </c>
      <c r="E3368" s="5">
        <v>10014000</v>
      </c>
      <c r="F3368" s="2" t="str">
        <f>VLOOKUP(TEXT(表格1[[#This Row],[地區]],"00000000"),縣市代碼,2,0)</f>
        <v>臺東縣</v>
      </c>
      <c r="G3368" s="2" t="s">
        <v>10</v>
      </c>
      <c r="H3368" s="13">
        <v>115047</v>
      </c>
      <c r="I3368" s="14">
        <v>392364375</v>
      </c>
      <c r="J3368" s="14">
        <f>表格1[[#This Row],[信用卡交易筆數]]/1000</f>
        <v>115.047</v>
      </c>
      <c r="K3368" s="14">
        <f>表格1[[#This Row],[信用卡交易金額'[新臺幣']]]/1000</f>
        <v>392364.375</v>
      </c>
      <c r="L3368" s="14">
        <f>表格1[[#This Row],[信用卡交易金額'[新臺幣']]]/1000000</f>
        <v>392.364375</v>
      </c>
      <c r="M3368" s="14" t="str" cm="1">
        <f t="array" ref="M3368">_xlfn.TEXTJOIN("", TRUE, _xlfn.XLOOKUP(TRUE, VALUE(表格1[[#This Row],[年月]]) &lt;= VALUE($R$8:$R$12), $Q$8:$Q$12)) &amp; "年度"</f>
        <v>2022年度</v>
      </c>
    </row>
    <row r="3369" spans="1:13" x14ac:dyDescent="0.3">
      <c r="A3369" s="2">
        <v>202205</v>
      </c>
      <c r="B3369" s="19">
        <f>DATE(表格1[[#This Row],[年]],表格1[[#This Row],[月]],1)</f>
        <v>44682</v>
      </c>
      <c r="C3369" s="2" t="str">
        <f>LEFT(表格1[[#This Row],[年月]],4)</f>
        <v>2022</v>
      </c>
      <c r="D3369" s="2" t="str">
        <f>RIGHT(表格1[[#This Row],[年月]],2)</f>
        <v>05</v>
      </c>
      <c r="E3369" s="5">
        <v>10016000</v>
      </c>
      <c r="F3369" s="2" t="str">
        <f>VLOOKUP(TEXT(表格1[[#This Row],[地區]],"00000000"),縣市代碼,2,0)</f>
        <v>澎湖縣</v>
      </c>
      <c r="G3369" s="2" t="s">
        <v>4</v>
      </c>
      <c r="H3369" s="13">
        <v>78423</v>
      </c>
      <c r="I3369" s="14">
        <v>34139160</v>
      </c>
      <c r="J3369" s="14">
        <f>表格1[[#This Row],[信用卡交易筆數]]/1000</f>
        <v>78.423000000000002</v>
      </c>
      <c r="K3369" s="14">
        <f>表格1[[#This Row],[信用卡交易金額'[新臺幣']]]/1000</f>
        <v>34139.160000000003</v>
      </c>
      <c r="L3369" s="14">
        <f>表格1[[#This Row],[信用卡交易金額'[新臺幣']]]/1000000</f>
        <v>34.139159999999997</v>
      </c>
      <c r="M3369" s="14" t="str" cm="1">
        <f t="array" ref="M3369">_xlfn.TEXTJOIN("", TRUE, _xlfn.XLOOKUP(TRUE, VALUE(表格1[[#This Row],[年月]]) &lt;= VALUE($R$8:$R$12), $Q$8:$Q$12)) &amp; "年度"</f>
        <v>2022年度</v>
      </c>
    </row>
    <row r="3370" spans="1:13" x14ac:dyDescent="0.3">
      <c r="A3370" s="2">
        <v>202205</v>
      </c>
      <c r="B3370" s="19">
        <f>DATE(表格1[[#This Row],[年]],表格1[[#This Row],[月]],1)</f>
        <v>44682</v>
      </c>
      <c r="C3370" s="2" t="str">
        <f>LEFT(表格1[[#This Row],[年月]],4)</f>
        <v>2022</v>
      </c>
      <c r="D3370" s="2" t="str">
        <f>RIGHT(表格1[[#This Row],[年月]],2)</f>
        <v>05</v>
      </c>
      <c r="E3370" s="5">
        <v>10016000</v>
      </c>
      <c r="F3370" s="2" t="str">
        <f>VLOOKUP(TEXT(表格1[[#This Row],[地區]],"00000000"),縣市代碼,2,0)</f>
        <v>澎湖縣</v>
      </c>
      <c r="G3370" s="2" t="s">
        <v>5</v>
      </c>
      <c r="H3370" s="13">
        <v>6274</v>
      </c>
      <c r="I3370" s="14">
        <v>16561810</v>
      </c>
      <c r="J3370" s="14">
        <f>表格1[[#This Row],[信用卡交易筆數]]/1000</f>
        <v>6.274</v>
      </c>
      <c r="K3370" s="14">
        <f>表格1[[#This Row],[信用卡交易金額'[新臺幣']]]/1000</f>
        <v>16561.810000000001</v>
      </c>
      <c r="L3370" s="14">
        <f>表格1[[#This Row],[信用卡交易金額'[新臺幣']]]/1000000</f>
        <v>16.561810000000001</v>
      </c>
      <c r="M3370" s="14" t="str" cm="1">
        <f t="array" ref="M3370">_xlfn.TEXTJOIN("", TRUE, _xlfn.XLOOKUP(TRUE, VALUE(表格1[[#This Row],[年月]]) &lt;= VALUE($R$8:$R$12), $Q$8:$Q$12)) &amp; "年度"</f>
        <v>2022年度</v>
      </c>
    </row>
    <row r="3371" spans="1:13" x14ac:dyDescent="0.3">
      <c r="A3371" s="2">
        <v>202205</v>
      </c>
      <c r="B3371" s="19">
        <f>DATE(表格1[[#This Row],[年]],表格1[[#This Row],[月]],1)</f>
        <v>44682</v>
      </c>
      <c r="C3371" s="2" t="str">
        <f>LEFT(表格1[[#This Row],[年月]],4)</f>
        <v>2022</v>
      </c>
      <c r="D3371" s="2" t="str">
        <f>RIGHT(表格1[[#This Row],[年月]],2)</f>
        <v>05</v>
      </c>
      <c r="E3371" s="5">
        <v>10016000</v>
      </c>
      <c r="F3371" s="2" t="str">
        <f>VLOOKUP(TEXT(表格1[[#This Row],[地區]],"00000000"),縣市代碼,2,0)</f>
        <v>澎湖縣</v>
      </c>
      <c r="G3371" s="2" t="s">
        <v>6</v>
      </c>
      <c r="H3371" s="13">
        <v>9824</v>
      </c>
      <c r="I3371" s="14">
        <v>27689832</v>
      </c>
      <c r="J3371" s="14">
        <f>表格1[[#This Row],[信用卡交易筆數]]/1000</f>
        <v>9.8239999999999998</v>
      </c>
      <c r="K3371" s="14">
        <f>表格1[[#This Row],[信用卡交易金額'[新臺幣']]]/1000</f>
        <v>27689.831999999999</v>
      </c>
      <c r="L3371" s="14">
        <f>表格1[[#This Row],[信用卡交易金額'[新臺幣']]]/1000000</f>
        <v>27.689831999999999</v>
      </c>
      <c r="M3371" s="14" t="str" cm="1">
        <f t="array" ref="M3371">_xlfn.TEXTJOIN("", TRUE, _xlfn.XLOOKUP(TRUE, VALUE(表格1[[#This Row],[年月]]) &lt;= VALUE($R$8:$R$12), $Q$8:$Q$12)) &amp; "年度"</f>
        <v>2022年度</v>
      </c>
    </row>
    <row r="3372" spans="1:13" x14ac:dyDescent="0.3">
      <c r="A3372" s="2">
        <v>202205</v>
      </c>
      <c r="B3372" s="19">
        <f>DATE(表格1[[#This Row],[年]],表格1[[#This Row],[月]],1)</f>
        <v>44682</v>
      </c>
      <c r="C3372" s="2" t="str">
        <f>LEFT(表格1[[#This Row],[年月]],4)</f>
        <v>2022</v>
      </c>
      <c r="D3372" s="2" t="str">
        <f>RIGHT(表格1[[#This Row],[年月]],2)</f>
        <v>05</v>
      </c>
      <c r="E3372" s="5">
        <v>10016000</v>
      </c>
      <c r="F3372" s="2" t="str">
        <f>VLOOKUP(TEXT(表格1[[#This Row],[地區]],"00000000"),縣市代碼,2,0)</f>
        <v>澎湖縣</v>
      </c>
      <c r="G3372" s="2" t="s">
        <v>7</v>
      </c>
      <c r="H3372" s="13">
        <v>44346</v>
      </c>
      <c r="I3372" s="14">
        <v>50470585</v>
      </c>
      <c r="J3372" s="14">
        <f>表格1[[#This Row],[信用卡交易筆數]]/1000</f>
        <v>44.345999999999997</v>
      </c>
      <c r="K3372" s="14">
        <f>表格1[[#This Row],[信用卡交易金額'[新臺幣']]]/1000</f>
        <v>50470.584999999999</v>
      </c>
      <c r="L3372" s="14">
        <f>表格1[[#This Row],[信用卡交易金額'[新臺幣']]]/1000000</f>
        <v>50.470585</v>
      </c>
      <c r="M3372" s="14" t="str" cm="1">
        <f t="array" ref="M3372">_xlfn.TEXTJOIN("", TRUE, _xlfn.XLOOKUP(TRUE, VALUE(表格1[[#This Row],[年月]]) &lt;= VALUE($R$8:$R$12), $Q$8:$Q$12)) &amp; "年度"</f>
        <v>2022年度</v>
      </c>
    </row>
    <row r="3373" spans="1:13" x14ac:dyDescent="0.3">
      <c r="A3373" s="2">
        <v>202205</v>
      </c>
      <c r="B3373" s="19">
        <f>DATE(表格1[[#This Row],[年]],表格1[[#This Row],[月]],1)</f>
        <v>44682</v>
      </c>
      <c r="C3373" s="2" t="str">
        <f>LEFT(表格1[[#This Row],[年月]],4)</f>
        <v>2022</v>
      </c>
      <c r="D3373" s="2" t="str">
        <f>RIGHT(表格1[[#This Row],[年月]],2)</f>
        <v>05</v>
      </c>
      <c r="E3373" s="5">
        <v>10016000</v>
      </c>
      <c r="F3373" s="2" t="str">
        <f>VLOOKUP(TEXT(表格1[[#This Row],[地區]],"00000000"),縣市代碼,2,0)</f>
        <v>澎湖縣</v>
      </c>
      <c r="G3373" s="2" t="s">
        <v>8</v>
      </c>
      <c r="H3373" s="13">
        <v>43363</v>
      </c>
      <c r="I3373" s="14">
        <v>45957085</v>
      </c>
      <c r="J3373" s="14">
        <f>表格1[[#This Row],[信用卡交易筆數]]/1000</f>
        <v>43.363</v>
      </c>
      <c r="K3373" s="14">
        <f>表格1[[#This Row],[信用卡交易金額'[新臺幣']]]/1000</f>
        <v>45957.084999999999</v>
      </c>
      <c r="L3373" s="14">
        <f>表格1[[#This Row],[信用卡交易金額'[新臺幣']]]/1000000</f>
        <v>45.957084999999999</v>
      </c>
      <c r="M3373" s="14" t="str" cm="1">
        <f t="array" ref="M3373">_xlfn.TEXTJOIN("", TRUE, _xlfn.XLOOKUP(TRUE, VALUE(表格1[[#This Row],[年月]]) &lt;= VALUE($R$8:$R$12), $Q$8:$Q$12)) &amp; "年度"</f>
        <v>2022年度</v>
      </c>
    </row>
    <row r="3374" spans="1:13" x14ac:dyDescent="0.3">
      <c r="A3374" s="2">
        <v>202205</v>
      </c>
      <c r="B3374" s="19">
        <f>DATE(表格1[[#This Row],[年]],表格1[[#This Row],[月]],1)</f>
        <v>44682</v>
      </c>
      <c r="C3374" s="2" t="str">
        <f>LEFT(表格1[[#This Row],[年月]],4)</f>
        <v>2022</v>
      </c>
      <c r="D3374" s="2" t="str">
        <f>RIGHT(表格1[[#This Row],[年月]],2)</f>
        <v>05</v>
      </c>
      <c r="E3374" s="5">
        <v>10016000</v>
      </c>
      <c r="F3374" s="2" t="str">
        <f>VLOOKUP(TEXT(表格1[[#This Row],[地區]],"00000000"),縣市代碼,2,0)</f>
        <v>澎湖縣</v>
      </c>
      <c r="G3374" s="2" t="s">
        <v>9</v>
      </c>
      <c r="H3374" s="13">
        <v>74295</v>
      </c>
      <c r="I3374" s="14">
        <v>85447062</v>
      </c>
      <c r="J3374" s="14">
        <f>表格1[[#This Row],[信用卡交易筆數]]/1000</f>
        <v>74.295000000000002</v>
      </c>
      <c r="K3374" s="14">
        <f>表格1[[#This Row],[信用卡交易金額'[新臺幣']]]/1000</f>
        <v>85447.062000000005</v>
      </c>
      <c r="L3374" s="14">
        <f>表格1[[#This Row],[信用卡交易金額'[新臺幣']]]/1000000</f>
        <v>85.447062000000003</v>
      </c>
      <c r="M3374" s="14" t="str" cm="1">
        <f t="array" ref="M3374">_xlfn.TEXTJOIN("", TRUE, _xlfn.XLOOKUP(TRUE, VALUE(表格1[[#This Row],[年月]]) &lt;= VALUE($R$8:$R$12), $Q$8:$Q$12)) &amp; "年度"</f>
        <v>2022年度</v>
      </c>
    </row>
    <row r="3375" spans="1:13" x14ac:dyDescent="0.3">
      <c r="A3375" s="2">
        <v>202205</v>
      </c>
      <c r="B3375" s="19">
        <f>DATE(表格1[[#This Row],[年]],表格1[[#This Row],[月]],1)</f>
        <v>44682</v>
      </c>
      <c r="C3375" s="2" t="str">
        <f>LEFT(表格1[[#This Row],[年月]],4)</f>
        <v>2022</v>
      </c>
      <c r="D3375" s="2" t="str">
        <f>RIGHT(表格1[[#This Row],[年月]],2)</f>
        <v>05</v>
      </c>
      <c r="E3375" s="5">
        <v>10016000</v>
      </c>
      <c r="F3375" s="2" t="str">
        <f>VLOOKUP(TEXT(表格1[[#This Row],[地區]],"00000000"),縣市代碼,2,0)</f>
        <v>澎湖縣</v>
      </c>
      <c r="G3375" s="2" t="s">
        <v>10</v>
      </c>
      <c r="H3375" s="13">
        <v>48206</v>
      </c>
      <c r="I3375" s="14">
        <v>156723000</v>
      </c>
      <c r="J3375" s="14">
        <f>表格1[[#This Row],[信用卡交易筆數]]/1000</f>
        <v>48.206000000000003</v>
      </c>
      <c r="K3375" s="14">
        <f>表格1[[#This Row],[信用卡交易金額'[新臺幣']]]/1000</f>
        <v>156723</v>
      </c>
      <c r="L3375" s="14">
        <f>表格1[[#This Row],[信用卡交易金額'[新臺幣']]]/1000000</f>
        <v>156.72300000000001</v>
      </c>
      <c r="M3375" s="14" t="str" cm="1">
        <f t="array" ref="M3375">_xlfn.TEXTJOIN("", TRUE, _xlfn.XLOOKUP(TRUE, VALUE(表格1[[#This Row],[年月]]) &lt;= VALUE($R$8:$R$12), $Q$8:$Q$12)) &amp; "年度"</f>
        <v>2022年度</v>
      </c>
    </row>
    <row r="3376" spans="1:13" x14ac:dyDescent="0.3">
      <c r="A3376" s="2">
        <v>202205</v>
      </c>
      <c r="B3376" s="19">
        <f>DATE(表格1[[#This Row],[年]],表格1[[#This Row],[月]],1)</f>
        <v>44682</v>
      </c>
      <c r="C3376" s="2" t="str">
        <f>LEFT(表格1[[#This Row],[年月]],4)</f>
        <v>2022</v>
      </c>
      <c r="D3376" s="2" t="str">
        <f>RIGHT(表格1[[#This Row],[年月]],2)</f>
        <v>05</v>
      </c>
      <c r="E3376" s="5" t="s">
        <v>62</v>
      </c>
      <c r="F3376" s="2" t="str">
        <f>VLOOKUP(TEXT(表格1[[#This Row],[地區]],"00000000"),縣市代碼,2,0)</f>
        <v>金門縣</v>
      </c>
      <c r="G3376" s="2" t="s">
        <v>4</v>
      </c>
      <c r="H3376" s="13">
        <v>69282</v>
      </c>
      <c r="I3376" s="14">
        <v>39390852</v>
      </c>
      <c r="J3376" s="14">
        <f>表格1[[#This Row],[信用卡交易筆數]]/1000</f>
        <v>69.281999999999996</v>
      </c>
      <c r="K3376" s="14">
        <f>表格1[[#This Row],[信用卡交易金額'[新臺幣']]]/1000</f>
        <v>39390.851999999999</v>
      </c>
      <c r="L3376" s="14">
        <f>表格1[[#This Row],[信用卡交易金額'[新臺幣']]]/1000000</f>
        <v>39.390852000000002</v>
      </c>
      <c r="M3376" s="14" t="str" cm="1">
        <f t="array" ref="M3376">_xlfn.TEXTJOIN("", TRUE, _xlfn.XLOOKUP(TRUE, VALUE(表格1[[#This Row],[年月]]) &lt;= VALUE($R$8:$R$12), $Q$8:$Q$12)) &amp; "年度"</f>
        <v>2022年度</v>
      </c>
    </row>
    <row r="3377" spans="1:13" x14ac:dyDescent="0.3">
      <c r="A3377" s="2">
        <v>202205</v>
      </c>
      <c r="B3377" s="19">
        <f>DATE(表格1[[#This Row],[年]],表格1[[#This Row],[月]],1)</f>
        <v>44682</v>
      </c>
      <c r="C3377" s="2" t="str">
        <f>LEFT(表格1[[#This Row],[年月]],4)</f>
        <v>2022</v>
      </c>
      <c r="D3377" s="2" t="str">
        <f>RIGHT(表格1[[#This Row],[年月]],2)</f>
        <v>05</v>
      </c>
      <c r="E3377" s="5" t="s">
        <v>62</v>
      </c>
      <c r="F3377" s="2" t="str">
        <f>VLOOKUP(TEXT(表格1[[#This Row],[地區]],"00000000"),縣市代碼,2,0)</f>
        <v>金門縣</v>
      </c>
      <c r="G3377" s="2" t="s">
        <v>5</v>
      </c>
      <c r="H3377" s="13">
        <v>4934</v>
      </c>
      <c r="I3377" s="14">
        <v>11581829</v>
      </c>
      <c r="J3377" s="14">
        <f>表格1[[#This Row],[信用卡交易筆數]]/1000</f>
        <v>4.9340000000000002</v>
      </c>
      <c r="K3377" s="14">
        <f>表格1[[#This Row],[信用卡交易金額'[新臺幣']]]/1000</f>
        <v>11581.829</v>
      </c>
      <c r="L3377" s="14">
        <f>表格1[[#This Row],[信用卡交易金額'[新臺幣']]]/1000000</f>
        <v>11.581829000000001</v>
      </c>
      <c r="M3377" s="14" t="str" cm="1">
        <f t="array" ref="M3377">_xlfn.TEXTJOIN("", TRUE, _xlfn.XLOOKUP(TRUE, VALUE(表格1[[#This Row],[年月]]) &lt;= VALUE($R$8:$R$12), $Q$8:$Q$12)) &amp; "年度"</f>
        <v>2022年度</v>
      </c>
    </row>
    <row r="3378" spans="1:13" x14ac:dyDescent="0.3">
      <c r="A3378" s="2">
        <v>202205</v>
      </c>
      <c r="B3378" s="19">
        <f>DATE(表格1[[#This Row],[年]],表格1[[#This Row],[月]],1)</f>
        <v>44682</v>
      </c>
      <c r="C3378" s="2" t="str">
        <f>LEFT(表格1[[#This Row],[年月]],4)</f>
        <v>2022</v>
      </c>
      <c r="D3378" s="2" t="str">
        <f>RIGHT(表格1[[#This Row],[年月]],2)</f>
        <v>05</v>
      </c>
      <c r="E3378" s="5" t="s">
        <v>62</v>
      </c>
      <c r="F3378" s="2" t="str">
        <f>VLOOKUP(TEXT(表格1[[#This Row],[地區]],"00000000"),縣市代碼,2,0)</f>
        <v>金門縣</v>
      </c>
      <c r="G3378" s="2" t="s">
        <v>6</v>
      </c>
      <c r="H3378" s="13">
        <v>9109</v>
      </c>
      <c r="I3378" s="14">
        <v>25249640</v>
      </c>
      <c r="J3378" s="14">
        <f>表格1[[#This Row],[信用卡交易筆數]]/1000</f>
        <v>9.109</v>
      </c>
      <c r="K3378" s="14">
        <f>表格1[[#This Row],[信用卡交易金額'[新臺幣']]]/1000</f>
        <v>25249.64</v>
      </c>
      <c r="L3378" s="14">
        <f>表格1[[#This Row],[信用卡交易金額'[新臺幣']]]/1000000</f>
        <v>25.249639999999999</v>
      </c>
      <c r="M3378" s="14" t="str" cm="1">
        <f t="array" ref="M3378">_xlfn.TEXTJOIN("", TRUE, _xlfn.XLOOKUP(TRUE, VALUE(表格1[[#This Row],[年月]]) &lt;= VALUE($R$8:$R$12), $Q$8:$Q$12)) &amp; "年度"</f>
        <v>2022年度</v>
      </c>
    </row>
    <row r="3379" spans="1:13" x14ac:dyDescent="0.3">
      <c r="A3379" s="2">
        <v>202205</v>
      </c>
      <c r="B3379" s="19">
        <f>DATE(表格1[[#This Row],[年]],表格1[[#This Row],[月]],1)</f>
        <v>44682</v>
      </c>
      <c r="C3379" s="2" t="str">
        <f>LEFT(表格1[[#This Row],[年月]],4)</f>
        <v>2022</v>
      </c>
      <c r="D3379" s="2" t="str">
        <f>RIGHT(表格1[[#This Row],[年月]],2)</f>
        <v>05</v>
      </c>
      <c r="E3379" s="5" t="s">
        <v>62</v>
      </c>
      <c r="F3379" s="2" t="str">
        <f>VLOOKUP(TEXT(表格1[[#This Row],[地區]],"00000000"),縣市代碼,2,0)</f>
        <v>金門縣</v>
      </c>
      <c r="G3379" s="2" t="s">
        <v>7</v>
      </c>
      <c r="H3379" s="13">
        <v>26889</v>
      </c>
      <c r="I3379" s="14">
        <v>30417215</v>
      </c>
      <c r="J3379" s="14">
        <f>表格1[[#This Row],[信用卡交易筆數]]/1000</f>
        <v>26.888999999999999</v>
      </c>
      <c r="K3379" s="14">
        <f>表格1[[#This Row],[信用卡交易金額'[新臺幣']]]/1000</f>
        <v>30417.215</v>
      </c>
      <c r="L3379" s="14">
        <f>表格1[[#This Row],[信用卡交易金額'[新臺幣']]]/1000000</f>
        <v>30.417214999999999</v>
      </c>
      <c r="M3379" s="14" t="str" cm="1">
        <f t="array" ref="M3379">_xlfn.TEXTJOIN("", TRUE, _xlfn.XLOOKUP(TRUE, VALUE(表格1[[#This Row],[年月]]) &lt;= VALUE($R$8:$R$12), $Q$8:$Q$12)) &amp; "年度"</f>
        <v>2022年度</v>
      </c>
    </row>
    <row r="3380" spans="1:13" x14ac:dyDescent="0.3">
      <c r="A3380" s="2">
        <v>202205</v>
      </c>
      <c r="B3380" s="19">
        <f>DATE(表格1[[#This Row],[年]],表格1[[#This Row],[月]],1)</f>
        <v>44682</v>
      </c>
      <c r="C3380" s="2" t="str">
        <f>LEFT(表格1[[#This Row],[年月]],4)</f>
        <v>2022</v>
      </c>
      <c r="D3380" s="2" t="str">
        <f>RIGHT(表格1[[#This Row],[年月]],2)</f>
        <v>05</v>
      </c>
      <c r="E3380" s="5" t="s">
        <v>62</v>
      </c>
      <c r="F3380" s="2" t="str">
        <f>VLOOKUP(TEXT(表格1[[#This Row],[地區]],"00000000"),縣市代碼,2,0)</f>
        <v>金門縣</v>
      </c>
      <c r="G3380" s="2" t="s">
        <v>8</v>
      </c>
      <c r="H3380" s="13">
        <v>36578</v>
      </c>
      <c r="I3380" s="14">
        <v>52653333</v>
      </c>
      <c r="J3380" s="14">
        <f>表格1[[#This Row],[信用卡交易筆數]]/1000</f>
        <v>36.578000000000003</v>
      </c>
      <c r="K3380" s="14">
        <f>表格1[[#This Row],[信用卡交易金額'[新臺幣']]]/1000</f>
        <v>52653.332999999999</v>
      </c>
      <c r="L3380" s="14">
        <f>表格1[[#This Row],[信用卡交易金額'[新臺幣']]]/1000000</f>
        <v>52.653333000000003</v>
      </c>
      <c r="M3380" s="14" t="str" cm="1">
        <f t="array" ref="M3380">_xlfn.TEXTJOIN("", TRUE, _xlfn.XLOOKUP(TRUE, VALUE(表格1[[#This Row],[年月]]) &lt;= VALUE($R$8:$R$12), $Q$8:$Q$12)) &amp; "年度"</f>
        <v>2022年度</v>
      </c>
    </row>
    <row r="3381" spans="1:13" x14ac:dyDescent="0.3">
      <c r="A3381" s="2">
        <v>202205</v>
      </c>
      <c r="B3381" s="19">
        <f>DATE(表格1[[#This Row],[年]],表格1[[#This Row],[月]],1)</f>
        <v>44682</v>
      </c>
      <c r="C3381" s="2" t="str">
        <f>LEFT(表格1[[#This Row],[年月]],4)</f>
        <v>2022</v>
      </c>
      <c r="D3381" s="2" t="str">
        <f>RIGHT(表格1[[#This Row],[年月]],2)</f>
        <v>05</v>
      </c>
      <c r="E3381" s="5" t="s">
        <v>62</v>
      </c>
      <c r="F3381" s="2" t="str">
        <f>VLOOKUP(TEXT(表格1[[#This Row],[地區]],"00000000"),縣市代碼,2,0)</f>
        <v>金門縣</v>
      </c>
      <c r="G3381" s="2" t="s">
        <v>9</v>
      </c>
      <c r="H3381" s="13">
        <v>77508</v>
      </c>
      <c r="I3381" s="14">
        <v>90128916</v>
      </c>
      <c r="J3381" s="14">
        <f>表格1[[#This Row],[信用卡交易筆數]]/1000</f>
        <v>77.507999999999996</v>
      </c>
      <c r="K3381" s="14">
        <f>表格1[[#This Row],[信用卡交易金額'[新臺幣']]]/1000</f>
        <v>90128.915999999997</v>
      </c>
      <c r="L3381" s="14">
        <f>表格1[[#This Row],[信用卡交易金額'[新臺幣']]]/1000000</f>
        <v>90.128916000000004</v>
      </c>
      <c r="M3381" s="14" t="str" cm="1">
        <f t="array" ref="M3381">_xlfn.TEXTJOIN("", TRUE, _xlfn.XLOOKUP(TRUE, VALUE(表格1[[#This Row],[年月]]) &lt;= VALUE($R$8:$R$12), $Q$8:$Q$12)) &amp; "年度"</f>
        <v>2022年度</v>
      </c>
    </row>
    <row r="3382" spans="1:13" x14ac:dyDescent="0.3">
      <c r="A3382" s="2">
        <v>202205</v>
      </c>
      <c r="B3382" s="19">
        <f>DATE(表格1[[#This Row],[年]],表格1[[#This Row],[月]],1)</f>
        <v>44682</v>
      </c>
      <c r="C3382" s="2" t="str">
        <f>LEFT(表格1[[#This Row],[年月]],4)</f>
        <v>2022</v>
      </c>
      <c r="D3382" s="2" t="str">
        <f>RIGHT(表格1[[#This Row],[年月]],2)</f>
        <v>05</v>
      </c>
      <c r="E3382" s="5" t="s">
        <v>62</v>
      </c>
      <c r="F3382" s="2" t="str">
        <f>VLOOKUP(TEXT(表格1[[#This Row],[地區]],"00000000"),縣市代碼,2,0)</f>
        <v>金門縣</v>
      </c>
      <c r="G3382" s="2" t="s">
        <v>10</v>
      </c>
      <c r="H3382" s="13">
        <v>41711</v>
      </c>
      <c r="I3382" s="14">
        <v>125996472</v>
      </c>
      <c r="J3382" s="14">
        <f>表格1[[#This Row],[信用卡交易筆數]]/1000</f>
        <v>41.710999999999999</v>
      </c>
      <c r="K3382" s="14">
        <f>表格1[[#This Row],[信用卡交易金額'[新臺幣']]]/1000</f>
        <v>125996.47199999999</v>
      </c>
      <c r="L3382" s="14">
        <f>表格1[[#This Row],[信用卡交易金額'[新臺幣']]]/1000000</f>
        <v>125.996472</v>
      </c>
      <c r="M3382" s="14" t="str" cm="1">
        <f t="array" ref="M3382">_xlfn.TEXTJOIN("", TRUE, _xlfn.XLOOKUP(TRUE, VALUE(表格1[[#This Row],[年月]]) &lt;= VALUE($R$8:$R$12), $Q$8:$Q$12)) &amp; "年度"</f>
        <v>2022年度</v>
      </c>
    </row>
    <row r="3383" spans="1:13" x14ac:dyDescent="0.3">
      <c r="A3383" s="2">
        <v>202205</v>
      </c>
      <c r="B3383" s="19">
        <f>DATE(表格1[[#This Row],[年]],表格1[[#This Row],[月]],1)</f>
        <v>44682</v>
      </c>
      <c r="C3383" s="2" t="str">
        <f>LEFT(表格1[[#This Row],[年月]],4)</f>
        <v>2022</v>
      </c>
      <c r="D3383" s="2" t="str">
        <f>RIGHT(表格1[[#This Row],[年月]],2)</f>
        <v>05</v>
      </c>
      <c r="E3383" s="5">
        <v>9007000</v>
      </c>
      <c r="F3383" s="2" t="str">
        <f>VLOOKUP(TEXT(表格1[[#This Row],[地區]],"00000000"),縣市代碼,2,0)</f>
        <v>連江縣</v>
      </c>
      <c r="G3383" s="2" t="s">
        <v>4</v>
      </c>
      <c r="H3383" s="13">
        <v>11481</v>
      </c>
      <c r="I3383" s="14">
        <v>10374850</v>
      </c>
      <c r="J3383" s="14">
        <f>表格1[[#This Row],[信用卡交易筆數]]/1000</f>
        <v>11.481</v>
      </c>
      <c r="K3383" s="14">
        <f>表格1[[#This Row],[信用卡交易金額'[新臺幣']]]/1000</f>
        <v>10374.85</v>
      </c>
      <c r="L3383" s="14">
        <f>表格1[[#This Row],[信用卡交易金額'[新臺幣']]]/1000000</f>
        <v>10.37485</v>
      </c>
      <c r="M3383" s="14" t="str" cm="1">
        <f t="array" ref="M3383">_xlfn.TEXTJOIN("", TRUE, _xlfn.XLOOKUP(TRUE, VALUE(表格1[[#This Row],[年月]]) &lt;= VALUE($R$8:$R$12), $Q$8:$Q$12)) &amp; "年度"</f>
        <v>2022年度</v>
      </c>
    </row>
    <row r="3384" spans="1:13" x14ac:dyDescent="0.3">
      <c r="A3384" s="2">
        <v>202205</v>
      </c>
      <c r="B3384" s="19">
        <f>DATE(表格1[[#This Row],[年]],表格1[[#This Row],[月]],1)</f>
        <v>44682</v>
      </c>
      <c r="C3384" s="2" t="str">
        <f>LEFT(表格1[[#This Row],[年月]],4)</f>
        <v>2022</v>
      </c>
      <c r="D3384" s="2" t="str">
        <f>RIGHT(表格1[[#This Row],[年月]],2)</f>
        <v>05</v>
      </c>
      <c r="E3384" s="5">
        <v>9007000</v>
      </c>
      <c r="F3384" s="2" t="str">
        <f>VLOOKUP(TEXT(表格1[[#This Row],[地區]],"00000000"),縣市代碼,2,0)</f>
        <v>連江縣</v>
      </c>
      <c r="G3384" s="2" t="s">
        <v>5</v>
      </c>
      <c r="H3384" s="13">
        <v>657</v>
      </c>
      <c r="I3384" s="14">
        <v>1466879</v>
      </c>
      <c r="J3384" s="14">
        <f>表格1[[#This Row],[信用卡交易筆數]]/1000</f>
        <v>0.65700000000000003</v>
      </c>
      <c r="K3384" s="14">
        <f>表格1[[#This Row],[信用卡交易金額'[新臺幣']]]/1000</f>
        <v>1466.8789999999999</v>
      </c>
      <c r="L3384" s="14">
        <f>表格1[[#This Row],[信用卡交易金額'[新臺幣']]]/1000000</f>
        <v>1.466879</v>
      </c>
      <c r="M3384" s="14" t="str" cm="1">
        <f t="array" ref="M3384">_xlfn.TEXTJOIN("", TRUE, _xlfn.XLOOKUP(TRUE, VALUE(表格1[[#This Row],[年月]]) &lt;= VALUE($R$8:$R$12), $Q$8:$Q$12)) &amp; "年度"</f>
        <v>2022年度</v>
      </c>
    </row>
    <row r="3385" spans="1:13" x14ac:dyDescent="0.3">
      <c r="A3385" s="2">
        <v>202205</v>
      </c>
      <c r="B3385" s="19">
        <f>DATE(表格1[[#This Row],[年]],表格1[[#This Row],[月]],1)</f>
        <v>44682</v>
      </c>
      <c r="C3385" s="2" t="str">
        <f>LEFT(表格1[[#This Row],[年月]],4)</f>
        <v>2022</v>
      </c>
      <c r="D3385" s="2" t="str">
        <f>RIGHT(表格1[[#This Row],[年月]],2)</f>
        <v>05</v>
      </c>
      <c r="E3385" s="5">
        <v>9007000</v>
      </c>
      <c r="F3385" s="2" t="str">
        <f>VLOOKUP(TEXT(表格1[[#This Row],[地區]],"00000000"),縣市代碼,2,0)</f>
        <v>連江縣</v>
      </c>
      <c r="G3385" s="2" t="s">
        <v>6</v>
      </c>
      <c r="H3385" s="13">
        <v>1421</v>
      </c>
      <c r="I3385" s="14">
        <v>3099331</v>
      </c>
      <c r="J3385" s="14">
        <f>表格1[[#This Row],[信用卡交易筆數]]/1000</f>
        <v>1.421</v>
      </c>
      <c r="K3385" s="14">
        <f>表格1[[#This Row],[信用卡交易金額'[新臺幣']]]/1000</f>
        <v>3099.3310000000001</v>
      </c>
      <c r="L3385" s="14">
        <f>表格1[[#This Row],[信用卡交易金額'[新臺幣']]]/1000000</f>
        <v>3.0993309999999998</v>
      </c>
      <c r="M3385" s="14" t="str" cm="1">
        <f t="array" ref="M3385">_xlfn.TEXTJOIN("", TRUE, _xlfn.XLOOKUP(TRUE, VALUE(表格1[[#This Row],[年月]]) &lt;= VALUE($R$8:$R$12), $Q$8:$Q$12)) &amp; "年度"</f>
        <v>2022年度</v>
      </c>
    </row>
    <row r="3386" spans="1:13" x14ac:dyDescent="0.3">
      <c r="A3386" s="2">
        <v>202205</v>
      </c>
      <c r="B3386" s="19">
        <f>DATE(表格1[[#This Row],[年]],表格1[[#This Row],[月]],1)</f>
        <v>44682</v>
      </c>
      <c r="C3386" s="2" t="str">
        <f>LEFT(表格1[[#This Row],[年月]],4)</f>
        <v>2022</v>
      </c>
      <c r="D3386" s="2" t="str">
        <f>RIGHT(表格1[[#This Row],[年月]],2)</f>
        <v>05</v>
      </c>
      <c r="E3386" s="5">
        <v>9007000</v>
      </c>
      <c r="F3386" s="2" t="str">
        <f>VLOOKUP(TEXT(表格1[[#This Row],[地區]],"00000000"),縣市代碼,2,0)</f>
        <v>連江縣</v>
      </c>
      <c r="G3386" s="2" t="s">
        <v>7</v>
      </c>
      <c r="H3386" s="13">
        <v>4794</v>
      </c>
      <c r="I3386" s="14">
        <v>7171715</v>
      </c>
      <c r="J3386" s="14">
        <f>表格1[[#This Row],[信用卡交易筆數]]/1000</f>
        <v>4.7939999999999996</v>
      </c>
      <c r="K3386" s="14">
        <f>表格1[[#This Row],[信用卡交易金額'[新臺幣']]]/1000</f>
        <v>7171.7150000000001</v>
      </c>
      <c r="L3386" s="14">
        <f>表格1[[#This Row],[信用卡交易金額'[新臺幣']]]/1000000</f>
        <v>7.1717149999999998</v>
      </c>
      <c r="M3386" s="14" t="str" cm="1">
        <f t="array" ref="M3386">_xlfn.TEXTJOIN("", TRUE, _xlfn.XLOOKUP(TRUE, VALUE(表格1[[#This Row],[年月]]) &lt;= VALUE($R$8:$R$12), $Q$8:$Q$12)) &amp; "年度"</f>
        <v>2022年度</v>
      </c>
    </row>
    <row r="3387" spans="1:13" x14ac:dyDescent="0.3">
      <c r="A3387" s="2">
        <v>202205</v>
      </c>
      <c r="B3387" s="19">
        <f>DATE(表格1[[#This Row],[年]],表格1[[#This Row],[月]],1)</f>
        <v>44682</v>
      </c>
      <c r="C3387" s="2" t="str">
        <f>LEFT(表格1[[#This Row],[年月]],4)</f>
        <v>2022</v>
      </c>
      <c r="D3387" s="2" t="str">
        <f>RIGHT(表格1[[#This Row],[年月]],2)</f>
        <v>05</v>
      </c>
      <c r="E3387" s="5">
        <v>9007000</v>
      </c>
      <c r="F3387" s="2" t="str">
        <f>VLOOKUP(TEXT(表格1[[#This Row],[地區]],"00000000"),縣市代碼,2,0)</f>
        <v>連江縣</v>
      </c>
      <c r="G3387" s="2" t="s">
        <v>8</v>
      </c>
      <c r="H3387" s="13">
        <v>7226</v>
      </c>
      <c r="I3387" s="14">
        <v>9079146</v>
      </c>
      <c r="J3387" s="14">
        <f>表格1[[#This Row],[信用卡交易筆數]]/1000</f>
        <v>7.226</v>
      </c>
      <c r="K3387" s="14">
        <f>表格1[[#This Row],[信用卡交易金額'[新臺幣']]]/1000</f>
        <v>9079.1460000000006</v>
      </c>
      <c r="L3387" s="14">
        <f>表格1[[#This Row],[信用卡交易金額'[新臺幣']]]/1000000</f>
        <v>9.0791459999999997</v>
      </c>
      <c r="M3387" s="14" t="str" cm="1">
        <f t="array" ref="M3387">_xlfn.TEXTJOIN("", TRUE, _xlfn.XLOOKUP(TRUE, VALUE(表格1[[#This Row],[年月]]) &lt;= VALUE($R$8:$R$12), $Q$8:$Q$12)) &amp; "年度"</f>
        <v>2022年度</v>
      </c>
    </row>
    <row r="3388" spans="1:13" x14ac:dyDescent="0.3">
      <c r="A3388" s="2">
        <v>202205</v>
      </c>
      <c r="B3388" s="19">
        <f>DATE(表格1[[#This Row],[年]],表格1[[#This Row],[月]],1)</f>
        <v>44682</v>
      </c>
      <c r="C3388" s="2" t="str">
        <f>LEFT(表格1[[#This Row],[年月]],4)</f>
        <v>2022</v>
      </c>
      <c r="D3388" s="2" t="str">
        <f>RIGHT(表格1[[#This Row],[年月]],2)</f>
        <v>05</v>
      </c>
      <c r="E3388" s="5">
        <v>9007000</v>
      </c>
      <c r="F3388" s="2" t="str">
        <f>VLOOKUP(TEXT(表格1[[#This Row],[地區]],"00000000"),縣市代碼,2,0)</f>
        <v>連江縣</v>
      </c>
      <c r="G3388" s="2" t="s">
        <v>9</v>
      </c>
      <c r="H3388" s="13">
        <v>8861</v>
      </c>
      <c r="I3388" s="14">
        <v>12861157</v>
      </c>
      <c r="J3388" s="14">
        <f>表格1[[#This Row],[信用卡交易筆數]]/1000</f>
        <v>8.8610000000000007</v>
      </c>
      <c r="K3388" s="14">
        <f>表格1[[#This Row],[信用卡交易金額'[新臺幣']]]/1000</f>
        <v>12861.156999999999</v>
      </c>
      <c r="L3388" s="14">
        <f>表格1[[#This Row],[信用卡交易金額'[新臺幣']]]/1000000</f>
        <v>12.861157</v>
      </c>
      <c r="M3388" s="14" t="str" cm="1">
        <f t="array" ref="M3388">_xlfn.TEXTJOIN("", TRUE, _xlfn.XLOOKUP(TRUE, VALUE(表格1[[#This Row],[年月]]) &lt;= VALUE($R$8:$R$12), $Q$8:$Q$12)) &amp; "年度"</f>
        <v>2022年度</v>
      </c>
    </row>
    <row r="3389" spans="1:13" x14ac:dyDescent="0.3">
      <c r="A3389" s="2">
        <v>202205</v>
      </c>
      <c r="B3389" s="19">
        <f>DATE(表格1[[#This Row],[年]],表格1[[#This Row],[月]],1)</f>
        <v>44682</v>
      </c>
      <c r="C3389" s="2" t="str">
        <f>LEFT(表格1[[#This Row],[年月]],4)</f>
        <v>2022</v>
      </c>
      <c r="D3389" s="2" t="str">
        <f>RIGHT(表格1[[#This Row],[年月]],2)</f>
        <v>05</v>
      </c>
      <c r="E3389" s="5">
        <v>9007000</v>
      </c>
      <c r="F3389" s="2" t="str">
        <f>VLOOKUP(TEXT(表格1[[#This Row],[地區]],"00000000"),縣市代碼,2,0)</f>
        <v>連江縣</v>
      </c>
      <c r="G3389" s="2" t="s">
        <v>10</v>
      </c>
      <c r="H3389" s="13">
        <v>7817</v>
      </c>
      <c r="I3389" s="14">
        <v>21518293</v>
      </c>
      <c r="J3389" s="14">
        <f>表格1[[#This Row],[信用卡交易筆數]]/1000</f>
        <v>7.8170000000000002</v>
      </c>
      <c r="K3389" s="14">
        <f>表格1[[#This Row],[信用卡交易金額'[新臺幣']]]/1000</f>
        <v>21518.293000000001</v>
      </c>
      <c r="L3389" s="14">
        <f>表格1[[#This Row],[信用卡交易金額'[新臺幣']]]/1000000</f>
        <v>21.518293</v>
      </c>
      <c r="M3389" s="14" t="str" cm="1">
        <f t="array" ref="M3389">_xlfn.TEXTJOIN("", TRUE, _xlfn.XLOOKUP(TRUE, VALUE(表格1[[#This Row],[年月]]) &lt;= VALUE($R$8:$R$12), $Q$8:$Q$12)) &amp; "年度"</f>
        <v>2022年度</v>
      </c>
    </row>
    <row r="3390" spans="1:13" x14ac:dyDescent="0.3">
      <c r="A3390" s="2">
        <v>202206</v>
      </c>
      <c r="B3390" s="19">
        <f>DATE(表格1[[#This Row],[年]],表格1[[#This Row],[月]],1)</f>
        <v>44713</v>
      </c>
      <c r="C3390" s="2" t="str">
        <f>LEFT(表格1[[#This Row],[年月]],4)</f>
        <v>2022</v>
      </c>
      <c r="D3390" s="2" t="str">
        <f>RIGHT(表格1[[#This Row],[年月]],2)</f>
        <v>06</v>
      </c>
      <c r="E3390" s="5">
        <v>63000000</v>
      </c>
      <c r="F3390" s="2" t="str">
        <f>VLOOKUP(TEXT(表格1[[#This Row],[地區]],"00000000"),縣市代碼,2,0)</f>
        <v>臺北市</v>
      </c>
      <c r="G3390" s="2" t="s">
        <v>4</v>
      </c>
      <c r="H3390" s="13">
        <v>10584760</v>
      </c>
      <c r="I3390" s="14">
        <v>5583499089</v>
      </c>
      <c r="J3390" s="14">
        <f>表格1[[#This Row],[信用卡交易筆數]]/1000</f>
        <v>10584.76</v>
      </c>
      <c r="K3390" s="14">
        <f>表格1[[#This Row],[信用卡交易金額'[新臺幣']]]/1000</f>
        <v>5583499.0889999997</v>
      </c>
      <c r="L3390" s="14">
        <f>表格1[[#This Row],[信用卡交易金額'[新臺幣']]]/1000000</f>
        <v>5583.4990889999999</v>
      </c>
      <c r="M3390" s="14" t="str" cm="1">
        <f t="array" ref="M3390">_xlfn.TEXTJOIN("", TRUE, _xlfn.XLOOKUP(TRUE, VALUE(表格1[[#This Row],[年月]]) &lt;= VALUE($R$8:$R$12), $Q$8:$Q$12)) &amp; "年度"</f>
        <v>2022年度</v>
      </c>
    </row>
    <row r="3391" spans="1:13" x14ac:dyDescent="0.3">
      <c r="A3391" s="2">
        <v>202206</v>
      </c>
      <c r="B3391" s="19">
        <f>DATE(表格1[[#This Row],[年]],表格1[[#This Row],[月]],1)</f>
        <v>44713</v>
      </c>
      <c r="C3391" s="2" t="str">
        <f>LEFT(表格1[[#This Row],[年月]],4)</f>
        <v>2022</v>
      </c>
      <c r="D3391" s="2" t="str">
        <f>RIGHT(表格1[[#This Row],[年月]],2)</f>
        <v>06</v>
      </c>
      <c r="E3391" s="5">
        <v>63000000</v>
      </c>
      <c r="F3391" s="2" t="str">
        <f>VLOOKUP(TEXT(表格1[[#This Row],[地區]],"00000000"),縣市代碼,2,0)</f>
        <v>臺北市</v>
      </c>
      <c r="G3391" s="2" t="s">
        <v>5</v>
      </c>
      <c r="H3391" s="13">
        <v>579107</v>
      </c>
      <c r="I3391" s="14">
        <v>1848054985</v>
      </c>
      <c r="J3391" s="14">
        <f>表格1[[#This Row],[信用卡交易筆數]]/1000</f>
        <v>579.10699999999997</v>
      </c>
      <c r="K3391" s="14">
        <f>表格1[[#This Row],[信用卡交易金額'[新臺幣']]]/1000</f>
        <v>1848054.9850000001</v>
      </c>
      <c r="L3391" s="14">
        <f>表格1[[#This Row],[信用卡交易金額'[新臺幣']]]/1000000</f>
        <v>1848.054985</v>
      </c>
      <c r="M3391" s="14" t="str" cm="1">
        <f t="array" ref="M3391">_xlfn.TEXTJOIN("", TRUE, _xlfn.XLOOKUP(TRUE, VALUE(表格1[[#This Row],[年月]]) &lt;= VALUE($R$8:$R$12), $Q$8:$Q$12)) &amp; "年度"</f>
        <v>2022年度</v>
      </c>
    </row>
    <row r="3392" spans="1:13" x14ac:dyDescent="0.3">
      <c r="A3392" s="2">
        <v>202206</v>
      </c>
      <c r="B3392" s="19">
        <f>DATE(表格1[[#This Row],[年]],表格1[[#This Row],[月]],1)</f>
        <v>44713</v>
      </c>
      <c r="C3392" s="2" t="str">
        <f>LEFT(表格1[[#This Row],[年月]],4)</f>
        <v>2022</v>
      </c>
      <c r="D3392" s="2" t="str">
        <f>RIGHT(表格1[[#This Row],[年月]],2)</f>
        <v>06</v>
      </c>
      <c r="E3392" s="5">
        <v>63000000</v>
      </c>
      <c r="F3392" s="2" t="str">
        <f>VLOOKUP(TEXT(表格1[[#This Row],[地區]],"00000000"),縣市代碼,2,0)</f>
        <v>臺北市</v>
      </c>
      <c r="G3392" s="2" t="s">
        <v>6</v>
      </c>
      <c r="H3392" s="13">
        <v>837283</v>
      </c>
      <c r="I3392" s="14">
        <v>3227198529</v>
      </c>
      <c r="J3392" s="14">
        <f>表格1[[#This Row],[信用卡交易筆數]]/1000</f>
        <v>837.28300000000002</v>
      </c>
      <c r="K3392" s="14">
        <f>表格1[[#This Row],[信用卡交易金額'[新臺幣']]]/1000</f>
        <v>3227198.5290000001</v>
      </c>
      <c r="L3392" s="14">
        <f>表格1[[#This Row],[信用卡交易金額'[新臺幣']]]/1000000</f>
        <v>3227.1985289999998</v>
      </c>
      <c r="M3392" s="14" t="str" cm="1">
        <f t="array" ref="M3392">_xlfn.TEXTJOIN("", TRUE, _xlfn.XLOOKUP(TRUE, VALUE(表格1[[#This Row],[年月]]) &lt;= VALUE($R$8:$R$12), $Q$8:$Q$12)) &amp; "年度"</f>
        <v>2022年度</v>
      </c>
    </row>
    <row r="3393" spans="1:13" x14ac:dyDescent="0.3">
      <c r="A3393" s="2">
        <v>202206</v>
      </c>
      <c r="B3393" s="19">
        <f>DATE(表格1[[#This Row],[年]],表格1[[#This Row],[月]],1)</f>
        <v>44713</v>
      </c>
      <c r="C3393" s="2" t="str">
        <f>LEFT(表格1[[#This Row],[年月]],4)</f>
        <v>2022</v>
      </c>
      <c r="D3393" s="2" t="str">
        <f>RIGHT(表格1[[#This Row],[年月]],2)</f>
        <v>06</v>
      </c>
      <c r="E3393" s="5">
        <v>63000000</v>
      </c>
      <c r="F3393" s="2" t="str">
        <f>VLOOKUP(TEXT(表格1[[#This Row],[地區]],"00000000"),縣市代碼,2,0)</f>
        <v>臺北市</v>
      </c>
      <c r="G3393" s="2" t="s">
        <v>7</v>
      </c>
      <c r="H3393" s="13">
        <v>4148622</v>
      </c>
      <c r="I3393" s="14">
        <v>3946628666</v>
      </c>
      <c r="J3393" s="14">
        <f>表格1[[#This Row],[信用卡交易筆數]]/1000</f>
        <v>4148.6220000000003</v>
      </c>
      <c r="K3393" s="14">
        <f>表格1[[#This Row],[信用卡交易金額'[新臺幣']]]/1000</f>
        <v>3946628.6660000002</v>
      </c>
      <c r="L3393" s="14">
        <f>表格1[[#This Row],[信用卡交易金額'[新臺幣']]]/1000000</f>
        <v>3946.6286660000001</v>
      </c>
      <c r="M3393" s="14" t="str" cm="1">
        <f t="array" ref="M3393">_xlfn.TEXTJOIN("", TRUE, _xlfn.XLOOKUP(TRUE, VALUE(表格1[[#This Row],[年月]]) &lt;= VALUE($R$8:$R$12), $Q$8:$Q$12)) &amp; "年度"</f>
        <v>2022年度</v>
      </c>
    </row>
    <row r="3394" spans="1:13" x14ac:dyDescent="0.3">
      <c r="A3394" s="2">
        <v>202206</v>
      </c>
      <c r="B3394" s="19">
        <f>DATE(表格1[[#This Row],[年]],表格1[[#This Row],[月]],1)</f>
        <v>44713</v>
      </c>
      <c r="C3394" s="2" t="str">
        <f>LEFT(表格1[[#This Row],[年月]],4)</f>
        <v>2022</v>
      </c>
      <c r="D3394" s="2" t="str">
        <f>RIGHT(表格1[[#This Row],[年月]],2)</f>
        <v>06</v>
      </c>
      <c r="E3394" s="5">
        <v>63000000</v>
      </c>
      <c r="F3394" s="2" t="str">
        <f>VLOOKUP(TEXT(表格1[[#This Row],[地區]],"00000000"),縣市代碼,2,0)</f>
        <v>臺北市</v>
      </c>
      <c r="G3394" s="2" t="s">
        <v>8</v>
      </c>
      <c r="H3394" s="13">
        <v>3852413</v>
      </c>
      <c r="I3394" s="14">
        <v>6591756707</v>
      </c>
      <c r="J3394" s="14">
        <f>表格1[[#This Row],[信用卡交易筆數]]/1000</f>
        <v>3852.413</v>
      </c>
      <c r="K3394" s="14">
        <f>表格1[[#This Row],[信用卡交易金額'[新臺幣']]]/1000</f>
        <v>6591756.7070000004</v>
      </c>
      <c r="L3394" s="14">
        <f>表格1[[#This Row],[信用卡交易金額'[新臺幣']]]/1000000</f>
        <v>6591.7567069999996</v>
      </c>
      <c r="M3394" s="14" t="str" cm="1">
        <f t="array" ref="M3394">_xlfn.TEXTJOIN("", TRUE, _xlfn.XLOOKUP(TRUE, VALUE(表格1[[#This Row],[年月]]) &lt;= VALUE($R$8:$R$12), $Q$8:$Q$12)) &amp; "年度"</f>
        <v>2022年度</v>
      </c>
    </row>
    <row r="3395" spans="1:13" x14ac:dyDescent="0.3">
      <c r="A3395" s="2">
        <v>202206</v>
      </c>
      <c r="B3395" s="19">
        <f>DATE(表格1[[#This Row],[年]],表格1[[#This Row],[月]],1)</f>
        <v>44713</v>
      </c>
      <c r="C3395" s="2" t="str">
        <f>LEFT(表格1[[#This Row],[年月]],4)</f>
        <v>2022</v>
      </c>
      <c r="D3395" s="2" t="str">
        <f>RIGHT(表格1[[#This Row],[年月]],2)</f>
        <v>06</v>
      </c>
      <c r="E3395" s="5">
        <v>63000000</v>
      </c>
      <c r="F3395" s="2" t="str">
        <f>VLOOKUP(TEXT(表格1[[#This Row],[地區]],"00000000"),縣市代碼,2,0)</f>
        <v>臺北市</v>
      </c>
      <c r="G3395" s="2" t="s">
        <v>9</v>
      </c>
      <c r="H3395" s="13">
        <v>7777051</v>
      </c>
      <c r="I3395" s="14">
        <v>10945624311</v>
      </c>
      <c r="J3395" s="14">
        <f>表格1[[#This Row],[信用卡交易筆數]]/1000</f>
        <v>7777.0510000000004</v>
      </c>
      <c r="K3395" s="14">
        <f>表格1[[#This Row],[信用卡交易金額'[新臺幣']]]/1000</f>
        <v>10945624.311000001</v>
      </c>
      <c r="L3395" s="14">
        <f>表格1[[#This Row],[信用卡交易金額'[新臺幣']]]/1000000</f>
        <v>10945.624311</v>
      </c>
      <c r="M3395" s="14" t="str" cm="1">
        <f t="array" ref="M3395">_xlfn.TEXTJOIN("", TRUE, _xlfn.XLOOKUP(TRUE, VALUE(表格1[[#This Row],[年月]]) &lt;= VALUE($R$8:$R$12), $Q$8:$Q$12)) &amp; "年度"</f>
        <v>2022年度</v>
      </c>
    </row>
    <row r="3396" spans="1:13" x14ac:dyDescent="0.3">
      <c r="A3396" s="2">
        <v>202206</v>
      </c>
      <c r="B3396" s="19">
        <f>DATE(表格1[[#This Row],[年]],表格1[[#This Row],[月]],1)</f>
        <v>44713</v>
      </c>
      <c r="C3396" s="2" t="str">
        <f>LEFT(表格1[[#This Row],[年月]],4)</f>
        <v>2022</v>
      </c>
      <c r="D3396" s="2" t="str">
        <f>RIGHT(表格1[[#This Row],[年月]],2)</f>
        <v>06</v>
      </c>
      <c r="E3396" s="5">
        <v>63000000</v>
      </c>
      <c r="F3396" s="2" t="str">
        <f>VLOOKUP(TEXT(表格1[[#This Row],[地區]],"00000000"),縣市代碼,2,0)</f>
        <v>臺北市</v>
      </c>
      <c r="G3396" s="2" t="s">
        <v>10</v>
      </c>
      <c r="H3396" s="13">
        <v>4612011</v>
      </c>
      <c r="I3396" s="14">
        <v>58435731512</v>
      </c>
      <c r="J3396" s="14">
        <f>表格1[[#This Row],[信用卡交易筆數]]/1000</f>
        <v>4612.0110000000004</v>
      </c>
      <c r="K3396" s="14">
        <f>表格1[[#This Row],[信用卡交易金額'[新臺幣']]]/1000</f>
        <v>58435731.512000002</v>
      </c>
      <c r="L3396" s="14">
        <f>表格1[[#This Row],[信用卡交易金額'[新臺幣']]]/1000000</f>
        <v>58435.731511999998</v>
      </c>
      <c r="M3396" s="14" t="str" cm="1">
        <f t="array" ref="M3396">_xlfn.TEXTJOIN("", TRUE, _xlfn.XLOOKUP(TRUE, VALUE(表格1[[#This Row],[年月]]) &lt;= VALUE($R$8:$R$12), $Q$8:$Q$12)) &amp; "年度"</f>
        <v>2022年度</v>
      </c>
    </row>
    <row r="3397" spans="1:13" x14ac:dyDescent="0.3">
      <c r="A3397" s="2">
        <v>202206</v>
      </c>
      <c r="B3397" s="19">
        <f>DATE(表格1[[#This Row],[年]],表格1[[#This Row],[月]],1)</f>
        <v>44713</v>
      </c>
      <c r="C3397" s="2" t="str">
        <f>LEFT(表格1[[#This Row],[年月]],4)</f>
        <v>2022</v>
      </c>
      <c r="D3397" s="2" t="str">
        <f>RIGHT(表格1[[#This Row],[年月]],2)</f>
        <v>06</v>
      </c>
      <c r="E3397" s="5">
        <v>65000000</v>
      </c>
      <c r="F3397" s="2" t="str">
        <f>VLOOKUP(TEXT(表格1[[#This Row],[地區]],"00000000"),縣市代碼,2,0)</f>
        <v>新北市</v>
      </c>
      <c r="G3397" s="2" t="s">
        <v>4</v>
      </c>
      <c r="H3397" s="13">
        <v>11497395</v>
      </c>
      <c r="I3397" s="14">
        <v>5166812911</v>
      </c>
      <c r="J3397" s="14">
        <f>表格1[[#This Row],[信用卡交易筆數]]/1000</f>
        <v>11497.395</v>
      </c>
      <c r="K3397" s="14">
        <f>表格1[[#This Row],[信用卡交易金額'[新臺幣']]]/1000</f>
        <v>5166812.9110000003</v>
      </c>
      <c r="L3397" s="14">
        <f>表格1[[#This Row],[信用卡交易金額'[新臺幣']]]/1000000</f>
        <v>5166.812911</v>
      </c>
      <c r="M3397" s="14" t="str" cm="1">
        <f t="array" ref="M3397">_xlfn.TEXTJOIN("", TRUE, _xlfn.XLOOKUP(TRUE, VALUE(表格1[[#This Row],[年月]]) &lt;= VALUE($R$8:$R$12), $Q$8:$Q$12)) &amp; "年度"</f>
        <v>2022年度</v>
      </c>
    </row>
    <row r="3398" spans="1:13" x14ac:dyDescent="0.3">
      <c r="A3398" s="2">
        <v>202206</v>
      </c>
      <c r="B3398" s="19">
        <f>DATE(表格1[[#This Row],[年]],表格1[[#This Row],[月]],1)</f>
        <v>44713</v>
      </c>
      <c r="C3398" s="2" t="str">
        <f>LEFT(表格1[[#This Row],[年月]],4)</f>
        <v>2022</v>
      </c>
      <c r="D3398" s="2" t="str">
        <f>RIGHT(表格1[[#This Row],[年月]],2)</f>
        <v>06</v>
      </c>
      <c r="E3398" s="5">
        <v>65000000</v>
      </c>
      <c r="F3398" s="2" t="str">
        <f>VLOOKUP(TEXT(表格1[[#This Row],[地區]],"00000000"),縣市代碼,2,0)</f>
        <v>新北市</v>
      </c>
      <c r="G3398" s="2" t="s">
        <v>5</v>
      </c>
      <c r="H3398" s="13">
        <v>723332</v>
      </c>
      <c r="I3398" s="14">
        <v>1731156363</v>
      </c>
      <c r="J3398" s="14">
        <f>表格1[[#This Row],[信用卡交易筆數]]/1000</f>
        <v>723.33199999999999</v>
      </c>
      <c r="K3398" s="14">
        <f>表格1[[#This Row],[信用卡交易金額'[新臺幣']]]/1000</f>
        <v>1731156.3629999999</v>
      </c>
      <c r="L3398" s="14">
        <f>表格1[[#This Row],[信用卡交易金額'[新臺幣']]]/1000000</f>
        <v>1731.1563630000001</v>
      </c>
      <c r="M3398" s="14" t="str" cm="1">
        <f t="array" ref="M3398">_xlfn.TEXTJOIN("", TRUE, _xlfn.XLOOKUP(TRUE, VALUE(表格1[[#This Row],[年月]]) &lt;= VALUE($R$8:$R$12), $Q$8:$Q$12)) &amp; "年度"</f>
        <v>2022年度</v>
      </c>
    </row>
    <row r="3399" spans="1:13" x14ac:dyDescent="0.3">
      <c r="A3399" s="2">
        <v>202206</v>
      </c>
      <c r="B3399" s="19">
        <f>DATE(表格1[[#This Row],[年]],表格1[[#This Row],[月]],1)</f>
        <v>44713</v>
      </c>
      <c r="C3399" s="2" t="str">
        <f>LEFT(表格1[[#This Row],[年月]],4)</f>
        <v>2022</v>
      </c>
      <c r="D3399" s="2" t="str">
        <f>RIGHT(表格1[[#This Row],[年月]],2)</f>
        <v>06</v>
      </c>
      <c r="E3399" s="5">
        <v>65000000</v>
      </c>
      <c r="F3399" s="2" t="str">
        <f>VLOOKUP(TEXT(表格1[[#This Row],[地區]],"00000000"),縣市代碼,2,0)</f>
        <v>新北市</v>
      </c>
      <c r="G3399" s="2" t="s">
        <v>6</v>
      </c>
      <c r="H3399" s="13">
        <v>1082789</v>
      </c>
      <c r="I3399" s="14">
        <v>3201378097</v>
      </c>
      <c r="J3399" s="14">
        <f>表格1[[#This Row],[信用卡交易筆數]]/1000</f>
        <v>1082.789</v>
      </c>
      <c r="K3399" s="14">
        <f>表格1[[#This Row],[信用卡交易金額'[新臺幣']]]/1000</f>
        <v>3201378.0970000001</v>
      </c>
      <c r="L3399" s="14">
        <f>表格1[[#This Row],[信用卡交易金額'[新臺幣']]]/1000000</f>
        <v>3201.3780969999998</v>
      </c>
      <c r="M3399" s="14" t="str" cm="1">
        <f t="array" ref="M3399">_xlfn.TEXTJOIN("", TRUE, _xlfn.XLOOKUP(TRUE, VALUE(表格1[[#This Row],[年月]]) &lt;= VALUE($R$8:$R$12), $Q$8:$Q$12)) &amp; "年度"</f>
        <v>2022年度</v>
      </c>
    </row>
    <row r="3400" spans="1:13" x14ac:dyDescent="0.3">
      <c r="A3400" s="2">
        <v>202206</v>
      </c>
      <c r="B3400" s="19">
        <f>DATE(表格1[[#This Row],[年]],表格1[[#This Row],[月]],1)</f>
        <v>44713</v>
      </c>
      <c r="C3400" s="2" t="str">
        <f>LEFT(表格1[[#This Row],[年月]],4)</f>
        <v>2022</v>
      </c>
      <c r="D3400" s="2" t="str">
        <f>RIGHT(表格1[[#This Row],[年月]],2)</f>
        <v>06</v>
      </c>
      <c r="E3400" s="5">
        <v>65000000</v>
      </c>
      <c r="F3400" s="2" t="str">
        <f>VLOOKUP(TEXT(表格1[[#This Row],[地區]],"00000000"),縣市代碼,2,0)</f>
        <v>新北市</v>
      </c>
      <c r="G3400" s="2" t="s">
        <v>7</v>
      </c>
      <c r="H3400" s="13">
        <v>5015618</v>
      </c>
      <c r="I3400" s="14">
        <v>4583000685</v>
      </c>
      <c r="J3400" s="14">
        <f>表格1[[#This Row],[信用卡交易筆數]]/1000</f>
        <v>5015.6180000000004</v>
      </c>
      <c r="K3400" s="14">
        <f>表格1[[#This Row],[信用卡交易金額'[新臺幣']]]/1000</f>
        <v>4583000.6849999996</v>
      </c>
      <c r="L3400" s="14">
        <f>表格1[[#This Row],[信用卡交易金額'[新臺幣']]]/1000000</f>
        <v>4583.000685</v>
      </c>
      <c r="M3400" s="14" t="str" cm="1">
        <f t="array" ref="M3400">_xlfn.TEXTJOIN("", TRUE, _xlfn.XLOOKUP(TRUE, VALUE(表格1[[#This Row],[年月]]) &lt;= VALUE($R$8:$R$12), $Q$8:$Q$12)) &amp; "年度"</f>
        <v>2022年度</v>
      </c>
    </row>
    <row r="3401" spans="1:13" x14ac:dyDescent="0.3">
      <c r="A3401" s="2">
        <v>202206</v>
      </c>
      <c r="B3401" s="19">
        <f>DATE(表格1[[#This Row],[年]],表格1[[#This Row],[月]],1)</f>
        <v>44713</v>
      </c>
      <c r="C3401" s="2" t="str">
        <f>LEFT(表格1[[#This Row],[年月]],4)</f>
        <v>2022</v>
      </c>
      <c r="D3401" s="2" t="str">
        <f>RIGHT(表格1[[#This Row],[年月]],2)</f>
        <v>06</v>
      </c>
      <c r="E3401" s="5">
        <v>65000000</v>
      </c>
      <c r="F3401" s="2" t="str">
        <f>VLOOKUP(TEXT(表格1[[#This Row],[地區]],"00000000"),縣市代碼,2,0)</f>
        <v>新北市</v>
      </c>
      <c r="G3401" s="2" t="s">
        <v>8</v>
      </c>
      <c r="H3401" s="13">
        <v>4711542</v>
      </c>
      <c r="I3401" s="14">
        <v>6283922287</v>
      </c>
      <c r="J3401" s="14">
        <f>表格1[[#This Row],[信用卡交易筆數]]/1000</f>
        <v>4711.5420000000004</v>
      </c>
      <c r="K3401" s="14">
        <f>表格1[[#This Row],[信用卡交易金額'[新臺幣']]]/1000</f>
        <v>6283922.2869999995</v>
      </c>
      <c r="L3401" s="14">
        <f>表格1[[#This Row],[信用卡交易金額'[新臺幣']]]/1000000</f>
        <v>6283.9222870000003</v>
      </c>
      <c r="M3401" s="14" t="str" cm="1">
        <f t="array" ref="M3401">_xlfn.TEXTJOIN("", TRUE, _xlfn.XLOOKUP(TRUE, VALUE(表格1[[#This Row],[年月]]) &lt;= VALUE($R$8:$R$12), $Q$8:$Q$12)) &amp; "年度"</f>
        <v>2022年度</v>
      </c>
    </row>
    <row r="3402" spans="1:13" x14ac:dyDescent="0.3">
      <c r="A3402" s="2">
        <v>202206</v>
      </c>
      <c r="B3402" s="19">
        <f>DATE(表格1[[#This Row],[年]],表格1[[#This Row],[月]],1)</f>
        <v>44713</v>
      </c>
      <c r="C3402" s="2" t="str">
        <f>LEFT(表格1[[#This Row],[年月]],4)</f>
        <v>2022</v>
      </c>
      <c r="D3402" s="2" t="str">
        <f>RIGHT(表格1[[#This Row],[年月]],2)</f>
        <v>06</v>
      </c>
      <c r="E3402" s="5">
        <v>65000000</v>
      </c>
      <c r="F3402" s="2" t="str">
        <f>VLOOKUP(TEXT(表格1[[#This Row],[地區]],"00000000"),縣市代碼,2,0)</f>
        <v>新北市</v>
      </c>
      <c r="G3402" s="2" t="s">
        <v>9</v>
      </c>
      <c r="H3402" s="13">
        <v>9699867</v>
      </c>
      <c r="I3402" s="14">
        <v>12402071056</v>
      </c>
      <c r="J3402" s="14">
        <f>表格1[[#This Row],[信用卡交易筆數]]/1000</f>
        <v>9699.8670000000002</v>
      </c>
      <c r="K3402" s="14">
        <f>表格1[[#This Row],[信用卡交易金額'[新臺幣']]]/1000</f>
        <v>12402071.056</v>
      </c>
      <c r="L3402" s="14">
        <f>表格1[[#This Row],[信用卡交易金額'[新臺幣']]]/1000000</f>
        <v>12402.071056000001</v>
      </c>
      <c r="M3402" s="14" t="str" cm="1">
        <f t="array" ref="M3402">_xlfn.TEXTJOIN("", TRUE, _xlfn.XLOOKUP(TRUE, VALUE(表格1[[#This Row],[年月]]) &lt;= VALUE($R$8:$R$12), $Q$8:$Q$12)) &amp; "年度"</f>
        <v>2022年度</v>
      </c>
    </row>
    <row r="3403" spans="1:13" x14ac:dyDescent="0.3">
      <c r="A3403" s="2">
        <v>202206</v>
      </c>
      <c r="B3403" s="19">
        <f>DATE(表格1[[#This Row],[年]],表格1[[#This Row],[月]],1)</f>
        <v>44713</v>
      </c>
      <c r="C3403" s="2" t="str">
        <f>LEFT(表格1[[#This Row],[年月]],4)</f>
        <v>2022</v>
      </c>
      <c r="D3403" s="2" t="str">
        <f>RIGHT(表格1[[#This Row],[年月]],2)</f>
        <v>06</v>
      </c>
      <c r="E3403" s="5">
        <v>65000000</v>
      </c>
      <c r="F3403" s="2" t="str">
        <f>VLOOKUP(TEXT(表格1[[#This Row],[地區]],"00000000"),縣市代碼,2,0)</f>
        <v>新北市</v>
      </c>
      <c r="G3403" s="2" t="s">
        <v>10</v>
      </c>
      <c r="H3403" s="13">
        <v>6166962</v>
      </c>
      <c r="I3403" s="14">
        <v>33822136883</v>
      </c>
      <c r="J3403" s="14">
        <f>表格1[[#This Row],[信用卡交易筆數]]/1000</f>
        <v>6166.9620000000004</v>
      </c>
      <c r="K3403" s="14">
        <f>表格1[[#This Row],[信用卡交易金額'[新臺幣']]]/1000</f>
        <v>33822136.883000001</v>
      </c>
      <c r="L3403" s="14">
        <f>表格1[[#This Row],[信用卡交易金額'[新臺幣']]]/1000000</f>
        <v>33822.136882999999</v>
      </c>
      <c r="M3403" s="14" t="str" cm="1">
        <f t="array" ref="M3403">_xlfn.TEXTJOIN("", TRUE, _xlfn.XLOOKUP(TRUE, VALUE(表格1[[#This Row],[年月]]) &lt;= VALUE($R$8:$R$12), $Q$8:$Q$12)) &amp; "年度"</f>
        <v>2022年度</v>
      </c>
    </row>
    <row r="3404" spans="1:13" x14ac:dyDescent="0.3">
      <c r="A3404" s="2">
        <v>202206</v>
      </c>
      <c r="B3404" s="19">
        <f>DATE(表格1[[#This Row],[年]],表格1[[#This Row],[月]],1)</f>
        <v>44713</v>
      </c>
      <c r="C3404" s="2" t="str">
        <f>LEFT(表格1[[#This Row],[年月]],4)</f>
        <v>2022</v>
      </c>
      <c r="D3404" s="2" t="str">
        <f>RIGHT(表格1[[#This Row],[年月]],2)</f>
        <v>06</v>
      </c>
      <c r="E3404" s="5">
        <v>68000000</v>
      </c>
      <c r="F3404" s="2" t="str">
        <f>VLOOKUP(TEXT(表格1[[#This Row],[地區]],"00000000"),縣市代碼,2,0)</f>
        <v>桃園市</v>
      </c>
      <c r="G3404" s="2" t="s">
        <v>4</v>
      </c>
      <c r="H3404" s="13">
        <v>5161289</v>
      </c>
      <c r="I3404" s="14">
        <v>2204751573</v>
      </c>
      <c r="J3404" s="14">
        <f>表格1[[#This Row],[信用卡交易筆數]]/1000</f>
        <v>5161.2889999999998</v>
      </c>
      <c r="K3404" s="14">
        <f>表格1[[#This Row],[信用卡交易金額'[新臺幣']]]/1000</f>
        <v>2204751.5729999999</v>
      </c>
      <c r="L3404" s="14">
        <f>表格1[[#This Row],[信用卡交易金額'[新臺幣']]]/1000000</f>
        <v>2204.751573</v>
      </c>
      <c r="M3404" s="14" t="str" cm="1">
        <f t="array" ref="M3404">_xlfn.TEXTJOIN("", TRUE, _xlfn.XLOOKUP(TRUE, VALUE(表格1[[#This Row],[年月]]) &lt;= VALUE($R$8:$R$12), $Q$8:$Q$12)) &amp; "年度"</f>
        <v>2022年度</v>
      </c>
    </row>
    <row r="3405" spans="1:13" x14ac:dyDescent="0.3">
      <c r="A3405" s="2">
        <v>202206</v>
      </c>
      <c r="B3405" s="19">
        <f>DATE(表格1[[#This Row],[年]],表格1[[#This Row],[月]],1)</f>
        <v>44713</v>
      </c>
      <c r="C3405" s="2" t="str">
        <f>LEFT(表格1[[#This Row],[年月]],4)</f>
        <v>2022</v>
      </c>
      <c r="D3405" s="2" t="str">
        <f>RIGHT(表格1[[#This Row],[年月]],2)</f>
        <v>06</v>
      </c>
      <c r="E3405" s="5">
        <v>68000000</v>
      </c>
      <c r="F3405" s="2" t="str">
        <f>VLOOKUP(TEXT(表格1[[#This Row],[地區]],"00000000"),縣市代碼,2,0)</f>
        <v>桃園市</v>
      </c>
      <c r="G3405" s="2" t="s">
        <v>5</v>
      </c>
      <c r="H3405" s="13">
        <v>308710</v>
      </c>
      <c r="I3405" s="14">
        <v>772317588</v>
      </c>
      <c r="J3405" s="14">
        <f>表格1[[#This Row],[信用卡交易筆數]]/1000</f>
        <v>308.70999999999998</v>
      </c>
      <c r="K3405" s="14">
        <f>表格1[[#This Row],[信用卡交易金額'[新臺幣']]]/1000</f>
        <v>772317.58799999999</v>
      </c>
      <c r="L3405" s="14">
        <f>表格1[[#This Row],[信用卡交易金額'[新臺幣']]]/1000000</f>
        <v>772.317588</v>
      </c>
      <c r="M3405" s="14" t="str" cm="1">
        <f t="array" ref="M3405">_xlfn.TEXTJOIN("", TRUE, _xlfn.XLOOKUP(TRUE, VALUE(表格1[[#This Row],[年月]]) &lt;= VALUE($R$8:$R$12), $Q$8:$Q$12)) &amp; "年度"</f>
        <v>2022年度</v>
      </c>
    </row>
    <row r="3406" spans="1:13" x14ac:dyDescent="0.3">
      <c r="A3406" s="2">
        <v>202206</v>
      </c>
      <c r="B3406" s="19">
        <f>DATE(表格1[[#This Row],[年]],表格1[[#This Row],[月]],1)</f>
        <v>44713</v>
      </c>
      <c r="C3406" s="2" t="str">
        <f>LEFT(表格1[[#This Row],[年月]],4)</f>
        <v>2022</v>
      </c>
      <c r="D3406" s="2" t="str">
        <f>RIGHT(表格1[[#This Row],[年月]],2)</f>
        <v>06</v>
      </c>
      <c r="E3406" s="5">
        <v>68000000</v>
      </c>
      <c r="F3406" s="2" t="str">
        <f>VLOOKUP(TEXT(表格1[[#This Row],[地區]],"00000000"),縣市代碼,2,0)</f>
        <v>桃園市</v>
      </c>
      <c r="G3406" s="2" t="s">
        <v>6</v>
      </c>
      <c r="H3406" s="13">
        <v>508883</v>
      </c>
      <c r="I3406" s="14">
        <v>1537641917</v>
      </c>
      <c r="J3406" s="14">
        <f>表格1[[#This Row],[信用卡交易筆數]]/1000</f>
        <v>508.88299999999998</v>
      </c>
      <c r="K3406" s="14">
        <f>表格1[[#This Row],[信用卡交易金額'[新臺幣']]]/1000</f>
        <v>1537641.9169999999</v>
      </c>
      <c r="L3406" s="14">
        <f>表格1[[#This Row],[信用卡交易金額'[新臺幣']]]/1000000</f>
        <v>1537.6419169999999</v>
      </c>
      <c r="M3406" s="14" t="str" cm="1">
        <f t="array" ref="M3406">_xlfn.TEXTJOIN("", TRUE, _xlfn.XLOOKUP(TRUE, VALUE(表格1[[#This Row],[年月]]) &lt;= VALUE($R$8:$R$12), $Q$8:$Q$12)) &amp; "年度"</f>
        <v>2022年度</v>
      </c>
    </row>
    <row r="3407" spans="1:13" x14ac:dyDescent="0.3">
      <c r="A3407" s="2">
        <v>202206</v>
      </c>
      <c r="B3407" s="19">
        <f>DATE(表格1[[#This Row],[年]],表格1[[#This Row],[月]],1)</f>
        <v>44713</v>
      </c>
      <c r="C3407" s="2" t="str">
        <f>LEFT(表格1[[#This Row],[年月]],4)</f>
        <v>2022</v>
      </c>
      <c r="D3407" s="2" t="str">
        <f>RIGHT(表格1[[#This Row],[年月]],2)</f>
        <v>06</v>
      </c>
      <c r="E3407" s="5">
        <v>68000000</v>
      </c>
      <c r="F3407" s="2" t="str">
        <f>VLOOKUP(TEXT(表格1[[#This Row],[地區]],"00000000"),縣市代碼,2,0)</f>
        <v>桃園市</v>
      </c>
      <c r="G3407" s="2" t="s">
        <v>7</v>
      </c>
      <c r="H3407" s="13">
        <v>2454250</v>
      </c>
      <c r="I3407" s="14">
        <v>2691538861</v>
      </c>
      <c r="J3407" s="14">
        <f>表格1[[#This Row],[信用卡交易筆數]]/1000</f>
        <v>2454.25</v>
      </c>
      <c r="K3407" s="14">
        <f>表格1[[#This Row],[信用卡交易金額'[新臺幣']]]/1000</f>
        <v>2691538.861</v>
      </c>
      <c r="L3407" s="14">
        <f>表格1[[#This Row],[信用卡交易金額'[新臺幣']]]/1000000</f>
        <v>2691.538861</v>
      </c>
      <c r="M3407" s="14" t="str" cm="1">
        <f t="array" ref="M3407">_xlfn.TEXTJOIN("", TRUE, _xlfn.XLOOKUP(TRUE, VALUE(表格1[[#This Row],[年月]]) &lt;= VALUE($R$8:$R$12), $Q$8:$Q$12)) &amp; "年度"</f>
        <v>2022年度</v>
      </c>
    </row>
    <row r="3408" spans="1:13" x14ac:dyDescent="0.3">
      <c r="A3408" s="2">
        <v>202206</v>
      </c>
      <c r="B3408" s="19">
        <f>DATE(表格1[[#This Row],[年]],表格1[[#This Row],[月]],1)</f>
        <v>44713</v>
      </c>
      <c r="C3408" s="2" t="str">
        <f>LEFT(表格1[[#This Row],[年月]],4)</f>
        <v>2022</v>
      </c>
      <c r="D3408" s="2" t="str">
        <f>RIGHT(表格1[[#This Row],[年月]],2)</f>
        <v>06</v>
      </c>
      <c r="E3408" s="5">
        <v>68000000</v>
      </c>
      <c r="F3408" s="2" t="str">
        <f>VLOOKUP(TEXT(表格1[[#This Row],[地區]],"00000000"),縣市代碼,2,0)</f>
        <v>桃園市</v>
      </c>
      <c r="G3408" s="2" t="s">
        <v>8</v>
      </c>
      <c r="H3408" s="13">
        <v>2156549</v>
      </c>
      <c r="I3408" s="14">
        <v>2769310663</v>
      </c>
      <c r="J3408" s="14">
        <f>表格1[[#This Row],[信用卡交易筆數]]/1000</f>
        <v>2156.549</v>
      </c>
      <c r="K3408" s="14">
        <f>表格1[[#This Row],[信用卡交易金額'[新臺幣']]]/1000</f>
        <v>2769310.6630000002</v>
      </c>
      <c r="L3408" s="14">
        <f>表格1[[#This Row],[信用卡交易金額'[新臺幣']]]/1000000</f>
        <v>2769.3106630000002</v>
      </c>
      <c r="M3408" s="14" t="str" cm="1">
        <f t="array" ref="M3408">_xlfn.TEXTJOIN("", TRUE, _xlfn.XLOOKUP(TRUE, VALUE(表格1[[#This Row],[年月]]) &lt;= VALUE($R$8:$R$12), $Q$8:$Q$12)) &amp; "年度"</f>
        <v>2022年度</v>
      </c>
    </row>
    <row r="3409" spans="1:13" x14ac:dyDescent="0.3">
      <c r="A3409" s="2">
        <v>202206</v>
      </c>
      <c r="B3409" s="19">
        <f>DATE(表格1[[#This Row],[年]],表格1[[#This Row],[月]],1)</f>
        <v>44713</v>
      </c>
      <c r="C3409" s="2" t="str">
        <f>LEFT(表格1[[#This Row],[年月]],4)</f>
        <v>2022</v>
      </c>
      <c r="D3409" s="2" t="str">
        <f>RIGHT(表格1[[#This Row],[年月]],2)</f>
        <v>06</v>
      </c>
      <c r="E3409" s="5">
        <v>68000000</v>
      </c>
      <c r="F3409" s="2" t="str">
        <f>VLOOKUP(TEXT(表格1[[#This Row],[地區]],"00000000"),縣市代碼,2,0)</f>
        <v>桃園市</v>
      </c>
      <c r="G3409" s="2" t="s">
        <v>9</v>
      </c>
      <c r="H3409" s="13">
        <v>4199431</v>
      </c>
      <c r="I3409" s="14">
        <v>5986036905</v>
      </c>
      <c r="J3409" s="14">
        <f>表格1[[#This Row],[信用卡交易筆數]]/1000</f>
        <v>4199.4309999999996</v>
      </c>
      <c r="K3409" s="14">
        <f>表格1[[#This Row],[信用卡交易金額'[新臺幣']]]/1000</f>
        <v>5986036.9050000003</v>
      </c>
      <c r="L3409" s="14">
        <f>表格1[[#This Row],[信用卡交易金額'[新臺幣']]]/1000000</f>
        <v>5986.0369049999999</v>
      </c>
      <c r="M3409" s="14" t="str" cm="1">
        <f t="array" ref="M3409">_xlfn.TEXTJOIN("", TRUE, _xlfn.XLOOKUP(TRUE, VALUE(表格1[[#This Row],[年月]]) &lt;= VALUE($R$8:$R$12), $Q$8:$Q$12)) &amp; "年度"</f>
        <v>2022年度</v>
      </c>
    </row>
    <row r="3410" spans="1:13" x14ac:dyDescent="0.3">
      <c r="A3410" s="2">
        <v>202206</v>
      </c>
      <c r="B3410" s="19">
        <f>DATE(表格1[[#This Row],[年]],表格1[[#This Row],[月]],1)</f>
        <v>44713</v>
      </c>
      <c r="C3410" s="2" t="str">
        <f>LEFT(表格1[[#This Row],[年月]],4)</f>
        <v>2022</v>
      </c>
      <c r="D3410" s="2" t="str">
        <f>RIGHT(表格1[[#This Row],[年月]],2)</f>
        <v>06</v>
      </c>
      <c r="E3410" s="5">
        <v>68000000</v>
      </c>
      <c r="F3410" s="2" t="str">
        <f>VLOOKUP(TEXT(表格1[[#This Row],[地區]],"00000000"),縣市代碼,2,0)</f>
        <v>桃園市</v>
      </c>
      <c r="G3410" s="2" t="s">
        <v>10</v>
      </c>
      <c r="H3410" s="13">
        <v>2814914</v>
      </c>
      <c r="I3410" s="14">
        <v>13665696698</v>
      </c>
      <c r="J3410" s="14">
        <f>表格1[[#This Row],[信用卡交易筆數]]/1000</f>
        <v>2814.9140000000002</v>
      </c>
      <c r="K3410" s="14">
        <f>表格1[[#This Row],[信用卡交易金額'[新臺幣']]]/1000</f>
        <v>13665696.698000001</v>
      </c>
      <c r="L3410" s="14">
        <f>表格1[[#This Row],[信用卡交易金額'[新臺幣']]]/1000000</f>
        <v>13665.696698</v>
      </c>
      <c r="M3410" s="14" t="str" cm="1">
        <f t="array" ref="M3410">_xlfn.TEXTJOIN("", TRUE, _xlfn.XLOOKUP(TRUE, VALUE(表格1[[#This Row],[年月]]) &lt;= VALUE($R$8:$R$12), $Q$8:$Q$12)) &amp; "年度"</f>
        <v>2022年度</v>
      </c>
    </row>
    <row r="3411" spans="1:13" x14ac:dyDescent="0.3">
      <c r="A3411" s="2">
        <v>202206</v>
      </c>
      <c r="B3411" s="19">
        <f>DATE(表格1[[#This Row],[年]],表格1[[#This Row],[月]],1)</f>
        <v>44713</v>
      </c>
      <c r="C3411" s="2" t="str">
        <f>LEFT(表格1[[#This Row],[年月]],4)</f>
        <v>2022</v>
      </c>
      <c r="D3411" s="2" t="str">
        <f>RIGHT(表格1[[#This Row],[年月]],2)</f>
        <v>06</v>
      </c>
      <c r="E3411" s="5">
        <v>10004000</v>
      </c>
      <c r="F3411" s="2" t="str">
        <f>VLOOKUP(TEXT(表格1[[#This Row],[地區]],"00000000"),縣市代碼,2,0)</f>
        <v>新竹縣</v>
      </c>
      <c r="G3411" s="2" t="s">
        <v>4</v>
      </c>
      <c r="H3411" s="13">
        <v>1504875</v>
      </c>
      <c r="I3411" s="14">
        <v>715945566</v>
      </c>
      <c r="J3411" s="14">
        <f>表格1[[#This Row],[信用卡交易筆數]]/1000</f>
        <v>1504.875</v>
      </c>
      <c r="K3411" s="14">
        <f>表格1[[#This Row],[信用卡交易金額'[新臺幣']]]/1000</f>
        <v>715945.56599999999</v>
      </c>
      <c r="L3411" s="14">
        <f>表格1[[#This Row],[信用卡交易金額'[新臺幣']]]/1000000</f>
        <v>715.94556599999999</v>
      </c>
      <c r="M3411" s="14" t="str" cm="1">
        <f t="array" ref="M3411">_xlfn.TEXTJOIN("", TRUE, _xlfn.XLOOKUP(TRUE, VALUE(表格1[[#This Row],[年月]]) &lt;= VALUE($R$8:$R$12), $Q$8:$Q$12)) &amp; "年度"</f>
        <v>2022年度</v>
      </c>
    </row>
    <row r="3412" spans="1:13" x14ac:dyDescent="0.3">
      <c r="A3412" s="2">
        <v>202206</v>
      </c>
      <c r="B3412" s="19">
        <f>DATE(表格1[[#This Row],[年]],表格1[[#This Row],[月]],1)</f>
        <v>44713</v>
      </c>
      <c r="C3412" s="2" t="str">
        <f>LEFT(表格1[[#This Row],[年月]],4)</f>
        <v>2022</v>
      </c>
      <c r="D3412" s="2" t="str">
        <f>RIGHT(表格1[[#This Row],[年月]],2)</f>
        <v>06</v>
      </c>
      <c r="E3412" s="5">
        <v>10004000</v>
      </c>
      <c r="F3412" s="2" t="str">
        <f>VLOOKUP(TEXT(表格1[[#This Row],[地區]],"00000000"),縣市代碼,2,0)</f>
        <v>新竹縣</v>
      </c>
      <c r="G3412" s="2" t="s">
        <v>5</v>
      </c>
      <c r="H3412" s="13">
        <v>80121</v>
      </c>
      <c r="I3412" s="14">
        <v>227190446</v>
      </c>
      <c r="J3412" s="14">
        <f>表格1[[#This Row],[信用卡交易筆數]]/1000</f>
        <v>80.120999999999995</v>
      </c>
      <c r="K3412" s="14">
        <f>表格1[[#This Row],[信用卡交易金額'[新臺幣']]]/1000</f>
        <v>227190.446</v>
      </c>
      <c r="L3412" s="14">
        <f>表格1[[#This Row],[信用卡交易金額'[新臺幣']]]/1000000</f>
        <v>227.19044600000001</v>
      </c>
      <c r="M3412" s="14" t="str" cm="1">
        <f t="array" ref="M3412">_xlfn.TEXTJOIN("", TRUE, _xlfn.XLOOKUP(TRUE, VALUE(表格1[[#This Row],[年月]]) &lt;= VALUE($R$8:$R$12), $Q$8:$Q$12)) &amp; "年度"</f>
        <v>2022年度</v>
      </c>
    </row>
    <row r="3413" spans="1:13" x14ac:dyDescent="0.3">
      <c r="A3413" s="2">
        <v>202206</v>
      </c>
      <c r="B3413" s="19">
        <f>DATE(表格1[[#This Row],[年]],表格1[[#This Row],[月]],1)</f>
        <v>44713</v>
      </c>
      <c r="C3413" s="2" t="str">
        <f>LEFT(表格1[[#This Row],[年月]],4)</f>
        <v>2022</v>
      </c>
      <c r="D3413" s="2" t="str">
        <f>RIGHT(表格1[[#This Row],[年月]],2)</f>
        <v>06</v>
      </c>
      <c r="E3413" s="5">
        <v>10004000</v>
      </c>
      <c r="F3413" s="2" t="str">
        <f>VLOOKUP(TEXT(表格1[[#This Row],[地區]],"00000000"),縣市代碼,2,0)</f>
        <v>新竹縣</v>
      </c>
      <c r="G3413" s="2" t="s">
        <v>6</v>
      </c>
      <c r="H3413" s="13">
        <v>139565</v>
      </c>
      <c r="I3413" s="14">
        <v>476254895</v>
      </c>
      <c r="J3413" s="14">
        <f>表格1[[#This Row],[信用卡交易筆數]]/1000</f>
        <v>139.565</v>
      </c>
      <c r="K3413" s="14">
        <f>表格1[[#This Row],[信用卡交易金額'[新臺幣']]]/1000</f>
        <v>476254.89500000002</v>
      </c>
      <c r="L3413" s="14">
        <f>表格1[[#This Row],[信用卡交易金額'[新臺幣']]]/1000000</f>
        <v>476.25489499999998</v>
      </c>
      <c r="M3413" s="14" t="str" cm="1">
        <f t="array" ref="M3413">_xlfn.TEXTJOIN("", TRUE, _xlfn.XLOOKUP(TRUE, VALUE(表格1[[#This Row],[年月]]) &lt;= VALUE($R$8:$R$12), $Q$8:$Q$12)) &amp; "年度"</f>
        <v>2022年度</v>
      </c>
    </row>
    <row r="3414" spans="1:13" x14ac:dyDescent="0.3">
      <c r="A3414" s="2">
        <v>202206</v>
      </c>
      <c r="B3414" s="19">
        <f>DATE(表格1[[#This Row],[年]],表格1[[#This Row],[月]],1)</f>
        <v>44713</v>
      </c>
      <c r="C3414" s="2" t="str">
        <f>LEFT(表格1[[#This Row],[年月]],4)</f>
        <v>2022</v>
      </c>
      <c r="D3414" s="2" t="str">
        <f>RIGHT(表格1[[#This Row],[年月]],2)</f>
        <v>06</v>
      </c>
      <c r="E3414" s="5">
        <v>10004000</v>
      </c>
      <c r="F3414" s="2" t="str">
        <f>VLOOKUP(TEXT(表格1[[#This Row],[地區]],"00000000"),縣市代碼,2,0)</f>
        <v>新竹縣</v>
      </c>
      <c r="G3414" s="2" t="s">
        <v>7</v>
      </c>
      <c r="H3414" s="13">
        <v>633548</v>
      </c>
      <c r="I3414" s="14">
        <v>752664242</v>
      </c>
      <c r="J3414" s="14">
        <f>表格1[[#This Row],[信用卡交易筆數]]/1000</f>
        <v>633.548</v>
      </c>
      <c r="K3414" s="14">
        <f>表格1[[#This Row],[信用卡交易金額'[新臺幣']]]/1000</f>
        <v>752664.24199999997</v>
      </c>
      <c r="L3414" s="14">
        <f>表格1[[#This Row],[信用卡交易金額'[新臺幣']]]/1000000</f>
        <v>752.66424199999994</v>
      </c>
      <c r="M3414" s="14" t="str" cm="1">
        <f t="array" ref="M3414">_xlfn.TEXTJOIN("", TRUE, _xlfn.XLOOKUP(TRUE, VALUE(表格1[[#This Row],[年月]]) &lt;= VALUE($R$8:$R$12), $Q$8:$Q$12)) &amp; "年度"</f>
        <v>2022年度</v>
      </c>
    </row>
    <row r="3415" spans="1:13" x14ac:dyDescent="0.3">
      <c r="A3415" s="2">
        <v>202206</v>
      </c>
      <c r="B3415" s="19">
        <f>DATE(表格1[[#This Row],[年]],表格1[[#This Row],[月]],1)</f>
        <v>44713</v>
      </c>
      <c r="C3415" s="2" t="str">
        <f>LEFT(表格1[[#This Row],[年月]],4)</f>
        <v>2022</v>
      </c>
      <c r="D3415" s="2" t="str">
        <f>RIGHT(表格1[[#This Row],[年月]],2)</f>
        <v>06</v>
      </c>
      <c r="E3415" s="5">
        <v>10004000</v>
      </c>
      <c r="F3415" s="2" t="str">
        <f>VLOOKUP(TEXT(表格1[[#This Row],[地區]],"00000000"),縣市代碼,2,0)</f>
        <v>新竹縣</v>
      </c>
      <c r="G3415" s="2" t="s">
        <v>8</v>
      </c>
      <c r="H3415" s="13">
        <v>566832</v>
      </c>
      <c r="I3415" s="14">
        <v>794474989</v>
      </c>
      <c r="J3415" s="14">
        <f>表格1[[#This Row],[信用卡交易筆數]]/1000</f>
        <v>566.83199999999999</v>
      </c>
      <c r="K3415" s="14">
        <f>表格1[[#This Row],[信用卡交易金額'[新臺幣']]]/1000</f>
        <v>794474.98899999994</v>
      </c>
      <c r="L3415" s="14">
        <f>表格1[[#This Row],[信用卡交易金額'[新臺幣']]]/1000000</f>
        <v>794.47498900000005</v>
      </c>
      <c r="M3415" s="14" t="str" cm="1">
        <f t="array" ref="M3415">_xlfn.TEXTJOIN("", TRUE, _xlfn.XLOOKUP(TRUE, VALUE(表格1[[#This Row],[年月]]) &lt;= VALUE($R$8:$R$12), $Q$8:$Q$12)) &amp; "年度"</f>
        <v>2022年度</v>
      </c>
    </row>
    <row r="3416" spans="1:13" x14ac:dyDescent="0.3">
      <c r="A3416" s="2">
        <v>202206</v>
      </c>
      <c r="B3416" s="19">
        <f>DATE(表格1[[#This Row],[年]],表格1[[#This Row],[月]],1)</f>
        <v>44713</v>
      </c>
      <c r="C3416" s="2" t="str">
        <f>LEFT(表格1[[#This Row],[年月]],4)</f>
        <v>2022</v>
      </c>
      <c r="D3416" s="2" t="str">
        <f>RIGHT(表格1[[#This Row],[年月]],2)</f>
        <v>06</v>
      </c>
      <c r="E3416" s="5">
        <v>10004000</v>
      </c>
      <c r="F3416" s="2" t="str">
        <f>VLOOKUP(TEXT(表格1[[#This Row],[地區]],"00000000"),縣市代碼,2,0)</f>
        <v>新竹縣</v>
      </c>
      <c r="G3416" s="2" t="s">
        <v>9</v>
      </c>
      <c r="H3416" s="13">
        <v>1163896</v>
      </c>
      <c r="I3416" s="14">
        <v>1690170771</v>
      </c>
      <c r="J3416" s="14">
        <f>表格1[[#This Row],[信用卡交易筆數]]/1000</f>
        <v>1163.896</v>
      </c>
      <c r="K3416" s="14">
        <f>表格1[[#This Row],[信用卡交易金額'[新臺幣']]]/1000</f>
        <v>1690170.7709999999</v>
      </c>
      <c r="L3416" s="14">
        <f>表格1[[#This Row],[信用卡交易金額'[新臺幣']]]/1000000</f>
        <v>1690.1707710000001</v>
      </c>
      <c r="M3416" s="14" t="str" cm="1">
        <f t="array" ref="M3416">_xlfn.TEXTJOIN("", TRUE, _xlfn.XLOOKUP(TRUE, VALUE(表格1[[#This Row],[年月]]) &lt;= VALUE($R$8:$R$12), $Q$8:$Q$12)) &amp; "年度"</f>
        <v>2022年度</v>
      </c>
    </row>
    <row r="3417" spans="1:13" x14ac:dyDescent="0.3">
      <c r="A3417" s="2">
        <v>202206</v>
      </c>
      <c r="B3417" s="19">
        <f>DATE(表格1[[#This Row],[年]],表格1[[#This Row],[月]],1)</f>
        <v>44713</v>
      </c>
      <c r="C3417" s="2" t="str">
        <f>LEFT(表格1[[#This Row],[年月]],4)</f>
        <v>2022</v>
      </c>
      <c r="D3417" s="2" t="str">
        <f>RIGHT(表格1[[#This Row],[年月]],2)</f>
        <v>06</v>
      </c>
      <c r="E3417" s="5">
        <v>10004000</v>
      </c>
      <c r="F3417" s="2" t="str">
        <f>VLOOKUP(TEXT(表格1[[#This Row],[地區]],"00000000"),縣市代碼,2,0)</f>
        <v>新竹縣</v>
      </c>
      <c r="G3417" s="2" t="s">
        <v>10</v>
      </c>
      <c r="H3417" s="13">
        <v>776339</v>
      </c>
      <c r="I3417" s="14">
        <v>8540709399</v>
      </c>
      <c r="J3417" s="14">
        <f>表格1[[#This Row],[信用卡交易筆數]]/1000</f>
        <v>776.33900000000006</v>
      </c>
      <c r="K3417" s="14">
        <f>表格1[[#This Row],[信用卡交易金額'[新臺幣']]]/1000</f>
        <v>8540709.3990000002</v>
      </c>
      <c r="L3417" s="14">
        <f>表格1[[#This Row],[信用卡交易金額'[新臺幣']]]/1000000</f>
        <v>8540.7093989999994</v>
      </c>
      <c r="M3417" s="14" t="str" cm="1">
        <f t="array" ref="M3417">_xlfn.TEXTJOIN("", TRUE, _xlfn.XLOOKUP(TRUE, VALUE(表格1[[#This Row],[年月]]) &lt;= VALUE($R$8:$R$12), $Q$8:$Q$12)) &amp; "年度"</f>
        <v>2022年度</v>
      </c>
    </row>
    <row r="3418" spans="1:13" x14ac:dyDescent="0.3">
      <c r="A3418" s="2">
        <v>202206</v>
      </c>
      <c r="B3418" s="19">
        <f>DATE(表格1[[#This Row],[年]],表格1[[#This Row],[月]],1)</f>
        <v>44713</v>
      </c>
      <c r="C3418" s="2" t="str">
        <f>LEFT(表格1[[#This Row],[年月]],4)</f>
        <v>2022</v>
      </c>
      <c r="D3418" s="2" t="str">
        <f>RIGHT(表格1[[#This Row],[年月]],2)</f>
        <v>06</v>
      </c>
      <c r="E3418" s="5">
        <v>10018000</v>
      </c>
      <c r="F3418" s="2" t="str">
        <f>VLOOKUP(TEXT(表格1[[#This Row],[地區]],"00000000"),縣市代碼,2,0)</f>
        <v>新竹市</v>
      </c>
      <c r="G3418" s="2" t="s">
        <v>4</v>
      </c>
      <c r="H3418" s="13">
        <v>1474189</v>
      </c>
      <c r="I3418" s="14">
        <v>685429983</v>
      </c>
      <c r="J3418" s="14">
        <f>表格1[[#This Row],[信用卡交易筆數]]/1000</f>
        <v>1474.1890000000001</v>
      </c>
      <c r="K3418" s="14">
        <f>表格1[[#This Row],[信用卡交易金額'[新臺幣']]]/1000</f>
        <v>685429.98300000001</v>
      </c>
      <c r="L3418" s="14">
        <f>表格1[[#This Row],[信用卡交易金額'[新臺幣']]]/1000000</f>
        <v>685.42998299999999</v>
      </c>
      <c r="M3418" s="14" t="str" cm="1">
        <f t="array" ref="M3418">_xlfn.TEXTJOIN("", TRUE, _xlfn.XLOOKUP(TRUE, VALUE(表格1[[#This Row],[年月]]) &lt;= VALUE($R$8:$R$12), $Q$8:$Q$12)) &amp; "年度"</f>
        <v>2022年度</v>
      </c>
    </row>
    <row r="3419" spans="1:13" x14ac:dyDescent="0.3">
      <c r="A3419" s="2">
        <v>202206</v>
      </c>
      <c r="B3419" s="19">
        <f>DATE(表格1[[#This Row],[年]],表格1[[#This Row],[月]],1)</f>
        <v>44713</v>
      </c>
      <c r="C3419" s="2" t="str">
        <f>LEFT(表格1[[#This Row],[年月]],4)</f>
        <v>2022</v>
      </c>
      <c r="D3419" s="2" t="str">
        <f>RIGHT(表格1[[#This Row],[年月]],2)</f>
        <v>06</v>
      </c>
      <c r="E3419" s="5">
        <v>10018000</v>
      </c>
      <c r="F3419" s="2" t="str">
        <f>VLOOKUP(TEXT(表格1[[#This Row],[地區]],"00000000"),縣市代碼,2,0)</f>
        <v>新竹市</v>
      </c>
      <c r="G3419" s="2" t="s">
        <v>5</v>
      </c>
      <c r="H3419" s="13">
        <v>74276</v>
      </c>
      <c r="I3419" s="14">
        <v>197399909</v>
      </c>
      <c r="J3419" s="14">
        <f>表格1[[#This Row],[信用卡交易筆數]]/1000</f>
        <v>74.275999999999996</v>
      </c>
      <c r="K3419" s="14">
        <f>表格1[[#This Row],[信用卡交易金額'[新臺幣']]]/1000</f>
        <v>197399.90900000001</v>
      </c>
      <c r="L3419" s="14">
        <f>表格1[[#This Row],[信用卡交易金額'[新臺幣']]]/1000000</f>
        <v>197.39990900000001</v>
      </c>
      <c r="M3419" s="14" t="str" cm="1">
        <f t="array" ref="M3419">_xlfn.TEXTJOIN("", TRUE, _xlfn.XLOOKUP(TRUE, VALUE(表格1[[#This Row],[年月]]) &lt;= VALUE($R$8:$R$12), $Q$8:$Q$12)) &amp; "年度"</f>
        <v>2022年度</v>
      </c>
    </row>
    <row r="3420" spans="1:13" x14ac:dyDescent="0.3">
      <c r="A3420" s="2">
        <v>202206</v>
      </c>
      <c r="B3420" s="19">
        <f>DATE(表格1[[#This Row],[年]],表格1[[#This Row],[月]],1)</f>
        <v>44713</v>
      </c>
      <c r="C3420" s="2" t="str">
        <f>LEFT(表格1[[#This Row],[年月]],4)</f>
        <v>2022</v>
      </c>
      <c r="D3420" s="2" t="str">
        <f>RIGHT(表格1[[#This Row],[年月]],2)</f>
        <v>06</v>
      </c>
      <c r="E3420" s="5">
        <v>10018000</v>
      </c>
      <c r="F3420" s="2" t="str">
        <f>VLOOKUP(TEXT(表格1[[#This Row],[地區]],"00000000"),縣市代碼,2,0)</f>
        <v>新竹市</v>
      </c>
      <c r="G3420" s="2" t="s">
        <v>6</v>
      </c>
      <c r="H3420" s="13">
        <v>134635</v>
      </c>
      <c r="I3420" s="14">
        <v>449662984</v>
      </c>
      <c r="J3420" s="14">
        <f>表格1[[#This Row],[信用卡交易筆數]]/1000</f>
        <v>134.63499999999999</v>
      </c>
      <c r="K3420" s="14">
        <f>表格1[[#This Row],[信用卡交易金額'[新臺幣']]]/1000</f>
        <v>449662.984</v>
      </c>
      <c r="L3420" s="14">
        <f>表格1[[#This Row],[信用卡交易金額'[新臺幣']]]/1000000</f>
        <v>449.66298399999999</v>
      </c>
      <c r="M3420" s="14" t="str" cm="1">
        <f t="array" ref="M3420">_xlfn.TEXTJOIN("", TRUE, _xlfn.XLOOKUP(TRUE, VALUE(表格1[[#This Row],[年月]]) &lt;= VALUE($R$8:$R$12), $Q$8:$Q$12)) &amp; "年度"</f>
        <v>2022年度</v>
      </c>
    </row>
    <row r="3421" spans="1:13" x14ac:dyDescent="0.3">
      <c r="A3421" s="2">
        <v>202206</v>
      </c>
      <c r="B3421" s="19">
        <f>DATE(表格1[[#This Row],[年]],表格1[[#This Row],[月]],1)</f>
        <v>44713</v>
      </c>
      <c r="C3421" s="2" t="str">
        <f>LEFT(表格1[[#This Row],[年月]],4)</f>
        <v>2022</v>
      </c>
      <c r="D3421" s="2" t="str">
        <f>RIGHT(表格1[[#This Row],[年月]],2)</f>
        <v>06</v>
      </c>
      <c r="E3421" s="5">
        <v>10018000</v>
      </c>
      <c r="F3421" s="2" t="str">
        <f>VLOOKUP(TEXT(表格1[[#This Row],[地區]],"00000000"),縣市代碼,2,0)</f>
        <v>新竹市</v>
      </c>
      <c r="G3421" s="2" t="s">
        <v>7</v>
      </c>
      <c r="H3421" s="13">
        <v>565458</v>
      </c>
      <c r="I3421" s="14">
        <v>641420119</v>
      </c>
      <c r="J3421" s="14">
        <f>表格1[[#This Row],[信用卡交易筆數]]/1000</f>
        <v>565.45799999999997</v>
      </c>
      <c r="K3421" s="14">
        <f>表格1[[#This Row],[信用卡交易金額'[新臺幣']]]/1000</f>
        <v>641420.11899999995</v>
      </c>
      <c r="L3421" s="14">
        <f>表格1[[#This Row],[信用卡交易金額'[新臺幣']]]/1000000</f>
        <v>641.420119</v>
      </c>
      <c r="M3421" s="14" t="str" cm="1">
        <f t="array" ref="M3421">_xlfn.TEXTJOIN("", TRUE, _xlfn.XLOOKUP(TRUE, VALUE(表格1[[#This Row],[年月]]) &lt;= VALUE($R$8:$R$12), $Q$8:$Q$12)) &amp; "年度"</f>
        <v>2022年度</v>
      </c>
    </row>
    <row r="3422" spans="1:13" x14ac:dyDescent="0.3">
      <c r="A3422" s="2">
        <v>202206</v>
      </c>
      <c r="B3422" s="19">
        <f>DATE(表格1[[#This Row],[年]],表格1[[#This Row],[月]],1)</f>
        <v>44713</v>
      </c>
      <c r="C3422" s="2" t="str">
        <f>LEFT(表格1[[#This Row],[年月]],4)</f>
        <v>2022</v>
      </c>
      <c r="D3422" s="2" t="str">
        <f>RIGHT(表格1[[#This Row],[年月]],2)</f>
        <v>06</v>
      </c>
      <c r="E3422" s="5">
        <v>10018000</v>
      </c>
      <c r="F3422" s="2" t="str">
        <f>VLOOKUP(TEXT(表格1[[#This Row],[地區]],"00000000"),縣市代碼,2,0)</f>
        <v>新竹市</v>
      </c>
      <c r="G3422" s="2" t="s">
        <v>8</v>
      </c>
      <c r="H3422" s="13">
        <v>536031</v>
      </c>
      <c r="I3422" s="14">
        <v>815469714</v>
      </c>
      <c r="J3422" s="14">
        <f>表格1[[#This Row],[信用卡交易筆數]]/1000</f>
        <v>536.03099999999995</v>
      </c>
      <c r="K3422" s="14">
        <f>表格1[[#This Row],[信用卡交易金額'[新臺幣']]]/1000</f>
        <v>815469.71400000004</v>
      </c>
      <c r="L3422" s="14">
        <f>表格1[[#This Row],[信用卡交易金額'[新臺幣']]]/1000000</f>
        <v>815.46971399999995</v>
      </c>
      <c r="M3422" s="14" t="str" cm="1">
        <f t="array" ref="M3422">_xlfn.TEXTJOIN("", TRUE, _xlfn.XLOOKUP(TRUE, VALUE(表格1[[#This Row],[年月]]) &lt;= VALUE($R$8:$R$12), $Q$8:$Q$12)) &amp; "年度"</f>
        <v>2022年度</v>
      </c>
    </row>
    <row r="3423" spans="1:13" x14ac:dyDescent="0.3">
      <c r="A3423" s="2">
        <v>202206</v>
      </c>
      <c r="B3423" s="19">
        <f>DATE(表格1[[#This Row],[年]],表格1[[#This Row],[月]],1)</f>
        <v>44713</v>
      </c>
      <c r="C3423" s="2" t="str">
        <f>LEFT(表格1[[#This Row],[年月]],4)</f>
        <v>2022</v>
      </c>
      <c r="D3423" s="2" t="str">
        <f>RIGHT(表格1[[#This Row],[年月]],2)</f>
        <v>06</v>
      </c>
      <c r="E3423" s="5">
        <v>10018000</v>
      </c>
      <c r="F3423" s="2" t="str">
        <f>VLOOKUP(TEXT(表格1[[#This Row],[地區]],"00000000"),縣市代碼,2,0)</f>
        <v>新竹市</v>
      </c>
      <c r="G3423" s="2" t="s">
        <v>9</v>
      </c>
      <c r="H3423" s="13">
        <v>1172311</v>
      </c>
      <c r="I3423" s="14">
        <v>1672884520</v>
      </c>
      <c r="J3423" s="14">
        <f>表格1[[#This Row],[信用卡交易筆數]]/1000</f>
        <v>1172.3109999999999</v>
      </c>
      <c r="K3423" s="14">
        <f>表格1[[#This Row],[信用卡交易金額'[新臺幣']]]/1000</f>
        <v>1672884.52</v>
      </c>
      <c r="L3423" s="14">
        <f>表格1[[#This Row],[信用卡交易金額'[新臺幣']]]/1000000</f>
        <v>1672.8845200000001</v>
      </c>
      <c r="M3423" s="14" t="str" cm="1">
        <f t="array" ref="M3423">_xlfn.TEXTJOIN("", TRUE, _xlfn.XLOOKUP(TRUE, VALUE(表格1[[#This Row],[年月]]) &lt;= VALUE($R$8:$R$12), $Q$8:$Q$12)) &amp; "年度"</f>
        <v>2022年度</v>
      </c>
    </row>
    <row r="3424" spans="1:13" x14ac:dyDescent="0.3">
      <c r="A3424" s="2">
        <v>202206</v>
      </c>
      <c r="B3424" s="19">
        <f>DATE(表格1[[#This Row],[年]],表格1[[#This Row],[月]],1)</f>
        <v>44713</v>
      </c>
      <c r="C3424" s="2" t="str">
        <f>LEFT(表格1[[#This Row],[年月]],4)</f>
        <v>2022</v>
      </c>
      <c r="D3424" s="2" t="str">
        <f>RIGHT(表格1[[#This Row],[年月]],2)</f>
        <v>06</v>
      </c>
      <c r="E3424" s="5">
        <v>10018000</v>
      </c>
      <c r="F3424" s="2" t="str">
        <f>VLOOKUP(TEXT(表格1[[#This Row],[地區]],"00000000"),縣市代碼,2,0)</f>
        <v>新竹市</v>
      </c>
      <c r="G3424" s="2" t="s">
        <v>10</v>
      </c>
      <c r="H3424" s="13">
        <v>737617</v>
      </c>
      <c r="I3424" s="14">
        <v>9751550039</v>
      </c>
      <c r="J3424" s="14">
        <f>表格1[[#This Row],[信用卡交易筆數]]/1000</f>
        <v>737.61699999999996</v>
      </c>
      <c r="K3424" s="14">
        <f>表格1[[#This Row],[信用卡交易金額'[新臺幣']]]/1000</f>
        <v>9751550.0390000008</v>
      </c>
      <c r="L3424" s="14">
        <f>表格1[[#This Row],[信用卡交易金額'[新臺幣']]]/1000000</f>
        <v>9751.5500389999997</v>
      </c>
      <c r="M3424" s="14" t="str" cm="1">
        <f t="array" ref="M3424">_xlfn.TEXTJOIN("", TRUE, _xlfn.XLOOKUP(TRUE, VALUE(表格1[[#This Row],[年月]]) &lt;= VALUE($R$8:$R$12), $Q$8:$Q$12)) &amp; "年度"</f>
        <v>2022年度</v>
      </c>
    </row>
    <row r="3425" spans="1:13" x14ac:dyDescent="0.3">
      <c r="A3425" s="2">
        <v>202206</v>
      </c>
      <c r="B3425" s="19">
        <f>DATE(表格1[[#This Row],[年]],表格1[[#This Row],[月]],1)</f>
        <v>44713</v>
      </c>
      <c r="C3425" s="2" t="str">
        <f>LEFT(表格1[[#This Row],[年月]],4)</f>
        <v>2022</v>
      </c>
      <c r="D3425" s="2" t="str">
        <f>RIGHT(表格1[[#This Row],[年月]],2)</f>
        <v>06</v>
      </c>
      <c r="E3425" s="5">
        <v>10005000</v>
      </c>
      <c r="F3425" s="2" t="str">
        <f>VLOOKUP(TEXT(表格1[[#This Row],[地區]],"00000000"),縣市代碼,2,0)</f>
        <v>苗栗縣</v>
      </c>
      <c r="G3425" s="2" t="s">
        <v>4</v>
      </c>
      <c r="H3425" s="13">
        <v>771536</v>
      </c>
      <c r="I3425" s="14">
        <v>323796501</v>
      </c>
      <c r="J3425" s="14">
        <f>表格1[[#This Row],[信用卡交易筆數]]/1000</f>
        <v>771.53599999999994</v>
      </c>
      <c r="K3425" s="14">
        <f>表格1[[#This Row],[信用卡交易金額'[新臺幣']]]/1000</f>
        <v>323796.50099999999</v>
      </c>
      <c r="L3425" s="14">
        <f>表格1[[#This Row],[信用卡交易金額'[新臺幣']]]/1000000</f>
        <v>323.79650099999998</v>
      </c>
      <c r="M3425" s="14" t="str" cm="1">
        <f t="array" ref="M3425">_xlfn.TEXTJOIN("", TRUE, _xlfn.XLOOKUP(TRUE, VALUE(表格1[[#This Row],[年月]]) &lt;= VALUE($R$8:$R$12), $Q$8:$Q$12)) &amp; "年度"</f>
        <v>2022年度</v>
      </c>
    </row>
    <row r="3426" spans="1:13" x14ac:dyDescent="0.3">
      <c r="A3426" s="2">
        <v>202206</v>
      </c>
      <c r="B3426" s="19">
        <f>DATE(表格1[[#This Row],[年]],表格1[[#This Row],[月]],1)</f>
        <v>44713</v>
      </c>
      <c r="C3426" s="2" t="str">
        <f>LEFT(表格1[[#This Row],[年月]],4)</f>
        <v>2022</v>
      </c>
      <c r="D3426" s="2" t="str">
        <f>RIGHT(表格1[[#This Row],[年月]],2)</f>
        <v>06</v>
      </c>
      <c r="E3426" s="5">
        <v>10005000</v>
      </c>
      <c r="F3426" s="2" t="str">
        <f>VLOOKUP(TEXT(表格1[[#This Row],[地區]],"00000000"),縣市代碼,2,0)</f>
        <v>苗栗縣</v>
      </c>
      <c r="G3426" s="2" t="s">
        <v>5</v>
      </c>
      <c r="H3426" s="13">
        <v>50964</v>
      </c>
      <c r="I3426" s="14">
        <v>133864524</v>
      </c>
      <c r="J3426" s="14">
        <f>表格1[[#This Row],[信用卡交易筆數]]/1000</f>
        <v>50.963999999999999</v>
      </c>
      <c r="K3426" s="14">
        <f>表格1[[#This Row],[信用卡交易金額'[新臺幣']]]/1000</f>
        <v>133864.524</v>
      </c>
      <c r="L3426" s="14">
        <f>表格1[[#This Row],[信用卡交易金額'[新臺幣']]]/1000000</f>
        <v>133.86452399999999</v>
      </c>
      <c r="M3426" s="14" t="str" cm="1">
        <f t="array" ref="M3426">_xlfn.TEXTJOIN("", TRUE, _xlfn.XLOOKUP(TRUE, VALUE(表格1[[#This Row],[年月]]) &lt;= VALUE($R$8:$R$12), $Q$8:$Q$12)) &amp; "年度"</f>
        <v>2022年度</v>
      </c>
    </row>
    <row r="3427" spans="1:13" x14ac:dyDescent="0.3">
      <c r="A3427" s="2">
        <v>202206</v>
      </c>
      <c r="B3427" s="19">
        <f>DATE(表格1[[#This Row],[年]],表格1[[#This Row],[月]],1)</f>
        <v>44713</v>
      </c>
      <c r="C3427" s="2" t="str">
        <f>LEFT(表格1[[#This Row],[年月]],4)</f>
        <v>2022</v>
      </c>
      <c r="D3427" s="2" t="str">
        <f>RIGHT(表格1[[#This Row],[年月]],2)</f>
        <v>06</v>
      </c>
      <c r="E3427" s="5">
        <v>10005000</v>
      </c>
      <c r="F3427" s="2" t="str">
        <f>VLOOKUP(TEXT(表格1[[#This Row],[地區]],"00000000"),縣市代碼,2,0)</f>
        <v>苗栗縣</v>
      </c>
      <c r="G3427" s="2" t="s">
        <v>6</v>
      </c>
      <c r="H3427" s="13">
        <v>80007</v>
      </c>
      <c r="I3427" s="14">
        <v>248822610</v>
      </c>
      <c r="J3427" s="14">
        <f>表格1[[#This Row],[信用卡交易筆數]]/1000</f>
        <v>80.007000000000005</v>
      </c>
      <c r="K3427" s="14">
        <f>表格1[[#This Row],[信用卡交易金額'[新臺幣']]]/1000</f>
        <v>248822.61</v>
      </c>
      <c r="L3427" s="14">
        <f>表格1[[#This Row],[信用卡交易金額'[新臺幣']]]/1000000</f>
        <v>248.82261</v>
      </c>
      <c r="M3427" s="14" t="str" cm="1">
        <f t="array" ref="M3427">_xlfn.TEXTJOIN("", TRUE, _xlfn.XLOOKUP(TRUE, VALUE(表格1[[#This Row],[年月]]) &lt;= VALUE($R$8:$R$12), $Q$8:$Q$12)) &amp; "年度"</f>
        <v>2022年度</v>
      </c>
    </row>
    <row r="3428" spans="1:13" x14ac:dyDescent="0.3">
      <c r="A3428" s="2">
        <v>202206</v>
      </c>
      <c r="B3428" s="19">
        <f>DATE(表格1[[#This Row],[年]],表格1[[#This Row],[月]],1)</f>
        <v>44713</v>
      </c>
      <c r="C3428" s="2" t="str">
        <f>LEFT(表格1[[#This Row],[年月]],4)</f>
        <v>2022</v>
      </c>
      <c r="D3428" s="2" t="str">
        <f>RIGHT(表格1[[#This Row],[年月]],2)</f>
        <v>06</v>
      </c>
      <c r="E3428" s="5">
        <v>10005000</v>
      </c>
      <c r="F3428" s="2" t="str">
        <f>VLOOKUP(TEXT(表格1[[#This Row],[地區]],"00000000"),縣市代碼,2,0)</f>
        <v>苗栗縣</v>
      </c>
      <c r="G3428" s="2" t="s">
        <v>7</v>
      </c>
      <c r="H3428" s="13">
        <v>456952</v>
      </c>
      <c r="I3428" s="14">
        <v>506855132</v>
      </c>
      <c r="J3428" s="14">
        <f>表格1[[#This Row],[信用卡交易筆數]]/1000</f>
        <v>456.952</v>
      </c>
      <c r="K3428" s="14">
        <f>表格1[[#This Row],[信用卡交易金額'[新臺幣']]]/1000</f>
        <v>506855.13199999998</v>
      </c>
      <c r="L3428" s="14">
        <f>表格1[[#This Row],[信用卡交易金額'[新臺幣']]]/1000000</f>
        <v>506.85513200000003</v>
      </c>
      <c r="M3428" s="14" t="str" cm="1">
        <f t="array" ref="M3428">_xlfn.TEXTJOIN("", TRUE, _xlfn.XLOOKUP(TRUE, VALUE(表格1[[#This Row],[年月]]) &lt;= VALUE($R$8:$R$12), $Q$8:$Q$12)) &amp; "年度"</f>
        <v>2022年度</v>
      </c>
    </row>
    <row r="3429" spans="1:13" x14ac:dyDescent="0.3">
      <c r="A3429" s="2">
        <v>202206</v>
      </c>
      <c r="B3429" s="19">
        <f>DATE(表格1[[#This Row],[年]],表格1[[#This Row],[月]],1)</f>
        <v>44713</v>
      </c>
      <c r="C3429" s="2" t="str">
        <f>LEFT(表格1[[#This Row],[年月]],4)</f>
        <v>2022</v>
      </c>
      <c r="D3429" s="2" t="str">
        <f>RIGHT(表格1[[#This Row],[年月]],2)</f>
        <v>06</v>
      </c>
      <c r="E3429" s="5">
        <v>10005000</v>
      </c>
      <c r="F3429" s="2" t="str">
        <f>VLOOKUP(TEXT(表格1[[#This Row],[地區]],"00000000"),縣市代碼,2,0)</f>
        <v>苗栗縣</v>
      </c>
      <c r="G3429" s="2" t="s">
        <v>8</v>
      </c>
      <c r="H3429" s="13">
        <v>329359</v>
      </c>
      <c r="I3429" s="14">
        <v>400697947</v>
      </c>
      <c r="J3429" s="14">
        <f>表格1[[#This Row],[信用卡交易筆數]]/1000</f>
        <v>329.35899999999998</v>
      </c>
      <c r="K3429" s="14">
        <f>表格1[[#This Row],[信用卡交易金額'[新臺幣']]]/1000</f>
        <v>400697.94699999999</v>
      </c>
      <c r="L3429" s="14">
        <f>表格1[[#This Row],[信用卡交易金額'[新臺幣']]]/1000000</f>
        <v>400.697947</v>
      </c>
      <c r="M3429" s="14" t="str" cm="1">
        <f t="array" ref="M3429">_xlfn.TEXTJOIN("", TRUE, _xlfn.XLOOKUP(TRUE, VALUE(表格1[[#This Row],[年月]]) &lt;= VALUE($R$8:$R$12), $Q$8:$Q$12)) &amp; "年度"</f>
        <v>2022年度</v>
      </c>
    </row>
    <row r="3430" spans="1:13" x14ac:dyDescent="0.3">
      <c r="A3430" s="2">
        <v>202206</v>
      </c>
      <c r="B3430" s="19">
        <f>DATE(表格1[[#This Row],[年]],表格1[[#This Row],[月]],1)</f>
        <v>44713</v>
      </c>
      <c r="C3430" s="2" t="str">
        <f>LEFT(表格1[[#This Row],[年月]],4)</f>
        <v>2022</v>
      </c>
      <c r="D3430" s="2" t="str">
        <f>RIGHT(表格1[[#This Row],[年月]],2)</f>
        <v>06</v>
      </c>
      <c r="E3430" s="5">
        <v>10005000</v>
      </c>
      <c r="F3430" s="2" t="str">
        <f>VLOOKUP(TEXT(表格1[[#This Row],[地區]],"00000000"),縣市代碼,2,0)</f>
        <v>苗栗縣</v>
      </c>
      <c r="G3430" s="2" t="s">
        <v>9</v>
      </c>
      <c r="H3430" s="13">
        <v>620491</v>
      </c>
      <c r="I3430" s="14">
        <v>832745641</v>
      </c>
      <c r="J3430" s="14">
        <f>表格1[[#This Row],[信用卡交易筆數]]/1000</f>
        <v>620.49099999999999</v>
      </c>
      <c r="K3430" s="14">
        <f>表格1[[#This Row],[信用卡交易金額'[新臺幣']]]/1000</f>
        <v>832745.64099999995</v>
      </c>
      <c r="L3430" s="14">
        <f>表格1[[#This Row],[信用卡交易金額'[新臺幣']]]/1000000</f>
        <v>832.74564099999998</v>
      </c>
      <c r="M3430" s="14" t="str" cm="1">
        <f t="array" ref="M3430">_xlfn.TEXTJOIN("", TRUE, _xlfn.XLOOKUP(TRUE, VALUE(表格1[[#This Row],[年月]]) &lt;= VALUE($R$8:$R$12), $Q$8:$Q$12)) &amp; "年度"</f>
        <v>2022年度</v>
      </c>
    </row>
    <row r="3431" spans="1:13" x14ac:dyDescent="0.3">
      <c r="A3431" s="2">
        <v>202206</v>
      </c>
      <c r="B3431" s="19">
        <f>DATE(表格1[[#This Row],[年]],表格1[[#This Row],[月]],1)</f>
        <v>44713</v>
      </c>
      <c r="C3431" s="2" t="str">
        <f>LEFT(表格1[[#This Row],[年月]],4)</f>
        <v>2022</v>
      </c>
      <c r="D3431" s="2" t="str">
        <f>RIGHT(表格1[[#This Row],[年月]],2)</f>
        <v>06</v>
      </c>
      <c r="E3431" s="5">
        <v>10005000</v>
      </c>
      <c r="F3431" s="2" t="str">
        <f>VLOOKUP(TEXT(表格1[[#This Row],[地區]],"00000000"),縣市代碼,2,0)</f>
        <v>苗栗縣</v>
      </c>
      <c r="G3431" s="2" t="s">
        <v>10</v>
      </c>
      <c r="H3431" s="13">
        <v>476574</v>
      </c>
      <c r="I3431" s="14">
        <v>1947578174</v>
      </c>
      <c r="J3431" s="14">
        <f>表格1[[#This Row],[信用卡交易筆數]]/1000</f>
        <v>476.57400000000001</v>
      </c>
      <c r="K3431" s="14">
        <f>表格1[[#This Row],[信用卡交易金額'[新臺幣']]]/1000</f>
        <v>1947578.1740000001</v>
      </c>
      <c r="L3431" s="14">
        <f>表格1[[#This Row],[信用卡交易金額'[新臺幣']]]/1000000</f>
        <v>1947.578174</v>
      </c>
      <c r="M3431" s="14" t="str" cm="1">
        <f t="array" ref="M3431">_xlfn.TEXTJOIN("", TRUE, _xlfn.XLOOKUP(TRUE, VALUE(表格1[[#This Row],[年月]]) &lt;= VALUE($R$8:$R$12), $Q$8:$Q$12)) &amp; "年度"</f>
        <v>2022年度</v>
      </c>
    </row>
    <row r="3432" spans="1:13" x14ac:dyDescent="0.3">
      <c r="A3432" s="2">
        <v>202206</v>
      </c>
      <c r="B3432" s="19">
        <f>DATE(表格1[[#This Row],[年]],表格1[[#This Row],[月]],1)</f>
        <v>44713</v>
      </c>
      <c r="C3432" s="2" t="str">
        <f>LEFT(表格1[[#This Row],[年月]],4)</f>
        <v>2022</v>
      </c>
      <c r="D3432" s="2" t="str">
        <f>RIGHT(表格1[[#This Row],[年月]],2)</f>
        <v>06</v>
      </c>
      <c r="E3432" s="5">
        <v>66000000</v>
      </c>
      <c r="F3432" s="2" t="str">
        <f>VLOOKUP(TEXT(表格1[[#This Row],[地區]],"00000000"),縣市代碼,2,0)</f>
        <v>臺中市</v>
      </c>
      <c r="G3432" s="2" t="s">
        <v>4</v>
      </c>
      <c r="H3432" s="13">
        <v>6713474</v>
      </c>
      <c r="I3432" s="14">
        <v>3111429129</v>
      </c>
      <c r="J3432" s="14">
        <f>表格1[[#This Row],[信用卡交易筆數]]/1000</f>
        <v>6713.4740000000002</v>
      </c>
      <c r="K3432" s="14">
        <f>表格1[[#This Row],[信用卡交易金額'[新臺幣']]]/1000</f>
        <v>3111429.1290000002</v>
      </c>
      <c r="L3432" s="14">
        <f>表格1[[#This Row],[信用卡交易金額'[新臺幣']]]/1000000</f>
        <v>3111.4291290000001</v>
      </c>
      <c r="M3432" s="14" t="str" cm="1">
        <f t="array" ref="M3432">_xlfn.TEXTJOIN("", TRUE, _xlfn.XLOOKUP(TRUE, VALUE(表格1[[#This Row],[年月]]) &lt;= VALUE($R$8:$R$12), $Q$8:$Q$12)) &amp; "年度"</f>
        <v>2022年度</v>
      </c>
    </row>
    <row r="3433" spans="1:13" x14ac:dyDescent="0.3">
      <c r="A3433" s="2">
        <v>202206</v>
      </c>
      <c r="B3433" s="19">
        <f>DATE(表格1[[#This Row],[年]],表格1[[#This Row],[月]],1)</f>
        <v>44713</v>
      </c>
      <c r="C3433" s="2" t="str">
        <f>LEFT(表格1[[#This Row],[年月]],4)</f>
        <v>2022</v>
      </c>
      <c r="D3433" s="2" t="str">
        <f>RIGHT(表格1[[#This Row],[年月]],2)</f>
        <v>06</v>
      </c>
      <c r="E3433" s="5">
        <v>66000000</v>
      </c>
      <c r="F3433" s="2" t="str">
        <f>VLOOKUP(TEXT(表格1[[#This Row],[地區]],"00000000"),縣市代碼,2,0)</f>
        <v>臺中市</v>
      </c>
      <c r="G3433" s="2" t="s">
        <v>5</v>
      </c>
      <c r="H3433" s="13">
        <v>398222</v>
      </c>
      <c r="I3433" s="14">
        <v>1033913231</v>
      </c>
      <c r="J3433" s="14">
        <f>表格1[[#This Row],[信用卡交易筆數]]/1000</f>
        <v>398.22199999999998</v>
      </c>
      <c r="K3433" s="14">
        <f>表格1[[#This Row],[信用卡交易金額'[新臺幣']]]/1000</f>
        <v>1033913.231</v>
      </c>
      <c r="L3433" s="14">
        <f>表格1[[#This Row],[信用卡交易金額'[新臺幣']]]/1000000</f>
        <v>1033.913231</v>
      </c>
      <c r="M3433" s="14" t="str" cm="1">
        <f t="array" ref="M3433">_xlfn.TEXTJOIN("", TRUE, _xlfn.XLOOKUP(TRUE, VALUE(表格1[[#This Row],[年月]]) &lt;= VALUE($R$8:$R$12), $Q$8:$Q$12)) &amp; "年度"</f>
        <v>2022年度</v>
      </c>
    </row>
    <row r="3434" spans="1:13" x14ac:dyDescent="0.3">
      <c r="A3434" s="2">
        <v>202206</v>
      </c>
      <c r="B3434" s="19">
        <f>DATE(表格1[[#This Row],[年]],表格1[[#This Row],[月]],1)</f>
        <v>44713</v>
      </c>
      <c r="C3434" s="2" t="str">
        <f>LEFT(表格1[[#This Row],[年月]],4)</f>
        <v>2022</v>
      </c>
      <c r="D3434" s="2" t="str">
        <f>RIGHT(表格1[[#This Row],[年月]],2)</f>
        <v>06</v>
      </c>
      <c r="E3434" s="5">
        <v>66000000</v>
      </c>
      <c r="F3434" s="2" t="str">
        <f>VLOOKUP(TEXT(表格1[[#This Row],[地區]],"00000000"),縣市代碼,2,0)</f>
        <v>臺中市</v>
      </c>
      <c r="G3434" s="2" t="s">
        <v>6</v>
      </c>
      <c r="H3434" s="13">
        <v>655684</v>
      </c>
      <c r="I3434" s="14">
        <v>1984132364</v>
      </c>
      <c r="J3434" s="14">
        <f>表格1[[#This Row],[信用卡交易筆數]]/1000</f>
        <v>655.68399999999997</v>
      </c>
      <c r="K3434" s="14">
        <f>表格1[[#This Row],[信用卡交易金額'[新臺幣']]]/1000</f>
        <v>1984132.3640000001</v>
      </c>
      <c r="L3434" s="14">
        <f>表格1[[#This Row],[信用卡交易金額'[新臺幣']]]/1000000</f>
        <v>1984.1323640000001</v>
      </c>
      <c r="M3434" s="14" t="str" cm="1">
        <f t="array" ref="M3434">_xlfn.TEXTJOIN("", TRUE, _xlfn.XLOOKUP(TRUE, VALUE(表格1[[#This Row],[年月]]) &lt;= VALUE($R$8:$R$12), $Q$8:$Q$12)) &amp; "年度"</f>
        <v>2022年度</v>
      </c>
    </row>
    <row r="3435" spans="1:13" x14ac:dyDescent="0.3">
      <c r="A3435" s="2">
        <v>202206</v>
      </c>
      <c r="B3435" s="19">
        <f>DATE(表格1[[#This Row],[年]],表格1[[#This Row],[月]],1)</f>
        <v>44713</v>
      </c>
      <c r="C3435" s="2" t="str">
        <f>LEFT(表格1[[#This Row],[年月]],4)</f>
        <v>2022</v>
      </c>
      <c r="D3435" s="2" t="str">
        <f>RIGHT(表格1[[#This Row],[年月]],2)</f>
        <v>06</v>
      </c>
      <c r="E3435" s="5">
        <v>66000000</v>
      </c>
      <c r="F3435" s="2" t="str">
        <f>VLOOKUP(TEXT(表格1[[#This Row],[地區]],"00000000"),縣市代碼,2,0)</f>
        <v>臺中市</v>
      </c>
      <c r="G3435" s="2" t="s">
        <v>7</v>
      </c>
      <c r="H3435" s="13">
        <v>3067241</v>
      </c>
      <c r="I3435" s="14">
        <v>3347408598</v>
      </c>
      <c r="J3435" s="14">
        <f>表格1[[#This Row],[信用卡交易筆數]]/1000</f>
        <v>3067.241</v>
      </c>
      <c r="K3435" s="14">
        <f>表格1[[#This Row],[信用卡交易金額'[新臺幣']]]/1000</f>
        <v>3347408.5980000002</v>
      </c>
      <c r="L3435" s="14">
        <f>表格1[[#This Row],[信用卡交易金額'[新臺幣']]]/1000000</f>
        <v>3347.408598</v>
      </c>
      <c r="M3435" s="14" t="str" cm="1">
        <f t="array" ref="M3435">_xlfn.TEXTJOIN("", TRUE, _xlfn.XLOOKUP(TRUE, VALUE(表格1[[#This Row],[年月]]) &lt;= VALUE($R$8:$R$12), $Q$8:$Q$12)) &amp; "年度"</f>
        <v>2022年度</v>
      </c>
    </row>
    <row r="3436" spans="1:13" x14ac:dyDescent="0.3">
      <c r="A3436" s="2">
        <v>202206</v>
      </c>
      <c r="B3436" s="19">
        <f>DATE(表格1[[#This Row],[年]],表格1[[#This Row],[月]],1)</f>
        <v>44713</v>
      </c>
      <c r="C3436" s="2" t="str">
        <f>LEFT(表格1[[#This Row],[年月]],4)</f>
        <v>2022</v>
      </c>
      <c r="D3436" s="2" t="str">
        <f>RIGHT(表格1[[#This Row],[年月]],2)</f>
        <v>06</v>
      </c>
      <c r="E3436" s="5">
        <v>66000000</v>
      </c>
      <c r="F3436" s="2" t="str">
        <f>VLOOKUP(TEXT(表格1[[#This Row],[地區]],"00000000"),縣市代碼,2,0)</f>
        <v>臺中市</v>
      </c>
      <c r="G3436" s="2" t="s">
        <v>8</v>
      </c>
      <c r="H3436" s="13">
        <v>2451054</v>
      </c>
      <c r="I3436" s="14">
        <v>3507803569</v>
      </c>
      <c r="J3436" s="14">
        <f>表格1[[#This Row],[信用卡交易筆數]]/1000</f>
        <v>2451.0540000000001</v>
      </c>
      <c r="K3436" s="14">
        <f>表格1[[#This Row],[信用卡交易金額'[新臺幣']]]/1000</f>
        <v>3507803.5690000001</v>
      </c>
      <c r="L3436" s="14">
        <f>表格1[[#This Row],[信用卡交易金額'[新臺幣']]]/1000000</f>
        <v>3507.8035690000002</v>
      </c>
      <c r="M3436" s="14" t="str" cm="1">
        <f t="array" ref="M3436">_xlfn.TEXTJOIN("", TRUE, _xlfn.XLOOKUP(TRUE, VALUE(表格1[[#This Row],[年月]]) &lt;= VALUE($R$8:$R$12), $Q$8:$Q$12)) &amp; "年度"</f>
        <v>2022年度</v>
      </c>
    </row>
    <row r="3437" spans="1:13" x14ac:dyDescent="0.3">
      <c r="A3437" s="2">
        <v>202206</v>
      </c>
      <c r="B3437" s="19">
        <f>DATE(表格1[[#This Row],[年]],表格1[[#This Row],[月]],1)</f>
        <v>44713</v>
      </c>
      <c r="C3437" s="2" t="str">
        <f>LEFT(表格1[[#This Row],[年月]],4)</f>
        <v>2022</v>
      </c>
      <c r="D3437" s="2" t="str">
        <f>RIGHT(表格1[[#This Row],[年月]],2)</f>
        <v>06</v>
      </c>
      <c r="E3437" s="5">
        <v>66000000</v>
      </c>
      <c r="F3437" s="2" t="str">
        <f>VLOOKUP(TEXT(表格1[[#This Row],[地區]],"00000000"),縣市代碼,2,0)</f>
        <v>臺中市</v>
      </c>
      <c r="G3437" s="2" t="s">
        <v>9</v>
      </c>
      <c r="H3437" s="13">
        <v>5253818</v>
      </c>
      <c r="I3437" s="14">
        <v>7243138171</v>
      </c>
      <c r="J3437" s="14">
        <f>表格1[[#This Row],[信用卡交易筆數]]/1000</f>
        <v>5253.8180000000002</v>
      </c>
      <c r="K3437" s="14">
        <f>表格1[[#This Row],[信用卡交易金額'[新臺幣']]]/1000</f>
        <v>7243138.1710000001</v>
      </c>
      <c r="L3437" s="14">
        <f>表格1[[#This Row],[信用卡交易金額'[新臺幣']]]/1000000</f>
        <v>7243.1381709999996</v>
      </c>
      <c r="M3437" s="14" t="str" cm="1">
        <f t="array" ref="M3437">_xlfn.TEXTJOIN("", TRUE, _xlfn.XLOOKUP(TRUE, VALUE(表格1[[#This Row],[年月]]) &lt;= VALUE($R$8:$R$12), $Q$8:$Q$12)) &amp; "年度"</f>
        <v>2022年度</v>
      </c>
    </row>
    <row r="3438" spans="1:13" x14ac:dyDescent="0.3">
      <c r="A3438" s="2">
        <v>202206</v>
      </c>
      <c r="B3438" s="19">
        <f>DATE(表格1[[#This Row],[年]],表格1[[#This Row],[月]],1)</f>
        <v>44713</v>
      </c>
      <c r="C3438" s="2" t="str">
        <f>LEFT(表格1[[#This Row],[年月]],4)</f>
        <v>2022</v>
      </c>
      <c r="D3438" s="2" t="str">
        <f>RIGHT(表格1[[#This Row],[年月]],2)</f>
        <v>06</v>
      </c>
      <c r="E3438" s="5">
        <v>66000000</v>
      </c>
      <c r="F3438" s="2" t="str">
        <f>VLOOKUP(TEXT(表格1[[#This Row],[地區]],"00000000"),縣市代碼,2,0)</f>
        <v>臺中市</v>
      </c>
      <c r="G3438" s="2" t="s">
        <v>10</v>
      </c>
      <c r="H3438" s="13">
        <v>3447247</v>
      </c>
      <c r="I3438" s="14">
        <v>20768399273</v>
      </c>
      <c r="J3438" s="14">
        <f>表格1[[#This Row],[信用卡交易筆數]]/1000</f>
        <v>3447.2469999999998</v>
      </c>
      <c r="K3438" s="14">
        <f>表格1[[#This Row],[信用卡交易金額'[新臺幣']]]/1000</f>
        <v>20768399.272999998</v>
      </c>
      <c r="L3438" s="14">
        <f>表格1[[#This Row],[信用卡交易金額'[新臺幣']]]/1000000</f>
        <v>20768.399272999999</v>
      </c>
      <c r="M3438" s="14" t="str" cm="1">
        <f t="array" ref="M3438">_xlfn.TEXTJOIN("", TRUE, _xlfn.XLOOKUP(TRUE, VALUE(表格1[[#This Row],[年月]]) &lt;= VALUE($R$8:$R$12), $Q$8:$Q$12)) &amp; "年度"</f>
        <v>2022年度</v>
      </c>
    </row>
    <row r="3439" spans="1:13" x14ac:dyDescent="0.3">
      <c r="A3439" s="2">
        <v>202206</v>
      </c>
      <c r="B3439" s="19">
        <f>DATE(表格1[[#This Row],[年]],表格1[[#This Row],[月]],1)</f>
        <v>44713</v>
      </c>
      <c r="C3439" s="2" t="str">
        <f>LEFT(表格1[[#This Row],[年月]],4)</f>
        <v>2022</v>
      </c>
      <c r="D3439" s="2" t="str">
        <f>RIGHT(表格1[[#This Row],[年月]],2)</f>
        <v>06</v>
      </c>
      <c r="E3439" s="5">
        <v>10007000</v>
      </c>
      <c r="F3439" s="2" t="str">
        <f>VLOOKUP(TEXT(表格1[[#This Row],[地區]],"00000000"),縣市代碼,2,0)</f>
        <v>彰化縣</v>
      </c>
      <c r="G3439" s="2" t="s">
        <v>4</v>
      </c>
      <c r="H3439" s="13">
        <v>1514795</v>
      </c>
      <c r="I3439" s="14">
        <v>640752881</v>
      </c>
      <c r="J3439" s="14">
        <f>表格1[[#This Row],[信用卡交易筆數]]/1000</f>
        <v>1514.7950000000001</v>
      </c>
      <c r="K3439" s="14">
        <f>表格1[[#This Row],[信用卡交易金額'[新臺幣']]]/1000</f>
        <v>640752.88100000005</v>
      </c>
      <c r="L3439" s="14">
        <f>表格1[[#This Row],[信用卡交易金額'[新臺幣']]]/1000000</f>
        <v>640.752881</v>
      </c>
      <c r="M3439" s="14" t="str" cm="1">
        <f t="array" ref="M3439">_xlfn.TEXTJOIN("", TRUE, _xlfn.XLOOKUP(TRUE, VALUE(表格1[[#This Row],[年月]]) &lt;= VALUE($R$8:$R$12), $Q$8:$Q$12)) &amp; "年度"</f>
        <v>2022年度</v>
      </c>
    </row>
    <row r="3440" spans="1:13" x14ac:dyDescent="0.3">
      <c r="A3440" s="2">
        <v>202206</v>
      </c>
      <c r="B3440" s="19">
        <f>DATE(表格1[[#This Row],[年]],表格1[[#This Row],[月]],1)</f>
        <v>44713</v>
      </c>
      <c r="C3440" s="2" t="str">
        <f>LEFT(表格1[[#This Row],[年月]],4)</f>
        <v>2022</v>
      </c>
      <c r="D3440" s="2" t="str">
        <f>RIGHT(表格1[[#This Row],[年月]],2)</f>
        <v>06</v>
      </c>
      <c r="E3440" s="5">
        <v>10007000</v>
      </c>
      <c r="F3440" s="2" t="str">
        <f>VLOOKUP(TEXT(表格1[[#This Row],[地區]],"00000000"),縣市代碼,2,0)</f>
        <v>彰化縣</v>
      </c>
      <c r="G3440" s="2" t="s">
        <v>5</v>
      </c>
      <c r="H3440" s="13">
        <v>111398</v>
      </c>
      <c r="I3440" s="14">
        <v>259222995</v>
      </c>
      <c r="J3440" s="14">
        <f>表格1[[#This Row],[信用卡交易筆數]]/1000</f>
        <v>111.398</v>
      </c>
      <c r="K3440" s="14">
        <f>表格1[[#This Row],[信用卡交易金額'[新臺幣']]]/1000</f>
        <v>259222.995</v>
      </c>
      <c r="L3440" s="14">
        <f>表格1[[#This Row],[信用卡交易金額'[新臺幣']]]/1000000</f>
        <v>259.22299500000003</v>
      </c>
      <c r="M3440" s="14" t="str" cm="1">
        <f t="array" ref="M3440">_xlfn.TEXTJOIN("", TRUE, _xlfn.XLOOKUP(TRUE, VALUE(表格1[[#This Row],[年月]]) &lt;= VALUE($R$8:$R$12), $Q$8:$Q$12)) &amp; "年度"</f>
        <v>2022年度</v>
      </c>
    </row>
    <row r="3441" spans="1:13" x14ac:dyDescent="0.3">
      <c r="A3441" s="2">
        <v>202206</v>
      </c>
      <c r="B3441" s="19">
        <f>DATE(表格1[[#This Row],[年]],表格1[[#This Row],[月]],1)</f>
        <v>44713</v>
      </c>
      <c r="C3441" s="2" t="str">
        <f>LEFT(表格1[[#This Row],[年月]],4)</f>
        <v>2022</v>
      </c>
      <c r="D3441" s="2" t="str">
        <f>RIGHT(表格1[[#This Row],[年月]],2)</f>
        <v>06</v>
      </c>
      <c r="E3441" s="5">
        <v>10007000</v>
      </c>
      <c r="F3441" s="2" t="str">
        <f>VLOOKUP(TEXT(表格1[[#This Row],[地區]],"00000000"),縣市代碼,2,0)</f>
        <v>彰化縣</v>
      </c>
      <c r="G3441" s="2" t="s">
        <v>6</v>
      </c>
      <c r="H3441" s="13">
        <v>166190</v>
      </c>
      <c r="I3441" s="14">
        <v>491401669</v>
      </c>
      <c r="J3441" s="14">
        <f>表格1[[#This Row],[信用卡交易筆數]]/1000</f>
        <v>166.19</v>
      </c>
      <c r="K3441" s="14">
        <f>表格1[[#This Row],[信用卡交易金額'[新臺幣']]]/1000</f>
        <v>491401.66899999999</v>
      </c>
      <c r="L3441" s="14">
        <f>表格1[[#This Row],[信用卡交易金額'[新臺幣']]]/1000000</f>
        <v>491.40166900000003</v>
      </c>
      <c r="M3441" s="14" t="str" cm="1">
        <f t="array" ref="M3441">_xlfn.TEXTJOIN("", TRUE, _xlfn.XLOOKUP(TRUE, VALUE(表格1[[#This Row],[年月]]) &lt;= VALUE($R$8:$R$12), $Q$8:$Q$12)) &amp; "年度"</f>
        <v>2022年度</v>
      </c>
    </row>
    <row r="3442" spans="1:13" x14ac:dyDescent="0.3">
      <c r="A3442" s="2">
        <v>202206</v>
      </c>
      <c r="B3442" s="19">
        <f>DATE(表格1[[#This Row],[年]],表格1[[#This Row],[月]],1)</f>
        <v>44713</v>
      </c>
      <c r="C3442" s="2" t="str">
        <f>LEFT(表格1[[#This Row],[年月]],4)</f>
        <v>2022</v>
      </c>
      <c r="D3442" s="2" t="str">
        <f>RIGHT(表格1[[#This Row],[年月]],2)</f>
        <v>06</v>
      </c>
      <c r="E3442" s="5">
        <v>10007000</v>
      </c>
      <c r="F3442" s="2" t="str">
        <f>VLOOKUP(TEXT(表格1[[#This Row],[地區]],"00000000"),縣市代碼,2,0)</f>
        <v>彰化縣</v>
      </c>
      <c r="G3442" s="2" t="s">
        <v>7</v>
      </c>
      <c r="H3442" s="13">
        <v>899278</v>
      </c>
      <c r="I3442" s="14">
        <v>1023340815</v>
      </c>
      <c r="J3442" s="14">
        <f>表格1[[#This Row],[信用卡交易筆數]]/1000</f>
        <v>899.27800000000002</v>
      </c>
      <c r="K3442" s="14">
        <f>表格1[[#This Row],[信用卡交易金額'[新臺幣']]]/1000</f>
        <v>1023340.8149999999</v>
      </c>
      <c r="L3442" s="14">
        <f>表格1[[#This Row],[信用卡交易金額'[新臺幣']]]/1000000</f>
        <v>1023.340815</v>
      </c>
      <c r="M3442" s="14" t="str" cm="1">
        <f t="array" ref="M3442">_xlfn.TEXTJOIN("", TRUE, _xlfn.XLOOKUP(TRUE, VALUE(表格1[[#This Row],[年月]]) &lt;= VALUE($R$8:$R$12), $Q$8:$Q$12)) &amp; "年度"</f>
        <v>2022年度</v>
      </c>
    </row>
    <row r="3443" spans="1:13" x14ac:dyDescent="0.3">
      <c r="A3443" s="2">
        <v>202206</v>
      </c>
      <c r="B3443" s="19">
        <f>DATE(表格1[[#This Row],[年]],表格1[[#This Row],[月]],1)</f>
        <v>44713</v>
      </c>
      <c r="C3443" s="2" t="str">
        <f>LEFT(表格1[[#This Row],[年月]],4)</f>
        <v>2022</v>
      </c>
      <c r="D3443" s="2" t="str">
        <f>RIGHT(表格1[[#This Row],[年月]],2)</f>
        <v>06</v>
      </c>
      <c r="E3443" s="5">
        <v>10007000</v>
      </c>
      <c r="F3443" s="2" t="str">
        <f>VLOOKUP(TEXT(表格1[[#This Row],[地區]],"00000000"),縣市代碼,2,0)</f>
        <v>彰化縣</v>
      </c>
      <c r="G3443" s="2" t="s">
        <v>8</v>
      </c>
      <c r="H3443" s="13">
        <v>613557</v>
      </c>
      <c r="I3443" s="14">
        <v>788541780</v>
      </c>
      <c r="J3443" s="14">
        <f>表格1[[#This Row],[信用卡交易筆數]]/1000</f>
        <v>613.55700000000002</v>
      </c>
      <c r="K3443" s="14">
        <f>表格1[[#This Row],[信用卡交易金額'[新臺幣']]]/1000</f>
        <v>788541.78</v>
      </c>
      <c r="L3443" s="14">
        <f>表格1[[#This Row],[信用卡交易金額'[新臺幣']]]/1000000</f>
        <v>788.54178000000002</v>
      </c>
      <c r="M3443" s="14" t="str" cm="1">
        <f t="array" ref="M3443">_xlfn.TEXTJOIN("", TRUE, _xlfn.XLOOKUP(TRUE, VALUE(表格1[[#This Row],[年月]]) &lt;= VALUE($R$8:$R$12), $Q$8:$Q$12)) &amp; "年度"</f>
        <v>2022年度</v>
      </c>
    </row>
    <row r="3444" spans="1:13" x14ac:dyDescent="0.3">
      <c r="A3444" s="2">
        <v>202206</v>
      </c>
      <c r="B3444" s="19">
        <f>DATE(表格1[[#This Row],[年]],表格1[[#This Row],[月]],1)</f>
        <v>44713</v>
      </c>
      <c r="C3444" s="2" t="str">
        <f>LEFT(表格1[[#This Row],[年月]],4)</f>
        <v>2022</v>
      </c>
      <c r="D3444" s="2" t="str">
        <f>RIGHT(表格1[[#This Row],[年月]],2)</f>
        <v>06</v>
      </c>
      <c r="E3444" s="5">
        <v>10007000</v>
      </c>
      <c r="F3444" s="2" t="str">
        <f>VLOOKUP(TEXT(表格1[[#This Row],[地區]],"00000000"),縣市代碼,2,0)</f>
        <v>彰化縣</v>
      </c>
      <c r="G3444" s="2" t="s">
        <v>9</v>
      </c>
      <c r="H3444" s="13">
        <v>1262120</v>
      </c>
      <c r="I3444" s="14">
        <v>1655118411</v>
      </c>
      <c r="J3444" s="14">
        <f>表格1[[#This Row],[信用卡交易筆數]]/1000</f>
        <v>1262.1199999999999</v>
      </c>
      <c r="K3444" s="14">
        <f>表格1[[#This Row],[信用卡交易金額'[新臺幣']]]/1000</f>
        <v>1655118.4110000001</v>
      </c>
      <c r="L3444" s="14">
        <f>表格1[[#This Row],[信用卡交易金額'[新臺幣']]]/1000000</f>
        <v>1655.1184109999999</v>
      </c>
      <c r="M3444" s="14" t="str" cm="1">
        <f t="array" ref="M3444">_xlfn.TEXTJOIN("", TRUE, _xlfn.XLOOKUP(TRUE, VALUE(表格1[[#This Row],[年月]]) &lt;= VALUE($R$8:$R$12), $Q$8:$Q$12)) &amp; "年度"</f>
        <v>2022年度</v>
      </c>
    </row>
    <row r="3445" spans="1:13" x14ac:dyDescent="0.3">
      <c r="A3445" s="2">
        <v>202206</v>
      </c>
      <c r="B3445" s="19">
        <f>DATE(表格1[[#This Row],[年]],表格1[[#This Row],[月]],1)</f>
        <v>44713</v>
      </c>
      <c r="C3445" s="2" t="str">
        <f>LEFT(表格1[[#This Row],[年月]],4)</f>
        <v>2022</v>
      </c>
      <c r="D3445" s="2" t="str">
        <f>RIGHT(表格1[[#This Row],[年月]],2)</f>
        <v>06</v>
      </c>
      <c r="E3445" s="5">
        <v>10007000</v>
      </c>
      <c r="F3445" s="2" t="str">
        <f>VLOOKUP(TEXT(表格1[[#This Row],[地區]],"00000000"),縣市代碼,2,0)</f>
        <v>彰化縣</v>
      </c>
      <c r="G3445" s="2" t="s">
        <v>10</v>
      </c>
      <c r="H3445" s="13">
        <v>968632</v>
      </c>
      <c r="I3445" s="14">
        <v>4489037950</v>
      </c>
      <c r="J3445" s="14">
        <f>表格1[[#This Row],[信用卡交易筆數]]/1000</f>
        <v>968.63199999999995</v>
      </c>
      <c r="K3445" s="14">
        <f>表格1[[#This Row],[信用卡交易金額'[新臺幣']]]/1000</f>
        <v>4489037.95</v>
      </c>
      <c r="L3445" s="14">
        <f>表格1[[#This Row],[信用卡交易金額'[新臺幣']]]/1000000</f>
        <v>4489.0379499999999</v>
      </c>
      <c r="M3445" s="14" t="str" cm="1">
        <f t="array" ref="M3445">_xlfn.TEXTJOIN("", TRUE, _xlfn.XLOOKUP(TRUE, VALUE(表格1[[#This Row],[年月]]) &lt;= VALUE($R$8:$R$12), $Q$8:$Q$12)) &amp; "年度"</f>
        <v>2022年度</v>
      </c>
    </row>
    <row r="3446" spans="1:13" x14ac:dyDescent="0.3">
      <c r="A3446" s="2">
        <v>202206</v>
      </c>
      <c r="B3446" s="19">
        <f>DATE(表格1[[#This Row],[年]],表格1[[#This Row],[月]],1)</f>
        <v>44713</v>
      </c>
      <c r="C3446" s="2" t="str">
        <f>LEFT(表格1[[#This Row],[年月]],4)</f>
        <v>2022</v>
      </c>
      <c r="D3446" s="2" t="str">
        <f>RIGHT(表格1[[#This Row],[年月]],2)</f>
        <v>06</v>
      </c>
      <c r="E3446" s="5">
        <v>10008000</v>
      </c>
      <c r="F3446" s="2" t="str">
        <f>VLOOKUP(TEXT(表格1[[#This Row],[地區]],"00000000"),縣市代碼,2,0)</f>
        <v>南投縣</v>
      </c>
      <c r="G3446" s="2" t="s">
        <v>4</v>
      </c>
      <c r="H3446" s="13">
        <v>501699</v>
      </c>
      <c r="I3446" s="14">
        <v>211059381</v>
      </c>
      <c r="J3446" s="14">
        <f>表格1[[#This Row],[信用卡交易筆數]]/1000</f>
        <v>501.69900000000001</v>
      </c>
      <c r="K3446" s="14">
        <f>表格1[[#This Row],[信用卡交易金額'[新臺幣']]]/1000</f>
        <v>211059.38099999999</v>
      </c>
      <c r="L3446" s="14">
        <f>表格1[[#This Row],[信用卡交易金額'[新臺幣']]]/1000000</f>
        <v>211.059381</v>
      </c>
      <c r="M3446" s="14" t="str" cm="1">
        <f t="array" ref="M3446">_xlfn.TEXTJOIN("", TRUE, _xlfn.XLOOKUP(TRUE, VALUE(表格1[[#This Row],[年月]]) &lt;= VALUE($R$8:$R$12), $Q$8:$Q$12)) &amp; "年度"</f>
        <v>2022年度</v>
      </c>
    </row>
    <row r="3447" spans="1:13" x14ac:dyDescent="0.3">
      <c r="A3447" s="2">
        <v>202206</v>
      </c>
      <c r="B3447" s="19">
        <f>DATE(表格1[[#This Row],[年]],表格1[[#This Row],[月]],1)</f>
        <v>44713</v>
      </c>
      <c r="C3447" s="2" t="str">
        <f>LEFT(表格1[[#This Row],[年月]],4)</f>
        <v>2022</v>
      </c>
      <c r="D3447" s="2" t="str">
        <f>RIGHT(表格1[[#This Row],[年月]],2)</f>
        <v>06</v>
      </c>
      <c r="E3447" s="5">
        <v>10008000</v>
      </c>
      <c r="F3447" s="2" t="str">
        <f>VLOOKUP(TEXT(表格1[[#This Row],[地區]],"00000000"),縣市代碼,2,0)</f>
        <v>南投縣</v>
      </c>
      <c r="G3447" s="2" t="s">
        <v>5</v>
      </c>
      <c r="H3447" s="13">
        <v>35622</v>
      </c>
      <c r="I3447" s="14">
        <v>79670889</v>
      </c>
      <c r="J3447" s="14">
        <f>表格1[[#This Row],[信用卡交易筆數]]/1000</f>
        <v>35.622</v>
      </c>
      <c r="K3447" s="14">
        <f>表格1[[#This Row],[信用卡交易金額'[新臺幣']]]/1000</f>
        <v>79670.888999999996</v>
      </c>
      <c r="L3447" s="14">
        <f>表格1[[#This Row],[信用卡交易金額'[新臺幣']]]/1000000</f>
        <v>79.670889000000003</v>
      </c>
      <c r="M3447" s="14" t="str" cm="1">
        <f t="array" ref="M3447">_xlfn.TEXTJOIN("", TRUE, _xlfn.XLOOKUP(TRUE, VALUE(表格1[[#This Row],[年月]]) &lt;= VALUE($R$8:$R$12), $Q$8:$Q$12)) &amp; "年度"</f>
        <v>2022年度</v>
      </c>
    </row>
    <row r="3448" spans="1:13" x14ac:dyDescent="0.3">
      <c r="A3448" s="2">
        <v>202206</v>
      </c>
      <c r="B3448" s="19">
        <f>DATE(表格1[[#This Row],[年]],表格1[[#This Row],[月]],1)</f>
        <v>44713</v>
      </c>
      <c r="C3448" s="2" t="str">
        <f>LEFT(表格1[[#This Row],[年月]],4)</f>
        <v>2022</v>
      </c>
      <c r="D3448" s="2" t="str">
        <f>RIGHT(表格1[[#This Row],[年月]],2)</f>
        <v>06</v>
      </c>
      <c r="E3448" s="5">
        <v>10008000</v>
      </c>
      <c r="F3448" s="2" t="str">
        <f>VLOOKUP(TEXT(表格1[[#This Row],[地區]],"00000000"),縣市代碼,2,0)</f>
        <v>南投縣</v>
      </c>
      <c r="G3448" s="2" t="s">
        <v>6</v>
      </c>
      <c r="H3448" s="13">
        <v>53167</v>
      </c>
      <c r="I3448" s="14">
        <v>156548774</v>
      </c>
      <c r="J3448" s="14">
        <f>表格1[[#This Row],[信用卡交易筆數]]/1000</f>
        <v>53.167000000000002</v>
      </c>
      <c r="K3448" s="14">
        <f>表格1[[#This Row],[信用卡交易金額'[新臺幣']]]/1000</f>
        <v>156548.774</v>
      </c>
      <c r="L3448" s="14">
        <f>表格1[[#This Row],[信用卡交易金額'[新臺幣']]]/1000000</f>
        <v>156.54877400000001</v>
      </c>
      <c r="M3448" s="14" t="str" cm="1">
        <f t="array" ref="M3448">_xlfn.TEXTJOIN("", TRUE, _xlfn.XLOOKUP(TRUE, VALUE(表格1[[#This Row],[年月]]) &lt;= VALUE($R$8:$R$12), $Q$8:$Q$12)) &amp; "年度"</f>
        <v>2022年度</v>
      </c>
    </row>
    <row r="3449" spans="1:13" x14ac:dyDescent="0.3">
      <c r="A3449" s="2">
        <v>202206</v>
      </c>
      <c r="B3449" s="19">
        <f>DATE(表格1[[#This Row],[年]],表格1[[#This Row],[月]],1)</f>
        <v>44713</v>
      </c>
      <c r="C3449" s="2" t="str">
        <f>LEFT(表格1[[#This Row],[年月]],4)</f>
        <v>2022</v>
      </c>
      <c r="D3449" s="2" t="str">
        <f>RIGHT(表格1[[#This Row],[年月]],2)</f>
        <v>06</v>
      </c>
      <c r="E3449" s="5">
        <v>10008000</v>
      </c>
      <c r="F3449" s="2" t="str">
        <f>VLOOKUP(TEXT(表格1[[#This Row],[地區]],"00000000"),縣市代碼,2,0)</f>
        <v>南投縣</v>
      </c>
      <c r="G3449" s="2" t="s">
        <v>7</v>
      </c>
      <c r="H3449" s="13">
        <v>312090</v>
      </c>
      <c r="I3449" s="14">
        <v>368597354</v>
      </c>
      <c r="J3449" s="14">
        <f>表格1[[#This Row],[信用卡交易筆數]]/1000</f>
        <v>312.08999999999997</v>
      </c>
      <c r="K3449" s="14">
        <f>表格1[[#This Row],[信用卡交易金額'[新臺幣']]]/1000</f>
        <v>368597.35399999999</v>
      </c>
      <c r="L3449" s="14">
        <f>表格1[[#This Row],[信用卡交易金額'[新臺幣']]]/1000000</f>
        <v>368.597354</v>
      </c>
      <c r="M3449" s="14" t="str" cm="1">
        <f t="array" ref="M3449">_xlfn.TEXTJOIN("", TRUE, _xlfn.XLOOKUP(TRUE, VALUE(表格1[[#This Row],[年月]]) &lt;= VALUE($R$8:$R$12), $Q$8:$Q$12)) &amp; "年度"</f>
        <v>2022年度</v>
      </c>
    </row>
    <row r="3450" spans="1:13" x14ac:dyDescent="0.3">
      <c r="A3450" s="2">
        <v>202206</v>
      </c>
      <c r="B3450" s="19">
        <f>DATE(表格1[[#This Row],[年]],表格1[[#This Row],[月]],1)</f>
        <v>44713</v>
      </c>
      <c r="C3450" s="2" t="str">
        <f>LEFT(表格1[[#This Row],[年月]],4)</f>
        <v>2022</v>
      </c>
      <c r="D3450" s="2" t="str">
        <f>RIGHT(表格1[[#This Row],[年月]],2)</f>
        <v>06</v>
      </c>
      <c r="E3450" s="5">
        <v>10008000</v>
      </c>
      <c r="F3450" s="2" t="str">
        <f>VLOOKUP(TEXT(表格1[[#This Row],[地區]],"00000000"),縣市代碼,2,0)</f>
        <v>南投縣</v>
      </c>
      <c r="G3450" s="2" t="s">
        <v>8</v>
      </c>
      <c r="H3450" s="13">
        <v>220894</v>
      </c>
      <c r="I3450" s="14">
        <v>259356493</v>
      </c>
      <c r="J3450" s="14">
        <f>表格1[[#This Row],[信用卡交易筆數]]/1000</f>
        <v>220.89400000000001</v>
      </c>
      <c r="K3450" s="14">
        <f>表格1[[#This Row],[信用卡交易金額'[新臺幣']]]/1000</f>
        <v>259356.49299999999</v>
      </c>
      <c r="L3450" s="14">
        <f>表格1[[#This Row],[信用卡交易金額'[新臺幣']]]/1000000</f>
        <v>259.356493</v>
      </c>
      <c r="M3450" s="14" t="str" cm="1">
        <f t="array" ref="M3450">_xlfn.TEXTJOIN("", TRUE, _xlfn.XLOOKUP(TRUE, VALUE(表格1[[#This Row],[年月]]) &lt;= VALUE($R$8:$R$12), $Q$8:$Q$12)) &amp; "年度"</f>
        <v>2022年度</v>
      </c>
    </row>
    <row r="3451" spans="1:13" x14ac:dyDescent="0.3">
      <c r="A3451" s="2">
        <v>202206</v>
      </c>
      <c r="B3451" s="19">
        <f>DATE(表格1[[#This Row],[年]],表格1[[#This Row],[月]],1)</f>
        <v>44713</v>
      </c>
      <c r="C3451" s="2" t="str">
        <f>LEFT(表格1[[#This Row],[年月]],4)</f>
        <v>2022</v>
      </c>
      <c r="D3451" s="2" t="str">
        <f>RIGHT(表格1[[#This Row],[年月]],2)</f>
        <v>06</v>
      </c>
      <c r="E3451" s="5">
        <v>10008000</v>
      </c>
      <c r="F3451" s="2" t="str">
        <f>VLOOKUP(TEXT(表格1[[#This Row],[地區]],"00000000"),縣市代碼,2,0)</f>
        <v>南投縣</v>
      </c>
      <c r="G3451" s="2" t="s">
        <v>9</v>
      </c>
      <c r="H3451" s="13">
        <v>419907</v>
      </c>
      <c r="I3451" s="14">
        <v>527947286</v>
      </c>
      <c r="J3451" s="14">
        <f>表格1[[#This Row],[信用卡交易筆數]]/1000</f>
        <v>419.90699999999998</v>
      </c>
      <c r="K3451" s="14">
        <f>表格1[[#This Row],[信用卡交易金額'[新臺幣']]]/1000</f>
        <v>527947.28599999996</v>
      </c>
      <c r="L3451" s="14">
        <f>表格1[[#This Row],[信用卡交易金額'[新臺幣']]]/1000000</f>
        <v>527.94728599999996</v>
      </c>
      <c r="M3451" s="14" t="str" cm="1">
        <f t="array" ref="M3451">_xlfn.TEXTJOIN("", TRUE, _xlfn.XLOOKUP(TRUE, VALUE(表格1[[#This Row],[年月]]) &lt;= VALUE($R$8:$R$12), $Q$8:$Q$12)) &amp; "年度"</f>
        <v>2022年度</v>
      </c>
    </row>
    <row r="3452" spans="1:13" x14ac:dyDescent="0.3">
      <c r="A3452" s="2">
        <v>202206</v>
      </c>
      <c r="B3452" s="19">
        <f>DATE(表格1[[#This Row],[年]],表格1[[#This Row],[月]],1)</f>
        <v>44713</v>
      </c>
      <c r="C3452" s="2" t="str">
        <f>LEFT(表格1[[#This Row],[年月]],4)</f>
        <v>2022</v>
      </c>
      <c r="D3452" s="2" t="str">
        <f>RIGHT(表格1[[#This Row],[年月]],2)</f>
        <v>06</v>
      </c>
      <c r="E3452" s="5">
        <v>10008000</v>
      </c>
      <c r="F3452" s="2" t="str">
        <f>VLOOKUP(TEXT(表格1[[#This Row],[地區]],"00000000"),縣市代碼,2,0)</f>
        <v>南投縣</v>
      </c>
      <c r="G3452" s="2" t="s">
        <v>10</v>
      </c>
      <c r="H3452" s="13">
        <v>309655</v>
      </c>
      <c r="I3452" s="14">
        <v>1254473903</v>
      </c>
      <c r="J3452" s="14">
        <f>表格1[[#This Row],[信用卡交易筆數]]/1000</f>
        <v>309.65499999999997</v>
      </c>
      <c r="K3452" s="14">
        <f>表格1[[#This Row],[信用卡交易金額'[新臺幣']]]/1000</f>
        <v>1254473.9029999999</v>
      </c>
      <c r="L3452" s="14">
        <f>表格1[[#This Row],[信用卡交易金額'[新臺幣']]]/1000000</f>
        <v>1254.4739030000001</v>
      </c>
      <c r="M3452" s="14" t="str" cm="1">
        <f t="array" ref="M3452">_xlfn.TEXTJOIN("", TRUE, _xlfn.XLOOKUP(TRUE, VALUE(表格1[[#This Row],[年月]]) &lt;= VALUE($R$8:$R$12), $Q$8:$Q$12)) &amp; "年度"</f>
        <v>2022年度</v>
      </c>
    </row>
    <row r="3453" spans="1:13" x14ac:dyDescent="0.3">
      <c r="A3453" s="2">
        <v>202206</v>
      </c>
      <c r="B3453" s="19">
        <f>DATE(表格1[[#This Row],[年]],表格1[[#This Row],[月]],1)</f>
        <v>44713</v>
      </c>
      <c r="C3453" s="2" t="str">
        <f>LEFT(表格1[[#This Row],[年月]],4)</f>
        <v>2022</v>
      </c>
      <c r="D3453" s="2" t="str">
        <f>RIGHT(表格1[[#This Row],[年月]],2)</f>
        <v>06</v>
      </c>
      <c r="E3453" s="5">
        <v>10009000</v>
      </c>
      <c r="F3453" s="2" t="str">
        <f>VLOOKUP(TEXT(表格1[[#This Row],[地區]],"00000000"),縣市代碼,2,0)</f>
        <v>雲林縣</v>
      </c>
      <c r="G3453" s="2" t="s">
        <v>4</v>
      </c>
      <c r="H3453" s="13">
        <v>574888</v>
      </c>
      <c r="I3453" s="14">
        <v>238258975</v>
      </c>
      <c r="J3453" s="14">
        <f>表格1[[#This Row],[信用卡交易筆數]]/1000</f>
        <v>574.88800000000003</v>
      </c>
      <c r="K3453" s="14">
        <f>表格1[[#This Row],[信用卡交易金額'[新臺幣']]]/1000</f>
        <v>238258.97500000001</v>
      </c>
      <c r="L3453" s="14">
        <f>表格1[[#This Row],[信用卡交易金額'[新臺幣']]]/1000000</f>
        <v>238.25897499999999</v>
      </c>
      <c r="M3453" s="14" t="str" cm="1">
        <f t="array" ref="M3453">_xlfn.TEXTJOIN("", TRUE, _xlfn.XLOOKUP(TRUE, VALUE(表格1[[#This Row],[年月]]) &lt;= VALUE($R$8:$R$12), $Q$8:$Q$12)) &amp; "年度"</f>
        <v>2022年度</v>
      </c>
    </row>
    <row r="3454" spans="1:13" x14ac:dyDescent="0.3">
      <c r="A3454" s="2">
        <v>202206</v>
      </c>
      <c r="B3454" s="19">
        <f>DATE(表格1[[#This Row],[年]],表格1[[#This Row],[月]],1)</f>
        <v>44713</v>
      </c>
      <c r="C3454" s="2" t="str">
        <f>LEFT(表格1[[#This Row],[年月]],4)</f>
        <v>2022</v>
      </c>
      <c r="D3454" s="2" t="str">
        <f>RIGHT(表格1[[#This Row],[年月]],2)</f>
        <v>06</v>
      </c>
      <c r="E3454" s="5">
        <v>10009000</v>
      </c>
      <c r="F3454" s="2" t="str">
        <f>VLOOKUP(TEXT(表格1[[#This Row],[地區]],"00000000"),縣市代碼,2,0)</f>
        <v>雲林縣</v>
      </c>
      <c r="G3454" s="2" t="s">
        <v>5</v>
      </c>
      <c r="H3454" s="13">
        <v>48403</v>
      </c>
      <c r="I3454" s="14">
        <v>113370011</v>
      </c>
      <c r="J3454" s="14">
        <f>表格1[[#This Row],[信用卡交易筆數]]/1000</f>
        <v>48.402999999999999</v>
      </c>
      <c r="K3454" s="14">
        <f>表格1[[#This Row],[信用卡交易金額'[新臺幣']]]/1000</f>
        <v>113370.011</v>
      </c>
      <c r="L3454" s="14">
        <f>表格1[[#This Row],[信用卡交易金額'[新臺幣']]]/1000000</f>
        <v>113.37001100000001</v>
      </c>
      <c r="M3454" s="14" t="str" cm="1">
        <f t="array" ref="M3454">_xlfn.TEXTJOIN("", TRUE, _xlfn.XLOOKUP(TRUE, VALUE(表格1[[#This Row],[年月]]) &lt;= VALUE($R$8:$R$12), $Q$8:$Q$12)) &amp; "年度"</f>
        <v>2022年度</v>
      </c>
    </row>
    <row r="3455" spans="1:13" x14ac:dyDescent="0.3">
      <c r="A3455" s="2">
        <v>202206</v>
      </c>
      <c r="B3455" s="19">
        <f>DATE(表格1[[#This Row],[年]],表格1[[#This Row],[月]],1)</f>
        <v>44713</v>
      </c>
      <c r="C3455" s="2" t="str">
        <f>LEFT(表格1[[#This Row],[年月]],4)</f>
        <v>2022</v>
      </c>
      <c r="D3455" s="2" t="str">
        <f>RIGHT(表格1[[#This Row],[年月]],2)</f>
        <v>06</v>
      </c>
      <c r="E3455" s="5">
        <v>10009000</v>
      </c>
      <c r="F3455" s="2" t="str">
        <f>VLOOKUP(TEXT(表格1[[#This Row],[地區]],"00000000"),縣市代碼,2,0)</f>
        <v>雲林縣</v>
      </c>
      <c r="G3455" s="2" t="s">
        <v>6</v>
      </c>
      <c r="H3455" s="13">
        <v>70925</v>
      </c>
      <c r="I3455" s="14">
        <v>214408030</v>
      </c>
      <c r="J3455" s="14">
        <f>表格1[[#This Row],[信用卡交易筆數]]/1000</f>
        <v>70.924999999999997</v>
      </c>
      <c r="K3455" s="14">
        <f>表格1[[#This Row],[信用卡交易金額'[新臺幣']]]/1000</f>
        <v>214408.03</v>
      </c>
      <c r="L3455" s="14">
        <f>表格1[[#This Row],[信用卡交易金額'[新臺幣']]]/1000000</f>
        <v>214.40803</v>
      </c>
      <c r="M3455" s="14" t="str" cm="1">
        <f t="array" ref="M3455">_xlfn.TEXTJOIN("", TRUE, _xlfn.XLOOKUP(TRUE, VALUE(表格1[[#This Row],[年月]]) &lt;= VALUE($R$8:$R$12), $Q$8:$Q$12)) &amp; "年度"</f>
        <v>2022年度</v>
      </c>
    </row>
    <row r="3456" spans="1:13" x14ac:dyDescent="0.3">
      <c r="A3456" s="2">
        <v>202206</v>
      </c>
      <c r="B3456" s="19">
        <f>DATE(表格1[[#This Row],[年]],表格1[[#This Row],[月]],1)</f>
        <v>44713</v>
      </c>
      <c r="C3456" s="2" t="str">
        <f>LEFT(表格1[[#This Row],[年月]],4)</f>
        <v>2022</v>
      </c>
      <c r="D3456" s="2" t="str">
        <f>RIGHT(表格1[[#This Row],[年月]],2)</f>
        <v>06</v>
      </c>
      <c r="E3456" s="5">
        <v>10009000</v>
      </c>
      <c r="F3456" s="2" t="str">
        <f>VLOOKUP(TEXT(表格1[[#This Row],[地區]],"00000000"),縣市代碼,2,0)</f>
        <v>雲林縣</v>
      </c>
      <c r="G3456" s="2" t="s">
        <v>7</v>
      </c>
      <c r="H3456" s="13">
        <v>427440</v>
      </c>
      <c r="I3456" s="14">
        <v>498096177</v>
      </c>
      <c r="J3456" s="14">
        <f>表格1[[#This Row],[信用卡交易筆數]]/1000</f>
        <v>427.44</v>
      </c>
      <c r="K3456" s="14">
        <f>表格1[[#This Row],[信用卡交易金額'[新臺幣']]]/1000</f>
        <v>498096.17700000003</v>
      </c>
      <c r="L3456" s="14">
        <f>表格1[[#This Row],[信用卡交易金額'[新臺幣']]]/1000000</f>
        <v>498.09617700000001</v>
      </c>
      <c r="M3456" s="14" t="str" cm="1">
        <f t="array" ref="M3456">_xlfn.TEXTJOIN("", TRUE, _xlfn.XLOOKUP(TRUE, VALUE(表格1[[#This Row],[年月]]) &lt;= VALUE($R$8:$R$12), $Q$8:$Q$12)) &amp; "年度"</f>
        <v>2022年度</v>
      </c>
    </row>
    <row r="3457" spans="1:13" x14ac:dyDescent="0.3">
      <c r="A3457" s="2">
        <v>202206</v>
      </c>
      <c r="B3457" s="19">
        <f>DATE(表格1[[#This Row],[年]],表格1[[#This Row],[月]],1)</f>
        <v>44713</v>
      </c>
      <c r="C3457" s="2" t="str">
        <f>LEFT(表格1[[#This Row],[年月]],4)</f>
        <v>2022</v>
      </c>
      <c r="D3457" s="2" t="str">
        <f>RIGHT(表格1[[#This Row],[年月]],2)</f>
        <v>06</v>
      </c>
      <c r="E3457" s="5">
        <v>10009000</v>
      </c>
      <c r="F3457" s="2" t="str">
        <f>VLOOKUP(TEXT(表格1[[#This Row],[地區]],"00000000"),縣市代碼,2,0)</f>
        <v>雲林縣</v>
      </c>
      <c r="G3457" s="2" t="s">
        <v>8</v>
      </c>
      <c r="H3457" s="13">
        <v>270740</v>
      </c>
      <c r="I3457" s="14">
        <v>315828650</v>
      </c>
      <c r="J3457" s="14">
        <f>表格1[[#This Row],[信用卡交易筆數]]/1000</f>
        <v>270.74</v>
      </c>
      <c r="K3457" s="14">
        <f>表格1[[#This Row],[信用卡交易金額'[新臺幣']]]/1000</f>
        <v>315828.65000000002</v>
      </c>
      <c r="L3457" s="14">
        <f>表格1[[#This Row],[信用卡交易金額'[新臺幣']]]/1000000</f>
        <v>315.82864999999998</v>
      </c>
      <c r="M3457" s="14" t="str" cm="1">
        <f t="array" ref="M3457">_xlfn.TEXTJOIN("", TRUE, _xlfn.XLOOKUP(TRUE, VALUE(表格1[[#This Row],[年月]]) &lt;= VALUE($R$8:$R$12), $Q$8:$Q$12)) &amp; "年度"</f>
        <v>2022年度</v>
      </c>
    </row>
    <row r="3458" spans="1:13" x14ac:dyDescent="0.3">
      <c r="A3458" s="2">
        <v>202206</v>
      </c>
      <c r="B3458" s="19">
        <f>DATE(表格1[[#This Row],[年]],表格1[[#This Row],[月]],1)</f>
        <v>44713</v>
      </c>
      <c r="C3458" s="2" t="str">
        <f>LEFT(表格1[[#This Row],[年月]],4)</f>
        <v>2022</v>
      </c>
      <c r="D3458" s="2" t="str">
        <f>RIGHT(表格1[[#This Row],[年月]],2)</f>
        <v>06</v>
      </c>
      <c r="E3458" s="5">
        <v>10009000</v>
      </c>
      <c r="F3458" s="2" t="str">
        <f>VLOOKUP(TEXT(表格1[[#This Row],[地區]],"00000000"),縣市代碼,2,0)</f>
        <v>雲林縣</v>
      </c>
      <c r="G3458" s="2" t="s">
        <v>9</v>
      </c>
      <c r="H3458" s="13">
        <v>512182</v>
      </c>
      <c r="I3458" s="14">
        <v>694613523</v>
      </c>
      <c r="J3458" s="14">
        <f>表格1[[#This Row],[信用卡交易筆數]]/1000</f>
        <v>512.18200000000002</v>
      </c>
      <c r="K3458" s="14">
        <f>表格1[[#This Row],[信用卡交易金額'[新臺幣']]]/1000</f>
        <v>694613.52300000004</v>
      </c>
      <c r="L3458" s="14">
        <f>表格1[[#This Row],[信用卡交易金額'[新臺幣']]]/1000000</f>
        <v>694.61352299999999</v>
      </c>
      <c r="M3458" s="14" t="str" cm="1">
        <f t="array" ref="M3458">_xlfn.TEXTJOIN("", TRUE, _xlfn.XLOOKUP(TRUE, VALUE(表格1[[#This Row],[年月]]) &lt;= VALUE($R$8:$R$12), $Q$8:$Q$12)) &amp; "年度"</f>
        <v>2022年度</v>
      </c>
    </row>
    <row r="3459" spans="1:13" x14ac:dyDescent="0.3">
      <c r="A3459" s="2">
        <v>202206</v>
      </c>
      <c r="B3459" s="19">
        <f>DATE(表格1[[#This Row],[年]],表格1[[#This Row],[月]],1)</f>
        <v>44713</v>
      </c>
      <c r="C3459" s="2" t="str">
        <f>LEFT(表格1[[#This Row],[年月]],4)</f>
        <v>2022</v>
      </c>
      <c r="D3459" s="2" t="str">
        <f>RIGHT(表格1[[#This Row],[年月]],2)</f>
        <v>06</v>
      </c>
      <c r="E3459" s="5">
        <v>10009000</v>
      </c>
      <c r="F3459" s="2" t="str">
        <f>VLOOKUP(TEXT(表格1[[#This Row],[地區]],"00000000"),縣市代碼,2,0)</f>
        <v>雲林縣</v>
      </c>
      <c r="G3459" s="2" t="s">
        <v>10</v>
      </c>
      <c r="H3459" s="13">
        <v>393194</v>
      </c>
      <c r="I3459" s="14">
        <v>1721255960</v>
      </c>
      <c r="J3459" s="14">
        <f>表格1[[#This Row],[信用卡交易筆數]]/1000</f>
        <v>393.19400000000002</v>
      </c>
      <c r="K3459" s="14">
        <f>表格1[[#This Row],[信用卡交易金額'[新臺幣']]]/1000</f>
        <v>1721255.96</v>
      </c>
      <c r="L3459" s="14">
        <f>表格1[[#This Row],[信用卡交易金額'[新臺幣']]]/1000000</f>
        <v>1721.25596</v>
      </c>
      <c r="M3459" s="14" t="str" cm="1">
        <f t="array" ref="M3459">_xlfn.TEXTJOIN("", TRUE, _xlfn.XLOOKUP(TRUE, VALUE(表格1[[#This Row],[年月]]) &lt;= VALUE($R$8:$R$12), $Q$8:$Q$12)) &amp; "年度"</f>
        <v>2022年度</v>
      </c>
    </row>
    <row r="3460" spans="1:13" x14ac:dyDescent="0.3">
      <c r="A3460" s="2">
        <v>202206</v>
      </c>
      <c r="B3460" s="19">
        <f>DATE(表格1[[#This Row],[年]],表格1[[#This Row],[月]],1)</f>
        <v>44713</v>
      </c>
      <c r="C3460" s="2" t="str">
        <f>LEFT(表格1[[#This Row],[年月]],4)</f>
        <v>2022</v>
      </c>
      <c r="D3460" s="2" t="str">
        <f>RIGHT(表格1[[#This Row],[年月]],2)</f>
        <v>06</v>
      </c>
      <c r="E3460" s="5">
        <v>10010000</v>
      </c>
      <c r="F3460" s="2" t="str">
        <f>VLOOKUP(TEXT(表格1[[#This Row],[地區]],"00000000"),縣市代碼,2,0)</f>
        <v>嘉義縣</v>
      </c>
      <c r="G3460" s="2" t="s">
        <v>4</v>
      </c>
      <c r="H3460" s="13">
        <v>386769</v>
      </c>
      <c r="I3460" s="14">
        <v>165667788</v>
      </c>
      <c r="J3460" s="14">
        <f>表格1[[#This Row],[信用卡交易筆數]]/1000</f>
        <v>386.76900000000001</v>
      </c>
      <c r="K3460" s="14">
        <f>表格1[[#This Row],[信用卡交易金額'[新臺幣']]]/1000</f>
        <v>165667.788</v>
      </c>
      <c r="L3460" s="14">
        <f>表格1[[#This Row],[信用卡交易金額'[新臺幣']]]/1000000</f>
        <v>165.667788</v>
      </c>
      <c r="M3460" s="14" t="str" cm="1">
        <f t="array" ref="M3460">_xlfn.TEXTJOIN("", TRUE, _xlfn.XLOOKUP(TRUE, VALUE(表格1[[#This Row],[年月]]) &lt;= VALUE($R$8:$R$12), $Q$8:$Q$12)) &amp; "年度"</f>
        <v>2022年度</v>
      </c>
    </row>
    <row r="3461" spans="1:13" x14ac:dyDescent="0.3">
      <c r="A3461" s="2">
        <v>202206</v>
      </c>
      <c r="B3461" s="19">
        <f>DATE(表格1[[#This Row],[年]],表格1[[#This Row],[月]],1)</f>
        <v>44713</v>
      </c>
      <c r="C3461" s="2" t="str">
        <f>LEFT(表格1[[#This Row],[年月]],4)</f>
        <v>2022</v>
      </c>
      <c r="D3461" s="2" t="str">
        <f>RIGHT(表格1[[#This Row],[年月]],2)</f>
        <v>06</v>
      </c>
      <c r="E3461" s="5">
        <v>10010000</v>
      </c>
      <c r="F3461" s="2" t="str">
        <f>VLOOKUP(TEXT(表格1[[#This Row],[地區]],"00000000"),縣市代碼,2,0)</f>
        <v>嘉義縣</v>
      </c>
      <c r="G3461" s="2" t="s">
        <v>5</v>
      </c>
      <c r="H3461" s="13">
        <v>31391</v>
      </c>
      <c r="I3461" s="14">
        <v>69667170</v>
      </c>
      <c r="J3461" s="14">
        <f>表格1[[#This Row],[信用卡交易筆數]]/1000</f>
        <v>31.390999999999998</v>
      </c>
      <c r="K3461" s="14">
        <f>表格1[[#This Row],[信用卡交易金額'[新臺幣']]]/1000</f>
        <v>69667.17</v>
      </c>
      <c r="L3461" s="14">
        <f>表格1[[#This Row],[信用卡交易金額'[新臺幣']]]/1000000</f>
        <v>69.667169999999999</v>
      </c>
      <c r="M3461" s="14" t="str" cm="1">
        <f t="array" ref="M3461">_xlfn.TEXTJOIN("", TRUE, _xlfn.XLOOKUP(TRUE, VALUE(表格1[[#This Row],[年月]]) &lt;= VALUE($R$8:$R$12), $Q$8:$Q$12)) &amp; "年度"</f>
        <v>2022年度</v>
      </c>
    </row>
    <row r="3462" spans="1:13" x14ac:dyDescent="0.3">
      <c r="A3462" s="2">
        <v>202206</v>
      </c>
      <c r="B3462" s="19">
        <f>DATE(表格1[[#This Row],[年]],表格1[[#This Row],[月]],1)</f>
        <v>44713</v>
      </c>
      <c r="C3462" s="2" t="str">
        <f>LEFT(表格1[[#This Row],[年月]],4)</f>
        <v>2022</v>
      </c>
      <c r="D3462" s="2" t="str">
        <f>RIGHT(表格1[[#This Row],[年月]],2)</f>
        <v>06</v>
      </c>
      <c r="E3462" s="5">
        <v>10010000</v>
      </c>
      <c r="F3462" s="2" t="str">
        <f>VLOOKUP(TEXT(表格1[[#This Row],[地區]],"00000000"),縣市代碼,2,0)</f>
        <v>嘉義縣</v>
      </c>
      <c r="G3462" s="2" t="s">
        <v>6</v>
      </c>
      <c r="H3462" s="13">
        <v>47733</v>
      </c>
      <c r="I3462" s="14">
        <v>139674888</v>
      </c>
      <c r="J3462" s="14">
        <f>表格1[[#This Row],[信用卡交易筆數]]/1000</f>
        <v>47.732999999999997</v>
      </c>
      <c r="K3462" s="14">
        <f>表格1[[#This Row],[信用卡交易金額'[新臺幣']]]/1000</f>
        <v>139674.88800000001</v>
      </c>
      <c r="L3462" s="14">
        <f>表格1[[#This Row],[信用卡交易金額'[新臺幣']]]/1000000</f>
        <v>139.67488800000001</v>
      </c>
      <c r="M3462" s="14" t="str" cm="1">
        <f t="array" ref="M3462">_xlfn.TEXTJOIN("", TRUE, _xlfn.XLOOKUP(TRUE, VALUE(表格1[[#This Row],[年月]]) &lt;= VALUE($R$8:$R$12), $Q$8:$Q$12)) &amp; "年度"</f>
        <v>2022年度</v>
      </c>
    </row>
    <row r="3463" spans="1:13" x14ac:dyDescent="0.3">
      <c r="A3463" s="2">
        <v>202206</v>
      </c>
      <c r="B3463" s="19">
        <f>DATE(表格1[[#This Row],[年]],表格1[[#This Row],[月]],1)</f>
        <v>44713</v>
      </c>
      <c r="C3463" s="2" t="str">
        <f>LEFT(表格1[[#This Row],[年月]],4)</f>
        <v>2022</v>
      </c>
      <c r="D3463" s="2" t="str">
        <f>RIGHT(表格1[[#This Row],[年月]],2)</f>
        <v>06</v>
      </c>
      <c r="E3463" s="5">
        <v>10010000</v>
      </c>
      <c r="F3463" s="2" t="str">
        <f>VLOOKUP(TEXT(表格1[[#This Row],[地區]],"00000000"),縣市代碼,2,0)</f>
        <v>嘉義縣</v>
      </c>
      <c r="G3463" s="2" t="s">
        <v>7</v>
      </c>
      <c r="H3463" s="13">
        <v>316393</v>
      </c>
      <c r="I3463" s="14">
        <v>343071049</v>
      </c>
      <c r="J3463" s="14">
        <f>表格1[[#This Row],[信用卡交易筆數]]/1000</f>
        <v>316.39299999999997</v>
      </c>
      <c r="K3463" s="14">
        <f>表格1[[#This Row],[信用卡交易金額'[新臺幣']]]/1000</f>
        <v>343071.049</v>
      </c>
      <c r="L3463" s="14">
        <f>表格1[[#This Row],[信用卡交易金額'[新臺幣']]]/1000000</f>
        <v>343.07104900000002</v>
      </c>
      <c r="M3463" s="14" t="str" cm="1">
        <f t="array" ref="M3463">_xlfn.TEXTJOIN("", TRUE, _xlfn.XLOOKUP(TRUE, VALUE(表格1[[#This Row],[年月]]) &lt;= VALUE($R$8:$R$12), $Q$8:$Q$12)) &amp; "年度"</f>
        <v>2022年度</v>
      </c>
    </row>
    <row r="3464" spans="1:13" x14ac:dyDescent="0.3">
      <c r="A3464" s="2">
        <v>202206</v>
      </c>
      <c r="B3464" s="19">
        <f>DATE(表格1[[#This Row],[年]],表格1[[#This Row],[月]],1)</f>
        <v>44713</v>
      </c>
      <c r="C3464" s="2" t="str">
        <f>LEFT(表格1[[#This Row],[年月]],4)</f>
        <v>2022</v>
      </c>
      <c r="D3464" s="2" t="str">
        <f>RIGHT(表格1[[#This Row],[年月]],2)</f>
        <v>06</v>
      </c>
      <c r="E3464" s="5">
        <v>10010000</v>
      </c>
      <c r="F3464" s="2" t="str">
        <f>VLOOKUP(TEXT(表格1[[#This Row],[地區]],"00000000"),縣市代碼,2,0)</f>
        <v>嘉義縣</v>
      </c>
      <c r="G3464" s="2" t="s">
        <v>8</v>
      </c>
      <c r="H3464" s="13">
        <v>204943</v>
      </c>
      <c r="I3464" s="14">
        <v>238513534</v>
      </c>
      <c r="J3464" s="14">
        <f>表格1[[#This Row],[信用卡交易筆數]]/1000</f>
        <v>204.94300000000001</v>
      </c>
      <c r="K3464" s="14">
        <f>表格1[[#This Row],[信用卡交易金額'[新臺幣']]]/1000</f>
        <v>238513.53400000001</v>
      </c>
      <c r="L3464" s="14">
        <f>表格1[[#This Row],[信用卡交易金額'[新臺幣']]]/1000000</f>
        <v>238.51353399999999</v>
      </c>
      <c r="M3464" s="14" t="str" cm="1">
        <f t="array" ref="M3464">_xlfn.TEXTJOIN("", TRUE, _xlfn.XLOOKUP(TRUE, VALUE(表格1[[#This Row],[年月]]) &lt;= VALUE($R$8:$R$12), $Q$8:$Q$12)) &amp; "年度"</f>
        <v>2022年度</v>
      </c>
    </row>
    <row r="3465" spans="1:13" x14ac:dyDescent="0.3">
      <c r="A3465" s="2">
        <v>202206</v>
      </c>
      <c r="B3465" s="19">
        <f>DATE(表格1[[#This Row],[年]],表格1[[#This Row],[月]],1)</f>
        <v>44713</v>
      </c>
      <c r="C3465" s="2" t="str">
        <f>LEFT(表格1[[#This Row],[年月]],4)</f>
        <v>2022</v>
      </c>
      <c r="D3465" s="2" t="str">
        <f>RIGHT(表格1[[#This Row],[年月]],2)</f>
        <v>06</v>
      </c>
      <c r="E3465" s="5">
        <v>10010000</v>
      </c>
      <c r="F3465" s="2" t="str">
        <f>VLOOKUP(TEXT(表格1[[#This Row],[地區]],"00000000"),縣市代碼,2,0)</f>
        <v>嘉義縣</v>
      </c>
      <c r="G3465" s="2" t="s">
        <v>9</v>
      </c>
      <c r="H3465" s="13">
        <v>388756</v>
      </c>
      <c r="I3465" s="14">
        <v>520365902</v>
      </c>
      <c r="J3465" s="14">
        <f>表格1[[#This Row],[信用卡交易筆數]]/1000</f>
        <v>388.75599999999997</v>
      </c>
      <c r="K3465" s="14">
        <f>表格1[[#This Row],[信用卡交易金額'[新臺幣']]]/1000</f>
        <v>520365.902</v>
      </c>
      <c r="L3465" s="14">
        <f>表格1[[#This Row],[信用卡交易金額'[新臺幣']]]/1000000</f>
        <v>520.36590200000001</v>
      </c>
      <c r="M3465" s="14" t="str" cm="1">
        <f t="array" ref="M3465">_xlfn.TEXTJOIN("", TRUE, _xlfn.XLOOKUP(TRUE, VALUE(表格1[[#This Row],[年月]]) &lt;= VALUE($R$8:$R$12), $Q$8:$Q$12)) &amp; "年度"</f>
        <v>2022年度</v>
      </c>
    </row>
    <row r="3466" spans="1:13" x14ac:dyDescent="0.3">
      <c r="A3466" s="2">
        <v>202206</v>
      </c>
      <c r="B3466" s="19">
        <f>DATE(表格1[[#This Row],[年]],表格1[[#This Row],[月]],1)</f>
        <v>44713</v>
      </c>
      <c r="C3466" s="2" t="str">
        <f>LEFT(表格1[[#This Row],[年月]],4)</f>
        <v>2022</v>
      </c>
      <c r="D3466" s="2" t="str">
        <f>RIGHT(表格1[[#This Row],[年月]],2)</f>
        <v>06</v>
      </c>
      <c r="E3466" s="5">
        <v>10010000</v>
      </c>
      <c r="F3466" s="2" t="str">
        <f>VLOOKUP(TEXT(表格1[[#This Row],[地區]],"00000000"),縣市代碼,2,0)</f>
        <v>嘉義縣</v>
      </c>
      <c r="G3466" s="2" t="s">
        <v>10</v>
      </c>
      <c r="H3466" s="13">
        <v>286738</v>
      </c>
      <c r="I3466" s="14">
        <v>998530609</v>
      </c>
      <c r="J3466" s="14">
        <f>表格1[[#This Row],[信用卡交易筆數]]/1000</f>
        <v>286.738</v>
      </c>
      <c r="K3466" s="14">
        <f>表格1[[#This Row],[信用卡交易金額'[新臺幣']]]/1000</f>
        <v>998530.60900000005</v>
      </c>
      <c r="L3466" s="14">
        <f>表格1[[#This Row],[信用卡交易金額'[新臺幣']]]/1000000</f>
        <v>998.53060900000003</v>
      </c>
      <c r="M3466" s="14" t="str" cm="1">
        <f t="array" ref="M3466">_xlfn.TEXTJOIN("", TRUE, _xlfn.XLOOKUP(TRUE, VALUE(表格1[[#This Row],[年月]]) &lt;= VALUE($R$8:$R$12), $Q$8:$Q$12)) &amp; "年度"</f>
        <v>2022年度</v>
      </c>
    </row>
    <row r="3467" spans="1:13" x14ac:dyDescent="0.3">
      <c r="A3467" s="2">
        <v>202206</v>
      </c>
      <c r="B3467" s="19">
        <f>DATE(表格1[[#This Row],[年]],表格1[[#This Row],[月]],1)</f>
        <v>44713</v>
      </c>
      <c r="C3467" s="2" t="str">
        <f>LEFT(表格1[[#This Row],[年月]],4)</f>
        <v>2022</v>
      </c>
      <c r="D3467" s="2" t="str">
        <f>RIGHT(表格1[[#This Row],[年月]],2)</f>
        <v>06</v>
      </c>
      <c r="E3467" s="5">
        <v>10020000</v>
      </c>
      <c r="F3467" s="2" t="str">
        <f>VLOOKUP(TEXT(表格1[[#This Row],[地區]],"00000000"),縣市代碼,2,0)</f>
        <v>嘉義市</v>
      </c>
      <c r="G3467" s="2" t="s">
        <v>4</v>
      </c>
      <c r="H3467" s="13">
        <v>429280</v>
      </c>
      <c r="I3467" s="14">
        <v>185971387</v>
      </c>
      <c r="J3467" s="14">
        <f>表格1[[#This Row],[信用卡交易筆數]]/1000</f>
        <v>429.28</v>
      </c>
      <c r="K3467" s="14">
        <f>表格1[[#This Row],[信用卡交易金額'[新臺幣']]]/1000</f>
        <v>185971.38699999999</v>
      </c>
      <c r="L3467" s="14">
        <f>表格1[[#This Row],[信用卡交易金額'[新臺幣']]]/1000000</f>
        <v>185.97138699999999</v>
      </c>
      <c r="M3467" s="14" t="str" cm="1">
        <f t="array" ref="M3467">_xlfn.TEXTJOIN("", TRUE, _xlfn.XLOOKUP(TRUE, VALUE(表格1[[#This Row],[年月]]) &lt;= VALUE($R$8:$R$12), $Q$8:$Q$12)) &amp; "年度"</f>
        <v>2022年度</v>
      </c>
    </row>
    <row r="3468" spans="1:13" x14ac:dyDescent="0.3">
      <c r="A3468" s="2">
        <v>202206</v>
      </c>
      <c r="B3468" s="19">
        <f>DATE(表格1[[#This Row],[年]],表格1[[#This Row],[月]],1)</f>
        <v>44713</v>
      </c>
      <c r="C3468" s="2" t="str">
        <f>LEFT(表格1[[#This Row],[年月]],4)</f>
        <v>2022</v>
      </c>
      <c r="D3468" s="2" t="str">
        <f>RIGHT(表格1[[#This Row],[年月]],2)</f>
        <v>06</v>
      </c>
      <c r="E3468" s="5">
        <v>10020000</v>
      </c>
      <c r="F3468" s="2" t="str">
        <f>VLOOKUP(TEXT(表格1[[#This Row],[地區]],"00000000"),縣市代碼,2,0)</f>
        <v>嘉義市</v>
      </c>
      <c r="G3468" s="2" t="s">
        <v>5</v>
      </c>
      <c r="H3468" s="13">
        <v>29225</v>
      </c>
      <c r="I3468" s="14">
        <v>71220358</v>
      </c>
      <c r="J3468" s="14">
        <f>表格1[[#This Row],[信用卡交易筆數]]/1000</f>
        <v>29.225000000000001</v>
      </c>
      <c r="K3468" s="14">
        <f>表格1[[#This Row],[信用卡交易金額'[新臺幣']]]/1000</f>
        <v>71220.357999999993</v>
      </c>
      <c r="L3468" s="14">
        <f>表格1[[#This Row],[信用卡交易金額'[新臺幣']]]/1000000</f>
        <v>71.220358000000004</v>
      </c>
      <c r="M3468" s="14" t="str" cm="1">
        <f t="array" ref="M3468">_xlfn.TEXTJOIN("", TRUE, _xlfn.XLOOKUP(TRUE, VALUE(表格1[[#This Row],[年月]]) &lt;= VALUE($R$8:$R$12), $Q$8:$Q$12)) &amp; "年度"</f>
        <v>2022年度</v>
      </c>
    </row>
    <row r="3469" spans="1:13" x14ac:dyDescent="0.3">
      <c r="A3469" s="2">
        <v>202206</v>
      </c>
      <c r="B3469" s="19">
        <f>DATE(表格1[[#This Row],[年]],表格1[[#This Row],[月]],1)</f>
        <v>44713</v>
      </c>
      <c r="C3469" s="2" t="str">
        <f>LEFT(表格1[[#This Row],[年月]],4)</f>
        <v>2022</v>
      </c>
      <c r="D3469" s="2" t="str">
        <f>RIGHT(表格1[[#This Row],[年月]],2)</f>
        <v>06</v>
      </c>
      <c r="E3469" s="5">
        <v>10020000</v>
      </c>
      <c r="F3469" s="2" t="str">
        <f>VLOOKUP(TEXT(表格1[[#This Row],[地區]],"00000000"),縣市代碼,2,0)</f>
        <v>嘉義市</v>
      </c>
      <c r="G3469" s="2" t="s">
        <v>6</v>
      </c>
      <c r="H3469" s="13">
        <v>47861</v>
      </c>
      <c r="I3469" s="14">
        <v>144095107</v>
      </c>
      <c r="J3469" s="14">
        <f>表格1[[#This Row],[信用卡交易筆數]]/1000</f>
        <v>47.860999999999997</v>
      </c>
      <c r="K3469" s="14">
        <f>表格1[[#This Row],[信用卡交易金額'[新臺幣']]]/1000</f>
        <v>144095.10699999999</v>
      </c>
      <c r="L3469" s="14">
        <f>表格1[[#This Row],[信用卡交易金額'[新臺幣']]]/1000000</f>
        <v>144.09510700000001</v>
      </c>
      <c r="M3469" s="14" t="str" cm="1">
        <f t="array" ref="M3469">_xlfn.TEXTJOIN("", TRUE, _xlfn.XLOOKUP(TRUE, VALUE(表格1[[#This Row],[年月]]) &lt;= VALUE($R$8:$R$12), $Q$8:$Q$12)) &amp; "年度"</f>
        <v>2022年度</v>
      </c>
    </row>
    <row r="3470" spans="1:13" x14ac:dyDescent="0.3">
      <c r="A3470" s="2">
        <v>202206</v>
      </c>
      <c r="B3470" s="19">
        <f>DATE(表格1[[#This Row],[年]],表格1[[#This Row],[月]],1)</f>
        <v>44713</v>
      </c>
      <c r="C3470" s="2" t="str">
        <f>LEFT(表格1[[#This Row],[年月]],4)</f>
        <v>2022</v>
      </c>
      <c r="D3470" s="2" t="str">
        <f>RIGHT(表格1[[#This Row],[年月]],2)</f>
        <v>06</v>
      </c>
      <c r="E3470" s="5">
        <v>10020000</v>
      </c>
      <c r="F3470" s="2" t="str">
        <f>VLOOKUP(TEXT(表格1[[#This Row],[地區]],"00000000"),縣市代碼,2,0)</f>
        <v>嘉義市</v>
      </c>
      <c r="G3470" s="2" t="s">
        <v>7</v>
      </c>
      <c r="H3470" s="13">
        <v>227083</v>
      </c>
      <c r="I3470" s="14">
        <v>242549941</v>
      </c>
      <c r="J3470" s="14">
        <f>表格1[[#This Row],[信用卡交易筆數]]/1000</f>
        <v>227.083</v>
      </c>
      <c r="K3470" s="14">
        <f>表格1[[#This Row],[信用卡交易金額'[新臺幣']]]/1000</f>
        <v>242549.94099999999</v>
      </c>
      <c r="L3470" s="14">
        <f>表格1[[#This Row],[信用卡交易金額'[新臺幣']]]/1000000</f>
        <v>242.54994099999999</v>
      </c>
      <c r="M3470" s="14" t="str" cm="1">
        <f t="array" ref="M3470">_xlfn.TEXTJOIN("", TRUE, _xlfn.XLOOKUP(TRUE, VALUE(表格1[[#This Row],[年月]]) &lt;= VALUE($R$8:$R$12), $Q$8:$Q$12)) &amp; "年度"</f>
        <v>2022年度</v>
      </c>
    </row>
    <row r="3471" spans="1:13" x14ac:dyDescent="0.3">
      <c r="A3471" s="2">
        <v>202206</v>
      </c>
      <c r="B3471" s="19">
        <f>DATE(表格1[[#This Row],[年]],表格1[[#This Row],[月]],1)</f>
        <v>44713</v>
      </c>
      <c r="C3471" s="2" t="str">
        <f>LEFT(表格1[[#This Row],[年月]],4)</f>
        <v>2022</v>
      </c>
      <c r="D3471" s="2" t="str">
        <f>RIGHT(表格1[[#This Row],[年月]],2)</f>
        <v>06</v>
      </c>
      <c r="E3471" s="5">
        <v>10020000</v>
      </c>
      <c r="F3471" s="2" t="str">
        <f>VLOOKUP(TEXT(表格1[[#This Row],[地區]],"00000000"),縣市代碼,2,0)</f>
        <v>嘉義市</v>
      </c>
      <c r="G3471" s="2" t="s">
        <v>8</v>
      </c>
      <c r="H3471" s="13">
        <v>169623</v>
      </c>
      <c r="I3471" s="14">
        <v>216473170</v>
      </c>
      <c r="J3471" s="14">
        <f>表格1[[#This Row],[信用卡交易筆數]]/1000</f>
        <v>169.62299999999999</v>
      </c>
      <c r="K3471" s="14">
        <f>表格1[[#This Row],[信用卡交易金額'[新臺幣']]]/1000</f>
        <v>216473.17</v>
      </c>
      <c r="L3471" s="14">
        <f>表格1[[#This Row],[信用卡交易金額'[新臺幣']]]/1000000</f>
        <v>216.47317000000001</v>
      </c>
      <c r="M3471" s="14" t="str" cm="1">
        <f t="array" ref="M3471">_xlfn.TEXTJOIN("", TRUE, _xlfn.XLOOKUP(TRUE, VALUE(表格1[[#This Row],[年月]]) &lt;= VALUE($R$8:$R$12), $Q$8:$Q$12)) &amp; "年度"</f>
        <v>2022年度</v>
      </c>
    </row>
    <row r="3472" spans="1:13" x14ac:dyDescent="0.3">
      <c r="A3472" s="2">
        <v>202206</v>
      </c>
      <c r="B3472" s="19">
        <f>DATE(表格1[[#This Row],[年]],表格1[[#This Row],[月]],1)</f>
        <v>44713</v>
      </c>
      <c r="C3472" s="2" t="str">
        <f>LEFT(表格1[[#This Row],[年月]],4)</f>
        <v>2022</v>
      </c>
      <c r="D3472" s="2" t="str">
        <f>RIGHT(表格1[[#This Row],[年月]],2)</f>
        <v>06</v>
      </c>
      <c r="E3472" s="5">
        <v>10020000</v>
      </c>
      <c r="F3472" s="2" t="str">
        <f>VLOOKUP(TEXT(表格1[[#This Row],[地區]],"00000000"),縣市代碼,2,0)</f>
        <v>嘉義市</v>
      </c>
      <c r="G3472" s="2" t="s">
        <v>9</v>
      </c>
      <c r="H3472" s="13">
        <v>400035</v>
      </c>
      <c r="I3472" s="14">
        <v>536346760</v>
      </c>
      <c r="J3472" s="14">
        <f>表格1[[#This Row],[信用卡交易筆數]]/1000</f>
        <v>400.03500000000003</v>
      </c>
      <c r="K3472" s="14">
        <f>表格1[[#This Row],[信用卡交易金額'[新臺幣']]]/1000</f>
        <v>536346.76</v>
      </c>
      <c r="L3472" s="14">
        <f>表格1[[#This Row],[信用卡交易金額'[新臺幣']]]/1000000</f>
        <v>536.34676000000002</v>
      </c>
      <c r="M3472" s="14" t="str" cm="1">
        <f t="array" ref="M3472">_xlfn.TEXTJOIN("", TRUE, _xlfn.XLOOKUP(TRUE, VALUE(表格1[[#This Row],[年月]]) &lt;= VALUE($R$8:$R$12), $Q$8:$Q$12)) &amp; "年度"</f>
        <v>2022年度</v>
      </c>
    </row>
    <row r="3473" spans="1:13" x14ac:dyDescent="0.3">
      <c r="A3473" s="2">
        <v>202206</v>
      </c>
      <c r="B3473" s="19">
        <f>DATE(表格1[[#This Row],[年]],表格1[[#This Row],[月]],1)</f>
        <v>44713</v>
      </c>
      <c r="C3473" s="2" t="str">
        <f>LEFT(表格1[[#This Row],[年月]],4)</f>
        <v>2022</v>
      </c>
      <c r="D3473" s="2" t="str">
        <f>RIGHT(表格1[[#This Row],[年月]],2)</f>
        <v>06</v>
      </c>
      <c r="E3473" s="5">
        <v>10020000</v>
      </c>
      <c r="F3473" s="2" t="str">
        <f>VLOOKUP(TEXT(表格1[[#This Row],[地區]],"00000000"),縣市代碼,2,0)</f>
        <v>嘉義市</v>
      </c>
      <c r="G3473" s="2" t="s">
        <v>10</v>
      </c>
      <c r="H3473" s="13">
        <v>262776</v>
      </c>
      <c r="I3473" s="14">
        <v>1207831935</v>
      </c>
      <c r="J3473" s="14">
        <f>表格1[[#This Row],[信用卡交易筆數]]/1000</f>
        <v>262.77600000000001</v>
      </c>
      <c r="K3473" s="14">
        <f>表格1[[#This Row],[信用卡交易金額'[新臺幣']]]/1000</f>
        <v>1207831.9350000001</v>
      </c>
      <c r="L3473" s="14">
        <f>表格1[[#This Row],[信用卡交易金額'[新臺幣']]]/1000000</f>
        <v>1207.8319349999999</v>
      </c>
      <c r="M3473" s="14" t="str" cm="1">
        <f t="array" ref="M3473">_xlfn.TEXTJOIN("", TRUE, _xlfn.XLOOKUP(TRUE, VALUE(表格1[[#This Row],[年月]]) &lt;= VALUE($R$8:$R$12), $Q$8:$Q$12)) &amp; "年度"</f>
        <v>2022年度</v>
      </c>
    </row>
    <row r="3474" spans="1:13" x14ac:dyDescent="0.3">
      <c r="A3474" s="2">
        <v>202206</v>
      </c>
      <c r="B3474" s="19">
        <f>DATE(表格1[[#This Row],[年]],表格1[[#This Row],[月]],1)</f>
        <v>44713</v>
      </c>
      <c r="C3474" s="2" t="str">
        <f>LEFT(表格1[[#This Row],[年月]],4)</f>
        <v>2022</v>
      </c>
      <c r="D3474" s="2" t="str">
        <f>RIGHT(表格1[[#This Row],[年月]],2)</f>
        <v>06</v>
      </c>
      <c r="E3474" s="5">
        <v>67000000</v>
      </c>
      <c r="F3474" s="2" t="str">
        <f>VLOOKUP(TEXT(表格1[[#This Row],[地區]],"00000000"),縣市代碼,2,0)</f>
        <v>臺南市</v>
      </c>
      <c r="G3474" s="2" t="s">
        <v>4</v>
      </c>
      <c r="H3474" s="13">
        <v>3004442</v>
      </c>
      <c r="I3474" s="14">
        <v>1281839506</v>
      </c>
      <c r="J3474" s="14">
        <f>表格1[[#This Row],[信用卡交易筆數]]/1000</f>
        <v>3004.442</v>
      </c>
      <c r="K3474" s="14">
        <f>表格1[[#This Row],[信用卡交易金額'[新臺幣']]]/1000</f>
        <v>1281839.5060000001</v>
      </c>
      <c r="L3474" s="14">
        <f>表格1[[#This Row],[信用卡交易金額'[新臺幣']]]/1000000</f>
        <v>1281.839506</v>
      </c>
      <c r="M3474" s="14" t="str" cm="1">
        <f t="array" ref="M3474">_xlfn.TEXTJOIN("", TRUE, _xlfn.XLOOKUP(TRUE, VALUE(表格1[[#This Row],[年月]]) &lt;= VALUE($R$8:$R$12), $Q$8:$Q$12)) &amp; "年度"</f>
        <v>2022年度</v>
      </c>
    </row>
    <row r="3475" spans="1:13" x14ac:dyDescent="0.3">
      <c r="A3475" s="2">
        <v>202206</v>
      </c>
      <c r="B3475" s="19">
        <f>DATE(表格1[[#This Row],[年]],表格1[[#This Row],[月]],1)</f>
        <v>44713</v>
      </c>
      <c r="C3475" s="2" t="str">
        <f>LEFT(表格1[[#This Row],[年月]],4)</f>
        <v>2022</v>
      </c>
      <c r="D3475" s="2" t="str">
        <f>RIGHT(表格1[[#This Row],[年月]],2)</f>
        <v>06</v>
      </c>
      <c r="E3475" s="5">
        <v>67000000</v>
      </c>
      <c r="F3475" s="2" t="str">
        <f>VLOOKUP(TEXT(表格1[[#This Row],[地區]],"00000000"),縣市代碼,2,0)</f>
        <v>臺南市</v>
      </c>
      <c r="G3475" s="2" t="s">
        <v>5</v>
      </c>
      <c r="H3475" s="13">
        <v>208041</v>
      </c>
      <c r="I3475" s="14">
        <v>481516198</v>
      </c>
      <c r="J3475" s="14">
        <f>表格1[[#This Row],[信用卡交易筆數]]/1000</f>
        <v>208.041</v>
      </c>
      <c r="K3475" s="14">
        <f>表格1[[#This Row],[信用卡交易金額'[新臺幣']]]/1000</f>
        <v>481516.19799999997</v>
      </c>
      <c r="L3475" s="14">
        <f>表格1[[#This Row],[信用卡交易金額'[新臺幣']]]/1000000</f>
        <v>481.51619799999997</v>
      </c>
      <c r="M3475" s="14" t="str" cm="1">
        <f t="array" ref="M3475">_xlfn.TEXTJOIN("", TRUE, _xlfn.XLOOKUP(TRUE, VALUE(表格1[[#This Row],[年月]]) &lt;= VALUE($R$8:$R$12), $Q$8:$Q$12)) &amp; "年度"</f>
        <v>2022年度</v>
      </c>
    </row>
    <row r="3476" spans="1:13" x14ac:dyDescent="0.3">
      <c r="A3476" s="2">
        <v>202206</v>
      </c>
      <c r="B3476" s="19">
        <f>DATE(表格1[[#This Row],[年]],表格1[[#This Row],[月]],1)</f>
        <v>44713</v>
      </c>
      <c r="C3476" s="2" t="str">
        <f>LEFT(表格1[[#This Row],[年月]],4)</f>
        <v>2022</v>
      </c>
      <c r="D3476" s="2" t="str">
        <f>RIGHT(表格1[[#This Row],[年月]],2)</f>
        <v>06</v>
      </c>
      <c r="E3476" s="5">
        <v>67000000</v>
      </c>
      <c r="F3476" s="2" t="str">
        <f>VLOOKUP(TEXT(表格1[[#This Row],[地區]],"00000000"),縣市代碼,2,0)</f>
        <v>臺南市</v>
      </c>
      <c r="G3476" s="2" t="s">
        <v>6</v>
      </c>
      <c r="H3476" s="13">
        <v>373941</v>
      </c>
      <c r="I3476" s="14">
        <v>1094359684</v>
      </c>
      <c r="J3476" s="14">
        <f>表格1[[#This Row],[信用卡交易筆數]]/1000</f>
        <v>373.94099999999997</v>
      </c>
      <c r="K3476" s="14">
        <f>表格1[[#This Row],[信用卡交易金額'[新臺幣']]]/1000</f>
        <v>1094359.6839999999</v>
      </c>
      <c r="L3476" s="14">
        <f>表格1[[#This Row],[信用卡交易金額'[新臺幣']]]/1000000</f>
        <v>1094.359684</v>
      </c>
      <c r="M3476" s="14" t="str" cm="1">
        <f t="array" ref="M3476">_xlfn.TEXTJOIN("", TRUE, _xlfn.XLOOKUP(TRUE, VALUE(表格1[[#This Row],[年月]]) &lt;= VALUE($R$8:$R$12), $Q$8:$Q$12)) &amp; "年度"</f>
        <v>2022年度</v>
      </c>
    </row>
    <row r="3477" spans="1:13" x14ac:dyDescent="0.3">
      <c r="A3477" s="2">
        <v>202206</v>
      </c>
      <c r="B3477" s="19">
        <f>DATE(表格1[[#This Row],[年]],表格1[[#This Row],[月]],1)</f>
        <v>44713</v>
      </c>
      <c r="C3477" s="2" t="str">
        <f>LEFT(表格1[[#This Row],[年月]],4)</f>
        <v>2022</v>
      </c>
      <c r="D3477" s="2" t="str">
        <f>RIGHT(表格1[[#This Row],[年月]],2)</f>
        <v>06</v>
      </c>
      <c r="E3477" s="5">
        <v>67000000</v>
      </c>
      <c r="F3477" s="2" t="str">
        <f>VLOOKUP(TEXT(表格1[[#This Row],[地區]],"00000000"),縣市代碼,2,0)</f>
        <v>臺南市</v>
      </c>
      <c r="G3477" s="2" t="s">
        <v>7</v>
      </c>
      <c r="H3477" s="13">
        <v>1707148</v>
      </c>
      <c r="I3477" s="14">
        <v>1796162345</v>
      </c>
      <c r="J3477" s="14">
        <f>表格1[[#This Row],[信用卡交易筆數]]/1000</f>
        <v>1707.1479999999999</v>
      </c>
      <c r="K3477" s="14">
        <f>表格1[[#This Row],[信用卡交易金額'[新臺幣']]]/1000</f>
        <v>1796162.345</v>
      </c>
      <c r="L3477" s="14">
        <f>表格1[[#This Row],[信用卡交易金額'[新臺幣']]]/1000000</f>
        <v>1796.162345</v>
      </c>
      <c r="M3477" s="14" t="str" cm="1">
        <f t="array" ref="M3477">_xlfn.TEXTJOIN("", TRUE, _xlfn.XLOOKUP(TRUE, VALUE(表格1[[#This Row],[年月]]) &lt;= VALUE($R$8:$R$12), $Q$8:$Q$12)) &amp; "年度"</f>
        <v>2022年度</v>
      </c>
    </row>
    <row r="3478" spans="1:13" x14ac:dyDescent="0.3">
      <c r="A3478" s="2">
        <v>202206</v>
      </c>
      <c r="B3478" s="19">
        <f>DATE(表格1[[#This Row],[年]],表格1[[#This Row],[月]],1)</f>
        <v>44713</v>
      </c>
      <c r="C3478" s="2" t="str">
        <f>LEFT(表格1[[#This Row],[年月]],4)</f>
        <v>2022</v>
      </c>
      <c r="D3478" s="2" t="str">
        <f>RIGHT(表格1[[#This Row],[年月]],2)</f>
        <v>06</v>
      </c>
      <c r="E3478" s="5">
        <v>67000000</v>
      </c>
      <c r="F3478" s="2" t="str">
        <f>VLOOKUP(TEXT(表格1[[#This Row],[地區]],"00000000"),縣市代碼,2,0)</f>
        <v>臺南市</v>
      </c>
      <c r="G3478" s="2" t="s">
        <v>8</v>
      </c>
      <c r="H3478" s="13">
        <v>1303132</v>
      </c>
      <c r="I3478" s="14">
        <v>1635172510</v>
      </c>
      <c r="J3478" s="14">
        <f>表格1[[#This Row],[信用卡交易筆數]]/1000</f>
        <v>1303.1320000000001</v>
      </c>
      <c r="K3478" s="14">
        <f>表格1[[#This Row],[信用卡交易金額'[新臺幣']]]/1000</f>
        <v>1635172.51</v>
      </c>
      <c r="L3478" s="14">
        <f>表格1[[#This Row],[信用卡交易金額'[新臺幣']]]/1000000</f>
        <v>1635.1725100000001</v>
      </c>
      <c r="M3478" s="14" t="str" cm="1">
        <f t="array" ref="M3478">_xlfn.TEXTJOIN("", TRUE, _xlfn.XLOOKUP(TRUE, VALUE(表格1[[#This Row],[年月]]) &lt;= VALUE($R$8:$R$12), $Q$8:$Q$12)) &amp; "年度"</f>
        <v>2022年度</v>
      </c>
    </row>
    <row r="3479" spans="1:13" x14ac:dyDescent="0.3">
      <c r="A3479" s="2">
        <v>202206</v>
      </c>
      <c r="B3479" s="19">
        <f>DATE(表格1[[#This Row],[年]],表格1[[#This Row],[月]],1)</f>
        <v>44713</v>
      </c>
      <c r="C3479" s="2" t="str">
        <f>LEFT(表格1[[#This Row],[年月]],4)</f>
        <v>2022</v>
      </c>
      <c r="D3479" s="2" t="str">
        <f>RIGHT(表格1[[#This Row],[年月]],2)</f>
        <v>06</v>
      </c>
      <c r="E3479" s="5">
        <v>67000000</v>
      </c>
      <c r="F3479" s="2" t="str">
        <f>VLOOKUP(TEXT(表格1[[#This Row],[地區]],"00000000"),縣市代碼,2,0)</f>
        <v>臺南市</v>
      </c>
      <c r="G3479" s="2" t="s">
        <v>9</v>
      </c>
      <c r="H3479" s="13">
        <v>2873505</v>
      </c>
      <c r="I3479" s="14">
        <v>3829565535</v>
      </c>
      <c r="J3479" s="14">
        <f>表格1[[#This Row],[信用卡交易筆數]]/1000</f>
        <v>2873.5050000000001</v>
      </c>
      <c r="K3479" s="14">
        <f>表格1[[#This Row],[信用卡交易金額'[新臺幣']]]/1000</f>
        <v>3829565.5350000001</v>
      </c>
      <c r="L3479" s="14">
        <f>表格1[[#This Row],[信用卡交易金額'[新臺幣']]]/1000000</f>
        <v>3829.5655350000002</v>
      </c>
      <c r="M3479" s="14" t="str" cm="1">
        <f t="array" ref="M3479">_xlfn.TEXTJOIN("", TRUE, _xlfn.XLOOKUP(TRUE, VALUE(表格1[[#This Row],[年月]]) &lt;= VALUE($R$8:$R$12), $Q$8:$Q$12)) &amp; "年度"</f>
        <v>2022年度</v>
      </c>
    </row>
    <row r="3480" spans="1:13" x14ac:dyDescent="0.3">
      <c r="A3480" s="2">
        <v>202206</v>
      </c>
      <c r="B3480" s="19">
        <f>DATE(表格1[[#This Row],[年]],表格1[[#This Row],[月]],1)</f>
        <v>44713</v>
      </c>
      <c r="C3480" s="2" t="str">
        <f>LEFT(表格1[[#This Row],[年月]],4)</f>
        <v>2022</v>
      </c>
      <c r="D3480" s="2" t="str">
        <f>RIGHT(表格1[[#This Row],[年月]],2)</f>
        <v>06</v>
      </c>
      <c r="E3480" s="5">
        <v>67000000</v>
      </c>
      <c r="F3480" s="2" t="str">
        <f>VLOOKUP(TEXT(表格1[[#This Row],[地區]],"00000000"),縣市代碼,2,0)</f>
        <v>臺南市</v>
      </c>
      <c r="G3480" s="2" t="s">
        <v>10</v>
      </c>
      <c r="H3480" s="13">
        <v>2002074</v>
      </c>
      <c r="I3480" s="14">
        <v>10960299734</v>
      </c>
      <c r="J3480" s="14">
        <f>表格1[[#This Row],[信用卡交易筆數]]/1000</f>
        <v>2002.0740000000001</v>
      </c>
      <c r="K3480" s="14">
        <f>表格1[[#This Row],[信用卡交易金額'[新臺幣']]]/1000</f>
        <v>10960299.733999999</v>
      </c>
      <c r="L3480" s="14">
        <f>表格1[[#This Row],[信用卡交易金額'[新臺幣']]]/1000000</f>
        <v>10960.299734</v>
      </c>
      <c r="M3480" s="14" t="str" cm="1">
        <f t="array" ref="M3480">_xlfn.TEXTJOIN("", TRUE, _xlfn.XLOOKUP(TRUE, VALUE(表格1[[#This Row],[年月]]) &lt;= VALUE($R$8:$R$12), $Q$8:$Q$12)) &amp; "年度"</f>
        <v>2022年度</v>
      </c>
    </row>
    <row r="3481" spans="1:13" x14ac:dyDescent="0.3">
      <c r="A3481" s="2">
        <v>202206</v>
      </c>
      <c r="B3481" s="19">
        <f>DATE(表格1[[#This Row],[年]],表格1[[#This Row],[月]],1)</f>
        <v>44713</v>
      </c>
      <c r="C3481" s="2" t="str">
        <f>LEFT(表格1[[#This Row],[年月]],4)</f>
        <v>2022</v>
      </c>
      <c r="D3481" s="2" t="str">
        <f>RIGHT(表格1[[#This Row],[年月]],2)</f>
        <v>06</v>
      </c>
      <c r="E3481" s="5">
        <v>64000000</v>
      </c>
      <c r="F3481" s="2" t="str">
        <f>VLOOKUP(TEXT(表格1[[#This Row],[地區]],"00000000"),縣市代碼,2,0)</f>
        <v>高雄市</v>
      </c>
      <c r="G3481" s="2" t="s">
        <v>4</v>
      </c>
      <c r="H3481" s="13">
        <v>4971302</v>
      </c>
      <c r="I3481" s="14">
        <v>2286658169</v>
      </c>
      <c r="J3481" s="14">
        <f>表格1[[#This Row],[信用卡交易筆數]]/1000</f>
        <v>4971.3019999999997</v>
      </c>
      <c r="K3481" s="14">
        <f>表格1[[#This Row],[信用卡交易金額'[新臺幣']]]/1000</f>
        <v>2286658.1690000002</v>
      </c>
      <c r="L3481" s="14">
        <f>表格1[[#This Row],[信用卡交易金額'[新臺幣']]]/1000000</f>
        <v>2286.6581689999998</v>
      </c>
      <c r="M3481" s="14" t="str" cm="1">
        <f t="array" ref="M3481">_xlfn.TEXTJOIN("", TRUE, _xlfn.XLOOKUP(TRUE, VALUE(表格1[[#This Row],[年月]]) &lt;= VALUE($R$8:$R$12), $Q$8:$Q$12)) &amp; "年度"</f>
        <v>2022年度</v>
      </c>
    </row>
    <row r="3482" spans="1:13" x14ac:dyDescent="0.3">
      <c r="A3482" s="2">
        <v>202206</v>
      </c>
      <c r="B3482" s="19">
        <f>DATE(表格1[[#This Row],[年]],表格1[[#This Row],[月]],1)</f>
        <v>44713</v>
      </c>
      <c r="C3482" s="2" t="str">
        <f>LEFT(表格1[[#This Row],[年月]],4)</f>
        <v>2022</v>
      </c>
      <c r="D3482" s="2" t="str">
        <f>RIGHT(表格1[[#This Row],[年月]],2)</f>
        <v>06</v>
      </c>
      <c r="E3482" s="5">
        <v>64000000</v>
      </c>
      <c r="F3482" s="2" t="str">
        <f>VLOOKUP(TEXT(表格1[[#This Row],[地區]],"00000000"),縣市代碼,2,0)</f>
        <v>高雄市</v>
      </c>
      <c r="G3482" s="2" t="s">
        <v>5</v>
      </c>
      <c r="H3482" s="13">
        <v>322352</v>
      </c>
      <c r="I3482" s="14">
        <v>722984968</v>
      </c>
      <c r="J3482" s="14">
        <f>表格1[[#This Row],[信用卡交易筆數]]/1000</f>
        <v>322.35199999999998</v>
      </c>
      <c r="K3482" s="14">
        <f>表格1[[#This Row],[信用卡交易金額'[新臺幣']]]/1000</f>
        <v>722984.96799999999</v>
      </c>
      <c r="L3482" s="14">
        <f>表格1[[#This Row],[信用卡交易金額'[新臺幣']]]/1000000</f>
        <v>722.98496799999998</v>
      </c>
      <c r="M3482" s="14" t="str" cm="1">
        <f t="array" ref="M3482">_xlfn.TEXTJOIN("", TRUE, _xlfn.XLOOKUP(TRUE, VALUE(表格1[[#This Row],[年月]]) &lt;= VALUE($R$8:$R$12), $Q$8:$Q$12)) &amp; "年度"</f>
        <v>2022年度</v>
      </c>
    </row>
    <row r="3483" spans="1:13" x14ac:dyDescent="0.3">
      <c r="A3483" s="2">
        <v>202206</v>
      </c>
      <c r="B3483" s="19">
        <f>DATE(表格1[[#This Row],[年]],表格1[[#This Row],[月]],1)</f>
        <v>44713</v>
      </c>
      <c r="C3483" s="2" t="str">
        <f>LEFT(表格1[[#This Row],[年月]],4)</f>
        <v>2022</v>
      </c>
      <c r="D3483" s="2" t="str">
        <f>RIGHT(表格1[[#This Row],[年月]],2)</f>
        <v>06</v>
      </c>
      <c r="E3483" s="5">
        <v>64000000</v>
      </c>
      <c r="F3483" s="2" t="str">
        <f>VLOOKUP(TEXT(表格1[[#This Row],[地區]],"00000000"),縣市代碼,2,0)</f>
        <v>高雄市</v>
      </c>
      <c r="G3483" s="2" t="s">
        <v>6</v>
      </c>
      <c r="H3483" s="13">
        <v>582189</v>
      </c>
      <c r="I3483" s="14">
        <v>1715158292</v>
      </c>
      <c r="J3483" s="14">
        <f>表格1[[#This Row],[信用卡交易筆數]]/1000</f>
        <v>582.18899999999996</v>
      </c>
      <c r="K3483" s="14">
        <f>表格1[[#This Row],[信用卡交易金額'[新臺幣']]]/1000</f>
        <v>1715158.2919999999</v>
      </c>
      <c r="L3483" s="14">
        <f>表格1[[#This Row],[信用卡交易金額'[新臺幣']]]/1000000</f>
        <v>1715.1582920000001</v>
      </c>
      <c r="M3483" s="14" t="str" cm="1">
        <f t="array" ref="M3483">_xlfn.TEXTJOIN("", TRUE, _xlfn.XLOOKUP(TRUE, VALUE(表格1[[#This Row],[年月]]) &lt;= VALUE($R$8:$R$12), $Q$8:$Q$12)) &amp; "年度"</f>
        <v>2022年度</v>
      </c>
    </row>
    <row r="3484" spans="1:13" x14ac:dyDescent="0.3">
      <c r="A3484" s="2">
        <v>202206</v>
      </c>
      <c r="B3484" s="19">
        <f>DATE(表格1[[#This Row],[年]],表格1[[#This Row],[月]],1)</f>
        <v>44713</v>
      </c>
      <c r="C3484" s="2" t="str">
        <f>LEFT(表格1[[#This Row],[年月]],4)</f>
        <v>2022</v>
      </c>
      <c r="D3484" s="2" t="str">
        <f>RIGHT(表格1[[#This Row],[年月]],2)</f>
        <v>06</v>
      </c>
      <c r="E3484" s="5">
        <v>64000000</v>
      </c>
      <c r="F3484" s="2" t="str">
        <f>VLOOKUP(TEXT(表格1[[#This Row],[地區]],"00000000"),縣市代碼,2,0)</f>
        <v>高雄市</v>
      </c>
      <c r="G3484" s="2" t="s">
        <v>7</v>
      </c>
      <c r="H3484" s="13">
        <v>2581642</v>
      </c>
      <c r="I3484" s="14">
        <v>2742887313</v>
      </c>
      <c r="J3484" s="14">
        <f>表格1[[#This Row],[信用卡交易筆數]]/1000</f>
        <v>2581.6419999999998</v>
      </c>
      <c r="K3484" s="14">
        <f>表格1[[#This Row],[信用卡交易金額'[新臺幣']]]/1000</f>
        <v>2742887.3130000001</v>
      </c>
      <c r="L3484" s="14">
        <f>表格1[[#This Row],[信用卡交易金額'[新臺幣']]]/1000000</f>
        <v>2742.8873130000002</v>
      </c>
      <c r="M3484" s="14" t="str" cm="1">
        <f t="array" ref="M3484">_xlfn.TEXTJOIN("", TRUE, _xlfn.XLOOKUP(TRUE, VALUE(表格1[[#This Row],[年月]]) &lt;= VALUE($R$8:$R$12), $Q$8:$Q$12)) &amp; "年度"</f>
        <v>2022年度</v>
      </c>
    </row>
    <row r="3485" spans="1:13" x14ac:dyDescent="0.3">
      <c r="A3485" s="2">
        <v>202206</v>
      </c>
      <c r="B3485" s="19">
        <f>DATE(表格1[[#This Row],[年]],表格1[[#This Row],[月]],1)</f>
        <v>44713</v>
      </c>
      <c r="C3485" s="2" t="str">
        <f>LEFT(表格1[[#This Row],[年月]],4)</f>
        <v>2022</v>
      </c>
      <c r="D3485" s="2" t="str">
        <f>RIGHT(表格1[[#This Row],[年月]],2)</f>
        <v>06</v>
      </c>
      <c r="E3485" s="5">
        <v>64000000</v>
      </c>
      <c r="F3485" s="2" t="str">
        <f>VLOOKUP(TEXT(表格1[[#This Row],[地區]],"00000000"),縣市代碼,2,0)</f>
        <v>高雄市</v>
      </c>
      <c r="G3485" s="2" t="s">
        <v>8</v>
      </c>
      <c r="H3485" s="13">
        <v>2097845</v>
      </c>
      <c r="I3485" s="14">
        <v>2553655816</v>
      </c>
      <c r="J3485" s="14">
        <f>表格1[[#This Row],[信用卡交易筆數]]/1000</f>
        <v>2097.8449999999998</v>
      </c>
      <c r="K3485" s="14">
        <f>表格1[[#This Row],[信用卡交易金額'[新臺幣']]]/1000</f>
        <v>2553655.8160000001</v>
      </c>
      <c r="L3485" s="14">
        <f>表格1[[#This Row],[信用卡交易金額'[新臺幣']]]/1000000</f>
        <v>2553.655816</v>
      </c>
      <c r="M3485" s="14" t="str" cm="1">
        <f t="array" ref="M3485">_xlfn.TEXTJOIN("", TRUE, _xlfn.XLOOKUP(TRUE, VALUE(表格1[[#This Row],[年月]]) &lt;= VALUE($R$8:$R$12), $Q$8:$Q$12)) &amp; "年度"</f>
        <v>2022年度</v>
      </c>
    </row>
    <row r="3486" spans="1:13" x14ac:dyDescent="0.3">
      <c r="A3486" s="2">
        <v>202206</v>
      </c>
      <c r="B3486" s="19">
        <f>DATE(表格1[[#This Row],[年]],表格1[[#This Row],[月]],1)</f>
        <v>44713</v>
      </c>
      <c r="C3486" s="2" t="str">
        <f>LEFT(表格1[[#This Row],[年月]],4)</f>
        <v>2022</v>
      </c>
      <c r="D3486" s="2" t="str">
        <f>RIGHT(表格1[[#This Row],[年月]],2)</f>
        <v>06</v>
      </c>
      <c r="E3486" s="5">
        <v>64000000</v>
      </c>
      <c r="F3486" s="2" t="str">
        <f>VLOOKUP(TEXT(表格1[[#This Row],[地區]],"00000000"),縣市代碼,2,0)</f>
        <v>高雄市</v>
      </c>
      <c r="G3486" s="2" t="s">
        <v>9</v>
      </c>
      <c r="H3486" s="13">
        <v>4580077</v>
      </c>
      <c r="I3486" s="14">
        <v>6204204109</v>
      </c>
      <c r="J3486" s="14">
        <f>表格1[[#This Row],[信用卡交易筆數]]/1000</f>
        <v>4580.0770000000002</v>
      </c>
      <c r="K3486" s="14">
        <f>表格1[[#This Row],[信用卡交易金額'[新臺幣']]]/1000</f>
        <v>6204204.1090000002</v>
      </c>
      <c r="L3486" s="14">
        <f>表格1[[#This Row],[信用卡交易金額'[新臺幣']]]/1000000</f>
        <v>6204.2041090000002</v>
      </c>
      <c r="M3486" s="14" t="str" cm="1">
        <f t="array" ref="M3486">_xlfn.TEXTJOIN("", TRUE, _xlfn.XLOOKUP(TRUE, VALUE(表格1[[#This Row],[年月]]) &lt;= VALUE($R$8:$R$12), $Q$8:$Q$12)) &amp; "年度"</f>
        <v>2022年度</v>
      </c>
    </row>
    <row r="3487" spans="1:13" x14ac:dyDescent="0.3">
      <c r="A3487" s="2">
        <v>202206</v>
      </c>
      <c r="B3487" s="19">
        <f>DATE(表格1[[#This Row],[年]],表格1[[#This Row],[月]],1)</f>
        <v>44713</v>
      </c>
      <c r="C3487" s="2" t="str">
        <f>LEFT(表格1[[#This Row],[年月]],4)</f>
        <v>2022</v>
      </c>
      <c r="D3487" s="2" t="str">
        <f>RIGHT(表格1[[#This Row],[年月]],2)</f>
        <v>06</v>
      </c>
      <c r="E3487" s="5">
        <v>64000000</v>
      </c>
      <c r="F3487" s="2" t="str">
        <f>VLOOKUP(TEXT(表格1[[#This Row],[地區]],"00000000"),縣市代碼,2,0)</f>
        <v>高雄市</v>
      </c>
      <c r="G3487" s="2" t="s">
        <v>10</v>
      </c>
      <c r="H3487" s="13">
        <v>3023933</v>
      </c>
      <c r="I3487" s="14">
        <v>14549847189</v>
      </c>
      <c r="J3487" s="14">
        <f>表格1[[#This Row],[信用卡交易筆數]]/1000</f>
        <v>3023.933</v>
      </c>
      <c r="K3487" s="14">
        <f>表格1[[#This Row],[信用卡交易金額'[新臺幣']]]/1000</f>
        <v>14549847.188999999</v>
      </c>
      <c r="L3487" s="14">
        <f>表格1[[#This Row],[信用卡交易金額'[新臺幣']]]/1000000</f>
        <v>14549.847189</v>
      </c>
      <c r="M3487" s="14" t="str" cm="1">
        <f t="array" ref="M3487">_xlfn.TEXTJOIN("", TRUE, _xlfn.XLOOKUP(TRUE, VALUE(表格1[[#This Row],[年月]]) &lt;= VALUE($R$8:$R$12), $Q$8:$Q$12)) &amp; "年度"</f>
        <v>2022年度</v>
      </c>
    </row>
    <row r="3488" spans="1:13" x14ac:dyDescent="0.3">
      <c r="A3488" s="2">
        <v>202206</v>
      </c>
      <c r="B3488" s="19">
        <f>DATE(表格1[[#This Row],[年]],表格1[[#This Row],[月]],1)</f>
        <v>44713</v>
      </c>
      <c r="C3488" s="2" t="str">
        <f>LEFT(表格1[[#This Row],[年月]],4)</f>
        <v>2022</v>
      </c>
      <c r="D3488" s="2" t="str">
        <f>RIGHT(表格1[[#This Row],[年月]],2)</f>
        <v>06</v>
      </c>
      <c r="E3488" s="5">
        <v>10013000</v>
      </c>
      <c r="F3488" s="2" t="str">
        <f>VLOOKUP(TEXT(表格1[[#This Row],[地區]],"00000000"),縣市代碼,2,0)</f>
        <v>屏東縣</v>
      </c>
      <c r="G3488" s="2" t="s">
        <v>4</v>
      </c>
      <c r="H3488" s="13">
        <v>731485</v>
      </c>
      <c r="I3488" s="14">
        <v>323178199</v>
      </c>
      <c r="J3488" s="14">
        <f>表格1[[#This Row],[信用卡交易筆數]]/1000</f>
        <v>731.48500000000001</v>
      </c>
      <c r="K3488" s="14">
        <f>表格1[[#This Row],[信用卡交易金額'[新臺幣']]]/1000</f>
        <v>323178.19900000002</v>
      </c>
      <c r="L3488" s="14">
        <f>表格1[[#This Row],[信用卡交易金額'[新臺幣']]]/1000000</f>
        <v>323.17819900000001</v>
      </c>
      <c r="M3488" s="14" t="str" cm="1">
        <f t="array" ref="M3488">_xlfn.TEXTJOIN("", TRUE, _xlfn.XLOOKUP(TRUE, VALUE(表格1[[#This Row],[年月]]) &lt;= VALUE($R$8:$R$12), $Q$8:$Q$12)) &amp; "年度"</f>
        <v>2022年度</v>
      </c>
    </row>
    <row r="3489" spans="1:13" x14ac:dyDescent="0.3">
      <c r="A3489" s="2">
        <v>202206</v>
      </c>
      <c r="B3489" s="19">
        <f>DATE(表格1[[#This Row],[年]],表格1[[#This Row],[月]],1)</f>
        <v>44713</v>
      </c>
      <c r="C3489" s="2" t="str">
        <f>LEFT(表格1[[#This Row],[年月]],4)</f>
        <v>2022</v>
      </c>
      <c r="D3489" s="2" t="str">
        <f>RIGHT(表格1[[#This Row],[年月]],2)</f>
        <v>06</v>
      </c>
      <c r="E3489" s="5">
        <v>10013000</v>
      </c>
      <c r="F3489" s="2" t="str">
        <f>VLOOKUP(TEXT(表格1[[#This Row],[地區]],"00000000"),縣市代碼,2,0)</f>
        <v>屏東縣</v>
      </c>
      <c r="G3489" s="2" t="s">
        <v>5</v>
      </c>
      <c r="H3489" s="13">
        <v>54353</v>
      </c>
      <c r="I3489" s="14">
        <v>125873765</v>
      </c>
      <c r="J3489" s="14">
        <f>表格1[[#This Row],[信用卡交易筆數]]/1000</f>
        <v>54.353000000000002</v>
      </c>
      <c r="K3489" s="14">
        <f>表格1[[#This Row],[信用卡交易金額'[新臺幣']]]/1000</f>
        <v>125873.765</v>
      </c>
      <c r="L3489" s="14">
        <f>表格1[[#This Row],[信用卡交易金額'[新臺幣']]]/1000000</f>
        <v>125.87376500000001</v>
      </c>
      <c r="M3489" s="14" t="str" cm="1">
        <f t="array" ref="M3489">_xlfn.TEXTJOIN("", TRUE, _xlfn.XLOOKUP(TRUE, VALUE(表格1[[#This Row],[年月]]) &lt;= VALUE($R$8:$R$12), $Q$8:$Q$12)) &amp; "年度"</f>
        <v>2022年度</v>
      </c>
    </row>
    <row r="3490" spans="1:13" x14ac:dyDescent="0.3">
      <c r="A3490" s="2">
        <v>202206</v>
      </c>
      <c r="B3490" s="19">
        <f>DATE(表格1[[#This Row],[年]],表格1[[#This Row],[月]],1)</f>
        <v>44713</v>
      </c>
      <c r="C3490" s="2" t="str">
        <f>LEFT(表格1[[#This Row],[年月]],4)</f>
        <v>2022</v>
      </c>
      <c r="D3490" s="2" t="str">
        <f>RIGHT(表格1[[#This Row],[年月]],2)</f>
        <v>06</v>
      </c>
      <c r="E3490" s="5">
        <v>10013000</v>
      </c>
      <c r="F3490" s="2" t="str">
        <f>VLOOKUP(TEXT(表格1[[#This Row],[地區]],"00000000"),縣市代碼,2,0)</f>
        <v>屏東縣</v>
      </c>
      <c r="G3490" s="2" t="s">
        <v>6</v>
      </c>
      <c r="H3490" s="13">
        <v>93307</v>
      </c>
      <c r="I3490" s="14">
        <v>282091718</v>
      </c>
      <c r="J3490" s="14">
        <f>表格1[[#This Row],[信用卡交易筆數]]/1000</f>
        <v>93.307000000000002</v>
      </c>
      <c r="K3490" s="14">
        <f>表格1[[#This Row],[信用卡交易金額'[新臺幣']]]/1000</f>
        <v>282091.71799999999</v>
      </c>
      <c r="L3490" s="14">
        <f>表格1[[#This Row],[信用卡交易金額'[新臺幣']]]/1000000</f>
        <v>282.09171800000001</v>
      </c>
      <c r="M3490" s="14" t="str" cm="1">
        <f t="array" ref="M3490">_xlfn.TEXTJOIN("", TRUE, _xlfn.XLOOKUP(TRUE, VALUE(表格1[[#This Row],[年月]]) &lt;= VALUE($R$8:$R$12), $Q$8:$Q$12)) &amp; "年度"</f>
        <v>2022年度</v>
      </c>
    </row>
    <row r="3491" spans="1:13" x14ac:dyDescent="0.3">
      <c r="A3491" s="2">
        <v>202206</v>
      </c>
      <c r="B3491" s="19">
        <f>DATE(表格1[[#This Row],[年]],表格1[[#This Row],[月]],1)</f>
        <v>44713</v>
      </c>
      <c r="C3491" s="2" t="str">
        <f>LEFT(表格1[[#This Row],[年月]],4)</f>
        <v>2022</v>
      </c>
      <c r="D3491" s="2" t="str">
        <f>RIGHT(表格1[[#This Row],[年月]],2)</f>
        <v>06</v>
      </c>
      <c r="E3491" s="5">
        <v>10013000</v>
      </c>
      <c r="F3491" s="2" t="str">
        <f>VLOOKUP(TEXT(表格1[[#This Row],[地區]],"00000000"),縣市代碼,2,0)</f>
        <v>屏東縣</v>
      </c>
      <c r="G3491" s="2" t="s">
        <v>7</v>
      </c>
      <c r="H3491" s="13">
        <v>530659</v>
      </c>
      <c r="I3491" s="14">
        <v>557047902</v>
      </c>
      <c r="J3491" s="14">
        <f>表格1[[#This Row],[信用卡交易筆數]]/1000</f>
        <v>530.65899999999999</v>
      </c>
      <c r="K3491" s="14">
        <f>表格1[[#This Row],[信用卡交易金額'[新臺幣']]]/1000</f>
        <v>557047.902</v>
      </c>
      <c r="L3491" s="14">
        <f>表格1[[#This Row],[信用卡交易金額'[新臺幣']]]/1000000</f>
        <v>557.04790200000002</v>
      </c>
      <c r="M3491" s="14" t="str" cm="1">
        <f t="array" ref="M3491">_xlfn.TEXTJOIN("", TRUE, _xlfn.XLOOKUP(TRUE, VALUE(表格1[[#This Row],[年月]]) &lt;= VALUE($R$8:$R$12), $Q$8:$Q$12)) &amp; "年度"</f>
        <v>2022年度</v>
      </c>
    </row>
    <row r="3492" spans="1:13" x14ac:dyDescent="0.3">
      <c r="A3492" s="2">
        <v>202206</v>
      </c>
      <c r="B3492" s="19">
        <f>DATE(表格1[[#This Row],[年]],表格1[[#This Row],[月]],1)</f>
        <v>44713</v>
      </c>
      <c r="C3492" s="2" t="str">
        <f>LEFT(表格1[[#This Row],[年月]],4)</f>
        <v>2022</v>
      </c>
      <c r="D3492" s="2" t="str">
        <f>RIGHT(表格1[[#This Row],[年月]],2)</f>
        <v>06</v>
      </c>
      <c r="E3492" s="5">
        <v>10013000</v>
      </c>
      <c r="F3492" s="2" t="str">
        <f>VLOOKUP(TEXT(表格1[[#This Row],[地區]],"00000000"),縣市代碼,2,0)</f>
        <v>屏東縣</v>
      </c>
      <c r="G3492" s="2" t="s">
        <v>8</v>
      </c>
      <c r="H3492" s="13">
        <v>354168</v>
      </c>
      <c r="I3492" s="14">
        <v>414465669</v>
      </c>
      <c r="J3492" s="14">
        <f>表格1[[#This Row],[信用卡交易筆數]]/1000</f>
        <v>354.16800000000001</v>
      </c>
      <c r="K3492" s="14">
        <f>表格1[[#This Row],[信用卡交易金額'[新臺幣']]]/1000</f>
        <v>414465.66899999999</v>
      </c>
      <c r="L3492" s="14">
        <f>表格1[[#This Row],[信用卡交易金額'[新臺幣']]]/1000000</f>
        <v>414.46566899999999</v>
      </c>
      <c r="M3492" s="14" t="str" cm="1">
        <f t="array" ref="M3492">_xlfn.TEXTJOIN("", TRUE, _xlfn.XLOOKUP(TRUE, VALUE(表格1[[#This Row],[年月]]) &lt;= VALUE($R$8:$R$12), $Q$8:$Q$12)) &amp; "年度"</f>
        <v>2022年度</v>
      </c>
    </row>
    <row r="3493" spans="1:13" x14ac:dyDescent="0.3">
      <c r="A3493" s="2">
        <v>202206</v>
      </c>
      <c r="B3493" s="19">
        <f>DATE(表格1[[#This Row],[年]],表格1[[#This Row],[月]],1)</f>
        <v>44713</v>
      </c>
      <c r="C3493" s="2" t="str">
        <f>LEFT(表格1[[#This Row],[年月]],4)</f>
        <v>2022</v>
      </c>
      <c r="D3493" s="2" t="str">
        <f>RIGHT(表格1[[#This Row],[年月]],2)</f>
        <v>06</v>
      </c>
      <c r="E3493" s="5">
        <v>10013000</v>
      </c>
      <c r="F3493" s="2" t="str">
        <f>VLOOKUP(TEXT(表格1[[#This Row],[地區]],"00000000"),縣市代碼,2,0)</f>
        <v>屏東縣</v>
      </c>
      <c r="G3493" s="2" t="s">
        <v>9</v>
      </c>
      <c r="H3493" s="13">
        <v>707889</v>
      </c>
      <c r="I3493" s="14">
        <v>926856681</v>
      </c>
      <c r="J3493" s="14">
        <f>表格1[[#This Row],[信用卡交易筆數]]/1000</f>
        <v>707.88900000000001</v>
      </c>
      <c r="K3493" s="14">
        <f>表格1[[#This Row],[信用卡交易金額'[新臺幣']]]/1000</f>
        <v>926856.68099999998</v>
      </c>
      <c r="L3493" s="14">
        <f>表格1[[#This Row],[信用卡交易金額'[新臺幣']]]/1000000</f>
        <v>926.85668099999998</v>
      </c>
      <c r="M3493" s="14" t="str" cm="1">
        <f t="array" ref="M3493">_xlfn.TEXTJOIN("", TRUE, _xlfn.XLOOKUP(TRUE, VALUE(表格1[[#This Row],[年月]]) &lt;= VALUE($R$8:$R$12), $Q$8:$Q$12)) &amp; "年度"</f>
        <v>2022年度</v>
      </c>
    </row>
    <row r="3494" spans="1:13" x14ac:dyDescent="0.3">
      <c r="A3494" s="2">
        <v>202206</v>
      </c>
      <c r="B3494" s="19">
        <f>DATE(表格1[[#This Row],[年]],表格1[[#This Row],[月]],1)</f>
        <v>44713</v>
      </c>
      <c r="C3494" s="2" t="str">
        <f>LEFT(表格1[[#This Row],[年月]],4)</f>
        <v>2022</v>
      </c>
      <c r="D3494" s="2" t="str">
        <f>RIGHT(表格1[[#This Row],[年月]],2)</f>
        <v>06</v>
      </c>
      <c r="E3494" s="5">
        <v>10013000</v>
      </c>
      <c r="F3494" s="2" t="str">
        <f>VLOOKUP(TEXT(表格1[[#This Row],[地區]],"00000000"),縣市代碼,2,0)</f>
        <v>屏東縣</v>
      </c>
      <c r="G3494" s="2" t="s">
        <v>10</v>
      </c>
      <c r="H3494" s="13">
        <v>537280</v>
      </c>
      <c r="I3494" s="14">
        <v>2013981719</v>
      </c>
      <c r="J3494" s="14">
        <f>表格1[[#This Row],[信用卡交易筆數]]/1000</f>
        <v>537.28</v>
      </c>
      <c r="K3494" s="14">
        <f>表格1[[#This Row],[信用卡交易金額'[新臺幣']]]/1000</f>
        <v>2013981.719</v>
      </c>
      <c r="L3494" s="14">
        <f>表格1[[#This Row],[信用卡交易金額'[新臺幣']]]/1000000</f>
        <v>2013.9817190000001</v>
      </c>
      <c r="M3494" s="14" t="str" cm="1">
        <f t="array" ref="M3494">_xlfn.TEXTJOIN("", TRUE, _xlfn.XLOOKUP(TRUE, VALUE(表格1[[#This Row],[年月]]) &lt;= VALUE($R$8:$R$12), $Q$8:$Q$12)) &amp; "年度"</f>
        <v>2022年度</v>
      </c>
    </row>
    <row r="3495" spans="1:13" x14ac:dyDescent="0.3">
      <c r="A3495" s="2">
        <v>202206</v>
      </c>
      <c r="B3495" s="19">
        <f>DATE(表格1[[#This Row],[年]],表格1[[#This Row],[月]],1)</f>
        <v>44713</v>
      </c>
      <c r="C3495" s="2" t="str">
        <f>LEFT(表格1[[#This Row],[年月]],4)</f>
        <v>2022</v>
      </c>
      <c r="D3495" s="2" t="str">
        <f>RIGHT(表格1[[#This Row],[年月]],2)</f>
        <v>06</v>
      </c>
      <c r="E3495" s="5">
        <v>10017000</v>
      </c>
      <c r="F3495" s="2" t="str">
        <f>VLOOKUP(TEXT(表格1[[#This Row],[地區]],"00000000"),縣市代碼,2,0)</f>
        <v>基隆市</v>
      </c>
      <c r="G3495" s="2" t="s">
        <v>4</v>
      </c>
      <c r="H3495" s="13">
        <v>663668</v>
      </c>
      <c r="I3495" s="14">
        <v>293507936</v>
      </c>
      <c r="J3495" s="14">
        <f>表格1[[#This Row],[信用卡交易筆數]]/1000</f>
        <v>663.66800000000001</v>
      </c>
      <c r="K3495" s="14">
        <f>表格1[[#This Row],[信用卡交易金額'[新臺幣']]]/1000</f>
        <v>293507.93599999999</v>
      </c>
      <c r="L3495" s="14">
        <f>表格1[[#This Row],[信用卡交易金額'[新臺幣']]]/1000000</f>
        <v>293.50793599999997</v>
      </c>
      <c r="M3495" s="14" t="str" cm="1">
        <f t="array" ref="M3495">_xlfn.TEXTJOIN("", TRUE, _xlfn.XLOOKUP(TRUE, VALUE(表格1[[#This Row],[年月]]) &lt;= VALUE($R$8:$R$12), $Q$8:$Q$12)) &amp; "年度"</f>
        <v>2022年度</v>
      </c>
    </row>
    <row r="3496" spans="1:13" x14ac:dyDescent="0.3">
      <c r="A3496" s="2">
        <v>202206</v>
      </c>
      <c r="B3496" s="19">
        <f>DATE(表格1[[#This Row],[年]],表格1[[#This Row],[月]],1)</f>
        <v>44713</v>
      </c>
      <c r="C3496" s="2" t="str">
        <f>LEFT(表格1[[#This Row],[年月]],4)</f>
        <v>2022</v>
      </c>
      <c r="D3496" s="2" t="str">
        <f>RIGHT(表格1[[#This Row],[年月]],2)</f>
        <v>06</v>
      </c>
      <c r="E3496" s="5">
        <v>10017000</v>
      </c>
      <c r="F3496" s="2" t="str">
        <f>VLOOKUP(TEXT(表格1[[#This Row],[地區]],"00000000"),縣市代碼,2,0)</f>
        <v>基隆市</v>
      </c>
      <c r="G3496" s="2" t="s">
        <v>5</v>
      </c>
      <c r="H3496" s="13">
        <v>49836</v>
      </c>
      <c r="I3496" s="14">
        <v>123414807</v>
      </c>
      <c r="J3496" s="14">
        <f>表格1[[#This Row],[信用卡交易筆數]]/1000</f>
        <v>49.835999999999999</v>
      </c>
      <c r="K3496" s="14">
        <f>表格1[[#This Row],[信用卡交易金額'[新臺幣']]]/1000</f>
        <v>123414.807</v>
      </c>
      <c r="L3496" s="14">
        <f>表格1[[#This Row],[信用卡交易金額'[新臺幣']]]/1000000</f>
        <v>123.414807</v>
      </c>
      <c r="M3496" s="14" t="str" cm="1">
        <f t="array" ref="M3496">_xlfn.TEXTJOIN("", TRUE, _xlfn.XLOOKUP(TRUE, VALUE(表格1[[#This Row],[年月]]) &lt;= VALUE($R$8:$R$12), $Q$8:$Q$12)) &amp; "年度"</f>
        <v>2022年度</v>
      </c>
    </row>
    <row r="3497" spans="1:13" x14ac:dyDescent="0.3">
      <c r="A3497" s="2">
        <v>202206</v>
      </c>
      <c r="B3497" s="19">
        <f>DATE(表格1[[#This Row],[年]],表格1[[#This Row],[月]],1)</f>
        <v>44713</v>
      </c>
      <c r="C3497" s="2" t="str">
        <f>LEFT(表格1[[#This Row],[年月]],4)</f>
        <v>2022</v>
      </c>
      <c r="D3497" s="2" t="str">
        <f>RIGHT(表格1[[#This Row],[年月]],2)</f>
        <v>06</v>
      </c>
      <c r="E3497" s="5">
        <v>10017000</v>
      </c>
      <c r="F3497" s="2" t="str">
        <f>VLOOKUP(TEXT(表格1[[#This Row],[地區]],"00000000"),縣市代碼,2,0)</f>
        <v>基隆市</v>
      </c>
      <c r="G3497" s="2" t="s">
        <v>6</v>
      </c>
      <c r="H3497" s="13">
        <v>67630</v>
      </c>
      <c r="I3497" s="14">
        <v>220183564</v>
      </c>
      <c r="J3497" s="14">
        <f>表格1[[#This Row],[信用卡交易筆數]]/1000</f>
        <v>67.63</v>
      </c>
      <c r="K3497" s="14">
        <f>表格1[[#This Row],[信用卡交易金額'[新臺幣']]]/1000</f>
        <v>220183.56400000001</v>
      </c>
      <c r="L3497" s="14">
        <f>表格1[[#This Row],[信用卡交易金額'[新臺幣']]]/1000000</f>
        <v>220.18356399999999</v>
      </c>
      <c r="M3497" s="14" t="str" cm="1">
        <f t="array" ref="M3497">_xlfn.TEXTJOIN("", TRUE, _xlfn.XLOOKUP(TRUE, VALUE(表格1[[#This Row],[年月]]) &lt;= VALUE($R$8:$R$12), $Q$8:$Q$12)) &amp; "年度"</f>
        <v>2022年度</v>
      </c>
    </row>
    <row r="3498" spans="1:13" x14ac:dyDescent="0.3">
      <c r="A3498" s="2">
        <v>202206</v>
      </c>
      <c r="B3498" s="19">
        <f>DATE(表格1[[#This Row],[年]],表格1[[#This Row],[月]],1)</f>
        <v>44713</v>
      </c>
      <c r="C3498" s="2" t="str">
        <f>LEFT(表格1[[#This Row],[年月]],4)</f>
        <v>2022</v>
      </c>
      <c r="D3498" s="2" t="str">
        <f>RIGHT(表格1[[#This Row],[年月]],2)</f>
        <v>06</v>
      </c>
      <c r="E3498" s="5">
        <v>10017000</v>
      </c>
      <c r="F3498" s="2" t="str">
        <f>VLOOKUP(TEXT(表格1[[#This Row],[地區]],"00000000"),縣市代碼,2,0)</f>
        <v>基隆市</v>
      </c>
      <c r="G3498" s="2" t="s">
        <v>7</v>
      </c>
      <c r="H3498" s="13">
        <v>378696</v>
      </c>
      <c r="I3498" s="14">
        <v>365241982</v>
      </c>
      <c r="J3498" s="14">
        <f>表格1[[#This Row],[信用卡交易筆數]]/1000</f>
        <v>378.69600000000003</v>
      </c>
      <c r="K3498" s="14">
        <f>表格1[[#This Row],[信用卡交易金額'[新臺幣']]]/1000</f>
        <v>365241.98200000002</v>
      </c>
      <c r="L3498" s="14">
        <f>表格1[[#This Row],[信用卡交易金額'[新臺幣']]]/1000000</f>
        <v>365.24198200000001</v>
      </c>
      <c r="M3498" s="14" t="str" cm="1">
        <f t="array" ref="M3498">_xlfn.TEXTJOIN("", TRUE, _xlfn.XLOOKUP(TRUE, VALUE(表格1[[#This Row],[年月]]) &lt;= VALUE($R$8:$R$12), $Q$8:$Q$12)) &amp; "年度"</f>
        <v>2022年度</v>
      </c>
    </row>
    <row r="3499" spans="1:13" x14ac:dyDescent="0.3">
      <c r="A3499" s="2">
        <v>202206</v>
      </c>
      <c r="B3499" s="19">
        <f>DATE(表格1[[#This Row],[年]],表格1[[#This Row],[月]],1)</f>
        <v>44713</v>
      </c>
      <c r="C3499" s="2" t="str">
        <f>LEFT(表格1[[#This Row],[年月]],4)</f>
        <v>2022</v>
      </c>
      <c r="D3499" s="2" t="str">
        <f>RIGHT(表格1[[#This Row],[年月]],2)</f>
        <v>06</v>
      </c>
      <c r="E3499" s="5">
        <v>10017000</v>
      </c>
      <c r="F3499" s="2" t="str">
        <f>VLOOKUP(TEXT(表格1[[#This Row],[地區]],"00000000"),縣市代碼,2,0)</f>
        <v>基隆市</v>
      </c>
      <c r="G3499" s="2" t="s">
        <v>8</v>
      </c>
      <c r="H3499" s="13">
        <v>314795</v>
      </c>
      <c r="I3499" s="14">
        <v>366151442</v>
      </c>
      <c r="J3499" s="14">
        <f>表格1[[#This Row],[信用卡交易筆數]]/1000</f>
        <v>314.79500000000002</v>
      </c>
      <c r="K3499" s="14">
        <f>表格1[[#This Row],[信用卡交易金額'[新臺幣']]]/1000</f>
        <v>366151.44199999998</v>
      </c>
      <c r="L3499" s="14">
        <f>表格1[[#This Row],[信用卡交易金額'[新臺幣']]]/1000000</f>
        <v>366.15144199999997</v>
      </c>
      <c r="M3499" s="14" t="str" cm="1">
        <f t="array" ref="M3499">_xlfn.TEXTJOIN("", TRUE, _xlfn.XLOOKUP(TRUE, VALUE(表格1[[#This Row],[年月]]) &lt;= VALUE($R$8:$R$12), $Q$8:$Q$12)) &amp; "年度"</f>
        <v>2022年度</v>
      </c>
    </row>
    <row r="3500" spans="1:13" x14ac:dyDescent="0.3">
      <c r="A3500" s="2">
        <v>202206</v>
      </c>
      <c r="B3500" s="19">
        <f>DATE(表格1[[#This Row],[年]],表格1[[#This Row],[月]],1)</f>
        <v>44713</v>
      </c>
      <c r="C3500" s="2" t="str">
        <f>LEFT(表格1[[#This Row],[年月]],4)</f>
        <v>2022</v>
      </c>
      <c r="D3500" s="2" t="str">
        <f>RIGHT(表格1[[#This Row],[年月]],2)</f>
        <v>06</v>
      </c>
      <c r="E3500" s="5">
        <v>10017000</v>
      </c>
      <c r="F3500" s="2" t="str">
        <f>VLOOKUP(TEXT(表格1[[#This Row],[地區]],"00000000"),縣市代碼,2,0)</f>
        <v>基隆市</v>
      </c>
      <c r="G3500" s="2" t="s">
        <v>9</v>
      </c>
      <c r="H3500" s="13">
        <v>611782</v>
      </c>
      <c r="I3500" s="14">
        <v>768094035</v>
      </c>
      <c r="J3500" s="14">
        <f>表格1[[#This Row],[信用卡交易筆數]]/1000</f>
        <v>611.78200000000004</v>
      </c>
      <c r="K3500" s="14">
        <f>表格1[[#This Row],[信用卡交易金額'[新臺幣']]]/1000</f>
        <v>768094.03500000003</v>
      </c>
      <c r="L3500" s="14">
        <f>表格1[[#This Row],[信用卡交易金額'[新臺幣']]]/1000000</f>
        <v>768.09403499999996</v>
      </c>
      <c r="M3500" s="14" t="str" cm="1">
        <f t="array" ref="M3500">_xlfn.TEXTJOIN("", TRUE, _xlfn.XLOOKUP(TRUE, VALUE(表格1[[#This Row],[年月]]) &lt;= VALUE($R$8:$R$12), $Q$8:$Q$12)) &amp; "年度"</f>
        <v>2022年度</v>
      </c>
    </row>
    <row r="3501" spans="1:13" x14ac:dyDescent="0.3">
      <c r="A3501" s="2">
        <v>202206</v>
      </c>
      <c r="B3501" s="19">
        <f>DATE(表格1[[#This Row],[年]],表格1[[#This Row],[月]],1)</f>
        <v>44713</v>
      </c>
      <c r="C3501" s="2" t="str">
        <f>LEFT(表格1[[#This Row],[年月]],4)</f>
        <v>2022</v>
      </c>
      <c r="D3501" s="2" t="str">
        <f>RIGHT(表格1[[#This Row],[年月]],2)</f>
        <v>06</v>
      </c>
      <c r="E3501" s="5">
        <v>10017000</v>
      </c>
      <c r="F3501" s="2" t="str">
        <f>VLOOKUP(TEXT(表格1[[#This Row],[地區]],"00000000"),縣市代碼,2,0)</f>
        <v>基隆市</v>
      </c>
      <c r="G3501" s="2" t="s">
        <v>10</v>
      </c>
      <c r="H3501" s="13">
        <v>453093</v>
      </c>
      <c r="I3501" s="14">
        <v>1624310332</v>
      </c>
      <c r="J3501" s="14">
        <f>表格1[[#This Row],[信用卡交易筆數]]/1000</f>
        <v>453.09300000000002</v>
      </c>
      <c r="K3501" s="14">
        <f>表格1[[#This Row],[信用卡交易金額'[新臺幣']]]/1000</f>
        <v>1624310.3319999999</v>
      </c>
      <c r="L3501" s="14">
        <f>表格1[[#This Row],[信用卡交易金額'[新臺幣']]]/1000000</f>
        <v>1624.310332</v>
      </c>
      <c r="M3501" s="14" t="str" cm="1">
        <f t="array" ref="M3501">_xlfn.TEXTJOIN("", TRUE, _xlfn.XLOOKUP(TRUE, VALUE(表格1[[#This Row],[年月]]) &lt;= VALUE($R$8:$R$12), $Q$8:$Q$12)) &amp; "年度"</f>
        <v>2022年度</v>
      </c>
    </row>
    <row r="3502" spans="1:13" x14ac:dyDescent="0.3">
      <c r="A3502" s="2">
        <v>202206</v>
      </c>
      <c r="B3502" s="19">
        <f>DATE(表格1[[#This Row],[年]],表格1[[#This Row],[月]],1)</f>
        <v>44713</v>
      </c>
      <c r="C3502" s="2" t="str">
        <f>LEFT(表格1[[#This Row],[年月]],4)</f>
        <v>2022</v>
      </c>
      <c r="D3502" s="2" t="str">
        <f>RIGHT(表格1[[#This Row],[年月]],2)</f>
        <v>06</v>
      </c>
      <c r="E3502" s="5">
        <v>10002000</v>
      </c>
      <c r="F3502" s="2" t="str">
        <f>VLOOKUP(TEXT(表格1[[#This Row],[地區]],"00000000"),縣市代碼,2,0)</f>
        <v>宜蘭縣</v>
      </c>
      <c r="G3502" s="2" t="s">
        <v>4</v>
      </c>
      <c r="H3502" s="13">
        <v>561117</v>
      </c>
      <c r="I3502" s="14">
        <v>228879851</v>
      </c>
      <c r="J3502" s="14">
        <f>表格1[[#This Row],[信用卡交易筆數]]/1000</f>
        <v>561.11699999999996</v>
      </c>
      <c r="K3502" s="14">
        <f>表格1[[#This Row],[信用卡交易金額'[新臺幣']]]/1000</f>
        <v>228879.851</v>
      </c>
      <c r="L3502" s="14">
        <f>表格1[[#This Row],[信用卡交易金額'[新臺幣']]]/1000000</f>
        <v>228.879851</v>
      </c>
      <c r="M3502" s="14" t="str" cm="1">
        <f t="array" ref="M3502">_xlfn.TEXTJOIN("", TRUE, _xlfn.XLOOKUP(TRUE, VALUE(表格1[[#This Row],[年月]]) &lt;= VALUE($R$8:$R$12), $Q$8:$Q$12)) &amp; "年度"</f>
        <v>2022年度</v>
      </c>
    </row>
    <row r="3503" spans="1:13" x14ac:dyDescent="0.3">
      <c r="A3503" s="2">
        <v>202206</v>
      </c>
      <c r="B3503" s="19">
        <f>DATE(表格1[[#This Row],[年]],表格1[[#This Row],[月]],1)</f>
        <v>44713</v>
      </c>
      <c r="C3503" s="2" t="str">
        <f>LEFT(表格1[[#This Row],[年月]],4)</f>
        <v>2022</v>
      </c>
      <c r="D3503" s="2" t="str">
        <f>RIGHT(表格1[[#This Row],[年月]],2)</f>
        <v>06</v>
      </c>
      <c r="E3503" s="5">
        <v>10002000</v>
      </c>
      <c r="F3503" s="2" t="str">
        <f>VLOOKUP(TEXT(表格1[[#This Row],[地區]],"00000000"),縣市代碼,2,0)</f>
        <v>宜蘭縣</v>
      </c>
      <c r="G3503" s="2" t="s">
        <v>5</v>
      </c>
      <c r="H3503" s="13">
        <v>40509</v>
      </c>
      <c r="I3503" s="14">
        <v>94032235</v>
      </c>
      <c r="J3503" s="14">
        <f>表格1[[#This Row],[信用卡交易筆數]]/1000</f>
        <v>40.509</v>
      </c>
      <c r="K3503" s="14">
        <f>表格1[[#This Row],[信用卡交易金額'[新臺幣']]]/1000</f>
        <v>94032.235000000001</v>
      </c>
      <c r="L3503" s="14">
        <f>表格1[[#This Row],[信用卡交易金額'[新臺幣']]]/1000000</f>
        <v>94.032235</v>
      </c>
      <c r="M3503" s="14" t="str" cm="1">
        <f t="array" ref="M3503">_xlfn.TEXTJOIN("", TRUE, _xlfn.XLOOKUP(TRUE, VALUE(表格1[[#This Row],[年月]]) &lt;= VALUE($R$8:$R$12), $Q$8:$Q$12)) &amp; "年度"</f>
        <v>2022年度</v>
      </c>
    </row>
    <row r="3504" spans="1:13" x14ac:dyDescent="0.3">
      <c r="A3504" s="2">
        <v>202206</v>
      </c>
      <c r="B3504" s="19">
        <f>DATE(表格1[[#This Row],[年]],表格1[[#This Row],[月]],1)</f>
        <v>44713</v>
      </c>
      <c r="C3504" s="2" t="str">
        <f>LEFT(表格1[[#This Row],[年月]],4)</f>
        <v>2022</v>
      </c>
      <c r="D3504" s="2" t="str">
        <f>RIGHT(表格1[[#This Row],[年月]],2)</f>
        <v>06</v>
      </c>
      <c r="E3504" s="5">
        <v>10002000</v>
      </c>
      <c r="F3504" s="2" t="str">
        <f>VLOOKUP(TEXT(表格1[[#This Row],[地區]],"00000000"),縣市代碼,2,0)</f>
        <v>宜蘭縣</v>
      </c>
      <c r="G3504" s="2" t="s">
        <v>6</v>
      </c>
      <c r="H3504" s="13">
        <v>65466</v>
      </c>
      <c r="I3504" s="14">
        <v>212261431</v>
      </c>
      <c r="J3504" s="14">
        <f>表格1[[#This Row],[信用卡交易筆數]]/1000</f>
        <v>65.465999999999994</v>
      </c>
      <c r="K3504" s="14">
        <f>表格1[[#This Row],[信用卡交易金額'[新臺幣']]]/1000</f>
        <v>212261.43100000001</v>
      </c>
      <c r="L3504" s="14">
        <f>表格1[[#This Row],[信用卡交易金額'[新臺幣']]]/1000000</f>
        <v>212.26143099999999</v>
      </c>
      <c r="M3504" s="14" t="str" cm="1">
        <f t="array" ref="M3504">_xlfn.TEXTJOIN("", TRUE, _xlfn.XLOOKUP(TRUE, VALUE(表格1[[#This Row],[年月]]) &lt;= VALUE($R$8:$R$12), $Q$8:$Q$12)) &amp; "年度"</f>
        <v>2022年度</v>
      </c>
    </row>
    <row r="3505" spans="1:13" x14ac:dyDescent="0.3">
      <c r="A3505" s="2">
        <v>202206</v>
      </c>
      <c r="B3505" s="19">
        <f>DATE(表格1[[#This Row],[年]],表格1[[#This Row],[月]],1)</f>
        <v>44713</v>
      </c>
      <c r="C3505" s="2" t="str">
        <f>LEFT(表格1[[#This Row],[年月]],4)</f>
        <v>2022</v>
      </c>
      <c r="D3505" s="2" t="str">
        <f>RIGHT(表格1[[#This Row],[年月]],2)</f>
        <v>06</v>
      </c>
      <c r="E3505" s="5">
        <v>10002000</v>
      </c>
      <c r="F3505" s="2" t="str">
        <f>VLOOKUP(TEXT(表格1[[#This Row],[地區]],"00000000"),縣市代碼,2,0)</f>
        <v>宜蘭縣</v>
      </c>
      <c r="G3505" s="2" t="s">
        <v>7</v>
      </c>
      <c r="H3505" s="13">
        <v>317839</v>
      </c>
      <c r="I3505" s="14">
        <v>345996584</v>
      </c>
      <c r="J3505" s="14">
        <f>表格1[[#This Row],[信用卡交易筆數]]/1000</f>
        <v>317.839</v>
      </c>
      <c r="K3505" s="14">
        <f>表格1[[#This Row],[信用卡交易金額'[新臺幣']]]/1000</f>
        <v>345996.58399999997</v>
      </c>
      <c r="L3505" s="14">
        <f>表格1[[#This Row],[信用卡交易金額'[新臺幣']]]/1000000</f>
        <v>345.99658399999998</v>
      </c>
      <c r="M3505" s="14" t="str" cm="1">
        <f t="array" ref="M3505">_xlfn.TEXTJOIN("", TRUE, _xlfn.XLOOKUP(TRUE, VALUE(表格1[[#This Row],[年月]]) &lt;= VALUE($R$8:$R$12), $Q$8:$Q$12)) &amp; "年度"</f>
        <v>2022年度</v>
      </c>
    </row>
    <row r="3506" spans="1:13" x14ac:dyDescent="0.3">
      <c r="A3506" s="2">
        <v>202206</v>
      </c>
      <c r="B3506" s="19">
        <f>DATE(表格1[[#This Row],[年]],表格1[[#This Row],[月]],1)</f>
        <v>44713</v>
      </c>
      <c r="C3506" s="2" t="str">
        <f>LEFT(表格1[[#This Row],[年月]],4)</f>
        <v>2022</v>
      </c>
      <c r="D3506" s="2" t="str">
        <f>RIGHT(表格1[[#This Row],[年月]],2)</f>
        <v>06</v>
      </c>
      <c r="E3506" s="5">
        <v>10002000</v>
      </c>
      <c r="F3506" s="2" t="str">
        <f>VLOOKUP(TEXT(表格1[[#This Row],[地區]],"00000000"),縣市代碼,2,0)</f>
        <v>宜蘭縣</v>
      </c>
      <c r="G3506" s="2" t="s">
        <v>8</v>
      </c>
      <c r="H3506" s="13">
        <v>258717</v>
      </c>
      <c r="I3506" s="14">
        <v>295308597</v>
      </c>
      <c r="J3506" s="14">
        <f>表格1[[#This Row],[信用卡交易筆數]]/1000</f>
        <v>258.71699999999998</v>
      </c>
      <c r="K3506" s="14">
        <f>表格1[[#This Row],[信用卡交易金額'[新臺幣']]]/1000</f>
        <v>295308.59700000001</v>
      </c>
      <c r="L3506" s="14">
        <f>表格1[[#This Row],[信用卡交易金額'[新臺幣']]]/1000000</f>
        <v>295.30859700000002</v>
      </c>
      <c r="M3506" s="14" t="str" cm="1">
        <f t="array" ref="M3506">_xlfn.TEXTJOIN("", TRUE, _xlfn.XLOOKUP(TRUE, VALUE(表格1[[#This Row],[年月]]) &lt;= VALUE($R$8:$R$12), $Q$8:$Q$12)) &amp; "年度"</f>
        <v>2022年度</v>
      </c>
    </row>
    <row r="3507" spans="1:13" x14ac:dyDescent="0.3">
      <c r="A3507" s="2">
        <v>202206</v>
      </c>
      <c r="B3507" s="19">
        <f>DATE(表格1[[#This Row],[年]],表格1[[#This Row],[月]],1)</f>
        <v>44713</v>
      </c>
      <c r="C3507" s="2" t="str">
        <f>LEFT(表格1[[#This Row],[年月]],4)</f>
        <v>2022</v>
      </c>
      <c r="D3507" s="2" t="str">
        <f>RIGHT(表格1[[#This Row],[年月]],2)</f>
        <v>06</v>
      </c>
      <c r="E3507" s="5">
        <v>10002000</v>
      </c>
      <c r="F3507" s="2" t="str">
        <f>VLOOKUP(TEXT(表格1[[#This Row],[地區]],"00000000"),縣市代碼,2,0)</f>
        <v>宜蘭縣</v>
      </c>
      <c r="G3507" s="2" t="s">
        <v>9</v>
      </c>
      <c r="H3507" s="13">
        <v>535149</v>
      </c>
      <c r="I3507" s="14">
        <v>640598595</v>
      </c>
      <c r="J3507" s="14">
        <f>表格1[[#This Row],[信用卡交易筆數]]/1000</f>
        <v>535.149</v>
      </c>
      <c r="K3507" s="14">
        <f>表格1[[#This Row],[信用卡交易金額'[新臺幣']]]/1000</f>
        <v>640598.59499999997</v>
      </c>
      <c r="L3507" s="14">
        <f>表格1[[#This Row],[信用卡交易金額'[新臺幣']]]/1000000</f>
        <v>640.59859500000005</v>
      </c>
      <c r="M3507" s="14" t="str" cm="1">
        <f t="array" ref="M3507">_xlfn.TEXTJOIN("", TRUE, _xlfn.XLOOKUP(TRUE, VALUE(表格1[[#This Row],[年月]]) &lt;= VALUE($R$8:$R$12), $Q$8:$Q$12)) &amp; "年度"</f>
        <v>2022年度</v>
      </c>
    </row>
    <row r="3508" spans="1:13" x14ac:dyDescent="0.3">
      <c r="A3508" s="2">
        <v>202206</v>
      </c>
      <c r="B3508" s="19">
        <f>DATE(表格1[[#This Row],[年]],表格1[[#This Row],[月]],1)</f>
        <v>44713</v>
      </c>
      <c r="C3508" s="2" t="str">
        <f>LEFT(表格1[[#This Row],[年月]],4)</f>
        <v>2022</v>
      </c>
      <c r="D3508" s="2" t="str">
        <f>RIGHT(表格1[[#This Row],[年月]],2)</f>
        <v>06</v>
      </c>
      <c r="E3508" s="5">
        <v>10002000</v>
      </c>
      <c r="F3508" s="2" t="str">
        <f>VLOOKUP(TEXT(表格1[[#This Row],[地區]],"00000000"),縣市代碼,2,0)</f>
        <v>宜蘭縣</v>
      </c>
      <c r="G3508" s="2" t="s">
        <v>10</v>
      </c>
      <c r="H3508" s="13">
        <v>343698</v>
      </c>
      <c r="I3508" s="14">
        <v>1224847033</v>
      </c>
      <c r="J3508" s="14">
        <f>表格1[[#This Row],[信用卡交易筆數]]/1000</f>
        <v>343.69799999999998</v>
      </c>
      <c r="K3508" s="14">
        <f>表格1[[#This Row],[信用卡交易金額'[新臺幣']]]/1000</f>
        <v>1224847.0330000001</v>
      </c>
      <c r="L3508" s="14">
        <f>表格1[[#This Row],[信用卡交易金額'[新臺幣']]]/1000000</f>
        <v>1224.847033</v>
      </c>
      <c r="M3508" s="14" t="str" cm="1">
        <f t="array" ref="M3508">_xlfn.TEXTJOIN("", TRUE, _xlfn.XLOOKUP(TRUE, VALUE(表格1[[#This Row],[年月]]) &lt;= VALUE($R$8:$R$12), $Q$8:$Q$12)) &amp; "年度"</f>
        <v>2022年度</v>
      </c>
    </row>
    <row r="3509" spans="1:13" x14ac:dyDescent="0.3">
      <c r="A3509" s="2">
        <v>202206</v>
      </c>
      <c r="B3509" s="19">
        <f>DATE(表格1[[#This Row],[年]],表格1[[#This Row],[月]],1)</f>
        <v>44713</v>
      </c>
      <c r="C3509" s="2" t="str">
        <f>LEFT(表格1[[#This Row],[年月]],4)</f>
        <v>2022</v>
      </c>
      <c r="D3509" s="2" t="str">
        <f>RIGHT(表格1[[#This Row],[年月]],2)</f>
        <v>06</v>
      </c>
      <c r="E3509" s="5">
        <v>10015000</v>
      </c>
      <c r="F3509" s="2" t="str">
        <f>VLOOKUP(TEXT(表格1[[#This Row],[地區]],"00000000"),縣市代碼,2,0)</f>
        <v>花蓮縣</v>
      </c>
      <c r="G3509" s="2" t="s">
        <v>4</v>
      </c>
      <c r="H3509" s="13">
        <v>416868</v>
      </c>
      <c r="I3509" s="14">
        <v>191183404</v>
      </c>
      <c r="J3509" s="14">
        <f>表格1[[#This Row],[信用卡交易筆數]]/1000</f>
        <v>416.86799999999999</v>
      </c>
      <c r="K3509" s="14">
        <f>表格1[[#This Row],[信用卡交易金額'[新臺幣']]]/1000</f>
        <v>191183.40400000001</v>
      </c>
      <c r="L3509" s="14">
        <f>表格1[[#This Row],[信用卡交易金額'[新臺幣']]]/1000000</f>
        <v>191.183404</v>
      </c>
      <c r="M3509" s="14" t="str" cm="1">
        <f t="array" ref="M3509">_xlfn.TEXTJOIN("", TRUE, _xlfn.XLOOKUP(TRUE, VALUE(表格1[[#This Row],[年月]]) &lt;= VALUE($R$8:$R$12), $Q$8:$Q$12)) &amp; "年度"</f>
        <v>2022年度</v>
      </c>
    </row>
    <row r="3510" spans="1:13" x14ac:dyDescent="0.3">
      <c r="A3510" s="2">
        <v>202206</v>
      </c>
      <c r="B3510" s="19">
        <f>DATE(表格1[[#This Row],[年]],表格1[[#This Row],[月]],1)</f>
        <v>44713</v>
      </c>
      <c r="C3510" s="2" t="str">
        <f>LEFT(表格1[[#This Row],[年月]],4)</f>
        <v>2022</v>
      </c>
      <c r="D3510" s="2" t="str">
        <f>RIGHT(表格1[[#This Row],[年月]],2)</f>
        <v>06</v>
      </c>
      <c r="E3510" s="5">
        <v>10015000</v>
      </c>
      <c r="F3510" s="2" t="str">
        <f>VLOOKUP(TEXT(表格1[[#This Row],[地區]],"00000000"),縣市代碼,2,0)</f>
        <v>花蓮縣</v>
      </c>
      <c r="G3510" s="2" t="s">
        <v>5</v>
      </c>
      <c r="H3510" s="13">
        <v>26414</v>
      </c>
      <c r="I3510" s="14">
        <v>60739509</v>
      </c>
      <c r="J3510" s="14">
        <f>表格1[[#This Row],[信用卡交易筆數]]/1000</f>
        <v>26.414000000000001</v>
      </c>
      <c r="K3510" s="14">
        <f>表格1[[#This Row],[信用卡交易金額'[新臺幣']]]/1000</f>
        <v>60739.508999999998</v>
      </c>
      <c r="L3510" s="14">
        <f>表格1[[#This Row],[信用卡交易金額'[新臺幣']]]/1000000</f>
        <v>60.739508999999998</v>
      </c>
      <c r="M3510" s="14" t="str" cm="1">
        <f t="array" ref="M3510">_xlfn.TEXTJOIN("", TRUE, _xlfn.XLOOKUP(TRUE, VALUE(表格1[[#This Row],[年月]]) &lt;= VALUE($R$8:$R$12), $Q$8:$Q$12)) &amp; "年度"</f>
        <v>2022年度</v>
      </c>
    </row>
    <row r="3511" spans="1:13" x14ac:dyDescent="0.3">
      <c r="A3511" s="2">
        <v>202206</v>
      </c>
      <c r="B3511" s="19">
        <f>DATE(表格1[[#This Row],[年]],表格1[[#This Row],[月]],1)</f>
        <v>44713</v>
      </c>
      <c r="C3511" s="2" t="str">
        <f>LEFT(表格1[[#This Row],[年月]],4)</f>
        <v>2022</v>
      </c>
      <c r="D3511" s="2" t="str">
        <f>RIGHT(表格1[[#This Row],[年月]],2)</f>
        <v>06</v>
      </c>
      <c r="E3511" s="5">
        <v>10015000</v>
      </c>
      <c r="F3511" s="2" t="str">
        <f>VLOOKUP(TEXT(表格1[[#This Row],[地區]],"00000000"),縣市代碼,2,0)</f>
        <v>花蓮縣</v>
      </c>
      <c r="G3511" s="2" t="s">
        <v>6</v>
      </c>
      <c r="H3511" s="13">
        <v>42361</v>
      </c>
      <c r="I3511" s="14">
        <v>152126575</v>
      </c>
      <c r="J3511" s="14">
        <f>表格1[[#This Row],[信用卡交易筆數]]/1000</f>
        <v>42.360999999999997</v>
      </c>
      <c r="K3511" s="14">
        <f>表格1[[#This Row],[信用卡交易金額'[新臺幣']]]/1000</f>
        <v>152126.57500000001</v>
      </c>
      <c r="L3511" s="14">
        <f>表格1[[#This Row],[信用卡交易金額'[新臺幣']]]/1000000</f>
        <v>152.126575</v>
      </c>
      <c r="M3511" s="14" t="str" cm="1">
        <f t="array" ref="M3511">_xlfn.TEXTJOIN("", TRUE, _xlfn.XLOOKUP(TRUE, VALUE(表格1[[#This Row],[年月]]) &lt;= VALUE($R$8:$R$12), $Q$8:$Q$12)) &amp; "年度"</f>
        <v>2022年度</v>
      </c>
    </row>
    <row r="3512" spans="1:13" x14ac:dyDescent="0.3">
      <c r="A3512" s="2">
        <v>202206</v>
      </c>
      <c r="B3512" s="19">
        <f>DATE(表格1[[#This Row],[年]],表格1[[#This Row],[月]],1)</f>
        <v>44713</v>
      </c>
      <c r="C3512" s="2" t="str">
        <f>LEFT(表格1[[#This Row],[年月]],4)</f>
        <v>2022</v>
      </c>
      <c r="D3512" s="2" t="str">
        <f>RIGHT(表格1[[#This Row],[年月]],2)</f>
        <v>06</v>
      </c>
      <c r="E3512" s="5">
        <v>10015000</v>
      </c>
      <c r="F3512" s="2" t="str">
        <f>VLOOKUP(TEXT(表格1[[#This Row],[地區]],"00000000"),縣市代碼,2,0)</f>
        <v>花蓮縣</v>
      </c>
      <c r="G3512" s="2" t="s">
        <v>7</v>
      </c>
      <c r="H3512" s="13">
        <v>226188</v>
      </c>
      <c r="I3512" s="14">
        <v>252526247</v>
      </c>
      <c r="J3512" s="14">
        <f>表格1[[#This Row],[信用卡交易筆數]]/1000</f>
        <v>226.18799999999999</v>
      </c>
      <c r="K3512" s="14">
        <f>表格1[[#This Row],[信用卡交易金額'[新臺幣']]]/1000</f>
        <v>252526.247</v>
      </c>
      <c r="L3512" s="14">
        <f>表格1[[#This Row],[信用卡交易金額'[新臺幣']]]/1000000</f>
        <v>252.52624700000001</v>
      </c>
      <c r="M3512" s="14" t="str" cm="1">
        <f t="array" ref="M3512">_xlfn.TEXTJOIN("", TRUE, _xlfn.XLOOKUP(TRUE, VALUE(表格1[[#This Row],[年月]]) &lt;= VALUE($R$8:$R$12), $Q$8:$Q$12)) &amp; "年度"</f>
        <v>2022年度</v>
      </c>
    </row>
    <row r="3513" spans="1:13" x14ac:dyDescent="0.3">
      <c r="A3513" s="2">
        <v>202206</v>
      </c>
      <c r="B3513" s="19">
        <f>DATE(表格1[[#This Row],[年]],表格1[[#This Row],[月]],1)</f>
        <v>44713</v>
      </c>
      <c r="C3513" s="2" t="str">
        <f>LEFT(表格1[[#This Row],[年月]],4)</f>
        <v>2022</v>
      </c>
      <c r="D3513" s="2" t="str">
        <f>RIGHT(表格1[[#This Row],[年月]],2)</f>
        <v>06</v>
      </c>
      <c r="E3513" s="5">
        <v>10015000</v>
      </c>
      <c r="F3513" s="2" t="str">
        <f>VLOOKUP(TEXT(表格1[[#This Row],[地區]],"00000000"),縣市代碼,2,0)</f>
        <v>花蓮縣</v>
      </c>
      <c r="G3513" s="2" t="s">
        <v>8</v>
      </c>
      <c r="H3513" s="13">
        <v>180635</v>
      </c>
      <c r="I3513" s="14">
        <v>214978337</v>
      </c>
      <c r="J3513" s="14">
        <f>表格1[[#This Row],[信用卡交易筆數]]/1000</f>
        <v>180.63499999999999</v>
      </c>
      <c r="K3513" s="14">
        <f>表格1[[#This Row],[信用卡交易金額'[新臺幣']]]/1000</f>
        <v>214978.337</v>
      </c>
      <c r="L3513" s="14">
        <f>表格1[[#This Row],[信用卡交易金額'[新臺幣']]]/1000000</f>
        <v>214.97833700000001</v>
      </c>
      <c r="M3513" s="14" t="str" cm="1">
        <f t="array" ref="M3513">_xlfn.TEXTJOIN("", TRUE, _xlfn.XLOOKUP(TRUE, VALUE(表格1[[#This Row],[年月]]) &lt;= VALUE($R$8:$R$12), $Q$8:$Q$12)) &amp; "年度"</f>
        <v>2022年度</v>
      </c>
    </row>
    <row r="3514" spans="1:13" x14ac:dyDescent="0.3">
      <c r="A3514" s="2">
        <v>202206</v>
      </c>
      <c r="B3514" s="19">
        <f>DATE(表格1[[#This Row],[年]],表格1[[#This Row],[月]],1)</f>
        <v>44713</v>
      </c>
      <c r="C3514" s="2" t="str">
        <f>LEFT(表格1[[#This Row],[年月]],4)</f>
        <v>2022</v>
      </c>
      <c r="D3514" s="2" t="str">
        <f>RIGHT(表格1[[#This Row],[年月]],2)</f>
        <v>06</v>
      </c>
      <c r="E3514" s="5">
        <v>10015000</v>
      </c>
      <c r="F3514" s="2" t="str">
        <f>VLOOKUP(TEXT(表格1[[#This Row],[地區]],"00000000"),縣市代碼,2,0)</f>
        <v>花蓮縣</v>
      </c>
      <c r="G3514" s="2" t="s">
        <v>9</v>
      </c>
      <c r="H3514" s="13">
        <v>349953</v>
      </c>
      <c r="I3514" s="14">
        <v>450936295</v>
      </c>
      <c r="J3514" s="14">
        <f>表格1[[#This Row],[信用卡交易筆數]]/1000</f>
        <v>349.95299999999997</v>
      </c>
      <c r="K3514" s="14">
        <f>表格1[[#This Row],[信用卡交易金額'[新臺幣']]]/1000</f>
        <v>450936.29499999998</v>
      </c>
      <c r="L3514" s="14">
        <f>表格1[[#This Row],[信用卡交易金額'[新臺幣']]]/1000000</f>
        <v>450.93629499999997</v>
      </c>
      <c r="M3514" s="14" t="str" cm="1">
        <f t="array" ref="M3514">_xlfn.TEXTJOIN("", TRUE, _xlfn.XLOOKUP(TRUE, VALUE(表格1[[#This Row],[年月]]) &lt;= VALUE($R$8:$R$12), $Q$8:$Q$12)) &amp; "年度"</f>
        <v>2022年度</v>
      </c>
    </row>
    <row r="3515" spans="1:13" x14ac:dyDescent="0.3">
      <c r="A3515" s="2">
        <v>202206</v>
      </c>
      <c r="B3515" s="19">
        <f>DATE(表格1[[#This Row],[年]],表格1[[#This Row],[月]],1)</f>
        <v>44713</v>
      </c>
      <c r="C3515" s="2" t="str">
        <f>LEFT(表格1[[#This Row],[年月]],4)</f>
        <v>2022</v>
      </c>
      <c r="D3515" s="2" t="str">
        <f>RIGHT(表格1[[#This Row],[年月]],2)</f>
        <v>06</v>
      </c>
      <c r="E3515" s="5">
        <v>10015000</v>
      </c>
      <c r="F3515" s="2" t="str">
        <f>VLOOKUP(TEXT(表格1[[#This Row],[地區]],"00000000"),縣市代碼,2,0)</f>
        <v>花蓮縣</v>
      </c>
      <c r="G3515" s="2" t="s">
        <v>10</v>
      </c>
      <c r="H3515" s="13">
        <v>222262</v>
      </c>
      <c r="I3515" s="14">
        <v>813383405</v>
      </c>
      <c r="J3515" s="14">
        <f>表格1[[#This Row],[信用卡交易筆數]]/1000</f>
        <v>222.262</v>
      </c>
      <c r="K3515" s="14">
        <f>表格1[[#This Row],[信用卡交易金額'[新臺幣']]]/1000</f>
        <v>813383.40500000003</v>
      </c>
      <c r="L3515" s="14">
        <f>表格1[[#This Row],[信用卡交易金額'[新臺幣']]]/1000000</f>
        <v>813.38340500000004</v>
      </c>
      <c r="M3515" s="14" t="str" cm="1">
        <f t="array" ref="M3515">_xlfn.TEXTJOIN("", TRUE, _xlfn.XLOOKUP(TRUE, VALUE(表格1[[#This Row],[年月]]) &lt;= VALUE($R$8:$R$12), $Q$8:$Q$12)) &amp; "年度"</f>
        <v>2022年度</v>
      </c>
    </row>
    <row r="3516" spans="1:13" x14ac:dyDescent="0.3">
      <c r="A3516" s="2">
        <v>202206</v>
      </c>
      <c r="B3516" s="19">
        <f>DATE(表格1[[#This Row],[年]],表格1[[#This Row],[月]],1)</f>
        <v>44713</v>
      </c>
      <c r="C3516" s="2" t="str">
        <f>LEFT(表格1[[#This Row],[年月]],4)</f>
        <v>2022</v>
      </c>
      <c r="D3516" s="2" t="str">
        <f>RIGHT(表格1[[#This Row],[年月]],2)</f>
        <v>06</v>
      </c>
      <c r="E3516" s="5">
        <v>10014000</v>
      </c>
      <c r="F3516" s="2" t="str">
        <f>VLOOKUP(TEXT(表格1[[#This Row],[地區]],"00000000"),縣市代碼,2,0)</f>
        <v>臺東縣</v>
      </c>
      <c r="G3516" s="2" t="s">
        <v>4</v>
      </c>
      <c r="H3516" s="13">
        <v>197652</v>
      </c>
      <c r="I3516" s="14">
        <v>85080294</v>
      </c>
      <c r="J3516" s="14">
        <f>表格1[[#This Row],[信用卡交易筆數]]/1000</f>
        <v>197.65199999999999</v>
      </c>
      <c r="K3516" s="14">
        <f>表格1[[#This Row],[信用卡交易金額'[新臺幣']]]/1000</f>
        <v>85080.293999999994</v>
      </c>
      <c r="L3516" s="14">
        <f>表格1[[#This Row],[信用卡交易金額'[新臺幣']]]/1000000</f>
        <v>85.080293999999995</v>
      </c>
      <c r="M3516" s="14" t="str" cm="1">
        <f t="array" ref="M3516">_xlfn.TEXTJOIN("", TRUE, _xlfn.XLOOKUP(TRUE, VALUE(表格1[[#This Row],[年月]]) &lt;= VALUE($R$8:$R$12), $Q$8:$Q$12)) &amp; "年度"</f>
        <v>2022年度</v>
      </c>
    </row>
    <row r="3517" spans="1:13" x14ac:dyDescent="0.3">
      <c r="A3517" s="2">
        <v>202206</v>
      </c>
      <c r="B3517" s="19">
        <f>DATE(表格1[[#This Row],[年]],表格1[[#This Row],[月]],1)</f>
        <v>44713</v>
      </c>
      <c r="C3517" s="2" t="str">
        <f>LEFT(表格1[[#This Row],[年月]],4)</f>
        <v>2022</v>
      </c>
      <c r="D3517" s="2" t="str">
        <f>RIGHT(表格1[[#This Row],[年月]],2)</f>
        <v>06</v>
      </c>
      <c r="E3517" s="5">
        <v>10014000</v>
      </c>
      <c r="F3517" s="2" t="str">
        <f>VLOOKUP(TEXT(表格1[[#This Row],[地區]],"00000000"),縣市代碼,2,0)</f>
        <v>臺東縣</v>
      </c>
      <c r="G3517" s="2" t="s">
        <v>5</v>
      </c>
      <c r="H3517" s="13">
        <v>15559</v>
      </c>
      <c r="I3517" s="14">
        <v>33398566</v>
      </c>
      <c r="J3517" s="14">
        <f>表格1[[#This Row],[信用卡交易筆數]]/1000</f>
        <v>15.558999999999999</v>
      </c>
      <c r="K3517" s="14">
        <f>表格1[[#This Row],[信用卡交易金額'[新臺幣']]]/1000</f>
        <v>33398.565999999999</v>
      </c>
      <c r="L3517" s="14">
        <f>表格1[[#This Row],[信用卡交易金額'[新臺幣']]]/1000000</f>
        <v>33.398566000000002</v>
      </c>
      <c r="M3517" s="14" t="str" cm="1">
        <f t="array" ref="M3517">_xlfn.TEXTJOIN("", TRUE, _xlfn.XLOOKUP(TRUE, VALUE(表格1[[#This Row],[年月]]) &lt;= VALUE($R$8:$R$12), $Q$8:$Q$12)) &amp; "年度"</f>
        <v>2022年度</v>
      </c>
    </row>
    <row r="3518" spans="1:13" x14ac:dyDescent="0.3">
      <c r="A3518" s="2">
        <v>202206</v>
      </c>
      <c r="B3518" s="19">
        <f>DATE(表格1[[#This Row],[年]],表格1[[#This Row],[月]],1)</f>
        <v>44713</v>
      </c>
      <c r="C3518" s="2" t="str">
        <f>LEFT(表格1[[#This Row],[年月]],4)</f>
        <v>2022</v>
      </c>
      <c r="D3518" s="2" t="str">
        <f>RIGHT(表格1[[#This Row],[年月]],2)</f>
        <v>06</v>
      </c>
      <c r="E3518" s="5">
        <v>10014000</v>
      </c>
      <c r="F3518" s="2" t="str">
        <f>VLOOKUP(TEXT(表格1[[#This Row],[地區]],"00000000"),縣市代碼,2,0)</f>
        <v>臺東縣</v>
      </c>
      <c r="G3518" s="2" t="s">
        <v>6</v>
      </c>
      <c r="H3518" s="13">
        <v>21081</v>
      </c>
      <c r="I3518" s="14">
        <v>75492826</v>
      </c>
      <c r="J3518" s="14">
        <f>表格1[[#This Row],[信用卡交易筆數]]/1000</f>
        <v>21.081</v>
      </c>
      <c r="K3518" s="14">
        <f>表格1[[#This Row],[信用卡交易金額'[新臺幣']]]/1000</f>
        <v>75492.826000000001</v>
      </c>
      <c r="L3518" s="14">
        <f>表格1[[#This Row],[信用卡交易金額'[新臺幣']]]/1000000</f>
        <v>75.492825999999994</v>
      </c>
      <c r="M3518" s="14" t="str" cm="1">
        <f t="array" ref="M3518">_xlfn.TEXTJOIN("", TRUE, _xlfn.XLOOKUP(TRUE, VALUE(表格1[[#This Row],[年月]]) &lt;= VALUE($R$8:$R$12), $Q$8:$Q$12)) &amp; "年度"</f>
        <v>2022年度</v>
      </c>
    </row>
    <row r="3519" spans="1:13" x14ac:dyDescent="0.3">
      <c r="A3519" s="2">
        <v>202206</v>
      </c>
      <c r="B3519" s="19">
        <f>DATE(表格1[[#This Row],[年]],表格1[[#This Row],[月]],1)</f>
        <v>44713</v>
      </c>
      <c r="C3519" s="2" t="str">
        <f>LEFT(表格1[[#This Row],[年月]],4)</f>
        <v>2022</v>
      </c>
      <c r="D3519" s="2" t="str">
        <f>RIGHT(表格1[[#This Row],[年月]],2)</f>
        <v>06</v>
      </c>
      <c r="E3519" s="5">
        <v>10014000</v>
      </c>
      <c r="F3519" s="2" t="str">
        <f>VLOOKUP(TEXT(表格1[[#This Row],[地區]],"00000000"),縣市代碼,2,0)</f>
        <v>臺東縣</v>
      </c>
      <c r="G3519" s="2" t="s">
        <v>7</v>
      </c>
      <c r="H3519" s="13">
        <v>126620</v>
      </c>
      <c r="I3519" s="14">
        <v>140832806</v>
      </c>
      <c r="J3519" s="14">
        <f>表格1[[#This Row],[信用卡交易筆數]]/1000</f>
        <v>126.62</v>
      </c>
      <c r="K3519" s="14">
        <f>表格1[[#This Row],[信用卡交易金額'[新臺幣']]]/1000</f>
        <v>140832.80600000001</v>
      </c>
      <c r="L3519" s="14">
        <f>表格1[[#This Row],[信用卡交易金額'[新臺幣']]]/1000000</f>
        <v>140.83280600000001</v>
      </c>
      <c r="M3519" s="14" t="str" cm="1">
        <f t="array" ref="M3519">_xlfn.TEXTJOIN("", TRUE, _xlfn.XLOOKUP(TRUE, VALUE(表格1[[#This Row],[年月]]) &lt;= VALUE($R$8:$R$12), $Q$8:$Q$12)) &amp; "年度"</f>
        <v>2022年度</v>
      </c>
    </row>
    <row r="3520" spans="1:13" x14ac:dyDescent="0.3">
      <c r="A3520" s="2">
        <v>202206</v>
      </c>
      <c r="B3520" s="19">
        <f>DATE(表格1[[#This Row],[年]],表格1[[#This Row],[月]],1)</f>
        <v>44713</v>
      </c>
      <c r="C3520" s="2" t="str">
        <f>LEFT(表格1[[#This Row],[年月]],4)</f>
        <v>2022</v>
      </c>
      <c r="D3520" s="2" t="str">
        <f>RIGHT(表格1[[#This Row],[年月]],2)</f>
        <v>06</v>
      </c>
      <c r="E3520" s="5">
        <v>10014000</v>
      </c>
      <c r="F3520" s="2" t="str">
        <f>VLOOKUP(TEXT(表格1[[#This Row],[地區]],"00000000"),縣市代碼,2,0)</f>
        <v>臺東縣</v>
      </c>
      <c r="G3520" s="2" t="s">
        <v>8</v>
      </c>
      <c r="H3520" s="13">
        <v>90892</v>
      </c>
      <c r="I3520" s="14">
        <v>103912960</v>
      </c>
      <c r="J3520" s="14">
        <f>表格1[[#This Row],[信用卡交易筆數]]/1000</f>
        <v>90.891999999999996</v>
      </c>
      <c r="K3520" s="14">
        <f>表格1[[#This Row],[信用卡交易金額'[新臺幣']]]/1000</f>
        <v>103912.96000000001</v>
      </c>
      <c r="L3520" s="14">
        <f>表格1[[#This Row],[信用卡交易金額'[新臺幣']]]/1000000</f>
        <v>103.91296</v>
      </c>
      <c r="M3520" s="14" t="str" cm="1">
        <f t="array" ref="M3520">_xlfn.TEXTJOIN("", TRUE, _xlfn.XLOOKUP(TRUE, VALUE(表格1[[#This Row],[年月]]) &lt;= VALUE($R$8:$R$12), $Q$8:$Q$12)) &amp; "年度"</f>
        <v>2022年度</v>
      </c>
    </row>
    <row r="3521" spans="1:13" x14ac:dyDescent="0.3">
      <c r="A3521" s="2">
        <v>202206</v>
      </c>
      <c r="B3521" s="19">
        <f>DATE(表格1[[#This Row],[年]],表格1[[#This Row],[月]],1)</f>
        <v>44713</v>
      </c>
      <c r="C3521" s="2" t="str">
        <f>LEFT(表格1[[#This Row],[年月]],4)</f>
        <v>2022</v>
      </c>
      <c r="D3521" s="2" t="str">
        <f>RIGHT(表格1[[#This Row],[年月]],2)</f>
        <v>06</v>
      </c>
      <c r="E3521" s="5">
        <v>10014000</v>
      </c>
      <c r="F3521" s="2" t="str">
        <f>VLOOKUP(TEXT(表格1[[#This Row],[地區]],"00000000"),縣市代碼,2,0)</f>
        <v>臺東縣</v>
      </c>
      <c r="G3521" s="2" t="s">
        <v>9</v>
      </c>
      <c r="H3521" s="13">
        <v>169792</v>
      </c>
      <c r="I3521" s="14">
        <v>207095176</v>
      </c>
      <c r="J3521" s="14">
        <f>表格1[[#This Row],[信用卡交易筆數]]/1000</f>
        <v>169.792</v>
      </c>
      <c r="K3521" s="14">
        <f>表格1[[#This Row],[信用卡交易金額'[新臺幣']]]/1000</f>
        <v>207095.17600000001</v>
      </c>
      <c r="L3521" s="14">
        <f>表格1[[#This Row],[信用卡交易金額'[新臺幣']]]/1000000</f>
        <v>207.09517600000001</v>
      </c>
      <c r="M3521" s="14" t="str" cm="1">
        <f t="array" ref="M3521">_xlfn.TEXTJOIN("", TRUE, _xlfn.XLOOKUP(TRUE, VALUE(表格1[[#This Row],[年月]]) &lt;= VALUE($R$8:$R$12), $Q$8:$Q$12)) &amp; "年度"</f>
        <v>2022年度</v>
      </c>
    </row>
    <row r="3522" spans="1:13" x14ac:dyDescent="0.3">
      <c r="A3522" s="2">
        <v>202206</v>
      </c>
      <c r="B3522" s="19">
        <f>DATE(表格1[[#This Row],[年]],表格1[[#This Row],[月]],1)</f>
        <v>44713</v>
      </c>
      <c r="C3522" s="2" t="str">
        <f>LEFT(表格1[[#This Row],[年月]],4)</f>
        <v>2022</v>
      </c>
      <c r="D3522" s="2" t="str">
        <f>RIGHT(表格1[[#This Row],[年月]],2)</f>
        <v>06</v>
      </c>
      <c r="E3522" s="5">
        <v>10014000</v>
      </c>
      <c r="F3522" s="2" t="str">
        <f>VLOOKUP(TEXT(表格1[[#This Row],[地區]],"00000000"),縣市代碼,2,0)</f>
        <v>臺東縣</v>
      </c>
      <c r="G3522" s="2" t="s">
        <v>10</v>
      </c>
      <c r="H3522" s="13">
        <v>111051</v>
      </c>
      <c r="I3522" s="14">
        <v>445238614</v>
      </c>
      <c r="J3522" s="14">
        <f>表格1[[#This Row],[信用卡交易筆數]]/1000</f>
        <v>111.051</v>
      </c>
      <c r="K3522" s="14">
        <f>表格1[[#This Row],[信用卡交易金額'[新臺幣']]]/1000</f>
        <v>445238.614</v>
      </c>
      <c r="L3522" s="14">
        <f>表格1[[#This Row],[信用卡交易金額'[新臺幣']]]/1000000</f>
        <v>445.23861399999998</v>
      </c>
      <c r="M3522" s="14" t="str" cm="1">
        <f t="array" ref="M3522">_xlfn.TEXTJOIN("", TRUE, _xlfn.XLOOKUP(TRUE, VALUE(表格1[[#This Row],[年月]]) &lt;= VALUE($R$8:$R$12), $Q$8:$Q$12)) &amp; "年度"</f>
        <v>2022年度</v>
      </c>
    </row>
    <row r="3523" spans="1:13" x14ac:dyDescent="0.3">
      <c r="A3523" s="2">
        <v>202206</v>
      </c>
      <c r="B3523" s="19">
        <f>DATE(表格1[[#This Row],[年]],表格1[[#This Row],[月]],1)</f>
        <v>44713</v>
      </c>
      <c r="C3523" s="2" t="str">
        <f>LEFT(表格1[[#This Row],[年月]],4)</f>
        <v>2022</v>
      </c>
      <c r="D3523" s="2" t="str">
        <f>RIGHT(表格1[[#This Row],[年月]],2)</f>
        <v>06</v>
      </c>
      <c r="E3523" s="5">
        <v>10016000</v>
      </c>
      <c r="F3523" s="2" t="str">
        <f>VLOOKUP(TEXT(表格1[[#This Row],[地區]],"00000000"),縣市代碼,2,0)</f>
        <v>澎湖縣</v>
      </c>
      <c r="G3523" s="2" t="s">
        <v>4</v>
      </c>
      <c r="H3523" s="13">
        <v>80993</v>
      </c>
      <c r="I3523" s="14">
        <v>34073917</v>
      </c>
      <c r="J3523" s="14">
        <f>表格1[[#This Row],[信用卡交易筆數]]/1000</f>
        <v>80.992999999999995</v>
      </c>
      <c r="K3523" s="14">
        <f>表格1[[#This Row],[信用卡交易金額'[新臺幣']]]/1000</f>
        <v>34073.917000000001</v>
      </c>
      <c r="L3523" s="14">
        <f>表格1[[#This Row],[信用卡交易金額'[新臺幣']]]/1000000</f>
        <v>34.073917000000002</v>
      </c>
      <c r="M3523" s="14" t="str" cm="1">
        <f t="array" ref="M3523">_xlfn.TEXTJOIN("", TRUE, _xlfn.XLOOKUP(TRUE, VALUE(表格1[[#This Row],[年月]]) &lt;= VALUE($R$8:$R$12), $Q$8:$Q$12)) &amp; "年度"</f>
        <v>2022年度</v>
      </c>
    </row>
    <row r="3524" spans="1:13" x14ac:dyDescent="0.3">
      <c r="A3524" s="2">
        <v>202206</v>
      </c>
      <c r="B3524" s="19">
        <f>DATE(表格1[[#This Row],[年]],表格1[[#This Row],[月]],1)</f>
        <v>44713</v>
      </c>
      <c r="C3524" s="2" t="str">
        <f>LEFT(表格1[[#This Row],[年月]],4)</f>
        <v>2022</v>
      </c>
      <c r="D3524" s="2" t="str">
        <f>RIGHT(表格1[[#This Row],[年月]],2)</f>
        <v>06</v>
      </c>
      <c r="E3524" s="5">
        <v>10016000</v>
      </c>
      <c r="F3524" s="2" t="str">
        <f>VLOOKUP(TEXT(表格1[[#This Row],[地區]],"00000000"),縣市代碼,2,0)</f>
        <v>澎湖縣</v>
      </c>
      <c r="G3524" s="2" t="s">
        <v>5</v>
      </c>
      <c r="H3524" s="13">
        <v>6896</v>
      </c>
      <c r="I3524" s="14">
        <v>16704141</v>
      </c>
      <c r="J3524" s="14">
        <f>表格1[[#This Row],[信用卡交易筆數]]/1000</f>
        <v>6.8959999999999999</v>
      </c>
      <c r="K3524" s="14">
        <f>表格1[[#This Row],[信用卡交易金額'[新臺幣']]]/1000</f>
        <v>16704.141</v>
      </c>
      <c r="L3524" s="14">
        <f>表格1[[#This Row],[信用卡交易金額'[新臺幣']]]/1000000</f>
        <v>16.704141</v>
      </c>
      <c r="M3524" s="14" t="str" cm="1">
        <f t="array" ref="M3524">_xlfn.TEXTJOIN("", TRUE, _xlfn.XLOOKUP(TRUE, VALUE(表格1[[#This Row],[年月]]) &lt;= VALUE($R$8:$R$12), $Q$8:$Q$12)) &amp; "年度"</f>
        <v>2022年度</v>
      </c>
    </row>
    <row r="3525" spans="1:13" x14ac:dyDescent="0.3">
      <c r="A3525" s="2">
        <v>202206</v>
      </c>
      <c r="B3525" s="19">
        <f>DATE(表格1[[#This Row],[年]],表格1[[#This Row],[月]],1)</f>
        <v>44713</v>
      </c>
      <c r="C3525" s="2" t="str">
        <f>LEFT(表格1[[#This Row],[年月]],4)</f>
        <v>2022</v>
      </c>
      <c r="D3525" s="2" t="str">
        <f>RIGHT(表格1[[#This Row],[年月]],2)</f>
        <v>06</v>
      </c>
      <c r="E3525" s="5">
        <v>10016000</v>
      </c>
      <c r="F3525" s="2" t="str">
        <f>VLOOKUP(TEXT(表格1[[#This Row],[地區]],"00000000"),縣市代碼,2,0)</f>
        <v>澎湖縣</v>
      </c>
      <c r="G3525" s="2" t="s">
        <v>6</v>
      </c>
      <c r="H3525" s="13">
        <v>10844</v>
      </c>
      <c r="I3525" s="14">
        <v>30439654</v>
      </c>
      <c r="J3525" s="14">
        <f>表格1[[#This Row],[信用卡交易筆數]]/1000</f>
        <v>10.843999999999999</v>
      </c>
      <c r="K3525" s="14">
        <f>表格1[[#This Row],[信用卡交易金額'[新臺幣']]]/1000</f>
        <v>30439.653999999999</v>
      </c>
      <c r="L3525" s="14">
        <f>表格1[[#This Row],[信用卡交易金額'[新臺幣']]]/1000000</f>
        <v>30.439654000000001</v>
      </c>
      <c r="M3525" s="14" t="str" cm="1">
        <f t="array" ref="M3525">_xlfn.TEXTJOIN("", TRUE, _xlfn.XLOOKUP(TRUE, VALUE(表格1[[#This Row],[年月]]) &lt;= VALUE($R$8:$R$12), $Q$8:$Q$12)) &amp; "年度"</f>
        <v>2022年度</v>
      </c>
    </row>
    <row r="3526" spans="1:13" x14ac:dyDescent="0.3">
      <c r="A3526" s="2">
        <v>202206</v>
      </c>
      <c r="B3526" s="19">
        <f>DATE(表格1[[#This Row],[年]],表格1[[#This Row],[月]],1)</f>
        <v>44713</v>
      </c>
      <c r="C3526" s="2" t="str">
        <f>LEFT(表格1[[#This Row],[年月]],4)</f>
        <v>2022</v>
      </c>
      <c r="D3526" s="2" t="str">
        <f>RIGHT(表格1[[#This Row],[年月]],2)</f>
        <v>06</v>
      </c>
      <c r="E3526" s="5">
        <v>10016000</v>
      </c>
      <c r="F3526" s="2" t="str">
        <f>VLOOKUP(TEXT(表格1[[#This Row],[地區]],"00000000"),縣市代碼,2,0)</f>
        <v>澎湖縣</v>
      </c>
      <c r="G3526" s="2" t="s">
        <v>7</v>
      </c>
      <c r="H3526" s="13">
        <v>49831</v>
      </c>
      <c r="I3526" s="14">
        <v>65142883</v>
      </c>
      <c r="J3526" s="14">
        <f>表格1[[#This Row],[信用卡交易筆數]]/1000</f>
        <v>49.831000000000003</v>
      </c>
      <c r="K3526" s="14">
        <f>表格1[[#This Row],[信用卡交易金額'[新臺幣']]]/1000</f>
        <v>65142.883000000002</v>
      </c>
      <c r="L3526" s="14">
        <f>表格1[[#This Row],[信用卡交易金額'[新臺幣']]]/1000000</f>
        <v>65.142882999999998</v>
      </c>
      <c r="M3526" s="14" t="str" cm="1">
        <f t="array" ref="M3526">_xlfn.TEXTJOIN("", TRUE, _xlfn.XLOOKUP(TRUE, VALUE(表格1[[#This Row],[年月]]) &lt;= VALUE($R$8:$R$12), $Q$8:$Q$12)) &amp; "年度"</f>
        <v>2022年度</v>
      </c>
    </row>
    <row r="3527" spans="1:13" x14ac:dyDescent="0.3">
      <c r="A3527" s="2">
        <v>202206</v>
      </c>
      <c r="B3527" s="19">
        <f>DATE(表格1[[#This Row],[年]],表格1[[#This Row],[月]],1)</f>
        <v>44713</v>
      </c>
      <c r="C3527" s="2" t="str">
        <f>LEFT(表格1[[#This Row],[年月]],4)</f>
        <v>2022</v>
      </c>
      <c r="D3527" s="2" t="str">
        <f>RIGHT(表格1[[#This Row],[年月]],2)</f>
        <v>06</v>
      </c>
      <c r="E3527" s="5">
        <v>10016000</v>
      </c>
      <c r="F3527" s="2" t="str">
        <f>VLOOKUP(TEXT(表格1[[#This Row],[地區]],"00000000"),縣市代碼,2,0)</f>
        <v>澎湖縣</v>
      </c>
      <c r="G3527" s="2" t="s">
        <v>8</v>
      </c>
      <c r="H3527" s="13">
        <v>44662</v>
      </c>
      <c r="I3527" s="14">
        <v>51409466</v>
      </c>
      <c r="J3527" s="14">
        <f>表格1[[#This Row],[信用卡交易筆數]]/1000</f>
        <v>44.661999999999999</v>
      </c>
      <c r="K3527" s="14">
        <f>表格1[[#This Row],[信用卡交易金額'[新臺幣']]]/1000</f>
        <v>51409.466</v>
      </c>
      <c r="L3527" s="14">
        <f>表格1[[#This Row],[信用卡交易金額'[新臺幣']]]/1000000</f>
        <v>51.409466000000002</v>
      </c>
      <c r="M3527" s="14" t="str" cm="1">
        <f t="array" ref="M3527">_xlfn.TEXTJOIN("", TRUE, _xlfn.XLOOKUP(TRUE, VALUE(表格1[[#This Row],[年月]]) &lt;= VALUE($R$8:$R$12), $Q$8:$Q$12)) &amp; "年度"</f>
        <v>2022年度</v>
      </c>
    </row>
    <row r="3528" spans="1:13" x14ac:dyDescent="0.3">
      <c r="A3528" s="2">
        <v>202206</v>
      </c>
      <c r="B3528" s="19">
        <f>DATE(表格1[[#This Row],[年]],表格1[[#This Row],[月]],1)</f>
        <v>44713</v>
      </c>
      <c r="C3528" s="2" t="str">
        <f>LEFT(表格1[[#This Row],[年月]],4)</f>
        <v>2022</v>
      </c>
      <c r="D3528" s="2" t="str">
        <f>RIGHT(表格1[[#This Row],[年月]],2)</f>
        <v>06</v>
      </c>
      <c r="E3528" s="5">
        <v>10016000</v>
      </c>
      <c r="F3528" s="2" t="str">
        <f>VLOOKUP(TEXT(表格1[[#This Row],[地區]],"00000000"),縣市代碼,2,0)</f>
        <v>澎湖縣</v>
      </c>
      <c r="G3528" s="2" t="s">
        <v>9</v>
      </c>
      <c r="H3528" s="13">
        <v>76691</v>
      </c>
      <c r="I3528" s="14">
        <v>86813980</v>
      </c>
      <c r="J3528" s="14">
        <f>表格1[[#This Row],[信用卡交易筆數]]/1000</f>
        <v>76.691000000000003</v>
      </c>
      <c r="K3528" s="14">
        <f>表格1[[#This Row],[信用卡交易金額'[新臺幣']]]/1000</f>
        <v>86813.98</v>
      </c>
      <c r="L3528" s="14">
        <f>表格1[[#This Row],[信用卡交易金額'[新臺幣']]]/1000000</f>
        <v>86.813980000000001</v>
      </c>
      <c r="M3528" s="14" t="str" cm="1">
        <f t="array" ref="M3528">_xlfn.TEXTJOIN("", TRUE, _xlfn.XLOOKUP(TRUE, VALUE(表格1[[#This Row],[年月]]) &lt;= VALUE($R$8:$R$12), $Q$8:$Q$12)) &amp; "年度"</f>
        <v>2022年度</v>
      </c>
    </row>
    <row r="3529" spans="1:13" x14ac:dyDescent="0.3">
      <c r="A3529" s="2">
        <v>202206</v>
      </c>
      <c r="B3529" s="19">
        <f>DATE(表格1[[#This Row],[年]],表格1[[#This Row],[月]],1)</f>
        <v>44713</v>
      </c>
      <c r="C3529" s="2" t="str">
        <f>LEFT(表格1[[#This Row],[年月]],4)</f>
        <v>2022</v>
      </c>
      <c r="D3529" s="2" t="str">
        <f>RIGHT(表格1[[#This Row],[年月]],2)</f>
        <v>06</v>
      </c>
      <c r="E3529" s="5">
        <v>10016000</v>
      </c>
      <c r="F3529" s="2" t="str">
        <f>VLOOKUP(TEXT(表格1[[#This Row],[地區]],"00000000"),縣市代碼,2,0)</f>
        <v>澎湖縣</v>
      </c>
      <c r="G3529" s="2" t="s">
        <v>10</v>
      </c>
      <c r="H3529" s="13">
        <v>49904</v>
      </c>
      <c r="I3529" s="14">
        <v>167433677</v>
      </c>
      <c r="J3529" s="14">
        <f>表格1[[#This Row],[信用卡交易筆數]]/1000</f>
        <v>49.904000000000003</v>
      </c>
      <c r="K3529" s="14">
        <f>表格1[[#This Row],[信用卡交易金額'[新臺幣']]]/1000</f>
        <v>167433.677</v>
      </c>
      <c r="L3529" s="14">
        <f>表格1[[#This Row],[信用卡交易金額'[新臺幣']]]/1000000</f>
        <v>167.43367699999999</v>
      </c>
      <c r="M3529" s="14" t="str" cm="1">
        <f t="array" ref="M3529">_xlfn.TEXTJOIN("", TRUE, _xlfn.XLOOKUP(TRUE, VALUE(表格1[[#This Row],[年月]]) &lt;= VALUE($R$8:$R$12), $Q$8:$Q$12)) &amp; "年度"</f>
        <v>2022年度</v>
      </c>
    </row>
    <row r="3530" spans="1:13" x14ac:dyDescent="0.3">
      <c r="A3530" s="2">
        <v>202206</v>
      </c>
      <c r="B3530" s="19">
        <f>DATE(表格1[[#This Row],[年]],表格1[[#This Row],[月]],1)</f>
        <v>44713</v>
      </c>
      <c r="C3530" s="2" t="str">
        <f>LEFT(表格1[[#This Row],[年月]],4)</f>
        <v>2022</v>
      </c>
      <c r="D3530" s="2" t="str">
        <f>RIGHT(表格1[[#This Row],[年月]],2)</f>
        <v>06</v>
      </c>
      <c r="E3530" s="5" t="s">
        <v>62</v>
      </c>
      <c r="F3530" s="2" t="str">
        <f>VLOOKUP(TEXT(表格1[[#This Row],[地區]],"00000000"),縣市代碼,2,0)</f>
        <v>金門縣</v>
      </c>
      <c r="G3530" s="2" t="s">
        <v>4</v>
      </c>
      <c r="H3530" s="13">
        <v>69929</v>
      </c>
      <c r="I3530" s="14">
        <v>31986116</v>
      </c>
      <c r="J3530" s="14">
        <f>表格1[[#This Row],[信用卡交易筆數]]/1000</f>
        <v>69.929000000000002</v>
      </c>
      <c r="K3530" s="14">
        <f>表格1[[#This Row],[信用卡交易金額'[新臺幣']]]/1000</f>
        <v>31986.116000000002</v>
      </c>
      <c r="L3530" s="14">
        <f>表格1[[#This Row],[信用卡交易金額'[新臺幣']]]/1000000</f>
        <v>31.986115999999999</v>
      </c>
      <c r="M3530" s="14" t="str" cm="1">
        <f t="array" ref="M3530">_xlfn.TEXTJOIN("", TRUE, _xlfn.XLOOKUP(TRUE, VALUE(表格1[[#This Row],[年月]]) &lt;= VALUE($R$8:$R$12), $Q$8:$Q$12)) &amp; "年度"</f>
        <v>2022年度</v>
      </c>
    </row>
    <row r="3531" spans="1:13" x14ac:dyDescent="0.3">
      <c r="A3531" s="2">
        <v>202206</v>
      </c>
      <c r="B3531" s="19">
        <f>DATE(表格1[[#This Row],[年]],表格1[[#This Row],[月]],1)</f>
        <v>44713</v>
      </c>
      <c r="C3531" s="2" t="str">
        <f>LEFT(表格1[[#This Row],[年月]],4)</f>
        <v>2022</v>
      </c>
      <c r="D3531" s="2" t="str">
        <f>RIGHT(表格1[[#This Row],[年月]],2)</f>
        <v>06</v>
      </c>
      <c r="E3531" s="5" t="s">
        <v>62</v>
      </c>
      <c r="F3531" s="2" t="str">
        <f>VLOOKUP(TEXT(表格1[[#This Row],[地區]],"00000000"),縣市代碼,2,0)</f>
        <v>金門縣</v>
      </c>
      <c r="G3531" s="2" t="s">
        <v>5</v>
      </c>
      <c r="H3531" s="13">
        <v>5963</v>
      </c>
      <c r="I3531" s="14">
        <v>15093477</v>
      </c>
      <c r="J3531" s="14">
        <f>表格1[[#This Row],[信用卡交易筆數]]/1000</f>
        <v>5.9630000000000001</v>
      </c>
      <c r="K3531" s="14">
        <f>表格1[[#This Row],[信用卡交易金額'[新臺幣']]]/1000</f>
        <v>15093.477000000001</v>
      </c>
      <c r="L3531" s="14">
        <f>表格1[[#This Row],[信用卡交易金額'[新臺幣']]]/1000000</f>
        <v>15.093477</v>
      </c>
      <c r="M3531" s="14" t="str" cm="1">
        <f t="array" ref="M3531">_xlfn.TEXTJOIN("", TRUE, _xlfn.XLOOKUP(TRUE, VALUE(表格1[[#This Row],[年月]]) &lt;= VALUE($R$8:$R$12), $Q$8:$Q$12)) &amp; "年度"</f>
        <v>2022年度</v>
      </c>
    </row>
    <row r="3532" spans="1:13" x14ac:dyDescent="0.3">
      <c r="A3532" s="2">
        <v>202206</v>
      </c>
      <c r="B3532" s="19">
        <f>DATE(表格1[[#This Row],[年]],表格1[[#This Row],[月]],1)</f>
        <v>44713</v>
      </c>
      <c r="C3532" s="2" t="str">
        <f>LEFT(表格1[[#This Row],[年月]],4)</f>
        <v>2022</v>
      </c>
      <c r="D3532" s="2" t="str">
        <f>RIGHT(表格1[[#This Row],[年月]],2)</f>
        <v>06</v>
      </c>
      <c r="E3532" s="5" t="s">
        <v>62</v>
      </c>
      <c r="F3532" s="2" t="str">
        <f>VLOOKUP(TEXT(表格1[[#This Row],[地區]],"00000000"),縣市代碼,2,0)</f>
        <v>金門縣</v>
      </c>
      <c r="G3532" s="2" t="s">
        <v>6</v>
      </c>
      <c r="H3532" s="13">
        <v>10532</v>
      </c>
      <c r="I3532" s="14">
        <v>30174048</v>
      </c>
      <c r="J3532" s="14">
        <f>表格1[[#This Row],[信用卡交易筆數]]/1000</f>
        <v>10.532</v>
      </c>
      <c r="K3532" s="14">
        <f>表格1[[#This Row],[信用卡交易金額'[新臺幣']]]/1000</f>
        <v>30174.047999999999</v>
      </c>
      <c r="L3532" s="14">
        <f>表格1[[#This Row],[信用卡交易金額'[新臺幣']]]/1000000</f>
        <v>30.174047999999999</v>
      </c>
      <c r="M3532" s="14" t="str" cm="1">
        <f t="array" ref="M3532">_xlfn.TEXTJOIN("", TRUE, _xlfn.XLOOKUP(TRUE, VALUE(表格1[[#This Row],[年月]]) &lt;= VALUE($R$8:$R$12), $Q$8:$Q$12)) &amp; "年度"</f>
        <v>2022年度</v>
      </c>
    </row>
    <row r="3533" spans="1:13" x14ac:dyDescent="0.3">
      <c r="A3533" s="2">
        <v>202206</v>
      </c>
      <c r="B3533" s="19">
        <f>DATE(表格1[[#This Row],[年]],表格1[[#This Row],[月]],1)</f>
        <v>44713</v>
      </c>
      <c r="C3533" s="2" t="str">
        <f>LEFT(表格1[[#This Row],[年月]],4)</f>
        <v>2022</v>
      </c>
      <c r="D3533" s="2" t="str">
        <f>RIGHT(表格1[[#This Row],[年月]],2)</f>
        <v>06</v>
      </c>
      <c r="E3533" s="5" t="s">
        <v>62</v>
      </c>
      <c r="F3533" s="2" t="str">
        <f>VLOOKUP(TEXT(表格1[[#This Row],[地區]],"00000000"),縣市代碼,2,0)</f>
        <v>金門縣</v>
      </c>
      <c r="G3533" s="2" t="s">
        <v>7</v>
      </c>
      <c r="H3533" s="13">
        <v>32280</v>
      </c>
      <c r="I3533" s="14">
        <v>40541990</v>
      </c>
      <c r="J3533" s="14">
        <f>表格1[[#This Row],[信用卡交易筆數]]/1000</f>
        <v>32.28</v>
      </c>
      <c r="K3533" s="14">
        <f>表格1[[#This Row],[信用卡交易金額'[新臺幣']]]/1000</f>
        <v>40541.99</v>
      </c>
      <c r="L3533" s="14">
        <f>表格1[[#This Row],[信用卡交易金額'[新臺幣']]]/1000000</f>
        <v>40.541989999999998</v>
      </c>
      <c r="M3533" s="14" t="str" cm="1">
        <f t="array" ref="M3533">_xlfn.TEXTJOIN("", TRUE, _xlfn.XLOOKUP(TRUE, VALUE(表格1[[#This Row],[年月]]) &lt;= VALUE($R$8:$R$12), $Q$8:$Q$12)) &amp; "年度"</f>
        <v>2022年度</v>
      </c>
    </row>
    <row r="3534" spans="1:13" x14ac:dyDescent="0.3">
      <c r="A3534" s="2">
        <v>202206</v>
      </c>
      <c r="B3534" s="19">
        <f>DATE(表格1[[#This Row],[年]],表格1[[#This Row],[月]],1)</f>
        <v>44713</v>
      </c>
      <c r="C3534" s="2" t="str">
        <f>LEFT(表格1[[#This Row],[年月]],4)</f>
        <v>2022</v>
      </c>
      <c r="D3534" s="2" t="str">
        <f>RIGHT(表格1[[#This Row],[年月]],2)</f>
        <v>06</v>
      </c>
      <c r="E3534" s="5" t="s">
        <v>62</v>
      </c>
      <c r="F3534" s="2" t="str">
        <f>VLOOKUP(TEXT(表格1[[#This Row],[地區]],"00000000"),縣市代碼,2,0)</f>
        <v>金門縣</v>
      </c>
      <c r="G3534" s="2" t="s">
        <v>8</v>
      </c>
      <c r="H3534" s="13">
        <v>36629</v>
      </c>
      <c r="I3534" s="14">
        <v>47425749</v>
      </c>
      <c r="J3534" s="14">
        <f>表格1[[#This Row],[信用卡交易筆數]]/1000</f>
        <v>36.628999999999998</v>
      </c>
      <c r="K3534" s="14">
        <f>表格1[[#This Row],[信用卡交易金額'[新臺幣']]]/1000</f>
        <v>47425.749000000003</v>
      </c>
      <c r="L3534" s="14">
        <f>表格1[[#This Row],[信用卡交易金額'[新臺幣']]]/1000000</f>
        <v>47.425749000000003</v>
      </c>
      <c r="M3534" s="14" t="str" cm="1">
        <f t="array" ref="M3534">_xlfn.TEXTJOIN("", TRUE, _xlfn.XLOOKUP(TRUE, VALUE(表格1[[#This Row],[年月]]) &lt;= VALUE($R$8:$R$12), $Q$8:$Q$12)) &amp; "年度"</f>
        <v>2022年度</v>
      </c>
    </row>
    <row r="3535" spans="1:13" x14ac:dyDescent="0.3">
      <c r="A3535" s="2">
        <v>202206</v>
      </c>
      <c r="B3535" s="19">
        <f>DATE(表格1[[#This Row],[年]],表格1[[#This Row],[月]],1)</f>
        <v>44713</v>
      </c>
      <c r="C3535" s="2" t="str">
        <f>LEFT(表格1[[#This Row],[年月]],4)</f>
        <v>2022</v>
      </c>
      <c r="D3535" s="2" t="str">
        <f>RIGHT(表格1[[#This Row],[年月]],2)</f>
        <v>06</v>
      </c>
      <c r="E3535" s="5" t="s">
        <v>62</v>
      </c>
      <c r="F3535" s="2" t="str">
        <f>VLOOKUP(TEXT(表格1[[#This Row],[地區]],"00000000"),縣市代碼,2,0)</f>
        <v>金門縣</v>
      </c>
      <c r="G3535" s="2" t="s">
        <v>9</v>
      </c>
      <c r="H3535" s="13">
        <v>80236</v>
      </c>
      <c r="I3535" s="14">
        <v>95561195</v>
      </c>
      <c r="J3535" s="14">
        <f>表格1[[#This Row],[信用卡交易筆數]]/1000</f>
        <v>80.236000000000004</v>
      </c>
      <c r="K3535" s="14">
        <f>表格1[[#This Row],[信用卡交易金額'[新臺幣']]]/1000</f>
        <v>95561.195000000007</v>
      </c>
      <c r="L3535" s="14">
        <f>表格1[[#This Row],[信用卡交易金額'[新臺幣']]]/1000000</f>
        <v>95.561194999999998</v>
      </c>
      <c r="M3535" s="14" t="str" cm="1">
        <f t="array" ref="M3535">_xlfn.TEXTJOIN("", TRUE, _xlfn.XLOOKUP(TRUE, VALUE(表格1[[#This Row],[年月]]) &lt;= VALUE($R$8:$R$12), $Q$8:$Q$12)) &amp; "年度"</f>
        <v>2022年度</v>
      </c>
    </row>
    <row r="3536" spans="1:13" x14ac:dyDescent="0.3">
      <c r="A3536" s="2">
        <v>202206</v>
      </c>
      <c r="B3536" s="19">
        <f>DATE(表格1[[#This Row],[年]],表格1[[#This Row],[月]],1)</f>
        <v>44713</v>
      </c>
      <c r="C3536" s="2" t="str">
        <f>LEFT(表格1[[#This Row],[年月]],4)</f>
        <v>2022</v>
      </c>
      <c r="D3536" s="2" t="str">
        <f>RIGHT(表格1[[#This Row],[年月]],2)</f>
        <v>06</v>
      </c>
      <c r="E3536" s="5" t="s">
        <v>62</v>
      </c>
      <c r="F3536" s="2" t="str">
        <f>VLOOKUP(TEXT(表格1[[#This Row],[地區]],"00000000"),縣市代碼,2,0)</f>
        <v>金門縣</v>
      </c>
      <c r="G3536" s="2" t="s">
        <v>10</v>
      </c>
      <c r="H3536" s="13">
        <v>42771</v>
      </c>
      <c r="I3536" s="14">
        <v>147474357</v>
      </c>
      <c r="J3536" s="14">
        <f>表格1[[#This Row],[信用卡交易筆數]]/1000</f>
        <v>42.771000000000001</v>
      </c>
      <c r="K3536" s="14">
        <f>表格1[[#This Row],[信用卡交易金額'[新臺幣']]]/1000</f>
        <v>147474.35699999999</v>
      </c>
      <c r="L3536" s="14">
        <f>表格1[[#This Row],[信用卡交易金額'[新臺幣']]]/1000000</f>
        <v>147.474357</v>
      </c>
      <c r="M3536" s="14" t="str" cm="1">
        <f t="array" ref="M3536">_xlfn.TEXTJOIN("", TRUE, _xlfn.XLOOKUP(TRUE, VALUE(表格1[[#This Row],[年月]]) &lt;= VALUE($R$8:$R$12), $Q$8:$Q$12)) &amp; "年度"</f>
        <v>2022年度</v>
      </c>
    </row>
    <row r="3537" spans="1:13" x14ac:dyDescent="0.3">
      <c r="A3537" s="2">
        <v>202206</v>
      </c>
      <c r="B3537" s="19">
        <f>DATE(表格1[[#This Row],[年]],表格1[[#This Row],[月]],1)</f>
        <v>44713</v>
      </c>
      <c r="C3537" s="2" t="str">
        <f>LEFT(表格1[[#This Row],[年月]],4)</f>
        <v>2022</v>
      </c>
      <c r="D3537" s="2" t="str">
        <f>RIGHT(表格1[[#This Row],[年月]],2)</f>
        <v>06</v>
      </c>
      <c r="E3537" s="5">
        <v>9007000</v>
      </c>
      <c r="F3537" s="2" t="str">
        <f>VLOOKUP(TEXT(表格1[[#This Row],[地區]],"00000000"),縣市代碼,2,0)</f>
        <v>連江縣</v>
      </c>
      <c r="G3537" s="2" t="s">
        <v>4</v>
      </c>
      <c r="H3537" s="13">
        <v>12326</v>
      </c>
      <c r="I3537" s="14">
        <v>5916725</v>
      </c>
      <c r="J3537" s="14">
        <f>表格1[[#This Row],[信用卡交易筆數]]/1000</f>
        <v>12.326000000000001</v>
      </c>
      <c r="K3537" s="14">
        <f>表格1[[#This Row],[信用卡交易金額'[新臺幣']]]/1000</f>
        <v>5916.7250000000004</v>
      </c>
      <c r="L3537" s="14">
        <f>表格1[[#This Row],[信用卡交易金額'[新臺幣']]]/1000000</f>
        <v>5.9167249999999996</v>
      </c>
      <c r="M3537" s="14" t="str" cm="1">
        <f t="array" ref="M3537">_xlfn.TEXTJOIN("", TRUE, _xlfn.XLOOKUP(TRUE, VALUE(表格1[[#This Row],[年月]]) &lt;= VALUE($R$8:$R$12), $Q$8:$Q$12)) &amp; "年度"</f>
        <v>2022年度</v>
      </c>
    </row>
    <row r="3538" spans="1:13" x14ac:dyDescent="0.3">
      <c r="A3538" s="2">
        <v>202206</v>
      </c>
      <c r="B3538" s="19">
        <f>DATE(表格1[[#This Row],[年]],表格1[[#This Row],[月]],1)</f>
        <v>44713</v>
      </c>
      <c r="C3538" s="2" t="str">
        <f>LEFT(表格1[[#This Row],[年月]],4)</f>
        <v>2022</v>
      </c>
      <c r="D3538" s="2" t="str">
        <f>RIGHT(表格1[[#This Row],[年月]],2)</f>
        <v>06</v>
      </c>
      <c r="E3538" s="5">
        <v>9007000</v>
      </c>
      <c r="F3538" s="2" t="str">
        <f>VLOOKUP(TEXT(表格1[[#This Row],[地區]],"00000000"),縣市代碼,2,0)</f>
        <v>連江縣</v>
      </c>
      <c r="G3538" s="2" t="s">
        <v>5</v>
      </c>
      <c r="H3538" s="13">
        <v>905</v>
      </c>
      <c r="I3538" s="14">
        <v>2425077</v>
      </c>
      <c r="J3538" s="14">
        <f>表格1[[#This Row],[信用卡交易筆數]]/1000</f>
        <v>0.90500000000000003</v>
      </c>
      <c r="K3538" s="14">
        <f>表格1[[#This Row],[信用卡交易金額'[新臺幣']]]/1000</f>
        <v>2425.0770000000002</v>
      </c>
      <c r="L3538" s="14">
        <f>表格1[[#This Row],[信用卡交易金額'[新臺幣']]]/1000000</f>
        <v>2.4250769999999999</v>
      </c>
      <c r="M3538" s="14" t="str" cm="1">
        <f t="array" ref="M3538">_xlfn.TEXTJOIN("", TRUE, _xlfn.XLOOKUP(TRUE, VALUE(表格1[[#This Row],[年月]]) &lt;= VALUE($R$8:$R$12), $Q$8:$Q$12)) &amp; "年度"</f>
        <v>2022年度</v>
      </c>
    </row>
    <row r="3539" spans="1:13" x14ac:dyDescent="0.3">
      <c r="A3539" s="2">
        <v>202206</v>
      </c>
      <c r="B3539" s="19">
        <f>DATE(表格1[[#This Row],[年]],表格1[[#This Row],[月]],1)</f>
        <v>44713</v>
      </c>
      <c r="C3539" s="2" t="str">
        <f>LEFT(表格1[[#This Row],[年月]],4)</f>
        <v>2022</v>
      </c>
      <c r="D3539" s="2" t="str">
        <f>RIGHT(表格1[[#This Row],[年月]],2)</f>
        <v>06</v>
      </c>
      <c r="E3539" s="5">
        <v>9007000</v>
      </c>
      <c r="F3539" s="2" t="str">
        <f>VLOOKUP(TEXT(表格1[[#This Row],[地區]],"00000000"),縣市代碼,2,0)</f>
        <v>連江縣</v>
      </c>
      <c r="G3539" s="2" t="s">
        <v>6</v>
      </c>
      <c r="H3539" s="13">
        <v>1731</v>
      </c>
      <c r="I3539" s="14">
        <v>3544155</v>
      </c>
      <c r="J3539" s="14">
        <f>表格1[[#This Row],[信用卡交易筆數]]/1000</f>
        <v>1.7310000000000001</v>
      </c>
      <c r="K3539" s="14">
        <f>表格1[[#This Row],[信用卡交易金額'[新臺幣']]]/1000</f>
        <v>3544.1550000000002</v>
      </c>
      <c r="L3539" s="14">
        <f>表格1[[#This Row],[信用卡交易金額'[新臺幣']]]/1000000</f>
        <v>3.5441549999999999</v>
      </c>
      <c r="M3539" s="14" t="str" cm="1">
        <f t="array" ref="M3539">_xlfn.TEXTJOIN("", TRUE, _xlfn.XLOOKUP(TRUE, VALUE(表格1[[#This Row],[年月]]) &lt;= VALUE($R$8:$R$12), $Q$8:$Q$12)) &amp; "年度"</f>
        <v>2022年度</v>
      </c>
    </row>
    <row r="3540" spans="1:13" x14ac:dyDescent="0.3">
      <c r="A3540" s="2">
        <v>202206</v>
      </c>
      <c r="B3540" s="19">
        <f>DATE(表格1[[#This Row],[年]],表格1[[#This Row],[月]],1)</f>
        <v>44713</v>
      </c>
      <c r="C3540" s="2" t="str">
        <f>LEFT(表格1[[#This Row],[年月]],4)</f>
        <v>2022</v>
      </c>
      <c r="D3540" s="2" t="str">
        <f>RIGHT(表格1[[#This Row],[年月]],2)</f>
        <v>06</v>
      </c>
      <c r="E3540" s="5">
        <v>9007000</v>
      </c>
      <c r="F3540" s="2" t="str">
        <f>VLOOKUP(TEXT(表格1[[#This Row],[地區]],"00000000"),縣市代碼,2,0)</f>
        <v>連江縣</v>
      </c>
      <c r="G3540" s="2" t="s">
        <v>7</v>
      </c>
      <c r="H3540" s="13">
        <v>6580</v>
      </c>
      <c r="I3540" s="14">
        <v>12249477</v>
      </c>
      <c r="J3540" s="14">
        <f>表格1[[#This Row],[信用卡交易筆數]]/1000</f>
        <v>6.58</v>
      </c>
      <c r="K3540" s="14">
        <f>表格1[[#This Row],[信用卡交易金額'[新臺幣']]]/1000</f>
        <v>12249.477000000001</v>
      </c>
      <c r="L3540" s="14">
        <f>表格1[[#This Row],[信用卡交易金額'[新臺幣']]]/1000000</f>
        <v>12.249477000000001</v>
      </c>
      <c r="M3540" s="14" t="str" cm="1">
        <f t="array" ref="M3540">_xlfn.TEXTJOIN("", TRUE, _xlfn.XLOOKUP(TRUE, VALUE(表格1[[#This Row],[年月]]) &lt;= VALUE($R$8:$R$12), $Q$8:$Q$12)) &amp; "年度"</f>
        <v>2022年度</v>
      </c>
    </row>
    <row r="3541" spans="1:13" x14ac:dyDescent="0.3">
      <c r="A3541" s="2">
        <v>202206</v>
      </c>
      <c r="B3541" s="19">
        <f>DATE(表格1[[#This Row],[年]],表格1[[#This Row],[月]],1)</f>
        <v>44713</v>
      </c>
      <c r="C3541" s="2" t="str">
        <f>LEFT(表格1[[#This Row],[年月]],4)</f>
        <v>2022</v>
      </c>
      <c r="D3541" s="2" t="str">
        <f>RIGHT(表格1[[#This Row],[年月]],2)</f>
        <v>06</v>
      </c>
      <c r="E3541" s="5">
        <v>9007000</v>
      </c>
      <c r="F3541" s="2" t="str">
        <f>VLOOKUP(TEXT(表格1[[#This Row],[地區]],"00000000"),縣市代碼,2,0)</f>
        <v>連江縣</v>
      </c>
      <c r="G3541" s="2" t="s">
        <v>8</v>
      </c>
      <c r="H3541" s="13">
        <v>7155</v>
      </c>
      <c r="I3541" s="14">
        <v>8399654</v>
      </c>
      <c r="J3541" s="14">
        <f>表格1[[#This Row],[信用卡交易筆數]]/1000</f>
        <v>7.1550000000000002</v>
      </c>
      <c r="K3541" s="14">
        <f>表格1[[#This Row],[信用卡交易金額'[新臺幣']]]/1000</f>
        <v>8399.6540000000005</v>
      </c>
      <c r="L3541" s="14">
        <f>表格1[[#This Row],[信用卡交易金額'[新臺幣']]]/1000000</f>
        <v>8.399654</v>
      </c>
      <c r="M3541" s="14" t="str" cm="1">
        <f t="array" ref="M3541">_xlfn.TEXTJOIN("", TRUE, _xlfn.XLOOKUP(TRUE, VALUE(表格1[[#This Row],[年月]]) &lt;= VALUE($R$8:$R$12), $Q$8:$Q$12)) &amp; "年度"</f>
        <v>2022年度</v>
      </c>
    </row>
    <row r="3542" spans="1:13" x14ac:dyDescent="0.3">
      <c r="A3542" s="2">
        <v>202206</v>
      </c>
      <c r="B3542" s="19">
        <f>DATE(表格1[[#This Row],[年]],表格1[[#This Row],[月]],1)</f>
        <v>44713</v>
      </c>
      <c r="C3542" s="2" t="str">
        <f>LEFT(表格1[[#This Row],[年月]],4)</f>
        <v>2022</v>
      </c>
      <c r="D3542" s="2" t="str">
        <f>RIGHT(表格1[[#This Row],[年月]],2)</f>
        <v>06</v>
      </c>
      <c r="E3542" s="5">
        <v>9007000</v>
      </c>
      <c r="F3542" s="2" t="str">
        <f>VLOOKUP(TEXT(表格1[[#This Row],[地區]],"00000000"),縣市代碼,2,0)</f>
        <v>連江縣</v>
      </c>
      <c r="G3542" s="2" t="s">
        <v>9</v>
      </c>
      <c r="H3542" s="13">
        <v>10710</v>
      </c>
      <c r="I3542" s="14">
        <v>13764326</v>
      </c>
      <c r="J3542" s="14">
        <f>表格1[[#This Row],[信用卡交易筆數]]/1000</f>
        <v>10.71</v>
      </c>
      <c r="K3542" s="14">
        <f>表格1[[#This Row],[信用卡交易金額'[新臺幣']]]/1000</f>
        <v>13764.325999999999</v>
      </c>
      <c r="L3542" s="14">
        <f>表格1[[#This Row],[信用卡交易金額'[新臺幣']]]/1000000</f>
        <v>13.764326000000001</v>
      </c>
      <c r="M3542" s="14" t="str" cm="1">
        <f t="array" ref="M3542">_xlfn.TEXTJOIN("", TRUE, _xlfn.XLOOKUP(TRUE, VALUE(表格1[[#This Row],[年月]]) &lt;= VALUE($R$8:$R$12), $Q$8:$Q$12)) &amp; "年度"</f>
        <v>2022年度</v>
      </c>
    </row>
    <row r="3543" spans="1:13" x14ac:dyDescent="0.3">
      <c r="A3543" s="2">
        <v>202206</v>
      </c>
      <c r="B3543" s="19">
        <f>DATE(表格1[[#This Row],[年]],表格1[[#This Row],[月]],1)</f>
        <v>44713</v>
      </c>
      <c r="C3543" s="2" t="str">
        <f>LEFT(表格1[[#This Row],[年月]],4)</f>
        <v>2022</v>
      </c>
      <c r="D3543" s="2" t="str">
        <f>RIGHT(表格1[[#This Row],[年月]],2)</f>
        <v>06</v>
      </c>
      <c r="E3543" s="5">
        <v>9007000</v>
      </c>
      <c r="F3543" s="2" t="str">
        <f>VLOOKUP(TEXT(表格1[[#This Row],[地區]],"00000000"),縣市代碼,2,0)</f>
        <v>連江縣</v>
      </c>
      <c r="G3543" s="2" t="s">
        <v>10</v>
      </c>
      <c r="H3543" s="13">
        <v>8033</v>
      </c>
      <c r="I3543" s="14">
        <v>27619228</v>
      </c>
      <c r="J3543" s="14">
        <f>表格1[[#This Row],[信用卡交易筆數]]/1000</f>
        <v>8.0329999999999995</v>
      </c>
      <c r="K3543" s="14">
        <f>表格1[[#This Row],[信用卡交易金額'[新臺幣']]]/1000</f>
        <v>27619.227999999999</v>
      </c>
      <c r="L3543" s="14">
        <f>表格1[[#This Row],[信用卡交易金額'[新臺幣']]]/1000000</f>
        <v>27.619228</v>
      </c>
      <c r="M3543" s="14" t="str" cm="1">
        <f t="array" ref="M3543">_xlfn.TEXTJOIN("", TRUE, _xlfn.XLOOKUP(TRUE, VALUE(表格1[[#This Row],[年月]]) &lt;= VALUE($R$8:$R$12), $Q$8:$Q$12)) &amp; "年度"</f>
        <v>2022年度</v>
      </c>
    </row>
    <row r="3544" spans="1:13" x14ac:dyDescent="0.3">
      <c r="A3544" s="2">
        <v>202207</v>
      </c>
      <c r="B3544" s="19">
        <f>DATE(表格1[[#This Row],[年]],表格1[[#This Row],[月]],1)</f>
        <v>44743</v>
      </c>
      <c r="C3544" s="2" t="str">
        <f>LEFT(表格1[[#This Row],[年月]],4)</f>
        <v>2022</v>
      </c>
      <c r="D3544" s="2" t="str">
        <f>RIGHT(表格1[[#This Row],[年月]],2)</f>
        <v>07</v>
      </c>
      <c r="E3544" s="5">
        <v>63000000</v>
      </c>
      <c r="F3544" s="2" t="str">
        <f>VLOOKUP(TEXT(表格1[[#This Row],[地區]],"00000000"),縣市代碼,2,0)</f>
        <v>臺北市</v>
      </c>
      <c r="G3544" s="2" t="s">
        <v>4</v>
      </c>
      <c r="H3544" s="13">
        <v>11526396</v>
      </c>
      <c r="I3544" s="14">
        <v>6610524760</v>
      </c>
      <c r="J3544" s="14">
        <f>表格1[[#This Row],[信用卡交易筆數]]/1000</f>
        <v>11526.396000000001</v>
      </c>
      <c r="K3544" s="14">
        <f>表格1[[#This Row],[信用卡交易金額'[新臺幣']]]/1000</f>
        <v>6610524.7599999998</v>
      </c>
      <c r="L3544" s="14">
        <f>表格1[[#This Row],[信用卡交易金額'[新臺幣']]]/1000000</f>
        <v>6610.5247600000002</v>
      </c>
      <c r="M3544" s="14" t="str" cm="1">
        <f t="array" ref="M3544">_xlfn.TEXTJOIN("", TRUE, _xlfn.XLOOKUP(TRUE, VALUE(表格1[[#This Row],[年月]]) &lt;= VALUE($R$8:$R$12), $Q$8:$Q$12)) &amp; "年度"</f>
        <v>2022年度</v>
      </c>
    </row>
    <row r="3545" spans="1:13" x14ac:dyDescent="0.3">
      <c r="A3545" s="2">
        <v>202207</v>
      </c>
      <c r="B3545" s="19">
        <f>DATE(表格1[[#This Row],[年]],表格1[[#This Row],[月]],1)</f>
        <v>44743</v>
      </c>
      <c r="C3545" s="2" t="str">
        <f>LEFT(表格1[[#This Row],[年月]],4)</f>
        <v>2022</v>
      </c>
      <c r="D3545" s="2" t="str">
        <f>RIGHT(表格1[[#This Row],[年月]],2)</f>
        <v>07</v>
      </c>
      <c r="E3545" s="5">
        <v>63000000</v>
      </c>
      <c r="F3545" s="2" t="str">
        <f>VLOOKUP(TEXT(表格1[[#This Row],[地區]],"00000000"),縣市代碼,2,0)</f>
        <v>臺北市</v>
      </c>
      <c r="G3545" s="2" t="s">
        <v>5</v>
      </c>
      <c r="H3545" s="13">
        <v>632008</v>
      </c>
      <c r="I3545" s="14">
        <v>2086527103</v>
      </c>
      <c r="J3545" s="14">
        <f>表格1[[#This Row],[信用卡交易筆數]]/1000</f>
        <v>632.00800000000004</v>
      </c>
      <c r="K3545" s="14">
        <f>表格1[[#This Row],[信用卡交易金額'[新臺幣']]]/1000</f>
        <v>2086527.1029999999</v>
      </c>
      <c r="L3545" s="14">
        <f>表格1[[#This Row],[信用卡交易金額'[新臺幣']]]/1000000</f>
        <v>2086.5271029999999</v>
      </c>
      <c r="M3545" s="14" t="str" cm="1">
        <f t="array" ref="M3545">_xlfn.TEXTJOIN("", TRUE, _xlfn.XLOOKUP(TRUE, VALUE(表格1[[#This Row],[年月]]) &lt;= VALUE($R$8:$R$12), $Q$8:$Q$12)) &amp; "年度"</f>
        <v>2022年度</v>
      </c>
    </row>
    <row r="3546" spans="1:13" x14ac:dyDescent="0.3">
      <c r="A3546" s="2">
        <v>202207</v>
      </c>
      <c r="B3546" s="19">
        <f>DATE(表格1[[#This Row],[年]],表格1[[#This Row],[月]],1)</f>
        <v>44743</v>
      </c>
      <c r="C3546" s="2" t="str">
        <f>LEFT(表格1[[#This Row],[年月]],4)</f>
        <v>2022</v>
      </c>
      <c r="D3546" s="2" t="str">
        <f>RIGHT(表格1[[#This Row],[年月]],2)</f>
        <v>07</v>
      </c>
      <c r="E3546" s="5">
        <v>63000000</v>
      </c>
      <c r="F3546" s="2" t="str">
        <f>VLOOKUP(TEXT(表格1[[#This Row],[地區]],"00000000"),縣市代碼,2,0)</f>
        <v>臺北市</v>
      </c>
      <c r="G3546" s="2" t="s">
        <v>6</v>
      </c>
      <c r="H3546" s="13">
        <v>915319</v>
      </c>
      <c r="I3546" s="14">
        <v>4159687374</v>
      </c>
      <c r="J3546" s="14">
        <f>表格1[[#This Row],[信用卡交易筆數]]/1000</f>
        <v>915.31899999999996</v>
      </c>
      <c r="K3546" s="14">
        <f>表格1[[#This Row],[信用卡交易金額'[新臺幣']]]/1000</f>
        <v>4159687.3739999998</v>
      </c>
      <c r="L3546" s="14">
        <f>表格1[[#This Row],[信用卡交易金額'[新臺幣']]]/1000000</f>
        <v>4159.6873740000001</v>
      </c>
      <c r="M3546" s="14" t="str" cm="1">
        <f t="array" ref="M3546">_xlfn.TEXTJOIN("", TRUE, _xlfn.XLOOKUP(TRUE, VALUE(表格1[[#This Row],[年月]]) &lt;= VALUE($R$8:$R$12), $Q$8:$Q$12)) &amp; "年度"</f>
        <v>2022年度</v>
      </c>
    </row>
    <row r="3547" spans="1:13" x14ac:dyDescent="0.3">
      <c r="A3547" s="2">
        <v>202207</v>
      </c>
      <c r="B3547" s="19">
        <f>DATE(表格1[[#This Row],[年]],表格1[[#This Row],[月]],1)</f>
        <v>44743</v>
      </c>
      <c r="C3547" s="2" t="str">
        <f>LEFT(表格1[[#This Row],[年月]],4)</f>
        <v>2022</v>
      </c>
      <c r="D3547" s="2" t="str">
        <f>RIGHT(表格1[[#This Row],[年月]],2)</f>
        <v>07</v>
      </c>
      <c r="E3547" s="5">
        <v>63000000</v>
      </c>
      <c r="F3547" s="2" t="str">
        <f>VLOOKUP(TEXT(表格1[[#This Row],[地區]],"00000000"),縣市代碼,2,0)</f>
        <v>臺北市</v>
      </c>
      <c r="G3547" s="2" t="s">
        <v>7</v>
      </c>
      <c r="H3547" s="13">
        <v>4779150</v>
      </c>
      <c r="I3547" s="14">
        <v>4236630029</v>
      </c>
      <c r="J3547" s="14">
        <f>表格1[[#This Row],[信用卡交易筆數]]/1000</f>
        <v>4779.1499999999996</v>
      </c>
      <c r="K3547" s="14">
        <f>表格1[[#This Row],[信用卡交易金額'[新臺幣']]]/1000</f>
        <v>4236630.0290000001</v>
      </c>
      <c r="L3547" s="14">
        <f>表格1[[#This Row],[信用卡交易金額'[新臺幣']]]/1000000</f>
        <v>4236.6300289999999</v>
      </c>
      <c r="M3547" s="14" t="str" cm="1">
        <f t="array" ref="M3547">_xlfn.TEXTJOIN("", TRUE, _xlfn.XLOOKUP(TRUE, VALUE(表格1[[#This Row],[年月]]) &lt;= VALUE($R$8:$R$12), $Q$8:$Q$12)) &amp; "年度"</f>
        <v>2022年度</v>
      </c>
    </row>
    <row r="3548" spans="1:13" x14ac:dyDescent="0.3">
      <c r="A3548" s="2">
        <v>202207</v>
      </c>
      <c r="B3548" s="19">
        <f>DATE(表格1[[#This Row],[年]],表格1[[#This Row],[月]],1)</f>
        <v>44743</v>
      </c>
      <c r="C3548" s="2" t="str">
        <f>LEFT(表格1[[#This Row],[年月]],4)</f>
        <v>2022</v>
      </c>
      <c r="D3548" s="2" t="str">
        <f>RIGHT(表格1[[#This Row],[年月]],2)</f>
        <v>07</v>
      </c>
      <c r="E3548" s="5">
        <v>63000000</v>
      </c>
      <c r="F3548" s="2" t="str">
        <f>VLOOKUP(TEXT(表格1[[#This Row],[地區]],"00000000"),縣市代碼,2,0)</f>
        <v>臺北市</v>
      </c>
      <c r="G3548" s="2" t="s">
        <v>8</v>
      </c>
      <c r="H3548" s="13">
        <v>4057909</v>
      </c>
      <c r="I3548" s="14">
        <v>6813526193</v>
      </c>
      <c r="J3548" s="14">
        <f>表格1[[#This Row],[信用卡交易筆數]]/1000</f>
        <v>4057.9090000000001</v>
      </c>
      <c r="K3548" s="14">
        <f>表格1[[#This Row],[信用卡交易金額'[新臺幣']]]/1000</f>
        <v>6813526.193</v>
      </c>
      <c r="L3548" s="14">
        <f>表格1[[#This Row],[信用卡交易金額'[新臺幣']]]/1000000</f>
        <v>6813.5261929999997</v>
      </c>
      <c r="M3548" s="14" t="str" cm="1">
        <f t="array" ref="M3548">_xlfn.TEXTJOIN("", TRUE, _xlfn.XLOOKUP(TRUE, VALUE(表格1[[#This Row],[年月]]) &lt;= VALUE($R$8:$R$12), $Q$8:$Q$12)) &amp; "年度"</f>
        <v>2022年度</v>
      </c>
    </row>
    <row r="3549" spans="1:13" x14ac:dyDescent="0.3">
      <c r="A3549" s="2">
        <v>202207</v>
      </c>
      <c r="B3549" s="19">
        <f>DATE(表格1[[#This Row],[年]],表格1[[#This Row],[月]],1)</f>
        <v>44743</v>
      </c>
      <c r="C3549" s="2" t="str">
        <f>LEFT(表格1[[#This Row],[年月]],4)</f>
        <v>2022</v>
      </c>
      <c r="D3549" s="2" t="str">
        <f>RIGHT(表格1[[#This Row],[年月]],2)</f>
        <v>07</v>
      </c>
      <c r="E3549" s="5">
        <v>63000000</v>
      </c>
      <c r="F3549" s="2" t="str">
        <f>VLOOKUP(TEXT(表格1[[#This Row],[地區]],"00000000"),縣市代碼,2,0)</f>
        <v>臺北市</v>
      </c>
      <c r="G3549" s="2" t="s">
        <v>9</v>
      </c>
      <c r="H3549" s="13">
        <v>8309641</v>
      </c>
      <c r="I3549" s="14">
        <v>11593424787</v>
      </c>
      <c r="J3549" s="14">
        <f>表格1[[#This Row],[信用卡交易筆數]]/1000</f>
        <v>8309.6409999999996</v>
      </c>
      <c r="K3549" s="14">
        <f>表格1[[#This Row],[信用卡交易金額'[新臺幣']]]/1000</f>
        <v>11593424.787</v>
      </c>
      <c r="L3549" s="14">
        <f>表格1[[#This Row],[信用卡交易金額'[新臺幣']]]/1000000</f>
        <v>11593.424787</v>
      </c>
      <c r="M3549" s="14" t="str" cm="1">
        <f t="array" ref="M3549">_xlfn.TEXTJOIN("", TRUE, _xlfn.XLOOKUP(TRUE, VALUE(表格1[[#This Row],[年月]]) &lt;= VALUE($R$8:$R$12), $Q$8:$Q$12)) &amp; "年度"</f>
        <v>2022年度</v>
      </c>
    </row>
    <row r="3550" spans="1:13" x14ac:dyDescent="0.3">
      <c r="A3550" s="2">
        <v>202207</v>
      </c>
      <c r="B3550" s="19">
        <f>DATE(表格1[[#This Row],[年]],表格1[[#This Row],[月]],1)</f>
        <v>44743</v>
      </c>
      <c r="C3550" s="2" t="str">
        <f>LEFT(表格1[[#This Row],[年月]],4)</f>
        <v>2022</v>
      </c>
      <c r="D3550" s="2" t="str">
        <f>RIGHT(表格1[[#This Row],[年月]],2)</f>
        <v>07</v>
      </c>
      <c r="E3550" s="5">
        <v>63000000</v>
      </c>
      <c r="F3550" s="2" t="str">
        <f>VLOOKUP(TEXT(表格1[[#This Row],[地區]],"00000000"),縣市代碼,2,0)</f>
        <v>臺北市</v>
      </c>
      <c r="G3550" s="2" t="s">
        <v>10</v>
      </c>
      <c r="H3550" s="13">
        <v>4540141</v>
      </c>
      <c r="I3550" s="14">
        <v>13542256411</v>
      </c>
      <c r="J3550" s="14">
        <f>表格1[[#This Row],[信用卡交易筆數]]/1000</f>
        <v>4540.1409999999996</v>
      </c>
      <c r="K3550" s="14">
        <f>表格1[[#This Row],[信用卡交易金額'[新臺幣']]]/1000</f>
        <v>13542256.411</v>
      </c>
      <c r="L3550" s="14">
        <f>表格1[[#This Row],[信用卡交易金額'[新臺幣']]]/1000000</f>
        <v>13542.256411</v>
      </c>
      <c r="M3550" s="14" t="str" cm="1">
        <f t="array" ref="M3550">_xlfn.TEXTJOIN("", TRUE, _xlfn.XLOOKUP(TRUE, VALUE(表格1[[#This Row],[年月]]) &lt;= VALUE($R$8:$R$12), $Q$8:$Q$12)) &amp; "年度"</f>
        <v>2022年度</v>
      </c>
    </row>
    <row r="3551" spans="1:13" x14ac:dyDescent="0.3">
      <c r="A3551" s="2">
        <v>202207</v>
      </c>
      <c r="B3551" s="19">
        <f>DATE(表格1[[#This Row],[年]],表格1[[#This Row],[月]],1)</f>
        <v>44743</v>
      </c>
      <c r="C3551" s="2" t="str">
        <f>LEFT(表格1[[#This Row],[年月]],4)</f>
        <v>2022</v>
      </c>
      <c r="D3551" s="2" t="str">
        <f>RIGHT(表格1[[#This Row],[年月]],2)</f>
        <v>07</v>
      </c>
      <c r="E3551" s="5">
        <v>65000000</v>
      </c>
      <c r="F3551" s="2" t="str">
        <f>VLOOKUP(TEXT(表格1[[#This Row],[地區]],"00000000"),縣市代碼,2,0)</f>
        <v>新北市</v>
      </c>
      <c r="G3551" s="2" t="s">
        <v>4</v>
      </c>
      <c r="H3551" s="13">
        <v>12313824</v>
      </c>
      <c r="I3551" s="14">
        <v>6004763584</v>
      </c>
      <c r="J3551" s="14">
        <f>表格1[[#This Row],[信用卡交易筆數]]/1000</f>
        <v>12313.824000000001</v>
      </c>
      <c r="K3551" s="14">
        <f>表格1[[#This Row],[信用卡交易金額'[新臺幣']]]/1000</f>
        <v>6004763.5839999998</v>
      </c>
      <c r="L3551" s="14">
        <f>表格1[[#This Row],[信用卡交易金額'[新臺幣']]]/1000000</f>
        <v>6004.7635840000003</v>
      </c>
      <c r="M3551" s="14" t="str" cm="1">
        <f t="array" ref="M3551">_xlfn.TEXTJOIN("", TRUE, _xlfn.XLOOKUP(TRUE, VALUE(表格1[[#This Row],[年月]]) &lt;= VALUE($R$8:$R$12), $Q$8:$Q$12)) &amp; "年度"</f>
        <v>2022年度</v>
      </c>
    </row>
    <row r="3552" spans="1:13" x14ac:dyDescent="0.3">
      <c r="A3552" s="2">
        <v>202207</v>
      </c>
      <c r="B3552" s="19">
        <f>DATE(表格1[[#This Row],[年]],表格1[[#This Row],[月]],1)</f>
        <v>44743</v>
      </c>
      <c r="C3552" s="2" t="str">
        <f>LEFT(表格1[[#This Row],[年月]],4)</f>
        <v>2022</v>
      </c>
      <c r="D3552" s="2" t="str">
        <f>RIGHT(表格1[[#This Row],[年月]],2)</f>
        <v>07</v>
      </c>
      <c r="E3552" s="5">
        <v>65000000</v>
      </c>
      <c r="F3552" s="2" t="str">
        <f>VLOOKUP(TEXT(表格1[[#This Row],[地區]],"00000000"),縣市代碼,2,0)</f>
        <v>新北市</v>
      </c>
      <c r="G3552" s="2" t="s">
        <v>5</v>
      </c>
      <c r="H3552" s="13">
        <v>802131</v>
      </c>
      <c r="I3552" s="14">
        <v>1958300900</v>
      </c>
      <c r="J3552" s="14">
        <f>表格1[[#This Row],[信用卡交易筆數]]/1000</f>
        <v>802.13099999999997</v>
      </c>
      <c r="K3552" s="14">
        <f>表格1[[#This Row],[信用卡交易金額'[新臺幣']]]/1000</f>
        <v>1958300.9</v>
      </c>
      <c r="L3552" s="14">
        <f>表格1[[#This Row],[信用卡交易金額'[新臺幣']]]/1000000</f>
        <v>1958.3009</v>
      </c>
      <c r="M3552" s="14" t="str" cm="1">
        <f t="array" ref="M3552">_xlfn.TEXTJOIN("", TRUE, _xlfn.XLOOKUP(TRUE, VALUE(表格1[[#This Row],[年月]]) &lt;= VALUE($R$8:$R$12), $Q$8:$Q$12)) &amp; "年度"</f>
        <v>2022年度</v>
      </c>
    </row>
    <row r="3553" spans="1:13" x14ac:dyDescent="0.3">
      <c r="A3553" s="2">
        <v>202207</v>
      </c>
      <c r="B3553" s="19">
        <f>DATE(表格1[[#This Row],[年]],表格1[[#This Row],[月]],1)</f>
        <v>44743</v>
      </c>
      <c r="C3553" s="2" t="str">
        <f>LEFT(表格1[[#This Row],[年月]],4)</f>
        <v>2022</v>
      </c>
      <c r="D3553" s="2" t="str">
        <f>RIGHT(表格1[[#This Row],[年月]],2)</f>
        <v>07</v>
      </c>
      <c r="E3553" s="5">
        <v>65000000</v>
      </c>
      <c r="F3553" s="2" t="str">
        <f>VLOOKUP(TEXT(表格1[[#This Row],[地區]],"00000000"),縣市代碼,2,0)</f>
        <v>新北市</v>
      </c>
      <c r="G3553" s="2" t="s">
        <v>6</v>
      </c>
      <c r="H3553" s="13">
        <v>1161671</v>
      </c>
      <c r="I3553" s="14">
        <v>3960486819</v>
      </c>
      <c r="J3553" s="14">
        <f>表格1[[#This Row],[信用卡交易筆數]]/1000</f>
        <v>1161.671</v>
      </c>
      <c r="K3553" s="14">
        <f>表格1[[#This Row],[信用卡交易金額'[新臺幣']]]/1000</f>
        <v>3960486.8190000001</v>
      </c>
      <c r="L3553" s="14">
        <f>表格1[[#This Row],[信用卡交易金額'[新臺幣']]]/1000000</f>
        <v>3960.4868190000002</v>
      </c>
      <c r="M3553" s="14" t="str" cm="1">
        <f t="array" ref="M3553">_xlfn.TEXTJOIN("", TRUE, _xlfn.XLOOKUP(TRUE, VALUE(表格1[[#This Row],[年月]]) &lt;= VALUE($R$8:$R$12), $Q$8:$Q$12)) &amp; "年度"</f>
        <v>2022年度</v>
      </c>
    </row>
    <row r="3554" spans="1:13" x14ac:dyDescent="0.3">
      <c r="A3554" s="2">
        <v>202207</v>
      </c>
      <c r="B3554" s="19">
        <f>DATE(表格1[[#This Row],[年]],表格1[[#This Row],[月]],1)</f>
        <v>44743</v>
      </c>
      <c r="C3554" s="2" t="str">
        <f>LEFT(表格1[[#This Row],[年月]],4)</f>
        <v>2022</v>
      </c>
      <c r="D3554" s="2" t="str">
        <f>RIGHT(表格1[[#This Row],[年月]],2)</f>
        <v>07</v>
      </c>
      <c r="E3554" s="5">
        <v>65000000</v>
      </c>
      <c r="F3554" s="2" t="str">
        <f>VLOOKUP(TEXT(表格1[[#This Row],[地區]],"00000000"),縣市代碼,2,0)</f>
        <v>新北市</v>
      </c>
      <c r="G3554" s="2" t="s">
        <v>7</v>
      </c>
      <c r="H3554" s="13">
        <v>5733831</v>
      </c>
      <c r="I3554" s="14">
        <v>5266697880</v>
      </c>
      <c r="J3554" s="14">
        <f>表格1[[#This Row],[信用卡交易筆數]]/1000</f>
        <v>5733.8310000000001</v>
      </c>
      <c r="K3554" s="14">
        <f>表格1[[#This Row],[信用卡交易金額'[新臺幣']]]/1000</f>
        <v>5266697.88</v>
      </c>
      <c r="L3554" s="14">
        <f>表格1[[#This Row],[信用卡交易金額'[新臺幣']]]/1000000</f>
        <v>5266.6978799999997</v>
      </c>
      <c r="M3554" s="14" t="str" cm="1">
        <f t="array" ref="M3554">_xlfn.TEXTJOIN("", TRUE, _xlfn.XLOOKUP(TRUE, VALUE(表格1[[#This Row],[年月]]) &lt;= VALUE($R$8:$R$12), $Q$8:$Q$12)) &amp; "年度"</f>
        <v>2022年度</v>
      </c>
    </row>
    <row r="3555" spans="1:13" x14ac:dyDescent="0.3">
      <c r="A3555" s="2">
        <v>202207</v>
      </c>
      <c r="B3555" s="19">
        <f>DATE(表格1[[#This Row],[年]],表格1[[#This Row],[月]],1)</f>
        <v>44743</v>
      </c>
      <c r="C3555" s="2" t="str">
        <f>LEFT(表格1[[#This Row],[年月]],4)</f>
        <v>2022</v>
      </c>
      <c r="D3555" s="2" t="str">
        <f>RIGHT(表格1[[#This Row],[年月]],2)</f>
        <v>07</v>
      </c>
      <c r="E3555" s="5">
        <v>65000000</v>
      </c>
      <c r="F3555" s="2" t="str">
        <f>VLOOKUP(TEXT(表格1[[#This Row],[地區]],"00000000"),縣市代碼,2,0)</f>
        <v>新北市</v>
      </c>
      <c r="G3555" s="2" t="s">
        <v>8</v>
      </c>
      <c r="H3555" s="13">
        <v>4939053</v>
      </c>
      <c r="I3555" s="14">
        <v>6841544754</v>
      </c>
      <c r="J3555" s="14">
        <f>表格1[[#This Row],[信用卡交易筆數]]/1000</f>
        <v>4939.0529999999999</v>
      </c>
      <c r="K3555" s="14">
        <f>表格1[[#This Row],[信用卡交易金額'[新臺幣']]]/1000</f>
        <v>6841544.7539999997</v>
      </c>
      <c r="L3555" s="14">
        <f>表格1[[#This Row],[信用卡交易金額'[新臺幣']]]/1000000</f>
        <v>6841.5447539999996</v>
      </c>
      <c r="M3555" s="14" t="str" cm="1">
        <f t="array" ref="M3555">_xlfn.TEXTJOIN("", TRUE, _xlfn.XLOOKUP(TRUE, VALUE(表格1[[#This Row],[年月]]) &lt;= VALUE($R$8:$R$12), $Q$8:$Q$12)) &amp; "年度"</f>
        <v>2022年度</v>
      </c>
    </row>
    <row r="3556" spans="1:13" x14ac:dyDescent="0.3">
      <c r="A3556" s="2">
        <v>202207</v>
      </c>
      <c r="B3556" s="19">
        <f>DATE(表格1[[#This Row],[年]],表格1[[#This Row],[月]],1)</f>
        <v>44743</v>
      </c>
      <c r="C3556" s="2" t="str">
        <f>LEFT(表格1[[#This Row],[年月]],4)</f>
        <v>2022</v>
      </c>
      <c r="D3556" s="2" t="str">
        <f>RIGHT(表格1[[#This Row],[年月]],2)</f>
        <v>07</v>
      </c>
      <c r="E3556" s="5">
        <v>65000000</v>
      </c>
      <c r="F3556" s="2" t="str">
        <f>VLOOKUP(TEXT(表格1[[#This Row],[地區]],"00000000"),縣市代碼,2,0)</f>
        <v>新北市</v>
      </c>
      <c r="G3556" s="2" t="s">
        <v>9</v>
      </c>
      <c r="H3556" s="13">
        <v>10446172</v>
      </c>
      <c r="I3556" s="14">
        <v>13096337274</v>
      </c>
      <c r="J3556" s="14">
        <f>表格1[[#This Row],[信用卡交易筆數]]/1000</f>
        <v>10446.172</v>
      </c>
      <c r="K3556" s="14">
        <f>表格1[[#This Row],[信用卡交易金額'[新臺幣']]]/1000</f>
        <v>13096337.274</v>
      </c>
      <c r="L3556" s="14">
        <f>表格1[[#This Row],[信用卡交易金額'[新臺幣']]]/1000000</f>
        <v>13096.337274</v>
      </c>
      <c r="M3556" s="14" t="str" cm="1">
        <f t="array" ref="M3556">_xlfn.TEXTJOIN("", TRUE, _xlfn.XLOOKUP(TRUE, VALUE(表格1[[#This Row],[年月]]) &lt;= VALUE($R$8:$R$12), $Q$8:$Q$12)) &amp; "年度"</f>
        <v>2022年度</v>
      </c>
    </row>
    <row r="3557" spans="1:13" x14ac:dyDescent="0.3">
      <c r="A3557" s="2">
        <v>202207</v>
      </c>
      <c r="B3557" s="19">
        <f>DATE(表格1[[#This Row],[年]],表格1[[#This Row],[月]],1)</f>
        <v>44743</v>
      </c>
      <c r="C3557" s="2" t="str">
        <f>LEFT(表格1[[#This Row],[年月]],4)</f>
        <v>2022</v>
      </c>
      <c r="D3557" s="2" t="str">
        <f>RIGHT(表格1[[#This Row],[年月]],2)</f>
        <v>07</v>
      </c>
      <c r="E3557" s="5">
        <v>65000000</v>
      </c>
      <c r="F3557" s="2" t="str">
        <f>VLOOKUP(TEXT(表格1[[#This Row],[地區]],"00000000"),縣市代碼,2,0)</f>
        <v>新北市</v>
      </c>
      <c r="G3557" s="2" t="s">
        <v>10</v>
      </c>
      <c r="H3557" s="13">
        <v>6105129</v>
      </c>
      <c r="I3557" s="14">
        <v>14926922154</v>
      </c>
      <c r="J3557" s="14">
        <f>表格1[[#This Row],[信用卡交易筆數]]/1000</f>
        <v>6105.1289999999999</v>
      </c>
      <c r="K3557" s="14">
        <f>表格1[[#This Row],[信用卡交易金額'[新臺幣']]]/1000</f>
        <v>14926922.153999999</v>
      </c>
      <c r="L3557" s="14">
        <f>表格1[[#This Row],[信用卡交易金額'[新臺幣']]]/1000000</f>
        <v>14926.922154</v>
      </c>
      <c r="M3557" s="14" t="str" cm="1">
        <f t="array" ref="M3557">_xlfn.TEXTJOIN("", TRUE, _xlfn.XLOOKUP(TRUE, VALUE(表格1[[#This Row],[年月]]) &lt;= VALUE($R$8:$R$12), $Q$8:$Q$12)) &amp; "年度"</f>
        <v>2022年度</v>
      </c>
    </row>
    <row r="3558" spans="1:13" x14ac:dyDescent="0.3">
      <c r="A3558" s="2">
        <v>202207</v>
      </c>
      <c r="B3558" s="19">
        <f>DATE(表格1[[#This Row],[年]],表格1[[#This Row],[月]],1)</f>
        <v>44743</v>
      </c>
      <c r="C3558" s="2" t="str">
        <f>LEFT(表格1[[#This Row],[年月]],4)</f>
        <v>2022</v>
      </c>
      <c r="D3558" s="2" t="str">
        <f>RIGHT(表格1[[#This Row],[年月]],2)</f>
        <v>07</v>
      </c>
      <c r="E3558" s="5">
        <v>68000000</v>
      </c>
      <c r="F3558" s="2" t="str">
        <f>VLOOKUP(TEXT(表格1[[#This Row],[地區]],"00000000"),縣市代碼,2,0)</f>
        <v>桃園市</v>
      </c>
      <c r="G3558" s="2" t="s">
        <v>4</v>
      </c>
      <c r="H3558" s="13">
        <v>5454615</v>
      </c>
      <c r="I3558" s="14">
        <v>2546362754</v>
      </c>
      <c r="J3558" s="14">
        <f>表格1[[#This Row],[信用卡交易筆數]]/1000</f>
        <v>5454.6149999999998</v>
      </c>
      <c r="K3558" s="14">
        <f>表格1[[#This Row],[信用卡交易金額'[新臺幣']]]/1000</f>
        <v>2546362.7540000002</v>
      </c>
      <c r="L3558" s="14">
        <f>表格1[[#This Row],[信用卡交易金額'[新臺幣']]]/1000000</f>
        <v>2546.3627540000002</v>
      </c>
      <c r="M3558" s="14" t="str" cm="1">
        <f t="array" ref="M3558">_xlfn.TEXTJOIN("", TRUE, _xlfn.XLOOKUP(TRUE, VALUE(表格1[[#This Row],[年月]]) &lt;= VALUE($R$8:$R$12), $Q$8:$Q$12)) &amp; "年度"</f>
        <v>2022年度</v>
      </c>
    </row>
    <row r="3559" spans="1:13" x14ac:dyDescent="0.3">
      <c r="A3559" s="2">
        <v>202207</v>
      </c>
      <c r="B3559" s="19">
        <f>DATE(表格1[[#This Row],[年]],表格1[[#This Row],[月]],1)</f>
        <v>44743</v>
      </c>
      <c r="C3559" s="2" t="str">
        <f>LEFT(表格1[[#This Row],[年月]],4)</f>
        <v>2022</v>
      </c>
      <c r="D3559" s="2" t="str">
        <f>RIGHT(表格1[[#This Row],[年月]],2)</f>
        <v>07</v>
      </c>
      <c r="E3559" s="5">
        <v>68000000</v>
      </c>
      <c r="F3559" s="2" t="str">
        <f>VLOOKUP(TEXT(表格1[[#This Row],[地區]],"00000000"),縣市代碼,2,0)</f>
        <v>桃園市</v>
      </c>
      <c r="G3559" s="2" t="s">
        <v>5</v>
      </c>
      <c r="H3559" s="13">
        <v>340824</v>
      </c>
      <c r="I3559" s="14">
        <v>810386815</v>
      </c>
      <c r="J3559" s="14">
        <f>表格1[[#This Row],[信用卡交易筆數]]/1000</f>
        <v>340.82400000000001</v>
      </c>
      <c r="K3559" s="14">
        <f>表格1[[#This Row],[信用卡交易金額'[新臺幣']]]/1000</f>
        <v>810386.81499999994</v>
      </c>
      <c r="L3559" s="14">
        <f>表格1[[#This Row],[信用卡交易金額'[新臺幣']]]/1000000</f>
        <v>810.38681499999996</v>
      </c>
      <c r="M3559" s="14" t="str" cm="1">
        <f t="array" ref="M3559">_xlfn.TEXTJOIN("", TRUE, _xlfn.XLOOKUP(TRUE, VALUE(表格1[[#This Row],[年月]]) &lt;= VALUE($R$8:$R$12), $Q$8:$Q$12)) &amp; "年度"</f>
        <v>2022年度</v>
      </c>
    </row>
    <row r="3560" spans="1:13" x14ac:dyDescent="0.3">
      <c r="A3560" s="2">
        <v>202207</v>
      </c>
      <c r="B3560" s="19">
        <f>DATE(表格1[[#This Row],[年]],表格1[[#This Row],[月]],1)</f>
        <v>44743</v>
      </c>
      <c r="C3560" s="2" t="str">
        <f>LEFT(表格1[[#This Row],[年月]],4)</f>
        <v>2022</v>
      </c>
      <c r="D3560" s="2" t="str">
        <f>RIGHT(表格1[[#This Row],[年月]],2)</f>
        <v>07</v>
      </c>
      <c r="E3560" s="5">
        <v>68000000</v>
      </c>
      <c r="F3560" s="2" t="str">
        <f>VLOOKUP(TEXT(表格1[[#This Row],[地區]],"00000000"),縣市代碼,2,0)</f>
        <v>桃園市</v>
      </c>
      <c r="G3560" s="2" t="s">
        <v>6</v>
      </c>
      <c r="H3560" s="13">
        <v>544806</v>
      </c>
      <c r="I3560" s="14">
        <v>1873321340</v>
      </c>
      <c r="J3560" s="14">
        <f>表格1[[#This Row],[信用卡交易筆數]]/1000</f>
        <v>544.80600000000004</v>
      </c>
      <c r="K3560" s="14">
        <f>表格1[[#This Row],[信用卡交易金額'[新臺幣']]]/1000</f>
        <v>1873321.34</v>
      </c>
      <c r="L3560" s="14">
        <f>表格1[[#This Row],[信用卡交易金額'[新臺幣']]]/1000000</f>
        <v>1873.32134</v>
      </c>
      <c r="M3560" s="14" t="str" cm="1">
        <f t="array" ref="M3560">_xlfn.TEXTJOIN("", TRUE, _xlfn.XLOOKUP(TRUE, VALUE(表格1[[#This Row],[年月]]) &lt;= VALUE($R$8:$R$12), $Q$8:$Q$12)) &amp; "年度"</f>
        <v>2022年度</v>
      </c>
    </row>
    <row r="3561" spans="1:13" x14ac:dyDescent="0.3">
      <c r="A3561" s="2">
        <v>202207</v>
      </c>
      <c r="B3561" s="19">
        <f>DATE(表格1[[#This Row],[年]],表格1[[#This Row],[月]],1)</f>
        <v>44743</v>
      </c>
      <c r="C3561" s="2" t="str">
        <f>LEFT(表格1[[#This Row],[年月]],4)</f>
        <v>2022</v>
      </c>
      <c r="D3561" s="2" t="str">
        <f>RIGHT(表格1[[#This Row],[年月]],2)</f>
        <v>07</v>
      </c>
      <c r="E3561" s="5">
        <v>68000000</v>
      </c>
      <c r="F3561" s="2" t="str">
        <f>VLOOKUP(TEXT(表格1[[#This Row],[地區]],"00000000"),縣市代碼,2,0)</f>
        <v>桃園市</v>
      </c>
      <c r="G3561" s="2" t="s">
        <v>7</v>
      </c>
      <c r="H3561" s="13">
        <v>2799332</v>
      </c>
      <c r="I3561" s="14">
        <v>3104930412</v>
      </c>
      <c r="J3561" s="14">
        <f>表格1[[#This Row],[信用卡交易筆數]]/1000</f>
        <v>2799.3319999999999</v>
      </c>
      <c r="K3561" s="14">
        <f>表格1[[#This Row],[信用卡交易金額'[新臺幣']]]/1000</f>
        <v>3104930.412</v>
      </c>
      <c r="L3561" s="14">
        <f>表格1[[#This Row],[信用卡交易金額'[新臺幣']]]/1000000</f>
        <v>3104.9304120000002</v>
      </c>
      <c r="M3561" s="14" t="str" cm="1">
        <f t="array" ref="M3561">_xlfn.TEXTJOIN("", TRUE, _xlfn.XLOOKUP(TRUE, VALUE(表格1[[#This Row],[年月]]) &lt;= VALUE($R$8:$R$12), $Q$8:$Q$12)) &amp; "年度"</f>
        <v>2022年度</v>
      </c>
    </row>
    <row r="3562" spans="1:13" x14ac:dyDescent="0.3">
      <c r="A3562" s="2">
        <v>202207</v>
      </c>
      <c r="B3562" s="19">
        <f>DATE(表格1[[#This Row],[年]],表格1[[#This Row],[月]],1)</f>
        <v>44743</v>
      </c>
      <c r="C3562" s="2" t="str">
        <f>LEFT(表格1[[#This Row],[年月]],4)</f>
        <v>2022</v>
      </c>
      <c r="D3562" s="2" t="str">
        <f>RIGHT(表格1[[#This Row],[年月]],2)</f>
        <v>07</v>
      </c>
      <c r="E3562" s="5">
        <v>68000000</v>
      </c>
      <c r="F3562" s="2" t="str">
        <f>VLOOKUP(TEXT(表格1[[#This Row],[地區]],"00000000"),縣市代碼,2,0)</f>
        <v>桃園市</v>
      </c>
      <c r="G3562" s="2" t="s">
        <v>8</v>
      </c>
      <c r="H3562" s="13">
        <v>2253860</v>
      </c>
      <c r="I3562" s="14">
        <v>2955767732</v>
      </c>
      <c r="J3562" s="14">
        <f>表格1[[#This Row],[信用卡交易筆數]]/1000</f>
        <v>2253.86</v>
      </c>
      <c r="K3562" s="14">
        <f>表格1[[#This Row],[信用卡交易金額'[新臺幣']]]/1000</f>
        <v>2955767.7319999998</v>
      </c>
      <c r="L3562" s="14">
        <f>表格1[[#This Row],[信用卡交易金額'[新臺幣']]]/1000000</f>
        <v>2955.7677319999998</v>
      </c>
      <c r="M3562" s="14" t="str" cm="1">
        <f t="array" ref="M3562">_xlfn.TEXTJOIN("", TRUE, _xlfn.XLOOKUP(TRUE, VALUE(表格1[[#This Row],[年月]]) &lt;= VALUE($R$8:$R$12), $Q$8:$Q$12)) &amp; "年度"</f>
        <v>2022年度</v>
      </c>
    </row>
    <row r="3563" spans="1:13" x14ac:dyDescent="0.3">
      <c r="A3563" s="2">
        <v>202207</v>
      </c>
      <c r="B3563" s="19">
        <f>DATE(表格1[[#This Row],[年]],表格1[[#This Row],[月]],1)</f>
        <v>44743</v>
      </c>
      <c r="C3563" s="2" t="str">
        <f>LEFT(表格1[[#This Row],[年月]],4)</f>
        <v>2022</v>
      </c>
      <c r="D3563" s="2" t="str">
        <f>RIGHT(表格1[[#This Row],[年月]],2)</f>
        <v>07</v>
      </c>
      <c r="E3563" s="5">
        <v>68000000</v>
      </c>
      <c r="F3563" s="2" t="str">
        <f>VLOOKUP(TEXT(表格1[[#This Row],[地區]],"00000000"),縣市代碼,2,0)</f>
        <v>桃園市</v>
      </c>
      <c r="G3563" s="2" t="s">
        <v>9</v>
      </c>
      <c r="H3563" s="13">
        <v>4522966</v>
      </c>
      <c r="I3563" s="14">
        <v>6321138932</v>
      </c>
      <c r="J3563" s="14">
        <f>表格1[[#This Row],[信用卡交易筆數]]/1000</f>
        <v>4522.9660000000003</v>
      </c>
      <c r="K3563" s="14">
        <f>表格1[[#This Row],[信用卡交易金額'[新臺幣']]]/1000</f>
        <v>6321138.932</v>
      </c>
      <c r="L3563" s="14">
        <f>表格1[[#This Row],[信用卡交易金額'[新臺幣']]]/1000000</f>
        <v>6321.1389319999998</v>
      </c>
      <c r="M3563" s="14" t="str" cm="1">
        <f t="array" ref="M3563">_xlfn.TEXTJOIN("", TRUE, _xlfn.XLOOKUP(TRUE, VALUE(表格1[[#This Row],[年月]]) &lt;= VALUE($R$8:$R$12), $Q$8:$Q$12)) &amp; "年度"</f>
        <v>2022年度</v>
      </c>
    </row>
    <row r="3564" spans="1:13" x14ac:dyDescent="0.3">
      <c r="A3564" s="2">
        <v>202207</v>
      </c>
      <c r="B3564" s="19">
        <f>DATE(表格1[[#This Row],[年]],表格1[[#This Row],[月]],1)</f>
        <v>44743</v>
      </c>
      <c r="C3564" s="2" t="str">
        <f>LEFT(表格1[[#This Row],[年月]],4)</f>
        <v>2022</v>
      </c>
      <c r="D3564" s="2" t="str">
        <f>RIGHT(表格1[[#This Row],[年月]],2)</f>
        <v>07</v>
      </c>
      <c r="E3564" s="5">
        <v>68000000</v>
      </c>
      <c r="F3564" s="2" t="str">
        <f>VLOOKUP(TEXT(表格1[[#This Row],[地區]],"00000000"),縣市代碼,2,0)</f>
        <v>桃園市</v>
      </c>
      <c r="G3564" s="2" t="s">
        <v>10</v>
      </c>
      <c r="H3564" s="13">
        <v>2806859</v>
      </c>
      <c r="I3564" s="14">
        <v>6931673283</v>
      </c>
      <c r="J3564" s="14">
        <f>表格1[[#This Row],[信用卡交易筆數]]/1000</f>
        <v>2806.8589999999999</v>
      </c>
      <c r="K3564" s="14">
        <f>表格1[[#This Row],[信用卡交易金額'[新臺幣']]]/1000</f>
        <v>6931673.2829999998</v>
      </c>
      <c r="L3564" s="14">
        <f>表格1[[#This Row],[信用卡交易金額'[新臺幣']]]/1000000</f>
        <v>6931.6732830000001</v>
      </c>
      <c r="M3564" s="14" t="str" cm="1">
        <f t="array" ref="M3564">_xlfn.TEXTJOIN("", TRUE, _xlfn.XLOOKUP(TRUE, VALUE(表格1[[#This Row],[年月]]) &lt;= VALUE($R$8:$R$12), $Q$8:$Q$12)) &amp; "年度"</f>
        <v>2022年度</v>
      </c>
    </row>
    <row r="3565" spans="1:13" x14ac:dyDescent="0.3">
      <c r="A3565" s="2">
        <v>202207</v>
      </c>
      <c r="B3565" s="19">
        <f>DATE(表格1[[#This Row],[年]],表格1[[#This Row],[月]],1)</f>
        <v>44743</v>
      </c>
      <c r="C3565" s="2" t="str">
        <f>LEFT(表格1[[#This Row],[年月]],4)</f>
        <v>2022</v>
      </c>
      <c r="D3565" s="2" t="str">
        <f>RIGHT(表格1[[#This Row],[年月]],2)</f>
        <v>07</v>
      </c>
      <c r="E3565" s="5">
        <v>10004000</v>
      </c>
      <c r="F3565" s="2" t="str">
        <f>VLOOKUP(TEXT(表格1[[#This Row],[地區]],"00000000"),縣市代碼,2,0)</f>
        <v>新竹縣</v>
      </c>
      <c r="G3565" s="2" t="s">
        <v>4</v>
      </c>
      <c r="H3565" s="13">
        <v>1601311</v>
      </c>
      <c r="I3565" s="14">
        <v>824716303</v>
      </c>
      <c r="J3565" s="14">
        <f>表格1[[#This Row],[信用卡交易筆數]]/1000</f>
        <v>1601.3109999999999</v>
      </c>
      <c r="K3565" s="14">
        <f>表格1[[#This Row],[信用卡交易金額'[新臺幣']]]/1000</f>
        <v>824716.30299999996</v>
      </c>
      <c r="L3565" s="14">
        <f>表格1[[#This Row],[信用卡交易金額'[新臺幣']]]/1000000</f>
        <v>824.71630300000004</v>
      </c>
      <c r="M3565" s="14" t="str" cm="1">
        <f t="array" ref="M3565">_xlfn.TEXTJOIN("", TRUE, _xlfn.XLOOKUP(TRUE, VALUE(表格1[[#This Row],[年月]]) &lt;= VALUE($R$8:$R$12), $Q$8:$Q$12)) &amp; "年度"</f>
        <v>2022年度</v>
      </c>
    </row>
    <row r="3566" spans="1:13" x14ac:dyDescent="0.3">
      <c r="A3566" s="2">
        <v>202207</v>
      </c>
      <c r="B3566" s="19">
        <f>DATE(表格1[[#This Row],[年]],表格1[[#This Row],[月]],1)</f>
        <v>44743</v>
      </c>
      <c r="C3566" s="2" t="str">
        <f>LEFT(表格1[[#This Row],[年月]],4)</f>
        <v>2022</v>
      </c>
      <c r="D3566" s="2" t="str">
        <f>RIGHT(表格1[[#This Row],[年月]],2)</f>
        <v>07</v>
      </c>
      <c r="E3566" s="5">
        <v>10004000</v>
      </c>
      <c r="F3566" s="2" t="str">
        <f>VLOOKUP(TEXT(表格1[[#This Row],[地區]],"00000000"),縣市代碼,2,0)</f>
        <v>新竹縣</v>
      </c>
      <c r="G3566" s="2" t="s">
        <v>5</v>
      </c>
      <c r="H3566" s="13">
        <v>88747</v>
      </c>
      <c r="I3566" s="14">
        <v>232980496</v>
      </c>
      <c r="J3566" s="14">
        <f>表格1[[#This Row],[信用卡交易筆數]]/1000</f>
        <v>88.747</v>
      </c>
      <c r="K3566" s="14">
        <f>表格1[[#This Row],[信用卡交易金額'[新臺幣']]]/1000</f>
        <v>232980.49600000001</v>
      </c>
      <c r="L3566" s="14">
        <f>表格1[[#This Row],[信用卡交易金額'[新臺幣']]]/1000000</f>
        <v>232.98049599999999</v>
      </c>
      <c r="M3566" s="14" t="str" cm="1">
        <f t="array" ref="M3566">_xlfn.TEXTJOIN("", TRUE, _xlfn.XLOOKUP(TRUE, VALUE(表格1[[#This Row],[年月]]) &lt;= VALUE($R$8:$R$12), $Q$8:$Q$12)) &amp; "年度"</f>
        <v>2022年度</v>
      </c>
    </row>
    <row r="3567" spans="1:13" x14ac:dyDescent="0.3">
      <c r="A3567" s="2">
        <v>202207</v>
      </c>
      <c r="B3567" s="19">
        <f>DATE(表格1[[#This Row],[年]],表格1[[#This Row],[月]],1)</f>
        <v>44743</v>
      </c>
      <c r="C3567" s="2" t="str">
        <f>LEFT(表格1[[#This Row],[年月]],4)</f>
        <v>2022</v>
      </c>
      <c r="D3567" s="2" t="str">
        <f>RIGHT(表格1[[#This Row],[年月]],2)</f>
        <v>07</v>
      </c>
      <c r="E3567" s="5">
        <v>10004000</v>
      </c>
      <c r="F3567" s="2" t="str">
        <f>VLOOKUP(TEXT(表格1[[#This Row],[地區]],"00000000"),縣市代碼,2,0)</f>
        <v>新竹縣</v>
      </c>
      <c r="G3567" s="2" t="s">
        <v>6</v>
      </c>
      <c r="H3567" s="13">
        <v>155271</v>
      </c>
      <c r="I3567" s="14">
        <v>676707157</v>
      </c>
      <c r="J3567" s="14">
        <f>表格1[[#This Row],[信用卡交易筆數]]/1000</f>
        <v>155.27099999999999</v>
      </c>
      <c r="K3567" s="14">
        <f>表格1[[#This Row],[信用卡交易金額'[新臺幣']]]/1000</f>
        <v>676707.15700000001</v>
      </c>
      <c r="L3567" s="14">
        <f>表格1[[#This Row],[信用卡交易金額'[新臺幣']]]/1000000</f>
        <v>676.70715700000005</v>
      </c>
      <c r="M3567" s="14" t="str" cm="1">
        <f t="array" ref="M3567">_xlfn.TEXTJOIN("", TRUE, _xlfn.XLOOKUP(TRUE, VALUE(表格1[[#This Row],[年月]]) &lt;= VALUE($R$8:$R$12), $Q$8:$Q$12)) &amp; "年度"</f>
        <v>2022年度</v>
      </c>
    </row>
    <row r="3568" spans="1:13" x14ac:dyDescent="0.3">
      <c r="A3568" s="2">
        <v>202207</v>
      </c>
      <c r="B3568" s="19">
        <f>DATE(表格1[[#This Row],[年]],表格1[[#This Row],[月]],1)</f>
        <v>44743</v>
      </c>
      <c r="C3568" s="2" t="str">
        <f>LEFT(表格1[[#This Row],[年月]],4)</f>
        <v>2022</v>
      </c>
      <c r="D3568" s="2" t="str">
        <f>RIGHT(表格1[[#This Row],[年月]],2)</f>
        <v>07</v>
      </c>
      <c r="E3568" s="5">
        <v>10004000</v>
      </c>
      <c r="F3568" s="2" t="str">
        <f>VLOOKUP(TEXT(表格1[[#This Row],[地區]],"00000000"),縣市代碼,2,0)</f>
        <v>新竹縣</v>
      </c>
      <c r="G3568" s="2" t="s">
        <v>7</v>
      </c>
      <c r="H3568" s="13">
        <v>753382</v>
      </c>
      <c r="I3568" s="14">
        <v>903647551</v>
      </c>
      <c r="J3568" s="14">
        <f>表格1[[#This Row],[信用卡交易筆數]]/1000</f>
        <v>753.38199999999995</v>
      </c>
      <c r="K3568" s="14">
        <f>表格1[[#This Row],[信用卡交易金額'[新臺幣']]]/1000</f>
        <v>903647.55099999998</v>
      </c>
      <c r="L3568" s="14">
        <f>表格1[[#This Row],[信用卡交易金額'[新臺幣']]]/1000000</f>
        <v>903.64755100000002</v>
      </c>
      <c r="M3568" s="14" t="str" cm="1">
        <f t="array" ref="M3568">_xlfn.TEXTJOIN("", TRUE, _xlfn.XLOOKUP(TRUE, VALUE(表格1[[#This Row],[年月]]) &lt;= VALUE($R$8:$R$12), $Q$8:$Q$12)) &amp; "年度"</f>
        <v>2022年度</v>
      </c>
    </row>
    <row r="3569" spans="1:13" x14ac:dyDescent="0.3">
      <c r="A3569" s="2">
        <v>202207</v>
      </c>
      <c r="B3569" s="19">
        <f>DATE(表格1[[#This Row],[年]],表格1[[#This Row],[月]],1)</f>
        <v>44743</v>
      </c>
      <c r="C3569" s="2" t="str">
        <f>LEFT(表格1[[#This Row],[年月]],4)</f>
        <v>2022</v>
      </c>
      <c r="D3569" s="2" t="str">
        <f>RIGHT(表格1[[#This Row],[年月]],2)</f>
        <v>07</v>
      </c>
      <c r="E3569" s="5">
        <v>10004000</v>
      </c>
      <c r="F3569" s="2" t="str">
        <f>VLOOKUP(TEXT(表格1[[#This Row],[地區]],"00000000"),縣市代碼,2,0)</f>
        <v>新竹縣</v>
      </c>
      <c r="G3569" s="2" t="s">
        <v>8</v>
      </c>
      <c r="H3569" s="13">
        <v>623493</v>
      </c>
      <c r="I3569" s="14">
        <v>1002135203</v>
      </c>
      <c r="J3569" s="14">
        <f>表格1[[#This Row],[信用卡交易筆數]]/1000</f>
        <v>623.49300000000005</v>
      </c>
      <c r="K3569" s="14">
        <f>表格1[[#This Row],[信用卡交易金額'[新臺幣']]]/1000</f>
        <v>1002135.203</v>
      </c>
      <c r="L3569" s="14">
        <f>表格1[[#This Row],[信用卡交易金額'[新臺幣']]]/1000000</f>
        <v>1002.135203</v>
      </c>
      <c r="M3569" s="14" t="str" cm="1">
        <f t="array" ref="M3569">_xlfn.TEXTJOIN("", TRUE, _xlfn.XLOOKUP(TRUE, VALUE(表格1[[#This Row],[年月]]) &lt;= VALUE($R$8:$R$12), $Q$8:$Q$12)) &amp; "年度"</f>
        <v>2022年度</v>
      </c>
    </row>
    <row r="3570" spans="1:13" x14ac:dyDescent="0.3">
      <c r="A3570" s="2">
        <v>202207</v>
      </c>
      <c r="B3570" s="19">
        <f>DATE(表格1[[#This Row],[年]],表格1[[#This Row],[月]],1)</f>
        <v>44743</v>
      </c>
      <c r="C3570" s="2" t="str">
        <f>LEFT(表格1[[#This Row],[年月]],4)</f>
        <v>2022</v>
      </c>
      <c r="D3570" s="2" t="str">
        <f>RIGHT(表格1[[#This Row],[年月]],2)</f>
        <v>07</v>
      </c>
      <c r="E3570" s="5">
        <v>10004000</v>
      </c>
      <c r="F3570" s="2" t="str">
        <f>VLOOKUP(TEXT(表格1[[#This Row],[地區]],"00000000"),縣市代碼,2,0)</f>
        <v>新竹縣</v>
      </c>
      <c r="G3570" s="2" t="s">
        <v>9</v>
      </c>
      <c r="H3570" s="13">
        <v>1261285</v>
      </c>
      <c r="I3570" s="14">
        <v>1819334719</v>
      </c>
      <c r="J3570" s="14">
        <f>表格1[[#This Row],[信用卡交易筆數]]/1000</f>
        <v>1261.2850000000001</v>
      </c>
      <c r="K3570" s="14">
        <f>表格1[[#This Row],[信用卡交易金額'[新臺幣']]]/1000</f>
        <v>1819334.719</v>
      </c>
      <c r="L3570" s="14">
        <f>表格1[[#This Row],[信用卡交易金額'[新臺幣']]]/1000000</f>
        <v>1819.334719</v>
      </c>
      <c r="M3570" s="14" t="str" cm="1">
        <f t="array" ref="M3570">_xlfn.TEXTJOIN("", TRUE, _xlfn.XLOOKUP(TRUE, VALUE(表格1[[#This Row],[年月]]) &lt;= VALUE($R$8:$R$12), $Q$8:$Q$12)) &amp; "年度"</f>
        <v>2022年度</v>
      </c>
    </row>
    <row r="3571" spans="1:13" x14ac:dyDescent="0.3">
      <c r="A3571" s="2">
        <v>202207</v>
      </c>
      <c r="B3571" s="19">
        <f>DATE(表格1[[#This Row],[年]],表格1[[#This Row],[月]],1)</f>
        <v>44743</v>
      </c>
      <c r="C3571" s="2" t="str">
        <f>LEFT(表格1[[#This Row],[年月]],4)</f>
        <v>2022</v>
      </c>
      <c r="D3571" s="2" t="str">
        <f>RIGHT(表格1[[#This Row],[年月]],2)</f>
        <v>07</v>
      </c>
      <c r="E3571" s="5">
        <v>10004000</v>
      </c>
      <c r="F3571" s="2" t="str">
        <f>VLOOKUP(TEXT(表格1[[#This Row],[地區]],"00000000"),縣市代碼,2,0)</f>
        <v>新竹縣</v>
      </c>
      <c r="G3571" s="2" t="s">
        <v>10</v>
      </c>
      <c r="H3571" s="13">
        <v>778734</v>
      </c>
      <c r="I3571" s="14">
        <v>1959228979</v>
      </c>
      <c r="J3571" s="14">
        <f>表格1[[#This Row],[信用卡交易筆數]]/1000</f>
        <v>778.73400000000004</v>
      </c>
      <c r="K3571" s="14">
        <f>表格1[[#This Row],[信用卡交易金額'[新臺幣']]]/1000</f>
        <v>1959228.9790000001</v>
      </c>
      <c r="L3571" s="14">
        <f>表格1[[#This Row],[信用卡交易金額'[新臺幣']]]/1000000</f>
        <v>1959.228979</v>
      </c>
      <c r="M3571" s="14" t="str" cm="1">
        <f t="array" ref="M3571">_xlfn.TEXTJOIN("", TRUE, _xlfn.XLOOKUP(TRUE, VALUE(表格1[[#This Row],[年月]]) &lt;= VALUE($R$8:$R$12), $Q$8:$Q$12)) &amp; "年度"</f>
        <v>2022年度</v>
      </c>
    </row>
    <row r="3572" spans="1:13" x14ac:dyDescent="0.3">
      <c r="A3572" s="2">
        <v>202207</v>
      </c>
      <c r="B3572" s="19">
        <f>DATE(表格1[[#This Row],[年]],表格1[[#This Row],[月]],1)</f>
        <v>44743</v>
      </c>
      <c r="C3572" s="2" t="str">
        <f>LEFT(表格1[[#This Row],[年月]],4)</f>
        <v>2022</v>
      </c>
      <c r="D3572" s="2" t="str">
        <f>RIGHT(表格1[[#This Row],[年月]],2)</f>
        <v>07</v>
      </c>
      <c r="E3572" s="5">
        <v>10018000</v>
      </c>
      <c r="F3572" s="2" t="str">
        <f>VLOOKUP(TEXT(表格1[[#This Row],[地區]],"00000000"),縣市代碼,2,0)</f>
        <v>新竹市</v>
      </c>
      <c r="G3572" s="2" t="s">
        <v>4</v>
      </c>
      <c r="H3572" s="13">
        <v>1555898</v>
      </c>
      <c r="I3572" s="14">
        <v>788523841</v>
      </c>
      <c r="J3572" s="14">
        <f>表格1[[#This Row],[信用卡交易筆數]]/1000</f>
        <v>1555.8979999999999</v>
      </c>
      <c r="K3572" s="14">
        <f>表格1[[#This Row],[信用卡交易金額'[新臺幣']]]/1000</f>
        <v>788523.84100000001</v>
      </c>
      <c r="L3572" s="14">
        <f>表格1[[#This Row],[信用卡交易金額'[新臺幣']]]/1000000</f>
        <v>788.52384099999995</v>
      </c>
      <c r="M3572" s="14" t="str" cm="1">
        <f t="array" ref="M3572">_xlfn.TEXTJOIN("", TRUE, _xlfn.XLOOKUP(TRUE, VALUE(表格1[[#This Row],[年月]]) &lt;= VALUE($R$8:$R$12), $Q$8:$Q$12)) &amp; "年度"</f>
        <v>2022年度</v>
      </c>
    </row>
    <row r="3573" spans="1:13" x14ac:dyDescent="0.3">
      <c r="A3573" s="2">
        <v>202207</v>
      </c>
      <c r="B3573" s="19">
        <f>DATE(表格1[[#This Row],[年]],表格1[[#This Row],[月]],1)</f>
        <v>44743</v>
      </c>
      <c r="C3573" s="2" t="str">
        <f>LEFT(表格1[[#This Row],[年月]],4)</f>
        <v>2022</v>
      </c>
      <c r="D3573" s="2" t="str">
        <f>RIGHT(表格1[[#This Row],[年月]],2)</f>
        <v>07</v>
      </c>
      <c r="E3573" s="5">
        <v>10018000</v>
      </c>
      <c r="F3573" s="2" t="str">
        <f>VLOOKUP(TEXT(表格1[[#This Row],[地區]],"00000000"),縣市代碼,2,0)</f>
        <v>新竹市</v>
      </c>
      <c r="G3573" s="2" t="s">
        <v>5</v>
      </c>
      <c r="H3573" s="13">
        <v>79785</v>
      </c>
      <c r="I3573" s="14">
        <v>209181501</v>
      </c>
      <c r="J3573" s="14">
        <f>表格1[[#This Row],[信用卡交易筆數]]/1000</f>
        <v>79.784999999999997</v>
      </c>
      <c r="K3573" s="14">
        <f>表格1[[#This Row],[信用卡交易金額'[新臺幣']]]/1000</f>
        <v>209181.50099999999</v>
      </c>
      <c r="L3573" s="14">
        <f>表格1[[#This Row],[信用卡交易金額'[新臺幣']]]/1000000</f>
        <v>209.181501</v>
      </c>
      <c r="M3573" s="14" t="str" cm="1">
        <f t="array" ref="M3573">_xlfn.TEXTJOIN("", TRUE, _xlfn.XLOOKUP(TRUE, VALUE(表格1[[#This Row],[年月]]) &lt;= VALUE($R$8:$R$12), $Q$8:$Q$12)) &amp; "年度"</f>
        <v>2022年度</v>
      </c>
    </row>
    <row r="3574" spans="1:13" x14ac:dyDescent="0.3">
      <c r="A3574" s="2">
        <v>202207</v>
      </c>
      <c r="B3574" s="19">
        <f>DATE(表格1[[#This Row],[年]],表格1[[#This Row],[月]],1)</f>
        <v>44743</v>
      </c>
      <c r="C3574" s="2" t="str">
        <f>LEFT(表格1[[#This Row],[年月]],4)</f>
        <v>2022</v>
      </c>
      <c r="D3574" s="2" t="str">
        <f>RIGHT(表格1[[#This Row],[年月]],2)</f>
        <v>07</v>
      </c>
      <c r="E3574" s="5">
        <v>10018000</v>
      </c>
      <c r="F3574" s="2" t="str">
        <f>VLOOKUP(TEXT(表格1[[#This Row],[地區]],"00000000"),縣市代碼,2,0)</f>
        <v>新竹市</v>
      </c>
      <c r="G3574" s="2" t="s">
        <v>6</v>
      </c>
      <c r="H3574" s="13">
        <v>147744</v>
      </c>
      <c r="I3574" s="14">
        <v>556652167</v>
      </c>
      <c r="J3574" s="14">
        <f>表格1[[#This Row],[信用卡交易筆數]]/1000</f>
        <v>147.744</v>
      </c>
      <c r="K3574" s="14">
        <f>表格1[[#This Row],[信用卡交易金額'[新臺幣']]]/1000</f>
        <v>556652.16700000002</v>
      </c>
      <c r="L3574" s="14">
        <f>表格1[[#This Row],[信用卡交易金額'[新臺幣']]]/1000000</f>
        <v>556.65216699999996</v>
      </c>
      <c r="M3574" s="14" t="str" cm="1">
        <f t="array" ref="M3574">_xlfn.TEXTJOIN("", TRUE, _xlfn.XLOOKUP(TRUE, VALUE(表格1[[#This Row],[年月]]) &lt;= VALUE($R$8:$R$12), $Q$8:$Q$12)) &amp; "年度"</f>
        <v>2022年度</v>
      </c>
    </row>
    <row r="3575" spans="1:13" x14ac:dyDescent="0.3">
      <c r="A3575" s="2">
        <v>202207</v>
      </c>
      <c r="B3575" s="19">
        <f>DATE(表格1[[#This Row],[年]],表格1[[#This Row],[月]],1)</f>
        <v>44743</v>
      </c>
      <c r="C3575" s="2" t="str">
        <f>LEFT(表格1[[#This Row],[年月]],4)</f>
        <v>2022</v>
      </c>
      <c r="D3575" s="2" t="str">
        <f>RIGHT(表格1[[#This Row],[年月]],2)</f>
        <v>07</v>
      </c>
      <c r="E3575" s="5">
        <v>10018000</v>
      </c>
      <c r="F3575" s="2" t="str">
        <f>VLOOKUP(TEXT(表格1[[#This Row],[地區]],"00000000"),縣市代碼,2,0)</f>
        <v>新竹市</v>
      </c>
      <c r="G3575" s="2" t="s">
        <v>7</v>
      </c>
      <c r="H3575" s="13">
        <v>664643</v>
      </c>
      <c r="I3575" s="14">
        <v>721904711</v>
      </c>
      <c r="J3575" s="14">
        <f>表格1[[#This Row],[信用卡交易筆數]]/1000</f>
        <v>664.64300000000003</v>
      </c>
      <c r="K3575" s="14">
        <f>表格1[[#This Row],[信用卡交易金額'[新臺幣']]]/1000</f>
        <v>721904.71100000001</v>
      </c>
      <c r="L3575" s="14">
        <f>表格1[[#This Row],[信用卡交易金額'[新臺幣']]]/1000000</f>
        <v>721.90471100000002</v>
      </c>
      <c r="M3575" s="14" t="str" cm="1">
        <f t="array" ref="M3575">_xlfn.TEXTJOIN("", TRUE, _xlfn.XLOOKUP(TRUE, VALUE(表格1[[#This Row],[年月]]) &lt;= VALUE($R$8:$R$12), $Q$8:$Q$12)) &amp; "年度"</f>
        <v>2022年度</v>
      </c>
    </row>
    <row r="3576" spans="1:13" x14ac:dyDescent="0.3">
      <c r="A3576" s="2">
        <v>202207</v>
      </c>
      <c r="B3576" s="19">
        <f>DATE(表格1[[#This Row],[年]],表格1[[#This Row],[月]],1)</f>
        <v>44743</v>
      </c>
      <c r="C3576" s="2" t="str">
        <f>LEFT(表格1[[#This Row],[年月]],4)</f>
        <v>2022</v>
      </c>
      <c r="D3576" s="2" t="str">
        <f>RIGHT(表格1[[#This Row],[年月]],2)</f>
        <v>07</v>
      </c>
      <c r="E3576" s="5">
        <v>10018000</v>
      </c>
      <c r="F3576" s="2" t="str">
        <f>VLOOKUP(TEXT(表格1[[#This Row],[地區]],"00000000"),縣市代碼,2,0)</f>
        <v>新竹市</v>
      </c>
      <c r="G3576" s="2" t="s">
        <v>8</v>
      </c>
      <c r="H3576" s="13">
        <v>570918</v>
      </c>
      <c r="I3576" s="14">
        <v>875333502</v>
      </c>
      <c r="J3576" s="14">
        <f>表格1[[#This Row],[信用卡交易筆數]]/1000</f>
        <v>570.91800000000001</v>
      </c>
      <c r="K3576" s="14">
        <f>表格1[[#This Row],[信用卡交易金額'[新臺幣']]]/1000</f>
        <v>875333.50199999998</v>
      </c>
      <c r="L3576" s="14">
        <f>表格1[[#This Row],[信用卡交易金額'[新臺幣']]]/1000000</f>
        <v>875.33350199999995</v>
      </c>
      <c r="M3576" s="14" t="str" cm="1">
        <f t="array" ref="M3576">_xlfn.TEXTJOIN("", TRUE, _xlfn.XLOOKUP(TRUE, VALUE(表格1[[#This Row],[年月]]) &lt;= VALUE($R$8:$R$12), $Q$8:$Q$12)) &amp; "年度"</f>
        <v>2022年度</v>
      </c>
    </row>
    <row r="3577" spans="1:13" x14ac:dyDescent="0.3">
      <c r="A3577" s="2">
        <v>202207</v>
      </c>
      <c r="B3577" s="19">
        <f>DATE(表格1[[#This Row],[年]],表格1[[#This Row],[月]],1)</f>
        <v>44743</v>
      </c>
      <c r="C3577" s="2" t="str">
        <f>LEFT(表格1[[#This Row],[年月]],4)</f>
        <v>2022</v>
      </c>
      <c r="D3577" s="2" t="str">
        <f>RIGHT(表格1[[#This Row],[年月]],2)</f>
        <v>07</v>
      </c>
      <c r="E3577" s="5">
        <v>10018000</v>
      </c>
      <c r="F3577" s="2" t="str">
        <f>VLOOKUP(TEXT(表格1[[#This Row],[地區]],"00000000"),縣市代碼,2,0)</f>
        <v>新竹市</v>
      </c>
      <c r="G3577" s="2" t="s">
        <v>9</v>
      </c>
      <c r="H3577" s="13">
        <v>1258525</v>
      </c>
      <c r="I3577" s="14">
        <v>1780707849</v>
      </c>
      <c r="J3577" s="14">
        <f>表格1[[#This Row],[信用卡交易筆數]]/1000</f>
        <v>1258.5250000000001</v>
      </c>
      <c r="K3577" s="14">
        <f>表格1[[#This Row],[信用卡交易金額'[新臺幣']]]/1000</f>
        <v>1780707.8489999999</v>
      </c>
      <c r="L3577" s="14">
        <f>表格1[[#This Row],[信用卡交易金額'[新臺幣']]]/1000000</f>
        <v>1780.7078489999999</v>
      </c>
      <c r="M3577" s="14" t="str" cm="1">
        <f t="array" ref="M3577">_xlfn.TEXTJOIN("", TRUE, _xlfn.XLOOKUP(TRUE, VALUE(表格1[[#This Row],[年月]]) &lt;= VALUE($R$8:$R$12), $Q$8:$Q$12)) &amp; "年度"</f>
        <v>2022年度</v>
      </c>
    </row>
    <row r="3578" spans="1:13" x14ac:dyDescent="0.3">
      <c r="A3578" s="2">
        <v>202207</v>
      </c>
      <c r="B3578" s="19">
        <f>DATE(表格1[[#This Row],[年]],表格1[[#This Row],[月]],1)</f>
        <v>44743</v>
      </c>
      <c r="C3578" s="2" t="str">
        <f>LEFT(表格1[[#This Row],[年月]],4)</f>
        <v>2022</v>
      </c>
      <c r="D3578" s="2" t="str">
        <f>RIGHT(表格1[[#This Row],[年月]],2)</f>
        <v>07</v>
      </c>
      <c r="E3578" s="5">
        <v>10018000</v>
      </c>
      <c r="F3578" s="2" t="str">
        <f>VLOOKUP(TEXT(表格1[[#This Row],[地區]],"00000000"),縣市代碼,2,0)</f>
        <v>新竹市</v>
      </c>
      <c r="G3578" s="2" t="s">
        <v>10</v>
      </c>
      <c r="H3578" s="13">
        <v>726956</v>
      </c>
      <c r="I3578" s="14">
        <v>1799093044</v>
      </c>
      <c r="J3578" s="14">
        <f>表格1[[#This Row],[信用卡交易筆數]]/1000</f>
        <v>726.95600000000002</v>
      </c>
      <c r="K3578" s="14">
        <f>表格1[[#This Row],[信用卡交易金額'[新臺幣']]]/1000</f>
        <v>1799093.044</v>
      </c>
      <c r="L3578" s="14">
        <f>表格1[[#This Row],[信用卡交易金額'[新臺幣']]]/1000000</f>
        <v>1799.093044</v>
      </c>
      <c r="M3578" s="14" t="str" cm="1">
        <f t="array" ref="M3578">_xlfn.TEXTJOIN("", TRUE, _xlfn.XLOOKUP(TRUE, VALUE(表格1[[#This Row],[年月]]) &lt;= VALUE($R$8:$R$12), $Q$8:$Q$12)) &amp; "年度"</f>
        <v>2022年度</v>
      </c>
    </row>
    <row r="3579" spans="1:13" x14ac:dyDescent="0.3">
      <c r="A3579" s="2">
        <v>202207</v>
      </c>
      <c r="B3579" s="19">
        <f>DATE(表格1[[#This Row],[年]],表格1[[#This Row],[月]],1)</f>
        <v>44743</v>
      </c>
      <c r="C3579" s="2" t="str">
        <f>LEFT(表格1[[#This Row],[年月]],4)</f>
        <v>2022</v>
      </c>
      <c r="D3579" s="2" t="str">
        <f>RIGHT(表格1[[#This Row],[年月]],2)</f>
        <v>07</v>
      </c>
      <c r="E3579" s="5">
        <v>10005000</v>
      </c>
      <c r="F3579" s="2" t="str">
        <f>VLOOKUP(TEXT(表格1[[#This Row],[地區]],"00000000"),縣市代碼,2,0)</f>
        <v>苗栗縣</v>
      </c>
      <c r="G3579" s="2" t="s">
        <v>4</v>
      </c>
      <c r="H3579" s="13">
        <v>792084</v>
      </c>
      <c r="I3579" s="14">
        <v>372043116</v>
      </c>
      <c r="J3579" s="14">
        <f>表格1[[#This Row],[信用卡交易筆數]]/1000</f>
        <v>792.08399999999995</v>
      </c>
      <c r="K3579" s="14">
        <f>表格1[[#This Row],[信用卡交易金額'[新臺幣']]]/1000</f>
        <v>372043.11599999998</v>
      </c>
      <c r="L3579" s="14">
        <f>表格1[[#This Row],[信用卡交易金額'[新臺幣']]]/1000000</f>
        <v>372.043116</v>
      </c>
      <c r="M3579" s="14" t="str" cm="1">
        <f t="array" ref="M3579">_xlfn.TEXTJOIN("", TRUE, _xlfn.XLOOKUP(TRUE, VALUE(表格1[[#This Row],[年月]]) &lt;= VALUE($R$8:$R$12), $Q$8:$Q$12)) &amp; "年度"</f>
        <v>2022年度</v>
      </c>
    </row>
    <row r="3580" spans="1:13" x14ac:dyDescent="0.3">
      <c r="A3580" s="2">
        <v>202207</v>
      </c>
      <c r="B3580" s="19">
        <f>DATE(表格1[[#This Row],[年]],表格1[[#This Row],[月]],1)</f>
        <v>44743</v>
      </c>
      <c r="C3580" s="2" t="str">
        <f>LEFT(表格1[[#This Row],[年月]],4)</f>
        <v>2022</v>
      </c>
      <c r="D3580" s="2" t="str">
        <f>RIGHT(表格1[[#This Row],[年月]],2)</f>
        <v>07</v>
      </c>
      <c r="E3580" s="5">
        <v>10005000</v>
      </c>
      <c r="F3580" s="2" t="str">
        <f>VLOOKUP(TEXT(表格1[[#This Row],[地區]],"00000000"),縣市代碼,2,0)</f>
        <v>苗栗縣</v>
      </c>
      <c r="G3580" s="2" t="s">
        <v>5</v>
      </c>
      <c r="H3580" s="13">
        <v>56664</v>
      </c>
      <c r="I3580" s="14">
        <v>139340675</v>
      </c>
      <c r="J3580" s="14">
        <f>表格1[[#This Row],[信用卡交易筆數]]/1000</f>
        <v>56.664000000000001</v>
      </c>
      <c r="K3580" s="14">
        <f>表格1[[#This Row],[信用卡交易金額'[新臺幣']]]/1000</f>
        <v>139340.67499999999</v>
      </c>
      <c r="L3580" s="14">
        <f>表格1[[#This Row],[信用卡交易金額'[新臺幣']]]/1000000</f>
        <v>139.340675</v>
      </c>
      <c r="M3580" s="14" t="str" cm="1">
        <f t="array" ref="M3580">_xlfn.TEXTJOIN("", TRUE, _xlfn.XLOOKUP(TRUE, VALUE(表格1[[#This Row],[年月]]) &lt;= VALUE($R$8:$R$12), $Q$8:$Q$12)) &amp; "年度"</f>
        <v>2022年度</v>
      </c>
    </row>
    <row r="3581" spans="1:13" x14ac:dyDescent="0.3">
      <c r="A3581" s="2">
        <v>202207</v>
      </c>
      <c r="B3581" s="19">
        <f>DATE(表格1[[#This Row],[年]],表格1[[#This Row],[月]],1)</f>
        <v>44743</v>
      </c>
      <c r="C3581" s="2" t="str">
        <f>LEFT(表格1[[#This Row],[年月]],4)</f>
        <v>2022</v>
      </c>
      <c r="D3581" s="2" t="str">
        <f>RIGHT(表格1[[#This Row],[年月]],2)</f>
        <v>07</v>
      </c>
      <c r="E3581" s="5">
        <v>10005000</v>
      </c>
      <c r="F3581" s="2" t="str">
        <f>VLOOKUP(TEXT(表格1[[#This Row],[地區]],"00000000"),縣市代碼,2,0)</f>
        <v>苗栗縣</v>
      </c>
      <c r="G3581" s="2" t="s">
        <v>6</v>
      </c>
      <c r="H3581" s="13">
        <v>88584</v>
      </c>
      <c r="I3581" s="14">
        <v>313174835</v>
      </c>
      <c r="J3581" s="14">
        <f>表格1[[#This Row],[信用卡交易筆數]]/1000</f>
        <v>88.584000000000003</v>
      </c>
      <c r="K3581" s="14">
        <f>表格1[[#This Row],[信用卡交易金額'[新臺幣']]]/1000</f>
        <v>313174.83500000002</v>
      </c>
      <c r="L3581" s="14">
        <f>表格1[[#This Row],[信用卡交易金額'[新臺幣']]]/1000000</f>
        <v>313.17483499999997</v>
      </c>
      <c r="M3581" s="14" t="str" cm="1">
        <f t="array" ref="M3581">_xlfn.TEXTJOIN("", TRUE, _xlfn.XLOOKUP(TRUE, VALUE(表格1[[#This Row],[年月]]) &lt;= VALUE($R$8:$R$12), $Q$8:$Q$12)) &amp; "年度"</f>
        <v>2022年度</v>
      </c>
    </row>
    <row r="3582" spans="1:13" x14ac:dyDescent="0.3">
      <c r="A3582" s="2">
        <v>202207</v>
      </c>
      <c r="B3582" s="19">
        <f>DATE(表格1[[#This Row],[年]],表格1[[#This Row],[月]],1)</f>
        <v>44743</v>
      </c>
      <c r="C3582" s="2" t="str">
        <f>LEFT(表格1[[#This Row],[年月]],4)</f>
        <v>2022</v>
      </c>
      <c r="D3582" s="2" t="str">
        <f>RIGHT(表格1[[#This Row],[年月]],2)</f>
        <v>07</v>
      </c>
      <c r="E3582" s="5">
        <v>10005000</v>
      </c>
      <c r="F3582" s="2" t="str">
        <f>VLOOKUP(TEXT(表格1[[#This Row],[地區]],"00000000"),縣市代碼,2,0)</f>
        <v>苗栗縣</v>
      </c>
      <c r="G3582" s="2" t="s">
        <v>7</v>
      </c>
      <c r="H3582" s="13">
        <v>528373</v>
      </c>
      <c r="I3582" s="14">
        <v>592460935</v>
      </c>
      <c r="J3582" s="14">
        <f>表格1[[#This Row],[信用卡交易筆數]]/1000</f>
        <v>528.37300000000005</v>
      </c>
      <c r="K3582" s="14">
        <f>表格1[[#This Row],[信用卡交易金額'[新臺幣']]]/1000</f>
        <v>592460.93500000006</v>
      </c>
      <c r="L3582" s="14">
        <f>表格1[[#This Row],[信用卡交易金額'[新臺幣']]]/1000000</f>
        <v>592.46093499999995</v>
      </c>
      <c r="M3582" s="14" t="str" cm="1">
        <f t="array" ref="M3582">_xlfn.TEXTJOIN("", TRUE, _xlfn.XLOOKUP(TRUE, VALUE(表格1[[#This Row],[年月]]) &lt;= VALUE($R$8:$R$12), $Q$8:$Q$12)) &amp; "年度"</f>
        <v>2022年度</v>
      </c>
    </row>
    <row r="3583" spans="1:13" x14ac:dyDescent="0.3">
      <c r="A3583" s="2">
        <v>202207</v>
      </c>
      <c r="B3583" s="19">
        <f>DATE(表格1[[#This Row],[年]],表格1[[#This Row],[月]],1)</f>
        <v>44743</v>
      </c>
      <c r="C3583" s="2" t="str">
        <f>LEFT(表格1[[#This Row],[年月]],4)</f>
        <v>2022</v>
      </c>
      <c r="D3583" s="2" t="str">
        <f>RIGHT(表格1[[#This Row],[年月]],2)</f>
        <v>07</v>
      </c>
      <c r="E3583" s="5">
        <v>10005000</v>
      </c>
      <c r="F3583" s="2" t="str">
        <f>VLOOKUP(TEXT(表格1[[#This Row],[地區]],"00000000"),縣市代碼,2,0)</f>
        <v>苗栗縣</v>
      </c>
      <c r="G3583" s="2" t="s">
        <v>8</v>
      </c>
      <c r="H3583" s="13">
        <v>340746</v>
      </c>
      <c r="I3583" s="14">
        <v>427525873</v>
      </c>
      <c r="J3583" s="14">
        <f>表格1[[#This Row],[信用卡交易筆數]]/1000</f>
        <v>340.74599999999998</v>
      </c>
      <c r="K3583" s="14">
        <f>表格1[[#This Row],[信用卡交易金額'[新臺幣']]]/1000</f>
        <v>427525.87300000002</v>
      </c>
      <c r="L3583" s="14">
        <f>表格1[[#This Row],[信用卡交易金額'[新臺幣']]]/1000000</f>
        <v>427.52587299999999</v>
      </c>
      <c r="M3583" s="14" t="str" cm="1">
        <f t="array" ref="M3583">_xlfn.TEXTJOIN("", TRUE, _xlfn.XLOOKUP(TRUE, VALUE(表格1[[#This Row],[年月]]) &lt;= VALUE($R$8:$R$12), $Q$8:$Q$12)) &amp; "年度"</f>
        <v>2022年度</v>
      </c>
    </row>
    <row r="3584" spans="1:13" x14ac:dyDescent="0.3">
      <c r="A3584" s="2">
        <v>202207</v>
      </c>
      <c r="B3584" s="19">
        <f>DATE(表格1[[#This Row],[年]],表格1[[#This Row],[月]],1)</f>
        <v>44743</v>
      </c>
      <c r="C3584" s="2" t="str">
        <f>LEFT(表格1[[#This Row],[年月]],4)</f>
        <v>2022</v>
      </c>
      <c r="D3584" s="2" t="str">
        <f>RIGHT(表格1[[#This Row],[年月]],2)</f>
        <v>07</v>
      </c>
      <c r="E3584" s="5">
        <v>10005000</v>
      </c>
      <c r="F3584" s="2" t="str">
        <f>VLOOKUP(TEXT(表格1[[#This Row],[地區]],"00000000"),縣市代碼,2,0)</f>
        <v>苗栗縣</v>
      </c>
      <c r="G3584" s="2" t="s">
        <v>9</v>
      </c>
      <c r="H3584" s="13">
        <v>672130</v>
      </c>
      <c r="I3584" s="14">
        <v>904587398</v>
      </c>
      <c r="J3584" s="14">
        <f>表格1[[#This Row],[信用卡交易筆數]]/1000</f>
        <v>672.13</v>
      </c>
      <c r="K3584" s="14">
        <f>表格1[[#This Row],[信用卡交易金額'[新臺幣']]]/1000</f>
        <v>904587.39800000004</v>
      </c>
      <c r="L3584" s="14">
        <f>表格1[[#This Row],[信用卡交易金額'[新臺幣']]]/1000000</f>
        <v>904.58739800000001</v>
      </c>
      <c r="M3584" s="14" t="str" cm="1">
        <f t="array" ref="M3584">_xlfn.TEXTJOIN("", TRUE, _xlfn.XLOOKUP(TRUE, VALUE(表格1[[#This Row],[年月]]) &lt;= VALUE($R$8:$R$12), $Q$8:$Q$12)) &amp; "年度"</f>
        <v>2022年度</v>
      </c>
    </row>
    <row r="3585" spans="1:13" x14ac:dyDescent="0.3">
      <c r="A3585" s="2">
        <v>202207</v>
      </c>
      <c r="B3585" s="19">
        <f>DATE(表格1[[#This Row],[年]],表格1[[#This Row],[月]],1)</f>
        <v>44743</v>
      </c>
      <c r="C3585" s="2" t="str">
        <f>LEFT(表格1[[#This Row],[年月]],4)</f>
        <v>2022</v>
      </c>
      <c r="D3585" s="2" t="str">
        <f>RIGHT(表格1[[#This Row],[年月]],2)</f>
        <v>07</v>
      </c>
      <c r="E3585" s="5">
        <v>10005000</v>
      </c>
      <c r="F3585" s="2" t="str">
        <f>VLOOKUP(TEXT(表格1[[#This Row],[地區]],"00000000"),縣市代碼,2,0)</f>
        <v>苗栗縣</v>
      </c>
      <c r="G3585" s="2" t="s">
        <v>10</v>
      </c>
      <c r="H3585" s="13">
        <v>482166</v>
      </c>
      <c r="I3585" s="14">
        <v>1164593050</v>
      </c>
      <c r="J3585" s="14">
        <f>表格1[[#This Row],[信用卡交易筆數]]/1000</f>
        <v>482.166</v>
      </c>
      <c r="K3585" s="14">
        <f>表格1[[#This Row],[信用卡交易金額'[新臺幣']]]/1000</f>
        <v>1164593.05</v>
      </c>
      <c r="L3585" s="14">
        <f>表格1[[#This Row],[信用卡交易金額'[新臺幣']]]/1000000</f>
        <v>1164.5930499999999</v>
      </c>
      <c r="M3585" s="14" t="str" cm="1">
        <f t="array" ref="M3585">_xlfn.TEXTJOIN("", TRUE, _xlfn.XLOOKUP(TRUE, VALUE(表格1[[#This Row],[年月]]) &lt;= VALUE($R$8:$R$12), $Q$8:$Q$12)) &amp; "年度"</f>
        <v>2022年度</v>
      </c>
    </row>
    <row r="3586" spans="1:13" x14ac:dyDescent="0.3">
      <c r="A3586" s="2">
        <v>202207</v>
      </c>
      <c r="B3586" s="19">
        <f>DATE(表格1[[#This Row],[年]],表格1[[#This Row],[月]],1)</f>
        <v>44743</v>
      </c>
      <c r="C3586" s="2" t="str">
        <f>LEFT(表格1[[#This Row],[年月]],4)</f>
        <v>2022</v>
      </c>
      <c r="D3586" s="2" t="str">
        <f>RIGHT(表格1[[#This Row],[年月]],2)</f>
        <v>07</v>
      </c>
      <c r="E3586" s="5">
        <v>66000000</v>
      </c>
      <c r="F3586" s="2" t="str">
        <f>VLOOKUP(TEXT(表格1[[#This Row],[地區]],"00000000"),縣市代碼,2,0)</f>
        <v>臺中市</v>
      </c>
      <c r="G3586" s="2" t="s">
        <v>4</v>
      </c>
      <c r="H3586" s="13">
        <v>7024212</v>
      </c>
      <c r="I3586" s="14">
        <v>3652808973</v>
      </c>
      <c r="J3586" s="14">
        <f>表格1[[#This Row],[信用卡交易筆數]]/1000</f>
        <v>7024.2120000000004</v>
      </c>
      <c r="K3586" s="14">
        <f>表格1[[#This Row],[信用卡交易金額'[新臺幣']]]/1000</f>
        <v>3652808.9730000002</v>
      </c>
      <c r="L3586" s="14">
        <f>表格1[[#This Row],[信用卡交易金額'[新臺幣']]]/1000000</f>
        <v>3652.8089730000002</v>
      </c>
      <c r="M3586" s="14" t="str" cm="1">
        <f t="array" ref="M3586">_xlfn.TEXTJOIN("", TRUE, _xlfn.XLOOKUP(TRUE, VALUE(表格1[[#This Row],[年月]]) &lt;= VALUE($R$8:$R$12), $Q$8:$Q$12)) &amp; "年度"</f>
        <v>2022年度</v>
      </c>
    </row>
    <row r="3587" spans="1:13" x14ac:dyDescent="0.3">
      <c r="A3587" s="2">
        <v>202207</v>
      </c>
      <c r="B3587" s="19">
        <f>DATE(表格1[[#This Row],[年]],表格1[[#This Row],[月]],1)</f>
        <v>44743</v>
      </c>
      <c r="C3587" s="2" t="str">
        <f>LEFT(表格1[[#This Row],[年月]],4)</f>
        <v>2022</v>
      </c>
      <c r="D3587" s="2" t="str">
        <f>RIGHT(表格1[[#This Row],[年月]],2)</f>
        <v>07</v>
      </c>
      <c r="E3587" s="5">
        <v>66000000</v>
      </c>
      <c r="F3587" s="2" t="str">
        <f>VLOOKUP(TEXT(表格1[[#This Row],[地區]],"00000000"),縣市代碼,2,0)</f>
        <v>臺中市</v>
      </c>
      <c r="G3587" s="2" t="s">
        <v>5</v>
      </c>
      <c r="H3587" s="13">
        <v>459306</v>
      </c>
      <c r="I3587" s="14">
        <v>1160961523</v>
      </c>
      <c r="J3587" s="14">
        <f>表格1[[#This Row],[信用卡交易筆數]]/1000</f>
        <v>459.30599999999998</v>
      </c>
      <c r="K3587" s="14">
        <f>表格1[[#This Row],[信用卡交易金額'[新臺幣']]]/1000</f>
        <v>1160961.523</v>
      </c>
      <c r="L3587" s="14">
        <f>表格1[[#This Row],[信用卡交易金額'[新臺幣']]]/1000000</f>
        <v>1160.9615229999999</v>
      </c>
      <c r="M3587" s="14" t="str" cm="1">
        <f t="array" ref="M3587">_xlfn.TEXTJOIN("", TRUE, _xlfn.XLOOKUP(TRUE, VALUE(表格1[[#This Row],[年月]]) &lt;= VALUE($R$8:$R$12), $Q$8:$Q$12)) &amp; "年度"</f>
        <v>2022年度</v>
      </c>
    </row>
    <row r="3588" spans="1:13" x14ac:dyDescent="0.3">
      <c r="A3588" s="2">
        <v>202207</v>
      </c>
      <c r="B3588" s="19">
        <f>DATE(表格1[[#This Row],[年]],表格1[[#This Row],[月]],1)</f>
        <v>44743</v>
      </c>
      <c r="C3588" s="2" t="str">
        <f>LEFT(表格1[[#This Row],[年月]],4)</f>
        <v>2022</v>
      </c>
      <c r="D3588" s="2" t="str">
        <f>RIGHT(表格1[[#This Row],[年月]],2)</f>
        <v>07</v>
      </c>
      <c r="E3588" s="5">
        <v>66000000</v>
      </c>
      <c r="F3588" s="2" t="str">
        <f>VLOOKUP(TEXT(表格1[[#This Row],[地區]],"00000000"),縣市代碼,2,0)</f>
        <v>臺中市</v>
      </c>
      <c r="G3588" s="2" t="s">
        <v>6</v>
      </c>
      <c r="H3588" s="13">
        <v>723768</v>
      </c>
      <c r="I3588" s="14">
        <v>2549369493</v>
      </c>
      <c r="J3588" s="14">
        <f>表格1[[#This Row],[信用卡交易筆數]]/1000</f>
        <v>723.76800000000003</v>
      </c>
      <c r="K3588" s="14">
        <f>表格1[[#This Row],[信用卡交易金額'[新臺幣']]]/1000</f>
        <v>2549369.4929999998</v>
      </c>
      <c r="L3588" s="14">
        <f>表格1[[#This Row],[信用卡交易金額'[新臺幣']]]/1000000</f>
        <v>2549.3694930000001</v>
      </c>
      <c r="M3588" s="14" t="str" cm="1">
        <f t="array" ref="M3588">_xlfn.TEXTJOIN("", TRUE, _xlfn.XLOOKUP(TRUE, VALUE(表格1[[#This Row],[年月]]) &lt;= VALUE($R$8:$R$12), $Q$8:$Q$12)) &amp; "年度"</f>
        <v>2022年度</v>
      </c>
    </row>
    <row r="3589" spans="1:13" x14ac:dyDescent="0.3">
      <c r="A3589" s="2">
        <v>202207</v>
      </c>
      <c r="B3589" s="19">
        <f>DATE(表格1[[#This Row],[年]],表格1[[#This Row],[月]],1)</f>
        <v>44743</v>
      </c>
      <c r="C3589" s="2" t="str">
        <f>LEFT(表格1[[#This Row],[年月]],4)</f>
        <v>2022</v>
      </c>
      <c r="D3589" s="2" t="str">
        <f>RIGHT(表格1[[#This Row],[年月]],2)</f>
        <v>07</v>
      </c>
      <c r="E3589" s="5">
        <v>66000000</v>
      </c>
      <c r="F3589" s="2" t="str">
        <f>VLOOKUP(TEXT(表格1[[#This Row],[地區]],"00000000"),縣市代碼,2,0)</f>
        <v>臺中市</v>
      </c>
      <c r="G3589" s="2" t="s">
        <v>7</v>
      </c>
      <c r="H3589" s="13">
        <v>3586770</v>
      </c>
      <c r="I3589" s="14">
        <v>3871837060</v>
      </c>
      <c r="J3589" s="14">
        <f>表格1[[#This Row],[信用卡交易筆數]]/1000</f>
        <v>3586.77</v>
      </c>
      <c r="K3589" s="14">
        <f>表格1[[#This Row],[信用卡交易金額'[新臺幣']]]/1000</f>
        <v>3871837.06</v>
      </c>
      <c r="L3589" s="14">
        <f>表格1[[#This Row],[信用卡交易金額'[新臺幣']]]/1000000</f>
        <v>3871.8370599999998</v>
      </c>
      <c r="M3589" s="14" t="str" cm="1">
        <f t="array" ref="M3589">_xlfn.TEXTJOIN("", TRUE, _xlfn.XLOOKUP(TRUE, VALUE(表格1[[#This Row],[年月]]) &lt;= VALUE($R$8:$R$12), $Q$8:$Q$12)) &amp; "年度"</f>
        <v>2022年度</v>
      </c>
    </row>
    <row r="3590" spans="1:13" x14ac:dyDescent="0.3">
      <c r="A3590" s="2">
        <v>202207</v>
      </c>
      <c r="B3590" s="19">
        <f>DATE(表格1[[#This Row],[年]],表格1[[#This Row],[月]],1)</f>
        <v>44743</v>
      </c>
      <c r="C3590" s="2" t="str">
        <f>LEFT(表格1[[#This Row],[年月]],4)</f>
        <v>2022</v>
      </c>
      <c r="D3590" s="2" t="str">
        <f>RIGHT(表格1[[#This Row],[年月]],2)</f>
        <v>07</v>
      </c>
      <c r="E3590" s="5">
        <v>66000000</v>
      </c>
      <c r="F3590" s="2" t="str">
        <f>VLOOKUP(TEXT(表格1[[#This Row],[地區]],"00000000"),縣市代碼,2,0)</f>
        <v>臺中市</v>
      </c>
      <c r="G3590" s="2" t="s">
        <v>8</v>
      </c>
      <c r="H3590" s="13">
        <v>2590789</v>
      </c>
      <c r="I3590" s="14">
        <v>3856796276</v>
      </c>
      <c r="J3590" s="14">
        <f>表格1[[#This Row],[信用卡交易筆數]]/1000</f>
        <v>2590.7890000000002</v>
      </c>
      <c r="K3590" s="14">
        <f>表格1[[#This Row],[信用卡交易金額'[新臺幣']]]/1000</f>
        <v>3856796.2760000001</v>
      </c>
      <c r="L3590" s="14">
        <f>表格1[[#This Row],[信用卡交易金額'[新臺幣']]]/1000000</f>
        <v>3856.796276</v>
      </c>
      <c r="M3590" s="14" t="str" cm="1">
        <f t="array" ref="M3590">_xlfn.TEXTJOIN("", TRUE, _xlfn.XLOOKUP(TRUE, VALUE(表格1[[#This Row],[年月]]) &lt;= VALUE($R$8:$R$12), $Q$8:$Q$12)) &amp; "年度"</f>
        <v>2022年度</v>
      </c>
    </row>
    <row r="3591" spans="1:13" x14ac:dyDescent="0.3">
      <c r="A3591" s="2">
        <v>202207</v>
      </c>
      <c r="B3591" s="19">
        <f>DATE(表格1[[#This Row],[年]],表格1[[#This Row],[月]],1)</f>
        <v>44743</v>
      </c>
      <c r="C3591" s="2" t="str">
        <f>LEFT(表格1[[#This Row],[年月]],4)</f>
        <v>2022</v>
      </c>
      <c r="D3591" s="2" t="str">
        <f>RIGHT(表格1[[#This Row],[年月]],2)</f>
        <v>07</v>
      </c>
      <c r="E3591" s="5">
        <v>66000000</v>
      </c>
      <c r="F3591" s="2" t="str">
        <f>VLOOKUP(TEXT(表格1[[#This Row],[地區]],"00000000"),縣市代碼,2,0)</f>
        <v>臺中市</v>
      </c>
      <c r="G3591" s="2" t="s">
        <v>9</v>
      </c>
      <c r="H3591" s="13">
        <v>5671812</v>
      </c>
      <c r="I3591" s="14">
        <v>7921210998</v>
      </c>
      <c r="J3591" s="14">
        <f>表格1[[#This Row],[信用卡交易筆數]]/1000</f>
        <v>5671.8119999999999</v>
      </c>
      <c r="K3591" s="14">
        <f>表格1[[#This Row],[信用卡交易金額'[新臺幣']]]/1000</f>
        <v>7921210.9979999997</v>
      </c>
      <c r="L3591" s="14">
        <f>表格1[[#This Row],[信用卡交易金額'[新臺幣']]]/1000000</f>
        <v>7921.2109979999996</v>
      </c>
      <c r="M3591" s="14" t="str" cm="1">
        <f t="array" ref="M3591">_xlfn.TEXTJOIN("", TRUE, _xlfn.XLOOKUP(TRUE, VALUE(表格1[[#This Row],[年月]]) &lt;= VALUE($R$8:$R$12), $Q$8:$Q$12)) &amp; "年度"</f>
        <v>2022年度</v>
      </c>
    </row>
    <row r="3592" spans="1:13" x14ac:dyDescent="0.3">
      <c r="A3592" s="2">
        <v>202207</v>
      </c>
      <c r="B3592" s="19">
        <f>DATE(表格1[[#This Row],[年]],表格1[[#This Row],[月]],1)</f>
        <v>44743</v>
      </c>
      <c r="C3592" s="2" t="str">
        <f>LEFT(表格1[[#This Row],[年月]],4)</f>
        <v>2022</v>
      </c>
      <c r="D3592" s="2" t="str">
        <f>RIGHT(表格1[[#This Row],[年月]],2)</f>
        <v>07</v>
      </c>
      <c r="E3592" s="5">
        <v>66000000</v>
      </c>
      <c r="F3592" s="2" t="str">
        <f>VLOOKUP(TEXT(表格1[[#This Row],[地區]],"00000000"),縣市代碼,2,0)</f>
        <v>臺中市</v>
      </c>
      <c r="G3592" s="2" t="s">
        <v>10</v>
      </c>
      <c r="H3592" s="13">
        <v>3428678</v>
      </c>
      <c r="I3592" s="14">
        <v>9480447387</v>
      </c>
      <c r="J3592" s="14">
        <f>表格1[[#This Row],[信用卡交易筆數]]/1000</f>
        <v>3428.6779999999999</v>
      </c>
      <c r="K3592" s="14">
        <f>表格1[[#This Row],[信用卡交易金額'[新臺幣']]]/1000</f>
        <v>9480447.3870000001</v>
      </c>
      <c r="L3592" s="14">
        <f>表格1[[#This Row],[信用卡交易金額'[新臺幣']]]/1000000</f>
        <v>9480.4473870000002</v>
      </c>
      <c r="M3592" s="14" t="str" cm="1">
        <f t="array" ref="M3592">_xlfn.TEXTJOIN("", TRUE, _xlfn.XLOOKUP(TRUE, VALUE(表格1[[#This Row],[年月]]) &lt;= VALUE($R$8:$R$12), $Q$8:$Q$12)) &amp; "年度"</f>
        <v>2022年度</v>
      </c>
    </row>
    <row r="3593" spans="1:13" x14ac:dyDescent="0.3">
      <c r="A3593" s="2">
        <v>202207</v>
      </c>
      <c r="B3593" s="19">
        <f>DATE(表格1[[#This Row],[年]],表格1[[#This Row],[月]],1)</f>
        <v>44743</v>
      </c>
      <c r="C3593" s="2" t="str">
        <f>LEFT(表格1[[#This Row],[年月]],4)</f>
        <v>2022</v>
      </c>
      <c r="D3593" s="2" t="str">
        <f>RIGHT(表格1[[#This Row],[年月]],2)</f>
        <v>07</v>
      </c>
      <c r="E3593" s="5">
        <v>10007000</v>
      </c>
      <c r="F3593" s="2" t="str">
        <f>VLOOKUP(TEXT(表格1[[#This Row],[地區]],"00000000"),縣市代碼,2,0)</f>
        <v>彰化縣</v>
      </c>
      <c r="G3593" s="2" t="s">
        <v>4</v>
      </c>
      <c r="H3593" s="13">
        <v>1551462</v>
      </c>
      <c r="I3593" s="14">
        <v>768024255</v>
      </c>
      <c r="J3593" s="14">
        <f>表格1[[#This Row],[信用卡交易筆數]]/1000</f>
        <v>1551.462</v>
      </c>
      <c r="K3593" s="14">
        <f>表格1[[#This Row],[信用卡交易金額'[新臺幣']]]/1000</f>
        <v>768024.255</v>
      </c>
      <c r="L3593" s="14">
        <f>表格1[[#This Row],[信用卡交易金額'[新臺幣']]]/1000000</f>
        <v>768.02425500000004</v>
      </c>
      <c r="M3593" s="14" t="str" cm="1">
        <f t="array" ref="M3593">_xlfn.TEXTJOIN("", TRUE, _xlfn.XLOOKUP(TRUE, VALUE(表格1[[#This Row],[年月]]) &lt;= VALUE($R$8:$R$12), $Q$8:$Q$12)) &amp; "年度"</f>
        <v>2022年度</v>
      </c>
    </row>
    <row r="3594" spans="1:13" x14ac:dyDescent="0.3">
      <c r="A3594" s="2">
        <v>202207</v>
      </c>
      <c r="B3594" s="19">
        <f>DATE(表格1[[#This Row],[年]],表格1[[#This Row],[月]],1)</f>
        <v>44743</v>
      </c>
      <c r="C3594" s="2" t="str">
        <f>LEFT(表格1[[#This Row],[年月]],4)</f>
        <v>2022</v>
      </c>
      <c r="D3594" s="2" t="str">
        <f>RIGHT(表格1[[#This Row],[年月]],2)</f>
        <v>07</v>
      </c>
      <c r="E3594" s="5">
        <v>10007000</v>
      </c>
      <c r="F3594" s="2" t="str">
        <f>VLOOKUP(TEXT(表格1[[#This Row],[地區]],"00000000"),縣市代碼,2,0)</f>
        <v>彰化縣</v>
      </c>
      <c r="G3594" s="2" t="s">
        <v>5</v>
      </c>
      <c r="H3594" s="13">
        <v>132331</v>
      </c>
      <c r="I3594" s="14">
        <v>320610701</v>
      </c>
      <c r="J3594" s="14">
        <f>表格1[[#This Row],[信用卡交易筆數]]/1000</f>
        <v>132.33099999999999</v>
      </c>
      <c r="K3594" s="14">
        <f>表格1[[#This Row],[信用卡交易金額'[新臺幣']]]/1000</f>
        <v>320610.701</v>
      </c>
      <c r="L3594" s="14">
        <f>表格1[[#This Row],[信用卡交易金額'[新臺幣']]]/1000000</f>
        <v>320.61070100000001</v>
      </c>
      <c r="M3594" s="14" t="str" cm="1">
        <f t="array" ref="M3594">_xlfn.TEXTJOIN("", TRUE, _xlfn.XLOOKUP(TRUE, VALUE(表格1[[#This Row],[年月]]) &lt;= VALUE($R$8:$R$12), $Q$8:$Q$12)) &amp; "年度"</f>
        <v>2022年度</v>
      </c>
    </row>
    <row r="3595" spans="1:13" x14ac:dyDescent="0.3">
      <c r="A3595" s="2">
        <v>202207</v>
      </c>
      <c r="B3595" s="19">
        <f>DATE(表格1[[#This Row],[年]],表格1[[#This Row],[月]],1)</f>
        <v>44743</v>
      </c>
      <c r="C3595" s="2" t="str">
        <f>LEFT(表格1[[#This Row],[年月]],4)</f>
        <v>2022</v>
      </c>
      <c r="D3595" s="2" t="str">
        <f>RIGHT(表格1[[#This Row],[年月]],2)</f>
        <v>07</v>
      </c>
      <c r="E3595" s="5">
        <v>10007000</v>
      </c>
      <c r="F3595" s="2" t="str">
        <f>VLOOKUP(TEXT(表格1[[#This Row],[地區]],"00000000"),縣市代碼,2,0)</f>
        <v>彰化縣</v>
      </c>
      <c r="G3595" s="2" t="s">
        <v>6</v>
      </c>
      <c r="H3595" s="13">
        <v>180517</v>
      </c>
      <c r="I3595" s="14">
        <v>600256900</v>
      </c>
      <c r="J3595" s="14">
        <f>表格1[[#This Row],[信用卡交易筆數]]/1000</f>
        <v>180.517</v>
      </c>
      <c r="K3595" s="14">
        <f>表格1[[#This Row],[信用卡交易金額'[新臺幣']]]/1000</f>
        <v>600256.9</v>
      </c>
      <c r="L3595" s="14">
        <f>表格1[[#This Row],[信用卡交易金額'[新臺幣']]]/1000000</f>
        <v>600.25689999999997</v>
      </c>
      <c r="M3595" s="14" t="str" cm="1">
        <f t="array" ref="M3595">_xlfn.TEXTJOIN("", TRUE, _xlfn.XLOOKUP(TRUE, VALUE(表格1[[#This Row],[年月]]) &lt;= VALUE($R$8:$R$12), $Q$8:$Q$12)) &amp; "年度"</f>
        <v>2022年度</v>
      </c>
    </row>
    <row r="3596" spans="1:13" x14ac:dyDescent="0.3">
      <c r="A3596" s="2">
        <v>202207</v>
      </c>
      <c r="B3596" s="19">
        <f>DATE(表格1[[#This Row],[年]],表格1[[#This Row],[月]],1)</f>
        <v>44743</v>
      </c>
      <c r="C3596" s="2" t="str">
        <f>LEFT(表格1[[#This Row],[年月]],4)</f>
        <v>2022</v>
      </c>
      <c r="D3596" s="2" t="str">
        <f>RIGHT(表格1[[#This Row],[年月]],2)</f>
        <v>07</v>
      </c>
      <c r="E3596" s="5">
        <v>10007000</v>
      </c>
      <c r="F3596" s="2" t="str">
        <f>VLOOKUP(TEXT(表格1[[#This Row],[地區]],"00000000"),縣市代碼,2,0)</f>
        <v>彰化縣</v>
      </c>
      <c r="G3596" s="2" t="s">
        <v>7</v>
      </c>
      <c r="H3596" s="13">
        <v>1051614</v>
      </c>
      <c r="I3596" s="14">
        <v>1192584493</v>
      </c>
      <c r="J3596" s="14">
        <f>表格1[[#This Row],[信用卡交易筆數]]/1000</f>
        <v>1051.614</v>
      </c>
      <c r="K3596" s="14">
        <f>表格1[[#This Row],[信用卡交易金額'[新臺幣']]]/1000</f>
        <v>1192584.493</v>
      </c>
      <c r="L3596" s="14">
        <f>表格1[[#This Row],[信用卡交易金額'[新臺幣']]]/1000000</f>
        <v>1192.5844930000001</v>
      </c>
      <c r="M3596" s="14" t="str" cm="1">
        <f t="array" ref="M3596">_xlfn.TEXTJOIN("", TRUE, _xlfn.XLOOKUP(TRUE, VALUE(表格1[[#This Row],[年月]]) &lt;= VALUE($R$8:$R$12), $Q$8:$Q$12)) &amp; "年度"</f>
        <v>2022年度</v>
      </c>
    </row>
    <row r="3597" spans="1:13" x14ac:dyDescent="0.3">
      <c r="A3597" s="2">
        <v>202207</v>
      </c>
      <c r="B3597" s="19">
        <f>DATE(表格1[[#This Row],[年]],表格1[[#This Row],[月]],1)</f>
        <v>44743</v>
      </c>
      <c r="C3597" s="2" t="str">
        <f>LEFT(表格1[[#This Row],[年月]],4)</f>
        <v>2022</v>
      </c>
      <c r="D3597" s="2" t="str">
        <f>RIGHT(表格1[[#This Row],[年月]],2)</f>
        <v>07</v>
      </c>
      <c r="E3597" s="5">
        <v>10007000</v>
      </c>
      <c r="F3597" s="2" t="str">
        <f>VLOOKUP(TEXT(表格1[[#This Row],[地區]],"00000000"),縣市代碼,2,0)</f>
        <v>彰化縣</v>
      </c>
      <c r="G3597" s="2" t="s">
        <v>8</v>
      </c>
      <c r="H3597" s="13">
        <v>651616</v>
      </c>
      <c r="I3597" s="14">
        <v>857378290</v>
      </c>
      <c r="J3597" s="14">
        <f>表格1[[#This Row],[信用卡交易筆數]]/1000</f>
        <v>651.61599999999999</v>
      </c>
      <c r="K3597" s="14">
        <f>表格1[[#This Row],[信用卡交易金額'[新臺幣']]]/1000</f>
        <v>857378.29</v>
      </c>
      <c r="L3597" s="14">
        <f>表格1[[#This Row],[信用卡交易金額'[新臺幣']]]/1000000</f>
        <v>857.37828999999999</v>
      </c>
      <c r="M3597" s="14" t="str" cm="1">
        <f t="array" ref="M3597">_xlfn.TEXTJOIN("", TRUE, _xlfn.XLOOKUP(TRUE, VALUE(表格1[[#This Row],[年月]]) &lt;= VALUE($R$8:$R$12), $Q$8:$Q$12)) &amp; "年度"</f>
        <v>2022年度</v>
      </c>
    </row>
    <row r="3598" spans="1:13" x14ac:dyDescent="0.3">
      <c r="A3598" s="2">
        <v>202207</v>
      </c>
      <c r="B3598" s="19">
        <f>DATE(表格1[[#This Row],[年]],表格1[[#This Row],[月]],1)</f>
        <v>44743</v>
      </c>
      <c r="C3598" s="2" t="str">
        <f>LEFT(表格1[[#This Row],[年月]],4)</f>
        <v>2022</v>
      </c>
      <c r="D3598" s="2" t="str">
        <f>RIGHT(表格1[[#This Row],[年月]],2)</f>
        <v>07</v>
      </c>
      <c r="E3598" s="5">
        <v>10007000</v>
      </c>
      <c r="F3598" s="2" t="str">
        <f>VLOOKUP(TEXT(表格1[[#This Row],[地區]],"00000000"),縣市代碼,2,0)</f>
        <v>彰化縣</v>
      </c>
      <c r="G3598" s="2" t="s">
        <v>9</v>
      </c>
      <c r="H3598" s="13">
        <v>1370283</v>
      </c>
      <c r="I3598" s="14">
        <v>1829068736</v>
      </c>
      <c r="J3598" s="14">
        <f>表格1[[#This Row],[信用卡交易筆數]]/1000</f>
        <v>1370.2829999999999</v>
      </c>
      <c r="K3598" s="14">
        <f>表格1[[#This Row],[信用卡交易金額'[新臺幣']]]/1000</f>
        <v>1829068.736</v>
      </c>
      <c r="L3598" s="14">
        <f>表格1[[#This Row],[信用卡交易金額'[新臺幣']]]/1000000</f>
        <v>1829.0687359999999</v>
      </c>
      <c r="M3598" s="14" t="str" cm="1">
        <f t="array" ref="M3598">_xlfn.TEXTJOIN("", TRUE, _xlfn.XLOOKUP(TRUE, VALUE(表格1[[#This Row],[年月]]) &lt;= VALUE($R$8:$R$12), $Q$8:$Q$12)) &amp; "年度"</f>
        <v>2022年度</v>
      </c>
    </row>
    <row r="3599" spans="1:13" x14ac:dyDescent="0.3">
      <c r="A3599" s="2">
        <v>202207</v>
      </c>
      <c r="B3599" s="19">
        <f>DATE(表格1[[#This Row],[年]],表格1[[#This Row],[月]],1)</f>
        <v>44743</v>
      </c>
      <c r="C3599" s="2" t="str">
        <f>LEFT(表格1[[#This Row],[年月]],4)</f>
        <v>2022</v>
      </c>
      <c r="D3599" s="2" t="str">
        <f>RIGHT(表格1[[#This Row],[年月]],2)</f>
        <v>07</v>
      </c>
      <c r="E3599" s="5">
        <v>10007000</v>
      </c>
      <c r="F3599" s="2" t="str">
        <f>VLOOKUP(TEXT(表格1[[#This Row],[地區]],"00000000"),縣市代碼,2,0)</f>
        <v>彰化縣</v>
      </c>
      <c r="G3599" s="2" t="s">
        <v>10</v>
      </c>
      <c r="H3599" s="13">
        <v>964805</v>
      </c>
      <c r="I3599" s="14">
        <v>2572706799</v>
      </c>
      <c r="J3599" s="14">
        <f>表格1[[#This Row],[信用卡交易筆數]]/1000</f>
        <v>964.80499999999995</v>
      </c>
      <c r="K3599" s="14">
        <f>表格1[[#This Row],[信用卡交易金額'[新臺幣']]]/1000</f>
        <v>2572706.7990000001</v>
      </c>
      <c r="L3599" s="14">
        <f>表格1[[#This Row],[信用卡交易金額'[新臺幣']]]/1000000</f>
        <v>2572.706799</v>
      </c>
      <c r="M3599" s="14" t="str" cm="1">
        <f t="array" ref="M3599">_xlfn.TEXTJOIN("", TRUE, _xlfn.XLOOKUP(TRUE, VALUE(表格1[[#This Row],[年月]]) &lt;= VALUE($R$8:$R$12), $Q$8:$Q$12)) &amp; "年度"</f>
        <v>2022年度</v>
      </c>
    </row>
    <row r="3600" spans="1:13" x14ac:dyDescent="0.3">
      <c r="A3600" s="2">
        <v>202207</v>
      </c>
      <c r="B3600" s="19">
        <f>DATE(表格1[[#This Row],[年]],表格1[[#This Row],[月]],1)</f>
        <v>44743</v>
      </c>
      <c r="C3600" s="2" t="str">
        <f>LEFT(表格1[[#This Row],[年月]],4)</f>
        <v>2022</v>
      </c>
      <c r="D3600" s="2" t="str">
        <f>RIGHT(表格1[[#This Row],[年月]],2)</f>
        <v>07</v>
      </c>
      <c r="E3600" s="5">
        <v>10008000</v>
      </c>
      <c r="F3600" s="2" t="str">
        <f>VLOOKUP(TEXT(表格1[[#This Row],[地區]],"00000000"),縣市代碼,2,0)</f>
        <v>南投縣</v>
      </c>
      <c r="G3600" s="2" t="s">
        <v>4</v>
      </c>
      <c r="H3600" s="13">
        <v>506172</v>
      </c>
      <c r="I3600" s="14">
        <v>241053342</v>
      </c>
      <c r="J3600" s="14">
        <f>表格1[[#This Row],[信用卡交易筆數]]/1000</f>
        <v>506.17200000000003</v>
      </c>
      <c r="K3600" s="14">
        <f>表格1[[#This Row],[信用卡交易金額'[新臺幣']]]/1000</f>
        <v>241053.342</v>
      </c>
      <c r="L3600" s="14">
        <f>表格1[[#This Row],[信用卡交易金額'[新臺幣']]]/1000000</f>
        <v>241.05334199999999</v>
      </c>
      <c r="M3600" s="14" t="str" cm="1">
        <f t="array" ref="M3600">_xlfn.TEXTJOIN("", TRUE, _xlfn.XLOOKUP(TRUE, VALUE(表格1[[#This Row],[年月]]) &lt;= VALUE($R$8:$R$12), $Q$8:$Q$12)) &amp; "年度"</f>
        <v>2022年度</v>
      </c>
    </row>
    <row r="3601" spans="1:13" x14ac:dyDescent="0.3">
      <c r="A3601" s="2">
        <v>202207</v>
      </c>
      <c r="B3601" s="19">
        <f>DATE(表格1[[#This Row],[年]],表格1[[#This Row],[月]],1)</f>
        <v>44743</v>
      </c>
      <c r="C3601" s="2" t="str">
        <f>LEFT(表格1[[#This Row],[年月]],4)</f>
        <v>2022</v>
      </c>
      <c r="D3601" s="2" t="str">
        <f>RIGHT(表格1[[#This Row],[年月]],2)</f>
        <v>07</v>
      </c>
      <c r="E3601" s="5">
        <v>10008000</v>
      </c>
      <c r="F3601" s="2" t="str">
        <f>VLOOKUP(TEXT(表格1[[#This Row],[地區]],"00000000"),縣市代碼,2,0)</f>
        <v>南投縣</v>
      </c>
      <c r="G3601" s="2" t="s">
        <v>5</v>
      </c>
      <c r="H3601" s="13">
        <v>42548</v>
      </c>
      <c r="I3601" s="14">
        <v>94827505</v>
      </c>
      <c r="J3601" s="14">
        <f>表格1[[#This Row],[信用卡交易筆數]]/1000</f>
        <v>42.548000000000002</v>
      </c>
      <c r="K3601" s="14">
        <f>表格1[[#This Row],[信用卡交易金額'[新臺幣']]]/1000</f>
        <v>94827.505000000005</v>
      </c>
      <c r="L3601" s="14">
        <f>表格1[[#This Row],[信用卡交易金額'[新臺幣']]]/1000000</f>
        <v>94.827505000000002</v>
      </c>
      <c r="M3601" s="14" t="str" cm="1">
        <f t="array" ref="M3601">_xlfn.TEXTJOIN("", TRUE, _xlfn.XLOOKUP(TRUE, VALUE(表格1[[#This Row],[年月]]) &lt;= VALUE($R$8:$R$12), $Q$8:$Q$12)) &amp; "年度"</f>
        <v>2022年度</v>
      </c>
    </row>
    <row r="3602" spans="1:13" x14ac:dyDescent="0.3">
      <c r="A3602" s="2">
        <v>202207</v>
      </c>
      <c r="B3602" s="19">
        <f>DATE(表格1[[#This Row],[年]],表格1[[#This Row],[月]],1)</f>
        <v>44743</v>
      </c>
      <c r="C3602" s="2" t="str">
        <f>LEFT(表格1[[#This Row],[年月]],4)</f>
        <v>2022</v>
      </c>
      <c r="D3602" s="2" t="str">
        <f>RIGHT(表格1[[#This Row],[年月]],2)</f>
        <v>07</v>
      </c>
      <c r="E3602" s="5">
        <v>10008000</v>
      </c>
      <c r="F3602" s="2" t="str">
        <f>VLOOKUP(TEXT(表格1[[#This Row],[地區]],"00000000"),縣市代碼,2,0)</f>
        <v>南投縣</v>
      </c>
      <c r="G3602" s="2" t="s">
        <v>6</v>
      </c>
      <c r="H3602" s="13">
        <v>61023</v>
      </c>
      <c r="I3602" s="14">
        <v>212376730</v>
      </c>
      <c r="J3602" s="14">
        <f>表格1[[#This Row],[信用卡交易筆數]]/1000</f>
        <v>61.023000000000003</v>
      </c>
      <c r="K3602" s="14">
        <f>表格1[[#This Row],[信用卡交易金額'[新臺幣']]]/1000</f>
        <v>212376.73</v>
      </c>
      <c r="L3602" s="14">
        <f>表格1[[#This Row],[信用卡交易金額'[新臺幣']]]/1000000</f>
        <v>212.37673000000001</v>
      </c>
      <c r="M3602" s="14" t="str" cm="1">
        <f t="array" ref="M3602">_xlfn.TEXTJOIN("", TRUE, _xlfn.XLOOKUP(TRUE, VALUE(表格1[[#This Row],[年月]]) &lt;= VALUE($R$8:$R$12), $Q$8:$Q$12)) &amp; "年度"</f>
        <v>2022年度</v>
      </c>
    </row>
    <row r="3603" spans="1:13" x14ac:dyDescent="0.3">
      <c r="A3603" s="2">
        <v>202207</v>
      </c>
      <c r="B3603" s="19">
        <f>DATE(表格1[[#This Row],[年]],表格1[[#This Row],[月]],1)</f>
        <v>44743</v>
      </c>
      <c r="C3603" s="2" t="str">
        <f>LEFT(表格1[[#This Row],[年月]],4)</f>
        <v>2022</v>
      </c>
      <c r="D3603" s="2" t="str">
        <f>RIGHT(表格1[[#This Row],[年月]],2)</f>
        <v>07</v>
      </c>
      <c r="E3603" s="5">
        <v>10008000</v>
      </c>
      <c r="F3603" s="2" t="str">
        <f>VLOOKUP(TEXT(表格1[[#This Row],[地區]],"00000000"),縣市代碼,2,0)</f>
        <v>南投縣</v>
      </c>
      <c r="G3603" s="2" t="s">
        <v>7</v>
      </c>
      <c r="H3603" s="13">
        <v>363592</v>
      </c>
      <c r="I3603" s="14">
        <v>418721774</v>
      </c>
      <c r="J3603" s="14">
        <f>表格1[[#This Row],[信用卡交易筆數]]/1000</f>
        <v>363.59199999999998</v>
      </c>
      <c r="K3603" s="14">
        <f>表格1[[#This Row],[信用卡交易金額'[新臺幣']]]/1000</f>
        <v>418721.77399999998</v>
      </c>
      <c r="L3603" s="14">
        <f>表格1[[#This Row],[信用卡交易金額'[新臺幣']]]/1000000</f>
        <v>418.72177399999998</v>
      </c>
      <c r="M3603" s="14" t="str" cm="1">
        <f t="array" ref="M3603">_xlfn.TEXTJOIN("", TRUE, _xlfn.XLOOKUP(TRUE, VALUE(表格1[[#This Row],[年月]]) &lt;= VALUE($R$8:$R$12), $Q$8:$Q$12)) &amp; "年度"</f>
        <v>2022年度</v>
      </c>
    </row>
    <row r="3604" spans="1:13" x14ac:dyDescent="0.3">
      <c r="A3604" s="2">
        <v>202207</v>
      </c>
      <c r="B3604" s="19">
        <f>DATE(表格1[[#This Row],[年]],表格1[[#This Row],[月]],1)</f>
        <v>44743</v>
      </c>
      <c r="C3604" s="2" t="str">
        <f>LEFT(表格1[[#This Row],[年月]],4)</f>
        <v>2022</v>
      </c>
      <c r="D3604" s="2" t="str">
        <f>RIGHT(表格1[[#This Row],[年月]],2)</f>
        <v>07</v>
      </c>
      <c r="E3604" s="5">
        <v>10008000</v>
      </c>
      <c r="F3604" s="2" t="str">
        <f>VLOOKUP(TEXT(表格1[[#This Row],[地區]],"00000000"),縣市代碼,2,0)</f>
        <v>南投縣</v>
      </c>
      <c r="G3604" s="2" t="s">
        <v>8</v>
      </c>
      <c r="H3604" s="13">
        <v>230360</v>
      </c>
      <c r="I3604" s="14">
        <v>295113192</v>
      </c>
      <c r="J3604" s="14">
        <f>表格1[[#This Row],[信用卡交易筆數]]/1000</f>
        <v>230.36</v>
      </c>
      <c r="K3604" s="14">
        <f>表格1[[#This Row],[信用卡交易金額'[新臺幣']]]/1000</f>
        <v>295113.19199999998</v>
      </c>
      <c r="L3604" s="14">
        <f>表格1[[#This Row],[信用卡交易金額'[新臺幣']]]/1000000</f>
        <v>295.11319200000003</v>
      </c>
      <c r="M3604" s="14" t="str" cm="1">
        <f t="array" ref="M3604">_xlfn.TEXTJOIN("", TRUE, _xlfn.XLOOKUP(TRUE, VALUE(表格1[[#This Row],[年月]]) &lt;= VALUE($R$8:$R$12), $Q$8:$Q$12)) &amp; "年度"</f>
        <v>2022年度</v>
      </c>
    </row>
    <row r="3605" spans="1:13" x14ac:dyDescent="0.3">
      <c r="A3605" s="2">
        <v>202207</v>
      </c>
      <c r="B3605" s="19">
        <f>DATE(表格1[[#This Row],[年]],表格1[[#This Row],[月]],1)</f>
        <v>44743</v>
      </c>
      <c r="C3605" s="2" t="str">
        <f>LEFT(表格1[[#This Row],[年月]],4)</f>
        <v>2022</v>
      </c>
      <c r="D3605" s="2" t="str">
        <f>RIGHT(表格1[[#This Row],[年月]],2)</f>
        <v>07</v>
      </c>
      <c r="E3605" s="5">
        <v>10008000</v>
      </c>
      <c r="F3605" s="2" t="str">
        <f>VLOOKUP(TEXT(表格1[[#This Row],[地區]],"00000000"),縣市代碼,2,0)</f>
        <v>南投縣</v>
      </c>
      <c r="G3605" s="2" t="s">
        <v>9</v>
      </c>
      <c r="H3605" s="13">
        <v>456378</v>
      </c>
      <c r="I3605" s="14">
        <v>585156549</v>
      </c>
      <c r="J3605" s="14">
        <f>表格1[[#This Row],[信用卡交易筆數]]/1000</f>
        <v>456.37799999999999</v>
      </c>
      <c r="K3605" s="14">
        <f>表格1[[#This Row],[信用卡交易金額'[新臺幣']]]/1000</f>
        <v>585156.549</v>
      </c>
      <c r="L3605" s="14">
        <f>表格1[[#This Row],[信用卡交易金額'[新臺幣']]]/1000000</f>
        <v>585.15654900000004</v>
      </c>
      <c r="M3605" s="14" t="str" cm="1">
        <f t="array" ref="M3605">_xlfn.TEXTJOIN("", TRUE, _xlfn.XLOOKUP(TRUE, VALUE(表格1[[#This Row],[年月]]) &lt;= VALUE($R$8:$R$12), $Q$8:$Q$12)) &amp; "年度"</f>
        <v>2022年度</v>
      </c>
    </row>
    <row r="3606" spans="1:13" x14ac:dyDescent="0.3">
      <c r="A3606" s="2">
        <v>202207</v>
      </c>
      <c r="B3606" s="19">
        <f>DATE(表格1[[#This Row],[年]],表格1[[#This Row],[月]],1)</f>
        <v>44743</v>
      </c>
      <c r="C3606" s="2" t="str">
        <f>LEFT(表格1[[#This Row],[年月]],4)</f>
        <v>2022</v>
      </c>
      <c r="D3606" s="2" t="str">
        <f>RIGHT(表格1[[#This Row],[年月]],2)</f>
        <v>07</v>
      </c>
      <c r="E3606" s="5">
        <v>10008000</v>
      </c>
      <c r="F3606" s="2" t="str">
        <f>VLOOKUP(TEXT(表格1[[#This Row],[地區]],"00000000"),縣市代碼,2,0)</f>
        <v>南投縣</v>
      </c>
      <c r="G3606" s="2" t="s">
        <v>10</v>
      </c>
      <c r="H3606" s="13">
        <v>311618</v>
      </c>
      <c r="I3606" s="14">
        <v>855869904</v>
      </c>
      <c r="J3606" s="14">
        <f>表格1[[#This Row],[信用卡交易筆數]]/1000</f>
        <v>311.61799999999999</v>
      </c>
      <c r="K3606" s="14">
        <f>表格1[[#This Row],[信用卡交易金額'[新臺幣']]]/1000</f>
        <v>855869.90399999998</v>
      </c>
      <c r="L3606" s="14">
        <f>表格1[[#This Row],[信用卡交易金額'[新臺幣']]]/1000000</f>
        <v>855.86990400000002</v>
      </c>
      <c r="M3606" s="14" t="str" cm="1">
        <f t="array" ref="M3606">_xlfn.TEXTJOIN("", TRUE, _xlfn.XLOOKUP(TRUE, VALUE(表格1[[#This Row],[年月]]) &lt;= VALUE($R$8:$R$12), $Q$8:$Q$12)) &amp; "年度"</f>
        <v>2022年度</v>
      </c>
    </row>
    <row r="3607" spans="1:13" x14ac:dyDescent="0.3">
      <c r="A3607" s="2">
        <v>202207</v>
      </c>
      <c r="B3607" s="19">
        <f>DATE(表格1[[#This Row],[年]],表格1[[#This Row],[月]],1)</f>
        <v>44743</v>
      </c>
      <c r="C3607" s="2" t="str">
        <f>LEFT(表格1[[#This Row],[年月]],4)</f>
        <v>2022</v>
      </c>
      <c r="D3607" s="2" t="str">
        <f>RIGHT(表格1[[#This Row],[年月]],2)</f>
        <v>07</v>
      </c>
      <c r="E3607" s="5">
        <v>10009000</v>
      </c>
      <c r="F3607" s="2" t="str">
        <f>VLOOKUP(TEXT(表格1[[#This Row],[地區]],"00000000"),縣市代碼,2,0)</f>
        <v>雲林縣</v>
      </c>
      <c r="G3607" s="2" t="s">
        <v>4</v>
      </c>
      <c r="H3607" s="13">
        <v>606087</v>
      </c>
      <c r="I3607" s="14">
        <v>280179334</v>
      </c>
      <c r="J3607" s="14">
        <f>表格1[[#This Row],[信用卡交易筆數]]/1000</f>
        <v>606.08699999999999</v>
      </c>
      <c r="K3607" s="14">
        <f>表格1[[#This Row],[信用卡交易金額'[新臺幣']]]/1000</f>
        <v>280179.33399999997</v>
      </c>
      <c r="L3607" s="14">
        <f>表格1[[#This Row],[信用卡交易金額'[新臺幣']]]/1000000</f>
        <v>280.17933399999998</v>
      </c>
      <c r="M3607" s="14" t="str" cm="1">
        <f t="array" ref="M3607">_xlfn.TEXTJOIN("", TRUE, _xlfn.XLOOKUP(TRUE, VALUE(表格1[[#This Row],[年月]]) &lt;= VALUE($R$8:$R$12), $Q$8:$Q$12)) &amp; "年度"</f>
        <v>2022年度</v>
      </c>
    </row>
    <row r="3608" spans="1:13" x14ac:dyDescent="0.3">
      <c r="A3608" s="2">
        <v>202207</v>
      </c>
      <c r="B3608" s="19">
        <f>DATE(表格1[[#This Row],[年]],表格1[[#This Row],[月]],1)</f>
        <v>44743</v>
      </c>
      <c r="C3608" s="2" t="str">
        <f>LEFT(表格1[[#This Row],[年月]],4)</f>
        <v>2022</v>
      </c>
      <c r="D3608" s="2" t="str">
        <f>RIGHT(表格1[[#This Row],[年月]],2)</f>
        <v>07</v>
      </c>
      <c r="E3608" s="5">
        <v>10009000</v>
      </c>
      <c r="F3608" s="2" t="str">
        <f>VLOOKUP(TEXT(表格1[[#This Row],[地區]],"00000000"),縣市代碼,2,0)</f>
        <v>雲林縣</v>
      </c>
      <c r="G3608" s="2" t="s">
        <v>5</v>
      </c>
      <c r="H3608" s="13">
        <v>56325</v>
      </c>
      <c r="I3608" s="14">
        <v>123971765</v>
      </c>
      <c r="J3608" s="14">
        <f>表格1[[#This Row],[信用卡交易筆數]]/1000</f>
        <v>56.325000000000003</v>
      </c>
      <c r="K3608" s="14">
        <f>表格1[[#This Row],[信用卡交易金額'[新臺幣']]]/1000</f>
        <v>123971.765</v>
      </c>
      <c r="L3608" s="14">
        <f>表格1[[#This Row],[信用卡交易金額'[新臺幣']]]/1000000</f>
        <v>123.971765</v>
      </c>
      <c r="M3608" s="14" t="str" cm="1">
        <f t="array" ref="M3608">_xlfn.TEXTJOIN("", TRUE, _xlfn.XLOOKUP(TRUE, VALUE(表格1[[#This Row],[年月]]) &lt;= VALUE($R$8:$R$12), $Q$8:$Q$12)) &amp; "年度"</f>
        <v>2022年度</v>
      </c>
    </row>
    <row r="3609" spans="1:13" x14ac:dyDescent="0.3">
      <c r="A3609" s="2">
        <v>202207</v>
      </c>
      <c r="B3609" s="19">
        <f>DATE(表格1[[#This Row],[年]],表格1[[#This Row],[月]],1)</f>
        <v>44743</v>
      </c>
      <c r="C3609" s="2" t="str">
        <f>LEFT(表格1[[#This Row],[年月]],4)</f>
        <v>2022</v>
      </c>
      <c r="D3609" s="2" t="str">
        <f>RIGHT(表格1[[#This Row],[年月]],2)</f>
        <v>07</v>
      </c>
      <c r="E3609" s="5">
        <v>10009000</v>
      </c>
      <c r="F3609" s="2" t="str">
        <f>VLOOKUP(TEXT(表格1[[#This Row],[地區]],"00000000"),縣市代碼,2,0)</f>
        <v>雲林縣</v>
      </c>
      <c r="G3609" s="2" t="s">
        <v>6</v>
      </c>
      <c r="H3609" s="13">
        <v>79019</v>
      </c>
      <c r="I3609" s="14">
        <v>266753259</v>
      </c>
      <c r="J3609" s="14">
        <f>表格1[[#This Row],[信用卡交易筆數]]/1000</f>
        <v>79.019000000000005</v>
      </c>
      <c r="K3609" s="14">
        <f>表格1[[#This Row],[信用卡交易金額'[新臺幣']]]/1000</f>
        <v>266753.25900000002</v>
      </c>
      <c r="L3609" s="14">
        <f>表格1[[#This Row],[信用卡交易金額'[新臺幣']]]/1000000</f>
        <v>266.75325900000001</v>
      </c>
      <c r="M3609" s="14" t="str" cm="1">
        <f t="array" ref="M3609">_xlfn.TEXTJOIN("", TRUE, _xlfn.XLOOKUP(TRUE, VALUE(表格1[[#This Row],[年月]]) &lt;= VALUE($R$8:$R$12), $Q$8:$Q$12)) &amp; "年度"</f>
        <v>2022年度</v>
      </c>
    </row>
    <row r="3610" spans="1:13" x14ac:dyDescent="0.3">
      <c r="A3610" s="2">
        <v>202207</v>
      </c>
      <c r="B3610" s="19">
        <f>DATE(表格1[[#This Row],[年]],表格1[[#This Row],[月]],1)</f>
        <v>44743</v>
      </c>
      <c r="C3610" s="2" t="str">
        <f>LEFT(表格1[[#This Row],[年月]],4)</f>
        <v>2022</v>
      </c>
      <c r="D3610" s="2" t="str">
        <f>RIGHT(表格1[[#This Row],[年月]],2)</f>
        <v>07</v>
      </c>
      <c r="E3610" s="5">
        <v>10009000</v>
      </c>
      <c r="F3610" s="2" t="str">
        <f>VLOOKUP(TEXT(表格1[[#This Row],[地區]],"00000000"),縣市代碼,2,0)</f>
        <v>雲林縣</v>
      </c>
      <c r="G3610" s="2" t="s">
        <v>7</v>
      </c>
      <c r="H3610" s="13">
        <v>492724</v>
      </c>
      <c r="I3610" s="14">
        <v>558372839</v>
      </c>
      <c r="J3610" s="14">
        <f>表格1[[#This Row],[信用卡交易筆數]]/1000</f>
        <v>492.72399999999999</v>
      </c>
      <c r="K3610" s="14">
        <f>表格1[[#This Row],[信用卡交易金額'[新臺幣']]]/1000</f>
        <v>558372.83900000004</v>
      </c>
      <c r="L3610" s="14">
        <f>表格1[[#This Row],[信用卡交易金額'[新臺幣']]]/1000000</f>
        <v>558.372839</v>
      </c>
      <c r="M3610" s="14" t="str" cm="1">
        <f t="array" ref="M3610">_xlfn.TEXTJOIN("", TRUE, _xlfn.XLOOKUP(TRUE, VALUE(表格1[[#This Row],[年月]]) &lt;= VALUE($R$8:$R$12), $Q$8:$Q$12)) &amp; "年度"</f>
        <v>2022年度</v>
      </c>
    </row>
    <row r="3611" spans="1:13" x14ac:dyDescent="0.3">
      <c r="A3611" s="2">
        <v>202207</v>
      </c>
      <c r="B3611" s="19">
        <f>DATE(表格1[[#This Row],[年]],表格1[[#This Row],[月]],1)</f>
        <v>44743</v>
      </c>
      <c r="C3611" s="2" t="str">
        <f>LEFT(表格1[[#This Row],[年月]],4)</f>
        <v>2022</v>
      </c>
      <c r="D3611" s="2" t="str">
        <f>RIGHT(表格1[[#This Row],[年月]],2)</f>
        <v>07</v>
      </c>
      <c r="E3611" s="5">
        <v>10009000</v>
      </c>
      <c r="F3611" s="2" t="str">
        <f>VLOOKUP(TEXT(表格1[[#This Row],[地區]],"00000000"),縣市代碼,2,0)</f>
        <v>雲林縣</v>
      </c>
      <c r="G3611" s="2" t="s">
        <v>8</v>
      </c>
      <c r="H3611" s="13">
        <v>285554</v>
      </c>
      <c r="I3611" s="14">
        <v>352480487</v>
      </c>
      <c r="J3611" s="14">
        <f>表格1[[#This Row],[信用卡交易筆數]]/1000</f>
        <v>285.55399999999997</v>
      </c>
      <c r="K3611" s="14">
        <f>表格1[[#This Row],[信用卡交易金額'[新臺幣']]]/1000</f>
        <v>352480.48700000002</v>
      </c>
      <c r="L3611" s="14">
        <f>表格1[[#This Row],[信用卡交易金額'[新臺幣']]]/1000000</f>
        <v>352.48048699999998</v>
      </c>
      <c r="M3611" s="14" t="str" cm="1">
        <f t="array" ref="M3611">_xlfn.TEXTJOIN("", TRUE, _xlfn.XLOOKUP(TRUE, VALUE(表格1[[#This Row],[年月]]) &lt;= VALUE($R$8:$R$12), $Q$8:$Q$12)) &amp; "年度"</f>
        <v>2022年度</v>
      </c>
    </row>
    <row r="3612" spans="1:13" x14ac:dyDescent="0.3">
      <c r="A3612" s="2">
        <v>202207</v>
      </c>
      <c r="B3612" s="19">
        <f>DATE(表格1[[#This Row],[年]],表格1[[#This Row],[月]],1)</f>
        <v>44743</v>
      </c>
      <c r="C3612" s="2" t="str">
        <f>LEFT(表格1[[#This Row],[年月]],4)</f>
        <v>2022</v>
      </c>
      <c r="D3612" s="2" t="str">
        <f>RIGHT(表格1[[#This Row],[年月]],2)</f>
        <v>07</v>
      </c>
      <c r="E3612" s="5">
        <v>10009000</v>
      </c>
      <c r="F3612" s="2" t="str">
        <f>VLOOKUP(TEXT(表格1[[#This Row],[地區]],"00000000"),縣市代碼,2,0)</f>
        <v>雲林縣</v>
      </c>
      <c r="G3612" s="2" t="s">
        <v>9</v>
      </c>
      <c r="H3612" s="13">
        <v>560666</v>
      </c>
      <c r="I3612" s="14">
        <v>743179969</v>
      </c>
      <c r="J3612" s="14">
        <f>表格1[[#This Row],[信用卡交易筆數]]/1000</f>
        <v>560.66600000000005</v>
      </c>
      <c r="K3612" s="14">
        <f>表格1[[#This Row],[信用卡交易金額'[新臺幣']]]/1000</f>
        <v>743179.96900000004</v>
      </c>
      <c r="L3612" s="14">
        <f>表格1[[#This Row],[信用卡交易金額'[新臺幣']]]/1000000</f>
        <v>743.17996900000003</v>
      </c>
      <c r="M3612" s="14" t="str" cm="1">
        <f t="array" ref="M3612">_xlfn.TEXTJOIN("", TRUE, _xlfn.XLOOKUP(TRUE, VALUE(表格1[[#This Row],[年月]]) &lt;= VALUE($R$8:$R$12), $Q$8:$Q$12)) &amp; "年度"</f>
        <v>2022年度</v>
      </c>
    </row>
    <row r="3613" spans="1:13" x14ac:dyDescent="0.3">
      <c r="A3613" s="2">
        <v>202207</v>
      </c>
      <c r="B3613" s="19">
        <f>DATE(表格1[[#This Row],[年]],表格1[[#This Row],[月]],1)</f>
        <v>44743</v>
      </c>
      <c r="C3613" s="2" t="str">
        <f>LEFT(表格1[[#This Row],[年月]],4)</f>
        <v>2022</v>
      </c>
      <c r="D3613" s="2" t="str">
        <f>RIGHT(表格1[[#This Row],[年月]],2)</f>
        <v>07</v>
      </c>
      <c r="E3613" s="5">
        <v>10009000</v>
      </c>
      <c r="F3613" s="2" t="str">
        <f>VLOOKUP(TEXT(表格1[[#This Row],[地區]],"00000000"),縣市代碼,2,0)</f>
        <v>雲林縣</v>
      </c>
      <c r="G3613" s="2" t="s">
        <v>10</v>
      </c>
      <c r="H3613" s="13">
        <v>388631</v>
      </c>
      <c r="I3613" s="14">
        <v>1074541404</v>
      </c>
      <c r="J3613" s="14">
        <f>表格1[[#This Row],[信用卡交易筆數]]/1000</f>
        <v>388.63099999999997</v>
      </c>
      <c r="K3613" s="14">
        <f>表格1[[#This Row],[信用卡交易金額'[新臺幣']]]/1000</f>
        <v>1074541.4040000001</v>
      </c>
      <c r="L3613" s="14">
        <f>表格1[[#This Row],[信用卡交易金額'[新臺幣']]]/1000000</f>
        <v>1074.5414040000001</v>
      </c>
      <c r="M3613" s="14" t="str" cm="1">
        <f t="array" ref="M3613">_xlfn.TEXTJOIN("", TRUE, _xlfn.XLOOKUP(TRUE, VALUE(表格1[[#This Row],[年月]]) &lt;= VALUE($R$8:$R$12), $Q$8:$Q$12)) &amp; "年度"</f>
        <v>2022年度</v>
      </c>
    </row>
    <row r="3614" spans="1:13" x14ac:dyDescent="0.3">
      <c r="A3614" s="2">
        <v>202207</v>
      </c>
      <c r="B3614" s="19">
        <f>DATE(表格1[[#This Row],[年]],表格1[[#This Row],[月]],1)</f>
        <v>44743</v>
      </c>
      <c r="C3614" s="2" t="str">
        <f>LEFT(表格1[[#This Row],[年月]],4)</f>
        <v>2022</v>
      </c>
      <c r="D3614" s="2" t="str">
        <f>RIGHT(表格1[[#This Row],[年月]],2)</f>
        <v>07</v>
      </c>
      <c r="E3614" s="5">
        <v>10010000</v>
      </c>
      <c r="F3614" s="2" t="str">
        <f>VLOOKUP(TEXT(表格1[[#This Row],[地區]],"00000000"),縣市代碼,2,0)</f>
        <v>嘉義縣</v>
      </c>
      <c r="G3614" s="2" t="s">
        <v>4</v>
      </c>
      <c r="H3614" s="13">
        <v>399477</v>
      </c>
      <c r="I3614" s="14">
        <v>196044556</v>
      </c>
      <c r="J3614" s="14">
        <f>表格1[[#This Row],[信用卡交易筆數]]/1000</f>
        <v>399.47699999999998</v>
      </c>
      <c r="K3614" s="14">
        <f>表格1[[#This Row],[信用卡交易金額'[新臺幣']]]/1000</f>
        <v>196044.55600000001</v>
      </c>
      <c r="L3614" s="14">
        <f>表格1[[#This Row],[信用卡交易金額'[新臺幣']]]/1000000</f>
        <v>196.044556</v>
      </c>
      <c r="M3614" s="14" t="str" cm="1">
        <f t="array" ref="M3614">_xlfn.TEXTJOIN("", TRUE, _xlfn.XLOOKUP(TRUE, VALUE(表格1[[#This Row],[年月]]) &lt;= VALUE($R$8:$R$12), $Q$8:$Q$12)) &amp; "年度"</f>
        <v>2022年度</v>
      </c>
    </row>
    <row r="3615" spans="1:13" x14ac:dyDescent="0.3">
      <c r="A3615" s="2">
        <v>202207</v>
      </c>
      <c r="B3615" s="19">
        <f>DATE(表格1[[#This Row],[年]],表格1[[#This Row],[月]],1)</f>
        <v>44743</v>
      </c>
      <c r="C3615" s="2" t="str">
        <f>LEFT(表格1[[#This Row],[年月]],4)</f>
        <v>2022</v>
      </c>
      <c r="D3615" s="2" t="str">
        <f>RIGHT(表格1[[#This Row],[年月]],2)</f>
        <v>07</v>
      </c>
      <c r="E3615" s="5">
        <v>10010000</v>
      </c>
      <c r="F3615" s="2" t="str">
        <f>VLOOKUP(TEXT(表格1[[#This Row],[地區]],"00000000"),縣市代碼,2,0)</f>
        <v>嘉義縣</v>
      </c>
      <c r="G3615" s="2" t="s">
        <v>5</v>
      </c>
      <c r="H3615" s="13">
        <v>36274</v>
      </c>
      <c r="I3615" s="14">
        <v>104155123</v>
      </c>
      <c r="J3615" s="14">
        <f>表格1[[#This Row],[信用卡交易筆數]]/1000</f>
        <v>36.274000000000001</v>
      </c>
      <c r="K3615" s="14">
        <f>表格1[[#This Row],[信用卡交易金額'[新臺幣']]]/1000</f>
        <v>104155.12300000001</v>
      </c>
      <c r="L3615" s="14">
        <f>表格1[[#This Row],[信用卡交易金額'[新臺幣']]]/1000000</f>
        <v>104.155123</v>
      </c>
      <c r="M3615" s="14" t="str" cm="1">
        <f t="array" ref="M3615">_xlfn.TEXTJOIN("", TRUE, _xlfn.XLOOKUP(TRUE, VALUE(表格1[[#This Row],[年月]]) &lt;= VALUE($R$8:$R$12), $Q$8:$Q$12)) &amp; "年度"</f>
        <v>2022年度</v>
      </c>
    </row>
    <row r="3616" spans="1:13" x14ac:dyDescent="0.3">
      <c r="A3616" s="2">
        <v>202207</v>
      </c>
      <c r="B3616" s="19">
        <f>DATE(表格1[[#This Row],[年]],表格1[[#This Row],[月]],1)</f>
        <v>44743</v>
      </c>
      <c r="C3616" s="2" t="str">
        <f>LEFT(表格1[[#This Row],[年月]],4)</f>
        <v>2022</v>
      </c>
      <c r="D3616" s="2" t="str">
        <f>RIGHT(表格1[[#This Row],[年月]],2)</f>
        <v>07</v>
      </c>
      <c r="E3616" s="5">
        <v>10010000</v>
      </c>
      <c r="F3616" s="2" t="str">
        <f>VLOOKUP(TEXT(表格1[[#This Row],[地區]],"00000000"),縣市代碼,2,0)</f>
        <v>嘉義縣</v>
      </c>
      <c r="G3616" s="2" t="s">
        <v>6</v>
      </c>
      <c r="H3616" s="13">
        <v>52243</v>
      </c>
      <c r="I3616" s="14">
        <v>194839955</v>
      </c>
      <c r="J3616" s="14">
        <f>表格1[[#This Row],[信用卡交易筆數]]/1000</f>
        <v>52.243000000000002</v>
      </c>
      <c r="K3616" s="14">
        <f>表格1[[#This Row],[信用卡交易金額'[新臺幣']]]/1000</f>
        <v>194839.95499999999</v>
      </c>
      <c r="L3616" s="14">
        <f>表格1[[#This Row],[信用卡交易金額'[新臺幣']]]/1000000</f>
        <v>194.839955</v>
      </c>
      <c r="M3616" s="14" t="str" cm="1">
        <f t="array" ref="M3616">_xlfn.TEXTJOIN("", TRUE, _xlfn.XLOOKUP(TRUE, VALUE(表格1[[#This Row],[年月]]) &lt;= VALUE($R$8:$R$12), $Q$8:$Q$12)) &amp; "年度"</f>
        <v>2022年度</v>
      </c>
    </row>
    <row r="3617" spans="1:13" x14ac:dyDescent="0.3">
      <c r="A3617" s="2">
        <v>202207</v>
      </c>
      <c r="B3617" s="19">
        <f>DATE(表格1[[#This Row],[年]],表格1[[#This Row],[月]],1)</f>
        <v>44743</v>
      </c>
      <c r="C3617" s="2" t="str">
        <f>LEFT(表格1[[#This Row],[年月]],4)</f>
        <v>2022</v>
      </c>
      <c r="D3617" s="2" t="str">
        <f>RIGHT(表格1[[#This Row],[年月]],2)</f>
        <v>07</v>
      </c>
      <c r="E3617" s="5">
        <v>10010000</v>
      </c>
      <c r="F3617" s="2" t="str">
        <f>VLOOKUP(TEXT(表格1[[#This Row],[地區]],"00000000"),縣市代碼,2,0)</f>
        <v>嘉義縣</v>
      </c>
      <c r="G3617" s="2" t="s">
        <v>7</v>
      </c>
      <c r="H3617" s="13">
        <v>361426</v>
      </c>
      <c r="I3617" s="14">
        <v>394669981</v>
      </c>
      <c r="J3617" s="14">
        <f>表格1[[#This Row],[信用卡交易筆數]]/1000</f>
        <v>361.42599999999999</v>
      </c>
      <c r="K3617" s="14">
        <f>表格1[[#This Row],[信用卡交易金額'[新臺幣']]]/1000</f>
        <v>394669.98100000003</v>
      </c>
      <c r="L3617" s="14">
        <f>表格1[[#This Row],[信用卡交易金額'[新臺幣']]]/1000000</f>
        <v>394.66998100000001</v>
      </c>
      <c r="M3617" s="14" t="str" cm="1">
        <f t="array" ref="M3617">_xlfn.TEXTJOIN("", TRUE, _xlfn.XLOOKUP(TRUE, VALUE(表格1[[#This Row],[年月]]) &lt;= VALUE($R$8:$R$12), $Q$8:$Q$12)) &amp; "年度"</f>
        <v>2022年度</v>
      </c>
    </row>
    <row r="3618" spans="1:13" x14ac:dyDescent="0.3">
      <c r="A3618" s="2">
        <v>202207</v>
      </c>
      <c r="B3618" s="19">
        <f>DATE(表格1[[#This Row],[年]],表格1[[#This Row],[月]],1)</f>
        <v>44743</v>
      </c>
      <c r="C3618" s="2" t="str">
        <f>LEFT(表格1[[#This Row],[年月]],4)</f>
        <v>2022</v>
      </c>
      <c r="D3618" s="2" t="str">
        <f>RIGHT(表格1[[#This Row],[年月]],2)</f>
        <v>07</v>
      </c>
      <c r="E3618" s="5">
        <v>10010000</v>
      </c>
      <c r="F3618" s="2" t="str">
        <f>VLOOKUP(TEXT(表格1[[#This Row],[地區]],"00000000"),縣市代碼,2,0)</f>
        <v>嘉義縣</v>
      </c>
      <c r="G3618" s="2" t="s">
        <v>8</v>
      </c>
      <c r="H3618" s="13">
        <v>214219</v>
      </c>
      <c r="I3618" s="14">
        <v>278840115</v>
      </c>
      <c r="J3618" s="14">
        <f>表格1[[#This Row],[信用卡交易筆數]]/1000</f>
        <v>214.21899999999999</v>
      </c>
      <c r="K3618" s="14">
        <f>表格1[[#This Row],[信用卡交易金額'[新臺幣']]]/1000</f>
        <v>278840.11499999999</v>
      </c>
      <c r="L3618" s="14">
        <f>表格1[[#This Row],[信用卡交易金額'[新臺幣']]]/1000000</f>
        <v>278.84011500000003</v>
      </c>
      <c r="M3618" s="14" t="str" cm="1">
        <f t="array" ref="M3618">_xlfn.TEXTJOIN("", TRUE, _xlfn.XLOOKUP(TRUE, VALUE(表格1[[#This Row],[年月]]) &lt;= VALUE($R$8:$R$12), $Q$8:$Q$12)) &amp; "年度"</f>
        <v>2022年度</v>
      </c>
    </row>
    <row r="3619" spans="1:13" x14ac:dyDescent="0.3">
      <c r="A3619" s="2">
        <v>202207</v>
      </c>
      <c r="B3619" s="19">
        <f>DATE(表格1[[#This Row],[年]],表格1[[#This Row],[月]],1)</f>
        <v>44743</v>
      </c>
      <c r="C3619" s="2" t="str">
        <f>LEFT(表格1[[#This Row],[年月]],4)</f>
        <v>2022</v>
      </c>
      <c r="D3619" s="2" t="str">
        <f>RIGHT(表格1[[#This Row],[年月]],2)</f>
        <v>07</v>
      </c>
      <c r="E3619" s="5">
        <v>10010000</v>
      </c>
      <c r="F3619" s="2" t="str">
        <f>VLOOKUP(TEXT(表格1[[#This Row],[地區]],"00000000"),縣市代碼,2,0)</f>
        <v>嘉義縣</v>
      </c>
      <c r="G3619" s="2" t="s">
        <v>9</v>
      </c>
      <c r="H3619" s="13">
        <v>421777</v>
      </c>
      <c r="I3619" s="14">
        <v>574904550</v>
      </c>
      <c r="J3619" s="14">
        <f>表格1[[#This Row],[信用卡交易筆數]]/1000</f>
        <v>421.77699999999999</v>
      </c>
      <c r="K3619" s="14">
        <f>表格1[[#This Row],[信用卡交易金額'[新臺幣']]]/1000</f>
        <v>574904.55000000005</v>
      </c>
      <c r="L3619" s="14">
        <f>表格1[[#This Row],[信用卡交易金額'[新臺幣']]]/1000000</f>
        <v>574.90454999999997</v>
      </c>
      <c r="M3619" s="14" t="str" cm="1">
        <f t="array" ref="M3619">_xlfn.TEXTJOIN("", TRUE, _xlfn.XLOOKUP(TRUE, VALUE(表格1[[#This Row],[年月]]) &lt;= VALUE($R$8:$R$12), $Q$8:$Q$12)) &amp; "年度"</f>
        <v>2022年度</v>
      </c>
    </row>
    <row r="3620" spans="1:13" x14ac:dyDescent="0.3">
      <c r="A3620" s="2">
        <v>202207</v>
      </c>
      <c r="B3620" s="19">
        <f>DATE(表格1[[#This Row],[年]],表格1[[#This Row],[月]],1)</f>
        <v>44743</v>
      </c>
      <c r="C3620" s="2" t="str">
        <f>LEFT(表格1[[#This Row],[年月]],4)</f>
        <v>2022</v>
      </c>
      <c r="D3620" s="2" t="str">
        <f>RIGHT(表格1[[#This Row],[年月]],2)</f>
        <v>07</v>
      </c>
      <c r="E3620" s="5">
        <v>10010000</v>
      </c>
      <c r="F3620" s="2" t="str">
        <f>VLOOKUP(TEXT(表格1[[#This Row],[地區]],"00000000"),縣市代碼,2,0)</f>
        <v>嘉義縣</v>
      </c>
      <c r="G3620" s="2" t="s">
        <v>10</v>
      </c>
      <c r="H3620" s="13">
        <v>287123</v>
      </c>
      <c r="I3620" s="14">
        <v>748890693</v>
      </c>
      <c r="J3620" s="14">
        <f>表格1[[#This Row],[信用卡交易筆數]]/1000</f>
        <v>287.12299999999999</v>
      </c>
      <c r="K3620" s="14">
        <f>表格1[[#This Row],[信用卡交易金額'[新臺幣']]]/1000</f>
        <v>748890.69299999997</v>
      </c>
      <c r="L3620" s="14">
        <f>表格1[[#This Row],[信用卡交易金額'[新臺幣']]]/1000000</f>
        <v>748.89069300000006</v>
      </c>
      <c r="M3620" s="14" t="str" cm="1">
        <f t="array" ref="M3620">_xlfn.TEXTJOIN("", TRUE, _xlfn.XLOOKUP(TRUE, VALUE(表格1[[#This Row],[年月]]) &lt;= VALUE($R$8:$R$12), $Q$8:$Q$12)) &amp; "年度"</f>
        <v>2022年度</v>
      </c>
    </row>
    <row r="3621" spans="1:13" x14ac:dyDescent="0.3">
      <c r="A3621" s="2">
        <v>202207</v>
      </c>
      <c r="B3621" s="19">
        <f>DATE(表格1[[#This Row],[年]],表格1[[#This Row],[月]],1)</f>
        <v>44743</v>
      </c>
      <c r="C3621" s="2" t="str">
        <f>LEFT(表格1[[#This Row],[年月]],4)</f>
        <v>2022</v>
      </c>
      <c r="D3621" s="2" t="str">
        <f>RIGHT(表格1[[#This Row],[年月]],2)</f>
        <v>07</v>
      </c>
      <c r="E3621" s="5">
        <v>10020000</v>
      </c>
      <c r="F3621" s="2" t="str">
        <f>VLOOKUP(TEXT(表格1[[#This Row],[地區]],"00000000"),縣市代碼,2,0)</f>
        <v>嘉義市</v>
      </c>
      <c r="G3621" s="2" t="s">
        <v>4</v>
      </c>
      <c r="H3621" s="13">
        <v>430423</v>
      </c>
      <c r="I3621" s="14">
        <v>210133569</v>
      </c>
      <c r="J3621" s="14">
        <f>表格1[[#This Row],[信用卡交易筆數]]/1000</f>
        <v>430.423</v>
      </c>
      <c r="K3621" s="14">
        <f>表格1[[#This Row],[信用卡交易金額'[新臺幣']]]/1000</f>
        <v>210133.56899999999</v>
      </c>
      <c r="L3621" s="14">
        <f>表格1[[#This Row],[信用卡交易金額'[新臺幣']]]/1000000</f>
        <v>210.13356899999999</v>
      </c>
      <c r="M3621" s="14" t="str" cm="1">
        <f t="array" ref="M3621">_xlfn.TEXTJOIN("", TRUE, _xlfn.XLOOKUP(TRUE, VALUE(表格1[[#This Row],[年月]]) &lt;= VALUE($R$8:$R$12), $Q$8:$Q$12)) &amp; "年度"</f>
        <v>2022年度</v>
      </c>
    </row>
    <row r="3622" spans="1:13" x14ac:dyDescent="0.3">
      <c r="A3622" s="2">
        <v>202207</v>
      </c>
      <c r="B3622" s="19">
        <f>DATE(表格1[[#This Row],[年]],表格1[[#This Row],[月]],1)</f>
        <v>44743</v>
      </c>
      <c r="C3622" s="2" t="str">
        <f>LEFT(表格1[[#This Row],[年月]],4)</f>
        <v>2022</v>
      </c>
      <c r="D3622" s="2" t="str">
        <f>RIGHT(表格1[[#This Row],[年月]],2)</f>
        <v>07</v>
      </c>
      <c r="E3622" s="5">
        <v>10020000</v>
      </c>
      <c r="F3622" s="2" t="str">
        <f>VLOOKUP(TEXT(表格1[[#This Row],[地區]],"00000000"),縣市代碼,2,0)</f>
        <v>嘉義市</v>
      </c>
      <c r="G3622" s="2" t="s">
        <v>5</v>
      </c>
      <c r="H3622" s="13">
        <v>33906</v>
      </c>
      <c r="I3622" s="14">
        <v>83695809</v>
      </c>
      <c r="J3622" s="14">
        <f>表格1[[#This Row],[信用卡交易筆數]]/1000</f>
        <v>33.905999999999999</v>
      </c>
      <c r="K3622" s="14">
        <f>表格1[[#This Row],[信用卡交易金額'[新臺幣']]]/1000</f>
        <v>83695.808999999994</v>
      </c>
      <c r="L3622" s="14">
        <f>表格1[[#This Row],[信用卡交易金額'[新臺幣']]]/1000000</f>
        <v>83.695808999999997</v>
      </c>
      <c r="M3622" s="14" t="str" cm="1">
        <f t="array" ref="M3622">_xlfn.TEXTJOIN("", TRUE, _xlfn.XLOOKUP(TRUE, VALUE(表格1[[#This Row],[年月]]) &lt;= VALUE($R$8:$R$12), $Q$8:$Q$12)) &amp; "年度"</f>
        <v>2022年度</v>
      </c>
    </row>
    <row r="3623" spans="1:13" x14ac:dyDescent="0.3">
      <c r="A3623" s="2">
        <v>202207</v>
      </c>
      <c r="B3623" s="19">
        <f>DATE(表格1[[#This Row],[年]],表格1[[#This Row],[月]],1)</f>
        <v>44743</v>
      </c>
      <c r="C3623" s="2" t="str">
        <f>LEFT(表格1[[#This Row],[年月]],4)</f>
        <v>2022</v>
      </c>
      <c r="D3623" s="2" t="str">
        <f>RIGHT(表格1[[#This Row],[年月]],2)</f>
        <v>07</v>
      </c>
      <c r="E3623" s="5">
        <v>10020000</v>
      </c>
      <c r="F3623" s="2" t="str">
        <f>VLOOKUP(TEXT(表格1[[#This Row],[地區]],"00000000"),縣市代碼,2,0)</f>
        <v>嘉義市</v>
      </c>
      <c r="G3623" s="2" t="s">
        <v>6</v>
      </c>
      <c r="H3623" s="13">
        <v>54480</v>
      </c>
      <c r="I3623" s="14">
        <v>197429345</v>
      </c>
      <c r="J3623" s="14">
        <f>表格1[[#This Row],[信用卡交易筆數]]/1000</f>
        <v>54.48</v>
      </c>
      <c r="K3623" s="14">
        <f>表格1[[#This Row],[信用卡交易金額'[新臺幣']]]/1000</f>
        <v>197429.345</v>
      </c>
      <c r="L3623" s="14">
        <f>表格1[[#This Row],[信用卡交易金額'[新臺幣']]]/1000000</f>
        <v>197.42934500000001</v>
      </c>
      <c r="M3623" s="14" t="str" cm="1">
        <f t="array" ref="M3623">_xlfn.TEXTJOIN("", TRUE, _xlfn.XLOOKUP(TRUE, VALUE(表格1[[#This Row],[年月]]) &lt;= VALUE($R$8:$R$12), $Q$8:$Q$12)) &amp; "年度"</f>
        <v>2022年度</v>
      </c>
    </row>
    <row r="3624" spans="1:13" x14ac:dyDescent="0.3">
      <c r="A3624" s="2">
        <v>202207</v>
      </c>
      <c r="B3624" s="19">
        <f>DATE(表格1[[#This Row],[年]],表格1[[#This Row],[月]],1)</f>
        <v>44743</v>
      </c>
      <c r="C3624" s="2" t="str">
        <f>LEFT(表格1[[#This Row],[年月]],4)</f>
        <v>2022</v>
      </c>
      <c r="D3624" s="2" t="str">
        <f>RIGHT(表格1[[#This Row],[年月]],2)</f>
        <v>07</v>
      </c>
      <c r="E3624" s="5">
        <v>10020000</v>
      </c>
      <c r="F3624" s="2" t="str">
        <f>VLOOKUP(TEXT(表格1[[#This Row],[地區]],"00000000"),縣市代碼,2,0)</f>
        <v>嘉義市</v>
      </c>
      <c r="G3624" s="2" t="s">
        <v>7</v>
      </c>
      <c r="H3624" s="13">
        <v>265825</v>
      </c>
      <c r="I3624" s="14">
        <v>273519402</v>
      </c>
      <c r="J3624" s="14">
        <f>表格1[[#This Row],[信用卡交易筆數]]/1000</f>
        <v>265.82499999999999</v>
      </c>
      <c r="K3624" s="14">
        <f>表格1[[#This Row],[信用卡交易金額'[新臺幣']]]/1000</f>
        <v>273519.402</v>
      </c>
      <c r="L3624" s="14">
        <f>表格1[[#This Row],[信用卡交易金額'[新臺幣']]]/1000000</f>
        <v>273.51940200000001</v>
      </c>
      <c r="M3624" s="14" t="str" cm="1">
        <f t="array" ref="M3624">_xlfn.TEXTJOIN("", TRUE, _xlfn.XLOOKUP(TRUE, VALUE(表格1[[#This Row],[年月]]) &lt;= VALUE($R$8:$R$12), $Q$8:$Q$12)) &amp; "年度"</f>
        <v>2022年度</v>
      </c>
    </row>
    <row r="3625" spans="1:13" x14ac:dyDescent="0.3">
      <c r="A3625" s="2">
        <v>202207</v>
      </c>
      <c r="B3625" s="19">
        <f>DATE(表格1[[#This Row],[年]],表格1[[#This Row],[月]],1)</f>
        <v>44743</v>
      </c>
      <c r="C3625" s="2" t="str">
        <f>LEFT(表格1[[#This Row],[年月]],4)</f>
        <v>2022</v>
      </c>
      <c r="D3625" s="2" t="str">
        <f>RIGHT(表格1[[#This Row],[年月]],2)</f>
        <v>07</v>
      </c>
      <c r="E3625" s="5">
        <v>10020000</v>
      </c>
      <c r="F3625" s="2" t="str">
        <f>VLOOKUP(TEXT(表格1[[#This Row],[地區]],"00000000"),縣市代碼,2,0)</f>
        <v>嘉義市</v>
      </c>
      <c r="G3625" s="2" t="s">
        <v>8</v>
      </c>
      <c r="H3625" s="13">
        <v>179716</v>
      </c>
      <c r="I3625" s="14">
        <v>239796556</v>
      </c>
      <c r="J3625" s="14">
        <f>表格1[[#This Row],[信用卡交易筆數]]/1000</f>
        <v>179.71600000000001</v>
      </c>
      <c r="K3625" s="14">
        <f>表格1[[#This Row],[信用卡交易金額'[新臺幣']]]/1000</f>
        <v>239796.55600000001</v>
      </c>
      <c r="L3625" s="14">
        <f>表格1[[#This Row],[信用卡交易金額'[新臺幣']]]/1000000</f>
        <v>239.79655600000001</v>
      </c>
      <c r="M3625" s="14" t="str" cm="1">
        <f t="array" ref="M3625">_xlfn.TEXTJOIN("", TRUE, _xlfn.XLOOKUP(TRUE, VALUE(表格1[[#This Row],[年月]]) &lt;= VALUE($R$8:$R$12), $Q$8:$Q$12)) &amp; "年度"</f>
        <v>2022年度</v>
      </c>
    </row>
    <row r="3626" spans="1:13" x14ac:dyDescent="0.3">
      <c r="A3626" s="2">
        <v>202207</v>
      </c>
      <c r="B3626" s="19">
        <f>DATE(表格1[[#This Row],[年]],表格1[[#This Row],[月]],1)</f>
        <v>44743</v>
      </c>
      <c r="C3626" s="2" t="str">
        <f>LEFT(表格1[[#This Row],[年月]],4)</f>
        <v>2022</v>
      </c>
      <c r="D3626" s="2" t="str">
        <f>RIGHT(表格1[[#This Row],[年月]],2)</f>
        <v>07</v>
      </c>
      <c r="E3626" s="5">
        <v>10020000</v>
      </c>
      <c r="F3626" s="2" t="str">
        <f>VLOOKUP(TEXT(表格1[[#This Row],[地區]],"00000000"),縣市代碼,2,0)</f>
        <v>嘉義市</v>
      </c>
      <c r="G3626" s="2" t="s">
        <v>9</v>
      </c>
      <c r="H3626" s="13">
        <v>429387</v>
      </c>
      <c r="I3626" s="14">
        <v>604683053</v>
      </c>
      <c r="J3626" s="14">
        <f>表格1[[#This Row],[信用卡交易筆數]]/1000</f>
        <v>429.387</v>
      </c>
      <c r="K3626" s="14">
        <f>表格1[[#This Row],[信用卡交易金額'[新臺幣']]]/1000</f>
        <v>604683.05299999996</v>
      </c>
      <c r="L3626" s="14">
        <f>表格1[[#This Row],[信用卡交易金額'[新臺幣']]]/1000000</f>
        <v>604.68305299999997</v>
      </c>
      <c r="M3626" s="14" t="str" cm="1">
        <f t="array" ref="M3626">_xlfn.TEXTJOIN("", TRUE, _xlfn.XLOOKUP(TRUE, VALUE(表格1[[#This Row],[年月]]) &lt;= VALUE($R$8:$R$12), $Q$8:$Q$12)) &amp; "年度"</f>
        <v>2022年度</v>
      </c>
    </row>
    <row r="3627" spans="1:13" x14ac:dyDescent="0.3">
      <c r="A3627" s="2">
        <v>202207</v>
      </c>
      <c r="B3627" s="19">
        <f>DATE(表格1[[#This Row],[年]],表格1[[#This Row],[月]],1)</f>
        <v>44743</v>
      </c>
      <c r="C3627" s="2" t="str">
        <f>LEFT(表格1[[#This Row],[年月]],4)</f>
        <v>2022</v>
      </c>
      <c r="D3627" s="2" t="str">
        <f>RIGHT(表格1[[#This Row],[年月]],2)</f>
        <v>07</v>
      </c>
      <c r="E3627" s="5">
        <v>10020000</v>
      </c>
      <c r="F3627" s="2" t="str">
        <f>VLOOKUP(TEXT(表格1[[#This Row],[地區]],"00000000"),縣市代碼,2,0)</f>
        <v>嘉義市</v>
      </c>
      <c r="G3627" s="2" t="s">
        <v>10</v>
      </c>
      <c r="H3627" s="13">
        <v>261507</v>
      </c>
      <c r="I3627" s="14">
        <v>719214477</v>
      </c>
      <c r="J3627" s="14">
        <f>表格1[[#This Row],[信用卡交易筆數]]/1000</f>
        <v>261.50700000000001</v>
      </c>
      <c r="K3627" s="14">
        <f>表格1[[#This Row],[信用卡交易金額'[新臺幣']]]/1000</f>
        <v>719214.47699999996</v>
      </c>
      <c r="L3627" s="14">
        <f>表格1[[#This Row],[信用卡交易金額'[新臺幣']]]/1000000</f>
        <v>719.21447699999999</v>
      </c>
      <c r="M3627" s="14" t="str" cm="1">
        <f t="array" ref="M3627">_xlfn.TEXTJOIN("", TRUE, _xlfn.XLOOKUP(TRUE, VALUE(表格1[[#This Row],[年月]]) &lt;= VALUE($R$8:$R$12), $Q$8:$Q$12)) &amp; "年度"</f>
        <v>2022年度</v>
      </c>
    </row>
    <row r="3628" spans="1:13" x14ac:dyDescent="0.3">
      <c r="A3628" s="2">
        <v>202207</v>
      </c>
      <c r="B3628" s="19">
        <f>DATE(表格1[[#This Row],[年]],表格1[[#This Row],[月]],1)</f>
        <v>44743</v>
      </c>
      <c r="C3628" s="2" t="str">
        <f>LEFT(表格1[[#This Row],[年月]],4)</f>
        <v>2022</v>
      </c>
      <c r="D3628" s="2" t="str">
        <f>RIGHT(表格1[[#This Row],[年月]],2)</f>
        <v>07</v>
      </c>
      <c r="E3628" s="5">
        <v>67000000</v>
      </c>
      <c r="F3628" s="2" t="str">
        <f>VLOOKUP(TEXT(表格1[[#This Row],[地區]],"00000000"),縣市代碼,2,0)</f>
        <v>臺南市</v>
      </c>
      <c r="G3628" s="2" t="s">
        <v>4</v>
      </c>
      <c r="H3628" s="13">
        <v>3068536</v>
      </c>
      <c r="I3628" s="14">
        <v>1502983078</v>
      </c>
      <c r="J3628" s="14">
        <f>表格1[[#This Row],[信用卡交易筆數]]/1000</f>
        <v>3068.5360000000001</v>
      </c>
      <c r="K3628" s="14">
        <f>表格1[[#This Row],[信用卡交易金額'[新臺幣']]]/1000</f>
        <v>1502983.078</v>
      </c>
      <c r="L3628" s="14">
        <f>表格1[[#This Row],[信用卡交易金額'[新臺幣']]]/1000000</f>
        <v>1502.983078</v>
      </c>
      <c r="M3628" s="14" t="str" cm="1">
        <f t="array" ref="M3628">_xlfn.TEXTJOIN("", TRUE, _xlfn.XLOOKUP(TRUE, VALUE(表格1[[#This Row],[年月]]) &lt;= VALUE($R$8:$R$12), $Q$8:$Q$12)) &amp; "年度"</f>
        <v>2022年度</v>
      </c>
    </row>
    <row r="3629" spans="1:13" x14ac:dyDescent="0.3">
      <c r="A3629" s="2">
        <v>202207</v>
      </c>
      <c r="B3629" s="19">
        <f>DATE(表格1[[#This Row],[年]],表格1[[#This Row],[月]],1)</f>
        <v>44743</v>
      </c>
      <c r="C3629" s="2" t="str">
        <f>LEFT(表格1[[#This Row],[年月]],4)</f>
        <v>2022</v>
      </c>
      <c r="D3629" s="2" t="str">
        <f>RIGHT(表格1[[#This Row],[年月]],2)</f>
        <v>07</v>
      </c>
      <c r="E3629" s="5">
        <v>67000000</v>
      </c>
      <c r="F3629" s="2" t="str">
        <f>VLOOKUP(TEXT(表格1[[#This Row],[地區]],"00000000"),縣市代碼,2,0)</f>
        <v>臺南市</v>
      </c>
      <c r="G3629" s="2" t="s">
        <v>5</v>
      </c>
      <c r="H3629" s="13">
        <v>231229</v>
      </c>
      <c r="I3629" s="14">
        <v>520654049</v>
      </c>
      <c r="J3629" s="14">
        <f>表格1[[#This Row],[信用卡交易筆數]]/1000</f>
        <v>231.22900000000001</v>
      </c>
      <c r="K3629" s="14">
        <f>表格1[[#This Row],[信用卡交易金額'[新臺幣']]]/1000</f>
        <v>520654.049</v>
      </c>
      <c r="L3629" s="14">
        <f>表格1[[#This Row],[信用卡交易金額'[新臺幣']]]/1000000</f>
        <v>520.65404899999999</v>
      </c>
      <c r="M3629" s="14" t="str" cm="1">
        <f t="array" ref="M3629">_xlfn.TEXTJOIN("", TRUE, _xlfn.XLOOKUP(TRUE, VALUE(表格1[[#This Row],[年月]]) &lt;= VALUE($R$8:$R$12), $Q$8:$Q$12)) &amp; "年度"</f>
        <v>2022年度</v>
      </c>
    </row>
    <row r="3630" spans="1:13" x14ac:dyDescent="0.3">
      <c r="A3630" s="2">
        <v>202207</v>
      </c>
      <c r="B3630" s="19">
        <f>DATE(表格1[[#This Row],[年]],表格1[[#This Row],[月]],1)</f>
        <v>44743</v>
      </c>
      <c r="C3630" s="2" t="str">
        <f>LEFT(表格1[[#This Row],[年月]],4)</f>
        <v>2022</v>
      </c>
      <c r="D3630" s="2" t="str">
        <f>RIGHT(表格1[[#This Row],[年月]],2)</f>
        <v>07</v>
      </c>
      <c r="E3630" s="5">
        <v>67000000</v>
      </c>
      <c r="F3630" s="2" t="str">
        <f>VLOOKUP(TEXT(表格1[[#This Row],[地區]],"00000000"),縣市代碼,2,0)</f>
        <v>臺南市</v>
      </c>
      <c r="G3630" s="2" t="s">
        <v>6</v>
      </c>
      <c r="H3630" s="13">
        <v>396705</v>
      </c>
      <c r="I3630" s="14">
        <v>1300020924</v>
      </c>
      <c r="J3630" s="14">
        <f>表格1[[#This Row],[信用卡交易筆數]]/1000</f>
        <v>396.70499999999998</v>
      </c>
      <c r="K3630" s="14">
        <f>表格1[[#This Row],[信用卡交易金額'[新臺幣']]]/1000</f>
        <v>1300020.9240000001</v>
      </c>
      <c r="L3630" s="14">
        <f>表格1[[#This Row],[信用卡交易金額'[新臺幣']]]/1000000</f>
        <v>1300.0209239999999</v>
      </c>
      <c r="M3630" s="14" t="str" cm="1">
        <f t="array" ref="M3630">_xlfn.TEXTJOIN("", TRUE, _xlfn.XLOOKUP(TRUE, VALUE(表格1[[#This Row],[年月]]) &lt;= VALUE($R$8:$R$12), $Q$8:$Q$12)) &amp; "年度"</f>
        <v>2022年度</v>
      </c>
    </row>
    <row r="3631" spans="1:13" x14ac:dyDescent="0.3">
      <c r="A3631" s="2">
        <v>202207</v>
      </c>
      <c r="B3631" s="19">
        <f>DATE(表格1[[#This Row],[年]],表格1[[#This Row],[月]],1)</f>
        <v>44743</v>
      </c>
      <c r="C3631" s="2" t="str">
        <f>LEFT(表格1[[#This Row],[年月]],4)</f>
        <v>2022</v>
      </c>
      <c r="D3631" s="2" t="str">
        <f>RIGHT(表格1[[#This Row],[年月]],2)</f>
        <v>07</v>
      </c>
      <c r="E3631" s="5">
        <v>67000000</v>
      </c>
      <c r="F3631" s="2" t="str">
        <f>VLOOKUP(TEXT(表格1[[#This Row],[地區]],"00000000"),縣市代碼,2,0)</f>
        <v>臺南市</v>
      </c>
      <c r="G3631" s="2" t="s">
        <v>7</v>
      </c>
      <c r="H3631" s="13">
        <v>1971818</v>
      </c>
      <c r="I3631" s="14">
        <v>2130061135</v>
      </c>
      <c r="J3631" s="14">
        <f>表格1[[#This Row],[信用卡交易筆數]]/1000</f>
        <v>1971.818</v>
      </c>
      <c r="K3631" s="14">
        <f>表格1[[#This Row],[信用卡交易金額'[新臺幣']]]/1000</f>
        <v>2130061.1349999998</v>
      </c>
      <c r="L3631" s="14">
        <f>表格1[[#This Row],[信用卡交易金額'[新臺幣']]]/1000000</f>
        <v>2130.0611349999999</v>
      </c>
      <c r="M3631" s="14" t="str" cm="1">
        <f t="array" ref="M3631">_xlfn.TEXTJOIN("", TRUE, _xlfn.XLOOKUP(TRUE, VALUE(表格1[[#This Row],[年月]]) &lt;= VALUE($R$8:$R$12), $Q$8:$Q$12)) &amp; "年度"</f>
        <v>2022年度</v>
      </c>
    </row>
    <row r="3632" spans="1:13" x14ac:dyDescent="0.3">
      <c r="A3632" s="2">
        <v>202207</v>
      </c>
      <c r="B3632" s="19">
        <f>DATE(表格1[[#This Row],[年]],表格1[[#This Row],[月]],1)</f>
        <v>44743</v>
      </c>
      <c r="C3632" s="2" t="str">
        <f>LEFT(表格1[[#This Row],[年月]],4)</f>
        <v>2022</v>
      </c>
      <c r="D3632" s="2" t="str">
        <f>RIGHT(表格1[[#This Row],[年月]],2)</f>
        <v>07</v>
      </c>
      <c r="E3632" s="5">
        <v>67000000</v>
      </c>
      <c r="F3632" s="2" t="str">
        <f>VLOOKUP(TEXT(表格1[[#This Row],[地區]],"00000000"),縣市代碼,2,0)</f>
        <v>臺南市</v>
      </c>
      <c r="G3632" s="2" t="s">
        <v>8</v>
      </c>
      <c r="H3632" s="13">
        <v>1370643</v>
      </c>
      <c r="I3632" s="14">
        <v>1799354509</v>
      </c>
      <c r="J3632" s="14">
        <f>表格1[[#This Row],[信用卡交易筆數]]/1000</f>
        <v>1370.643</v>
      </c>
      <c r="K3632" s="14">
        <f>表格1[[#This Row],[信用卡交易金額'[新臺幣']]]/1000</f>
        <v>1799354.5090000001</v>
      </c>
      <c r="L3632" s="14">
        <f>表格1[[#This Row],[信用卡交易金額'[新臺幣']]]/1000000</f>
        <v>1799.354509</v>
      </c>
      <c r="M3632" s="14" t="str" cm="1">
        <f t="array" ref="M3632">_xlfn.TEXTJOIN("", TRUE, _xlfn.XLOOKUP(TRUE, VALUE(表格1[[#This Row],[年月]]) &lt;= VALUE($R$8:$R$12), $Q$8:$Q$12)) &amp; "年度"</f>
        <v>2022年度</v>
      </c>
    </row>
    <row r="3633" spans="1:13" x14ac:dyDescent="0.3">
      <c r="A3633" s="2">
        <v>202207</v>
      </c>
      <c r="B3633" s="19">
        <f>DATE(表格1[[#This Row],[年]],表格1[[#This Row],[月]],1)</f>
        <v>44743</v>
      </c>
      <c r="C3633" s="2" t="str">
        <f>LEFT(表格1[[#This Row],[年月]],4)</f>
        <v>2022</v>
      </c>
      <c r="D3633" s="2" t="str">
        <f>RIGHT(表格1[[#This Row],[年月]],2)</f>
        <v>07</v>
      </c>
      <c r="E3633" s="5">
        <v>67000000</v>
      </c>
      <c r="F3633" s="2" t="str">
        <f>VLOOKUP(TEXT(表格1[[#This Row],[地區]],"00000000"),縣市代碼,2,0)</f>
        <v>臺南市</v>
      </c>
      <c r="G3633" s="2" t="s">
        <v>9</v>
      </c>
      <c r="H3633" s="13">
        <v>3118579</v>
      </c>
      <c r="I3633" s="14">
        <v>4311558067</v>
      </c>
      <c r="J3633" s="14">
        <f>表格1[[#This Row],[信用卡交易筆數]]/1000</f>
        <v>3118.5790000000002</v>
      </c>
      <c r="K3633" s="14">
        <f>表格1[[#This Row],[信用卡交易金額'[新臺幣']]]/1000</f>
        <v>4311558.0669999998</v>
      </c>
      <c r="L3633" s="14">
        <f>表格1[[#This Row],[信用卡交易金額'[新臺幣']]]/1000000</f>
        <v>4311.5580669999999</v>
      </c>
      <c r="M3633" s="14" t="str" cm="1">
        <f t="array" ref="M3633">_xlfn.TEXTJOIN("", TRUE, _xlfn.XLOOKUP(TRUE, VALUE(表格1[[#This Row],[年月]]) &lt;= VALUE($R$8:$R$12), $Q$8:$Q$12)) &amp; "年度"</f>
        <v>2022年度</v>
      </c>
    </row>
    <row r="3634" spans="1:13" x14ac:dyDescent="0.3">
      <c r="A3634" s="2">
        <v>202207</v>
      </c>
      <c r="B3634" s="19">
        <f>DATE(表格1[[#This Row],[年]],表格1[[#This Row],[月]],1)</f>
        <v>44743</v>
      </c>
      <c r="C3634" s="2" t="str">
        <f>LEFT(表格1[[#This Row],[年月]],4)</f>
        <v>2022</v>
      </c>
      <c r="D3634" s="2" t="str">
        <f>RIGHT(表格1[[#This Row],[年月]],2)</f>
        <v>07</v>
      </c>
      <c r="E3634" s="5">
        <v>67000000</v>
      </c>
      <c r="F3634" s="2" t="str">
        <f>VLOOKUP(TEXT(表格1[[#This Row],[地區]],"00000000"),縣市代碼,2,0)</f>
        <v>臺南市</v>
      </c>
      <c r="G3634" s="2" t="s">
        <v>10</v>
      </c>
      <c r="H3634" s="13">
        <v>1980469</v>
      </c>
      <c r="I3634" s="14">
        <v>5035022411</v>
      </c>
      <c r="J3634" s="14">
        <f>表格1[[#This Row],[信用卡交易筆數]]/1000</f>
        <v>1980.4690000000001</v>
      </c>
      <c r="K3634" s="14">
        <f>表格1[[#This Row],[信用卡交易金額'[新臺幣']]]/1000</f>
        <v>5035022.4110000003</v>
      </c>
      <c r="L3634" s="14">
        <f>表格1[[#This Row],[信用卡交易金額'[新臺幣']]]/1000000</f>
        <v>5035.0224109999999</v>
      </c>
      <c r="M3634" s="14" t="str" cm="1">
        <f t="array" ref="M3634">_xlfn.TEXTJOIN("", TRUE, _xlfn.XLOOKUP(TRUE, VALUE(表格1[[#This Row],[年月]]) &lt;= VALUE($R$8:$R$12), $Q$8:$Q$12)) &amp; "年度"</f>
        <v>2022年度</v>
      </c>
    </row>
    <row r="3635" spans="1:13" x14ac:dyDescent="0.3">
      <c r="A3635" s="2">
        <v>202207</v>
      </c>
      <c r="B3635" s="19">
        <f>DATE(表格1[[#This Row],[年]],表格1[[#This Row],[月]],1)</f>
        <v>44743</v>
      </c>
      <c r="C3635" s="2" t="str">
        <f>LEFT(表格1[[#This Row],[年月]],4)</f>
        <v>2022</v>
      </c>
      <c r="D3635" s="2" t="str">
        <f>RIGHT(表格1[[#This Row],[年月]],2)</f>
        <v>07</v>
      </c>
      <c r="E3635" s="5">
        <v>64000000</v>
      </c>
      <c r="F3635" s="2" t="str">
        <f>VLOOKUP(TEXT(表格1[[#This Row],[地區]],"00000000"),縣市代碼,2,0)</f>
        <v>高雄市</v>
      </c>
      <c r="G3635" s="2" t="s">
        <v>4</v>
      </c>
      <c r="H3635" s="13">
        <v>5242333</v>
      </c>
      <c r="I3635" s="14">
        <v>2757592302</v>
      </c>
      <c r="J3635" s="14">
        <f>表格1[[#This Row],[信用卡交易筆數]]/1000</f>
        <v>5242.3329999999996</v>
      </c>
      <c r="K3635" s="14">
        <f>表格1[[#This Row],[信用卡交易金額'[新臺幣']]]/1000</f>
        <v>2757592.3020000001</v>
      </c>
      <c r="L3635" s="14">
        <f>表格1[[#This Row],[信用卡交易金額'[新臺幣']]]/1000000</f>
        <v>2757.592302</v>
      </c>
      <c r="M3635" s="14" t="str" cm="1">
        <f t="array" ref="M3635">_xlfn.TEXTJOIN("", TRUE, _xlfn.XLOOKUP(TRUE, VALUE(表格1[[#This Row],[年月]]) &lt;= VALUE($R$8:$R$12), $Q$8:$Q$12)) &amp; "年度"</f>
        <v>2022年度</v>
      </c>
    </row>
    <row r="3636" spans="1:13" x14ac:dyDescent="0.3">
      <c r="A3636" s="2">
        <v>202207</v>
      </c>
      <c r="B3636" s="19">
        <f>DATE(表格1[[#This Row],[年]],表格1[[#This Row],[月]],1)</f>
        <v>44743</v>
      </c>
      <c r="C3636" s="2" t="str">
        <f>LEFT(表格1[[#This Row],[年月]],4)</f>
        <v>2022</v>
      </c>
      <c r="D3636" s="2" t="str">
        <f>RIGHT(表格1[[#This Row],[年月]],2)</f>
        <v>07</v>
      </c>
      <c r="E3636" s="5">
        <v>64000000</v>
      </c>
      <c r="F3636" s="2" t="str">
        <f>VLOOKUP(TEXT(表格1[[#This Row],[地區]],"00000000"),縣市代碼,2,0)</f>
        <v>高雄市</v>
      </c>
      <c r="G3636" s="2" t="s">
        <v>5</v>
      </c>
      <c r="H3636" s="13">
        <v>358177</v>
      </c>
      <c r="I3636" s="14">
        <v>814081546</v>
      </c>
      <c r="J3636" s="14">
        <f>表格1[[#This Row],[信用卡交易筆數]]/1000</f>
        <v>358.17700000000002</v>
      </c>
      <c r="K3636" s="14">
        <f>表格1[[#This Row],[信用卡交易金額'[新臺幣']]]/1000</f>
        <v>814081.54599999997</v>
      </c>
      <c r="L3636" s="14">
        <f>表格1[[#This Row],[信用卡交易金額'[新臺幣']]]/1000000</f>
        <v>814.081546</v>
      </c>
      <c r="M3636" s="14" t="str" cm="1">
        <f t="array" ref="M3636">_xlfn.TEXTJOIN("", TRUE, _xlfn.XLOOKUP(TRUE, VALUE(表格1[[#This Row],[年月]]) &lt;= VALUE($R$8:$R$12), $Q$8:$Q$12)) &amp; "年度"</f>
        <v>2022年度</v>
      </c>
    </row>
    <row r="3637" spans="1:13" x14ac:dyDescent="0.3">
      <c r="A3637" s="2">
        <v>202207</v>
      </c>
      <c r="B3637" s="19">
        <f>DATE(表格1[[#This Row],[年]],表格1[[#This Row],[月]],1)</f>
        <v>44743</v>
      </c>
      <c r="C3637" s="2" t="str">
        <f>LEFT(表格1[[#This Row],[年月]],4)</f>
        <v>2022</v>
      </c>
      <c r="D3637" s="2" t="str">
        <f>RIGHT(表格1[[#This Row],[年月]],2)</f>
        <v>07</v>
      </c>
      <c r="E3637" s="5">
        <v>64000000</v>
      </c>
      <c r="F3637" s="2" t="str">
        <f>VLOOKUP(TEXT(表格1[[#This Row],[地區]],"00000000"),縣市代碼,2,0)</f>
        <v>高雄市</v>
      </c>
      <c r="G3637" s="2" t="s">
        <v>6</v>
      </c>
      <c r="H3637" s="13">
        <v>618245</v>
      </c>
      <c r="I3637" s="14">
        <v>2081449874</v>
      </c>
      <c r="J3637" s="14">
        <f>表格1[[#This Row],[信用卡交易筆數]]/1000</f>
        <v>618.245</v>
      </c>
      <c r="K3637" s="14">
        <f>表格1[[#This Row],[信用卡交易金額'[新臺幣']]]/1000</f>
        <v>2081449.8740000001</v>
      </c>
      <c r="L3637" s="14">
        <f>表格1[[#This Row],[信用卡交易金額'[新臺幣']]]/1000000</f>
        <v>2081.4498739999999</v>
      </c>
      <c r="M3637" s="14" t="str" cm="1">
        <f t="array" ref="M3637">_xlfn.TEXTJOIN("", TRUE, _xlfn.XLOOKUP(TRUE, VALUE(表格1[[#This Row],[年月]]) &lt;= VALUE($R$8:$R$12), $Q$8:$Q$12)) &amp; "年度"</f>
        <v>2022年度</v>
      </c>
    </row>
    <row r="3638" spans="1:13" x14ac:dyDescent="0.3">
      <c r="A3638" s="2">
        <v>202207</v>
      </c>
      <c r="B3638" s="19">
        <f>DATE(表格1[[#This Row],[年]],表格1[[#This Row],[月]],1)</f>
        <v>44743</v>
      </c>
      <c r="C3638" s="2" t="str">
        <f>LEFT(表格1[[#This Row],[年月]],4)</f>
        <v>2022</v>
      </c>
      <c r="D3638" s="2" t="str">
        <f>RIGHT(表格1[[#This Row],[年月]],2)</f>
        <v>07</v>
      </c>
      <c r="E3638" s="5">
        <v>64000000</v>
      </c>
      <c r="F3638" s="2" t="str">
        <f>VLOOKUP(TEXT(表格1[[#This Row],[地區]],"00000000"),縣市代碼,2,0)</f>
        <v>高雄市</v>
      </c>
      <c r="G3638" s="2" t="s">
        <v>7</v>
      </c>
      <c r="H3638" s="13">
        <v>2985151</v>
      </c>
      <c r="I3638" s="14">
        <v>3169446689</v>
      </c>
      <c r="J3638" s="14">
        <f>表格1[[#This Row],[信用卡交易筆數]]/1000</f>
        <v>2985.1509999999998</v>
      </c>
      <c r="K3638" s="14">
        <f>表格1[[#This Row],[信用卡交易金額'[新臺幣']]]/1000</f>
        <v>3169446.6889999998</v>
      </c>
      <c r="L3638" s="14">
        <f>表格1[[#This Row],[信用卡交易金額'[新臺幣']]]/1000000</f>
        <v>3169.4466889999999</v>
      </c>
      <c r="M3638" s="14" t="str" cm="1">
        <f t="array" ref="M3638">_xlfn.TEXTJOIN("", TRUE, _xlfn.XLOOKUP(TRUE, VALUE(表格1[[#This Row],[年月]]) &lt;= VALUE($R$8:$R$12), $Q$8:$Q$12)) &amp; "年度"</f>
        <v>2022年度</v>
      </c>
    </row>
    <row r="3639" spans="1:13" x14ac:dyDescent="0.3">
      <c r="A3639" s="2">
        <v>202207</v>
      </c>
      <c r="B3639" s="19">
        <f>DATE(表格1[[#This Row],[年]],表格1[[#This Row],[月]],1)</f>
        <v>44743</v>
      </c>
      <c r="C3639" s="2" t="str">
        <f>LEFT(表格1[[#This Row],[年月]],4)</f>
        <v>2022</v>
      </c>
      <c r="D3639" s="2" t="str">
        <f>RIGHT(表格1[[#This Row],[年月]],2)</f>
        <v>07</v>
      </c>
      <c r="E3639" s="5">
        <v>64000000</v>
      </c>
      <c r="F3639" s="2" t="str">
        <f>VLOOKUP(TEXT(表格1[[#This Row],[地區]],"00000000"),縣市代碼,2,0)</f>
        <v>高雄市</v>
      </c>
      <c r="G3639" s="2" t="s">
        <v>8</v>
      </c>
      <c r="H3639" s="13">
        <v>2216764</v>
      </c>
      <c r="I3639" s="14">
        <v>2857542380</v>
      </c>
      <c r="J3639" s="14">
        <f>表格1[[#This Row],[信用卡交易筆數]]/1000</f>
        <v>2216.7640000000001</v>
      </c>
      <c r="K3639" s="14">
        <f>表格1[[#This Row],[信用卡交易金額'[新臺幣']]]/1000</f>
        <v>2857542.38</v>
      </c>
      <c r="L3639" s="14">
        <f>表格1[[#This Row],[信用卡交易金額'[新臺幣']]]/1000000</f>
        <v>2857.5423799999999</v>
      </c>
      <c r="M3639" s="14" t="str" cm="1">
        <f t="array" ref="M3639">_xlfn.TEXTJOIN("", TRUE, _xlfn.XLOOKUP(TRUE, VALUE(表格1[[#This Row],[年月]]) &lt;= VALUE($R$8:$R$12), $Q$8:$Q$12)) &amp; "年度"</f>
        <v>2022年度</v>
      </c>
    </row>
    <row r="3640" spans="1:13" x14ac:dyDescent="0.3">
      <c r="A3640" s="2">
        <v>202207</v>
      </c>
      <c r="B3640" s="19">
        <f>DATE(表格1[[#This Row],[年]],表格1[[#This Row],[月]],1)</f>
        <v>44743</v>
      </c>
      <c r="C3640" s="2" t="str">
        <f>LEFT(表格1[[#This Row],[年月]],4)</f>
        <v>2022</v>
      </c>
      <c r="D3640" s="2" t="str">
        <f>RIGHT(表格1[[#This Row],[年月]],2)</f>
        <v>07</v>
      </c>
      <c r="E3640" s="5">
        <v>64000000</v>
      </c>
      <c r="F3640" s="2" t="str">
        <f>VLOOKUP(TEXT(表格1[[#This Row],[地區]],"00000000"),縣市代碼,2,0)</f>
        <v>高雄市</v>
      </c>
      <c r="G3640" s="2" t="s">
        <v>9</v>
      </c>
      <c r="H3640" s="13">
        <v>5011739</v>
      </c>
      <c r="I3640" s="14">
        <v>7057864491</v>
      </c>
      <c r="J3640" s="14">
        <f>表格1[[#This Row],[信用卡交易筆數]]/1000</f>
        <v>5011.7389999999996</v>
      </c>
      <c r="K3640" s="14">
        <f>表格1[[#This Row],[信用卡交易金額'[新臺幣']]]/1000</f>
        <v>7057864.4910000004</v>
      </c>
      <c r="L3640" s="14">
        <f>表格1[[#This Row],[信用卡交易金額'[新臺幣']]]/1000000</f>
        <v>7057.8644910000003</v>
      </c>
      <c r="M3640" s="14" t="str" cm="1">
        <f t="array" ref="M3640">_xlfn.TEXTJOIN("", TRUE, _xlfn.XLOOKUP(TRUE, VALUE(表格1[[#This Row],[年月]]) &lt;= VALUE($R$8:$R$12), $Q$8:$Q$12)) &amp; "年度"</f>
        <v>2022年度</v>
      </c>
    </row>
    <row r="3641" spans="1:13" x14ac:dyDescent="0.3">
      <c r="A3641" s="2">
        <v>202207</v>
      </c>
      <c r="B3641" s="19">
        <f>DATE(表格1[[#This Row],[年]],表格1[[#This Row],[月]],1)</f>
        <v>44743</v>
      </c>
      <c r="C3641" s="2" t="str">
        <f>LEFT(表格1[[#This Row],[年月]],4)</f>
        <v>2022</v>
      </c>
      <c r="D3641" s="2" t="str">
        <f>RIGHT(表格1[[#This Row],[年月]],2)</f>
        <v>07</v>
      </c>
      <c r="E3641" s="5">
        <v>64000000</v>
      </c>
      <c r="F3641" s="2" t="str">
        <f>VLOOKUP(TEXT(表格1[[#This Row],[地區]],"00000000"),縣市代碼,2,0)</f>
        <v>高雄市</v>
      </c>
      <c r="G3641" s="2" t="s">
        <v>10</v>
      </c>
      <c r="H3641" s="13">
        <v>2986968</v>
      </c>
      <c r="I3641" s="14">
        <v>8032290589</v>
      </c>
      <c r="J3641" s="14">
        <f>表格1[[#This Row],[信用卡交易筆數]]/1000</f>
        <v>2986.9679999999998</v>
      </c>
      <c r="K3641" s="14">
        <f>表格1[[#This Row],[信用卡交易金額'[新臺幣']]]/1000</f>
        <v>8032290.5889999997</v>
      </c>
      <c r="L3641" s="14">
        <f>表格1[[#This Row],[信用卡交易金額'[新臺幣']]]/1000000</f>
        <v>8032.2905890000002</v>
      </c>
      <c r="M3641" s="14" t="str" cm="1">
        <f t="array" ref="M3641">_xlfn.TEXTJOIN("", TRUE, _xlfn.XLOOKUP(TRUE, VALUE(表格1[[#This Row],[年月]]) &lt;= VALUE($R$8:$R$12), $Q$8:$Q$12)) &amp; "年度"</f>
        <v>2022年度</v>
      </c>
    </row>
    <row r="3642" spans="1:13" x14ac:dyDescent="0.3">
      <c r="A3642" s="2">
        <v>202207</v>
      </c>
      <c r="B3642" s="19">
        <f>DATE(表格1[[#This Row],[年]],表格1[[#This Row],[月]],1)</f>
        <v>44743</v>
      </c>
      <c r="C3642" s="2" t="str">
        <f>LEFT(表格1[[#This Row],[年月]],4)</f>
        <v>2022</v>
      </c>
      <c r="D3642" s="2" t="str">
        <f>RIGHT(表格1[[#This Row],[年月]],2)</f>
        <v>07</v>
      </c>
      <c r="E3642" s="5">
        <v>10013000</v>
      </c>
      <c r="F3642" s="2" t="str">
        <f>VLOOKUP(TEXT(表格1[[#This Row],[地區]],"00000000"),縣市代碼,2,0)</f>
        <v>屏東縣</v>
      </c>
      <c r="G3642" s="2" t="s">
        <v>4</v>
      </c>
      <c r="H3642" s="13">
        <v>762825</v>
      </c>
      <c r="I3642" s="14">
        <v>387848781</v>
      </c>
      <c r="J3642" s="14">
        <f>表格1[[#This Row],[信用卡交易筆數]]/1000</f>
        <v>762.82500000000005</v>
      </c>
      <c r="K3642" s="14">
        <f>表格1[[#This Row],[信用卡交易金額'[新臺幣']]]/1000</f>
        <v>387848.78100000002</v>
      </c>
      <c r="L3642" s="14">
        <f>表格1[[#This Row],[信用卡交易金額'[新臺幣']]]/1000000</f>
        <v>387.84878099999997</v>
      </c>
      <c r="M3642" s="14" t="str" cm="1">
        <f t="array" ref="M3642">_xlfn.TEXTJOIN("", TRUE, _xlfn.XLOOKUP(TRUE, VALUE(表格1[[#This Row],[年月]]) &lt;= VALUE($R$8:$R$12), $Q$8:$Q$12)) &amp; "年度"</f>
        <v>2022年度</v>
      </c>
    </row>
    <row r="3643" spans="1:13" x14ac:dyDescent="0.3">
      <c r="A3643" s="2">
        <v>202207</v>
      </c>
      <c r="B3643" s="19">
        <f>DATE(表格1[[#This Row],[年]],表格1[[#This Row],[月]],1)</f>
        <v>44743</v>
      </c>
      <c r="C3643" s="2" t="str">
        <f>LEFT(表格1[[#This Row],[年月]],4)</f>
        <v>2022</v>
      </c>
      <c r="D3643" s="2" t="str">
        <f>RIGHT(表格1[[#This Row],[年月]],2)</f>
        <v>07</v>
      </c>
      <c r="E3643" s="5">
        <v>10013000</v>
      </c>
      <c r="F3643" s="2" t="str">
        <f>VLOOKUP(TEXT(表格1[[#This Row],[地區]],"00000000"),縣市代碼,2,0)</f>
        <v>屏東縣</v>
      </c>
      <c r="G3643" s="2" t="s">
        <v>5</v>
      </c>
      <c r="H3643" s="13">
        <v>61399</v>
      </c>
      <c r="I3643" s="14">
        <v>138523891</v>
      </c>
      <c r="J3643" s="14">
        <f>表格1[[#This Row],[信用卡交易筆數]]/1000</f>
        <v>61.399000000000001</v>
      </c>
      <c r="K3643" s="14">
        <f>表格1[[#This Row],[信用卡交易金額'[新臺幣']]]/1000</f>
        <v>138523.891</v>
      </c>
      <c r="L3643" s="14">
        <f>表格1[[#This Row],[信用卡交易金額'[新臺幣']]]/1000000</f>
        <v>138.52389099999999</v>
      </c>
      <c r="M3643" s="14" t="str" cm="1">
        <f t="array" ref="M3643">_xlfn.TEXTJOIN("", TRUE, _xlfn.XLOOKUP(TRUE, VALUE(表格1[[#This Row],[年月]]) &lt;= VALUE($R$8:$R$12), $Q$8:$Q$12)) &amp; "年度"</f>
        <v>2022年度</v>
      </c>
    </row>
    <row r="3644" spans="1:13" x14ac:dyDescent="0.3">
      <c r="A3644" s="2">
        <v>202207</v>
      </c>
      <c r="B3644" s="19">
        <f>DATE(表格1[[#This Row],[年]],表格1[[#This Row],[月]],1)</f>
        <v>44743</v>
      </c>
      <c r="C3644" s="2" t="str">
        <f>LEFT(表格1[[#This Row],[年月]],4)</f>
        <v>2022</v>
      </c>
      <c r="D3644" s="2" t="str">
        <f>RIGHT(表格1[[#This Row],[年月]],2)</f>
        <v>07</v>
      </c>
      <c r="E3644" s="5">
        <v>10013000</v>
      </c>
      <c r="F3644" s="2" t="str">
        <f>VLOOKUP(TEXT(表格1[[#This Row],[地區]],"00000000"),縣市代碼,2,0)</f>
        <v>屏東縣</v>
      </c>
      <c r="G3644" s="2" t="s">
        <v>6</v>
      </c>
      <c r="H3644" s="13">
        <v>101392</v>
      </c>
      <c r="I3644" s="14">
        <v>350131047</v>
      </c>
      <c r="J3644" s="14">
        <f>表格1[[#This Row],[信用卡交易筆數]]/1000</f>
        <v>101.392</v>
      </c>
      <c r="K3644" s="14">
        <f>表格1[[#This Row],[信用卡交易金額'[新臺幣']]]/1000</f>
        <v>350131.04700000002</v>
      </c>
      <c r="L3644" s="14">
        <f>表格1[[#This Row],[信用卡交易金額'[新臺幣']]]/1000000</f>
        <v>350.13104700000002</v>
      </c>
      <c r="M3644" s="14" t="str" cm="1">
        <f t="array" ref="M3644">_xlfn.TEXTJOIN("", TRUE, _xlfn.XLOOKUP(TRUE, VALUE(表格1[[#This Row],[年月]]) &lt;= VALUE($R$8:$R$12), $Q$8:$Q$12)) &amp; "年度"</f>
        <v>2022年度</v>
      </c>
    </row>
    <row r="3645" spans="1:13" x14ac:dyDescent="0.3">
      <c r="A3645" s="2">
        <v>202207</v>
      </c>
      <c r="B3645" s="19">
        <f>DATE(表格1[[#This Row],[年]],表格1[[#This Row],[月]],1)</f>
        <v>44743</v>
      </c>
      <c r="C3645" s="2" t="str">
        <f>LEFT(表格1[[#This Row],[年月]],4)</f>
        <v>2022</v>
      </c>
      <c r="D3645" s="2" t="str">
        <f>RIGHT(表格1[[#This Row],[年月]],2)</f>
        <v>07</v>
      </c>
      <c r="E3645" s="5">
        <v>10013000</v>
      </c>
      <c r="F3645" s="2" t="str">
        <f>VLOOKUP(TEXT(表格1[[#This Row],[地區]],"00000000"),縣市代碼,2,0)</f>
        <v>屏東縣</v>
      </c>
      <c r="G3645" s="2" t="s">
        <v>7</v>
      </c>
      <c r="H3645" s="13">
        <v>603920</v>
      </c>
      <c r="I3645" s="14">
        <v>651108966</v>
      </c>
      <c r="J3645" s="14">
        <f>表格1[[#This Row],[信用卡交易筆數]]/1000</f>
        <v>603.91999999999996</v>
      </c>
      <c r="K3645" s="14">
        <f>表格1[[#This Row],[信用卡交易金額'[新臺幣']]]/1000</f>
        <v>651108.96600000001</v>
      </c>
      <c r="L3645" s="14">
        <f>表格1[[#This Row],[信用卡交易金額'[新臺幣']]]/1000000</f>
        <v>651.10896600000001</v>
      </c>
      <c r="M3645" s="14" t="str" cm="1">
        <f t="array" ref="M3645">_xlfn.TEXTJOIN("", TRUE, _xlfn.XLOOKUP(TRUE, VALUE(表格1[[#This Row],[年月]]) &lt;= VALUE($R$8:$R$12), $Q$8:$Q$12)) &amp; "年度"</f>
        <v>2022年度</v>
      </c>
    </row>
    <row r="3646" spans="1:13" x14ac:dyDescent="0.3">
      <c r="A3646" s="2">
        <v>202207</v>
      </c>
      <c r="B3646" s="19">
        <f>DATE(表格1[[#This Row],[年]],表格1[[#This Row],[月]],1)</f>
        <v>44743</v>
      </c>
      <c r="C3646" s="2" t="str">
        <f>LEFT(表格1[[#This Row],[年月]],4)</f>
        <v>2022</v>
      </c>
      <c r="D3646" s="2" t="str">
        <f>RIGHT(表格1[[#This Row],[年月]],2)</f>
        <v>07</v>
      </c>
      <c r="E3646" s="5">
        <v>10013000</v>
      </c>
      <c r="F3646" s="2" t="str">
        <f>VLOOKUP(TEXT(表格1[[#This Row],[地區]],"00000000"),縣市代碼,2,0)</f>
        <v>屏東縣</v>
      </c>
      <c r="G3646" s="2" t="s">
        <v>8</v>
      </c>
      <c r="H3646" s="13">
        <v>373666</v>
      </c>
      <c r="I3646" s="14">
        <v>448234698</v>
      </c>
      <c r="J3646" s="14">
        <f>表格1[[#This Row],[信用卡交易筆數]]/1000</f>
        <v>373.666</v>
      </c>
      <c r="K3646" s="14">
        <f>表格1[[#This Row],[信用卡交易金額'[新臺幣']]]/1000</f>
        <v>448234.69799999997</v>
      </c>
      <c r="L3646" s="14">
        <f>表格1[[#This Row],[信用卡交易金額'[新臺幣']]]/1000000</f>
        <v>448.23469799999998</v>
      </c>
      <c r="M3646" s="14" t="str" cm="1">
        <f t="array" ref="M3646">_xlfn.TEXTJOIN("", TRUE, _xlfn.XLOOKUP(TRUE, VALUE(表格1[[#This Row],[年月]]) &lt;= VALUE($R$8:$R$12), $Q$8:$Q$12)) &amp; "年度"</f>
        <v>2022年度</v>
      </c>
    </row>
    <row r="3647" spans="1:13" x14ac:dyDescent="0.3">
      <c r="A3647" s="2">
        <v>202207</v>
      </c>
      <c r="B3647" s="19">
        <f>DATE(表格1[[#This Row],[年]],表格1[[#This Row],[月]],1)</f>
        <v>44743</v>
      </c>
      <c r="C3647" s="2" t="str">
        <f>LEFT(表格1[[#This Row],[年月]],4)</f>
        <v>2022</v>
      </c>
      <c r="D3647" s="2" t="str">
        <f>RIGHT(表格1[[#This Row],[年月]],2)</f>
        <v>07</v>
      </c>
      <c r="E3647" s="5">
        <v>10013000</v>
      </c>
      <c r="F3647" s="2" t="str">
        <f>VLOOKUP(TEXT(表格1[[#This Row],[地區]],"00000000"),縣市代碼,2,0)</f>
        <v>屏東縣</v>
      </c>
      <c r="G3647" s="2" t="s">
        <v>9</v>
      </c>
      <c r="H3647" s="13">
        <v>778898</v>
      </c>
      <c r="I3647" s="14">
        <v>1058235403</v>
      </c>
      <c r="J3647" s="14">
        <f>表格1[[#This Row],[信用卡交易筆數]]/1000</f>
        <v>778.89800000000002</v>
      </c>
      <c r="K3647" s="14">
        <f>表格1[[#This Row],[信用卡交易金額'[新臺幣']]]/1000</f>
        <v>1058235.4029999999</v>
      </c>
      <c r="L3647" s="14">
        <f>表格1[[#This Row],[信用卡交易金額'[新臺幣']]]/1000000</f>
        <v>1058.2354029999999</v>
      </c>
      <c r="M3647" s="14" t="str" cm="1">
        <f t="array" ref="M3647">_xlfn.TEXTJOIN("", TRUE, _xlfn.XLOOKUP(TRUE, VALUE(表格1[[#This Row],[年月]]) &lt;= VALUE($R$8:$R$12), $Q$8:$Q$12)) &amp; "年度"</f>
        <v>2022年度</v>
      </c>
    </row>
    <row r="3648" spans="1:13" x14ac:dyDescent="0.3">
      <c r="A3648" s="2">
        <v>202207</v>
      </c>
      <c r="B3648" s="19">
        <f>DATE(表格1[[#This Row],[年]],表格1[[#This Row],[月]],1)</f>
        <v>44743</v>
      </c>
      <c r="C3648" s="2" t="str">
        <f>LEFT(表格1[[#This Row],[年月]],4)</f>
        <v>2022</v>
      </c>
      <c r="D3648" s="2" t="str">
        <f>RIGHT(表格1[[#This Row],[年月]],2)</f>
        <v>07</v>
      </c>
      <c r="E3648" s="5">
        <v>10013000</v>
      </c>
      <c r="F3648" s="2" t="str">
        <f>VLOOKUP(TEXT(表格1[[#This Row],[地區]],"00000000"),縣市代碼,2,0)</f>
        <v>屏東縣</v>
      </c>
      <c r="G3648" s="2" t="s">
        <v>10</v>
      </c>
      <c r="H3648" s="13">
        <v>534769</v>
      </c>
      <c r="I3648" s="14">
        <v>1510579964</v>
      </c>
      <c r="J3648" s="14">
        <f>表格1[[#This Row],[信用卡交易筆數]]/1000</f>
        <v>534.76900000000001</v>
      </c>
      <c r="K3648" s="14">
        <f>表格1[[#This Row],[信用卡交易金額'[新臺幣']]]/1000</f>
        <v>1510579.9639999999</v>
      </c>
      <c r="L3648" s="14">
        <f>表格1[[#This Row],[信用卡交易金額'[新臺幣']]]/1000000</f>
        <v>1510.579964</v>
      </c>
      <c r="M3648" s="14" t="str" cm="1">
        <f t="array" ref="M3648">_xlfn.TEXTJOIN("", TRUE, _xlfn.XLOOKUP(TRUE, VALUE(表格1[[#This Row],[年月]]) &lt;= VALUE($R$8:$R$12), $Q$8:$Q$12)) &amp; "年度"</f>
        <v>2022年度</v>
      </c>
    </row>
    <row r="3649" spans="1:13" x14ac:dyDescent="0.3">
      <c r="A3649" s="2">
        <v>202207</v>
      </c>
      <c r="B3649" s="19">
        <f>DATE(表格1[[#This Row],[年]],表格1[[#This Row],[月]],1)</f>
        <v>44743</v>
      </c>
      <c r="C3649" s="2" t="str">
        <f>LEFT(表格1[[#This Row],[年月]],4)</f>
        <v>2022</v>
      </c>
      <c r="D3649" s="2" t="str">
        <f>RIGHT(表格1[[#This Row],[年月]],2)</f>
        <v>07</v>
      </c>
      <c r="E3649" s="5">
        <v>10017000</v>
      </c>
      <c r="F3649" s="2" t="str">
        <f>VLOOKUP(TEXT(表格1[[#This Row],[地區]],"00000000"),縣市代碼,2,0)</f>
        <v>基隆市</v>
      </c>
      <c r="G3649" s="2" t="s">
        <v>4</v>
      </c>
      <c r="H3649" s="13">
        <v>696923</v>
      </c>
      <c r="I3649" s="14">
        <v>342286045</v>
      </c>
      <c r="J3649" s="14">
        <f>表格1[[#This Row],[信用卡交易筆數]]/1000</f>
        <v>696.923</v>
      </c>
      <c r="K3649" s="14">
        <f>表格1[[#This Row],[信用卡交易金額'[新臺幣']]]/1000</f>
        <v>342286.04499999998</v>
      </c>
      <c r="L3649" s="14">
        <f>表格1[[#This Row],[信用卡交易金額'[新臺幣']]]/1000000</f>
        <v>342.286045</v>
      </c>
      <c r="M3649" s="14" t="str" cm="1">
        <f t="array" ref="M3649">_xlfn.TEXTJOIN("", TRUE, _xlfn.XLOOKUP(TRUE, VALUE(表格1[[#This Row],[年月]]) &lt;= VALUE($R$8:$R$12), $Q$8:$Q$12)) &amp; "年度"</f>
        <v>2022年度</v>
      </c>
    </row>
    <row r="3650" spans="1:13" x14ac:dyDescent="0.3">
      <c r="A3650" s="2">
        <v>202207</v>
      </c>
      <c r="B3650" s="19">
        <f>DATE(表格1[[#This Row],[年]],表格1[[#This Row],[月]],1)</f>
        <v>44743</v>
      </c>
      <c r="C3650" s="2" t="str">
        <f>LEFT(表格1[[#This Row],[年月]],4)</f>
        <v>2022</v>
      </c>
      <c r="D3650" s="2" t="str">
        <f>RIGHT(表格1[[#This Row],[年月]],2)</f>
        <v>07</v>
      </c>
      <c r="E3650" s="5">
        <v>10017000</v>
      </c>
      <c r="F3650" s="2" t="str">
        <f>VLOOKUP(TEXT(表格1[[#This Row],[地區]],"00000000"),縣市代碼,2,0)</f>
        <v>基隆市</v>
      </c>
      <c r="G3650" s="2" t="s">
        <v>5</v>
      </c>
      <c r="H3650" s="13">
        <v>56535</v>
      </c>
      <c r="I3650" s="14">
        <v>135600441</v>
      </c>
      <c r="J3650" s="14">
        <f>表格1[[#This Row],[信用卡交易筆數]]/1000</f>
        <v>56.534999999999997</v>
      </c>
      <c r="K3650" s="14">
        <f>表格1[[#This Row],[信用卡交易金額'[新臺幣']]]/1000</f>
        <v>135600.44099999999</v>
      </c>
      <c r="L3650" s="14">
        <f>表格1[[#This Row],[信用卡交易金額'[新臺幣']]]/1000000</f>
        <v>135.60044099999999</v>
      </c>
      <c r="M3650" s="14" t="str" cm="1">
        <f t="array" ref="M3650">_xlfn.TEXTJOIN("", TRUE, _xlfn.XLOOKUP(TRUE, VALUE(表格1[[#This Row],[年月]]) &lt;= VALUE($R$8:$R$12), $Q$8:$Q$12)) &amp; "年度"</f>
        <v>2022年度</v>
      </c>
    </row>
    <row r="3651" spans="1:13" x14ac:dyDescent="0.3">
      <c r="A3651" s="2">
        <v>202207</v>
      </c>
      <c r="B3651" s="19">
        <f>DATE(表格1[[#This Row],[年]],表格1[[#This Row],[月]],1)</f>
        <v>44743</v>
      </c>
      <c r="C3651" s="2" t="str">
        <f>LEFT(表格1[[#This Row],[年月]],4)</f>
        <v>2022</v>
      </c>
      <c r="D3651" s="2" t="str">
        <f>RIGHT(表格1[[#This Row],[年月]],2)</f>
        <v>07</v>
      </c>
      <c r="E3651" s="5">
        <v>10017000</v>
      </c>
      <c r="F3651" s="2" t="str">
        <f>VLOOKUP(TEXT(表格1[[#This Row],[地區]],"00000000"),縣市代碼,2,0)</f>
        <v>基隆市</v>
      </c>
      <c r="G3651" s="2" t="s">
        <v>6</v>
      </c>
      <c r="H3651" s="13">
        <v>72701</v>
      </c>
      <c r="I3651" s="14">
        <v>265432497</v>
      </c>
      <c r="J3651" s="14">
        <f>表格1[[#This Row],[信用卡交易筆數]]/1000</f>
        <v>72.700999999999993</v>
      </c>
      <c r="K3651" s="14">
        <f>表格1[[#This Row],[信用卡交易金額'[新臺幣']]]/1000</f>
        <v>265432.49699999997</v>
      </c>
      <c r="L3651" s="14">
        <f>表格1[[#This Row],[信用卡交易金額'[新臺幣']]]/1000000</f>
        <v>265.43249700000001</v>
      </c>
      <c r="M3651" s="14" t="str" cm="1">
        <f t="array" ref="M3651">_xlfn.TEXTJOIN("", TRUE, _xlfn.XLOOKUP(TRUE, VALUE(表格1[[#This Row],[年月]]) &lt;= VALUE($R$8:$R$12), $Q$8:$Q$12)) &amp; "年度"</f>
        <v>2022年度</v>
      </c>
    </row>
    <row r="3652" spans="1:13" x14ac:dyDescent="0.3">
      <c r="A3652" s="2">
        <v>202207</v>
      </c>
      <c r="B3652" s="19">
        <f>DATE(表格1[[#This Row],[年]],表格1[[#This Row],[月]],1)</f>
        <v>44743</v>
      </c>
      <c r="C3652" s="2" t="str">
        <f>LEFT(表格1[[#This Row],[年月]],4)</f>
        <v>2022</v>
      </c>
      <c r="D3652" s="2" t="str">
        <f>RIGHT(表格1[[#This Row],[年月]],2)</f>
        <v>07</v>
      </c>
      <c r="E3652" s="5">
        <v>10017000</v>
      </c>
      <c r="F3652" s="2" t="str">
        <f>VLOOKUP(TEXT(表格1[[#This Row],[地區]],"00000000"),縣市代碼,2,0)</f>
        <v>基隆市</v>
      </c>
      <c r="G3652" s="2" t="s">
        <v>7</v>
      </c>
      <c r="H3652" s="13">
        <v>424181</v>
      </c>
      <c r="I3652" s="14">
        <v>406657757</v>
      </c>
      <c r="J3652" s="14">
        <f>表格1[[#This Row],[信用卡交易筆數]]/1000</f>
        <v>424.18099999999998</v>
      </c>
      <c r="K3652" s="14">
        <f>表格1[[#This Row],[信用卡交易金額'[新臺幣']]]/1000</f>
        <v>406657.75699999998</v>
      </c>
      <c r="L3652" s="14">
        <f>表格1[[#This Row],[信用卡交易金額'[新臺幣']]]/1000000</f>
        <v>406.657757</v>
      </c>
      <c r="M3652" s="14" t="str" cm="1">
        <f t="array" ref="M3652">_xlfn.TEXTJOIN("", TRUE, _xlfn.XLOOKUP(TRUE, VALUE(表格1[[#This Row],[年月]]) &lt;= VALUE($R$8:$R$12), $Q$8:$Q$12)) &amp; "年度"</f>
        <v>2022年度</v>
      </c>
    </row>
    <row r="3653" spans="1:13" x14ac:dyDescent="0.3">
      <c r="A3653" s="2">
        <v>202207</v>
      </c>
      <c r="B3653" s="19">
        <f>DATE(表格1[[#This Row],[年]],表格1[[#This Row],[月]],1)</f>
        <v>44743</v>
      </c>
      <c r="C3653" s="2" t="str">
        <f>LEFT(表格1[[#This Row],[年月]],4)</f>
        <v>2022</v>
      </c>
      <c r="D3653" s="2" t="str">
        <f>RIGHT(表格1[[#This Row],[年月]],2)</f>
        <v>07</v>
      </c>
      <c r="E3653" s="5">
        <v>10017000</v>
      </c>
      <c r="F3653" s="2" t="str">
        <f>VLOOKUP(TEXT(表格1[[#This Row],[地區]],"00000000"),縣市代碼,2,0)</f>
        <v>基隆市</v>
      </c>
      <c r="G3653" s="2" t="s">
        <v>8</v>
      </c>
      <c r="H3653" s="13">
        <v>326721</v>
      </c>
      <c r="I3653" s="14">
        <v>395956695</v>
      </c>
      <c r="J3653" s="14">
        <f>表格1[[#This Row],[信用卡交易筆數]]/1000</f>
        <v>326.721</v>
      </c>
      <c r="K3653" s="14">
        <f>表格1[[#This Row],[信用卡交易金額'[新臺幣']]]/1000</f>
        <v>395956.69500000001</v>
      </c>
      <c r="L3653" s="14">
        <f>表格1[[#This Row],[信用卡交易金額'[新臺幣']]]/1000000</f>
        <v>395.95669500000002</v>
      </c>
      <c r="M3653" s="14" t="str" cm="1">
        <f t="array" ref="M3653">_xlfn.TEXTJOIN("", TRUE, _xlfn.XLOOKUP(TRUE, VALUE(表格1[[#This Row],[年月]]) &lt;= VALUE($R$8:$R$12), $Q$8:$Q$12)) &amp; "年度"</f>
        <v>2022年度</v>
      </c>
    </row>
    <row r="3654" spans="1:13" x14ac:dyDescent="0.3">
      <c r="A3654" s="2">
        <v>202207</v>
      </c>
      <c r="B3654" s="19">
        <f>DATE(表格1[[#This Row],[年]],表格1[[#This Row],[月]],1)</f>
        <v>44743</v>
      </c>
      <c r="C3654" s="2" t="str">
        <f>LEFT(表格1[[#This Row],[年月]],4)</f>
        <v>2022</v>
      </c>
      <c r="D3654" s="2" t="str">
        <f>RIGHT(表格1[[#This Row],[年月]],2)</f>
        <v>07</v>
      </c>
      <c r="E3654" s="5">
        <v>10017000</v>
      </c>
      <c r="F3654" s="2" t="str">
        <f>VLOOKUP(TEXT(表格1[[#This Row],[地區]],"00000000"),縣市代碼,2,0)</f>
        <v>基隆市</v>
      </c>
      <c r="G3654" s="2" t="s">
        <v>9</v>
      </c>
      <c r="H3654" s="13">
        <v>658127</v>
      </c>
      <c r="I3654" s="14">
        <v>804792745</v>
      </c>
      <c r="J3654" s="14">
        <f>表格1[[#This Row],[信用卡交易筆數]]/1000</f>
        <v>658.12699999999995</v>
      </c>
      <c r="K3654" s="14">
        <f>表格1[[#This Row],[信用卡交易金額'[新臺幣']]]/1000</f>
        <v>804792.745</v>
      </c>
      <c r="L3654" s="14">
        <f>表格1[[#This Row],[信用卡交易金額'[新臺幣']]]/1000000</f>
        <v>804.79274499999997</v>
      </c>
      <c r="M3654" s="14" t="str" cm="1">
        <f t="array" ref="M3654">_xlfn.TEXTJOIN("", TRUE, _xlfn.XLOOKUP(TRUE, VALUE(表格1[[#This Row],[年月]]) &lt;= VALUE($R$8:$R$12), $Q$8:$Q$12)) &amp; "年度"</f>
        <v>2022年度</v>
      </c>
    </row>
    <row r="3655" spans="1:13" x14ac:dyDescent="0.3">
      <c r="A3655" s="2">
        <v>202207</v>
      </c>
      <c r="B3655" s="19">
        <f>DATE(表格1[[#This Row],[年]],表格1[[#This Row],[月]],1)</f>
        <v>44743</v>
      </c>
      <c r="C3655" s="2" t="str">
        <f>LEFT(表格1[[#This Row],[年月]],4)</f>
        <v>2022</v>
      </c>
      <c r="D3655" s="2" t="str">
        <f>RIGHT(表格1[[#This Row],[年月]],2)</f>
        <v>07</v>
      </c>
      <c r="E3655" s="5">
        <v>10017000</v>
      </c>
      <c r="F3655" s="2" t="str">
        <f>VLOOKUP(TEXT(表格1[[#This Row],[地區]],"00000000"),縣市代碼,2,0)</f>
        <v>基隆市</v>
      </c>
      <c r="G3655" s="2" t="s">
        <v>10</v>
      </c>
      <c r="H3655" s="13">
        <v>448682</v>
      </c>
      <c r="I3655" s="14">
        <v>1016510933</v>
      </c>
      <c r="J3655" s="14">
        <f>表格1[[#This Row],[信用卡交易筆數]]/1000</f>
        <v>448.68200000000002</v>
      </c>
      <c r="K3655" s="14">
        <f>表格1[[#This Row],[信用卡交易金額'[新臺幣']]]/1000</f>
        <v>1016510.933</v>
      </c>
      <c r="L3655" s="14">
        <f>表格1[[#This Row],[信用卡交易金額'[新臺幣']]]/1000000</f>
        <v>1016.510933</v>
      </c>
      <c r="M3655" s="14" t="str" cm="1">
        <f t="array" ref="M3655">_xlfn.TEXTJOIN("", TRUE, _xlfn.XLOOKUP(TRUE, VALUE(表格1[[#This Row],[年月]]) &lt;= VALUE($R$8:$R$12), $Q$8:$Q$12)) &amp; "年度"</f>
        <v>2022年度</v>
      </c>
    </row>
    <row r="3656" spans="1:13" x14ac:dyDescent="0.3">
      <c r="A3656" s="2">
        <v>202207</v>
      </c>
      <c r="B3656" s="19">
        <f>DATE(表格1[[#This Row],[年]],表格1[[#This Row],[月]],1)</f>
        <v>44743</v>
      </c>
      <c r="C3656" s="2" t="str">
        <f>LEFT(表格1[[#This Row],[年月]],4)</f>
        <v>2022</v>
      </c>
      <c r="D3656" s="2" t="str">
        <f>RIGHT(表格1[[#This Row],[年月]],2)</f>
        <v>07</v>
      </c>
      <c r="E3656" s="5">
        <v>10002000</v>
      </c>
      <c r="F3656" s="2" t="str">
        <f>VLOOKUP(TEXT(表格1[[#This Row],[地區]],"00000000"),縣市代碼,2,0)</f>
        <v>宜蘭縣</v>
      </c>
      <c r="G3656" s="2" t="s">
        <v>4</v>
      </c>
      <c r="H3656" s="13">
        <v>567591</v>
      </c>
      <c r="I3656" s="14">
        <v>261122182</v>
      </c>
      <c r="J3656" s="14">
        <f>表格1[[#This Row],[信用卡交易筆數]]/1000</f>
        <v>567.59100000000001</v>
      </c>
      <c r="K3656" s="14">
        <f>表格1[[#This Row],[信用卡交易金額'[新臺幣']]]/1000</f>
        <v>261122.182</v>
      </c>
      <c r="L3656" s="14">
        <f>表格1[[#This Row],[信用卡交易金額'[新臺幣']]]/1000000</f>
        <v>261.12218200000001</v>
      </c>
      <c r="M3656" s="14" t="str" cm="1">
        <f t="array" ref="M3656">_xlfn.TEXTJOIN("", TRUE, _xlfn.XLOOKUP(TRUE, VALUE(表格1[[#This Row],[年月]]) &lt;= VALUE($R$8:$R$12), $Q$8:$Q$12)) &amp; "年度"</f>
        <v>2022年度</v>
      </c>
    </row>
    <row r="3657" spans="1:13" x14ac:dyDescent="0.3">
      <c r="A3657" s="2">
        <v>202207</v>
      </c>
      <c r="B3657" s="19">
        <f>DATE(表格1[[#This Row],[年]],表格1[[#This Row],[月]],1)</f>
        <v>44743</v>
      </c>
      <c r="C3657" s="2" t="str">
        <f>LEFT(表格1[[#This Row],[年月]],4)</f>
        <v>2022</v>
      </c>
      <c r="D3657" s="2" t="str">
        <f>RIGHT(表格1[[#This Row],[年月]],2)</f>
        <v>07</v>
      </c>
      <c r="E3657" s="5">
        <v>10002000</v>
      </c>
      <c r="F3657" s="2" t="str">
        <f>VLOOKUP(TEXT(表格1[[#This Row],[地區]],"00000000"),縣市代碼,2,0)</f>
        <v>宜蘭縣</v>
      </c>
      <c r="G3657" s="2" t="s">
        <v>5</v>
      </c>
      <c r="H3657" s="13">
        <v>43395</v>
      </c>
      <c r="I3657" s="14">
        <v>104347564</v>
      </c>
      <c r="J3657" s="14">
        <f>表格1[[#This Row],[信用卡交易筆數]]/1000</f>
        <v>43.395000000000003</v>
      </c>
      <c r="K3657" s="14">
        <f>表格1[[#This Row],[信用卡交易金額'[新臺幣']]]/1000</f>
        <v>104347.564</v>
      </c>
      <c r="L3657" s="14">
        <f>表格1[[#This Row],[信用卡交易金額'[新臺幣']]]/1000000</f>
        <v>104.34756400000001</v>
      </c>
      <c r="M3657" s="14" t="str" cm="1">
        <f t="array" ref="M3657">_xlfn.TEXTJOIN("", TRUE, _xlfn.XLOOKUP(TRUE, VALUE(表格1[[#This Row],[年月]]) &lt;= VALUE($R$8:$R$12), $Q$8:$Q$12)) &amp; "年度"</f>
        <v>2022年度</v>
      </c>
    </row>
    <row r="3658" spans="1:13" x14ac:dyDescent="0.3">
      <c r="A3658" s="2">
        <v>202207</v>
      </c>
      <c r="B3658" s="19">
        <f>DATE(表格1[[#This Row],[年]],表格1[[#This Row],[月]],1)</f>
        <v>44743</v>
      </c>
      <c r="C3658" s="2" t="str">
        <f>LEFT(表格1[[#This Row],[年月]],4)</f>
        <v>2022</v>
      </c>
      <c r="D3658" s="2" t="str">
        <f>RIGHT(表格1[[#This Row],[年月]],2)</f>
        <v>07</v>
      </c>
      <c r="E3658" s="5">
        <v>10002000</v>
      </c>
      <c r="F3658" s="2" t="str">
        <f>VLOOKUP(TEXT(表格1[[#This Row],[地區]],"00000000"),縣市代碼,2,0)</f>
        <v>宜蘭縣</v>
      </c>
      <c r="G3658" s="2" t="s">
        <v>6</v>
      </c>
      <c r="H3658" s="13">
        <v>71591</v>
      </c>
      <c r="I3658" s="14">
        <v>257220115</v>
      </c>
      <c r="J3658" s="14">
        <f>表格1[[#This Row],[信用卡交易筆數]]/1000</f>
        <v>71.590999999999994</v>
      </c>
      <c r="K3658" s="14">
        <f>表格1[[#This Row],[信用卡交易金額'[新臺幣']]]/1000</f>
        <v>257220.11499999999</v>
      </c>
      <c r="L3658" s="14">
        <f>表格1[[#This Row],[信用卡交易金額'[新臺幣']]]/1000000</f>
        <v>257.22011500000002</v>
      </c>
      <c r="M3658" s="14" t="str" cm="1">
        <f t="array" ref="M3658">_xlfn.TEXTJOIN("", TRUE, _xlfn.XLOOKUP(TRUE, VALUE(表格1[[#This Row],[年月]]) &lt;= VALUE($R$8:$R$12), $Q$8:$Q$12)) &amp; "年度"</f>
        <v>2022年度</v>
      </c>
    </row>
    <row r="3659" spans="1:13" x14ac:dyDescent="0.3">
      <c r="A3659" s="2">
        <v>202207</v>
      </c>
      <c r="B3659" s="19">
        <f>DATE(表格1[[#This Row],[年]],表格1[[#This Row],[月]],1)</f>
        <v>44743</v>
      </c>
      <c r="C3659" s="2" t="str">
        <f>LEFT(表格1[[#This Row],[年月]],4)</f>
        <v>2022</v>
      </c>
      <c r="D3659" s="2" t="str">
        <f>RIGHT(表格1[[#This Row],[年月]],2)</f>
        <v>07</v>
      </c>
      <c r="E3659" s="5">
        <v>10002000</v>
      </c>
      <c r="F3659" s="2" t="str">
        <f>VLOOKUP(TEXT(表格1[[#This Row],[地區]],"00000000"),縣市代碼,2,0)</f>
        <v>宜蘭縣</v>
      </c>
      <c r="G3659" s="2" t="s">
        <v>7</v>
      </c>
      <c r="H3659" s="13">
        <v>359843</v>
      </c>
      <c r="I3659" s="14">
        <v>389812967</v>
      </c>
      <c r="J3659" s="14">
        <f>表格1[[#This Row],[信用卡交易筆數]]/1000</f>
        <v>359.84300000000002</v>
      </c>
      <c r="K3659" s="14">
        <f>表格1[[#This Row],[信用卡交易金額'[新臺幣']]]/1000</f>
        <v>389812.967</v>
      </c>
      <c r="L3659" s="14">
        <f>表格1[[#This Row],[信用卡交易金額'[新臺幣']]]/1000000</f>
        <v>389.81296700000001</v>
      </c>
      <c r="M3659" s="14" t="str" cm="1">
        <f t="array" ref="M3659">_xlfn.TEXTJOIN("", TRUE, _xlfn.XLOOKUP(TRUE, VALUE(表格1[[#This Row],[年月]]) &lt;= VALUE($R$8:$R$12), $Q$8:$Q$12)) &amp; "年度"</f>
        <v>2022年度</v>
      </c>
    </row>
    <row r="3660" spans="1:13" x14ac:dyDescent="0.3">
      <c r="A3660" s="2">
        <v>202207</v>
      </c>
      <c r="B3660" s="19">
        <f>DATE(表格1[[#This Row],[年]],表格1[[#This Row],[月]],1)</f>
        <v>44743</v>
      </c>
      <c r="C3660" s="2" t="str">
        <f>LEFT(表格1[[#This Row],[年月]],4)</f>
        <v>2022</v>
      </c>
      <c r="D3660" s="2" t="str">
        <f>RIGHT(表格1[[#This Row],[年月]],2)</f>
        <v>07</v>
      </c>
      <c r="E3660" s="5">
        <v>10002000</v>
      </c>
      <c r="F3660" s="2" t="str">
        <f>VLOOKUP(TEXT(表格1[[#This Row],[地區]],"00000000"),縣市代碼,2,0)</f>
        <v>宜蘭縣</v>
      </c>
      <c r="G3660" s="2" t="s">
        <v>8</v>
      </c>
      <c r="H3660" s="13">
        <v>269015</v>
      </c>
      <c r="I3660" s="14">
        <v>326460615</v>
      </c>
      <c r="J3660" s="14">
        <f>表格1[[#This Row],[信用卡交易筆數]]/1000</f>
        <v>269.01499999999999</v>
      </c>
      <c r="K3660" s="14">
        <f>表格1[[#This Row],[信用卡交易金額'[新臺幣']]]/1000</f>
        <v>326460.61499999999</v>
      </c>
      <c r="L3660" s="14">
        <f>表格1[[#This Row],[信用卡交易金額'[新臺幣']]]/1000000</f>
        <v>326.46061500000002</v>
      </c>
      <c r="M3660" s="14" t="str" cm="1">
        <f t="array" ref="M3660">_xlfn.TEXTJOIN("", TRUE, _xlfn.XLOOKUP(TRUE, VALUE(表格1[[#This Row],[年月]]) &lt;= VALUE($R$8:$R$12), $Q$8:$Q$12)) &amp; "年度"</f>
        <v>2022年度</v>
      </c>
    </row>
    <row r="3661" spans="1:13" x14ac:dyDescent="0.3">
      <c r="A3661" s="2">
        <v>202207</v>
      </c>
      <c r="B3661" s="19">
        <f>DATE(表格1[[#This Row],[年]],表格1[[#This Row],[月]],1)</f>
        <v>44743</v>
      </c>
      <c r="C3661" s="2" t="str">
        <f>LEFT(表格1[[#This Row],[年月]],4)</f>
        <v>2022</v>
      </c>
      <c r="D3661" s="2" t="str">
        <f>RIGHT(表格1[[#This Row],[年月]],2)</f>
        <v>07</v>
      </c>
      <c r="E3661" s="5">
        <v>10002000</v>
      </c>
      <c r="F3661" s="2" t="str">
        <f>VLOOKUP(TEXT(表格1[[#This Row],[地區]],"00000000"),縣市代碼,2,0)</f>
        <v>宜蘭縣</v>
      </c>
      <c r="G3661" s="2" t="s">
        <v>9</v>
      </c>
      <c r="H3661" s="13">
        <v>579311</v>
      </c>
      <c r="I3661" s="14">
        <v>686305820</v>
      </c>
      <c r="J3661" s="14">
        <f>表格1[[#This Row],[信用卡交易筆數]]/1000</f>
        <v>579.31100000000004</v>
      </c>
      <c r="K3661" s="14">
        <f>表格1[[#This Row],[信用卡交易金額'[新臺幣']]]/1000</f>
        <v>686305.82</v>
      </c>
      <c r="L3661" s="14">
        <f>表格1[[#This Row],[信用卡交易金額'[新臺幣']]]/1000000</f>
        <v>686.30582000000004</v>
      </c>
      <c r="M3661" s="14" t="str" cm="1">
        <f t="array" ref="M3661">_xlfn.TEXTJOIN("", TRUE, _xlfn.XLOOKUP(TRUE, VALUE(表格1[[#This Row],[年月]]) &lt;= VALUE($R$8:$R$12), $Q$8:$Q$12)) &amp; "年度"</f>
        <v>2022年度</v>
      </c>
    </row>
    <row r="3662" spans="1:13" x14ac:dyDescent="0.3">
      <c r="A3662" s="2">
        <v>202207</v>
      </c>
      <c r="B3662" s="19">
        <f>DATE(表格1[[#This Row],[年]],表格1[[#This Row],[月]],1)</f>
        <v>44743</v>
      </c>
      <c r="C3662" s="2" t="str">
        <f>LEFT(表格1[[#This Row],[年月]],4)</f>
        <v>2022</v>
      </c>
      <c r="D3662" s="2" t="str">
        <f>RIGHT(表格1[[#This Row],[年月]],2)</f>
        <v>07</v>
      </c>
      <c r="E3662" s="5">
        <v>10002000</v>
      </c>
      <c r="F3662" s="2" t="str">
        <f>VLOOKUP(TEXT(表格1[[#This Row],[地區]],"00000000"),縣市代碼,2,0)</f>
        <v>宜蘭縣</v>
      </c>
      <c r="G3662" s="2" t="s">
        <v>10</v>
      </c>
      <c r="H3662" s="13">
        <v>344345</v>
      </c>
      <c r="I3662" s="14">
        <v>924110865</v>
      </c>
      <c r="J3662" s="14">
        <f>表格1[[#This Row],[信用卡交易筆數]]/1000</f>
        <v>344.34500000000003</v>
      </c>
      <c r="K3662" s="14">
        <f>表格1[[#This Row],[信用卡交易金額'[新臺幣']]]/1000</f>
        <v>924110.86499999999</v>
      </c>
      <c r="L3662" s="14">
        <f>表格1[[#This Row],[信用卡交易金額'[新臺幣']]]/1000000</f>
        <v>924.11086499999999</v>
      </c>
      <c r="M3662" s="14" t="str" cm="1">
        <f t="array" ref="M3662">_xlfn.TEXTJOIN("", TRUE, _xlfn.XLOOKUP(TRUE, VALUE(表格1[[#This Row],[年月]]) &lt;= VALUE($R$8:$R$12), $Q$8:$Q$12)) &amp; "年度"</f>
        <v>2022年度</v>
      </c>
    </row>
    <row r="3663" spans="1:13" x14ac:dyDescent="0.3">
      <c r="A3663" s="2">
        <v>202207</v>
      </c>
      <c r="B3663" s="19">
        <f>DATE(表格1[[#This Row],[年]],表格1[[#This Row],[月]],1)</f>
        <v>44743</v>
      </c>
      <c r="C3663" s="2" t="str">
        <f>LEFT(表格1[[#This Row],[年月]],4)</f>
        <v>2022</v>
      </c>
      <c r="D3663" s="2" t="str">
        <f>RIGHT(表格1[[#This Row],[年月]],2)</f>
        <v>07</v>
      </c>
      <c r="E3663" s="5">
        <v>10015000</v>
      </c>
      <c r="F3663" s="2" t="str">
        <f>VLOOKUP(TEXT(表格1[[#This Row],[地區]],"00000000"),縣市代碼,2,0)</f>
        <v>花蓮縣</v>
      </c>
      <c r="G3663" s="2" t="s">
        <v>4</v>
      </c>
      <c r="H3663" s="13">
        <v>420077</v>
      </c>
      <c r="I3663" s="14">
        <v>220021682</v>
      </c>
      <c r="J3663" s="14">
        <f>表格1[[#This Row],[信用卡交易筆數]]/1000</f>
        <v>420.077</v>
      </c>
      <c r="K3663" s="14">
        <f>表格1[[#This Row],[信用卡交易金額'[新臺幣']]]/1000</f>
        <v>220021.682</v>
      </c>
      <c r="L3663" s="14">
        <f>表格1[[#This Row],[信用卡交易金額'[新臺幣']]]/1000000</f>
        <v>220.021682</v>
      </c>
      <c r="M3663" s="14" t="str" cm="1">
        <f t="array" ref="M3663">_xlfn.TEXTJOIN("", TRUE, _xlfn.XLOOKUP(TRUE, VALUE(表格1[[#This Row],[年月]]) &lt;= VALUE($R$8:$R$12), $Q$8:$Q$12)) &amp; "年度"</f>
        <v>2022年度</v>
      </c>
    </row>
    <row r="3664" spans="1:13" x14ac:dyDescent="0.3">
      <c r="A3664" s="2">
        <v>202207</v>
      </c>
      <c r="B3664" s="19">
        <f>DATE(表格1[[#This Row],[年]],表格1[[#This Row],[月]],1)</f>
        <v>44743</v>
      </c>
      <c r="C3664" s="2" t="str">
        <f>LEFT(表格1[[#This Row],[年月]],4)</f>
        <v>2022</v>
      </c>
      <c r="D3664" s="2" t="str">
        <f>RIGHT(表格1[[#This Row],[年月]],2)</f>
        <v>07</v>
      </c>
      <c r="E3664" s="5">
        <v>10015000</v>
      </c>
      <c r="F3664" s="2" t="str">
        <f>VLOOKUP(TEXT(表格1[[#This Row],[地區]],"00000000"),縣市代碼,2,0)</f>
        <v>花蓮縣</v>
      </c>
      <c r="G3664" s="2" t="s">
        <v>5</v>
      </c>
      <c r="H3664" s="13">
        <v>29694</v>
      </c>
      <c r="I3664" s="14">
        <v>66680603</v>
      </c>
      <c r="J3664" s="14">
        <f>表格1[[#This Row],[信用卡交易筆數]]/1000</f>
        <v>29.693999999999999</v>
      </c>
      <c r="K3664" s="14">
        <f>表格1[[#This Row],[信用卡交易金額'[新臺幣']]]/1000</f>
        <v>66680.603000000003</v>
      </c>
      <c r="L3664" s="14">
        <f>表格1[[#This Row],[信用卡交易金額'[新臺幣']]]/1000000</f>
        <v>66.680603000000005</v>
      </c>
      <c r="M3664" s="14" t="str" cm="1">
        <f t="array" ref="M3664">_xlfn.TEXTJOIN("", TRUE, _xlfn.XLOOKUP(TRUE, VALUE(表格1[[#This Row],[年月]]) &lt;= VALUE($R$8:$R$12), $Q$8:$Q$12)) &amp; "年度"</f>
        <v>2022年度</v>
      </c>
    </row>
    <row r="3665" spans="1:13" x14ac:dyDescent="0.3">
      <c r="A3665" s="2">
        <v>202207</v>
      </c>
      <c r="B3665" s="19">
        <f>DATE(表格1[[#This Row],[年]],表格1[[#This Row],[月]],1)</f>
        <v>44743</v>
      </c>
      <c r="C3665" s="2" t="str">
        <f>LEFT(表格1[[#This Row],[年月]],4)</f>
        <v>2022</v>
      </c>
      <c r="D3665" s="2" t="str">
        <f>RIGHT(表格1[[#This Row],[年月]],2)</f>
        <v>07</v>
      </c>
      <c r="E3665" s="5">
        <v>10015000</v>
      </c>
      <c r="F3665" s="2" t="str">
        <f>VLOOKUP(TEXT(表格1[[#This Row],[地區]],"00000000"),縣市代碼,2,0)</f>
        <v>花蓮縣</v>
      </c>
      <c r="G3665" s="2" t="s">
        <v>6</v>
      </c>
      <c r="H3665" s="13">
        <v>45906</v>
      </c>
      <c r="I3665" s="14">
        <v>182836908</v>
      </c>
      <c r="J3665" s="14">
        <f>表格1[[#This Row],[信用卡交易筆數]]/1000</f>
        <v>45.905999999999999</v>
      </c>
      <c r="K3665" s="14">
        <f>表格1[[#This Row],[信用卡交易金額'[新臺幣']]]/1000</f>
        <v>182836.908</v>
      </c>
      <c r="L3665" s="14">
        <f>表格1[[#This Row],[信用卡交易金額'[新臺幣']]]/1000000</f>
        <v>182.83690799999999</v>
      </c>
      <c r="M3665" s="14" t="str" cm="1">
        <f t="array" ref="M3665">_xlfn.TEXTJOIN("", TRUE, _xlfn.XLOOKUP(TRUE, VALUE(表格1[[#This Row],[年月]]) &lt;= VALUE($R$8:$R$12), $Q$8:$Q$12)) &amp; "年度"</f>
        <v>2022年度</v>
      </c>
    </row>
    <row r="3666" spans="1:13" x14ac:dyDescent="0.3">
      <c r="A3666" s="2">
        <v>202207</v>
      </c>
      <c r="B3666" s="19">
        <f>DATE(表格1[[#This Row],[年]],表格1[[#This Row],[月]],1)</f>
        <v>44743</v>
      </c>
      <c r="C3666" s="2" t="str">
        <f>LEFT(表格1[[#This Row],[年月]],4)</f>
        <v>2022</v>
      </c>
      <c r="D3666" s="2" t="str">
        <f>RIGHT(表格1[[#This Row],[年月]],2)</f>
        <v>07</v>
      </c>
      <c r="E3666" s="5">
        <v>10015000</v>
      </c>
      <c r="F3666" s="2" t="str">
        <f>VLOOKUP(TEXT(表格1[[#This Row],[地區]],"00000000"),縣市代碼,2,0)</f>
        <v>花蓮縣</v>
      </c>
      <c r="G3666" s="2" t="s">
        <v>7</v>
      </c>
      <c r="H3666" s="13">
        <v>258187</v>
      </c>
      <c r="I3666" s="14">
        <v>275390254</v>
      </c>
      <c r="J3666" s="14">
        <f>表格1[[#This Row],[信用卡交易筆數]]/1000</f>
        <v>258.18700000000001</v>
      </c>
      <c r="K3666" s="14">
        <f>表格1[[#This Row],[信用卡交易金額'[新臺幣']]]/1000</f>
        <v>275390.25400000002</v>
      </c>
      <c r="L3666" s="14">
        <f>表格1[[#This Row],[信用卡交易金額'[新臺幣']]]/1000000</f>
        <v>275.39025400000003</v>
      </c>
      <c r="M3666" s="14" t="str" cm="1">
        <f t="array" ref="M3666">_xlfn.TEXTJOIN("", TRUE, _xlfn.XLOOKUP(TRUE, VALUE(表格1[[#This Row],[年月]]) &lt;= VALUE($R$8:$R$12), $Q$8:$Q$12)) &amp; "年度"</f>
        <v>2022年度</v>
      </c>
    </row>
    <row r="3667" spans="1:13" x14ac:dyDescent="0.3">
      <c r="A3667" s="2">
        <v>202207</v>
      </c>
      <c r="B3667" s="19">
        <f>DATE(表格1[[#This Row],[年]],表格1[[#This Row],[月]],1)</f>
        <v>44743</v>
      </c>
      <c r="C3667" s="2" t="str">
        <f>LEFT(表格1[[#This Row],[年月]],4)</f>
        <v>2022</v>
      </c>
      <c r="D3667" s="2" t="str">
        <f>RIGHT(表格1[[#This Row],[年月]],2)</f>
        <v>07</v>
      </c>
      <c r="E3667" s="5">
        <v>10015000</v>
      </c>
      <c r="F3667" s="2" t="str">
        <f>VLOOKUP(TEXT(表格1[[#This Row],[地區]],"00000000"),縣市代碼,2,0)</f>
        <v>花蓮縣</v>
      </c>
      <c r="G3667" s="2" t="s">
        <v>8</v>
      </c>
      <c r="H3667" s="13">
        <v>183125</v>
      </c>
      <c r="I3667" s="14">
        <v>221177986</v>
      </c>
      <c r="J3667" s="14">
        <f>表格1[[#This Row],[信用卡交易筆數]]/1000</f>
        <v>183.125</v>
      </c>
      <c r="K3667" s="14">
        <f>表格1[[#This Row],[信用卡交易金額'[新臺幣']]]/1000</f>
        <v>221177.986</v>
      </c>
      <c r="L3667" s="14">
        <f>表格1[[#This Row],[信用卡交易金額'[新臺幣']]]/1000000</f>
        <v>221.177986</v>
      </c>
      <c r="M3667" s="14" t="str" cm="1">
        <f t="array" ref="M3667">_xlfn.TEXTJOIN("", TRUE, _xlfn.XLOOKUP(TRUE, VALUE(表格1[[#This Row],[年月]]) &lt;= VALUE($R$8:$R$12), $Q$8:$Q$12)) &amp; "年度"</f>
        <v>2022年度</v>
      </c>
    </row>
    <row r="3668" spans="1:13" x14ac:dyDescent="0.3">
      <c r="A3668" s="2">
        <v>202207</v>
      </c>
      <c r="B3668" s="19">
        <f>DATE(表格1[[#This Row],[年]],表格1[[#This Row],[月]],1)</f>
        <v>44743</v>
      </c>
      <c r="C3668" s="2" t="str">
        <f>LEFT(表格1[[#This Row],[年月]],4)</f>
        <v>2022</v>
      </c>
      <c r="D3668" s="2" t="str">
        <f>RIGHT(表格1[[#This Row],[年月]],2)</f>
        <v>07</v>
      </c>
      <c r="E3668" s="5">
        <v>10015000</v>
      </c>
      <c r="F3668" s="2" t="str">
        <f>VLOOKUP(TEXT(表格1[[#This Row],[地區]],"00000000"),縣市代碼,2,0)</f>
        <v>花蓮縣</v>
      </c>
      <c r="G3668" s="2" t="s">
        <v>9</v>
      </c>
      <c r="H3668" s="13">
        <v>372125</v>
      </c>
      <c r="I3668" s="14">
        <v>471644010</v>
      </c>
      <c r="J3668" s="14">
        <f>表格1[[#This Row],[信用卡交易筆數]]/1000</f>
        <v>372.125</v>
      </c>
      <c r="K3668" s="14">
        <f>表格1[[#This Row],[信用卡交易金額'[新臺幣']]]/1000</f>
        <v>471644.01</v>
      </c>
      <c r="L3668" s="14">
        <f>表格1[[#This Row],[信用卡交易金額'[新臺幣']]]/1000000</f>
        <v>471.64400999999998</v>
      </c>
      <c r="M3668" s="14" t="str" cm="1">
        <f t="array" ref="M3668">_xlfn.TEXTJOIN("", TRUE, _xlfn.XLOOKUP(TRUE, VALUE(表格1[[#This Row],[年月]]) &lt;= VALUE($R$8:$R$12), $Q$8:$Q$12)) &amp; "年度"</f>
        <v>2022年度</v>
      </c>
    </row>
    <row r="3669" spans="1:13" x14ac:dyDescent="0.3">
      <c r="A3669" s="2">
        <v>202207</v>
      </c>
      <c r="B3669" s="19">
        <f>DATE(表格1[[#This Row],[年]],表格1[[#This Row],[月]],1)</f>
        <v>44743</v>
      </c>
      <c r="C3669" s="2" t="str">
        <f>LEFT(表格1[[#This Row],[年月]],4)</f>
        <v>2022</v>
      </c>
      <c r="D3669" s="2" t="str">
        <f>RIGHT(表格1[[#This Row],[年月]],2)</f>
        <v>07</v>
      </c>
      <c r="E3669" s="5">
        <v>10015000</v>
      </c>
      <c r="F3669" s="2" t="str">
        <f>VLOOKUP(TEXT(表格1[[#This Row],[地區]],"00000000"),縣市代碼,2,0)</f>
        <v>花蓮縣</v>
      </c>
      <c r="G3669" s="2" t="s">
        <v>10</v>
      </c>
      <c r="H3669" s="13">
        <v>220838</v>
      </c>
      <c r="I3669" s="14">
        <v>614623541</v>
      </c>
      <c r="J3669" s="14">
        <f>表格1[[#This Row],[信用卡交易筆數]]/1000</f>
        <v>220.83799999999999</v>
      </c>
      <c r="K3669" s="14">
        <f>表格1[[#This Row],[信用卡交易金額'[新臺幣']]]/1000</f>
        <v>614623.54099999997</v>
      </c>
      <c r="L3669" s="14">
        <f>表格1[[#This Row],[信用卡交易金額'[新臺幣']]]/1000000</f>
        <v>614.62354100000005</v>
      </c>
      <c r="M3669" s="14" t="str" cm="1">
        <f t="array" ref="M3669">_xlfn.TEXTJOIN("", TRUE, _xlfn.XLOOKUP(TRUE, VALUE(表格1[[#This Row],[年月]]) &lt;= VALUE($R$8:$R$12), $Q$8:$Q$12)) &amp; "年度"</f>
        <v>2022年度</v>
      </c>
    </row>
    <row r="3670" spans="1:13" x14ac:dyDescent="0.3">
      <c r="A3670" s="2">
        <v>202207</v>
      </c>
      <c r="B3670" s="19">
        <f>DATE(表格1[[#This Row],[年]],表格1[[#This Row],[月]],1)</f>
        <v>44743</v>
      </c>
      <c r="C3670" s="2" t="str">
        <f>LEFT(表格1[[#This Row],[年月]],4)</f>
        <v>2022</v>
      </c>
      <c r="D3670" s="2" t="str">
        <f>RIGHT(表格1[[#This Row],[年月]],2)</f>
        <v>07</v>
      </c>
      <c r="E3670" s="5">
        <v>10014000</v>
      </c>
      <c r="F3670" s="2" t="str">
        <f>VLOOKUP(TEXT(表格1[[#This Row],[地區]],"00000000"),縣市代碼,2,0)</f>
        <v>臺東縣</v>
      </c>
      <c r="G3670" s="2" t="s">
        <v>4</v>
      </c>
      <c r="H3670" s="13">
        <v>204016</v>
      </c>
      <c r="I3670" s="14">
        <v>99838420</v>
      </c>
      <c r="J3670" s="14">
        <f>表格1[[#This Row],[信用卡交易筆數]]/1000</f>
        <v>204.01599999999999</v>
      </c>
      <c r="K3670" s="14">
        <f>表格1[[#This Row],[信用卡交易金額'[新臺幣']]]/1000</f>
        <v>99838.42</v>
      </c>
      <c r="L3670" s="14">
        <f>表格1[[#This Row],[信用卡交易金額'[新臺幣']]]/1000000</f>
        <v>99.838419999999999</v>
      </c>
      <c r="M3670" s="14" t="str" cm="1">
        <f t="array" ref="M3670">_xlfn.TEXTJOIN("", TRUE, _xlfn.XLOOKUP(TRUE, VALUE(表格1[[#This Row],[年月]]) &lt;= VALUE($R$8:$R$12), $Q$8:$Q$12)) &amp; "年度"</f>
        <v>2022年度</v>
      </c>
    </row>
    <row r="3671" spans="1:13" x14ac:dyDescent="0.3">
      <c r="A3671" s="2">
        <v>202207</v>
      </c>
      <c r="B3671" s="19">
        <f>DATE(表格1[[#This Row],[年]],表格1[[#This Row],[月]],1)</f>
        <v>44743</v>
      </c>
      <c r="C3671" s="2" t="str">
        <f>LEFT(表格1[[#This Row],[年月]],4)</f>
        <v>2022</v>
      </c>
      <c r="D3671" s="2" t="str">
        <f>RIGHT(表格1[[#This Row],[年月]],2)</f>
        <v>07</v>
      </c>
      <c r="E3671" s="5">
        <v>10014000</v>
      </c>
      <c r="F3671" s="2" t="str">
        <f>VLOOKUP(TEXT(表格1[[#This Row],[地區]],"00000000"),縣市代碼,2,0)</f>
        <v>臺東縣</v>
      </c>
      <c r="G3671" s="2" t="s">
        <v>5</v>
      </c>
      <c r="H3671" s="13">
        <v>17295</v>
      </c>
      <c r="I3671" s="14">
        <v>36811906</v>
      </c>
      <c r="J3671" s="14">
        <f>表格1[[#This Row],[信用卡交易筆數]]/1000</f>
        <v>17.295000000000002</v>
      </c>
      <c r="K3671" s="14">
        <f>表格1[[#This Row],[信用卡交易金額'[新臺幣']]]/1000</f>
        <v>36811.906000000003</v>
      </c>
      <c r="L3671" s="14">
        <f>表格1[[#This Row],[信用卡交易金額'[新臺幣']]]/1000000</f>
        <v>36.811906</v>
      </c>
      <c r="M3671" s="14" t="str" cm="1">
        <f t="array" ref="M3671">_xlfn.TEXTJOIN("", TRUE, _xlfn.XLOOKUP(TRUE, VALUE(表格1[[#This Row],[年月]]) &lt;= VALUE($R$8:$R$12), $Q$8:$Q$12)) &amp; "年度"</f>
        <v>2022年度</v>
      </c>
    </row>
    <row r="3672" spans="1:13" x14ac:dyDescent="0.3">
      <c r="A3672" s="2">
        <v>202207</v>
      </c>
      <c r="B3672" s="19">
        <f>DATE(表格1[[#This Row],[年]],表格1[[#This Row],[月]],1)</f>
        <v>44743</v>
      </c>
      <c r="C3672" s="2" t="str">
        <f>LEFT(表格1[[#This Row],[年月]],4)</f>
        <v>2022</v>
      </c>
      <c r="D3672" s="2" t="str">
        <f>RIGHT(表格1[[#This Row],[年月]],2)</f>
        <v>07</v>
      </c>
      <c r="E3672" s="5">
        <v>10014000</v>
      </c>
      <c r="F3672" s="2" t="str">
        <f>VLOOKUP(TEXT(表格1[[#This Row],[地區]],"00000000"),縣市代碼,2,0)</f>
        <v>臺東縣</v>
      </c>
      <c r="G3672" s="2" t="s">
        <v>6</v>
      </c>
      <c r="H3672" s="13">
        <v>24004</v>
      </c>
      <c r="I3672" s="14">
        <v>93363513</v>
      </c>
      <c r="J3672" s="14">
        <f>表格1[[#This Row],[信用卡交易筆數]]/1000</f>
        <v>24.004000000000001</v>
      </c>
      <c r="K3672" s="14">
        <f>表格1[[#This Row],[信用卡交易金額'[新臺幣']]]/1000</f>
        <v>93363.513000000006</v>
      </c>
      <c r="L3672" s="14">
        <f>表格1[[#This Row],[信用卡交易金額'[新臺幣']]]/1000000</f>
        <v>93.363512999999998</v>
      </c>
      <c r="M3672" s="14" t="str" cm="1">
        <f t="array" ref="M3672">_xlfn.TEXTJOIN("", TRUE, _xlfn.XLOOKUP(TRUE, VALUE(表格1[[#This Row],[年月]]) &lt;= VALUE($R$8:$R$12), $Q$8:$Q$12)) &amp; "年度"</f>
        <v>2022年度</v>
      </c>
    </row>
    <row r="3673" spans="1:13" x14ac:dyDescent="0.3">
      <c r="A3673" s="2">
        <v>202207</v>
      </c>
      <c r="B3673" s="19">
        <f>DATE(表格1[[#This Row],[年]],表格1[[#This Row],[月]],1)</f>
        <v>44743</v>
      </c>
      <c r="C3673" s="2" t="str">
        <f>LEFT(表格1[[#This Row],[年月]],4)</f>
        <v>2022</v>
      </c>
      <c r="D3673" s="2" t="str">
        <f>RIGHT(表格1[[#This Row],[年月]],2)</f>
        <v>07</v>
      </c>
      <c r="E3673" s="5">
        <v>10014000</v>
      </c>
      <c r="F3673" s="2" t="str">
        <f>VLOOKUP(TEXT(表格1[[#This Row],[地區]],"00000000"),縣市代碼,2,0)</f>
        <v>臺東縣</v>
      </c>
      <c r="G3673" s="2" t="s">
        <v>7</v>
      </c>
      <c r="H3673" s="13">
        <v>148000</v>
      </c>
      <c r="I3673" s="14">
        <v>156474352</v>
      </c>
      <c r="J3673" s="14">
        <f>表格1[[#This Row],[信用卡交易筆數]]/1000</f>
        <v>148</v>
      </c>
      <c r="K3673" s="14">
        <f>表格1[[#This Row],[信用卡交易金額'[新臺幣']]]/1000</f>
        <v>156474.35200000001</v>
      </c>
      <c r="L3673" s="14">
        <f>表格1[[#This Row],[信用卡交易金額'[新臺幣']]]/1000000</f>
        <v>156.47435200000001</v>
      </c>
      <c r="M3673" s="14" t="str" cm="1">
        <f t="array" ref="M3673">_xlfn.TEXTJOIN("", TRUE, _xlfn.XLOOKUP(TRUE, VALUE(表格1[[#This Row],[年月]]) &lt;= VALUE($R$8:$R$12), $Q$8:$Q$12)) &amp; "年度"</f>
        <v>2022年度</v>
      </c>
    </row>
    <row r="3674" spans="1:13" x14ac:dyDescent="0.3">
      <c r="A3674" s="2">
        <v>202207</v>
      </c>
      <c r="B3674" s="19">
        <f>DATE(表格1[[#This Row],[年]],表格1[[#This Row],[月]],1)</f>
        <v>44743</v>
      </c>
      <c r="C3674" s="2" t="str">
        <f>LEFT(表格1[[#This Row],[年月]],4)</f>
        <v>2022</v>
      </c>
      <c r="D3674" s="2" t="str">
        <f>RIGHT(表格1[[#This Row],[年月]],2)</f>
        <v>07</v>
      </c>
      <c r="E3674" s="5">
        <v>10014000</v>
      </c>
      <c r="F3674" s="2" t="str">
        <f>VLOOKUP(TEXT(表格1[[#This Row],[地區]],"00000000"),縣市代碼,2,0)</f>
        <v>臺東縣</v>
      </c>
      <c r="G3674" s="2" t="s">
        <v>8</v>
      </c>
      <c r="H3674" s="13">
        <v>94680</v>
      </c>
      <c r="I3674" s="14">
        <v>112921517</v>
      </c>
      <c r="J3674" s="14">
        <f>表格1[[#This Row],[信用卡交易筆數]]/1000</f>
        <v>94.68</v>
      </c>
      <c r="K3674" s="14">
        <f>表格1[[#This Row],[信用卡交易金額'[新臺幣']]]/1000</f>
        <v>112921.51700000001</v>
      </c>
      <c r="L3674" s="14">
        <f>表格1[[#This Row],[信用卡交易金額'[新臺幣']]]/1000000</f>
        <v>112.92151699999999</v>
      </c>
      <c r="M3674" s="14" t="str" cm="1">
        <f t="array" ref="M3674">_xlfn.TEXTJOIN("", TRUE, _xlfn.XLOOKUP(TRUE, VALUE(表格1[[#This Row],[年月]]) &lt;= VALUE($R$8:$R$12), $Q$8:$Q$12)) &amp; "年度"</f>
        <v>2022年度</v>
      </c>
    </row>
    <row r="3675" spans="1:13" x14ac:dyDescent="0.3">
      <c r="A3675" s="2">
        <v>202207</v>
      </c>
      <c r="B3675" s="19">
        <f>DATE(表格1[[#This Row],[年]],表格1[[#This Row],[月]],1)</f>
        <v>44743</v>
      </c>
      <c r="C3675" s="2" t="str">
        <f>LEFT(表格1[[#This Row],[年月]],4)</f>
        <v>2022</v>
      </c>
      <c r="D3675" s="2" t="str">
        <f>RIGHT(表格1[[#This Row],[年月]],2)</f>
        <v>07</v>
      </c>
      <c r="E3675" s="5">
        <v>10014000</v>
      </c>
      <c r="F3675" s="2" t="str">
        <f>VLOOKUP(TEXT(表格1[[#This Row],[地區]],"00000000"),縣市代碼,2,0)</f>
        <v>臺東縣</v>
      </c>
      <c r="G3675" s="2" t="s">
        <v>9</v>
      </c>
      <c r="H3675" s="13">
        <v>184057</v>
      </c>
      <c r="I3675" s="14">
        <v>231464066</v>
      </c>
      <c r="J3675" s="14">
        <f>表格1[[#This Row],[信用卡交易筆數]]/1000</f>
        <v>184.05699999999999</v>
      </c>
      <c r="K3675" s="14">
        <f>表格1[[#This Row],[信用卡交易金額'[新臺幣']]]/1000</f>
        <v>231464.06599999999</v>
      </c>
      <c r="L3675" s="14">
        <f>表格1[[#This Row],[信用卡交易金額'[新臺幣']]]/1000000</f>
        <v>231.464066</v>
      </c>
      <c r="M3675" s="14" t="str" cm="1">
        <f t="array" ref="M3675">_xlfn.TEXTJOIN("", TRUE, _xlfn.XLOOKUP(TRUE, VALUE(表格1[[#This Row],[年月]]) &lt;= VALUE($R$8:$R$12), $Q$8:$Q$12)) &amp; "年度"</f>
        <v>2022年度</v>
      </c>
    </row>
    <row r="3676" spans="1:13" x14ac:dyDescent="0.3">
      <c r="A3676" s="2">
        <v>202207</v>
      </c>
      <c r="B3676" s="19">
        <f>DATE(表格1[[#This Row],[年]],表格1[[#This Row],[月]],1)</f>
        <v>44743</v>
      </c>
      <c r="C3676" s="2" t="str">
        <f>LEFT(表格1[[#This Row],[年月]],4)</f>
        <v>2022</v>
      </c>
      <c r="D3676" s="2" t="str">
        <f>RIGHT(表格1[[#This Row],[年月]],2)</f>
        <v>07</v>
      </c>
      <c r="E3676" s="5">
        <v>10014000</v>
      </c>
      <c r="F3676" s="2" t="str">
        <f>VLOOKUP(TEXT(表格1[[#This Row],[地區]],"00000000"),縣市代碼,2,0)</f>
        <v>臺東縣</v>
      </c>
      <c r="G3676" s="2" t="s">
        <v>10</v>
      </c>
      <c r="H3676" s="13">
        <v>111177</v>
      </c>
      <c r="I3676" s="14">
        <v>321738504</v>
      </c>
      <c r="J3676" s="14">
        <f>表格1[[#This Row],[信用卡交易筆數]]/1000</f>
        <v>111.17700000000001</v>
      </c>
      <c r="K3676" s="14">
        <f>表格1[[#This Row],[信用卡交易金額'[新臺幣']]]/1000</f>
        <v>321738.50400000002</v>
      </c>
      <c r="L3676" s="14">
        <f>表格1[[#This Row],[信用卡交易金額'[新臺幣']]]/1000000</f>
        <v>321.73850399999998</v>
      </c>
      <c r="M3676" s="14" t="str" cm="1">
        <f t="array" ref="M3676">_xlfn.TEXTJOIN("", TRUE, _xlfn.XLOOKUP(TRUE, VALUE(表格1[[#This Row],[年月]]) &lt;= VALUE($R$8:$R$12), $Q$8:$Q$12)) &amp; "年度"</f>
        <v>2022年度</v>
      </c>
    </row>
    <row r="3677" spans="1:13" x14ac:dyDescent="0.3">
      <c r="A3677" s="2">
        <v>202207</v>
      </c>
      <c r="B3677" s="19">
        <f>DATE(表格1[[#This Row],[年]],表格1[[#This Row],[月]],1)</f>
        <v>44743</v>
      </c>
      <c r="C3677" s="2" t="str">
        <f>LEFT(表格1[[#This Row],[年月]],4)</f>
        <v>2022</v>
      </c>
      <c r="D3677" s="2" t="str">
        <f>RIGHT(表格1[[#This Row],[年月]],2)</f>
        <v>07</v>
      </c>
      <c r="E3677" s="5">
        <v>10016000</v>
      </c>
      <c r="F3677" s="2" t="str">
        <f>VLOOKUP(TEXT(表格1[[#This Row],[地區]],"00000000"),縣市代碼,2,0)</f>
        <v>澎湖縣</v>
      </c>
      <c r="G3677" s="2" t="s">
        <v>4</v>
      </c>
      <c r="H3677" s="13">
        <v>83062</v>
      </c>
      <c r="I3677" s="14">
        <v>38583005</v>
      </c>
      <c r="J3677" s="14">
        <f>表格1[[#This Row],[信用卡交易筆數]]/1000</f>
        <v>83.061999999999998</v>
      </c>
      <c r="K3677" s="14">
        <f>表格1[[#This Row],[信用卡交易金額'[新臺幣']]]/1000</f>
        <v>38583.004999999997</v>
      </c>
      <c r="L3677" s="14">
        <f>表格1[[#This Row],[信用卡交易金額'[新臺幣']]]/1000000</f>
        <v>38.583005</v>
      </c>
      <c r="M3677" s="14" t="str" cm="1">
        <f t="array" ref="M3677">_xlfn.TEXTJOIN("", TRUE, _xlfn.XLOOKUP(TRUE, VALUE(表格1[[#This Row],[年月]]) &lt;= VALUE($R$8:$R$12), $Q$8:$Q$12)) &amp; "年度"</f>
        <v>2022年度</v>
      </c>
    </row>
    <row r="3678" spans="1:13" x14ac:dyDescent="0.3">
      <c r="A3678" s="2">
        <v>202207</v>
      </c>
      <c r="B3678" s="19">
        <f>DATE(表格1[[#This Row],[年]],表格1[[#This Row],[月]],1)</f>
        <v>44743</v>
      </c>
      <c r="C3678" s="2" t="str">
        <f>LEFT(表格1[[#This Row],[年月]],4)</f>
        <v>2022</v>
      </c>
      <c r="D3678" s="2" t="str">
        <f>RIGHT(表格1[[#This Row],[年月]],2)</f>
        <v>07</v>
      </c>
      <c r="E3678" s="5">
        <v>10016000</v>
      </c>
      <c r="F3678" s="2" t="str">
        <f>VLOOKUP(TEXT(表格1[[#This Row],[地區]],"00000000"),縣市代碼,2,0)</f>
        <v>澎湖縣</v>
      </c>
      <c r="G3678" s="2" t="s">
        <v>5</v>
      </c>
      <c r="H3678" s="13">
        <v>7719</v>
      </c>
      <c r="I3678" s="14">
        <v>19354982</v>
      </c>
      <c r="J3678" s="14">
        <f>表格1[[#This Row],[信用卡交易筆數]]/1000</f>
        <v>7.7190000000000003</v>
      </c>
      <c r="K3678" s="14">
        <f>表格1[[#This Row],[信用卡交易金額'[新臺幣']]]/1000</f>
        <v>19354.982</v>
      </c>
      <c r="L3678" s="14">
        <f>表格1[[#This Row],[信用卡交易金額'[新臺幣']]]/1000000</f>
        <v>19.354982</v>
      </c>
      <c r="M3678" s="14" t="str" cm="1">
        <f t="array" ref="M3678">_xlfn.TEXTJOIN("", TRUE, _xlfn.XLOOKUP(TRUE, VALUE(表格1[[#This Row],[年月]]) &lt;= VALUE($R$8:$R$12), $Q$8:$Q$12)) &amp; "年度"</f>
        <v>2022年度</v>
      </c>
    </row>
    <row r="3679" spans="1:13" x14ac:dyDescent="0.3">
      <c r="A3679" s="2">
        <v>202207</v>
      </c>
      <c r="B3679" s="19">
        <f>DATE(表格1[[#This Row],[年]],表格1[[#This Row],[月]],1)</f>
        <v>44743</v>
      </c>
      <c r="C3679" s="2" t="str">
        <f>LEFT(表格1[[#This Row],[年月]],4)</f>
        <v>2022</v>
      </c>
      <c r="D3679" s="2" t="str">
        <f>RIGHT(表格1[[#This Row],[年月]],2)</f>
        <v>07</v>
      </c>
      <c r="E3679" s="5">
        <v>10016000</v>
      </c>
      <c r="F3679" s="2" t="str">
        <f>VLOOKUP(TEXT(表格1[[#This Row],[地區]],"00000000"),縣市代碼,2,0)</f>
        <v>澎湖縣</v>
      </c>
      <c r="G3679" s="2" t="s">
        <v>6</v>
      </c>
      <c r="H3679" s="13">
        <v>11897</v>
      </c>
      <c r="I3679" s="14">
        <v>38913591</v>
      </c>
      <c r="J3679" s="14">
        <f>表格1[[#This Row],[信用卡交易筆數]]/1000</f>
        <v>11.897</v>
      </c>
      <c r="K3679" s="14">
        <f>表格1[[#This Row],[信用卡交易金額'[新臺幣']]]/1000</f>
        <v>38913.591</v>
      </c>
      <c r="L3679" s="14">
        <f>表格1[[#This Row],[信用卡交易金額'[新臺幣']]]/1000000</f>
        <v>38.913590999999997</v>
      </c>
      <c r="M3679" s="14" t="str" cm="1">
        <f t="array" ref="M3679">_xlfn.TEXTJOIN("", TRUE, _xlfn.XLOOKUP(TRUE, VALUE(表格1[[#This Row],[年月]]) &lt;= VALUE($R$8:$R$12), $Q$8:$Q$12)) &amp; "年度"</f>
        <v>2022年度</v>
      </c>
    </row>
    <row r="3680" spans="1:13" x14ac:dyDescent="0.3">
      <c r="A3680" s="2">
        <v>202207</v>
      </c>
      <c r="B3680" s="19">
        <f>DATE(表格1[[#This Row],[年]],表格1[[#This Row],[月]],1)</f>
        <v>44743</v>
      </c>
      <c r="C3680" s="2" t="str">
        <f>LEFT(表格1[[#This Row],[年月]],4)</f>
        <v>2022</v>
      </c>
      <c r="D3680" s="2" t="str">
        <f>RIGHT(表格1[[#This Row],[年月]],2)</f>
        <v>07</v>
      </c>
      <c r="E3680" s="5">
        <v>10016000</v>
      </c>
      <c r="F3680" s="2" t="str">
        <f>VLOOKUP(TEXT(表格1[[#This Row],[地區]],"00000000"),縣市代碼,2,0)</f>
        <v>澎湖縣</v>
      </c>
      <c r="G3680" s="2" t="s">
        <v>7</v>
      </c>
      <c r="H3680" s="13">
        <v>59980</v>
      </c>
      <c r="I3680" s="14">
        <v>83710091</v>
      </c>
      <c r="J3680" s="14">
        <f>表格1[[#This Row],[信用卡交易筆數]]/1000</f>
        <v>59.98</v>
      </c>
      <c r="K3680" s="14">
        <f>表格1[[#This Row],[信用卡交易金額'[新臺幣']]]/1000</f>
        <v>83710.091</v>
      </c>
      <c r="L3680" s="14">
        <f>表格1[[#This Row],[信用卡交易金額'[新臺幣']]]/1000000</f>
        <v>83.710091000000006</v>
      </c>
      <c r="M3680" s="14" t="str" cm="1">
        <f t="array" ref="M3680">_xlfn.TEXTJOIN("", TRUE, _xlfn.XLOOKUP(TRUE, VALUE(表格1[[#This Row],[年月]]) &lt;= VALUE($R$8:$R$12), $Q$8:$Q$12)) &amp; "年度"</f>
        <v>2022年度</v>
      </c>
    </row>
    <row r="3681" spans="1:13" x14ac:dyDescent="0.3">
      <c r="A3681" s="2">
        <v>202207</v>
      </c>
      <c r="B3681" s="19">
        <f>DATE(表格1[[#This Row],[年]],表格1[[#This Row],[月]],1)</f>
        <v>44743</v>
      </c>
      <c r="C3681" s="2" t="str">
        <f>LEFT(表格1[[#This Row],[年月]],4)</f>
        <v>2022</v>
      </c>
      <c r="D3681" s="2" t="str">
        <f>RIGHT(表格1[[#This Row],[年月]],2)</f>
        <v>07</v>
      </c>
      <c r="E3681" s="5">
        <v>10016000</v>
      </c>
      <c r="F3681" s="2" t="str">
        <f>VLOOKUP(TEXT(表格1[[#This Row],[地區]],"00000000"),縣市代碼,2,0)</f>
        <v>澎湖縣</v>
      </c>
      <c r="G3681" s="2" t="s">
        <v>8</v>
      </c>
      <c r="H3681" s="13">
        <v>46622</v>
      </c>
      <c r="I3681" s="14">
        <v>57642717</v>
      </c>
      <c r="J3681" s="14">
        <f>表格1[[#This Row],[信用卡交易筆數]]/1000</f>
        <v>46.622</v>
      </c>
      <c r="K3681" s="14">
        <f>表格1[[#This Row],[信用卡交易金額'[新臺幣']]]/1000</f>
        <v>57642.716999999997</v>
      </c>
      <c r="L3681" s="14">
        <f>表格1[[#This Row],[信用卡交易金額'[新臺幣']]]/1000000</f>
        <v>57.642716999999998</v>
      </c>
      <c r="M3681" s="14" t="str" cm="1">
        <f t="array" ref="M3681">_xlfn.TEXTJOIN("", TRUE, _xlfn.XLOOKUP(TRUE, VALUE(表格1[[#This Row],[年月]]) &lt;= VALUE($R$8:$R$12), $Q$8:$Q$12)) &amp; "年度"</f>
        <v>2022年度</v>
      </c>
    </row>
    <row r="3682" spans="1:13" x14ac:dyDescent="0.3">
      <c r="A3682" s="2">
        <v>202207</v>
      </c>
      <c r="B3682" s="19">
        <f>DATE(表格1[[#This Row],[年]],表格1[[#This Row],[月]],1)</f>
        <v>44743</v>
      </c>
      <c r="C3682" s="2" t="str">
        <f>LEFT(表格1[[#This Row],[年月]],4)</f>
        <v>2022</v>
      </c>
      <c r="D3682" s="2" t="str">
        <f>RIGHT(表格1[[#This Row],[年月]],2)</f>
        <v>07</v>
      </c>
      <c r="E3682" s="5">
        <v>10016000</v>
      </c>
      <c r="F3682" s="2" t="str">
        <f>VLOOKUP(TEXT(表格1[[#This Row],[地區]],"00000000"),縣市代碼,2,0)</f>
        <v>澎湖縣</v>
      </c>
      <c r="G3682" s="2" t="s">
        <v>9</v>
      </c>
      <c r="H3682" s="13">
        <v>84728</v>
      </c>
      <c r="I3682" s="14">
        <v>98924549</v>
      </c>
      <c r="J3682" s="14">
        <f>表格1[[#This Row],[信用卡交易筆數]]/1000</f>
        <v>84.727999999999994</v>
      </c>
      <c r="K3682" s="14">
        <f>表格1[[#This Row],[信用卡交易金額'[新臺幣']]]/1000</f>
        <v>98924.548999999999</v>
      </c>
      <c r="L3682" s="14">
        <f>表格1[[#This Row],[信用卡交易金額'[新臺幣']]]/1000000</f>
        <v>98.924548999999999</v>
      </c>
      <c r="M3682" s="14" t="str" cm="1">
        <f t="array" ref="M3682">_xlfn.TEXTJOIN("", TRUE, _xlfn.XLOOKUP(TRUE, VALUE(表格1[[#This Row],[年月]]) &lt;= VALUE($R$8:$R$12), $Q$8:$Q$12)) &amp; "年度"</f>
        <v>2022年度</v>
      </c>
    </row>
    <row r="3683" spans="1:13" x14ac:dyDescent="0.3">
      <c r="A3683" s="2">
        <v>202207</v>
      </c>
      <c r="B3683" s="19">
        <f>DATE(表格1[[#This Row],[年]],表格1[[#This Row],[月]],1)</f>
        <v>44743</v>
      </c>
      <c r="C3683" s="2" t="str">
        <f>LEFT(表格1[[#This Row],[年月]],4)</f>
        <v>2022</v>
      </c>
      <c r="D3683" s="2" t="str">
        <f>RIGHT(表格1[[#This Row],[年月]],2)</f>
        <v>07</v>
      </c>
      <c r="E3683" s="5">
        <v>10016000</v>
      </c>
      <c r="F3683" s="2" t="str">
        <f>VLOOKUP(TEXT(表格1[[#This Row],[地區]],"00000000"),縣市代碼,2,0)</f>
        <v>澎湖縣</v>
      </c>
      <c r="G3683" s="2" t="s">
        <v>10</v>
      </c>
      <c r="H3683" s="13">
        <v>48940</v>
      </c>
      <c r="I3683" s="14">
        <v>159508151</v>
      </c>
      <c r="J3683" s="14">
        <f>表格1[[#This Row],[信用卡交易筆數]]/1000</f>
        <v>48.94</v>
      </c>
      <c r="K3683" s="14">
        <f>表格1[[#This Row],[信用卡交易金額'[新臺幣']]]/1000</f>
        <v>159508.15100000001</v>
      </c>
      <c r="L3683" s="14">
        <f>表格1[[#This Row],[信用卡交易金額'[新臺幣']]]/1000000</f>
        <v>159.508151</v>
      </c>
      <c r="M3683" s="14" t="str" cm="1">
        <f t="array" ref="M3683">_xlfn.TEXTJOIN("", TRUE, _xlfn.XLOOKUP(TRUE, VALUE(表格1[[#This Row],[年月]]) &lt;= VALUE($R$8:$R$12), $Q$8:$Q$12)) &amp; "年度"</f>
        <v>2022年度</v>
      </c>
    </row>
    <row r="3684" spans="1:13" x14ac:dyDescent="0.3">
      <c r="A3684" s="2">
        <v>202207</v>
      </c>
      <c r="B3684" s="19">
        <f>DATE(表格1[[#This Row],[年]],表格1[[#This Row],[月]],1)</f>
        <v>44743</v>
      </c>
      <c r="C3684" s="2" t="str">
        <f>LEFT(表格1[[#This Row],[年月]],4)</f>
        <v>2022</v>
      </c>
      <c r="D3684" s="2" t="str">
        <f>RIGHT(表格1[[#This Row],[年月]],2)</f>
        <v>07</v>
      </c>
      <c r="E3684" s="5" t="s">
        <v>62</v>
      </c>
      <c r="F3684" s="2" t="str">
        <f>VLOOKUP(TEXT(表格1[[#This Row],[地區]],"00000000"),縣市代碼,2,0)</f>
        <v>金門縣</v>
      </c>
      <c r="G3684" s="2" t="s">
        <v>4</v>
      </c>
      <c r="H3684" s="13">
        <v>72061</v>
      </c>
      <c r="I3684" s="14">
        <v>34274680</v>
      </c>
      <c r="J3684" s="14">
        <f>表格1[[#This Row],[信用卡交易筆數]]/1000</f>
        <v>72.061000000000007</v>
      </c>
      <c r="K3684" s="14">
        <f>表格1[[#This Row],[信用卡交易金額'[新臺幣']]]/1000</f>
        <v>34274.68</v>
      </c>
      <c r="L3684" s="14">
        <f>表格1[[#This Row],[信用卡交易金額'[新臺幣']]]/1000000</f>
        <v>34.274679999999996</v>
      </c>
      <c r="M3684" s="14" t="str" cm="1">
        <f t="array" ref="M3684">_xlfn.TEXTJOIN("", TRUE, _xlfn.XLOOKUP(TRUE, VALUE(表格1[[#This Row],[年月]]) &lt;= VALUE($R$8:$R$12), $Q$8:$Q$12)) &amp; "年度"</f>
        <v>2022年度</v>
      </c>
    </row>
    <row r="3685" spans="1:13" x14ac:dyDescent="0.3">
      <c r="A3685" s="2">
        <v>202207</v>
      </c>
      <c r="B3685" s="19">
        <f>DATE(表格1[[#This Row],[年]],表格1[[#This Row],[月]],1)</f>
        <v>44743</v>
      </c>
      <c r="C3685" s="2" t="str">
        <f>LEFT(表格1[[#This Row],[年月]],4)</f>
        <v>2022</v>
      </c>
      <c r="D3685" s="2" t="str">
        <f>RIGHT(表格1[[#This Row],[年月]],2)</f>
        <v>07</v>
      </c>
      <c r="E3685" s="5" t="s">
        <v>62</v>
      </c>
      <c r="F3685" s="2" t="str">
        <f>VLOOKUP(TEXT(表格1[[#This Row],[地區]],"00000000"),縣市代碼,2,0)</f>
        <v>金門縣</v>
      </c>
      <c r="G3685" s="2" t="s">
        <v>5</v>
      </c>
      <c r="H3685" s="13">
        <v>6533</v>
      </c>
      <c r="I3685" s="14">
        <v>14161441</v>
      </c>
      <c r="J3685" s="14">
        <f>表格1[[#This Row],[信用卡交易筆數]]/1000</f>
        <v>6.5330000000000004</v>
      </c>
      <c r="K3685" s="14">
        <f>表格1[[#This Row],[信用卡交易金額'[新臺幣']]]/1000</f>
        <v>14161.441000000001</v>
      </c>
      <c r="L3685" s="14">
        <f>表格1[[#This Row],[信用卡交易金額'[新臺幣']]]/1000000</f>
        <v>14.161441</v>
      </c>
      <c r="M3685" s="14" t="str" cm="1">
        <f t="array" ref="M3685">_xlfn.TEXTJOIN("", TRUE, _xlfn.XLOOKUP(TRUE, VALUE(表格1[[#This Row],[年月]]) &lt;= VALUE($R$8:$R$12), $Q$8:$Q$12)) &amp; "年度"</f>
        <v>2022年度</v>
      </c>
    </row>
    <row r="3686" spans="1:13" x14ac:dyDescent="0.3">
      <c r="A3686" s="2">
        <v>202207</v>
      </c>
      <c r="B3686" s="19">
        <f>DATE(表格1[[#This Row],[年]],表格1[[#This Row],[月]],1)</f>
        <v>44743</v>
      </c>
      <c r="C3686" s="2" t="str">
        <f>LEFT(表格1[[#This Row],[年月]],4)</f>
        <v>2022</v>
      </c>
      <c r="D3686" s="2" t="str">
        <f>RIGHT(表格1[[#This Row],[年月]],2)</f>
        <v>07</v>
      </c>
      <c r="E3686" s="5" t="s">
        <v>62</v>
      </c>
      <c r="F3686" s="2" t="str">
        <f>VLOOKUP(TEXT(表格1[[#This Row],[地區]],"00000000"),縣市代碼,2,0)</f>
        <v>金門縣</v>
      </c>
      <c r="G3686" s="2" t="s">
        <v>6</v>
      </c>
      <c r="H3686" s="13">
        <v>10997</v>
      </c>
      <c r="I3686" s="14">
        <v>37611316</v>
      </c>
      <c r="J3686" s="14">
        <f>表格1[[#This Row],[信用卡交易筆數]]/1000</f>
        <v>10.997</v>
      </c>
      <c r="K3686" s="14">
        <f>表格1[[#This Row],[信用卡交易金額'[新臺幣']]]/1000</f>
        <v>37611.315999999999</v>
      </c>
      <c r="L3686" s="14">
        <f>表格1[[#This Row],[信用卡交易金額'[新臺幣']]]/1000000</f>
        <v>37.611316000000002</v>
      </c>
      <c r="M3686" s="14" t="str" cm="1">
        <f t="array" ref="M3686">_xlfn.TEXTJOIN("", TRUE, _xlfn.XLOOKUP(TRUE, VALUE(表格1[[#This Row],[年月]]) &lt;= VALUE($R$8:$R$12), $Q$8:$Q$12)) &amp; "年度"</f>
        <v>2022年度</v>
      </c>
    </row>
    <row r="3687" spans="1:13" x14ac:dyDescent="0.3">
      <c r="A3687" s="2">
        <v>202207</v>
      </c>
      <c r="B3687" s="19">
        <f>DATE(表格1[[#This Row],[年]],表格1[[#This Row],[月]],1)</f>
        <v>44743</v>
      </c>
      <c r="C3687" s="2" t="str">
        <f>LEFT(表格1[[#This Row],[年月]],4)</f>
        <v>2022</v>
      </c>
      <c r="D3687" s="2" t="str">
        <f>RIGHT(表格1[[#This Row],[年月]],2)</f>
        <v>07</v>
      </c>
      <c r="E3687" s="5" t="s">
        <v>62</v>
      </c>
      <c r="F3687" s="2" t="str">
        <f>VLOOKUP(TEXT(表格1[[#This Row],[地區]],"00000000"),縣市代碼,2,0)</f>
        <v>金門縣</v>
      </c>
      <c r="G3687" s="2" t="s">
        <v>7</v>
      </c>
      <c r="H3687" s="13">
        <v>39909</v>
      </c>
      <c r="I3687" s="14">
        <v>54964751</v>
      </c>
      <c r="J3687" s="14">
        <f>表格1[[#This Row],[信用卡交易筆數]]/1000</f>
        <v>39.908999999999999</v>
      </c>
      <c r="K3687" s="14">
        <f>表格1[[#This Row],[信用卡交易金額'[新臺幣']]]/1000</f>
        <v>54964.750999999997</v>
      </c>
      <c r="L3687" s="14">
        <f>表格1[[#This Row],[信用卡交易金額'[新臺幣']]]/1000000</f>
        <v>54.964751</v>
      </c>
      <c r="M3687" s="14" t="str" cm="1">
        <f t="array" ref="M3687">_xlfn.TEXTJOIN("", TRUE, _xlfn.XLOOKUP(TRUE, VALUE(表格1[[#This Row],[年月]]) &lt;= VALUE($R$8:$R$12), $Q$8:$Q$12)) &amp; "年度"</f>
        <v>2022年度</v>
      </c>
    </row>
    <row r="3688" spans="1:13" x14ac:dyDescent="0.3">
      <c r="A3688" s="2">
        <v>202207</v>
      </c>
      <c r="B3688" s="19">
        <f>DATE(表格1[[#This Row],[年]],表格1[[#This Row],[月]],1)</f>
        <v>44743</v>
      </c>
      <c r="C3688" s="2" t="str">
        <f>LEFT(表格1[[#This Row],[年月]],4)</f>
        <v>2022</v>
      </c>
      <c r="D3688" s="2" t="str">
        <f>RIGHT(表格1[[#This Row],[年月]],2)</f>
        <v>07</v>
      </c>
      <c r="E3688" s="5" t="s">
        <v>62</v>
      </c>
      <c r="F3688" s="2" t="str">
        <f>VLOOKUP(TEXT(表格1[[#This Row],[地區]],"00000000"),縣市代碼,2,0)</f>
        <v>金門縣</v>
      </c>
      <c r="G3688" s="2" t="s">
        <v>8</v>
      </c>
      <c r="H3688" s="13">
        <v>39205</v>
      </c>
      <c r="I3688" s="14">
        <v>44032784</v>
      </c>
      <c r="J3688" s="14">
        <f>表格1[[#This Row],[信用卡交易筆數]]/1000</f>
        <v>39.204999999999998</v>
      </c>
      <c r="K3688" s="14">
        <f>表格1[[#This Row],[信用卡交易金額'[新臺幣']]]/1000</f>
        <v>44032.784</v>
      </c>
      <c r="L3688" s="14">
        <f>表格1[[#This Row],[信用卡交易金額'[新臺幣']]]/1000000</f>
        <v>44.032783999999999</v>
      </c>
      <c r="M3688" s="14" t="str" cm="1">
        <f t="array" ref="M3688">_xlfn.TEXTJOIN("", TRUE, _xlfn.XLOOKUP(TRUE, VALUE(表格1[[#This Row],[年月]]) &lt;= VALUE($R$8:$R$12), $Q$8:$Q$12)) &amp; "年度"</f>
        <v>2022年度</v>
      </c>
    </row>
    <row r="3689" spans="1:13" x14ac:dyDescent="0.3">
      <c r="A3689" s="2">
        <v>202207</v>
      </c>
      <c r="B3689" s="19">
        <f>DATE(表格1[[#This Row],[年]],表格1[[#This Row],[月]],1)</f>
        <v>44743</v>
      </c>
      <c r="C3689" s="2" t="str">
        <f>LEFT(表格1[[#This Row],[年月]],4)</f>
        <v>2022</v>
      </c>
      <c r="D3689" s="2" t="str">
        <f>RIGHT(表格1[[#This Row],[年月]],2)</f>
        <v>07</v>
      </c>
      <c r="E3689" s="5" t="s">
        <v>62</v>
      </c>
      <c r="F3689" s="2" t="str">
        <f>VLOOKUP(TEXT(表格1[[#This Row],[地區]],"00000000"),縣市代碼,2,0)</f>
        <v>金門縣</v>
      </c>
      <c r="G3689" s="2" t="s">
        <v>9</v>
      </c>
      <c r="H3689" s="13">
        <v>90451</v>
      </c>
      <c r="I3689" s="14">
        <v>109311947</v>
      </c>
      <c r="J3689" s="14">
        <f>表格1[[#This Row],[信用卡交易筆數]]/1000</f>
        <v>90.450999999999993</v>
      </c>
      <c r="K3689" s="14">
        <f>表格1[[#This Row],[信用卡交易金額'[新臺幣']]]/1000</f>
        <v>109311.947</v>
      </c>
      <c r="L3689" s="14">
        <f>表格1[[#This Row],[信用卡交易金額'[新臺幣']]]/1000000</f>
        <v>109.311947</v>
      </c>
      <c r="M3689" s="14" t="str" cm="1">
        <f t="array" ref="M3689">_xlfn.TEXTJOIN("", TRUE, _xlfn.XLOOKUP(TRUE, VALUE(表格1[[#This Row],[年月]]) &lt;= VALUE($R$8:$R$12), $Q$8:$Q$12)) &amp; "年度"</f>
        <v>2022年度</v>
      </c>
    </row>
    <row r="3690" spans="1:13" x14ac:dyDescent="0.3">
      <c r="A3690" s="2">
        <v>202207</v>
      </c>
      <c r="B3690" s="19">
        <f>DATE(表格1[[#This Row],[年]],表格1[[#This Row],[月]],1)</f>
        <v>44743</v>
      </c>
      <c r="C3690" s="2" t="str">
        <f>LEFT(表格1[[#This Row],[年月]],4)</f>
        <v>2022</v>
      </c>
      <c r="D3690" s="2" t="str">
        <f>RIGHT(表格1[[#This Row],[年月]],2)</f>
        <v>07</v>
      </c>
      <c r="E3690" s="5" t="s">
        <v>62</v>
      </c>
      <c r="F3690" s="2" t="str">
        <f>VLOOKUP(TEXT(表格1[[#This Row],[地區]],"00000000"),縣市代碼,2,0)</f>
        <v>金門縣</v>
      </c>
      <c r="G3690" s="2" t="s">
        <v>10</v>
      </c>
      <c r="H3690" s="13">
        <v>41146</v>
      </c>
      <c r="I3690" s="14">
        <v>102755383</v>
      </c>
      <c r="J3690" s="14">
        <f>表格1[[#This Row],[信用卡交易筆數]]/1000</f>
        <v>41.146000000000001</v>
      </c>
      <c r="K3690" s="14">
        <f>表格1[[#This Row],[信用卡交易金額'[新臺幣']]]/1000</f>
        <v>102755.383</v>
      </c>
      <c r="L3690" s="14">
        <f>表格1[[#This Row],[信用卡交易金額'[新臺幣']]]/1000000</f>
        <v>102.75538299999999</v>
      </c>
      <c r="M3690" s="14" t="str" cm="1">
        <f t="array" ref="M3690">_xlfn.TEXTJOIN("", TRUE, _xlfn.XLOOKUP(TRUE, VALUE(表格1[[#This Row],[年月]]) &lt;= VALUE($R$8:$R$12), $Q$8:$Q$12)) &amp; "年度"</f>
        <v>2022年度</v>
      </c>
    </row>
    <row r="3691" spans="1:13" x14ac:dyDescent="0.3">
      <c r="A3691" s="2">
        <v>202207</v>
      </c>
      <c r="B3691" s="19">
        <f>DATE(表格1[[#This Row],[年]],表格1[[#This Row],[月]],1)</f>
        <v>44743</v>
      </c>
      <c r="C3691" s="2" t="str">
        <f>LEFT(表格1[[#This Row],[年月]],4)</f>
        <v>2022</v>
      </c>
      <c r="D3691" s="2" t="str">
        <f>RIGHT(表格1[[#This Row],[年月]],2)</f>
        <v>07</v>
      </c>
      <c r="E3691" s="5">
        <v>9007000</v>
      </c>
      <c r="F3691" s="2" t="str">
        <f>VLOOKUP(TEXT(表格1[[#This Row],[地區]],"00000000"),縣市代碼,2,0)</f>
        <v>連江縣</v>
      </c>
      <c r="G3691" s="2" t="s">
        <v>4</v>
      </c>
      <c r="H3691" s="13">
        <v>13802</v>
      </c>
      <c r="I3691" s="14">
        <v>6890188</v>
      </c>
      <c r="J3691" s="14">
        <f>表格1[[#This Row],[信用卡交易筆數]]/1000</f>
        <v>13.802</v>
      </c>
      <c r="K3691" s="14">
        <f>表格1[[#This Row],[信用卡交易金額'[新臺幣']]]/1000</f>
        <v>6890.1880000000001</v>
      </c>
      <c r="L3691" s="14">
        <f>表格1[[#This Row],[信用卡交易金額'[新臺幣']]]/1000000</f>
        <v>6.8901880000000002</v>
      </c>
      <c r="M3691" s="14" t="str" cm="1">
        <f t="array" ref="M3691">_xlfn.TEXTJOIN("", TRUE, _xlfn.XLOOKUP(TRUE, VALUE(表格1[[#This Row],[年月]]) &lt;= VALUE($R$8:$R$12), $Q$8:$Q$12)) &amp; "年度"</f>
        <v>2022年度</v>
      </c>
    </row>
    <row r="3692" spans="1:13" x14ac:dyDescent="0.3">
      <c r="A3692" s="2">
        <v>202207</v>
      </c>
      <c r="B3692" s="19">
        <f>DATE(表格1[[#This Row],[年]],表格1[[#This Row],[月]],1)</f>
        <v>44743</v>
      </c>
      <c r="C3692" s="2" t="str">
        <f>LEFT(表格1[[#This Row],[年月]],4)</f>
        <v>2022</v>
      </c>
      <c r="D3692" s="2" t="str">
        <f>RIGHT(表格1[[#This Row],[年月]],2)</f>
        <v>07</v>
      </c>
      <c r="E3692" s="5">
        <v>9007000</v>
      </c>
      <c r="F3692" s="2" t="str">
        <f>VLOOKUP(TEXT(表格1[[#This Row],[地區]],"00000000"),縣市代碼,2,0)</f>
        <v>連江縣</v>
      </c>
      <c r="G3692" s="2" t="s">
        <v>5</v>
      </c>
      <c r="H3692" s="13">
        <v>1049</v>
      </c>
      <c r="I3692" s="14">
        <v>2278009</v>
      </c>
      <c r="J3692" s="14">
        <f>表格1[[#This Row],[信用卡交易筆數]]/1000</f>
        <v>1.0489999999999999</v>
      </c>
      <c r="K3692" s="14">
        <f>表格1[[#This Row],[信用卡交易金額'[新臺幣']]]/1000</f>
        <v>2278.009</v>
      </c>
      <c r="L3692" s="14">
        <f>表格1[[#This Row],[信用卡交易金額'[新臺幣']]]/1000000</f>
        <v>2.278009</v>
      </c>
      <c r="M3692" s="14" t="str" cm="1">
        <f t="array" ref="M3692">_xlfn.TEXTJOIN("", TRUE, _xlfn.XLOOKUP(TRUE, VALUE(表格1[[#This Row],[年月]]) &lt;= VALUE($R$8:$R$12), $Q$8:$Q$12)) &amp; "年度"</f>
        <v>2022年度</v>
      </c>
    </row>
    <row r="3693" spans="1:13" x14ac:dyDescent="0.3">
      <c r="A3693" s="2">
        <v>202207</v>
      </c>
      <c r="B3693" s="19">
        <f>DATE(表格1[[#This Row],[年]],表格1[[#This Row],[月]],1)</f>
        <v>44743</v>
      </c>
      <c r="C3693" s="2" t="str">
        <f>LEFT(表格1[[#This Row],[年月]],4)</f>
        <v>2022</v>
      </c>
      <c r="D3693" s="2" t="str">
        <f>RIGHT(表格1[[#This Row],[年月]],2)</f>
        <v>07</v>
      </c>
      <c r="E3693" s="5">
        <v>9007000</v>
      </c>
      <c r="F3693" s="2" t="str">
        <f>VLOOKUP(TEXT(表格1[[#This Row],[地區]],"00000000"),縣市代碼,2,0)</f>
        <v>連江縣</v>
      </c>
      <c r="G3693" s="2" t="s">
        <v>6</v>
      </c>
      <c r="H3693" s="13">
        <v>2019</v>
      </c>
      <c r="I3693" s="14">
        <v>5214766</v>
      </c>
      <c r="J3693" s="14">
        <f>表格1[[#This Row],[信用卡交易筆數]]/1000</f>
        <v>2.0190000000000001</v>
      </c>
      <c r="K3693" s="14">
        <f>表格1[[#This Row],[信用卡交易金額'[新臺幣']]]/1000</f>
        <v>5214.7659999999996</v>
      </c>
      <c r="L3693" s="14">
        <f>表格1[[#This Row],[信用卡交易金額'[新臺幣']]]/1000000</f>
        <v>5.214766</v>
      </c>
      <c r="M3693" s="14" t="str" cm="1">
        <f t="array" ref="M3693">_xlfn.TEXTJOIN("", TRUE, _xlfn.XLOOKUP(TRUE, VALUE(表格1[[#This Row],[年月]]) &lt;= VALUE($R$8:$R$12), $Q$8:$Q$12)) &amp; "年度"</f>
        <v>2022年度</v>
      </c>
    </row>
    <row r="3694" spans="1:13" x14ac:dyDescent="0.3">
      <c r="A3694" s="2">
        <v>202207</v>
      </c>
      <c r="B3694" s="19">
        <f>DATE(表格1[[#This Row],[年]],表格1[[#This Row],[月]],1)</f>
        <v>44743</v>
      </c>
      <c r="C3694" s="2" t="str">
        <f>LEFT(表格1[[#This Row],[年月]],4)</f>
        <v>2022</v>
      </c>
      <c r="D3694" s="2" t="str">
        <f>RIGHT(表格1[[#This Row],[年月]],2)</f>
        <v>07</v>
      </c>
      <c r="E3694" s="5">
        <v>9007000</v>
      </c>
      <c r="F3694" s="2" t="str">
        <f>VLOOKUP(TEXT(表格1[[#This Row],[地區]],"00000000"),縣市代碼,2,0)</f>
        <v>連江縣</v>
      </c>
      <c r="G3694" s="2" t="s">
        <v>7</v>
      </c>
      <c r="H3694" s="13">
        <v>8474</v>
      </c>
      <c r="I3694" s="14">
        <v>14674051</v>
      </c>
      <c r="J3694" s="14">
        <f>表格1[[#This Row],[信用卡交易筆數]]/1000</f>
        <v>8.4740000000000002</v>
      </c>
      <c r="K3694" s="14">
        <f>表格1[[#This Row],[信用卡交易金額'[新臺幣']]]/1000</f>
        <v>14674.050999999999</v>
      </c>
      <c r="L3694" s="14">
        <f>表格1[[#This Row],[信用卡交易金額'[新臺幣']]]/1000000</f>
        <v>14.674051</v>
      </c>
      <c r="M3694" s="14" t="str" cm="1">
        <f t="array" ref="M3694">_xlfn.TEXTJOIN("", TRUE, _xlfn.XLOOKUP(TRUE, VALUE(表格1[[#This Row],[年月]]) &lt;= VALUE($R$8:$R$12), $Q$8:$Q$12)) &amp; "年度"</f>
        <v>2022年度</v>
      </c>
    </row>
    <row r="3695" spans="1:13" x14ac:dyDescent="0.3">
      <c r="A3695" s="2">
        <v>202207</v>
      </c>
      <c r="B3695" s="19">
        <f>DATE(表格1[[#This Row],[年]],表格1[[#This Row],[月]],1)</f>
        <v>44743</v>
      </c>
      <c r="C3695" s="2" t="str">
        <f>LEFT(表格1[[#This Row],[年月]],4)</f>
        <v>2022</v>
      </c>
      <c r="D3695" s="2" t="str">
        <f>RIGHT(表格1[[#This Row],[年月]],2)</f>
        <v>07</v>
      </c>
      <c r="E3695" s="5">
        <v>9007000</v>
      </c>
      <c r="F3695" s="2" t="str">
        <f>VLOOKUP(TEXT(表格1[[#This Row],[地區]],"00000000"),縣市代碼,2,0)</f>
        <v>連江縣</v>
      </c>
      <c r="G3695" s="2" t="s">
        <v>8</v>
      </c>
      <c r="H3695" s="13">
        <v>7354</v>
      </c>
      <c r="I3695" s="14">
        <v>9361310</v>
      </c>
      <c r="J3695" s="14">
        <f>表格1[[#This Row],[信用卡交易筆數]]/1000</f>
        <v>7.3540000000000001</v>
      </c>
      <c r="K3695" s="14">
        <f>表格1[[#This Row],[信用卡交易金額'[新臺幣']]]/1000</f>
        <v>9361.31</v>
      </c>
      <c r="L3695" s="14">
        <f>表格1[[#This Row],[信用卡交易金額'[新臺幣']]]/1000000</f>
        <v>9.3613099999999996</v>
      </c>
      <c r="M3695" s="14" t="str" cm="1">
        <f t="array" ref="M3695">_xlfn.TEXTJOIN("", TRUE, _xlfn.XLOOKUP(TRUE, VALUE(表格1[[#This Row],[年月]]) &lt;= VALUE($R$8:$R$12), $Q$8:$Q$12)) &amp; "年度"</f>
        <v>2022年度</v>
      </c>
    </row>
    <row r="3696" spans="1:13" x14ac:dyDescent="0.3">
      <c r="A3696" s="2">
        <v>202207</v>
      </c>
      <c r="B3696" s="19">
        <f>DATE(表格1[[#This Row],[年]],表格1[[#This Row],[月]],1)</f>
        <v>44743</v>
      </c>
      <c r="C3696" s="2" t="str">
        <f>LEFT(表格1[[#This Row],[年月]],4)</f>
        <v>2022</v>
      </c>
      <c r="D3696" s="2" t="str">
        <f>RIGHT(表格1[[#This Row],[年月]],2)</f>
        <v>07</v>
      </c>
      <c r="E3696" s="5">
        <v>9007000</v>
      </c>
      <c r="F3696" s="2" t="str">
        <f>VLOOKUP(TEXT(表格1[[#This Row],[地區]],"00000000"),縣市代碼,2,0)</f>
        <v>連江縣</v>
      </c>
      <c r="G3696" s="2" t="s">
        <v>9</v>
      </c>
      <c r="H3696" s="13">
        <v>12694</v>
      </c>
      <c r="I3696" s="14">
        <v>15477285</v>
      </c>
      <c r="J3696" s="14">
        <f>表格1[[#This Row],[信用卡交易筆數]]/1000</f>
        <v>12.694000000000001</v>
      </c>
      <c r="K3696" s="14">
        <f>表格1[[#This Row],[信用卡交易金額'[新臺幣']]]/1000</f>
        <v>15477.285</v>
      </c>
      <c r="L3696" s="14">
        <f>表格1[[#This Row],[信用卡交易金額'[新臺幣']]]/1000000</f>
        <v>15.477285</v>
      </c>
      <c r="M3696" s="14" t="str" cm="1">
        <f t="array" ref="M3696">_xlfn.TEXTJOIN("", TRUE, _xlfn.XLOOKUP(TRUE, VALUE(表格1[[#This Row],[年月]]) &lt;= VALUE($R$8:$R$12), $Q$8:$Q$12)) &amp; "年度"</f>
        <v>2022年度</v>
      </c>
    </row>
    <row r="3697" spans="1:13" x14ac:dyDescent="0.3">
      <c r="A3697" s="2">
        <v>202207</v>
      </c>
      <c r="B3697" s="19">
        <f>DATE(表格1[[#This Row],[年]],表格1[[#This Row],[月]],1)</f>
        <v>44743</v>
      </c>
      <c r="C3697" s="2" t="str">
        <f>LEFT(表格1[[#This Row],[年月]],4)</f>
        <v>2022</v>
      </c>
      <c r="D3697" s="2" t="str">
        <f>RIGHT(表格1[[#This Row],[年月]],2)</f>
        <v>07</v>
      </c>
      <c r="E3697" s="5">
        <v>9007000</v>
      </c>
      <c r="F3697" s="2" t="str">
        <f>VLOOKUP(TEXT(表格1[[#This Row],[地區]],"00000000"),縣市代碼,2,0)</f>
        <v>連江縣</v>
      </c>
      <c r="G3697" s="2" t="s">
        <v>10</v>
      </c>
      <c r="H3697" s="13">
        <v>7980</v>
      </c>
      <c r="I3697" s="14">
        <v>19319572</v>
      </c>
      <c r="J3697" s="14">
        <f>表格1[[#This Row],[信用卡交易筆數]]/1000</f>
        <v>7.98</v>
      </c>
      <c r="K3697" s="14">
        <f>表格1[[#This Row],[信用卡交易金額'[新臺幣']]]/1000</f>
        <v>19319.572</v>
      </c>
      <c r="L3697" s="14">
        <f>表格1[[#This Row],[信用卡交易金額'[新臺幣']]]/1000000</f>
        <v>19.319572000000001</v>
      </c>
      <c r="M3697" s="14" t="str" cm="1">
        <f t="array" ref="M3697">_xlfn.TEXTJOIN("", TRUE, _xlfn.XLOOKUP(TRUE, VALUE(表格1[[#This Row],[年月]]) &lt;= VALUE($R$8:$R$12), $Q$8:$Q$12)) &amp; "年度"</f>
        <v>2022年度</v>
      </c>
    </row>
    <row r="3698" spans="1:13" x14ac:dyDescent="0.3">
      <c r="A3698" s="2">
        <v>202208</v>
      </c>
      <c r="B3698" s="19">
        <f>DATE(表格1[[#This Row],[年]],表格1[[#This Row],[月]],1)</f>
        <v>44774</v>
      </c>
      <c r="C3698" s="2" t="str">
        <f>LEFT(表格1[[#This Row],[年月]],4)</f>
        <v>2022</v>
      </c>
      <c r="D3698" s="2" t="str">
        <f>RIGHT(表格1[[#This Row],[年月]],2)</f>
        <v>08</v>
      </c>
      <c r="E3698" s="5">
        <v>63000000</v>
      </c>
      <c r="F3698" s="2" t="str">
        <f>VLOOKUP(TEXT(表格1[[#This Row],[地區]],"00000000"),縣市代碼,2,0)</f>
        <v>臺北市</v>
      </c>
      <c r="G3698" s="2" t="s">
        <v>4</v>
      </c>
      <c r="H3698" s="13">
        <v>11719913</v>
      </c>
      <c r="I3698" s="14">
        <v>7035648440</v>
      </c>
      <c r="J3698" s="14">
        <f>表格1[[#This Row],[信用卡交易筆數]]/1000</f>
        <v>11719.913</v>
      </c>
      <c r="K3698" s="14">
        <f>表格1[[#This Row],[信用卡交易金額'[新臺幣']]]/1000</f>
        <v>7035648.4400000004</v>
      </c>
      <c r="L3698" s="14">
        <f>表格1[[#This Row],[信用卡交易金額'[新臺幣']]]/1000000</f>
        <v>7035.6484399999999</v>
      </c>
      <c r="M3698" s="14" t="str" cm="1">
        <f t="array" ref="M3698">_xlfn.TEXTJOIN("", TRUE, _xlfn.XLOOKUP(TRUE, VALUE(表格1[[#This Row],[年月]]) &lt;= VALUE($R$8:$R$12), $Q$8:$Q$12)) &amp; "年度"</f>
        <v>2023年度</v>
      </c>
    </row>
    <row r="3699" spans="1:13" x14ac:dyDescent="0.3">
      <c r="A3699" s="2">
        <v>202208</v>
      </c>
      <c r="B3699" s="19">
        <f>DATE(表格1[[#This Row],[年]],表格1[[#This Row],[月]],1)</f>
        <v>44774</v>
      </c>
      <c r="C3699" s="2" t="str">
        <f>LEFT(表格1[[#This Row],[年月]],4)</f>
        <v>2022</v>
      </c>
      <c r="D3699" s="2" t="str">
        <f>RIGHT(表格1[[#This Row],[年月]],2)</f>
        <v>08</v>
      </c>
      <c r="E3699" s="5">
        <v>63000000</v>
      </c>
      <c r="F3699" s="2" t="str">
        <f>VLOOKUP(TEXT(表格1[[#This Row],[地區]],"00000000"),縣市代碼,2,0)</f>
        <v>臺北市</v>
      </c>
      <c r="G3699" s="2" t="s">
        <v>5</v>
      </c>
      <c r="H3699" s="13">
        <v>590340</v>
      </c>
      <c r="I3699" s="14">
        <v>1974180895</v>
      </c>
      <c r="J3699" s="14">
        <f>表格1[[#This Row],[信用卡交易筆數]]/1000</f>
        <v>590.34</v>
      </c>
      <c r="K3699" s="14">
        <f>表格1[[#This Row],[信用卡交易金額'[新臺幣']]]/1000</f>
        <v>1974180.895</v>
      </c>
      <c r="L3699" s="14">
        <f>表格1[[#This Row],[信用卡交易金額'[新臺幣']]]/1000000</f>
        <v>1974.180895</v>
      </c>
      <c r="M3699" s="14" t="str" cm="1">
        <f t="array" ref="M3699">_xlfn.TEXTJOIN("", TRUE, _xlfn.XLOOKUP(TRUE, VALUE(表格1[[#This Row],[年月]]) &lt;= VALUE($R$8:$R$12), $Q$8:$Q$12)) &amp; "年度"</f>
        <v>2023年度</v>
      </c>
    </row>
    <row r="3700" spans="1:13" x14ac:dyDescent="0.3">
      <c r="A3700" s="2">
        <v>202208</v>
      </c>
      <c r="B3700" s="19">
        <f>DATE(表格1[[#This Row],[年]],表格1[[#This Row],[月]],1)</f>
        <v>44774</v>
      </c>
      <c r="C3700" s="2" t="str">
        <f>LEFT(表格1[[#This Row],[年月]],4)</f>
        <v>2022</v>
      </c>
      <c r="D3700" s="2" t="str">
        <f>RIGHT(表格1[[#This Row],[年月]],2)</f>
        <v>08</v>
      </c>
      <c r="E3700" s="5">
        <v>63000000</v>
      </c>
      <c r="F3700" s="2" t="str">
        <f>VLOOKUP(TEXT(表格1[[#This Row],[地區]],"00000000"),縣市代碼,2,0)</f>
        <v>臺北市</v>
      </c>
      <c r="G3700" s="2" t="s">
        <v>6</v>
      </c>
      <c r="H3700" s="13">
        <v>925380</v>
      </c>
      <c r="I3700" s="14">
        <v>3954719625</v>
      </c>
      <c r="J3700" s="14">
        <f>表格1[[#This Row],[信用卡交易筆數]]/1000</f>
        <v>925.38</v>
      </c>
      <c r="K3700" s="14">
        <f>表格1[[#This Row],[信用卡交易金額'[新臺幣']]]/1000</f>
        <v>3954719.625</v>
      </c>
      <c r="L3700" s="14">
        <f>表格1[[#This Row],[信用卡交易金額'[新臺幣']]]/1000000</f>
        <v>3954.7196250000002</v>
      </c>
      <c r="M3700" s="14" t="str" cm="1">
        <f t="array" ref="M3700">_xlfn.TEXTJOIN("", TRUE, _xlfn.XLOOKUP(TRUE, VALUE(表格1[[#This Row],[年月]]) &lt;= VALUE($R$8:$R$12), $Q$8:$Q$12)) &amp; "年度"</f>
        <v>2023年度</v>
      </c>
    </row>
    <row r="3701" spans="1:13" x14ac:dyDescent="0.3">
      <c r="A3701" s="2">
        <v>202208</v>
      </c>
      <c r="B3701" s="19">
        <f>DATE(表格1[[#This Row],[年]],表格1[[#This Row],[月]],1)</f>
        <v>44774</v>
      </c>
      <c r="C3701" s="2" t="str">
        <f>LEFT(表格1[[#This Row],[年月]],4)</f>
        <v>2022</v>
      </c>
      <c r="D3701" s="2" t="str">
        <f>RIGHT(表格1[[#This Row],[年月]],2)</f>
        <v>08</v>
      </c>
      <c r="E3701" s="5">
        <v>63000000</v>
      </c>
      <c r="F3701" s="2" t="str">
        <f>VLOOKUP(TEXT(表格1[[#This Row],[地區]],"00000000"),縣市代碼,2,0)</f>
        <v>臺北市</v>
      </c>
      <c r="G3701" s="2" t="s">
        <v>7</v>
      </c>
      <c r="H3701" s="13">
        <v>4943513</v>
      </c>
      <c r="I3701" s="14">
        <v>4232103599</v>
      </c>
      <c r="J3701" s="14">
        <f>表格1[[#This Row],[信用卡交易筆數]]/1000</f>
        <v>4943.5129999999999</v>
      </c>
      <c r="K3701" s="14">
        <f>表格1[[#This Row],[信用卡交易金額'[新臺幣']]]/1000</f>
        <v>4232103.5990000004</v>
      </c>
      <c r="L3701" s="14">
        <f>表格1[[#This Row],[信用卡交易金額'[新臺幣']]]/1000000</f>
        <v>4232.103599</v>
      </c>
      <c r="M3701" s="14" t="str" cm="1">
        <f t="array" ref="M3701">_xlfn.TEXTJOIN("", TRUE, _xlfn.XLOOKUP(TRUE, VALUE(表格1[[#This Row],[年月]]) &lt;= VALUE($R$8:$R$12), $Q$8:$Q$12)) &amp; "年度"</f>
        <v>2023年度</v>
      </c>
    </row>
    <row r="3702" spans="1:13" x14ac:dyDescent="0.3">
      <c r="A3702" s="2">
        <v>202208</v>
      </c>
      <c r="B3702" s="19">
        <f>DATE(表格1[[#This Row],[年]],表格1[[#This Row],[月]],1)</f>
        <v>44774</v>
      </c>
      <c r="C3702" s="2" t="str">
        <f>LEFT(表格1[[#This Row],[年月]],4)</f>
        <v>2022</v>
      </c>
      <c r="D3702" s="2" t="str">
        <f>RIGHT(表格1[[#This Row],[年月]],2)</f>
        <v>08</v>
      </c>
      <c r="E3702" s="5">
        <v>63000000</v>
      </c>
      <c r="F3702" s="2" t="str">
        <f>VLOOKUP(TEXT(表格1[[#This Row],[地區]],"00000000"),縣市代碼,2,0)</f>
        <v>臺北市</v>
      </c>
      <c r="G3702" s="2" t="s">
        <v>8</v>
      </c>
      <c r="H3702" s="13">
        <v>4152742</v>
      </c>
      <c r="I3702" s="14">
        <v>8527978131</v>
      </c>
      <c r="J3702" s="14">
        <f>表格1[[#This Row],[信用卡交易筆數]]/1000</f>
        <v>4152.7420000000002</v>
      </c>
      <c r="K3702" s="14">
        <f>表格1[[#This Row],[信用卡交易金額'[新臺幣']]]/1000</f>
        <v>8527978.1309999991</v>
      </c>
      <c r="L3702" s="14">
        <f>表格1[[#This Row],[信用卡交易金額'[新臺幣']]]/1000000</f>
        <v>8527.9781309999998</v>
      </c>
      <c r="M3702" s="14" t="str" cm="1">
        <f t="array" ref="M3702">_xlfn.TEXTJOIN("", TRUE, _xlfn.XLOOKUP(TRUE, VALUE(表格1[[#This Row],[年月]]) &lt;= VALUE($R$8:$R$12), $Q$8:$Q$12)) &amp; "年度"</f>
        <v>2023年度</v>
      </c>
    </row>
    <row r="3703" spans="1:13" x14ac:dyDescent="0.3">
      <c r="A3703" s="2">
        <v>202208</v>
      </c>
      <c r="B3703" s="19">
        <f>DATE(表格1[[#This Row],[年]],表格1[[#This Row],[月]],1)</f>
        <v>44774</v>
      </c>
      <c r="C3703" s="2" t="str">
        <f>LEFT(表格1[[#This Row],[年月]],4)</f>
        <v>2022</v>
      </c>
      <c r="D3703" s="2" t="str">
        <f>RIGHT(表格1[[#This Row],[年月]],2)</f>
        <v>08</v>
      </c>
      <c r="E3703" s="5">
        <v>63000000</v>
      </c>
      <c r="F3703" s="2" t="str">
        <f>VLOOKUP(TEXT(表格1[[#This Row],[地區]],"00000000"),縣市代碼,2,0)</f>
        <v>臺北市</v>
      </c>
      <c r="G3703" s="2" t="s">
        <v>9</v>
      </c>
      <c r="H3703" s="13">
        <v>8534225</v>
      </c>
      <c r="I3703" s="14">
        <v>11597864034</v>
      </c>
      <c r="J3703" s="14">
        <f>表格1[[#This Row],[信用卡交易筆數]]/1000</f>
        <v>8534.2250000000004</v>
      </c>
      <c r="K3703" s="14">
        <f>表格1[[#This Row],[信用卡交易金額'[新臺幣']]]/1000</f>
        <v>11597864.034</v>
      </c>
      <c r="L3703" s="14">
        <f>表格1[[#This Row],[信用卡交易金額'[新臺幣']]]/1000000</f>
        <v>11597.864034</v>
      </c>
      <c r="M3703" s="14" t="str" cm="1">
        <f t="array" ref="M3703">_xlfn.TEXTJOIN("", TRUE, _xlfn.XLOOKUP(TRUE, VALUE(表格1[[#This Row],[年月]]) &lt;= VALUE($R$8:$R$12), $Q$8:$Q$12)) &amp; "年度"</f>
        <v>2023年度</v>
      </c>
    </row>
    <row r="3704" spans="1:13" x14ac:dyDescent="0.3">
      <c r="A3704" s="2">
        <v>202208</v>
      </c>
      <c r="B3704" s="19">
        <f>DATE(表格1[[#This Row],[年]],表格1[[#This Row],[月]],1)</f>
        <v>44774</v>
      </c>
      <c r="C3704" s="2" t="str">
        <f>LEFT(表格1[[#This Row],[年月]],4)</f>
        <v>2022</v>
      </c>
      <c r="D3704" s="2" t="str">
        <f>RIGHT(表格1[[#This Row],[年月]],2)</f>
        <v>08</v>
      </c>
      <c r="E3704" s="5">
        <v>63000000</v>
      </c>
      <c r="F3704" s="2" t="str">
        <f>VLOOKUP(TEXT(表格1[[#This Row],[地區]],"00000000"),縣市代碼,2,0)</f>
        <v>臺北市</v>
      </c>
      <c r="G3704" s="2" t="s">
        <v>10</v>
      </c>
      <c r="H3704" s="13">
        <v>4667032</v>
      </c>
      <c r="I3704" s="14">
        <v>14081401143</v>
      </c>
      <c r="J3704" s="14">
        <f>表格1[[#This Row],[信用卡交易筆數]]/1000</f>
        <v>4667.0320000000002</v>
      </c>
      <c r="K3704" s="14">
        <f>表格1[[#This Row],[信用卡交易金額'[新臺幣']]]/1000</f>
        <v>14081401.142999999</v>
      </c>
      <c r="L3704" s="14">
        <f>表格1[[#This Row],[信用卡交易金額'[新臺幣']]]/1000000</f>
        <v>14081.401142999999</v>
      </c>
      <c r="M3704" s="14" t="str" cm="1">
        <f t="array" ref="M3704">_xlfn.TEXTJOIN("", TRUE, _xlfn.XLOOKUP(TRUE, VALUE(表格1[[#This Row],[年月]]) &lt;= VALUE($R$8:$R$12), $Q$8:$Q$12)) &amp; "年度"</f>
        <v>2023年度</v>
      </c>
    </row>
    <row r="3705" spans="1:13" x14ac:dyDescent="0.3">
      <c r="A3705" s="2">
        <v>202208</v>
      </c>
      <c r="B3705" s="19">
        <f>DATE(表格1[[#This Row],[年]],表格1[[#This Row],[月]],1)</f>
        <v>44774</v>
      </c>
      <c r="C3705" s="2" t="str">
        <f>LEFT(表格1[[#This Row],[年月]],4)</f>
        <v>2022</v>
      </c>
      <c r="D3705" s="2" t="str">
        <f>RIGHT(表格1[[#This Row],[年月]],2)</f>
        <v>08</v>
      </c>
      <c r="E3705" s="5">
        <v>65000000</v>
      </c>
      <c r="F3705" s="2" t="str">
        <f>VLOOKUP(TEXT(表格1[[#This Row],[地區]],"00000000"),縣市代碼,2,0)</f>
        <v>新北市</v>
      </c>
      <c r="G3705" s="2" t="s">
        <v>4</v>
      </c>
      <c r="H3705" s="13">
        <v>12349259</v>
      </c>
      <c r="I3705" s="14">
        <v>6335597791</v>
      </c>
      <c r="J3705" s="14">
        <f>表格1[[#This Row],[信用卡交易筆數]]/1000</f>
        <v>12349.259</v>
      </c>
      <c r="K3705" s="14">
        <f>表格1[[#This Row],[信用卡交易金額'[新臺幣']]]/1000</f>
        <v>6335597.7910000002</v>
      </c>
      <c r="L3705" s="14">
        <f>表格1[[#This Row],[信用卡交易金額'[新臺幣']]]/1000000</f>
        <v>6335.5977910000001</v>
      </c>
      <c r="M3705" s="14" t="str" cm="1">
        <f t="array" ref="M3705">_xlfn.TEXTJOIN("", TRUE, _xlfn.XLOOKUP(TRUE, VALUE(表格1[[#This Row],[年月]]) &lt;= VALUE($R$8:$R$12), $Q$8:$Q$12)) &amp; "年度"</f>
        <v>2023年度</v>
      </c>
    </row>
    <row r="3706" spans="1:13" x14ac:dyDescent="0.3">
      <c r="A3706" s="2">
        <v>202208</v>
      </c>
      <c r="B3706" s="19">
        <f>DATE(表格1[[#This Row],[年]],表格1[[#This Row],[月]],1)</f>
        <v>44774</v>
      </c>
      <c r="C3706" s="2" t="str">
        <f>LEFT(表格1[[#This Row],[年月]],4)</f>
        <v>2022</v>
      </c>
      <c r="D3706" s="2" t="str">
        <f>RIGHT(表格1[[#This Row],[年月]],2)</f>
        <v>08</v>
      </c>
      <c r="E3706" s="5">
        <v>65000000</v>
      </c>
      <c r="F3706" s="2" t="str">
        <f>VLOOKUP(TEXT(表格1[[#This Row],[地區]],"00000000"),縣市代碼,2,0)</f>
        <v>新北市</v>
      </c>
      <c r="G3706" s="2" t="s">
        <v>5</v>
      </c>
      <c r="H3706" s="13">
        <v>747107</v>
      </c>
      <c r="I3706" s="14">
        <v>1833026501</v>
      </c>
      <c r="J3706" s="14">
        <f>表格1[[#This Row],[信用卡交易筆數]]/1000</f>
        <v>747.10699999999997</v>
      </c>
      <c r="K3706" s="14">
        <f>表格1[[#This Row],[信用卡交易金額'[新臺幣']]]/1000</f>
        <v>1833026.5009999999</v>
      </c>
      <c r="L3706" s="14">
        <f>表格1[[#This Row],[信用卡交易金額'[新臺幣']]]/1000000</f>
        <v>1833.0265010000001</v>
      </c>
      <c r="M3706" s="14" t="str" cm="1">
        <f t="array" ref="M3706">_xlfn.TEXTJOIN("", TRUE, _xlfn.XLOOKUP(TRUE, VALUE(表格1[[#This Row],[年月]]) &lt;= VALUE($R$8:$R$12), $Q$8:$Q$12)) &amp; "年度"</f>
        <v>2023年度</v>
      </c>
    </row>
    <row r="3707" spans="1:13" x14ac:dyDescent="0.3">
      <c r="A3707" s="2">
        <v>202208</v>
      </c>
      <c r="B3707" s="19">
        <f>DATE(表格1[[#This Row],[年]],表格1[[#This Row],[月]],1)</f>
        <v>44774</v>
      </c>
      <c r="C3707" s="2" t="str">
        <f>LEFT(表格1[[#This Row],[年月]],4)</f>
        <v>2022</v>
      </c>
      <c r="D3707" s="2" t="str">
        <f>RIGHT(表格1[[#This Row],[年月]],2)</f>
        <v>08</v>
      </c>
      <c r="E3707" s="5">
        <v>65000000</v>
      </c>
      <c r="F3707" s="2" t="str">
        <f>VLOOKUP(TEXT(表格1[[#This Row],[地區]],"00000000"),縣市代碼,2,0)</f>
        <v>新北市</v>
      </c>
      <c r="G3707" s="2" t="s">
        <v>6</v>
      </c>
      <c r="H3707" s="13">
        <v>1165812</v>
      </c>
      <c r="I3707" s="14">
        <v>3720721204</v>
      </c>
      <c r="J3707" s="14">
        <f>表格1[[#This Row],[信用卡交易筆數]]/1000</f>
        <v>1165.8119999999999</v>
      </c>
      <c r="K3707" s="14">
        <f>表格1[[#This Row],[信用卡交易金額'[新臺幣']]]/1000</f>
        <v>3720721.2039999999</v>
      </c>
      <c r="L3707" s="14">
        <f>表格1[[#This Row],[信用卡交易金額'[新臺幣']]]/1000000</f>
        <v>3720.7212039999999</v>
      </c>
      <c r="M3707" s="14" t="str" cm="1">
        <f t="array" ref="M3707">_xlfn.TEXTJOIN("", TRUE, _xlfn.XLOOKUP(TRUE, VALUE(表格1[[#This Row],[年月]]) &lt;= VALUE($R$8:$R$12), $Q$8:$Q$12)) &amp; "年度"</f>
        <v>2023年度</v>
      </c>
    </row>
    <row r="3708" spans="1:13" x14ac:dyDescent="0.3">
      <c r="A3708" s="2">
        <v>202208</v>
      </c>
      <c r="B3708" s="19">
        <f>DATE(表格1[[#This Row],[年]],表格1[[#This Row],[月]],1)</f>
        <v>44774</v>
      </c>
      <c r="C3708" s="2" t="str">
        <f>LEFT(表格1[[#This Row],[年月]],4)</f>
        <v>2022</v>
      </c>
      <c r="D3708" s="2" t="str">
        <f>RIGHT(表格1[[#This Row],[年月]],2)</f>
        <v>08</v>
      </c>
      <c r="E3708" s="5">
        <v>65000000</v>
      </c>
      <c r="F3708" s="2" t="str">
        <f>VLOOKUP(TEXT(表格1[[#This Row],[地區]],"00000000"),縣市代碼,2,0)</f>
        <v>新北市</v>
      </c>
      <c r="G3708" s="2" t="s">
        <v>7</v>
      </c>
      <c r="H3708" s="13">
        <v>5860560</v>
      </c>
      <c r="I3708" s="14">
        <v>5088052355</v>
      </c>
      <c r="J3708" s="14">
        <f>表格1[[#This Row],[信用卡交易筆數]]/1000</f>
        <v>5860.56</v>
      </c>
      <c r="K3708" s="14">
        <f>表格1[[#This Row],[信用卡交易金額'[新臺幣']]]/1000</f>
        <v>5088052.3550000004</v>
      </c>
      <c r="L3708" s="14">
        <f>表格1[[#This Row],[信用卡交易金額'[新臺幣']]]/1000000</f>
        <v>5088.0523549999998</v>
      </c>
      <c r="M3708" s="14" t="str" cm="1">
        <f t="array" ref="M3708">_xlfn.TEXTJOIN("", TRUE, _xlfn.XLOOKUP(TRUE, VALUE(表格1[[#This Row],[年月]]) &lt;= VALUE($R$8:$R$12), $Q$8:$Q$12)) &amp; "年度"</f>
        <v>2023年度</v>
      </c>
    </row>
    <row r="3709" spans="1:13" x14ac:dyDescent="0.3">
      <c r="A3709" s="2">
        <v>202208</v>
      </c>
      <c r="B3709" s="19">
        <f>DATE(表格1[[#This Row],[年]],表格1[[#This Row],[月]],1)</f>
        <v>44774</v>
      </c>
      <c r="C3709" s="2" t="str">
        <f>LEFT(表格1[[#This Row],[年月]],4)</f>
        <v>2022</v>
      </c>
      <c r="D3709" s="2" t="str">
        <f>RIGHT(表格1[[#This Row],[年月]],2)</f>
        <v>08</v>
      </c>
      <c r="E3709" s="5">
        <v>65000000</v>
      </c>
      <c r="F3709" s="2" t="str">
        <f>VLOOKUP(TEXT(表格1[[#This Row],[地區]],"00000000"),縣市代碼,2,0)</f>
        <v>新北市</v>
      </c>
      <c r="G3709" s="2" t="s">
        <v>8</v>
      </c>
      <c r="H3709" s="13">
        <v>5007091</v>
      </c>
      <c r="I3709" s="14">
        <v>8687739199</v>
      </c>
      <c r="J3709" s="14">
        <f>表格1[[#This Row],[信用卡交易筆數]]/1000</f>
        <v>5007.0910000000003</v>
      </c>
      <c r="K3709" s="14">
        <f>表格1[[#This Row],[信用卡交易金額'[新臺幣']]]/1000</f>
        <v>8687739.1989999991</v>
      </c>
      <c r="L3709" s="14">
        <f>表格1[[#This Row],[信用卡交易金額'[新臺幣']]]/1000000</f>
        <v>8687.7391989999996</v>
      </c>
      <c r="M3709" s="14" t="str" cm="1">
        <f t="array" ref="M3709">_xlfn.TEXTJOIN("", TRUE, _xlfn.XLOOKUP(TRUE, VALUE(表格1[[#This Row],[年月]]) &lt;= VALUE($R$8:$R$12), $Q$8:$Q$12)) &amp; "年度"</f>
        <v>2023年度</v>
      </c>
    </row>
    <row r="3710" spans="1:13" x14ac:dyDescent="0.3">
      <c r="A3710" s="2">
        <v>202208</v>
      </c>
      <c r="B3710" s="19">
        <f>DATE(表格1[[#This Row],[年]],表格1[[#This Row],[月]],1)</f>
        <v>44774</v>
      </c>
      <c r="C3710" s="2" t="str">
        <f>LEFT(表格1[[#This Row],[年月]],4)</f>
        <v>2022</v>
      </c>
      <c r="D3710" s="2" t="str">
        <f>RIGHT(表格1[[#This Row],[年月]],2)</f>
        <v>08</v>
      </c>
      <c r="E3710" s="5">
        <v>65000000</v>
      </c>
      <c r="F3710" s="2" t="str">
        <f>VLOOKUP(TEXT(表格1[[#This Row],[地區]],"00000000"),縣市代碼,2,0)</f>
        <v>新北市</v>
      </c>
      <c r="G3710" s="2" t="s">
        <v>9</v>
      </c>
      <c r="H3710" s="13">
        <v>10687564</v>
      </c>
      <c r="I3710" s="14">
        <v>13182347998</v>
      </c>
      <c r="J3710" s="14">
        <f>表格1[[#This Row],[信用卡交易筆數]]/1000</f>
        <v>10687.564</v>
      </c>
      <c r="K3710" s="14">
        <f>表格1[[#This Row],[信用卡交易金額'[新臺幣']]]/1000</f>
        <v>13182347.998</v>
      </c>
      <c r="L3710" s="14">
        <f>表格1[[#This Row],[信用卡交易金額'[新臺幣']]]/1000000</f>
        <v>13182.347997999999</v>
      </c>
      <c r="M3710" s="14" t="str" cm="1">
        <f t="array" ref="M3710">_xlfn.TEXTJOIN("", TRUE, _xlfn.XLOOKUP(TRUE, VALUE(表格1[[#This Row],[年月]]) &lt;= VALUE($R$8:$R$12), $Q$8:$Q$12)) &amp; "年度"</f>
        <v>2023年度</v>
      </c>
    </row>
    <row r="3711" spans="1:13" x14ac:dyDescent="0.3">
      <c r="A3711" s="2">
        <v>202208</v>
      </c>
      <c r="B3711" s="19">
        <f>DATE(表格1[[#This Row],[年]],表格1[[#This Row],[月]],1)</f>
        <v>44774</v>
      </c>
      <c r="C3711" s="2" t="str">
        <f>LEFT(表格1[[#This Row],[年月]],4)</f>
        <v>2022</v>
      </c>
      <c r="D3711" s="2" t="str">
        <f>RIGHT(表格1[[#This Row],[年月]],2)</f>
        <v>08</v>
      </c>
      <c r="E3711" s="5">
        <v>65000000</v>
      </c>
      <c r="F3711" s="2" t="str">
        <f>VLOOKUP(TEXT(表格1[[#This Row],[地區]],"00000000"),縣市代碼,2,0)</f>
        <v>新北市</v>
      </c>
      <c r="G3711" s="2" t="s">
        <v>10</v>
      </c>
      <c r="H3711" s="13">
        <v>6195328</v>
      </c>
      <c r="I3711" s="14">
        <v>16126571495</v>
      </c>
      <c r="J3711" s="14">
        <f>表格1[[#This Row],[信用卡交易筆數]]/1000</f>
        <v>6195.3280000000004</v>
      </c>
      <c r="K3711" s="14">
        <f>表格1[[#This Row],[信用卡交易金額'[新臺幣']]]/1000</f>
        <v>16126571.494999999</v>
      </c>
      <c r="L3711" s="14">
        <f>表格1[[#This Row],[信用卡交易金額'[新臺幣']]]/1000000</f>
        <v>16126.571495</v>
      </c>
      <c r="M3711" s="14" t="str" cm="1">
        <f t="array" ref="M3711">_xlfn.TEXTJOIN("", TRUE, _xlfn.XLOOKUP(TRUE, VALUE(表格1[[#This Row],[年月]]) &lt;= VALUE($R$8:$R$12), $Q$8:$Q$12)) &amp; "年度"</f>
        <v>2023年度</v>
      </c>
    </row>
    <row r="3712" spans="1:13" x14ac:dyDescent="0.3">
      <c r="A3712" s="2">
        <v>202208</v>
      </c>
      <c r="B3712" s="19">
        <f>DATE(表格1[[#This Row],[年]],表格1[[#This Row],[月]],1)</f>
        <v>44774</v>
      </c>
      <c r="C3712" s="2" t="str">
        <f>LEFT(表格1[[#This Row],[年月]],4)</f>
        <v>2022</v>
      </c>
      <c r="D3712" s="2" t="str">
        <f>RIGHT(表格1[[#This Row],[年月]],2)</f>
        <v>08</v>
      </c>
      <c r="E3712" s="5">
        <v>68000000</v>
      </c>
      <c r="F3712" s="2" t="str">
        <f>VLOOKUP(TEXT(表格1[[#This Row],[地區]],"00000000"),縣市代碼,2,0)</f>
        <v>桃園市</v>
      </c>
      <c r="G3712" s="2" t="s">
        <v>4</v>
      </c>
      <c r="H3712" s="13">
        <v>5387875</v>
      </c>
      <c r="I3712" s="14">
        <v>2673709825</v>
      </c>
      <c r="J3712" s="14">
        <f>表格1[[#This Row],[信用卡交易筆數]]/1000</f>
        <v>5387.875</v>
      </c>
      <c r="K3712" s="14">
        <f>表格1[[#This Row],[信用卡交易金額'[新臺幣']]]/1000</f>
        <v>2673709.8250000002</v>
      </c>
      <c r="L3712" s="14">
        <f>表格1[[#This Row],[信用卡交易金額'[新臺幣']]]/1000000</f>
        <v>2673.7098249999999</v>
      </c>
      <c r="M3712" s="14" t="str" cm="1">
        <f t="array" ref="M3712">_xlfn.TEXTJOIN("", TRUE, _xlfn.XLOOKUP(TRUE, VALUE(表格1[[#This Row],[年月]]) &lt;= VALUE($R$8:$R$12), $Q$8:$Q$12)) &amp; "年度"</f>
        <v>2023年度</v>
      </c>
    </row>
    <row r="3713" spans="1:13" x14ac:dyDescent="0.3">
      <c r="A3713" s="2">
        <v>202208</v>
      </c>
      <c r="B3713" s="19">
        <f>DATE(表格1[[#This Row],[年]],表格1[[#This Row],[月]],1)</f>
        <v>44774</v>
      </c>
      <c r="C3713" s="2" t="str">
        <f>LEFT(表格1[[#This Row],[年月]],4)</f>
        <v>2022</v>
      </c>
      <c r="D3713" s="2" t="str">
        <f>RIGHT(表格1[[#This Row],[年月]],2)</f>
        <v>08</v>
      </c>
      <c r="E3713" s="5">
        <v>68000000</v>
      </c>
      <c r="F3713" s="2" t="str">
        <f>VLOOKUP(TEXT(表格1[[#This Row],[地區]],"00000000"),縣市代碼,2,0)</f>
        <v>桃園市</v>
      </c>
      <c r="G3713" s="2" t="s">
        <v>5</v>
      </c>
      <c r="H3713" s="13">
        <v>318827</v>
      </c>
      <c r="I3713" s="14">
        <v>765258681</v>
      </c>
      <c r="J3713" s="14">
        <f>表格1[[#This Row],[信用卡交易筆數]]/1000</f>
        <v>318.827</v>
      </c>
      <c r="K3713" s="14">
        <f>表格1[[#This Row],[信用卡交易金額'[新臺幣']]]/1000</f>
        <v>765258.68099999998</v>
      </c>
      <c r="L3713" s="14">
        <f>表格1[[#This Row],[信用卡交易金額'[新臺幣']]]/1000000</f>
        <v>765.25868100000002</v>
      </c>
      <c r="M3713" s="14" t="str" cm="1">
        <f t="array" ref="M3713">_xlfn.TEXTJOIN("", TRUE, _xlfn.XLOOKUP(TRUE, VALUE(表格1[[#This Row],[年月]]) &lt;= VALUE($R$8:$R$12), $Q$8:$Q$12)) &amp; "年度"</f>
        <v>2023年度</v>
      </c>
    </row>
    <row r="3714" spans="1:13" x14ac:dyDescent="0.3">
      <c r="A3714" s="2">
        <v>202208</v>
      </c>
      <c r="B3714" s="19">
        <f>DATE(表格1[[#This Row],[年]],表格1[[#This Row],[月]],1)</f>
        <v>44774</v>
      </c>
      <c r="C3714" s="2" t="str">
        <f>LEFT(表格1[[#This Row],[年月]],4)</f>
        <v>2022</v>
      </c>
      <c r="D3714" s="2" t="str">
        <f>RIGHT(表格1[[#This Row],[年月]],2)</f>
        <v>08</v>
      </c>
      <c r="E3714" s="5">
        <v>68000000</v>
      </c>
      <c r="F3714" s="2" t="str">
        <f>VLOOKUP(TEXT(表格1[[#This Row],[地區]],"00000000"),縣市代碼,2,0)</f>
        <v>桃園市</v>
      </c>
      <c r="G3714" s="2" t="s">
        <v>6</v>
      </c>
      <c r="H3714" s="13">
        <v>551603</v>
      </c>
      <c r="I3714" s="14">
        <v>1748440094</v>
      </c>
      <c r="J3714" s="14">
        <f>表格1[[#This Row],[信用卡交易筆數]]/1000</f>
        <v>551.60299999999995</v>
      </c>
      <c r="K3714" s="14">
        <f>表格1[[#This Row],[信用卡交易金額'[新臺幣']]]/1000</f>
        <v>1748440.094</v>
      </c>
      <c r="L3714" s="14">
        <f>表格1[[#This Row],[信用卡交易金額'[新臺幣']]]/1000000</f>
        <v>1748.440094</v>
      </c>
      <c r="M3714" s="14" t="str" cm="1">
        <f t="array" ref="M3714">_xlfn.TEXTJOIN("", TRUE, _xlfn.XLOOKUP(TRUE, VALUE(表格1[[#This Row],[年月]]) &lt;= VALUE($R$8:$R$12), $Q$8:$Q$12)) &amp; "年度"</f>
        <v>2023年度</v>
      </c>
    </row>
    <row r="3715" spans="1:13" x14ac:dyDescent="0.3">
      <c r="A3715" s="2">
        <v>202208</v>
      </c>
      <c r="B3715" s="19">
        <f>DATE(表格1[[#This Row],[年]],表格1[[#This Row],[月]],1)</f>
        <v>44774</v>
      </c>
      <c r="C3715" s="2" t="str">
        <f>LEFT(表格1[[#This Row],[年月]],4)</f>
        <v>2022</v>
      </c>
      <c r="D3715" s="2" t="str">
        <f>RIGHT(表格1[[#This Row],[年月]],2)</f>
        <v>08</v>
      </c>
      <c r="E3715" s="5">
        <v>68000000</v>
      </c>
      <c r="F3715" s="2" t="str">
        <f>VLOOKUP(TEXT(表格1[[#This Row],[地區]],"00000000"),縣市代碼,2,0)</f>
        <v>桃園市</v>
      </c>
      <c r="G3715" s="2" t="s">
        <v>7</v>
      </c>
      <c r="H3715" s="13">
        <v>2861728</v>
      </c>
      <c r="I3715" s="14">
        <v>2978891686</v>
      </c>
      <c r="J3715" s="14">
        <f>表格1[[#This Row],[信用卡交易筆數]]/1000</f>
        <v>2861.7280000000001</v>
      </c>
      <c r="K3715" s="14">
        <f>表格1[[#This Row],[信用卡交易金額'[新臺幣']]]/1000</f>
        <v>2978891.6860000002</v>
      </c>
      <c r="L3715" s="14">
        <f>表格1[[#This Row],[信用卡交易金額'[新臺幣']]]/1000000</f>
        <v>2978.8916859999999</v>
      </c>
      <c r="M3715" s="14" t="str" cm="1">
        <f t="array" ref="M3715">_xlfn.TEXTJOIN("", TRUE, _xlfn.XLOOKUP(TRUE, VALUE(表格1[[#This Row],[年月]]) &lt;= VALUE($R$8:$R$12), $Q$8:$Q$12)) &amp; "年度"</f>
        <v>2023年度</v>
      </c>
    </row>
    <row r="3716" spans="1:13" x14ac:dyDescent="0.3">
      <c r="A3716" s="2">
        <v>202208</v>
      </c>
      <c r="B3716" s="19">
        <f>DATE(表格1[[#This Row],[年]],表格1[[#This Row],[月]],1)</f>
        <v>44774</v>
      </c>
      <c r="C3716" s="2" t="str">
        <f>LEFT(表格1[[#This Row],[年月]],4)</f>
        <v>2022</v>
      </c>
      <c r="D3716" s="2" t="str">
        <f>RIGHT(表格1[[#This Row],[年月]],2)</f>
        <v>08</v>
      </c>
      <c r="E3716" s="5">
        <v>68000000</v>
      </c>
      <c r="F3716" s="2" t="str">
        <f>VLOOKUP(TEXT(表格1[[#This Row],[地區]],"00000000"),縣市代碼,2,0)</f>
        <v>桃園市</v>
      </c>
      <c r="G3716" s="2" t="s">
        <v>8</v>
      </c>
      <c r="H3716" s="13">
        <v>2300995</v>
      </c>
      <c r="I3716" s="14">
        <v>3816233158</v>
      </c>
      <c r="J3716" s="14">
        <f>表格1[[#This Row],[信用卡交易筆數]]/1000</f>
        <v>2300.9949999999999</v>
      </c>
      <c r="K3716" s="14">
        <f>表格1[[#This Row],[信用卡交易金額'[新臺幣']]]/1000</f>
        <v>3816233.1579999998</v>
      </c>
      <c r="L3716" s="14">
        <f>表格1[[#This Row],[信用卡交易金額'[新臺幣']]]/1000000</f>
        <v>3816.233158</v>
      </c>
      <c r="M3716" s="14" t="str" cm="1">
        <f t="array" ref="M3716">_xlfn.TEXTJOIN("", TRUE, _xlfn.XLOOKUP(TRUE, VALUE(表格1[[#This Row],[年月]]) &lt;= VALUE($R$8:$R$12), $Q$8:$Q$12)) &amp; "年度"</f>
        <v>2023年度</v>
      </c>
    </row>
    <row r="3717" spans="1:13" x14ac:dyDescent="0.3">
      <c r="A3717" s="2">
        <v>202208</v>
      </c>
      <c r="B3717" s="19">
        <f>DATE(表格1[[#This Row],[年]],表格1[[#This Row],[月]],1)</f>
        <v>44774</v>
      </c>
      <c r="C3717" s="2" t="str">
        <f>LEFT(表格1[[#This Row],[年月]],4)</f>
        <v>2022</v>
      </c>
      <c r="D3717" s="2" t="str">
        <f>RIGHT(表格1[[#This Row],[年月]],2)</f>
        <v>08</v>
      </c>
      <c r="E3717" s="5">
        <v>68000000</v>
      </c>
      <c r="F3717" s="2" t="str">
        <f>VLOOKUP(TEXT(表格1[[#This Row],[地區]],"00000000"),縣市代碼,2,0)</f>
        <v>桃園市</v>
      </c>
      <c r="G3717" s="2" t="s">
        <v>9</v>
      </c>
      <c r="H3717" s="13">
        <v>4622280</v>
      </c>
      <c r="I3717" s="14">
        <v>6389075529</v>
      </c>
      <c r="J3717" s="14">
        <f>表格1[[#This Row],[信用卡交易筆數]]/1000</f>
        <v>4622.28</v>
      </c>
      <c r="K3717" s="14">
        <f>表格1[[#This Row],[信用卡交易金額'[新臺幣']]]/1000</f>
        <v>6389075.5290000001</v>
      </c>
      <c r="L3717" s="14">
        <f>表格1[[#This Row],[信用卡交易金額'[新臺幣']]]/1000000</f>
        <v>6389.0755289999997</v>
      </c>
      <c r="M3717" s="14" t="str" cm="1">
        <f t="array" ref="M3717">_xlfn.TEXTJOIN("", TRUE, _xlfn.XLOOKUP(TRUE, VALUE(表格1[[#This Row],[年月]]) &lt;= VALUE($R$8:$R$12), $Q$8:$Q$12)) &amp; "年度"</f>
        <v>2023年度</v>
      </c>
    </row>
    <row r="3718" spans="1:13" x14ac:dyDescent="0.3">
      <c r="A3718" s="2">
        <v>202208</v>
      </c>
      <c r="B3718" s="19">
        <f>DATE(表格1[[#This Row],[年]],表格1[[#This Row],[月]],1)</f>
        <v>44774</v>
      </c>
      <c r="C3718" s="2" t="str">
        <f>LEFT(表格1[[#This Row],[年月]],4)</f>
        <v>2022</v>
      </c>
      <c r="D3718" s="2" t="str">
        <f>RIGHT(表格1[[#This Row],[年月]],2)</f>
        <v>08</v>
      </c>
      <c r="E3718" s="5">
        <v>68000000</v>
      </c>
      <c r="F3718" s="2" t="str">
        <f>VLOOKUP(TEXT(表格1[[#This Row],[地區]],"00000000"),縣市代碼,2,0)</f>
        <v>桃園市</v>
      </c>
      <c r="G3718" s="2" t="s">
        <v>10</v>
      </c>
      <c r="H3718" s="13">
        <v>2853571</v>
      </c>
      <c r="I3718" s="14">
        <v>7277899870</v>
      </c>
      <c r="J3718" s="14">
        <f>表格1[[#This Row],[信用卡交易筆數]]/1000</f>
        <v>2853.5709999999999</v>
      </c>
      <c r="K3718" s="14">
        <f>表格1[[#This Row],[信用卡交易金額'[新臺幣']]]/1000</f>
        <v>7277899.8700000001</v>
      </c>
      <c r="L3718" s="14">
        <f>表格1[[#This Row],[信用卡交易金額'[新臺幣']]]/1000000</f>
        <v>7277.8998700000002</v>
      </c>
      <c r="M3718" s="14" t="str" cm="1">
        <f t="array" ref="M3718">_xlfn.TEXTJOIN("", TRUE, _xlfn.XLOOKUP(TRUE, VALUE(表格1[[#This Row],[年月]]) &lt;= VALUE($R$8:$R$12), $Q$8:$Q$12)) &amp; "年度"</f>
        <v>2023年度</v>
      </c>
    </row>
    <row r="3719" spans="1:13" x14ac:dyDescent="0.3">
      <c r="A3719" s="2">
        <v>202208</v>
      </c>
      <c r="B3719" s="19">
        <f>DATE(表格1[[#This Row],[年]],表格1[[#This Row],[月]],1)</f>
        <v>44774</v>
      </c>
      <c r="C3719" s="2" t="str">
        <f>LEFT(表格1[[#This Row],[年月]],4)</f>
        <v>2022</v>
      </c>
      <c r="D3719" s="2" t="str">
        <f>RIGHT(表格1[[#This Row],[年月]],2)</f>
        <v>08</v>
      </c>
      <c r="E3719" s="5">
        <v>10004000</v>
      </c>
      <c r="F3719" s="2" t="str">
        <f>VLOOKUP(TEXT(表格1[[#This Row],[地區]],"00000000"),縣市代碼,2,0)</f>
        <v>新竹縣</v>
      </c>
      <c r="G3719" s="2" t="s">
        <v>4</v>
      </c>
      <c r="H3719" s="13">
        <v>1603163</v>
      </c>
      <c r="I3719" s="14">
        <v>857271049</v>
      </c>
      <c r="J3719" s="14">
        <f>表格1[[#This Row],[信用卡交易筆數]]/1000</f>
        <v>1603.163</v>
      </c>
      <c r="K3719" s="14">
        <f>表格1[[#This Row],[信用卡交易金額'[新臺幣']]]/1000</f>
        <v>857271.049</v>
      </c>
      <c r="L3719" s="14">
        <f>表格1[[#This Row],[信用卡交易金額'[新臺幣']]]/1000000</f>
        <v>857.27104899999995</v>
      </c>
      <c r="M3719" s="14" t="str" cm="1">
        <f t="array" ref="M3719">_xlfn.TEXTJOIN("", TRUE, _xlfn.XLOOKUP(TRUE, VALUE(表格1[[#This Row],[年月]]) &lt;= VALUE($R$8:$R$12), $Q$8:$Q$12)) &amp; "年度"</f>
        <v>2023年度</v>
      </c>
    </row>
    <row r="3720" spans="1:13" x14ac:dyDescent="0.3">
      <c r="A3720" s="2">
        <v>202208</v>
      </c>
      <c r="B3720" s="19">
        <f>DATE(表格1[[#This Row],[年]],表格1[[#This Row],[月]],1)</f>
        <v>44774</v>
      </c>
      <c r="C3720" s="2" t="str">
        <f>LEFT(表格1[[#This Row],[年月]],4)</f>
        <v>2022</v>
      </c>
      <c r="D3720" s="2" t="str">
        <f>RIGHT(表格1[[#This Row],[年月]],2)</f>
        <v>08</v>
      </c>
      <c r="E3720" s="5">
        <v>10004000</v>
      </c>
      <c r="F3720" s="2" t="str">
        <f>VLOOKUP(TEXT(表格1[[#This Row],[地區]],"00000000"),縣市代碼,2,0)</f>
        <v>新竹縣</v>
      </c>
      <c r="G3720" s="2" t="s">
        <v>5</v>
      </c>
      <c r="H3720" s="13">
        <v>84239</v>
      </c>
      <c r="I3720" s="14">
        <v>249192949</v>
      </c>
      <c r="J3720" s="14">
        <f>表格1[[#This Row],[信用卡交易筆數]]/1000</f>
        <v>84.239000000000004</v>
      </c>
      <c r="K3720" s="14">
        <f>表格1[[#This Row],[信用卡交易金額'[新臺幣']]]/1000</f>
        <v>249192.94899999999</v>
      </c>
      <c r="L3720" s="14">
        <f>表格1[[#This Row],[信用卡交易金額'[新臺幣']]]/1000000</f>
        <v>249.192949</v>
      </c>
      <c r="M3720" s="14" t="str" cm="1">
        <f t="array" ref="M3720">_xlfn.TEXTJOIN("", TRUE, _xlfn.XLOOKUP(TRUE, VALUE(表格1[[#This Row],[年月]]) &lt;= VALUE($R$8:$R$12), $Q$8:$Q$12)) &amp; "年度"</f>
        <v>2023年度</v>
      </c>
    </row>
    <row r="3721" spans="1:13" x14ac:dyDescent="0.3">
      <c r="A3721" s="2">
        <v>202208</v>
      </c>
      <c r="B3721" s="19">
        <f>DATE(表格1[[#This Row],[年]],表格1[[#This Row],[月]],1)</f>
        <v>44774</v>
      </c>
      <c r="C3721" s="2" t="str">
        <f>LEFT(表格1[[#This Row],[年月]],4)</f>
        <v>2022</v>
      </c>
      <c r="D3721" s="2" t="str">
        <f>RIGHT(表格1[[#This Row],[年月]],2)</f>
        <v>08</v>
      </c>
      <c r="E3721" s="5">
        <v>10004000</v>
      </c>
      <c r="F3721" s="2" t="str">
        <f>VLOOKUP(TEXT(表格1[[#This Row],[地區]],"00000000"),縣市代碼,2,0)</f>
        <v>新竹縣</v>
      </c>
      <c r="G3721" s="2" t="s">
        <v>6</v>
      </c>
      <c r="H3721" s="13">
        <v>157150</v>
      </c>
      <c r="I3721" s="14">
        <v>585966288</v>
      </c>
      <c r="J3721" s="14">
        <f>表格1[[#This Row],[信用卡交易筆數]]/1000</f>
        <v>157.15</v>
      </c>
      <c r="K3721" s="14">
        <f>表格1[[#This Row],[信用卡交易金額'[新臺幣']]]/1000</f>
        <v>585966.28799999994</v>
      </c>
      <c r="L3721" s="14">
        <f>表格1[[#This Row],[信用卡交易金額'[新臺幣']]]/1000000</f>
        <v>585.96628799999996</v>
      </c>
      <c r="M3721" s="14" t="str" cm="1">
        <f t="array" ref="M3721">_xlfn.TEXTJOIN("", TRUE, _xlfn.XLOOKUP(TRUE, VALUE(表格1[[#This Row],[年月]]) &lt;= VALUE($R$8:$R$12), $Q$8:$Q$12)) &amp; "年度"</f>
        <v>2023年度</v>
      </c>
    </row>
    <row r="3722" spans="1:13" x14ac:dyDescent="0.3">
      <c r="A3722" s="2">
        <v>202208</v>
      </c>
      <c r="B3722" s="19">
        <f>DATE(表格1[[#This Row],[年]],表格1[[#This Row],[月]],1)</f>
        <v>44774</v>
      </c>
      <c r="C3722" s="2" t="str">
        <f>LEFT(表格1[[#This Row],[年月]],4)</f>
        <v>2022</v>
      </c>
      <c r="D3722" s="2" t="str">
        <f>RIGHT(表格1[[#This Row],[年月]],2)</f>
        <v>08</v>
      </c>
      <c r="E3722" s="5">
        <v>10004000</v>
      </c>
      <c r="F3722" s="2" t="str">
        <f>VLOOKUP(TEXT(表格1[[#This Row],[地區]],"00000000"),縣市代碼,2,0)</f>
        <v>新竹縣</v>
      </c>
      <c r="G3722" s="2" t="s">
        <v>7</v>
      </c>
      <c r="H3722" s="13">
        <v>780974</v>
      </c>
      <c r="I3722" s="14">
        <v>864256857</v>
      </c>
      <c r="J3722" s="14">
        <f>表格1[[#This Row],[信用卡交易筆數]]/1000</f>
        <v>780.97400000000005</v>
      </c>
      <c r="K3722" s="14">
        <f>表格1[[#This Row],[信用卡交易金額'[新臺幣']]]/1000</f>
        <v>864256.85699999996</v>
      </c>
      <c r="L3722" s="14">
        <f>表格1[[#This Row],[信用卡交易金額'[新臺幣']]]/1000000</f>
        <v>864.25685699999997</v>
      </c>
      <c r="M3722" s="14" t="str" cm="1">
        <f t="array" ref="M3722">_xlfn.TEXTJOIN("", TRUE, _xlfn.XLOOKUP(TRUE, VALUE(表格1[[#This Row],[年月]]) &lt;= VALUE($R$8:$R$12), $Q$8:$Q$12)) &amp; "年度"</f>
        <v>2023年度</v>
      </c>
    </row>
    <row r="3723" spans="1:13" x14ac:dyDescent="0.3">
      <c r="A3723" s="2">
        <v>202208</v>
      </c>
      <c r="B3723" s="19">
        <f>DATE(表格1[[#This Row],[年]],表格1[[#This Row],[月]],1)</f>
        <v>44774</v>
      </c>
      <c r="C3723" s="2" t="str">
        <f>LEFT(表格1[[#This Row],[年月]],4)</f>
        <v>2022</v>
      </c>
      <c r="D3723" s="2" t="str">
        <f>RIGHT(表格1[[#This Row],[年月]],2)</f>
        <v>08</v>
      </c>
      <c r="E3723" s="5">
        <v>10004000</v>
      </c>
      <c r="F3723" s="2" t="str">
        <f>VLOOKUP(TEXT(表格1[[#This Row],[地區]],"00000000"),縣市代碼,2,0)</f>
        <v>新竹縣</v>
      </c>
      <c r="G3723" s="2" t="s">
        <v>8</v>
      </c>
      <c r="H3723" s="13">
        <v>639896</v>
      </c>
      <c r="I3723" s="14">
        <v>1141207224</v>
      </c>
      <c r="J3723" s="14">
        <f>表格1[[#This Row],[信用卡交易筆數]]/1000</f>
        <v>639.89599999999996</v>
      </c>
      <c r="K3723" s="14">
        <f>表格1[[#This Row],[信用卡交易金額'[新臺幣']]]/1000</f>
        <v>1141207.2239999999</v>
      </c>
      <c r="L3723" s="14">
        <f>表格1[[#This Row],[信用卡交易金額'[新臺幣']]]/1000000</f>
        <v>1141.207224</v>
      </c>
      <c r="M3723" s="14" t="str" cm="1">
        <f t="array" ref="M3723">_xlfn.TEXTJOIN("", TRUE, _xlfn.XLOOKUP(TRUE, VALUE(表格1[[#This Row],[年月]]) &lt;= VALUE($R$8:$R$12), $Q$8:$Q$12)) &amp; "年度"</f>
        <v>2023年度</v>
      </c>
    </row>
    <row r="3724" spans="1:13" x14ac:dyDescent="0.3">
      <c r="A3724" s="2">
        <v>202208</v>
      </c>
      <c r="B3724" s="19">
        <f>DATE(表格1[[#This Row],[年]],表格1[[#This Row],[月]],1)</f>
        <v>44774</v>
      </c>
      <c r="C3724" s="2" t="str">
        <f>LEFT(表格1[[#This Row],[年月]],4)</f>
        <v>2022</v>
      </c>
      <c r="D3724" s="2" t="str">
        <f>RIGHT(表格1[[#This Row],[年月]],2)</f>
        <v>08</v>
      </c>
      <c r="E3724" s="5">
        <v>10004000</v>
      </c>
      <c r="F3724" s="2" t="str">
        <f>VLOOKUP(TEXT(表格1[[#This Row],[地區]],"00000000"),縣市代碼,2,0)</f>
        <v>新竹縣</v>
      </c>
      <c r="G3724" s="2" t="s">
        <v>9</v>
      </c>
      <c r="H3724" s="13">
        <v>1280092</v>
      </c>
      <c r="I3724" s="14">
        <v>1817141044</v>
      </c>
      <c r="J3724" s="14">
        <f>表格1[[#This Row],[信用卡交易筆數]]/1000</f>
        <v>1280.0920000000001</v>
      </c>
      <c r="K3724" s="14">
        <f>表格1[[#This Row],[信用卡交易金額'[新臺幣']]]/1000</f>
        <v>1817141.044</v>
      </c>
      <c r="L3724" s="14">
        <f>表格1[[#This Row],[信用卡交易金額'[新臺幣']]]/1000000</f>
        <v>1817.141044</v>
      </c>
      <c r="M3724" s="14" t="str" cm="1">
        <f t="array" ref="M3724">_xlfn.TEXTJOIN("", TRUE, _xlfn.XLOOKUP(TRUE, VALUE(表格1[[#This Row],[年月]]) &lt;= VALUE($R$8:$R$12), $Q$8:$Q$12)) &amp; "年度"</f>
        <v>2023年度</v>
      </c>
    </row>
    <row r="3725" spans="1:13" x14ac:dyDescent="0.3">
      <c r="A3725" s="2">
        <v>202208</v>
      </c>
      <c r="B3725" s="19">
        <f>DATE(表格1[[#This Row],[年]],表格1[[#This Row],[月]],1)</f>
        <v>44774</v>
      </c>
      <c r="C3725" s="2" t="str">
        <f>LEFT(表格1[[#This Row],[年月]],4)</f>
        <v>2022</v>
      </c>
      <c r="D3725" s="2" t="str">
        <f>RIGHT(表格1[[#This Row],[年月]],2)</f>
        <v>08</v>
      </c>
      <c r="E3725" s="5">
        <v>10004000</v>
      </c>
      <c r="F3725" s="2" t="str">
        <f>VLOOKUP(TEXT(表格1[[#This Row],[地區]],"00000000"),縣市代碼,2,0)</f>
        <v>新竹縣</v>
      </c>
      <c r="G3725" s="2" t="s">
        <v>10</v>
      </c>
      <c r="H3725" s="13">
        <v>797053</v>
      </c>
      <c r="I3725" s="14">
        <v>2043228107</v>
      </c>
      <c r="J3725" s="14">
        <f>表格1[[#This Row],[信用卡交易筆數]]/1000</f>
        <v>797.053</v>
      </c>
      <c r="K3725" s="14">
        <f>表格1[[#This Row],[信用卡交易金額'[新臺幣']]]/1000</f>
        <v>2043228.1070000001</v>
      </c>
      <c r="L3725" s="14">
        <f>表格1[[#This Row],[信用卡交易金額'[新臺幣']]]/1000000</f>
        <v>2043.2281069999999</v>
      </c>
      <c r="M3725" s="14" t="str" cm="1">
        <f t="array" ref="M3725">_xlfn.TEXTJOIN("", TRUE, _xlfn.XLOOKUP(TRUE, VALUE(表格1[[#This Row],[年月]]) &lt;= VALUE($R$8:$R$12), $Q$8:$Q$12)) &amp; "年度"</f>
        <v>2023年度</v>
      </c>
    </row>
    <row r="3726" spans="1:13" x14ac:dyDescent="0.3">
      <c r="A3726" s="2">
        <v>202208</v>
      </c>
      <c r="B3726" s="19">
        <f>DATE(表格1[[#This Row],[年]],表格1[[#This Row],[月]],1)</f>
        <v>44774</v>
      </c>
      <c r="C3726" s="2" t="str">
        <f>LEFT(表格1[[#This Row],[年月]],4)</f>
        <v>2022</v>
      </c>
      <c r="D3726" s="2" t="str">
        <f>RIGHT(表格1[[#This Row],[年月]],2)</f>
        <v>08</v>
      </c>
      <c r="E3726" s="5">
        <v>10018000</v>
      </c>
      <c r="F3726" s="2" t="str">
        <f>VLOOKUP(TEXT(表格1[[#This Row],[地區]],"00000000"),縣市代碼,2,0)</f>
        <v>新竹市</v>
      </c>
      <c r="G3726" s="2" t="s">
        <v>4</v>
      </c>
      <c r="H3726" s="13">
        <v>1536820</v>
      </c>
      <c r="I3726" s="14">
        <v>813136644</v>
      </c>
      <c r="J3726" s="14">
        <f>表格1[[#This Row],[信用卡交易筆數]]/1000</f>
        <v>1536.82</v>
      </c>
      <c r="K3726" s="14">
        <f>表格1[[#This Row],[信用卡交易金額'[新臺幣']]]/1000</f>
        <v>813136.64399999997</v>
      </c>
      <c r="L3726" s="14">
        <f>表格1[[#This Row],[信用卡交易金額'[新臺幣']]]/1000000</f>
        <v>813.13664400000005</v>
      </c>
      <c r="M3726" s="14" t="str" cm="1">
        <f t="array" ref="M3726">_xlfn.TEXTJOIN("", TRUE, _xlfn.XLOOKUP(TRUE, VALUE(表格1[[#This Row],[年月]]) &lt;= VALUE($R$8:$R$12), $Q$8:$Q$12)) &amp; "年度"</f>
        <v>2023年度</v>
      </c>
    </row>
    <row r="3727" spans="1:13" x14ac:dyDescent="0.3">
      <c r="A3727" s="2">
        <v>202208</v>
      </c>
      <c r="B3727" s="19">
        <f>DATE(表格1[[#This Row],[年]],表格1[[#This Row],[月]],1)</f>
        <v>44774</v>
      </c>
      <c r="C3727" s="2" t="str">
        <f>LEFT(表格1[[#This Row],[年月]],4)</f>
        <v>2022</v>
      </c>
      <c r="D3727" s="2" t="str">
        <f>RIGHT(表格1[[#This Row],[年月]],2)</f>
        <v>08</v>
      </c>
      <c r="E3727" s="5">
        <v>10018000</v>
      </c>
      <c r="F3727" s="2" t="str">
        <f>VLOOKUP(TEXT(表格1[[#This Row],[地區]],"00000000"),縣市代碼,2,0)</f>
        <v>新竹市</v>
      </c>
      <c r="G3727" s="2" t="s">
        <v>5</v>
      </c>
      <c r="H3727" s="13">
        <v>76509</v>
      </c>
      <c r="I3727" s="14">
        <v>203051781</v>
      </c>
      <c r="J3727" s="14">
        <f>表格1[[#This Row],[信用卡交易筆數]]/1000</f>
        <v>76.509</v>
      </c>
      <c r="K3727" s="14">
        <f>表格1[[#This Row],[信用卡交易金額'[新臺幣']]]/1000</f>
        <v>203051.78099999999</v>
      </c>
      <c r="L3727" s="14">
        <f>表格1[[#This Row],[信用卡交易金額'[新臺幣']]]/1000000</f>
        <v>203.05178100000001</v>
      </c>
      <c r="M3727" s="14" t="str" cm="1">
        <f t="array" ref="M3727">_xlfn.TEXTJOIN("", TRUE, _xlfn.XLOOKUP(TRUE, VALUE(表格1[[#This Row],[年月]]) &lt;= VALUE($R$8:$R$12), $Q$8:$Q$12)) &amp; "年度"</f>
        <v>2023年度</v>
      </c>
    </row>
    <row r="3728" spans="1:13" x14ac:dyDescent="0.3">
      <c r="A3728" s="2">
        <v>202208</v>
      </c>
      <c r="B3728" s="19">
        <f>DATE(表格1[[#This Row],[年]],表格1[[#This Row],[月]],1)</f>
        <v>44774</v>
      </c>
      <c r="C3728" s="2" t="str">
        <f>LEFT(表格1[[#This Row],[年月]],4)</f>
        <v>2022</v>
      </c>
      <c r="D3728" s="2" t="str">
        <f>RIGHT(表格1[[#This Row],[年月]],2)</f>
        <v>08</v>
      </c>
      <c r="E3728" s="5">
        <v>10018000</v>
      </c>
      <c r="F3728" s="2" t="str">
        <f>VLOOKUP(TEXT(表格1[[#This Row],[地區]],"00000000"),縣市代碼,2,0)</f>
        <v>新竹市</v>
      </c>
      <c r="G3728" s="2" t="s">
        <v>6</v>
      </c>
      <c r="H3728" s="13">
        <v>151685</v>
      </c>
      <c r="I3728" s="14">
        <v>560863257</v>
      </c>
      <c r="J3728" s="14">
        <f>表格1[[#This Row],[信用卡交易筆數]]/1000</f>
        <v>151.685</v>
      </c>
      <c r="K3728" s="14">
        <f>表格1[[#This Row],[信用卡交易金額'[新臺幣']]]/1000</f>
        <v>560863.25699999998</v>
      </c>
      <c r="L3728" s="14">
        <f>表格1[[#This Row],[信用卡交易金額'[新臺幣']]]/1000000</f>
        <v>560.86325699999998</v>
      </c>
      <c r="M3728" s="14" t="str" cm="1">
        <f t="array" ref="M3728">_xlfn.TEXTJOIN("", TRUE, _xlfn.XLOOKUP(TRUE, VALUE(表格1[[#This Row],[年月]]) &lt;= VALUE($R$8:$R$12), $Q$8:$Q$12)) &amp; "年度"</f>
        <v>2023年度</v>
      </c>
    </row>
    <row r="3729" spans="1:13" x14ac:dyDescent="0.3">
      <c r="A3729" s="2">
        <v>202208</v>
      </c>
      <c r="B3729" s="19">
        <f>DATE(表格1[[#This Row],[年]],表格1[[#This Row],[月]],1)</f>
        <v>44774</v>
      </c>
      <c r="C3729" s="2" t="str">
        <f>LEFT(表格1[[#This Row],[年月]],4)</f>
        <v>2022</v>
      </c>
      <c r="D3729" s="2" t="str">
        <f>RIGHT(表格1[[#This Row],[年月]],2)</f>
        <v>08</v>
      </c>
      <c r="E3729" s="5">
        <v>10018000</v>
      </c>
      <c r="F3729" s="2" t="str">
        <f>VLOOKUP(TEXT(表格1[[#This Row],[地區]],"00000000"),縣市代碼,2,0)</f>
        <v>新竹市</v>
      </c>
      <c r="G3729" s="2" t="s">
        <v>7</v>
      </c>
      <c r="H3729" s="13">
        <v>686222</v>
      </c>
      <c r="I3729" s="14">
        <v>711546723</v>
      </c>
      <c r="J3729" s="14">
        <f>表格1[[#This Row],[信用卡交易筆數]]/1000</f>
        <v>686.22199999999998</v>
      </c>
      <c r="K3729" s="14">
        <f>表格1[[#This Row],[信用卡交易金額'[新臺幣']]]/1000</f>
        <v>711546.723</v>
      </c>
      <c r="L3729" s="14">
        <f>表格1[[#This Row],[信用卡交易金額'[新臺幣']]]/1000000</f>
        <v>711.54672300000004</v>
      </c>
      <c r="M3729" s="14" t="str" cm="1">
        <f t="array" ref="M3729">_xlfn.TEXTJOIN("", TRUE, _xlfn.XLOOKUP(TRUE, VALUE(表格1[[#This Row],[年月]]) &lt;= VALUE($R$8:$R$12), $Q$8:$Q$12)) &amp; "年度"</f>
        <v>2023年度</v>
      </c>
    </row>
    <row r="3730" spans="1:13" x14ac:dyDescent="0.3">
      <c r="A3730" s="2">
        <v>202208</v>
      </c>
      <c r="B3730" s="19">
        <f>DATE(表格1[[#This Row],[年]],表格1[[#This Row],[月]],1)</f>
        <v>44774</v>
      </c>
      <c r="C3730" s="2" t="str">
        <f>LEFT(表格1[[#This Row],[年月]],4)</f>
        <v>2022</v>
      </c>
      <c r="D3730" s="2" t="str">
        <f>RIGHT(表格1[[#This Row],[年月]],2)</f>
        <v>08</v>
      </c>
      <c r="E3730" s="5">
        <v>10018000</v>
      </c>
      <c r="F3730" s="2" t="str">
        <f>VLOOKUP(TEXT(表格1[[#This Row],[地區]],"00000000"),縣市代碼,2,0)</f>
        <v>新竹市</v>
      </c>
      <c r="G3730" s="2" t="s">
        <v>8</v>
      </c>
      <c r="H3730" s="13">
        <v>578176</v>
      </c>
      <c r="I3730" s="14">
        <v>1154909654</v>
      </c>
      <c r="J3730" s="14">
        <f>表格1[[#This Row],[信用卡交易筆數]]/1000</f>
        <v>578.17600000000004</v>
      </c>
      <c r="K3730" s="14">
        <f>表格1[[#This Row],[信用卡交易金額'[新臺幣']]]/1000</f>
        <v>1154909.6540000001</v>
      </c>
      <c r="L3730" s="14">
        <f>表格1[[#This Row],[信用卡交易金額'[新臺幣']]]/1000000</f>
        <v>1154.909654</v>
      </c>
      <c r="M3730" s="14" t="str" cm="1">
        <f t="array" ref="M3730">_xlfn.TEXTJOIN("", TRUE, _xlfn.XLOOKUP(TRUE, VALUE(表格1[[#This Row],[年月]]) &lt;= VALUE($R$8:$R$12), $Q$8:$Q$12)) &amp; "年度"</f>
        <v>2023年度</v>
      </c>
    </row>
    <row r="3731" spans="1:13" x14ac:dyDescent="0.3">
      <c r="A3731" s="2">
        <v>202208</v>
      </c>
      <c r="B3731" s="19">
        <f>DATE(表格1[[#This Row],[年]],表格1[[#This Row],[月]],1)</f>
        <v>44774</v>
      </c>
      <c r="C3731" s="2" t="str">
        <f>LEFT(表格1[[#This Row],[年月]],4)</f>
        <v>2022</v>
      </c>
      <c r="D3731" s="2" t="str">
        <f>RIGHT(表格1[[#This Row],[年月]],2)</f>
        <v>08</v>
      </c>
      <c r="E3731" s="5">
        <v>10018000</v>
      </c>
      <c r="F3731" s="2" t="str">
        <f>VLOOKUP(TEXT(表格1[[#This Row],[地區]],"00000000"),縣市代碼,2,0)</f>
        <v>新竹市</v>
      </c>
      <c r="G3731" s="2" t="s">
        <v>9</v>
      </c>
      <c r="H3731" s="13">
        <v>1288308</v>
      </c>
      <c r="I3731" s="14">
        <v>1775045262</v>
      </c>
      <c r="J3731" s="14">
        <f>表格1[[#This Row],[信用卡交易筆數]]/1000</f>
        <v>1288.308</v>
      </c>
      <c r="K3731" s="14">
        <f>表格1[[#This Row],[信用卡交易金額'[新臺幣']]]/1000</f>
        <v>1775045.2620000001</v>
      </c>
      <c r="L3731" s="14">
        <f>表格1[[#This Row],[信用卡交易金額'[新臺幣']]]/1000000</f>
        <v>1775.0452620000001</v>
      </c>
      <c r="M3731" s="14" t="str" cm="1">
        <f t="array" ref="M3731">_xlfn.TEXTJOIN("", TRUE, _xlfn.XLOOKUP(TRUE, VALUE(表格1[[#This Row],[年月]]) &lt;= VALUE($R$8:$R$12), $Q$8:$Q$12)) &amp; "年度"</f>
        <v>2023年度</v>
      </c>
    </row>
    <row r="3732" spans="1:13" x14ac:dyDescent="0.3">
      <c r="A3732" s="2">
        <v>202208</v>
      </c>
      <c r="B3732" s="19">
        <f>DATE(表格1[[#This Row],[年]],表格1[[#This Row],[月]],1)</f>
        <v>44774</v>
      </c>
      <c r="C3732" s="2" t="str">
        <f>LEFT(表格1[[#This Row],[年月]],4)</f>
        <v>2022</v>
      </c>
      <c r="D3732" s="2" t="str">
        <f>RIGHT(表格1[[#This Row],[年月]],2)</f>
        <v>08</v>
      </c>
      <c r="E3732" s="5">
        <v>10018000</v>
      </c>
      <c r="F3732" s="2" t="str">
        <f>VLOOKUP(TEXT(表格1[[#This Row],[地區]],"00000000"),縣市代碼,2,0)</f>
        <v>新竹市</v>
      </c>
      <c r="G3732" s="2" t="s">
        <v>10</v>
      </c>
      <c r="H3732" s="13">
        <v>748813</v>
      </c>
      <c r="I3732" s="14">
        <v>1917220085</v>
      </c>
      <c r="J3732" s="14">
        <f>表格1[[#This Row],[信用卡交易筆數]]/1000</f>
        <v>748.81299999999999</v>
      </c>
      <c r="K3732" s="14">
        <f>表格1[[#This Row],[信用卡交易金額'[新臺幣']]]/1000</f>
        <v>1917220.085</v>
      </c>
      <c r="L3732" s="14">
        <f>表格1[[#This Row],[信用卡交易金額'[新臺幣']]]/1000000</f>
        <v>1917.2200849999999</v>
      </c>
      <c r="M3732" s="14" t="str" cm="1">
        <f t="array" ref="M3732">_xlfn.TEXTJOIN("", TRUE, _xlfn.XLOOKUP(TRUE, VALUE(表格1[[#This Row],[年月]]) &lt;= VALUE($R$8:$R$12), $Q$8:$Q$12)) &amp; "年度"</f>
        <v>2023年度</v>
      </c>
    </row>
    <row r="3733" spans="1:13" x14ac:dyDescent="0.3">
      <c r="A3733" s="2">
        <v>202208</v>
      </c>
      <c r="B3733" s="19">
        <f>DATE(表格1[[#This Row],[年]],表格1[[#This Row],[月]],1)</f>
        <v>44774</v>
      </c>
      <c r="C3733" s="2" t="str">
        <f>LEFT(表格1[[#This Row],[年月]],4)</f>
        <v>2022</v>
      </c>
      <c r="D3733" s="2" t="str">
        <f>RIGHT(表格1[[#This Row],[年月]],2)</f>
        <v>08</v>
      </c>
      <c r="E3733" s="5">
        <v>10005000</v>
      </c>
      <c r="F3733" s="2" t="str">
        <f>VLOOKUP(TEXT(表格1[[#This Row],[地區]],"00000000"),縣市代碼,2,0)</f>
        <v>苗栗縣</v>
      </c>
      <c r="G3733" s="2" t="s">
        <v>4</v>
      </c>
      <c r="H3733" s="13">
        <v>756295</v>
      </c>
      <c r="I3733" s="14">
        <v>378529017</v>
      </c>
      <c r="J3733" s="14">
        <f>表格1[[#This Row],[信用卡交易筆數]]/1000</f>
        <v>756.29499999999996</v>
      </c>
      <c r="K3733" s="14">
        <f>表格1[[#This Row],[信用卡交易金額'[新臺幣']]]/1000</f>
        <v>378529.01699999999</v>
      </c>
      <c r="L3733" s="14">
        <f>表格1[[#This Row],[信用卡交易金額'[新臺幣']]]/1000000</f>
        <v>378.52901700000001</v>
      </c>
      <c r="M3733" s="14" t="str" cm="1">
        <f t="array" ref="M3733">_xlfn.TEXTJOIN("", TRUE, _xlfn.XLOOKUP(TRUE, VALUE(表格1[[#This Row],[年月]]) &lt;= VALUE($R$8:$R$12), $Q$8:$Q$12)) &amp; "年度"</f>
        <v>2023年度</v>
      </c>
    </row>
    <row r="3734" spans="1:13" x14ac:dyDescent="0.3">
      <c r="A3734" s="2">
        <v>202208</v>
      </c>
      <c r="B3734" s="19">
        <f>DATE(表格1[[#This Row],[年]],表格1[[#This Row],[月]],1)</f>
        <v>44774</v>
      </c>
      <c r="C3734" s="2" t="str">
        <f>LEFT(表格1[[#This Row],[年月]],4)</f>
        <v>2022</v>
      </c>
      <c r="D3734" s="2" t="str">
        <f>RIGHT(表格1[[#This Row],[年月]],2)</f>
        <v>08</v>
      </c>
      <c r="E3734" s="5">
        <v>10005000</v>
      </c>
      <c r="F3734" s="2" t="str">
        <f>VLOOKUP(TEXT(表格1[[#This Row],[地區]],"00000000"),縣市代碼,2,0)</f>
        <v>苗栗縣</v>
      </c>
      <c r="G3734" s="2" t="s">
        <v>5</v>
      </c>
      <c r="H3734" s="13">
        <v>54171</v>
      </c>
      <c r="I3734" s="14">
        <v>130854347</v>
      </c>
      <c r="J3734" s="14">
        <f>表格1[[#This Row],[信用卡交易筆數]]/1000</f>
        <v>54.170999999999999</v>
      </c>
      <c r="K3734" s="14">
        <f>表格1[[#This Row],[信用卡交易金額'[新臺幣']]]/1000</f>
        <v>130854.34699999999</v>
      </c>
      <c r="L3734" s="14">
        <f>表格1[[#This Row],[信用卡交易金額'[新臺幣']]]/1000000</f>
        <v>130.85434699999999</v>
      </c>
      <c r="M3734" s="14" t="str" cm="1">
        <f t="array" ref="M3734">_xlfn.TEXTJOIN("", TRUE, _xlfn.XLOOKUP(TRUE, VALUE(表格1[[#This Row],[年月]]) &lt;= VALUE($R$8:$R$12), $Q$8:$Q$12)) &amp; "年度"</f>
        <v>2023年度</v>
      </c>
    </row>
    <row r="3735" spans="1:13" x14ac:dyDescent="0.3">
      <c r="A3735" s="2">
        <v>202208</v>
      </c>
      <c r="B3735" s="19">
        <f>DATE(表格1[[#This Row],[年]],表格1[[#This Row],[月]],1)</f>
        <v>44774</v>
      </c>
      <c r="C3735" s="2" t="str">
        <f>LEFT(表格1[[#This Row],[年月]],4)</f>
        <v>2022</v>
      </c>
      <c r="D3735" s="2" t="str">
        <f>RIGHT(表格1[[#This Row],[年月]],2)</f>
        <v>08</v>
      </c>
      <c r="E3735" s="5">
        <v>10005000</v>
      </c>
      <c r="F3735" s="2" t="str">
        <f>VLOOKUP(TEXT(表格1[[#This Row],[地區]],"00000000"),縣市代碼,2,0)</f>
        <v>苗栗縣</v>
      </c>
      <c r="G3735" s="2" t="s">
        <v>6</v>
      </c>
      <c r="H3735" s="13">
        <v>90640</v>
      </c>
      <c r="I3735" s="14">
        <v>291782754</v>
      </c>
      <c r="J3735" s="14">
        <f>表格1[[#This Row],[信用卡交易筆數]]/1000</f>
        <v>90.64</v>
      </c>
      <c r="K3735" s="14">
        <f>表格1[[#This Row],[信用卡交易金額'[新臺幣']]]/1000</f>
        <v>291782.75400000002</v>
      </c>
      <c r="L3735" s="14">
        <f>表格1[[#This Row],[信用卡交易金額'[新臺幣']]]/1000000</f>
        <v>291.78275400000001</v>
      </c>
      <c r="M3735" s="14" t="str" cm="1">
        <f t="array" ref="M3735">_xlfn.TEXTJOIN("", TRUE, _xlfn.XLOOKUP(TRUE, VALUE(表格1[[#This Row],[年月]]) &lt;= VALUE($R$8:$R$12), $Q$8:$Q$12)) &amp; "年度"</f>
        <v>2023年度</v>
      </c>
    </row>
    <row r="3736" spans="1:13" x14ac:dyDescent="0.3">
      <c r="A3736" s="2">
        <v>202208</v>
      </c>
      <c r="B3736" s="19">
        <f>DATE(表格1[[#This Row],[年]],表格1[[#This Row],[月]],1)</f>
        <v>44774</v>
      </c>
      <c r="C3736" s="2" t="str">
        <f>LEFT(表格1[[#This Row],[年月]],4)</f>
        <v>2022</v>
      </c>
      <c r="D3736" s="2" t="str">
        <f>RIGHT(表格1[[#This Row],[年月]],2)</f>
        <v>08</v>
      </c>
      <c r="E3736" s="5">
        <v>10005000</v>
      </c>
      <c r="F3736" s="2" t="str">
        <f>VLOOKUP(TEXT(表格1[[#This Row],[地區]],"00000000"),縣市代碼,2,0)</f>
        <v>苗栗縣</v>
      </c>
      <c r="G3736" s="2" t="s">
        <v>7</v>
      </c>
      <c r="H3736" s="13">
        <v>536510</v>
      </c>
      <c r="I3736" s="14">
        <v>574741135</v>
      </c>
      <c r="J3736" s="14">
        <f>表格1[[#This Row],[信用卡交易筆數]]/1000</f>
        <v>536.51</v>
      </c>
      <c r="K3736" s="14">
        <f>表格1[[#This Row],[信用卡交易金額'[新臺幣']]]/1000</f>
        <v>574741.13500000001</v>
      </c>
      <c r="L3736" s="14">
        <f>表格1[[#This Row],[信用卡交易金額'[新臺幣']]]/1000000</f>
        <v>574.74113499999999</v>
      </c>
      <c r="M3736" s="14" t="str" cm="1">
        <f t="array" ref="M3736">_xlfn.TEXTJOIN("", TRUE, _xlfn.XLOOKUP(TRUE, VALUE(表格1[[#This Row],[年月]]) &lt;= VALUE($R$8:$R$12), $Q$8:$Q$12)) &amp; "年度"</f>
        <v>2023年度</v>
      </c>
    </row>
    <row r="3737" spans="1:13" x14ac:dyDescent="0.3">
      <c r="A3737" s="2">
        <v>202208</v>
      </c>
      <c r="B3737" s="19">
        <f>DATE(表格1[[#This Row],[年]],表格1[[#This Row],[月]],1)</f>
        <v>44774</v>
      </c>
      <c r="C3737" s="2" t="str">
        <f>LEFT(表格1[[#This Row],[年月]],4)</f>
        <v>2022</v>
      </c>
      <c r="D3737" s="2" t="str">
        <f>RIGHT(表格1[[#This Row],[年月]],2)</f>
        <v>08</v>
      </c>
      <c r="E3737" s="5">
        <v>10005000</v>
      </c>
      <c r="F3737" s="2" t="str">
        <f>VLOOKUP(TEXT(表格1[[#This Row],[地區]],"00000000"),縣市代碼,2,0)</f>
        <v>苗栗縣</v>
      </c>
      <c r="G3737" s="2" t="s">
        <v>8</v>
      </c>
      <c r="H3737" s="13">
        <v>347978</v>
      </c>
      <c r="I3737" s="14">
        <v>548551841</v>
      </c>
      <c r="J3737" s="14">
        <f>表格1[[#This Row],[信用卡交易筆數]]/1000</f>
        <v>347.97800000000001</v>
      </c>
      <c r="K3737" s="14">
        <f>表格1[[#This Row],[信用卡交易金額'[新臺幣']]]/1000</f>
        <v>548551.84100000001</v>
      </c>
      <c r="L3737" s="14">
        <f>表格1[[#This Row],[信用卡交易金額'[新臺幣']]]/1000000</f>
        <v>548.55184099999997</v>
      </c>
      <c r="M3737" s="14" t="str" cm="1">
        <f t="array" ref="M3737">_xlfn.TEXTJOIN("", TRUE, _xlfn.XLOOKUP(TRUE, VALUE(表格1[[#This Row],[年月]]) &lt;= VALUE($R$8:$R$12), $Q$8:$Q$12)) &amp; "年度"</f>
        <v>2023年度</v>
      </c>
    </row>
    <row r="3738" spans="1:13" x14ac:dyDescent="0.3">
      <c r="A3738" s="2">
        <v>202208</v>
      </c>
      <c r="B3738" s="19">
        <f>DATE(表格1[[#This Row],[年]],表格1[[#This Row],[月]],1)</f>
        <v>44774</v>
      </c>
      <c r="C3738" s="2" t="str">
        <f>LEFT(表格1[[#This Row],[年月]],4)</f>
        <v>2022</v>
      </c>
      <c r="D3738" s="2" t="str">
        <f>RIGHT(表格1[[#This Row],[年月]],2)</f>
        <v>08</v>
      </c>
      <c r="E3738" s="5">
        <v>10005000</v>
      </c>
      <c r="F3738" s="2" t="str">
        <f>VLOOKUP(TEXT(表格1[[#This Row],[地區]],"00000000"),縣市代碼,2,0)</f>
        <v>苗栗縣</v>
      </c>
      <c r="G3738" s="2" t="s">
        <v>9</v>
      </c>
      <c r="H3738" s="13">
        <v>687486</v>
      </c>
      <c r="I3738" s="14">
        <v>912942466</v>
      </c>
      <c r="J3738" s="14">
        <f>表格1[[#This Row],[信用卡交易筆數]]/1000</f>
        <v>687.48599999999999</v>
      </c>
      <c r="K3738" s="14">
        <f>表格1[[#This Row],[信用卡交易金額'[新臺幣']]]/1000</f>
        <v>912942.46600000001</v>
      </c>
      <c r="L3738" s="14">
        <f>表格1[[#This Row],[信用卡交易金額'[新臺幣']]]/1000000</f>
        <v>912.94246599999997</v>
      </c>
      <c r="M3738" s="14" t="str" cm="1">
        <f t="array" ref="M3738">_xlfn.TEXTJOIN("", TRUE, _xlfn.XLOOKUP(TRUE, VALUE(表格1[[#This Row],[年月]]) &lt;= VALUE($R$8:$R$12), $Q$8:$Q$12)) &amp; "年度"</f>
        <v>2023年度</v>
      </c>
    </row>
    <row r="3739" spans="1:13" x14ac:dyDescent="0.3">
      <c r="A3739" s="2">
        <v>202208</v>
      </c>
      <c r="B3739" s="19">
        <f>DATE(表格1[[#This Row],[年]],表格1[[#This Row],[月]],1)</f>
        <v>44774</v>
      </c>
      <c r="C3739" s="2" t="str">
        <f>LEFT(表格1[[#This Row],[年月]],4)</f>
        <v>2022</v>
      </c>
      <c r="D3739" s="2" t="str">
        <f>RIGHT(表格1[[#This Row],[年月]],2)</f>
        <v>08</v>
      </c>
      <c r="E3739" s="5">
        <v>10005000</v>
      </c>
      <c r="F3739" s="2" t="str">
        <f>VLOOKUP(TEXT(表格1[[#This Row],[地區]],"00000000"),縣市代碼,2,0)</f>
        <v>苗栗縣</v>
      </c>
      <c r="G3739" s="2" t="s">
        <v>10</v>
      </c>
      <c r="H3739" s="13">
        <v>488390</v>
      </c>
      <c r="I3739" s="14">
        <v>1198980353</v>
      </c>
      <c r="J3739" s="14">
        <f>表格1[[#This Row],[信用卡交易筆數]]/1000</f>
        <v>488.39</v>
      </c>
      <c r="K3739" s="14">
        <f>表格1[[#This Row],[信用卡交易金額'[新臺幣']]]/1000</f>
        <v>1198980.3529999999</v>
      </c>
      <c r="L3739" s="14">
        <f>表格1[[#This Row],[信用卡交易金額'[新臺幣']]]/1000000</f>
        <v>1198.9803529999999</v>
      </c>
      <c r="M3739" s="14" t="str" cm="1">
        <f t="array" ref="M3739">_xlfn.TEXTJOIN("", TRUE, _xlfn.XLOOKUP(TRUE, VALUE(表格1[[#This Row],[年月]]) &lt;= VALUE($R$8:$R$12), $Q$8:$Q$12)) &amp; "年度"</f>
        <v>2023年度</v>
      </c>
    </row>
    <row r="3740" spans="1:13" x14ac:dyDescent="0.3">
      <c r="A3740" s="2">
        <v>202208</v>
      </c>
      <c r="B3740" s="19">
        <f>DATE(表格1[[#This Row],[年]],表格1[[#This Row],[月]],1)</f>
        <v>44774</v>
      </c>
      <c r="C3740" s="2" t="str">
        <f>LEFT(表格1[[#This Row],[年月]],4)</f>
        <v>2022</v>
      </c>
      <c r="D3740" s="2" t="str">
        <f>RIGHT(表格1[[#This Row],[年月]],2)</f>
        <v>08</v>
      </c>
      <c r="E3740" s="5">
        <v>66000000</v>
      </c>
      <c r="F3740" s="2" t="str">
        <f>VLOOKUP(TEXT(表格1[[#This Row],[地區]],"00000000"),縣市代碼,2,0)</f>
        <v>臺中市</v>
      </c>
      <c r="G3740" s="2" t="s">
        <v>4</v>
      </c>
      <c r="H3740" s="13">
        <v>6919769</v>
      </c>
      <c r="I3740" s="14">
        <v>3871860686</v>
      </c>
      <c r="J3740" s="14">
        <f>表格1[[#This Row],[信用卡交易筆數]]/1000</f>
        <v>6919.7690000000002</v>
      </c>
      <c r="K3740" s="14">
        <f>表格1[[#This Row],[信用卡交易金額'[新臺幣']]]/1000</f>
        <v>3871860.6860000002</v>
      </c>
      <c r="L3740" s="14">
        <f>表格1[[#This Row],[信用卡交易金額'[新臺幣']]]/1000000</f>
        <v>3871.860686</v>
      </c>
      <c r="M3740" s="14" t="str" cm="1">
        <f t="array" ref="M3740">_xlfn.TEXTJOIN("", TRUE, _xlfn.XLOOKUP(TRUE, VALUE(表格1[[#This Row],[年月]]) &lt;= VALUE($R$8:$R$12), $Q$8:$Q$12)) &amp; "年度"</f>
        <v>2023年度</v>
      </c>
    </row>
    <row r="3741" spans="1:13" x14ac:dyDescent="0.3">
      <c r="A3741" s="2">
        <v>202208</v>
      </c>
      <c r="B3741" s="19">
        <f>DATE(表格1[[#This Row],[年]],表格1[[#This Row],[月]],1)</f>
        <v>44774</v>
      </c>
      <c r="C3741" s="2" t="str">
        <f>LEFT(表格1[[#This Row],[年月]],4)</f>
        <v>2022</v>
      </c>
      <c r="D3741" s="2" t="str">
        <f>RIGHT(表格1[[#This Row],[年月]],2)</f>
        <v>08</v>
      </c>
      <c r="E3741" s="5">
        <v>66000000</v>
      </c>
      <c r="F3741" s="2" t="str">
        <f>VLOOKUP(TEXT(表格1[[#This Row],[地區]],"00000000"),縣市代碼,2,0)</f>
        <v>臺中市</v>
      </c>
      <c r="G3741" s="2" t="s">
        <v>5</v>
      </c>
      <c r="H3741" s="13">
        <v>442668</v>
      </c>
      <c r="I3741" s="14">
        <v>1113449296</v>
      </c>
      <c r="J3741" s="14">
        <f>表格1[[#This Row],[信用卡交易筆數]]/1000</f>
        <v>442.66800000000001</v>
      </c>
      <c r="K3741" s="14">
        <f>表格1[[#This Row],[信用卡交易金額'[新臺幣']]]/1000</f>
        <v>1113449.2960000001</v>
      </c>
      <c r="L3741" s="14">
        <f>表格1[[#This Row],[信用卡交易金額'[新臺幣']]]/1000000</f>
        <v>1113.449296</v>
      </c>
      <c r="M3741" s="14" t="str" cm="1">
        <f t="array" ref="M3741">_xlfn.TEXTJOIN("", TRUE, _xlfn.XLOOKUP(TRUE, VALUE(表格1[[#This Row],[年月]]) &lt;= VALUE($R$8:$R$12), $Q$8:$Q$12)) &amp; "年度"</f>
        <v>2023年度</v>
      </c>
    </row>
    <row r="3742" spans="1:13" x14ac:dyDescent="0.3">
      <c r="A3742" s="2">
        <v>202208</v>
      </c>
      <c r="B3742" s="19">
        <f>DATE(表格1[[#This Row],[年]],表格1[[#This Row],[月]],1)</f>
        <v>44774</v>
      </c>
      <c r="C3742" s="2" t="str">
        <f>LEFT(表格1[[#This Row],[年月]],4)</f>
        <v>2022</v>
      </c>
      <c r="D3742" s="2" t="str">
        <f>RIGHT(表格1[[#This Row],[年月]],2)</f>
        <v>08</v>
      </c>
      <c r="E3742" s="5">
        <v>66000000</v>
      </c>
      <c r="F3742" s="2" t="str">
        <f>VLOOKUP(TEXT(表格1[[#This Row],[地區]],"00000000"),縣市代碼,2,0)</f>
        <v>臺中市</v>
      </c>
      <c r="G3742" s="2" t="s">
        <v>6</v>
      </c>
      <c r="H3742" s="13">
        <v>727192</v>
      </c>
      <c r="I3742" s="14">
        <v>2399576733</v>
      </c>
      <c r="J3742" s="14">
        <f>表格1[[#This Row],[信用卡交易筆數]]/1000</f>
        <v>727.19200000000001</v>
      </c>
      <c r="K3742" s="14">
        <f>表格1[[#This Row],[信用卡交易金額'[新臺幣']]]/1000</f>
        <v>2399576.733</v>
      </c>
      <c r="L3742" s="14">
        <f>表格1[[#This Row],[信用卡交易金額'[新臺幣']]]/1000000</f>
        <v>2399.5767329999999</v>
      </c>
      <c r="M3742" s="14" t="str" cm="1">
        <f t="array" ref="M3742">_xlfn.TEXTJOIN("", TRUE, _xlfn.XLOOKUP(TRUE, VALUE(表格1[[#This Row],[年月]]) &lt;= VALUE($R$8:$R$12), $Q$8:$Q$12)) &amp; "年度"</f>
        <v>2023年度</v>
      </c>
    </row>
    <row r="3743" spans="1:13" x14ac:dyDescent="0.3">
      <c r="A3743" s="2">
        <v>202208</v>
      </c>
      <c r="B3743" s="19">
        <f>DATE(表格1[[#This Row],[年]],表格1[[#This Row],[月]],1)</f>
        <v>44774</v>
      </c>
      <c r="C3743" s="2" t="str">
        <f>LEFT(表格1[[#This Row],[年月]],4)</f>
        <v>2022</v>
      </c>
      <c r="D3743" s="2" t="str">
        <f>RIGHT(表格1[[#This Row],[年月]],2)</f>
        <v>08</v>
      </c>
      <c r="E3743" s="5">
        <v>66000000</v>
      </c>
      <c r="F3743" s="2" t="str">
        <f>VLOOKUP(TEXT(表格1[[#This Row],[地區]],"00000000"),縣市代碼,2,0)</f>
        <v>臺中市</v>
      </c>
      <c r="G3743" s="2" t="s">
        <v>7</v>
      </c>
      <c r="H3743" s="13">
        <v>3718838</v>
      </c>
      <c r="I3743" s="14">
        <v>3837445931</v>
      </c>
      <c r="J3743" s="14">
        <f>表格1[[#This Row],[信用卡交易筆數]]/1000</f>
        <v>3718.8380000000002</v>
      </c>
      <c r="K3743" s="14">
        <f>表格1[[#This Row],[信用卡交易金額'[新臺幣']]]/1000</f>
        <v>3837445.9309999999</v>
      </c>
      <c r="L3743" s="14">
        <f>表格1[[#This Row],[信用卡交易金額'[新臺幣']]]/1000000</f>
        <v>3837.4459310000002</v>
      </c>
      <c r="M3743" s="14" t="str" cm="1">
        <f t="array" ref="M3743">_xlfn.TEXTJOIN("", TRUE, _xlfn.XLOOKUP(TRUE, VALUE(表格1[[#This Row],[年月]]) &lt;= VALUE($R$8:$R$12), $Q$8:$Q$12)) &amp; "年度"</f>
        <v>2023年度</v>
      </c>
    </row>
    <row r="3744" spans="1:13" x14ac:dyDescent="0.3">
      <c r="A3744" s="2">
        <v>202208</v>
      </c>
      <c r="B3744" s="19">
        <f>DATE(表格1[[#This Row],[年]],表格1[[#This Row],[月]],1)</f>
        <v>44774</v>
      </c>
      <c r="C3744" s="2" t="str">
        <f>LEFT(表格1[[#This Row],[年月]],4)</f>
        <v>2022</v>
      </c>
      <c r="D3744" s="2" t="str">
        <f>RIGHT(表格1[[#This Row],[年月]],2)</f>
        <v>08</v>
      </c>
      <c r="E3744" s="5">
        <v>66000000</v>
      </c>
      <c r="F3744" s="2" t="str">
        <f>VLOOKUP(TEXT(表格1[[#This Row],[地區]],"00000000"),縣市代碼,2,0)</f>
        <v>臺中市</v>
      </c>
      <c r="G3744" s="2" t="s">
        <v>8</v>
      </c>
      <c r="H3744" s="13">
        <v>2652367</v>
      </c>
      <c r="I3744" s="14">
        <v>5380909916</v>
      </c>
      <c r="J3744" s="14">
        <f>表格1[[#This Row],[信用卡交易筆數]]/1000</f>
        <v>2652.3670000000002</v>
      </c>
      <c r="K3744" s="14">
        <f>表格1[[#This Row],[信用卡交易金額'[新臺幣']]]/1000</f>
        <v>5380909.9160000002</v>
      </c>
      <c r="L3744" s="14">
        <f>表格1[[#This Row],[信用卡交易金額'[新臺幣']]]/1000000</f>
        <v>5380.9099159999996</v>
      </c>
      <c r="M3744" s="14" t="str" cm="1">
        <f t="array" ref="M3744">_xlfn.TEXTJOIN("", TRUE, _xlfn.XLOOKUP(TRUE, VALUE(表格1[[#This Row],[年月]]) &lt;= VALUE($R$8:$R$12), $Q$8:$Q$12)) &amp; "年度"</f>
        <v>2023年度</v>
      </c>
    </row>
    <row r="3745" spans="1:13" x14ac:dyDescent="0.3">
      <c r="A3745" s="2">
        <v>202208</v>
      </c>
      <c r="B3745" s="19">
        <f>DATE(表格1[[#This Row],[年]],表格1[[#This Row],[月]],1)</f>
        <v>44774</v>
      </c>
      <c r="C3745" s="2" t="str">
        <f>LEFT(表格1[[#This Row],[年月]],4)</f>
        <v>2022</v>
      </c>
      <c r="D3745" s="2" t="str">
        <f>RIGHT(表格1[[#This Row],[年月]],2)</f>
        <v>08</v>
      </c>
      <c r="E3745" s="5">
        <v>66000000</v>
      </c>
      <c r="F3745" s="2" t="str">
        <f>VLOOKUP(TEXT(表格1[[#This Row],[地區]],"00000000"),縣市代碼,2,0)</f>
        <v>臺中市</v>
      </c>
      <c r="G3745" s="2" t="s">
        <v>9</v>
      </c>
      <c r="H3745" s="13">
        <v>5774335</v>
      </c>
      <c r="I3745" s="14">
        <v>7943270803</v>
      </c>
      <c r="J3745" s="14">
        <f>表格1[[#This Row],[信用卡交易筆數]]/1000</f>
        <v>5774.335</v>
      </c>
      <c r="K3745" s="14">
        <f>表格1[[#This Row],[信用卡交易金額'[新臺幣']]]/1000</f>
        <v>7943270.8030000003</v>
      </c>
      <c r="L3745" s="14">
        <f>表格1[[#This Row],[信用卡交易金額'[新臺幣']]]/1000000</f>
        <v>7943.2708030000003</v>
      </c>
      <c r="M3745" s="14" t="str" cm="1">
        <f t="array" ref="M3745">_xlfn.TEXTJOIN("", TRUE, _xlfn.XLOOKUP(TRUE, VALUE(表格1[[#This Row],[年月]]) &lt;= VALUE($R$8:$R$12), $Q$8:$Q$12)) &amp; "年度"</f>
        <v>2023年度</v>
      </c>
    </row>
    <row r="3746" spans="1:13" x14ac:dyDescent="0.3">
      <c r="A3746" s="2">
        <v>202208</v>
      </c>
      <c r="B3746" s="19">
        <f>DATE(表格1[[#This Row],[年]],表格1[[#This Row],[月]],1)</f>
        <v>44774</v>
      </c>
      <c r="C3746" s="2" t="str">
        <f>LEFT(表格1[[#This Row],[年月]],4)</f>
        <v>2022</v>
      </c>
      <c r="D3746" s="2" t="str">
        <f>RIGHT(表格1[[#This Row],[年月]],2)</f>
        <v>08</v>
      </c>
      <c r="E3746" s="5">
        <v>66000000</v>
      </c>
      <c r="F3746" s="2" t="str">
        <f>VLOOKUP(TEXT(表格1[[#This Row],[地區]],"00000000"),縣市代碼,2,0)</f>
        <v>臺中市</v>
      </c>
      <c r="G3746" s="2" t="s">
        <v>10</v>
      </c>
      <c r="H3746" s="13">
        <v>3472140</v>
      </c>
      <c r="I3746" s="14">
        <v>9909594901</v>
      </c>
      <c r="J3746" s="14">
        <f>表格1[[#This Row],[信用卡交易筆數]]/1000</f>
        <v>3472.14</v>
      </c>
      <c r="K3746" s="14">
        <f>表格1[[#This Row],[信用卡交易金額'[新臺幣']]]/1000</f>
        <v>9909594.9010000005</v>
      </c>
      <c r="L3746" s="14">
        <f>表格1[[#This Row],[信用卡交易金額'[新臺幣']]]/1000000</f>
        <v>9909.5949010000004</v>
      </c>
      <c r="M3746" s="14" t="str" cm="1">
        <f t="array" ref="M3746">_xlfn.TEXTJOIN("", TRUE, _xlfn.XLOOKUP(TRUE, VALUE(表格1[[#This Row],[年月]]) &lt;= VALUE($R$8:$R$12), $Q$8:$Q$12)) &amp; "年度"</f>
        <v>2023年度</v>
      </c>
    </row>
    <row r="3747" spans="1:13" x14ac:dyDescent="0.3">
      <c r="A3747" s="2">
        <v>202208</v>
      </c>
      <c r="B3747" s="19">
        <f>DATE(表格1[[#This Row],[年]],表格1[[#This Row],[月]],1)</f>
        <v>44774</v>
      </c>
      <c r="C3747" s="2" t="str">
        <f>LEFT(表格1[[#This Row],[年月]],4)</f>
        <v>2022</v>
      </c>
      <c r="D3747" s="2" t="str">
        <f>RIGHT(表格1[[#This Row],[年月]],2)</f>
        <v>08</v>
      </c>
      <c r="E3747" s="5">
        <v>10007000</v>
      </c>
      <c r="F3747" s="2" t="str">
        <f>VLOOKUP(TEXT(表格1[[#This Row],[地區]],"00000000"),縣市代碼,2,0)</f>
        <v>彰化縣</v>
      </c>
      <c r="G3747" s="2" t="s">
        <v>4</v>
      </c>
      <c r="H3747" s="13">
        <v>1488105</v>
      </c>
      <c r="I3747" s="14">
        <v>785562517</v>
      </c>
      <c r="J3747" s="14">
        <f>表格1[[#This Row],[信用卡交易筆數]]/1000</f>
        <v>1488.105</v>
      </c>
      <c r="K3747" s="14">
        <f>表格1[[#This Row],[信用卡交易金額'[新臺幣']]]/1000</f>
        <v>785562.51699999999</v>
      </c>
      <c r="L3747" s="14">
        <f>表格1[[#This Row],[信用卡交易金額'[新臺幣']]]/1000000</f>
        <v>785.56251699999996</v>
      </c>
      <c r="M3747" s="14" t="str" cm="1">
        <f t="array" ref="M3747">_xlfn.TEXTJOIN("", TRUE, _xlfn.XLOOKUP(TRUE, VALUE(表格1[[#This Row],[年月]]) &lt;= VALUE($R$8:$R$12), $Q$8:$Q$12)) &amp; "年度"</f>
        <v>2023年度</v>
      </c>
    </row>
    <row r="3748" spans="1:13" x14ac:dyDescent="0.3">
      <c r="A3748" s="2">
        <v>202208</v>
      </c>
      <c r="B3748" s="19">
        <f>DATE(表格1[[#This Row],[年]],表格1[[#This Row],[月]],1)</f>
        <v>44774</v>
      </c>
      <c r="C3748" s="2" t="str">
        <f>LEFT(表格1[[#This Row],[年月]],4)</f>
        <v>2022</v>
      </c>
      <c r="D3748" s="2" t="str">
        <f>RIGHT(表格1[[#This Row],[年月]],2)</f>
        <v>08</v>
      </c>
      <c r="E3748" s="5">
        <v>10007000</v>
      </c>
      <c r="F3748" s="2" t="str">
        <f>VLOOKUP(TEXT(表格1[[#This Row],[地區]],"00000000"),縣市代碼,2,0)</f>
        <v>彰化縣</v>
      </c>
      <c r="G3748" s="2" t="s">
        <v>5</v>
      </c>
      <c r="H3748" s="13">
        <v>132978</v>
      </c>
      <c r="I3748" s="14">
        <v>312180842</v>
      </c>
      <c r="J3748" s="14">
        <f>表格1[[#This Row],[信用卡交易筆數]]/1000</f>
        <v>132.97800000000001</v>
      </c>
      <c r="K3748" s="14">
        <f>表格1[[#This Row],[信用卡交易金額'[新臺幣']]]/1000</f>
        <v>312180.842</v>
      </c>
      <c r="L3748" s="14">
        <f>表格1[[#This Row],[信用卡交易金額'[新臺幣']]]/1000000</f>
        <v>312.18084199999998</v>
      </c>
      <c r="M3748" s="14" t="str" cm="1">
        <f t="array" ref="M3748">_xlfn.TEXTJOIN("", TRUE, _xlfn.XLOOKUP(TRUE, VALUE(表格1[[#This Row],[年月]]) &lt;= VALUE($R$8:$R$12), $Q$8:$Q$12)) &amp; "年度"</f>
        <v>2023年度</v>
      </c>
    </row>
    <row r="3749" spans="1:13" x14ac:dyDescent="0.3">
      <c r="A3749" s="2">
        <v>202208</v>
      </c>
      <c r="B3749" s="19">
        <f>DATE(表格1[[#This Row],[年]],表格1[[#This Row],[月]],1)</f>
        <v>44774</v>
      </c>
      <c r="C3749" s="2" t="str">
        <f>LEFT(表格1[[#This Row],[年月]],4)</f>
        <v>2022</v>
      </c>
      <c r="D3749" s="2" t="str">
        <f>RIGHT(表格1[[#This Row],[年月]],2)</f>
        <v>08</v>
      </c>
      <c r="E3749" s="5">
        <v>10007000</v>
      </c>
      <c r="F3749" s="2" t="str">
        <f>VLOOKUP(TEXT(表格1[[#This Row],[地區]],"00000000"),縣市代碼,2,0)</f>
        <v>彰化縣</v>
      </c>
      <c r="G3749" s="2" t="s">
        <v>6</v>
      </c>
      <c r="H3749" s="13">
        <v>185510</v>
      </c>
      <c r="I3749" s="14">
        <v>574018632</v>
      </c>
      <c r="J3749" s="14">
        <f>表格1[[#This Row],[信用卡交易筆數]]/1000</f>
        <v>185.51</v>
      </c>
      <c r="K3749" s="14">
        <f>表格1[[#This Row],[信用卡交易金額'[新臺幣']]]/1000</f>
        <v>574018.63199999998</v>
      </c>
      <c r="L3749" s="14">
        <f>表格1[[#This Row],[信用卡交易金額'[新臺幣']]]/1000000</f>
        <v>574.01863200000003</v>
      </c>
      <c r="M3749" s="14" t="str" cm="1">
        <f t="array" ref="M3749">_xlfn.TEXTJOIN("", TRUE, _xlfn.XLOOKUP(TRUE, VALUE(表格1[[#This Row],[年月]]) &lt;= VALUE($R$8:$R$12), $Q$8:$Q$12)) &amp; "年度"</f>
        <v>2023年度</v>
      </c>
    </row>
    <row r="3750" spans="1:13" x14ac:dyDescent="0.3">
      <c r="A3750" s="2">
        <v>202208</v>
      </c>
      <c r="B3750" s="19">
        <f>DATE(表格1[[#This Row],[年]],表格1[[#This Row],[月]],1)</f>
        <v>44774</v>
      </c>
      <c r="C3750" s="2" t="str">
        <f>LEFT(表格1[[#This Row],[年月]],4)</f>
        <v>2022</v>
      </c>
      <c r="D3750" s="2" t="str">
        <f>RIGHT(表格1[[#This Row],[年月]],2)</f>
        <v>08</v>
      </c>
      <c r="E3750" s="5">
        <v>10007000</v>
      </c>
      <c r="F3750" s="2" t="str">
        <f>VLOOKUP(TEXT(表格1[[#This Row],[地區]],"00000000"),縣市代碼,2,0)</f>
        <v>彰化縣</v>
      </c>
      <c r="G3750" s="2" t="s">
        <v>7</v>
      </c>
      <c r="H3750" s="13">
        <v>1075739</v>
      </c>
      <c r="I3750" s="14">
        <v>1173437724</v>
      </c>
      <c r="J3750" s="14">
        <f>表格1[[#This Row],[信用卡交易筆數]]/1000</f>
        <v>1075.739</v>
      </c>
      <c r="K3750" s="14">
        <f>表格1[[#This Row],[信用卡交易金額'[新臺幣']]]/1000</f>
        <v>1173437.7239999999</v>
      </c>
      <c r="L3750" s="14">
        <f>表格1[[#This Row],[信用卡交易金額'[新臺幣']]]/1000000</f>
        <v>1173.4377239999999</v>
      </c>
      <c r="M3750" s="14" t="str" cm="1">
        <f t="array" ref="M3750">_xlfn.TEXTJOIN("", TRUE, _xlfn.XLOOKUP(TRUE, VALUE(表格1[[#This Row],[年月]]) &lt;= VALUE($R$8:$R$12), $Q$8:$Q$12)) &amp; "年度"</f>
        <v>2023年度</v>
      </c>
    </row>
    <row r="3751" spans="1:13" x14ac:dyDescent="0.3">
      <c r="A3751" s="2">
        <v>202208</v>
      </c>
      <c r="B3751" s="19">
        <f>DATE(表格1[[#This Row],[年]],表格1[[#This Row],[月]],1)</f>
        <v>44774</v>
      </c>
      <c r="C3751" s="2" t="str">
        <f>LEFT(表格1[[#This Row],[年月]],4)</f>
        <v>2022</v>
      </c>
      <c r="D3751" s="2" t="str">
        <f>RIGHT(表格1[[#This Row],[年月]],2)</f>
        <v>08</v>
      </c>
      <c r="E3751" s="5">
        <v>10007000</v>
      </c>
      <c r="F3751" s="2" t="str">
        <f>VLOOKUP(TEXT(表格1[[#This Row],[地區]],"00000000"),縣市代碼,2,0)</f>
        <v>彰化縣</v>
      </c>
      <c r="G3751" s="2" t="s">
        <v>8</v>
      </c>
      <c r="H3751" s="13">
        <v>669966</v>
      </c>
      <c r="I3751" s="14">
        <v>1210171309</v>
      </c>
      <c r="J3751" s="14">
        <f>表格1[[#This Row],[信用卡交易筆數]]/1000</f>
        <v>669.96600000000001</v>
      </c>
      <c r="K3751" s="14">
        <f>表格1[[#This Row],[信用卡交易金額'[新臺幣']]]/1000</f>
        <v>1210171.3089999999</v>
      </c>
      <c r="L3751" s="14">
        <f>表格1[[#This Row],[信用卡交易金額'[新臺幣']]]/1000000</f>
        <v>1210.1713090000001</v>
      </c>
      <c r="M3751" s="14" t="str" cm="1">
        <f t="array" ref="M3751">_xlfn.TEXTJOIN("", TRUE, _xlfn.XLOOKUP(TRUE, VALUE(表格1[[#This Row],[年月]]) &lt;= VALUE($R$8:$R$12), $Q$8:$Q$12)) &amp; "年度"</f>
        <v>2023年度</v>
      </c>
    </row>
    <row r="3752" spans="1:13" x14ac:dyDescent="0.3">
      <c r="A3752" s="2">
        <v>202208</v>
      </c>
      <c r="B3752" s="19">
        <f>DATE(表格1[[#This Row],[年]],表格1[[#This Row],[月]],1)</f>
        <v>44774</v>
      </c>
      <c r="C3752" s="2" t="str">
        <f>LEFT(表格1[[#This Row],[年月]],4)</f>
        <v>2022</v>
      </c>
      <c r="D3752" s="2" t="str">
        <f>RIGHT(表格1[[#This Row],[年月]],2)</f>
        <v>08</v>
      </c>
      <c r="E3752" s="5">
        <v>10007000</v>
      </c>
      <c r="F3752" s="2" t="str">
        <f>VLOOKUP(TEXT(表格1[[#This Row],[地區]],"00000000"),縣市代碼,2,0)</f>
        <v>彰化縣</v>
      </c>
      <c r="G3752" s="2" t="s">
        <v>9</v>
      </c>
      <c r="H3752" s="13">
        <v>1398298</v>
      </c>
      <c r="I3752" s="14">
        <v>1867986669</v>
      </c>
      <c r="J3752" s="14">
        <f>表格1[[#This Row],[信用卡交易筆數]]/1000</f>
        <v>1398.298</v>
      </c>
      <c r="K3752" s="14">
        <f>表格1[[#This Row],[信用卡交易金額'[新臺幣']]]/1000</f>
        <v>1867986.669</v>
      </c>
      <c r="L3752" s="14">
        <f>表格1[[#This Row],[信用卡交易金額'[新臺幣']]]/1000000</f>
        <v>1867.9866689999999</v>
      </c>
      <c r="M3752" s="14" t="str" cm="1">
        <f t="array" ref="M3752">_xlfn.TEXTJOIN("", TRUE, _xlfn.XLOOKUP(TRUE, VALUE(表格1[[#This Row],[年月]]) &lt;= VALUE($R$8:$R$12), $Q$8:$Q$12)) &amp; "年度"</f>
        <v>2023年度</v>
      </c>
    </row>
    <row r="3753" spans="1:13" x14ac:dyDescent="0.3">
      <c r="A3753" s="2">
        <v>202208</v>
      </c>
      <c r="B3753" s="19">
        <f>DATE(表格1[[#This Row],[年]],表格1[[#This Row],[月]],1)</f>
        <v>44774</v>
      </c>
      <c r="C3753" s="2" t="str">
        <f>LEFT(表格1[[#This Row],[年月]],4)</f>
        <v>2022</v>
      </c>
      <c r="D3753" s="2" t="str">
        <f>RIGHT(表格1[[#This Row],[年月]],2)</f>
        <v>08</v>
      </c>
      <c r="E3753" s="5">
        <v>10007000</v>
      </c>
      <c r="F3753" s="2" t="str">
        <f>VLOOKUP(TEXT(表格1[[#This Row],[地區]],"00000000"),縣市代碼,2,0)</f>
        <v>彰化縣</v>
      </c>
      <c r="G3753" s="2" t="s">
        <v>10</v>
      </c>
      <c r="H3753" s="13">
        <v>959384</v>
      </c>
      <c r="I3753" s="14">
        <v>2733751085</v>
      </c>
      <c r="J3753" s="14">
        <f>表格1[[#This Row],[信用卡交易筆數]]/1000</f>
        <v>959.38400000000001</v>
      </c>
      <c r="K3753" s="14">
        <f>表格1[[#This Row],[信用卡交易金額'[新臺幣']]]/1000</f>
        <v>2733751.085</v>
      </c>
      <c r="L3753" s="14">
        <f>表格1[[#This Row],[信用卡交易金額'[新臺幣']]]/1000000</f>
        <v>2733.7510849999999</v>
      </c>
      <c r="M3753" s="14" t="str" cm="1">
        <f t="array" ref="M3753">_xlfn.TEXTJOIN("", TRUE, _xlfn.XLOOKUP(TRUE, VALUE(表格1[[#This Row],[年月]]) &lt;= VALUE($R$8:$R$12), $Q$8:$Q$12)) &amp; "年度"</f>
        <v>2023年度</v>
      </c>
    </row>
    <row r="3754" spans="1:13" x14ac:dyDescent="0.3">
      <c r="A3754" s="2">
        <v>202208</v>
      </c>
      <c r="B3754" s="19">
        <f>DATE(表格1[[#This Row],[年]],表格1[[#This Row],[月]],1)</f>
        <v>44774</v>
      </c>
      <c r="C3754" s="2" t="str">
        <f>LEFT(表格1[[#This Row],[年月]],4)</f>
        <v>2022</v>
      </c>
      <c r="D3754" s="2" t="str">
        <f>RIGHT(表格1[[#This Row],[年月]],2)</f>
        <v>08</v>
      </c>
      <c r="E3754" s="5">
        <v>10008000</v>
      </c>
      <c r="F3754" s="2" t="str">
        <f>VLOOKUP(TEXT(表格1[[#This Row],[地區]],"00000000"),縣市代碼,2,0)</f>
        <v>南投縣</v>
      </c>
      <c r="G3754" s="2" t="s">
        <v>4</v>
      </c>
      <c r="H3754" s="13">
        <v>483825</v>
      </c>
      <c r="I3754" s="14">
        <v>248778718</v>
      </c>
      <c r="J3754" s="14">
        <f>表格1[[#This Row],[信用卡交易筆數]]/1000</f>
        <v>483.82499999999999</v>
      </c>
      <c r="K3754" s="14">
        <f>表格1[[#This Row],[信用卡交易金額'[新臺幣']]]/1000</f>
        <v>248778.71799999999</v>
      </c>
      <c r="L3754" s="14">
        <f>表格1[[#This Row],[信用卡交易金額'[新臺幣']]]/1000000</f>
        <v>248.778718</v>
      </c>
      <c r="M3754" s="14" t="str" cm="1">
        <f t="array" ref="M3754">_xlfn.TEXTJOIN("", TRUE, _xlfn.XLOOKUP(TRUE, VALUE(表格1[[#This Row],[年月]]) &lt;= VALUE($R$8:$R$12), $Q$8:$Q$12)) &amp; "年度"</f>
        <v>2023年度</v>
      </c>
    </row>
    <row r="3755" spans="1:13" x14ac:dyDescent="0.3">
      <c r="A3755" s="2">
        <v>202208</v>
      </c>
      <c r="B3755" s="19">
        <f>DATE(表格1[[#This Row],[年]],表格1[[#This Row],[月]],1)</f>
        <v>44774</v>
      </c>
      <c r="C3755" s="2" t="str">
        <f>LEFT(表格1[[#This Row],[年月]],4)</f>
        <v>2022</v>
      </c>
      <c r="D3755" s="2" t="str">
        <f>RIGHT(表格1[[#This Row],[年月]],2)</f>
        <v>08</v>
      </c>
      <c r="E3755" s="5">
        <v>10008000</v>
      </c>
      <c r="F3755" s="2" t="str">
        <f>VLOOKUP(TEXT(表格1[[#This Row],[地區]],"00000000"),縣市代碼,2,0)</f>
        <v>南投縣</v>
      </c>
      <c r="G3755" s="2" t="s">
        <v>5</v>
      </c>
      <c r="H3755" s="13">
        <v>42604</v>
      </c>
      <c r="I3755" s="14">
        <v>94627370</v>
      </c>
      <c r="J3755" s="14">
        <f>表格1[[#This Row],[信用卡交易筆數]]/1000</f>
        <v>42.603999999999999</v>
      </c>
      <c r="K3755" s="14">
        <f>表格1[[#This Row],[信用卡交易金額'[新臺幣']]]/1000</f>
        <v>94627.37</v>
      </c>
      <c r="L3755" s="14">
        <f>表格1[[#This Row],[信用卡交易金額'[新臺幣']]]/1000000</f>
        <v>94.627369999999999</v>
      </c>
      <c r="M3755" s="14" t="str" cm="1">
        <f t="array" ref="M3755">_xlfn.TEXTJOIN("", TRUE, _xlfn.XLOOKUP(TRUE, VALUE(表格1[[#This Row],[年月]]) &lt;= VALUE($R$8:$R$12), $Q$8:$Q$12)) &amp; "年度"</f>
        <v>2023年度</v>
      </c>
    </row>
    <row r="3756" spans="1:13" x14ac:dyDescent="0.3">
      <c r="A3756" s="2">
        <v>202208</v>
      </c>
      <c r="B3756" s="19">
        <f>DATE(表格1[[#This Row],[年]],表格1[[#This Row],[月]],1)</f>
        <v>44774</v>
      </c>
      <c r="C3756" s="2" t="str">
        <f>LEFT(表格1[[#This Row],[年月]],4)</f>
        <v>2022</v>
      </c>
      <c r="D3756" s="2" t="str">
        <f>RIGHT(表格1[[#This Row],[年月]],2)</f>
        <v>08</v>
      </c>
      <c r="E3756" s="5">
        <v>10008000</v>
      </c>
      <c r="F3756" s="2" t="str">
        <f>VLOOKUP(TEXT(表格1[[#This Row],[地區]],"00000000"),縣市代碼,2,0)</f>
        <v>南投縣</v>
      </c>
      <c r="G3756" s="2" t="s">
        <v>6</v>
      </c>
      <c r="H3756" s="13">
        <v>60802</v>
      </c>
      <c r="I3756" s="14">
        <v>191340142</v>
      </c>
      <c r="J3756" s="14">
        <f>表格1[[#This Row],[信用卡交易筆數]]/1000</f>
        <v>60.802</v>
      </c>
      <c r="K3756" s="14">
        <f>表格1[[#This Row],[信用卡交易金額'[新臺幣']]]/1000</f>
        <v>191340.14199999999</v>
      </c>
      <c r="L3756" s="14">
        <f>表格1[[#This Row],[信用卡交易金額'[新臺幣']]]/1000000</f>
        <v>191.34014199999999</v>
      </c>
      <c r="M3756" s="14" t="str" cm="1">
        <f t="array" ref="M3756">_xlfn.TEXTJOIN("", TRUE, _xlfn.XLOOKUP(TRUE, VALUE(表格1[[#This Row],[年月]]) &lt;= VALUE($R$8:$R$12), $Q$8:$Q$12)) &amp; "年度"</f>
        <v>2023年度</v>
      </c>
    </row>
    <row r="3757" spans="1:13" x14ac:dyDescent="0.3">
      <c r="A3757" s="2">
        <v>202208</v>
      </c>
      <c r="B3757" s="19">
        <f>DATE(表格1[[#This Row],[年]],表格1[[#This Row],[月]],1)</f>
        <v>44774</v>
      </c>
      <c r="C3757" s="2" t="str">
        <f>LEFT(表格1[[#This Row],[年月]],4)</f>
        <v>2022</v>
      </c>
      <c r="D3757" s="2" t="str">
        <f>RIGHT(表格1[[#This Row],[年月]],2)</f>
        <v>08</v>
      </c>
      <c r="E3757" s="5">
        <v>10008000</v>
      </c>
      <c r="F3757" s="2" t="str">
        <f>VLOOKUP(TEXT(表格1[[#This Row],[地區]],"00000000"),縣市代碼,2,0)</f>
        <v>南投縣</v>
      </c>
      <c r="G3757" s="2" t="s">
        <v>7</v>
      </c>
      <c r="H3757" s="13">
        <v>372975</v>
      </c>
      <c r="I3757" s="14">
        <v>404603394</v>
      </c>
      <c r="J3757" s="14">
        <f>表格1[[#This Row],[信用卡交易筆數]]/1000</f>
        <v>372.97500000000002</v>
      </c>
      <c r="K3757" s="14">
        <f>表格1[[#This Row],[信用卡交易金額'[新臺幣']]]/1000</f>
        <v>404603.39399999997</v>
      </c>
      <c r="L3757" s="14">
        <f>表格1[[#This Row],[信用卡交易金額'[新臺幣']]]/1000000</f>
        <v>404.60339399999998</v>
      </c>
      <c r="M3757" s="14" t="str" cm="1">
        <f t="array" ref="M3757">_xlfn.TEXTJOIN("", TRUE, _xlfn.XLOOKUP(TRUE, VALUE(表格1[[#This Row],[年月]]) &lt;= VALUE($R$8:$R$12), $Q$8:$Q$12)) &amp; "年度"</f>
        <v>2023年度</v>
      </c>
    </row>
    <row r="3758" spans="1:13" x14ac:dyDescent="0.3">
      <c r="A3758" s="2">
        <v>202208</v>
      </c>
      <c r="B3758" s="19">
        <f>DATE(表格1[[#This Row],[年]],表格1[[#This Row],[月]],1)</f>
        <v>44774</v>
      </c>
      <c r="C3758" s="2" t="str">
        <f>LEFT(表格1[[#This Row],[年月]],4)</f>
        <v>2022</v>
      </c>
      <c r="D3758" s="2" t="str">
        <f>RIGHT(表格1[[#This Row],[年月]],2)</f>
        <v>08</v>
      </c>
      <c r="E3758" s="5">
        <v>10008000</v>
      </c>
      <c r="F3758" s="2" t="str">
        <f>VLOOKUP(TEXT(表格1[[#This Row],[地區]],"00000000"),縣市代碼,2,0)</f>
        <v>南投縣</v>
      </c>
      <c r="G3758" s="2" t="s">
        <v>8</v>
      </c>
      <c r="H3758" s="13">
        <v>238429</v>
      </c>
      <c r="I3758" s="14">
        <v>392718282</v>
      </c>
      <c r="J3758" s="14">
        <f>表格1[[#This Row],[信用卡交易筆數]]/1000</f>
        <v>238.429</v>
      </c>
      <c r="K3758" s="14">
        <f>表格1[[#This Row],[信用卡交易金額'[新臺幣']]]/1000</f>
        <v>392718.28200000001</v>
      </c>
      <c r="L3758" s="14">
        <f>表格1[[#This Row],[信用卡交易金額'[新臺幣']]]/1000000</f>
        <v>392.71828199999999</v>
      </c>
      <c r="M3758" s="14" t="str" cm="1">
        <f t="array" ref="M3758">_xlfn.TEXTJOIN("", TRUE, _xlfn.XLOOKUP(TRUE, VALUE(表格1[[#This Row],[年月]]) &lt;= VALUE($R$8:$R$12), $Q$8:$Q$12)) &amp; "年度"</f>
        <v>2023年度</v>
      </c>
    </row>
    <row r="3759" spans="1:13" x14ac:dyDescent="0.3">
      <c r="A3759" s="2">
        <v>202208</v>
      </c>
      <c r="B3759" s="19">
        <f>DATE(表格1[[#This Row],[年]],表格1[[#This Row],[月]],1)</f>
        <v>44774</v>
      </c>
      <c r="C3759" s="2" t="str">
        <f>LEFT(表格1[[#This Row],[年月]],4)</f>
        <v>2022</v>
      </c>
      <c r="D3759" s="2" t="str">
        <f>RIGHT(表格1[[#This Row],[年月]],2)</f>
        <v>08</v>
      </c>
      <c r="E3759" s="5">
        <v>10008000</v>
      </c>
      <c r="F3759" s="2" t="str">
        <f>VLOOKUP(TEXT(表格1[[#This Row],[地區]],"00000000"),縣市代碼,2,0)</f>
        <v>南投縣</v>
      </c>
      <c r="G3759" s="2" t="s">
        <v>9</v>
      </c>
      <c r="H3759" s="13">
        <v>465110</v>
      </c>
      <c r="I3759" s="14">
        <v>600505131</v>
      </c>
      <c r="J3759" s="14">
        <f>表格1[[#This Row],[信用卡交易筆數]]/1000</f>
        <v>465.11</v>
      </c>
      <c r="K3759" s="14">
        <f>表格1[[#This Row],[信用卡交易金額'[新臺幣']]]/1000</f>
        <v>600505.13100000005</v>
      </c>
      <c r="L3759" s="14">
        <f>表格1[[#This Row],[信用卡交易金額'[新臺幣']]]/1000000</f>
        <v>600.50513100000001</v>
      </c>
      <c r="M3759" s="14" t="str" cm="1">
        <f t="array" ref="M3759">_xlfn.TEXTJOIN("", TRUE, _xlfn.XLOOKUP(TRUE, VALUE(表格1[[#This Row],[年月]]) &lt;= VALUE($R$8:$R$12), $Q$8:$Q$12)) &amp; "年度"</f>
        <v>2023年度</v>
      </c>
    </row>
    <row r="3760" spans="1:13" x14ac:dyDescent="0.3">
      <c r="A3760" s="2">
        <v>202208</v>
      </c>
      <c r="B3760" s="19">
        <f>DATE(表格1[[#This Row],[年]],表格1[[#This Row],[月]],1)</f>
        <v>44774</v>
      </c>
      <c r="C3760" s="2" t="str">
        <f>LEFT(表格1[[#This Row],[年月]],4)</f>
        <v>2022</v>
      </c>
      <c r="D3760" s="2" t="str">
        <f>RIGHT(表格1[[#This Row],[年月]],2)</f>
        <v>08</v>
      </c>
      <c r="E3760" s="5">
        <v>10008000</v>
      </c>
      <c r="F3760" s="2" t="str">
        <f>VLOOKUP(TEXT(表格1[[#This Row],[地區]],"00000000"),縣市代碼,2,0)</f>
        <v>南投縣</v>
      </c>
      <c r="G3760" s="2" t="s">
        <v>10</v>
      </c>
      <c r="H3760" s="13">
        <v>314054</v>
      </c>
      <c r="I3760" s="14">
        <v>874908480</v>
      </c>
      <c r="J3760" s="14">
        <f>表格1[[#This Row],[信用卡交易筆數]]/1000</f>
        <v>314.05399999999997</v>
      </c>
      <c r="K3760" s="14">
        <f>表格1[[#This Row],[信用卡交易金額'[新臺幣']]]/1000</f>
        <v>874908.48</v>
      </c>
      <c r="L3760" s="14">
        <f>表格1[[#This Row],[信用卡交易金額'[新臺幣']]]/1000000</f>
        <v>874.90848000000005</v>
      </c>
      <c r="M3760" s="14" t="str" cm="1">
        <f t="array" ref="M3760">_xlfn.TEXTJOIN("", TRUE, _xlfn.XLOOKUP(TRUE, VALUE(表格1[[#This Row],[年月]]) &lt;= VALUE($R$8:$R$12), $Q$8:$Q$12)) &amp; "年度"</f>
        <v>2023年度</v>
      </c>
    </row>
    <row r="3761" spans="1:13" x14ac:dyDescent="0.3">
      <c r="A3761" s="2">
        <v>202208</v>
      </c>
      <c r="B3761" s="19">
        <f>DATE(表格1[[#This Row],[年]],表格1[[#This Row],[月]],1)</f>
        <v>44774</v>
      </c>
      <c r="C3761" s="2" t="str">
        <f>LEFT(表格1[[#This Row],[年月]],4)</f>
        <v>2022</v>
      </c>
      <c r="D3761" s="2" t="str">
        <f>RIGHT(表格1[[#This Row],[年月]],2)</f>
        <v>08</v>
      </c>
      <c r="E3761" s="5">
        <v>10009000</v>
      </c>
      <c r="F3761" s="2" t="str">
        <f>VLOOKUP(TEXT(表格1[[#This Row],[地區]],"00000000"),縣市代碼,2,0)</f>
        <v>雲林縣</v>
      </c>
      <c r="G3761" s="2" t="s">
        <v>4</v>
      </c>
      <c r="H3761" s="13">
        <v>588312</v>
      </c>
      <c r="I3761" s="14">
        <v>294093532</v>
      </c>
      <c r="J3761" s="14">
        <f>表格1[[#This Row],[信用卡交易筆數]]/1000</f>
        <v>588.31200000000001</v>
      </c>
      <c r="K3761" s="14">
        <f>表格1[[#This Row],[信用卡交易金額'[新臺幣']]]/1000</f>
        <v>294093.53200000001</v>
      </c>
      <c r="L3761" s="14">
        <f>表格1[[#This Row],[信用卡交易金額'[新臺幣']]]/1000000</f>
        <v>294.09353199999998</v>
      </c>
      <c r="M3761" s="14" t="str" cm="1">
        <f t="array" ref="M3761">_xlfn.TEXTJOIN("", TRUE, _xlfn.XLOOKUP(TRUE, VALUE(表格1[[#This Row],[年月]]) &lt;= VALUE($R$8:$R$12), $Q$8:$Q$12)) &amp; "年度"</f>
        <v>2023年度</v>
      </c>
    </row>
    <row r="3762" spans="1:13" x14ac:dyDescent="0.3">
      <c r="A3762" s="2">
        <v>202208</v>
      </c>
      <c r="B3762" s="19">
        <f>DATE(表格1[[#This Row],[年]],表格1[[#This Row],[月]],1)</f>
        <v>44774</v>
      </c>
      <c r="C3762" s="2" t="str">
        <f>LEFT(表格1[[#This Row],[年月]],4)</f>
        <v>2022</v>
      </c>
      <c r="D3762" s="2" t="str">
        <f>RIGHT(表格1[[#This Row],[年月]],2)</f>
        <v>08</v>
      </c>
      <c r="E3762" s="5">
        <v>10009000</v>
      </c>
      <c r="F3762" s="2" t="str">
        <f>VLOOKUP(TEXT(表格1[[#This Row],[地區]],"00000000"),縣市代碼,2,0)</f>
        <v>雲林縣</v>
      </c>
      <c r="G3762" s="2" t="s">
        <v>5</v>
      </c>
      <c r="H3762" s="13">
        <v>55756</v>
      </c>
      <c r="I3762" s="14">
        <v>123490688</v>
      </c>
      <c r="J3762" s="14">
        <f>表格1[[#This Row],[信用卡交易筆數]]/1000</f>
        <v>55.756</v>
      </c>
      <c r="K3762" s="14">
        <f>表格1[[#This Row],[信用卡交易金額'[新臺幣']]]/1000</f>
        <v>123490.68799999999</v>
      </c>
      <c r="L3762" s="14">
        <f>表格1[[#This Row],[信用卡交易金額'[新臺幣']]]/1000000</f>
        <v>123.49068800000001</v>
      </c>
      <c r="M3762" s="14" t="str" cm="1">
        <f t="array" ref="M3762">_xlfn.TEXTJOIN("", TRUE, _xlfn.XLOOKUP(TRUE, VALUE(表格1[[#This Row],[年月]]) &lt;= VALUE($R$8:$R$12), $Q$8:$Q$12)) &amp; "年度"</f>
        <v>2023年度</v>
      </c>
    </row>
    <row r="3763" spans="1:13" x14ac:dyDescent="0.3">
      <c r="A3763" s="2">
        <v>202208</v>
      </c>
      <c r="B3763" s="19">
        <f>DATE(表格1[[#This Row],[年]],表格1[[#This Row],[月]],1)</f>
        <v>44774</v>
      </c>
      <c r="C3763" s="2" t="str">
        <f>LEFT(表格1[[#This Row],[年月]],4)</f>
        <v>2022</v>
      </c>
      <c r="D3763" s="2" t="str">
        <f>RIGHT(表格1[[#This Row],[年月]],2)</f>
        <v>08</v>
      </c>
      <c r="E3763" s="5">
        <v>10009000</v>
      </c>
      <c r="F3763" s="2" t="str">
        <f>VLOOKUP(TEXT(表格1[[#This Row],[地區]],"00000000"),縣市代碼,2,0)</f>
        <v>雲林縣</v>
      </c>
      <c r="G3763" s="2" t="s">
        <v>6</v>
      </c>
      <c r="H3763" s="13">
        <v>79409</v>
      </c>
      <c r="I3763" s="14">
        <v>244989967</v>
      </c>
      <c r="J3763" s="14">
        <f>表格1[[#This Row],[信用卡交易筆數]]/1000</f>
        <v>79.409000000000006</v>
      </c>
      <c r="K3763" s="14">
        <f>表格1[[#This Row],[信用卡交易金額'[新臺幣']]]/1000</f>
        <v>244989.967</v>
      </c>
      <c r="L3763" s="14">
        <f>表格1[[#This Row],[信用卡交易金額'[新臺幣']]]/1000000</f>
        <v>244.98996700000001</v>
      </c>
      <c r="M3763" s="14" t="str" cm="1">
        <f t="array" ref="M3763">_xlfn.TEXTJOIN("", TRUE, _xlfn.XLOOKUP(TRUE, VALUE(表格1[[#This Row],[年月]]) &lt;= VALUE($R$8:$R$12), $Q$8:$Q$12)) &amp; "年度"</f>
        <v>2023年度</v>
      </c>
    </row>
    <row r="3764" spans="1:13" x14ac:dyDescent="0.3">
      <c r="A3764" s="2">
        <v>202208</v>
      </c>
      <c r="B3764" s="19">
        <f>DATE(表格1[[#This Row],[年]],表格1[[#This Row],[月]],1)</f>
        <v>44774</v>
      </c>
      <c r="C3764" s="2" t="str">
        <f>LEFT(表格1[[#This Row],[年月]],4)</f>
        <v>2022</v>
      </c>
      <c r="D3764" s="2" t="str">
        <f>RIGHT(表格1[[#This Row],[年月]],2)</f>
        <v>08</v>
      </c>
      <c r="E3764" s="5">
        <v>10009000</v>
      </c>
      <c r="F3764" s="2" t="str">
        <f>VLOOKUP(TEXT(表格1[[#This Row],[地區]],"00000000"),縣市代碼,2,0)</f>
        <v>雲林縣</v>
      </c>
      <c r="G3764" s="2" t="s">
        <v>7</v>
      </c>
      <c r="H3764" s="13">
        <v>502111</v>
      </c>
      <c r="I3764" s="14">
        <v>545592019</v>
      </c>
      <c r="J3764" s="14">
        <f>表格1[[#This Row],[信用卡交易筆數]]/1000</f>
        <v>502.11099999999999</v>
      </c>
      <c r="K3764" s="14">
        <f>表格1[[#This Row],[信用卡交易金額'[新臺幣']]]/1000</f>
        <v>545592.01899999997</v>
      </c>
      <c r="L3764" s="14">
        <f>表格1[[#This Row],[信用卡交易金額'[新臺幣']]]/1000000</f>
        <v>545.59201900000005</v>
      </c>
      <c r="M3764" s="14" t="str" cm="1">
        <f t="array" ref="M3764">_xlfn.TEXTJOIN("", TRUE, _xlfn.XLOOKUP(TRUE, VALUE(表格1[[#This Row],[年月]]) &lt;= VALUE($R$8:$R$12), $Q$8:$Q$12)) &amp; "年度"</f>
        <v>2023年度</v>
      </c>
    </row>
    <row r="3765" spans="1:13" x14ac:dyDescent="0.3">
      <c r="A3765" s="2">
        <v>202208</v>
      </c>
      <c r="B3765" s="19">
        <f>DATE(表格1[[#This Row],[年]],表格1[[#This Row],[月]],1)</f>
        <v>44774</v>
      </c>
      <c r="C3765" s="2" t="str">
        <f>LEFT(表格1[[#This Row],[年月]],4)</f>
        <v>2022</v>
      </c>
      <c r="D3765" s="2" t="str">
        <f>RIGHT(表格1[[#This Row],[年月]],2)</f>
        <v>08</v>
      </c>
      <c r="E3765" s="5">
        <v>10009000</v>
      </c>
      <c r="F3765" s="2" t="str">
        <f>VLOOKUP(TEXT(表格1[[#This Row],[地區]],"00000000"),縣市代碼,2,0)</f>
        <v>雲林縣</v>
      </c>
      <c r="G3765" s="2" t="s">
        <v>8</v>
      </c>
      <c r="H3765" s="13">
        <v>293558</v>
      </c>
      <c r="I3765" s="14">
        <v>509004068</v>
      </c>
      <c r="J3765" s="14">
        <f>表格1[[#This Row],[信用卡交易筆數]]/1000</f>
        <v>293.55799999999999</v>
      </c>
      <c r="K3765" s="14">
        <f>表格1[[#This Row],[信用卡交易金額'[新臺幣']]]/1000</f>
        <v>509004.06800000003</v>
      </c>
      <c r="L3765" s="14">
        <f>表格1[[#This Row],[信用卡交易金額'[新臺幣']]]/1000000</f>
        <v>509.00406800000002</v>
      </c>
      <c r="M3765" s="14" t="str" cm="1">
        <f t="array" ref="M3765">_xlfn.TEXTJOIN("", TRUE, _xlfn.XLOOKUP(TRUE, VALUE(表格1[[#This Row],[年月]]) &lt;= VALUE($R$8:$R$12), $Q$8:$Q$12)) &amp; "年度"</f>
        <v>2023年度</v>
      </c>
    </row>
    <row r="3766" spans="1:13" x14ac:dyDescent="0.3">
      <c r="A3766" s="2">
        <v>202208</v>
      </c>
      <c r="B3766" s="19">
        <f>DATE(表格1[[#This Row],[年]],表格1[[#This Row],[月]],1)</f>
        <v>44774</v>
      </c>
      <c r="C3766" s="2" t="str">
        <f>LEFT(表格1[[#This Row],[年月]],4)</f>
        <v>2022</v>
      </c>
      <c r="D3766" s="2" t="str">
        <f>RIGHT(表格1[[#This Row],[年月]],2)</f>
        <v>08</v>
      </c>
      <c r="E3766" s="5">
        <v>10009000</v>
      </c>
      <c r="F3766" s="2" t="str">
        <f>VLOOKUP(TEXT(表格1[[#This Row],[地區]],"00000000"),縣市代碼,2,0)</f>
        <v>雲林縣</v>
      </c>
      <c r="G3766" s="2" t="s">
        <v>9</v>
      </c>
      <c r="H3766" s="13">
        <v>574672</v>
      </c>
      <c r="I3766" s="14">
        <v>769538967</v>
      </c>
      <c r="J3766" s="14">
        <f>表格1[[#This Row],[信用卡交易筆數]]/1000</f>
        <v>574.67200000000003</v>
      </c>
      <c r="K3766" s="14">
        <f>表格1[[#This Row],[信用卡交易金額'[新臺幣']]]/1000</f>
        <v>769538.96699999995</v>
      </c>
      <c r="L3766" s="14">
        <f>表格1[[#This Row],[信用卡交易金額'[新臺幣']]]/1000000</f>
        <v>769.53896699999996</v>
      </c>
      <c r="M3766" s="14" t="str" cm="1">
        <f t="array" ref="M3766">_xlfn.TEXTJOIN("", TRUE, _xlfn.XLOOKUP(TRUE, VALUE(表格1[[#This Row],[年月]]) &lt;= VALUE($R$8:$R$12), $Q$8:$Q$12)) &amp; "年度"</f>
        <v>2023年度</v>
      </c>
    </row>
    <row r="3767" spans="1:13" x14ac:dyDescent="0.3">
      <c r="A3767" s="2">
        <v>202208</v>
      </c>
      <c r="B3767" s="19">
        <f>DATE(表格1[[#This Row],[年]],表格1[[#This Row],[月]],1)</f>
        <v>44774</v>
      </c>
      <c r="C3767" s="2" t="str">
        <f>LEFT(表格1[[#This Row],[年月]],4)</f>
        <v>2022</v>
      </c>
      <c r="D3767" s="2" t="str">
        <f>RIGHT(表格1[[#This Row],[年月]],2)</f>
        <v>08</v>
      </c>
      <c r="E3767" s="5">
        <v>10009000</v>
      </c>
      <c r="F3767" s="2" t="str">
        <f>VLOOKUP(TEXT(表格1[[#This Row],[地區]],"00000000"),縣市代碼,2,0)</f>
        <v>雲林縣</v>
      </c>
      <c r="G3767" s="2" t="s">
        <v>10</v>
      </c>
      <c r="H3767" s="13">
        <v>391528</v>
      </c>
      <c r="I3767" s="14">
        <v>1123173557</v>
      </c>
      <c r="J3767" s="14">
        <f>表格1[[#This Row],[信用卡交易筆數]]/1000</f>
        <v>391.52800000000002</v>
      </c>
      <c r="K3767" s="14">
        <f>表格1[[#This Row],[信用卡交易金額'[新臺幣']]]/1000</f>
        <v>1123173.557</v>
      </c>
      <c r="L3767" s="14">
        <f>表格1[[#This Row],[信用卡交易金額'[新臺幣']]]/1000000</f>
        <v>1123.1735570000001</v>
      </c>
      <c r="M3767" s="14" t="str" cm="1">
        <f t="array" ref="M3767">_xlfn.TEXTJOIN("", TRUE, _xlfn.XLOOKUP(TRUE, VALUE(表格1[[#This Row],[年月]]) &lt;= VALUE($R$8:$R$12), $Q$8:$Q$12)) &amp; "年度"</f>
        <v>2023年度</v>
      </c>
    </row>
    <row r="3768" spans="1:13" x14ac:dyDescent="0.3">
      <c r="A3768" s="2">
        <v>202208</v>
      </c>
      <c r="B3768" s="19">
        <f>DATE(表格1[[#This Row],[年]],表格1[[#This Row],[月]],1)</f>
        <v>44774</v>
      </c>
      <c r="C3768" s="2" t="str">
        <f>LEFT(表格1[[#This Row],[年月]],4)</f>
        <v>2022</v>
      </c>
      <c r="D3768" s="2" t="str">
        <f>RIGHT(表格1[[#This Row],[年月]],2)</f>
        <v>08</v>
      </c>
      <c r="E3768" s="5">
        <v>10010000</v>
      </c>
      <c r="F3768" s="2" t="str">
        <f>VLOOKUP(TEXT(表格1[[#This Row],[地區]],"00000000"),縣市代碼,2,0)</f>
        <v>嘉義縣</v>
      </c>
      <c r="G3768" s="2" t="s">
        <v>4</v>
      </c>
      <c r="H3768" s="13">
        <v>389879</v>
      </c>
      <c r="I3768" s="14">
        <v>200491829</v>
      </c>
      <c r="J3768" s="14">
        <f>表格1[[#This Row],[信用卡交易筆數]]/1000</f>
        <v>389.87900000000002</v>
      </c>
      <c r="K3768" s="14">
        <f>表格1[[#This Row],[信用卡交易金額'[新臺幣']]]/1000</f>
        <v>200491.829</v>
      </c>
      <c r="L3768" s="14">
        <f>表格1[[#This Row],[信用卡交易金額'[新臺幣']]]/1000000</f>
        <v>200.491829</v>
      </c>
      <c r="M3768" s="14" t="str" cm="1">
        <f t="array" ref="M3768">_xlfn.TEXTJOIN("", TRUE, _xlfn.XLOOKUP(TRUE, VALUE(表格1[[#This Row],[年月]]) &lt;= VALUE($R$8:$R$12), $Q$8:$Q$12)) &amp; "年度"</f>
        <v>2023年度</v>
      </c>
    </row>
    <row r="3769" spans="1:13" x14ac:dyDescent="0.3">
      <c r="A3769" s="2">
        <v>202208</v>
      </c>
      <c r="B3769" s="19">
        <f>DATE(表格1[[#This Row],[年]],表格1[[#This Row],[月]],1)</f>
        <v>44774</v>
      </c>
      <c r="C3769" s="2" t="str">
        <f>LEFT(表格1[[#This Row],[年月]],4)</f>
        <v>2022</v>
      </c>
      <c r="D3769" s="2" t="str">
        <f>RIGHT(表格1[[#This Row],[年月]],2)</f>
        <v>08</v>
      </c>
      <c r="E3769" s="5">
        <v>10010000</v>
      </c>
      <c r="F3769" s="2" t="str">
        <f>VLOOKUP(TEXT(表格1[[#This Row],[地區]],"00000000"),縣市代碼,2,0)</f>
        <v>嘉義縣</v>
      </c>
      <c r="G3769" s="2" t="s">
        <v>5</v>
      </c>
      <c r="H3769" s="13">
        <v>37305</v>
      </c>
      <c r="I3769" s="14">
        <v>91836655</v>
      </c>
      <c r="J3769" s="14">
        <f>表格1[[#This Row],[信用卡交易筆數]]/1000</f>
        <v>37.305</v>
      </c>
      <c r="K3769" s="14">
        <f>表格1[[#This Row],[信用卡交易金額'[新臺幣']]]/1000</f>
        <v>91836.654999999999</v>
      </c>
      <c r="L3769" s="14">
        <f>表格1[[#This Row],[信用卡交易金額'[新臺幣']]]/1000000</f>
        <v>91.836654999999993</v>
      </c>
      <c r="M3769" s="14" t="str" cm="1">
        <f t="array" ref="M3769">_xlfn.TEXTJOIN("", TRUE, _xlfn.XLOOKUP(TRUE, VALUE(表格1[[#This Row],[年月]]) &lt;= VALUE($R$8:$R$12), $Q$8:$Q$12)) &amp; "年度"</f>
        <v>2023年度</v>
      </c>
    </row>
    <row r="3770" spans="1:13" x14ac:dyDescent="0.3">
      <c r="A3770" s="2">
        <v>202208</v>
      </c>
      <c r="B3770" s="19">
        <f>DATE(表格1[[#This Row],[年]],表格1[[#This Row],[月]],1)</f>
        <v>44774</v>
      </c>
      <c r="C3770" s="2" t="str">
        <f>LEFT(表格1[[#This Row],[年月]],4)</f>
        <v>2022</v>
      </c>
      <c r="D3770" s="2" t="str">
        <f>RIGHT(表格1[[#This Row],[年月]],2)</f>
        <v>08</v>
      </c>
      <c r="E3770" s="5">
        <v>10010000</v>
      </c>
      <c r="F3770" s="2" t="str">
        <f>VLOOKUP(TEXT(表格1[[#This Row],[地區]],"00000000"),縣市代碼,2,0)</f>
        <v>嘉義縣</v>
      </c>
      <c r="G3770" s="2" t="s">
        <v>6</v>
      </c>
      <c r="H3770" s="13">
        <v>53725</v>
      </c>
      <c r="I3770" s="14">
        <v>161475433</v>
      </c>
      <c r="J3770" s="14">
        <f>表格1[[#This Row],[信用卡交易筆數]]/1000</f>
        <v>53.725000000000001</v>
      </c>
      <c r="K3770" s="14">
        <f>表格1[[#This Row],[信用卡交易金額'[新臺幣']]]/1000</f>
        <v>161475.43299999999</v>
      </c>
      <c r="L3770" s="14">
        <f>表格1[[#This Row],[信用卡交易金額'[新臺幣']]]/1000000</f>
        <v>161.47543300000001</v>
      </c>
      <c r="M3770" s="14" t="str" cm="1">
        <f t="array" ref="M3770">_xlfn.TEXTJOIN("", TRUE, _xlfn.XLOOKUP(TRUE, VALUE(表格1[[#This Row],[年月]]) &lt;= VALUE($R$8:$R$12), $Q$8:$Q$12)) &amp; "年度"</f>
        <v>2023年度</v>
      </c>
    </row>
    <row r="3771" spans="1:13" x14ac:dyDescent="0.3">
      <c r="A3771" s="2">
        <v>202208</v>
      </c>
      <c r="B3771" s="19">
        <f>DATE(表格1[[#This Row],[年]],表格1[[#This Row],[月]],1)</f>
        <v>44774</v>
      </c>
      <c r="C3771" s="2" t="str">
        <f>LEFT(表格1[[#This Row],[年月]],4)</f>
        <v>2022</v>
      </c>
      <c r="D3771" s="2" t="str">
        <f>RIGHT(表格1[[#This Row],[年月]],2)</f>
        <v>08</v>
      </c>
      <c r="E3771" s="5">
        <v>10010000</v>
      </c>
      <c r="F3771" s="2" t="str">
        <f>VLOOKUP(TEXT(表格1[[#This Row],[地區]],"00000000"),縣市代碼,2,0)</f>
        <v>嘉義縣</v>
      </c>
      <c r="G3771" s="2" t="s">
        <v>7</v>
      </c>
      <c r="H3771" s="13">
        <v>368937</v>
      </c>
      <c r="I3771" s="14">
        <v>380961112</v>
      </c>
      <c r="J3771" s="14">
        <f>表格1[[#This Row],[信用卡交易筆數]]/1000</f>
        <v>368.93700000000001</v>
      </c>
      <c r="K3771" s="14">
        <f>表格1[[#This Row],[信用卡交易金額'[新臺幣']]]/1000</f>
        <v>380961.11200000002</v>
      </c>
      <c r="L3771" s="14">
        <f>表格1[[#This Row],[信用卡交易金額'[新臺幣']]]/1000000</f>
        <v>380.96111200000001</v>
      </c>
      <c r="M3771" s="14" t="str" cm="1">
        <f t="array" ref="M3771">_xlfn.TEXTJOIN("", TRUE, _xlfn.XLOOKUP(TRUE, VALUE(表格1[[#This Row],[年月]]) &lt;= VALUE($R$8:$R$12), $Q$8:$Q$12)) &amp; "年度"</f>
        <v>2023年度</v>
      </c>
    </row>
    <row r="3772" spans="1:13" x14ac:dyDescent="0.3">
      <c r="A3772" s="2">
        <v>202208</v>
      </c>
      <c r="B3772" s="19">
        <f>DATE(表格1[[#This Row],[年]],表格1[[#This Row],[月]],1)</f>
        <v>44774</v>
      </c>
      <c r="C3772" s="2" t="str">
        <f>LEFT(表格1[[#This Row],[年月]],4)</f>
        <v>2022</v>
      </c>
      <c r="D3772" s="2" t="str">
        <f>RIGHT(表格1[[#This Row],[年月]],2)</f>
        <v>08</v>
      </c>
      <c r="E3772" s="5">
        <v>10010000</v>
      </c>
      <c r="F3772" s="2" t="str">
        <f>VLOOKUP(TEXT(表格1[[#This Row],[地區]],"00000000"),縣市代碼,2,0)</f>
        <v>嘉義縣</v>
      </c>
      <c r="G3772" s="2" t="s">
        <v>8</v>
      </c>
      <c r="H3772" s="13">
        <v>223221</v>
      </c>
      <c r="I3772" s="14">
        <v>328970014</v>
      </c>
      <c r="J3772" s="14">
        <f>表格1[[#This Row],[信用卡交易筆數]]/1000</f>
        <v>223.221</v>
      </c>
      <c r="K3772" s="14">
        <f>表格1[[#This Row],[信用卡交易金額'[新臺幣']]]/1000</f>
        <v>328970.01400000002</v>
      </c>
      <c r="L3772" s="14">
        <f>表格1[[#This Row],[信用卡交易金額'[新臺幣']]]/1000000</f>
        <v>328.97001399999999</v>
      </c>
      <c r="M3772" s="14" t="str" cm="1">
        <f t="array" ref="M3772">_xlfn.TEXTJOIN("", TRUE, _xlfn.XLOOKUP(TRUE, VALUE(表格1[[#This Row],[年月]]) &lt;= VALUE($R$8:$R$12), $Q$8:$Q$12)) &amp; "年度"</f>
        <v>2023年度</v>
      </c>
    </row>
    <row r="3773" spans="1:13" x14ac:dyDescent="0.3">
      <c r="A3773" s="2">
        <v>202208</v>
      </c>
      <c r="B3773" s="19">
        <f>DATE(表格1[[#This Row],[年]],表格1[[#This Row],[月]],1)</f>
        <v>44774</v>
      </c>
      <c r="C3773" s="2" t="str">
        <f>LEFT(表格1[[#This Row],[年月]],4)</f>
        <v>2022</v>
      </c>
      <c r="D3773" s="2" t="str">
        <f>RIGHT(表格1[[#This Row],[年月]],2)</f>
        <v>08</v>
      </c>
      <c r="E3773" s="5">
        <v>10010000</v>
      </c>
      <c r="F3773" s="2" t="str">
        <f>VLOOKUP(TEXT(表格1[[#This Row],[地區]],"00000000"),縣市代碼,2,0)</f>
        <v>嘉義縣</v>
      </c>
      <c r="G3773" s="2" t="s">
        <v>9</v>
      </c>
      <c r="H3773" s="13">
        <v>434549</v>
      </c>
      <c r="I3773" s="14">
        <v>583029391</v>
      </c>
      <c r="J3773" s="14">
        <f>表格1[[#This Row],[信用卡交易筆數]]/1000</f>
        <v>434.54899999999998</v>
      </c>
      <c r="K3773" s="14">
        <f>表格1[[#This Row],[信用卡交易金額'[新臺幣']]]/1000</f>
        <v>583029.39099999995</v>
      </c>
      <c r="L3773" s="14">
        <f>表格1[[#This Row],[信用卡交易金額'[新臺幣']]]/1000000</f>
        <v>583.02939100000003</v>
      </c>
      <c r="M3773" s="14" t="str" cm="1">
        <f t="array" ref="M3773">_xlfn.TEXTJOIN("", TRUE, _xlfn.XLOOKUP(TRUE, VALUE(表格1[[#This Row],[年月]]) &lt;= VALUE($R$8:$R$12), $Q$8:$Q$12)) &amp; "年度"</f>
        <v>2023年度</v>
      </c>
    </row>
    <row r="3774" spans="1:13" x14ac:dyDescent="0.3">
      <c r="A3774" s="2">
        <v>202208</v>
      </c>
      <c r="B3774" s="19">
        <f>DATE(表格1[[#This Row],[年]],表格1[[#This Row],[月]],1)</f>
        <v>44774</v>
      </c>
      <c r="C3774" s="2" t="str">
        <f>LEFT(表格1[[#This Row],[年月]],4)</f>
        <v>2022</v>
      </c>
      <c r="D3774" s="2" t="str">
        <f>RIGHT(表格1[[#This Row],[年月]],2)</f>
        <v>08</v>
      </c>
      <c r="E3774" s="5">
        <v>10010000</v>
      </c>
      <c r="F3774" s="2" t="str">
        <f>VLOOKUP(TEXT(表格1[[#This Row],[地區]],"00000000"),縣市代碼,2,0)</f>
        <v>嘉義縣</v>
      </c>
      <c r="G3774" s="2" t="s">
        <v>10</v>
      </c>
      <c r="H3774" s="13">
        <v>284581</v>
      </c>
      <c r="I3774" s="14">
        <v>770684796</v>
      </c>
      <c r="J3774" s="14">
        <f>表格1[[#This Row],[信用卡交易筆數]]/1000</f>
        <v>284.58100000000002</v>
      </c>
      <c r="K3774" s="14">
        <f>表格1[[#This Row],[信用卡交易金額'[新臺幣']]]/1000</f>
        <v>770684.79599999997</v>
      </c>
      <c r="L3774" s="14">
        <f>表格1[[#This Row],[信用卡交易金額'[新臺幣']]]/1000000</f>
        <v>770.68479600000001</v>
      </c>
      <c r="M3774" s="14" t="str" cm="1">
        <f t="array" ref="M3774">_xlfn.TEXTJOIN("", TRUE, _xlfn.XLOOKUP(TRUE, VALUE(表格1[[#This Row],[年月]]) &lt;= VALUE($R$8:$R$12), $Q$8:$Q$12)) &amp; "年度"</f>
        <v>2023年度</v>
      </c>
    </row>
    <row r="3775" spans="1:13" x14ac:dyDescent="0.3">
      <c r="A3775" s="2">
        <v>202208</v>
      </c>
      <c r="B3775" s="19">
        <f>DATE(表格1[[#This Row],[年]],表格1[[#This Row],[月]],1)</f>
        <v>44774</v>
      </c>
      <c r="C3775" s="2" t="str">
        <f>LEFT(表格1[[#This Row],[年月]],4)</f>
        <v>2022</v>
      </c>
      <c r="D3775" s="2" t="str">
        <f>RIGHT(表格1[[#This Row],[年月]],2)</f>
        <v>08</v>
      </c>
      <c r="E3775" s="5">
        <v>10020000</v>
      </c>
      <c r="F3775" s="2" t="str">
        <f>VLOOKUP(TEXT(表格1[[#This Row],[地區]],"00000000"),縣市代碼,2,0)</f>
        <v>嘉義市</v>
      </c>
      <c r="G3775" s="2" t="s">
        <v>4</v>
      </c>
      <c r="H3775" s="13">
        <v>434985</v>
      </c>
      <c r="I3775" s="14">
        <v>225485352</v>
      </c>
      <c r="J3775" s="14">
        <f>表格1[[#This Row],[信用卡交易筆數]]/1000</f>
        <v>434.98500000000001</v>
      </c>
      <c r="K3775" s="14">
        <f>表格1[[#This Row],[信用卡交易金額'[新臺幣']]]/1000</f>
        <v>225485.35200000001</v>
      </c>
      <c r="L3775" s="14">
        <f>表格1[[#This Row],[信用卡交易金額'[新臺幣']]]/1000000</f>
        <v>225.48535200000001</v>
      </c>
      <c r="M3775" s="14" t="str" cm="1">
        <f t="array" ref="M3775">_xlfn.TEXTJOIN("", TRUE, _xlfn.XLOOKUP(TRUE, VALUE(表格1[[#This Row],[年月]]) &lt;= VALUE($R$8:$R$12), $Q$8:$Q$12)) &amp; "年度"</f>
        <v>2023年度</v>
      </c>
    </row>
    <row r="3776" spans="1:13" x14ac:dyDescent="0.3">
      <c r="A3776" s="2">
        <v>202208</v>
      </c>
      <c r="B3776" s="19">
        <f>DATE(表格1[[#This Row],[年]],表格1[[#This Row],[月]],1)</f>
        <v>44774</v>
      </c>
      <c r="C3776" s="2" t="str">
        <f>LEFT(表格1[[#This Row],[年月]],4)</f>
        <v>2022</v>
      </c>
      <c r="D3776" s="2" t="str">
        <f>RIGHT(表格1[[#This Row],[年月]],2)</f>
        <v>08</v>
      </c>
      <c r="E3776" s="5">
        <v>10020000</v>
      </c>
      <c r="F3776" s="2" t="str">
        <f>VLOOKUP(TEXT(表格1[[#This Row],[地區]],"00000000"),縣市代碼,2,0)</f>
        <v>嘉義市</v>
      </c>
      <c r="G3776" s="2" t="s">
        <v>5</v>
      </c>
      <c r="H3776" s="13">
        <v>33371</v>
      </c>
      <c r="I3776" s="14">
        <v>80408138</v>
      </c>
      <c r="J3776" s="14">
        <f>表格1[[#This Row],[信用卡交易筆數]]/1000</f>
        <v>33.371000000000002</v>
      </c>
      <c r="K3776" s="14">
        <f>表格1[[#This Row],[信用卡交易金額'[新臺幣']]]/1000</f>
        <v>80408.138000000006</v>
      </c>
      <c r="L3776" s="14">
        <f>表格1[[#This Row],[信用卡交易金額'[新臺幣']]]/1000000</f>
        <v>80.408137999999994</v>
      </c>
      <c r="M3776" s="14" t="str" cm="1">
        <f t="array" ref="M3776">_xlfn.TEXTJOIN("", TRUE, _xlfn.XLOOKUP(TRUE, VALUE(表格1[[#This Row],[年月]]) &lt;= VALUE($R$8:$R$12), $Q$8:$Q$12)) &amp; "年度"</f>
        <v>2023年度</v>
      </c>
    </row>
    <row r="3777" spans="1:13" x14ac:dyDescent="0.3">
      <c r="A3777" s="2">
        <v>202208</v>
      </c>
      <c r="B3777" s="19">
        <f>DATE(表格1[[#This Row],[年]],表格1[[#This Row],[月]],1)</f>
        <v>44774</v>
      </c>
      <c r="C3777" s="2" t="str">
        <f>LEFT(表格1[[#This Row],[年月]],4)</f>
        <v>2022</v>
      </c>
      <c r="D3777" s="2" t="str">
        <f>RIGHT(表格1[[#This Row],[年月]],2)</f>
        <v>08</v>
      </c>
      <c r="E3777" s="5">
        <v>10020000</v>
      </c>
      <c r="F3777" s="2" t="str">
        <f>VLOOKUP(TEXT(表格1[[#This Row],[地區]],"00000000"),縣市代碼,2,0)</f>
        <v>嘉義市</v>
      </c>
      <c r="G3777" s="2" t="s">
        <v>6</v>
      </c>
      <c r="H3777" s="13">
        <v>56529</v>
      </c>
      <c r="I3777" s="14">
        <v>188275240</v>
      </c>
      <c r="J3777" s="14">
        <f>表格1[[#This Row],[信用卡交易筆數]]/1000</f>
        <v>56.529000000000003</v>
      </c>
      <c r="K3777" s="14">
        <f>表格1[[#This Row],[信用卡交易金額'[新臺幣']]]/1000</f>
        <v>188275.24</v>
      </c>
      <c r="L3777" s="14">
        <f>表格1[[#This Row],[信用卡交易金額'[新臺幣']]]/1000000</f>
        <v>188.27524</v>
      </c>
      <c r="M3777" s="14" t="str" cm="1">
        <f t="array" ref="M3777">_xlfn.TEXTJOIN("", TRUE, _xlfn.XLOOKUP(TRUE, VALUE(表格1[[#This Row],[年月]]) &lt;= VALUE($R$8:$R$12), $Q$8:$Q$12)) &amp; "年度"</f>
        <v>2023年度</v>
      </c>
    </row>
    <row r="3778" spans="1:13" x14ac:dyDescent="0.3">
      <c r="A3778" s="2">
        <v>202208</v>
      </c>
      <c r="B3778" s="19">
        <f>DATE(表格1[[#This Row],[年]],表格1[[#This Row],[月]],1)</f>
        <v>44774</v>
      </c>
      <c r="C3778" s="2" t="str">
        <f>LEFT(表格1[[#This Row],[年月]],4)</f>
        <v>2022</v>
      </c>
      <c r="D3778" s="2" t="str">
        <f>RIGHT(表格1[[#This Row],[年月]],2)</f>
        <v>08</v>
      </c>
      <c r="E3778" s="5">
        <v>10020000</v>
      </c>
      <c r="F3778" s="2" t="str">
        <f>VLOOKUP(TEXT(表格1[[#This Row],[地區]],"00000000"),縣市代碼,2,0)</f>
        <v>嘉義市</v>
      </c>
      <c r="G3778" s="2" t="s">
        <v>7</v>
      </c>
      <c r="H3778" s="13">
        <v>274792</v>
      </c>
      <c r="I3778" s="14">
        <v>277415512</v>
      </c>
      <c r="J3778" s="14">
        <f>表格1[[#This Row],[信用卡交易筆數]]/1000</f>
        <v>274.79199999999997</v>
      </c>
      <c r="K3778" s="14">
        <f>表格1[[#This Row],[信用卡交易金額'[新臺幣']]]/1000</f>
        <v>277415.51199999999</v>
      </c>
      <c r="L3778" s="14">
        <f>表格1[[#This Row],[信用卡交易金額'[新臺幣']]]/1000000</f>
        <v>277.41551199999998</v>
      </c>
      <c r="M3778" s="14" t="str" cm="1">
        <f t="array" ref="M3778">_xlfn.TEXTJOIN("", TRUE, _xlfn.XLOOKUP(TRUE, VALUE(表格1[[#This Row],[年月]]) &lt;= VALUE($R$8:$R$12), $Q$8:$Q$12)) &amp; "年度"</f>
        <v>2023年度</v>
      </c>
    </row>
    <row r="3779" spans="1:13" x14ac:dyDescent="0.3">
      <c r="A3779" s="2">
        <v>202208</v>
      </c>
      <c r="B3779" s="19">
        <f>DATE(表格1[[#This Row],[年]],表格1[[#This Row],[月]],1)</f>
        <v>44774</v>
      </c>
      <c r="C3779" s="2" t="str">
        <f>LEFT(表格1[[#This Row],[年月]],4)</f>
        <v>2022</v>
      </c>
      <c r="D3779" s="2" t="str">
        <f>RIGHT(表格1[[#This Row],[年月]],2)</f>
        <v>08</v>
      </c>
      <c r="E3779" s="5">
        <v>10020000</v>
      </c>
      <c r="F3779" s="2" t="str">
        <f>VLOOKUP(TEXT(表格1[[#This Row],[地區]],"00000000"),縣市代碼,2,0)</f>
        <v>嘉義市</v>
      </c>
      <c r="G3779" s="2" t="s">
        <v>8</v>
      </c>
      <c r="H3779" s="13">
        <v>183390</v>
      </c>
      <c r="I3779" s="14">
        <v>319326271</v>
      </c>
      <c r="J3779" s="14">
        <f>表格1[[#This Row],[信用卡交易筆數]]/1000</f>
        <v>183.39</v>
      </c>
      <c r="K3779" s="14">
        <f>表格1[[#This Row],[信用卡交易金額'[新臺幣']]]/1000</f>
        <v>319326.27100000001</v>
      </c>
      <c r="L3779" s="14">
        <f>表格1[[#This Row],[信用卡交易金額'[新臺幣']]]/1000000</f>
        <v>319.32627100000002</v>
      </c>
      <c r="M3779" s="14" t="str" cm="1">
        <f t="array" ref="M3779">_xlfn.TEXTJOIN("", TRUE, _xlfn.XLOOKUP(TRUE, VALUE(表格1[[#This Row],[年月]]) &lt;= VALUE($R$8:$R$12), $Q$8:$Q$12)) &amp; "年度"</f>
        <v>2023年度</v>
      </c>
    </row>
    <row r="3780" spans="1:13" x14ac:dyDescent="0.3">
      <c r="A3780" s="2">
        <v>202208</v>
      </c>
      <c r="B3780" s="19">
        <f>DATE(表格1[[#This Row],[年]],表格1[[#This Row],[月]],1)</f>
        <v>44774</v>
      </c>
      <c r="C3780" s="2" t="str">
        <f>LEFT(表格1[[#This Row],[年月]],4)</f>
        <v>2022</v>
      </c>
      <c r="D3780" s="2" t="str">
        <f>RIGHT(表格1[[#This Row],[年月]],2)</f>
        <v>08</v>
      </c>
      <c r="E3780" s="5">
        <v>10020000</v>
      </c>
      <c r="F3780" s="2" t="str">
        <f>VLOOKUP(TEXT(表格1[[#This Row],[地區]],"00000000"),縣市代碼,2,0)</f>
        <v>嘉義市</v>
      </c>
      <c r="G3780" s="2" t="s">
        <v>9</v>
      </c>
      <c r="H3780" s="13">
        <v>442631</v>
      </c>
      <c r="I3780" s="14">
        <v>603868730</v>
      </c>
      <c r="J3780" s="14">
        <f>表格1[[#This Row],[信用卡交易筆數]]/1000</f>
        <v>442.63099999999997</v>
      </c>
      <c r="K3780" s="14">
        <f>表格1[[#This Row],[信用卡交易金額'[新臺幣']]]/1000</f>
        <v>603868.73</v>
      </c>
      <c r="L3780" s="14">
        <f>表格1[[#This Row],[信用卡交易金額'[新臺幣']]]/1000000</f>
        <v>603.86873000000003</v>
      </c>
      <c r="M3780" s="14" t="str" cm="1">
        <f t="array" ref="M3780">_xlfn.TEXTJOIN("", TRUE, _xlfn.XLOOKUP(TRUE, VALUE(表格1[[#This Row],[年月]]) &lt;= VALUE($R$8:$R$12), $Q$8:$Q$12)) &amp; "年度"</f>
        <v>2023年度</v>
      </c>
    </row>
    <row r="3781" spans="1:13" x14ac:dyDescent="0.3">
      <c r="A3781" s="2">
        <v>202208</v>
      </c>
      <c r="B3781" s="19">
        <f>DATE(表格1[[#This Row],[年]],表格1[[#This Row],[月]],1)</f>
        <v>44774</v>
      </c>
      <c r="C3781" s="2" t="str">
        <f>LEFT(表格1[[#This Row],[年月]],4)</f>
        <v>2022</v>
      </c>
      <c r="D3781" s="2" t="str">
        <f>RIGHT(表格1[[#This Row],[年月]],2)</f>
        <v>08</v>
      </c>
      <c r="E3781" s="5">
        <v>10020000</v>
      </c>
      <c r="F3781" s="2" t="str">
        <f>VLOOKUP(TEXT(表格1[[#This Row],[地區]],"00000000"),縣市代碼,2,0)</f>
        <v>嘉義市</v>
      </c>
      <c r="G3781" s="2" t="s">
        <v>10</v>
      </c>
      <c r="H3781" s="13">
        <v>265510</v>
      </c>
      <c r="I3781" s="14">
        <v>768454539</v>
      </c>
      <c r="J3781" s="14">
        <f>表格1[[#This Row],[信用卡交易筆數]]/1000</f>
        <v>265.51</v>
      </c>
      <c r="K3781" s="14">
        <f>表格1[[#This Row],[信用卡交易金額'[新臺幣']]]/1000</f>
        <v>768454.53899999999</v>
      </c>
      <c r="L3781" s="14">
        <f>表格1[[#This Row],[信用卡交易金額'[新臺幣']]]/1000000</f>
        <v>768.45453899999995</v>
      </c>
      <c r="M3781" s="14" t="str" cm="1">
        <f t="array" ref="M3781">_xlfn.TEXTJOIN("", TRUE, _xlfn.XLOOKUP(TRUE, VALUE(表格1[[#This Row],[年月]]) &lt;= VALUE($R$8:$R$12), $Q$8:$Q$12)) &amp; "年度"</f>
        <v>2023年度</v>
      </c>
    </row>
    <row r="3782" spans="1:13" x14ac:dyDescent="0.3">
      <c r="A3782" s="2">
        <v>202208</v>
      </c>
      <c r="B3782" s="19">
        <f>DATE(表格1[[#This Row],[年]],表格1[[#This Row],[月]],1)</f>
        <v>44774</v>
      </c>
      <c r="C3782" s="2" t="str">
        <f>LEFT(表格1[[#This Row],[年月]],4)</f>
        <v>2022</v>
      </c>
      <c r="D3782" s="2" t="str">
        <f>RIGHT(表格1[[#This Row],[年月]],2)</f>
        <v>08</v>
      </c>
      <c r="E3782" s="5">
        <v>67000000</v>
      </c>
      <c r="F3782" s="2" t="str">
        <f>VLOOKUP(TEXT(表格1[[#This Row],[地區]],"00000000"),縣市代碼,2,0)</f>
        <v>臺南市</v>
      </c>
      <c r="G3782" s="2" t="s">
        <v>4</v>
      </c>
      <c r="H3782" s="13">
        <v>2989799</v>
      </c>
      <c r="I3782" s="14">
        <v>1560534675</v>
      </c>
      <c r="J3782" s="14">
        <f>表格1[[#This Row],[信用卡交易筆數]]/1000</f>
        <v>2989.799</v>
      </c>
      <c r="K3782" s="14">
        <f>表格1[[#This Row],[信用卡交易金額'[新臺幣']]]/1000</f>
        <v>1560534.675</v>
      </c>
      <c r="L3782" s="14">
        <f>表格1[[#This Row],[信用卡交易金額'[新臺幣']]]/1000000</f>
        <v>1560.5346750000001</v>
      </c>
      <c r="M3782" s="14" t="str" cm="1">
        <f t="array" ref="M3782">_xlfn.TEXTJOIN("", TRUE, _xlfn.XLOOKUP(TRUE, VALUE(表格1[[#This Row],[年月]]) &lt;= VALUE($R$8:$R$12), $Q$8:$Q$12)) &amp; "年度"</f>
        <v>2023年度</v>
      </c>
    </row>
    <row r="3783" spans="1:13" x14ac:dyDescent="0.3">
      <c r="A3783" s="2">
        <v>202208</v>
      </c>
      <c r="B3783" s="19">
        <f>DATE(表格1[[#This Row],[年]],表格1[[#This Row],[月]],1)</f>
        <v>44774</v>
      </c>
      <c r="C3783" s="2" t="str">
        <f>LEFT(表格1[[#This Row],[年月]],4)</f>
        <v>2022</v>
      </c>
      <c r="D3783" s="2" t="str">
        <f>RIGHT(表格1[[#This Row],[年月]],2)</f>
        <v>08</v>
      </c>
      <c r="E3783" s="5">
        <v>67000000</v>
      </c>
      <c r="F3783" s="2" t="str">
        <f>VLOOKUP(TEXT(表格1[[#This Row],[地區]],"00000000"),縣市代碼,2,0)</f>
        <v>臺南市</v>
      </c>
      <c r="G3783" s="2" t="s">
        <v>5</v>
      </c>
      <c r="H3783" s="13">
        <v>226558</v>
      </c>
      <c r="I3783" s="14">
        <v>504257503</v>
      </c>
      <c r="J3783" s="14">
        <f>表格1[[#This Row],[信用卡交易筆數]]/1000</f>
        <v>226.55799999999999</v>
      </c>
      <c r="K3783" s="14">
        <f>表格1[[#This Row],[信用卡交易金額'[新臺幣']]]/1000</f>
        <v>504257.50300000003</v>
      </c>
      <c r="L3783" s="14">
        <f>表格1[[#This Row],[信用卡交易金額'[新臺幣']]]/1000000</f>
        <v>504.25750299999999</v>
      </c>
      <c r="M3783" s="14" t="str" cm="1">
        <f t="array" ref="M3783">_xlfn.TEXTJOIN("", TRUE, _xlfn.XLOOKUP(TRUE, VALUE(表格1[[#This Row],[年月]]) &lt;= VALUE($R$8:$R$12), $Q$8:$Q$12)) &amp; "年度"</f>
        <v>2023年度</v>
      </c>
    </row>
    <row r="3784" spans="1:13" x14ac:dyDescent="0.3">
      <c r="A3784" s="2">
        <v>202208</v>
      </c>
      <c r="B3784" s="19">
        <f>DATE(表格1[[#This Row],[年]],表格1[[#This Row],[月]],1)</f>
        <v>44774</v>
      </c>
      <c r="C3784" s="2" t="str">
        <f>LEFT(表格1[[#This Row],[年月]],4)</f>
        <v>2022</v>
      </c>
      <c r="D3784" s="2" t="str">
        <f>RIGHT(表格1[[#This Row],[年月]],2)</f>
        <v>08</v>
      </c>
      <c r="E3784" s="5">
        <v>67000000</v>
      </c>
      <c r="F3784" s="2" t="str">
        <f>VLOOKUP(TEXT(表格1[[#This Row],[地區]],"00000000"),縣市代碼,2,0)</f>
        <v>臺南市</v>
      </c>
      <c r="G3784" s="2" t="s">
        <v>6</v>
      </c>
      <c r="H3784" s="13">
        <v>408093</v>
      </c>
      <c r="I3784" s="14">
        <v>1248137149</v>
      </c>
      <c r="J3784" s="14">
        <f>表格1[[#This Row],[信用卡交易筆數]]/1000</f>
        <v>408.09300000000002</v>
      </c>
      <c r="K3784" s="14">
        <f>表格1[[#This Row],[信用卡交易金額'[新臺幣']]]/1000</f>
        <v>1248137.149</v>
      </c>
      <c r="L3784" s="14">
        <f>表格1[[#This Row],[信用卡交易金額'[新臺幣']]]/1000000</f>
        <v>1248.1371489999999</v>
      </c>
      <c r="M3784" s="14" t="str" cm="1">
        <f t="array" ref="M3784">_xlfn.TEXTJOIN("", TRUE, _xlfn.XLOOKUP(TRUE, VALUE(表格1[[#This Row],[年月]]) &lt;= VALUE($R$8:$R$12), $Q$8:$Q$12)) &amp; "年度"</f>
        <v>2023年度</v>
      </c>
    </row>
    <row r="3785" spans="1:13" x14ac:dyDescent="0.3">
      <c r="A3785" s="2">
        <v>202208</v>
      </c>
      <c r="B3785" s="19">
        <f>DATE(表格1[[#This Row],[年]],表格1[[#This Row],[月]],1)</f>
        <v>44774</v>
      </c>
      <c r="C3785" s="2" t="str">
        <f>LEFT(表格1[[#This Row],[年月]],4)</f>
        <v>2022</v>
      </c>
      <c r="D3785" s="2" t="str">
        <f>RIGHT(表格1[[#This Row],[年月]],2)</f>
        <v>08</v>
      </c>
      <c r="E3785" s="5">
        <v>67000000</v>
      </c>
      <c r="F3785" s="2" t="str">
        <f>VLOOKUP(TEXT(表格1[[#This Row],[地區]],"00000000"),縣市代碼,2,0)</f>
        <v>臺南市</v>
      </c>
      <c r="G3785" s="2" t="s">
        <v>7</v>
      </c>
      <c r="H3785" s="13">
        <v>2014815</v>
      </c>
      <c r="I3785" s="14">
        <v>2055527622</v>
      </c>
      <c r="J3785" s="14">
        <f>表格1[[#This Row],[信用卡交易筆數]]/1000</f>
        <v>2014.8150000000001</v>
      </c>
      <c r="K3785" s="14">
        <f>表格1[[#This Row],[信用卡交易金額'[新臺幣']]]/1000</f>
        <v>2055527.622</v>
      </c>
      <c r="L3785" s="14">
        <f>表格1[[#This Row],[信用卡交易金額'[新臺幣']]]/1000000</f>
        <v>2055.5276220000001</v>
      </c>
      <c r="M3785" s="14" t="str" cm="1">
        <f t="array" ref="M3785">_xlfn.TEXTJOIN("", TRUE, _xlfn.XLOOKUP(TRUE, VALUE(表格1[[#This Row],[年月]]) &lt;= VALUE($R$8:$R$12), $Q$8:$Q$12)) &amp; "年度"</f>
        <v>2023年度</v>
      </c>
    </row>
    <row r="3786" spans="1:13" x14ac:dyDescent="0.3">
      <c r="A3786" s="2">
        <v>202208</v>
      </c>
      <c r="B3786" s="19">
        <f>DATE(表格1[[#This Row],[年]],表格1[[#This Row],[月]],1)</f>
        <v>44774</v>
      </c>
      <c r="C3786" s="2" t="str">
        <f>LEFT(表格1[[#This Row],[年月]],4)</f>
        <v>2022</v>
      </c>
      <c r="D3786" s="2" t="str">
        <f>RIGHT(表格1[[#This Row],[年月]],2)</f>
        <v>08</v>
      </c>
      <c r="E3786" s="5">
        <v>67000000</v>
      </c>
      <c r="F3786" s="2" t="str">
        <f>VLOOKUP(TEXT(表格1[[#This Row],[地區]],"00000000"),縣市代碼,2,0)</f>
        <v>臺南市</v>
      </c>
      <c r="G3786" s="2" t="s">
        <v>8</v>
      </c>
      <c r="H3786" s="13">
        <v>1429565</v>
      </c>
      <c r="I3786" s="14">
        <v>2338016036</v>
      </c>
      <c r="J3786" s="14">
        <f>表格1[[#This Row],[信用卡交易筆數]]/1000</f>
        <v>1429.5650000000001</v>
      </c>
      <c r="K3786" s="14">
        <f>表格1[[#This Row],[信用卡交易金額'[新臺幣']]]/1000</f>
        <v>2338016.0359999998</v>
      </c>
      <c r="L3786" s="14">
        <f>表格1[[#This Row],[信用卡交易金額'[新臺幣']]]/1000000</f>
        <v>2338.016036</v>
      </c>
      <c r="M3786" s="14" t="str" cm="1">
        <f t="array" ref="M3786">_xlfn.TEXTJOIN("", TRUE, _xlfn.XLOOKUP(TRUE, VALUE(表格1[[#This Row],[年月]]) &lt;= VALUE($R$8:$R$12), $Q$8:$Q$12)) &amp; "年度"</f>
        <v>2023年度</v>
      </c>
    </row>
    <row r="3787" spans="1:13" x14ac:dyDescent="0.3">
      <c r="A3787" s="2">
        <v>202208</v>
      </c>
      <c r="B3787" s="19">
        <f>DATE(表格1[[#This Row],[年]],表格1[[#This Row],[月]],1)</f>
        <v>44774</v>
      </c>
      <c r="C3787" s="2" t="str">
        <f>LEFT(表格1[[#This Row],[年月]],4)</f>
        <v>2022</v>
      </c>
      <c r="D3787" s="2" t="str">
        <f>RIGHT(表格1[[#This Row],[年月]],2)</f>
        <v>08</v>
      </c>
      <c r="E3787" s="5">
        <v>67000000</v>
      </c>
      <c r="F3787" s="2" t="str">
        <f>VLOOKUP(TEXT(表格1[[#This Row],[地區]],"00000000"),縣市代碼,2,0)</f>
        <v>臺南市</v>
      </c>
      <c r="G3787" s="2" t="s">
        <v>9</v>
      </c>
      <c r="H3787" s="13">
        <v>3213900</v>
      </c>
      <c r="I3787" s="14">
        <v>4400954908</v>
      </c>
      <c r="J3787" s="14">
        <f>表格1[[#This Row],[信用卡交易筆數]]/1000</f>
        <v>3213.9</v>
      </c>
      <c r="K3787" s="14">
        <f>表格1[[#This Row],[信用卡交易金額'[新臺幣']]]/1000</f>
        <v>4400954.9079999998</v>
      </c>
      <c r="L3787" s="14">
        <f>表格1[[#This Row],[信用卡交易金額'[新臺幣']]]/1000000</f>
        <v>4400.9549079999997</v>
      </c>
      <c r="M3787" s="14" t="str" cm="1">
        <f t="array" ref="M3787">_xlfn.TEXTJOIN("", TRUE, _xlfn.XLOOKUP(TRUE, VALUE(表格1[[#This Row],[年月]]) &lt;= VALUE($R$8:$R$12), $Q$8:$Q$12)) &amp; "年度"</f>
        <v>2023年度</v>
      </c>
    </row>
    <row r="3788" spans="1:13" x14ac:dyDescent="0.3">
      <c r="A3788" s="2">
        <v>202208</v>
      </c>
      <c r="B3788" s="19">
        <f>DATE(表格1[[#This Row],[年]],表格1[[#This Row],[月]],1)</f>
        <v>44774</v>
      </c>
      <c r="C3788" s="2" t="str">
        <f>LEFT(表格1[[#This Row],[年月]],4)</f>
        <v>2022</v>
      </c>
      <c r="D3788" s="2" t="str">
        <f>RIGHT(表格1[[#This Row],[年月]],2)</f>
        <v>08</v>
      </c>
      <c r="E3788" s="5">
        <v>67000000</v>
      </c>
      <c r="F3788" s="2" t="str">
        <f>VLOOKUP(TEXT(表格1[[#This Row],[地區]],"00000000"),縣市代碼,2,0)</f>
        <v>臺南市</v>
      </c>
      <c r="G3788" s="2" t="s">
        <v>10</v>
      </c>
      <c r="H3788" s="13">
        <v>2016724</v>
      </c>
      <c r="I3788" s="14">
        <v>5420909795</v>
      </c>
      <c r="J3788" s="14">
        <f>表格1[[#This Row],[信用卡交易筆數]]/1000</f>
        <v>2016.7239999999999</v>
      </c>
      <c r="K3788" s="14">
        <f>表格1[[#This Row],[信用卡交易金額'[新臺幣']]]/1000</f>
        <v>5420909.7949999999</v>
      </c>
      <c r="L3788" s="14">
        <f>表格1[[#This Row],[信用卡交易金額'[新臺幣']]]/1000000</f>
        <v>5420.9097949999996</v>
      </c>
      <c r="M3788" s="14" t="str" cm="1">
        <f t="array" ref="M3788">_xlfn.TEXTJOIN("", TRUE, _xlfn.XLOOKUP(TRUE, VALUE(表格1[[#This Row],[年月]]) &lt;= VALUE($R$8:$R$12), $Q$8:$Q$12)) &amp; "年度"</f>
        <v>2023年度</v>
      </c>
    </row>
    <row r="3789" spans="1:13" x14ac:dyDescent="0.3">
      <c r="A3789" s="2">
        <v>202208</v>
      </c>
      <c r="B3789" s="19">
        <f>DATE(表格1[[#This Row],[年]],表格1[[#This Row],[月]],1)</f>
        <v>44774</v>
      </c>
      <c r="C3789" s="2" t="str">
        <f>LEFT(表格1[[#This Row],[年月]],4)</f>
        <v>2022</v>
      </c>
      <c r="D3789" s="2" t="str">
        <f>RIGHT(表格1[[#This Row],[年月]],2)</f>
        <v>08</v>
      </c>
      <c r="E3789" s="5">
        <v>64000000</v>
      </c>
      <c r="F3789" s="2" t="str">
        <f>VLOOKUP(TEXT(表格1[[#This Row],[地區]],"00000000"),縣市代碼,2,0)</f>
        <v>高雄市</v>
      </c>
      <c r="G3789" s="2" t="s">
        <v>4</v>
      </c>
      <c r="H3789" s="13">
        <v>5252133</v>
      </c>
      <c r="I3789" s="14">
        <v>2969877168</v>
      </c>
      <c r="J3789" s="14">
        <f>表格1[[#This Row],[信用卡交易筆數]]/1000</f>
        <v>5252.1329999999998</v>
      </c>
      <c r="K3789" s="14">
        <f>表格1[[#This Row],[信用卡交易金額'[新臺幣']]]/1000</f>
        <v>2969877.1680000001</v>
      </c>
      <c r="L3789" s="14">
        <f>表格1[[#This Row],[信用卡交易金額'[新臺幣']]]/1000000</f>
        <v>2969.877168</v>
      </c>
      <c r="M3789" s="14" t="str" cm="1">
        <f t="array" ref="M3789">_xlfn.TEXTJOIN("", TRUE, _xlfn.XLOOKUP(TRUE, VALUE(表格1[[#This Row],[年月]]) &lt;= VALUE($R$8:$R$12), $Q$8:$Q$12)) &amp; "年度"</f>
        <v>2023年度</v>
      </c>
    </row>
    <row r="3790" spans="1:13" x14ac:dyDescent="0.3">
      <c r="A3790" s="2">
        <v>202208</v>
      </c>
      <c r="B3790" s="19">
        <f>DATE(表格1[[#This Row],[年]],表格1[[#This Row],[月]],1)</f>
        <v>44774</v>
      </c>
      <c r="C3790" s="2" t="str">
        <f>LEFT(表格1[[#This Row],[年月]],4)</f>
        <v>2022</v>
      </c>
      <c r="D3790" s="2" t="str">
        <f>RIGHT(表格1[[#This Row],[年月]],2)</f>
        <v>08</v>
      </c>
      <c r="E3790" s="5">
        <v>64000000</v>
      </c>
      <c r="F3790" s="2" t="str">
        <f>VLOOKUP(TEXT(表格1[[#This Row],[地區]],"00000000"),縣市代碼,2,0)</f>
        <v>高雄市</v>
      </c>
      <c r="G3790" s="2" t="s">
        <v>5</v>
      </c>
      <c r="H3790" s="13">
        <v>353429</v>
      </c>
      <c r="I3790" s="14">
        <v>791119244</v>
      </c>
      <c r="J3790" s="14">
        <f>表格1[[#This Row],[信用卡交易筆數]]/1000</f>
        <v>353.42899999999997</v>
      </c>
      <c r="K3790" s="14">
        <f>表格1[[#This Row],[信用卡交易金額'[新臺幣']]]/1000</f>
        <v>791119.24399999995</v>
      </c>
      <c r="L3790" s="14">
        <f>表格1[[#This Row],[信用卡交易金額'[新臺幣']]]/1000000</f>
        <v>791.11924399999998</v>
      </c>
      <c r="M3790" s="14" t="str" cm="1">
        <f t="array" ref="M3790">_xlfn.TEXTJOIN("", TRUE, _xlfn.XLOOKUP(TRUE, VALUE(表格1[[#This Row],[年月]]) &lt;= VALUE($R$8:$R$12), $Q$8:$Q$12)) &amp; "年度"</f>
        <v>2023年度</v>
      </c>
    </row>
    <row r="3791" spans="1:13" x14ac:dyDescent="0.3">
      <c r="A3791" s="2">
        <v>202208</v>
      </c>
      <c r="B3791" s="19">
        <f>DATE(表格1[[#This Row],[年]],表格1[[#This Row],[月]],1)</f>
        <v>44774</v>
      </c>
      <c r="C3791" s="2" t="str">
        <f>LEFT(表格1[[#This Row],[年月]],4)</f>
        <v>2022</v>
      </c>
      <c r="D3791" s="2" t="str">
        <f>RIGHT(表格1[[#This Row],[年月]],2)</f>
        <v>08</v>
      </c>
      <c r="E3791" s="5">
        <v>64000000</v>
      </c>
      <c r="F3791" s="2" t="str">
        <f>VLOOKUP(TEXT(表格1[[#This Row],[地區]],"00000000"),縣市代碼,2,0)</f>
        <v>高雄市</v>
      </c>
      <c r="G3791" s="2" t="s">
        <v>6</v>
      </c>
      <c r="H3791" s="13">
        <v>627488</v>
      </c>
      <c r="I3791" s="14">
        <v>1989897100</v>
      </c>
      <c r="J3791" s="14">
        <f>表格1[[#This Row],[信用卡交易筆數]]/1000</f>
        <v>627.48800000000006</v>
      </c>
      <c r="K3791" s="14">
        <f>表格1[[#This Row],[信用卡交易金額'[新臺幣']]]/1000</f>
        <v>1989897.1</v>
      </c>
      <c r="L3791" s="14">
        <f>表格1[[#This Row],[信用卡交易金額'[新臺幣']]]/1000000</f>
        <v>1989.8970999999999</v>
      </c>
      <c r="M3791" s="14" t="str" cm="1">
        <f t="array" ref="M3791">_xlfn.TEXTJOIN("", TRUE, _xlfn.XLOOKUP(TRUE, VALUE(表格1[[#This Row],[年月]]) &lt;= VALUE($R$8:$R$12), $Q$8:$Q$12)) &amp; "年度"</f>
        <v>2023年度</v>
      </c>
    </row>
    <row r="3792" spans="1:13" x14ac:dyDescent="0.3">
      <c r="A3792" s="2">
        <v>202208</v>
      </c>
      <c r="B3792" s="19">
        <f>DATE(表格1[[#This Row],[年]],表格1[[#This Row],[月]],1)</f>
        <v>44774</v>
      </c>
      <c r="C3792" s="2" t="str">
        <f>LEFT(表格1[[#This Row],[年月]],4)</f>
        <v>2022</v>
      </c>
      <c r="D3792" s="2" t="str">
        <f>RIGHT(表格1[[#This Row],[年月]],2)</f>
        <v>08</v>
      </c>
      <c r="E3792" s="5">
        <v>64000000</v>
      </c>
      <c r="F3792" s="2" t="str">
        <f>VLOOKUP(TEXT(表格1[[#This Row],[地區]],"00000000"),縣市代碼,2,0)</f>
        <v>高雄市</v>
      </c>
      <c r="G3792" s="2" t="s">
        <v>7</v>
      </c>
      <c r="H3792" s="13">
        <v>3098605</v>
      </c>
      <c r="I3792" s="14">
        <v>3123186924</v>
      </c>
      <c r="J3792" s="14">
        <f>表格1[[#This Row],[信用卡交易筆數]]/1000</f>
        <v>3098.605</v>
      </c>
      <c r="K3792" s="14">
        <f>表格1[[#This Row],[信用卡交易金額'[新臺幣']]]/1000</f>
        <v>3123186.9240000001</v>
      </c>
      <c r="L3792" s="14">
        <f>表格1[[#This Row],[信用卡交易金額'[新臺幣']]]/1000000</f>
        <v>3123.1869240000001</v>
      </c>
      <c r="M3792" s="14" t="str" cm="1">
        <f t="array" ref="M3792">_xlfn.TEXTJOIN("", TRUE, _xlfn.XLOOKUP(TRUE, VALUE(表格1[[#This Row],[年月]]) &lt;= VALUE($R$8:$R$12), $Q$8:$Q$12)) &amp; "年度"</f>
        <v>2023年度</v>
      </c>
    </row>
    <row r="3793" spans="1:13" x14ac:dyDescent="0.3">
      <c r="A3793" s="2">
        <v>202208</v>
      </c>
      <c r="B3793" s="19">
        <f>DATE(表格1[[#This Row],[年]],表格1[[#This Row],[月]],1)</f>
        <v>44774</v>
      </c>
      <c r="C3793" s="2" t="str">
        <f>LEFT(表格1[[#This Row],[年月]],4)</f>
        <v>2022</v>
      </c>
      <c r="D3793" s="2" t="str">
        <f>RIGHT(表格1[[#This Row],[年月]],2)</f>
        <v>08</v>
      </c>
      <c r="E3793" s="5">
        <v>64000000</v>
      </c>
      <c r="F3793" s="2" t="str">
        <f>VLOOKUP(TEXT(表格1[[#This Row],[地區]],"00000000"),縣市代碼,2,0)</f>
        <v>高雄市</v>
      </c>
      <c r="G3793" s="2" t="s">
        <v>8</v>
      </c>
      <c r="H3793" s="13">
        <v>2255807</v>
      </c>
      <c r="I3793" s="14">
        <v>3528194900</v>
      </c>
      <c r="J3793" s="14">
        <f>表格1[[#This Row],[信用卡交易筆數]]/1000</f>
        <v>2255.8069999999998</v>
      </c>
      <c r="K3793" s="14">
        <f>表格1[[#This Row],[信用卡交易金額'[新臺幣']]]/1000</f>
        <v>3528194.9</v>
      </c>
      <c r="L3793" s="14">
        <f>表格1[[#This Row],[信用卡交易金額'[新臺幣']]]/1000000</f>
        <v>3528.1949</v>
      </c>
      <c r="M3793" s="14" t="str" cm="1">
        <f t="array" ref="M3793">_xlfn.TEXTJOIN("", TRUE, _xlfn.XLOOKUP(TRUE, VALUE(表格1[[#This Row],[年月]]) &lt;= VALUE($R$8:$R$12), $Q$8:$Q$12)) &amp; "年度"</f>
        <v>2023年度</v>
      </c>
    </row>
    <row r="3794" spans="1:13" x14ac:dyDescent="0.3">
      <c r="A3794" s="2">
        <v>202208</v>
      </c>
      <c r="B3794" s="19">
        <f>DATE(表格1[[#This Row],[年]],表格1[[#This Row],[月]],1)</f>
        <v>44774</v>
      </c>
      <c r="C3794" s="2" t="str">
        <f>LEFT(表格1[[#This Row],[年月]],4)</f>
        <v>2022</v>
      </c>
      <c r="D3794" s="2" t="str">
        <f>RIGHT(表格1[[#This Row],[年月]],2)</f>
        <v>08</v>
      </c>
      <c r="E3794" s="5">
        <v>64000000</v>
      </c>
      <c r="F3794" s="2" t="str">
        <f>VLOOKUP(TEXT(表格1[[#This Row],[地區]],"00000000"),縣市代碼,2,0)</f>
        <v>高雄市</v>
      </c>
      <c r="G3794" s="2" t="s">
        <v>9</v>
      </c>
      <c r="H3794" s="13">
        <v>5151822</v>
      </c>
      <c r="I3794" s="14">
        <v>7053207056</v>
      </c>
      <c r="J3794" s="14">
        <f>表格1[[#This Row],[信用卡交易筆數]]/1000</f>
        <v>5151.8220000000001</v>
      </c>
      <c r="K3794" s="14">
        <f>表格1[[#This Row],[信用卡交易金額'[新臺幣']]]/1000</f>
        <v>7053207.0559999999</v>
      </c>
      <c r="L3794" s="14">
        <f>表格1[[#This Row],[信用卡交易金額'[新臺幣']]]/1000000</f>
        <v>7053.2070560000002</v>
      </c>
      <c r="M3794" s="14" t="str" cm="1">
        <f t="array" ref="M3794">_xlfn.TEXTJOIN("", TRUE, _xlfn.XLOOKUP(TRUE, VALUE(表格1[[#This Row],[年月]]) &lt;= VALUE($R$8:$R$12), $Q$8:$Q$12)) &amp; "年度"</f>
        <v>2023年度</v>
      </c>
    </row>
    <row r="3795" spans="1:13" x14ac:dyDescent="0.3">
      <c r="A3795" s="2">
        <v>202208</v>
      </c>
      <c r="B3795" s="19">
        <f>DATE(表格1[[#This Row],[年]],表格1[[#This Row],[月]],1)</f>
        <v>44774</v>
      </c>
      <c r="C3795" s="2" t="str">
        <f>LEFT(表格1[[#This Row],[年月]],4)</f>
        <v>2022</v>
      </c>
      <c r="D3795" s="2" t="str">
        <f>RIGHT(表格1[[#This Row],[年月]],2)</f>
        <v>08</v>
      </c>
      <c r="E3795" s="5">
        <v>64000000</v>
      </c>
      <c r="F3795" s="2" t="str">
        <f>VLOOKUP(TEXT(表格1[[#This Row],[地區]],"00000000"),縣市代碼,2,0)</f>
        <v>高雄市</v>
      </c>
      <c r="G3795" s="2" t="s">
        <v>10</v>
      </c>
      <c r="H3795" s="13">
        <v>2986865</v>
      </c>
      <c r="I3795" s="14">
        <v>8574601532</v>
      </c>
      <c r="J3795" s="14">
        <f>表格1[[#This Row],[信用卡交易筆數]]/1000</f>
        <v>2986.8649999999998</v>
      </c>
      <c r="K3795" s="14">
        <f>表格1[[#This Row],[信用卡交易金額'[新臺幣']]]/1000</f>
        <v>8574601.5319999997</v>
      </c>
      <c r="L3795" s="14">
        <f>表格1[[#This Row],[信用卡交易金額'[新臺幣']]]/1000000</f>
        <v>8574.6015320000006</v>
      </c>
      <c r="M3795" s="14" t="str" cm="1">
        <f t="array" ref="M3795">_xlfn.TEXTJOIN("", TRUE, _xlfn.XLOOKUP(TRUE, VALUE(表格1[[#This Row],[年月]]) &lt;= VALUE($R$8:$R$12), $Q$8:$Q$12)) &amp; "年度"</f>
        <v>2023年度</v>
      </c>
    </row>
    <row r="3796" spans="1:13" x14ac:dyDescent="0.3">
      <c r="A3796" s="2">
        <v>202208</v>
      </c>
      <c r="B3796" s="19">
        <f>DATE(表格1[[#This Row],[年]],表格1[[#This Row],[月]],1)</f>
        <v>44774</v>
      </c>
      <c r="C3796" s="2" t="str">
        <f>LEFT(表格1[[#This Row],[年月]],4)</f>
        <v>2022</v>
      </c>
      <c r="D3796" s="2" t="str">
        <f>RIGHT(表格1[[#This Row],[年月]],2)</f>
        <v>08</v>
      </c>
      <c r="E3796" s="5">
        <v>10013000</v>
      </c>
      <c r="F3796" s="2" t="str">
        <f>VLOOKUP(TEXT(表格1[[#This Row],[地區]],"00000000"),縣市代碼,2,0)</f>
        <v>屏東縣</v>
      </c>
      <c r="G3796" s="2" t="s">
        <v>4</v>
      </c>
      <c r="H3796" s="13">
        <v>730135</v>
      </c>
      <c r="I3796" s="14">
        <v>399959762</v>
      </c>
      <c r="J3796" s="14">
        <f>表格1[[#This Row],[信用卡交易筆數]]/1000</f>
        <v>730.13499999999999</v>
      </c>
      <c r="K3796" s="14">
        <f>表格1[[#This Row],[信用卡交易金額'[新臺幣']]]/1000</f>
        <v>399959.76199999999</v>
      </c>
      <c r="L3796" s="14">
        <f>表格1[[#This Row],[信用卡交易金額'[新臺幣']]]/1000000</f>
        <v>399.95976200000001</v>
      </c>
      <c r="M3796" s="14" t="str" cm="1">
        <f t="array" ref="M3796">_xlfn.TEXTJOIN("", TRUE, _xlfn.XLOOKUP(TRUE, VALUE(表格1[[#This Row],[年月]]) &lt;= VALUE($R$8:$R$12), $Q$8:$Q$12)) &amp; "年度"</f>
        <v>2023年度</v>
      </c>
    </row>
    <row r="3797" spans="1:13" x14ac:dyDescent="0.3">
      <c r="A3797" s="2">
        <v>202208</v>
      </c>
      <c r="B3797" s="19">
        <f>DATE(表格1[[#This Row],[年]],表格1[[#This Row],[月]],1)</f>
        <v>44774</v>
      </c>
      <c r="C3797" s="2" t="str">
        <f>LEFT(表格1[[#This Row],[年月]],4)</f>
        <v>2022</v>
      </c>
      <c r="D3797" s="2" t="str">
        <f>RIGHT(表格1[[#This Row],[年月]],2)</f>
        <v>08</v>
      </c>
      <c r="E3797" s="5">
        <v>10013000</v>
      </c>
      <c r="F3797" s="2" t="str">
        <f>VLOOKUP(TEXT(表格1[[#This Row],[地區]],"00000000"),縣市代碼,2,0)</f>
        <v>屏東縣</v>
      </c>
      <c r="G3797" s="2" t="s">
        <v>5</v>
      </c>
      <c r="H3797" s="13">
        <v>62303</v>
      </c>
      <c r="I3797" s="14">
        <v>135260114</v>
      </c>
      <c r="J3797" s="14">
        <f>表格1[[#This Row],[信用卡交易筆數]]/1000</f>
        <v>62.302999999999997</v>
      </c>
      <c r="K3797" s="14">
        <f>表格1[[#This Row],[信用卡交易金額'[新臺幣']]]/1000</f>
        <v>135260.114</v>
      </c>
      <c r="L3797" s="14">
        <f>表格1[[#This Row],[信用卡交易金額'[新臺幣']]]/1000000</f>
        <v>135.26011399999999</v>
      </c>
      <c r="M3797" s="14" t="str" cm="1">
        <f t="array" ref="M3797">_xlfn.TEXTJOIN("", TRUE, _xlfn.XLOOKUP(TRUE, VALUE(表格1[[#This Row],[年月]]) &lt;= VALUE($R$8:$R$12), $Q$8:$Q$12)) &amp; "年度"</f>
        <v>2023年度</v>
      </c>
    </row>
    <row r="3798" spans="1:13" x14ac:dyDescent="0.3">
      <c r="A3798" s="2">
        <v>202208</v>
      </c>
      <c r="B3798" s="19">
        <f>DATE(表格1[[#This Row],[年]],表格1[[#This Row],[月]],1)</f>
        <v>44774</v>
      </c>
      <c r="C3798" s="2" t="str">
        <f>LEFT(表格1[[#This Row],[年月]],4)</f>
        <v>2022</v>
      </c>
      <c r="D3798" s="2" t="str">
        <f>RIGHT(表格1[[#This Row],[年月]],2)</f>
        <v>08</v>
      </c>
      <c r="E3798" s="5">
        <v>10013000</v>
      </c>
      <c r="F3798" s="2" t="str">
        <f>VLOOKUP(TEXT(表格1[[#This Row],[地區]],"00000000"),縣市代碼,2,0)</f>
        <v>屏東縣</v>
      </c>
      <c r="G3798" s="2" t="s">
        <v>6</v>
      </c>
      <c r="H3798" s="13">
        <v>103977</v>
      </c>
      <c r="I3798" s="14">
        <v>321535098</v>
      </c>
      <c r="J3798" s="14">
        <f>表格1[[#This Row],[信用卡交易筆數]]/1000</f>
        <v>103.977</v>
      </c>
      <c r="K3798" s="14">
        <f>表格1[[#This Row],[信用卡交易金額'[新臺幣']]]/1000</f>
        <v>321535.098</v>
      </c>
      <c r="L3798" s="14">
        <f>表格1[[#This Row],[信用卡交易金額'[新臺幣']]]/1000000</f>
        <v>321.535098</v>
      </c>
      <c r="M3798" s="14" t="str" cm="1">
        <f t="array" ref="M3798">_xlfn.TEXTJOIN("", TRUE, _xlfn.XLOOKUP(TRUE, VALUE(表格1[[#This Row],[年月]]) &lt;= VALUE($R$8:$R$12), $Q$8:$Q$12)) &amp; "年度"</f>
        <v>2023年度</v>
      </c>
    </row>
    <row r="3799" spans="1:13" x14ac:dyDescent="0.3">
      <c r="A3799" s="2">
        <v>202208</v>
      </c>
      <c r="B3799" s="19">
        <f>DATE(表格1[[#This Row],[年]],表格1[[#This Row],[月]],1)</f>
        <v>44774</v>
      </c>
      <c r="C3799" s="2" t="str">
        <f>LEFT(表格1[[#This Row],[年月]],4)</f>
        <v>2022</v>
      </c>
      <c r="D3799" s="2" t="str">
        <f>RIGHT(表格1[[#This Row],[年月]],2)</f>
        <v>08</v>
      </c>
      <c r="E3799" s="5">
        <v>10013000</v>
      </c>
      <c r="F3799" s="2" t="str">
        <f>VLOOKUP(TEXT(表格1[[#This Row],[地區]],"00000000"),縣市代碼,2,0)</f>
        <v>屏東縣</v>
      </c>
      <c r="G3799" s="2" t="s">
        <v>7</v>
      </c>
      <c r="H3799" s="13">
        <v>619464</v>
      </c>
      <c r="I3799" s="14">
        <v>650723425</v>
      </c>
      <c r="J3799" s="14">
        <f>表格1[[#This Row],[信用卡交易筆數]]/1000</f>
        <v>619.46400000000006</v>
      </c>
      <c r="K3799" s="14">
        <f>表格1[[#This Row],[信用卡交易金額'[新臺幣']]]/1000</f>
        <v>650723.42500000005</v>
      </c>
      <c r="L3799" s="14">
        <f>表格1[[#This Row],[信用卡交易金額'[新臺幣']]]/1000000</f>
        <v>650.72342500000002</v>
      </c>
      <c r="M3799" s="14" t="str" cm="1">
        <f t="array" ref="M3799">_xlfn.TEXTJOIN("", TRUE, _xlfn.XLOOKUP(TRUE, VALUE(表格1[[#This Row],[年月]]) &lt;= VALUE($R$8:$R$12), $Q$8:$Q$12)) &amp; "年度"</f>
        <v>2023年度</v>
      </c>
    </row>
    <row r="3800" spans="1:13" x14ac:dyDescent="0.3">
      <c r="A3800" s="2">
        <v>202208</v>
      </c>
      <c r="B3800" s="19">
        <f>DATE(表格1[[#This Row],[年]],表格1[[#This Row],[月]],1)</f>
        <v>44774</v>
      </c>
      <c r="C3800" s="2" t="str">
        <f>LEFT(表格1[[#This Row],[年月]],4)</f>
        <v>2022</v>
      </c>
      <c r="D3800" s="2" t="str">
        <f>RIGHT(表格1[[#This Row],[年月]],2)</f>
        <v>08</v>
      </c>
      <c r="E3800" s="5">
        <v>10013000</v>
      </c>
      <c r="F3800" s="2" t="str">
        <f>VLOOKUP(TEXT(表格1[[#This Row],[地區]],"00000000"),縣市代碼,2,0)</f>
        <v>屏東縣</v>
      </c>
      <c r="G3800" s="2" t="s">
        <v>8</v>
      </c>
      <c r="H3800" s="13">
        <v>382096</v>
      </c>
      <c r="I3800" s="14">
        <v>561780414</v>
      </c>
      <c r="J3800" s="14">
        <f>表格1[[#This Row],[信用卡交易筆數]]/1000</f>
        <v>382.096</v>
      </c>
      <c r="K3800" s="14">
        <f>表格1[[#This Row],[信用卡交易金額'[新臺幣']]]/1000</f>
        <v>561780.41399999999</v>
      </c>
      <c r="L3800" s="14">
        <f>表格1[[#This Row],[信用卡交易金額'[新臺幣']]]/1000000</f>
        <v>561.78041399999995</v>
      </c>
      <c r="M3800" s="14" t="str" cm="1">
        <f t="array" ref="M3800">_xlfn.TEXTJOIN("", TRUE, _xlfn.XLOOKUP(TRUE, VALUE(表格1[[#This Row],[年月]]) &lt;= VALUE($R$8:$R$12), $Q$8:$Q$12)) &amp; "年度"</f>
        <v>2023年度</v>
      </c>
    </row>
    <row r="3801" spans="1:13" x14ac:dyDescent="0.3">
      <c r="A3801" s="2">
        <v>202208</v>
      </c>
      <c r="B3801" s="19">
        <f>DATE(表格1[[#This Row],[年]],表格1[[#This Row],[月]],1)</f>
        <v>44774</v>
      </c>
      <c r="C3801" s="2" t="str">
        <f>LEFT(表格1[[#This Row],[年月]],4)</f>
        <v>2022</v>
      </c>
      <c r="D3801" s="2" t="str">
        <f>RIGHT(表格1[[#This Row],[年月]],2)</f>
        <v>08</v>
      </c>
      <c r="E3801" s="5">
        <v>10013000</v>
      </c>
      <c r="F3801" s="2" t="str">
        <f>VLOOKUP(TEXT(表格1[[#This Row],[地區]],"00000000"),縣市代碼,2,0)</f>
        <v>屏東縣</v>
      </c>
      <c r="G3801" s="2" t="s">
        <v>9</v>
      </c>
      <c r="H3801" s="13">
        <v>787089</v>
      </c>
      <c r="I3801" s="14">
        <v>1079029043</v>
      </c>
      <c r="J3801" s="14">
        <f>表格1[[#This Row],[信用卡交易筆數]]/1000</f>
        <v>787.08900000000006</v>
      </c>
      <c r="K3801" s="14">
        <f>表格1[[#This Row],[信用卡交易金額'[新臺幣']]]/1000</f>
        <v>1079029.0430000001</v>
      </c>
      <c r="L3801" s="14">
        <f>表格1[[#This Row],[信用卡交易金額'[新臺幣']]]/1000000</f>
        <v>1079.029043</v>
      </c>
      <c r="M3801" s="14" t="str" cm="1">
        <f t="array" ref="M3801">_xlfn.TEXTJOIN("", TRUE, _xlfn.XLOOKUP(TRUE, VALUE(表格1[[#This Row],[年月]]) &lt;= VALUE($R$8:$R$12), $Q$8:$Q$12)) &amp; "年度"</f>
        <v>2023年度</v>
      </c>
    </row>
    <row r="3802" spans="1:13" x14ac:dyDescent="0.3">
      <c r="A3802" s="2">
        <v>202208</v>
      </c>
      <c r="B3802" s="19">
        <f>DATE(表格1[[#This Row],[年]],表格1[[#This Row],[月]],1)</f>
        <v>44774</v>
      </c>
      <c r="C3802" s="2" t="str">
        <f>LEFT(表格1[[#This Row],[年月]],4)</f>
        <v>2022</v>
      </c>
      <c r="D3802" s="2" t="str">
        <f>RIGHT(表格1[[#This Row],[年月]],2)</f>
        <v>08</v>
      </c>
      <c r="E3802" s="5">
        <v>10013000</v>
      </c>
      <c r="F3802" s="2" t="str">
        <f>VLOOKUP(TEXT(表格1[[#This Row],[地區]],"00000000"),縣市代碼,2,0)</f>
        <v>屏東縣</v>
      </c>
      <c r="G3802" s="2" t="s">
        <v>10</v>
      </c>
      <c r="H3802" s="13">
        <v>531942</v>
      </c>
      <c r="I3802" s="14">
        <v>1650863815</v>
      </c>
      <c r="J3802" s="14">
        <f>表格1[[#This Row],[信用卡交易筆數]]/1000</f>
        <v>531.94200000000001</v>
      </c>
      <c r="K3802" s="14">
        <f>表格1[[#This Row],[信用卡交易金額'[新臺幣']]]/1000</f>
        <v>1650863.8149999999</v>
      </c>
      <c r="L3802" s="14">
        <f>表格1[[#This Row],[信用卡交易金額'[新臺幣']]]/1000000</f>
        <v>1650.8638149999999</v>
      </c>
      <c r="M3802" s="14" t="str" cm="1">
        <f t="array" ref="M3802">_xlfn.TEXTJOIN("", TRUE, _xlfn.XLOOKUP(TRUE, VALUE(表格1[[#This Row],[年月]]) &lt;= VALUE($R$8:$R$12), $Q$8:$Q$12)) &amp; "年度"</f>
        <v>2023年度</v>
      </c>
    </row>
    <row r="3803" spans="1:13" x14ac:dyDescent="0.3">
      <c r="A3803" s="2">
        <v>202208</v>
      </c>
      <c r="B3803" s="19">
        <f>DATE(表格1[[#This Row],[年]],表格1[[#This Row],[月]],1)</f>
        <v>44774</v>
      </c>
      <c r="C3803" s="2" t="str">
        <f>LEFT(表格1[[#This Row],[年月]],4)</f>
        <v>2022</v>
      </c>
      <c r="D3803" s="2" t="str">
        <f>RIGHT(表格1[[#This Row],[年月]],2)</f>
        <v>08</v>
      </c>
      <c r="E3803" s="5">
        <v>10017000</v>
      </c>
      <c r="F3803" s="2" t="str">
        <f>VLOOKUP(TEXT(表格1[[#This Row],[地區]],"00000000"),縣市代碼,2,0)</f>
        <v>基隆市</v>
      </c>
      <c r="G3803" s="2" t="s">
        <v>4</v>
      </c>
      <c r="H3803" s="13">
        <v>694751</v>
      </c>
      <c r="I3803" s="14">
        <v>357036732</v>
      </c>
      <c r="J3803" s="14">
        <f>表格1[[#This Row],[信用卡交易筆數]]/1000</f>
        <v>694.75099999999998</v>
      </c>
      <c r="K3803" s="14">
        <f>表格1[[#This Row],[信用卡交易金額'[新臺幣']]]/1000</f>
        <v>357036.73200000002</v>
      </c>
      <c r="L3803" s="14">
        <f>表格1[[#This Row],[信用卡交易金額'[新臺幣']]]/1000000</f>
        <v>357.03673199999997</v>
      </c>
      <c r="M3803" s="14" t="str" cm="1">
        <f t="array" ref="M3803">_xlfn.TEXTJOIN("", TRUE, _xlfn.XLOOKUP(TRUE, VALUE(表格1[[#This Row],[年月]]) &lt;= VALUE($R$8:$R$12), $Q$8:$Q$12)) &amp; "年度"</f>
        <v>2023年度</v>
      </c>
    </row>
    <row r="3804" spans="1:13" x14ac:dyDescent="0.3">
      <c r="A3804" s="2">
        <v>202208</v>
      </c>
      <c r="B3804" s="19">
        <f>DATE(表格1[[#This Row],[年]],表格1[[#This Row],[月]],1)</f>
        <v>44774</v>
      </c>
      <c r="C3804" s="2" t="str">
        <f>LEFT(表格1[[#This Row],[年月]],4)</f>
        <v>2022</v>
      </c>
      <c r="D3804" s="2" t="str">
        <f>RIGHT(表格1[[#This Row],[年月]],2)</f>
        <v>08</v>
      </c>
      <c r="E3804" s="5">
        <v>10017000</v>
      </c>
      <c r="F3804" s="2" t="str">
        <f>VLOOKUP(TEXT(表格1[[#This Row],[地區]],"00000000"),縣市代碼,2,0)</f>
        <v>基隆市</v>
      </c>
      <c r="G3804" s="2" t="s">
        <v>5</v>
      </c>
      <c r="H3804" s="13">
        <v>52966</v>
      </c>
      <c r="I3804" s="14">
        <v>120134170</v>
      </c>
      <c r="J3804" s="14">
        <f>表格1[[#This Row],[信用卡交易筆數]]/1000</f>
        <v>52.966000000000001</v>
      </c>
      <c r="K3804" s="14">
        <f>表格1[[#This Row],[信用卡交易金額'[新臺幣']]]/1000</f>
        <v>120134.17</v>
      </c>
      <c r="L3804" s="14">
        <f>表格1[[#This Row],[信用卡交易金額'[新臺幣']]]/1000000</f>
        <v>120.13417</v>
      </c>
      <c r="M3804" s="14" t="str" cm="1">
        <f t="array" ref="M3804">_xlfn.TEXTJOIN("", TRUE, _xlfn.XLOOKUP(TRUE, VALUE(表格1[[#This Row],[年月]]) &lt;= VALUE($R$8:$R$12), $Q$8:$Q$12)) &amp; "年度"</f>
        <v>2023年度</v>
      </c>
    </row>
    <row r="3805" spans="1:13" x14ac:dyDescent="0.3">
      <c r="A3805" s="2">
        <v>202208</v>
      </c>
      <c r="B3805" s="19">
        <f>DATE(表格1[[#This Row],[年]],表格1[[#This Row],[月]],1)</f>
        <v>44774</v>
      </c>
      <c r="C3805" s="2" t="str">
        <f>LEFT(表格1[[#This Row],[年月]],4)</f>
        <v>2022</v>
      </c>
      <c r="D3805" s="2" t="str">
        <f>RIGHT(表格1[[#This Row],[年月]],2)</f>
        <v>08</v>
      </c>
      <c r="E3805" s="5">
        <v>10017000</v>
      </c>
      <c r="F3805" s="2" t="str">
        <f>VLOOKUP(TEXT(表格1[[#This Row],[地區]],"00000000"),縣市代碼,2,0)</f>
        <v>基隆市</v>
      </c>
      <c r="G3805" s="2" t="s">
        <v>6</v>
      </c>
      <c r="H3805" s="13">
        <v>73694</v>
      </c>
      <c r="I3805" s="14">
        <v>249717094</v>
      </c>
      <c r="J3805" s="14">
        <f>表格1[[#This Row],[信用卡交易筆數]]/1000</f>
        <v>73.694000000000003</v>
      </c>
      <c r="K3805" s="14">
        <f>表格1[[#This Row],[信用卡交易金額'[新臺幣']]]/1000</f>
        <v>249717.09400000001</v>
      </c>
      <c r="L3805" s="14">
        <f>表格1[[#This Row],[信用卡交易金額'[新臺幣']]]/1000000</f>
        <v>249.717094</v>
      </c>
      <c r="M3805" s="14" t="str" cm="1">
        <f t="array" ref="M3805">_xlfn.TEXTJOIN("", TRUE, _xlfn.XLOOKUP(TRUE, VALUE(表格1[[#This Row],[年月]]) &lt;= VALUE($R$8:$R$12), $Q$8:$Q$12)) &amp; "年度"</f>
        <v>2023年度</v>
      </c>
    </row>
    <row r="3806" spans="1:13" x14ac:dyDescent="0.3">
      <c r="A3806" s="2">
        <v>202208</v>
      </c>
      <c r="B3806" s="19">
        <f>DATE(表格1[[#This Row],[年]],表格1[[#This Row],[月]],1)</f>
        <v>44774</v>
      </c>
      <c r="C3806" s="2" t="str">
        <f>LEFT(表格1[[#This Row],[年月]],4)</f>
        <v>2022</v>
      </c>
      <c r="D3806" s="2" t="str">
        <f>RIGHT(表格1[[#This Row],[年月]],2)</f>
        <v>08</v>
      </c>
      <c r="E3806" s="5">
        <v>10017000</v>
      </c>
      <c r="F3806" s="2" t="str">
        <f>VLOOKUP(TEXT(表格1[[#This Row],[地區]],"00000000"),縣市代碼,2,0)</f>
        <v>基隆市</v>
      </c>
      <c r="G3806" s="2" t="s">
        <v>7</v>
      </c>
      <c r="H3806" s="13">
        <v>436017</v>
      </c>
      <c r="I3806" s="14">
        <v>397202430</v>
      </c>
      <c r="J3806" s="14">
        <f>表格1[[#This Row],[信用卡交易筆數]]/1000</f>
        <v>436.017</v>
      </c>
      <c r="K3806" s="14">
        <f>表格1[[#This Row],[信用卡交易金額'[新臺幣']]]/1000</f>
        <v>397202.43</v>
      </c>
      <c r="L3806" s="14">
        <f>表格1[[#This Row],[信用卡交易金額'[新臺幣']]]/1000000</f>
        <v>397.20242999999999</v>
      </c>
      <c r="M3806" s="14" t="str" cm="1">
        <f t="array" ref="M3806">_xlfn.TEXTJOIN("", TRUE, _xlfn.XLOOKUP(TRUE, VALUE(表格1[[#This Row],[年月]]) &lt;= VALUE($R$8:$R$12), $Q$8:$Q$12)) &amp; "年度"</f>
        <v>2023年度</v>
      </c>
    </row>
    <row r="3807" spans="1:13" x14ac:dyDescent="0.3">
      <c r="A3807" s="2">
        <v>202208</v>
      </c>
      <c r="B3807" s="19">
        <f>DATE(表格1[[#This Row],[年]],表格1[[#This Row],[月]],1)</f>
        <v>44774</v>
      </c>
      <c r="C3807" s="2" t="str">
        <f>LEFT(表格1[[#This Row],[年月]],4)</f>
        <v>2022</v>
      </c>
      <c r="D3807" s="2" t="str">
        <f>RIGHT(表格1[[#This Row],[年月]],2)</f>
        <v>08</v>
      </c>
      <c r="E3807" s="5">
        <v>10017000</v>
      </c>
      <c r="F3807" s="2" t="str">
        <f>VLOOKUP(TEXT(表格1[[#This Row],[地區]],"00000000"),縣市代碼,2,0)</f>
        <v>基隆市</v>
      </c>
      <c r="G3807" s="2" t="s">
        <v>8</v>
      </c>
      <c r="H3807" s="13">
        <v>332669</v>
      </c>
      <c r="I3807" s="14">
        <v>500220771</v>
      </c>
      <c r="J3807" s="14">
        <f>表格1[[#This Row],[信用卡交易筆數]]/1000</f>
        <v>332.66899999999998</v>
      </c>
      <c r="K3807" s="14">
        <f>表格1[[#This Row],[信用卡交易金額'[新臺幣']]]/1000</f>
        <v>500220.77100000001</v>
      </c>
      <c r="L3807" s="14">
        <f>表格1[[#This Row],[信用卡交易金額'[新臺幣']]]/1000000</f>
        <v>500.22077100000001</v>
      </c>
      <c r="M3807" s="14" t="str" cm="1">
        <f t="array" ref="M3807">_xlfn.TEXTJOIN("", TRUE, _xlfn.XLOOKUP(TRUE, VALUE(表格1[[#This Row],[年月]]) &lt;= VALUE($R$8:$R$12), $Q$8:$Q$12)) &amp; "年度"</f>
        <v>2023年度</v>
      </c>
    </row>
    <row r="3808" spans="1:13" x14ac:dyDescent="0.3">
      <c r="A3808" s="2">
        <v>202208</v>
      </c>
      <c r="B3808" s="19">
        <f>DATE(表格1[[#This Row],[年]],表格1[[#This Row],[月]],1)</f>
        <v>44774</v>
      </c>
      <c r="C3808" s="2" t="str">
        <f>LEFT(表格1[[#This Row],[年月]],4)</f>
        <v>2022</v>
      </c>
      <c r="D3808" s="2" t="str">
        <f>RIGHT(表格1[[#This Row],[年月]],2)</f>
        <v>08</v>
      </c>
      <c r="E3808" s="5">
        <v>10017000</v>
      </c>
      <c r="F3808" s="2" t="str">
        <f>VLOOKUP(TEXT(表格1[[#This Row],[地區]],"00000000"),縣市代碼,2,0)</f>
        <v>基隆市</v>
      </c>
      <c r="G3808" s="2" t="s">
        <v>9</v>
      </c>
      <c r="H3808" s="13">
        <v>673132</v>
      </c>
      <c r="I3808" s="14">
        <v>787745197</v>
      </c>
      <c r="J3808" s="14">
        <f>表格1[[#This Row],[信用卡交易筆數]]/1000</f>
        <v>673.13199999999995</v>
      </c>
      <c r="K3808" s="14">
        <f>表格1[[#This Row],[信用卡交易金額'[新臺幣']]]/1000</f>
        <v>787745.19700000004</v>
      </c>
      <c r="L3808" s="14">
        <f>表格1[[#This Row],[信用卡交易金額'[新臺幣']]]/1000000</f>
        <v>787.74519699999996</v>
      </c>
      <c r="M3808" s="14" t="str" cm="1">
        <f t="array" ref="M3808">_xlfn.TEXTJOIN("", TRUE, _xlfn.XLOOKUP(TRUE, VALUE(表格1[[#This Row],[年月]]) &lt;= VALUE($R$8:$R$12), $Q$8:$Q$12)) &amp; "年度"</f>
        <v>2023年度</v>
      </c>
    </row>
    <row r="3809" spans="1:13" x14ac:dyDescent="0.3">
      <c r="A3809" s="2">
        <v>202208</v>
      </c>
      <c r="B3809" s="19">
        <f>DATE(表格1[[#This Row],[年]],表格1[[#This Row],[月]],1)</f>
        <v>44774</v>
      </c>
      <c r="C3809" s="2" t="str">
        <f>LEFT(表格1[[#This Row],[年月]],4)</f>
        <v>2022</v>
      </c>
      <c r="D3809" s="2" t="str">
        <f>RIGHT(表格1[[#This Row],[年月]],2)</f>
        <v>08</v>
      </c>
      <c r="E3809" s="5">
        <v>10017000</v>
      </c>
      <c r="F3809" s="2" t="str">
        <f>VLOOKUP(TEXT(表格1[[#This Row],[地區]],"00000000"),縣市代碼,2,0)</f>
        <v>基隆市</v>
      </c>
      <c r="G3809" s="2" t="s">
        <v>10</v>
      </c>
      <c r="H3809" s="13">
        <v>466741</v>
      </c>
      <c r="I3809" s="14">
        <v>1079560350</v>
      </c>
      <c r="J3809" s="14">
        <f>表格1[[#This Row],[信用卡交易筆數]]/1000</f>
        <v>466.74099999999999</v>
      </c>
      <c r="K3809" s="14">
        <f>表格1[[#This Row],[信用卡交易金額'[新臺幣']]]/1000</f>
        <v>1079560.3500000001</v>
      </c>
      <c r="L3809" s="14">
        <f>表格1[[#This Row],[信用卡交易金額'[新臺幣']]]/1000000</f>
        <v>1079.56035</v>
      </c>
      <c r="M3809" s="14" t="str" cm="1">
        <f t="array" ref="M3809">_xlfn.TEXTJOIN("", TRUE, _xlfn.XLOOKUP(TRUE, VALUE(表格1[[#This Row],[年月]]) &lt;= VALUE($R$8:$R$12), $Q$8:$Q$12)) &amp; "年度"</f>
        <v>2023年度</v>
      </c>
    </row>
    <row r="3810" spans="1:13" x14ac:dyDescent="0.3">
      <c r="A3810" s="2">
        <v>202208</v>
      </c>
      <c r="B3810" s="19">
        <f>DATE(表格1[[#This Row],[年]],表格1[[#This Row],[月]],1)</f>
        <v>44774</v>
      </c>
      <c r="C3810" s="2" t="str">
        <f>LEFT(表格1[[#This Row],[年月]],4)</f>
        <v>2022</v>
      </c>
      <c r="D3810" s="2" t="str">
        <f>RIGHT(表格1[[#This Row],[年月]],2)</f>
        <v>08</v>
      </c>
      <c r="E3810" s="5">
        <v>10002000</v>
      </c>
      <c r="F3810" s="2" t="str">
        <f>VLOOKUP(TEXT(表格1[[#This Row],[地區]],"00000000"),縣市代碼,2,0)</f>
        <v>宜蘭縣</v>
      </c>
      <c r="G3810" s="2" t="s">
        <v>4</v>
      </c>
      <c r="H3810" s="13">
        <v>538204</v>
      </c>
      <c r="I3810" s="14">
        <v>263813629</v>
      </c>
      <c r="J3810" s="14">
        <f>表格1[[#This Row],[信用卡交易筆數]]/1000</f>
        <v>538.20399999999995</v>
      </c>
      <c r="K3810" s="14">
        <f>表格1[[#This Row],[信用卡交易金額'[新臺幣']]]/1000</f>
        <v>263813.62900000002</v>
      </c>
      <c r="L3810" s="14">
        <f>表格1[[#This Row],[信用卡交易金額'[新臺幣']]]/1000000</f>
        <v>263.81362899999999</v>
      </c>
      <c r="M3810" s="14" t="str" cm="1">
        <f t="array" ref="M3810">_xlfn.TEXTJOIN("", TRUE, _xlfn.XLOOKUP(TRUE, VALUE(表格1[[#This Row],[年月]]) &lt;= VALUE($R$8:$R$12), $Q$8:$Q$12)) &amp; "年度"</f>
        <v>2023年度</v>
      </c>
    </row>
    <row r="3811" spans="1:13" x14ac:dyDescent="0.3">
      <c r="A3811" s="2">
        <v>202208</v>
      </c>
      <c r="B3811" s="19">
        <f>DATE(表格1[[#This Row],[年]],表格1[[#This Row],[月]],1)</f>
        <v>44774</v>
      </c>
      <c r="C3811" s="2" t="str">
        <f>LEFT(表格1[[#This Row],[年月]],4)</f>
        <v>2022</v>
      </c>
      <c r="D3811" s="2" t="str">
        <f>RIGHT(表格1[[#This Row],[年月]],2)</f>
        <v>08</v>
      </c>
      <c r="E3811" s="5">
        <v>10002000</v>
      </c>
      <c r="F3811" s="2" t="str">
        <f>VLOOKUP(TEXT(表格1[[#This Row],[地區]],"00000000"),縣市代碼,2,0)</f>
        <v>宜蘭縣</v>
      </c>
      <c r="G3811" s="2" t="s">
        <v>5</v>
      </c>
      <c r="H3811" s="13">
        <v>43632</v>
      </c>
      <c r="I3811" s="14">
        <v>98663651</v>
      </c>
      <c r="J3811" s="14">
        <f>表格1[[#This Row],[信用卡交易筆數]]/1000</f>
        <v>43.631999999999998</v>
      </c>
      <c r="K3811" s="14">
        <f>表格1[[#This Row],[信用卡交易金額'[新臺幣']]]/1000</f>
        <v>98663.650999999998</v>
      </c>
      <c r="L3811" s="14">
        <f>表格1[[#This Row],[信用卡交易金額'[新臺幣']]]/1000000</f>
        <v>98.663651000000002</v>
      </c>
      <c r="M3811" s="14" t="str" cm="1">
        <f t="array" ref="M3811">_xlfn.TEXTJOIN("", TRUE, _xlfn.XLOOKUP(TRUE, VALUE(表格1[[#This Row],[年月]]) &lt;= VALUE($R$8:$R$12), $Q$8:$Q$12)) &amp; "年度"</f>
        <v>2023年度</v>
      </c>
    </row>
    <row r="3812" spans="1:13" x14ac:dyDescent="0.3">
      <c r="A3812" s="2">
        <v>202208</v>
      </c>
      <c r="B3812" s="19">
        <f>DATE(表格1[[#This Row],[年]],表格1[[#This Row],[月]],1)</f>
        <v>44774</v>
      </c>
      <c r="C3812" s="2" t="str">
        <f>LEFT(表格1[[#This Row],[年月]],4)</f>
        <v>2022</v>
      </c>
      <c r="D3812" s="2" t="str">
        <f>RIGHT(表格1[[#This Row],[年月]],2)</f>
        <v>08</v>
      </c>
      <c r="E3812" s="5">
        <v>10002000</v>
      </c>
      <c r="F3812" s="2" t="str">
        <f>VLOOKUP(TEXT(表格1[[#This Row],[地區]],"00000000"),縣市代碼,2,0)</f>
        <v>宜蘭縣</v>
      </c>
      <c r="G3812" s="2" t="s">
        <v>6</v>
      </c>
      <c r="H3812" s="13">
        <v>74211</v>
      </c>
      <c r="I3812" s="14">
        <v>235053556</v>
      </c>
      <c r="J3812" s="14">
        <f>表格1[[#This Row],[信用卡交易筆數]]/1000</f>
        <v>74.210999999999999</v>
      </c>
      <c r="K3812" s="14">
        <f>表格1[[#This Row],[信用卡交易金額'[新臺幣']]]/1000</f>
        <v>235053.55600000001</v>
      </c>
      <c r="L3812" s="14">
        <f>表格1[[#This Row],[信用卡交易金額'[新臺幣']]]/1000000</f>
        <v>235.05355599999999</v>
      </c>
      <c r="M3812" s="14" t="str" cm="1">
        <f t="array" ref="M3812">_xlfn.TEXTJOIN("", TRUE, _xlfn.XLOOKUP(TRUE, VALUE(表格1[[#This Row],[年月]]) &lt;= VALUE($R$8:$R$12), $Q$8:$Q$12)) &amp; "年度"</f>
        <v>2023年度</v>
      </c>
    </row>
    <row r="3813" spans="1:13" x14ac:dyDescent="0.3">
      <c r="A3813" s="2">
        <v>202208</v>
      </c>
      <c r="B3813" s="19">
        <f>DATE(表格1[[#This Row],[年]],表格1[[#This Row],[月]],1)</f>
        <v>44774</v>
      </c>
      <c r="C3813" s="2" t="str">
        <f>LEFT(表格1[[#This Row],[年月]],4)</f>
        <v>2022</v>
      </c>
      <c r="D3813" s="2" t="str">
        <f>RIGHT(表格1[[#This Row],[年月]],2)</f>
        <v>08</v>
      </c>
      <c r="E3813" s="5">
        <v>10002000</v>
      </c>
      <c r="F3813" s="2" t="str">
        <f>VLOOKUP(TEXT(表格1[[#This Row],[地區]],"00000000"),縣市代碼,2,0)</f>
        <v>宜蘭縣</v>
      </c>
      <c r="G3813" s="2" t="s">
        <v>7</v>
      </c>
      <c r="H3813" s="13">
        <v>367423</v>
      </c>
      <c r="I3813" s="14">
        <v>375400134</v>
      </c>
      <c r="J3813" s="14">
        <f>表格1[[#This Row],[信用卡交易筆數]]/1000</f>
        <v>367.423</v>
      </c>
      <c r="K3813" s="14">
        <f>表格1[[#This Row],[信用卡交易金額'[新臺幣']]]/1000</f>
        <v>375400.13400000002</v>
      </c>
      <c r="L3813" s="14">
        <f>表格1[[#This Row],[信用卡交易金額'[新臺幣']]]/1000000</f>
        <v>375.40013399999998</v>
      </c>
      <c r="M3813" s="14" t="str" cm="1">
        <f t="array" ref="M3813">_xlfn.TEXTJOIN("", TRUE, _xlfn.XLOOKUP(TRUE, VALUE(表格1[[#This Row],[年月]]) &lt;= VALUE($R$8:$R$12), $Q$8:$Q$12)) &amp; "年度"</f>
        <v>2023年度</v>
      </c>
    </row>
    <row r="3814" spans="1:13" x14ac:dyDescent="0.3">
      <c r="A3814" s="2">
        <v>202208</v>
      </c>
      <c r="B3814" s="19">
        <f>DATE(表格1[[#This Row],[年]],表格1[[#This Row],[月]],1)</f>
        <v>44774</v>
      </c>
      <c r="C3814" s="2" t="str">
        <f>LEFT(表格1[[#This Row],[年月]],4)</f>
        <v>2022</v>
      </c>
      <c r="D3814" s="2" t="str">
        <f>RIGHT(表格1[[#This Row],[年月]],2)</f>
        <v>08</v>
      </c>
      <c r="E3814" s="5">
        <v>10002000</v>
      </c>
      <c r="F3814" s="2" t="str">
        <f>VLOOKUP(TEXT(表格1[[#This Row],[地區]],"00000000"),縣市代碼,2,0)</f>
        <v>宜蘭縣</v>
      </c>
      <c r="G3814" s="2" t="s">
        <v>8</v>
      </c>
      <c r="H3814" s="13">
        <v>278282</v>
      </c>
      <c r="I3814" s="14">
        <v>436970429</v>
      </c>
      <c r="J3814" s="14">
        <f>表格1[[#This Row],[信用卡交易筆數]]/1000</f>
        <v>278.28199999999998</v>
      </c>
      <c r="K3814" s="14">
        <f>表格1[[#This Row],[信用卡交易金額'[新臺幣']]]/1000</f>
        <v>436970.429</v>
      </c>
      <c r="L3814" s="14">
        <f>表格1[[#This Row],[信用卡交易金額'[新臺幣']]]/1000000</f>
        <v>436.97042900000002</v>
      </c>
      <c r="M3814" s="14" t="str" cm="1">
        <f t="array" ref="M3814">_xlfn.TEXTJOIN("", TRUE, _xlfn.XLOOKUP(TRUE, VALUE(表格1[[#This Row],[年月]]) &lt;= VALUE($R$8:$R$12), $Q$8:$Q$12)) &amp; "年度"</f>
        <v>2023年度</v>
      </c>
    </row>
    <row r="3815" spans="1:13" x14ac:dyDescent="0.3">
      <c r="A3815" s="2">
        <v>202208</v>
      </c>
      <c r="B3815" s="19">
        <f>DATE(表格1[[#This Row],[年]],表格1[[#This Row],[月]],1)</f>
        <v>44774</v>
      </c>
      <c r="C3815" s="2" t="str">
        <f>LEFT(表格1[[#This Row],[年月]],4)</f>
        <v>2022</v>
      </c>
      <c r="D3815" s="2" t="str">
        <f>RIGHT(表格1[[#This Row],[年月]],2)</f>
        <v>08</v>
      </c>
      <c r="E3815" s="5">
        <v>10002000</v>
      </c>
      <c r="F3815" s="2" t="str">
        <f>VLOOKUP(TEXT(表格1[[#This Row],[地區]],"00000000"),縣市代碼,2,0)</f>
        <v>宜蘭縣</v>
      </c>
      <c r="G3815" s="2" t="s">
        <v>9</v>
      </c>
      <c r="H3815" s="13">
        <v>592733</v>
      </c>
      <c r="I3815" s="14">
        <v>709446263</v>
      </c>
      <c r="J3815" s="14">
        <f>表格1[[#This Row],[信用卡交易筆數]]/1000</f>
        <v>592.73299999999995</v>
      </c>
      <c r="K3815" s="14">
        <f>表格1[[#This Row],[信用卡交易金額'[新臺幣']]]/1000</f>
        <v>709446.26300000004</v>
      </c>
      <c r="L3815" s="14">
        <f>表格1[[#This Row],[信用卡交易金額'[新臺幣']]]/1000000</f>
        <v>709.44626300000004</v>
      </c>
      <c r="M3815" s="14" t="str" cm="1">
        <f t="array" ref="M3815">_xlfn.TEXTJOIN("", TRUE, _xlfn.XLOOKUP(TRUE, VALUE(表格1[[#This Row],[年月]]) &lt;= VALUE($R$8:$R$12), $Q$8:$Q$12)) &amp; "年度"</f>
        <v>2023年度</v>
      </c>
    </row>
    <row r="3816" spans="1:13" x14ac:dyDescent="0.3">
      <c r="A3816" s="2">
        <v>202208</v>
      </c>
      <c r="B3816" s="19">
        <f>DATE(表格1[[#This Row],[年]],表格1[[#This Row],[月]],1)</f>
        <v>44774</v>
      </c>
      <c r="C3816" s="2" t="str">
        <f>LEFT(表格1[[#This Row],[年月]],4)</f>
        <v>2022</v>
      </c>
      <c r="D3816" s="2" t="str">
        <f>RIGHT(表格1[[#This Row],[年月]],2)</f>
        <v>08</v>
      </c>
      <c r="E3816" s="5">
        <v>10002000</v>
      </c>
      <c r="F3816" s="2" t="str">
        <f>VLOOKUP(TEXT(表格1[[#This Row],[地區]],"00000000"),縣市代碼,2,0)</f>
        <v>宜蘭縣</v>
      </c>
      <c r="G3816" s="2" t="s">
        <v>10</v>
      </c>
      <c r="H3816" s="13">
        <v>349894</v>
      </c>
      <c r="I3816" s="14">
        <v>952028319</v>
      </c>
      <c r="J3816" s="14">
        <f>表格1[[#This Row],[信用卡交易筆數]]/1000</f>
        <v>349.89400000000001</v>
      </c>
      <c r="K3816" s="14">
        <f>表格1[[#This Row],[信用卡交易金額'[新臺幣']]]/1000</f>
        <v>952028.31900000002</v>
      </c>
      <c r="L3816" s="14">
        <f>表格1[[#This Row],[信用卡交易金額'[新臺幣']]]/1000000</f>
        <v>952.02831900000001</v>
      </c>
      <c r="M3816" s="14" t="str" cm="1">
        <f t="array" ref="M3816">_xlfn.TEXTJOIN("", TRUE, _xlfn.XLOOKUP(TRUE, VALUE(表格1[[#This Row],[年月]]) &lt;= VALUE($R$8:$R$12), $Q$8:$Q$12)) &amp; "年度"</f>
        <v>2023年度</v>
      </c>
    </row>
    <row r="3817" spans="1:13" x14ac:dyDescent="0.3">
      <c r="A3817" s="2">
        <v>202208</v>
      </c>
      <c r="B3817" s="19">
        <f>DATE(表格1[[#This Row],[年]],表格1[[#This Row],[月]],1)</f>
        <v>44774</v>
      </c>
      <c r="C3817" s="2" t="str">
        <f>LEFT(表格1[[#This Row],[年月]],4)</f>
        <v>2022</v>
      </c>
      <c r="D3817" s="2" t="str">
        <f>RIGHT(表格1[[#This Row],[年月]],2)</f>
        <v>08</v>
      </c>
      <c r="E3817" s="5">
        <v>10015000</v>
      </c>
      <c r="F3817" s="2" t="str">
        <f>VLOOKUP(TEXT(表格1[[#This Row],[地區]],"00000000"),縣市代碼,2,0)</f>
        <v>花蓮縣</v>
      </c>
      <c r="G3817" s="2" t="s">
        <v>4</v>
      </c>
      <c r="H3817" s="13">
        <v>402320</v>
      </c>
      <c r="I3817" s="14">
        <v>219233434</v>
      </c>
      <c r="J3817" s="14">
        <f>表格1[[#This Row],[信用卡交易筆數]]/1000</f>
        <v>402.32</v>
      </c>
      <c r="K3817" s="14">
        <f>表格1[[#This Row],[信用卡交易金額'[新臺幣']]]/1000</f>
        <v>219233.43400000001</v>
      </c>
      <c r="L3817" s="14">
        <f>表格1[[#This Row],[信用卡交易金額'[新臺幣']]]/1000000</f>
        <v>219.23343399999999</v>
      </c>
      <c r="M3817" s="14" t="str" cm="1">
        <f t="array" ref="M3817">_xlfn.TEXTJOIN("", TRUE, _xlfn.XLOOKUP(TRUE, VALUE(表格1[[#This Row],[年月]]) &lt;= VALUE($R$8:$R$12), $Q$8:$Q$12)) &amp; "年度"</f>
        <v>2023年度</v>
      </c>
    </row>
    <row r="3818" spans="1:13" x14ac:dyDescent="0.3">
      <c r="A3818" s="2">
        <v>202208</v>
      </c>
      <c r="B3818" s="19">
        <f>DATE(表格1[[#This Row],[年]],表格1[[#This Row],[月]],1)</f>
        <v>44774</v>
      </c>
      <c r="C3818" s="2" t="str">
        <f>LEFT(表格1[[#This Row],[年月]],4)</f>
        <v>2022</v>
      </c>
      <c r="D3818" s="2" t="str">
        <f>RIGHT(表格1[[#This Row],[年月]],2)</f>
        <v>08</v>
      </c>
      <c r="E3818" s="5">
        <v>10015000</v>
      </c>
      <c r="F3818" s="2" t="str">
        <f>VLOOKUP(TEXT(表格1[[#This Row],[地區]],"00000000"),縣市代碼,2,0)</f>
        <v>花蓮縣</v>
      </c>
      <c r="G3818" s="2" t="s">
        <v>5</v>
      </c>
      <c r="H3818" s="13">
        <v>29540</v>
      </c>
      <c r="I3818" s="14">
        <v>69004706</v>
      </c>
      <c r="J3818" s="14">
        <f>表格1[[#This Row],[信用卡交易筆數]]/1000</f>
        <v>29.54</v>
      </c>
      <c r="K3818" s="14">
        <f>表格1[[#This Row],[信用卡交易金額'[新臺幣']]]/1000</f>
        <v>69004.706000000006</v>
      </c>
      <c r="L3818" s="14">
        <f>表格1[[#This Row],[信用卡交易金額'[新臺幣']]]/1000000</f>
        <v>69.004705999999999</v>
      </c>
      <c r="M3818" s="14" t="str" cm="1">
        <f t="array" ref="M3818">_xlfn.TEXTJOIN("", TRUE, _xlfn.XLOOKUP(TRUE, VALUE(表格1[[#This Row],[年月]]) &lt;= VALUE($R$8:$R$12), $Q$8:$Q$12)) &amp; "年度"</f>
        <v>2023年度</v>
      </c>
    </row>
    <row r="3819" spans="1:13" x14ac:dyDescent="0.3">
      <c r="A3819" s="2">
        <v>202208</v>
      </c>
      <c r="B3819" s="19">
        <f>DATE(表格1[[#This Row],[年]],表格1[[#This Row],[月]],1)</f>
        <v>44774</v>
      </c>
      <c r="C3819" s="2" t="str">
        <f>LEFT(表格1[[#This Row],[年月]],4)</f>
        <v>2022</v>
      </c>
      <c r="D3819" s="2" t="str">
        <f>RIGHT(表格1[[#This Row],[年月]],2)</f>
        <v>08</v>
      </c>
      <c r="E3819" s="5">
        <v>10015000</v>
      </c>
      <c r="F3819" s="2" t="str">
        <f>VLOOKUP(TEXT(表格1[[#This Row],[地區]],"00000000"),縣市代碼,2,0)</f>
        <v>花蓮縣</v>
      </c>
      <c r="G3819" s="2" t="s">
        <v>6</v>
      </c>
      <c r="H3819" s="13">
        <v>48343</v>
      </c>
      <c r="I3819" s="14">
        <v>167360702</v>
      </c>
      <c r="J3819" s="14">
        <f>表格1[[#This Row],[信用卡交易筆數]]/1000</f>
        <v>48.343000000000004</v>
      </c>
      <c r="K3819" s="14">
        <f>表格1[[#This Row],[信用卡交易金額'[新臺幣']]]/1000</f>
        <v>167360.70199999999</v>
      </c>
      <c r="L3819" s="14">
        <f>表格1[[#This Row],[信用卡交易金額'[新臺幣']]]/1000000</f>
        <v>167.360702</v>
      </c>
      <c r="M3819" s="14" t="str" cm="1">
        <f t="array" ref="M3819">_xlfn.TEXTJOIN("", TRUE, _xlfn.XLOOKUP(TRUE, VALUE(表格1[[#This Row],[年月]]) &lt;= VALUE($R$8:$R$12), $Q$8:$Q$12)) &amp; "年度"</f>
        <v>2023年度</v>
      </c>
    </row>
    <row r="3820" spans="1:13" x14ac:dyDescent="0.3">
      <c r="A3820" s="2">
        <v>202208</v>
      </c>
      <c r="B3820" s="19">
        <f>DATE(表格1[[#This Row],[年]],表格1[[#This Row],[月]],1)</f>
        <v>44774</v>
      </c>
      <c r="C3820" s="2" t="str">
        <f>LEFT(表格1[[#This Row],[年月]],4)</f>
        <v>2022</v>
      </c>
      <c r="D3820" s="2" t="str">
        <f>RIGHT(表格1[[#This Row],[年月]],2)</f>
        <v>08</v>
      </c>
      <c r="E3820" s="5">
        <v>10015000</v>
      </c>
      <c r="F3820" s="2" t="str">
        <f>VLOOKUP(TEXT(表格1[[#This Row],[地區]],"00000000"),縣市代碼,2,0)</f>
        <v>花蓮縣</v>
      </c>
      <c r="G3820" s="2" t="s">
        <v>7</v>
      </c>
      <c r="H3820" s="13">
        <v>269226</v>
      </c>
      <c r="I3820" s="14">
        <v>266756634</v>
      </c>
      <c r="J3820" s="14">
        <f>表格1[[#This Row],[信用卡交易筆數]]/1000</f>
        <v>269.226</v>
      </c>
      <c r="K3820" s="14">
        <f>表格1[[#This Row],[信用卡交易金額'[新臺幣']]]/1000</f>
        <v>266756.63400000002</v>
      </c>
      <c r="L3820" s="14">
        <f>表格1[[#This Row],[信用卡交易金額'[新臺幣']]]/1000000</f>
        <v>266.75663400000002</v>
      </c>
      <c r="M3820" s="14" t="str" cm="1">
        <f t="array" ref="M3820">_xlfn.TEXTJOIN("", TRUE, _xlfn.XLOOKUP(TRUE, VALUE(表格1[[#This Row],[年月]]) &lt;= VALUE($R$8:$R$12), $Q$8:$Q$12)) &amp; "年度"</f>
        <v>2023年度</v>
      </c>
    </row>
    <row r="3821" spans="1:13" x14ac:dyDescent="0.3">
      <c r="A3821" s="2">
        <v>202208</v>
      </c>
      <c r="B3821" s="19">
        <f>DATE(表格1[[#This Row],[年]],表格1[[#This Row],[月]],1)</f>
        <v>44774</v>
      </c>
      <c r="C3821" s="2" t="str">
        <f>LEFT(表格1[[#This Row],[年月]],4)</f>
        <v>2022</v>
      </c>
      <c r="D3821" s="2" t="str">
        <f>RIGHT(表格1[[#This Row],[年月]],2)</f>
        <v>08</v>
      </c>
      <c r="E3821" s="5">
        <v>10015000</v>
      </c>
      <c r="F3821" s="2" t="str">
        <f>VLOOKUP(TEXT(表格1[[#This Row],[地區]],"00000000"),縣市代碼,2,0)</f>
        <v>花蓮縣</v>
      </c>
      <c r="G3821" s="2" t="s">
        <v>8</v>
      </c>
      <c r="H3821" s="13">
        <v>185646</v>
      </c>
      <c r="I3821" s="14">
        <v>290124273</v>
      </c>
      <c r="J3821" s="14">
        <f>表格1[[#This Row],[信用卡交易筆數]]/1000</f>
        <v>185.64599999999999</v>
      </c>
      <c r="K3821" s="14">
        <f>表格1[[#This Row],[信用卡交易金額'[新臺幣']]]/1000</f>
        <v>290124.27299999999</v>
      </c>
      <c r="L3821" s="14">
        <f>表格1[[#This Row],[信用卡交易金額'[新臺幣']]]/1000000</f>
        <v>290.12427300000002</v>
      </c>
      <c r="M3821" s="14" t="str" cm="1">
        <f t="array" ref="M3821">_xlfn.TEXTJOIN("", TRUE, _xlfn.XLOOKUP(TRUE, VALUE(表格1[[#This Row],[年月]]) &lt;= VALUE($R$8:$R$12), $Q$8:$Q$12)) &amp; "年度"</f>
        <v>2023年度</v>
      </c>
    </row>
    <row r="3822" spans="1:13" x14ac:dyDescent="0.3">
      <c r="A3822" s="2">
        <v>202208</v>
      </c>
      <c r="B3822" s="19">
        <f>DATE(表格1[[#This Row],[年]],表格1[[#This Row],[月]],1)</f>
        <v>44774</v>
      </c>
      <c r="C3822" s="2" t="str">
        <f>LEFT(表格1[[#This Row],[年月]],4)</f>
        <v>2022</v>
      </c>
      <c r="D3822" s="2" t="str">
        <f>RIGHT(表格1[[#This Row],[年月]],2)</f>
        <v>08</v>
      </c>
      <c r="E3822" s="5">
        <v>10015000</v>
      </c>
      <c r="F3822" s="2" t="str">
        <f>VLOOKUP(TEXT(表格1[[#This Row],[地區]],"00000000"),縣市代碼,2,0)</f>
        <v>花蓮縣</v>
      </c>
      <c r="G3822" s="2" t="s">
        <v>9</v>
      </c>
      <c r="H3822" s="13">
        <v>384310</v>
      </c>
      <c r="I3822" s="14">
        <v>491224177</v>
      </c>
      <c r="J3822" s="14">
        <f>表格1[[#This Row],[信用卡交易筆數]]/1000</f>
        <v>384.31</v>
      </c>
      <c r="K3822" s="14">
        <f>表格1[[#This Row],[信用卡交易金額'[新臺幣']]]/1000</f>
        <v>491224.17700000003</v>
      </c>
      <c r="L3822" s="14">
        <f>表格1[[#This Row],[信用卡交易金額'[新臺幣']]]/1000000</f>
        <v>491.224177</v>
      </c>
      <c r="M3822" s="14" t="str" cm="1">
        <f t="array" ref="M3822">_xlfn.TEXTJOIN("", TRUE, _xlfn.XLOOKUP(TRUE, VALUE(表格1[[#This Row],[年月]]) &lt;= VALUE($R$8:$R$12), $Q$8:$Q$12)) &amp; "年度"</f>
        <v>2023年度</v>
      </c>
    </row>
    <row r="3823" spans="1:13" x14ac:dyDescent="0.3">
      <c r="A3823" s="2">
        <v>202208</v>
      </c>
      <c r="B3823" s="19">
        <f>DATE(表格1[[#This Row],[年]],表格1[[#This Row],[月]],1)</f>
        <v>44774</v>
      </c>
      <c r="C3823" s="2" t="str">
        <f>LEFT(表格1[[#This Row],[年月]],4)</f>
        <v>2022</v>
      </c>
      <c r="D3823" s="2" t="str">
        <f>RIGHT(表格1[[#This Row],[年月]],2)</f>
        <v>08</v>
      </c>
      <c r="E3823" s="5">
        <v>10015000</v>
      </c>
      <c r="F3823" s="2" t="str">
        <f>VLOOKUP(TEXT(表格1[[#This Row],[地區]],"00000000"),縣市代碼,2,0)</f>
        <v>花蓮縣</v>
      </c>
      <c r="G3823" s="2" t="s">
        <v>10</v>
      </c>
      <c r="H3823" s="13">
        <v>230933</v>
      </c>
      <c r="I3823" s="14">
        <v>663370281</v>
      </c>
      <c r="J3823" s="14">
        <f>表格1[[#This Row],[信用卡交易筆數]]/1000</f>
        <v>230.93299999999999</v>
      </c>
      <c r="K3823" s="14">
        <f>表格1[[#This Row],[信用卡交易金額'[新臺幣']]]/1000</f>
        <v>663370.28099999996</v>
      </c>
      <c r="L3823" s="14">
        <f>表格1[[#This Row],[信用卡交易金額'[新臺幣']]]/1000000</f>
        <v>663.37028099999998</v>
      </c>
      <c r="M3823" s="14" t="str" cm="1">
        <f t="array" ref="M3823">_xlfn.TEXTJOIN("", TRUE, _xlfn.XLOOKUP(TRUE, VALUE(表格1[[#This Row],[年月]]) &lt;= VALUE($R$8:$R$12), $Q$8:$Q$12)) &amp; "年度"</f>
        <v>2023年度</v>
      </c>
    </row>
    <row r="3824" spans="1:13" x14ac:dyDescent="0.3">
      <c r="A3824" s="2">
        <v>202208</v>
      </c>
      <c r="B3824" s="19">
        <f>DATE(表格1[[#This Row],[年]],表格1[[#This Row],[月]],1)</f>
        <v>44774</v>
      </c>
      <c r="C3824" s="2" t="str">
        <f>LEFT(表格1[[#This Row],[年月]],4)</f>
        <v>2022</v>
      </c>
      <c r="D3824" s="2" t="str">
        <f>RIGHT(表格1[[#This Row],[年月]],2)</f>
        <v>08</v>
      </c>
      <c r="E3824" s="5">
        <v>10014000</v>
      </c>
      <c r="F3824" s="2" t="str">
        <f>VLOOKUP(TEXT(表格1[[#This Row],[地區]],"00000000"),縣市代碼,2,0)</f>
        <v>臺東縣</v>
      </c>
      <c r="G3824" s="2" t="s">
        <v>4</v>
      </c>
      <c r="H3824" s="13">
        <v>201590</v>
      </c>
      <c r="I3824" s="14">
        <v>102496699</v>
      </c>
      <c r="J3824" s="14">
        <f>表格1[[#This Row],[信用卡交易筆數]]/1000</f>
        <v>201.59</v>
      </c>
      <c r="K3824" s="14">
        <f>表格1[[#This Row],[信用卡交易金額'[新臺幣']]]/1000</f>
        <v>102496.69899999999</v>
      </c>
      <c r="L3824" s="14">
        <f>表格1[[#This Row],[信用卡交易金額'[新臺幣']]]/1000000</f>
        <v>102.49669900000001</v>
      </c>
      <c r="M3824" s="14" t="str" cm="1">
        <f t="array" ref="M3824">_xlfn.TEXTJOIN("", TRUE, _xlfn.XLOOKUP(TRUE, VALUE(表格1[[#This Row],[年月]]) &lt;= VALUE($R$8:$R$12), $Q$8:$Q$12)) &amp; "年度"</f>
        <v>2023年度</v>
      </c>
    </row>
    <row r="3825" spans="1:13" x14ac:dyDescent="0.3">
      <c r="A3825" s="2">
        <v>202208</v>
      </c>
      <c r="B3825" s="19">
        <f>DATE(表格1[[#This Row],[年]],表格1[[#This Row],[月]],1)</f>
        <v>44774</v>
      </c>
      <c r="C3825" s="2" t="str">
        <f>LEFT(表格1[[#This Row],[年月]],4)</f>
        <v>2022</v>
      </c>
      <c r="D3825" s="2" t="str">
        <f>RIGHT(表格1[[#This Row],[年月]],2)</f>
        <v>08</v>
      </c>
      <c r="E3825" s="5">
        <v>10014000</v>
      </c>
      <c r="F3825" s="2" t="str">
        <f>VLOOKUP(TEXT(表格1[[#This Row],[地區]],"00000000"),縣市代碼,2,0)</f>
        <v>臺東縣</v>
      </c>
      <c r="G3825" s="2" t="s">
        <v>5</v>
      </c>
      <c r="H3825" s="13">
        <v>17089</v>
      </c>
      <c r="I3825" s="14">
        <v>36483791</v>
      </c>
      <c r="J3825" s="14">
        <f>表格1[[#This Row],[信用卡交易筆數]]/1000</f>
        <v>17.088999999999999</v>
      </c>
      <c r="K3825" s="14">
        <f>表格1[[#This Row],[信用卡交易金額'[新臺幣']]]/1000</f>
        <v>36483.790999999997</v>
      </c>
      <c r="L3825" s="14">
        <f>表格1[[#This Row],[信用卡交易金額'[新臺幣']]]/1000000</f>
        <v>36.483790999999997</v>
      </c>
      <c r="M3825" s="14" t="str" cm="1">
        <f t="array" ref="M3825">_xlfn.TEXTJOIN("", TRUE, _xlfn.XLOOKUP(TRUE, VALUE(表格1[[#This Row],[年月]]) &lt;= VALUE($R$8:$R$12), $Q$8:$Q$12)) &amp; "年度"</f>
        <v>2023年度</v>
      </c>
    </row>
    <row r="3826" spans="1:13" x14ac:dyDescent="0.3">
      <c r="A3826" s="2">
        <v>202208</v>
      </c>
      <c r="B3826" s="19">
        <f>DATE(表格1[[#This Row],[年]],表格1[[#This Row],[月]],1)</f>
        <v>44774</v>
      </c>
      <c r="C3826" s="2" t="str">
        <f>LEFT(表格1[[#This Row],[年月]],4)</f>
        <v>2022</v>
      </c>
      <c r="D3826" s="2" t="str">
        <f>RIGHT(表格1[[#This Row],[年月]],2)</f>
        <v>08</v>
      </c>
      <c r="E3826" s="5">
        <v>10014000</v>
      </c>
      <c r="F3826" s="2" t="str">
        <f>VLOOKUP(TEXT(表格1[[#This Row],[地區]],"00000000"),縣市代碼,2,0)</f>
        <v>臺東縣</v>
      </c>
      <c r="G3826" s="2" t="s">
        <v>6</v>
      </c>
      <c r="H3826" s="13">
        <v>24958</v>
      </c>
      <c r="I3826" s="14">
        <v>80147099</v>
      </c>
      <c r="J3826" s="14">
        <f>表格1[[#This Row],[信用卡交易筆數]]/1000</f>
        <v>24.957999999999998</v>
      </c>
      <c r="K3826" s="14">
        <f>表格1[[#This Row],[信用卡交易金額'[新臺幣']]]/1000</f>
        <v>80147.099000000002</v>
      </c>
      <c r="L3826" s="14">
        <f>表格1[[#This Row],[信用卡交易金額'[新臺幣']]]/1000000</f>
        <v>80.147098999999997</v>
      </c>
      <c r="M3826" s="14" t="str" cm="1">
        <f t="array" ref="M3826">_xlfn.TEXTJOIN("", TRUE, _xlfn.XLOOKUP(TRUE, VALUE(表格1[[#This Row],[年月]]) &lt;= VALUE($R$8:$R$12), $Q$8:$Q$12)) &amp; "年度"</f>
        <v>2023年度</v>
      </c>
    </row>
    <row r="3827" spans="1:13" x14ac:dyDescent="0.3">
      <c r="A3827" s="2">
        <v>202208</v>
      </c>
      <c r="B3827" s="19">
        <f>DATE(表格1[[#This Row],[年]],表格1[[#This Row],[月]],1)</f>
        <v>44774</v>
      </c>
      <c r="C3827" s="2" t="str">
        <f>LEFT(表格1[[#This Row],[年月]],4)</f>
        <v>2022</v>
      </c>
      <c r="D3827" s="2" t="str">
        <f>RIGHT(表格1[[#This Row],[年月]],2)</f>
        <v>08</v>
      </c>
      <c r="E3827" s="5">
        <v>10014000</v>
      </c>
      <c r="F3827" s="2" t="str">
        <f>VLOOKUP(TEXT(表格1[[#This Row],[地區]],"00000000"),縣市代碼,2,0)</f>
        <v>臺東縣</v>
      </c>
      <c r="G3827" s="2" t="s">
        <v>7</v>
      </c>
      <c r="H3827" s="13">
        <v>151895</v>
      </c>
      <c r="I3827" s="14">
        <v>147668253</v>
      </c>
      <c r="J3827" s="14">
        <f>表格1[[#This Row],[信用卡交易筆數]]/1000</f>
        <v>151.89500000000001</v>
      </c>
      <c r="K3827" s="14">
        <f>表格1[[#This Row],[信用卡交易金額'[新臺幣']]]/1000</f>
        <v>147668.253</v>
      </c>
      <c r="L3827" s="14">
        <f>表格1[[#This Row],[信用卡交易金額'[新臺幣']]]/1000000</f>
        <v>147.66825299999999</v>
      </c>
      <c r="M3827" s="14" t="str" cm="1">
        <f t="array" ref="M3827">_xlfn.TEXTJOIN("", TRUE, _xlfn.XLOOKUP(TRUE, VALUE(表格1[[#This Row],[年月]]) &lt;= VALUE($R$8:$R$12), $Q$8:$Q$12)) &amp; "年度"</f>
        <v>2023年度</v>
      </c>
    </row>
    <row r="3828" spans="1:13" x14ac:dyDescent="0.3">
      <c r="A3828" s="2">
        <v>202208</v>
      </c>
      <c r="B3828" s="19">
        <f>DATE(表格1[[#This Row],[年]],表格1[[#This Row],[月]],1)</f>
        <v>44774</v>
      </c>
      <c r="C3828" s="2" t="str">
        <f>LEFT(表格1[[#This Row],[年月]],4)</f>
        <v>2022</v>
      </c>
      <c r="D3828" s="2" t="str">
        <f>RIGHT(表格1[[#This Row],[年月]],2)</f>
        <v>08</v>
      </c>
      <c r="E3828" s="5">
        <v>10014000</v>
      </c>
      <c r="F3828" s="2" t="str">
        <f>VLOOKUP(TEXT(表格1[[#This Row],[地區]],"00000000"),縣市代碼,2,0)</f>
        <v>臺東縣</v>
      </c>
      <c r="G3828" s="2" t="s">
        <v>8</v>
      </c>
      <c r="H3828" s="13">
        <v>97610</v>
      </c>
      <c r="I3828" s="14">
        <v>151504808</v>
      </c>
      <c r="J3828" s="14">
        <f>表格1[[#This Row],[信用卡交易筆數]]/1000</f>
        <v>97.61</v>
      </c>
      <c r="K3828" s="14">
        <f>表格1[[#This Row],[信用卡交易金額'[新臺幣']]]/1000</f>
        <v>151504.80799999999</v>
      </c>
      <c r="L3828" s="14">
        <f>表格1[[#This Row],[信用卡交易金額'[新臺幣']]]/1000000</f>
        <v>151.504808</v>
      </c>
      <c r="M3828" s="14" t="str" cm="1">
        <f t="array" ref="M3828">_xlfn.TEXTJOIN("", TRUE, _xlfn.XLOOKUP(TRUE, VALUE(表格1[[#This Row],[年月]]) &lt;= VALUE($R$8:$R$12), $Q$8:$Q$12)) &amp; "年度"</f>
        <v>2023年度</v>
      </c>
    </row>
    <row r="3829" spans="1:13" x14ac:dyDescent="0.3">
      <c r="A3829" s="2">
        <v>202208</v>
      </c>
      <c r="B3829" s="19">
        <f>DATE(表格1[[#This Row],[年]],表格1[[#This Row],[月]],1)</f>
        <v>44774</v>
      </c>
      <c r="C3829" s="2" t="str">
        <f>LEFT(表格1[[#This Row],[年月]],4)</f>
        <v>2022</v>
      </c>
      <c r="D3829" s="2" t="str">
        <f>RIGHT(表格1[[#This Row],[年月]],2)</f>
        <v>08</v>
      </c>
      <c r="E3829" s="5">
        <v>10014000</v>
      </c>
      <c r="F3829" s="2" t="str">
        <f>VLOOKUP(TEXT(表格1[[#This Row],[地區]],"00000000"),縣市代碼,2,0)</f>
        <v>臺東縣</v>
      </c>
      <c r="G3829" s="2" t="s">
        <v>9</v>
      </c>
      <c r="H3829" s="13">
        <v>190933</v>
      </c>
      <c r="I3829" s="14">
        <v>241647133</v>
      </c>
      <c r="J3829" s="14">
        <f>表格1[[#This Row],[信用卡交易筆數]]/1000</f>
        <v>190.93299999999999</v>
      </c>
      <c r="K3829" s="14">
        <f>表格1[[#This Row],[信用卡交易金額'[新臺幣']]]/1000</f>
        <v>241647.133</v>
      </c>
      <c r="L3829" s="14">
        <f>表格1[[#This Row],[信用卡交易金額'[新臺幣']]]/1000000</f>
        <v>241.647133</v>
      </c>
      <c r="M3829" s="14" t="str" cm="1">
        <f t="array" ref="M3829">_xlfn.TEXTJOIN("", TRUE, _xlfn.XLOOKUP(TRUE, VALUE(表格1[[#This Row],[年月]]) &lt;= VALUE($R$8:$R$12), $Q$8:$Q$12)) &amp; "年度"</f>
        <v>2023年度</v>
      </c>
    </row>
    <row r="3830" spans="1:13" x14ac:dyDescent="0.3">
      <c r="A3830" s="2">
        <v>202208</v>
      </c>
      <c r="B3830" s="19">
        <f>DATE(表格1[[#This Row],[年]],表格1[[#This Row],[月]],1)</f>
        <v>44774</v>
      </c>
      <c r="C3830" s="2" t="str">
        <f>LEFT(表格1[[#This Row],[年月]],4)</f>
        <v>2022</v>
      </c>
      <c r="D3830" s="2" t="str">
        <f>RIGHT(表格1[[#This Row],[年月]],2)</f>
        <v>08</v>
      </c>
      <c r="E3830" s="5">
        <v>10014000</v>
      </c>
      <c r="F3830" s="2" t="str">
        <f>VLOOKUP(TEXT(表格1[[#This Row],[地區]],"00000000"),縣市代碼,2,0)</f>
        <v>臺東縣</v>
      </c>
      <c r="G3830" s="2" t="s">
        <v>10</v>
      </c>
      <c r="H3830" s="13">
        <v>113458</v>
      </c>
      <c r="I3830" s="14">
        <v>342620701</v>
      </c>
      <c r="J3830" s="14">
        <f>表格1[[#This Row],[信用卡交易筆數]]/1000</f>
        <v>113.458</v>
      </c>
      <c r="K3830" s="14">
        <f>表格1[[#This Row],[信用卡交易金額'[新臺幣']]]/1000</f>
        <v>342620.701</v>
      </c>
      <c r="L3830" s="14">
        <f>表格1[[#This Row],[信用卡交易金額'[新臺幣']]]/1000000</f>
        <v>342.620701</v>
      </c>
      <c r="M3830" s="14" t="str" cm="1">
        <f t="array" ref="M3830">_xlfn.TEXTJOIN("", TRUE, _xlfn.XLOOKUP(TRUE, VALUE(表格1[[#This Row],[年月]]) &lt;= VALUE($R$8:$R$12), $Q$8:$Q$12)) &amp; "年度"</f>
        <v>2023年度</v>
      </c>
    </row>
    <row r="3831" spans="1:13" x14ac:dyDescent="0.3">
      <c r="A3831" s="2">
        <v>202208</v>
      </c>
      <c r="B3831" s="19">
        <f>DATE(表格1[[#This Row],[年]],表格1[[#This Row],[月]],1)</f>
        <v>44774</v>
      </c>
      <c r="C3831" s="2" t="str">
        <f>LEFT(表格1[[#This Row],[年月]],4)</f>
        <v>2022</v>
      </c>
      <c r="D3831" s="2" t="str">
        <f>RIGHT(表格1[[#This Row],[年月]],2)</f>
        <v>08</v>
      </c>
      <c r="E3831" s="5">
        <v>10016000</v>
      </c>
      <c r="F3831" s="2" t="str">
        <f>VLOOKUP(TEXT(表格1[[#This Row],[地區]],"00000000"),縣市代碼,2,0)</f>
        <v>澎湖縣</v>
      </c>
      <c r="G3831" s="2" t="s">
        <v>4</v>
      </c>
      <c r="H3831" s="13">
        <v>82089</v>
      </c>
      <c r="I3831" s="14">
        <v>40073327</v>
      </c>
      <c r="J3831" s="14">
        <f>表格1[[#This Row],[信用卡交易筆數]]/1000</f>
        <v>82.088999999999999</v>
      </c>
      <c r="K3831" s="14">
        <f>表格1[[#This Row],[信用卡交易金額'[新臺幣']]]/1000</f>
        <v>40073.326999999997</v>
      </c>
      <c r="L3831" s="14">
        <f>表格1[[#This Row],[信用卡交易金額'[新臺幣']]]/1000000</f>
        <v>40.073326999999999</v>
      </c>
      <c r="M3831" s="14" t="str" cm="1">
        <f t="array" ref="M3831">_xlfn.TEXTJOIN("", TRUE, _xlfn.XLOOKUP(TRUE, VALUE(表格1[[#This Row],[年月]]) &lt;= VALUE($R$8:$R$12), $Q$8:$Q$12)) &amp; "年度"</f>
        <v>2023年度</v>
      </c>
    </row>
    <row r="3832" spans="1:13" x14ac:dyDescent="0.3">
      <c r="A3832" s="2">
        <v>202208</v>
      </c>
      <c r="B3832" s="19">
        <f>DATE(表格1[[#This Row],[年]],表格1[[#This Row],[月]],1)</f>
        <v>44774</v>
      </c>
      <c r="C3832" s="2" t="str">
        <f>LEFT(表格1[[#This Row],[年月]],4)</f>
        <v>2022</v>
      </c>
      <c r="D3832" s="2" t="str">
        <f>RIGHT(表格1[[#This Row],[年月]],2)</f>
        <v>08</v>
      </c>
      <c r="E3832" s="5">
        <v>10016000</v>
      </c>
      <c r="F3832" s="2" t="str">
        <f>VLOOKUP(TEXT(表格1[[#This Row],[地區]],"00000000"),縣市代碼,2,0)</f>
        <v>澎湖縣</v>
      </c>
      <c r="G3832" s="2" t="s">
        <v>5</v>
      </c>
      <c r="H3832" s="13">
        <v>8214</v>
      </c>
      <c r="I3832" s="14">
        <v>21014512</v>
      </c>
      <c r="J3832" s="14">
        <f>表格1[[#This Row],[信用卡交易筆數]]/1000</f>
        <v>8.2140000000000004</v>
      </c>
      <c r="K3832" s="14">
        <f>表格1[[#This Row],[信用卡交易金額'[新臺幣']]]/1000</f>
        <v>21014.511999999999</v>
      </c>
      <c r="L3832" s="14">
        <f>表格1[[#This Row],[信用卡交易金額'[新臺幣']]]/1000000</f>
        <v>21.014512</v>
      </c>
      <c r="M3832" s="14" t="str" cm="1">
        <f t="array" ref="M3832">_xlfn.TEXTJOIN("", TRUE, _xlfn.XLOOKUP(TRUE, VALUE(表格1[[#This Row],[年月]]) &lt;= VALUE($R$8:$R$12), $Q$8:$Q$12)) &amp; "年度"</f>
        <v>2023年度</v>
      </c>
    </row>
    <row r="3833" spans="1:13" x14ac:dyDescent="0.3">
      <c r="A3833" s="2">
        <v>202208</v>
      </c>
      <c r="B3833" s="19">
        <f>DATE(表格1[[#This Row],[年]],表格1[[#This Row],[月]],1)</f>
        <v>44774</v>
      </c>
      <c r="C3833" s="2" t="str">
        <f>LEFT(表格1[[#This Row],[年月]],4)</f>
        <v>2022</v>
      </c>
      <c r="D3833" s="2" t="str">
        <f>RIGHT(表格1[[#This Row],[年月]],2)</f>
        <v>08</v>
      </c>
      <c r="E3833" s="5">
        <v>10016000</v>
      </c>
      <c r="F3833" s="2" t="str">
        <f>VLOOKUP(TEXT(表格1[[#This Row],[地區]],"00000000"),縣市代碼,2,0)</f>
        <v>澎湖縣</v>
      </c>
      <c r="G3833" s="2" t="s">
        <v>6</v>
      </c>
      <c r="H3833" s="13">
        <v>12660</v>
      </c>
      <c r="I3833" s="14">
        <v>39193990</v>
      </c>
      <c r="J3833" s="14">
        <f>表格1[[#This Row],[信用卡交易筆數]]/1000</f>
        <v>12.66</v>
      </c>
      <c r="K3833" s="14">
        <f>表格1[[#This Row],[信用卡交易金額'[新臺幣']]]/1000</f>
        <v>39193.99</v>
      </c>
      <c r="L3833" s="14">
        <f>表格1[[#This Row],[信用卡交易金額'[新臺幣']]]/1000000</f>
        <v>39.193989999999999</v>
      </c>
      <c r="M3833" s="14" t="str" cm="1">
        <f t="array" ref="M3833">_xlfn.TEXTJOIN("", TRUE, _xlfn.XLOOKUP(TRUE, VALUE(表格1[[#This Row],[年月]]) &lt;= VALUE($R$8:$R$12), $Q$8:$Q$12)) &amp; "年度"</f>
        <v>2023年度</v>
      </c>
    </row>
    <row r="3834" spans="1:13" x14ac:dyDescent="0.3">
      <c r="A3834" s="2">
        <v>202208</v>
      </c>
      <c r="B3834" s="19">
        <f>DATE(表格1[[#This Row],[年]],表格1[[#This Row],[月]],1)</f>
        <v>44774</v>
      </c>
      <c r="C3834" s="2" t="str">
        <f>LEFT(表格1[[#This Row],[年月]],4)</f>
        <v>2022</v>
      </c>
      <c r="D3834" s="2" t="str">
        <f>RIGHT(表格1[[#This Row],[年月]],2)</f>
        <v>08</v>
      </c>
      <c r="E3834" s="5">
        <v>10016000</v>
      </c>
      <c r="F3834" s="2" t="str">
        <f>VLOOKUP(TEXT(表格1[[#This Row],[地區]],"00000000"),縣市代碼,2,0)</f>
        <v>澎湖縣</v>
      </c>
      <c r="G3834" s="2" t="s">
        <v>7</v>
      </c>
      <c r="H3834" s="13">
        <v>61926</v>
      </c>
      <c r="I3834" s="14">
        <v>78677294</v>
      </c>
      <c r="J3834" s="14">
        <f>表格1[[#This Row],[信用卡交易筆數]]/1000</f>
        <v>61.926000000000002</v>
      </c>
      <c r="K3834" s="14">
        <f>表格1[[#This Row],[信用卡交易金額'[新臺幣']]]/1000</f>
        <v>78677.293999999994</v>
      </c>
      <c r="L3834" s="14">
        <f>表格1[[#This Row],[信用卡交易金額'[新臺幣']]]/1000000</f>
        <v>78.677294000000003</v>
      </c>
      <c r="M3834" s="14" t="str" cm="1">
        <f t="array" ref="M3834">_xlfn.TEXTJOIN("", TRUE, _xlfn.XLOOKUP(TRUE, VALUE(表格1[[#This Row],[年月]]) &lt;= VALUE($R$8:$R$12), $Q$8:$Q$12)) &amp; "年度"</f>
        <v>2023年度</v>
      </c>
    </row>
    <row r="3835" spans="1:13" x14ac:dyDescent="0.3">
      <c r="A3835" s="2">
        <v>202208</v>
      </c>
      <c r="B3835" s="19">
        <f>DATE(表格1[[#This Row],[年]],表格1[[#This Row],[月]],1)</f>
        <v>44774</v>
      </c>
      <c r="C3835" s="2" t="str">
        <f>LEFT(表格1[[#This Row],[年月]],4)</f>
        <v>2022</v>
      </c>
      <c r="D3835" s="2" t="str">
        <f>RIGHT(表格1[[#This Row],[年月]],2)</f>
        <v>08</v>
      </c>
      <c r="E3835" s="5">
        <v>10016000</v>
      </c>
      <c r="F3835" s="2" t="str">
        <f>VLOOKUP(TEXT(表格1[[#This Row],[地區]],"00000000"),縣市代碼,2,0)</f>
        <v>澎湖縣</v>
      </c>
      <c r="G3835" s="2" t="s">
        <v>8</v>
      </c>
      <c r="H3835" s="13">
        <v>47931</v>
      </c>
      <c r="I3835" s="14">
        <v>125002138</v>
      </c>
      <c r="J3835" s="14">
        <f>表格1[[#This Row],[信用卡交易筆數]]/1000</f>
        <v>47.930999999999997</v>
      </c>
      <c r="K3835" s="14">
        <f>表格1[[#This Row],[信用卡交易金額'[新臺幣']]]/1000</f>
        <v>125002.13800000001</v>
      </c>
      <c r="L3835" s="14">
        <f>表格1[[#This Row],[信用卡交易金額'[新臺幣']]]/1000000</f>
        <v>125.002138</v>
      </c>
      <c r="M3835" s="14" t="str" cm="1">
        <f t="array" ref="M3835">_xlfn.TEXTJOIN("", TRUE, _xlfn.XLOOKUP(TRUE, VALUE(表格1[[#This Row],[年月]]) &lt;= VALUE($R$8:$R$12), $Q$8:$Q$12)) &amp; "年度"</f>
        <v>2023年度</v>
      </c>
    </row>
    <row r="3836" spans="1:13" x14ac:dyDescent="0.3">
      <c r="A3836" s="2">
        <v>202208</v>
      </c>
      <c r="B3836" s="19">
        <f>DATE(表格1[[#This Row],[年]],表格1[[#This Row],[月]],1)</f>
        <v>44774</v>
      </c>
      <c r="C3836" s="2" t="str">
        <f>LEFT(表格1[[#This Row],[年月]],4)</f>
        <v>2022</v>
      </c>
      <c r="D3836" s="2" t="str">
        <f>RIGHT(表格1[[#This Row],[年月]],2)</f>
        <v>08</v>
      </c>
      <c r="E3836" s="5">
        <v>10016000</v>
      </c>
      <c r="F3836" s="2" t="str">
        <f>VLOOKUP(TEXT(表格1[[#This Row],[地區]],"00000000"),縣市代碼,2,0)</f>
        <v>澎湖縣</v>
      </c>
      <c r="G3836" s="2" t="s">
        <v>9</v>
      </c>
      <c r="H3836" s="13">
        <v>90910</v>
      </c>
      <c r="I3836" s="14">
        <v>108120997</v>
      </c>
      <c r="J3836" s="14">
        <f>表格1[[#This Row],[信用卡交易筆數]]/1000</f>
        <v>90.91</v>
      </c>
      <c r="K3836" s="14">
        <f>表格1[[#This Row],[信用卡交易金額'[新臺幣']]]/1000</f>
        <v>108120.997</v>
      </c>
      <c r="L3836" s="14">
        <f>表格1[[#This Row],[信用卡交易金額'[新臺幣']]]/1000000</f>
        <v>108.120997</v>
      </c>
      <c r="M3836" s="14" t="str" cm="1">
        <f t="array" ref="M3836">_xlfn.TEXTJOIN("", TRUE, _xlfn.XLOOKUP(TRUE, VALUE(表格1[[#This Row],[年月]]) &lt;= VALUE($R$8:$R$12), $Q$8:$Q$12)) &amp; "年度"</f>
        <v>2023年度</v>
      </c>
    </row>
    <row r="3837" spans="1:13" x14ac:dyDescent="0.3">
      <c r="A3837" s="2">
        <v>202208</v>
      </c>
      <c r="B3837" s="19">
        <f>DATE(表格1[[#This Row],[年]],表格1[[#This Row],[月]],1)</f>
        <v>44774</v>
      </c>
      <c r="C3837" s="2" t="str">
        <f>LEFT(表格1[[#This Row],[年月]],4)</f>
        <v>2022</v>
      </c>
      <c r="D3837" s="2" t="str">
        <f>RIGHT(表格1[[#This Row],[年月]],2)</f>
        <v>08</v>
      </c>
      <c r="E3837" s="5">
        <v>10016000</v>
      </c>
      <c r="F3837" s="2" t="str">
        <f>VLOOKUP(TEXT(表格1[[#This Row],[地區]],"00000000"),縣市代碼,2,0)</f>
        <v>澎湖縣</v>
      </c>
      <c r="G3837" s="2" t="s">
        <v>10</v>
      </c>
      <c r="H3837" s="13">
        <v>52187</v>
      </c>
      <c r="I3837" s="14">
        <v>144568707</v>
      </c>
      <c r="J3837" s="14">
        <f>表格1[[#This Row],[信用卡交易筆數]]/1000</f>
        <v>52.186999999999998</v>
      </c>
      <c r="K3837" s="14">
        <f>表格1[[#This Row],[信用卡交易金額'[新臺幣']]]/1000</f>
        <v>144568.70699999999</v>
      </c>
      <c r="L3837" s="14">
        <f>表格1[[#This Row],[信用卡交易金額'[新臺幣']]]/1000000</f>
        <v>144.56870699999999</v>
      </c>
      <c r="M3837" s="14" t="str" cm="1">
        <f t="array" ref="M3837">_xlfn.TEXTJOIN("", TRUE, _xlfn.XLOOKUP(TRUE, VALUE(表格1[[#This Row],[年月]]) &lt;= VALUE($R$8:$R$12), $Q$8:$Q$12)) &amp; "年度"</f>
        <v>2023年度</v>
      </c>
    </row>
    <row r="3838" spans="1:13" x14ac:dyDescent="0.3">
      <c r="A3838" s="2">
        <v>202208</v>
      </c>
      <c r="B3838" s="19">
        <f>DATE(表格1[[#This Row],[年]],表格1[[#This Row],[月]],1)</f>
        <v>44774</v>
      </c>
      <c r="C3838" s="2" t="str">
        <f>LEFT(表格1[[#This Row],[年月]],4)</f>
        <v>2022</v>
      </c>
      <c r="D3838" s="2" t="str">
        <f>RIGHT(表格1[[#This Row],[年月]],2)</f>
        <v>08</v>
      </c>
      <c r="E3838" s="5" t="s">
        <v>62</v>
      </c>
      <c r="F3838" s="2" t="str">
        <f>VLOOKUP(TEXT(表格1[[#This Row],[地區]],"00000000"),縣市代碼,2,0)</f>
        <v>金門縣</v>
      </c>
      <c r="G3838" s="2" t="s">
        <v>4</v>
      </c>
      <c r="H3838" s="13">
        <v>71521</v>
      </c>
      <c r="I3838" s="14">
        <v>36368326</v>
      </c>
      <c r="J3838" s="14">
        <f>表格1[[#This Row],[信用卡交易筆數]]/1000</f>
        <v>71.521000000000001</v>
      </c>
      <c r="K3838" s="14">
        <f>表格1[[#This Row],[信用卡交易金額'[新臺幣']]]/1000</f>
        <v>36368.326000000001</v>
      </c>
      <c r="L3838" s="14">
        <f>表格1[[#This Row],[信用卡交易金額'[新臺幣']]]/1000000</f>
        <v>36.368326000000003</v>
      </c>
      <c r="M3838" s="14" t="str" cm="1">
        <f t="array" ref="M3838">_xlfn.TEXTJOIN("", TRUE, _xlfn.XLOOKUP(TRUE, VALUE(表格1[[#This Row],[年月]]) &lt;= VALUE($R$8:$R$12), $Q$8:$Q$12)) &amp; "年度"</f>
        <v>2023年度</v>
      </c>
    </row>
    <row r="3839" spans="1:13" x14ac:dyDescent="0.3">
      <c r="A3839" s="2">
        <v>202208</v>
      </c>
      <c r="B3839" s="19">
        <f>DATE(表格1[[#This Row],[年]],表格1[[#This Row],[月]],1)</f>
        <v>44774</v>
      </c>
      <c r="C3839" s="2" t="str">
        <f>LEFT(表格1[[#This Row],[年月]],4)</f>
        <v>2022</v>
      </c>
      <c r="D3839" s="2" t="str">
        <f>RIGHT(表格1[[#This Row],[年月]],2)</f>
        <v>08</v>
      </c>
      <c r="E3839" s="5" t="s">
        <v>62</v>
      </c>
      <c r="F3839" s="2" t="str">
        <f>VLOOKUP(TEXT(表格1[[#This Row],[地區]],"00000000"),縣市代碼,2,0)</f>
        <v>金門縣</v>
      </c>
      <c r="G3839" s="2" t="s">
        <v>5</v>
      </c>
      <c r="H3839" s="13">
        <v>6759</v>
      </c>
      <c r="I3839" s="14">
        <v>13236928</v>
      </c>
      <c r="J3839" s="14">
        <f>表格1[[#This Row],[信用卡交易筆數]]/1000</f>
        <v>6.7590000000000003</v>
      </c>
      <c r="K3839" s="14">
        <f>表格1[[#This Row],[信用卡交易金額'[新臺幣']]]/1000</f>
        <v>13236.928</v>
      </c>
      <c r="L3839" s="14">
        <f>表格1[[#This Row],[信用卡交易金額'[新臺幣']]]/1000000</f>
        <v>13.236928000000001</v>
      </c>
      <c r="M3839" s="14" t="str" cm="1">
        <f t="array" ref="M3839">_xlfn.TEXTJOIN("", TRUE, _xlfn.XLOOKUP(TRUE, VALUE(表格1[[#This Row],[年月]]) &lt;= VALUE($R$8:$R$12), $Q$8:$Q$12)) &amp; "年度"</f>
        <v>2023年度</v>
      </c>
    </row>
    <row r="3840" spans="1:13" x14ac:dyDescent="0.3">
      <c r="A3840" s="2">
        <v>202208</v>
      </c>
      <c r="B3840" s="19">
        <f>DATE(表格1[[#This Row],[年]],表格1[[#This Row],[月]],1)</f>
        <v>44774</v>
      </c>
      <c r="C3840" s="2" t="str">
        <f>LEFT(表格1[[#This Row],[年月]],4)</f>
        <v>2022</v>
      </c>
      <c r="D3840" s="2" t="str">
        <f>RIGHT(表格1[[#This Row],[年月]],2)</f>
        <v>08</v>
      </c>
      <c r="E3840" s="5" t="s">
        <v>62</v>
      </c>
      <c r="F3840" s="2" t="str">
        <f>VLOOKUP(TEXT(表格1[[#This Row],[地區]],"00000000"),縣市代碼,2,0)</f>
        <v>金門縣</v>
      </c>
      <c r="G3840" s="2" t="s">
        <v>6</v>
      </c>
      <c r="H3840" s="13">
        <v>12471</v>
      </c>
      <c r="I3840" s="14">
        <v>42462467</v>
      </c>
      <c r="J3840" s="14">
        <f>表格1[[#This Row],[信用卡交易筆數]]/1000</f>
        <v>12.471</v>
      </c>
      <c r="K3840" s="14">
        <f>表格1[[#This Row],[信用卡交易金額'[新臺幣']]]/1000</f>
        <v>42462.466999999997</v>
      </c>
      <c r="L3840" s="14">
        <f>表格1[[#This Row],[信用卡交易金額'[新臺幣']]]/1000000</f>
        <v>42.462466999999997</v>
      </c>
      <c r="M3840" s="14" t="str" cm="1">
        <f t="array" ref="M3840">_xlfn.TEXTJOIN("", TRUE, _xlfn.XLOOKUP(TRUE, VALUE(表格1[[#This Row],[年月]]) &lt;= VALUE($R$8:$R$12), $Q$8:$Q$12)) &amp; "年度"</f>
        <v>2023年度</v>
      </c>
    </row>
    <row r="3841" spans="1:13" x14ac:dyDescent="0.3">
      <c r="A3841" s="2">
        <v>202208</v>
      </c>
      <c r="B3841" s="19">
        <f>DATE(表格1[[#This Row],[年]],表格1[[#This Row],[月]],1)</f>
        <v>44774</v>
      </c>
      <c r="C3841" s="2" t="str">
        <f>LEFT(表格1[[#This Row],[年月]],4)</f>
        <v>2022</v>
      </c>
      <c r="D3841" s="2" t="str">
        <f>RIGHT(表格1[[#This Row],[年月]],2)</f>
        <v>08</v>
      </c>
      <c r="E3841" s="5" t="s">
        <v>62</v>
      </c>
      <c r="F3841" s="2" t="str">
        <f>VLOOKUP(TEXT(表格1[[#This Row],[地區]],"00000000"),縣市代碼,2,0)</f>
        <v>金門縣</v>
      </c>
      <c r="G3841" s="2" t="s">
        <v>7</v>
      </c>
      <c r="H3841" s="13">
        <v>43073</v>
      </c>
      <c r="I3841" s="14">
        <v>58439174</v>
      </c>
      <c r="J3841" s="14">
        <f>表格1[[#This Row],[信用卡交易筆數]]/1000</f>
        <v>43.073</v>
      </c>
      <c r="K3841" s="14">
        <f>表格1[[#This Row],[信用卡交易金額'[新臺幣']]]/1000</f>
        <v>58439.173999999999</v>
      </c>
      <c r="L3841" s="14">
        <f>表格1[[#This Row],[信用卡交易金額'[新臺幣']]]/1000000</f>
        <v>58.439174000000001</v>
      </c>
      <c r="M3841" s="14" t="str" cm="1">
        <f t="array" ref="M3841">_xlfn.TEXTJOIN("", TRUE, _xlfn.XLOOKUP(TRUE, VALUE(表格1[[#This Row],[年月]]) &lt;= VALUE($R$8:$R$12), $Q$8:$Q$12)) &amp; "年度"</f>
        <v>2023年度</v>
      </c>
    </row>
    <row r="3842" spans="1:13" x14ac:dyDescent="0.3">
      <c r="A3842" s="2">
        <v>202208</v>
      </c>
      <c r="B3842" s="19">
        <f>DATE(表格1[[#This Row],[年]],表格1[[#This Row],[月]],1)</f>
        <v>44774</v>
      </c>
      <c r="C3842" s="2" t="str">
        <f>LEFT(表格1[[#This Row],[年月]],4)</f>
        <v>2022</v>
      </c>
      <c r="D3842" s="2" t="str">
        <f>RIGHT(表格1[[#This Row],[年月]],2)</f>
        <v>08</v>
      </c>
      <c r="E3842" s="5" t="s">
        <v>62</v>
      </c>
      <c r="F3842" s="2" t="str">
        <f>VLOOKUP(TEXT(表格1[[#This Row],[地區]],"00000000"),縣市代碼,2,0)</f>
        <v>金門縣</v>
      </c>
      <c r="G3842" s="2" t="s">
        <v>8</v>
      </c>
      <c r="H3842" s="13">
        <v>40410</v>
      </c>
      <c r="I3842" s="14">
        <v>59193057</v>
      </c>
      <c r="J3842" s="14">
        <f>表格1[[#This Row],[信用卡交易筆數]]/1000</f>
        <v>40.409999999999997</v>
      </c>
      <c r="K3842" s="14">
        <f>表格1[[#This Row],[信用卡交易金額'[新臺幣']]]/1000</f>
        <v>59193.057000000001</v>
      </c>
      <c r="L3842" s="14">
        <f>表格1[[#This Row],[信用卡交易金額'[新臺幣']]]/1000000</f>
        <v>59.193057000000003</v>
      </c>
      <c r="M3842" s="14" t="str" cm="1">
        <f t="array" ref="M3842">_xlfn.TEXTJOIN("", TRUE, _xlfn.XLOOKUP(TRUE, VALUE(表格1[[#This Row],[年月]]) &lt;= VALUE($R$8:$R$12), $Q$8:$Q$12)) &amp; "年度"</f>
        <v>2023年度</v>
      </c>
    </row>
    <row r="3843" spans="1:13" x14ac:dyDescent="0.3">
      <c r="A3843" s="2">
        <v>202208</v>
      </c>
      <c r="B3843" s="19">
        <f>DATE(表格1[[#This Row],[年]],表格1[[#This Row],[月]],1)</f>
        <v>44774</v>
      </c>
      <c r="C3843" s="2" t="str">
        <f>LEFT(表格1[[#This Row],[年月]],4)</f>
        <v>2022</v>
      </c>
      <c r="D3843" s="2" t="str">
        <f>RIGHT(表格1[[#This Row],[年月]],2)</f>
        <v>08</v>
      </c>
      <c r="E3843" s="5" t="s">
        <v>62</v>
      </c>
      <c r="F3843" s="2" t="str">
        <f>VLOOKUP(TEXT(表格1[[#This Row],[地區]],"00000000"),縣市代碼,2,0)</f>
        <v>金門縣</v>
      </c>
      <c r="G3843" s="2" t="s">
        <v>9</v>
      </c>
      <c r="H3843" s="13">
        <v>96333</v>
      </c>
      <c r="I3843" s="14">
        <v>107902490</v>
      </c>
      <c r="J3843" s="14">
        <f>表格1[[#This Row],[信用卡交易筆數]]/1000</f>
        <v>96.332999999999998</v>
      </c>
      <c r="K3843" s="14">
        <f>表格1[[#This Row],[信用卡交易金額'[新臺幣']]]/1000</f>
        <v>107902.49</v>
      </c>
      <c r="L3843" s="14">
        <f>表格1[[#This Row],[信用卡交易金額'[新臺幣']]]/1000000</f>
        <v>107.90249</v>
      </c>
      <c r="M3843" s="14" t="str" cm="1">
        <f t="array" ref="M3843">_xlfn.TEXTJOIN("", TRUE, _xlfn.XLOOKUP(TRUE, VALUE(表格1[[#This Row],[年月]]) &lt;= VALUE($R$8:$R$12), $Q$8:$Q$12)) &amp; "年度"</f>
        <v>2023年度</v>
      </c>
    </row>
    <row r="3844" spans="1:13" x14ac:dyDescent="0.3">
      <c r="A3844" s="2">
        <v>202208</v>
      </c>
      <c r="B3844" s="19">
        <f>DATE(表格1[[#This Row],[年]],表格1[[#This Row],[月]],1)</f>
        <v>44774</v>
      </c>
      <c r="C3844" s="2" t="str">
        <f>LEFT(表格1[[#This Row],[年月]],4)</f>
        <v>2022</v>
      </c>
      <c r="D3844" s="2" t="str">
        <f>RIGHT(表格1[[#This Row],[年月]],2)</f>
        <v>08</v>
      </c>
      <c r="E3844" s="5" t="s">
        <v>62</v>
      </c>
      <c r="F3844" s="2" t="str">
        <f>VLOOKUP(TEXT(表格1[[#This Row],[地區]],"00000000"),縣市代碼,2,0)</f>
        <v>金門縣</v>
      </c>
      <c r="G3844" s="2" t="s">
        <v>10</v>
      </c>
      <c r="H3844" s="13">
        <v>42877</v>
      </c>
      <c r="I3844" s="14">
        <v>113186022</v>
      </c>
      <c r="J3844" s="14">
        <f>表格1[[#This Row],[信用卡交易筆數]]/1000</f>
        <v>42.877000000000002</v>
      </c>
      <c r="K3844" s="14">
        <f>表格1[[#This Row],[信用卡交易金額'[新臺幣']]]/1000</f>
        <v>113186.022</v>
      </c>
      <c r="L3844" s="14">
        <f>表格1[[#This Row],[信用卡交易金額'[新臺幣']]]/1000000</f>
        <v>113.18602199999999</v>
      </c>
      <c r="M3844" s="14" t="str" cm="1">
        <f t="array" ref="M3844">_xlfn.TEXTJOIN("", TRUE, _xlfn.XLOOKUP(TRUE, VALUE(表格1[[#This Row],[年月]]) &lt;= VALUE($R$8:$R$12), $Q$8:$Q$12)) &amp; "年度"</f>
        <v>2023年度</v>
      </c>
    </row>
    <row r="3845" spans="1:13" x14ac:dyDescent="0.3">
      <c r="A3845" s="2">
        <v>202208</v>
      </c>
      <c r="B3845" s="19">
        <f>DATE(表格1[[#This Row],[年]],表格1[[#This Row],[月]],1)</f>
        <v>44774</v>
      </c>
      <c r="C3845" s="2" t="str">
        <f>LEFT(表格1[[#This Row],[年月]],4)</f>
        <v>2022</v>
      </c>
      <c r="D3845" s="2" t="str">
        <f>RIGHT(表格1[[#This Row],[年月]],2)</f>
        <v>08</v>
      </c>
      <c r="E3845" s="5">
        <v>9007000</v>
      </c>
      <c r="F3845" s="2" t="str">
        <f>VLOOKUP(TEXT(表格1[[#This Row],[地區]],"00000000"),縣市代碼,2,0)</f>
        <v>連江縣</v>
      </c>
      <c r="G3845" s="2" t="s">
        <v>4</v>
      </c>
      <c r="H3845" s="13">
        <v>13261</v>
      </c>
      <c r="I3845" s="14">
        <v>10141659</v>
      </c>
      <c r="J3845" s="14">
        <f>表格1[[#This Row],[信用卡交易筆數]]/1000</f>
        <v>13.260999999999999</v>
      </c>
      <c r="K3845" s="14">
        <f>表格1[[#This Row],[信用卡交易金額'[新臺幣']]]/1000</f>
        <v>10141.659</v>
      </c>
      <c r="L3845" s="14">
        <f>表格1[[#This Row],[信用卡交易金額'[新臺幣']]]/1000000</f>
        <v>10.141659000000001</v>
      </c>
      <c r="M3845" s="14" t="str" cm="1">
        <f t="array" ref="M3845">_xlfn.TEXTJOIN("", TRUE, _xlfn.XLOOKUP(TRUE, VALUE(表格1[[#This Row],[年月]]) &lt;= VALUE($R$8:$R$12), $Q$8:$Q$12)) &amp; "年度"</f>
        <v>2023年度</v>
      </c>
    </row>
    <row r="3846" spans="1:13" x14ac:dyDescent="0.3">
      <c r="A3846" s="2">
        <v>202208</v>
      </c>
      <c r="B3846" s="19">
        <f>DATE(表格1[[#This Row],[年]],表格1[[#This Row],[月]],1)</f>
        <v>44774</v>
      </c>
      <c r="C3846" s="2" t="str">
        <f>LEFT(表格1[[#This Row],[年月]],4)</f>
        <v>2022</v>
      </c>
      <c r="D3846" s="2" t="str">
        <f>RIGHT(表格1[[#This Row],[年月]],2)</f>
        <v>08</v>
      </c>
      <c r="E3846" s="5">
        <v>9007000</v>
      </c>
      <c r="F3846" s="2" t="str">
        <f>VLOOKUP(TEXT(表格1[[#This Row],[地區]],"00000000"),縣市代碼,2,0)</f>
        <v>連江縣</v>
      </c>
      <c r="G3846" s="2" t="s">
        <v>5</v>
      </c>
      <c r="H3846" s="13">
        <v>1126</v>
      </c>
      <c r="I3846" s="14">
        <v>2590397</v>
      </c>
      <c r="J3846" s="14">
        <f>表格1[[#This Row],[信用卡交易筆數]]/1000</f>
        <v>1.1259999999999999</v>
      </c>
      <c r="K3846" s="14">
        <f>表格1[[#This Row],[信用卡交易金額'[新臺幣']]]/1000</f>
        <v>2590.3969999999999</v>
      </c>
      <c r="L3846" s="14">
        <f>表格1[[#This Row],[信用卡交易金額'[新臺幣']]]/1000000</f>
        <v>2.5903969999999998</v>
      </c>
      <c r="M3846" s="14" t="str" cm="1">
        <f t="array" ref="M3846">_xlfn.TEXTJOIN("", TRUE, _xlfn.XLOOKUP(TRUE, VALUE(表格1[[#This Row],[年月]]) &lt;= VALUE($R$8:$R$12), $Q$8:$Q$12)) &amp; "年度"</f>
        <v>2023年度</v>
      </c>
    </row>
    <row r="3847" spans="1:13" x14ac:dyDescent="0.3">
      <c r="A3847" s="2">
        <v>202208</v>
      </c>
      <c r="B3847" s="19">
        <f>DATE(表格1[[#This Row],[年]],表格1[[#This Row],[月]],1)</f>
        <v>44774</v>
      </c>
      <c r="C3847" s="2" t="str">
        <f>LEFT(表格1[[#This Row],[年月]],4)</f>
        <v>2022</v>
      </c>
      <c r="D3847" s="2" t="str">
        <f>RIGHT(表格1[[#This Row],[年月]],2)</f>
        <v>08</v>
      </c>
      <c r="E3847" s="5">
        <v>9007000</v>
      </c>
      <c r="F3847" s="2" t="str">
        <f>VLOOKUP(TEXT(表格1[[#This Row],[地區]],"00000000"),縣市代碼,2,0)</f>
        <v>連江縣</v>
      </c>
      <c r="G3847" s="2" t="s">
        <v>6</v>
      </c>
      <c r="H3847" s="13">
        <v>2031</v>
      </c>
      <c r="I3847" s="14">
        <v>6027983</v>
      </c>
      <c r="J3847" s="14">
        <f>表格1[[#This Row],[信用卡交易筆數]]/1000</f>
        <v>2.0310000000000001</v>
      </c>
      <c r="K3847" s="14">
        <f>表格1[[#This Row],[信用卡交易金額'[新臺幣']]]/1000</f>
        <v>6027.9830000000002</v>
      </c>
      <c r="L3847" s="14">
        <f>表格1[[#This Row],[信用卡交易金額'[新臺幣']]]/1000000</f>
        <v>6.0279829999999999</v>
      </c>
      <c r="M3847" s="14" t="str" cm="1">
        <f t="array" ref="M3847">_xlfn.TEXTJOIN("", TRUE, _xlfn.XLOOKUP(TRUE, VALUE(表格1[[#This Row],[年月]]) &lt;= VALUE($R$8:$R$12), $Q$8:$Q$12)) &amp; "年度"</f>
        <v>2023年度</v>
      </c>
    </row>
    <row r="3848" spans="1:13" x14ac:dyDescent="0.3">
      <c r="A3848" s="2">
        <v>202208</v>
      </c>
      <c r="B3848" s="19">
        <f>DATE(表格1[[#This Row],[年]],表格1[[#This Row],[月]],1)</f>
        <v>44774</v>
      </c>
      <c r="C3848" s="2" t="str">
        <f>LEFT(表格1[[#This Row],[年月]],4)</f>
        <v>2022</v>
      </c>
      <c r="D3848" s="2" t="str">
        <f>RIGHT(表格1[[#This Row],[年月]],2)</f>
        <v>08</v>
      </c>
      <c r="E3848" s="5">
        <v>9007000</v>
      </c>
      <c r="F3848" s="2" t="str">
        <f>VLOOKUP(TEXT(表格1[[#This Row],[地區]],"00000000"),縣市代碼,2,0)</f>
        <v>連江縣</v>
      </c>
      <c r="G3848" s="2" t="s">
        <v>7</v>
      </c>
      <c r="H3848" s="13">
        <v>8675</v>
      </c>
      <c r="I3848" s="14">
        <v>14082047</v>
      </c>
      <c r="J3848" s="14">
        <f>表格1[[#This Row],[信用卡交易筆數]]/1000</f>
        <v>8.6750000000000007</v>
      </c>
      <c r="K3848" s="14">
        <f>表格1[[#This Row],[信用卡交易金額'[新臺幣']]]/1000</f>
        <v>14082.047</v>
      </c>
      <c r="L3848" s="14">
        <f>表格1[[#This Row],[信用卡交易金額'[新臺幣']]]/1000000</f>
        <v>14.082046999999999</v>
      </c>
      <c r="M3848" s="14" t="str" cm="1">
        <f t="array" ref="M3848">_xlfn.TEXTJOIN("", TRUE, _xlfn.XLOOKUP(TRUE, VALUE(表格1[[#This Row],[年月]]) &lt;= VALUE($R$8:$R$12), $Q$8:$Q$12)) &amp; "年度"</f>
        <v>2023年度</v>
      </c>
    </row>
    <row r="3849" spans="1:13" x14ac:dyDescent="0.3">
      <c r="A3849" s="2">
        <v>202208</v>
      </c>
      <c r="B3849" s="19">
        <f>DATE(表格1[[#This Row],[年]],表格1[[#This Row],[月]],1)</f>
        <v>44774</v>
      </c>
      <c r="C3849" s="2" t="str">
        <f>LEFT(表格1[[#This Row],[年月]],4)</f>
        <v>2022</v>
      </c>
      <c r="D3849" s="2" t="str">
        <f>RIGHT(表格1[[#This Row],[年月]],2)</f>
        <v>08</v>
      </c>
      <c r="E3849" s="5">
        <v>9007000</v>
      </c>
      <c r="F3849" s="2" t="str">
        <f>VLOOKUP(TEXT(表格1[[#This Row],[地區]],"00000000"),縣市代碼,2,0)</f>
        <v>連江縣</v>
      </c>
      <c r="G3849" s="2" t="s">
        <v>8</v>
      </c>
      <c r="H3849" s="13">
        <v>7484</v>
      </c>
      <c r="I3849" s="14">
        <v>12737464</v>
      </c>
      <c r="J3849" s="14">
        <f>表格1[[#This Row],[信用卡交易筆數]]/1000</f>
        <v>7.484</v>
      </c>
      <c r="K3849" s="14">
        <f>表格1[[#This Row],[信用卡交易金額'[新臺幣']]]/1000</f>
        <v>12737.464</v>
      </c>
      <c r="L3849" s="14">
        <f>表格1[[#This Row],[信用卡交易金額'[新臺幣']]]/1000000</f>
        <v>12.737463999999999</v>
      </c>
      <c r="M3849" s="14" t="str" cm="1">
        <f t="array" ref="M3849">_xlfn.TEXTJOIN("", TRUE, _xlfn.XLOOKUP(TRUE, VALUE(表格1[[#This Row],[年月]]) &lt;= VALUE($R$8:$R$12), $Q$8:$Q$12)) &amp; "年度"</f>
        <v>2023年度</v>
      </c>
    </row>
    <row r="3850" spans="1:13" x14ac:dyDescent="0.3">
      <c r="A3850" s="2">
        <v>202208</v>
      </c>
      <c r="B3850" s="19">
        <f>DATE(表格1[[#This Row],[年]],表格1[[#This Row],[月]],1)</f>
        <v>44774</v>
      </c>
      <c r="C3850" s="2" t="str">
        <f>LEFT(表格1[[#This Row],[年月]],4)</f>
        <v>2022</v>
      </c>
      <c r="D3850" s="2" t="str">
        <f>RIGHT(表格1[[#This Row],[年月]],2)</f>
        <v>08</v>
      </c>
      <c r="E3850" s="5">
        <v>9007000</v>
      </c>
      <c r="F3850" s="2" t="str">
        <f>VLOOKUP(TEXT(表格1[[#This Row],[地區]],"00000000"),縣市代碼,2,0)</f>
        <v>連江縣</v>
      </c>
      <c r="G3850" s="2" t="s">
        <v>9</v>
      </c>
      <c r="H3850" s="13">
        <v>13823</v>
      </c>
      <c r="I3850" s="14">
        <v>16348706</v>
      </c>
      <c r="J3850" s="14">
        <f>表格1[[#This Row],[信用卡交易筆數]]/1000</f>
        <v>13.823</v>
      </c>
      <c r="K3850" s="14">
        <f>表格1[[#This Row],[信用卡交易金額'[新臺幣']]]/1000</f>
        <v>16348.706</v>
      </c>
      <c r="L3850" s="14">
        <f>表格1[[#This Row],[信用卡交易金額'[新臺幣']]]/1000000</f>
        <v>16.348706</v>
      </c>
      <c r="M3850" s="14" t="str" cm="1">
        <f t="array" ref="M3850">_xlfn.TEXTJOIN("", TRUE, _xlfn.XLOOKUP(TRUE, VALUE(表格1[[#This Row],[年月]]) &lt;= VALUE($R$8:$R$12), $Q$8:$Q$12)) &amp; "年度"</f>
        <v>2023年度</v>
      </c>
    </row>
    <row r="3851" spans="1:13" x14ac:dyDescent="0.3">
      <c r="A3851" s="2">
        <v>202208</v>
      </c>
      <c r="B3851" s="19">
        <f>DATE(表格1[[#This Row],[年]],表格1[[#This Row],[月]],1)</f>
        <v>44774</v>
      </c>
      <c r="C3851" s="2" t="str">
        <f>LEFT(表格1[[#This Row],[年月]],4)</f>
        <v>2022</v>
      </c>
      <c r="D3851" s="2" t="str">
        <f>RIGHT(表格1[[#This Row],[年月]],2)</f>
        <v>08</v>
      </c>
      <c r="E3851" s="5">
        <v>9007000</v>
      </c>
      <c r="F3851" s="2" t="str">
        <f>VLOOKUP(TEXT(表格1[[#This Row],[地區]],"00000000"),縣市代碼,2,0)</f>
        <v>連江縣</v>
      </c>
      <c r="G3851" s="2" t="s">
        <v>10</v>
      </c>
      <c r="H3851" s="13">
        <v>8895</v>
      </c>
      <c r="I3851" s="14">
        <v>22154305</v>
      </c>
      <c r="J3851" s="14">
        <f>表格1[[#This Row],[信用卡交易筆數]]/1000</f>
        <v>8.8949999999999996</v>
      </c>
      <c r="K3851" s="14">
        <f>表格1[[#This Row],[信用卡交易金額'[新臺幣']]]/1000</f>
        <v>22154.305</v>
      </c>
      <c r="L3851" s="14">
        <f>表格1[[#This Row],[信用卡交易金額'[新臺幣']]]/1000000</f>
        <v>22.154305000000001</v>
      </c>
      <c r="M3851" s="14" t="str" cm="1">
        <f t="array" ref="M3851">_xlfn.TEXTJOIN("", TRUE, _xlfn.XLOOKUP(TRUE, VALUE(表格1[[#This Row],[年月]]) &lt;= VALUE($R$8:$R$12), $Q$8:$Q$12)) &amp; "年度"</f>
        <v>2023年度</v>
      </c>
    </row>
    <row r="3852" spans="1:13" x14ac:dyDescent="0.3">
      <c r="A3852" s="2">
        <v>202209</v>
      </c>
      <c r="B3852" s="19">
        <f>DATE(表格1[[#This Row],[年]],表格1[[#This Row],[月]],1)</f>
        <v>44805</v>
      </c>
      <c r="C3852" s="2" t="str">
        <f>LEFT(表格1[[#This Row],[年月]],4)</f>
        <v>2022</v>
      </c>
      <c r="D3852" s="2" t="str">
        <f>RIGHT(表格1[[#This Row],[年月]],2)</f>
        <v>09</v>
      </c>
      <c r="E3852" s="5">
        <v>63000000</v>
      </c>
      <c r="F3852" s="2" t="str">
        <f>VLOOKUP(TEXT(表格1[[#This Row],[地區]],"00000000"),縣市代碼,2,0)</f>
        <v>臺北市</v>
      </c>
      <c r="G3852" s="2" t="s">
        <v>4</v>
      </c>
      <c r="H3852" s="13">
        <v>10839683</v>
      </c>
      <c r="I3852" s="14">
        <v>6343528204</v>
      </c>
      <c r="J3852" s="14">
        <f>表格1[[#This Row],[信用卡交易筆數]]/1000</f>
        <v>10839.683000000001</v>
      </c>
      <c r="K3852" s="14">
        <f>表格1[[#This Row],[信用卡交易金額'[新臺幣']]]/1000</f>
        <v>6343528.2039999999</v>
      </c>
      <c r="L3852" s="14">
        <f>表格1[[#This Row],[信用卡交易金額'[新臺幣']]]/1000000</f>
        <v>6343.5282040000002</v>
      </c>
      <c r="M3852" s="14" t="str" cm="1">
        <f t="array" ref="M3852">_xlfn.TEXTJOIN("", TRUE, _xlfn.XLOOKUP(TRUE, VALUE(表格1[[#This Row],[年月]]) &lt;= VALUE($R$8:$R$12), $Q$8:$Q$12)) &amp; "年度"</f>
        <v>2023年度</v>
      </c>
    </row>
    <row r="3853" spans="1:13" x14ac:dyDescent="0.3">
      <c r="A3853" s="2">
        <v>202209</v>
      </c>
      <c r="B3853" s="19">
        <f>DATE(表格1[[#This Row],[年]],表格1[[#This Row],[月]],1)</f>
        <v>44805</v>
      </c>
      <c r="C3853" s="2" t="str">
        <f>LEFT(表格1[[#This Row],[年月]],4)</f>
        <v>2022</v>
      </c>
      <c r="D3853" s="2" t="str">
        <f>RIGHT(表格1[[#This Row],[年月]],2)</f>
        <v>09</v>
      </c>
      <c r="E3853" s="5">
        <v>63000000</v>
      </c>
      <c r="F3853" s="2" t="str">
        <f>VLOOKUP(TEXT(表格1[[#This Row],[地區]],"00000000"),縣市代碼,2,0)</f>
        <v>臺北市</v>
      </c>
      <c r="G3853" s="2" t="s">
        <v>5</v>
      </c>
      <c r="H3853" s="13">
        <v>535528</v>
      </c>
      <c r="I3853" s="14">
        <v>2029426164</v>
      </c>
      <c r="J3853" s="14">
        <f>表格1[[#This Row],[信用卡交易筆數]]/1000</f>
        <v>535.52800000000002</v>
      </c>
      <c r="K3853" s="14">
        <f>表格1[[#This Row],[信用卡交易金額'[新臺幣']]]/1000</f>
        <v>2029426.1640000001</v>
      </c>
      <c r="L3853" s="14">
        <f>表格1[[#This Row],[信用卡交易金額'[新臺幣']]]/1000000</f>
        <v>2029.426164</v>
      </c>
      <c r="M3853" s="14" t="str" cm="1">
        <f t="array" ref="M3853">_xlfn.TEXTJOIN("", TRUE, _xlfn.XLOOKUP(TRUE, VALUE(表格1[[#This Row],[年月]]) &lt;= VALUE($R$8:$R$12), $Q$8:$Q$12)) &amp; "年度"</f>
        <v>2023年度</v>
      </c>
    </row>
    <row r="3854" spans="1:13" x14ac:dyDescent="0.3">
      <c r="A3854" s="2">
        <v>202209</v>
      </c>
      <c r="B3854" s="19">
        <f>DATE(表格1[[#This Row],[年]],表格1[[#This Row],[月]],1)</f>
        <v>44805</v>
      </c>
      <c r="C3854" s="2" t="str">
        <f>LEFT(表格1[[#This Row],[年月]],4)</f>
        <v>2022</v>
      </c>
      <c r="D3854" s="2" t="str">
        <f>RIGHT(表格1[[#This Row],[年月]],2)</f>
        <v>09</v>
      </c>
      <c r="E3854" s="5">
        <v>63000000</v>
      </c>
      <c r="F3854" s="2" t="str">
        <f>VLOOKUP(TEXT(表格1[[#This Row],[地區]],"00000000"),縣市代碼,2,0)</f>
        <v>臺北市</v>
      </c>
      <c r="G3854" s="2" t="s">
        <v>6</v>
      </c>
      <c r="H3854" s="13">
        <v>829792</v>
      </c>
      <c r="I3854" s="14">
        <v>3703845533</v>
      </c>
      <c r="J3854" s="14">
        <f>表格1[[#This Row],[信用卡交易筆數]]/1000</f>
        <v>829.79200000000003</v>
      </c>
      <c r="K3854" s="14">
        <f>表格1[[#This Row],[信用卡交易金額'[新臺幣']]]/1000</f>
        <v>3703845.5329999998</v>
      </c>
      <c r="L3854" s="14">
        <f>表格1[[#This Row],[信用卡交易金額'[新臺幣']]]/1000000</f>
        <v>3703.8455330000002</v>
      </c>
      <c r="M3854" s="14" t="str" cm="1">
        <f t="array" ref="M3854">_xlfn.TEXTJOIN("", TRUE, _xlfn.XLOOKUP(TRUE, VALUE(表格1[[#This Row],[年月]]) &lt;= VALUE($R$8:$R$12), $Q$8:$Q$12)) &amp; "年度"</f>
        <v>2023年度</v>
      </c>
    </row>
    <row r="3855" spans="1:13" x14ac:dyDescent="0.3">
      <c r="A3855" s="2">
        <v>202209</v>
      </c>
      <c r="B3855" s="19">
        <f>DATE(表格1[[#This Row],[年]],表格1[[#This Row],[月]],1)</f>
        <v>44805</v>
      </c>
      <c r="C3855" s="2" t="str">
        <f>LEFT(表格1[[#This Row],[年月]],4)</f>
        <v>2022</v>
      </c>
      <c r="D3855" s="2" t="str">
        <f>RIGHT(表格1[[#This Row],[年月]],2)</f>
        <v>09</v>
      </c>
      <c r="E3855" s="5">
        <v>63000000</v>
      </c>
      <c r="F3855" s="2" t="str">
        <f>VLOOKUP(TEXT(表格1[[#This Row],[地區]],"00000000"),縣市代碼,2,0)</f>
        <v>臺北市</v>
      </c>
      <c r="G3855" s="2" t="s">
        <v>7</v>
      </c>
      <c r="H3855" s="13">
        <v>4653098</v>
      </c>
      <c r="I3855" s="14">
        <v>4494651689</v>
      </c>
      <c r="J3855" s="14">
        <f>表格1[[#This Row],[信用卡交易筆數]]/1000</f>
        <v>4653.098</v>
      </c>
      <c r="K3855" s="14">
        <f>表格1[[#This Row],[信用卡交易金額'[新臺幣']]]/1000</f>
        <v>4494651.6890000002</v>
      </c>
      <c r="L3855" s="14">
        <f>表格1[[#This Row],[信用卡交易金額'[新臺幣']]]/1000000</f>
        <v>4494.6516890000003</v>
      </c>
      <c r="M3855" s="14" t="str" cm="1">
        <f t="array" ref="M3855">_xlfn.TEXTJOIN("", TRUE, _xlfn.XLOOKUP(TRUE, VALUE(表格1[[#This Row],[年月]]) &lt;= VALUE($R$8:$R$12), $Q$8:$Q$12)) &amp; "年度"</f>
        <v>2023年度</v>
      </c>
    </row>
    <row r="3856" spans="1:13" x14ac:dyDescent="0.3">
      <c r="A3856" s="2">
        <v>202209</v>
      </c>
      <c r="B3856" s="19">
        <f>DATE(表格1[[#This Row],[年]],表格1[[#This Row],[月]],1)</f>
        <v>44805</v>
      </c>
      <c r="C3856" s="2" t="str">
        <f>LEFT(表格1[[#This Row],[年月]],4)</f>
        <v>2022</v>
      </c>
      <c r="D3856" s="2" t="str">
        <f>RIGHT(表格1[[#This Row],[年月]],2)</f>
        <v>09</v>
      </c>
      <c r="E3856" s="5">
        <v>63000000</v>
      </c>
      <c r="F3856" s="2" t="str">
        <f>VLOOKUP(TEXT(表格1[[#This Row],[地區]],"00000000"),縣市代碼,2,0)</f>
        <v>臺北市</v>
      </c>
      <c r="G3856" s="2" t="s">
        <v>8</v>
      </c>
      <c r="H3856" s="13">
        <v>3909639</v>
      </c>
      <c r="I3856" s="14">
        <v>8475620465</v>
      </c>
      <c r="J3856" s="14">
        <f>表格1[[#This Row],[信用卡交易筆數]]/1000</f>
        <v>3909.6390000000001</v>
      </c>
      <c r="K3856" s="14">
        <f>表格1[[#This Row],[信用卡交易金額'[新臺幣']]]/1000</f>
        <v>8475620.4649999999</v>
      </c>
      <c r="L3856" s="14">
        <f>表格1[[#This Row],[信用卡交易金額'[新臺幣']]]/1000000</f>
        <v>8475.620465</v>
      </c>
      <c r="M3856" s="14" t="str" cm="1">
        <f t="array" ref="M3856">_xlfn.TEXTJOIN("", TRUE, _xlfn.XLOOKUP(TRUE, VALUE(表格1[[#This Row],[年月]]) &lt;= VALUE($R$8:$R$12), $Q$8:$Q$12)) &amp; "年度"</f>
        <v>2023年度</v>
      </c>
    </row>
    <row r="3857" spans="1:13" x14ac:dyDescent="0.3">
      <c r="A3857" s="2">
        <v>202209</v>
      </c>
      <c r="B3857" s="19">
        <f>DATE(表格1[[#This Row],[年]],表格1[[#This Row],[月]],1)</f>
        <v>44805</v>
      </c>
      <c r="C3857" s="2" t="str">
        <f>LEFT(表格1[[#This Row],[年月]],4)</f>
        <v>2022</v>
      </c>
      <c r="D3857" s="2" t="str">
        <f>RIGHT(表格1[[#This Row],[年月]],2)</f>
        <v>09</v>
      </c>
      <c r="E3857" s="5">
        <v>63000000</v>
      </c>
      <c r="F3857" s="2" t="str">
        <f>VLOOKUP(TEXT(表格1[[#This Row],[地區]],"00000000"),縣市代碼,2,0)</f>
        <v>臺北市</v>
      </c>
      <c r="G3857" s="2" t="s">
        <v>9</v>
      </c>
      <c r="H3857" s="13">
        <v>7821593</v>
      </c>
      <c r="I3857" s="14">
        <v>12110496344</v>
      </c>
      <c r="J3857" s="14">
        <f>表格1[[#This Row],[信用卡交易筆數]]/1000</f>
        <v>7821.5929999999998</v>
      </c>
      <c r="K3857" s="14">
        <f>表格1[[#This Row],[信用卡交易金額'[新臺幣']]]/1000</f>
        <v>12110496.344000001</v>
      </c>
      <c r="L3857" s="14">
        <f>表格1[[#This Row],[信用卡交易金額'[新臺幣']]]/1000000</f>
        <v>12110.496343999999</v>
      </c>
      <c r="M3857" s="14" t="str" cm="1">
        <f t="array" ref="M3857">_xlfn.TEXTJOIN("", TRUE, _xlfn.XLOOKUP(TRUE, VALUE(表格1[[#This Row],[年月]]) &lt;= VALUE($R$8:$R$12), $Q$8:$Q$12)) &amp; "年度"</f>
        <v>2023年度</v>
      </c>
    </row>
    <row r="3858" spans="1:13" x14ac:dyDescent="0.3">
      <c r="A3858" s="2">
        <v>202209</v>
      </c>
      <c r="B3858" s="19">
        <f>DATE(表格1[[#This Row],[年]],表格1[[#This Row],[月]],1)</f>
        <v>44805</v>
      </c>
      <c r="C3858" s="2" t="str">
        <f>LEFT(表格1[[#This Row],[年月]],4)</f>
        <v>2022</v>
      </c>
      <c r="D3858" s="2" t="str">
        <f>RIGHT(表格1[[#This Row],[年月]],2)</f>
        <v>09</v>
      </c>
      <c r="E3858" s="5">
        <v>63000000</v>
      </c>
      <c r="F3858" s="2" t="str">
        <f>VLOOKUP(TEXT(表格1[[#This Row],[地區]],"00000000"),縣市代碼,2,0)</f>
        <v>臺北市</v>
      </c>
      <c r="G3858" s="2" t="s">
        <v>10</v>
      </c>
      <c r="H3858" s="13">
        <v>4374993</v>
      </c>
      <c r="I3858" s="14">
        <v>12968340805</v>
      </c>
      <c r="J3858" s="14">
        <f>表格1[[#This Row],[信用卡交易筆數]]/1000</f>
        <v>4374.9930000000004</v>
      </c>
      <c r="K3858" s="14">
        <f>表格1[[#This Row],[信用卡交易金額'[新臺幣']]]/1000</f>
        <v>12968340.805</v>
      </c>
      <c r="L3858" s="14">
        <f>表格1[[#This Row],[信用卡交易金額'[新臺幣']]]/1000000</f>
        <v>12968.340805</v>
      </c>
      <c r="M3858" s="14" t="str" cm="1">
        <f t="array" ref="M3858">_xlfn.TEXTJOIN("", TRUE, _xlfn.XLOOKUP(TRUE, VALUE(表格1[[#This Row],[年月]]) &lt;= VALUE($R$8:$R$12), $Q$8:$Q$12)) &amp; "年度"</f>
        <v>2023年度</v>
      </c>
    </row>
    <row r="3859" spans="1:13" x14ac:dyDescent="0.3">
      <c r="A3859" s="2">
        <v>202209</v>
      </c>
      <c r="B3859" s="19">
        <f>DATE(表格1[[#This Row],[年]],表格1[[#This Row],[月]],1)</f>
        <v>44805</v>
      </c>
      <c r="C3859" s="2" t="str">
        <f>LEFT(表格1[[#This Row],[年月]],4)</f>
        <v>2022</v>
      </c>
      <c r="D3859" s="2" t="str">
        <f>RIGHT(表格1[[#This Row],[年月]],2)</f>
        <v>09</v>
      </c>
      <c r="E3859" s="5">
        <v>65000000</v>
      </c>
      <c r="F3859" s="2" t="str">
        <f>VLOOKUP(TEXT(表格1[[#This Row],[地區]],"00000000"),縣市代碼,2,0)</f>
        <v>新北市</v>
      </c>
      <c r="G3859" s="2" t="s">
        <v>4</v>
      </c>
      <c r="H3859" s="13">
        <v>11495787</v>
      </c>
      <c r="I3859" s="14">
        <v>5682078359</v>
      </c>
      <c r="J3859" s="14">
        <f>表格1[[#This Row],[信用卡交易筆數]]/1000</f>
        <v>11495.787</v>
      </c>
      <c r="K3859" s="14">
        <f>表格1[[#This Row],[信用卡交易金額'[新臺幣']]]/1000</f>
        <v>5682078.3590000002</v>
      </c>
      <c r="L3859" s="14">
        <f>表格1[[#This Row],[信用卡交易金額'[新臺幣']]]/1000000</f>
        <v>5682.0783590000001</v>
      </c>
      <c r="M3859" s="14" t="str" cm="1">
        <f t="array" ref="M3859">_xlfn.TEXTJOIN("", TRUE, _xlfn.XLOOKUP(TRUE, VALUE(表格1[[#This Row],[年月]]) &lt;= VALUE($R$8:$R$12), $Q$8:$Q$12)) &amp; "年度"</f>
        <v>2023年度</v>
      </c>
    </row>
    <row r="3860" spans="1:13" x14ac:dyDescent="0.3">
      <c r="A3860" s="2">
        <v>202209</v>
      </c>
      <c r="B3860" s="19">
        <f>DATE(表格1[[#This Row],[年]],表格1[[#This Row],[月]],1)</f>
        <v>44805</v>
      </c>
      <c r="C3860" s="2" t="str">
        <f>LEFT(表格1[[#This Row],[年月]],4)</f>
        <v>2022</v>
      </c>
      <c r="D3860" s="2" t="str">
        <f>RIGHT(表格1[[#This Row],[年月]],2)</f>
        <v>09</v>
      </c>
      <c r="E3860" s="5">
        <v>65000000</v>
      </c>
      <c r="F3860" s="2" t="str">
        <f>VLOOKUP(TEXT(表格1[[#This Row],[地區]],"00000000"),縣市代碼,2,0)</f>
        <v>新北市</v>
      </c>
      <c r="G3860" s="2" t="s">
        <v>5</v>
      </c>
      <c r="H3860" s="13">
        <v>679233</v>
      </c>
      <c r="I3860" s="14">
        <v>1781090695</v>
      </c>
      <c r="J3860" s="14">
        <f>表格1[[#This Row],[信用卡交易筆數]]/1000</f>
        <v>679.23299999999995</v>
      </c>
      <c r="K3860" s="14">
        <f>表格1[[#This Row],[信用卡交易金額'[新臺幣']]]/1000</f>
        <v>1781090.6950000001</v>
      </c>
      <c r="L3860" s="14">
        <f>表格1[[#This Row],[信用卡交易金額'[新臺幣']]]/1000000</f>
        <v>1781.0906950000001</v>
      </c>
      <c r="M3860" s="14" t="str" cm="1">
        <f t="array" ref="M3860">_xlfn.TEXTJOIN("", TRUE, _xlfn.XLOOKUP(TRUE, VALUE(表格1[[#This Row],[年月]]) &lt;= VALUE($R$8:$R$12), $Q$8:$Q$12)) &amp; "年度"</f>
        <v>2023年度</v>
      </c>
    </row>
    <row r="3861" spans="1:13" x14ac:dyDescent="0.3">
      <c r="A3861" s="2">
        <v>202209</v>
      </c>
      <c r="B3861" s="19">
        <f>DATE(表格1[[#This Row],[年]],表格1[[#This Row],[月]],1)</f>
        <v>44805</v>
      </c>
      <c r="C3861" s="2" t="str">
        <f>LEFT(表格1[[#This Row],[年月]],4)</f>
        <v>2022</v>
      </c>
      <c r="D3861" s="2" t="str">
        <f>RIGHT(表格1[[#This Row],[年月]],2)</f>
        <v>09</v>
      </c>
      <c r="E3861" s="5">
        <v>65000000</v>
      </c>
      <c r="F3861" s="2" t="str">
        <f>VLOOKUP(TEXT(表格1[[#This Row],[地區]],"00000000"),縣市代碼,2,0)</f>
        <v>新北市</v>
      </c>
      <c r="G3861" s="2" t="s">
        <v>6</v>
      </c>
      <c r="H3861" s="13">
        <v>1062260</v>
      </c>
      <c r="I3861" s="14">
        <v>3499999015</v>
      </c>
      <c r="J3861" s="14">
        <f>表格1[[#This Row],[信用卡交易筆數]]/1000</f>
        <v>1062.26</v>
      </c>
      <c r="K3861" s="14">
        <f>表格1[[#This Row],[信用卡交易金額'[新臺幣']]]/1000</f>
        <v>3499999.0150000001</v>
      </c>
      <c r="L3861" s="14">
        <f>表格1[[#This Row],[信用卡交易金額'[新臺幣']]]/1000000</f>
        <v>3499.9990149999999</v>
      </c>
      <c r="M3861" s="14" t="str" cm="1">
        <f t="array" ref="M3861">_xlfn.TEXTJOIN("", TRUE, _xlfn.XLOOKUP(TRUE, VALUE(表格1[[#This Row],[年月]]) &lt;= VALUE($R$8:$R$12), $Q$8:$Q$12)) &amp; "年度"</f>
        <v>2023年度</v>
      </c>
    </row>
    <row r="3862" spans="1:13" x14ac:dyDescent="0.3">
      <c r="A3862" s="2">
        <v>202209</v>
      </c>
      <c r="B3862" s="19">
        <f>DATE(表格1[[#This Row],[年]],表格1[[#This Row],[月]],1)</f>
        <v>44805</v>
      </c>
      <c r="C3862" s="2" t="str">
        <f>LEFT(表格1[[#This Row],[年月]],4)</f>
        <v>2022</v>
      </c>
      <c r="D3862" s="2" t="str">
        <f>RIGHT(表格1[[#This Row],[年月]],2)</f>
        <v>09</v>
      </c>
      <c r="E3862" s="5">
        <v>65000000</v>
      </c>
      <c r="F3862" s="2" t="str">
        <f>VLOOKUP(TEXT(表格1[[#This Row],[地區]],"00000000"),縣市代碼,2,0)</f>
        <v>新北市</v>
      </c>
      <c r="G3862" s="2" t="s">
        <v>7</v>
      </c>
      <c r="H3862" s="13">
        <v>5550950</v>
      </c>
      <c r="I3862" s="14">
        <v>5349100542</v>
      </c>
      <c r="J3862" s="14">
        <f>表格1[[#This Row],[信用卡交易筆數]]/1000</f>
        <v>5550.95</v>
      </c>
      <c r="K3862" s="14">
        <f>表格1[[#This Row],[信用卡交易金額'[新臺幣']]]/1000</f>
        <v>5349100.5420000004</v>
      </c>
      <c r="L3862" s="14">
        <f>表格1[[#This Row],[信用卡交易金額'[新臺幣']]]/1000000</f>
        <v>5349.1005420000001</v>
      </c>
      <c r="M3862" s="14" t="str" cm="1">
        <f t="array" ref="M3862">_xlfn.TEXTJOIN("", TRUE, _xlfn.XLOOKUP(TRUE, VALUE(表格1[[#This Row],[年月]]) &lt;= VALUE($R$8:$R$12), $Q$8:$Q$12)) &amp; "年度"</f>
        <v>2023年度</v>
      </c>
    </row>
    <row r="3863" spans="1:13" x14ac:dyDescent="0.3">
      <c r="A3863" s="2">
        <v>202209</v>
      </c>
      <c r="B3863" s="19">
        <f>DATE(表格1[[#This Row],[年]],表格1[[#This Row],[月]],1)</f>
        <v>44805</v>
      </c>
      <c r="C3863" s="2" t="str">
        <f>LEFT(表格1[[#This Row],[年月]],4)</f>
        <v>2022</v>
      </c>
      <c r="D3863" s="2" t="str">
        <f>RIGHT(表格1[[#This Row],[年月]],2)</f>
        <v>09</v>
      </c>
      <c r="E3863" s="5">
        <v>65000000</v>
      </c>
      <c r="F3863" s="2" t="str">
        <f>VLOOKUP(TEXT(表格1[[#This Row],[地區]],"00000000"),縣市代碼,2,0)</f>
        <v>新北市</v>
      </c>
      <c r="G3863" s="2" t="s">
        <v>8</v>
      </c>
      <c r="H3863" s="13">
        <v>4802700</v>
      </c>
      <c r="I3863" s="14">
        <v>8841646120</v>
      </c>
      <c r="J3863" s="14">
        <f>表格1[[#This Row],[信用卡交易筆數]]/1000</f>
        <v>4802.7</v>
      </c>
      <c r="K3863" s="14">
        <f>表格1[[#This Row],[信用卡交易金額'[新臺幣']]]/1000</f>
        <v>8841646.1199999992</v>
      </c>
      <c r="L3863" s="14">
        <f>表格1[[#This Row],[信用卡交易金額'[新臺幣']]]/1000000</f>
        <v>8841.6461199999994</v>
      </c>
      <c r="M3863" s="14" t="str" cm="1">
        <f t="array" ref="M3863">_xlfn.TEXTJOIN("", TRUE, _xlfn.XLOOKUP(TRUE, VALUE(表格1[[#This Row],[年月]]) &lt;= VALUE($R$8:$R$12), $Q$8:$Q$12)) &amp; "年度"</f>
        <v>2023年度</v>
      </c>
    </row>
    <row r="3864" spans="1:13" x14ac:dyDescent="0.3">
      <c r="A3864" s="2">
        <v>202209</v>
      </c>
      <c r="B3864" s="19">
        <f>DATE(表格1[[#This Row],[年]],表格1[[#This Row],[月]],1)</f>
        <v>44805</v>
      </c>
      <c r="C3864" s="2" t="str">
        <f>LEFT(表格1[[#This Row],[年月]],4)</f>
        <v>2022</v>
      </c>
      <c r="D3864" s="2" t="str">
        <f>RIGHT(表格1[[#This Row],[年月]],2)</f>
        <v>09</v>
      </c>
      <c r="E3864" s="5">
        <v>65000000</v>
      </c>
      <c r="F3864" s="2" t="str">
        <f>VLOOKUP(TEXT(表格1[[#This Row],[地區]],"00000000"),縣市代碼,2,0)</f>
        <v>新北市</v>
      </c>
      <c r="G3864" s="2" t="s">
        <v>9</v>
      </c>
      <c r="H3864" s="13">
        <v>9829530</v>
      </c>
      <c r="I3864" s="14">
        <v>12921416492</v>
      </c>
      <c r="J3864" s="14">
        <f>表格1[[#This Row],[信用卡交易筆數]]/1000</f>
        <v>9829.5300000000007</v>
      </c>
      <c r="K3864" s="14">
        <f>表格1[[#This Row],[信用卡交易金額'[新臺幣']]]/1000</f>
        <v>12921416.492000001</v>
      </c>
      <c r="L3864" s="14">
        <f>表格1[[#This Row],[信用卡交易金額'[新臺幣']]]/1000000</f>
        <v>12921.416492</v>
      </c>
      <c r="M3864" s="14" t="str" cm="1">
        <f t="array" ref="M3864">_xlfn.TEXTJOIN("", TRUE, _xlfn.XLOOKUP(TRUE, VALUE(表格1[[#This Row],[年月]]) &lt;= VALUE($R$8:$R$12), $Q$8:$Q$12)) &amp; "年度"</f>
        <v>2023年度</v>
      </c>
    </row>
    <row r="3865" spans="1:13" x14ac:dyDescent="0.3">
      <c r="A3865" s="2">
        <v>202209</v>
      </c>
      <c r="B3865" s="19">
        <f>DATE(表格1[[#This Row],[年]],表格1[[#This Row],[月]],1)</f>
        <v>44805</v>
      </c>
      <c r="C3865" s="2" t="str">
        <f>LEFT(表格1[[#This Row],[年月]],4)</f>
        <v>2022</v>
      </c>
      <c r="D3865" s="2" t="str">
        <f>RIGHT(表格1[[#This Row],[年月]],2)</f>
        <v>09</v>
      </c>
      <c r="E3865" s="5">
        <v>65000000</v>
      </c>
      <c r="F3865" s="2" t="str">
        <f>VLOOKUP(TEXT(表格1[[#This Row],[地區]],"00000000"),縣市代碼,2,0)</f>
        <v>新北市</v>
      </c>
      <c r="G3865" s="2" t="s">
        <v>10</v>
      </c>
      <c r="H3865" s="13">
        <v>5852610</v>
      </c>
      <c r="I3865" s="14">
        <v>15132716183</v>
      </c>
      <c r="J3865" s="14">
        <f>表格1[[#This Row],[信用卡交易筆數]]/1000</f>
        <v>5852.61</v>
      </c>
      <c r="K3865" s="14">
        <f>表格1[[#This Row],[信用卡交易金額'[新臺幣']]]/1000</f>
        <v>15132716.183</v>
      </c>
      <c r="L3865" s="14">
        <f>表格1[[#This Row],[信用卡交易金額'[新臺幣']]]/1000000</f>
        <v>15132.716183</v>
      </c>
      <c r="M3865" s="14" t="str" cm="1">
        <f t="array" ref="M3865">_xlfn.TEXTJOIN("", TRUE, _xlfn.XLOOKUP(TRUE, VALUE(表格1[[#This Row],[年月]]) &lt;= VALUE($R$8:$R$12), $Q$8:$Q$12)) &amp; "年度"</f>
        <v>2023年度</v>
      </c>
    </row>
    <row r="3866" spans="1:13" x14ac:dyDescent="0.3">
      <c r="A3866" s="2">
        <v>202209</v>
      </c>
      <c r="B3866" s="19">
        <f>DATE(表格1[[#This Row],[年]],表格1[[#This Row],[月]],1)</f>
        <v>44805</v>
      </c>
      <c r="C3866" s="2" t="str">
        <f>LEFT(表格1[[#This Row],[年月]],4)</f>
        <v>2022</v>
      </c>
      <c r="D3866" s="2" t="str">
        <f>RIGHT(表格1[[#This Row],[年月]],2)</f>
        <v>09</v>
      </c>
      <c r="E3866" s="5">
        <v>68000000</v>
      </c>
      <c r="F3866" s="2" t="str">
        <f>VLOOKUP(TEXT(表格1[[#This Row],[地區]],"00000000"),縣市代碼,2,0)</f>
        <v>桃園市</v>
      </c>
      <c r="G3866" s="2" t="s">
        <v>4</v>
      </c>
      <c r="H3866" s="13">
        <v>5037553</v>
      </c>
      <c r="I3866" s="14">
        <v>2385502765</v>
      </c>
      <c r="J3866" s="14">
        <f>表格1[[#This Row],[信用卡交易筆數]]/1000</f>
        <v>5037.5529999999999</v>
      </c>
      <c r="K3866" s="14">
        <f>表格1[[#This Row],[信用卡交易金額'[新臺幣']]]/1000</f>
        <v>2385502.7650000001</v>
      </c>
      <c r="L3866" s="14">
        <f>表格1[[#This Row],[信用卡交易金額'[新臺幣']]]/1000000</f>
        <v>2385.5027650000002</v>
      </c>
      <c r="M3866" s="14" t="str" cm="1">
        <f t="array" ref="M3866">_xlfn.TEXTJOIN("", TRUE, _xlfn.XLOOKUP(TRUE, VALUE(表格1[[#This Row],[年月]]) &lt;= VALUE($R$8:$R$12), $Q$8:$Q$12)) &amp; "年度"</f>
        <v>2023年度</v>
      </c>
    </row>
    <row r="3867" spans="1:13" x14ac:dyDescent="0.3">
      <c r="A3867" s="2">
        <v>202209</v>
      </c>
      <c r="B3867" s="19">
        <f>DATE(表格1[[#This Row],[年]],表格1[[#This Row],[月]],1)</f>
        <v>44805</v>
      </c>
      <c r="C3867" s="2" t="str">
        <f>LEFT(表格1[[#This Row],[年月]],4)</f>
        <v>2022</v>
      </c>
      <c r="D3867" s="2" t="str">
        <f>RIGHT(表格1[[#This Row],[年月]],2)</f>
        <v>09</v>
      </c>
      <c r="E3867" s="5">
        <v>68000000</v>
      </c>
      <c r="F3867" s="2" t="str">
        <f>VLOOKUP(TEXT(表格1[[#This Row],[地區]],"00000000"),縣市代碼,2,0)</f>
        <v>桃園市</v>
      </c>
      <c r="G3867" s="2" t="s">
        <v>5</v>
      </c>
      <c r="H3867" s="13">
        <v>293071</v>
      </c>
      <c r="I3867" s="14">
        <v>782019450</v>
      </c>
      <c r="J3867" s="14">
        <f>表格1[[#This Row],[信用卡交易筆數]]/1000</f>
        <v>293.07100000000003</v>
      </c>
      <c r="K3867" s="14">
        <f>表格1[[#This Row],[信用卡交易金額'[新臺幣']]]/1000</f>
        <v>782019.45</v>
      </c>
      <c r="L3867" s="14">
        <f>表格1[[#This Row],[信用卡交易金額'[新臺幣']]]/1000000</f>
        <v>782.01945000000001</v>
      </c>
      <c r="M3867" s="14" t="str" cm="1">
        <f t="array" ref="M3867">_xlfn.TEXTJOIN("", TRUE, _xlfn.XLOOKUP(TRUE, VALUE(表格1[[#This Row],[年月]]) &lt;= VALUE($R$8:$R$12), $Q$8:$Q$12)) &amp; "年度"</f>
        <v>2023年度</v>
      </c>
    </row>
    <row r="3868" spans="1:13" x14ac:dyDescent="0.3">
      <c r="A3868" s="2">
        <v>202209</v>
      </c>
      <c r="B3868" s="19">
        <f>DATE(表格1[[#This Row],[年]],表格1[[#This Row],[月]],1)</f>
        <v>44805</v>
      </c>
      <c r="C3868" s="2" t="str">
        <f>LEFT(表格1[[#This Row],[年月]],4)</f>
        <v>2022</v>
      </c>
      <c r="D3868" s="2" t="str">
        <f>RIGHT(表格1[[#This Row],[年月]],2)</f>
        <v>09</v>
      </c>
      <c r="E3868" s="5">
        <v>68000000</v>
      </c>
      <c r="F3868" s="2" t="str">
        <f>VLOOKUP(TEXT(表格1[[#This Row],[地區]],"00000000"),縣市代碼,2,0)</f>
        <v>桃園市</v>
      </c>
      <c r="G3868" s="2" t="s">
        <v>6</v>
      </c>
      <c r="H3868" s="13">
        <v>503308</v>
      </c>
      <c r="I3868" s="14">
        <v>1640499556</v>
      </c>
      <c r="J3868" s="14">
        <f>表格1[[#This Row],[信用卡交易筆數]]/1000</f>
        <v>503.30799999999999</v>
      </c>
      <c r="K3868" s="14">
        <f>表格1[[#This Row],[信用卡交易金額'[新臺幣']]]/1000</f>
        <v>1640499.5560000001</v>
      </c>
      <c r="L3868" s="14">
        <f>表格1[[#This Row],[信用卡交易金額'[新臺幣']]]/1000000</f>
        <v>1640.499556</v>
      </c>
      <c r="M3868" s="14" t="str" cm="1">
        <f t="array" ref="M3868">_xlfn.TEXTJOIN("", TRUE, _xlfn.XLOOKUP(TRUE, VALUE(表格1[[#This Row],[年月]]) &lt;= VALUE($R$8:$R$12), $Q$8:$Q$12)) &amp; "年度"</f>
        <v>2023年度</v>
      </c>
    </row>
    <row r="3869" spans="1:13" x14ac:dyDescent="0.3">
      <c r="A3869" s="2">
        <v>202209</v>
      </c>
      <c r="B3869" s="19">
        <f>DATE(表格1[[#This Row],[年]],表格1[[#This Row],[月]],1)</f>
        <v>44805</v>
      </c>
      <c r="C3869" s="2" t="str">
        <f>LEFT(表格1[[#This Row],[年月]],4)</f>
        <v>2022</v>
      </c>
      <c r="D3869" s="2" t="str">
        <f>RIGHT(表格1[[#This Row],[年月]],2)</f>
        <v>09</v>
      </c>
      <c r="E3869" s="5">
        <v>68000000</v>
      </c>
      <c r="F3869" s="2" t="str">
        <f>VLOOKUP(TEXT(表格1[[#This Row],[地區]],"00000000"),縣市代碼,2,0)</f>
        <v>桃園市</v>
      </c>
      <c r="G3869" s="2" t="s">
        <v>7</v>
      </c>
      <c r="H3869" s="13">
        <v>2722064</v>
      </c>
      <c r="I3869" s="14">
        <v>3062662633</v>
      </c>
      <c r="J3869" s="14">
        <f>表格1[[#This Row],[信用卡交易筆數]]/1000</f>
        <v>2722.0639999999999</v>
      </c>
      <c r="K3869" s="14">
        <f>表格1[[#This Row],[信用卡交易金額'[新臺幣']]]/1000</f>
        <v>3062662.6329999999</v>
      </c>
      <c r="L3869" s="14">
        <f>表格1[[#This Row],[信用卡交易金額'[新臺幣']]]/1000000</f>
        <v>3062.6626329999999</v>
      </c>
      <c r="M3869" s="14" t="str" cm="1">
        <f t="array" ref="M3869">_xlfn.TEXTJOIN("", TRUE, _xlfn.XLOOKUP(TRUE, VALUE(表格1[[#This Row],[年月]]) &lt;= VALUE($R$8:$R$12), $Q$8:$Q$12)) &amp; "年度"</f>
        <v>2023年度</v>
      </c>
    </row>
    <row r="3870" spans="1:13" x14ac:dyDescent="0.3">
      <c r="A3870" s="2">
        <v>202209</v>
      </c>
      <c r="B3870" s="19">
        <f>DATE(表格1[[#This Row],[年]],表格1[[#This Row],[月]],1)</f>
        <v>44805</v>
      </c>
      <c r="C3870" s="2" t="str">
        <f>LEFT(表格1[[#This Row],[年月]],4)</f>
        <v>2022</v>
      </c>
      <c r="D3870" s="2" t="str">
        <f>RIGHT(表格1[[#This Row],[年月]],2)</f>
        <v>09</v>
      </c>
      <c r="E3870" s="5">
        <v>68000000</v>
      </c>
      <c r="F3870" s="2" t="str">
        <f>VLOOKUP(TEXT(表格1[[#This Row],[地區]],"00000000"),縣市代碼,2,0)</f>
        <v>桃園市</v>
      </c>
      <c r="G3870" s="2" t="s">
        <v>8</v>
      </c>
      <c r="H3870" s="13">
        <v>2152705</v>
      </c>
      <c r="I3870" s="14">
        <v>3750460106</v>
      </c>
      <c r="J3870" s="14">
        <f>表格1[[#This Row],[信用卡交易筆數]]/1000</f>
        <v>2152.7049999999999</v>
      </c>
      <c r="K3870" s="14">
        <f>表格1[[#This Row],[信用卡交易金額'[新臺幣']]]/1000</f>
        <v>3750460.1060000001</v>
      </c>
      <c r="L3870" s="14">
        <f>表格1[[#This Row],[信用卡交易金額'[新臺幣']]]/1000000</f>
        <v>3750.460106</v>
      </c>
      <c r="M3870" s="14" t="str" cm="1">
        <f t="array" ref="M3870">_xlfn.TEXTJOIN("", TRUE, _xlfn.XLOOKUP(TRUE, VALUE(表格1[[#This Row],[年月]]) &lt;= VALUE($R$8:$R$12), $Q$8:$Q$12)) &amp; "年度"</f>
        <v>2023年度</v>
      </c>
    </row>
    <row r="3871" spans="1:13" x14ac:dyDescent="0.3">
      <c r="A3871" s="2">
        <v>202209</v>
      </c>
      <c r="B3871" s="19">
        <f>DATE(表格1[[#This Row],[年]],表格1[[#This Row],[月]],1)</f>
        <v>44805</v>
      </c>
      <c r="C3871" s="2" t="str">
        <f>LEFT(表格1[[#This Row],[年月]],4)</f>
        <v>2022</v>
      </c>
      <c r="D3871" s="2" t="str">
        <f>RIGHT(表格1[[#This Row],[年月]],2)</f>
        <v>09</v>
      </c>
      <c r="E3871" s="5">
        <v>68000000</v>
      </c>
      <c r="F3871" s="2" t="str">
        <f>VLOOKUP(TEXT(表格1[[#This Row],[地區]],"00000000"),縣市代碼,2,0)</f>
        <v>桃園市</v>
      </c>
      <c r="G3871" s="2" t="s">
        <v>9</v>
      </c>
      <c r="H3871" s="13">
        <v>4260622</v>
      </c>
      <c r="I3871" s="14">
        <v>6191189136</v>
      </c>
      <c r="J3871" s="14">
        <f>表格1[[#This Row],[信用卡交易筆數]]/1000</f>
        <v>4260.6220000000003</v>
      </c>
      <c r="K3871" s="14">
        <f>表格1[[#This Row],[信用卡交易金額'[新臺幣']]]/1000</f>
        <v>6191189.1359999999</v>
      </c>
      <c r="L3871" s="14">
        <f>表格1[[#This Row],[信用卡交易金額'[新臺幣']]]/1000000</f>
        <v>6191.189136</v>
      </c>
      <c r="M3871" s="14" t="str" cm="1">
        <f t="array" ref="M3871">_xlfn.TEXTJOIN("", TRUE, _xlfn.XLOOKUP(TRUE, VALUE(表格1[[#This Row],[年月]]) &lt;= VALUE($R$8:$R$12), $Q$8:$Q$12)) &amp; "年度"</f>
        <v>2023年度</v>
      </c>
    </row>
    <row r="3872" spans="1:13" x14ac:dyDescent="0.3">
      <c r="A3872" s="2">
        <v>202209</v>
      </c>
      <c r="B3872" s="19">
        <f>DATE(表格1[[#This Row],[年]],表格1[[#This Row],[月]],1)</f>
        <v>44805</v>
      </c>
      <c r="C3872" s="2" t="str">
        <f>LEFT(表格1[[#This Row],[年月]],4)</f>
        <v>2022</v>
      </c>
      <c r="D3872" s="2" t="str">
        <f>RIGHT(表格1[[#This Row],[年月]],2)</f>
        <v>09</v>
      </c>
      <c r="E3872" s="5">
        <v>68000000</v>
      </c>
      <c r="F3872" s="2" t="str">
        <f>VLOOKUP(TEXT(表格1[[#This Row],[地區]],"00000000"),縣市代碼,2,0)</f>
        <v>桃園市</v>
      </c>
      <c r="G3872" s="2" t="s">
        <v>10</v>
      </c>
      <c r="H3872" s="13">
        <v>2690229</v>
      </c>
      <c r="I3872" s="14">
        <v>6942163653</v>
      </c>
      <c r="J3872" s="14">
        <f>表格1[[#This Row],[信用卡交易筆數]]/1000</f>
        <v>2690.2289999999998</v>
      </c>
      <c r="K3872" s="14">
        <f>表格1[[#This Row],[信用卡交易金額'[新臺幣']]]/1000</f>
        <v>6942163.6529999999</v>
      </c>
      <c r="L3872" s="14">
        <f>表格1[[#This Row],[信用卡交易金額'[新臺幣']]]/1000000</f>
        <v>6942.1636529999996</v>
      </c>
      <c r="M3872" s="14" t="str" cm="1">
        <f t="array" ref="M3872">_xlfn.TEXTJOIN("", TRUE, _xlfn.XLOOKUP(TRUE, VALUE(表格1[[#This Row],[年月]]) &lt;= VALUE($R$8:$R$12), $Q$8:$Q$12)) &amp; "年度"</f>
        <v>2023年度</v>
      </c>
    </row>
    <row r="3873" spans="1:13" x14ac:dyDescent="0.3">
      <c r="A3873" s="2">
        <v>202209</v>
      </c>
      <c r="B3873" s="19">
        <f>DATE(表格1[[#This Row],[年]],表格1[[#This Row],[月]],1)</f>
        <v>44805</v>
      </c>
      <c r="C3873" s="2" t="str">
        <f>LEFT(表格1[[#This Row],[年月]],4)</f>
        <v>2022</v>
      </c>
      <c r="D3873" s="2" t="str">
        <f>RIGHT(表格1[[#This Row],[年月]],2)</f>
        <v>09</v>
      </c>
      <c r="E3873" s="5">
        <v>10004000</v>
      </c>
      <c r="F3873" s="2" t="str">
        <f>VLOOKUP(TEXT(表格1[[#This Row],[地區]],"00000000"),縣市代碼,2,0)</f>
        <v>新竹縣</v>
      </c>
      <c r="G3873" s="2" t="s">
        <v>4</v>
      </c>
      <c r="H3873" s="13">
        <v>1491972</v>
      </c>
      <c r="I3873" s="14">
        <v>771886664</v>
      </c>
      <c r="J3873" s="14">
        <f>表格1[[#This Row],[信用卡交易筆數]]/1000</f>
        <v>1491.972</v>
      </c>
      <c r="K3873" s="14">
        <f>表格1[[#This Row],[信用卡交易金額'[新臺幣']]]/1000</f>
        <v>771886.66399999999</v>
      </c>
      <c r="L3873" s="14">
        <f>表格1[[#This Row],[信用卡交易金額'[新臺幣']]]/1000000</f>
        <v>771.886664</v>
      </c>
      <c r="M3873" s="14" t="str" cm="1">
        <f t="array" ref="M3873">_xlfn.TEXTJOIN("", TRUE, _xlfn.XLOOKUP(TRUE, VALUE(表格1[[#This Row],[年月]]) &lt;= VALUE($R$8:$R$12), $Q$8:$Q$12)) &amp; "年度"</f>
        <v>2023年度</v>
      </c>
    </row>
    <row r="3874" spans="1:13" x14ac:dyDescent="0.3">
      <c r="A3874" s="2">
        <v>202209</v>
      </c>
      <c r="B3874" s="19">
        <f>DATE(表格1[[#This Row],[年]],表格1[[#This Row],[月]],1)</f>
        <v>44805</v>
      </c>
      <c r="C3874" s="2" t="str">
        <f>LEFT(表格1[[#This Row],[年月]],4)</f>
        <v>2022</v>
      </c>
      <c r="D3874" s="2" t="str">
        <f>RIGHT(表格1[[#This Row],[年月]],2)</f>
        <v>09</v>
      </c>
      <c r="E3874" s="5">
        <v>10004000</v>
      </c>
      <c r="F3874" s="2" t="str">
        <f>VLOOKUP(TEXT(表格1[[#This Row],[地區]],"00000000"),縣市代碼,2,0)</f>
        <v>新竹縣</v>
      </c>
      <c r="G3874" s="2" t="s">
        <v>5</v>
      </c>
      <c r="H3874" s="13">
        <v>80278</v>
      </c>
      <c r="I3874" s="14">
        <v>222522330</v>
      </c>
      <c r="J3874" s="14">
        <f>表格1[[#This Row],[信用卡交易筆數]]/1000</f>
        <v>80.278000000000006</v>
      </c>
      <c r="K3874" s="14">
        <f>表格1[[#This Row],[信用卡交易金額'[新臺幣']]]/1000</f>
        <v>222522.33</v>
      </c>
      <c r="L3874" s="14">
        <f>表格1[[#This Row],[信用卡交易金額'[新臺幣']]]/1000000</f>
        <v>222.52233000000001</v>
      </c>
      <c r="M3874" s="14" t="str" cm="1">
        <f t="array" ref="M3874">_xlfn.TEXTJOIN("", TRUE, _xlfn.XLOOKUP(TRUE, VALUE(表格1[[#This Row],[年月]]) &lt;= VALUE($R$8:$R$12), $Q$8:$Q$12)) &amp; "年度"</f>
        <v>2023年度</v>
      </c>
    </row>
    <row r="3875" spans="1:13" x14ac:dyDescent="0.3">
      <c r="A3875" s="2">
        <v>202209</v>
      </c>
      <c r="B3875" s="19">
        <f>DATE(表格1[[#This Row],[年]],表格1[[#This Row],[月]],1)</f>
        <v>44805</v>
      </c>
      <c r="C3875" s="2" t="str">
        <f>LEFT(表格1[[#This Row],[年月]],4)</f>
        <v>2022</v>
      </c>
      <c r="D3875" s="2" t="str">
        <f>RIGHT(表格1[[#This Row],[年月]],2)</f>
        <v>09</v>
      </c>
      <c r="E3875" s="5">
        <v>10004000</v>
      </c>
      <c r="F3875" s="2" t="str">
        <f>VLOOKUP(TEXT(表格1[[#This Row],[地區]],"00000000"),縣市代碼,2,0)</f>
        <v>新竹縣</v>
      </c>
      <c r="G3875" s="2" t="s">
        <v>6</v>
      </c>
      <c r="H3875" s="13">
        <v>141175</v>
      </c>
      <c r="I3875" s="14">
        <v>540917692</v>
      </c>
      <c r="J3875" s="14">
        <f>表格1[[#This Row],[信用卡交易筆數]]/1000</f>
        <v>141.17500000000001</v>
      </c>
      <c r="K3875" s="14">
        <f>表格1[[#This Row],[信用卡交易金額'[新臺幣']]]/1000</f>
        <v>540917.69200000004</v>
      </c>
      <c r="L3875" s="14">
        <f>表格1[[#This Row],[信用卡交易金額'[新臺幣']]]/1000000</f>
        <v>540.91769199999999</v>
      </c>
      <c r="M3875" s="14" t="str" cm="1">
        <f t="array" ref="M3875">_xlfn.TEXTJOIN("", TRUE, _xlfn.XLOOKUP(TRUE, VALUE(表格1[[#This Row],[年月]]) &lt;= VALUE($R$8:$R$12), $Q$8:$Q$12)) &amp; "年度"</f>
        <v>2023年度</v>
      </c>
    </row>
    <row r="3876" spans="1:13" x14ac:dyDescent="0.3">
      <c r="A3876" s="2">
        <v>202209</v>
      </c>
      <c r="B3876" s="19">
        <f>DATE(表格1[[#This Row],[年]],表格1[[#This Row],[月]],1)</f>
        <v>44805</v>
      </c>
      <c r="C3876" s="2" t="str">
        <f>LEFT(表格1[[#This Row],[年月]],4)</f>
        <v>2022</v>
      </c>
      <c r="D3876" s="2" t="str">
        <f>RIGHT(表格1[[#This Row],[年月]],2)</f>
        <v>09</v>
      </c>
      <c r="E3876" s="5">
        <v>10004000</v>
      </c>
      <c r="F3876" s="2" t="str">
        <f>VLOOKUP(TEXT(表格1[[#This Row],[地區]],"00000000"),縣市代碼,2,0)</f>
        <v>新竹縣</v>
      </c>
      <c r="G3876" s="2" t="s">
        <v>7</v>
      </c>
      <c r="H3876" s="13">
        <v>744273</v>
      </c>
      <c r="I3876" s="14">
        <v>896261971</v>
      </c>
      <c r="J3876" s="14">
        <f>表格1[[#This Row],[信用卡交易筆數]]/1000</f>
        <v>744.27300000000002</v>
      </c>
      <c r="K3876" s="14">
        <f>表格1[[#This Row],[信用卡交易金額'[新臺幣']]]/1000</f>
        <v>896261.97100000002</v>
      </c>
      <c r="L3876" s="14">
        <f>表格1[[#This Row],[信用卡交易金額'[新臺幣']]]/1000000</f>
        <v>896.26197100000002</v>
      </c>
      <c r="M3876" s="14" t="str" cm="1">
        <f t="array" ref="M3876">_xlfn.TEXTJOIN("", TRUE, _xlfn.XLOOKUP(TRUE, VALUE(表格1[[#This Row],[年月]]) &lt;= VALUE($R$8:$R$12), $Q$8:$Q$12)) &amp; "年度"</f>
        <v>2023年度</v>
      </c>
    </row>
    <row r="3877" spans="1:13" x14ac:dyDescent="0.3">
      <c r="A3877" s="2">
        <v>202209</v>
      </c>
      <c r="B3877" s="19">
        <f>DATE(表格1[[#This Row],[年]],表格1[[#This Row],[月]],1)</f>
        <v>44805</v>
      </c>
      <c r="C3877" s="2" t="str">
        <f>LEFT(表格1[[#This Row],[年月]],4)</f>
        <v>2022</v>
      </c>
      <c r="D3877" s="2" t="str">
        <f>RIGHT(表格1[[#This Row],[年月]],2)</f>
        <v>09</v>
      </c>
      <c r="E3877" s="5">
        <v>10004000</v>
      </c>
      <c r="F3877" s="2" t="str">
        <f>VLOOKUP(TEXT(表格1[[#This Row],[地區]],"00000000"),縣市代碼,2,0)</f>
        <v>新竹縣</v>
      </c>
      <c r="G3877" s="2" t="s">
        <v>8</v>
      </c>
      <c r="H3877" s="13">
        <v>625235</v>
      </c>
      <c r="I3877" s="14">
        <v>1281820582</v>
      </c>
      <c r="J3877" s="14">
        <f>表格1[[#This Row],[信用卡交易筆數]]/1000</f>
        <v>625.23500000000001</v>
      </c>
      <c r="K3877" s="14">
        <f>表格1[[#This Row],[信用卡交易金額'[新臺幣']]]/1000</f>
        <v>1281820.5819999999</v>
      </c>
      <c r="L3877" s="14">
        <f>表格1[[#This Row],[信用卡交易金額'[新臺幣']]]/1000000</f>
        <v>1281.8205820000001</v>
      </c>
      <c r="M3877" s="14" t="str" cm="1">
        <f t="array" ref="M3877">_xlfn.TEXTJOIN("", TRUE, _xlfn.XLOOKUP(TRUE, VALUE(表格1[[#This Row],[年月]]) &lt;= VALUE($R$8:$R$12), $Q$8:$Q$12)) &amp; "年度"</f>
        <v>2023年度</v>
      </c>
    </row>
    <row r="3878" spans="1:13" x14ac:dyDescent="0.3">
      <c r="A3878" s="2">
        <v>202209</v>
      </c>
      <c r="B3878" s="19">
        <f>DATE(表格1[[#This Row],[年]],表格1[[#This Row],[月]],1)</f>
        <v>44805</v>
      </c>
      <c r="C3878" s="2" t="str">
        <f>LEFT(表格1[[#This Row],[年月]],4)</f>
        <v>2022</v>
      </c>
      <c r="D3878" s="2" t="str">
        <f>RIGHT(表格1[[#This Row],[年月]],2)</f>
        <v>09</v>
      </c>
      <c r="E3878" s="5">
        <v>10004000</v>
      </c>
      <c r="F3878" s="2" t="str">
        <f>VLOOKUP(TEXT(表格1[[#This Row],[地區]],"00000000"),縣市代碼,2,0)</f>
        <v>新竹縣</v>
      </c>
      <c r="G3878" s="2" t="s">
        <v>9</v>
      </c>
      <c r="H3878" s="13">
        <v>1185106</v>
      </c>
      <c r="I3878" s="14">
        <v>1728693643</v>
      </c>
      <c r="J3878" s="14">
        <f>表格1[[#This Row],[信用卡交易筆數]]/1000</f>
        <v>1185.106</v>
      </c>
      <c r="K3878" s="14">
        <f>表格1[[#This Row],[信用卡交易金額'[新臺幣']]]/1000</f>
        <v>1728693.6429999999</v>
      </c>
      <c r="L3878" s="14">
        <f>表格1[[#This Row],[信用卡交易金額'[新臺幣']]]/1000000</f>
        <v>1728.6936430000001</v>
      </c>
      <c r="M3878" s="14" t="str" cm="1">
        <f t="array" ref="M3878">_xlfn.TEXTJOIN("", TRUE, _xlfn.XLOOKUP(TRUE, VALUE(表格1[[#This Row],[年月]]) &lt;= VALUE($R$8:$R$12), $Q$8:$Q$12)) &amp; "年度"</f>
        <v>2023年度</v>
      </c>
    </row>
    <row r="3879" spans="1:13" x14ac:dyDescent="0.3">
      <c r="A3879" s="2">
        <v>202209</v>
      </c>
      <c r="B3879" s="19">
        <f>DATE(表格1[[#This Row],[年]],表格1[[#This Row],[月]],1)</f>
        <v>44805</v>
      </c>
      <c r="C3879" s="2" t="str">
        <f>LEFT(表格1[[#This Row],[年月]],4)</f>
        <v>2022</v>
      </c>
      <c r="D3879" s="2" t="str">
        <f>RIGHT(表格1[[#This Row],[年月]],2)</f>
        <v>09</v>
      </c>
      <c r="E3879" s="5">
        <v>10004000</v>
      </c>
      <c r="F3879" s="2" t="str">
        <f>VLOOKUP(TEXT(表格1[[#This Row],[地區]],"00000000"),縣市代碼,2,0)</f>
        <v>新竹縣</v>
      </c>
      <c r="G3879" s="2" t="s">
        <v>10</v>
      </c>
      <c r="H3879" s="13">
        <v>747235</v>
      </c>
      <c r="I3879" s="14">
        <v>1937928389</v>
      </c>
      <c r="J3879" s="14">
        <f>表格1[[#This Row],[信用卡交易筆數]]/1000</f>
        <v>747.23500000000001</v>
      </c>
      <c r="K3879" s="14">
        <f>表格1[[#This Row],[信用卡交易金額'[新臺幣']]]/1000</f>
        <v>1937928.389</v>
      </c>
      <c r="L3879" s="14">
        <f>表格1[[#This Row],[信用卡交易金額'[新臺幣']]]/1000000</f>
        <v>1937.9283889999999</v>
      </c>
      <c r="M3879" s="14" t="str" cm="1">
        <f t="array" ref="M3879">_xlfn.TEXTJOIN("", TRUE, _xlfn.XLOOKUP(TRUE, VALUE(表格1[[#This Row],[年月]]) &lt;= VALUE($R$8:$R$12), $Q$8:$Q$12)) &amp; "年度"</f>
        <v>2023年度</v>
      </c>
    </row>
    <row r="3880" spans="1:13" x14ac:dyDescent="0.3">
      <c r="A3880" s="2">
        <v>202209</v>
      </c>
      <c r="B3880" s="19">
        <f>DATE(表格1[[#This Row],[年]],表格1[[#This Row],[月]],1)</f>
        <v>44805</v>
      </c>
      <c r="C3880" s="2" t="str">
        <f>LEFT(表格1[[#This Row],[年月]],4)</f>
        <v>2022</v>
      </c>
      <c r="D3880" s="2" t="str">
        <f>RIGHT(表格1[[#This Row],[年月]],2)</f>
        <v>09</v>
      </c>
      <c r="E3880" s="5">
        <v>10018000</v>
      </c>
      <c r="F3880" s="2" t="str">
        <f>VLOOKUP(TEXT(表格1[[#This Row],[地區]],"00000000"),縣市代碼,2,0)</f>
        <v>新竹市</v>
      </c>
      <c r="G3880" s="2" t="s">
        <v>4</v>
      </c>
      <c r="H3880" s="13">
        <v>1440950</v>
      </c>
      <c r="I3880" s="14">
        <v>738521686</v>
      </c>
      <c r="J3880" s="14">
        <f>表格1[[#This Row],[信用卡交易筆數]]/1000</f>
        <v>1440.95</v>
      </c>
      <c r="K3880" s="14">
        <f>表格1[[#This Row],[信用卡交易金額'[新臺幣']]]/1000</f>
        <v>738521.68599999999</v>
      </c>
      <c r="L3880" s="14">
        <f>表格1[[#This Row],[信用卡交易金額'[新臺幣']]]/1000000</f>
        <v>738.52168600000005</v>
      </c>
      <c r="M3880" s="14" t="str" cm="1">
        <f t="array" ref="M3880">_xlfn.TEXTJOIN("", TRUE, _xlfn.XLOOKUP(TRUE, VALUE(表格1[[#This Row],[年月]]) &lt;= VALUE($R$8:$R$12), $Q$8:$Q$12)) &amp; "年度"</f>
        <v>2023年度</v>
      </c>
    </row>
    <row r="3881" spans="1:13" x14ac:dyDescent="0.3">
      <c r="A3881" s="2">
        <v>202209</v>
      </c>
      <c r="B3881" s="19">
        <f>DATE(表格1[[#This Row],[年]],表格1[[#This Row],[月]],1)</f>
        <v>44805</v>
      </c>
      <c r="C3881" s="2" t="str">
        <f>LEFT(表格1[[#This Row],[年月]],4)</f>
        <v>2022</v>
      </c>
      <c r="D3881" s="2" t="str">
        <f>RIGHT(表格1[[#This Row],[年月]],2)</f>
        <v>09</v>
      </c>
      <c r="E3881" s="5">
        <v>10018000</v>
      </c>
      <c r="F3881" s="2" t="str">
        <f>VLOOKUP(TEXT(表格1[[#This Row],[地區]],"00000000"),縣市代碼,2,0)</f>
        <v>新竹市</v>
      </c>
      <c r="G3881" s="2" t="s">
        <v>5</v>
      </c>
      <c r="H3881" s="13">
        <v>73370</v>
      </c>
      <c r="I3881" s="14">
        <v>225090868</v>
      </c>
      <c r="J3881" s="14">
        <f>表格1[[#This Row],[信用卡交易筆數]]/1000</f>
        <v>73.37</v>
      </c>
      <c r="K3881" s="14">
        <f>表格1[[#This Row],[信用卡交易金額'[新臺幣']]]/1000</f>
        <v>225090.86799999999</v>
      </c>
      <c r="L3881" s="14">
        <f>表格1[[#This Row],[信用卡交易金額'[新臺幣']]]/1000000</f>
        <v>225.090868</v>
      </c>
      <c r="M3881" s="14" t="str" cm="1">
        <f t="array" ref="M3881">_xlfn.TEXTJOIN("", TRUE, _xlfn.XLOOKUP(TRUE, VALUE(表格1[[#This Row],[年月]]) &lt;= VALUE($R$8:$R$12), $Q$8:$Q$12)) &amp; "年度"</f>
        <v>2023年度</v>
      </c>
    </row>
    <row r="3882" spans="1:13" x14ac:dyDescent="0.3">
      <c r="A3882" s="2">
        <v>202209</v>
      </c>
      <c r="B3882" s="19">
        <f>DATE(表格1[[#This Row],[年]],表格1[[#This Row],[月]],1)</f>
        <v>44805</v>
      </c>
      <c r="C3882" s="2" t="str">
        <f>LEFT(表格1[[#This Row],[年月]],4)</f>
        <v>2022</v>
      </c>
      <c r="D3882" s="2" t="str">
        <f>RIGHT(表格1[[#This Row],[年月]],2)</f>
        <v>09</v>
      </c>
      <c r="E3882" s="5">
        <v>10018000</v>
      </c>
      <c r="F3882" s="2" t="str">
        <f>VLOOKUP(TEXT(表格1[[#This Row],[地區]],"00000000"),縣市代碼,2,0)</f>
        <v>新竹市</v>
      </c>
      <c r="G3882" s="2" t="s">
        <v>6</v>
      </c>
      <c r="H3882" s="13">
        <v>137278</v>
      </c>
      <c r="I3882" s="14">
        <v>512867383</v>
      </c>
      <c r="J3882" s="14">
        <f>表格1[[#This Row],[信用卡交易筆數]]/1000</f>
        <v>137.27799999999999</v>
      </c>
      <c r="K3882" s="14">
        <f>表格1[[#This Row],[信用卡交易金額'[新臺幣']]]/1000</f>
        <v>512867.38299999997</v>
      </c>
      <c r="L3882" s="14">
        <f>表格1[[#This Row],[信用卡交易金額'[新臺幣']]]/1000000</f>
        <v>512.86738300000002</v>
      </c>
      <c r="M3882" s="14" t="str" cm="1">
        <f t="array" ref="M3882">_xlfn.TEXTJOIN("", TRUE, _xlfn.XLOOKUP(TRUE, VALUE(表格1[[#This Row],[年月]]) &lt;= VALUE($R$8:$R$12), $Q$8:$Q$12)) &amp; "年度"</f>
        <v>2023年度</v>
      </c>
    </row>
    <row r="3883" spans="1:13" x14ac:dyDescent="0.3">
      <c r="A3883" s="2">
        <v>202209</v>
      </c>
      <c r="B3883" s="19">
        <f>DATE(表格1[[#This Row],[年]],表格1[[#This Row],[月]],1)</f>
        <v>44805</v>
      </c>
      <c r="C3883" s="2" t="str">
        <f>LEFT(表格1[[#This Row],[年月]],4)</f>
        <v>2022</v>
      </c>
      <c r="D3883" s="2" t="str">
        <f>RIGHT(表格1[[#This Row],[年月]],2)</f>
        <v>09</v>
      </c>
      <c r="E3883" s="5">
        <v>10018000</v>
      </c>
      <c r="F3883" s="2" t="str">
        <f>VLOOKUP(TEXT(表格1[[#This Row],[地區]],"00000000"),縣市代碼,2,0)</f>
        <v>新竹市</v>
      </c>
      <c r="G3883" s="2" t="s">
        <v>7</v>
      </c>
      <c r="H3883" s="13">
        <v>657895</v>
      </c>
      <c r="I3883" s="14">
        <v>750366019</v>
      </c>
      <c r="J3883" s="14">
        <f>表格1[[#This Row],[信用卡交易筆數]]/1000</f>
        <v>657.89499999999998</v>
      </c>
      <c r="K3883" s="14">
        <f>表格1[[#This Row],[信用卡交易金額'[新臺幣']]]/1000</f>
        <v>750366.01899999997</v>
      </c>
      <c r="L3883" s="14">
        <f>表格1[[#This Row],[信用卡交易金額'[新臺幣']]]/1000000</f>
        <v>750.36601900000005</v>
      </c>
      <c r="M3883" s="14" t="str" cm="1">
        <f t="array" ref="M3883">_xlfn.TEXTJOIN("", TRUE, _xlfn.XLOOKUP(TRUE, VALUE(表格1[[#This Row],[年月]]) &lt;= VALUE($R$8:$R$12), $Q$8:$Q$12)) &amp; "年度"</f>
        <v>2023年度</v>
      </c>
    </row>
    <row r="3884" spans="1:13" x14ac:dyDescent="0.3">
      <c r="A3884" s="2">
        <v>202209</v>
      </c>
      <c r="B3884" s="19">
        <f>DATE(表格1[[#This Row],[年]],表格1[[#This Row],[月]],1)</f>
        <v>44805</v>
      </c>
      <c r="C3884" s="2" t="str">
        <f>LEFT(表格1[[#This Row],[年月]],4)</f>
        <v>2022</v>
      </c>
      <c r="D3884" s="2" t="str">
        <f>RIGHT(表格1[[#This Row],[年月]],2)</f>
        <v>09</v>
      </c>
      <c r="E3884" s="5">
        <v>10018000</v>
      </c>
      <c r="F3884" s="2" t="str">
        <f>VLOOKUP(TEXT(表格1[[#This Row],[地區]],"00000000"),縣市代碼,2,0)</f>
        <v>新竹市</v>
      </c>
      <c r="G3884" s="2" t="s">
        <v>8</v>
      </c>
      <c r="H3884" s="13">
        <v>544777</v>
      </c>
      <c r="I3884" s="14">
        <v>1150996277</v>
      </c>
      <c r="J3884" s="14">
        <f>表格1[[#This Row],[信用卡交易筆數]]/1000</f>
        <v>544.77700000000004</v>
      </c>
      <c r="K3884" s="14">
        <f>表格1[[#This Row],[信用卡交易金額'[新臺幣']]]/1000</f>
        <v>1150996.277</v>
      </c>
      <c r="L3884" s="14">
        <f>表格1[[#This Row],[信用卡交易金額'[新臺幣']]]/1000000</f>
        <v>1150.996277</v>
      </c>
      <c r="M3884" s="14" t="str" cm="1">
        <f t="array" ref="M3884">_xlfn.TEXTJOIN("", TRUE, _xlfn.XLOOKUP(TRUE, VALUE(表格1[[#This Row],[年月]]) &lt;= VALUE($R$8:$R$12), $Q$8:$Q$12)) &amp; "年度"</f>
        <v>2023年度</v>
      </c>
    </row>
    <row r="3885" spans="1:13" x14ac:dyDescent="0.3">
      <c r="A3885" s="2">
        <v>202209</v>
      </c>
      <c r="B3885" s="19">
        <f>DATE(表格1[[#This Row],[年]],表格1[[#This Row],[月]],1)</f>
        <v>44805</v>
      </c>
      <c r="C3885" s="2" t="str">
        <f>LEFT(表格1[[#This Row],[年月]],4)</f>
        <v>2022</v>
      </c>
      <c r="D3885" s="2" t="str">
        <f>RIGHT(表格1[[#This Row],[年月]],2)</f>
        <v>09</v>
      </c>
      <c r="E3885" s="5">
        <v>10018000</v>
      </c>
      <c r="F3885" s="2" t="str">
        <f>VLOOKUP(TEXT(表格1[[#This Row],[地區]],"00000000"),縣市代碼,2,0)</f>
        <v>新竹市</v>
      </c>
      <c r="G3885" s="2" t="s">
        <v>9</v>
      </c>
      <c r="H3885" s="13">
        <v>1191077</v>
      </c>
      <c r="I3885" s="14">
        <v>1738535008</v>
      </c>
      <c r="J3885" s="14">
        <f>表格1[[#This Row],[信用卡交易筆數]]/1000</f>
        <v>1191.077</v>
      </c>
      <c r="K3885" s="14">
        <f>表格1[[#This Row],[信用卡交易金額'[新臺幣']]]/1000</f>
        <v>1738535.0079999999</v>
      </c>
      <c r="L3885" s="14">
        <f>表格1[[#This Row],[信用卡交易金額'[新臺幣']]]/1000000</f>
        <v>1738.5350080000001</v>
      </c>
      <c r="M3885" s="14" t="str" cm="1">
        <f t="array" ref="M3885">_xlfn.TEXTJOIN("", TRUE, _xlfn.XLOOKUP(TRUE, VALUE(表格1[[#This Row],[年月]]) &lt;= VALUE($R$8:$R$12), $Q$8:$Q$12)) &amp; "年度"</f>
        <v>2023年度</v>
      </c>
    </row>
    <row r="3886" spans="1:13" x14ac:dyDescent="0.3">
      <c r="A3886" s="2">
        <v>202209</v>
      </c>
      <c r="B3886" s="19">
        <f>DATE(表格1[[#This Row],[年]],表格1[[#This Row],[月]],1)</f>
        <v>44805</v>
      </c>
      <c r="C3886" s="2" t="str">
        <f>LEFT(表格1[[#This Row],[年月]],4)</f>
        <v>2022</v>
      </c>
      <c r="D3886" s="2" t="str">
        <f>RIGHT(表格1[[#This Row],[年月]],2)</f>
        <v>09</v>
      </c>
      <c r="E3886" s="5">
        <v>10018000</v>
      </c>
      <c r="F3886" s="2" t="str">
        <f>VLOOKUP(TEXT(表格1[[#This Row],[地區]],"00000000"),縣市代碼,2,0)</f>
        <v>新竹市</v>
      </c>
      <c r="G3886" s="2" t="s">
        <v>10</v>
      </c>
      <c r="H3886" s="13">
        <v>699501</v>
      </c>
      <c r="I3886" s="14">
        <v>1790479442</v>
      </c>
      <c r="J3886" s="14">
        <f>表格1[[#This Row],[信用卡交易筆數]]/1000</f>
        <v>699.50099999999998</v>
      </c>
      <c r="K3886" s="14">
        <f>表格1[[#This Row],[信用卡交易金額'[新臺幣']]]/1000</f>
        <v>1790479.442</v>
      </c>
      <c r="L3886" s="14">
        <f>表格1[[#This Row],[信用卡交易金額'[新臺幣']]]/1000000</f>
        <v>1790.4794420000001</v>
      </c>
      <c r="M3886" s="14" t="str" cm="1">
        <f t="array" ref="M3886">_xlfn.TEXTJOIN("", TRUE, _xlfn.XLOOKUP(TRUE, VALUE(表格1[[#This Row],[年月]]) &lt;= VALUE($R$8:$R$12), $Q$8:$Q$12)) &amp; "年度"</f>
        <v>2023年度</v>
      </c>
    </row>
    <row r="3887" spans="1:13" x14ac:dyDescent="0.3">
      <c r="A3887" s="2">
        <v>202209</v>
      </c>
      <c r="B3887" s="19">
        <f>DATE(表格1[[#This Row],[年]],表格1[[#This Row],[月]],1)</f>
        <v>44805</v>
      </c>
      <c r="C3887" s="2" t="str">
        <f>LEFT(表格1[[#This Row],[年月]],4)</f>
        <v>2022</v>
      </c>
      <c r="D3887" s="2" t="str">
        <f>RIGHT(表格1[[#This Row],[年月]],2)</f>
        <v>09</v>
      </c>
      <c r="E3887" s="5">
        <v>10005000</v>
      </c>
      <c r="F3887" s="2" t="str">
        <f>VLOOKUP(TEXT(表格1[[#This Row],[地區]],"00000000"),縣市代碼,2,0)</f>
        <v>苗栗縣</v>
      </c>
      <c r="G3887" s="2" t="s">
        <v>4</v>
      </c>
      <c r="H3887" s="13">
        <v>710217</v>
      </c>
      <c r="I3887" s="14">
        <v>339275870</v>
      </c>
      <c r="J3887" s="14">
        <f>表格1[[#This Row],[信用卡交易筆數]]/1000</f>
        <v>710.21699999999998</v>
      </c>
      <c r="K3887" s="14">
        <f>表格1[[#This Row],[信用卡交易金額'[新臺幣']]]/1000</f>
        <v>339275.87</v>
      </c>
      <c r="L3887" s="14">
        <f>表格1[[#This Row],[信用卡交易金額'[新臺幣']]]/1000000</f>
        <v>339.27587</v>
      </c>
      <c r="M3887" s="14" t="str" cm="1">
        <f t="array" ref="M3887">_xlfn.TEXTJOIN("", TRUE, _xlfn.XLOOKUP(TRUE, VALUE(表格1[[#This Row],[年月]]) &lt;= VALUE($R$8:$R$12), $Q$8:$Q$12)) &amp; "年度"</f>
        <v>2023年度</v>
      </c>
    </row>
    <row r="3888" spans="1:13" x14ac:dyDescent="0.3">
      <c r="A3888" s="2">
        <v>202209</v>
      </c>
      <c r="B3888" s="19">
        <f>DATE(表格1[[#This Row],[年]],表格1[[#This Row],[月]],1)</f>
        <v>44805</v>
      </c>
      <c r="C3888" s="2" t="str">
        <f>LEFT(表格1[[#This Row],[年月]],4)</f>
        <v>2022</v>
      </c>
      <c r="D3888" s="2" t="str">
        <f>RIGHT(表格1[[#This Row],[年月]],2)</f>
        <v>09</v>
      </c>
      <c r="E3888" s="5">
        <v>10005000</v>
      </c>
      <c r="F3888" s="2" t="str">
        <f>VLOOKUP(TEXT(表格1[[#This Row],[地區]],"00000000"),縣市代碼,2,0)</f>
        <v>苗栗縣</v>
      </c>
      <c r="G3888" s="2" t="s">
        <v>5</v>
      </c>
      <c r="H3888" s="13">
        <v>49768</v>
      </c>
      <c r="I3888" s="14">
        <v>125237492</v>
      </c>
      <c r="J3888" s="14">
        <f>表格1[[#This Row],[信用卡交易筆數]]/1000</f>
        <v>49.768000000000001</v>
      </c>
      <c r="K3888" s="14">
        <f>表格1[[#This Row],[信用卡交易金額'[新臺幣']]]/1000</f>
        <v>125237.492</v>
      </c>
      <c r="L3888" s="14">
        <f>表格1[[#This Row],[信用卡交易金額'[新臺幣']]]/1000000</f>
        <v>125.237492</v>
      </c>
      <c r="M3888" s="14" t="str" cm="1">
        <f t="array" ref="M3888">_xlfn.TEXTJOIN("", TRUE, _xlfn.XLOOKUP(TRUE, VALUE(表格1[[#This Row],[年月]]) &lt;= VALUE($R$8:$R$12), $Q$8:$Q$12)) &amp; "年度"</f>
        <v>2023年度</v>
      </c>
    </row>
    <row r="3889" spans="1:13" x14ac:dyDescent="0.3">
      <c r="A3889" s="2">
        <v>202209</v>
      </c>
      <c r="B3889" s="19">
        <f>DATE(表格1[[#This Row],[年]],表格1[[#This Row],[月]],1)</f>
        <v>44805</v>
      </c>
      <c r="C3889" s="2" t="str">
        <f>LEFT(表格1[[#This Row],[年月]],4)</f>
        <v>2022</v>
      </c>
      <c r="D3889" s="2" t="str">
        <f>RIGHT(表格1[[#This Row],[年月]],2)</f>
        <v>09</v>
      </c>
      <c r="E3889" s="5">
        <v>10005000</v>
      </c>
      <c r="F3889" s="2" t="str">
        <f>VLOOKUP(TEXT(表格1[[#This Row],[地區]],"00000000"),縣市代碼,2,0)</f>
        <v>苗栗縣</v>
      </c>
      <c r="G3889" s="2" t="s">
        <v>6</v>
      </c>
      <c r="H3889" s="13">
        <v>80765</v>
      </c>
      <c r="I3889" s="14">
        <v>268933256</v>
      </c>
      <c r="J3889" s="14">
        <f>表格1[[#This Row],[信用卡交易筆數]]/1000</f>
        <v>80.765000000000001</v>
      </c>
      <c r="K3889" s="14">
        <f>表格1[[#This Row],[信用卡交易金額'[新臺幣']]]/1000</f>
        <v>268933.25599999999</v>
      </c>
      <c r="L3889" s="14">
        <f>表格1[[#This Row],[信用卡交易金額'[新臺幣']]]/1000000</f>
        <v>268.93325599999997</v>
      </c>
      <c r="M3889" s="14" t="str" cm="1">
        <f t="array" ref="M3889">_xlfn.TEXTJOIN("", TRUE, _xlfn.XLOOKUP(TRUE, VALUE(表格1[[#This Row],[年月]]) &lt;= VALUE($R$8:$R$12), $Q$8:$Q$12)) &amp; "年度"</f>
        <v>2023年度</v>
      </c>
    </row>
    <row r="3890" spans="1:13" x14ac:dyDescent="0.3">
      <c r="A3890" s="2">
        <v>202209</v>
      </c>
      <c r="B3890" s="19">
        <f>DATE(表格1[[#This Row],[年]],表格1[[#This Row],[月]],1)</f>
        <v>44805</v>
      </c>
      <c r="C3890" s="2" t="str">
        <f>LEFT(表格1[[#This Row],[年月]],4)</f>
        <v>2022</v>
      </c>
      <c r="D3890" s="2" t="str">
        <f>RIGHT(表格1[[#This Row],[年月]],2)</f>
        <v>09</v>
      </c>
      <c r="E3890" s="5">
        <v>10005000</v>
      </c>
      <c r="F3890" s="2" t="str">
        <f>VLOOKUP(TEXT(表格1[[#This Row],[地區]],"00000000"),縣市代碼,2,0)</f>
        <v>苗栗縣</v>
      </c>
      <c r="G3890" s="2" t="s">
        <v>7</v>
      </c>
      <c r="H3890" s="13">
        <v>512531</v>
      </c>
      <c r="I3890" s="14">
        <v>562729328</v>
      </c>
      <c r="J3890" s="14">
        <f>表格1[[#This Row],[信用卡交易筆數]]/1000</f>
        <v>512.53099999999995</v>
      </c>
      <c r="K3890" s="14">
        <f>表格1[[#This Row],[信用卡交易金額'[新臺幣']]]/1000</f>
        <v>562729.32799999998</v>
      </c>
      <c r="L3890" s="14">
        <f>表格1[[#This Row],[信用卡交易金額'[新臺幣']]]/1000000</f>
        <v>562.72932800000001</v>
      </c>
      <c r="M3890" s="14" t="str" cm="1">
        <f t="array" ref="M3890">_xlfn.TEXTJOIN("", TRUE, _xlfn.XLOOKUP(TRUE, VALUE(表格1[[#This Row],[年月]]) &lt;= VALUE($R$8:$R$12), $Q$8:$Q$12)) &amp; "年度"</f>
        <v>2023年度</v>
      </c>
    </row>
    <row r="3891" spans="1:13" x14ac:dyDescent="0.3">
      <c r="A3891" s="2">
        <v>202209</v>
      </c>
      <c r="B3891" s="19">
        <f>DATE(表格1[[#This Row],[年]],表格1[[#This Row],[月]],1)</f>
        <v>44805</v>
      </c>
      <c r="C3891" s="2" t="str">
        <f>LEFT(表格1[[#This Row],[年月]],4)</f>
        <v>2022</v>
      </c>
      <c r="D3891" s="2" t="str">
        <f>RIGHT(表格1[[#This Row],[年月]],2)</f>
        <v>09</v>
      </c>
      <c r="E3891" s="5">
        <v>10005000</v>
      </c>
      <c r="F3891" s="2" t="str">
        <f>VLOOKUP(TEXT(表格1[[#This Row],[地區]],"00000000"),縣市代碼,2,0)</f>
        <v>苗栗縣</v>
      </c>
      <c r="G3891" s="2" t="s">
        <v>8</v>
      </c>
      <c r="H3891" s="13">
        <v>332963</v>
      </c>
      <c r="I3891" s="14">
        <v>546661467</v>
      </c>
      <c r="J3891" s="14">
        <f>表格1[[#This Row],[信用卡交易筆數]]/1000</f>
        <v>332.96300000000002</v>
      </c>
      <c r="K3891" s="14">
        <f>表格1[[#This Row],[信用卡交易金額'[新臺幣']]]/1000</f>
        <v>546661.46699999995</v>
      </c>
      <c r="L3891" s="14">
        <f>表格1[[#This Row],[信用卡交易金額'[新臺幣']]]/1000000</f>
        <v>546.66146700000002</v>
      </c>
      <c r="M3891" s="14" t="str" cm="1">
        <f t="array" ref="M3891">_xlfn.TEXTJOIN("", TRUE, _xlfn.XLOOKUP(TRUE, VALUE(表格1[[#This Row],[年月]]) &lt;= VALUE($R$8:$R$12), $Q$8:$Q$12)) &amp; "年度"</f>
        <v>2023年度</v>
      </c>
    </row>
    <row r="3892" spans="1:13" x14ac:dyDescent="0.3">
      <c r="A3892" s="2">
        <v>202209</v>
      </c>
      <c r="B3892" s="19">
        <f>DATE(表格1[[#This Row],[年]],表格1[[#This Row],[月]],1)</f>
        <v>44805</v>
      </c>
      <c r="C3892" s="2" t="str">
        <f>LEFT(表格1[[#This Row],[年月]],4)</f>
        <v>2022</v>
      </c>
      <c r="D3892" s="2" t="str">
        <f>RIGHT(表格1[[#This Row],[年月]],2)</f>
        <v>09</v>
      </c>
      <c r="E3892" s="5">
        <v>10005000</v>
      </c>
      <c r="F3892" s="2" t="str">
        <f>VLOOKUP(TEXT(表格1[[#This Row],[地區]],"00000000"),縣市代碼,2,0)</f>
        <v>苗栗縣</v>
      </c>
      <c r="G3892" s="2" t="s">
        <v>9</v>
      </c>
      <c r="H3892" s="13">
        <v>633755</v>
      </c>
      <c r="I3892" s="14">
        <v>901563183</v>
      </c>
      <c r="J3892" s="14">
        <f>表格1[[#This Row],[信用卡交易筆數]]/1000</f>
        <v>633.755</v>
      </c>
      <c r="K3892" s="14">
        <f>表格1[[#This Row],[信用卡交易金額'[新臺幣']]]/1000</f>
        <v>901563.18299999996</v>
      </c>
      <c r="L3892" s="14">
        <f>表格1[[#This Row],[信用卡交易金額'[新臺幣']]]/1000000</f>
        <v>901.56318299999998</v>
      </c>
      <c r="M3892" s="14" t="str" cm="1">
        <f t="array" ref="M3892">_xlfn.TEXTJOIN("", TRUE, _xlfn.XLOOKUP(TRUE, VALUE(表格1[[#This Row],[年月]]) &lt;= VALUE($R$8:$R$12), $Q$8:$Q$12)) &amp; "年度"</f>
        <v>2023年度</v>
      </c>
    </row>
    <row r="3893" spans="1:13" x14ac:dyDescent="0.3">
      <c r="A3893" s="2">
        <v>202209</v>
      </c>
      <c r="B3893" s="19">
        <f>DATE(表格1[[#This Row],[年]],表格1[[#This Row],[月]],1)</f>
        <v>44805</v>
      </c>
      <c r="C3893" s="2" t="str">
        <f>LEFT(表格1[[#This Row],[年月]],4)</f>
        <v>2022</v>
      </c>
      <c r="D3893" s="2" t="str">
        <f>RIGHT(表格1[[#This Row],[年月]],2)</f>
        <v>09</v>
      </c>
      <c r="E3893" s="5">
        <v>10005000</v>
      </c>
      <c r="F3893" s="2" t="str">
        <f>VLOOKUP(TEXT(表格1[[#This Row],[地區]],"00000000"),縣市代碼,2,0)</f>
        <v>苗栗縣</v>
      </c>
      <c r="G3893" s="2" t="s">
        <v>10</v>
      </c>
      <c r="H3893" s="13">
        <v>458363</v>
      </c>
      <c r="I3893" s="14">
        <v>1144303200</v>
      </c>
      <c r="J3893" s="14">
        <f>表格1[[#This Row],[信用卡交易筆數]]/1000</f>
        <v>458.363</v>
      </c>
      <c r="K3893" s="14">
        <f>表格1[[#This Row],[信用卡交易金額'[新臺幣']]]/1000</f>
        <v>1144303.2</v>
      </c>
      <c r="L3893" s="14">
        <f>表格1[[#This Row],[信用卡交易金額'[新臺幣']]]/1000000</f>
        <v>1144.3032000000001</v>
      </c>
      <c r="M3893" s="14" t="str" cm="1">
        <f t="array" ref="M3893">_xlfn.TEXTJOIN("", TRUE, _xlfn.XLOOKUP(TRUE, VALUE(表格1[[#This Row],[年月]]) &lt;= VALUE($R$8:$R$12), $Q$8:$Q$12)) &amp; "年度"</f>
        <v>2023年度</v>
      </c>
    </row>
    <row r="3894" spans="1:13" x14ac:dyDescent="0.3">
      <c r="A3894" s="2">
        <v>202209</v>
      </c>
      <c r="B3894" s="19">
        <f>DATE(表格1[[#This Row],[年]],表格1[[#This Row],[月]],1)</f>
        <v>44805</v>
      </c>
      <c r="C3894" s="2" t="str">
        <f>LEFT(表格1[[#This Row],[年月]],4)</f>
        <v>2022</v>
      </c>
      <c r="D3894" s="2" t="str">
        <f>RIGHT(表格1[[#This Row],[年月]],2)</f>
        <v>09</v>
      </c>
      <c r="E3894" s="5">
        <v>66000000</v>
      </c>
      <c r="F3894" s="2" t="str">
        <f>VLOOKUP(TEXT(表格1[[#This Row],[地區]],"00000000"),縣市代碼,2,0)</f>
        <v>臺中市</v>
      </c>
      <c r="G3894" s="2" t="s">
        <v>4</v>
      </c>
      <c r="H3894" s="13">
        <v>6579162</v>
      </c>
      <c r="I3894" s="14">
        <v>3534617881</v>
      </c>
      <c r="J3894" s="14">
        <f>表格1[[#This Row],[信用卡交易筆數]]/1000</f>
        <v>6579.1620000000003</v>
      </c>
      <c r="K3894" s="14">
        <f>表格1[[#This Row],[信用卡交易金額'[新臺幣']]]/1000</f>
        <v>3534617.8810000001</v>
      </c>
      <c r="L3894" s="14">
        <f>表格1[[#This Row],[信用卡交易金額'[新臺幣']]]/1000000</f>
        <v>3534.6178810000001</v>
      </c>
      <c r="M3894" s="14" t="str" cm="1">
        <f t="array" ref="M3894">_xlfn.TEXTJOIN("", TRUE, _xlfn.XLOOKUP(TRUE, VALUE(表格1[[#This Row],[年月]]) &lt;= VALUE($R$8:$R$12), $Q$8:$Q$12)) &amp; "年度"</f>
        <v>2023年度</v>
      </c>
    </row>
    <row r="3895" spans="1:13" x14ac:dyDescent="0.3">
      <c r="A3895" s="2">
        <v>202209</v>
      </c>
      <c r="B3895" s="19">
        <f>DATE(表格1[[#This Row],[年]],表格1[[#This Row],[月]],1)</f>
        <v>44805</v>
      </c>
      <c r="C3895" s="2" t="str">
        <f>LEFT(表格1[[#This Row],[年月]],4)</f>
        <v>2022</v>
      </c>
      <c r="D3895" s="2" t="str">
        <f>RIGHT(表格1[[#This Row],[年月]],2)</f>
        <v>09</v>
      </c>
      <c r="E3895" s="5">
        <v>66000000</v>
      </c>
      <c r="F3895" s="2" t="str">
        <f>VLOOKUP(TEXT(表格1[[#This Row],[地區]],"00000000"),縣市代碼,2,0)</f>
        <v>臺中市</v>
      </c>
      <c r="G3895" s="2" t="s">
        <v>5</v>
      </c>
      <c r="H3895" s="13">
        <v>410261</v>
      </c>
      <c r="I3895" s="14">
        <v>1118046094</v>
      </c>
      <c r="J3895" s="14">
        <f>表格1[[#This Row],[信用卡交易筆數]]/1000</f>
        <v>410.26100000000002</v>
      </c>
      <c r="K3895" s="14">
        <f>表格1[[#This Row],[信用卡交易金額'[新臺幣']]]/1000</f>
        <v>1118046.094</v>
      </c>
      <c r="L3895" s="14">
        <f>表格1[[#This Row],[信用卡交易金額'[新臺幣']]]/1000000</f>
        <v>1118.046094</v>
      </c>
      <c r="M3895" s="14" t="str" cm="1">
        <f t="array" ref="M3895">_xlfn.TEXTJOIN("", TRUE, _xlfn.XLOOKUP(TRUE, VALUE(表格1[[#This Row],[年月]]) &lt;= VALUE($R$8:$R$12), $Q$8:$Q$12)) &amp; "年度"</f>
        <v>2023年度</v>
      </c>
    </row>
    <row r="3896" spans="1:13" x14ac:dyDescent="0.3">
      <c r="A3896" s="2">
        <v>202209</v>
      </c>
      <c r="B3896" s="19">
        <f>DATE(表格1[[#This Row],[年]],表格1[[#This Row],[月]],1)</f>
        <v>44805</v>
      </c>
      <c r="C3896" s="2" t="str">
        <f>LEFT(表格1[[#This Row],[年月]],4)</f>
        <v>2022</v>
      </c>
      <c r="D3896" s="2" t="str">
        <f>RIGHT(表格1[[#This Row],[年月]],2)</f>
        <v>09</v>
      </c>
      <c r="E3896" s="5">
        <v>66000000</v>
      </c>
      <c r="F3896" s="2" t="str">
        <f>VLOOKUP(TEXT(表格1[[#This Row],[地區]],"00000000"),縣市代碼,2,0)</f>
        <v>臺中市</v>
      </c>
      <c r="G3896" s="2" t="s">
        <v>6</v>
      </c>
      <c r="H3896" s="13">
        <v>664343</v>
      </c>
      <c r="I3896" s="14">
        <v>2237997903</v>
      </c>
      <c r="J3896" s="14">
        <f>表格1[[#This Row],[信用卡交易筆數]]/1000</f>
        <v>664.34299999999996</v>
      </c>
      <c r="K3896" s="14">
        <f>表格1[[#This Row],[信用卡交易金額'[新臺幣']]]/1000</f>
        <v>2237997.9029999999</v>
      </c>
      <c r="L3896" s="14">
        <f>表格1[[#This Row],[信用卡交易金額'[新臺幣']]]/1000000</f>
        <v>2237.997903</v>
      </c>
      <c r="M3896" s="14" t="str" cm="1">
        <f t="array" ref="M3896">_xlfn.TEXTJOIN("", TRUE, _xlfn.XLOOKUP(TRUE, VALUE(表格1[[#This Row],[年月]]) &lt;= VALUE($R$8:$R$12), $Q$8:$Q$12)) &amp; "年度"</f>
        <v>2023年度</v>
      </c>
    </row>
    <row r="3897" spans="1:13" x14ac:dyDescent="0.3">
      <c r="A3897" s="2">
        <v>202209</v>
      </c>
      <c r="B3897" s="19">
        <f>DATE(表格1[[#This Row],[年]],表格1[[#This Row],[月]],1)</f>
        <v>44805</v>
      </c>
      <c r="C3897" s="2" t="str">
        <f>LEFT(表格1[[#This Row],[年月]],4)</f>
        <v>2022</v>
      </c>
      <c r="D3897" s="2" t="str">
        <f>RIGHT(表格1[[#This Row],[年月]],2)</f>
        <v>09</v>
      </c>
      <c r="E3897" s="5">
        <v>66000000</v>
      </c>
      <c r="F3897" s="2" t="str">
        <f>VLOOKUP(TEXT(表格1[[#This Row],[地區]],"00000000"),縣市代碼,2,0)</f>
        <v>臺中市</v>
      </c>
      <c r="G3897" s="2" t="s">
        <v>7</v>
      </c>
      <c r="H3897" s="13">
        <v>3574951</v>
      </c>
      <c r="I3897" s="14">
        <v>3846314782</v>
      </c>
      <c r="J3897" s="14">
        <f>表格1[[#This Row],[信用卡交易筆數]]/1000</f>
        <v>3574.951</v>
      </c>
      <c r="K3897" s="14">
        <f>表格1[[#This Row],[信用卡交易金額'[新臺幣']]]/1000</f>
        <v>3846314.7820000001</v>
      </c>
      <c r="L3897" s="14">
        <f>表格1[[#This Row],[信用卡交易金額'[新臺幣']]]/1000000</f>
        <v>3846.3147819999999</v>
      </c>
      <c r="M3897" s="14" t="str" cm="1">
        <f t="array" ref="M3897">_xlfn.TEXTJOIN("", TRUE, _xlfn.XLOOKUP(TRUE, VALUE(表格1[[#This Row],[年月]]) &lt;= VALUE($R$8:$R$12), $Q$8:$Q$12)) &amp; "年度"</f>
        <v>2023年度</v>
      </c>
    </row>
    <row r="3898" spans="1:13" x14ac:dyDescent="0.3">
      <c r="A3898" s="2">
        <v>202209</v>
      </c>
      <c r="B3898" s="19">
        <f>DATE(表格1[[#This Row],[年]],表格1[[#This Row],[月]],1)</f>
        <v>44805</v>
      </c>
      <c r="C3898" s="2" t="str">
        <f>LEFT(表格1[[#This Row],[年月]],4)</f>
        <v>2022</v>
      </c>
      <c r="D3898" s="2" t="str">
        <f>RIGHT(表格1[[#This Row],[年月]],2)</f>
        <v>09</v>
      </c>
      <c r="E3898" s="5">
        <v>66000000</v>
      </c>
      <c r="F3898" s="2" t="str">
        <f>VLOOKUP(TEXT(表格1[[#This Row],[地區]],"00000000"),縣市代碼,2,0)</f>
        <v>臺中市</v>
      </c>
      <c r="G3898" s="2" t="s">
        <v>8</v>
      </c>
      <c r="H3898" s="13">
        <v>2550631</v>
      </c>
      <c r="I3898" s="14">
        <v>5269992572</v>
      </c>
      <c r="J3898" s="14">
        <f>表格1[[#This Row],[信用卡交易筆數]]/1000</f>
        <v>2550.6309999999999</v>
      </c>
      <c r="K3898" s="14">
        <f>表格1[[#This Row],[信用卡交易金額'[新臺幣']]]/1000</f>
        <v>5269992.5719999997</v>
      </c>
      <c r="L3898" s="14">
        <f>表格1[[#This Row],[信用卡交易金額'[新臺幣']]]/1000000</f>
        <v>5269.9925720000001</v>
      </c>
      <c r="M3898" s="14" t="str" cm="1">
        <f t="array" ref="M3898">_xlfn.TEXTJOIN("", TRUE, _xlfn.XLOOKUP(TRUE, VALUE(表格1[[#This Row],[年月]]) &lt;= VALUE($R$8:$R$12), $Q$8:$Q$12)) &amp; "年度"</f>
        <v>2023年度</v>
      </c>
    </row>
    <row r="3899" spans="1:13" x14ac:dyDescent="0.3">
      <c r="A3899" s="2">
        <v>202209</v>
      </c>
      <c r="B3899" s="19">
        <f>DATE(表格1[[#This Row],[年]],表格1[[#This Row],[月]],1)</f>
        <v>44805</v>
      </c>
      <c r="C3899" s="2" t="str">
        <f>LEFT(表格1[[#This Row],[年月]],4)</f>
        <v>2022</v>
      </c>
      <c r="D3899" s="2" t="str">
        <f>RIGHT(表格1[[#This Row],[年月]],2)</f>
        <v>09</v>
      </c>
      <c r="E3899" s="5">
        <v>66000000</v>
      </c>
      <c r="F3899" s="2" t="str">
        <f>VLOOKUP(TEXT(表格1[[#This Row],[地區]],"00000000"),縣市代碼,2,0)</f>
        <v>臺中市</v>
      </c>
      <c r="G3899" s="2" t="s">
        <v>9</v>
      </c>
      <c r="H3899" s="13">
        <v>5481536</v>
      </c>
      <c r="I3899" s="14">
        <v>8890597994</v>
      </c>
      <c r="J3899" s="14">
        <f>表格1[[#This Row],[信用卡交易筆數]]/1000</f>
        <v>5481.5360000000001</v>
      </c>
      <c r="K3899" s="14">
        <f>表格1[[#This Row],[信用卡交易金額'[新臺幣']]]/1000</f>
        <v>8890597.9940000009</v>
      </c>
      <c r="L3899" s="14">
        <f>表格1[[#This Row],[信用卡交易金額'[新臺幣']]]/1000000</f>
        <v>8890.5979939999997</v>
      </c>
      <c r="M3899" s="14" t="str" cm="1">
        <f t="array" ref="M3899">_xlfn.TEXTJOIN("", TRUE, _xlfn.XLOOKUP(TRUE, VALUE(表格1[[#This Row],[年月]]) &lt;= VALUE($R$8:$R$12), $Q$8:$Q$12)) &amp; "年度"</f>
        <v>2023年度</v>
      </c>
    </row>
    <row r="3900" spans="1:13" x14ac:dyDescent="0.3">
      <c r="A3900" s="2">
        <v>202209</v>
      </c>
      <c r="B3900" s="19">
        <f>DATE(表格1[[#This Row],[年]],表格1[[#This Row],[月]],1)</f>
        <v>44805</v>
      </c>
      <c r="C3900" s="2" t="str">
        <f>LEFT(表格1[[#This Row],[年月]],4)</f>
        <v>2022</v>
      </c>
      <c r="D3900" s="2" t="str">
        <f>RIGHT(表格1[[#This Row],[年月]],2)</f>
        <v>09</v>
      </c>
      <c r="E3900" s="5">
        <v>66000000</v>
      </c>
      <c r="F3900" s="2" t="str">
        <f>VLOOKUP(TEXT(表格1[[#This Row],[地區]],"00000000"),縣市代碼,2,0)</f>
        <v>臺中市</v>
      </c>
      <c r="G3900" s="2" t="s">
        <v>10</v>
      </c>
      <c r="H3900" s="13">
        <v>3305284</v>
      </c>
      <c r="I3900" s="14">
        <v>9390702289</v>
      </c>
      <c r="J3900" s="14">
        <f>表格1[[#This Row],[信用卡交易筆數]]/1000</f>
        <v>3305.2840000000001</v>
      </c>
      <c r="K3900" s="14">
        <f>表格1[[#This Row],[信用卡交易金額'[新臺幣']]]/1000</f>
        <v>9390702.2890000008</v>
      </c>
      <c r="L3900" s="14">
        <f>表格1[[#This Row],[信用卡交易金額'[新臺幣']]]/1000000</f>
        <v>9390.7022890000007</v>
      </c>
      <c r="M3900" s="14" t="str" cm="1">
        <f t="array" ref="M3900">_xlfn.TEXTJOIN("", TRUE, _xlfn.XLOOKUP(TRUE, VALUE(表格1[[#This Row],[年月]]) &lt;= VALUE($R$8:$R$12), $Q$8:$Q$12)) &amp; "年度"</f>
        <v>2023年度</v>
      </c>
    </row>
    <row r="3901" spans="1:13" x14ac:dyDescent="0.3">
      <c r="A3901" s="2">
        <v>202209</v>
      </c>
      <c r="B3901" s="19">
        <f>DATE(表格1[[#This Row],[年]],表格1[[#This Row],[月]],1)</f>
        <v>44805</v>
      </c>
      <c r="C3901" s="2" t="str">
        <f>LEFT(表格1[[#This Row],[年月]],4)</f>
        <v>2022</v>
      </c>
      <c r="D3901" s="2" t="str">
        <f>RIGHT(表格1[[#This Row],[年月]],2)</f>
        <v>09</v>
      </c>
      <c r="E3901" s="5">
        <v>10007000</v>
      </c>
      <c r="F3901" s="2" t="str">
        <f>VLOOKUP(TEXT(表格1[[#This Row],[地區]],"00000000"),縣市代碼,2,0)</f>
        <v>彰化縣</v>
      </c>
      <c r="G3901" s="2" t="s">
        <v>4</v>
      </c>
      <c r="H3901" s="13">
        <v>1415152</v>
      </c>
      <c r="I3901" s="14">
        <v>705386130</v>
      </c>
      <c r="J3901" s="14">
        <f>表格1[[#This Row],[信用卡交易筆數]]/1000</f>
        <v>1415.152</v>
      </c>
      <c r="K3901" s="14">
        <f>表格1[[#This Row],[信用卡交易金額'[新臺幣']]]/1000</f>
        <v>705386.13</v>
      </c>
      <c r="L3901" s="14">
        <f>表格1[[#This Row],[信用卡交易金額'[新臺幣']]]/1000000</f>
        <v>705.38612999999998</v>
      </c>
      <c r="M3901" s="14" t="str" cm="1">
        <f t="array" ref="M3901">_xlfn.TEXTJOIN("", TRUE, _xlfn.XLOOKUP(TRUE, VALUE(表格1[[#This Row],[年月]]) &lt;= VALUE($R$8:$R$12), $Q$8:$Q$12)) &amp; "年度"</f>
        <v>2023年度</v>
      </c>
    </row>
    <row r="3902" spans="1:13" x14ac:dyDescent="0.3">
      <c r="A3902" s="2">
        <v>202209</v>
      </c>
      <c r="B3902" s="19">
        <f>DATE(表格1[[#This Row],[年]],表格1[[#This Row],[月]],1)</f>
        <v>44805</v>
      </c>
      <c r="C3902" s="2" t="str">
        <f>LEFT(表格1[[#This Row],[年月]],4)</f>
        <v>2022</v>
      </c>
      <c r="D3902" s="2" t="str">
        <f>RIGHT(表格1[[#This Row],[年月]],2)</f>
        <v>09</v>
      </c>
      <c r="E3902" s="5">
        <v>10007000</v>
      </c>
      <c r="F3902" s="2" t="str">
        <f>VLOOKUP(TEXT(表格1[[#This Row],[地區]],"00000000"),縣市代碼,2,0)</f>
        <v>彰化縣</v>
      </c>
      <c r="G3902" s="2" t="s">
        <v>5</v>
      </c>
      <c r="H3902" s="13">
        <v>120541</v>
      </c>
      <c r="I3902" s="14">
        <v>288236695</v>
      </c>
      <c r="J3902" s="14">
        <f>表格1[[#This Row],[信用卡交易筆數]]/1000</f>
        <v>120.541</v>
      </c>
      <c r="K3902" s="14">
        <f>表格1[[#This Row],[信用卡交易金額'[新臺幣']]]/1000</f>
        <v>288236.69500000001</v>
      </c>
      <c r="L3902" s="14">
        <f>表格1[[#This Row],[信用卡交易金額'[新臺幣']]]/1000000</f>
        <v>288.236695</v>
      </c>
      <c r="M3902" s="14" t="str" cm="1">
        <f t="array" ref="M3902">_xlfn.TEXTJOIN("", TRUE, _xlfn.XLOOKUP(TRUE, VALUE(表格1[[#This Row],[年月]]) &lt;= VALUE($R$8:$R$12), $Q$8:$Q$12)) &amp; "年度"</f>
        <v>2023年度</v>
      </c>
    </row>
    <row r="3903" spans="1:13" x14ac:dyDescent="0.3">
      <c r="A3903" s="2">
        <v>202209</v>
      </c>
      <c r="B3903" s="19">
        <f>DATE(表格1[[#This Row],[年]],表格1[[#This Row],[月]],1)</f>
        <v>44805</v>
      </c>
      <c r="C3903" s="2" t="str">
        <f>LEFT(表格1[[#This Row],[年月]],4)</f>
        <v>2022</v>
      </c>
      <c r="D3903" s="2" t="str">
        <f>RIGHT(表格1[[#This Row],[年月]],2)</f>
        <v>09</v>
      </c>
      <c r="E3903" s="5">
        <v>10007000</v>
      </c>
      <c r="F3903" s="2" t="str">
        <f>VLOOKUP(TEXT(表格1[[#This Row],[地區]],"00000000"),縣市代碼,2,0)</f>
        <v>彰化縣</v>
      </c>
      <c r="G3903" s="2" t="s">
        <v>6</v>
      </c>
      <c r="H3903" s="13">
        <v>166823</v>
      </c>
      <c r="I3903" s="14">
        <v>523866825</v>
      </c>
      <c r="J3903" s="14">
        <f>表格1[[#This Row],[信用卡交易筆數]]/1000</f>
        <v>166.82300000000001</v>
      </c>
      <c r="K3903" s="14">
        <f>表格1[[#This Row],[信用卡交易金額'[新臺幣']]]/1000</f>
        <v>523866.82500000001</v>
      </c>
      <c r="L3903" s="14">
        <f>表格1[[#This Row],[信用卡交易金額'[新臺幣']]]/1000000</f>
        <v>523.86682499999995</v>
      </c>
      <c r="M3903" s="14" t="str" cm="1">
        <f t="array" ref="M3903">_xlfn.TEXTJOIN("", TRUE, _xlfn.XLOOKUP(TRUE, VALUE(表格1[[#This Row],[年月]]) &lt;= VALUE($R$8:$R$12), $Q$8:$Q$12)) &amp; "年度"</f>
        <v>2023年度</v>
      </c>
    </row>
    <row r="3904" spans="1:13" x14ac:dyDescent="0.3">
      <c r="A3904" s="2">
        <v>202209</v>
      </c>
      <c r="B3904" s="19">
        <f>DATE(表格1[[#This Row],[年]],表格1[[#This Row],[月]],1)</f>
        <v>44805</v>
      </c>
      <c r="C3904" s="2" t="str">
        <f>LEFT(表格1[[#This Row],[年月]],4)</f>
        <v>2022</v>
      </c>
      <c r="D3904" s="2" t="str">
        <f>RIGHT(表格1[[#This Row],[年月]],2)</f>
        <v>09</v>
      </c>
      <c r="E3904" s="5">
        <v>10007000</v>
      </c>
      <c r="F3904" s="2" t="str">
        <f>VLOOKUP(TEXT(表格1[[#This Row],[地區]],"00000000"),縣市代碼,2,0)</f>
        <v>彰化縣</v>
      </c>
      <c r="G3904" s="2" t="s">
        <v>7</v>
      </c>
      <c r="H3904" s="13">
        <v>1032492</v>
      </c>
      <c r="I3904" s="14">
        <v>1189611626</v>
      </c>
      <c r="J3904" s="14">
        <f>表格1[[#This Row],[信用卡交易筆數]]/1000</f>
        <v>1032.492</v>
      </c>
      <c r="K3904" s="14">
        <f>表格1[[#This Row],[信用卡交易金額'[新臺幣']]]/1000</f>
        <v>1189611.6259999999</v>
      </c>
      <c r="L3904" s="14">
        <f>表格1[[#This Row],[信用卡交易金額'[新臺幣']]]/1000000</f>
        <v>1189.6116259999999</v>
      </c>
      <c r="M3904" s="14" t="str" cm="1">
        <f t="array" ref="M3904">_xlfn.TEXTJOIN("", TRUE, _xlfn.XLOOKUP(TRUE, VALUE(表格1[[#This Row],[年月]]) &lt;= VALUE($R$8:$R$12), $Q$8:$Q$12)) &amp; "年度"</f>
        <v>2023年度</v>
      </c>
    </row>
    <row r="3905" spans="1:13" x14ac:dyDescent="0.3">
      <c r="A3905" s="2">
        <v>202209</v>
      </c>
      <c r="B3905" s="19">
        <f>DATE(表格1[[#This Row],[年]],表格1[[#This Row],[月]],1)</f>
        <v>44805</v>
      </c>
      <c r="C3905" s="2" t="str">
        <f>LEFT(表格1[[#This Row],[年月]],4)</f>
        <v>2022</v>
      </c>
      <c r="D3905" s="2" t="str">
        <f>RIGHT(表格1[[#This Row],[年月]],2)</f>
        <v>09</v>
      </c>
      <c r="E3905" s="5">
        <v>10007000</v>
      </c>
      <c r="F3905" s="2" t="str">
        <f>VLOOKUP(TEXT(表格1[[#This Row],[地區]],"00000000"),縣市代碼,2,0)</f>
        <v>彰化縣</v>
      </c>
      <c r="G3905" s="2" t="s">
        <v>8</v>
      </c>
      <c r="H3905" s="13">
        <v>637419</v>
      </c>
      <c r="I3905" s="14">
        <v>1174608658</v>
      </c>
      <c r="J3905" s="14">
        <f>表格1[[#This Row],[信用卡交易筆數]]/1000</f>
        <v>637.41899999999998</v>
      </c>
      <c r="K3905" s="14">
        <f>表格1[[#This Row],[信用卡交易金額'[新臺幣']]]/1000</f>
        <v>1174608.6580000001</v>
      </c>
      <c r="L3905" s="14">
        <f>表格1[[#This Row],[信用卡交易金額'[新臺幣']]]/1000000</f>
        <v>1174.6086580000001</v>
      </c>
      <c r="M3905" s="14" t="str" cm="1">
        <f t="array" ref="M3905">_xlfn.TEXTJOIN("", TRUE, _xlfn.XLOOKUP(TRUE, VALUE(表格1[[#This Row],[年月]]) &lt;= VALUE($R$8:$R$12), $Q$8:$Q$12)) &amp; "年度"</f>
        <v>2023年度</v>
      </c>
    </row>
    <row r="3906" spans="1:13" x14ac:dyDescent="0.3">
      <c r="A3906" s="2">
        <v>202209</v>
      </c>
      <c r="B3906" s="19">
        <f>DATE(表格1[[#This Row],[年]],表格1[[#This Row],[月]],1)</f>
        <v>44805</v>
      </c>
      <c r="C3906" s="2" t="str">
        <f>LEFT(表格1[[#This Row],[年月]],4)</f>
        <v>2022</v>
      </c>
      <c r="D3906" s="2" t="str">
        <f>RIGHT(表格1[[#This Row],[年月]],2)</f>
        <v>09</v>
      </c>
      <c r="E3906" s="5">
        <v>10007000</v>
      </c>
      <c r="F3906" s="2" t="str">
        <f>VLOOKUP(TEXT(表格1[[#This Row],[地區]],"00000000"),縣市代碼,2,0)</f>
        <v>彰化縣</v>
      </c>
      <c r="G3906" s="2" t="s">
        <v>9</v>
      </c>
      <c r="H3906" s="13">
        <v>1300628</v>
      </c>
      <c r="I3906" s="14">
        <v>1927923929</v>
      </c>
      <c r="J3906" s="14">
        <f>表格1[[#This Row],[信用卡交易筆數]]/1000</f>
        <v>1300.6279999999999</v>
      </c>
      <c r="K3906" s="14">
        <f>表格1[[#This Row],[信用卡交易金額'[新臺幣']]]/1000</f>
        <v>1927923.929</v>
      </c>
      <c r="L3906" s="14">
        <f>表格1[[#This Row],[信用卡交易金額'[新臺幣']]]/1000000</f>
        <v>1927.923929</v>
      </c>
      <c r="M3906" s="14" t="str" cm="1">
        <f t="array" ref="M3906">_xlfn.TEXTJOIN("", TRUE, _xlfn.XLOOKUP(TRUE, VALUE(表格1[[#This Row],[年月]]) &lt;= VALUE($R$8:$R$12), $Q$8:$Q$12)) &amp; "年度"</f>
        <v>2023年度</v>
      </c>
    </row>
    <row r="3907" spans="1:13" x14ac:dyDescent="0.3">
      <c r="A3907" s="2">
        <v>202209</v>
      </c>
      <c r="B3907" s="19">
        <f>DATE(表格1[[#This Row],[年]],表格1[[#This Row],[月]],1)</f>
        <v>44805</v>
      </c>
      <c r="C3907" s="2" t="str">
        <f>LEFT(表格1[[#This Row],[年月]],4)</f>
        <v>2022</v>
      </c>
      <c r="D3907" s="2" t="str">
        <f>RIGHT(表格1[[#This Row],[年月]],2)</f>
        <v>09</v>
      </c>
      <c r="E3907" s="5">
        <v>10007000</v>
      </c>
      <c r="F3907" s="2" t="str">
        <f>VLOOKUP(TEXT(表格1[[#This Row],[地區]],"00000000"),縣市代碼,2,0)</f>
        <v>彰化縣</v>
      </c>
      <c r="G3907" s="2" t="s">
        <v>10</v>
      </c>
      <c r="H3907" s="13">
        <v>917766</v>
      </c>
      <c r="I3907" s="14">
        <v>2578872427</v>
      </c>
      <c r="J3907" s="14">
        <f>表格1[[#This Row],[信用卡交易筆數]]/1000</f>
        <v>917.76599999999996</v>
      </c>
      <c r="K3907" s="14">
        <f>表格1[[#This Row],[信用卡交易金額'[新臺幣']]]/1000</f>
        <v>2578872.4270000001</v>
      </c>
      <c r="L3907" s="14">
        <f>表格1[[#This Row],[信用卡交易金額'[新臺幣']]]/1000000</f>
        <v>2578.8724269999998</v>
      </c>
      <c r="M3907" s="14" t="str" cm="1">
        <f t="array" ref="M3907">_xlfn.TEXTJOIN("", TRUE, _xlfn.XLOOKUP(TRUE, VALUE(表格1[[#This Row],[年月]]) &lt;= VALUE($R$8:$R$12), $Q$8:$Q$12)) &amp; "年度"</f>
        <v>2023年度</v>
      </c>
    </row>
    <row r="3908" spans="1:13" x14ac:dyDescent="0.3">
      <c r="A3908" s="2">
        <v>202209</v>
      </c>
      <c r="B3908" s="19">
        <f>DATE(表格1[[#This Row],[年]],表格1[[#This Row],[月]],1)</f>
        <v>44805</v>
      </c>
      <c r="C3908" s="2" t="str">
        <f>LEFT(表格1[[#This Row],[年月]],4)</f>
        <v>2022</v>
      </c>
      <c r="D3908" s="2" t="str">
        <f>RIGHT(表格1[[#This Row],[年月]],2)</f>
        <v>09</v>
      </c>
      <c r="E3908" s="5">
        <v>10008000</v>
      </c>
      <c r="F3908" s="2" t="str">
        <f>VLOOKUP(TEXT(表格1[[#This Row],[地區]],"00000000"),縣市代碼,2,0)</f>
        <v>南投縣</v>
      </c>
      <c r="G3908" s="2" t="s">
        <v>4</v>
      </c>
      <c r="H3908" s="13">
        <v>461999</v>
      </c>
      <c r="I3908" s="14">
        <v>224349214</v>
      </c>
      <c r="J3908" s="14">
        <f>表格1[[#This Row],[信用卡交易筆數]]/1000</f>
        <v>461.99900000000002</v>
      </c>
      <c r="K3908" s="14">
        <f>表格1[[#This Row],[信用卡交易金額'[新臺幣']]]/1000</f>
        <v>224349.21400000001</v>
      </c>
      <c r="L3908" s="14">
        <f>表格1[[#This Row],[信用卡交易金額'[新臺幣']]]/1000000</f>
        <v>224.34921399999999</v>
      </c>
      <c r="M3908" s="14" t="str" cm="1">
        <f t="array" ref="M3908">_xlfn.TEXTJOIN("", TRUE, _xlfn.XLOOKUP(TRUE, VALUE(表格1[[#This Row],[年月]]) &lt;= VALUE($R$8:$R$12), $Q$8:$Q$12)) &amp; "年度"</f>
        <v>2023年度</v>
      </c>
    </row>
    <row r="3909" spans="1:13" x14ac:dyDescent="0.3">
      <c r="A3909" s="2">
        <v>202209</v>
      </c>
      <c r="B3909" s="19">
        <f>DATE(表格1[[#This Row],[年]],表格1[[#This Row],[月]],1)</f>
        <v>44805</v>
      </c>
      <c r="C3909" s="2" t="str">
        <f>LEFT(表格1[[#This Row],[年月]],4)</f>
        <v>2022</v>
      </c>
      <c r="D3909" s="2" t="str">
        <f>RIGHT(表格1[[#This Row],[年月]],2)</f>
        <v>09</v>
      </c>
      <c r="E3909" s="5">
        <v>10008000</v>
      </c>
      <c r="F3909" s="2" t="str">
        <f>VLOOKUP(TEXT(表格1[[#This Row],[地區]],"00000000"),縣市代碼,2,0)</f>
        <v>南投縣</v>
      </c>
      <c r="G3909" s="2" t="s">
        <v>5</v>
      </c>
      <c r="H3909" s="13">
        <v>39255</v>
      </c>
      <c r="I3909" s="14">
        <v>88632118</v>
      </c>
      <c r="J3909" s="14">
        <f>表格1[[#This Row],[信用卡交易筆數]]/1000</f>
        <v>39.255000000000003</v>
      </c>
      <c r="K3909" s="14">
        <f>表格1[[#This Row],[信用卡交易金額'[新臺幣']]]/1000</f>
        <v>88632.118000000002</v>
      </c>
      <c r="L3909" s="14">
        <f>表格1[[#This Row],[信用卡交易金額'[新臺幣']]]/1000000</f>
        <v>88.632118000000006</v>
      </c>
      <c r="M3909" s="14" t="str" cm="1">
        <f t="array" ref="M3909">_xlfn.TEXTJOIN("", TRUE, _xlfn.XLOOKUP(TRUE, VALUE(表格1[[#This Row],[年月]]) &lt;= VALUE($R$8:$R$12), $Q$8:$Q$12)) &amp; "年度"</f>
        <v>2023年度</v>
      </c>
    </row>
    <row r="3910" spans="1:13" x14ac:dyDescent="0.3">
      <c r="A3910" s="2">
        <v>202209</v>
      </c>
      <c r="B3910" s="19">
        <f>DATE(表格1[[#This Row],[年]],表格1[[#This Row],[月]],1)</f>
        <v>44805</v>
      </c>
      <c r="C3910" s="2" t="str">
        <f>LEFT(表格1[[#This Row],[年月]],4)</f>
        <v>2022</v>
      </c>
      <c r="D3910" s="2" t="str">
        <f>RIGHT(表格1[[#This Row],[年月]],2)</f>
        <v>09</v>
      </c>
      <c r="E3910" s="5">
        <v>10008000</v>
      </c>
      <c r="F3910" s="2" t="str">
        <f>VLOOKUP(TEXT(表格1[[#This Row],[地區]],"00000000"),縣市代碼,2,0)</f>
        <v>南投縣</v>
      </c>
      <c r="G3910" s="2" t="s">
        <v>6</v>
      </c>
      <c r="H3910" s="13">
        <v>54432</v>
      </c>
      <c r="I3910" s="14">
        <v>175876441</v>
      </c>
      <c r="J3910" s="14">
        <f>表格1[[#This Row],[信用卡交易筆數]]/1000</f>
        <v>54.432000000000002</v>
      </c>
      <c r="K3910" s="14">
        <f>表格1[[#This Row],[信用卡交易金額'[新臺幣']]]/1000</f>
        <v>175876.44099999999</v>
      </c>
      <c r="L3910" s="14">
        <f>表格1[[#This Row],[信用卡交易金額'[新臺幣']]]/1000000</f>
        <v>175.876441</v>
      </c>
      <c r="M3910" s="14" t="str" cm="1">
        <f t="array" ref="M3910">_xlfn.TEXTJOIN("", TRUE, _xlfn.XLOOKUP(TRUE, VALUE(表格1[[#This Row],[年月]]) &lt;= VALUE($R$8:$R$12), $Q$8:$Q$12)) &amp; "年度"</f>
        <v>2023年度</v>
      </c>
    </row>
    <row r="3911" spans="1:13" x14ac:dyDescent="0.3">
      <c r="A3911" s="2">
        <v>202209</v>
      </c>
      <c r="B3911" s="19">
        <f>DATE(表格1[[#This Row],[年]],表格1[[#This Row],[月]],1)</f>
        <v>44805</v>
      </c>
      <c r="C3911" s="2" t="str">
        <f>LEFT(表格1[[#This Row],[年月]],4)</f>
        <v>2022</v>
      </c>
      <c r="D3911" s="2" t="str">
        <f>RIGHT(表格1[[#This Row],[年月]],2)</f>
        <v>09</v>
      </c>
      <c r="E3911" s="5">
        <v>10008000</v>
      </c>
      <c r="F3911" s="2" t="str">
        <f>VLOOKUP(TEXT(表格1[[#This Row],[地區]],"00000000"),縣市代碼,2,0)</f>
        <v>南投縣</v>
      </c>
      <c r="G3911" s="2" t="s">
        <v>7</v>
      </c>
      <c r="H3911" s="13">
        <v>357122</v>
      </c>
      <c r="I3911" s="14">
        <v>409678217</v>
      </c>
      <c r="J3911" s="14">
        <f>表格1[[#This Row],[信用卡交易筆數]]/1000</f>
        <v>357.12200000000001</v>
      </c>
      <c r="K3911" s="14">
        <f>表格1[[#This Row],[信用卡交易金額'[新臺幣']]]/1000</f>
        <v>409678.217</v>
      </c>
      <c r="L3911" s="14">
        <f>表格1[[#This Row],[信用卡交易金額'[新臺幣']]]/1000000</f>
        <v>409.67821700000002</v>
      </c>
      <c r="M3911" s="14" t="str" cm="1">
        <f t="array" ref="M3911">_xlfn.TEXTJOIN("", TRUE, _xlfn.XLOOKUP(TRUE, VALUE(表格1[[#This Row],[年月]]) &lt;= VALUE($R$8:$R$12), $Q$8:$Q$12)) &amp; "年度"</f>
        <v>2023年度</v>
      </c>
    </row>
    <row r="3912" spans="1:13" x14ac:dyDescent="0.3">
      <c r="A3912" s="2">
        <v>202209</v>
      </c>
      <c r="B3912" s="19">
        <f>DATE(表格1[[#This Row],[年]],表格1[[#This Row],[月]],1)</f>
        <v>44805</v>
      </c>
      <c r="C3912" s="2" t="str">
        <f>LEFT(表格1[[#This Row],[年月]],4)</f>
        <v>2022</v>
      </c>
      <c r="D3912" s="2" t="str">
        <f>RIGHT(表格1[[#This Row],[年月]],2)</f>
        <v>09</v>
      </c>
      <c r="E3912" s="5">
        <v>10008000</v>
      </c>
      <c r="F3912" s="2" t="str">
        <f>VLOOKUP(TEXT(表格1[[#This Row],[地區]],"00000000"),縣市代碼,2,0)</f>
        <v>南投縣</v>
      </c>
      <c r="G3912" s="2" t="s">
        <v>8</v>
      </c>
      <c r="H3912" s="13">
        <v>226155</v>
      </c>
      <c r="I3912" s="14">
        <v>369526031</v>
      </c>
      <c r="J3912" s="14">
        <f>表格1[[#This Row],[信用卡交易筆數]]/1000</f>
        <v>226.155</v>
      </c>
      <c r="K3912" s="14">
        <f>表格1[[#This Row],[信用卡交易金額'[新臺幣']]]/1000</f>
        <v>369526.03100000002</v>
      </c>
      <c r="L3912" s="14">
        <f>表格1[[#This Row],[信用卡交易金額'[新臺幣']]]/1000000</f>
        <v>369.52603099999999</v>
      </c>
      <c r="M3912" s="14" t="str" cm="1">
        <f t="array" ref="M3912">_xlfn.TEXTJOIN("", TRUE, _xlfn.XLOOKUP(TRUE, VALUE(表格1[[#This Row],[年月]]) &lt;= VALUE($R$8:$R$12), $Q$8:$Q$12)) &amp; "年度"</f>
        <v>2023年度</v>
      </c>
    </row>
    <row r="3913" spans="1:13" x14ac:dyDescent="0.3">
      <c r="A3913" s="2">
        <v>202209</v>
      </c>
      <c r="B3913" s="19">
        <f>DATE(表格1[[#This Row],[年]],表格1[[#This Row],[月]],1)</f>
        <v>44805</v>
      </c>
      <c r="C3913" s="2" t="str">
        <f>LEFT(表格1[[#This Row],[年月]],4)</f>
        <v>2022</v>
      </c>
      <c r="D3913" s="2" t="str">
        <f>RIGHT(表格1[[#This Row],[年月]],2)</f>
        <v>09</v>
      </c>
      <c r="E3913" s="5">
        <v>10008000</v>
      </c>
      <c r="F3913" s="2" t="str">
        <f>VLOOKUP(TEXT(表格1[[#This Row],[地區]],"00000000"),縣市代碼,2,0)</f>
        <v>南投縣</v>
      </c>
      <c r="G3913" s="2" t="s">
        <v>9</v>
      </c>
      <c r="H3913" s="13">
        <v>433488</v>
      </c>
      <c r="I3913" s="14">
        <v>599056491</v>
      </c>
      <c r="J3913" s="14">
        <f>表格1[[#This Row],[信用卡交易筆數]]/1000</f>
        <v>433.488</v>
      </c>
      <c r="K3913" s="14">
        <f>表格1[[#This Row],[信用卡交易金額'[新臺幣']]]/1000</f>
        <v>599056.49100000004</v>
      </c>
      <c r="L3913" s="14">
        <f>表格1[[#This Row],[信用卡交易金額'[新臺幣']]]/1000000</f>
        <v>599.05649100000005</v>
      </c>
      <c r="M3913" s="14" t="str" cm="1">
        <f t="array" ref="M3913">_xlfn.TEXTJOIN("", TRUE, _xlfn.XLOOKUP(TRUE, VALUE(表格1[[#This Row],[年月]]) &lt;= VALUE($R$8:$R$12), $Q$8:$Q$12)) &amp; "年度"</f>
        <v>2023年度</v>
      </c>
    </row>
    <row r="3914" spans="1:13" x14ac:dyDescent="0.3">
      <c r="A3914" s="2">
        <v>202209</v>
      </c>
      <c r="B3914" s="19">
        <f>DATE(表格1[[#This Row],[年]],表格1[[#This Row],[月]],1)</f>
        <v>44805</v>
      </c>
      <c r="C3914" s="2" t="str">
        <f>LEFT(表格1[[#This Row],[年月]],4)</f>
        <v>2022</v>
      </c>
      <c r="D3914" s="2" t="str">
        <f>RIGHT(表格1[[#This Row],[年月]],2)</f>
        <v>09</v>
      </c>
      <c r="E3914" s="5">
        <v>10008000</v>
      </c>
      <c r="F3914" s="2" t="str">
        <f>VLOOKUP(TEXT(表格1[[#This Row],[地區]],"00000000"),縣市代碼,2,0)</f>
        <v>南投縣</v>
      </c>
      <c r="G3914" s="2" t="s">
        <v>10</v>
      </c>
      <c r="H3914" s="13">
        <v>298896</v>
      </c>
      <c r="I3914" s="14">
        <v>855914096</v>
      </c>
      <c r="J3914" s="14">
        <f>表格1[[#This Row],[信用卡交易筆數]]/1000</f>
        <v>298.89600000000002</v>
      </c>
      <c r="K3914" s="14">
        <f>表格1[[#This Row],[信用卡交易金額'[新臺幣']]]/1000</f>
        <v>855914.09600000002</v>
      </c>
      <c r="L3914" s="14">
        <f>表格1[[#This Row],[信用卡交易金額'[新臺幣']]]/1000000</f>
        <v>855.91409599999997</v>
      </c>
      <c r="M3914" s="14" t="str" cm="1">
        <f t="array" ref="M3914">_xlfn.TEXTJOIN("", TRUE, _xlfn.XLOOKUP(TRUE, VALUE(表格1[[#This Row],[年月]]) &lt;= VALUE($R$8:$R$12), $Q$8:$Q$12)) &amp; "年度"</f>
        <v>2023年度</v>
      </c>
    </row>
    <row r="3915" spans="1:13" x14ac:dyDescent="0.3">
      <c r="A3915" s="2">
        <v>202209</v>
      </c>
      <c r="B3915" s="19">
        <f>DATE(表格1[[#This Row],[年]],表格1[[#This Row],[月]],1)</f>
        <v>44805</v>
      </c>
      <c r="C3915" s="2" t="str">
        <f>LEFT(表格1[[#This Row],[年月]],4)</f>
        <v>2022</v>
      </c>
      <c r="D3915" s="2" t="str">
        <f>RIGHT(表格1[[#This Row],[年月]],2)</f>
        <v>09</v>
      </c>
      <c r="E3915" s="5">
        <v>10009000</v>
      </c>
      <c r="F3915" s="2" t="str">
        <f>VLOOKUP(TEXT(表格1[[#This Row],[地區]],"00000000"),縣市代碼,2,0)</f>
        <v>雲林縣</v>
      </c>
      <c r="G3915" s="2" t="s">
        <v>4</v>
      </c>
      <c r="H3915" s="13">
        <v>556188</v>
      </c>
      <c r="I3915" s="14">
        <v>261774083</v>
      </c>
      <c r="J3915" s="14">
        <f>表格1[[#This Row],[信用卡交易筆數]]/1000</f>
        <v>556.18799999999999</v>
      </c>
      <c r="K3915" s="14">
        <f>表格1[[#This Row],[信用卡交易金額'[新臺幣']]]/1000</f>
        <v>261774.08300000001</v>
      </c>
      <c r="L3915" s="14">
        <f>表格1[[#This Row],[信用卡交易金額'[新臺幣']]]/1000000</f>
        <v>261.77408300000002</v>
      </c>
      <c r="M3915" s="14" t="str" cm="1">
        <f t="array" ref="M3915">_xlfn.TEXTJOIN("", TRUE, _xlfn.XLOOKUP(TRUE, VALUE(表格1[[#This Row],[年月]]) &lt;= VALUE($R$8:$R$12), $Q$8:$Q$12)) &amp; "年度"</f>
        <v>2023年度</v>
      </c>
    </row>
    <row r="3916" spans="1:13" x14ac:dyDescent="0.3">
      <c r="A3916" s="2">
        <v>202209</v>
      </c>
      <c r="B3916" s="19">
        <f>DATE(表格1[[#This Row],[年]],表格1[[#This Row],[月]],1)</f>
        <v>44805</v>
      </c>
      <c r="C3916" s="2" t="str">
        <f>LEFT(表格1[[#This Row],[年月]],4)</f>
        <v>2022</v>
      </c>
      <c r="D3916" s="2" t="str">
        <f>RIGHT(表格1[[#This Row],[年月]],2)</f>
        <v>09</v>
      </c>
      <c r="E3916" s="5">
        <v>10009000</v>
      </c>
      <c r="F3916" s="2" t="str">
        <f>VLOOKUP(TEXT(表格1[[#This Row],[地區]],"00000000"),縣市代碼,2,0)</f>
        <v>雲林縣</v>
      </c>
      <c r="G3916" s="2" t="s">
        <v>5</v>
      </c>
      <c r="H3916" s="13">
        <v>52538</v>
      </c>
      <c r="I3916" s="14">
        <v>120842433</v>
      </c>
      <c r="J3916" s="14">
        <f>表格1[[#This Row],[信用卡交易筆數]]/1000</f>
        <v>52.537999999999997</v>
      </c>
      <c r="K3916" s="14">
        <f>表格1[[#This Row],[信用卡交易金額'[新臺幣']]]/1000</f>
        <v>120842.433</v>
      </c>
      <c r="L3916" s="14">
        <f>表格1[[#This Row],[信用卡交易金額'[新臺幣']]]/1000000</f>
        <v>120.842433</v>
      </c>
      <c r="M3916" s="14" t="str" cm="1">
        <f t="array" ref="M3916">_xlfn.TEXTJOIN("", TRUE, _xlfn.XLOOKUP(TRUE, VALUE(表格1[[#This Row],[年月]]) &lt;= VALUE($R$8:$R$12), $Q$8:$Q$12)) &amp; "年度"</f>
        <v>2023年度</v>
      </c>
    </row>
    <row r="3917" spans="1:13" x14ac:dyDescent="0.3">
      <c r="A3917" s="2">
        <v>202209</v>
      </c>
      <c r="B3917" s="19">
        <f>DATE(表格1[[#This Row],[年]],表格1[[#This Row],[月]],1)</f>
        <v>44805</v>
      </c>
      <c r="C3917" s="2" t="str">
        <f>LEFT(表格1[[#This Row],[年月]],4)</f>
        <v>2022</v>
      </c>
      <c r="D3917" s="2" t="str">
        <f>RIGHT(表格1[[#This Row],[年月]],2)</f>
        <v>09</v>
      </c>
      <c r="E3917" s="5">
        <v>10009000</v>
      </c>
      <c r="F3917" s="2" t="str">
        <f>VLOOKUP(TEXT(表格1[[#This Row],[地區]],"00000000"),縣市代碼,2,0)</f>
        <v>雲林縣</v>
      </c>
      <c r="G3917" s="2" t="s">
        <v>6</v>
      </c>
      <c r="H3917" s="13">
        <v>70696</v>
      </c>
      <c r="I3917" s="14">
        <v>224352507</v>
      </c>
      <c r="J3917" s="14">
        <f>表格1[[#This Row],[信用卡交易筆數]]/1000</f>
        <v>70.695999999999998</v>
      </c>
      <c r="K3917" s="14">
        <f>表格1[[#This Row],[信用卡交易金額'[新臺幣']]]/1000</f>
        <v>224352.50700000001</v>
      </c>
      <c r="L3917" s="14">
        <f>表格1[[#This Row],[信用卡交易金額'[新臺幣']]]/1000000</f>
        <v>224.352507</v>
      </c>
      <c r="M3917" s="14" t="str" cm="1">
        <f t="array" ref="M3917">_xlfn.TEXTJOIN("", TRUE, _xlfn.XLOOKUP(TRUE, VALUE(表格1[[#This Row],[年月]]) &lt;= VALUE($R$8:$R$12), $Q$8:$Q$12)) &amp; "年度"</f>
        <v>2023年度</v>
      </c>
    </row>
    <row r="3918" spans="1:13" x14ac:dyDescent="0.3">
      <c r="A3918" s="2">
        <v>202209</v>
      </c>
      <c r="B3918" s="19">
        <f>DATE(表格1[[#This Row],[年]],表格1[[#This Row],[月]],1)</f>
        <v>44805</v>
      </c>
      <c r="C3918" s="2" t="str">
        <f>LEFT(表格1[[#This Row],[年月]],4)</f>
        <v>2022</v>
      </c>
      <c r="D3918" s="2" t="str">
        <f>RIGHT(表格1[[#This Row],[年月]],2)</f>
        <v>09</v>
      </c>
      <c r="E3918" s="5">
        <v>10009000</v>
      </c>
      <c r="F3918" s="2" t="str">
        <f>VLOOKUP(TEXT(表格1[[#This Row],[地區]],"00000000"),縣市代碼,2,0)</f>
        <v>雲林縣</v>
      </c>
      <c r="G3918" s="2" t="s">
        <v>7</v>
      </c>
      <c r="H3918" s="13">
        <v>481265</v>
      </c>
      <c r="I3918" s="14">
        <v>554308801</v>
      </c>
      <c r="J3918" s="14">
        <f>表格1[[#This Row],[信用卡交易筆數]]/1000</f>
        <v>481.26499999999999</v>
      </c>
      <c r="K3918" s="14">
        <f>表格1[[#This Row],[信用卡交易金額'[新臺幣']]]/1000</f>
        <v>554308.80099999998</v>
      </c>
      <c r="L3918" s="14">
        <f>表格1[[#This Row],[信用卡交易金額'[新臺幣']]]/1000000</f>
        <v>554.30880100000002</v>
      </c>
      <c r="M3918" s="14" t="str" cm="1">
        <f t="array" ref="M3918">_xlfn.TEXTJOIN("", TRUE, _xlfn.XLOOKUP(TRUE, VALUE(表格1[[#This Row],[年月]]) &lt;= VALUE($R$8:$R$12), $Q$8:$Q$12)) &amp; "年度"</f>
        <v>2023年度</v>
      </c>
    </row>
    <row r="3919" spans="1:13" x14ac:dyDescent="0.3">
      <c r="A3919" s="2">
        <v>202209</v>
      </c>
      <c r="B3919" s="19">
        <f>DATE(表格1[[#This Row],[年]],表格1[[#This Row],[月]],1)</f>
        <v>44805</v>
      </c>
      <c r="C3919" s="2" t="str">
        <f>LEFT(表格1[[#This Row],[年月]],4)</f>
        <v>2022</v>
      </c>
      <c r="D3919" s="2" t="str">
        <f>RIGHT(表格1[[#This Row],[年月]],2)</f>
        <v>09</v>
      </c>
      <c r="E3919" s="5">
        <v>10009000</v>
      </c>
      <c r="F3919" s="2" t="str">
        <f>VLOOKUP(TEXT(表格1[[#This Row],[地區]],"00000000"),縣市代碼,2,0)</f>
        <v>雲林縣</v>
      </c>
      <c r="G3919" s="2" t="s">
        <v>8</v>
      </c>
      <c r="H3919" s="13">
        <v>275747</v>
      </c>
      <c r="I3919" s="14">
        <v>452298439</v>
      </c>
      <c r="J3919" s="14">
        <f>表格1[[#This Row],[信用卡交易筆數]]/1000</f>
        <v>275.74700000000001</v>
      </c>
      <c r="K3919" s="14">
        <f>表格1[[#This Row],[信用卡交易金額'[新臺幣']]]/1000</f>
        <v>452298.43900000001</v>
      </c>
      <c r="L3919" s="14">
        <f>表格1[[#This Row],[信用卡交易金額'[新臺幣']]]/1000000</f>
        <v>452.29843899999997</v>
      </c>
      <c r="M3919" s="14" t="str" cm="1">
        <f t="array" ref="M3919">_xlfn.TEXTJOIN("", TRUE, _xlfn.XLOOKUP(TRUE, VALUE(表格1[[#This Row],[年月]]) &lt;= VALUE($R$8:$R$12), $Q$8:$Q$12)) &amp; "年度"</f>
        <v>2023年度</v>
      </c>
    </row>
    <row r="3920" spans="1:13" x14ac:dyDescent="0.3">
      <c r="A3920" s="2">
        <v>202209</v>
      </c>
      <c r="B3920" s="19">
        <f>DATE(表格1[[#This Row],[年]],表格1[[#This Row],[月]],1)</f>
        <v>44805</v>
      </c>
      <c r="C3920" s="2" t="str">
        <f>LEFT(表格1[[#This Row],[年月]],4)</f>
        <v>2022</v>
      </c>
      <c r="D3920" s="2" t="str">
        <f>RIGHT(表格1[[#This Row],[年月]],2)</f>
        <v>09</v>
      </c>
      <c r="E3920" s="5">
        <v>10009000</v>
      </c>
      <c r="F3920" s="2" t="str">
        <f>VLOOKUP(TEXT(表格1[[#This Row],[地區]],"00000000"),縣市代碼,2,0)</f>
        <v>雲林縣</v>
      </c>
      <c r="G3920" s="2" t="s">
        <v>9</v>
      </c>
      <c r="H3920" s="13">
        <v>528698</v>
      </c>
      <c r="I3920" s="14">
        <v>739477836</v>
      </c>
      <c r="J3920" s="14">
        <f>表格1[[#This Row],[信用卡交易筆數]]/1000</f>
        <v>528.69799999999998</v>
      </c>
      <c r="K3920" s="14">
        <f>表格1[[#This Row],[信用卡交易金額'[新臺幣']]]/1000</f>
        <v>739477.83600000001</v>
      </c>
      <c r="L3920" s="14">
        <f>表格1[[#This Row],[信用卡交易金額'[新臺幣']]]/1000000</f>
        <v>739.47783600000002</v>
      </c>
      <c r="M3920" s="14" t="str" cm="1">
        <f t="array" ref="M3920">_xlfn.TEXTJOIN("", TRUE, _xlfn.XLOOKUP(TRUE, VALUE(表格1[[#This Row],[年月]]) &lt;= VALUE($R$8:$R$12), $Q$8:$Q$12)) &amp; "年度"</f>
        <v>2023年度</v>
      </c>
    </row>
    <row r="3921" spans="1:13" x14ac:dyDescent="0.3">
      <c r="A3921" s="2">
        <v>202209</v>
      </c>
      <c r="B3921" s="19">
        <f>DATE(表格1[[#This Row],[年]],表格1[[#This Row],[月]],1)</f>
        <v>44805</v>
      </c>
      <c r="C3921" s="2" t="str">
        <f>LEFT(表格1[[#This Row],[年月]],4)</f>
        <v>2022</v>
      </c>
      <c r="D3921" s="2" t="str">
        <f>RIGHT(表格1[[#This Row],[年月]],2)</f>
        <v>09</v>
      </c>
      <c r="E3921" s="5">
        <v>10009000</v>
      </c>
      <c r="F3921" s="2" t="str">
        <f>VLOOKUP(TEXT(表格1[[#This Row],[地區]],"00000000"),縣市代碼,2,0)</f>
        <v>雲林縣</v>
      </c>
      <c r="G3921" s="2" t="s">
        <v>10</v>
      </c>
      <c r="H3921" s="13">
        <v>370420</v>
      </c>
      <c r="I3921" s="14">
        <v>1081683633</v>
      </c>
      <c r="J3921" s="14">
        <f>表格1[[#This Row],[信用卡交易筆數]]/1000</f>
        <v>370.42</v>
      </c>
      <c r="K3921" s="14">
        <f>表格1[[#This Row],[信用卡交易金額'[新臺幣']]]/1000</f>
        <v>1081683.6329999999</v>
      </c>
      <c r="L3921" s="14">
        <f>表格1[[#This Row],[信用卡交易金額'[新臺幣']]]/1000000</f>
        <v>1081.6836330000001</v>
      </c>
      <c r="M3921" s="14" t="str" cm="1">
        <f t="array" ref="M3921">_xlfn.TEXTJOIN("", TRUE, _xlfn.XLOOKUP(TRUE, VALUE(表格1[[#This Row],[年月]]) &lt;= VALUE($R$8:$R$12), $Q$8:$Q$12)) &amp; "年度"</f>
        <v>2023年度</v>
      </c>
    </row>
    <row r="3922" spans="1:13" x14ac:dyDescent="0.3">
      <c r="A3922" s="2">
        <v>202209</v>
      </c>
      <c r="B3922" s="19">
        <f>DATE(表格1[[#This Row],[年]],表格1[[#This Row],[月]],1)</f>
        <v>44805</v>
      </c>
      <c r="C3922" s="2" t="str">
        <f>LEFT(表格1[[#This Row],[年月]],4)</f>
        <v>2022</v>
      </c>
      <c r="D3922" s="2" t="str">
        <f>RIGHT(表格1[[#This Row],[年月]],2)</f>
        <v>09</v>
      </c>
      <c r="E3922" s="5">
        <v>10010000</v>
      </c>
      <c r="F3922" s="2" t="str">
        <f>VLOOKUP(TEXT(表格1[[#This Row],[地區]],"00000000"),縣市代碼,2,0)</f>
        <v>嘉義縣</v>
      </c>
      <c r="G3922" s="2" t="s">
        <v>4</v>
      </c>
      <c r="H3922" s="13">
        <v>371618</v>
      </c>
      <c r="I3922" s="14">
        <v>184615437</v>
      </c>
      <c r="J3922" s="14">
        <f>表格1[[#This Row],[信用卡交易筆數]]/1000</f>
        <v>371.61799999999999</v>
      </c>
      <c r="K3922" s="14">
        <f>表格1[[#This Row],[信用卡交易金額'[新臺幣']]]/1000</f>
        <v>184615.43700000001</v>
      </c>
      <c r="L3922" s="14">
        <f>表格1[[#This Row],[信用卡交易金額'[新臺幣']]]/1000000</f>
        <v>184.61543699999999</v>
      </c>
      <c r="M3922" s="14" t="str" cm="1">
        <f t="array" ref="M3922">_xlfn.TEXTJOIN("", TRUE, _xlfn.XLOOKUP(TRUE, VALUE(表格1[[#This Row],[年月]]) &lt;= VALUE($R$8:$R$12), $Q$8:$Q$12)) &amp; "年度"</f>
        <v>2023年度</v>
      </c>
    </row>
    <row r="3923" spans="1:13" x14ac:dyDescent="0.3">
      <c r="A3923" s="2">
        <v>202209</v>
      </c>
      <c r="B3923" s="19">
        <f>DATE(表格1[[#This Row],[年]],表格1[[#This Row],[月]],1)</f>
        <v>44805</v>
      </c>
      <c r="C3923" s="2" t="str">
        <f>LEFT(表格1[[#This Row],[年月]],4)</f>
        <v>2022</v>
      </c>
      <c r="D3923" s="2" t="str">
        <f>RIGHT(表格1[[#This Row],[年月]],2)</f>
        <v>09</v>
      </c>
      <c r="E3923" s="5">
        <v>10010000</v>
      </c>
      <c r="F3923" s="2" t="str">
        <f>VLOOKUP(TEXT(表格1[[#This Row],[地區]],"00000000"),縣市代碼,2,0)</f>
        <v>嘉義縣</v>
      </c>
      <c r="G3923" s="2" t="s">
        <v>5</v>
      </c>
      <c r="H3923" s="13">
        <v>34755</v>
      </c>
      <c r="I3923" s="14">
        <v>77595041</v>
      </c>
      <c r="J3923" s="14">
        <f>表格1[[#This Row],[信用卡交易筆數]]/1000</f>
        <v>34.755000000000003</v>
      </c>
      <c r="K3923" s="14">
        <f>表格1[[#This Row],[信用卡交易金額'[新臺幣']]]/1000</f>
        <v>77595.040999999997</v>
      </c>
      <c r="L3923" s="14">
        <f>表格1[[#This Row],[信用卡交易金額'[新臺幣']]]/1000000</f>
        <v>77.595040999999995</v>
      </c>
      <c r="M3923" s="14" t="str" cm="1">
        <f t="array" ref="M3923">_xlfn.TEXTJOIN("", TRUE, _xlfn.XLOOKUP(TRUE, VALUE(表格1[[#This Row],[年月]]) &lt;= VALUE($R$8:$R$12), $Q$8:$Q$12)) &amp; "年度"</f>
        <v>2023年度</v>
      </c>
    </row>
    <row r="3924" spans="1:13" x14ac:dyDescent="0.3">
      <c r="A3924" s="2">
        <v>202209</v>
      </c>
      <c r="B3924" s="19">
        <f>DATE(表格1[[#This Row],[年]],表格1[[#This Row],[月]],1)</f>
        <v>44805</v>
      </c>
      <c r="C3924" s="2" t="str">
        <f>LEFT(表格1[[#This Row],[年月]],4)</f>
        <v>2022</v>
      </c>
      <c r="D3924" s="2" t="str">
        <f>RIGHT(表格1[[#This Row],[年月]],2)</f>
        <v>09</v>
      </c>
      <c r="E3924" s="5">
        <v>10010000</v>
      </c>
      <c r="F3924" s="2" t="str">
        <f>VLOOKUP(TEXT(表格1[[#This Row],[地區]],"00000000"),縣市代碼,2,0)</f>
        <v>嘉義縣</v>
      </c>
      <c r="G3924" s="2" t="s">
        <v>6</v>
      </c>
      <c r="H3924" s="13">
        <v>48177</v>
      </c>
      <c r="I3924" s="14">
        <v>153817459</v>
      </c>
      <c r="J3924" s="14">
        <f>表格1[[#This Row],[信用卡交易筆數]]/1000</f>
        <v>48.177</v>
      </c>
      <c r="K3924" s="14">
        <f>表格1[[#This Row],[信用卡交易金額'[新臺幣']]]/1000</f>
        <v>153817.459</v>
      </c>
      <c r="L3924" s="14">
        <f>表格1[[#This Row],[信用卡交易金額'[新臺幣']]]/1000000</f>
        <v>153.81745900000001</v>
      </c>
      <c r="M3924" s="14" t="str" cm="1">
        <f t="array" ref="M3924">_xlfn.TEXTJOIN("", TRUE, _xlfn.XLOOKUP(TRUE, VALUE(表格1[[#This Row],[年月]]) &lt;= VALUE($R$8:$R$12), $Q$8:$Q$12)) &amp; "年度"</f>
        <v>2023年度</v>
      </c>
    </row>
    <row r="3925" spans="1:13" x14ac:dyDescent="0.3">
      <c r="A3925" s="2">
        <v>202209</v>
      </c>
      <c r="B3925" s="19">
        <f>DATE(表格1[[#This Row],[年]],表格1[[#This Row],[月]],1)</f>
        <v>44805</v>
      </c>
      <c r="C3925" s="2" t="str">
        <f>LEFT(表格1[[#This Row],[年月]],4)</f>
        <v>2022</v>
      </c>
      <c r="D3925" s="2" t="str">
        <f>RIGHT(表格1[[#This Row],[年月]],2)</f>
        <v>09</v>
      </c>
      <c r="E3925" s="5">
        <v>10010000</v>
      </c>
      <c r="F3925" s="2" t="str">
        <f>VLOOKUP(TEXT(表格1[[#This Row],[地區]],"00000000"),縣市代碼,2,0)</f>
        <v>嘉義縣</v>
      </c>
      <c r="G3925" s="2" t="s">
        <v>7</v>
      </c>
      <c r="H3925" s="13">
        <v>357318</v>
      </c>
      <c r="I3925" s="14">
        <v>397152151</v>
      </c>
      <c r="J3925" s="14">
        <f>表格1[[#This Row],[信用卡交易筆數]]/1000</f>
        <v>357.31799999999998</v>
      </c>
      <c r="K3925" s="14">
        <f>表格1[[#This Row],[信用卡交易金額'[新臺幣']]]/1000</f>
        <v>397152.15100000001</v>
      </c>
      <c r="L3925" s="14">
        <f>表格1[[#This Row],[信用卡交易金額'[新臺幣']]]/1000000</f>
        <v>397.152151</v>
      </c>
      <c r="M3925" s="14" t="str" cm="1">
        <f t="array" ref="M3925">_xlfn.TEXTJOIN("", TRUE, _xlfn.XLOOKUP(TRUE, VALUE(表格1[[#This Row],[年月]]) &lt;= VALUE($R$8:$R$12), $Q$8:$Q$12)) &amp; "年度"</f>
        <v>2023年度</v>
      </c>
    </row>
    <row r="3926" spans="1:13" x14ac:dyDescent="0.3">
      <c r="A3926" s="2">
        <v>202209</v>
      </c>
      <c r="B3926" s="19">
        <f>DATE(表格1[[#This Row],[年]],表格1[[#This Row],[月]],1)</f>
        <v>44805</v>
      </c>
      <c r="C3926" s="2" t="str">
        <f>LEFT(表格1[[#This Row],[年月]],4)</f>
        <v>2022</v>
      </c>
      <c r="D3926" s="2" t="str">
        <f>RIGHT(表格1[[#This Row],[年月]],2)</f>
        <v>09</v>
      </c>
      <c r="E3926" s="5">
        <v>10010000</v>
      </c>
      <c r="F3926" s="2" t="str">
        <f>VLOOKUP(TEXT(表格1[[#This Row],[地區]],"00000000"),縣市代碼,2,0)</f>
        <v>嘉義縣</v>
      </c>
      <c r="G3926" s="2" t="s">
        <v>8</v>
      </c>
      <c r="H3926" s="13">
        <v>210990</v>
      </c>
      <c r="I3926" s="14">
        <v>350465534</v>
      </c>
      <c r="J3926" s="14">
        <f>表格1[[#This Row],[信用卡交易筆數]]/1000</f>
        <v>210.99</v>
      </c>
      <c r="K3926" s="14">
        <f>表格1[[#This Row],[信用卡交易金額'[新臺幣']]]/1000</f>
        <v>350465.53399999999</v>
      </c>
      <c r="L3926" s="14">
        <f>表格1[[#This Row],[信用卡交易金額'[新臺幣']]]/1000000</f>
        <v>350.46553399999999</v>
      </c>
      <c r="M3926" s="14" t="str" cm="1">
        <f t="array" ref="M3926">_xlfn.TEXTJOIN("", TRUE, _xlfn.XLOOKUP(TRUE, VALUE(表格1[[#This Row],[年月]]) &lt;= VALUE($R$8:$R$12), $Q$8:$Q$12)) &amp; "年度"</f>
        <v>2023年度</v>
      </c>
    </row>
    <row r="3927" spans="1:13" x14ac:dyDescent="0.3">
      <c r="A3927" s="2">
        <v>202209</v>
      </c>
      <c r="B3927" s="19">
        <f>DATE(表格1[[#This Row],[年]],表格1[[#This Row],[月]],1)</f>
        <v>44805</v>
      </c>
      <c r="C3927" s="2" t="str">
        <f>LEFT(表格1[[#This Row],[年月]],4)</f>
        <v>2022</v>
      </c>
      <c r="D3927" s="2" t="str">
        <f>RIGHT(表格1[[#This Row],[年月]],2)</f>
        <v>09</v>
      </c>
      <c r="E3927" s="5">
        <v>10010000</v>
      </c>
      <c r="F3927" s="2" t="str">
        <f>VLOOKUP(TEXT(表格1[[#This Row],[地區]],"00000000"),縣市代碼,2,0)</f>
        <v>嘉義縣</v>
      </c>
      <c r="G3927" s="2" t="s">
        <v>9</v>
      </c>
      <c r="H3927" s="13">
        <v>400593</v>
      </c>
      <c r="I3927" s="14">
        <v>565401590</v>
      </c>
      <c r="J3927" s="14">
        <f>表格1[[#This Row],[信用卡交易筆數]]/1000</f>
        <v>400.59300000000002</v>
      </c>
      <c r="K3927" s="14">
        <f>表格1[[#This Row],[信用卡交易金額'[新臺幣']]]/1000</f>
        <v>565401.59</v>
      </c>
      <c r="L3927" s="14">
        <f>表格1[[#This Row],[信用卡交易金額'[新臺幣']]]/1000000</f>
        <v>565.40159000000006</v>
      </c>
      <c r="M3927" s="14" t="str" cm="1">
        <f t="array" ref="M3927">_xlfn.TEXTJOIN("", TRUE, _xlfn.XLOOKUP(TRUE, VALUE(表格1[[#This Row],[年月]]) &lt;= VALUE($R$8:$R$12), $Q$8:$Q$12)) &amp; "年度"</f>
        <v>2023年度</v>
      </c>
    </row>
    <row r="3928" spans="1:13" x14ac:dyDescent="0.3">
      <c r="A3928" s="2">
        <v>202209</v>
      </c>
      <c r="B3928" s="19">
        <f>DATE(表格1[[#This Row],[年]],表格1[[#This Row],[月]],1)</f>
        <v>44805</v>
      </c>
      <c r="C3928" s="2" t="str">
        <f>LEFT(表格1[[#This Row],[年月]],4)</f>
        <v>2022</v>
      </c>
      <c r="D3928" s="2" t="str">
        <f>RIGHT(表格1[[#This Row],[年月]],2)</f>
        <v>09</v>
      </c>
      <c r="E3928" s="5">
        <v>10010000</v>
      </c>
      <c r="F3928" s="2" t="str">
        <f>VLOOKUP(TEXT(表格1[[#This Row],[地區]],"00000000"),縣市代碼,2,0)</f>
        <v>嘉義縣</v>
      </c>
      <c r="G3928" s="2" t="s">
        <v>10</v>
      </c>
      <c r="H3928" s="13">
        <v>273917</v>
      </c>
      <c r="I3928" s="14">
        <v>738814987</v>
      </c>
      <c r="J3928" s="14">
        <f>表格1[[#This Row],[信用卡交易筆數]]/1000</f>
        <v>273.91699999999997</v>
      </c>
      <c r="K3928" s="14">
        <f>表格1[[#This Row],[信用卡交易金額'[新臺幣']]]/1000</f>
        <v>738814.98699999996</v>
      </c>
      <c r="L3928" s="14">
        <f>表格1[[#This Row],[信用卡交易金額'[新臺幣']]]/1000000</f>
        <v>738.81498699999997</v>
      </c>
      <c r="M3928" s="14" t="str" cm="1">
        <f t="array" ref="M3928">_xlfn.TEXTJOIN("", TRUE, _xlfn.XLOOKUP(TRUE, VALUE(表格1[[#This Row],[年月]]) &lt;= VALUE($R$8:$R$12), $Q$8:$Q$12)) &amp; "年度"</f>
        <v>2023年度</v>
      </c>
    </row>
    <row r="3929" spans="1:13" x14ac:dyDescent="0.3">
      <c r="A3929" s="2">
        <v>202209</v>
      </c>
      <c r="B3929" s="19">
        <f>DATE(表格1[[#This Row],[年]],表格1[[#This Row],[月]],1)</f>
        <v>44805</v>
      </c>
      <c r="C3929" s="2" t="str">
        <f>LEFT(表格1[[#This Row],[年月]],4)</f>
        <v>2022</v>
      </c>
      <c r="D3929" s="2" t="str">
        <f>RIGHT(表格1[[#This Row],[年月]],2)</f>
        <v>09</v>
      </c>
      <c r="E3929" s="5">
        <v>10020000</v>
      </c>
      <c r="F3929" s="2" t="str">
        <f>VLOOKUP(TEXT(表格1[[#This Row],[地區]],"00000000"),縣市代碼,2,0)</f>
        <v>嘉義市</v>
      </c>
      <c r="G3929" s="2" t="s">
        <v>4</v>
      </c>
      <c r="H3929" s="13">
        <v>406213</v>
      </c>
      <c r="I3929" s="14">
        <v>206600344</v>
      </c>
      <c r="J3929" s="14">
        <f>表格1[[#This Row],[信用卡交易筆數]]/1000</f>
        <v>406.21300000000002</v>
      </c>
      <c r="K3929" s="14">
        <f>表格1[[#This Row],[信用卡交易金額'[新臺幣']]]/1000</f>
        <v>206600.34400000001</v>
      </c>
      <c r="L3929" s="14">
        <f>表格1[[#This Row],[信用卡交易金額'[新臺幣']]]/1000000</f>
        <v>206.60034400000001</v>
      </c>
      <c r="M3929" s="14" t="str" cm="1">
        <f t="array" ref="M3929">_xlfn.TEXTJOIN("", TRUE, _xlfn.XLOOKUP(TRUE, VALUE(表格1[[#This Row],[年月]]) &lt;= VALUE($R$8:$R$12), $Q$8:$Q$12)) &amp; "年度"</f>
        <v>2023年度</v>
      </c>
    </row>
    <row r="3930" spans="1:13" x14ac:dyDescent="0.3">
      <c r="A3930" s="2">
        <v>202209</v>
      </c>
      <c r="B3930" s="19">
        <f>DATE(表格1[[#This Row],[年]],表格1[[#This Row],[月]],1)</f>
        <v>44805</v>
      </c>
      <c r="C3930" s="2" t="str">
        <f>LEFT(表格1[[#This Row],[年月]],4)</f>
        <v>2022</v>
      </c>
      <c r="D3930" s="2" t="str">
        <f>RIGHT(表格1[[#This Row],[年月]],2)</f>
        <v>09</v>
      </c>
      <c r="E3930" s="5">
        <v>10020000</v>
      </c>
      <c r="F3930" s="2" t="str">
        <f>VLOOKUP(TEXT(表格1[[#This Row],[地區]],"00000000"),縣市代碼,2,0)</f>
        <v>嘉義市</v>
      </c>
      <c r="G3930" s="2" t="s">
        <v>5</v>
      </c>
      <c r="H3930" s="13">
        <v>32402</v>
      </c>
      <c r="I3930" s="14">
        <v>83569159</v>
      </c>
      <c r="J3930" s="14">
        <f>表格1[[#This Row],[信用卡交易筆數]]/1000</f>
        <v>32.402000000000001</v>
      </c>
      <c r="K3930" s="14">
        <f>表格1[[#This Row],[信用卡交易金額'[新臺幣']]]/1000</f>
        <v>83569.159</v>
      </c>
      <c r="L3930" s="14">
        <f>表格1[[#This Row],[信用卡交易金額'[新臺幣']]]/1000000</f>
        <v>83.569158999999999</v>
      </c>
      <c r="M3930" s="14" t="str" cm="1">
        <f t="array" ref="M3930">_xlfn.TEXTJOIN("", TRUE, _xlfn.XLOOKUP(TRUE, VALUE(表格1[[#This Row],[年月]]) &lt;= VALUE($R$8:$R$12), $Q$8:$Q$12)) &amp; "年度"</f>
        <v>2023年度</v>
      </c>
    </row>
    <row r="3931" spans="1:13" x14ac:dyDescent="0.3">
      <c r="A3931" s="2">
        <v>202209</v>
      </c>
      <c r="B3931" s="19">
        <f>DATE(表格1[[#This Row],[年]],表格1[[#This Row],[月]],1)</f>
        <v>44805</v>
      </c>
      <c r="C3931" s="2" t="str">
        <f>LEFT(表格1[[#This Row],[年月]],4)</f>
        <v>2022</v>
      </c>
      <c r="D3931" s="2" t="str">
        <f>RIGHT(表格1[[#This Row],[年月]],2)</f>
        <v>09</v>
      </c>
      <c r="E3931" s="5">
        <v>10020000</v>
      </c>
      <c r="F3931" s="2" t="str">
        <f>VLOOKUP(TEXT(表格1[[#This Row],[地區]],"00000000"),縣市代碼,2,0)</f>
        <v>嘉義市</v>
      </c>
      <c r="G3931" s="2" t="s">
        <v>6</v>
      </c>
      <c r="H3931" s="13">
        <v>49619</v>
      </c>
      <c r="I3931" s="14">
        <v>168916272</v>
      </c>
      <c r="J3931" s="14">
        <f>表格1[[#This Row],[信用卡交易筆數]]/1000</f>
        <v>49.619</v>
      </c>
      <c r="K3931" s="14">
        <f>表格1[[#This Row],[信用卡交易金額'[新臺幣']]]/1000</f>
        <v>168916.272</v>
      </c>
      <c r="L3931" s="14">
        <f>表格1[[#This Row],[信用卡交易金額'[新臺幣']]]/1000000</f>
        <v>168.91627199999999</v>
      </c>
      <c r="M3931" s="14" t="str" cm="1">
        <f t="array" ref="M3931">_xlfn.TEXTJOIN("", TRUE, _xlfn.XLOOKUP(TRUE, VALUE(表格1[[#This Row],[年月]]) &lt;= VALUE($R$8:$R$12), $Q$8:$Q$12)) &amp; "年度"</f>
        <v>2023年度</v>
      </c>
    </row>
    <row r="3932" spans="1:13" x14ac:dyDescent="0.3">
      <c r="A3932" s="2">
        <v>202209</v>
      </c>
      <c r="B3932" s="19">
        <f>DATE(表格1[[#This Row],[年]],表格1[[#This Row],[月]],1)</f>
        <v>44805</v>
      </c>
      <c r="C3932" s="2" t="str">
        <f>LEFT(表格1[[#This Row],[年月]],4)</f>
        <v>2022</v>
      </c>
      <c r="D3932" s="2" t="str">
        <f>RIGHT(表格1[[#This Row],[年月]],2)</f>
        <v>09</v>
      </c>
      <c r="E3932" s="5">
        <v>10020000</v>
      </c>
      <c r="F3932" s="2" t="str">
        <f>VLOOKUP(TEXT(表格1[[#This Row],[地區]],"00000000"),縣市代碼,2,0)</f>
        <v>嘉義市</v>
      </c>
      <c r="G3932" s="2" t="s">
        <v>7</v>
      </c>
      <c r="H3932" s="13">
        <v>263844</v>
      </c>
      <c r="I3932" s="14">
        <v>290209461</v>
      </c>
      <c r="J3932" s="14">
        <f>表格1[[#This Row],[信用卡交易筆數]]/1000</f>
        <v>263.84399999999999</v>
      </c>
      <c r="K3932" s="14">
        <f>表格1[[#This Row],[信用卡交易金額'[新臺幣']]]/1000</f>
        <v>290209.46100000001</v>
      </c>
      <c r="L3932" s="14">
        <f>表格1[[#This Row],[信用卡交易金額'[新臺幣']]]/1000000</f>
        <v>290.20946099999998</v>
      </c>
      <c r="M3932" s="14" t="str" cm="1">
        <f t="array" ref="M3932">_xlfn.TEXTJOIN("", TRUE, _xlfn.XLOOKUP(TRUE, VALUE(表格1[[#This Row],[年月]]) &lt;= VALUE($R$8:$R$12), $Q$8:$Q$12)) &amp; "年度"</f>
        <v>2023年度</v>
      </c>
    </row>
    <row r="3933" spans="1:13" x14ac:dyDescent="0.3">
      <c r="A3933" s="2">
        <v>202209</v>
      </c>
      <c r="B3933" s="19">
        <f>DATE(表格1[[#This Row],[年]],表格1[[#This Row],[月]],1)</f>
        <v>44805</v>
      </c>
      <c r="C3933" s="2" t="str">
        <f>LEFT(表格1[[#This Row],[年月]],4)</f>
        <v>2022</v>
      </c>
      <c r="D3933" s="2" t="str">
        <f>RIGHT(表格1[[#This Row],[年月]],2)</f>
        <v>09</v>
      </c>
      <c r="E3933" s="5">
        <v>10020000</v>
      </c>
      <c r="F3933" s="2" t="str">
        <f>VLOOKUP(TEXT(表格1[[#This Row],[地區]],"00000000"),縣市代碼,2,0)</f>
        <v>嘉義市</v>
      </c>
      <c r="G3933" s="2" t="s">
        <v>8</v>
      </c>
      <c r="H3933" s="13">
        <v>175914</v>
      </c>
      <c r="I3933" s="14">
        <v>312955341</v>
      </c>
      <c r="J3933" s="14">
        <f>表格1[[#This Row],[信用卡交易筆數]]/1000</f>
        <v>175.91399999999999</v>
      </c>
      <c r="K3933" s="14">
        <f>表格1[[#This Row],[信用卡交易金額'[新臺幣']]]/1000</f>
        <v>312955.34100000001</v>
      </c>
      <c r="L3933" s="14">
        <f>表格1[[#This Row],[信用卡交易金額'[新臺幣']]]/1000000</f>
        <v>312.95534099999998</v>
      </c>
      <c r="M3933" s="14" t="str" cm="1">
        <f t="array" ref="M3933">_xlfn.TEXTJOIN("", TRUE, _xlfn.XLOOKUP(TRUE, VALUE(表格1[[#This Row],[年月]]) &lt;= VALUE($R$8:$R$12), $Q$8:$Q$12)) &amp; "年度"</f>
        <v>2023年度</v>
      </c>
    </row>
    <row r="3934" spans="1:13" x14ac:dyDescent="0.3">
      <c r="A3934" s="2">
        <v>202209</v>
      </c>
      <c r="B3934" s="19">
        <f>DATE(表格1[[#This Row],[年]],表格1[[#This Row],[月]],1)</f>
        <v>44805</v>
      </c>
      <c r="C3934" s="2" t="str">
        <f>LEFT(表格1[[#This Row],[年月]],4)</f>
        <v>2022</v>
      </c>
      <c r="D3934" s="2" t="str">
        <f>RIGHT(表格1[[#This Row],[年月]],2)</f>
        <v>09</v>
      </c>
      <c r="E3934" s="5">
        <v>10020000</v>
      </c>
      <c r="F3934" s="2" t="str">
        <f>VLOOKUP(TEXT(表格1[[#This Row],[地區]],"00000000"),縣市代碼,2,0)</f>
        <v>嘉義市</v>
      </c>
      <c r="G3934" s="2" t="s">
        <v>9</v>
      </c>
      <c r="H3934" s="13">
        <v>411782</v>
      </c>
      <c r="I3934" s="14">
        <v>588853716</v>
      </c>
      <c r="J3934" s="14">
        <f>表格1[[#This Row],[信用卡交易筆數]]/1000</f>
        <v>411.78199999999998</v>
      </c>
      <c r="K3934" s="14">
        <f>表格1[[#This Row],[信用卡交易金額'[新臺幣']]]/1000</f>
        <v>588853.71600000001</v>
      </c>
      <c r="L3934" s="14">
        <f>表格1[[#This Row],[信用卡交易金額'[新臺幣']]]/1000000</f>
        <v>588.85371599999996</v>
      </c>
      <c r="M3934" s="14" t="str" cm="1">
        <f t="array" ref="M3934">_xlfn.TEXTJOIN("", TRUE, _xlfn.XLOOKUP(TRUE, VALUE(表格1[[#This Row],[年月]]) &lt;= VALUE($R$8:$R$12), $Q$8:$Q$12)) &amp; "年度"</f>
        <v>2023年度</v>
      </c>
    </row>
    <row r="3935" spans="1:13" x14ac:dyDescent="0.3">
      <c r="A3935" s="2">
        <v>202209</v>
      </c>
      <c r="B3935" s="19">
        <f>DATE(表格1[[#This Row],[年]],表格1[[#This Row],[月]],1)</f>
        <v>44805</v>
      </c>
      <c r="C3935" s="2" t="str">
        <f>LEFT(表格1[[#This Row],[年月]],4)</f>
        <v>2022</v>
      </c>
      <c r="D3935" s="2" t="str">
        <f>RIGHT(表格1[[#This Row],[年月]],2)</f>
        <v>09</v>
      </c>
      <c r="E3935" s="5">
        <v>10020000</v>
      </c>
      <c r="F3935" s="2" t="str">
        <f>VLOOKUP(TEXT(表格1[[#This Row],[地區]],"00000000"),縣市代碼,2,0)</f>
        <v>嘉義市</v>
      </c>
      <c r="G3935" s="2" t="s">
        <v>10</v>
      </c>
      <c r="H3935" s="13">
        <v>254564</v>
      </c>
      <c r="I3935" s="14">
        <v>713283012</v>
      </c>
      <c r="J3935" s="14">
        <f>表格1[[#This Row],[信用卡交易筆數]]/1000</f>
        <v>254.56399999999999</v>
      </c>
      <c r="K3935" s="14">
        <f>表格1[[#This Row],[信用卡交易金額'[新臺幣']]]/1000</f>
        <v>713283.01199999999</v>
      </c>
      <c r="L3935" s="14">
        <f>表格1[[#This Row],[信用卡交易金額'[新臺幣']]]/1000000</f>
        <v>713.28301199999999</v>
      </c>
      <c r="M3935" s="14" t="str" cm="1">
        <f t="array" ref="M3935">_xlfn.TEXTJOIN("", TRUE, _xlfn.XLOOKUP(TRUE, VALUE(表格1[[#This Row],[年月]]) &lt;= VALUE($R$8:$R$12), $Q$8:$Q$12)) &amp; "年度"</f>
        <v>2023年度</v>
      </c>
    </row>
    <row r="3936" spans="1:13" x14ac:dyDescent="0.3">
      <c r="A3936" s="2">
        <v>202209</v>
      </c>
      <c r="B3936" s="19">
        <f>DATE(表格1[[#This Row],[年]],表格1[[#This Row],[月]],1)</f>
        <v>44805</v>
      </c>
      <c r="C3936" s="2" t="str">
        <f>LEFT(表格1[[#This Row],[年月]],4)</f>
        <v>2022</v>
      </c>
      <c r="D3936" s="2" t="str">
        <f>RIGHT(表格1[[#This Row],[年月]],2)</f>
        <v>09</v>
      </c>
      <c r="E3936" s="5">
        <v>67000000</v>
      </c>
      <c r="F3936" s="2" t="str">
        <f>VLOOKUP(TEXT(表格1[[#This Row],[地區]],"00000000"),縣市代碼,2,0)</f>
        <v>臺南市</v>
      </c>
      <c r="G3936" s="2" t="s">
        <v>4</v>
      </c>
      <c r="H3936" s="13">
        <v>2868321</v>
      </c>
      <c r="I3936" s="14">
        <v>1429379124</v>
      </c>
      <c r="J3936" s="14">
        <f>表格1[[#This Row],[信用卡交易筆數]]/1000</f>
        <v>2868.3209999999999</v>
      </c>
      <c r="K3936" s="14">
        <f>表格1[[#This Row],[信用卡交易金額'[新臺幣']]]/1000</f>
        <v>1429379.1240000001</v>
      </c>
      <c r="L3936" s="14">
        <f>表格1[[#This Row],[信用卡交易金額'[新臺幣']]]/1000000</f>
        <v>1429.379124</v>
      </c>
      <c r="M3936" s="14" t="str" cm="1">
        <f t="array" ref="M3936">_xlfn.TEXTJOIN("", TRUE, _xlfn.XLOOKUP(TRUE, VALUE(表格1[[#This Row],[年月]]) &lt;= VALUE($R$8:$R$12), $Q$8:$Q$12)) &amp; "年度"</f>
        <v>2023年度</v>
      </c>
    </row>
    <row r="3937" spans="1:13" x14ac:dyDescent="0.3">
      <c r="A3937" s="2">
        <v>202209</v>
      </c>
      <c r="B3937" s="19">
        <f>DATE(表格1[[#This Row],[年]],表格1[[#This Row],[月]],1)</f>
        <v>44805</v>
      </c>
      <c r="C3937" s="2" t="str">
        <f>LEFT(表格1[[#This Row],[年月]],4)</f>
        <v>2022</v>
      </c>
      <c r="D3937" s="2" t="str">
        <f>RIGHT(表格1[[#This Row],[年月]],2)</f>
        <v>09</v>
      </c>
      <c r="E3937" s="5">
        <v>67000000</v>
      </c>
      <c r="F3937" s="2" t="str">
        <f>VLOOKUP(TEXT(表格1[[#This Row],[地區]],"00000000"),縣市代碼,2,0)</f>
        <v>臺南市</v>
      </c>
      <c r="G3937" s="2" t="s">
        <v>5</v>
      </c>
      <c r="H3937" s="13">
        <v>217287</v>
      </c>
      <c r="I3937" s="14">
        <v>527534154</v>
      </c>
      <c r="J3937" s="14">
        <f>表格1[[#This Row],[信用卡交易筆數]]/1000</f>
        <v>217.28700000000001</v>
      </c>
      <c r="K3937" s="14">
        <f>表格1[[#This Row],[信用卡交易金額'[新臺幣']]]/1000</f>
        <v>527534.15399999998</v>
      </c>
      <c r="L3937" s="14">
        <f>表格1[[#This Row],[信用卡交易金額'[新臺幣']]]/1000000</f>
        <v>527.53415399999994</v>
      </c>
      <c r="M3937" s="14" t="str" cm="1">
        <f t="array" ref="M3937">_xlfn.TEXTJOIN("", TRUE, _xlfn.XLOOKUP(TRUE, VALUE(表格1[[#This Row],[年月]]) &lt;= VALUE($R$8:$R$12), $Q$8:$Q$12)) &amp; "年度"</f>
        <v>2023年度</v>
      </c>
    </row>
    <row r="3938" spans="1:13" x14ac:dyDescent="0.3">
      <c r="A3938" s="2">
        <v>202209</v>
      </c>
      <c r="B3938" s="19">
        <f>DATE(表格1[[#This Row],[年]],表格1[[#This Row],[月]],1)</f>
        <v>44805</v>
      </c>
      <c r="C3938" s="2" t="str">
        <f>LEFT(表格1[[#This Row],[年月]],4)</f>
        <v>2022</v>
      </c>
      <c r="D3938" s="2" t="str">
        <f>RIGHT(表格1[[#This Row],[年月]],2)</f>
        <v>09</v>
      </c>
      <c r="E3938" s="5">
        <v>67000000</v>
      </c>
      <c r="F3938" s="2" t="str">
        <f>VLOOKUP(TEXT(表格1[[#This Row],[地區]],"00000000"),縣市代碼,2,0)</f>
        <v>臺南市</v>
      </c>
      <c r="G3938" s="2" t="s">
        <v>6</v>
      </c>
      <c r="H3938" s="13">
        <v>377583</v>
      </c>
      <c r="I3938" s="14">
        <v>1179150404</v>
      </c>
      <c r="J3938" s="14">
        <f>表格1[[#This Row],[信用卡交易筆數]]/1000</f>
        <v>377.58300000000003</v>
      </c>
      <c r="K3938" s="14">
        <f>表格1[[#This Row],[信用卡交易金額'[新臺幣']]]/1000</f>
        <v>1179150.4040000001</v>
      </c>
      <c r="L3938" s="14">
        <f>表格1[[#This Row],[信用卡交易金額'[新臺幣']]]/1000000</f>
        <v>1179.150404</v>
      </c>
      <c r="M3938" s="14" t="str" cm="1">
        <f t="array" ref="M3938">_xlfn.TEXTJOIN("", TRUE, _xlfn.XLOOKUP(TRUE, VALUE(表格1[[#This Row],[年月]]) &lt;= VALUE($R$8:$R$12), $Q$8:$Q$12)) &amp; "年度"</f>
        <v>2023年度</v>
      </c>
    </row>
    <row r="3939" spans="1:13" x14ac:dyDescent="0.3">
      <c r="A3939" s="2">
        <v>202209</v>
      </c>
      <c r="B3939" s="19">
        <f>DATE(表格1[[#This Row],[年]],表格1[[#This Row],[月]],1)</f>
        <v>44805</v>
      </c>
      <c r="C3939" s="2" t="str">
        <f>LEFT(表格1[[#This Row],[年月]],4)</f>
        <v>2022</v>
      </c>
      <c r="D3939" s="2" t="str">
        <f>RIGHT(表格1[[#This Row],[年月]],2)</f>
        <v>09</v>
      </c>
      <c r="E3939" s="5">
        <v>67000000</v>
      </c>
      <c r="F3939" s="2" t="str">
        <f>VLOOKUP(TEXT(表格1[[#This Row],[地區]],"00000000"),縣市代碼,2,0)</f>
        <v>臺南市</v>
      </c>
      <c r="G3939" s="2" t="s">
        <v>7</v>
      </c>
      <c r="H3939" s="13">
        <v>1948939</v>
      </c>
      <c r="I3939" s="14">
        <v>2097559554</v>
      </c>
      <c r="J3939" s="14">
        <f>表格1[[#This Row],[信用卡交易筆數]]/1000</f>
        <v>1948.9390000000001</v>
      </c>
      <c r="K3939" s="14">
        <f>表格1[[#This Row],[信用卡交易金額'[新臺幣']]]/1000</f>
        <v>2097559.554</v>
      </c>
      <c r="L3939" s="14">
        <f>表格1[[#This Row],[信用卡交易金額'[新臺幣']]]/1000000</f>
        <v>2097.5595539999999</v>
      </c>
      <c r="M3939" s="14" t="str" cm="1">
        <f t="array" ref="M3939">_xlfn.TEXTJOIN("", TRUE, _xlfn.XLOOKUP(TRUE, VALUE(表格1[[#This Row],[年月]]) &lt;= VALUE($R$8:$R$12), $Q$8:$Q$12)) &amp; "年度"</f>
        <v>2023年度</v>
      </c>
    </row>
    <row r="3940" spans="1:13" x14ac:dyDescent="0.3">
      <c r="A3940" s="2">
        <v>202209</v>
      </c>
      <c r="B3940" s="19">
        <f>DATE(表格1[[#This Row],[年]],表格1[[#This Row],[月]],1)</f>
        <v>44805</v>
      </c>
      <c r="C3940" s="2" t="str">
        <f>LEFT(表格1[[#This Row],[年月]],4)</f>
        <v>2022</v>
      </c>
      <c r="D3940" s="2" t="str">
        <f>RIGHT(表格1[[#This Row],[年月]],2)</f>
        <v>09</v>
      </c>
      <c r="E3940" s="5">
        <v>67000000</v>
      </c>
      <c r="F3940" s="2" t="str">
        <f>VLOOKUP(TEXT(表格1[[#This Row],[地區]],"00000000"),縣市代碼,2,0)</f>
        <v>臺南市</v>
      </c>
      <c r="G3940" s="2" t="s">
        <v>8</v>
      </c>
      <c r="H3940" s="13">
        <v>1322076</v>
      </c>
      <c r="I3940" s="14">
        <v>2222278959</v>
      </c>
      <c r="J3940" s="14">
        <f>表格1[[#This Row],[信用卡交易筆數]]/1000</f>
        <v>1322.076</v>
      </c>
      <c r="K3940" s="14">
        <f>表格1[[#This Row],[信用卡交易金額'[新臺幣']]]/1000</f>
        <v>2222278.9589999998</v>
      </c>
      <c r="L3940" s="14">
        <f>表格1[[#This Row],[信用卡交易金額'[新臺幣']]]/1000000</f>
        <v>2222.2789590000002</v>
      </c>
      <c r="M3940" s="14" t="str" cm="1">
        <f t="array" ref="M3940">_xlfn.TEXTJOIN("", TRUE, _xlfn.XLOOKUP(TRUE, VALUE(表格1[[#This Row],[年月]]) &lt;= VALUE($R$8:$R$12), $Q$8:$Q$12)) &amp; "年度"</f>
        <v>2023年度</v>
      </c>
    </row>
    <row r="3941" spans="1:13" x14ac:dyDescent="0.3">
      <c r="A3941" s="2">
        <v>202209</v>
      </c>
      <c r="B3941" s="19">
        <f>DATE(表格1[[#This Row],[年]],表格1[[#This Row],[月]],1)</f>
        <v>44805</v>
      </c>
      <c r="C3941" s="2" t="str">
        <f>LEFT(表格1[[#This Row],[年月]],4)</f>
        <v>2022</v>
      </c>
      <c r="D3941" s="2" t="str">
        <f>RIGHT(表格1[[#This Row],[年月]],2)</f>
        <v>09</v>
      </c>
      <c r="E3941" s="5">
        <v>67000000</v>
      </c>
      <c r="F3941" s="2" t="str">
        <f>VLOOKUP(TEXT(表格1[[#This Row],[地區]],"00000000"),縣市代碼,2,0)</f>
        <v>臺南市</v>
      </c>
      <c r="G3941" s="2" t="s">
        <v>9</v>
      </c>
      <c r="H3941" s="13">
        <v>2931801</v>
      </c>
      <c r="I3941" s="14">
        <v>3986443297</v>
      </c>
      <c r="J3941" s="14">
        <f>表格1[[#This Row],[信用卡交易筆數]]/1000</f>
        <v>2931.8009999999999</v>
      </c>
      <c r="K3941" s="14">
        <f>表格1[[#This Row],[信用卡交易金額'[新臺幣']]]/1000</f>
        <v>3986443.2969999998</v>
      </c>
      <c r="L3941" s="14">
        <f>表格1[[#This Row],[信用卡交易金額'[新臺幣']]]/1000000</f>
        <v>3986.4432969999998</v>
      </c>
      <c r="M3941" s="14" t="str" cm="1">
        <f t="array" ref="M3941">_xlfn.TEXTJOIN("", TRUE, _xlfn.XLOOKUP(TRUE, VALUE(表格1[[#This Row],[年月]]) &lt;= VALUE($R$8:$R$12), $Q$8:$Q$12)) &amp; "年度"</f>
        <v>2023年度</v>
      </c>
    </row>
    <row r="3942" spans="1:13" x14ac:dyDescent="0.3">
      <c r="A3942" s="2">
        <v>202209</v>
      </c>
      <c r="B3942" s="19">
        <f>DATE(表格1[[#This Row],[年]],表格1[[#This Row],[月]],1)</f>
        <v>44805</v>
      </c>
      <c r="C3942" s="2" t="str">
        <f>LEFT(表格1[[#This Row],[年月]],4)</f>
        <v>2022</v>
      </c>
      <c r="D3942" s="2" t="str">
        <f>RIGHT(表格1[[#This Row],[年月]],2)</f>
        <v>09</v>
      </c>
      <c r="E3942" s="5">
        <v>67000000</v>
      </c>
      <c r="F3942" s="2" t="str">
        <f>VLOOKUP(TEXT(表格1[[#This Row],[地區]],"00000000"),縣市代碼,2,0)</f>
        <v>臺南市</v>
      </c>
      <c r="G3942" s="2" t="s">
        <v>10</v>
      </c>
      <c r="H3942" s="13">
        <v>1933348</v>
      </c>
      <c r="I3942" s="14">
        <v>5224118376</v>
      </c>
      <c r="J3942" s="14">
        <f>表格1[[#This Row],[信用卡交易筆數]]/1000</f>
        <v>1933.348</v>
      </c>
      <c r="K3942" s="14">
        <f>表格1[[#This Row],[信用卡交易金額'[新臺幣']]]/1000</f>
        <v>5224118.3760000002</v>
      </c>
      <c r="L3942" s="14">
        <f>表格1[[#This Row],[信用卡交易金額'[新臺幣']]]/1000000</f>
        <v>5224.1183760000004</v>
      </c>
      <c r="M3942" s="14" t="str" cm="1">
        <f t="array" ref="M3942">_xlfn.TEXTJOIN("", TRUE, _xlfn.XLOOKUP(TRUE, VALUE(表格1[[#This Row],[年月]]) &lt;= VALUE($R$8:$R$12), $Q$8:$Q$12)) &amp; "年度"</f>
        <v>2023年度</v>
      </c>
    </row>
    <row r="3943" spans="1:13" x14ac:dyDescent="0.3">
      <c r="A3943" s="2">
        <v>202209</v>
      </c>
      <c r="B3943" s="19">
        <f>DATE(表格1[[#This Row],[年]],表格1[[#This Row],[月]],1)</f>
        <v>44805</v>
      </c>
      <c r="C3943" s="2" t="str">
        <f>LEFT(表格1[[#This Row],[年月]],4)</f>
        <v>2022</v>
      </c>
      <c r="D3943" s="2" t="str">
        <f>RIGHT(表格1[[#This Row],[年月]],2)</f>
        <v>09</v>
      </c>
      <c r="E3943" s="5">
        <v>64000000</v>
      </c>
      <c r="F3943" s="2" t="str">
        <f>VLOOKUP(TEXT(表格1[[#This Row],[地區]],"00000000"),縣市代碼,2,0)</f>
        <v>高雄市</v>
      </c>
      <c r="G3943" s="2" t="s">
        <v>4</v>
      </c>
      <c r="H3943" s="13">
        <v>4982381</v>
      </c>
      <c r="I3943" s="14">
        <v>2680094054</v>
      </c>
      <c r="J3943" s="14">
        <f>表格1[[#This Row],[信用卡交易筆數]]/1000</f>
        <v>4982.3810000000003</v>
      </c>
      <c r="K3943" s="14">
        <f>表格1[[#This Row],[信用卡交易金額'[新臺幣']]]/1000</f>
        <v>2680094.054</v>
      </c>
      <c r="L3943" s="14">
        <f>表格1[[#This Row],[信用卡交易金額'[新臺幣']]]/1000000</f>
        <v>2680.0940540000001</v>
      </c>
      <c r="M3943" s="14" t="str" cm="1">
        <f t="array" ref="M3943">_xlfn.TEXTJOIN("", TRUE, _xlfn.XLOOKUP(TRUE, VALUE(表格1[[#This Row],[年月]]) &lt;= VALUE($R$8:$R$12), $Q$8:$Q$12)) &amp; "年度"</f>
        <v>2023年度</v>
      </c>
    </row>
    <row r="3944" spans="1:13" x14ac:dyDescent="0.3">
      <c r="A3944" s="2">
        <v>202209</v>
      </c>
      <c r="B3944" s="19">
        <f>DATE(表格1[[#This Row],[年]],表格1[[#This Row],[月]],1)</f>
        <v>44805</v>
      </c>
      <c r="C3944" s="2" t="str">
        <f>LEFT(表格1[[#This Row],[年月]],4)</f>
        <v>2022</v>
      </c>
      <c r="D3944" s="2" t="str">
        <f>RIGHT(表格1[[#This Row],[年月]],2)</f>
        <v>09</v>
      </c>
      <c r="E3944" s="5">
        <v>64000000</v>
      </c>
      <c r="F3944" s="2" t="str">
        <f>VLOOKUP(TEXT(表格1[[#This Row],[地區]],"00000000"),縣市代碼,2,0)</f>
        <v>高雄市</v>
      </c>
      <c r="G3944" s="2" t="s">
        <v>5</v>
      </c>
      <c r="H3944" s="13">
        <v>338482</v>
      </c>
      <c r="I3944" s="14">
        <v>762559304</v>
      </c>
      <c r="J3944" s="14">
        <f>表格1[[#This Row],[信用卡交易筆數]]/1000</f>
        <v>338.48200000000003</v>
      </c>
      <c r="K3944" s="14">
        <f>表格1[[#This Row],[信用卡交易金額'[新臺幣']]]/1000</f>
        <v>762559.304</v>
      </c>
      <c r="L3944" s="14">
        <f>表格1[[#This Row],[信用卡交易金額'[新臺幣']]]/1000000</f>
        <v>762.559304</v>
      </c>
      <c r="M3944" s="14" t="str" cm="1">
        <f t="array" ref="M3944">_xlfn.TEXTJOIN("", TRUE, _xlfn.XLOOKUP(TRUE, VALUE(表格1[[#This Row],[年月]]) &lt;= VALUE($R$8:$R$12), $Q$8:$Q$12)) &amp; "年度"</f>
        <v>2023年度</v>
      </c>
    </row>
    <row r="3945" spans="1:13" x14ac:dyDescent="0.3">
      <c r="A3945" s="2">
        <v>202209</v>
      </c>
      <c r="B3945" s="19">
        <f>DATE(表格1[[#This Row],[年]],表格1[[#This Row],[月]],1)</f>
        <v>44805</v>
      </c>
      <c r="C3945" s="2" t="str">
        <f>LEFT(表格1[[#This Row],[年月]],4)</f>
        <v>2022</v>
      </c>
      <c r="D3945" s="2" t="str">
        <f>RIGHT(表格1[[#This Row],[年月]],2)</f>
        <v>09</v>
      </c>
      <c r="E3945" s="5">
        <v>64000000</v>
      </c>
      <c r="F3945" s="2" t="str">
        <f>VLOOKUP(TEXT(表格1[[#This Row],[地區]],"00000000"),縣市代碼,2,0)</f>
        <v>高雄市</v>
      </c>
      <c r="G3945" s="2" t="s">
        <v>6</v>
      </c>
      <c r="H3945" s="13">
        <v>585247</v>
      </c>
      <c r="I3945" s="14">
        <v>1910925205</v>
      </c>
      <c r="J3945" s="14">
        <f>表格1[[#This Row],[信用卡交易筆數]]/1000</f>
        <v>585.24699999999996</v>
      </c>
      <c r="K3945" s="14">
        <f>表格1[[#This Row],[信用卡交易金額'[新臺幣']]]/1000</f>
        <v>1910925.2050000001</v>
      </c>
      <c r="L3945" s="14">
        <f>表格1[[#This Row],[信用卡交易金額'[新臺幣']]]/1000000</f>
        <v>1910.925205</v>
      </c>
      <c r="M3945" s="14" t="str" cm="1">
        <f t="array" ref="M3945">_xlfn.TEXTJOIN("", TRUE, _xlfn.XLOOKUP(TRUE, VALUE(表格1[[#This Row],[年月]]) &lt;= VALUE($R$8:$R$12), $Q$8:$Q$12)) &amp; "年度"</f>
        <v>2023年度</v>
      </c>
    </row>
    <row r="3946" spans="1:13" x14ac:dyDescent="0.3">
      <c r="A3946" s="2">
        <v>202209</v>
      </c>
      <c r="B3946" s="19">
        <f>DATE(表格1[[#This Row],[年]],表格1[[#This Row],[月]],1)</f>
        <v>44805</v>
      </c>
      <c r="C3946" s="2" t="str">
        <f>LEFT(表格1[[#This Row],[年月]],4)</f>
        <v>2022</v>
      </c>
      <c r="D3946" s="2" t="str">
        <f>RIGHT(表格1[[#This Row],[年月]],2)</f>
        <v>09</v>
      </c>
      <c r="E3946" s="5">
        <v>64000000</v>
      </c>
      <c r="F3946" s="2" t="str">
        <f>VLOOKUP(TEXT(表格1[[#This Row],[地區]],"00000000"),縣市代碼,2,0)</f>
        <v>高雄市</v>
      </c>
      <c r="G3946" s="2" t="s">
        <v>7</v>
      </c>
      <c r="H3946" s="13">
        <v>3000710</v>
      </c>
      <c r="I3946" s="14">
        <v>3112793898</v>
      </c>
      <c r="J3946" s="14">
        <f>表格1[[#This Row],[信用卡交易筆數]]/1000</f>
        <v>3000.71</v>
      </c>
      <c r="K3946" s="14">
        <f>表格1[[#This Row],[信用卡交易金額'[新臺幣']]]/1000</f>
        <v>3112793.898</v>
      </c>
      <c r="L3946" s="14">
        <f>表格1[[#This Row],[信用卡交易金額'[新臺幣']]]/1000000</f>
        <v>3112.7938979999999</v>
      </c>
      <c r="M3946" s="14" t="str" cm="1">
        <f t="array" ref="M3946">_xlfn.TEXTJOIN("", TRUE, _xlfn.XLOOKUP(TRUE, VALUE(表格1[[#This Row],[年月]]) &lt;= VALUE($R$8:$R$12), $Q$8:$Q$12)) &amp; "年度"</f>
        <v>2023年度</v>
      </c>
    </row>
    <row r="3947" spans="1:13" x14ac:dyDescent="0.3">
      <c r="A3947" s="2">
        <v>202209</v>
      </c>
      <c r="B3947" s="19">
        <f>DATE(表格1[[#This Row],[年]],表格1[[#This Row],[月]],1)</f>
        <v>44805</v>
      </c>
      <c r="C3947" s="2" t="str">
        <f>LEFT(表格1[[#This Row],[年月]],4)</f>
        <v>2022</v>
      </c>
      <c r="D3947" s="2" t="str">
        <f>RIGHT(表格1[[#This Row],[年月]],2)</f>
        <v>09</v>
      </c>
      <c r="E3947" s="5">
        <v>64000000</v>
      </c>
      <c r="F3947" s="2" t="str">
        <f>VLOOKUP(TEXT(表格1[[#This Row],[地區]],"00000000"),縣市代碼,2,0)</f>
        <v>高雄市</v>
      </c>
      <c r="G3947" s="2" t="s">
        <v>8</v>
      </c>
      <c r="H3947" s="13">
        <v>2151831</v>
      </c>
      <c r="I3947" s="14">
        <v>3728725520</v>
      </c>
      <c r="J3947" s="14">
        <f>表格1[[#This Row],[信用卡交易筆數]]/1000</f>
        <v>2151.8310000000001</v>
      </c>
      <c r="K3947" s="14">
        <f>表格1[[#This Row],[信用卡交易金額'[新臺幣']]]/1000</f>
        <v>3728725.52</v>
      </c>
      <c r="L3947" s="14">
        <f>表格1[[#This Row],[信用卡交易金額'[新臺幣']]]/1000000</f>
        <v>3728.72552</v>
      </c>
      <c r="M3947" s="14" t="str" cm="1">
        <f t="array" ref="M3947">_xlfn.TEXTJOIN("", TRUE, _xlfn.XLOOKUP(TRUE, VALUE(表格1[[#This Row],[年月]]) &lt;= VALUE($R$8:$R$12), $Q$8:$Q$12)) &amp; "年度"</f>
        <v>2023年度</v>
      </c>
    </row>
    <row r="3948" spans="1:13" x14ac:dyDescent="0.3">
      <c r="A3948" s="2">
        <v>202209</v>
      </c>
      <c r="B3948" s="19">
        <f>DATE(表格1[[#This Row],[年]],表格1[[#This Row],[月]],1)</f>
        <v>44805</v>
      </c>
      <c r="C3948" s="2" t="str">
        <f>LEFT(表格1[[#This Row],[年月]],4)</f>
        <v>2022</v>
      </c>
      <c r="D3948" s="2" t="str">
        <f>RIGHT(表格1[[#This Row],[年月]],2)</f>
        <v>09</v>
      </c>
      <c r="E3948" s="5">
        <v>64000000</v>
      </c>
      <c r="F3948" s="2" t="str">
        <f>VLOOKUP(TEXT(表格1[[#This Row],[地區]],"00000000"),縣市代碼,2,0)</f>
        <v>高雄市</v>
      </c>
      <c r="G3948" s="2" t="s">
        <v>9</v>
      </c>
      <c r="H3948" s="13">
        <v>4769358</v>
      </c>
      <c r="I3948" s="14">
        <v>7082289269</v>
      </c>
      <c r="J3948" s="14">
        <f>表格1[[#This Row],[信用卡交易筆數]]/1000</f>
        <v>4769.3580000000002</v>
      </c>
      <c r="K3948" s="14">
        <f>表格1[[#This Row],[信用卡交易金額'[新臺幣']]]/1000</f>
        <v>7082289.2690000003</v>
      </c>
      <c r="L3948" s="14">
        <f>表格1[[#This Row],[信用卡交易金額'[新臺幣']]]/1000000</f>
        <v>7082.2892689999999</v>
      </c>
      <c r="M3948" s="14" t="str" cm="1">
        <f t="array" ref="M3948">_xlfn.TEXTJOIN("", TRUE, _xlfn.XLOOKUP(TRUE, VALUE(表格1[[#This Row],[年月]]) &lt;= VALUE($R$8:$R$12), $Q$8:$Q$12)) &amp; "年度"</f>
        <v>2023年度</v>
      </c>
    </row>
    <row r="3949" spans="1:13" x14ac:dyDescent="0.3">
      <c r="A3949" s="2">
        <v>202209</v>
      </c>
      <c r="B3949" s="19">
        <f>DATE(表格1[[#This Row],[年]],表格1[[#This Row],[月]],1)</f>
        <v>44805</v>
      </c>
      <c r="C3949" s="2" t="str">
        <f>LEFT(表格1[[#This Row],[年月]],4)</f>
        <v>2022</v>
      </c>
      <c r="D3949" s="2" t="str">
        <f>RIGHT(表格1[[#This Row],[年月]],2)</f>
        <v>09</v>
      </c>
      <c r="E3949" s="5">
        <v>64000000</v>
      </c>
      <c r="F3949" s="2" t="str">
        <f>VLOOKUP(TEXT(表格1[[#This Row],[地區]],"00000000"),縣市代碼,2,0)</f>
        <v>高雄市</v>
      </c>
      <c r="G3949" s="2" t="s">
        <v>10</v>
      </c>
      <c r="H3949" s="13">
        <v>2898353</v>
      </c>
      <c r="I3949" s="14">
        <v>8227779758</v>
      </c>
      <c r="J3949" s="14">
        <f>表格1[[#This Row],[信用卡交易筆數]]/1000</f>
        <v>2898.3530000000001</v>
      </c>
      <c r="K3949" s="14">
        <f>表格1[[#This Row],[信用卡交易金額'[新臺幣']]]/1000</f>
        <v>8227779.7580000004</v>
      </c>
      <c r="L3949" s="14">
        <f>表格1[[#This Row],[信用卡交易金額'[新臺幣']]]/1000000</f>
        <v>8227.7797580000006</v>
      </c>
      <c r="M3949" s="14" t="str" cm="1">
        <f t="array" ref="M3949">_xlfn.TEXTJOIN("", TRUE, _xlfn.XLOOKUP(TRUE, VALUE(表格1[[#This Row],[年月]]) &lt;= VALUE($R$8:$R$12), $Q$8:$Q$12)) &amp; "年度"</f>
        <v>2023年度</v>
      </c>
    </row>
    <row r="3950" spans="1:13" x14ac:dyDescent="0.3">
      <c r="A3950" s="2">
        <v>202209</v>
      </c>
      <c r="B3950" s="19">
        <f>DATE(表格1[[#This Row],[年]],表格1[[#This Row],[月]],1)</f>
        <v>44805</v>
      </c>
      <c r="C3950" s="2" t="str">
        <f>LEFT(表格1[[#This Row],[年月]],4)</f>
        <v>2022</v>
      </c>
      <c r="D3950" s="2" t="str">
        <f>RIGHT(表格1[[#This Row],[年月]],2)</f>
        <v>09</v>
      </c>
      <c r="E3950" s="5">
        <v>10013000</v>
      </c>
      <c r="F3950" s="2" t="str">
        <f>VLOOKUP(TEXT(表格1[[#This Row],[地區]],"00000000"),縣市代碼,2,0)</f>
        <v>屏東縣</v>
      </c>
      <c r="G3950" s="2" t="s">
        <v>4</v>
      </c>
      <c r="H3950" s="13">
        <v>694022</v>
      </c>
      <c r="I3950" s="14">
        <v>352940946</v>
      </c>
      <c r="J3950" s="14">
        <f>表格1[[#This Row],[信用卡交易筆數]]/1000</f>
        <v>694.02200000000005</v>
      </c>
      <c r="K3950" s="14">
        <f>表格1[[#This Row],[信用卡交易金額'[新臺幣']]]/1000</f>
        <v>352940.946</v>
      </c>
      <c r="L3950" s="14">
        <f>表格1[[#This Row],[信用卡交易金額'[新臺幣']]]/1000000</f>
        <v>352.940946</v>
      </c>
      <c r="M3950" s="14" t="str" cm="1">
        <f t="array" ref="M3950">_xlfn.TEXTJOIN("", TRUE, _xlfn.XLOOKUP(TRUE, VALUE(表格1[[#This Row],[年月]]) &lt;= VALUE($R$8:$R$12), $Q$8:$Q$12)) &amp; "年度"</f>
        <v>2023年度</v>
      </c>
    </row>
    <row r="3951" spans="1:13" x14ac:dyDescent="0.3">
      <c r="A3951" s="2">
        <v>202209</v>
      </c>
      <c r="B3951" s="19">
        <f>DATE(表格1[[#This Row],[年]],表格1[[#This Row],[月]],1)</f>
        <v>44805</v>
      </c>
      <c r="C3951" s="2" t="str">
        <f>LEFT(表格1[[#This Row],[年月]],4)</f>
        <v>2022</v>
      </c>
      <c r="D3951" s="2" t="str">
        <f>RIGHT(表格1[[#This Row],[年月]],2)</f>
        <v>09</v>
      </c>
      <c r="E3951" s="5">
        <v>10013000</v>
      </c>
      <c r="F3951" s="2" t="str">
        <f>VLOOKUP(TEXT(表格1[[#This Row],[地區]],"00000000"),縣市代碼,2,0)</f>
        <v>屏東縣</v>
      </c>
      <c r="G3951" s="2" t="s">
        <v>5</v>
      </c>
      <c r="H3951" s="13">
        <v>59547</v>
      </c>
      <c r="I3951" s="14">
        <v>128014228</v>
      </c>
      <c r="J3951" s="14">
        <f>表格1[[#This Row],[信用卡交易筆數]]/1000</f>
        <v>59.546999999999997</v>
      </c>
      <c r="K3951" s="14">
        <f>表格1[[#This Row],[信用卡交易金額'[新臺幣']]]/1000</f>
        <v>128014.228</v>
      </c>
      <c r="L3951" s="14">
        <f>表格1[[#This Row],[信用卡交易金額'[新臺幣']]]/1000000</f>
        <v>128.014228</v>
      </c>
      <c r="M3951" s="14" t="str" cm="1">
        <f t="array" ref="M3951">_xlfn.TEXTJOIN("", TRUE, _xlfn.XLOOKUP(TRUE, VALUE(表格1[[#This Row],[年月]]) &lt;= VALUE($R$8:$R$12), $Q$8:$Q$12)) &amp; "年度"</f>
        <v>2023年度</v>
      </c>
    </row>
    <row r="3952" spans="1:13" x14ac:dyDescent="0.3">
      <c r="A3952" s="2">
        <v>202209</v>
      </c>
      <c r="B3952" s="19">
        <f>DATE(表格1[[#This Row],[年]],表格1[[#This Row],[月]],1)</f>
        <v>44805</v>
      </c>
      <c r="C3952" s="2" t="str">
        <f>LEFT(表格1[[#This Row],[年月]],4)</f>
        <v>2022</v>
      </c>
      <c r="D3952" s="2" t="str">
        <f>RIGHT(表格1[[#This Row],[年月]],2)</f>
        <v>09</v>
      </c>
      <c r="E3952" s="5">
        <v>10013000</v>
      </c>
      <c r="F3952" s="2" t="str">
        <f>VLOOKUP(TEXT(表格1[[#This Row],[地區]],"00000000"),縣市代碼,2,0)</f>
        <v>屏東縣</v>
      </c>
      <c r="G3952" s="2" t="s">
        <v>6</v>
      </c>
      <c r="H3952" s="13">
        <v>93591</v>
      </c>
      <c r="I3952" s="14">
        <v>289397349</v>
      </c>
      <c r="J3952" s="14">
        <f>表格1[[#This Row],[信用卡交易筆數]]/1000</f>
        <v>93.590999999999994</v>
      </c>
      <c r="K3952" s="14">
        <f>表格1[[#This Row],[信用卡交易金額'[新臺幣']]]/1000</f>
        <v>289397.34899999999</v>
      </c>
      <c r="L3952" s="14">
        <f>表格1[[#This Row],[信用卡交易金額'[新臺幣']]]/1000000</f>
        <v>289.39734900000002</v>
      </c>
      <c r="M3952" s="14" t="str" cm="1">
        <f t="array" ref="M3952">_xlfn.TEXTJOIN("", TRUE, _xlfn.XLOOKUP(TRUE, VALUE(表格1[[#This Row],[年月]]) &lt;= VALUE($R$8:$R$12), $Q$8:$Q$12)) &amp; "年度"</f>
        <v>2023年度</v>
      </c>
    </row>
    <row r="3953" spans="1:13" x14ac:dyDescent="0.3">
      <c r="A3953" s="2">
        <v>202209</v>
      </c>
      <c r="B3953" s="19">
        <f>DATE(表格1[[#This Row],[年]],表格1[[#This Row],[月]],1)</f>
        <v>44805</v>
      </c>
      <c r="C3953" s="2" t="str">
        <f>LEFT(表格1[[#This Row],[年月]],4)</f>
        <v>2022</v>
      </c>
      <c r="D3953" s="2" t="str">
        <f>RIGHT(表格1[[#This Row],[年月]],2)</f>
        <v>09</v>
      </c>
      <c r="E3953" s="5">
        <v>10013000</v>
      </c>
      <c r="F3953" s="2" t="str">
        <f>VLOOKUP(TEXT(表格1[[#This Row],[地區]],"00000000"),縣市代碼,2,0)</f>
        <v>屏東縣</v>
      </c>
      <c r="G3953" s="2" t="s">
        <v>7</v>
      </c>
      <c r="H3953" s="13">
        <v>595025</v>
      </c>
      <c r="I3953" s="14">
        <v>633934815</v>
      </c>
      <c r="J3953" s="14">
        <f>表格1[[#This Row],[信用卡交易筆數]]/1000</f>
        <v>595.02499999999998</v>
      </c>
      <c r="K3953" s="14">
        <f>表格1[[#This Row],[信用卡交易金額'[新臺幣']]]/1000</f>
        <v>633934.81499999994</v>
      </c>
      <c r="L3953" s="14">
        <f>表格1[[#This Row],[信用卡交易金額'[新臺幣']]]/1000000</f>
        <v>633.93481499999996</v>
      </c>
      <c r="M3953" s="14" t="str" cm="1">
        <f t="array" ref="M3953">_xlfn.TEXTJOIN("", TRUE, _xlfn.XLOOKUP(TRUE, VALUE(表格1[[#This Row],[年月]]) &lt;= VALUE($R$8:$R$12), $Q$8:$Q$12)) &amp; "年度"</f>
        <v>2023年度</v>
      </c>
    </row>
    <row r="3954" spans="1:13" x14ac:dyDescent="0.3">
      <c r="A3954" s="2">
        <v>202209</v>
      </c>
      <c r="B3954" s="19">
        <f>DATE(表格1[[#This Row],[年]],表格1[[#This Row],[月]],1)</f>
        <v>44805</v>
      </c>
      <c r="C3954" s="2" t="str">
        <f>LEFT(表格1[[#This Row],[年月]],4)</f>
        <v>2022</v>
      </c>
      <c r="D3954" s="2" t="str">
        <f>RIGHT(表格1[[#This Row],[年月]],2)</f>
        <v>09</v>
      </c>
      <c r="E3954" s="5">
        <v>10013000</v>
      </c>
      <c r="F3954" s="2" t="str">
        <f>VLOOKUP(TEXT(表格1[[#This Row],[地區]],"00000000"),縣市代碼,2,0)</f>
        <v>屏東縣</v>
      </c>
      <c r="G3954" s="2" t="s">
        <v>8</v>
      </c>
      <c r="H3954" s="13">
        <v>363747</v>
      </c>
      <c r="I3954" s="14">
        <v>557827035</v>
      </c>
      <c r="J3954" s="14">
        <f>表格1[[#This Row],[信用卡交易筆數]]/1000</f>
        <v>363.74700000000001</v>
      </c>
      <c r="K3954" s="14">
        <f>表格1[[#This Row],[信用卡交易金額'[新臺幣']]]/1000</f>
        <v>557827.03500000003</v>
      </c>
      <c r="L3954" s="14">
        <f>表格1[[#This Row],[信用卡交易金額'[新臺幣']]]/1000000</f>
        <v>557.82703500000002</v>
      </c>
      <c r="M3954" s="14" t="str" cm="1">
        <f t="array" ref="M3954">_xlfn.TEXTJOIN("", TRUE, _xlfn.XLOOKUP(TRUE, VALUE(表格1[[#This Row],[年月]]) &lt;= VALUE($R$8:$R$12), $Q$8:$Q$12)) &amp; "年度"</f>
        <v>2023年度</v>
      </c>
    </row>
    <row r="3955" spans="1:13" x14ac:dyDescent="0.3">
      <c r="A3955" s="2">
        <v>202209</v>
      </c>
      <c r="B3955" s="19">
        <f>DATE(表格1[[#This Row],[年]],表格1[[#This Row],[月]],1)</f>
        <v>44805</v>
      </c>
      <c r="C3955" s="2" t="str">
        <f>LEFT(表格1[[#This Row],[年月]],4)</f>
        <v>2022</v>
      </c>
      <c r="D3955" s="2" t="str">
        <f>RIGHT(表格1[[#This Row],[年月]],2)</f>
        <v>09</v>
      </c>
      <c r="E3955" s="5">
        <v>10013000</v>
      </c>
      <c r="F3955" s="2" t="str">
        <f>VLOOKUP(TEXT(表格1[[#This Row],[地區]],"00000000"),縣市代碼,2,0)</f>
        <v>屏東縣</v>
      </c>
      <c r="G3955" s="2" t="s">
        <v>9</v>
      </c>
      <c r="H3955" s="13">
        <v>720521</v>
      </c>
      <c r="I3955" s="14">
        <v>1022847735</v>
      </c>
      <c r="J3955" s="14">
        <f>表格1[[#This Row],[信用卡交易筆數]]/1000</f>
        <v>720.52099999999996</v>
      </c>
      <c r="K3955" s="14">
        <f>表格1[[#This Row],[信用卡交易金額'[新臺幣']]]/1000</f>
        <v>1022847.735</v>
      </c>
      <c r="L3955" s="14">
        <f>表格1[[#This Row],[信用卡交易金額'[新臺幣']]]/1000000</f>
        <v>1022.8477349999999</v>
      </c>
      <c r="M3955" s="14" t="str" cm="1">
        <f t="array" ref="M3955">_xlfn.TEXTJOIN("", TRUE, _xlfn.XLOOKUP(TRUE, VALUE(表格1[[#This Row],[年月]]) &lt;= VALUE($R$8:$R$12), $Q$8:$Q$12)) &amp; "年度"</f>
        <v>2023年度</v>
      </c>
    </row>
    <row r="3956" spans="1:13" x14ac:dyDescent="0.3">
      <c r="A3956" s="2">
        <v>202209</v>
      </c>
      <c r="B3956" s="19">
        <f>DATE(表格1[[#This Row],[年]],表格1[[#This Row],[月]],1)</f>
        <v>44805</v>
      </c>
      <c r="C3956" s="2" t="str">
        <f>LEFT(表格1[[#This Row],[年月]],4)</f>
        <v>2022</v>
      </c>
      <c r="D3956" s="2" t="str">
        <f>RIGHT(表格1[[#This Row],[年月]],2)</f>
        <v>09</v>
      </c>
      <c r="E3956" s="5">
        <v>10013000</v>
      </c>
      <c r="F3956" s="2" t="str">
        <f>VLOOKUP(TEXT(表格1[[#This Row],[地區]],"00000000"),縣市代碼,2,0)</f>
        <v>屏東縣</v>
      </c>
      <c r="G3956" s="2" t="s">
        <v>10</v>
      </c>
      <c r="H3956" s="13">
        <v>506100</v>
      </c>
      <c r="I3956" s="14">
        <v>1549664253</v>
      </c>
      <c r="J3956" s="14">
        <f>表格1[[#This Row],[信用卡交易筆數]]/1000</f>
        <v>506.1</v>
      </c>
      <c r="K3956" s="14">
        <f>表格1[[#This Row],[信用卡交易金額'[新臺幣']]]/1000</f>
        <v>1549664.253</v>
      </c>
      <c r="L3956" s="14">
        <f>表格1[[#This Row],[信用卡交易金額'[新臺幣']]]/1000000</f>
        <v>1549.6642529999999</v>
      </c>
      <c r="M3956" s="14" t="str" cm="1">
        <f t="array" ref="M3956">_xlfn.TEXTJOIN("", TRUE, _xlfn.XLOOKUP(TRUE, VALUE(表格1[[#This Row],[年月]]) &lt;= VALUE($R$8:$R$12), $Q$8:$Q$12)) &amp; "年度"</f>
        <v>2023年度</v>
      </c>
    </row>
    <row r="3957" spans="1:13" x14ac:dyDescent="0.3">
      <c r="A3957" s="2">
        <v>202209</v>
      </c>
      <c r="B3957" s="19">
        <f>DATE(表格1[[#This Row],[年]],表格1[[#This Row],[月]],1)</f>
        <v>44805</v>
      </c>
      <c r="C3957" s="2" t="str">
        <f>LEFT(表格1[[#This Row],[年月]],4)</f>
        <v>2022</v>
      </c>
      <c r="D3957" s="2" t="str">
        <f>RIGHT(表格1[[#This Row],[年月]],2)</f>
        <v>09</v>
      </c>
      <c r="E3957" s="5">
        <v>10017000</v>
      </c>
      <c r="F3957" s="2" t="str">
        <f>VLOOKUP(TEXT(表格1[[#This Row],[地區]],"00000000"),縣市代碼,2,0)</f>
        <v>基隆市</v>
      </c>
      <c r="G3957" s="2" t="s">
        <v>4</v>
      </c>
      <c r="H3957" s="13">
        <v>648661</v>
      </c>
      <c r="I3957" s="14">
        <v>321135873</v>
      </c>
      <c r="J3957" s="14">
        <f>表格1[[#This Row],[信用卡交易筆數]]/1000</f>
        <v>648.66099999999994</v>
      </c>
      <c r="K3957" s="14">
        <f>表格1[[#This Row],[信用卡交易金額'[新臺幣']]]/1000</f>
        <v>321135.87300000002</v>
      </c>
      <c r="L3957" s="14">
        <f>表格1[[#This Row],[信用卡交易金額'[新臺幣']]]/1000000</f>
        <v>321.135873</v>
      </c>
      <c r="M3957" s="14" t="str" cm="1">
        <f t="array" ref="M3957">_xlfn.TEXTJOIN("", TRUE, _xlfn.XLOOKUP(TRUE, VALUE(表格1[[#This Row],[年月]]) &lt;= VALUE($R$8:$R$12), $Q$8:$Q$12)) &amp; "年度"</f>
        <v>2023年度</v>
      </c>
    </row>
    <row r="3958" spans="1:13" x14ac:dyDescent="0.3">
      <c r="A3958" s="2">
        <v>202209</v>
      </c>
      <c r="B3958" s="19">
        <f>DATE(表格1[[#This Row],[年]],表格1[[#This Row],[月]],1)</f>
        <v>44805</v>
      </c>
      <c r="C3958" s="2" t="str">
        <f>LEFT(表格1[[#This Row],[年月]],4)</f>
        <v>2022</v>
      </c>
      <c r="D3958" s="2" t="str">
        <f>RIGHT(表格1[[#This Row],[年月]],2)</f>
        <v>09</v>
      </c>
      <c r="E3958" s="5">
        <v>10017000</v>
      </c>
      <c r="F3958" s="2" t="str">
        <f>VLOOKUP(TEXT(表格1[[#This Row],[地區]],"00000000"),縣市代碼,2,0)</f>
        <v>基隆市</v>
      </c>
      <c r="G3958" s="2" t="s">
        <v>5</v>
      </c>
      <c r="H3958" s="13">
        <v>48405</v>
      </c>
      <c r="I3958" s="14">
        <v>116185572</v>
      </c>
      <c r="J3958" s="14">
        <f>表格1[[#This Row],[信用卡交易筆數]]/1000</f>
        <v>48.405000000000001</v>
      </c>
      <c r="K3958" s="14">
        <f>表格1[[#This Row],[信用卡交易金額'[新臺幣']]]/1000</f>
        <v>116185.572</v>
      </c>
      <c r="L3958" s="14">
        <f>表格1[[#This Row],[信用卡交易金額'[新臺幣']]]/1000000</f>
        <v>116.18557199999999</v>
      </c>
      <c r="M3958" s="14" t="str" cm="1">
        <f t="array" ref="M3958">_xlfn.TEXTJOIN("", TRUE, _xlfn.XLOOKUP(TRUE, VALUE(表格1[[#This Row],[年月]]) &lt;= VALUE($R$8:$R$12), $Q$8:$Q$12)) &amp; "年度"</f>
        <v>2023年度</v>
      </c>
    </row>
    <row r="3959" spans="1:13" x14ac:dyDescent="0.3">
      <c r="A3959" s="2">
        <v>202209</v>
      </c>
      <c r="B3959" s="19">
        <f>DATE(表格1[[#This Row],[年]],表格1[[#This Row],[月]],1)</f>
        <v>44805</v>
      </c>
      <c r="C3959" s="2" t="str">
        <f>LEFT(表格1[[#This Row],[年月]],4)</f>
        <v>2022</v>
      </c>
      <c r="D3959" s="2" t="str">
        <f>RIGHT(表格1[[#This Row],[年月]],2)</f>
        <v>09</v>
      </c>
      <c r="E3959" s="5">
        <v>10017000</v>
      </c>
      <c r="F3959" s="2" t="str">
        <f>VLOOKUP(TEXT(表格1[[#This Row],[地區]],"00000000"),縣市代碼,2,0)</f>
        <v>基隆市</v>
      </c>
      <c r="G3959" s="2" t="s">
        <v>6</v>
      </c>
      <c r="H3959" s="13">
        <v>66717</v>
      </c>
      <c r="I3959" s="14">
        <v>224314598</v>
      </c>
      <c r="J3959" s="14">
        <f>表格1[[#This Row],[信用卡交易筆數]]/1000</f>
        <v>66.716999999999999</v>
      </c>
      <c r="K3959" s="14">
        <f>表格1[[#This Row],[信用卡交易金額'[新臺幣']]]/1000</f>
        <v>224314.598</v>
      </c>
      <c r="L3959" s="14">
        <f>表格1[[#This Row],[信用卡交易金額'[新臺幣']]]/1000000</f>
        <v>224.31459799999999</v>
      </c>
      <c r="M3959" s="14" t="str" cm="1">
        <f t="array" ref="M3959">_xlfn.TEXTJOIN("", TRUE, _xlfn.XLOOKUP(TRUE, VALUE(表格1[[#This Row],[年月]]) &lt;= VALUE($R$8:$R$12), $Q$8:$Q$12)) &amp; "年度"</f>
        <v>2023年度</v>
      </c>
    </row>
    <row r="3960" spans="1:13" x14ac:dyDescent="0.3">
      <c r="A3960" s="2">
        <v>202209</v>
      </c>
      <c r="B3960" s="19">
        <f>DATE(表格1[[#This Row],[年]],表格1[[#This Row],[月]],1)</f>
        <v>44805</v>
      </c>
      <c r="C3960" s="2" t="str">
        <f>LEFT(表格1[[#This Row],[年月]],4)</f>
        <v>2022</v>
      </c>
      <c r="D3960" s="2" t="str">
        <f>RIGHT(表格1[[#This Row],[年月]],2)</f>
        <v>09</v>
      </c>
      <c r="E3960" s="5">
        <v>10017000</v>
      </c>
      <c r="F3960" s="2" t="str">
        <f>VLOOKUP(TEXT(表格1[[#This Row],[地區]],"00000000"),縣市代碼,2,0)</f>
        <v>基隆市</v>
      </c>
      <c r="G3960" s="2" t="s">
        <v>7</v>
      </c>
      <c r="H3960" s="13">
        <v>408257</v>
      </c>
      <c r="I3960" s="14">
        <v>392388310</v>
      </c>
      <c r="J3960" s="14">
        <f>表格1[[#This Row],[信用卡交易筆數]]/1000</f>
        <v>408.25700000000001</v>
      </c>
      <c r="K3960" s="14">
        <f>表格1[[#This Row],[信用卡交易金額'[新臺幣']]]/1000</f>
        <v>392388.31</v>
      </c>
      <c r="L3960" s="14">
        <f>表格1[[#This Row],[信用卡交易金額'[新臺幣']]]/1000000</f>
        <v>392.38830999999999</v>
      </c>
      <c r="M3960" s="14" t="str" cm="1">
        <f t="array" ref="M3960">_xlfn.TEXTJOIN("", TRUE, _xlfn.XLOOKUP(TRUE, VALUE(表格1[[#This Row],[年月]]) &lt;= VALUE($R$8:$R$12), $Q$8:$Q$12)) &amp; "年度"</f>
        <v>2023年度</v>
      </c>
    </row>
    <row r="3961" spans="1:13" x14ac:dyDescent="0.3">
      <c r="A3961" s="2">
        <v>202209</v>
      </c>
      <c r="B3961" s="19">
        <f>DATE(表格1[[#This Row],[年]],表格1[[#This Row],[月]],1)</f>
        <v>44805</v>
      </c>
      <c r="C3961" s="2" t="str">
        <f>LEFT(表格1[[#This Row],[年月]],4)</f>
        <v>2022</v>
      </c>
      <c r="D3961" s="2" t="str">
        <f>RIGHT(表格1[[#This Row],[年月]],2)</f>
        <v>09</v>
      </c>
      <c r="E3961" s="5">
        <v>10017000</v>
      </c>
      <c r="F3961" s="2" t="str">
        <f>VLOOKUP(TEXT(表格1[[#This Row],[地區]],"00000000"),縣市代碼,2,0)</f>
        <v>基隆市</v>
      </c>
      <c r="G3961" s="2" t="s">
        <v>8</v>
      </c>
      <c r="H3961" s="13">
        <v>318209</v>
      </c>
      <c r="I3961" s="14">
        <v>512429264</v>
      </c>
      <c r="J3961" s="14">
        <f>表格1[[#This Row],[信用卡交易筆數]]/1000</f>
        <v>318.209</v>
      </c>
      <c r="K3961" s="14">
        <f>表格1[[#This Row],[信用卡交易金額'[新臺幣']]]/1000</f>
        <v>512429.26400000002</v>
      </c>
      <c r="L3961" s="14">
        <f>表格1[[#This Row],[信用卡交易金額'[新臺幣']]]/1000000</f>
        <v>512.42926399999999</v>
      </c>
      <c r="M3961" s="14" t="str" cm="1">
        <f t="array" ref="M3961">_xlfn.TEXTJOIN("", TRUE, _xlfn.XLOOKUP(TRUE, VALUE(表格1[[#This Row],[年月]]) &lt;= VALUE($R$8:$R$12), $Q$8:$Q$12)) &amp; "年度"</f>
        <v>2023年度</v>
      </c>
    </row>
    <row r="3962" spans="1:13" x14ac:dyDescent="0.3">
      <c r="A3962" s="2">
        <v>202209</v>
      </c>
      <c r="B3962" s="19">
        <f>DATE(表格1[[#This Row],[年]],表格1[[#This Row],[月]],1)</f>
        <v>44805</v>
      </c>
      <c r="C3962" s="2" t="str">
        <f>LEFT(表格1[[#This Row],[年月]],4)</f>
        <v>2022</v>
      </c>
      <c r="D3962" s="2" t="str">
        <f>RIGHT(表格1[[#This Row],[年月]],2)</f>
        <v>09</v>
      </c>
      <c r="E3962" s="5">
        <v>10017000</v>
      </c>
      <c r="F3962" s="2" t="str">
        <f>VLOOKUP(TEXT(表格1[[#This Row],[地區]],"00000000"),縣市代碼,2,0)</f>
        <v>基隆市</v>
      </c>
      <c r="G3962" s="2" t="s">
        <v>9</v>
      </c>
      <c r="H3962" s="13">
        <v>625487</v>
      </c>
      <c r="I3962" s="14">
        <v>786073416</v>
      </c>
      <c r="J3962" s="14">
        <f>表格1[[#This Row],[信用卡交易筆數]]/1000</f>
        <v>625.48699999999997</v>
      </c>
      <c r="K3962" s="14">
        <f>表格1[[#This Row],[信用卡交易金額'[新臺幣']]]/1000</f>
        <v>786073.41599999997</v>
      </c>
      <c r="L3962" s="14">
        <f>表格1[[#This Row],[信用卡交易金額'[新臺幣']]]/1000000</f>
        <v>786.07341599999995</v>
      </c>
      <c r="M3962" s="14" t="str" cm="1">
        <f t="array" ref="M3962">_xlfn.TEXTJOIN("", TRUE, _xlfn.XLOOKUP(TRUE, VALUE(表格1[[#This Row],[年月]]) &lt;= VALUE($R$8:$R$12), $Q$8:$Q$12)) &amp; "年度"</f>
        <v>2023年度</v>
      </c>
    </row>
    <row r="3963" spans="1:13" x14ac:dyDescent="0.3">
      <c r="A3963" s="2">
        <v>202209</v>
      </c>
      <c r="B3963" s="19">
        <f>DATE(表格1[[#This Row],[年]],表格1[[#This Row],[月]],1)</f>
        <v>44805</v>
      </c>
      <c r="C3963" s="2" t="str">
        <f>LEFT(表格1[[#This Row],[年月]],4)</f>
        <v>2022</v>
      </c>
      <c r="D3963" s="2" t="str">
        <f>RIGHT(表格1[[#This Row],[年月]],2)</f>
        <v>09</v>
      </c>
      <c r="E3963" s="5">
        <v>10017000</v>
      </c>
      <c r="F3963" s="2" t="str">
        <f>VLOOKUP(TEXT(表格1[[#This Row],[地區]],"00000000"),縣市代碼,2,0)</f>
        <v>基隆市</v>
      </c>
      <c r="G3963" s="2" t="s">
        <v>10</v>
      </c>
      <c r="H3963" s="13">
        <v>430581</v>
      </c>
      <c r="I3963" s="14">
        <v>1027185576</v>
      </c>
      <c r="J3963" s="14">
        <f>表格1[[#This Row],[信用卡交易筆數]]/1000</f>
        <v>430.58100000000002</v>
      </c>
      <c r="K3963" s="14">
        <f>表格1[[#This Row],[信用卡交易金額'[新臺幣']]]/1000</f>
        <v>1027185.576</v>
      </c>
      <c r="L3963" s="14">
        <f>表格1[[#This Row],[信用卡交易金額'[新臺幣']]]/1000000</f>
        <v>1027.1855760000001</v>
      </c>
      <c r="M3963" s="14" t="str" cm="1">
        <f t="array" ref="M3963">_xlfn.TEXTJOIN("", TRUE, _xlfn.XLOOKUP(TRUE, VALUE(表格1[[#This Row],[年月]]) &lt;= VALUE($R$8:$R$12), $Q$8:$Q$12)) &amp; "年度"</f>
        <v>2023年度</v>
      </c>
    </row>
    <row r="3964" spans="1:13" x14ac:dyDescent="0.3">
      <c r="A3964" s="2">
        <v>202209</v>
      </c>
      <c r="B3964" s="19">
        <f>DATE(表格1[[#This Row],[年]],表格1[[#This Row],[月]],1)</f>
        <v>44805</v>
      </c>
      <c r="C3964" s="2" t="str">
        <f>LEFT(表格1[[#This Row],[年月]],4)</f>
        <v>2022</v>
      </c>
      <c r="D3964" s="2" t="str">
        <f>RIGHT(表格1[[#This Row],[年月]],2)</f>
        <v>09</v>
      </c>
      <c r="E3964" s="5">
        <v>10002000</v>
      </c>
      <c r="F3964" s="2" t="str">
        <f>VLOOKUP(TEXT(表格1[[#This Row],[地區]],"00000000"),縣市代碼,2,0)</f>
        <v>宜蘭縣</v>
      </c>
      <c r="G3964" s="2" t="s">
        <v>4</v>
      </c>
      <c r="H3964" s="13">
        <v>514372</v>
      </c>
      <c r="I3964" s="14">
        <v>246984530</v>
      </c>
      <c r="J3964" s="14">
        <f>表格1[[#This Row],[信用卡交易筆數]]/1000</f>
        <v>514.37199999999996</v>
      </c>
      <c r="K3964" s="14">
        <f>表格1[[#This Row],[信用卡交易金額'[新臺幣']]]/1000</f>
        <v>246984.53</v>
      </c>
      <c r="L3964" s="14">
        <f>表格1[[#This Row],[信用卡交易金額'[新臺幣']]]/1000000</f>
        <v>246.98453000000001</v>
      </c>
      <c r="M3964" s="14" t="str" cm="1">
        <f t="array" ref="M3964">_xlfn.TEXTJOIN("", TRUE, _xlfn.XLOOKUP(TRUE, VALUE(表格1[[#This Row],[年月]]) &lt;= VALUE($R$8:$R$12), $Q$8:$Q$12)) &amp; "年度"</f>
        <v>2023年度</v>
      </c>
    </row>
    <row r="3965" spans="1:13" x14ac:dyDescent="0.3">
      <c r="A3965" s="2">
        <v>202209</v>
      </c>
      <c r="B3965" s="19">
        <f>DATE(表格1[[#This Row],[年]],表格1[[#This Row],[月]],1)</f>
        <v>44805</v>
      </c>
      <c r="C3965" s="2" t="str">
        <f>LEFT(表格1[[#This Row],[年月]],4)</f>
        <v>2022</v>
      </c>
      <c r="D3965" s="2" t="str">
        <f>RIGHT(表格1[[#This Row],[年月]],2)</f>
        <v>09</v>
      </c>
      <c r="E3965" s="5">
        <v>10002000</v>
      </c>
      <c r="F3965" s="2" t="str">
        <f>VLOOKUP(TEXT(表格1[[#This Row],[地區]],"00000000"),縣市代碼,2,0)</f>
        <v>宜蘭縣</v>
      </c>
      <c r="G3965" s="2" t="s">
        <v>5</v>
      </c>
      <c r="H3965" s="13">
        <v>40268</v>
      </c>
      <c r="I3965" s="14">
        <v>105036466</v>
      </c>
      <c r="J3965" s="14">
        <f>表格1[[#This Row],[信用卡交易筆數]]/1000</f>
        <v>40.268000000000001</v>
      </c>
      <c r="K3965" s="14">
        <f>表格1[[#This Row],[信用卡交易金額'[新臺幣']]]/1000</f>
        <v>105036.466</v>
      </c>
      <c r="L3965" s="14">
        <f>表格1[[#This Row],[信用卡交易金額'[新臺幣']]]/1000000</f>
        <v>105.036466</v>
      </c>
      <c r="M3965" s="14" t="str" cm="1">
        <f t="array" ref="M3965">_xlfn.TEXTJOIN("", TRUE, _xlfn.XLOOKUP(TRUE, VALUE(表格1[[#This Row],[年月]]) &lt;= VALUE($R$8:$R$12), $Q$8:$Q$12)) &amp; "年度"</f>
        <v>2023年度</v>
      </c>
    </row>
    <row r="3966" spans="1:13" x14ac:dyDescent="0.3">
      <c r="A3966" s="2">
        <v>202209</v>
      </c>
      <c r="B3966" s="19">
        <f>DATE(表格1[[#This Row],[年]],表格1[[#This Row],[月]],1)</f>
        <v>44805</v>
      </c>
      <c r="C3966" s="2" t="str">
        <f>LEFT(表格1[[#This Row],[年月]],4)</f>
        <v>2022</v>
      </c>
      <c r="D3966" s="2" t="str">
        <f>RIGHT(表格1[[#This Row],[年月]],2)</f>
        <v>09</v>
      </c>
      <c r="E3966" s="5">
        <v>10002000</v>
      </c>
      <c r="F3966" s="2" t="str">
        <f>VLOOKUP(TEXT(表格1[[#This Row],[地區]],"00000000"),縣市代碼,2,0)</f>
        <v>宜蘭縣</v>
      </c>
      <c r="G3966" s="2" t="s">
        <v>6</v>
      </c>
      <c r="H3966" s="13">
        <v>65883</v>
      </c>
      <c r="I3966" s="14">
        <v>209493088</v>
      </c>
      <c r="J3966" s="14">
        <f>表格1[[#This Row],[信用卡交易筆數]]/1000</f>
        <v>65.882999999999996</v>
      </c>
      <c r="K3966" s="14">
        <f>表格1[[#This Row],[信用卡交易金額'[新臺幣']]]/1000</f>
        <v>209493.08799999999</v>
      </c>
      <c r="L3966" s="14">
        <f>表格1[[#This Row],[信用卡交易金額'[新臺幣']]]/1000000</f>
        <v>209.493088</v>
      </c>
      <c r="M3966" s="14" t="str" cm="1">
        <f t="array" ref="M3966">_xlfn.TEXTJOIN("", TRUE, _xlfn.XLOOKUP(TRUE, VALUE(表格1[[#This Row],[年月]]) &lt;= VALUE($R$8:$R$12), $Q$8:$Q$12)) &amp; "年度"</f>
        <v>2023年度</v>
      </c>
    </row>
    <row r="3967" spans="1:13" x14ac:dyDescent="0.3">
      <c r="A3967" s="2">
        <v>202209</v>
      </c>
      <c r="B3967" s="19">
        <f>DATE(表格1[[#This Row],[年]],表格1[[#This Row],[月]],1)</f>
        <v>44805</v>
      </c>
      <c r="C3967" s="2" t="str">
        <f>LEFT(表格1[[#This Row],[年月]],4)</f>
        <v>2022</v>
      </c>
      <c r="D3967" s="2" t="str">
        <f>RIGHT(表格1[[#This Row],[年月]],2)</f>
        <v>09</v>
      </c>
      <c r="E3967" s="5">
        <v>10002000</v>
      </c>
      <c r="F3967" s="2" t="str">
        <f>VLOOKUP(TEXT(表格1[[#This Row],[地區]],"00000000"),縣市代碼,2,0)</f>
        <v>宜蘭縣</v>
      </c>
      <c r="G3967" s="2" t="s">
        <v>7</v>
      </c>
      <c r="H3967" s="13">
        <v>346017</v>
      </c>
      <c r="I3967" s="14">
        <v>373618147</v>
      </c>
      <c r="J3967" s="14">
        <f>表格1[[#This Row],[信用卡交易筆數]]/1000</f>
        <v>346.017</v>
      </c>
      <c r="K3967" s="14">
        <f>表格1[[#This Row],[信用卡交易金額'[新臺幣']]]/1000</f>
        <v>373618.147</v>
      </c>
      <c r="L3967" s="14">
        <f>表格1[[#This Row],[信用卡交易金額'[新臺幣']]]/1000000</f>
        <v>373.61814700000002</v>
      </c>
      <c r="M3967" s="14" t="str" cm="1">
        <f t="array" ref="M3967">_xlfn.TEXTJOIN("", TRUE, _xlfn.XLOOKUP(TRUE, VALUE(表格1[[#This Row],[年月]]) &lt;= VALUE($R$8:$R$12), $Q$8:$Q$12)) &amp; "年度"</f>
        <v>2023年度</v>
      </c>
    </row>
    <row r="3968" spans="1:13" x14ac:dyDescent="0.3">
      <c r="A3968" s="2">
        <v>202209</v>
      </c>
      <c r="B3968" s="19">
        <f>DATE(表格1[[#This Row],[年]],表格1[[#This Row],[月]],1)</f>
        <v>44805</v>
      </c>
      <c r="C3968" s="2" t="str">
        <f>LEFT(表格1[[#This Row],[年月]],4)</f>
        <v>2022</v>
      </c>
      <c r="D3968" s="2" t="str">
        <f>RIGHT(表格1[[#This Row],[年月]],2)</f>
        <v>09</v>
      </c>
      <c r="E3968" s="5">
        <v>10002000</v>
      </c>
      <c r="F3968" s="2" t="str">
        <f>VLOOKUP(TEXT(表格1[[#This Row],[地區]],"00000000"),縣市代碼,2,0)</f>
        <v>宜蘭縣</v>
      </c>
      <c r="G3968" s="2" t="s">
        <v>8</v>
      </c>
      <c r="H3968" s="13">
        <v>263389</v>
      </c>
      <c r="I3968" s="14">
        <v>423806834</v>
      </c>
      <c r="J3968" s="14">
        <f>表格1[[#This Row],[信用卡交易筆數]]/1000</f>
        <v>263.38900000000001</v>
      </c>
      <c r="K3968" s="14">
        <f>表格1[[#This Row],[信用卡交易金額'[新臺幣']]]/1000</f>
        <v>423806.83399999997</v>
      </c>
      <c r="L3968" s="14">
        <f>表格1[[#This Row],[信用卡交易金額'[新臺幣']]]/1000000</f>
        <v>423.80683399999998</v>
      </c>
      <c r="M3968" s="14" t="str" cm="1">
        <f t="array" ref="M3968">_xlfn.TEXTJOIN("", TRUE, _xlfn.XLOOKUP(TRUE, VALUE(表格1[[#This Row],[年月]]) &lt;= VALUE($R$8:$R$12), $Q$8:$Q$12)) &amp; "年度"</f>
        <v>2023年度</v>
      </c>
    </row>
    <row r="3969" spans="1:13" x14ac:dyDescent="0.3">
      <c r="A3969" s="2">
        <v>202209</v>
      </c>
      <c r="B3969" s="19">
        <f>DATE(表格1[[#This Row],[年]],表格1[[#This Row],[月]],1)</f>
        <v>44805</v>
      </c>
      <c r="C3969" s="2" t="str">
        <f>LEFT(表格1[[#This Row],[年月]],4)</f>
        <v>2022</v>
      </c>
      <c r="D3969" s="2" t="str">
        <f>RIGHT(表格1[[#This Row],[年月]],2)</f>
        <v>09</v>
      </c>
      <c r="E3969" s="5">
        <v>10002000</v>
      </c>
      <c r="F3969" s="2" t="str">
        <f>VLOOKUP(TEXT(表格1[[#This Row],[地區]],"00000000"),縣市代碼,2,0)</f>
        <v>宜蘭縣</v>
      </c>
      <c r="G3969" s="2" t="s">
        <v>9</v>
      </c>
      <c r="H3969" s="13">
        <v>539933</v>
      </c>
      <c r="I3969" s="14">
        <v>715046212</v>
      </c>
      <c r="J3969" s="14">
        <f>表格1[[#This Row],[信用卡交易筆數]]/1000</f>
        <v>539.93299999999999</v>
      </c>
      <c r="K3969" s="14">
        <f>表格1[[#This Row],[信用卡交易金額'[新臺幣']]]/1000</f>
        <v>715046.21200000006</v>
      </c>
      <c r="L3969" s="14">
        <f>表格1[[#This Row],[信用卡交易金額'[新臺幣']]]/1000000</f>
        <v>715.04621199999997</v>
      </c>
      <c r="M3969" s="14" t="str" cm="1">
        <f t="array" ref="M3969">_xlfn.TEXTJOIN("", TRUE, _xlfn.XLOOKUP(TRUE, VALUE(表格1[[#This Row],[年月]]) &lt;= VALUE($R$8:$R$12), $Q$8:$Q$12)) &amp; "年度"</f>
        <v>2023年度</v>
      </c>
    </row>
    <row r="3970" spans="1:13" x14ac:dyDescent="0.3">
      <c r="A3970" s="2">
        <v>202209</v>
      </c>
      <c r="B3970" s="19">
        <f>DATE(表格1[[#This Row],[年]],表格1[[#This Row],[月]],1)</f>
        <v>44805</v>
      </c>
      <c r="C3970" s="2" t="str">
        <f>LEFT(表格1[[#This Row],[年月]],4)</f>
        <v>2022</v>
      </c>
      <c r="D3970" s="2" t="str">
        <f>RIGHT(表格1[[#This Row],[年月]],2)</f>
        <v>09</v>
      </c>
      <c r="E3970" s="5">
        <v>10002000</v>
      </c>
      <c r="F3970" s="2" t="str">
        <f>VLOOKUP(TEXT(表格1[[#This Row],[地區]],"00000000"),縣市代碼,2,0)</f>
        <v>宜蘭縣</v>
      </c>
      <c r="G3970" s="2" t="s">
        <v>10</v>
      </c>
      <c r="H3970" s="13">
        <v>328323</v>
      </c>
      <c r="I3970" s="14">
        <v>900359268</v>
      </c>
      <c r="J3970" s="14">
        <f>表格1[[#This Row],[信用卡交易筆數]]/1000</f>
        <v>328.32299999999998</v>
      </c>
      <c r="K3970" s="14">
        <f>表格1[[#This Row],[信用卡交易金額'[新臺幣']]]/1000</f>
        <v>900359.26800000004</v>
      </c>
      <c r="L3970" s="14">
        <f>表格1[[#This Row],[信用卡交易金額'[新臺幣']]]/1000000</f>
        <v>900.35926800000004</v>
      </c>
      <c r="M3970" s="14" t="str" cm="1">
        <f t="array" ref="M3970">_xlfn.TEXTJOIN("", TRUE, _xlfn.XLOOKUP(TRUE, VALUE(表格1[[#This Row],[年月]]) &lt;= VALUE($R$8:$R$12), $Q$8:$Q$12)) &amp; "年度"</f>
        <v>2023年度</v>
      </c>
    </row>
    <row r="3971" spans="1:13" x14ac:dyDescent="0.3">
      <c r="A3971" s="2">
        <v>202209</v>
      </c>
      <c r="B3971" s="19">
        <f>DATE(表格1[[#This Row],[年]],表格1[[#This Row],[月]],1)</f>
        <v>44805</v>
      </c>
      <c r="C3971" s="2" t="str">
        <f>LEFT(表格1[[#This Row],[年月]],4)</f>
        <v>2022</v>
      </c>
      <c r="D3971" s="2" t="str">
        <f>RIGHT(表格1[[#This Row],[年月]],2)</f>
        <v>09</v>
      </c>
      <c r="E3971" s="5">
        <v>10015000</v>
      </c>
      <c r="F3971" s="2" t="str">
        <f>VLOOKUP(TEXT(表格1[[#This Row],[地區]],"00000000"),縣市代碼,2,0)</f>
        <v>花蓮縣</v>
      </c>
      <c r="G3971" s="2" t="s">
        <v>4</v>
      </c>
      <c r="H3971" s="13">
        <v>380777</v>
      </c>
      <c r="I3971" s="14">
        <v>204480761</v>
      </c>
      <c r="J3971" s="14">
        <f>表格1[[#This Row],[信用卡交易筆數]]/1000</f>
        <v>380.77699999999999</v>
      </c>
      <c r="K3971" s="14">
        <f>表格1[[#This Row],[信用卡交易金額'[新臺幣']]]/1000</f>
        <v>204480.761</v>
      </c>
      <c r="L3971" s="14">
        <f>表格1[[#This Row],[信用卡交易金額'[新臺幣']]]/1000000</f>
        <v>204.480761</v>
      </c>
      <c r="M3971" s="14" t="str" cm="1">
        <f t="array" ref="M3971">_xlfn.TEXTJOIN("", TRUE, _xlfn.XLOOKUP(TRUE, VALUE(表格1[[#This Row],[年月]]) &lt;= VALUE($R$8:$R$12), $Q$8:$Q$12)) &amp; "年度"</f>
        <v>2023年度</v>
      </c>
    </row>
    <row r="3972" spans="1:13" x14ac:dyDescent="0.3">
      <c r="A3972" s="2">
        <v>202209</v>
      </c>
      <c r="B3972" s="19">
        <f>DATE(表格1[[#This Row],[年]],表格1[[#This Row],[月]],1)</f>
        <v>44805</v>
      </c>
      <c r="C3972" s="2" t="str">
        <f>LEFT(表格1[[#This Row],[年月]],4)</f>
        <v>2022</v>
      </c>
      <c r="D3972" s="2" t="str">
        <f>RIGHT(表格1[[#This Row],[年月]],2)</f>
        <v>09</v>
      </c>
      <c r="E3972" s="5">
        <v>10015000</v>
      </c>
      <c r="F3972" s="2" t="str">
        <f>VLOOKUP(TEXT(表格1[[#This Row],[地區]],"00000000"),縣市代碼,2,0)</f>
        <v>花蓮縣</v>
      </c>
      <c r="G3972" s="2" t="s">
        <v>5</v>
      </c>
      <c r="H3972" s="13">
        <v>26880</v>
      </c>
      <c r="I3972" s="14">
        <v>64505715</v>
      </c>
      <c r="J3972" s="14">
        <f>表格1[[#This Row],[信用卡交易筆數]]/1000</f>
        <v>26.88</v>
      </c>
      <c r="K3972" s="14">
        <f>表格1[[#This Row],[信用卡交易金額'[新臺幣']]]/1000</f>
        <v>64505.714999999997</v>
      </c>
      <c r="L3972" s="14">
        <f>表格1[[#This Row],[信用卡交易金額'[新臺幣']]]/1000000</f>
        <v>64.505714999999995</v>
      </c>
      <c r="M3972" s="14" t="str" cm="1">
        <f t="array" ref="M3972">_xlfn.TEXTJOIN("", TRUE, _xlfn.XLOOKUP(TRUE, VALUE(表格1[[#This Row],[年月]]) &lt;= VALUE($R$8:$R$12), $Q$8:$Q$12)) &amp; "年度"</f>
        <v>2023年度</v>
      </c>
    </row>
    <row r="3973" spans="1:13" x14ac:dyDescent="0.3">
      <c r="A3973" s="2">
        <v>202209</v>
      </c>
      <c r="B3973" s="19">
        <f>DATE(表格1[[#This Row],[年]],表格1[[#This Row],[月]],1)</f>
        <v>44805</v>
      </c>
      <c r="C3973" s="2" t="str">
        <f>LEFT(表格1[[#This Row],[年月]],4)</f>
        <v>2022</v>
      </c>
      <c r="D3973" s="2" t="str">
        <f>RIGHT(表格1[[#This Row],[年月]],2)</f>
        <v>09</v>
      </c>
      <c r="E3973" s="5">
        <v>10015000</v>
      </c>
      <c r="F3973" s="2" t="str">
        <f>VLOOKUP(TEXT(表格1[[#This Row],[地區]],"00000000"),縣市代碼,2,0)</f>
        <v>花蓮縣</v>
      </c>
      <c r="G3973" s="2" t="s">
        <v>6</v>
      </c>
      <c r="H3973" s="13">
        <v>43870</v>
      </c>
      <c r="I3973" s="14">
        <v>151387531</v>
      </c>
      <c r="J3973" s="14">
        <f>表格1[[#This Row],[信用卡交易筆數]]/1000</f>
        <v>43.87</v>
      </c>
      <c r="K3973" s="14">
        <f>表格1[[#This Row],[信用卡交易金額'[新臺幣']]]/1000</f>
        <v>151387.53099999999</v>
      </c>
      <c r="L3973" s="14">
        <f>表格1[[#This Row],[信用卡交易金額'[新臺幣']]]/1000000</f>
        <v>151.387531</v>
      </c>
      <c r="M3973" s="14" t="str" cm="1">
        <f t="array" ref="M3973">_xlfn.TEXTJOIN("", TRUE, _xlfn.XLOOKUP(TRUE, VALUE(表格1[[#This Row],[年月]]) &lt;= VALUE($R$8:$R$12), $Q$8:$Q$12)) &amp; "年度"</f>
        <v>2023年度</v>
      </c>
    </row>
    <row r="3974" spans="1:13" x14ac:dyDescent="0.3">
      <c r="A3974" s="2">
        <v>202209</v>
      </c>
      <c r="B3974" s="19">
        <f>DATE(表格1[[#This Row],[年]],表格1[[#This Row],[月]],1)</f>
        <v>44805</v>
      </c>
      <c r="C3974" s="2" t="str">
        <f>LEFT(表格1[[#This Row],[年月]],4)</f>
        <v>2022</v>
      </c>
      <c r="D3974" s="2" t="str">
        <f>RIGHT(表格1[[#This Row],[年月]],2)</f>
        <v>09</v>
      </c>
      <c r="E3974" s="5">
        <v>10015000</v>
      </c>
      <c r="F3974" s="2" t="str">
        <f>VLOOKUP(TEXT(表格1[[#This Row],[地區]],"00000000"),縣市代碼,2,0)</f>
        <v>花蓮縣</v>
      </c>
      <c r="G3974" s="2" t="s">
        <v>7</v>
      </c>
      <c r="H3974" s="13">
        <v>248028</v>
      </c>
      <c r="I3974" s="14">
        <v>255332057</v>
      </c>
      <c r="J3974" s="14">
        <f>表格1[[#This Row],[信用卡交易筆數]]/1000</f>
        <v>248.02799999999999</v>
      </c>
      <c r="K3974" s="14">
        <f>表格1[[#This Row],[信用卡交易金額'[新臺幣']]]/1000</f>
        <v>255332.057</v>
      </c>
      <c r="L3974" s="14">
        <f>表格1[[#This Row],[信用卡交易金額'[新臺幣']]]/1000000</f>
        <v>255.33205699999999</v>
      </c>
      <c r="M3974" s="14" t="str" cm="1">
        <f t="array" ref="M3974">_xlfn.TEXTJOIN("", TRUE, _xlfn.XLOOKUP(TRUE, VALUE(表格1[[#This Row],[年月]]) &lt;= VALUE($R$8:$R$12), $Q$8:$Q$12)) &amp; "年度"</f>
        <v>2023年度</v>
      </c>
    </row>
    <row r="3975" spans="1:13" x14ac:dyDescent="0.3">
      <c r="A3975" s="2">
        <v>202209</v>
      </c>
      <c r="B3975" s="19">
        <f>DATE(表格1[[#This Row],[年]],表格1[[#This Row],[月]],1)</f>
        <v>44805</v>
      </c>
      <c r="C3975" s="2" t="str">
        <f>LEFT(表格1[[#This Row],[年月]],4)</f>
        <v>2022</v>
      </c>
      <c r="D3975" s="2" t="str">
        <f>RIGHT(表格1[[#This Row],[年月]],2)</f>
        <v>09</v>
      </c>
      <c r="E3975" s="5">
        <v>10015000</v>
      </c>
      <c r="F3975" s="2" t="str">
        <f>VLOOKUP(TEXT(表格1[[#This Row],[地區]],"00000000"),縣市代碼,2,0)</f>
        <v>花蓮縣</v>
      </c>
      <c r="G3975" s="2" t="s">
        <v>8</v>
      </c>
      <c r="H3975" s="13">
        <v>175730</v>
      </c>
      <c r="I3975" s="14">
        <v>272721501</v>
      </c>
      <c r="J3975" s="14">
        <f>表格1[[#This Row],[信用卡交易筆數]]/1000</f>
        <v>175.73</v>
      </c>
      <c r="K3975" s="14">
        <f>表格1[[#This Row],[信用卡交易金額'[新臺幣']]]/1000</f>
        <v>272721.50099999999</v>
      </c>
      <c r="L3975" s="14">
        <f>表格1[[#This Row],[信用卡交易金額'[新臺幣']]]/1000000</f>
        <v>272.72150099999999</v>
      </c>
      <c r="M3975" s="14" t="str" cm="1">
        <f t="array" ref="M3975">_xlfn.TEXTJOIN("", TRUE, _xlfn.XLOOKUP(TRUE, VALUE(表格1[[#This Row],[年月]]) &lt;= VALUE($R$8:$R$12), $Q$8:$Q$12)) &amp; "年度"</f>
        <v>2023年度</v>
      </c>
    </row>
    <row r="3976" spans="1:13" x14ac:dyDescent="0.3">
      <c r="A3976" s="2">
        <v>202209</v>
      </c>
      <c r="B3976" s="19">
        <f>DATE(表格1[[#This Row],[年]],表格1[[#This Row],[月]],1)</f>
        <v>44805</v>
      </c>
      <c r="C3976" s="2" t="str">
        <f>LEFT(表格1[[#This Row],[年月]],4)</f>
        <v>2022</v>
      </c>
      <c r="D3976" s="2" t="str">
        <f>RIGHT(表格1[[#This Row],[年月]],2)</f>
        <v>09</v>
      </c>
      <c r="E3976" s="5">
        <v>10015000</v>
      </c>
      <c r="F3976" s="2" t="str">
        <f>VLOOKUP(TEXT(表格1[[#This Row],[地區]],"00000000"),縣市代碼,2,0)</f>
        <v>花蓮縣</v>
      </c>
      <c r="G3976" s="2" t="s">
        <v>9</v>
      </c>
      <c r="H3976" s="13">
        <v>351963</v>
      </c>
      <c r="I3976" s="14">
        <v>440489070</v>
      </c>
      <c r="J3976" s="14">
        <f>表格1[[#This Row],[信用卡交易筆數]]/1000</f>
        <v>351.96300000000002</v>
      </c>
      <c r="K3976" s="14">
        <f>表格1[[#This Row],[信用卡交易金額'[新臺幣']]]/1000</f>
        <v>440489.07</v>
      </c>
      <c r="L3976" s="14">
        <f>表格1[[#This Row],[信用卡交易金額'[新臺幣']]]/1000000</f>
        <v>440.48907000000003</v>
      </c>
      <c r="M3976" s="14" t="str" cm="1">
        <f t="array" ref="M3976">_xlfn.TEXTJOIN("", TRUE, _xlfn.XLOOKUP(TRUE, VALUE(表格1[[#This Row],[年月]]) &lt;= VALUE($R$8:$R$12), $Q$8:$Q$12)) &amp; "年度"</f>
        <v>2023年度</v>
      </c>
    </row>
    <row r="3977" spans="1:13" x14ac:dyDescent="0.3">
      <c r="A3977" s="2">
        <v>202209</v>
      </c>
      <c r="B3977" s="19">
        <f>DATE(表格1[[#This Row],[年]],表格1[[#This Row],[月]],1)</f>
        <v>44805</v>
      </c>
      <c r="C3977" s="2" t="str">
        <f>LEFT(表格1[[#This Row],[年月]],4)</f>
        <v>2022</v>
      </c>
      <c r="D3977" s="2" t="str">
        <f>RIGHT(表格1[[#This Row],[年月]],2)</f>
        <v>09</v>
      </c>
      <c r="E3977" s="5">
        <v>10015000</v>
      </c>
      <c r="F3977" s="2" t="str">
        <f>VLOOKUP(TEXT(表格1[[#This Row],[地區]],"00000000"),縣市代碼,2,0)</f>
        <v>花蓮縣</v>
      </c>
      <c r="G3977" s="2" t="s">
        <v>10</v>
      </c>
      <c r="H3977" s="13">
        <v>212823</v>
      </c>
      <c r="I3977" s="14">
        <v>628450472</v>
      </c>
      <c r="J3977" s="14">
        <f>表格1[[#This Row],[信用卡交易筆數]]/1000</f>
        <v>212.82300000000001</v>
      </c>
      <c r="K3977" s="14">
        <f>表格1[[#This Row],[信用卡交易金額'[新臺幣']]]/1000</f>
        <v>628450.47199999995</v>
      </c>
      <c r="L3977" s="14">
        <f>表格1[[#This Row],[信用卡交易金額'[新臺幣']]]/1000000</f>
        <v>628.45047199999999</v>
      </c>
      <c r="M3977" s="14" t="str" cm="1">
        <f t="array" ref="M3977">_xlfn.TEXTJOIN("", TRUE, _xlfn.XLOOKUP(TRUE, VALUE(表格1[[#This Row],[年月]]) &lt;= VALUE($R$8:$R$12), $Q$8:$Q$12)) &amp; "年度"</f>
        <v>2023年度</v>
      </c>
    </row>
    <row r="3978" spans="1:13" x14ac:dyDescent="0.3">
      <c r="A3978" s="2">
        <v>202209</v>
      </c>
      <c r="B3978" s="19">
        <f>DATE(表格1[[#This Row],[年]],表格1[[#This Row],[月]],1)</f>
        <v>44805</v>
      </c>
      <c r="C3978" s="2" t="str">
        <f>LEFT(表格1[[#This Row],[年月]],4)</f>
        <v>2022</v>
      </c>
      <c r="D3978" s="2" t="str">
        <f>RIGHT(表格1[[#This Row],[年月]],2)</f>
        <v>09</v>
      </c>
      <c r="E3978" s="5">
        <v>10014000</v>
      </c>
      <c r="F3978" s="2" t="str">
        <f>VLOOKUP(TEXT(表格1[[#This Row],[地區]],"00000000"),縣市代碼,2,0)</f>
        <v>臺東縣</v>
      </c>
      <c r="G3978" s="2" t="s">
        <v>4</v>
      </c>
      <c r="H3978" s="13">
        <v>189588</v>
      </c>
      <c r="I3978" s="14">
        <v>91540143</v>
      </c>
      <c r="J3978" s="14">
        <f>表格1[[#This Row],[信用卡交易筆數]]/1000</f>
        <v>189.58799999999999</v>
      </c>
      <c r="K3978" s="14">
        <f>表格1[[#This Row],[信用卡交易金額'[新臺幣']]]/1000</f>
        <v>91540.142999999996</v>
      </c>
      <c r="L3978" s="14">
        <f>表格1[[#This Row],[信用卡交易金額'[新臺幣']]]/1000000</f>
        <v>91.540143</v>
      </c>
      <c r="M3978" s="14" t="str" cm="1">
        <f t="array" ref="M3978">_xlfn.TEXTJOIN("", TRUE, _xlfn.XLOOKUP(TRUE, VALUE(表格1[[#This Row],[年月]]) &lt;= VALUE($R$8:$R$12), $Q$8:$Q$12)) &amp; "年度"</f>
        <v>2023年度</v>
      </c>
    </row>
    <row r="3979" spans="1:13" x14ac:dyDescent="0.3">
      <c r="A3979" s="2">
        <v>202209</v>
      </c>
      <c r="B3979" s="19">
        <f>DATE(表格1[[#This Row],[年]],表格1[[#This Row],[月]],1)</f>
        <v>44805</v>
      </c>
      <c r="C3979" s="2" t="str">
        <f>LEFT(表格1[[#This Row],[年月]],4)</f>
        <v>2022</v>
      </c>
      <c r="D3979" s="2" t="str">
        <f>RIGHT(表格1[[#This Row],[年月]],2)</f>
        <v>09</v>
      </c>
      <c r="E3979" s="5">
        <v>10014000</v>
      </c>
      <c r="F3979" s="2" t="str">
        <f>VLOOKUP(TEXT(表格1[[#This Row],[地區]],"00000000"),縣市代碼,2,0)</f>
        <v>臺東縣</v>
      </c>
      <c r="G3979" s="2" t="s">
        <v>5</v>
      </c>
      <c r="H3979" s="13">
        <v>15658</v>
      </c>
      <c r="I3979" s="14">
        <v>33353744</v>
      </c>
      <c r="J3979" s="14">
        <f>表格1[[#This Row],[信用卡交易筆數]]/1000</f>
        <v>15.657999999999999</v>
      </c>
      <c r="K3979" s="14">
        <f>表格1[[#This Row],[信用卡交易金額'[新臺幣']]]/1000</f>
        <v>33353.743999999999</v>
      </c>
      <c r="L3979" s="14">
        <f>表格1[[#This Row],[信用卡交易金額'[新臺幣']]]/1000000</f>
        <v>33.353743999999999</v>
      </c>
      <c r="M3979" s="14" t="str" cm="1">
        <f t="array" ref="M3979">_xlfn.TEXTJOIN("", TRUE, _xlfn.XLOOKUP(TRUE, VALUE(表格1[[#This Row],[年月]]) &lt;= VALUE($R$8:$R$12), $Q$8:$Q$12)) &amp; "年度"</f>
        <v>2023年度</v>
      </c>
    </row>
    <row r="3980" spans="1:13" x14ac:dyDescent="0.3">
      <c r="A3980" s="2">
        <v>202209</v>
      </c>
      <c r="B3980" s="19">
        <f>DATE(表格1[[#This Row],[年]],表格1[[#This Row],[月]],1)</f>
        <v>44805</v>
      </c>
      <c r="C3980" s="2" t="str">
        <f>LEFT(表格1[[#This Row],[年月]],4)</f>
        <v>2022</v>
      </c>
      <c r="D3980" s="2" t="str">
        <f>RIGHT(表格1[[#This Row],[年月]],2)</f>
        <v>09</v>
      </c>
      <c r="E3980" s="5">
        <v>10014000</v>
      </c>
      <c r="F3980" s="2" t="str">
        <f>VLOOKUP(TEXT(表格1[[#This Row],[地區]],"00000000"),縣市代碼,2,0)</f>
        <v>臺東縣</v>
      </c>
      <c r="G3980" s="2" t="s">
        <v>6</v>
      </c>
      <c r="H3980" s="13">
        <v>23202</v>
      </c>
      <c r="I3980" s="14">
        <v>79042834</v>
      </c>
      <c r="J3980" s="14">
        <f>表格1[[#This Row],[信用卡交易筆數]]/1000</f>
        <v>23.202000000000002</v>
      </c>
      <c r="K3980" s="14">
        <f>表格1[[#This Row],[信用卡交易金額'[新臺幣']]]/1000</f>
        <v>79042.834000000003</v>
      </c>
      <c r="L3980" s="14">
        <f>表格1[[#This Row],[信用卡交易金額'[新臺幣']]]/1000000</f>
        <v>79.042833999999999</v>
      </c>
      <c r="M3980" s="14" t="str" cm="1">
        <f t="array" ref="M3980">_xlfn.TEXTJOIN("", TRUE, _xlfn.XLOOKUP(TRUE, VALUE(表格1[[#This Row],[年月]]) &lt;= VALUE($R$8:$R$12), $Q$8:$Q$12)) &amp; "年度"</f>
        <v>2023年度</v>
      </c>
    </row>
    <row r="3981" spans="1:13" x14ac:dyDescent="0.3">
      <c r="A3981" s="2">
        <v>202209</v>
      </c>
      <c r="B3981" s="19">
        <f>DATE(表格1[[#This Row],[年]],表格1[[#This Row],[月]],1)</f>
        <v>44805</v>
      </c>
      <c r="C3981" s="2" t="str">
        <f>LEFT(表格1[[#This Row],[年月]],4)</f>
        <v>2022</v>
      </c>
      <c r="D3981" s="2" t="str">
        <f>RIGHT(表格1[[#This Row],[年月]],2)</f>
        <v>09</v>
      </c>
      <c r="E3981" s="5">
        <v>10014000</v>
      </c>
      <c r="F3981" s="2" t="str">
        <f>VLOOKUP(TEXT(表格1[[#This Row],[地區]],"00000000"),縣市代碼,2,0)</f>
        <v>臺東縣</v>
      </c>
      <c r="G3981" s="2" t="s">
        <v>7</v>
      </c>
      <c r="H3981" s="13">
        <v>144629</v>
      </c>
      <c r="I3981" s="14">
        <v>144324455</v>
      </c>
      <c r="J3981" s="14">
        <f>表格1[[#This Row],[信用卡交易筆數]]/1000</f>
        <v>144.62899999999999</v>
      </c>
      <c r="K3981" s="14">
        <f>表格1[[#This Row],[信用卡交易金額'[新臺幣']]]/1000</f>
        <v>144324.45499999999</v>
      </c>
      <c r="L3981" s="14">
        <f>表格1[[#This Row],[信用卡交易金額'[新臺幣']]]/1000000</f>
        <v>144.324455</v>
      </c>
      <c r="M3981" s="14" t="str" cm="1">
        <f t="array" ref="M3981">_xlfn.TEXTJOIN("", TRUE, _xlfn.XLOOKUP(TRUE, VALUE(表格1[[#This Row],[年月]]) &lt;= VALUE($R$8:$R$12), $Q$8:$Q$12)) &amp; "年度"</f>
        <v>2023年度</v>
      </c>
    </row>
    <row r="3982" spans="1:13" x14ac:dyDescent="0.3">
      <c r="A3982" s="2">
        <v>202209</v>
      </c>
      <c r="B3982" s="19">
        <f>DATE(表格1[[#This Row],[年]],表格1[[#This Row],[月]],1)</f>
        <v>44805</v>
      </c>
      <c r="C3982" s="2" t="str">
        <f>LEFT(表格1[[#This Row],[年月]],4)</f>
        <v>2022</v>
      </c>
      <c r="D3982" s="2" t="str">
        <f>RIGHT(表格1[[#This Row],[年月]],2)</f>
        <v>09</v>
      </c>
      <c r="E3982" s="5">
        <v>10014000</v>
      </c>
      <c r="F3982" s="2" t="str">
        <f>VLOOKUP(TEXT(表格1[[#This Row],[地區]],"00000000"),縣市代碼,2,0)</f>
        <v>臺東縣</v>
      </c>
      <c r="G3982" s="2" t="s">
        <v>8</v>
      </c>
      <c r="H3982" s="13">
        <v>93038</v>
      </c>
      <c r="I3982" s="14">
        <v>144299443</v>
      </c>
      <c r="J3982" s="14">
        <f>表格1[[#This Row],[信用卡交易筆數]]/1000</f>
        <v>93.037999999999997</v>
      </c>
      <c r="K3982" s="14">
        <f>表格1[[#This Row],[信用卡交易金額'[新臺幣']]]/1000</f>
        <v>144299.443</v>
      </c>
      <c r="L3982" s="14">
        <f>表格1[[#This Row],[信用卡交易金額'[新臺幣']]]/1000000</f>
        <v>144.299443</v>
      </c>
      <c r="M3982" s="14" t="str" cm="1">
        <f t="array" ref="M3982">_xlfn.TEXTJOIN("", TRUE, _xlfn.XLOOKUP(TRUE, VALUE(表格1[[#This Row],[年月]]) &lt;= VALUE($R$8:$R$12), $Q$8:$Q$12)) &amp; "年度"</f>
        <v>2023年度</v>
      </c>
    </row>
    <row r="3983" spans="1:13" x14ac:dyDescent="0.3">
      <c r="A3983" s="2">
        <v>202209</v>
      </c>
      <c r="B3983" s="19">
        <f>DATE(表格1[[#This Row],[年]],表格1[[#This Row],[月]],1)</f>
        <v>44805</v>
      </c>
      <c r="C3983" s="2" t="str">
        <f>LEFT(表格1[[#This Row],[年月]],4)</f>
        <v>2022</v>
      </c>
      <c r="D3983" s="2" t="str">
        <f>RIGHT(表格1[[#This Row],[年月]],2)</f>
        <v>09</v>
      </c>
      <c r="E3983" s="5">
        <v>10014000</v>
      </c>
      <c r="F3983" s="2" t="str">
        <f>VLOOKUP(TEXT(表格1[[#This Row],[地區]],"00000000"),縣市代碼,2,0)</f>
        <v>臺東縣</v>
      </c>
      <c r="G3983" s="2" t="s">
        <v>9</v>
      </c>
      <c r="H3983" s="13">
        <v>176271</v>
      </c>
      <c r="I3983" s="14">
        <v>219217786</v>
      </c>
      <c r="J3983" s="14">
        <f>表格1[[#This Row],[信用卡交易筆數]]/1000</f>
        <v>176.27099999999999</v>
      </c>
      <c r="K3983" s="14">
        <f>表格1[[#This Row],[信用卡交易金額'[新臺幣']]]/1000</f>
        <v>219217.78599999999</v>
      </c>
      <c r="L3983" s="14">
        <f>表格1[[#This Row],[信用卡交易金額'[新臺幣']]]/1000000</f>
        <v>219.21778599999999</v>
      </c>
      <c r="M3983" s="14" t="str" cm="1">
        <f t="array" ref="M3983">_xlfn.TEXTJOIN("", TRUE, _xlfn.XLOOKUP(TRUE, VALUE(表格1[[#This Row],[年月]]) &lt;= VALUE($R$8:$R$12), $Q$8:$Q$12)) &amp; "年度"</f>
        <v>2023年度</v>
      </c>
    </row>
    <row r="3984" spans="1:13" x14ac:dyDescent="0.3">
      <c r="A3984" s="2">
        <v>202209</v>
      </c>
      <c r="B3984" s="19">
        <f>DATE(表格1[[#This Row],[年]],表格1[[#This Row],[月]],1)</f>
        <v>44805</v>
      </c>
      <c r="C3984" s="2" t="str">
        <f>LEFT(表格1[[#This Row],[年月]],4)</f>
        <v>2022</v>
      </c>
      <c r="D3984" s="2" t="str">
        <f>RIGHT(表格1[[#This Row],[年月]],2)</f>
        <v>09</v>
      </c>
      <c r="E3984" s="5">
        <v>10014000</v>
      </c>
      <c r="F3984" s="2" t="str">
        <f>VLOOKUP(TEXT(表格1[[#This Row],[地區]],"00000000"),縣市代碼,2,0)</f>
        <v>臺東縣</v>
      </c>
      <c r="G3984" s="2" t="s">
        <v>10</v>
      </c>
      <c r="H3984" s="13">
        <v>105356</v>
      </c>
      <c r="I3984" s="14">
        <v>333061570</v>
      </c>
      <c r="J3984" s="14">
        <f>表格1[[#This Row],[信用卡交易筆數]]/1000</f>
        <v>105.35599999999999</v>
      </c>
      <c r="K3984" s="14">
        <f>表格1[[#This Row],[信用卡交易金額'[新臺幣']]]/1000</f>
        <v>333061.57</v>
      </c>
      <c r="L3984" s="14">
        <f>表格1[[#This Row],[信用卡交易金額'[新臺幣']]]/1000000</f>
        <v>333.06157000000002</v>
      </c>
      <c r="M3984" s="14" t="str" cm="1">
        <f t="array" ref="M3984">_xlfn.TEXTJOIN("", TRUE, _xlfn.XLOOKUP(TRUE, VALUE(表格1[[#This Row],[年月]]) &lt;= VALUE($R$8:$R$12), $Q$8:$Q$12)) &amp; "年度"</f>
        <v>2023年度</v>
      </c>
    </row>
    <row r="3985" spans="1:13" x14ac:dyDescent="0.3">
      <c r="A3985" s="2">
        <v>202209</v>
      </c>
      <c r="B3985" s="19">
        <f>DATE(表格1[[#This Row],[年]],表格1[[#This Row],[月]],1)</f>
        <v>44805</v>
      </c>
      <c r="C3985" s="2" t="str">
        <f>LEFT(表格1[[#This Row],[年月]],4)</f>
        <v>2022</v>
      </c>
      <c r="D3985" s="2" t="str">
        <f>RIGHT(表格1[[#This Row],[年月]],2)</f>
        <v>09</v>
      </c>
      <c r="E3985" s="5">
        <v>10016000</v>
      </c>
      <c r="F3985" s="2" t="str">
        <f>VLOOKUP(TEXT(表格1[[#This Row],[地區]],"00000000"),縣市代碼,2,0)</f>
        <v>澎湖縣</v>
      </c>
      <c r="G3985" s="2" t="s">
        <v>4</v>
      </c>
      <c r="H3985" s="13">
        <v>79507</v>
      </c>
      <c r="I3985" s="14">
        <v>36546170</v>
      </c>
      <c r="J3985" s="14">
        <f>表格1[[#This Row],[信用卡交易筆數]]/1000</f>
        <v>79.507000000000005</v>
      </c>
      <c r="K3985" s="14">
        <f>表格1[[#This Row],[信用卡交易金額'[新臺幣']]]/1000</f>
        <v>36546.17</v>
      </c>
      <c r="L3985" s="14">
        <f>表格1[[#This Row],[信用卡交易金額'[新臺幣']]]/1000000</f>
        <v>36.546169999999996</v>
      </c>
      <c r="M3985" s="14" t="str" cm="1">
        <f t="array" ref="M3985">_xlfn.TEXTJOIN("", TRUE, _xlfn.XLOOKUP(TRUE, VALUE(表格1[[#This Row],[年月]]) &lt;= VALUE($R$8:$R$12), $Q$8:$Q$12)) &amp; "年度"</f>
        <v>2023年度</v>
      </c>
    </row>
    <row r="3986" spans="1:13" x14ac:dyDescent="0.3">
      <c r="A3986" s="2">
        <v>202209</v>
      </c>
      <c r="B3986" s="19">
        <f>DATE(表格1[[#This Row],[年]],表格1[[#This Row],[月]],1)</f>
        <v>44805</v>
      </c>
      <c r="C3986" s="2" t="str">
        <f>LEFT(表格1[[#This Row],[年月]],4)</f>
        <v>2022</v>
      </c>
      <c r="D3986" s="2" t="str">
        <f>RIGHT(表格1[[#This Row],[年月]],2)</f>
        <v>09</v>
      </c>
      <c r="E3986" s="5">
        <v>10016000</v>
      </c>
      <c r="F3986" s="2" t="str">
        <f>VLOOKUP(TEXT(表格1[[#This Row],[地區]],"00000000"),縣市代碼,2,0)</f>
        <v>澎湖縣</v>
      </c>
      <c r="G3986" s="2" t="s">
        <v>5</v>
      </c>
      <c r="H3986" s="13">
        <v>7554</v>
      </c>
      <c r="I3986" s="14">
        <v>19246180</v>
      </c>
      <c r="J3986" s="14">
        <f>表格1[[#This Row],[信用卡交易筆數]]/1000</f>
        <v>7.5540000000000003</v>
      </c>
      <c r="K3986" s="14">
        <f>表格1[[#This Row],[信用卡交易金額'[新臺幣']]]/1000</f>
        <v>19246.18</v>
      </c>
      <c r="L3986" s="14">
        <f>表格1[[#This Row],[信用卡交易金額'[新臺幣']]]/1000000</f>
        <v>19.246179999999999</v>
      </c>
      <c r="M3986" s="14" t="str" cm="1">
        <f t="array" ref="M3986">_xlfn.TEXTJOIN("", TRUE, _xlfn.XLOOKUP(TRUE, VALUE(表格1[[#This Row],[年月]]) &lt;= VALUE($R$8:$R$12), $Q$8:$Q$12)) &amp; "年度"</f>
        <v>2023年度</v>
      </c>
    </row>
    <row r="3987" spans="1:13" x14ac:dyDescent="0.3">
      <c r="A3987" s="2">
        <v>202209</v>
      </c>
      <c r="B3987" s="19">
        <f>DATE(表格1[[#This Row],[年]],表格1[[#This Row],[月]],1)</f>
        <v>44805</v>
      </c>
      <c r="C3987" s="2" t="str">
        <f>LEFT(表格1[[#This Row],[年月]],4)</f>
        <v>2022</v>
      </c>
      <c r="D3987" s="2" t="str">
        <f>RIGHT(表格1[[#This Row],[年月]],2)</f>
        <v>09</v>
      </c>
      <c r="E3987" s="5">
        <v>10016000</v>
      </c>
      <c r="F3987" s="2" t="str">
        <f>VLOOKUP(TEXT(表格1[[#This Row],[地區]],"00000000"),縣市代碼,2,0)</f>
        <v>澎湖縣</v>
      </c>
      <c r="G3987" s="2" t="s">
        <v>6</v>
      </c>
      <c r="H3987" s="13">
        <v>11894</v>
      </c>
      <c r="I3987" s="14">
        <v>37269367</v>
      </c>
      <c r="J3987" s="14">
        <f>表格1[[#This Row],[信用卡交易筆數]]/1000</f>
        <v>11.894</v>
      </c>
      <c r="K3987" s="14">
        <f>表格1[[#This Row],[信用卡交易金額'[新臺幣']]]/1000</f>
        <v>37269.366999999998</v>
      </c>
      <c r="L3987" s="14">
        <f>表格1[[#This Row],[信用卡交易金額'[新臺幣']]]/1000000</f>
        <v>37.269367000000003</v>
      </c>
      <c r="M3987" s="14" t="str" cm="1">
        <f t="array" ref="M3987">_xlfn.TEXTJOIN("", TRUE, _xlfn.XLOOKUP(TRUE, VALUE(表格1[[#This Row],[年月]]) &lt;= VALUE($R$8:$R$12), $Q$8:$Q$12)) &amp; "年度"</f>
        <v>2023年度</v>
      </c>
    </row>
    <row r="3988" spans="1:13" x14ac:dyDescent="0.3">
      <c r="A3988" s="2">
        <v>202209</v>
      </c>
      <c r="B3988" s="19">
        <f>DATE(表格1[[#This Row],[年]],表格1[[#This Row],[月]],1)</f>
        <v>44805</v>
      </c>
      <c r="C3988" s="2" t="str">
        <f>LEFT(表格1[[#This Row],[年月]],4)</f>
        <v>2022</v>
      </c>
      <c r="D3988" s="2" t="str">
        <f>RIGHT(表格1[[#This Row],[年月]],2)</f>
        <v>09</v>
      </c>
      <c r="E3988" s="5">
        <v>10016000</v>
      </c>
      <c r="F3988" s="2" t="str">
        <f>VLOOKUP(TEXT(表格1[[#This Row],[地區]],"00000000"),縣市代碼,2,0)</f>
        <v>澎湖縣</v>
      </c>
      <c r="G3988" s="2" t="s">
        <v>7</v>
      </c>
      <c r="H3988" s="13">
        <v>58481</v>
      </c>
      <c r="I3988" s="14">
        <v>68993899</v>
      </c>
      <c r="J3988" s="14">
        <f>表格1[[#This Row],[信用卡交易筆數]]/1000</f>
        <v>58.481000000000002</v>
      </c>
      <c r="K3988" s="14">
        <f>表格1[[#This Row],[信用卡交易金額'[新臺幣']]]/1000</f>
        <v>68993.899000000005</v>
      </c>
      <c r="L3988" s="14">
        <f>表格1[[#This Row],[信用卡交易金額'[新臺幣']]]/1000000</f>
        <v>68.993898999999999</v>
      </c>
      <c r="M3988" s="14" t="str" cm="1">
        <f t="array" ref="M3988">_xlfn.TEXTJOIN("", TRUE, _xlfn.XLOOKUP(TRUE, VALUE(表格1[[#This Row],[年月]]) &lt;= VALUE($R$8:$R$12), $Q$8:$Q$12)) &amp; "年度"</f>
        <v>2023年度</v>
      </c>
    </row>
    <row r="3989" spans="1:13" x14ac:dyDescent="0.3">
      <c r="A3989" s="2">
        <v>202209</v>
      </c>
      <c r="B3989" s="19">
        <f>DATE(表格1[[#This Row],[年]],表格1[[#This Row],[月]],1)</f>
        <v>44805</v>
      </c>
      <c r="C3989" s="2" t="str">
        <f>LEFT(表格1[[#This Row],[年月]],4)</f>
        <v>2022</v>
      </c>
      <c r="D3989" s="2" t="str">
        <f>RIGHT(表格1[[#This Row],[年月]],2)</f>
        <v>09</v>
      </c>
      <c r="E3989" s="5">
        <v>10016000</v>
      </c>
      <c r="F3989" s="2" t="str">
        <f>VLOOKUP(TEXT(表格1[[#This Row],[地區]],"00000000"),縣市代碼,2,0)</f>
        <v>澎湖縣</v>
      </c>
      <c r="G3989" s="2" t="s">
        <v>8</v>
      </c>
      <c r="H3989" s="13">
        <v>46313</v>
      </c>
      <c r="I3989" s="14">
        <v>66121330</v>
      </c>
      <c r="J3989" s="14">
        <f>表格1[[#This Row],[信用卡交易筆數]]/1000</f>
        <v>46.313000000000002</v>
      </c>
      <c r="K3989" s="14">
        <f>表格1[[#This Row],[信用卡交易金額'[新臺幣']]]/1000</f>
        <v>66121.33</v>
      </c>
      <c r="L3989" s="14">
        <f>表格1[[#This Row],[信用卡交易金額'[新臺幣']]]/1000000</f>
        <v>66.12133</v>
      </c>
      <c r="M3989" s="14" t="str" cm="1">
        <f t="array" ref="M3989">_xlfn.TEXTJOIN("", TRUE, _xlfn.XLOOKUP(TRUE, VALUE(表格1[[#This Row],[年月]]) &lt;= VALUE($R$8:$R$12), $Q$8:$Q$12)) &amp; "年度"</f>
        <v>2023年度</v>
      </c>
    </row>
    <row r="3990" spans="1:13" x14ac:dyDescent="0.3">
      <c r="A3990" s="2">
        <v>202209</v>
      </c>
      <c r="B3990" s="19">
        <f>DATE(表格1[[#This Row],[年]],表格1[[#This Row],[月]],1)</f>
        <v>44805</v>
      </c>
      <c r="C3990" s="2" t="str">
        <f>LEFT(表格1[[#This Row],[年月]],4)</f>
        <v>2022</v>
      </c>
      <c r="D3990" s="2" t="str">
        <f>RIGHT(表格1[[#This Row],[年月]],2)</f>
        <v>09</v>
      </c>
      <c r="E3990" s="5">
        <v>10016000</v>
      </c>
      <c r="F3990" s="2" t="str">
        <f>VLOOKUP(TEXT(表格1[[#This Row],[地區]],"00000000"),縣市代碼,2,0)</f>
        <v>澎湖縣</v>
      </c>
      <c r="G3990" s="2" t="s">
        <v>9</v>
      </c>
      <c r="H3990" s="13">
        <v>83796</v>
      </c>
      <c r="I3990" s="14">
        <v>103776448</v>
      </c>
      <c r="J3990" s="14">
        <f>表格1[[#This Row],[信用卡交易筆數]]/1000</f>
        <v>83.796000000000006</v>
      </c>
      <c r="K3990" s="14">
        <f>表格1[[#This Row],[信用卡交易金額'[新臺幣']]]/1000</f>
        <v>103776.448</v>
      </c>
      <c r="L3990" s="14">
        <f>表格1[[#This Row],[信用卡交易金額'[新臺幣']]]/1000000</f>
        <v>103.776448</v>
      </c>
      <c r="M3990" s="14" t="str" cm="1">
        <f t="array" ref="M3990">_xlfn.TEXTJOIN("", TRUE, _xlfn.XLOOKUP(TRUE, VALUE(表格1[[#This Row],[年月]]) &lt;= VALUE($R$8:$R$12), $Q$8:$Q$12)) &amp; "年度"</f>
        <v>2023年度</v>
      </c>
    </row>
    <row r="3991" spans="1:13" x14ac:dyDescent="0.3">
      <c r="A3991" s="2">
        <v>202209</v>
      </c>
      <c r="B3991" s="19">
        <f>DATE(表格1[[#This Row],[年]],表格1[[#This Row],[月]],1)</f>
        <v>44805</v>
      </c>
      <c r="C3991" s="2" t="str">
        <f>LEFT(表格1[[#This Row],[年月]],4)</f>
        <v>2022</v>
      </c>
      <c r="D3991" s="2" t="str">
        <f>RIGHT(表格1[[#This Row],[年月]],2)</f>
        <v>09</v>
      </c>
      <c r="E3991" s="5">
        <v>10016000</v>
      </c>
      <c r="F3991" s="2" t="str">
        <f>VLOOKUP(TEXT(表格1[[#This Row],[地區]],"00000000"),縣市代碼,2,0)</f>
        <v>澎湖縣</v>
      </c>
      <c r="G3991" s="2" t="s">
        <v>10</v>
      </c>
      <c r="H3991" s="13">
        <v>46625</v>
      </c>
      <c r="I3991" s="14">
        <v>135778174</v>
      </c>
      <c r="J3991" s="14">
        <f>表格1[[#This Row],[信用卡交易筆數]]/1000</f>
        <v>46.625</v>
      </c>
      <c r="K3991" s="14">
        <f>表格1[[#This Row],[信用卡交易金額'[新臺幣']]]/1000</f>
        <v>135778.174</v>
      </c>
      <c r="L3991" s="14">
        <f>表格1[[#This Row],[信用卡交易金額'[新臺幣']]]/1000000</f>
        <v>135.77817400000001</v>
      </c>
      <c r="M3991" s="14" t="str" cm="1">
        <f t="array" ref="M3991">_xlfn.TEXTJOIN("", TRUE, _xlfn.XLOOKUP(TRUE, VALUE(表格1[[#This Row],[年月]]) &lt;= VALUE($R$8:$R$12), $Q$8:$Q$12)) &amp; "年度"</f>
        <v>2023年度</v>
      </c>
    </row>
    <row r="3992" spans="1:13" x14ac:dyDescent="0.3">
      <c r="A3992" s="2">
        <v>202209</v>
      </c>
      <c r="B3992" s="19">
        <f>DATE(表格1[[#This Row],[年]],表格1[[#This Row],[月]],1)</f>
        <v>44805</v>
      </c>
      <c r="C3992" s="2" t="str">
        <f>LEFT(表格1[[#This Row],[年月]],4)</f>
        <v>2022</v>
      </c>
      <c r="D3992" s="2" t="str">
        <f>RIGHT(表格1[[#This Row],[年月]],2)</f>
        <v>09</v>
      </c>
      <c r="E3992" s="5" t="s">
        <v>62</v>
      </c>
      <c r="F3992" s="2" t="str">
        <f>VLOOKUP(TEXT(表格1[[#This Row],[地區]],"00000000"),縣市代碼,2,0)</f>
        <v>金門縣</v>
      </c>
      <c r="G3992" s="2" t="s">
        <v>4</v>
      </c>
      <c r="H3992" s="13">
        <v>68693</v>
      </c>
      <c r="I3992" s="14">
        <v>54102323</v>
      </c>
      <c r="J3992" s="14">
        <f>表格1[[#This Row],[信用卡交易筆數]]/1000</f>
        <v>68.692999999999998</v>
      </c>
      <c r="K3992" s="14">
        <f>表格1[[#This Row],[信用卡交易金額'[新臺幣']]]/1000</f>
        <v>54102.322999999997</v>
      </c>
      <c r="L3992" s="14">
        <f>表格1[[#This Row],[信用卡交易金額'[新臺幣']]]/1000000</f>
        <v>54.102322999999998</v>
      </c>
      <c r="M3992" s="14" t="str" cm="1">
        <f t="array" ref="M3992">_xlfn.TEXTJOIN("", TRUE, _xlfn.XLOOKUP(TRUE, VALUE(表格1[[#This Row],[年月]]) &lt;= VALUE($R$8:$R$12), $Q$8:$Q$12)) &amp; "年度"</f>
        <v>2023年度</v>
      </c>
    </row>
    <row r="3993" spans="1:13" x14ac:dyDescent="0.3">
      <c r="A3993" s="2">
        <v>202209</v>
      </c>
      <c r="B3993" s="19">
        <f>DATE(表格1[[#This Row],[年]],表格1[[#This Row],[月]],1)</f>
        <v>44805</v>
      </c>
      <c r="C3993" s="2" t="str">
        <f>LEFT(表格1[[#This Row],[年月]],4)</f>
        <v>2022</v>
      </c>
      <c r="D3993" s="2" t="str">
        <f>RIGHT(表格1[[#This Row],[年月]],2)</f>
        <v>09</v>
      </c>
      <c r="E3993" s="5" t="s">
        <v>62</v>
      </c>
      <c r="F3993" s="2" t="str">
        <f>VLOOKUP(TEXT(表格1[[#This Row],[地區]],"00000000"),縣市代碼,2,0)</f>
        <v>金門縣</v>
      </c>
      <c r="G3993" s="2" t="s">
        <v>5</v>
      </c>
      <c r="H3993" s="13">
        <v>6041</v>
      </c>
      <c r="I3993" s="14">
        <v>14545089</v>
      </c>
      <c r="J3993" s="14">
        <f>表格1[[#This Row],[信用卡交易筆數]]/1000</f>
        <v>6.0410000000000004</v>
      </c>
      <c r="K3993" s="14">
        <f>表格1[[#This Row],[信用卡交易金額'[新臺幣']]]/1000</f>
        <v>14545.089</v>
      </c>
      <c r="L3993" s="14">
        <f>表格1[[#This Row],[信用卡交易金額'[新臺幣']]]/1000000</f>
        <v>14.545089000000001</v>
      </c>
      <c r="M3993" s="14" t="str" cm="1">
        <f t="array" ref="M3993">_xlfn.TEXTJOIN("", TRUE, _xlfn.XLOOKUP(TRUE, VALUE(表格1[[#This Row],[年月]]) &lt;= VALUE($R$8:$R$12), $Q$8:$Q$12)) &amp; "年度"</f>
        <v>2023年度</v>
      </c>
    </row>
    <row r="3994" spans="1:13" x14ac:dyDescent="0.3">
      <c r="A3994" s="2">
        <v>202209</v>
      </c>
      <c r="B3994" s="19">
        <f>DATE(表格1[[#This Row],[年]],表格1[[#This Row],[月]],1)</f>
        <v>44805</v>
      </c>
      <c r="C3994" s="2" t="str">
        <f>LEFT(表格1[[#This Row],[年月]],4)</f>
        <v>2022</v>
      </c>
      <c r="D3994" s="2" t="str">
        <f>RIGHT(表格1[[#This Row],[年月]],2)</f>
        <v>09</v>
      </c>
      <c r="E3994" s="5" t="s">
        <v>62</v>
      </c>
      <c r="F3994" s="2" t="str">
        <f>VLOOKUP(TEXT(表格1[[#This Row],[地區]],"00000000"),縣市代碼,2,0)</f>
        <v>金門縣</v>
      </c>
      <c r="G3994" s="2" t="s">
        <v>6</v>
      </c>
      <c r="H3994" s="13">
        <v>11306</v>
      </c>
      <c r="I3994" s="14">
        <v>37444870</v>
      </c>
      <c r="J3994" s="14">
        <f>表格1[[#This Row],[信用卡交易筆數]]/1000</f>
        <v>11.305999999999999</v>
      </c>
      <c r="K3994" s="14">
        <f>表格1[[#This Row],[信用卡交易金額'[新臺幣']]]/1000</f>
        <v>37444.870000000003</v>
      </c>
      <c r="L3994" s="14">
        <f>表格1[[#This Row],[信用卡交易金額'[新臺幣']]]/1000000</f>
        <v>37.444870000000002</v>
      </c>
      <c r="M3994" s="14" t="str" cm="1">
        <f t="array" ref="M3994">_xlfn.TEXTJOIN("", TRUE, _xlfn.XLOOKUP(TRUE, VALUE(表格1[[#This Row],[年月]]) &lt;= VALUE($R$8:$R$12), $Q$8:$Q$12)) &amp; "年度"</f>
        <v>2023年度</v>
      </c>
    </row>
    <row r="3995" spans="1:13" x14ac:dyDescent="0.3">
      <c r="A3995" s="2">
        <v>202209</v>
      </c>
      <c r="B3995" s="19">
        <f>DATE(表格1[[#This Row],[年]],表格1[[#This Row],[月]],1)</f>
        <v>44805</v>
      </c>
      <c r="C3995" s="2" t="str">
        <f>LEFT(表格1[[#This Row],[年月]],4)</f>
        <v>2022</v>
      </c>
      <c r="D3995" s="2" t="str">
        <f>RIGHT(表格1[[#This Row],[年月]],2)</f>
        <v>09</v>
      </c>
      <c r="E3995" s="5" t="s">
        <v>62</v>
      </c>
      <c r="F3995" s="2" t="str">
        <f>VLOOKUP(TEXT(表格1[[#This Row],[地區]],"00000000"),縣市代碼,2,0)</f>
        <v>金門縣</v>
      </c>
      <c r="G3995" s="2" t="s">
        <v>7</v>
      </c>
      <c r="H3995" s="13">
        <v>40537</v>
      </c>
      <c r="I3995" s="14">
        <v>53218877</v>
      </c>
      <c r="J3995" s="14">
        <f>表格1[[#This Row],[信用卡交易筆數]]/1000</f>
        <v>40.536999999999999</v>
      </c>
      <c r="K3995" s="14">
        <f>表格1[[#This Row],[信用卡交易金額'[新臺幣']]]/1000</f>
        <v>53218.877</v>
      </c>
      <c r="L3995" s="14">
        <f>表格1[[#This Row],[信用卡交易金額'[新臺幣']]]/1000000</f>
        <v>53.218876999999999</v>
      </c>
      <c r="M3995" s="14" t="str" cm="1">
        <f t="array" ref="M3995">_xlfn.TEXTJOIN("", TRUE, _xlfn.XLOOKUP(TRUE, VALUE(表格1[[#This Row],[年月]]) &lt;= VALUE($R$8:$R$12), $Q$8:$Q$12)) &amp; "年度"</f>
        <v>2023年度</v>
      </c>
    </row>
    <row r="3996" spans="1:13" x14ac:dyDescent="0.3">
      <c r="A3996" s="2">
        <v>202209</v>
      </c>
      <c r="B3996" s="19">
        <f>DATE(表格1[[#This Row],[年]],表格1[[#This Row],[月]],1)</f>
        <v>44805</v>
      </c>
      <c r="C3996" s="2" t="str">
        <f>LEFT(表格1[[#This Row],[年月]],4)</f>
        <v>2022</v>
      </c>
      <c r="D3996" s="2" t="str">
        <f>RIGHT(表格1[[#This Row],[年月]],2)</f>
        <v>09</v>
      </c>
      <c r="E3996" s="5" t="s">
        <v>62</v>
      </c>
      <c r="F3996" s="2" t="str">
        <f>VLOOKUP(TEXT(表格1[[#This Row],[地區]],"00000000"),縣市代碼,2,0)</f>
        <v>金門縣</v>
      </c>
      <c r="G3996" s="2" t="s">
        <v>8</v>
      </c>
      <c r="H3996" s="13">
        <v>37469</v>
      </c>
      <c r="I3996" s="14">
        <v>56119703</v>
      </c>
      <c r="J3996" s="14">
        <f>表格1[[#This Row],[信用卡交易筆數]]/1000</f>
        <v>37.469000000000001</v>
      </c>
      <c r="K3996" s="14">
        <f>表格1[[#This Row],[信用卡交易金額'[新臺幣']]]/1000</f>
        <v>56119.703000000001</v>
      </c>
      <c r="L3996" s="14">
        <f>表格1[[#This Row],[信用卡交易金額'[新臺幣']]]/1000000</f>
        <v>56.119703000000001</v>
      </c>
      <c r="M3996" s="14" t="str" cm="1">
        <f t="array" ref="M3996">_xlfn.TEXTJOIN("", TRUE, _xlfn.XLOOKUP(TRUE, VALUE(表格1[[#This Row],[年月]]) &lt;= VALUE($R$8:$R$12), $Q$8:$Q$12)) &amp; "年度"</f>
        <v>2023年度</v>
      </c>
    </row>
    <row r="3997" spans="1:13" x14ac:dyDescent="0.3">
      <c r="A3997" s="2">
        <v>202209</v>
      </c>
      <c r="B3997" s="19">
        <f>DATE(表格1[[#This Row],[年]],表格1[[#This Row],[月]],1)</f>
        <v>44805</v>
      </c>
      <c r="C3997" s="2" t="str">
        <f>LEFT(表格1[[#This Row],[年月]],4)</f>
        <v>2022</v>
      </c>
      <c r="D3997" s="2" t="str">
        <f>RIGHT(表格1[[#This Row],[年月]],2)</f>
        <v>09</v>
      </c>
      <c r="E3997" s="5" t="s">
        <v>62</v>
      </c>
      <c r="F3997" s="2" t="str">
        <f>VLOOKUP(TEXT(表格1[[#This Row],[地區]],"00000000"),縣市代碼,2,0)</f>
        <v>金門縣</v>
      </c>
      <c r="G3997" s="2" t="s">
        <v>9</v>
      </c>
      <c r="H3997" s="13">
        <v>88704</v>
      </c>
      <c r="I3997" s="14">
        <v>99876782</v>
      </c>
      <c r="J3997" s="14">
        <f>表格1[[#This Row],[信用卡交易筆數]]/1000</f>
        <v>88.703999999999994</v>
      </c>
      <c r="K3997" s="14">
        <f>表格1[[#This Row],[信用卡交易金額'[新臺幣']]]/1000</f>
        <v>99876.782000000007</v>
      </c>
      <c r="L3997" s="14">
        <f>表格1[[#This Row],[信用卡交易金額'[新臺幣']]]/1000000</f>
        <v>99.876782000000006</v>
      </c>
      <c r="M3997" s="14" t="str" cm="1">
        <f t="array" ref="M3997">_xlfn.TEXTJOIN("", TRUE, _xlfn.XLOOKUP(TRUE, VALUE(表格1[[#This Row],[年月]]) &lt;= VALUE($R$8:$R$12), $Q$8:$Q$12)) &amp; "年度"</f>
        <v>2023年度</v>
      </c>
    </row>
    <row r="3998" spans="1:13" x14ac:dyDescent="0.3">
      <c r="A3998" s="2">
        <v>202209</v>
      </c>
      <c r="B3998" s="19">
        <f>DATE(表格1[[#This Row],[年]],表格1[[#This Row],[月]],1)</f>
        <v>44805</v>
      </c>
      <c r="C3998" s="2" t="str">
        <f>LEFT(表格1[[#This Row],[年月]],4)</f>
        <v>2022</v>
      </c>
      <c r="D3998" s="2" t="str">
        <f>RIGHT(表格1[[#This Row],[年月]],2)</f>
        <v>09</v>
      </c>
      <c r="E3998" s="5" t="s">
        <v>62</v>
      </c>
      <c r="F3998" s="2" t="str">
        <f>VLOOKUP(TEXT(表格1[[#This Row],[地區]],"00000000"),縣市代碼,2,0)</f>
        <v>金門縣</v>
      </c>
      <c r="G3998" s="2" t="s">
        <v>10</v>
      </c>
      <c r="H3998" s="13">
        <v>39404</v>
      </c>
      <c r="I3998" s="14">
        <v>106555419</v>
      </c>
      <c r="J3998" s="14">
        <f>表格1[[#This Row],[信用卡交易筆數]]/1000</f>
        <v>39.404000000000003</v>
      </c>
      <c r="K3998" s="14">
        <f>表格1[[#This Row],[信用卡交易金額'[新臺幣']]]/1000</f>
        <v>106555.41899999999</v>
      </c>
      <c r="L3998" s="14">
        <f>表格1[[#This Row],[信用卡交易金額'[新臺幣']]]/1000000</f>
        <v>106.555419</v>
      </c>
      <c r="M3998" s="14" t="str" cm="1">
        <f t="array" ref="M3998">_xlfn.TEXTJOIN("", TRUE, _xlfn.XLOOKUP(TRUE, VALUE(表格1[[#This Row],[年月]]) &lt;= VALUE($R$8:$R$12), $Q$8:$Q$12)) &amp; "年度"</f>
        <v>2023年度</v>
      </c>
    </row>
    <row r="3999" spans="1:13" x14ac:dyDescent="0.3">
      <c r="A3999" s="2">
        <v>202209</v>
      </c>
      <c r="B3999" s="19">
        <f>DATE(表格1[[#This Row],[年]],表格1[[#This Row],[月]],1)</f>
        <v>44805</v>
      </c>
      <c r="C3999" s="2" t="str">
        <f>LEFT(表格1[[#This Row],[年月]],4)</f>
        <v>2022</v>
      </c>
      <c r="D3999" s="2" t="str">
        <f>RIGHT(表格1[[#This Row],[年月]],2)</f>
        <v>09</v>
      </c>
      <c r="E3999" s="5">
        <v>9007000</v>
      </c>
      <c r="F3999" s="2" t="str">
        <f>VLOOKUP(TEXT(表格1[[#This Row],[地區]],"00000000"),縣市代碼,2,0)</f>
        <v>連江縣</v>
      </c>
      <c r="G3999" s="2" t="s">
        <v>4</v>
      </c>
      <c r="H3999" s="13">
        <v>12697</v>
      </c>
      <c r="I3999" s="14">
        <v>7960701</v>
      </c>
      <c r="J3999" s="14">
        <f>表格1[[#This Row],[信用卡交易筆數]]/1000</f>
        <v>12.696999999999999</v>
      </c>
      <c r="K3999" s="14">
        <f>表格1[[#This Row],[信用卡交易金額'[新臺幣']]]/1000</f>
        <v>7960.701</v>
      </c>
      <c r="L3999" s="14">
        <f>表格1[[#This Row],[信用卡交易金額'[新臺幣']]]/1000000</f>
        <v>7.9607010000000002</v>
      </c>
      <c r="M3999" s="14" t="str" cm="1">
        <f t="array" ref="M3999">_xlfn.TEXTJOIN("", TRUE, _xlfn.XLOOKUP(TRUE, VALUE(表格1[[#This Row],[年月]]) &lt;= VALUE($R$8:$R$12), $Q$8:$Q$12)) &amp; "年度"</f>
        <v>2023年度</v>
      </c>
    </row>
    <row r="4000" spans="1:13" x14ac:dyDescent="0.3">
      <c r="A4000" s="2">
        <v>202209</v>
      </c>
      <c r="B4000" s="19">
        <f>DATE(表格1[[#This Row],[年]],表格1[[#This Row],[月]],1)</f>
        <v>44805</v>
      </c>
      <c r="C4000" s="2" t="str">
        <f>LEFT(表格1[[#This Row],[年月]],4)</f>
        <v>2022</v>
      </c>
      <c r="D4000" s="2" t="str">
        <f>RIGHT(表格1[[#This Row],[年月]],2)</f>
        <v>09</v>
      </c>
      <c r="E4000" s="5">
        <v>9007000</v>
      </c>
      <c r="F4000" s="2" t="str">
        <f>VLOOKUP(TEXT(表格1[[#This Row],[地區]],"00000000"),縣市代碼,2,0)</f>
        <v>連江縣</v>
      </c>
      <c r="G4000" s="2" t="s">
        <v>5</v>
      </c>
      <c r="H4000" s="13">
        <v>881</v>
      </c>
      <c r="I4000" s="14">
        <v>2316261</v>
      </c>
      <c r="J4000" s="14">
        <f>表格1[[#This Row],[信用卡交易筆數]]/1000</f>
        <v>0.88100000000000001</v>
      </c>
      <c r="K4000" s="14">
        <f>表格1[[#This Row],[信用卡交易金額'[新臺幣']]]/1000</f>
        <v>2316.261</v>
      </c>
      <c r="L4000" s="14">
        <f>表格1[[#This Row],[信用卡交易金額'[新臺幣']]]/1000000</f>
        <v>2.3162609999999999</v>
      </c>
      <c r="M4000" s="14" t="str" cm="1">
        <f t="array" ref="M4000">_xlfn.TEXTJOIN("", TRUE, _xlfn.XLOOKUP(TRUE, VALUE(表格1[[#This Row],[年月]]) &lt;= VALUE($R$8:$R$12), $Q$8:$Q$12)) &amp; "年度"</f>
        <v>2023年度</v>
      </c>
    </row>
    <row r="4001" spans="1:13" x14ac:dyDescent="0.3">
      <c r="A4001" s="2">
        <v>202209</v>
      </c>
      <c r="B4001" s="19">
        <f>DATE(表格1[[#This Row],[年]],表格1[[#This Row],[月]],1)</f>
        <v>44805</v>
      </c>
      <c r="C4001" s="2" t="str">
        <f>LEFT(表格1[[#This Row],[年月]],4)</f>
        <v>2022</v>
      </c>
      <c r="D4001" s="2" t="str">
        <f>RIGHT(表格1[[#This Row],[年月]],2)</f>
        <v>09</v>
      </c>
      <c r="E4001" s="5">
        <v>9007000</v>
      </c>
      <c r="F4001" s="2" t="str">
        <f>VLOOKUP(TEXT(表格1[[#This Row],[地區]],"00000000"),縣市代碼,2,0)</f>
        <v>連江縣</v>
      </c>
      <c r="G4001" s="2" t="s">
        <v>6</v>
      </c>
      <c r="H4001" s="13">
        <v>1707</v>
      </c>
      <c r="I4001" s="14">
        <v>4637442</v>
      </c>
      <c r="J4001" s="14">
        <f>表格1[[#This Row],[信用卡交易筆數]]/1000</f>
        <v>1.7070000000000001</v>
      </c>
      <c r="K4001" s="14">
        <f>表格1[[#This Row],[信用卡交易金額'[新臺幣']]]/1000</f>
        <v>4637.442</v>
      </c>
      <c r="L4001" s="14">
        <f>表格1[[#This Row],[信用卡交易金額'[新臺幣']]]/1000000</f>
        <v>4.6374420000000001</v>
      </c>
      <c r="M4001" s="14" t="str" cm="1">
        <f t="array" ref="M4001">_xlfn.TEXTJOIN("", TRUE, _xlfn.XLOOKUP(TRUE, VALUE(表格1[[#This Row],[年月]]) &lt;= VALUE($R$8:$R$12), $Q$8:$Q$12)) &amp; "年度"</f>
        <v>2023年度</v>
      </c>
    </row>
    <row r="4002" spans="1:13" x14ac:dyDescent="0.3">
      <c r="A4002" s="2">
        <v>202209</v>
      </c>
      <c r="B4002" s="19">
        <f>DATE(表格1[[#This Row],[年]],表格1[[#This Row],[月]],1)</f>
        <v>44805</v>
      </c>
      <c r="C4002" s="2" t="str">
        <f>LEFT(表格1[[#This Row],[年月]],4)</f>
        <v>2022</v>
      </c>
      <c r="D4002" s="2" t="str">
        <f>RIGHT(表格1[[#This Row],[年月]],2)</f>
        <v>09</v>
      </c>
      <c r="E4002" s="5">
        <v>9007000</v>
      </c>
      <c r="F4002" s="2" t="str">
        <f>VLOOKUP(TEXT(表格1[[#This Row],[地區]],"00000000"),縣市代碼,2,0)</f>
        <v>連江縣</v>
      </c>
      <c r="G4002" s="2" t="s">
        <v>7</v>
      </c>
      <c r="H4002" s="13">
        <v>8157</v>
      </c>
      <c r="I4002" s="14">
        <v>11648494</v>
      </c>
      <c r="J4002" s="14">
        <f>表格1[[#This Row],[信用卡交易筆數]]/1000</f>
        <v>8.157</v>
      </c>
      <c r="K4002" s="14">
        <f>表格1[[#This Row],[信用卡交易金額'[新臺幣']]]/1000</f>
        <v>11648.494000000001</v>
      </c>
      <c r="L4002" s="14">
        <f>表格1[[#This Row],[信用卡交易金額'[新臺幣']]]/1000000</f>
        <v>11.648493999999999</v>
      </c>
      <c r="M4002" s="14" t="str" cm="1">
        <f t="array" ref="M4002">_xlfn.TEXTJOIN("", TRUE, _xlfn.XLOOKUP(TRUE, VALUE(表格1[[#This Row],[年月]]) &lt;= VALUE($R$8:$R$12), $Q$8:$Q$12)) &amp; "年度"</f>
        <v>2023年度</v>
      </c>
    </row>
    <row r="4003" spans="1:13" x14ac:dyDescent="0.3">
      <c r="A4003" s="2">
        <v>202209</v>
      </c>
      <c r="B4003" s="19">
        <f>DATE(表格1[[#This Row],[年]],表格1[[#This Row],[月]],1)</f>
        <v>44805</v>
      </c>
      <c r="C4003" s="2" t="str">
        <f>LEFT(表格1[[#This Row],[年月]],4)</f>
        <v>2022</v>
      </c>
      <c r="D4003" s="2" t="str">
        <f>RIGHT(表格1[[#This Row],[年月]],2)</f>
        <v>09</v>
      </c>
      <c r="E4003" s="5">
        <v>9007000</v>
      </c>
      <c r="F4003" s="2" t="str">
        <f>VLOOKUP(TEXT(表格1[[#This Row],[地區]],"00000000"),縣市代碼,2,0)</f>
        <v>連江縣</v>
      </c>
      <c r="G4003" s="2" t="s">
        <v>8</v>
      </c>
      <c r="H4003" s="13">
        <v>7194</v>
      </c>
      <c r="I4003" s="14">
        <v>10863913</v>
      </c>
      <c r="J4003" s="14">
        <f>表格1[[#This Row],[信用卡交易筆數]]/1000</f>
        <v>7.194</v>
      </c>
      <c r="K4003" s="14">
        <f>表格1[[#This Row],[信用卡交易金額'[新臺幣']]]/1000</f>
        <v>10863.913</v>
      </c>
      <c r="L4003" s="14">
        <f>表格1[[#This Row],[信用卡交易金額'[新臺幣']]]/1000000</f>
        <v>10.863913</v>
      </c>
      <c r="M4003" s="14" t="str" cm="1">
        <f t="array" ref="M4003">_xlfn.TEXTJOIN("", TRUE, _xlfn.XLOOKUP(TRUE, VALUE(表格1[[#This Row],[年月]]) &lt;= VALUE($R$8:$R$12), $Q$8:$Q$12)) &amp; "年度"</f>
        <v>2023年度</v>
      </c>
    </row>
    <row r="4004" spans="1:13" x14ac:dyDescent="0.3">
      <c r="A4004" s="2">
        <v>202209</v>
      </c>
      <c r="B4004" s="19">
        <f>DATE(表格1[[#This Row],[年]],表格1[[#This Row],[月]],1)</f>
        <v>44805</v>
      </c>
      <c r="C4004" s="2" t="str">
        <f>LEFT(表格1[[#This Row],[年月]],4)</f>
        <v>2022</v>
      </c>
      <c r="D4004" s="2" t="str">
        <f>RIGHT(表格1[[#This Row],[年月]],2)</f>
        <v>09</v>
      </c>
      <c r="E4004" s="5">
        <v>9007000</v>
      </c>
      <c r="F4004" s="2" t="str">
        <f>VLOOKUP(TEXT(表格1[[#This Row],[地區]],"00000000"),縣市代碼,2,0)</f>
        <v>連江縣</v>
      </c>
      <c r="G4004" s="2" t="s">
        <v>9</v>
      </c>
      <c r="H4004" s="13">
        <v>11791</v>
      </c>
      <c r="I4004" s="14">
        <v>12946934</v>
      </c>
      <c r="J4004" s="14">
        <f>表格1[[#This Row],[信用卡交易筆數]]/1000</f>
        <v>11.791</v>
      </c>
      <c r="K4004" s="14">
        <f>表格1[[#This Row],[信用卡交易金額'[新臺幣']]]/1000</f>
        <v>12946.933999999999</v>
      </c>
      <c r="L4004" s="14">
        <f>表格1[[#This Row],[信用卡交易金額'[新臺幣']]]/1000000</f>
        <v>12.946934000000001</v>
      </c>
      <c r="M4004" s="14" t="str" cm="1">
        <f t="array" ref="M4004">_xlfn.TEXTJOIN("", TRUE, _xlfn.XLOOKUP(TRUE, VALUE(表格1[[#This Row],[年月]]) &lt;= VALUE($R$8:$R$12), $Q$8:$Q$12)) &amp; "年度"</f>
        <v>2023年度</v>
      </c>
    </row>
    <row r="4005" spans="1:13" x14ac:dyDescent="0.3">
      <c r="A4005" s="2">
        <v>202209</v>
      </c>
      <c r="B4005" s="19">
        <f>DATE(表格1[[#This Row],[年]],表格1[[#This Row],[月]],1)</f>
        <v>44805</v>
      </c>
      <c r="C4005" s="2" t="str">
        <f>LEFT(表格1[[#This Row],[年月]],4)</f>
        <v>2022</v>
      </c>
      <c r="D4005" s="2" t="str">
        <f>RIGHT(表格1[[#This Row],[年月]],2)</f>
        <v>09</v>
      </c>
      <c r="E4005" s="5">
        <v>9007000</v>
      </c>
      <c r="F4005" s="2" t="str">
        <f>VLOOKUP(TEXT(表格1[[#This Row],[地區]],"00000000"),縣市代碼,2,0)</f>
        <v>連江縣</v>
      </c>
      <c r="G4005" s="2" t="s">
        <v>10</v>
      </c>
      <c r="H4005" s="13">
        <v>7645</v>
      </c>
      <c r="I4005" s="14">
        <v>18606904</v>
      </c>
      <c r="J4005" s="14">
        <f>表格1[[#This Row],[信用卡交易筆數]]/1000</f>
        <v>7.6449999999999996</v>
      </c>
      <c r="K4005" s="14">
        <f>表格1[[#This Row],[信用卡交易金額'[新臺幣']]]/1000</f>
        <v>18606.903999999999</v>
      </c>
      <c r="L4005" s="14">
        <f>表格1[[#This Row],[信用卡交易金額'[新臺幣']]]/1000000</f>
        <v>18.606904</v>
      </c>
      <c r="M4005" s="14" t="str" cm="1">
        <f t="array" ref="M4005">_xlfn.TEXTJOIN("", TRUE, _xlfn.XLOOKUP(TRUE, VALUE(表格1[[#This Row],[年月]]) &lt;= VALUE($R$8:$R$12), $Q$8:$Q$12)) &amp; "年度"</f>
        <v>2023年度</v>
      </c>
    </row>
    <row r="4006" spans="1:13" x14ac:dyDescent="0.3">
      <c r="A4006" s="2">
        <v>202210</v>
      </c>
      <c r="B4006" s="19">
        <f>DATE(表格1[[#This Row],[年]],表格1[[#This Row],[月]],1)</f>
        <v>44835</v>
      </c>
      <c r="C4006" s="2" t="str">
        <f>LEFT(表格1[[#This Row],[年月]],4)</f>
        <v>2022</v>
      </c>
      <c r="D4006" s="2" t="str">
        <f>RIGHT(表格1[[#This Row],[年月]],2)</f>
        <v>10</v>
      </c>
      <c r="E4006" s="5">
        <v>63000000</v>
      </c>
      <c r="F4006" s="2" t="str">
        <f>VLOOKUP(TEXT(表格1[[#This Row],[地區]],"00000000"),縣市代碼,2,0)</f>
        <v>臺北市</v>
      </c>
      <c r="G4006" s="2" t="s">
        <v>4</v>
      </c>
      <c r="H4006" s="13">
        <v>11497181</v>
      </c>
      <c r="I4006" s="14">
        <v>6788027933</v>
      </c>
      <c r="J4006" s="14">
        <f>表格1[[#This Row],[信用卡交易筆數]]/1000</f>
        <v>11497.181</v>
      </c>
      <c r="K4006" s="14">
        <f>表格1[[#This Row],[信用卡交易金額'[新臺幣']]]/1000</f>
        <v>6788027.9330000002</v>
      </c>
      <c r="L4006" s="14">
        <f>表格1[[#This Row],[信用卡交易金額'[新臺幣']]]/1000000</f>
        <v>6788.0279330000003</v>
      </c>
      <c r="M4006" s="14" t="str" cm="1">
        <f t="array" ref="M4006">_xlfn.TEXTJOIN("", TRUE, _xlfn.XLOOKUP(TRUE, VALUE(表格1[[#This Row],[年月]]) &lt;= VALUE($R$8:$R$12), $Q$8:$Q$12)) &amp; "年度"</f>
        <v>2023年度</v>
      </c>
    </row>
    <row r="4007" spans="1:13" x14ac:dyDescent="0.3">
      <c r="A4007" s="2">
        <v>202210</v>
      </c>
      <c r="B4007" s="19">
        <f>DATE(表格1[[#This Row],[年]],表格1[[#This Row],[月]],1)</f>
        <v>44835</v>
      </c>
      <c r="C4007" s="2" t="str">
        <f>LEFT(表格1[[#This Row],[年月]],4)</f>
        <v>2022</v>
      </c>
      <c r="D4007" s="2" t="str">
        <f>RIGHT(表格1[[#This Row],[年月]],2)</f>
        <v>10</v>
      </c>
      <c r="E4007" s="5">
        <v>63000000</v>
      </c>
      <c r="F4007" s="2" t="str">
        <f>VLOOKUP(TEXT(表格1[[#This Row],[地區]],"00000000"),縣市代碼,2,0)</f>
        <v>臺北市</v>
      </c>
      <c r="G4007" s="2" t="s">
        <v>5</v>
      </c>
      <c r="H4007" s="13">
        <v>617996</v>
      </c>
      <c r="I4007" s="14">
        <v>2402343608</v>
      </c>
      <c r="J4007" s="14">
        <f>表格1[[#This Row],[信用卡交易筆數]]/1000</f>
        <v>617.99599999999998</v>
      </c>
      <c r="K4007" s="14">
        <f>表格1[[#This Row],[信用卡交易金額'[新臺幣']]]/1000</f>
        <v>2402343.608</v>
      </c>
      <c r="L4007" s="14">
        <f>表格1[[#This Row],[信用卡交易金額'[新臺幣']]]/1000000</f>
        <v>2402.3436080000001</v>
      </c>
      <c r="M4007" s="14" t="str" cm="1">
        <f t="array" ref="M4007">_xlfn.TEXTJOIN("", TRUE, _xlfn.XLOOKUP(TRUE, VALUE(表格1[[#This Row],[年月]]) &lt;= VALUE($R$8:$R$12), $Q$8:$Q$12)) &amp; "年度"</f>
        <v>2023年度</v>
      </c>
    </row>
    <row r="4008" spans="1:13" x14ac:dyDescent="0.3">
      <c r="A4008" s="2">
        <v>202210</v>
      </c>
      <c r="B4008" s="19">
        <f>DATE(表格1[[#This Row],[年]],表格1[[#This Row],[月]],1)</f>
        <v>44835</v>
      </c>
      <c r="C4008" s="2" t="str">
        <f>LEFT(表格1[[#This Row],[年月]],4)</f>
        <v>2022</v>
      </c>
      <c r="D4008" s="2" t="str">
        <f>RIGHT(表格1[[#This Row],[年月]],2)</f>
        <v>10</v>
      </c>
      <c r="E4008" s="5">
        <v>63000000</v>
      </c>
      <c r="F4008" s="2" t="str">
        <f>VLOOKUP(TEXT(表格1[[#This Row],[地區]],"00000000"),縣市代碼,2,0)</f>
        <v>臺北市</v>
      </c>
      <c r="G4008" s="2" t="s">
        <v>6</v>
      </c>
      <c r="H4008" s="13">
        <v>866147</v>
      </c>
      <c r="I4008" s="14">
        <v>3864473341</v>
      </c>
      <c r="J4008" s="14">
        <f>表格1[[#This Row],[信用卡交易筆數]]/1000</f>
        <v>866.14700000000005</v>
      </c>
      <c r="K4008" s="14">
        <f>表格1[[#This Row],[信用卡交易金額'[新臺幣']]]/1000</f>
        <v>3864473.341</v>
      </c>
      <c r="L4008" s="14">
        <f>表格1[[#This Row],[信用卡交易金額'[新臺幣']]]/1000000</f>
        <v>3864.4733409999999</v>
      </c>
      <c r="M4008" s="14" t="str" cm="1">
        <f t="array" ref="M4008">_xlfn.TEXTJOIN("", TRUE, _xlfn.XLOOKUP(TRUE, VALUE(表格1[[#This Row],[年月]]) &lt;= VALUE($R$8:$R$12), $Q$8:$Q$12)) &amp; "年度"</f>
        <v>2023年度</v>
      </c>
    </row>
    <row r="4009" spans="1:13" x14ac:dyDescent="0.3">
      <c r="A4009" s="2">
        <v>202210</v>
      </c>
      <c r="B4009" s="19">
        <f>DATE(表格1[[#This Row],[年]],表格1[[#This Row],[月]],1)</f>
        <v>44835</v>
      </c>
      <c r="C4009" s="2" t="str">
        <f>LEFT(表格1[[#This Row],[年月]],4)</f>
        <v>2022</v>
      </c>
      <c r="D4009" s="2" t="str">
        <f>RIGHT(表格1[[#This Row],[年月]],2)</f>
        <v>10</v>
      </c>
      <c r="E4009" s="5">
        <v>63000000</v>
      </c>
      <c r="F4009" s="2" t="str">
        <f>VLOOKUP(TEXT(表格1[[#This Row],[地區]],"00000000"),縣市代碼,2,0)</f>
        <v>臺北市</v>
      </c>
      <c r="G4009" s="2" t="s">
        <v>7</v>
      </c>
      <c r="H4009" s="13">
        <v>4828935</v>
      </c>
      <c r="I4009" s="14">
        <v>4965206577</v>
      </c>
      <c r="J4009" s="14">
        <f>表格1[[#This Row],[信用卡交易筆數]]/1000</f>
        <v>4828.9350000000004</v>
      </c>
      <c r="K4009" s="14">
        <f>表格1[[#This Row],[信用卡交易金額'[新臺幣']]]/1000</f>
        <v>4965206.5769999996</v>
      </c>
      <c r="L4009" s="14">
        <f>表格1[[#This Row],[信用卡交易金額'[新臺幣']]]/1000000</f>
        <v>4965.2065769999999</v>
      </c>
      <c r="M4009" s="14" t="str" cm="1">
        <f t="array" ref="M4009">_xlfn.TEXTJOIN("", TRUE, _xlfn.XLOOKUP(TRUE, VALUE(表格1[[#This Row],[年月]]) &lt;= VALUE($R$8:$R$12), $Q$8:$Q$12)) &amp; "年度"</f>
        <v>2023年度</v>
      </c>
    </row>
    <row r="4010" spans="1:13" x14ac:dyDescent="0.3">
      <c r="A4010" s="2">
        <v>202210</v>
      </c>
      <c r="B4010" s="19">
        <f>DATE(表格1[[#This Row],[年]],表格1[[#This Row],[月]],1)</f>
        <v>44835</v>
      </c>
      <c r="C4010" s="2" t="str">
        <f>LEFT(表格1[[#This Row],[年月]],4)</f>
        <v>2022</v>
      </c>
      <c r="D4010" s="2" t="str">
        <f>RIGHT(表格1[[#This Row],[年月]],2)</f>
        <v>10</v>
      </c>
      <c r="E4010" s="5">
        <v>63000000</v>
      </c>
      <c r="F4010" s="2" t="str">
        <f>VLOOKUP(TEXT(表格1[[#This Row],[地區]],"00000000"),縣市代碼,2,0)</f>
        <v>臺北市</v>
      </c>
      <c r="G4010" s="2" t="s">
        <v>8</v>
      </c>
      <c r="H4010" s="13">
        <v>4024526</v>
      </c>
      <c r="I4010" s="14">
        <v>9177400761</v>
      </c>
      <c r="J4010" s="14">
        <f>表格1[[#This Row],[信用卡交易筆數]]/1000</f>
        <v>4024.5259999999998</v>
      </c>
      <c r="K4010" s="14">
        <f>表格1[[#This Row],[信用卡交易金額'[新臺幣']]]/1000</f>
        <v>9177400.7609999999</v>
      </c>
      <c r="L4010" s="14">
        <f>表格1[[#This Row],[信用卡交易金額'[新臺幣']]]/1000000</f>
        <v>9177.4007610000008</v>
      </c>
      <c r="M4010" s="14" t="str" cm="1">
        <f t="array" ref="M4010">_xlfn.TEXTJOIN("", TRUE, _xlfn.XLOOKUP(TRUE, VALUE(表格1[[#This Row],[年月]]) &lt;= VALUE($R$8:$R$12), $Q$8:$Q$12)) &amp; "年度"</f>
        <v>2023年度</v>
      </c>
    </row>
    <row r="4011" spans="1:13" x14ac:dyDescent="0.3">
      <c r="A4011" s="2">
        <v>202210</v>
      </c>
      <c r="B4011" s="19">
        <f>DATE(表格1[[#This Row],[年]],表格1[[#This Row],[月]],1)</f>
        <v>44835</v>
      </c>
      <c r="C4011" s="2" t="str">
        <f>LEFT(表格1[[#This Row],[年月]],4)</f>
        <v>2022</v>
      </c>
      <c r="D4011" s="2" t="str">
        <f>RIGHT(表格1[[#This Row],[年月]],2)</f>
        <v>10</v>
      </c>
      <c r="E4011" s="5">
        <v>63000000</v>
      </c>
      <c r="F4011" s="2" t="str">
        <f>VLOOKUP(TEXT(表格1[[#This Row],[地區]],"00000000"),縣市代碼,2,0)</f>
        <v>臺北市</v>
      </c>
      <c r="G4011" s="2" t="s">
        <v>9</v>
      </c>
      <c r="H4011" s="13">
        <v>8335011</v>
      </c>
      <c r="I4011" s="14">
        <v>14287321586</v>
      </c>
      <c r="J4011" s="14">
        <f>表格1[[#This Row],[信用卡交易筆數]]/1000</f>
        <v>8335.0110000000004</v>
      </c>
      <c r="K4011" s="14">
        <f>表格1[[#This Row],[信用卡交易金額'[新臺幣']]]/1000</f>
        <v>14287321.585999999</v>
      </c>
      <c r="L4011" s="14">
        <f>表格1[[#This Row],[信用卡交易金額'[新臺幣']]]/1000000</f>
        <v>14287.321586</v>
      </c>
      <c r="M4011" s="14" t="str" cm="1">
        <f t="array" ref="M4011">_xlfn.TEXTJOIN("", TRUE, _xlfn.XLOOKUP(TRUE, VALUE(表格1[[#This Row],[年月]]) &lt;= VALUE($R$8:$R$12), $Q$8:$Q$12)) &amp; "年度"</f>
        <v>2023年度</v>
      </c>
    </row>
    <row r="4012" spans="1:13" x14ac:dyDescent="0.3">
      <c r="A4012" s="2">
        <v>202210</v>
      </c>
      <c r="B4012" s="19">
        <f>DATE(表格1[[#This Row],[年]],表格1[[#This Row],[月]],1)</f>
        <v>44835</v>
      </c>
      <c r="C4012" s="2" t="str">
        <f>LEFT(表格1[[#This Row],[年月]],4)</f>
        <v>2022</v>
      </c>
      <c r="D4012" s="2" t="str">
        <f>RIGHT(表格1[[#This Row],[年月]],2)</f>
        <v>10</v>
      </c>
      <c r="E4012" s="5">
        <v>63000000</v>
      </c>
      <c r="F4012" s="2" t="str">
        <f>VLOOKUP(TEXT(表格1[[#This Row],[地區]],"00000000"),縣市代碼,2,0)</f>
        <v>臺北市</v>
      </c>
      <c r="G4012" s="2" t="s">
        <v>10</v>
      </c>
      <c r="H4012" s="13">
        <v>4414447</v>
      </c>
      <c r="I4012" s="14">
        <v>13652040970</v>
      </c>
      <c r="J4012" s="14">
        <f>表格1[[#This Row],[信用卡交易筆數]]/1000</f>
        <v>4414.4470000000001</v>
      </c>
      <c r="K4012" s="14">
        <f>表格1[[#This Row],[信用卡交易金額'[新臺幣']]]/1000</f>
        <v>13652040.970000001</v>
      </c>
      <c r="L4012" s="14">
        <f>表格1[[#This Row],[信用卡交易金額'[新臺幣']]]/1000000</f>
        <v>13652.04097</v>
      </c>
      <c r="M4012" s="14" t="str" cm="1">
        <f t="array" ref="M4012">_xlfn.TEXTJOIN("", TRUE, _xlfn.XLOOKUP(TRUE, VALUE(表格1[[#This Row],[年月]]) &lt;= VALUE($R$8:$R$12), $Q$8:$Q$12)) &amp; "年度"</f>
        <v>2023年度</v>
      </c>
    </row>
    <row r="4013" spans="1:13" x14ac:dyDescent="0.3">
      <c r="A4013" s="2">
        <v>202210</v>
      </c>
      <c r="B4013" s="19">
        <f>DATE(表格1[[#This Row],[年]],表格1[[#This Row],[月]],1)</f>
        <v>44835</v>
      </c>
      <c r="C4013" s="2" t="str">
        <f>LEFT(表格1[[#This Row],[年月]],4)</f>
        <v>2022</v>
      </c>
      <c r="D4013" s="2" t="str">
        <f>RIGHT(表格1[[#This Row],[年月]],2)</f>
        <v>10</v>
      </c>
      <c r="E4013" s="5">
        <v>65000000</v>
      </c>
      <c r="F4013" s="2" t="str">
        <f>VLOOKUP(TEXT(表格1[[#This Row],[地區]],"00000000"),縣市代碼,2,0)</f>
        <v>新北市</v>
      </c>
      <c r="G4013" s="2" t="s">
        <v>4</v>
      </c>
      <c r="H4013" s="13">
        <v>12177678</v>
      </c>
      <c r="I4013" s="14">
        <v>6081789837</v>
      </c>
      <c r="J4013" s="14">
        <f>表格1[[#This Row],[信用卡交易筆數]]/1000</f>
        <v>12177.678</v>
      </c>
      <c r="K4013" s="14">
        <f>表格1[[#This Row],[信用卡交易金額'[新臺幣']]]/1000</f>
        <v>6081789.8370000003</v>
      </c>
      <c r="L4013" s="14">
        <f>表格1[[#This Row],[信用卡交易金額'[新臺幣']]]/1000000</f>
        <v>6081.7898370000003</v>
      </c>
      <c r="M4013" s="14" t="str" cm="1">
        <f t="array" ref="M4013">_xlfn.TEXTJOIN("", TRUE, _xlfn.XLOOKUP(TRUE, VALUE(表格1[[#This Row],[年月]]) &lt;= VALUE($R$8:$R$12), $Q$8:$Q$12)) &amp; "年度"</f>
        <v>2023年度</v>
      </c>
    </row>
    <row r="4014" spans="1:13" x14ac:dyDescent="0.3">
      <c r="A4014" s="2">
        <v>202210</v>
      </c>
      <c r="B4014" s="19">
        <f>DATE(表格1[[#This Row],[年]],表格1[[#This Row],[月]],1)</f>
        <v>44835</v>
      </c>
      <c r="C4014" s="2" t="str">
        <f>LEFT(表格1[[#This Row],[年月]],4)</f>
        <v>2022</v>
      </c>
      <c r="D4014" s="2" t="str">
        <f>RIGHT(表格1[[#This Row],[年月]],2)</f>
        <v>10</v>
      </c>
      <c r="E4014" s="5">
        <v>65000000</v>
      </c>
      <c r="F4014" s="2" t="str">
        <f>VLOOKUP(TEXT(表格1[[#This Row],[地區]],"00000000"),縣市代碼,2,0)</f>
        <v>新北市</v>
      </c>
      <c r="G4014" s="2" t="s">
        <v>5</v>
      </c>
      <c r="H4014" s="13">
        <v>794037</v>
      </c>
      <c r="I4014" s="14">
        <v>2185235198</v>
      </c>
      <c r="J4014" s="14">
        <f>表格1[[#This Row],[信用卡交易筆數]]/1000</f>
        <v>794.03700000000003</v>
      </c>
      <c r="K4014" s="14">
        <f>表格1[[#This Row],[信用卡交易金額'[新臺幣']]]/1000</f>
        <v>2185235.1979999999</v>
      </c>
      <c r="L4014" s="14">
        <f>表格1[[#This Row],[信用卡交易金額'[新臺幣']]]/1000000</f>
        <v>2185.2351979999999</v>
      </c>
      <c r="M4014" s="14" t="str" cm="1">
        <f t="array" ref="M4014">_xlfn.TEXTJOIN("", TRUE, _xlfn.XLOOKUP(TRUE, VALUE(表格1[[#This Row],[年月]]) &lt;= VALUE($R$8:$R$12), $Q$8:$Q$12)) &amp; "年度"</f>
        <v>2023年度</v>
      </c>
    </row>
    <row r="4015" spans="1:13" x14ac:dyDescent="0.3">
      <c r="A4015" s="2">
        <v>202210</v>
      </c>
      <c r="B4015" s="19">
        <f>DATE(表格1[[#This Row],[年]],表格1[[#This Row],[月]],1)</f>
        <v>44835</v>
      </c>
      <c r="C4015" s="2" t="str">
        <f>LEFT(表格1[[#This Row],[年月]],4)</f>
        <v>2022</v>
      </c>
      <c r="D4015" s="2" t="str">
        <f>RIGHT(表格1[[#This Row],[年月]],2)</f>
        <v>10</v>
      </c>
      <c r="E4015" s="5">
        <v>65000000</v>
      </c>
      <c r="F4015" s="2" t="str">
        <f>VLOOKUP(TEXT(表格1[[#This Row],[地區]],"00000000"),縣市代碼,2,0)</f>
        <v>新北市</v>
      </c>
      <c r="G4015" s="2" t="s">
        <v>6</v>
      </c>
      <c r="H4015" s="13">
        <v>1103944</v>
      </c>
      <c r="I4015" s="14">
        <v>3669245255</v>
      </c>
      <c r="J4015" s="14">
        <f>表格1[[#This Row],[信用卡交易筆數]]/1000</f>
        <v>1103.944</v>
      </c>
      <c r="K4015" s="14">
        <f>表格1[[#This Row],[信用卡交易金額'[新臺幣']]]/1000</f>
        <v>3669245.2549999999</v>
      </c>
      <c r="L4015" s="14">
        <f>表格1[[#This Row],[信用卡交易金額'[新臺幣']]]/1000000</f>
        <v>3669.2452549999998</v>
      </c>
      <c r="M4015" s="14" t="str" cm="1">
        <f t="array" ref="M4015">_xlfn.TEXTJOIN("", TRUE, _xlfn.XLOOKUP(TRUE, VALUE(表格1[[#This Row],[年月]]) &lt;= VALUE($R$8:$R$12), $Q$8:$Q$12)) &amp; "年度"</f>
        <v>2023年度</v>
      </c>
    </row>
    <row r="4016" spans="1:13" x14ac:dyDescent="0.3">
      <c r="A4016" s="2">
        <v>202210</v>
      </c>
      <c r="B4016" s="19">
        <f>DATE(表格1[[#This Row],[年]],表格1[[#This Row],[月]],1)</f>
        <v>44835</v>
      </c>
      <c r="C4016" s="2" t="str">
        <f>LEFT(表格1[[#This Row],[年月]],4)</f>
        <v>2022</v>
      </c>
      <c r="D4016" s="2" t="str">
        <f>RIGHT(表格1[[#This Row],[年月]],2)</f>
        <v>10</v>
      </c>
      <c r="E4016" s="5">
        <v>65000000</v>
      </c>
      <c r="F4016" s="2" t="str">
        <f>VLOOKUP(TEXT(表格1[[#This Row],[地區]],"00000000"),縣市代碼,2,0)</f>
        <v>新北市</v>
      </c>
      <c r="G4016" s="2" t="s">
        <v>7</v>
      </c>
      <c r="H4016" s="13">
        <v>5767078</v>
      </c>
      <c r="I4016" s="14">
        <v>6001054043</v>
      </c>
      <c r="J4016" s="14">
        <f>表格1[[#This Row],[信用卡交易筆數]]/1000</f>
        <v>5767.0780000000004</v>
      </c>
      <c r="K4016" s="14">
        <f>表格1[[#This Row],[信用卡交易金額'[新臺幣']]]/1000</f>
        <v>6001054.0429999996</v>
      </c>
      <c r="L4016" s="14">
        <f>表格1[[#This Row],[信用卡交易金額'[新臺幣']]]/1000000</f>
        <v>6001.0540430000001</v>
      </c>
      <c r="M4016" s="14" t="str" cm="1">
        <f t="array" ref="M4016">_xlfn.TEXTJOIN("", TRUE, _xlfn.XLOOKUP(TRUE, VALUE(表格1[[#This Row],[年月]]) &lt;= VALUE($R$8:$R$12), $Q$8:$Q$12)) &amp; "年度"</f>
        <v>2023年度</v>
      </c>
    </row>
    <row r="4017" spans="1:13" x14ac:dyDescent="0.3">
      <c r="A4017" s="2">
        <v>202210</v>
      </c>
      <c r="B4017" s="19">
        <f>DATE(表格1[[#This Row],[年]],表格1[[#This Row],[月]],1)</f>
        <v>44835</v>
      </c>
      <c r="C4017" s="2" t="str">
        <f>LEFT(表格1[[#This Row],[年月]],4)</f>
        <v>2022</v>
      </c>
      <c r="D4017" s="2" t="str">
        <f>RIGHT(表格1[[#This Row],[年月]],2)</f>
        <v>10</v>
      </c>
      <c r="E4017" s="5">
        <v>65000000</v>
      </c>
      <c r="F4017" s="2" t="str">
        <f>VLOOKUP(TEXT(表格1[[#This Row],[地區]],"00000000"),縣市代碼,2,0)</f>
        <v>新北市</v>
      </c>
      <c r="G4017" s="2" t="s">
        <v>8</v>
      </c>
      <c r="H4017" s="13">
        <v>4975241</v>
      </c>
      <c r="I4017" s="14">
        <v>8895765406</v>
      </c>
      <c r="J4017" s="14">
        <f>表格1[[#This Row],[信用卡交易筆數]]/1000</f>
        <v>4975.241</v>
      </c>
      <c r="K4017" s="14">
        <f>表格1[[#This Row],[信用卡交易金額'[新臺幣']]]/1000</f>
        <v>8895765.4059999995</v>
      </c>
      <c r="L4017" s="14">
        <f>表格1[[#This Row],[信用卡交易金額'[新臺幣']]]/1000000</f>
        <v>8895.7654060000004</v>
      </c>
      <c r="M4017" s="14" t="str" cm="1">
        <f t="array" ref="M4017">_xlfn.TEXTJOIN("", TRUE, _xlfn.XLOOKUP(TRUE, VALUE(表格1[[#This Row],[年月]]) &lt;= VALUE($R$8:$R$12), $Q$8:$Q$12)) &amp; "年度"</f>
        <v>2023年度</v>
      </c>
    </row>
    <row r="4018" spans="1:13" x14ac:dyDescent="0.3">
      <c r="A4018" s="2">
        <v>202210</v>
      </c>
      <c r="B4018" s="19">
        <f>DATE(表格1[[#This Row],[年]],表格1[[#This Row],[月]],1)</f>
        <v>44835</v>
      </c>
      <c r="C4018" s="2" t="str">
        <f>LEFT(表格1[[#This Row],[年月]],4)</f>
        <v>2022</v>
      </c>
      <c r="D4018" s="2" t="str">
        <f>RIGHT(表格1[[#This Row],[年月]],2)</f>
        <v>10</v>
      </c>
      <c r="E4018" s="5">
        <v>65000000</v>
      </c>
      <c r="F4018" s="2" t="str">
        <f>VLOOKUP(TEXT(表格1[[#This Row],[地區]],"00000000"),縣市代碼,2,0)</f>
        <v>新北市</v>
      </c>
      <c r="G4018" s="2" t="s">
        <v>9</v>
      </c>
      <c r="H4018" s="13">
        <v>10598470</v>
      </c>
      <c r="I4018" s="14">
        <v>15689578459</v>
      </c>
      <c r="J4018" s="14">
        <f>表格1[[#This Row],[信用卡交易筆數]]/1000</f>
        <v>10598.47</v>
      </c>
      <c r="K4018" s="14">
        <f>表格1[[#This Row],[信用卡交易金額'[新臺幣']]]/1000</f>
        <v>15689578.459000001</v>
      </c>
      <c r="L4018" s="14">
        <f>表格1[[#This Row],[信用卡交易金額'[新臺幣']]]/1000000</f>
        <v>15689.578459</v>
      </c>
      <c r="M4018" s="14" t="str" cm="1">
        <f t="array" ref="M4018">_xlfn.TEXTJOIN("", TRUE, _xlfn.XLOOKUP(TRUE, VALUE(表格1[[#This Row],[年月]]) &lt;= VALUE($R$8:$R$12), $Q$8:$Q$12)) &amp; "年度"</f>
        <v>2023年度</v>
      </c>
    </row>
    <row r="4019" spans="1:13" x14ac:dyDescent="0.3">
      <c r="A4019" s="2">
        <v>202210</v>
      </c>
      <c r="B4019" s="19">
        <f>DATE(表格1[[#This Row],[年]],表格1[[#This Row],[月]],1)</f>
        <v>44835</v>
      </c>
      <c r="C4019" s="2" t="str">
        <f>LEFT(表格1[[#This Row],[年月]],4)</f>
        <v>2022</v>
      </c>
      <c r="D4019" s="2" t="str">
        <f>RIGHT(表格1[[#This Row],[年月]],2)</f>
        <v>10</v>
      </c>
      <c r="E4019" s="5">
        <v>65000000</v>
      </c>
      <c r="F4019" s="2" t="str">
        <f>VLOOKUP(TEXT(表格1[[#This Row],[地區]],"00000000"),縣市代碼,2,0)</f>
        <v>新北市</v>
      </c>
      <c r="G4019" s="2" t="s">
        <v>10</v>
      </c>
      <c r="H4019" s="13">
        <v>5807531</v>
      </c>
      <c r="I4019" s="14">
        <v>15346433190</v>
      </c>
      <c r="J4019" s="14">
        <f>表格1[[#This Row],[信用卡交易筆數]]/1000</f>
        <v>5807.5309999999999</v>
      </c>
      <c r="K4019" s="14">
        <f>表格1[[#This Row],[信用卡交易金額'[新臺幣']]]/1000</f>
        <v>15346433.189999999</v>
      </c>
      <c r="L4019" s="14">
        <f>表格1[[#This Row],[信用卡交易金額'[新臺幣']]]/1000000</f>
        <v>15346.43319</v>
      </c>
      <c r="M4019" s="14" t="str" cm="1">
        <f t="array" ref="M4019">_xlfn.TEXTJOIN("", TRUE, _xlfn.XLOOKUP(TRUE, VALUE(表格1[[#This Row],[年月]]) &lt;= VALUE($R$8:$R$12), $Q$8:$Q$12)) &amp; "年度"</f>
        <v>2023年度</v>
      </c>
    </row>
    <row r="4020" spans="1:13" x14ac:dyDescent="0.3">
      <c r="A4020" s="2">
        <v>202210</v>
      </c>
      <c r="B4020" s="19">
        <f>DATE(表格1[[#This Row],[年]],表格1[[#This Row],[月]],1)</f>
        <v>44835</v>
      </c>
      <c r="C4020" s="2" t="str">
        <f>LEFT(表格1[[#This Row],[年月]],4)</f>
        <v>2022</v>
      </c>
      <c r="D4020" s="2" t="str">
        <f>RIGHT(表格1[[#This Row],[年月]],2)</f>
        <v>10</v>
      </c>
      <c r="E4020" s="5">
        <v>68000000</v>
      </c>
      <c r="F4020" s="2" t="str">
        <f>VLOOKUP(TEXT(表格1[[#This Row],[地區]],"00000000"),縣市代碼,2,0)</f>
        <v>桃園市</v>
      </c>
      <c r="G4020" s="2" t="s">
        <v>4</v>
      </c>
      <c r="H4020" s="13">
        <v>5374072</v>
      </c>
      <c r="I4020" s="14">
        <v>2566728166</v>
      </c>
      <c r="J4020" s="14">
        <f>表格1[[#This Row],[信用卡交易筆數]]/1000</f>
        <v>5374.0720000000001</v>
      </c>
      <c r="K4020" s="14">
        <f>表格1[[#This Row],[信用卡交易金額'[新臺幣']]]/1000</f>
        <v>2566728.1660000002</v>
      </c>
      <c r="L4020" s="14">
        <f>表格1[[#This Row],[信用卡交易金額'[新臺幣']]]/1000000</f>
        <v>2566.7281659999999</v>
      </c>
      <c r="M4020" s="14" t="str" cm="1">
        <f t="array" ref="M4020">_xlfn.TEXTJOIN("", TRUE, _xlfn.XLOOKUP(TRUE, VALUE(表格1[[#This Row],[年月]]) &lt;= VALUE($R$8:$R$12), $Q$8:$Q$12)) &amp; "年度"</f>
        <v>2023年度</v>
      </c>
    </row>
    <row r="4021" spans="1:13" x14ac:dyDescent="0.3">
      <c r="A4021" s="2">
        <v>202210</v>
      </c>
      <c r="B4021" s="19">
        <f>DATE(表格1[[#This Row],[年]],表格1[[#This Row],[月]],1)</f>
        <v>44835</v>
      </c>
      <c r="C4021" s="2" t="str">
        <f>LEFT(表格1[[#This Row],[年月]],4)</f>
        <v>2022</v>
      </c>
      <c r="D4021" s="2" t="str">
        <f>RIGHT(表格1[[#This Row],[年月]],2)</f>
        <v>10</v>
      </c>
      <c r="E4021" s="5">
        <v>68000000</v>
      </c>
      <c r="F4021" s="2" t="str">
        <f>VLOOKUP(TEXT(表格1[[#This Row],[地區]],"00000000"),縣市代碼,2,0)</f>
        <v>桃園市</v>
      </c>
      <c r="G4021" s="2" t="s">
        <v>5</v>
      </c>
      <c r="H4021" s="13">
        <v>350982</v>
      </c>
      <c r="I4021" s="14">
        <v>967050746</v>
      </c>
      <c r="J4021" s="14">
        <f>表格1[[#This Row],[信用卡交易筆數]]/1000</f>
        <v>350.98200000000003</v>
      </c>
      <c r="K4021" s="14">
        <f>表格1[[#This Row],[信用卡交易金額'[新臺幣']]]/1000</f>
        <v>967050.74600000004</v>
      </c>
      <c r="L4021" s="14">
        <f>表格1[[#This Row],[信用卡交易金額'[新臺幣']]]/1000000</f>
        <v>967.050746</v>
      </c>
      <c r="M4021" s="14" t="str" cm="1">
        <f t="array" ref="M4021">_xlfn.TEXTJOIN("", TRUE, _xlfn.XLOOKUP(TRUE, VALUE(表格1[[#This Row],[年月]]) &lt;= VALUE($R$8:$R$12), $Q$8:$Q$12)) &amp; "年度"</f>
        <v>2023年度</v>
      </c>
    </row>
    <row r="4022" spans="1:13" x14ac:dyDescent="0.3">
      <c r="A4022" s="2">
        <v>202210</v>
      </c>
      <c r="B4022" s="19">
        <f>DATE(表格1[[#This Row],[年]],表格1[[#This Row],[月]],1)</f>
        <v>44835</v>
      </c>
      <c r="C4022" s="2" t="str">
        <f>LEFT(表格1[[#This Row],[年月]],4)</f>
        <v>2022</v>
      </c>
      <c r="D4022" s="2" t="str">
        <f>RIGHT(表格1[[#This Row],[年月]],2)</f>
        <v>10</v>
      </c>
      <c r="E4022" s="5">
        <v>68000000</v>
      </c>
      <c r="F4022" s="2" t="str">
        <f>VLOOKUP(TEXT(表格1[[#This Row],[地區]],"00000000"),縣市代碼,2,0)</f>
        <v>桃園市</v>
      </c>
      <c r="G4022" s="2" t="s">
        <v>6</v>
      </c>
      <c r="H4022" s="13">
        <v>524090</v>
      </c>
      <c r="I4022" s="14">
        <v>1686313115</v>
      </c>
      <c r="J4022" s="14">
        <f>表格1[[#This Row],[信用卡交易筆數]]/1000</f>
        <v>524.09</v>
      </c>
      <c r="K4022" s="14">
        <f>表格1[[#This Row],[信用卡交易金額'[新臺幣']]]/1000</f>
        <v>1686313.115</v>
      </c>
      <c r="L4022" s="14">
        <f>表格1[[#This Row],[信用卡交易金額'[新臺幣']]]/1000000</f>
        <v>1686.3131149999999</v>
      </c>
      <c r="M4022" s="14" t="str" cm="1">
        <f t="array" ref="M4022">_xlfn.TEXTJOIN("", TRUE, _xlfn.XLOOKUP(TRUE, VALUE(表格1[[#This Row],[年月]]) &lt;= VALUE($R$8:$R$12), $Q$8:$Q$12)) &amp; "年度"</f>
        <v>2023年度</v>
      </c>
    </row>
    <row r="4023" spans="1:13" x14ac:dyDescent="0.3">
      <c r="A4023" s="2">
        <v>202210</v>
      </c>
      <c r="B4023" s="19">
        <f>DATE(表格1[[#This Row],[年]],表格1[[#This Row],[月]],1)</f>
        <v>44835</v>
      </c>
      <c r="C4023" s="2" t="str">
        <f>LEFT(表格1[[#This Row],[年月]],4)</f>
        <v>2022</v>
      </c>
      <c r="D4023" s="2" t="str">
        <f>RIGHT(表格1[[#This Row],[年月]],2)</f>
        <v>10</v>
      </c>
      <c r="E4023" s="5">
        <v>68000000</v>
      </c>
      <c r="F4023" s="2" t="str">
        <f>VLOOKUP(TEXT(表格1[[#This Row],[地區]],"00000000"),縣市代碼,2,0)</f>
        <v>桃園市</v>
      </c>
      <c r="G4023" s="2" t="s">
        <v>7</v>
      </c>
      <c r="H4023" s="13">
        <v>2852122</v>
      </c>
      <c r="I4023" s="14">
        <v>3284572856</v>
      </c>
      <c r="J4023" s="14">
        <f>表格1[[#This Row],[信用卡交易筆數]]/1000</f>
        <v>2852.1219999999998</v>
      </c>
      <c r="K4023" s="14">
        <f>表格1[[#This Row],[信用卡交易金額'[新臺幣']]]/1000</f>
        <v>3284572.8560000001</v>
      </c>
      <c r="L4023" s="14">
        <f>表格1[[#This Row],[信用卡交易金額'[新臺幣']]]/1000000</f>
        <v>3284.5728559999998</v>
      </c>
      <c r="M4023" s="14" t="str" cm="1">
        <f t="array" ref="M4023">_xlfn.TEXTJOIN("", TRUE, _xlfn.XLOOKUP(TRUE, VALUE(表格1[[#This Row],[年月]]) &lt;= VALUE($R$8:$R$12), $Q$8:$Q$12)) &amp; "年度"</f>
        <v>2023年度</v>
      </c>
    </row>
    <row r="4024" spans="1:13" x14ac:dyDescent="0.3">
      <c r="A4024" s="2">
        <v>202210</v>
      </c>
      <c r="B4024" s="19">
        <f>DATE(表格1[[#This Row],[年]],表格1[[#This Row],[月]],1)</f>
        <v>44835</v>
      </c>
      <c r="C4024" s="2" t="str">
        <f>LEFT(表格1[[#This Row],[年月]],4)</f>
        <v>2022</v>
      </c>
      <c r="D4024" s="2" t="str">
        <f>RIGHT(表格1[[#This Row],[年月]],2)</f>
        <v>10</v>
      </c>
      <c r="E4024" s="5">
        <v>68000000</v>
      </c>
      <c r="F4024" s="2" t="str">
        <f>VLOOKUP(TEXT(表格1[[#This Row],[地區]],"00000000"),縣市代碼,2,0)</f>
        <v>桃園市</v>
      </c>
      <c r="G4024" s="2" t="s">
        <v>8</v>
      </c>
      <c r="H4024" s="13">
        <v>2258128</v>
      </c>
      <c r="I4024" s="14">
        <v>3953266897</v>
      </c>
      <c r="J4024" s="14">
        <f>表格1[[#This Row],[信用卡交易筆數]]/1000</f>
        <v>2258.1280000000002</v>
      </c>
      <c r="K4024" s="14">
        <f>表格1[[#This Row],[信用卡交易金額'[新臺幣']]]/1000</f>
        <v>3953266.8969999999</v>
      </c>
      <c r="L4024" s="14">
        <f>表格1[[#This Row],[信用卡交易金額'[新臺幣']]]/1000000</f>
        <v>3953.266897</v>
      </c>
      <c r="M4024" s="14" t="str" cm="1">
        <f t="array" ref="M4024">_xlfn.TEXTJOIN("", TRUE, _xlfn.XLOOKUP(TRUE, VALUE(表格1[[#This Row],[年月]]) &lt;= VALUE($R$8:$R$12), $Q$8:$Q$12)) &amp; "年度"</f>
        <v>2023年度</v>
      </c>
    </row>
    <row r="4025" spans="1:13" x14ac:dyDescent="0.3">
      <c r="A4025" s="2">
        <v>202210</v>
      </c>
      <c r="B4025" s="19">
        <f>DATE(表格1[[#This Row],[年]],表格1[[#This Row],[月]],1)</f>
        <v>44835</v>
      </c>
      <c r="C4025" s="2" t="str">
        <f>LEFT(表格1[[#This Row],[年月]],4)</f>
        <v>2022</v>
      </c>
      <c r="D4025" s="2" t="str">
        <f>RIGHT(表格1[[#This Row],[年月]],2)</f>
        <v>10</v>
      </c>
      <c r="E4025" s="5">
        <v>68000000</v>
      </c>
      <c r="F4025" s="2" t="str">
        <f>VLOOKUP(TEXT(表格1[[#This Row],[地區]],"00000000"),縣市代碼,2,0)</f>
        <v>桃園市</v>
      </c>
      <c r="G4025" s="2" t="s">
        <v>9</v>
      </c>
      <c r="H4025" s="13">
        <v>4618706</v>
      </c>
      <c r="I4025" s="14">
        <v>7488289699</v>
      </c>
      <c r="J4025" s="14">
        <f>表格1[[#This Row],[信用卡交易筆數]]/1000</f>
        <v>4618.7060000000001</v>
      </c>
      <c r="K4025" s="14">
        <f>表格1[[#This Row],[信用卡交易金額'[新臺幣']]]/1000</f>
        <v>7488289.699</v>
      </c>
      <c r="L4025" s="14">
        <f>表格1[[#This Row],[信用卡交易金額'[新臺幣']]]/1000000</f>
        <v>7488.2896989999999</v>
      </c>
      <c r="M4025" s="14" t="str" cm="1">
        <f t="array" ref="M4025">_xlfn.TEXTJOIN("", TRUE, _xlfn.XLOOKUP(TRUE, VALUE(表格1[[#This Row],[年月]]) &lt;= VALUE($R$8:$R$12), $Q$8:$Q$12)) &amp; "年度"</f>
        <v>2023年度</v>
      </c>
    </row>
    <row r="4026" spans="1:13" x14ac:dyDescent="0.3">
      <c r="A4026" s="2">
        <v>202210</v>
      </c>
      <c r="B4026" s="19">
        <f>DATE(表格1[[#This Row],[年]],表格1[[#This Row],[月]],1)</f>
        <v>44835</v>
      </c>
      <c r="C4026" s="2" t="str">
        <f>LEFT(表格1[[#This Row],[年月]],4)</f>
        <v>2022</v>
      </c>
      <c r="D4026" s="2" t="str">
        <f>RIGHT(表格1[[#This Row],[年月]],2)</f>
        <v>10</v>
      </c>
      <c r="E4026" s="5">
        <v>68000000</v>
      </c>
      <c r="F4026" s="2" t="str">
        <f>VLOOKUP(TEXT(表格1[[#This Row],[地區]],"00000000"),縣市代碼,2,0)</f>
        <v>桃園市</v>
      </c>
      <c r="G4026" s="2" t="s">
        <v>10</v>
      </c>
      <c r="H4026" s="13">
        <v>2706862</v>
      </c>
      <c r="I4026" s="14">
        <v>7117745072</v>
      </c>
      <c r="J4026" s="14">
        <f>表格1[[#This Row],[信用卡交易筆數]]/1000</f>
        <v>2706.8620000000001</v>
      </c>
      <c r="K4026" s="14">
        <f>表格1[[#This Row],[信用卡交易金額'[新臺幣']]]/1000</f>
        <v>7117745.0719999997</v>
      </c>
      <c r="L4026" s="14">
        <f>表格1[[#This Row],[信用卡交易金額'[新臺幣']]]/1000000</f>
        <v>7117.7450719999997</v>
      </c>
      <c r="M4026" s="14" t="str" cm="1">
        <f t="array" ref="M4026">_xlfn.TEXTJOIN("", TRUE, _xlfn.XLOOKUP(TRUE, VALUE(表格1[[#This Row],[年月]]) &lt;= VALUE($R$8:$R$12), $Q$8:$Q$12)) &amp; "年度"</f>
        <v>2023年度</v>
      </c>
    </row>
    <row r="4027" spans="1:13" x14ac:dyDescent="0.3">
      <c r="A4027" s="2">
        <v>202210</v>
      </c>
      <c r="B4027" s="19">
        <f>DATE(表格1[[#This Row],[年]],表格1[[#This Row],[月]],1)</f>
        <v>44835</v>
      </c>
      <c r="C4027" s="2" t="str">
        <f>LEFT(表格1[[#This Row],[年月]],4)</f>
        <v>2022</v>
      </c>
      <c r="D4027" s="2" t="str">
        <f>RIGHT(表格1[[#This Row],[年月]],2)</f>
        <v>10</v>
      </c>
      <c r="E4027" s="5">
        <v>10004000</v>
      </c>
      <c r="F4027" s="2" t="str">
        <f>VLOOKUP(TEXT(表格1[[#This Row],[地區]],"00000000"),縣市代碼,2,0)</f>
        <v>新竹縣</v>
      </c>
      <c r="G4027" s="2" t="s">
        <v>4</v>
      </c>
      <c r="H4027" s="13">
        <v>1592732</v>
      </c>
      <c r="I4027" s="14">
        <v>810324855</v>
      </c>
      <c r="J4027" s="14">
        <f>表格1[[#This Row],[信用卡交易筆數]]/1000</f>
        <v>1592.732</v>
      </c>
      <c r="K4027" s="14">
        <f>表格1[[#This Row],[信用卡交易金額'[新臺幣']]]/1000</f>
        <v>810324.85499999998</v>
      </c>
      <c r="L4027" s="14">
        <f>表格1[[#This Row],[信用卡交易金額'[新臺幣']]]/1000000</f>
        <v>810.32485499999996</v>
      </c>
      <c r="M4027" s="14" t="str" cm="1">
        <f t="array" ref="M4027">_xlfn.TEXTJOIN("", TRUE, _xlfn.XLOOKUP(TRUE, VALUE(表格1[[#This Row],[年月]]) &lt;= VALUE($R$8:$R$12), $Q$8:$Q$12)) &amp; "年度"</f>
        <v>2023年度</v>
      </c>
    </row>
    <row r="4028" spans="1:13" x14ac:dyDescent="0.3">
      <c r="A4028" s="2">
        <v>202210</v>
      </c>
      <c r="B4028" s="19">
        <f>DATE(表格1[[#This Row],[年]],表格1[[#This Row],[月]],1)</f>
        <v>44835</v>
      </c>
      <c r="C4028" s="2" t="str">
        <f>LEFT(表格1[[#This Row],[年月]],4)</f>
        <v>2022</v>
      </c>
      <c r="D4028" s="2" t="str">
        <f>RIGHT(表格1[[#This Row],[年月]],2)</f>
        <v>10</v>
      </c>
      <c r="E4028" s="5">
        <v>10004000</v>
      </c>
      <c r="F4028" s="2" t="str">
        <f>VLOOKUP(TEXT(表格1[[#This Row],[地區]],"00000000"),縣市代碼,2,0)</f>
        <v>新竹縣</v>
      </c>
      <c r="G4028" s="2" t="s">
        <v>5</v>
      </c>
      <c r="H4028" s="13">
        <v>94846</v>
      </c>
      <c r="I4028" s="14">
        <v>288196469</v>
      </c>
      <c r="J4028" s="14">
        <f>表格1[[#This Row],[信用卡交易筆數]]/1000</f>
        <v>94.846000000000004</v>
      </c>
      <c r="K4028" s="14">
        <f>表格1[[#This Row],[信用卡交易金額'[新臺幣']]]/1000</f>
        <v>288196.46899999998</v>
      </c>
      <c r="L4028" s="14">
        <f>表格1[[#This Row],[信用卡交易金額'[新臺幣']]]/1000000</f>
        <v>288.19646899999998</v>
      </c>
      <c r="M4028" s="14" t="str" cm="1">
        <f t="array" ref="M4028">_xlfn.TEXTJOIN("", TRUE, _xlfn.XLOOKUP(TRUE, VALUE(表格1[[#This Row],[年月]]) &lt;= VALUE($R$8:$R$12), $Q$8:$Q$12)) &amp; "年度"</f>
        <v>2023年度</v>
      </c>
    </row>
    <row r="4029" spans="1:13" x14ac:dyDescent="0.3">
      <c r="A4029" s="2">
        <v>202210</v>
      </c>
      <c r="B4029" s="19">
        <f>DATE(表格1[[#This Row],[年]],表格1[[#This Row],[月]],1)</f>
        <v>44835</v>
      </c>
      <c r="C4029" s="2" t="str">
        <f>LEFT(表格1[[#This Row],[年月]],4)</f>
        <v>2022</v>
      </c>
      <c r="D4029" s="2" t="str">
        <f>RIGHT(表格1[[#This Row],[年月]],2)</f>
        <v>10</v>
      </c>
      <c r="E4029" s="5">
        <v>10004000</v>
      </c>
      <c r="F4029" s="2" t="str">
        <f>VLOOKUP(TEXT(表格1[[#This Row],[地區]],"00000000"),縣市代碼,2,0)</f>
        <v>新竹縣</v>
      </c>
      <c r="G4029" s="2" t="s">
        <v>6</v>
      </c>
      <c r="H4029" s="13">
        <v>144575</v>
      </c>
      <c r="I4029" s="14">
        <v>543842241</v>
      </c>
      <c r="J4029" s="14">
        <f>表格1[[#This Row],[信用卡交易筆數]]/1000</f>
        <v>144.57499999999999</v>
      </c>
      <c r="K4029" s="14">
        <f>表格1[[#This Row],[信用卡交易金額'[新臺幣']]]/1000</f>
        <v>543842.24100000004</v>
      </c>
      <c r="L4029" s="14">
        <f>表格1[[#This Row],[信用卡交易金額'[新臺幣']]]/1000000</f>
        <v>543.84224099999994</v>
      </c>
      <c r="M4029" s="14" t="str" cm="1">
        <f t="array" ref="M4029">_xlfn.TEXTJOIN("", TRUE, _xlfn.XLOOKUP(TRUE, VALUE(表格1[[#This Row],[年月]]) &lt;= VALUE($R$8:$R$12), $Q$8:$Q$12)) &amp; "年度"</f>
        <v>2023年度</v>
      </c>
    </row>
    <row r="4030" spans="1:13" x14ac:dyDescent="0.3">
      <c r="A4030" s="2">
        <v>202210</v>
      </c>
      <c r="B4030" s="19">
        <f>DATE(表格1[[#This Row],[年]],表格1[[#This Row],[月]],1)</f>
        <v>44835</v>
      </c>
      <c r="C4030" s="2" t="str">
        <f>LEFT(表格1[[#This Row],[年月]],4)</f>
        <v>2022</v>
      </c>
      <c r="D4030" s="2" t="str">
        <f>RIGHT(表格1[[#This Row],[年月]],2)</f>
        <v>10</v>
      </c>
      <c r="E4030" s="5">
        <v>10004000</v>
      </c>
      <c r="F4030" s="2" t="str">
        <f>VLOOKUP(TEXT(表格1[[#This Row],[地區]],"00000000"),縣市代碼,2,0)</f>
        <v>新竹縣</v>
      </c>
      <c r="G4030" s="2" t="s">
        <v>7</v>
      </c>
      <c r="H4030" s="13">
        <v>781620</v>
      </c>
      <c r="I4030" s="14">
        <v>957520954</v>
      </c>
      <c r="J4030" s="14">
        <f>表格1[[#This Row],[信用卡交易筆數]]/1000</f>
        <v>781.62</v>
      </c>
      <c r="K4030" s="14">
        <f>表格1[[#This Row],[信用卡交易金額'[新臺幣']]]/1000</f>
        <v>957520.95400000003</v>
      </c>
      <c r="L4030" s="14">
        <f>表格1[[#This Row],[信用卡交易金額'[新臺幣']]]/1000000</f>
        <v>957.52095399999996</v>
      </c>
      <c r="M4030" s="14" t="str" cm="1">
        <f t="array" ref="M4030">_xlfn.TEXTJOIN("", TRUE, _xlfn.XLOOKUP(TRUE, VALUE(表格1[[#This Row],[年月]]) &lt;= VALUE($R$8:$R$12), $Q$8:$Q$12)) &amp; "年度"</f>
        <v>2023年度</v>
      </c>
    </row>
    <row r="4031" spans="1:13" x14ac:dyDescent="0.3">
      <c r="A4031" s="2">
        <v>202210</v>
      </c>
      <c r="B4031" s="19">
        <f>DATE(表格1[[#This Row],[年]],表格1[[#This Row],[月]],1)</f>
        <v>44835</v>
      </c>
      <c r="C4031" s="2" t="str">
        <f>LEFT(表格1[[#This Row],[年月]],4)</f>
        <v>2022</v>
      </c>
      <c r="D4031" s="2" t="str">
        <f>RIGHT(表格1[[#This Row],[年月]],2)</f>
        <v>10</v>
      </c>
      <c r="E4031" s="5">
        <v>10004000</v>
      </c>
      <c r="F4031" s="2" t="str">
        <f>VLOOKUP(TEXT(表格1[[#This Row],[地區]],"00000000"),縣市代碼,2,0)</f>
        <v>新竹縣</v>
      </c>
      <c r="G4031" s="2" t="s">
        <v>8</v>
      </c>
      <c r="H4031" s="13">
        <v>650208</v>
      </c>
      <c r="I4031" s="14">
        <v>1130788725</v>
      </c>
      <c r="J4031" s="14">
        <f>表格1[[#This Row],[信用卡交易筆數]]/1000</f>
        <v>650.20799999999997</v>
      </c>
      <c r="K4031" s="14">
        <f>表格1[[#This Row],[信用卡交易金額'[新臺幣']]]/1000</f>
        <v>1130788.7250000001</v>
      </c>
      <c r="L4031" s="14">
        <f>表格1[[#This Row],[信用卡交易金額'[新臺幣']]]/1000000</f>
        <v>1130.7887250000001</v>
      </c>
      <c r="M4031" s="14" t="str" cm="1">
        <f t="array" ref="M4031">_xlfn.TEXTJOIN("", TRUE, _xlfn.XLOOKUP(TRUE, VALUE(表格1[[#This Row],[年月]]) &lt;= VALUE($R$8:$R$12), $Q$8:$Q$12)) &amp; "年度"</f>
        <v>2023年度</v>
      </c>
    </row>
    <row r="4032" spans="1:13" x14ac:dyDescent="0.3">
      <c r="A4032" s="2">
        <v>202210</v>
      </c>
      <c r="B4032" s="19">
        <f>DATE(表格1[[#This Row],[年]],表格1[[#This Row],[月]],1)</f>
        <v>44835</v>
      </c>
      <c r="C4032" s="2" t="str">
        <f>LEFT(表格1[[#This Row],[年月]],4)</f>
        <v>2022</v>
      </c>
      <c r="D4032" s="2" t="str">
        <f>RIGHT(表格1[[#This Row],[年月]],2)</f>
        <v>10</v>
      </c>
      <c r="E4032" s="5">
        <v>10004000</v>
      </c>
      <c r="F4032" s="2" t="str">
        <f>VLOOKUP(TEXT(表格1[[#This Row],[地區]],"00000000"),縣市代碼,2,0)</f>
        <v>新竹縣</v>
      </c>
      <c r="G4032" s="2" t="s">
        <v>9</v>
      </c>
      <c r="H4032" s="13">
        <v>1272826</v>
      </c>
      <c r="I4032" s="14">
        <v>1957335066</v>
      </c>
      <c r="J4032" s="14">
        <f>表格1[[#This Row],[信用卡交易筆數]]/1000</f>
        <v>1272.826</v>
      </c>
      <c r="K4032" s="14">
        <f>表格1[[#This Row],[信用卡交易金額'[新臺幣']]]/1000</f>
        <v>1957335.0660000001</v>
      </c>
      <c r="L4032" s="14">
        <f>表格1[[#This Row],[信用卡交易金額'[新臺幣']]]/1000000</f>
        <v>1957.3350660000001</v>
      </c>
      <c r="M4032" s="14" t="str" cm="1">
        <f t="array" ref="M4032">_xlfn.TEXTJOIN("", TRUE, _xlfn.XLOOKUP(TRUE, VALUE(表格1[[#This Row],[年月]]) &lt;= VALUE($R$8:$R$12), $Q$8:$Q$12)) &amp; "年度"</f>
        <v>2023年度</v>
      </c>
    </row>
    <row r="4033" spans="1:13" x14ac:dyDescent="0.3">
      <c r="A4033" s="2">
        <v>202210</v>
      </c>
      <c r="B4033" s="19">
        <f>DATE(表格1[[#This Row],[年]],表格1[[#This Row],[月]],1)</f>
        <v>44835</v>
      </c>
      <c r="C4033" s="2" t="str">
        <f>LEFT(表格1[[#This Row],[年月]],4)</f>
        <v>2022</v>
      </c>
      <c r="D4033" s="2" t="str">
        <f>RIGHT(表格1[[#This Row],[年月]],2)</f>
        <v>10</v>
      </c>
      <c r="E4033" s="5">
        <v>10004000</v>
      </c>
      <c r="F4033" s="2" t="str">
        <f>VLOOKUP(TEXT(表格1[[#This Row],[地區]],"00000000"),縣市代碼,2,0)</f>
        <v>新竹縣</v>
      </c>
      <c r="G4033" s="2" t="s">
        <v>10</v>
      </c>
      <c r="H4033" s="13">
        <v>756713</v>
      </c>
      <c r="I4033" s="14">
        <v>1921053211</v>
      </c>
      <c r="J4033" s="14">
        <f>表格1[[#This Row],[信用卡交易筆數]]/1000</f>
        <v>756.71299999999997</v>
      </c>
      <c r="K4033" s="14">
        <f>表格1[[#This Row],[信用卡交易金額'[新臺幣']]]/1000</f>
        <v>1921053.2109999999</v>
      </c>
      <c r="L4033" s="14">
        <f>表格1[[#This Row],[信用卡交易金額'[新臺幣']]]/1000000</f>
        <v>1921.0532109999999</v>
      </c>
      <c r="M4033" s="14" t="str" cm="1">
        <f t="array" ref="M4033">_xlfn.TEXTJOIN("", TRUE, _xlfn.XLOOKUP(TRUE, VALUE(表格1[[#This Row],[年月]]) &lt;= VALUE($R$8:$R$12), $Q$8:$Q$12)) &amp; "年度"</f>
        <v>2023年度</v>
      </c>
    </row>
    <row r="4034" spans="1:13" x14ac:dyDescent="0.3">
      <c r="A4034" s="2">
        <v>202210</v>
      </c>
      <c r="B4034" s="19">
        <f>DATE(表格1[[#This Row],[年]],表格1[[#This Row],[月]],1)</f>
        <v>44835</v>
      </c>
      <c r="C4034" s="2" t="str">
        <f>LEFT(表格1[[#This Row],[年月]],4)</f>
        <v>2022</v>
      </c>
      <c r="D4034" s="2" t="str">
        <f>RIGHT(表格1[[#This Row],[年月]],2)</f>
        <v>10</v>
      </c>
      <c r="E4034" s="5">
        <v>10018000</v>
      </c>
      <c r="F4034" s="2" t="str">
        <f>VLOOKUP(TEXT(表格1[[#This Row],[地區]],"00000000"),縣市代碼,2,0)</f>
        <v>新竹市</v>
      </c>
      <c r="G4034" s="2" t="s">
        <v>4</v>
      </c>
      <c r="H4034" s="13">
        <v>1536563</v>
      </c>
      <c r="I4034" s="14">
        <v>787238263</v>
      </c>
      <c r="J4034" s="14">
        <f>表格1[[#This Row],[信用卡交易筆數]]/1000</f>
        <v>1536.5630000000001</v>
      </c>
      <c r="K4034" s="14">
        <f>表格1[[#This Row],[信用卡交易金額'[新臺幣']]]/1000</f>
        <v>787238.26300000004</v>
      </c>
      <c r="L4034" s="14">
        <f>表格1[[#This Row],[信用卡交易金額'[新臺幣']]]/1000000</f>
        <v>787.23826299999996</v>
      </c>
      <c r="M4034" s="14" t="str" cm="1">
        <f t="array" ref="M4034">_xlfn.TEXTJOIN("", TRUE, _xlfn.XLOOKUP(TRUE, VALUE(表格1[[#This Row],[年月]]) &lt;= VALUE($R$8:$R$12), $Q$8:$Q$12)) &amp; "年度"</f>
        <v>2023年度</v>
      </c>
    </row>
    <row r="4035" spans="1:13" x14ac:dyDescent="0.3">
      <c r="A4035" s="2">
        <v>202210</v>
      </c>
      <c r="B4035" s="19">
        <f>DATE(表格1[[#This Row],[年]],表格1[[#This Row],[月]],1)</f>
        <v>44835</v>
      </c>
      <c r="C4035" s="2" t="str">
        <f>LEFT(表格1[[#This Row],[年月]],4)</f>
        <v>2022</v>
      </c>
      <c r="D4035" s="2" t="str">
        <f>RIGHT(表格1[[#This Row],[年月]],2)</f>
        <v>10</v>
      </c>
      <c r="E4035" s="5">
        <v>10018000</v>
      </c>
      <c r="F4035" s="2" t="str">
        <f>VLOOKUP(TEXT(表格1[[#This Row],[地區]],"00000000"),縣市代碼,2,0)</f>
        <v>新竹市</v>
      </c>
      <c r="G4035" s="2" t="s">
        <v>5</v>
      </c>
      <c r="H4035" s="13">
        <v>85745</v>
      </c>
      <c r="I4035" s="14">
        <v>260267675</v>
      </c>
      <c r="J4035" s="14">
        <f>表格1[[#This Row],[信用卡交易筆數]]/1000</f>
        <v>85.745000000000005</v>
      </c>
      <c r="K4035" s="14">
        <f>表格1[[#This Row],[信用卡交易金額'[新臺幣']]]/1000</f>
        <v>260267.67499999999</v>
      </c>
      <c r="L4035" s="14">
        <f>表格1[[#This Row],[信用卡交易金額'[新臺幣']]]/1000000</f>
        <v>260.267675</v>
      </c>
      <c r="M4035" s="14" t="str" cm="1">
        <f t="array" ref="M4035">_xlfn.TEXTJOIN("", TRUE, _xlfn.XLOOKUP(TRUE, VALUE(表格1[[#This Row],[年月]]) &lt;= VALUE($R$8:$R$12), $Q$8:$Q$12)) &amp; "年度"</f>
        <v>2023年度</v>
      </c>
    </row>
    <row r="4036" spans="1:13" x14ac:dyDescent="0.3">
      <c r="A4036" s="2">
        <v>202210</v>
      </c>
      <c r="B4036" s="19">
        <f>DATE(表格1[[#This Row],[年]],表格1[[#This Row],[月]],1)</f>
        <v>44835</v>
      </c>
      <c r="C4036" s="2" t="str">
        <f>LEFT(表格1[[#This Row],[年月]],4)</f>
        <v>2022</v>
      </c>
      <c r="D4036" s="2" t="str">
        <f>RIGHT(表格1[[#This Row],[年月]],2)</f>
        <v>10</v>
      </c>
      <c r="E4036" s="5">
        <v>10018000</v>
      </c>
      <c r="F4036" s="2" t="str">
        <f>VLOOKUP(TEXT(表格1[[#This Row],[地區]],"00000000"),縣市代碼,2,0)</f>
        <v>新竹市</v>
      </c>
      <c r="G4036" s="2" t="s">
        <v>6</v>
      </c>
      <c r="H4036" s="13">
        <v>140158</v>
      </c>
      <c r="I4036" s="14">
        <v>531579404</v>
      </c>
      <c r="J4036" s="14">
        <f>表格1[[#This Row],[信用卡交易筆數]]/1000</f>
        <v>140.15799999999999</v>
      </c>
      <c r="K4036" s="14">
        <f>表格1[[#This Row],[信用卡交易金額'[新臺幣']]]/1000</f>
        <v>531579.40399999998</v>
      </c>
      <c r="L4036" s="14">
        <f>表格1[[#This Row],[信用卡交易金額'[新臺幣']]]/1000000</f>
        <v>531.57940399999995</v>
      </c>
      <c r="M4036" s="14" t="str" cm="1">
        <f t="array" ref="M4036">_xlfn.TEXTJOIN("", TRUE, _xlfn.XLOOKUP(TRUE, VALUE(表格1[[#This Row],[年月]]) &lt;= VALUE($R$8:$R$12), $Q$8:$Q$12)) &amp; "年度"</f>
        <v>2023年度</v>
      </c>
    </row>
    <row r="4037" spans="1:13" x14ac:dyDescent="0.3">
      <c r="A4037" s="2">
        <v>202210</v>
      </c>
      <c r="B4037" s="19">
        <f>DATE(表格1[[#This Row],[年]],表格1[[#This Row],[月]],1)</f>
        <v>44835</v>
      </c>
      <c r="C4037" s="2" t="str">
        <f>LEFT(表格1[[#This Row],[年月]],4)</f>
        <v>2022</v>
      </c>
      <c r="D4037" s="2" t="str">
        <f>RIGHT(表格1[[#This Row],[年月]],2)</f>
        <v>10</v>
      </c>
      <c r="E4037" s="5">
        <v>10018000</v>
      </c>
      <c r="F4037" s="2" t="str">
        <f>VLOOKUP(TEXT(表格1[[#This Row],[地區]],"00000000"),縣市代碼,2,0)</f>
        <v>新竹市</v>
      </c>
      <c r="G4037" s="2" t="s">
        <v>7</v>
      </c>
      <c r="H4037" s="13">
        <v>688939</v>
      </c>
      <c r="I4037" s="14">
        <v>828331371</v>
      </c>
      <c r="J4037" s="14">
        <f>表格1[[#This Row],[信用卡交易筆數]]/1000</f>
        <v>688.93899999999996</v>
      </c>
      <c r="K4037" s="14">
        <f>表格1[[#This Row],[信用卡交易金額'[新臺幣']]]/1000</f>
        <v>828331.37100000004</v>
      </c>
      <c r="L4037" s="14">
        <f>表格1[[#This Row],[信用卡交易金額'[新臺幣']]]/1000000</f>
        <v>828.33137099999999</v>
      </c>
      <c r="M4037" s="14" t="str" cm="1">
        <f t="array" ref="M4037">_xlfn.TEXTJOIN("", TRUE, _xlfn.XLOOKUP(TRUE, VALUE(表格1[[#This Row],[年月]]) &lt;= VALUE($R$8:$R$12), $Q$8:$Q$12)) &amp; "年度"</f>
        <v>2023年度</v>
      </c>
    </row>
    <row r="4038" spans="1:13" x14ac:dyDescent="0.3">
      <c r="A4038" s="2">
        <v>202210</v>
      </c>
      <c r="B4038" s="19">
        <f>DATE(表格1[[#This Row],[年]],表格1[[#This Row],[月]],1)</f>
        <v>44835</v>
      </c>
      <c r="C4038" s="2" t="str">
        <f>LEFT(表格1[[#This Row],[年月]],4)</f>
        <v>2022</v>
      </c>
      <c r="D4038" s="2" t="str">
        <f>RIGHT(表格1[[#This Row],[年月]],2)</f>
        <v>10</v>
      </c>
      <c r="E4038" s="5">
        <v>10018000</v>
      </c>
      <c r="F4038" s="2" t="str">
        <f>VLOOKUP(TEXT(表格1[[#This Row],[地區]],"00000000"),縣市代碼,2,0)</f>
        <v>新竹市</v>
      </c>
      <c r="G4038" s="2" t="s">
        <v>8</v>
      </c>
      <c r="H4038" s="13">
        <v>568093</v>
      </c>
      <c r="I4038" s="14">
        <v>1226315932</v>
      </c>
      <c r="J4038" s="14">
        <f>表格1[[#This Row],[信用卡交易筆數]]/1000</f>
        <v>568.09299999999996</v>
      </c>
      <c r="K4038" s="14">
        <f>表格1[[#This Row],[信用卡交易金額'[新臺幣']]]/1000</f>
        <v>1226315.932</v>
      </c>
      <c r="L4038" s="14">
        <f>表格1[[#This Row],[信用卡交易金額'[新臺幣']]]/1000000</f>
        <v>1226.315932</v>
      </c>
      <c r="M4038" s="14" t="str" cm="1">
        <f t="array" ref="M4038">_xlfn.TEXTJOIN("", TRUE, _xlfn.XLOOKUP(TRUE, VALUE(表格1[[#This Row],[年月]]) &lt;= VALUE($R$8:$R$12), $Q$8:$Q$12)) &amp; "年度"</f>
        <v>2023年度</v>
      </c>
    </row>
    <row r="4039" spans="1:13" x14ac:dyDescent="0.3">
      <c r="A4039" s="2">
        <v>202210</v>
      </c>
      <c r="B4039" s="19">
        <f>DATE(表格1[[#This Row],[年]],表格1[[#This Row],[月]],1)</f>
        <v>44835</v>
      </c>
      <c r="C4039" s="2" t="str">
        <f>LEFT(表格1[[#This Row],[年月]],4)</f>
        <v>2022</v>
      </c>
      <c r="D4039" s="2" t="str">
        <f>RIGHT(表格1[[#This Row],[年月]],2)</f>
        <v>10</v>
      </c>
      <c r="E4039" s="5">
        <v>10018000</v>
      </c>
      <c r="F4039" s="2" t="str">
        <f>VLOOKUP(TEXT(表格1[[#This Row],[地區]],"00000000"),縣市代碼,2,0)</f>
        <v>新竹市</v>
      </c>
      <c r="G4039" s="2" t="s">
        <v>9</v>
      </c>
      <c r="H4039" s="13">
        <v>1274919</v>
      </c>
      <c r="I4039" s="14">
        <v>2062802756</v>
      </c>
      <c r="J4039" s="14">
        <f>表格1[[#This Row],[信用卡交易筆數]]/1000</f>
        <v>1274.9190000000001</v>
      </c>
      <c r="K4039" s="14">
        <f>表格1[[#This Row],[信用卡交易金額'[新臺幣']]]/1000</f>
        <v>2062802.7560000001</v>
      </c>
      <c r="L4039" s="14">
        <f>表格1[[#This Row],[信用卡交易金額'[新臺幣']]]/1000000</f>
        <v>2062.802756</v>
      </c>
      <c r="M4039" s="14" t="str" cm="1">
        <f t="array" ref="M4039">_xlfn.TEXTJOIN("", TRUE, _xlfn.XLOOKUP(TRUE, VALUE(表格1[[#This Row],[年月]]) &lt;= VALUE($R$8:$R$12), $Q$8:$Q$12)) &amp; "年度"</f>
        <v>2023年度</v>
      </c>
    </row>
    <row r="4040" spans="1:13" x14ac:dyDescent="0.3">
      <c r="A4040" s="2">
        <v>202210</v>
      </c>
      <c r="B4040" s="19">
        <f>DATE(表格1[[#This Row],[年]],表格1[[#This Row],[月]],1)</f>
        <v>44835</v>
      </c>
      <c r="C4040" s="2" t="str">
        <f>LEFT(表格1[[#This Row],[年月]],4)</f>
        <v>2022</v>
      </c>
      <c r="D4040" s="2" t="str">
        <f>RIGHT(表格1[[#This Row],[年月]],2)</f>
        <v>10</v>
      </c>
      <c r="E4040" s="5">
        <v>10018000</v>
      </c>
      <c r="F4040" s="2" t="str">
        <f>VLOOKUP(TEXT(表格1[[#This Row],[地區]],"00000000"),縣市代碼,2,0)</f>
        <v>新竹市</v>
      </c>
      <c r="G4040" s="2" t="s">
        <v>10</v>
      </c>
      <c r="H4040" s="13">
        <v>707237</v>
      </c>
      <c r="I4040" s="14">
        <v>1767425800</v>
      </c>
      <c r="J4040" s="14">
        <f>表格1[[#This Row],[信用卡交易筆數]]/1000</f>
        <v>707.23699999999997</v>
      </c>
      <c r="K4040" s="14">
        <f>表格1[[#This Row],[信用卡交易金額'[新臺幣']]]/1000</f>
        <v>1767425.8</v>
      </c>
      <c r="L4040" s="14">
        <f>表格1[[#This Row],[信用卡交易金額'[新臺幣']]]/1000000</f>
        <v>1767.4258</v>
      </c>
      <c r="M4040" s="14" t="str" cm="1">
        <f t="array" ref="M4040">_xlfn.TEXTJOIN("", TRUE, _xlfn.XLOOKUP(TRUE, VALUE(表格1[[#This Row],[年月]]) &lt;= VALUE($R$8:$R$12), $Q$8:$Q$12)) &amp; "年度"</f>
        <v>2023年度</v>
      </c>
    </row>
    <row r="4041" spans="1:13" x14ac:dyDescent="0.3">
      <c r="A4041" s="2">
        <v>202210</v>
      </c>
      <c r="B4041" s="19">
        <f>DATE(表格1[[#This Row],[年]],表格1[[#This Row],[月]],1)</f>
        <v>44835</v>
      </c>
      <c r="C4041" s="2" t="str">
        <f>LEFT(表格1[[#This Row],[年月]],4)</f>
        <v>2022</v>
      </c>
      <c r="D4041" s="2" t="str">
        <f>RIGHT(表格1[[#This Row],[年月]],2)</f>
        <v>10</v>
      </c>
      <c r="E4041" s="5">
        <v>10005000</v>
      </c>
      <c r="F4041" s="2" t="str">
        <f>VLOOKUP(TEXT(表格1[[#This Row],[地區]],"00000000"),縣市代碼,2,0)</f>
        <v>苗栗縣</v>
      </c>
      <c r="G4041" s="2" t="s">
        <v>4</v>
      </c>
      <c r="H4041" s="13">
        <v>752765</v>
      </c>
      <c r="I4041" s="14">
        <v>356911240</v>
      </c>
      <c r="J4041" s="14">
        <f>表格1[[#This Row],[信用卡交易筆數]]/1000</f>
        <v>752.76499999999999</v>
      </c>
      <c r="K4041" s="14">
        <f>表格1[[#This Row],[信用卡交易金額'[新臺幣']]]/1000</f>
        <v>356911.24</v>
      </c>
      <c r="L4041" s="14">
        <f>表格1[[#This Row],[信用卡交易金額'[新臺幣']]]/1000000</f>
        <v>356.91124000000002</v>
      </c>
      <c r="M4041" s="14" t="str" cm="1">
        <f t="array" ref="M4041">_xlfn.TEXTJOIN("", TRUE, _xlfn.XLOOKUP(TRUE, VALUE(表格1[[#This Row],[年月]]) &lt;= VALUE($R$8:$R$12), $Q$8:$Q$12)) &amp; "年度"</f>
        <v>2023年度</v>
      </c>
    </row>
    <row r="4042" spans="1:13" x14ac:dyDescent="0.3">
      <c r="A4042" s="2">
        <v>202210</v>
      </c>
      <c r="B4042" s="19">
        <f>DATE(表格1[[#This Row],[年]],表格1[[#This Row],[月]],1)</f>
        <v>44835</v>
      </c>
      <c r="C4042" s="2" t="str">
        <f>LEFT(表格1[[#This Row],[年月]],4)</f>
        <v>2022</v>
      </c>
      <c r="D4042" s="2" t="str">
        <f>RIGHT(表格1[[#This Row],[年月]],2)</f>
        <v>10</v>
      </c>
      <c r="E4042" s="5">
        <v>10005000</v>
      </c>
      <c r="F4042" s="2" t="str">
        <f>VLOOKUP(TEXT(表格1[[#This Row],[地區]],"00000000"),縣市代碼,2,0)</f>
        <v>苗栗縣</v>
      </c>
      <c r="G4042" s="2" t="s">
        <v>5</v>
      </c>
      <c r="H4042" s="13">
        <v>59359</v>
      </c>
      <c r="I4042" s="14">
        <v>154709683</v>
      </c>
      <c r="J4042" s="14">
        <f>表格1[[#This Row],[信用卡交易筆數]]/1000</f>
        <v>59.359000000000002</v>
      </c>
      <c r="K4042" s="14">
        <f>表格1[[#This Row],[信用卡交易金額'[新臺幣']]]/1000</f>
        <v>154709.68299999999</v>
      </c>
      <c r="L4042" s="14">
        <f>表格1[[#This Row],[信用卡交易金額'[新臺幣']]]/1000000</f>
        <v>154.70968300000001</v>
      </c>
      <c r="M4042" s="14" t="str" cm="1">
        <f t="array" ref="M4042">_xlfn.TEXTJOIN("", TRUE, _xlfn.XLOOKUP(TRUE, VALUE(表格1[[#This Row],[年月]]) &lt;= VALUE($R$8:$R$12), $Q$8:$Q$12)) &amp; "年度"</f>
        <v>2023年度</v>
      </c>
    </row>
    <row r="4043" spans="1:13" x14ac:dyDescent="0.3">
      <c r="A4043" s="2">
        <v>202210</v>
      </c>
      <c r="B4043" s="19">
        <f>DATE(表格1[[#This Row],[年]],表格1[[#This Row],[月]],1)</f>
        <v>44835</v>
      </c>
      <c r="C4043" s="2" t="str">
        <f>LEFT(表格1[[#This Row],[年月]],4)</f>
        <v>2022</v>
      </c>
      <c r="D4043" s="2" t="str">
        <f>RIGHT(表格1[[#This Row],[年月]],2)</f>
        <v>10</v>
      </c>
      <c r="E4043" s="5">
        <v>10005000</v>
      </c>
      <c r="F4043" s="2" t="str">
        <f>VLOOKUP(TEXT(表格1[[#This Row],[地區]],"00000000"),縣市代碼,2,0)</f>
        <v>苗栗縣</v>
      </c>
      <c r="G4043" s="2" t="s">
        <v>6</v>
      </c>
      <c r="H4043" s="13">
        <v>82206</v>
      </c>
      <c r="I4043" s="14">
        <v>257755538</v>
      </c>
      <c r="J4043" s="14">
        <f>表格1[[#This Row],[信用卡交易筆數]]/1000</f>
        <v>82.206000000000003</v>
      </c>
      <c r="K4043" s="14">
        <f>表格1[[#This Row],[信用卡交易金額'[新臺幣']]]/1000</f>
        <v>257755.538</v>
      </c>
      <c r="L4043" s="14">
        <f>表格1[[#This Row],[信用卡交易金額'[新臺幣']]]/1000000</f>
        <v>257.755538</v>
      </c>
      <c r="M4043" s="14" t="str" cm="1">
        <f t="array" ref="M4043">_xlfn.TEXTJOIN("", TRUE, _xlfn.XLOOKUP(TRUE, VALUE(表格1[[#This Row],[年月]]) &lt;= VALUE($R$8:$R$12), $Q$8:$Q$12)) &amp; "年度"</f>
        <v>2023年度</v>
      </c>
    </row>
    <row r="4044" spans="1:13" x14ac:dyDescent="0.3">
      <c r="A4044" s="2">
        <v>202210</v>
      </c>
      <c r="B4044" s="19">
        <f>DATE(表格1[[#This Row],[年]],表格1[[#This Row],[月]],1)</f>
        <v>44835</v>
      </c>
      <c r="C4044" s="2" t="str">
        <f>LEFT(表格1[[#This Row],[年月]],4)</f>
        <v>2022</v>
      </c>
      <c r="D4044" s="2" t="str">
        <f>RIGHT(表格1[[#This Row],[年月]],2)</f>
        <v>10</v>
      </c>
      <c r="E4044" s="5">
        <v>10005000</v>
      </c>
      <c r="F4044" s="2" t="str">
        <f>VLOOKUP(TEXT(表格1[[#This Row],[地區]],"00000000"),縣市代碼,2,0)</f>
        <v>苗栗縣</v>
      </c>
      <c r="G4044" s="2" t="s">
        <v>7</v>
      </c>
      <c r="H4044" s="13">
        <v>534894</v>
      </c>
      <c r="I4044" s="14">
        <v>617083229</v>
      </c>
      <c r="J4044" s="14">
        <f>表格1[[#This Row],[信用卡交易筆數]]/1000</f>
        <v>534.89400000000001</v>
      </c>
      <c r="K4044" s="14">
        <f>表格1[[#This Row],[信用卡交易金額'[新臺幣']]]/1000</f>
        <v>617083.22900000005</v>
      </c>
      <c r="L4044" s="14">
        <f>表格1[[#This Row],[信用卡交易金額'[新臺幣']]]/1000000</f>
        <v>617.08322899999996</v>
      </c>
      <c r="M4044" s="14" t="str" cm="1">
        <f t="array" ref="M4044">_xlfn.TEXTJOIN("", TRUE, _xlfn.XLOOKUP(TRUE, VALUE(表格1[[#This Row],[年月]]) &lt;= VALUE($R$8:$R$12), $Q$8:$Q$12)) &amp; "年度"</f>
        <v>2023年度</v>
      </c>
    </row>
    <row r="4045" spans="1:13" x14ac:dyDescent="0.3">
      <c r="A4045" s="2">
        <v>202210</v>
      </c>
      <c r="B4045" s="19">
        <f>DATE(表格1[[#This Row],[年]],表格1[[#This Row],[月]],1)</f>
        <v>44835</v>
      </c>
      <c r="C4045" s="2" t="str">
        <f>LEFT(表格1[[#This Row],[年月]],4)</f>
        <v>2022</v>
      </c>
      <c r="D4045" s="2" t="str">
        <f>RIGHT(表格1[[#This Row],[年月]],2)</f>
        <v>10</v>
      </c>
      <c r="E4045" s="5">
        <v>10005000</v>
      </c>
      <c r="F4045" s="2" t="str">
        <f>VLOOKUP(TEXT(表格1[[#This Row],[地區]],"00000000"),縣市代碼,2,0)</f>
        <v>苗栗縣</v>
      </c>
      <c r="G4045" s="2" t="s">
        <v>8</v>
      </c>
      <c r="H4045" s="13">
        <v>348166</v>
      </c>
      <c r="I4045" s="14">
        <v>561042782</v>
      </c>
      <c r="J4045" s="14">
        <f>表格1[[#This Row],[信用卡交易筆數]]/1000</f>
        <v>348.166</v>
      </c>
      <c r="K4045" s="14">
        <f>表格1[[#This Row],[信用卡交易金額'[新臺幣']]]/1000</f>
        <v>561042.78200000001</v>
      </c>
      <c r="L4045" s="14">
        <f>表格1[[#This Row],[信用卡交易金額'[新臺幣']]]/1000000</f>
        <v>561.04278199999999</v>
      </c>
      <c r="M4045" s="14" t="str" cm="1">
        <f t="array" ref="M4045">_xlfn.TEXTJOIN("", TRUE, _xlfn.XLOOKUP(TRUE, VALUE(表格1[[#This Row],[年月]]) &lt;= VALUE($R$8:$R$12), $Q$8:$Q$12)) &amp; "年度"</f>
        <v>2023年度</v>
      </c>
    </row>
    <row r="4046" spans="1:13" x14ac:dyDescent="0.3">
      <c r="A4046" s="2">
        <v>202210</v>
      </c>
      <c r="B4046" s="19">
        <f>DATE(表格1[[#This Row],[年]],表格1[[#This Row],[月]],1)</f>
        <v>44835</v>
      </c>
      <c r="C4046" s="2" t="str">
        <f>LEFT(表格1[[#This Row],[年月]],4)</f>
        <v>2022</v>
      </c>
      <c r="D4046" s="2" t="str">
        <f>RIGHT(表格1[[#This Row],[年月]],2)</f>
        <v>10</v>
      </c>
      <c r="E4046" s="5">
        <v>10005000</v>
      </c>
      <c r="F4046" s="2" t="str">
        <f>VLOOKUP(TEXT(表格1[[#This Row],[地區]],"00000000"),縣市代碼,2,0)</f>
        <v>苗栗縣</v>
      </c>
      <c r="G4046" s="2" t="s">
        <v>9</v>
      </c>
      <c r="H4046" s="13">
        <v>681095</v>
      </c>
      <c r="I4046" s="14">
        <v>1002418810</v>
      </c>
      <c r="J4046" s="14">
        <f>表格1[[#This Row],[信用卡交易筆數]]/1000</f>
        <v>681.09500000000003</v>
      </c>
      <c r="K4046" s="14">
        <f>表格1[[#This Row],[信用卡交易金額'[新臺幣']]]/1000</f>
        <v>1002418.81</v>
      </c>
      <c r="L4046" s="14">
        <f>表格1[[#This Row],[信用卡交易金額'[新臺幣']]]/1000000</f>
        <v>1002.41881</v>
      </c>
      <c r="M4046" s="14" t="str" cm="1">
        <f t="array" ref="M4046">_xlfn.TEXTJOIN("", TRUE, _xlfn.XLOOKUP(TRUE, VALUE(表格1[[#This Row],[年月]]) &lt;= VALUE($R$8:$R$12), $Q$8:$Q$12)) &amp; "年度"</f>
        <v>2023年度</v>
      </c>
    </row>
    <row r="4047" spans="1:13" x14ac:dyDescent="0.3">
      <c r="A4047" s="2">
        <v>202210</v>
      </c>
      <c r="B4047" s="19">
        <f>DATE(表格1[[#This Row],[年]],表格1[[#This Row],[月]],1)</f>
        <v>44835</v>
      </c>
      <c r="C4047" s="2" t="str">
        <f>LEFT(表格1[[#This Row],[年月]],4)</f>
        <v>2022</v>
      </c>
      <c r="D4047" s="2" t="str">
        <f>RIGHT(表格1[[#This Row],[年月]],2)</f>
        <v>10</v>
      </c>
      <c r="E4047" s="5">
        <v>10005000</v>
      </c>
      <c r="F4047" s="2" t="str">
        <f>VLOOKUP(TEXT(表格1[[#This Row],[地區]],"00000000"),縣市代碼,2,0)</f>
        <v>苗栗縣</v>
      </c>
      <c r="G4047" s="2" t="s">
        <v>10</v>
      </c>
      <c r="H4047" s="13">
        <v>460476</v>
      </c>
      <c r="I4047" s="14">
        <v>1149754832</v>
      </c>
      <c r="J4047" s="14">
        <f>表格1[[#This Row],[信用卡交易筆數]]/1000</f>
        <v>460.476</v>
      </c>
      <c r="K4047" s="14">
        <f>表格1[[#This Row],[信用卡交易金額'[新臺幣']]]/1000</f>
        <v>1149754.8319999999</v>
      </c>
      <c r="L4047" s="14">
        <f>表格1[[#This Row],[信用卡交易金額'[新臺幣']]]/1000000</f>
        <v>1149.7548320000001</v>
      </c>
      <c r="M4047" s="14" t="str" cm="1">
        <f t="array" ref="M4047">_xlfn.TEXTJOIN("", TRUE, _xlfn.XLOOKUP(TRUE, VALUE(表格1[[#This Row],[年月]]) &lt;= VALUE($R$8:$R$12), $Q$8:$Q$12)) &amp; "年度"</f>
        <v>2023年度</v>
      </c>
    </row>
    <row r="4048" spans="1:13" x14ac:dyDescent="0.3">
      <c r="A4048" s="2">
        <v>202210</v>
      </c>
      <c r="B4048" s="19">
        <f>DATE(表格1[[#This Row],[年]],表格1[[#This Row],[月]],1)</f>
        <v>44835</v>
      </c>
      <c r="C4048" s="2" t="str">
        <f>LEFT(表格1[[#This Row],[年月]],4)</f>
        <v>2022</v>
      </c>
      <c r="D4048" s="2" t="str">
        <f>RIGHT(表格1[[#This Row],[年月]],2)</f>
        <v>10</v>
      </c>
      <c r="E4048" s="5">
        <v>66000000</v>
      </c>
      <c r="F4048" s="2" t="str">
        <f>VLOOKUP(TEXT(表格1[[#This Row],[地區]],"00000000"),縣市代碼,2,0)</f>
        <v>臺中市</v>
      </c>
      <c r="G4048" s="2" t="s">
        <v>4</v>
      </c>
      <c r="H4048" s="13">
        <v>7037575</v>
      </c>
      <c r="I4048" s="14">
        <v>3726385742</v>
      </c>
      <c r="J4048" s="14">
        <f>表格1[[#This Row],[信用卡交易筆數]]/1000</f>
        <v>7037.5749999999998</v>
      </c>
      <c r="K4048" s="14">
        <f>表格1[[#This Row],[信用卡交易金額'[新臺幣']]]/1000</f>
        <v>3726385.7420000001</v>
      </c>
      <c r="L4048" s="14">
        <f>表格1[[#This Row],[信用卡交易金額'[新臺幣']]]/1000000</f>
        <v>3726.3857419999999</v>
      </c>
      <c r="M4048" s="14" t="str" cm="1">
        <f t="array" ref="M4048">_xlfn.TEXTJOIN("", TRUE, _xlfn.XLOOKUP(TRUE, VALUE(表格1[[#This Row],[年月]]) &lt;= VALUE($R$8:$R$12), $Q$8:$Q$12)) &amp; "年度"</f>
        <v>2023年度</v>
      </c>
    </row>
    <row r="4049" spans="1:13" x14ac:dyDescent="0.3">
      <c r="A4049" s="2">
        <v>202210</v>
      </c>
      <c r="B4049" s="19">
        <f>DATE(表格1[[#This Row],[年]],表格1[[#This Row],[月]],1)</f>
        <v>44835</v>
      </c>
      <c r="C4049" s="2" t="str">
        <f>LEFT(表格1[[#This Row],[年月]],4)</f>
        <v>2022</v>
      </c>
      <c r="D4049" s="2" t="str">
        <f>RIGHT(表格1[[#This Row],[年月]],2)</f>
        <v>10</v>
      </c>
      <c r="E4049" s="5">
        <v>66000000</v>
      </c>
      <c r="F4049" s="2" t="str">
        <f>VLOOKUP(TEXT(表格1[[#This Row],[地區]],"00000000"),縣市代碼,2,0)</f>
        <v>臺中市</v>
      </c>
      <c r="G4049" s="2" t="s">
        <v>5</v>
      </c>
      <c r="H4049" s="13">
        <v>470371</v>
      </c>
      <c r="I4049" s="14">
        <v>1399991295</v>
      </c>
      <c r="J4049" s="14">
        <f>表格1[[#This Row],[信用卡交易筆數]]/1000</f>
        <v>470.37099999999998</v>
      </c>
      <c r="K4049" s="14">
        <f>表格1[[#This Row],[信用卡交易金額'[新臺幣']]]/1000</f>
        <v>1399991.2949999999</v>
      </c>
      <c r="L4049" s="14">
        <f>表格1[[#This Row],[信用卡交易金額'[新臺幣']]]/1000000</f>
        <v>1399.991295</v>
      </c>
      <c r="M4049" s="14" t="str" cm="1">
        <f t="array" ref="M4049">_xlfn.TEXTJOIN("", TRUE, _xlfn.XLOOKUP(TRUE, VALUE(表格1[[#This Row],[年月]]) &lt;= VALUE($R$8:$R$12), $Q$8:$Q$12)) &amp; "年度"</f>
        <v>2023年度</v>
      </c>
    </row>
    <row r="4050" spans="1:13" x14ac:dyDescent="0.3">
      <c r="A4050" s="2">
        <v>202210</v>
      </c>
      <c r="B4050" s="19">
        <f>DATE(表格1[[#This Row],[年]],表格1[[#This Row],[月]],1)</f>
        <v>44835</v>
      </c>
      <c r="C4050" s="2" t="str">
        <f>LEFT(表格1[[#This Row],[年月]],4)</f>
        <v>2022</v>
      </c>
      <c r="D4050" s="2" t="str">
        <f>RIGHT(表格1[[#This Row],[年月]],2)</f>
        <v>10</v>
      </c>
      <c r="E4050" s="5">
        <v>66000000</v>
      </c>
      <c r="F4050" s="2" t="str">
        <f>VLOOKUP(TEXT(表格1[[#This Row],[地區]],"00000000"),縣市代碼,2,0)</f>
        <v>臺中市</v>
      </c>
      <c r="G4050" s="2" t="s">
        <v>6</v>
      </c>
      <c r="H4050" s="13">
        <v>685172</v>
      </c>
      <c r="I4050" s="14">
        <v>2293694876</v>
      </c>
      <c r="J4050" s="14">
        <f>表格1[[#This Row],[信用卡交易筆數]]/1000</f>
        <v>685.17200000000003</v>
      </c>
      <c r="K4050" s="14">
        <f>表格1[[#This Row],[信用卡交易金額'[新臺幣']]]/1000</f>
        <v>2293694.8760000002</v>
      </c>
      <c r="L4050" s="14">
        <f>表格1[[#This Row],[信用卡交易金額'[新臺幣']]]/1000000</f>
        <v>2293.694876</v>
      </c>
      <c r="M4050" s="14" t="str" cm="1">
        <f t="array" ref="M4050">_xlfn.TEXTJOIN("", TRUE, _xlfn.XLOOKUP(TRUE, VALUE(表格1[[#This Row],[年月]]) &lt;= VALUE($R$8:$R$12), $Q$8:$Q$12)) &amp; "年度"</f>
        <v>2023年度</v>
      </c>
    </row>
    <row r="4051" spans="1:13" x14ac:dyDescent="0.3">
      <c r="A4051" s="2">
        <v>202210</v>
      </c>
      <c r="B4051" s="19">
        <f>DATE(表格1[[#This Row],[年]],表格1[[#This Row],[月]],1)</f>
        <v>44835</v>
      </c>
      <c r="C4051" s="2" t="str">
        <f>LEFT(表格1[[#This Row],[年月]],4)</f>
        <v>2022</v>
      </c>
      <c r="D4051" s="2" t="str">
        <f>RIGHT(表格1[[#This Row],[年月]],2)</f>
        <v>10</v>
      </c>
      <c r="E4051" s="5">
        <v>66000000</v>
      </c>
      <c r="F4051" s="2" t="str">
        <f>VLOOKUP(TEXT(表格1[[#This Row],[地區]],"00000000"),縣市代碼,2,0)</f>
        <v>臺中市</v>
      </c>
      <c r="G4051" s="2" t="s">
        <v>7</v>
      </c>
      <c r="H4051" s="13">
        <v>3740407</v>
      </c>
      <c r="I4051" s="14">
        <v>4296887806</v>
      </c>
      <c r="J4051" s="14">
        <f>表格1[[#This Row],[信用卡交易筆數]]/1000</f>
        <v>3740.4070000000002</v>
      </c>
      <c r="K4051" s="14">
        <f>表格1[[#This Row],[信用卡交易金額'[新臺幣']]]/1000</f>
        <v>4296887.8059999999</v>
      </c>
      <c r="L4051" s="14">
        <f>表格1[[#This Row],[信用卡交易金額'[新臺幣']]]/1000000</f>
        <v>4296.8878059999997</v>
      </c>
      <c r="M4051" s="14" t="str" cm="1">
        <f t="array" ref="M4051">_xlfn.TEXTJOIN("", TRUE, _xlfn.XLOOKUP(TRUE, VALUE(表格1[[#This Row],[年月]]) &lt;= VALUE($R$8:$R$12), $Q$8:$Q$12)) &amp; "年度"</f>
        <v>2023年度</v>
      </c>
    </row>
    <row r="4052" spans="1:13" x14ac:dyDescent="0.3">
      <c r="A4052" s="2">
        <v>202210</v>
      </c>
      <c r="B4052" s="19">
        <f>DATE(表格1[[#This Row],[年]],表格1[[#This Row],[月]],1)</f>
        <v>44835</v>
      </c>
      <c r="C4052" s="2" t="str">
        <f>LEFT(表格1[[#This Row],[年月]],4)</f>
        <v>2022</v>
      </c>
      <c r="D4052" s="2" t="str">
        <f>RIGHT(表格1[[#This Row],[年月]],2)</f>
        <v>10</v>
      </c>
      <c r="E4052" s="5">
        <v>66000000</v>
      </c>
      <c r="F4052" s="2" t="str">
        <f>VLOOKUP(TEXT(表格1[[#This Row],[地區]],"00000000"),縣市代碼,2,0)</f>
        <v>臺中市</v>
      </c>
      <c r="G4052" s="2" t="s">
        <v>8</v>
      </c>
      <c r="H4052" s="13">
        <v>2672640</v>
      </c>
      <c r="I4052" s="14">
        <v>5040673418</v>
      </c>
      <c r="J4052" s="14">
        <f>表格1[[#This Row],[信用卡交易筆數]]/1000</f>
        <v>2672.64</v>
      </c>
      <c r="K4052" s="14">
        <f>表格1[[#This Row],[信用卡交易金額'[新臺幣']]]/1000</f>
        <v>5040673.4179999996</v>
      </c>
      <c r="L4052" s="14">
        <f>表格1[[#This Row],[信用卡交易金額'[新臺幣']]]/1000000</f>
        <v>5040.6734180000003</v>
      </c>
      <c r="M4052" s="14" t="str" cm="1">
        <f t="array" ref="M4052">_xlfn.TEXTJOIN("", TRUE, _xlfn.XLOOKUP(TRUE, VALUE(表格1[[#This Row],[年月]]) &lt;= VALUE($R$8:$R$12), $Q$8:$Q$12)) &amp; "年度"</f>
        <v>2023年度</v>
      </c>
    </row>
    <row r="4053" spans="1:13" x14ac:dyDescent="0.3">
      <c r="A4053" s="2">
        <v>202210</v>
      </c>
      <c r="B4053" s="19">
        <f>DATE(表格1[[#This Row],[年]],表格1[[#This Row],[月]],1)</f>
        <v>44835</v>
      </c>
      <c r="C4053" s="2" t="str">
        <f>LEFT(表格1[[#This Row],[年月]],4)</f>
        <v>2022</v>
      </c>
      <c r="D4053" s="2" t="str">
        <f>RIGHT(表格1[[#This Row],[年月]],2)</f>
        <v>10</v>
      </c>
      <c r="E4053" s="5">
        <v>66000000</v>
      </c>
      <c r="F4053" s="2" t="str">
        <f>VLOOKUP(TEXT(表格1[[#This Row],[地區]],"00000000"),縣市代碼,2,0)</f>
        <v>臺中市</v>
      </c>
      <c r="G4053" s="2" t="s">
        <v>9</v>
      </c>
      <c r="H4053" s="13">
        <v>5884906</v>
      </c>
      <c r="I4053" s="14">
        <v>9573876961</v>
      </c>
      <c r="J4053" s="14">
        <f>表格1[[#This Row],[信用卡交易筆數]]/1000</f>
        <v>5884.9059999999999</v>
      </c>
      <c r="K4053" s="14">
        <f>表格1[[#This Row],[信用卡交易金額'[新臺幣']]]/1000</f>
        <v>9573876.9609999992</v>
      </c>
      <c r="L4053" s="14">
        <f>表格1[[#This Row],[信用卡交易金額'[新臺幣']]]/1000000</f>
        <v>9573.8769609999999</v>
      </c>
      <c r="M4053" s="14" t="str" cm="1">
        <f t="array" ref="M4053">_xlfn.TEXTJOIN("", TRUE, _xlfn.XLOOKUP(TRUE, VALUE(表格1[[#This Row],[年月]]) &lt;= VALUE($R$8:$R$12), $Q$8:$Q$12)) &amp; "年度"</f>
        <v>2023年度</v>
      </c>
    </row>
    <row r="4054" spans="1:13" x14ac:dyDescent="0.3">
      <c r="A4054" s="2">
        <v>202210</v>
      </c>
      <c r="B4054" s="19">
        <f>DATE(表格1[[#This Row],[年]],表格1[[#This Row],[月]],1)</f>
        <v>44835</v>
      </c>
      <c r="C4054" s="2" t="str">
        <f>LEFT(表格1[[#This Row],[年月]],4)</f>
        <v>2022</v>
      </c>
      <c r="D4054" s="2" t="str">
        <f>RIGHT(表格1[[#This Row],[年月]],2)</f>
        <v>10</v>
      </c>
      <c r="E4054" s="5">
        <v>66000000</v>
      </c>
      <c r="F4054" s="2" t="str">
        <f>VLOOKUP(TEXT(表格1[[#This Row],[地區]],"00000000"),縣市代碼,2,0)</f>
        <v>臺中市</v>
      </c>
      <c r="G4054" s="2" t="s">
        <v>10</v>
      </c>
      <c r="H4054" s="13">
        <v>3328453</v>
      </c>
      <c r="I4054" s="14">
        <v>9512861323</v>
      </c>
      <c r="J4054" s="14">
        <f>表格1[[#This Row],[信用卡交易筆數]]/1000</f>
        <v>3328.453</v>
      </c>
      <c r="K4054" s="14">
        <f>表格1[[#This Row],[信用卡交易金額'[新臺幣']]]/1000</f>
        <v>9512861.3230000008</v>
      </c>
      <c r="L4054" s="14">
        <f>表格1[[#This Row],[信用卡交易金額'[新臺幣']]]/1000000</f>
        <v>9512.8613229999992</v>
      </c>
      <c r="M4054" s="14" t="str" cm="1">
        <f t="array" ref="M4054">_xlfn.TEXTJOIN("", TRUE, _xlfn.XLOOKUP(TRUE, VALUE(表格1[[#This Row],[年月]]) &lt;= VALUE($R$8:$R$12), $Q$8:$Q$12)) &amp; "年度"</f>
        <v>2023年度</v>
      </c>
    </row>
    <row r="4055" spans="1:13" x14ac:dyDescent="0.3">
      <c r="A4055" s="2">
        <v>202210</v>
      </c>
      <c r="B4055" s="19">
        <f>DATE(表格1[[#This Row],[年]],表格1[[#This Row],[月]],1)</f>
        <v>44835</v>
      </c>
      <c r="C4055" s="2" t="str">
        <f>LEFT(表格1[[#This Row],[年月]],4)</f>
        <v>2022</v>
      </c>
      <c r="D4055" s="2" t="str">
        <f>RIGHT(表格1[[#This Row],[年月]],2)</f>
        <v>10</v>
      </c>
      <c r="E4055" s="5">
        <v>10007000</v>
      </c>
      <c r="F4055" s="2" t="str">
        <f>VLOOKUP(TEXT(表格1[[#This Row],[地區]],"00000000"),縣市代碼,2,0)</f>
        <v>彰化縣</v>
      </c>
      <c r="G4055" s="2" t="s">
        <v>4</v>
      </c>
      <c r="H4055" s="13">
        <v>1515862</v>
      </c>
      <c r="I4055" s="14">
        <v>758201612</v>
      </c>
      <c r="J4055" s="14">
        <f>表格1[[#This Row],[信用卡交易筆數]]/1000</f>
        <v>1515.8620000000001</v>
      </c>
      <c r="K4055" s="14">
        <f>表格1[[#This Row],[信用卡交易金額'[新臺幣']]]/1000</f>
        <v>758201.61199999996</v>
      </c>
      <c r="L4055" s="14">
        <f>表格1[[#This Row],[信用卡交易金額'[新臺幣']]]/1000000</f>
        <v>758.20161199999995</v>
      </c>
      <c r="M4055" s="14" t="str" cm="1">
        <f t="array" ref="M4055">_xlfn.TEXTJOIN("", TRUE, _xlfn.XLOOKUP(TRUE, VALUE(表格1[[#This Row],[年月]]) &lt;= VALUE($R$8:$R$12), $Q$8:$Q$12)) &amp; "年度"</f>
        <v>2023年度</v>
      </c>
    </row>
    <row r="4056" spans="1:13" x14ac:dyDescent="0.3">
      <c r="A4056" s="2">
        <v>202210</v>
      </c>
      <c r="B4056" s="19">
        <f>DATE(表格1[[#This Row],[年]],表格1[[#This Row],[月]],1)</f>
        <v>44835</v>
      </c>
      <c r="C4056" s="2" t="str">
        <f>LEFT(表格1[[#This Row],[年月]],4)</f>
        <v>2022</v>
      </c>
      <c r="D4056" s="2" t="str">
        <f>RIGHT(表格1[[#This Row],[年月]],2)</f>
        <v>10</v>
      </c>
      <c r="E4056" s="5">
        <v>10007000</v>
      </c>
      <c r="F4056" s="2" t="str">
        <f>VLOOKUP(TEXT(表格1[[#This Row],[地區]],"00000000"),縣市代碼,2,0)</f>
        <v>彰化縣</v>
      </c>
      <c r="G4056" s="2" t="s">
        <v>5</v>
      </c>
      <c r="H4056" s="13">
        <v>136765</v>
      </c>
      <c r="I4056" s="14">
        <v>346416960</v>
      </c>
      <c r="J4056" s="14">
        <f>表格1[[#This Row],[信用卡交易筆數]]/1000</f>
        <v>136.76499999999999</v>
      </c>
      <c r="K4056" s="14">
        <f>表格1[[#This Row],[信用卡交易金額'[新臺幣']]]/1000</f>
        <v>346416.96</v>
      </c>
      <c r="L4056" s="14">
        <f>表格1[[#This Row],[信用卡交易金額'[新臺幣']]]/1000000</f>
        <v>346.41696000000002</v>
      </c>
      <c r="M4056" s="14" t="str" cm="1">
        <f t="array" ref="M4056">_xlfn.TEXTJOIN("", TRUE, _xlfn.XLOOKUP(TRUE, VALUE(表格1[[#This Row],[年月]]) &lt;= VALUE($R$8:$R$12), $Q$8:$Q$12)) &amp; "年度"</f>
        <v>2023年度</v>
      </c>
    </row>
    <row r="4057" spans="1:13" x14ac:dyDescent="0.3">
      <c r="A4057" s="2">
        <v>202210</v>
      </c>
      <c r="B4057" s="19">
        <f>DATE(表格1[[#This Row],[年]],表格1[[#This Row],[月]],1)</f>
        <v>44835</v>
      </c>
      <c r="C4057" s="2" t="str">
        <f>LEFT(表格1[[#This Row],[年月]],4)</f>
        <v>2022</v>
      </c>
      <c r="D4057" s="2" t="str">
        <f>RIGHT(表格1[[#This Row],[年月]],2)</f>
        <v>10</v>
      </c>
      <c r="E4057" s="5">
        <v>10007000</v>
      </c>
      <c r="F4057" s="2" t="str">
        <f>VLOOKUP(TEXT(表格1[[#This Row],[地區]],"00000000"),縣市代碼,2,0)</f>
        <v>彰化縣</v>
      </c>
      <c r="G4057" s="2" t="s">
        <v>6</v>
      </c>
      <c r="H4057" s="13">
        <v>170859</v>
      </c>
      <c r="I4057" s="14">
        <v>543585308</v>
      </c>
      <c r="J4057" s="14">
        <f>表格1[[#This Row],[信用卡交易筆數]]/1000</f>
        <v>170.85900000000001</v>
      </c>
      <c r="K4057" s="14">
        <f>表格1[[#This Row],[信用卡交易金額'[新臺幣']]]/1000</f>
        <v>543585.30799999996</v>
      </c>
      <c r="L4057" s="14">
        <f>表格1[[#This Row],[信用卡交易金額'[新臺幣']]]/1000000</f>
        <v>543.58530800000005</v>
      </c>
      <c r="M4057" s="14" t="str" cm="1">
        <f t="array" ref="M4057">_xlfn.TEXTJOIN("", TRUE, _xlfn.XLOOKUP(TRUE, VALUE(表格1[[#This Row],[年月]]) &lt;= VALUE($R$8:$R$12), $Q$8:$Q$12)) &amp; "年度"</f>
        <v>2023年度</v>
      </c>
    </row>
    <row r="4058" spans="1:13" x14ac:dyDescent="0.3">
      <c r="A4058" s="2">
        <v>202210</v>
      </c>
      <c r="B4058" s="19">
        <f>DATE(表格1[[#This Row],[年]],表格1[[#This Row],[月]],1)</f>
        <v>44835</v>
      </c>
      <c r="C4058" s="2" t="str">
        <f>LEFT(表格1[[#This Row],[年月]],4)</f>
        <v>2022</v>
      </c>
      <c r="D4058" s="2" t="str">
        <f>RIGHT(表格1[[#This Row],[年月]],2)</f>
        <v>10</v>
      </c>
      <c r="E4058" s="5">
        <v>10007000</v>
      </c>
      <c r="F4058" s="2" t="str">
        <f>VLOOKUP(TEXT(表格1[[#This Row],[地區]],"00000000"),縣市代碼,2,0)</f>
        <v>彰化縣</v>
      </c>
      <c r="G4058" s="2" t="s">
        <v>7</v>
      </c>
      <c r="H4058" s="13">
        <v>1085105</v>
      </c>
      <c r="I4058" s="14">
        <v>1306916497</v>
      </c>
      <c r="J4058" s="14">
        <f>表格1[[#This Row],[信用卡交易筆數]]/1000</f>
        <v>1085.105</v>
      </c>
      <c r="K4058" s="14">
        <f>表格1[[#This Row],[信用卡交易金額'[新臺幣']]]/1000</f>
        <v>1306916.497</v>
      </c>
      <c r="L4058" s="14">
        <f>表格1[[#This Row],[信用卡交易金額'[新臺幣']]]/1000000</f>
        <v>1306.9164969999999</v>
      </c>
      <c r="M4058" s="14" t="str" cm="1">
        <f t="array" ref="M4058">_xlfn.TEXTJOIN("", TRUE, _xlfn.XLOOKUP(TRUE, VALUE(表格1[[#This Row],[年月]]) &lt;= VALUE($R$8:$R$12), $Q$8:$Q$12)) &amp; "年度"</f>
        <v>2023年度</v>
      </c>
    </row>
    <row r="4059" spans="1:13" x14ac:dyDescent="0.3">
      <c r="A4059" s="2">
        <v>202210</v>
      </c>
      <c r="B4059" s="19">
        <f>DATE(表格1[[#This Row],[年]],表格1[[#This Row],[月]],1)</f>
        <v>44835</v>
      </c>
      <c r="C4059" s="2" t="str">
        <f>LEFT(表格1[[#This Row],[年月]],4)</f>
        <v>2022</v>
      </c>
      <c r="D4059" s="2" t="str">
        <f>RIGHT(表格1[[#This Row],[年月]],2)</f>
        <v>10</v>
      </c>
      <c r="E4059" s="5">
        <v>10007000</v>
      </c>
      <c r="F4059" s="2" t="str">
        <f>VLOOKUP(TEXT(表格1[[#This Row],[地區]],"00000000"),縣市代碼,2,0)</f>
        <v>彰化縣</v>
      </c>
      <c r="G4059" s="2" t="s">
        <v>8</v>
      </c>
      <c r="H4059" s="13">
        <v>688589</v>
      </c>
      <c r="I4059" s="14">
        <v>1181649647</v>
      </c>
      <c r="J4059" s="14">
        <f>表格1[[#This Row],[信用卡交易筆數]]/1000</f>
        <v>688.58900000000006</v>
      </c>
      <c r="K4059" s="14">
        <f>表格1[[#This Row],[信用卡交易金額'[新臺幣']]]/1000</f>
        <v>1181649.6470000001</v>
      </c>
      <c r="L4059" s="14">
        <f>表格1[[#This Row],[信用卡交易金額'[新臺幣']]]/1000000</f>
        <v>1181.649647</v>
      </c>
      <c r="M4059" s="14" t="str" cm="1">
        <f t="array" ref="M4059">_xlfn.TEXTJOIN("", TRUE, _xlfn.XLOOKUP(TRUE, VALUE(表格1[[#This Row],[年月]]) &lt;= VALUE($R$8:$R$12), $Q$8:$Q$12)) &amp; "年度"</f>
        <v>2023年度</v>
      </c>
    </row>
    <row r="4060" spans="1:13" x14ac:dyDescent="0.3">
      <c r="A4060" s="2">
        <v>202210</v>
      </c>
      <c r="B4060" s="19">
        <f>DATE(表格1[[#This Row],[年]],表格1[[#This Row],[月]],1)</f>
        <v>44835</v>
      </c>
      <c r="C4060" s="2" t="str">
        <f>LEFT(表格1[[#This Row],[年月]],4)</f>
        <v>2022</v>
      </c>
      <c r="D4060" s="2" t="str">
        <f>RIGHT(表格1[[#This Row],[年月]],2)</f>
        <v>10</v>
      </c>
      <c r="E4060" s="5">
        <v>10007000</v>
      </c>
      <c r="F4060" s="2" t="str">
        <f>VLOOKUP(TEXT(表格1[[#This Row],[地區]],"00000000"),縣市代碼,2,0)</f>
        <v>彰化縣</v>
      </c>
      <c r="G4060" s="2" t="s">
        <v>9</v>
      </c>
      <c r="H4060" s="13">
        <v>1407652</v>
      </c>
      <c r="I4060" s="14">
        <v>2134077053</v>
      </c>
      <c r="J4060" s="14">
        <f>表格1[[#This Row],[信用卡交易筆數]]/1000</f>
        <v>1407.652</v>
      </c>
      <c r="K4060" s="14">
        <f>表格1[[#This Row],[信用卡交易金額'[新臺幣']]]/1000</f>
        <v>2134077.0529999998</v>
      </c>
      <c r="L4060" s="14">
        <f>表格1[[#This Row],[信用卡交易金額'[新臺幣']]]/1000000</f>
        <v>2134.077053</v>
      </c>
      <c r="M4060" s="14" t="str" cm="1">
        <f t="array" ref="M4060">_xlfn.TEXTJOIN("", TRUE, _xlfn.XLOOKUP(TRUE, VALUE(表格1[[#This Row],[年月]]) &lt;= VALUE($R$8:$R$12), $Q$8:$Q$12)) &amp; "年度"</f>
        <v>2023年度</v>
      </c>
    </row>
    <row r="4061" spans="1:13" x14ac:dyDescent="0.3">
      <c r="A4061" s="2">
        <v>202210</v>
      </c>
      <c r="B4061" s="19">
        <f>DATE(表格1[[#This Row],[年]],表格1[[#This Row],[月]],1)</f>
        <v>44835</v>
      </c>
      <c r="C4061" s="2" t="str">
        <f>LEFT(表格1[[#This Row],[年月]],4)</f>
        <v>2022</v>
      </c>
      <c r="D4061" s="2" t="str">
        <f>RIGHT(表格1[[#This Row],[年月]],2)</f>
        <v>10</v>
      </c>
      <c r="E4061" s="5">
        <v>10007000</v>
      </c>
      <c r="F4061" s="2" t="str">
        <f>VLOOKUP(TEXT(表格1[[#This Row],[地區]],"00000000"),縣市代碼,2,0)</f>
        <v>彰化縣</v>
      </c>
      <c r="G4061" s="2" t="s">
        <v>10</v>
      </c>
      <c r="H4061" s="13">
        <v>914881</v>
      </c>
      <c r="I4061" s="14">
        <v>2617131886</v>
      </c>
      <c r="J4061" s="14">
        <f>表格1[[#This Row],[信用卡交易筆數]]/1000</f>
        <v>914.88099999999997</v>
      </c>
      <c r="K4061" s="14">
        <f>表格1[[#This Row],[信用卡交易金額'[新臺幣']]]/1000</f>
        <v>2617131.8859999999</v>
      </c>
      <c r="L4061" s="14">
        <f>表格1[[#This Row],[信用卡交易金額'[新臺幣']]]/1000000</f>
        <v>2617.1318860000001</v>
      </c>
      <c r="M4061" s="14" t="str" cm="1">
        <f t="array" ref="M4061">_xlfn.TEXTJOIN("", TRUE, _xlfn.XLOOKUP(TRUE, VALUE(表格1[[#This Row],[年月]]) &lt;= VALUE($R$8:$R$12), $Q$8:$Q$12)) &amp; "年度"</f>
        <v>2023年度</v>
      </c>
    </row>
    <row r="4062" spans="1:13" x14ac:dyDescent="0.3">
      <c r="A4062" s="2">
        <v>202210</v>
      </c>
      <c r="B4062" s="19">
        <f>DATE(表格1[[#This Row],[年]],表格1[[#This Row],[月]],1)</f>
        <v>44835</v>
      </c>
      <c r="C4062" s="2" t="str">
        <f>LEFT(表格1[[#This Row],[年月]],4)</f>
        <v>2022</v>
      </c>
      <c r="D4062" s="2" t="str">
        <f>RIGHT(表格1[[#This Row],[年月]],2)</f>
        <v>10</v>
      </c>
      <c r="E4062" s="5">
        <v>10008000</v>
      </c>
      <c r="F4062" s="2" t="str">
        <f>VLOOKUP(TEXT(表格1[[#This Row],[地區]],"00000000"),縣市代碼,2,0)</f>
        <v>南投縣</v>
      </c>
      <c r="G4062" s="2" t="s">
        <v>4</v>
      </c>
      <c r="H4062" s="13">
        <v>493392</v>
      </c>
      <c r="I4062" s="14">
        <v>239240347</v>
      </c>
      <c r="J4062" s="14">
        <f>表格1[[#This Row],[信用卡交易筆數]]/1000</f>
        <v>493.392</v>
      </c>
      <c r="K4062" s="14">
        <f>表格1[[#This Row],[信用卡交易金額'[新臺幣']]]/1000</f>
        <v>239240.34700000001</v>
      </c>
      <c r="L4062" s="14">
        <f>表格1[[#This Row],[信用卡交易金額'[新臺幣']]]/1000000</f>
        <v>239.24034700000001</v>
      </c>
      <c r="M4062" s="14" t="str" cm="1">
        <f t="array" ref="M4062">_xlfn.TEXTJOIN("", TRUE, _xlfn.XLOOKUP(TRUE, VALUE(表格1[[#This Row],[年月]]) &lt;= VALUE($R$8:$R$12), $Q$8:$Q$12)) &amp; "年度"</f>
        <v>2023年度</v>
      </c>
    </row>
    <row r="4063" spans="1:13" x14ac:dyDescent="0.3">
      <c r="A4063" s="2">
        <v>202210</v>
      </c>
      <c r="B4063" s="19">
        <f>DATE(表格1[[#This Row],[年]],表格1[[#This Row],[月]],1)</f>
        <v>44835</v>
      </c>
      <c r="C4063" s="2" t="str">
        <f>LEFT(表格1[[#This Row],[年月]],4)</f>
        <v>2022</v>
      </c>
      <c r="D4063" s="2" t="str">
        <f>RIGHT(表格1[[#This Row],[年月]],2)</f>
        <v>10</v>
      </c>
      <c r="E4063" s="5">
        <v>10008000</v>
      </c>
      <c r="F4063" s="2" t="str">
        <f>VLOOKUP(TEXT(表格1[[#This Row],[地區]],"00000000"),縣市代碼,2,0)</f>
        <v>南投縣</v>
      </c>
      <c r="G4063" s="2" t="s">
        <v>5</v>
      </c>
      <c r="H4063" s="13">
        <v>43559</v>
      </c>
      <c r="I4063" s="14">
        <v>103607086</v>
      </c>
      <c r="J4063" s="14">
        <f>表格1[[#This Row],[信用卡交易筆數]]/1000</f>
        <v>43.558999999999997</v>
      </c>
      <c r="K4063" s="14">
        <f>表格1[[#This Row],[信用卡交易金額'[新臺幣']]]/1000</f>
        <v>103607.086</v>
      </c>
      <c r="L4063" s="14">
        <f>表格1[[#This Row],[信用卡交易金額'[新臺幣']]]/1000000</f>
        <v>103.607086</v>
      </c>
      <c r="M4063" s="14" t="str" cm="1">
        <f t="array" ref="M4063">_xlfn.TEXTJOIN("", TRUE, _xlfn.XLOOKUP(TRUE, VALUE(表格1[[#This Row],[年月]]) &lt;= VALUE($R$8:$R$12), $Q$8:$Q$12)) &amp; "年度"</f>
        <v>2023年度</v>
      </c>
    </row>
    <row r="4064" spans="1:13" x14ac:dyDescent="0.3">
      <c r="A4064" s="2">
        <v>202210</v>
      </c>
      <c r="B4064" s="19">
        <f>DATE(表格1[[#This Row],[年]],表格1[[#This Row],[月]],1)</f>
        <v>44835</v>
      </c>
      <c r="C4064" s="2" t="str">
        <f>LEFT(表格1[[#This Row],[年月]],4)</f>
        <v>2022</v>
      </c>
      <c r="D4064" s="2" t="str">
        <f>RIGHT(表格1[[#This Row],[年月]],2)</f>
        <v>10</v>
      </c>
      <c r="E4064" s="5">
        <v>10008000</v>
      </c>
      <c r="F4064" s="2" t="str">
        <f>VLOOKUP(TEXT(表格1[[#This Row],[地區]],"00000000"),縣市代碼,2,0)</f>
        <v>南投縣</v>
      </c>
      <c r="G4064" s="2" t="s">
        <v>6</v>
      </c>
      <c r="H4064" s="13">
        <v>55882</v>
      </c>
      <c r="I4064" s="14">
        <v>199820404</v>
      </c>
      <c r="J4064" s="14">
        <f>表格1[[#This Row],[信用卡交易筆數]]/1000</f>
        <v>55.881999999999998</v>
      </c>
      <c r="K4064" s="14">
        <f>表格1[[#This Row],[信用卡交易金額'[新臺幣']]]/1000</f>
        <v>199820.40400000001</v>
      </c>
      <c r="L4064" s="14">
        <f>表格1[[#This Row],[信用卡交易金額'[新臺幣']]]/1000000</f>
        <v>199.820404</v>
      </c>
      <c r="M4064" s="14" t="str" cm="1">
        <f t="array" ref="M4064">_xlfn.TEXTJOIN("", TRUE, _xlfn.XLOOKUP(TRUE, VALUE(表格1[[#This Row],[年月]]) &lt;= VALUE($R$8:$R$12), $Q$8:$Q$12)) &amp; "年度"</f>
        <v>2023年度</v>
      </c>
    </row>
    <row r="4065" spans="1:13" x14ac:dyDescent="0.3">
      <c r="A4065" s="2">
        <v>202210</v>
      </c>
      <c r="B4065" s="19">
        <f>DATE(表格1[[#This Row],[年]],表格1[[#This Row],[月]],1)</f>
        <v>44835</v>
      </c>
      <c r="C4065" s="2" t="str">
        <f>LEFT(表格1[[#This Row],[年月]],4)</f>
        <v>2022</v>
      </c>
      <c r="D4065" s="2" t="str">
        <f>RIGHT(表格1[[#This Row],[年月]],2)</f>
        <v>10</v>
      </c>
      <c r="E4065" s="5">
        <v>10008000</v>
      </c>
      <c r="F4065" s="2" t="str">
        <f>VLOOKUP(TEXT(表格1[[#This Row],[地區]],"00000000"),縣市代碼,2,0)</f>
        <v>南投縣</v>
      </c>
      <c r="G4065" s="2" t="s">
        <v>7</v>
      </c>
      <c r="H4065" s="13">
        <v>375925</v>
      </c>
      <c r="I4065" s="14">
        <v>461938554</v>
      </c>
      <c r="J4065" s="14">
        <f>表格1[[#This Row],[信用卡交易筆數]]/1000</f>
        <v>375.92500000000001</v>
      </c>
      <c r="K4065" s="14">
        <f>表格1[[#This Row],[信用卡交易金額'[新臺幣']]]/1000</f>
        <v>461938.554</v>
      </c>
      <c r="L4065" s="14">
        <f>表格1[[#This Row],[信用卡交易金額'[新臺幣']]]/1000000</f>
        <v>461.93855400000001</v>
      </c>
      <c r="M4065" s="14" t="str" cm="1">
        <f t="array" ref="M4065">_xlfn.TEXTJOIN("", TRUE, _xlfn.XLOOKUP(TRUE, VALUE(表格1[[#This Row],[年月]]) &lt;= VALUE($R$8:$R$12), $Q$8:$Q$12)) &amp; "年度"</f>
        <v>2023年度</v>
      </c>
    </row>
    <row r="4066" spans="1:13" x14ac:dyDescent="0.3">
      <c r="A4066" s="2">
        <v>202210</v>
      </c>
      <c r="B4066" s="19">
        <f>DATE(表格1[[#This Row],[年]],表格1[[#This Row],[月]],1)</f>
        <v>44835</v>
      </c>
      <c r="C4066" s="2" t="str">
        <f>LEFT(表格1[[#This Row],[年月]],4)</f>
        <v>2022</v>
      </c>
      <c r="D4066" s="2" t="str">
        <f>RIGHT(表格1[[#This Row],[年月]],2)</f>
        <v>10</v>
      </c>
      <c r="E4066" s="5">
        <v>10008000</v>
      </c>
      <c r="F4066" s="2" t="str">
        <f>VLOOKUP(TEXT(表格1[[#This Row],[地區]],"00000000"),縣市代碼,2,0)</f>
        <v>南投縣</v>
      </c>
      <c r="G4066" s="2" t="s">
        <v>8</v>
      </c>
      <c r="H4066" s="13">
        <v>243305</v>
      </c>
      <c r="I4066" s="14">
        <v>379127504</v>
      </c>
      <c r="J4066" s="14">
        <f>表格1[[#This Row],[信用卡交易筆數]]/1000</f>
        <v>243.30500000000001</v>
      </c>
      <c r="K4066" s="14">
        <f>表格1[[#This Row],[信用卡交易金額'[新臺幣']]]/1000</f>
        <v>379127.50400000002</v>
      </c>
      <c r="L4066" s="14">
        <f>表格1[[#This Row],[信用卡交易金額'[新臺幣']]]/1000000</f>
        <v>379.12750399999999</v>
      </c>
      <c r="M4066" s="14" t="str" cm="1">
        <f t="array" ref="M4066">_xlfn.TEXTJOIN("", TRUE, _xlfn.XLOOKUP(TRUE, VALUE(表格1[[#This Row],[年月]]) &lt;= VALUE($R$8:$R$12), $Q$8:$Q$12)) &amp; "年度"</f>
        <v>2023年度</v>
      </c>
    </row>
    <row r="4067" spans="1:13" x14ac:dyDescent="0.3">
      <c r="A4067" s="2">
        <v>202210</v>
      </c>
      <c r="B4067" s="19">
        <f>DATE(表格1[[#This Row],[年]],表格1[[#This Row],[月]],1)</f>
        <v>44835</v>
      </c>
      <c r="C4067" s="2" t="str">
        <f>LEFT(表格1[[#This Row],[年月]],4)</f>
        <v>2022</v>
      </c>
      <c r="D4067" s="2" t="str">
        <f>RIGHT(表格1[[#This Row],[年月]],2)</f>
        <v>10</v>
      </c>
      <c r="E4067" s="5">
        <v>10008000</v>
      </c>
      <c r="F4067" s="2" t="str">
        <f>VLOOKUP(TEXT(表格1[[#This Row],[地區]],"00000000"),縣市代碼,2,0)</f>
        <v>南投縣</v>
      </c>
      <c r="G4067" s="2" t="s">
        <v>9</v>
      </c>
      <c r="H4067" s="13">
        <v>463723</v>
      </c>
      <c r="I4067" s="14">
        <v>660651535</v>
      </c>
      <c r="J4067" s="14">
        <f>表格1[[#This Row],[信用卡交易筆數]]/1000</f>
        <v>463.72300000000001</v>
      </c>
      <c r="K4067" s="14">
        <f>表格1[[#This Row],[信用卡交易金額'[新臺幣']]]/1000</f>
        <v>660651.53500000003</v>
      </c>
      <c r="L4067" s="14">
        <f>表格1[[#This Row],[信用卡交易金額'[新臺幣']]]/1000000</f>
        <v>660.65153499999997</v>
      </c>
      <c r="M4067" s="14" t="str" cm="1">
        <f t="array" ref="M4067">_xlfn.TEXTJOIN("", TRUE, _xlfn.XLOOKUP(TRUE, VALUE(表格1[[#This Row],[年月]]) &lt;= VALUE($R$8:$R$12), $Q$8:$Q$12)) &amp; "年度"</f>
        <v>2023年度</v>
      </c>
    </row>
    <row r="4068" spans="1:13" x14ac:dyDescent="0.3">
      <c r="A4068" s="2">
        <v>202210</v>
      </c>
      <c r="B4068" s="19">
        <f>DATE(表格1[[#This Row],[年]],表格1[[#This Row],[月]],1)</f>
        <v>44835</v>
      </c>
      <c r="C4068" s="2" t="str">
        <f>LEFT(表格1[[#This Row],[年月]],4)</f>
        <v>2022</v>
      </c>
      <c r="D4068" s="2" t="str">
        <f>RIGHT(表格1[[#This Row],[年月]],2)</f>
        <v>10</v>
      </c>
      <c r="E4068" s="5">
        <v>10008000</v>
      </c>
      <c r="F4068" s="2" t="str">
        <f>VLOOKUP(TEXT(表格1[[#This Row],[地區]],"00000000"),縣市代碼,2,0)</f>
        <v>南投縣</v>
      </c>
      <c r="G4068" s="2" t="s">
        <v>10</v>
      </c>
      <c r="H4068" s="13">
        <v>301252</v>
      </c>
      <c r="I4068" s="14">
        <v>846197167</v>
      </c>
      <c r="J4068" s="14">
        <f>表格1[[#This Row],[信用卡交易筆數]]/1000</f>
        <v>301.25200000000001</v>
      </c>
      <c r="K4068" s="14">
        <f>表格1[[#This Row],[信用卡交易金額'[新臺幣']]]/1000</f>
        <v>846197.16700000002</v>
      </c>
      <c r="L4068" s="14">
        <f>表格1[[#This Row],[信用卡交易金額'[新臺幣']]]/1000000</f>
        <v>846.19716700000004</v>
      </c>
      <c r="M4068" s="14" t="str" cm="1">
        <f t="array" ref="M4068">_xlfn.TEXTJOIN("", TRUE, _xlfn.XLOOKUP(TRUE, VALUE(表格1[[#This Row],[年月]]) &lt;= VALUE($R$8:$R$12), $Q$8:$Q$12)) &amp; "年度"</f>
        <v>2023年度</v>
      </c>
    </row>
    <row r="4069" spans="1:13" x14ac:dyDescent="0.3">
      <c r="A4069" s="2">
        <v>202210</v>
      </c>
      <c r="B4069" s="19">
        <f>DATE(表格1[[#This Row],[年]],表格1[[#This Row],[月]],1)</f>
        <v>44835</v>
      </c>
      <c r="C4069" s="2" t="str">
        <f>LEFT(表格1[[#This Row],[年月]],4)</f>
        <v>2022</v>
      </c>
      <c r="D4069" s="2" t="str">
        <f>RIGHT(表格1[[#This Row],[年月]],2)</f>
        <v>10</v>
      </c>
      <c r="E4069" s="5">
        <v>10009000</v>
      </c>
      <c r="F4069" s="2" t="str">
        <f>VLOOKUP(TEXT(表格1[[#This Row],[地區]],"00000000"),縣市代碼,2,0)</f>
        <v>雲林縣</v>
      </c>
      <c r="G4069" s="2" t="s">
        <v>4</v>
      </c>
      <c r="H4069" s="13">
        <v>599186</v>
      </c>
      <c r="I4069" s="14">
        <v>278134535</v>
      </c>
      <c r="J4069" s="14">
        <f>表格1[[#This Row],[信用卡交易筆數]]/1000</f>
        <v>599.18600000000004</v>
      </c>
      <c r="K4069" s="14">
        <f>表格1[[#This Row],[信用卡交易金額'[新臺幣']]]/1000</f>
        <v>278134.53499999997</v>
      </c>
      <c r="L4069" s="14">
        <f>表格1[[#This Row],[信用卡交易金額'[新臺幣']]]/1000000</f>
        <v>278.13453500000003</v>
      </c>
      <c r="M4069" s="14" t="str" cm="1">
        <f t="array" ref="M4069">_xlfn.TEXTJOIN("", TRUE, _xlfn.XLOOKUP(TRUE, VALUE(表格1[[#This Row],[年月]]) &lt;= VALUE($R$8:$R$12), $Q$8:$Q$12)) &amp; "年度"</f>
        <v>2023年度</v>
      </c>
    </row>
    <row r="4070" spans="1:13" x14ac:dyDescent="0.3">
      <c r="A4070" s="2">
        <v>202210</v>
      </c>
      <c r="B4070" s="19">
        <f>DATE(表格1[[#This Row],[年]],表格1[[#This Row],[月]],1)</f>
        <v>44835</v>
      </c>
      <c r="C4070" s="2" t="str">
        <f>LEFT(表格1[[#This Row],[年月]],4)</f>
        <v>2022</v>
      </c>
      <c r="D4070" s="2" t="str">
        <f>RIGHT(表格1[[#This Row],[年月]],2)</f>
        <v>10</v>
      </c>
      <c r="E4070" s="5">
        <v>10009000</v>
      </c>
      <c r="F4070" s="2" t="str">
        <f>VLOOKUP(TEXT(表格1[[#This Row],[地區]],"00000000"),縣市代碼,2,0)</f>
        <v>雲林縣</v>
      </c>
      <c r="G4070" s="2" t="s">
        <v>5</v>
      </c>
      <c r="H4070" s="13">
        <v>59405</v>
      </c>
      <c r="I4070" s="14">
        <v>144985409</v>
      </c>
      <c r="J4070" s="14">
        <f>表格1[[#This Row],[信用卡交易筆數]]/1000</f>
        <v>59.405000000000001</v>
      </c>
      <c r="K4070" s="14">
        <f>表格1[[#This Row],[信用卡交易金額'[新臺幣']]]/1000</f>
        <v>144985.40900000001</v>
      </c>
      <c r="L4070" s="14">
        <f>表格1[[#This Row],[信用卡交易金額'[新臺幣']]]/1000000</f>
        <v>144.985409</v>
      </c>
      <c r="M4070" s="14" t="str" cm="1">
        <f t="array" ref="M4070">_xlfn.TEXTJOIN("", TRUE, _xlfn.XLOOKUP(TRUE, VALUE(表格1[[#This Row],[年月]]) &lt;= VALUE($R$8:$R$12), $Q$8:$Q$12)) &amp; "年度"</f>
        <v>2023年度</v>
      </c>
    </row>
    <row r="4071" spans="1:13" x14ac:dyDescent="0.3">
      <c r="A4071" s="2">
        <v>202210</v>
      </c>
      <c r="B4071" s="19">
        <f>DATE(表格1[[#This Row],[年]],表格1[[#This Row],[月]],1)</f>
        <v>44835</v>
      </c>
      <c r="C4071" s="2" t="str">
        <f>LEFT(表格1[[#This Row],[年月]],4)</f>
        <v>2022</v>
      </c>
      <c r="D4071" s="2" t="str">
        <f>RIGHT(表格1[[#This Row],[年月]],2)</f>
        <v>10</v>
      </c>
      <c r="E4071" s="5">
        <v>10009000</v>
      </c>
      <c r="F4071" s="2" t="str">
        <f>VLOOKUP(TEXT(表格1[[#This Row],[地區]],"00000000"),縣市代碼,2,0)</f>
        <v>雲林縣</v>
      </c>
      <c r="G4071" s="2" t="s">
        <v>6</v>
      </c>
      <c r="H4071" s="13">
        <v>72099</v>
      </c>
      <c r="I4071" s="14">
        <v>228585160</v>
      </c>
      <c r="J4071" s="14">
        <f>表格1[[#This Row],[信用卡交易筆數]]/1000</f>
        <v>72.099000000000004</v>
      </c>
      <c r="K4071" s="14">
        <f>表格1[[#This Row],[信用卡交易金額'[新臺幣']]]/1000</f>
        <v>228585.16</v>
      </c>
      <c r="L4071" s="14">
        <f>表格1[[#This Row],[信用卡交易金額'[新臺幣']]]/1000000</f>
        <v>228.58516</v>
      </c>
      <c r="M4071" s="14" t="str" cm="1">
        <f t="array" ref="M4071">_xlfn.TEXTJOIN("", TRUE, _xlfn.XLOOKUP(TRUE, VALUE(表格1[[#This Row],[年月]]) &lt;= VALUE($R$8:$R$12), $Q$8:$Q$12)) &amp; "年度"</f>
        <v>2023年度</v>
      </c>
    </row>
    <row r="4072" spans="1:13" x14ac:dyDescent="0.3">
      <c r="A4072" s="2">
        <v>202210</v>
      </c>
      <c r="B4072" s="19">
        <f>DATE(表格1[[#This Row],[年]],表格1[[#This Row],[月]],1)</f>
        <v>44835</v>
      </c>
      <c r="C4072" s="2" t="str">
        <f>LEFT(表格1[[#This Row],[年月]],4)</f>
        <v>2022</v>
      </c>
      <c r="D4072" s="2" t="str">
        <f>RIGHT(表格1[[#This Row],[年月]],2)</f>
        <v>10</v>
      </c>
      <c r="E4072" s="5">
        <v>10009000</v>
      </c>
      <c r="F4072" s="2" t="str">
        <f>VLOOKUP(TEXT(表格1[[#This Row],[地區]],"00000000"),縣市代碼,2,0)</f>
        <v>雲林縣</v>
      </c>
      <c r="G4072" s="2" t="s">
        <v>7</v>
      </c>
      <c r="H4072" s="13">
        <v>508455</v>
      </c>
      <c r="I4072" s="14">
        <v>588274530</v>
      </c>
      <c r="J4072" s="14">
        <f>表格1[[#This Row],[信用卡交易筆數]]/1000</f>
        <v>508.45499999999998</v>
      </c>
      <c r="K4072" s="14">
        <f>表格1[[#This Row],[信用卡交易金額'[新臺幣']]]/1000</f>
        <v>588274.53</v>
      </c>
      <c r="L4072" s="14">
        <f>表格1[[#This Row],[信用卡交易金額'[新臺幣']]]/1000000</f>
        <v>588.27453000000003</v>
      </c>
      <c r="M4072" s="14" t="str" cm="1">
        <f t="array" ref="M4072">_xlfn.TEXTJOIN("", TRUE, _xlfn.XLOOKUP(TRUE, VALUE(表格1[[#This Row],[年月]]) &lt;= VALUE($R$8:$R$12), $Q$8:$Q$12)) &amp; "年度"</f>
        <v>2023年度</v>
      </c>
    </row>
    <row r="4073" spans="1:13" x14ac:dyDescent="0.3">
      <c r="A4073" s="2">
        <v>202210</v>
      </c>
      <c r="B4073" s="19">
        <f>DATE(表格1[[#This Row],[年]],表格1[[#This Row],[月]],1)</f>
        <v>44835</v>
      </c>
      <c r="C4073" s="2" t="str">
        <f>LEFT(表格1[[#This Row],[年月]],4)</f>
        <v>2022</v>
      </c>
      <c r="D4073" s="2" t="str">
        <f>RIGHT(表格1[[#This Row],[年月]],2)</f>
        <v>10</v>
      </c>
      <c r="E4073" s="5">
        <v>10009000</v>
      </c>
      <c r="F4073" s="2" t="str">
        <f>VLOOKUP(TEXT(表格1[[#This Row],[地區]],"00000000"),縣市代碼,2,0)</f>
        <v>雲林縣</v>
      </c>
      <c r="G4073" s="2" t="s">
        <v>8</v>
      </c>
      <c r="H4073" s="13">
        <v>294201</v>
      </c>
      <c r="I4073" s="14">
        <v>457808751</v>
      </c>
      <c r="J4073" s="14">
        <f>表格1[[#This Row],[信用卡交易筆數]]/1000</f>
        <v>294.20100000000002</v>
      </c>
      <c r="K4073" s="14">
        <f>表格1[[#This Row],[信用卡交易金額'[新臺幣']]]/1000</f>
        <v>457808.75099999999</v>
      </c>
      <c r="L4073" s="14">
        <f>表格1[[#This Row],[信用卡交易金額'[新臺幣']]]/1000000</f>
        <v>457.80875099999997</v>
      </c>
      <c r="M4073" s="14" t="str" cm="1">
        <f t="array" ref="M4073">_xlfn.TEXTJOIN("", TRUE, _xlfn.XLOOKUP(TRUE, VALUE(表格1[[#This Row],[年月]]) &lt;= VALUE($R$8:$R$12), $Q$8:$Q$12)) &amp; "年度"</f>
        <v>2023年度</v>
      </c>
    </row>
    <row r="4074" spans="1:13" x14ac:dyDescent="0.3">
      <c r="A4074" s="2">
        <v>202210</v>
      </c>
      <c r="B4074" s="19">
        <f>DATE(表格1[[#This Row],[年]],表格1[[#This Row],[月]],1)</f>
        <v>44835</v>
      </c>
      <c r="C4074" s="2" t="str">
        <f>LEFT(表格1[[#This Row],[年月]],4)</f>
        <v>2022</v>
      </c>
      <c r="D4074" s="2" t="str">
        <f>RIGHT(表格1[[#This Row],[年月]],2)</f>
        <v>10</v>
      </c>
      <c r="E4074" s="5">
        <v>10009000</v>
      </c>
      <c r="F4074" s="2" t="str">
        <f>VLOOKUP(TEXT(表格1[[#This Row],[地區]],"00000000"),縣市代碼,2,0)</f>
        <v>雲林縣</v>
      </c>
      <c r="G4074" s="2" t="s">
        <v>9</v>
      </c>
      <c r="H4074" s="13">
        <v>574161</v>
      </c>
      <c r="I4074" s="14">
        <v>859780315</v>
      </c>
      <c r="J4074" s="14">
        <f>表格1[[#This Row],[信用卡交易筆數]]/1000</f>
        <v>574.16099999999994</v>
      </c>
      <c r="K4074" s="14">
        <f>表格1[[#This Row],[信用卡交易金額'[新臺幣']]]/1000</f>
        <v>859780.31499999994</v>
      </c>
      <c r="L4074" s="14">
        <f>表格1[[#This Row],[信用卡交易金額'[新臺幣']]]/1000000</f>
        <v>859.78031499999997</v>
      </c>
      <c r="M4074" s="14" t="str" cm="1">
        <f t="array" ref="M4074">_xlfn.TEXTJOIN("", TRUE, _xlfn.XLOOKUP(TRUE, VALUE(表格1[[#This Row],[年月]]) &lt;= VALUE($R$8:$R$12), $Q$8:$Q$12)) &amp; "年度"</f>
        <v>2023年度</v>
      </c>
    </row>
    <row r="4075" spans="1:13" x14ac:dyDescent="0.3">
      <c r="A4075" s="2">
        <v>202210</v>
      </c>
      <c r="B4075" s="19">
        <f>DATE(表格1[[#This Row],[年]],表格1[[#This Row],[月]],1)</f>
        <v>44835</v>
      </c>
      <c r="C4075" s="2" t="str">
        <f>LEFT(表格1[[#This Row],[年月]],4)</f>
        <v>2022</v>
      </c>
      <c r="D4075" s="2" t="str">
        <f>RIGHT(表格1[[#This Row],[年月]],2)</f>
        <v>10</v>
      </c>
      <c r="E4075" s="5">
        <v>10009000</v>
      </c>
      <c r="F4075" s="2" t="str">
        <f>VLOOKUP(TEXT(表格1[[#This Row],[地區]],"00000000"),縣市代碼,2,0)</f>
        <v>雲林縣</v>
      </c>
      <c r="G4075" s="2" t="s">
        <v>10</v>
      </c>
      <c r="H4075" s="13">
        <v>373547</v>
      </c>
      <c r="I4075" s="14">
        <v>1060764807</v>
      </c>
      <c r="J4075" s="14">
        <f>表格1[[#This Row],[信用卡交易筆數]]/1000</f>
        <v>373.54700000000003</v>
      </c>
      <c r="K4075" s="14">
        <f>表格1[[#This Row],[信用卡交易金額'[新臺幣']]]/1000</f>
        <v>1060764.807</v>
      </c>
      <c r="L4075" s="14">
        <f>表格1[[#This Row],[信用卡交易金額'[新臺幣']]]/1000000</f>
        <v>1060.764807</v>
      </c>
      <c r="M4075" s="14" t="str" cm="1">
        <f t="array" ref="M4075">_xlfn.TEXTJOIN("", TRUE, _xlfn.XLOOKUP(TRUE, VALUE(表格1[[#This Row],[年月]]) &lt;= VALUE($R$8:$R$12), $Q$8:$Q$12)) &amp; "年度"</f>
        <v>2023年度</v>
      </c>
    </row>
    <row r="4076" spans="1:13" x14ac:dyDescent="0.3">
      <c r="A4076" s="2">
        <v>202210</v>
      </c>
      <c r="B4076" s="19">
        <f>DATE(表格1[[#This Row],[年]],表格1[[#This Row],[月]],1)</f>
        <v>44835</v>
      </c>
      <c r="C4076" s="2" t="str">
        <f>LEFT(表格1[[#This Row],[年月]],4)</f>
        <v>2022</v>
      </c>
      <c r="D4076" s="2" t="str">
        <f>RIGHT(表格1[[#This Row],[年月]],2)</f>
        <v>10</v>
      </c>
      <c r="E4076" s="5">
        <v>10010000</v>
      </c>
      <c r="F4076" s="2" t="str">
        <f>VLOOKUP(TEXT(表格1[[#This Row],[地區]],"00000000"),縣市代碼,2,0)</f>
        <v>嘉義縣</v>
      </c>
      <c r="G4076" s="2" t="s">
        <v>4</v>
      </c>
      <c r="H4076" s="13">
        <v>404554</v>
      </c>
      <c r="I4076" s="14">
        <v>191383303</v>
      </c>
      <c r="J4076" s="14">
        <f>表格1[[#This Row],[信用卡交易筆數]]/1000</f>
        <v>404.55399999999997</v>
      </c>
      <c r="K4076" s="14">
        <f>表格1[[#This Row],[信用卡交易金額'[新臺幣']]]/1000</f>
        <v>191383.30300000001</v>
      </c>
      <c r="L4076" s="14">
        <f>表格1[[#This Row],[信用卡交易金額'[新臺幣']]]/1000000</f>
        <v>191.38330300000001</v>
      </c>
      <c r="M4076" s="14" t="str" cm="1">
        <f t="array" ref="M4076">_xlfn.TEXTJOIN("", TRUE, _xlfn.XLOOKUP(TRUE, VALUE(表格1[[#This Row],[年月]]) &lt;= VALUE($R$8:$R$12), $Q$8:$Q$12)) &amp; "年度"</f>
        <v>2023年度</v>
      </c>
    </row>
    <row r="4077" spans="1:13" x14ac:dyDescent="0.3">
      <c r="A4077" s="2">
        <v>202210</v>
      </c>
      <c r="B4077" s="19">
        <f>DATE(表格1[[#This Row],[年]],表格1[[#This Row],[月]],1)</f>
        <v>44835</v>
      </c>
      <c r="C4077" s="2" t="str">
        <f>LEFT(表格1[[#This Row],[年月]],4)</f>
        <v>2022</v>
      </c>
      <c r="D4077" s="2" t="str">
        <f>RIGHT(表格1[[#This Row],[年月]],2)</f>
        <v>10</v>
      </c>
      <c r="E4077" s="5">
        <v>10010000</v>
      </c>
      <c r="F4077" s="2" t="str">
        <f>VLOOKUP(TEXT(表格1[[#This Row],[地區]],"00000000"),縣市代碼,2,0)</f>
        <v>嘉義縣</v>
      </c>
      <c r="G4077" s="2" t="s">
        <v>5</v>
      </c>
      <c r="H4077" s="13">
        <v>39484</v>
      </c>
      <c r="I4077" s="14">
        <v>96651768</v>
      </c>
      <c r="J4077" s="14">
        <f>表格1[[#This Row],[信用卡交易筆數]]/1000</f>
        <v>39.484000000000002</v>
      </c>
      <c r="K4077" s="14">
        <f>表格1[[#This Row],[信用卡交易金額'[新臺幣']]]/1000</f>
        <v>96651.767999999996</v>
      </c>
      <c r="L4077" s="14">
        <f>表格1[[#This Row],[信用卡交易金額'[新臺幣']]]/1000000</f>
        <v>96.651768000000004</v>
      </c>
      <c r="M4077" s="14" t="str" cm="1">
        <f t="array" ref="M4077">_xlfn.TEXTJOIN("", TRUE, _xlfn.XLOOKUP(TRUE, VALUE(表格1[[#This Row],[年月]]) &lt;= VALUE($R$8:$R$12), $Q$8:$Q$12)) &amp; "年度"</f>
        <v>2023年度</v>
      </c>
    </row>
    <row r="4078" spans="1:13" x14ac:dyDescent="0.3">
      <c r="A4078" s="2">
        <v>202210</v>
      </c>
      <c r="B4078" s="19">
        <f>DATE(表格1[[#This Row],[年]],表格1[[#This Row],[月]],1)</f>
        <v>44835</v>
      </c>
      <c r="C4078" s="2" t="str">
        <f>LEFT(表格1[[#This Row],[年月]],4)</f>
        <v>2022</v>
      </c>
      <c r="D4078" s="2" t="str">
        <f>RIGHT(表格1[[#This Row],[年月]],2)</f>
        <v>10</v>
      </c>
      <c r="E4078" s="5">
        <v>10010000</v>
      </c>
      <c r="F4078" s="2" t="str">
        <f>VLOOKUP(TEXT(表格1[[#This Row],[地區]],"00000000"),縣市代碼,2,0)</f>
        <v>嘉義縣</v>
      </c>
      <c r="G4078" s="2" t="s">
        <v>6</v>
      </c>
      <c r="H4078" s="13">
        <v>49870</v>
      </c>
      <c r="I4078" s="14">
        <v>145841909</v>
      </c>
      <c r="J4078" s="14">
        <f>表格1[[#This Row],[信用卡交易筆數]]/1000</f>
        <v>49.87</v>
      </c>
      <c r="K4078" s="14">
        <f>表格1[[#This Row],[信用卡交易金額'[新臺幣']]]/1000</f>
        <v>145841.90900000001</v>
      </c>
      <c r="L4078" s="14">
        <f>表格1[[#This Row],[信用卡交易金額'[新臺幣']]]/1000000</f>
        <v>145.84190899999999</v>
      </c>
      <c r="M4078" s="14" t="str" cm="1">
        <f t="array" ref="M4078">_xlfn.TEXTJOIN("", TRUE, _xlfn.XLOOKUP(TRUE, VALUE(表格1[[#This Row],[年月]]) &lt;= VALUE($R$8:$R$12), $Q$8:$Q$12)) &amp; "年度"</f>
        <v>2023年度</v>
      </c>
    </row>
    <row r="4079" spans="1:13" x14ac:dyDescent="0.3">
      <c r="A4079" s="2">
        <v>202210</v>
      </c>
      <c r="B4079" s="19">
        <f>DATE(表格1[[#This Row],[年]],表格1[[#This Row],[月]],1)</f>
        <v>44835</v>
      </c>
      <c r="C4079" s="2" t="str">
        <f>LEFT(表格1[[#This Row],[年月]],4)</f>
        <v>2022</v>
      </c>
      <c r="D4079" s="2" t="str">
        <f>RIGHT(表格1[[#This Row],[年月]],2)</f>
        <v>10</v>
      </c>
      <c r="E4079" s="5">
        <v>10010000</v>
      </c>
      <c r="F4079" s="2" t="str">
        <f>VLOOKUP(TEXT(表格1[[#This Row],[地區]],"00000000"),縣市代碼,2,0)</f>
        <v>嘉義縣</v>
      </c>
      <c r="G4079" s="2" t="s">
        <v>7</v>
      </c>
      <c r="H4079" s="13">
        <v>378368</v>
      </c>
      <c r="I4079" s="14">
        <v>435429082</v>
      </c>
      <c r="J4079" s="14">
        <f>表格1[[#This Row],[信用卡交易筆數]]/1000</f>
        <v>378.36799999999999</v>
      </c>
      <c r="K4079" s="14">
        <f>表格1[[#This Row],[信用卡交易金額'[新臺幣']]]/1000</f>
        <v>435429.08199999999</v>
      </c>
      <c r="L4079" s="14">
        <f>表格1[[#This Row],[信用卡交易金額'[新臺幣']]]/1000000</f>
        <v>435.42908199999999</v>
      </c>
      <c r="M4079" s="14" t="str" cm="1">
        <f t="array" ref="M4079">_xlfn.TEXTJOIN("", TRUE, _xlfn.XLOOKUP(TRUE, VALUE(表格1[[#This Row],[年月]]) &lt;= VALUE($R$8:$R$12), $Q$8:$Q$12)) &amp; "年度"</f>
        <v>2023年度</v>
      </c>
    </row>
    <row r="4080" spans="1:13" x14ac:dyDescent="0.3">
      <c r="A4080" s="2">
        <v>202210</v>
      </c>
      <c r="B4080" s="19">
        <f>DATE(表格1[[#This Row],[年]],表格1[[#This Row],[月]],1)</f>
        <v>44835</v>
      </c>
      <c r="C4080" s="2" t="str">
        <f>LEFT(表格1[[#This Row],[年月]],4)</f>
        <v>2022</v>
      </c>
      <c r="D4080" s="2" t="str">
        <f>RIGHT(表格1[[#This Row],[年月]],2)</f>
        <v>10</v>
      </c>
      <c r="E4080" s="5">
        <v>10010000</v>
      </c>
      <c r="F4080" s="2" t="str">
        <f>VLOOKUP(TEXT(表格1[[#This Row],[地區]],"00000000"),縣市代碼,2,0)</f>
        <v>嘉義縣</v>
      </c>
      <c r="G4080" s="2" t="s">
        <v>8</v>
      </c>
      <c r="H4080" s="13">
        <v>223253</v>
      </c>
      <c r="I4080" s="14">
        <v>338251907</v>
      </c>
      <c r="J4080" s="14">
        <f>表格1[[#This Row],[信用卡交易筆數]]/1000</f>
        <v>223.25299999999999</v>
      </c>
      <c r="K4080" s="14">
        <f>表格1[[#This Row],[信用卡交易金額'[新臺幣']]]/1000</f>
        <v>338251.90700000001</v>
      </c>
      <c r="L4080" s="14">
        <f>表格1[[#This Row],[信用卡交易金額'[新臺幣']]]/1000000</f>
        <v>338.25190700000002</v>
      </c>
      <c r="M4080" s="14" t="str" cm="1">
        <f t="array" ref="M4080">_xlfn.TEXTJOIN("", TRUE, _xlfn.XLOOKUP(TRUE, VALUE(表格1[[#This Row],[年月]]) &lt;= VALUE($R$8:$R$12), $Q$8:$Q$12)) &amp; "年度"</f>
        <v>2023年度</v>
      </c>
    </row>
    <row r="4081" spans="1:13" x14ac:dyDescent="0.3">
      <c r="A4081" s="2">
        <v>202210</v>
      </c>
      <c r="B4081" s="19">
        <f>DATE(表格1[[#This Row],[年]],表格1[[#This Row],[月]],1)</f>
        <v>44835</v>
      </c>
      <c r="C4081" s="2" t="str">
        <f>LEFT(表格1[[#This Row],[年月]],4)</f>
        <v>2022</v>
      </c>
      <c r="D4081" s="2" t="str">
        <f>RIGHT(表格1[[#This Row],[年月]],2)</f>
        <v>10</v>
      </c>
      <c r="E4081" s="5">
        <v>10010000</v>
      </c>
      <c r="F4081" s="2" t="str">
        <f>VLOOKUP(TEXT(表格1[[#This Row],[地區]],"00000000"),縣市代碼,2,0)</f>
        <v>嘉義縣</v>
      </c>
      <c r="G4081" s="2" t="s">
        <v>9</v>
      </c>
      <c r="H4081" s="13">
        <v>437817</v>
      </c>
      <c r="I4081" s="14">
        <v>695106144</v>
      </c>
      <c r="J4081" s="14">
        <f>表格1[[#This Row],[信用卡交易筆數]]/1000</f>
        <v>437.81700000000001</v>
      </c>
      <c r="K4081" s="14">
        <f>表格1[[#This Row],[信用卡交易金額'[新臺幣']]]/1000</f>
        <v>695106.14399999997</v>
      </c>
      <c r="L4081" s="14">
        <f>表格1[[#This Row],[信用卡交易金額'[新臺幣']]]/1000000</f>
        <v>695.10614399999997</v>
      </c>
      <c r="M4081" s="14" t="str" cm="1">
        <f t="array" ref="M4081">_xlfn.TEXTJOIN("", TRUE, _xlfn.XLOOKUP(TRUE, VALUE(表格1[[#This Row],[年月]]) &lt;= VALUE($R$8:$R$12), $Q$8:$Q$12)) &amp; "年度"</f>
        <v>2023年度</v>
      </c>
    </row>
    <row r="4082" spans="1:13" x14ac:dyDescent="0.3">
      <c r="A4082" s="2">
        <v>202210</v>
      </c>
      <c r="B4082" s="19">
        <f>DATE(表格1[[#This Row],[年]],表格1[[#This Row],[月]],1)</f>
        <v>44835</v>
      </c>
      <c r="C4082" s="2" t="str">
        <f>LEFT(表格1[[#This Row],[年月]],4)</f>
        <v>2022</v>
      </c>
      <c r="D4082" s="2" t="str">
        <f>RIGHT(表格1[[#This Row],[年月]],2)</f>
        <v>10</v>
      </c>
      <c r="E4082" s="5">
        <v>10010000</v>
      </c>
      <c r="F4082" s="2" t="str">
        <f>VLOOKUP(TEXT(表格1[[#This Row],[地區]],"00000000"),縣市代碼,2,0)</f>
        <v>嘉義縣</v>
      </c>
      <c r="G4082" s="2" t="s">
        <v>10</v>
      </c>
      <c r="H4082" s="13">
        <v>271851</v>
      </c>
      <c r="I4082" s="14">
        <v>770171621</v>
      </c>
      <c r="J4082" s="14">
        <f>表格1[[#This Row],[信用卡交易筆數]]/1000</f>
        <v>271.851</v>
      </c>
      <c r="K4082" s="14">
        <f>表格1[[#This Row],[信用卡交易金額'[新臺幣']]]/1000</f>
        <v>770171.62100000004</v>
      </c>
      <c r="L4082" s="14">
        <f>表格1[[#This Row],[信用卡交易金額'[新臺幣']]]/1000000</f>
        <v>770.17162099999996</v>
      </c>
      <c r="M4082" s="14" t="str" cm="1">
        <f t="array" ref="M4082">_xlfn.TEXTJOIN("", TRUE, _xlfn.XLOOKUP(TRUE, VALUE(表格1[[#This Row],[年月]]) &lt;= VALUE($R$8:$R$12), $Q$8:$Q$12)) &amp; "年度"</f>
        <v>2023年度</v>
      </c>
    </row>
    <row r="4083" spans="1:13" x14ac:dyDescent="0.3">
      <c r="A4083" s="2">
        <v>202210</v>
      </c>
      <c r="B4083" s="19">
        <f>DATE(表格1[[#This Row],[年]],表格1[[#This Row],[月]],1)</f>
        <v>44835</v>
      </c>
      <c r="C4083" s="2" t="str">
        <f>LEFT(表格1[[#This Row],[年月]],4)</f>
        <v>2022</v>
      </c>
      <c r="D4083" s="2" t="str">
        <f>RIGHT(表格1[[#This Row],[年月]],2)</f>
        <v>10</v>
      </c>
      <c r="E4083" s="5">
        <v>10020000</v>
      </c>
      <c r="F4083" s="2" t="str">
        <f>VLOOKUP(TEXT(表格1[[#This Row],[地區]],"00000000"),縣市代碼,2,0)</f>
        <v>嘉義市</v>
      </c>
      <c r="G4083" s="2" t="s">
        <v>4</v>
      </c>
      <c r="H4083" s="13">
        <v>439287</v>
      </c>
      <c r="I4083" s="14">
        <v>218121666</v>
      </c>
      <c r="J4083" s="14">
        <f>表格1[[#This Row],[信用卡交易筆數]]/1000</f>
        <v>439.28699999999998</v>
      </c>
      <c r="K4083" s="14">
        <f>表格1[[#This Row],[信用卡交易金額'[新臺幣']]]/1000</f>
        <v>218121.666</v>
      </c>
      <c r="L4083" s="14">
        <f>表格1[[#This Row],[信用卡交易金額'[新臺幣']]]/1000000</f>
        <v>218.121666</v>
      </c>
      <c r="M4083" s="14" t="str" cm="1">
        <f t="array" ref="M4083">_xlfn.TEXTJOIN("", TRUE, _xlfn.XLOOKUP(TRUE, VALUE(表格1[[#This Row],[年月]]) &lt;= VALUE($R$8:$R$12), $Q$8:$Q$12)) &amp; "年度"</f>
        <v>2023年度</v>
      </c>
    </row>
    <row r="4084" spans="1:13" x14ac:dyDescent="0.3">
      <c r="A4084" s="2">
        <v>202210</v>
      </c>
      <c r="B4084" s="19">
        <f>DATE(表格1[[#This Row],[年]],表格1[[#This Row],[月]],1)</f>
        <v>44835</v>
      </c>
      <c r="C4084" s="2" t="str">
        <f>LEFT(表格1[[#This Row],[年月]],4)</f>
        <v>2022</v>
      </c>
      <c r="D4084" s="2" t="str">
        <f>RIGHT(表格1[[#This Row],[年月]],2)</f>
        <v>10</v>
      </c>
      <c r="E4084" s="5">
        <v>10020000</v>
      </c>
      <c r="F4084" s="2" t="str">
        <f>VLOOKUP(TEXT(表格1[[#This Row],[地區]],"00000000"),縣市代碼,2,0)</f>
        <v>嘉義市</v>
      </c>
      <c r="G4084" s="2" t="s">
        <v>5</v>
      </c>
      <c r="H4084" s="13">
        <v>35454</v>
      </c>
      <c r="I4084" s="14">
        <v>95390158</v>
      </c>
      <c r="J4084" s="14">
        <f>表格1[[#This Row],[信用卡交易筆數]]/1000</f>
        <v>35.454000000000001</v>
      </c>
      <c r="K4084" s="14">
        <f>表格1[[#This Row],[信用卡交易金額'[新臺幣']]]/1000</f>
        <v>95390.157999999996</v>
      </c>
      <c r="L4084" s="14">
        <f>表格1[[#This Row],[信用卡交易金額'[新臺幣']]]/1000000</f>
        <v>95.390158</v>
      </c>
      <c r="M4084" s="14" t="str" cm="1">
        <f t="array" ref="M4084">_xlfn.TEXTJOIN("", TRUE, _xlfn.XLOOKUP(TRUE, VALUE(表格1[[#This Row],[年月]]) &lt;= VALUE($R$8:$R$12), $Q$8:$Q$12)) &amp; "年度"</f>
        <v>2023年度</v>
      </c>
    </row>
    <row r="4085" spans="1:13" x14ac:dyDescent="0.3">
      <c r="A4085" s="2">
        <v>202210</v>
      </c>
      <c r="B4085" s="19">
        <f>DATE(表格1[[#This Row],[年]],表格1[[#This Row],[月]],1)</f>
        <v>44835</v>
      </c>
      <c r="C4085" s="2" t="str">
        <f>LEFT(表格1[[#This Row],[年月]],4)</f>
        <v>2022</v>
      </c>
      <c r="D4085" s="2" t="str">
        <f>RIGHT(表格1[[#This Row],[年月]],2)</f>
        <v>10</v>
      </c>
      <c r="E4085" s="5">
        <v>10020000</v>
      </c>
      <c r="F4085" s="2" t="str">
        <f>VLOOKUP(TEXT(表格1[[#This Row],[地區]],"00000000"),縣市代碼,2,0)</f>
        <v>嘉義市</v>
      </c>
      <c r="G4085" s="2" t="s">
        <v>6</v>
      </c>
      <c r="H4085" s="13">
        <v>49977</v>
      </c>
      <c r="I4085" s="14">
        <v>164214048</v>
      </c>
      <c r="J4085" s="14">
        <f>表格1[[#This Row],[信用卡交易筆數]]/1000</f>
        <v>49.976999999999997</v>
      </c>
      <c r="K4085" s="14">
        <f>表格1[[#This Row],[信用卡交易金額'[新臺幣']]]/1000</f>
        <v>164214.04800000001</v>
      </c>
      <c r="L4085" s="14">
        <f>表格1[[#This Row],[信用卡交易金額'[新臺幣']]]/1000000</f>
        <v>164.21404799999999</v>
      </c>
      <c r="M4085" s="14" t="str" cm="1">
        <f t="array" ref="M4085">_xlfn.TEXTJOIN("", TRUE, _xlfn.XLOOKUP(TRUE, VALUE(表格1[[#This Row],[年月]]) &lt;= VALUE($R$8:$R$12), $Q$8:$Q$12)) &amp; "年度"</f>
        <v>2023年度</v>
      </c>
    </row>
    <row r="4086" spans="1:13" x14ac:dyDescent="0.3">
      <c r="A4086" s="2">
        <v>202210</v>
      </c>
      <c r="B4086" s="19">
        <f>DATE(表格1[[#This Row],[年]],表格1[[#This Row],[月]],1)</f>
        <v>44835</v>
      </c>
      <c r="C4086" s="2" t="str">
        <f>LEFT(表格1[[#This Row],[年月]],4)</f>
        <v>2022</v>
      </c>
      <c r="D4086" s="2" t="str">
        <f>RIGHT(表格1[[#This Row],[年月]],2)</f>
        <v>10</v>
      </c>
      <c r="E4086" s="5">
        <v>10020000</v>
      </c>
      <c r="F4086" s="2" t="str">
        <f>VLOOKUP(TEXT(表格1[[#This Row],[地區]],"00000000"),縣市代碼,2,0)</f>
        <v>嘉義市</v>
      </c>
      <c r="G4086" s="2" t="s">
        <v>7</v>
      </c>
      <c r="H4086" s="13">
        <v>277550</v>
      </c>
      <c r="I4086" s="14">
        <v>311975611</v>
      </c>
      <c r="J4086" s="14">
        <f>表格1[[#This Row],[信用卡交易筆數]]/1000</f>
        <v>277.55</v>
      </c>
      <c r="K4086" s="14">
        <f>表格1[[#This Row],[信用卡交易金額'[新臺幣']]]/1000</f>
        <v>311975.61099999998</v>
      </c>
      <c r="L4086" s="14">
        <f>表格1[[#This Row],[信用卡交易金額'[新臺幣']]]/1000000</f>
        <v>311.97561100000001</v>
      </c>
      <c r="M4086" s="14" t="str" cm="1">
        <f t="array" ref="M4086">_xlfn.TEXTJOIN("", TRUE, _xlfn.XLOOKUP(TRUE, VALUE(表格1[[#This Row],[年月]]) &lt;= VALUE($R$8:$R$12), $Q$8:$Q$12)) &amp; "年度"</f>
        <v>2023年度</v>
      </c>
    </row>
    <row r="4087" spans="1:13" x14ac:dyDescent="0.3">
      <c r="A4087" s="2">
        <v>202210</v>
      </c>
      <c r="B4087" s="19">
        <f>DATE(表格1[[#This Row],[年]],表格1[[#This Row],[月]],1)</f>
        <v>44835</v>
      </c>
      <c r="C4087" s="2" t="str">
        <f>LEFT(表格1[[#This Row],[年月]],4)</f>
        <v>2022</v>
      </c>
      <c r="D4087" s="2" t="str">
        <f>RIGHT(表格1[[#This Row],[年月]],2)</f>
        <v>10</v>
      </c>
      <c r="E4087" s="5">
        <v>10020000</v>
      </c>
      <c r="F4087" s="2" t="str">
        <f>VLOOKUP(TEXT(表格1[[#This Row],[地區]],"00000000"),縣市代碼,2,0)</f>
        <v>嘉義市</v>
      </c>
      <c r="G4087" s="2" t="s">
        <v>8</v>
      </c>
      <c r="H4087" s="13">
        <v>182006</v>
      </c>
      <c r="I4087" s="14">
        <v>307462124</v>
      </c>
      <c r="J4087" s="14">
        <f>表格1[[#This Row],[信用卡交易筆數]]/1000</f>
        <v>182.006</v>
      </c>
      <c r="K4087" s="14">
        <f>表格1[[#This Row],[信用卡交易金額'[新臺幣']]]/1000</f>
        <v>307462.12400000001</v>
      </c>
      <c r="L4087" s="14">
        <f>表格1[[#This Row],[信用卡交易金額'[新臺幣']]]/1000000</f>
        <v>307.46212400000002</v>
      </c>
      <c r="M4087" s="14" t="str" cm="1">
        <f t="array" ref="M4087">_xlfn.TEXTJOIN("", TRUE, _xlfn.XLOOKUP(TRUE, VALUE(表格1[[#This Row],[年月]]) &lt;= VALUE($R$8:$R$12), $Q$8:$Q$12)) &amp; "年度"</f>
        <v>2023年度</v>
      </c>
    </row>
    <row r="4088" spans="1:13" x14ac:dyDescent="0.3">
      <c r="A4088" s="2">
        <v>202210</v>
      </c>
      <c r="B4088" s="19">
        <f>DATE(表格1[[#This Row],[年]],表格1[[#This Row],[月]],1)</f>
        <v>44835</v>
      </c>
      <c r="C4088" s="2" t="str">
        <f>LEFT(表格1[[#This Row],[年月]],4)</f>
        <v>2022</v>
      </c>
      <c r="D4088" s="2" t="str">
        <f>RIGHT(表格1[[#This Row],[年月]],2)</f>
        <v>10</v>
      </c>
      <c r="E4088" s="5">
        <v>10020000</v>
      </c>
      <c r="F4088" s="2" t="str">
        <f>VLOOKUP(TEXT(表格1[[#This Row],[地區]],"00000000"),縣市代碼,2,0)</f>
        <v>嘉義市</v>
      </c>
      <c r="G4088" s="2" t="s">
        <v>9</v>
      </c>
      <c r="H4088" s="13">
        <v>449327</v>
      </c>
      <c r="I4088" s="14">
        <v>749174117</v>
      </c>
      <c r="J4088" s="14">
        <f>表格1[[#This Row],[信用卡交易筆數]]/1000</f>
        <v>449.327</v>
      </c>
      <c r="K4088" s="14">
        <f>表格1[[#This Row],[信用卡交易金額'[新臺幣']]]/1000</f>
        <v>749174.11699999997</v>
      </c>
      <c r="L4088" s="14">
        <f>表格1[[#This Row],[信用卡交易金額'[新臺幣']]]/1000000</f>
        <v>749.17411700000002</v>
      </c>
      <c r="M4088" s="14" t="str" cm="1">
        <f t="array" ref="M4088">_xlfn.TEXTJOIN("", TRUE, _xlfn.XLOOKUP(TRUE, VALUE(表格1[[#This Row],[年月]]) &lt;= VALUE($R$8:$R$12), $Q$8:$Q$12)) &amp; "年度"</f>
        <v>2023年度</v>
      </c>
    </row>
    <row r="4089" spans="1:13" x14ac:dyDescent="0.3">
      <c r="A4089" s="2">
        <v>202210</v>
      </c>
      <c r="B4089" s="19">
        <f>DATE(表格1[[#This Row],[年]],表格1[[#This Row],[月]],1)</f>
        <v>44835</v>
      </c>
      <c r="C4089" s="2" t="str">
        <f>LEFT(表格1[[#This Row],[年月]],4)</f>
        <v>2022</v>
      </c>
      <c r="D4089" s="2" t="str">
        <f>RIGHT(表格1[[#This Row],[年月]],2)</f>
        <v>10</v>
      </c>
      <c r="E4089" s="5">
        <v>10020000</v>
      </c>
      <c r="F4089" s="2" t="str">
        <f>VLOOKUP(TEXT(表格1[[#This Row],[地區]],"00000000"),縣市代碼,2,0)</f>
        <v>嘉義市</v>
      </c>
      <c r="G4089" s="2" t="s">
        <v>10</v>
      </c>
      <c r="H4089" s="13">
        <v>255585</v>
      </c>
      <c r="I4089" s="14">
        <v>726088999</v>
      </c>
      <c r="J4089" s="14">
        <f>表格1[[#This Row],[信用卡交易筆數]]/1000</f>
        <v>255.58500000000001</v>
      </c>
      <c r="K4089" s="14">
        <f>表格1[[#This Row],[信用卡交易金額'[新臺幣']]]/1000</f>
        <v>726088.99899999995</v>
      </c>
      <c r="L4089" s="14">
        <f>表格1[[#This Row],[信用卡交易金額'[新臺幣']]]/1000000</f>
        <v>726.08899899999994</v>
      </c>
      <c r="M4089" s="14" t="str" cm="1">
        <f t="array" ref="M4089">_xlfn.TEXTJOIN("", TRUE, _xlfn.XLOOKUP(TRUE, VALUE(表格1[[#This Row],[年月]]) &lt;= VALUE($R$8:$R$12), $Q$8:$Q$12)) &amp; "年度"</f>
        <v>2023年度</v>
      </c>
    </row>
    <row r="4090" spans="1:13" x14ac:dyDescent="0.3">
      <c r="A4090" s="2">
        <v>202210</v>
      </c>
      <c r="B4090" s="19">
        <f>DATE(表格1[[#This Row],[年]],表格1[[#This Row],[月]],1)</f>
        <v>44835</v>
      </c>
      <c r="C4090" s="2" t="str">
        <f>LEFT(表格1[[#This Row],[年月]],4)</f>
        <v>2022</v>
      </c>
      <c r="D4090" s="2" t="str">
        <f>RIGHT(表格1[[#This Row],[年月]],2)</f>
        <v>10</v>
      </c>
      <c r="E4090" s="5">
        <v>67000000</v>
      </c>
      <c r="F4090" s="2" t="str">
        <f>VLOOKUP(TEXT(表格1[[#This Row],[地區]],"00000000"),縣市代碼,2,0)</f>
        <v>臺南市</v>
      </c>
      <c r="G4090" s="2" t="s">
        <v>4</v>
      </c>
      <c r="H4090" s="13">
        <v>3053315</v>
      </c>
      <c r="I4090" s="14">
        <v>1525488642</v>
      </c>
      <c r="J4090" s="14">
        <f>表格1[[#This Row],[信用卡交易筆數]]/1000</f>
        <v>3053.3150000000001</v>
      </c>
      <c r="K4090" s="14">
        <f>表格1[[#This Row],[信用卡交易金額'[新臺幣']]]/1000</f>
        <v>1525488.642</v>
      </c>
      <c r="L4090" s="14">
        <f>表格1[[#This Row],[信用卡交易金額'[新臺幣']]]/1000000</f>
        <v>1525.488642</v>
      </c>
      <c r="M4090" s="14" t="str" cm="1">
        <f t="array" ref="M4090">_xlfn.TEXTJOIN("", TRUE, _xlfn.XLOOKUP(TRUE, VALUE(表格1[[#This Row],[年月]]) &lt;= VALUE($R$8:$R$12), $Q$8:$Q$12)) &amp; "年度"</f>
        <v>2023年度</v>
      </c>
    </row>
    <row r="4091" spans="1:13" x14ac:dyDescent="0.3">
      <c r="A4091" s="2">
        <v>202210</v>
      </c>
      <c r="B4091" s="19">
        <f>DATE(表格1[[#This Row],[年]],表格1[[#This Row],[月]],1)</f>
        <v>44835</v>
      </c>
      <c r="C4091" s="2" t="str">
        <f>LEFT(表格1[[#This Row],[年月]],4)</f>
        <v>2022</v>
      </c>
      <c r="D4091" s="2" t="str">
        <f>RIGHT(表格1[[#This Row],[年月]],2)</f>
        <v>10</v>
      </c>
      <c r="E4091" s="5">
        <v>67000000</v>
      </c>
      <c r="F4091" s="2" t="str">
        <f>VLOOKUP(TEXT(表格1[[#This Row],[地區]],"00000000"),縣市代碼,2,0)</f>
        <v>臺南市</v>
      </c>
      <c r="G4091" s="2" t="s">
        <v>5</v>
      </c>
      <c r="H4091" s="13">
        <v>241165</v>
      </c>
      <c r="I4091" s="14">
        <v>609647580</v>
      </c>
      <c r="J4091" s="14">
        <f>表格1[[#This Row],[信用卡交易筆數]]/1000</f>
        <v>241.16499999999999</v>
      </c>
      <c r="K4091" s="14">
        <f>表格1[[#This Row],[信用卡交易金額'[新臺幣']]]/1000</f>
        <v>609647.57999999996</v>
      </c>
      <c r="L4091" s="14">
        <f>表格1[[#This Row],[信用卡交易金額'[新臺幣']]]/1000000</f>
        <v>609.64757999999995</v>
      </c>
      <c r="M4091" s="14" t="str" cm="1">
        <f t="array" ref="M4091">_xlfn.TEXTJOIN("", TRUE, _xlfn.XLOOKUP(TRUE, VALUE(表格1[[#This Row],[年月]]) &lt;= VALUE($R$8:$R$12), $Q$8:$Q$12)) &amp; "年度"</f>
        <v>2023年度</v>
      </c>
    </row>
    <row r="4092" spans="1:13" x14ac:dyDescent="0.3">
      <c r="A4092" s="2">
        <v>202210</v>
      </c>
      <c r="B4092" s="19">
        <f>DATE(表格1[[#This Row],[年]],表格1[[#This Row],[月]],1)</f>
        <v>44835</v>
      </c>
      <c r="C4092" s="2" t="str">
        <f>LEFT(表格1[[#This Row],[年月]],4)</f>
        <v>2022</v>
      </c>
      <c r="D4092" s="2" t="str">
        <f>RIGHT(表格1[[#This Row],[年月]],2)</f>
        <v>10</v>
      </c>
      <c r="E4092" s="5">
        <v>67000000</v>
      </c>
      <c r="F4092" s="2" t="str">
        <f>VLOOKUP(TEXT(表格1[[#This Row],[地區]],"00000000"),縣市代碼,2,0)</f>
        <v>臺南市</v>
      </c>
      <c r="G4092" s="2" t="s">
        <v>6</v>
      </c>
      <c r="H4092" s="13">
        <v>383881</v>
      </c>
      <c r="I4092" s="14">
        <v>1206250611</v>
      </c>
      <c r="J4092" s="14">
        <f>表格1[[#This Row],[信用卡交易筆數]]/1000</f>
        <v>383.88099999999997</v>
      </c>
      <c r="K4092" s="14">
        <f>表格1[[#This Row],[信用卡交易金額'[新臺幣']]]/1000</f>
        <v>1206250.611</v>
      </c>
      <c r="L4092" s="14">
        <f>表格1[[#This Row],[信用卡交易金額'[新臺幣']]]/1000000</f>
        <v>1206.2506109999999</v>
      </c>
      <c r="M4092" s="14" t="str" cm="1">
        <f t="array" ref="M4092">_xlfn.TEXTJOIN("", TRUE, _xlfn.XLOOKUP(TRUE, VALUE(表格1[[#This Row],[年月]]) &lt;= VALUE($R$8:$R$12), $Q$8:$Q$12)) &amp; "年度"</f>
        <v>2023年度</v>
      </c>
    </row>
    <row r="4093" spans="1:13" x14ac:dyDescent="0.3">
      <c r="A4093" s="2">
        <v>202210</v>
      </c>
      <c r="B4093" s="19">
        <f>DATE(表格1[[#This Row],[年]],表格1[[#This Row],[月]],1)</f>
        <v>44835</v>
      </c>
      <c r="C4093" s="2" t="str">
        <f>LEFT(表格1[[#This Row],[年月]],4)</f>
        <v>2022</v>
      </c>
      <c r="D4093" s="2" t="str">
        <f>RIGHT(表格1[[#This Row],[年月]],2)</f>
        <v>10</v>
      </c>
      <c r="E4093" s="5">
        <v>67000000</v>
      </c>
      <c r="F4093" s="2" t="str">
        <f>VLOOKUP(TEXT(表格1[[#This Row],[地區]],"00000000"),縣市代碼,2,0)</f>
        <v>臺南市</v>
      </c>
      <c r="G4093" s="2" t="s">
        <v>7</v>
      </c>
      <c r="H4093" s="13">
        <v>2043404</v>
      </c>
      <c r="I4093" s="14">
        <v>2250987196</v>
      </c>
      <c r="J4093" s="14">
        <f>表格1[[#This Row],[信用卡交易筆數]]/1000</f>
        <v>2043.404</v>
      </c>
      <c r="K4093" s="14">
        <f>表格1[[#This Row],[信用卡交易金額'[新臺幣']]]/1000</f>
        <v>2250987.196</v>
      </c>
      <c r="L4093" s="14">
        <f>表格1[[#This Row],[信用卡交易金額'[新臺幣']]]/1000000</f>
        <v>2250.987196</v>
      </c>
      <c r="M4093" s="14" t="str" cm="1">
        <f t="array" ref="M4093">_xlfn.TEXTJOIN("", TRUE, _xlfn.XLOOKUP(TRUE, VALUE(表格1[[#This Row],[年月]]) &lt;= VALUE($R$8:$R$12), $Q$8:$Q$12)) &amp; "年度"</f>
        <v>2023年度</v>
      </c>
    </row>
    <row r="4094" spans="1:13" x14ac:dyDescent="0.3">
      <c r="A4094" s="2">
        <v>202210</v>
      </c>
      <c r="B4094" s="19">
        <f>DATE(表格1[[#This Row],[年]],表格1[[#This Row],[月]],1)</f>
        <v>44835</v>
      </c>
      <c r="C4094" s="2" t="str">
        <f>LEFT(表格1[[#This Row],[年月]],4)</f>
        <v>2022</v>
      </c>
      <c r="D4094" s="2" t="str">
        <f>RIGHT(表格1[[#This Row],[年月]],2)</f>
        <v>10</v>
      </c>
      <c r="E4094" s="5">
        <v>67000000</v>
      </c>
      <c r="F4094" s="2" t="str">
        <f>VLOOKUP(TEXT(表格1[[#This Row],[地區]],"00000000"),縣市代碼,2,0)</f>
        <v>臺南市</v>
      </c>
      <c r="G4094" s="2" t="s">
        <v>8</v>
      </c>
      <c r="H4094" s="13">
        <v>1373937</v>
      </c>
      <c r="I4094" s="14">
        <v>2433574278</v>
      </c>
      <c r="J4094" s="14">
        <f>表格1[[#This Row],[信用卡交易筆數]]/1000</f>
        <v>1373.9369999999999</v>
      </c>
      <c r="K4094" s="14">
        <f>表格1[[#This Row],[信用卡交易金額'[新臺幣']]]/1000</f>
        <v>2433574.2779999999</v>
      </c>
      <c r="L4094" s="14">
        <f>表格1[[#This Row],[信用卡交易金額'[新臺幣']]]/1000000</f>
        <v>2433.574278</v>
      </c>
      <c r="M4094" s="14" t="str" cm="1">
        <f t="array" ref="M4094">_xlfn.TEXTJOIN("", TRUE, _xlfn.XLOOKUP(TRUE, VALUE(表格1[[#This Row],[年月]]) &lt;= VALUE($R$8:$R$12), $Q$8:$Q$12)) &amp; "年度"</f>
        <v>2023年度</v>
      </c>
    </row>
    <row r="4095" spans="1:13" x14ac:dyDescent="0.3">
      <c r="A4095" s="2">
        <v>202210</v>
      </c>
      <c r="B4095" s="19">
        <f>DATE(表格1[[#This Row],[年]],表格1[[#This Row],[月]],1)</f>
        <v>44835</v>
      </c>
      <c r="C4095" s="2" t="str">
        <f>LEFT(表格1[[#This Row],[年月]],4)</f>
        <v>2022</v>
      </c>
      <c r="D4095" s="2" t="str">
        <f>RIGHT(表格1[[#This Row],[年月]],2)</f>
        <v>10</v>
      </c>
      <c r="E4095" s="5">
        <v>67000000</v>
      </c>
      <c r="F4095" s="2" t="str">
        <f>VLOOKUP(TEXT(表格1[[#This Row],[地區]],"00000000"),縣市代碼,2,0)</f>
        <v>臺南市</v>
      </c>
      <c r="G4095" s="2" t="s">
        <v>9</v>
      </c>
      <c r="H4095" s="13">
        <v>3200051</v>
      </c>
      <c r="I4095" s="14">
        <v>4592529355</v>
      </c>
      <c r="J4095" s="14">
        <f>表格1[[#This Row],[信用卡交易筆數]]/1000</f>
        <v>3200.0509999999999</v>
      </c>
      <c r="K4095" s="14">
        <f>表格1[[#This Row],[信用卡交易金額'[新臺幣']]]/1000</f>
        <v>4592529.3550000004</v>
      </c>
      <c r="L4095" s="14">
        <f>表格1[[#This Row],[信用卡交易金額'[新臺幣']]]/1000000</f>
        <v>4592.5293549999997</v>
      </c>
      <c r="M4095" s="14" t="str" cm="1">
        <f t="array" ref="M4095">_xlfn.TEXTJOIN("", TRUE, _xlfn.XLOOKUP(TRUE, VALUE(表格1[[#This Row],[年月]]) &lt;= VALUE($R$8:$R$12), $Q$8:$Q$12)) &amp; "年度"</f>
        <v>2023年度</v>
      </c>
    </row>
    <row r="4096" spans="1:13" x14ac:dyDescent="0.3">
      <c r="A4096" s="2">
        <v>202210</v>
      </c>
      <c r="B4096" s="19">
        <f>DATE(表格1[[#This Row],[年]],表格1[[#This Row],[月]],1)</f>
        <v>44835</v>
      </c>
      <c r="C4096" s="2" t="str">
        <f>LEFT(表格1[[#This Row],[年月]],4)</f>
        <v>2022</v>
      </c>
      <c r="D4096" s="2" t="str">
        <f>RIGHT(表格1[[#This Row],[年月]],2)</f>
        <v>10</v>
      </c>
      <c r="E4096" s="5">
        <v>67000000</v>
      </c>
      <c r="F4096" s="2" t="str">
        <f>VLOOKUP(TEXT(表格1[[#This Row],[地區]],"00000000"),縣市代碼,2,0)</f>
        <v>臺南市</v>
      </c>
      <c r="G4096" s="2" t="s">
        <v>10</v>
      </c>
      <c r="H4096" s="13">
        <v>1926015</v>
      </c>
      <c r="I4096" s="14">
        <v>5226050959</v>
      </c>
      <c r="J4096" s="14">
        <f>表格1[[#This Row],[信用卡交易筆數]]/1000</f>
        <v>1926.0150000000001</v>
      </c>
      <c r="K4096" s="14">
        <f>表格1[[#This Row],[信用卡交易金額'[新臺幣']]]/1000</f>
        <v>5226050.9589999998</v>
      </c>
      <c r="L4096" s="14">
        <f>表格1[[#This Row],[信用卡交易金額'[新臺幣']]]/1000000</f>
        <v>5226.0509590000001</v>
      </c>
      <c r="M4096" s="14" t="str" cm="1">
        <f t="array" ref="M4096">_xlfn.TEXTJOIN("", TRUE, _xlfn.XLOOKUP(TRUE, VALUE(表格1[[#This Row],[年月]]) &lt;= VALUE($R$8:$R$12), $Q$8:$Q$12)) &amp; "年度"</f>
        <v>2023年度</v>
      </c>
    </row>
    <row r="4097" spans="1:13" x14ac:dyDescent="0.3">
      <c r="A4097" s="2">
        <v>202210</v>
      </c>
      <c r="B4097" s="19">
        <f>DATE(表格1[[#This Row],[年]],表格1[[#This Row],[月]],1)</f>
        <v>44835</v>
      </c>
      <c r="C4097" s="2" t="str">
        <f>LEFT(表格1[[#This Row],[年月]],4)</f>
        <v>2022</v>
      </c>
      <c r="D4097" s="2" t="str">
        <f>RIGHT(表格1[[#This Row],[年月]],2)</f>
        <v>10</v>
      </c>
      <c r="E4097" s="5">
        <v>64000000</v>
      </c>
      <c r="F4097" s="2" t="str">
        <f>VLOOKUP(TEXT(表格1[[#This Row],[地區]],"00000000"),縣市代碼,2,0)</f>
        <v>高雄市</v>
      </c>
      <c r="G4097" s="2" t="s">
        <v>4</v>
      </c>
      <c r="H4097" s="13">
        <v>5313939</v>
      </c>
      <c r="I4097" s="14">
        <v>2785392117</v>
      </c>
      <c r="J4097" s="14">
        <f>表格1[[#This Row],[信用卡交易筆數]]/1000</f>
        <v>5313.9390000000003</v>
      </c>
      <c r="K4097" s="14">
        <f>表格1[[#This Row],[信用卡交易金額'[新臺幣']]]/1000</f>
        <v>2785392.1170000001</v>
      </c>
      <c r="L4097" s="14">
        <f>表格1[[#This Row],[信用卡交易金額'[新臺幣']]]/1000000</f>
        <v>2785.3921169999999</v>
      </c>
      <c r="M4097" s="14" t="str" cm="1">
        <f t="array" ref="M4097">_xlfn.TEXTJOIN("", TRUE, _xlfn.XLOOKUP(TRUE, VALUE(表格1[[#This Row],[年月]]) &lt;= VALUE($R$8:$R$12), $Q$8:$Q$12)) &amp; "年度"</f>
        <v>2023年度</v>
      </c>
    </row>
    <row r="4098" spans="1:13" x14ac:dyDescent="0.3">
      <c r="A4098" s="2">
        <v>202210</v>
      </c>
      <c r="B4098" s="19">
        <f>DATE(表格1[[#This Row],[年]],表格1[[#This Row],[月]],1)</f>
        <v>44835</v>
      </c>
      <c r="C4098" s="2" t="str">
        <f>LEFT(表格1[[#This Row],[年月]],4)</f>
        <v>2022</v>
      </c>
      <c r="D4098" s="2" t="str">
        <f>RIGHT(表格1[[#This Row],[年月]],2)</f>
        <v>10</v>
      </c>
      <c r="E4098" s="5">
        <v>64000000</v>
      </c>
      <c r="F4098" s="2" t="str">
        <f>VLOOKUP(TEXT(表格1[[#This Row],[地區]],"00000000"),縣市代碼,2,0)</f>
        <v>高雄市</v>
      </c>
      <c r="G4098" s="2" t="s">
        <v>5</v>
      </c>
      <c r="H4098" s="13">
        <v>368882</v>
      </c>
      <c r="I4098" s="14">
        <v>911311561</v>
      </c>
      <c r="J4098" s="14">
        <f>表格1[[#This Row],[信用卡交易筆數]]/1000</f>
        <v>368.88200000000001</v>
      </c>
      <c r="K4098" s="14">
        <f>表格1[[#This Row],[信用卡交易金額'[新臺幣']]]/1000</f>
        <v>911311.56099999999</v>
      </c>
      <c r="L4098" s="14">
        <f>表格1[[#This Row],[信用卡交易金額'[新臺幣']]]/1000000</f>
        <v>911.31156099999998</v>
      </c>
      <c r="M4098" s="14" t="str" cm="1">
        <f t="array" ref="M4098">_xlfn.TEXTJOIN("", TRUE, _xlfn.XLOOKUP(TRUE, VALUE(表格1[[#This Row],[年月]]) &lt;= VALUE($R$8:$R$12), $Q$8:$Q$12)) &amp; "年度"</f>
        <v>2023年度</v>
      </c>
    </row>
    <row r="4099" spans="1:13" x14ac:dyDescent="0.3">
      <c r="A4099" s="2">
        <v>202210</v>
      </c>
      <c r="B4099" s="19">
        <f>DATE(表格1[[#This Row],[年]],表格1[[#This Row],[月]],1)</f>
        <v>44835</v>
      </c>
      <c r="C4099" s="2" t="str">
        <f>LEFT(表格1[[#This Row],[年月]],4)</f>
        <v>2022</v>
      </c>
      <c r="D4099" s="2" t="str">
        <f>RIGHT(表格1[[#This Row],[年月]],2)</f>
        <v>10</v>
      </c>
      <c r="E4099" s="5">
        <v>64000000</v>
      </c>
      <c r="F4099" s="2" t="str">
        <f>VLOOKUP(TEXT(表格1[[#This Row],[地區]],"00000000"),縣市代碼,2,0)</f>
        <v>高雄市</v>
      </c>
      <c r="G4099" s="2" t="s">
        <v>6</v>
      </c>
      <c r="H4099" s="13">
        <v>600450</v>
      </c>
      <c r="I4099" s="14">
        <v>1968407404</v>
      </c>
      <c r="J4099" s="14">
        <f>表格1[[#This Row],[信用卡交易筆數]]/1000</f>
        <v>600.45000000000005</v>
      </c>
      <c r="K4099" s="14">
        <f>表格1[[#This Row],[信用卡交易金額'[新臺幣']]]/1000</f>
        <v>1968407.4040000001</v>
      </c>
      <c r="L4099" s="14">
        <f>表格1[[#This Row],[信用卡交易金額'[新臺幣']]]/1000000</f>
        <v>1968.407404</v>
      </c>
      <c r="M4099" s="14" t="str" cm="1">
        <f t="array" ref="M4099">_xlfn.TEXTJOIN("", TRUE, _xlfn.XLOOKUP(TRUE, VALUE(表格1[[#This Row],[年月]]) &lt;= VALUE($R$8:$R$12), $Q$8:$Q$12)) &amp; "年度"</f>
        <v>2023年度</v>
      </c>
    </row>
    <row r="4100" spans="1:13" x14ac:dyDescent="0.3">
      <c r="A4100" s="2">
        <v>202210</v>
      </c>
      <c r="B4100" s="19">
        <f>DATE(表格1[[#This Row],[年]],表格1[[#This Row],[月]],1)</f>
        <v>44835</v>
      </c>
      <c r="C4100" s="2" t="str">
        <f>LEFT(表格1[[#This Row],[年月]],4)</f>
        <v>2022</v>
      </c>
      <c r="D4100" s="2" t="str">
        <f>RIGHT(表格1[[#This Row],[年月]],2)</f>
        <v>10</v>
      </c>
      <c r="E4100" s="5">
        <v>64000000</v>
      </c>
      <c r="F4100" s="2" t="str">
        <f>VLOOKUP(TEXT(表格1[[#This Row],[地區]],"00000000"),縣市代碼,2,0)</f>
        <v>高雄市</v>
      </c>
      <c r="G4100" s="2" t="s">
        <v>7</v>
      </c>
      <c r="H4100" s="13">
        <v>3126963</v>
      </c>
      <c r="I4100" s="14">
        <v>3386242330</v>
      </c>
      <c r="J4100" s="14">
        <f>表格1[[#This Row],[信用卡交易筆數]]/1000</f>
        <v>3126.9630000000002</v>
      </c>
      <c r="K4100" s="14">
        <f>表格1[[#This Row],[信用卡交易金額'[新臺幣']]]/1000</f>
        <v>3386242.33</v>
      </c>
      <c r="L4100" s="14">
        <f>表格1[[#This Row],[信用卡交易金額'[新臺幣']]]/1000000</f>
        <v>3386.24233</v>
      </c>
      <c r="M4100" s="14" t="str" cm="1">
        <f t="array" ref="M4100">_xlfn.TEXTJOIN("", TRUE, _xlfn.XLOOKUP(TRUE, VALUE(表格1[[#This Row],[年月]]) &lt;= VALUE($R$8:$R$12), $Q$8:$Q$12)) &amp; "年度"</f>
        <v>2023年度</v>
      </c>
    </row>
    <row r="4101" spans="1:13" x14ac:dyDescent="0.3">
      <c r="A4101" s="2">
        <v>202210</v>
      </c>
      <c r="B4101" s="19">
        <f>DATE(表格1[[#This Row],[年]],表格1[[#This Row],[月]],1)</f>
        <v>44835</v>
      </c>
      <c r="C4101" s="2" t="str">
        <f>LEFT(表格1[[#This Row],[年月]],4)</f>
        <v>2022</v>
      </c>
      <c r="D4101" s="2" t="str">
        <f>RIGHT(表格1[[#This Row],[年月]],2)</f>
        <v>10</v>
      </c>
      <c r="E4101" s="5">
        <v>64000000</v>
      </c>
      <c r="F4101" s="2" t="str">
        <f>VLOOKUP(TEXT(表格1[[#This Row],[地區]],"00000000"),縣市代碼,2,0)</f>
        <v>高雄市</v>
      </c>
      <c r="G4101" s="2" t="s">
        <v>8</v>
      </c>
      <c r="H4101" s="13">
        <v>2237269</v>
      </c>
      <c r="I4101" s="14">
        <v>3671692357</v>
      </c>
      <c r="J4101" s="14">
        <f>表格1[[#This Row],[信用卡交易筆數]]/1000</f>
        <v>2237.2689999999998</v>
      </c>
      <c r="K4101" s="14">
        <f>表格1[[#This Row],[信用卡交易金額'[新臺幣']]]/1000</f>
        <v>3671692.3569999998</v>
      </c>
      <c r="L4101" s="14">
        <f>表格1[[#This Row],[信用卡交易金額'[新臺幣']]]/1000000</f>
        <v>3671.6923569999999</v>
      </c>
      <c r="M4101" s="14" t="str" cm="1">
        <f t="array" ref="M4101">_xlfn.TEXTJOIN("", TRUE, _xlfn.XLOOKUP(TRUE, VALUE(表格1[[#This Row],[年月]]) &lt;= VALUE($R$8:$R$12), $Q$8:$Q$12)) &amp; "年度"</f>
        <v>2023年度</v>
      </c>
    </row>
    <row r="4102" spans="1:13" x14ac:dyDescent="0.3">
      <c r="A4102" s="2">
        <v>202210</v>
      </c>
      <c r="B4102" s="19">
        <f>DATE(表格1[[#This Row],[年]],表格1[[#This Row],[月]],1)</f>
        <v>44835</v>
      </c>
      <c r="C4102" s="2" t="str">
        <f>LEFT(表格1[[#This Row],[年月]],4)</f>
        <v>2022</v>
      </c>
      <c r="D4102" s="2" t="str">
        <f>RIGHT(表格1[[#This Row],[年月]],2)</f>
        <v>10</v>
      </c>
      <c r="E4102" s="5">
        <v>64000000</v>
      </c>
      <c r="F4102" s="2" t="str">
        <f>VLOOKUP(TEXT(表格1[[#This Row],[地區]],"00000000"),縣市代碼,2,0)</f>
        <v>高雄市</v>
      </c>
      <c r="G4102" s="2" t="s">
        <v>9</v>
      </c>
      <c r="H4102" s="13">
        <v>5258887</v>
      </c>
      <c r="I4102" s="14">
        <v>8422489130</v>
      </c>
      <c r="J4102" s="14">
        <f>表格1[[#This Row],[信用卡交易筆數]]/1000</f>
        <v>5258.8869999999997</v>
      </c>
      <c r="K4102" s="14">
        <f>表格1[[#This Row],[信用卡交易金額'[新臺幣']]]/1000</f>
        <v>8422489.1300000008</v>
      </c>
      <c r="L4102" s="14">
        <f>表格1[[#This Row],[信用卡交易金額'[新臺幣']]]/1000000</f>
        <v>8422.4891299999999</v>
      </c>
      <c r="M4102" s="14" t="str" cm="1">
        <f t="array" ref="M4102">_xlfn.TEXTJOIN("", TRUE, _xlfn.XLOOKUP(TRUE, VALUE(表格1[[#This Row],[年月]]) &lt;= VALUE($R$8:$R$12), $Q$8:$Q$12)) &amp; "年度"</f>
        <v>2023年度</v>
      </c>
    </row>
    <row r="4103" spans="1:13" x14ac:dyDescent="0.3">
      <c r="A4103" s="2">
        <v>202210</v>
      </c>
      <c r="B4103" s="19">
        <f>DATE(表格1[[#This Row],[年]],表格1[[#This Row],[月]],1)</f>
        <v>44835</v>
      </c>
      <c r="C4103" s="2" t="str">
        <f>LEFT(表格1[[#This Row],[年月]],4)</f>
        <v>2022</v>
      </c>
      <c r="D4103" s="2" t="str">
        <f>RIGHT(表格1[[#This Row],[年月]],2)</f>
        <v>10</v>
      </c>
      <c r="E4103" s="5">
        <v>64000000</v>
      </c>
      <c r="F4103" s="2" t="str">
        <f>VLOOKUP(TEXT(表格1[[#This Row],[地區]],"00000000"),縣市代碼,2,0)</f>
        <v>高雄市</v>
      </c>
      <c r="G4103" s="2" t="s">
        <v>10</v>
      </c>
      <c r="H4103" s="13">
        <v>2867365</v>
      </c>
      <c r="I4103" s="14">
        <v>8312337576</v>
      </c>
      <c r="J4103" s="14">
        <f>表格1[[#This Row],[信用卡交易筆數]]/1000</f>
        <v>2867.3649999999998</v>
      </c>
      <c r="K4103" s="14">
        <f>表格1[[#This Row],[信用卡交易金額'[新臺幣']]]/1000</f>
        <v>8312337.5760000004</v>
      </c>
      <c r="L4103" s="14">
        <f>表格1[[#This Row],[信用卡交易金額'[新臺幣']]]/1000000</f>
        <v>8312.3375759999999</v>
      </c>
      <c r="M4103" s="14" t="str" cm="1">
        <f t="array" ref="M4103">_xlfn.TEXTJOIN("", TRUE, _xlfn.XLOOKUP(TRUE, VALUE(表格1[[#This Row],[年月]]) &lt;= VALUE($R$8:$R$12), $Q$8:$Q$12)) &amp; "年度"</f>
        <v>2023年度</v>
      </c>
    </row>
    <row r="4104" spans="1:13" x14ac:dyDescent="0.3">
      <c r="A4104" s="2">
        <v>202210</v>
      </c>
      <c r="B4104" s="19">
        <f>DATE(表格1[[#This Row],[年]],表格1[[#This Row],[月]],1)</f>
        <v>44835</v>
      </c>
      <c r="C4104" s="2" t="str">
        <f>LEFT(表格1[[#This Row],[年月]],4)</f>
        <v>2022</v>
      </c>
      <c r="D4104" s="2" t="str">
        <f>RIGHT(表格1[[#This Row],[年月]],2)</f>
        <v>10</v>
      </c>
      <c r="E4104" s="5">
        <v>10013000</v>
      </c>
      <c r="F4104" s="2" t="str">
        <f>VLOOKUP(TEXT(表格1[[#This Row],[地區]],"00000000"),縣市代碼,2,0)</f>
        <v>屏東縣</v>
      </c>
      <c r="G4104" s="2" t="s">
        <v>4</v>
      </c>
      <c r="H4104" s="13">
        <v>744739</v>
      </c>
      <c r="I4104" s="14">
        <v>368324352</v>
      </c>
      <c r="J4104" s="14">
        <f>表格1[[#This Row],[信用卡交易筆數]]/1000</f>
        <v>744.73900000000003</v>
      </c>
      <c r="K4104" s="14">
        <f>表格1[[#This Row],[信用卡交易金額'[新臺幣']]]/1000</f>
        <v>368324.35200000001</v>
      </c>
      <c r="L4104" s="14">
        <f>表格1[[#This Row],[信用卡交易金額'[新臺幣']]]/1000000</f>
        <v>368.32435199999998</v>
      </c>
      <c r="M4104" s="14" t="str" cm="1">
        <f t="array" ref="M4104">_xlfn.TEXTJOIN("", TRUE, _xlfn.XLOOKUP(TRUE, VALUE(表格1[[#This Row],[年月]]) &lt;= VALUE($R$8:$R$12), $Q$8:$Q$12)) &amp; "年度"</f>
        <v>2023年度</v>
      </c>
    </row>
    <row r="4105" spans="1:13" x14ac:dyDescent="0.3">
      <c r="A4105" s="2">
        <v>202210</v>
      </c>
      <c r="B4105" s="19">
        <f>DATE(表格1[[#This Row],[年]],表格1[[#This Row],[月]],1)</f>
        <v>44835</v>
      </c>
      <c r="C4105" s="2" t="str">
        <f>LEFT(表格1[[#This Row],[年月]],4)</f>
        <v>2022</v>
      </c>
      <c r="D4105" s="2" t="str">
        <f>RIGHT(表格1[[#This Row],[年月]],2)</f>
        <v>10</v>
      </c>
      <c r="E4105" s="5">
        <v>10013000</v>
      </c>
      <c r="F4105" s="2" t="str">
        <f>VLOOKUP(TEXT(表格1[[#This Row],[地區]],"00000000"),縣市代碼,2,0)</f>
        <v>屏東縣</v>
      </c>
      <c r="G4105" s="2" t="s">
        <v>5</v>
      </c>
      <c r="H4105" s="13">
        <v>65084</v>
      </c>
      <c r="I4105" s="14">
        <v>147949477</v>
      </c>
      <c r="J4105" s="14">
        <f>表格1[[#This Row],[信用卡交易筆數]]/1000</f>
        <v>65.084000000000003</v>
      </c>
      <c r="K4105" s="14">
        <f>表格1[[#This Row],[信用卡交易金額'[新臺幣']]]/1000</f>
        <v>147949.47700000001</v>
      </c>
      <c r="L4105" s="14">
        <f>表格1[[#This Row],[信用卡交易金額'[新臺幣']]]/1000000</f>
        <v>147.949477</v>
      </c>
      <c r="M4105" s="14" t="str" cm="1">
        <f t="array" ref="M4105">_xlfn.TEXTJOIN("", TRUE, _xlfn.XLOOKUP(TRUE, VALUE(表格1[[#This Row],[年月]]) &lt;= VALUE($R$8:$R$12), $Q$8:$Q$12)) &amp; "年度"</f>
        <v>2023年度</v>
      </c>
    </row>
    <row r="4106" spans="1:13" x14ac:dyDescent="0.3">
      <c r="A4106" s="2">
        <v>202210</v>
      </c>
      <c r="B4106" s="19">
        <f>DATE(表格1[[#This Row],[年]],表格1[[#This Row],[月]],1)</f>
        <v>44835</v>
      </c>
      <c r="C4106" s="2" t="str">
        <f>LEFT(表格1[[#This Row],[年月]],4)</f>
        <v>2022</v>
      </c>
      <c r="D4106" s="2" t="str">
        <f>RIGHT(表格1[[#This Row],[年月]],2)</f>
        <v>10</v>
      </c>
      <c r="E4106" s="5">
        <v>10013000</v>
      </c>
      <c r="F4106" s="2" t="str">
        <f>VLOOKUP(TEXT(表格1[[#This Row],[地區]],"00000000"),縣市代碼,2,0)</f>
        <v>屏東縣</v>
      </c>
      <c r="G4106" s="2" t="s">
        <v>6</v>
      </c>
      <c r="H4106" s="13">
        <v>95944</v>
      </c>
      <c r="I4106" s="14">
        <v>291620013</v>
      </c>
      <c r="J4106" s="14">
        <f>表格1[[#This Row],[信用卡交易筆數]]/1000</f>
        <v>95.944000000000003</v>
      </c>
      <c r="K4106" s="14">
        <f>表格1[[#This Row],[信用卡交易金額'[新臺幣']]]/1000</f>
        <v>291620.01299999998</v>
      </c>
      <c r="L4106" s="14">
        <f>表格1[[#This Row],[信用卡交易金額'[新臺幣']]]/1000000</f>
        <v>291.62001299999997</v>
      </c>
      <c r="M4106" s="14" t="str" cm="1">
        <f t="array" ref="M4106">_xlfn.TEXTJOIN("", TRUE, _xlfn.XLOOKUP(TRUE, VALUE(表格1[[#This Row],[年月]]) &lt;= VALUE($R$8:$R$12), $Q$8:$Q$12)) &amp; "年度"</f>
        <v>2023年度</v>
      </c>
    </row>
    <row r="4107" spans="1:13" x14ac:dyDescent="0.3">
      <c r="A4107" s="2">
        <v>202210</v>
      </c>
      <c r="B4107" s="19">
        <f>DATE(表格1[[#This Row],[年]],表格1[[#This Row],[月]],1)</f>
        <v>44835</v>
      </c>
      <c r="C4107" s="2" t="str">
        <f>LEFT(表格1[[#This Row],[年月]],4)</f>
        <v>2022</v>
      </c>
      <c r="D4107" s="2" t="str">
        <f>RIGHT(表格1[[#This Row],[年月]],2)</f>
        <v>10</v>
      </c>
      <c r="E4107" s="5">
        <v>10013000</v>
      </c>
      <c r="F4107" s="2" t="str">
        <f>VLOOKUP(TEXT(表格1[[#This Row],[地區]],"00000000"),縣市代碼,2,0)</f>
        <v>屏東縣</v>
      </c>
      <c r="G4107" s="2" t="s">
        <v>7</v>
      </c>
      <c r="H4107" s="13">
        <v>625189</v>
      </c>
      <c r="I4107" s="14">
        <v>688416969</v>
      </c>
      <c r="J4107" s="14">
        <f>表格1[[#This Row],[信用卡交易筆數]]/1000</f>
        <v>625.18899999999996</v>
      </c>
      <c r="K4107" s="14">
        <f>表格1[[#This Row],[信用卡交易金額'[新臺幣']]]/1000</f>
        <v>688416.96900000004</v>
      </c>
      <c r="L4107" s="14">
        <f>表格1[[#This Row],[信用卡交易金額'[新臺幣']]]/1000000</f>
        <v>688.41696899999999</v>
      </c>
      <c r="M4107" s="14" t="str" cm="1">
        <f t="array" ref="M4107">_xlfn.TEXTJOIN("", TRUE, _xlfn.XLOOKUP(TRUE, VALUE(表格1[[#This Row],[年月]]) &lt;= VALUE($R$8:$R$12), $Q$8:$Q$12)) &amp; "年度"</f>
        <v>2023年度</v>
      </c>
    </row>
    <row r="4108" spans="1:13" x14ac:dyDescent="0.3">
      <c r="A4108" s="2">
        <v>202210</v>
      </c>
      <c r="B4108" s="19">
        <f>DATE(表格1[[#This Row],[年]],表格1[[#This Row],[月]],1)</f>
        <v>44835</v>
      </c>
      <c r="C4108" s="2" t="str">
        <f>LEFT(表格1[[#This Row],[年月]],4)</f>
        <v>2022</v>
      </c>
      <c r="D4108" s="2" t="str">
        <f>RIGHT(表格1[[#This Row],[年月]],2)</f>
        <v>10</v>
      </c>
      <c r="E4108" s="5">
        <v>10013000</v>
      </c>
      <c r="F4108" s="2" t="str">
        <f>VLOOKUP(TEXT(表格1[[#This Row],[地區]],"00000000"),縣市代碼,2,0)</f>
        <v>屏東縣</v>
      </c>
      <c r="G4108" s="2" t="s">
        <v>8</v>
      </c>
      <c r="H4108" s="13">
        <v>380355</v>
      </c>
      <c r="I4108" s="14">
        <v>568200733</v>
      </c>
      <c r="J4108" s="14">
        <f>表格1[[#This Row],[信用卡交易筆數]]/1000</f>
        <v>380.35500000000002</v>
      </c>
      <c r="K4108" s="14">
        <f>表格1[[#This Row],[信用卡交易金額'[新臺幣']]]/1000</f>
        <v>568200.73300000001</v>
      </c>
      <c r="L4108" s="14">
        <f>表格1[[#This Row],[信用卡交易金額'[新臺幣']]]/1000000</f>
        <v>568.20073300000001</v>
      </c>
      <c r="M4108" s="14" t="str" cm="1">
        <f t="array" ref="M4108">_xlfn.TEXTJOIN("", TRUE, _xlfn.XLOOKUP(TRUE, VALUE(表格1[[#This Row],[年月]]) &lt;= VALUE($R$8:$R$12), $Q$8:$Q$12)) &amp; "年度"</f>
        <v>2023年度</v>
      </c>
    </row>
    <row r="4109" spans="1:13" x14ac:dyDescent="0.3">
      <c r="A4109" s="2">
        <v>202210</v>
      </c>
      <c r="B4109" s="19">
        <f>DATE(表格1[[#This Row],[年]],表格1[[#This Row],[月]],1)</f>
        <v>44835</v>
      </c>
      <c r="C4109" s="2" t="str">
        <f>LEFT(表格1[[#This Row],[年月]],4)</f>
        <v>2022</v>
      </c>
      <c r="D4109" s="2" t="str">
        <f>RIGHT(表格1[[#This Row],[年月]],2)</f>
        <v>10</v>
      </c>
      <c r="E4109" s="5">
        <v>10013000</v>
      </c>
      <c r="F4109" s="2" t="str">
        <f>VLOOKUP(TEXT(表格1[[#This Row],[地區]],"00000000"),縣市代碼,2,0)</f>
        <v>屏東縣</v>
      </c>
      <c r="G4109" s="2" t="s">
        <v>9</v>
      </c>
      <c r="H4109" s="13">
        <v>807431</v>
      </c>
      <c r="I4109" s="14">
        <v>1349231203</v>
      </c>
      <c r="J4109" s="14">
        <f>表格1[[#This Row],[信用卡交易筆數]]/1000</f>
        <v>807.43100000000004</v>
      </c>
      <c r="K4109" s="14">
        <f>表格1[[#This Row],[信用卡交易金額'[新臺幣']]]/1000</f>
        <v>1349231.203</v>
      </c>
      <c r="L4109" s="14">
        <f>表格1[[#This Row],[信用卡交易金額'[新臺幣']]]/1000000</f>
        <v>1349.2312030000001</v>
      </c>
      <c r="M4109" s="14" t="str" cm="1">
        <f t="array" ref="M4109">_xlfn.TEXTJOIN("", TRUE, _xlfn.XLOOKUP(TRUE, VALUE(表格1[[#This Row],[年月]]) &lt;= VALUE($R$8:$R$12), $Q$8:$Q$12)) &amp; "年度"</f>
        <v>2023年度</v>
      </c>
    </row>
    <row r="4110" spans="1:13" x14ac:dyDescent="0.3">
      <c r="A4110" s="2">
        <v>202210</v>
      </c>
      <c r="B4110" s="19">
        <f>DATE(表格1[[#This Row],[年]],表格1[[#This Row],[月]],1)</f>
        <v>44835</v>
      </c>
      <c r="C4110" s="2" t="str">
        <f>LEFT(表格1[[#This Row],[年月]],4)</f>
        <v>2022</v>
      </c>
      <c r="D4110" s="2" t="str">
        <f>RIGHT(表格1[[#This Row],[年月]],2)</f>
        <v>10</v>
      </c>
      <c r="E4110" s="5">
        <v>10013000</v>
      </c>
      <c r="F4110" s="2" t="str">
        <f>VLOOKUP(TEXT(表格1[[#This Row],[地區]],"00000000"),縣市代碼,2,0)</f>
        <v>屏東縣</v>
      </c>
      <c r="G4110" s="2" t="s">
        <v>10</v>
      </c>
      <c r="H4110" s="13">
        <v>512745</v>
      </c>
      <c r="I4110" s="14">
        <v>1537177782</v>
      </c>
      <c r="J4110" s="14">
        <f>表格1[[#This Row],[信用卡交易筆數]]/1000</f>
        <v>512.745</v>
      </c>
      <c r="K4110" s="14">
        <f>表格1[[#This Row],[信用卡交易金額'[新臺幣']]]/1000</f>
        <v>1537177.7819999999</v>
      </c>
      <c r="L4110" s="14">
        <f>表格1[[#This Row],[信用卡交易金額'[新臺幣']]]/1000000</f>
        <v>1537.177782</v>
      </c>
      <c r="M4110" s="14" t="str" cm="1">
        <f t="array" ref="M4110">_xlfn.TEXTJOIN("", TRUE, _xlfn.XLOOKUP(TRUE, VALUE(表格1[[#This Row],[年月]]) &lt;= VALUE($R$8:$R$12), $Q$8:$Q$12)) &amp; "年度"</f>
        <v>2023年度</v>
      </c>
    </row>
    <row r="4111" spans="1:13" x14ac:dyDescent="0.3">
      <c r="A4111" s="2">
        <v>202210</v>
      </c>
      <c r="B4111" s="19">
        <f>DATE(表格1[[#This Row],[年]],表格1[[#This Row],[月]],1)</f>
        <v>44835</v>
      </c>
      <c r="C4111" s="2" t="str">
        <f>LEFT(表格1[[#This Row],[年月]],4)</f>
        <v>2022</v>
      </c>
      <c r="D4111" s="2" t="str">
        <f>RIGHT(表格1[[#This Row],[年月]],2)</f>
        <v>10</v>
      </c>
      <c r="E4111" s="5">
        <v>10017000</v>
      </c>
      <c r="F4111" s="2" t="str">
        <f>VLOOKUP(TEXT(表格1[[#This Row],[地區]],"00000000"),縣市代碼,2,0)</f>
        <v>基隆市</v>
      </c>
      <c r="G4111" s="2" t="s">
        <v>4</v>
      </c>
      <c r="H4111" s="13">
        <v>683244</v>
      </c>
      <c r="I4111" s="14">
        <v>341027505</v>
      </c>
      <c r="J4111" s="14">
        <f>表格1[[#This Row],[信用卡交易筆數]]/1000</f>
        <v>683.24400000000003</v>
      </c>
      <c r="K4111" s="14">
        <f>表格1[[#This Row],[信用卡交易金額'[新臺幣']]]/1000</f>
        <v>341027.505</v>
      </c>
      <c r="L4111" s="14">
        <f>表格1[[#This Row],[信用卡交易金額'[新臺幣']]]/1000000</f>
        <v>341.02750500000002</v>
      </c>
      <c r="M4111" s="14" t="str" cm="1">
        <f t="array" ref="M4111">_xlfn.TEXTJOIN("", TRUE, _xlfn.XLOOKUP(TRUE, VALUE(表格1[[#This Row],[年月]]) &lt;= VALUE($R$8:$R$12), $Q$8:$Q$12)) &amp; "年度"</f>
        <v>2023年度</v>
      </c>
    </row>
    <row r="4112" spans="1:13" x14ac:dyDescent="0.3">
      <c r="A4112" s="2">
        <v>202210</v>
      </c>
      <c r="B4112" s="19">
        <f>DATE(表格1[[#This Row],[年]],表格1[[#This Row],[月]],1)</f>
        <v>44835</v>
      </c>
      <c r="C4112" s="2" t="str">
        <f>LEFT(表格1[[#This Row],[年月]],4)</f>
        <v>2022</v>
      </c>
      <c r="D4112" s="2" t="str">
        <f>RIGHT(表格1[[#This Row],[年月]],2)</f>
        <v>10</v>
      </c>
      <c r="E4112" s="5">
        <v>10017000</v>
      </c>
      <c r="F4112" s="2" t="str">
        <f>VLOOKUP(TEXT(表格1[[#This Row],[地區]],"00000000"),縣市代碼,2,0)</f>
        <v>基隆市</v>
      </c>
      <c r="G4112" s="2" t="s">
        <v>5</v>
      </c>
      <c r="H4112" s="13">
        <v>56131</v>
      </c>
      <c r="I4112" s="14">
        <v>145706735</v>
      </c>
      <c r="J4112" s="14">
        <f>表格1[[#This Row],[信用卡交易筆數]]/1000</f>
        <v>56.131</v>
      </c>
      <c r="K4112" s="14">
        <f>表格1[[#This Row],[信用卡交易金額'[新臺幣']]]/1000</f>
        <v>145706.73499999999</v>
      </c>
      <c r="L4112" s="14">
        <f>表格1[[#This Row],[信用卡交易金額'[新臺幣']]]/1000000</f>
        <v>145.70673500000001</v>
      </c>
      <c r="M4112" s="14" t="str" cm="1">
        <f t="array" ref="M4112">_xlfn.TEXTJOIN("", TRUE, _xlfn.XLOOKUP(TRUE, VALUE(表格1[[#This Row],[年月]]) &lt;= VALUE($R$8:$R$12), $Q$8:$Q$12)) &amp; "年度"</f>
        <v>2023年度</v>
      </c>
    </row>
    <row r="4113" spans="1:13" x14ac:dyDescent="0.3">
      <c r="A4113" s="2">
        <v>202210</v>
      </c>
      <c r="B4113" s="19">
        <f>DATE(表格1[[#This Row],[年]],表格1[[#This Row],[月]],1)</f>
        <v>44835</v>
      </c>
      <c r="C4113" s="2" t="str">
        <f>LEFT(表格1[[#This Row],[年月]],4)</f>
        <v>2022</v>
      </c>
      <c r="D4113" s="2" t="str">
        <f>RIGHT(表格1[[#This Row],[年月]],2)</f>
        <v>10</v>
      </c>
      <c r="E4113" s="5">
        <v>10017000</v>
      </c>
      <c r="F4113" s="2" t="str">
        <f>VLOOKUP(TEXT(表格1[[#This Row],[地區]],"00000000"),縣市代碼,2,0)</f>
        <v>基隆市</v>
      </c>
      <c r="G4113" s="2" t="s">
        <v>6</v>
      </c>
      <c r="H4113" s="13">
        <v>70317</v>
      </c>
      <c r="I4113" s="14">
        <v>230990319</v>
      </c>
      <c r="J4113" s="14">
        <f>表格1[[#This Row],[信用卡交易筆數]]/1000</f>
        <v>70.316999999999993</v>
      </c>
      <c r="K4113" s="14">
        <f>表格1[[#This Row],[信用卡交易金額'[新臺幣']]]/1000</f>
        <v>230990.31899999999</v>
      </c>
      <c r="L4113" s="14">
        <f>表格1[[#This Row],[信用卡交易金額'[新臺幣']]]/1000000</f>
        <v>230.990319</v>
      </c>
      <c r="M4113" s="14" t="str" cm="1">
        <f t="array" ref="M4113">_xlfn.TEXTJOIN("", TRUE, _xlfn.XLOOKUP(TRUE, VALUE(表格1[[#This Row],[年月]]) &lt;= VALUE($R$8:$R$12), $Q$8:$Q$12)) &amp; "年度"</f>
        <v>2023年度</v>
      </c>
    </row>
    <row r="4114" spans="1:13" x14ac:dyDescent="0.3">
      <c r="A4114" s="2">
        <v>202210</v>
      </c>
      <c r="B4114" s="19">
        <f>DATE(表格1[[#This Row],[年]],表格1[[#This Row],[月]],1)</f>
        <v>44835</v>
      </c>
      <c r="C4114" s="2" t="str">
        <f>LEFT(表格1[[#This Row],[年月]],4)</f>
        <v>2022</v>
      </c>
      <c r="D4114" s="2" t="str">
        <f>RIGHT(表格1[[#This Row],[年月]],2)</f>
        <v>10</v>
      </c>
      <c r="E4114" s="5">
        <v>10017000</v>
      </c>
      <c r="F4114" s="2" t="str">
        <f>VLOOKUP(TEXT(表格1[[#This Row],[地區]],"00000000"),縣市代碼,2,0)</f>
        <v>基隆市</v>
      </c>
      <c r="G4114" s="2" t="s">
        <v>7</v>
      </c>
      <c r="H4114" s="13">
        <v>423608</v>
      </c>
      <c r="I4114" s="14">
        <v>438323272</v>
      </c>
      <c r="J4114" s="14">
        <f>表格1[[#This Row],[信用卡交易筆數]]/1000</f>
        <v>423.608</v>
      </c>
      <c r="K4114" s="14">
        <f>表格1[[#This Row],[信用卡交易金額'[新臺幣']]]/1000</f>
        <v>438323.272</v>
      </c>
      <c r="L4114" s="14">
        <f>表格1[[#This Row],[信用卡交易金額'[新臺幣']]]/1000000</f>
        <v>438.32327199999997</v>
      </c>
      <c r="M4114" s="14" t="str" cm="1">
        <f t="array" ref="M4114">_xlfn.TEXTJOIN("", TRUE, _xlfn.XLOOKUP(TRUE, VALUE(表格1[[#This Row],[年月]]) &lt;= VALUE($R$8:$R$12), $Q$8:$Q$12)) &amp; "年度"</f>
        <v>2023年度</v>
      </c>
    </row>
    <row r="4115" spans="1:13" x14ac:dyDescent="0.3">
      <c r="A4115" s="2">
        <v>202210</v>
      </c>
      <c r="B4115" s="19">
        <f>DATE(表格1[[#This Row],[年]],表格1[[#This Row],[月]],1)</f>
        <v>44835</v>
      </c>
      <c r="C4115" s="2" t="str">
        <f>LEFT(表格1[[#This Row],[年月]],4)</f>
        <v>2022</v>
      </c>
      <c r="D4115" s="2" t="str">
        <f>RIGHT(表格1[[#This Row],[年月]],2)</f>
        <v>10</v>
      </c>
      <c r="E4115" s="5">
        <v>10017000</v>
      </c>
      <c r="F4115" s="2" t="str">
        <f>VLOOKUP(TEXT(表格1[[#This Row],[地區]],"00000000"),縣市代碼,2,0)</f>
        <v>基隆市</v>
      </c>
      <c r="G4115" s="2" t="s">
        <v>8</v>
      </c>
      <c r="H4115" s="13">
        <v>336838</v>
      </c>
      <c r="I4115" s="14">
        <v>520070939</v>
      </c>
      <c r="J4115" s="14">
        <f>表格1[[#This Row],[信用卡交易筆數]]/1000</f>
        <v>336.83800000000002</v>
      </c>
      <c r="K4115" s="14">
        <f>表格1[[#This Row],[信用卡交易金額'[新臺幣']]]/1000</f>
        <v>520070.93900000001</v>
      </c>
      <c r="L4115" s="14">
        <f>表格1[[#This Row],[信用卡交易金額'[新臺幣']]]/1000000</f>
        <v>520.07093899999995</v>
      </c>
      <c r="M4115" s="14" t="str" cm="1">
        <f t="array" ref="M4115">_xlfn.TEXTJOIN("", TRUE, _xlfn.XLOOKUP(TRUE, VALUE(表格1[[#This Row],[年月]]) &lt;= VALUE($R$8:$R$12), $Q$8:$Q$12)) &amp; "年度"</f>
        <v>2023年度</v>
      </c>
    </row>
    <row r="4116" spans="1:13" x14ac:dyDescent="0.3">
      <c r="A4116" s="2">
        <v>202210</v>
      </c>
      <c r="B4116" s="19">
        <f>DATE(表格1[[#This Row],[年]],表格1[[#This Row],[月]],1)</f>
        <v>44835</v>
      </c>
      <c r="C4116" s="2" t="str">
        <f>LEFT(表格1[[#This Row],[年月]],4)</f>
        <v>2022</v>
      </c>
      <c r="D4116" s="2" t="str">
        <f>RIGHT(表格1[[#This Row],[年月]],2)</f>
        <v>10</v>
      </c>
      <c r="E4116" s="5">
        <v>10017000</v>
      </c>
      <c r="F4116" s="2" t="str">
        <f>VLOOKUP(TEXT(表格1[[#This Row],[地區]],"00000000"),縣市代碼,2,0)</f>
        <v>基隆市</v>
      </c>
      <c r="G4116" s="2" t="s">
        <v>9</v>
      </c>
      <c r="H4116" s="13">
        <v>675894</v>
      </c>
      <c r="I4116" s="14">
        <v>954057687</v>
      </c>
      <c r="J4116" s="14">
        <f>表格1[[#This Row],[信用卡交易筆數]]/1000</f>
        <v>675.89400000000001</v>
      </c>
      <c r="K4116" s="14">
        <f>表格1[[#This Row],[信用卡交易金額'[新臺幣']]]/1000</f>
        <v>954057.68700000003</v>
      </c>
      <c r="L4116" s="14">
        <f>表格1[[#This Row],[信用卡交易金額'[新臺幣']]]/1000000</f>
        <v>954.05768699999999</v>
      </c>
      <c r="M4116" s="14" t="str" cm="1">
        <f t="array" ref="M4116">_xlfn.TEXTJOIN("", TRUE, _xlfn.XLOOKUP(TRUE, VALUE(表格1[[#This Row],[年月]]) &lt;= VALUE($R$8:$R$12), $Q$8:$Q$12)) &amp; "年度"</f>
        <v>2023年度</v>
      </c>
    </row>
    <row r="4117" spans="1:13" x14ac:dyDescent="0.3">
      <c r="A4117" s="2">
        <v>202210</v>
      </c>
      <c r="B4117" s="19">
        <f>DATE(表格1[[#This Row],[年]],表格1[[#This Row],[月]],1)</f>
        <v>44835</v>
      </c>
      <c r="C4117" s="2" t="str">
        <f>LEFT(表格1[[#This Row],[年月]],4)</f>
        <v>2022</v>
      </c>
      <c r="D4117" s="2" t="str">
        <f>RIGHT(表格1[[#This Row],[年月]],2)</f>
        <v>10</v>
      </c>
      <c r="E4117" s="5">
        <v>10017000</v>
      </c>
      <c r="F4117" s="2" t="str">
        <f>VLOOKUP(TEXT(表格1[[#This Row],[地區]],"00000000"),縣市代碼,2,0)</f>
        <v>基隆市</v>
      </c>
      <c r="G4117" s="2" t="s">
        <v>10</v>
      </c>
      <c r="H4117" s="13">
        <v>434406</v>
      </c>
      <c r="I4117" s="14">
        <v>1046517824</v>
      </c>
      <c r="J4117" s="14">
        <f>表格1[[#This Row],[信用卡交易筆數]]/1000</f>
        <v>434.40600000000001</v>
      </c>
      <c r="K4117" s="14">
        <f>表格1[[#This Row],[信用卡交易金額'[新臺幣']]]/1000</f>
        <v>1046517.824</v>
      </c>
      <c r="L4117" s="14">
        <f>表格1[[#This Row],[信用卡交易金額'[新臺幣']]]/1000000</f>
        <v>1046.517824</v>
      </c>
      <c r="M4117" s="14" t="str" cm="1">
        <f t="array" ref="M4117">_xlfn.TEXTJOIN("", TRUE, _xlfn.XLOOKUP(TRUE, VALUE(表格1[[#This Row],[年月]]) &lt;= VALUE($R$8:$R$12), $Q$8:$Q$12)) &amp; "年度"</f>
        <v>2023年度</v>
      </c>
    </row>
    <row r="4118" spans="1:13" x14ac:dyDescent="0.3">
      <c r="A4118" s="2">
        <v>202210</v>
      </c>
      <c r="B4118" s="19">
        <f>DATE(表格1[[#This Row],[年]],表格1[[#This Row],[月]],1)</f>
        <v>44835</v>
      </c>
      <c r="C4118" s="2" t="str">
        <f>LEFT(表格1[[#This Row],[年月]],4)</f>
        <v>2022</v>
      </c>
      <c r="D4118" s="2" t="str">
        <f>RIGHT(表格1[[#This Row],[年月]],2)</f>
        <v>10</v>
      </c>
      <c r="E4118" s="5">
        <v>10002000</v>
      </c>
      <c r="F4118" s="2" t="str">
        <f>VLOOKUP(TEXT(表格1[[#This Row],[地區]],"00000000"),縣市代碼,2,0)</f>
        <v>宜蘭縣</v>
      </c>
      <c r="G4118" s="2" t="s">
        <v>4</v>
      </c>
      <c r="H4118" s="13">
        <v>544486</v>
      </c>
      <c r="I4118" s="14">
        <v>265817770</v>
      </c>
      <c r="J4118" s="14">
        <f>表格1[[#This Row],[信用卡交易筆數]]/1000</f>
        <v>544.48599999999999</v>
      </c>
      <c r="K4118" s="14">
        <f>表格1[[#This Row],[信用卡交易金額'[新臺幣']]]/1000</f>
        <v>265817.77</v>
      </c>
      <c r="L4118" s="14">
        <f>表格1[[#This Row],[信用卡交易金額'[新臺幣']]]/1000000</f>
        <v>265.81777</v>
      </c>
      <c r="M4118" s="14" t="str" cm="1">
        <f t="array" ref="M4118">_xlfn.TEXTJOIN("", TRUE, _xlfn.XLOOKUP(TRUE, VALUE(表格1[[#This Row],[年月]]) &lt;= VALUE($R$8:$R$12), $Q$8:$Q$12)) &amp; "年度"</f>
        <v>2023年度</v>
      </c>
    </row>
    <row r="4119" spans="1:13" x14ac:dyDescent="0.3">
      <c r="A4119" s="2">
        <v>202210</v>
      </c>
      <c r="B4119" s="19">
        <f>DATE(表格1[[#This Row],[年]],表格1[[#This Row],[月]],1)</f>
        <v>44835</v>
      </c>
      <c r="C4119" s="2" t="str">
        <f>LEFT(表格1[[#This Row],[年月]],4)</f>
        <v>2022</v>
      </c>
      <c r="D4119" s="2" t="str">
        <f>RIGHT(表格1[[#This Row],[年月]],2)</f>
        <v>10</v>
      </c>
      <c r="E4119" s="5">
        <v>10002000</v>
      </c>
      <c r="F4119" s="2" t="str">
        <f>VLOOKUP(TEXT(表格1[[#This Row],[地區]],"00000000"),縣市代碼,2,0)</f>
        <v>宜蘭縣</v>
      </c>
      <c r="G4119" s="2" t="s">
        <v>5</v>
      </c>
      <c r="H4119" s="13">
        <v>46433</v>
      </c>
      <c r="I4119" s="14">
        <v>123566630</v>
      </c>
      <c r="J4119" s="14">
        <f>表格1[[#This Row],[信用卡交易筆數]]/1000</f>
        <v>46.433</v>
      </c>
      <c r="K4119" s="14">
        <f>表格1[[#This Row],[信用卡交易金額'[新臺幣']]]/1000</f>
        <v>123566.63</v>
      </c>
      <c r="L4119" s="14">
        <f>表格1[[#This Row],[信用卡交易金額'[新臺幣']]]/1000000</f>
        <v>123.56663</v>
      </c>
      <c r="M4119" s="14" t="str" cm="1">
        <f t="array" ref="M4119">_xlfn.TEXTJOIN("", TRUE, _xlfn.XLOOKUP(TRUE, VALUE(表格1[[#This Row],[年月]]) &lt;= VALUE($R$8:$R$12), $Q$8:$Q$12)) &amp; "年度"</f>
        <v>2023年度</v>
      </c>
    </row>
    <row r="4120" spans="1:13" x14ac:dyDescent="0.3">
      <c r="A4120" s="2">
        <v>202210</v>
      </c>
      <c r="B4120" s="19">
        <f>DATE(表格1[[#This Row],[年]],表格1[[#This Row],[月]],1)</f>
        <v>44835</v>
      </c>
      <c r="C4120" s="2" t="str">
        <f>LEFT(表格1[[#This Row],[年月]],4)</f>
        <v>2022</v>
      </c>
      <c r="D4120" s="2" t="str">
        <f>RIGHT(表格1[[#This Row],[年月]],2)</f>
        <v>10</v>
      </c>
      <c r="E4120" s="5">
        <v>10002000</v>
      </c>
      <c r="F4120" s="2" t="str">
        <f>VLOOKUP(TEXT(表格1[[#This Row],[地區]],"00000000"),縣市代碼,2,0)</f>
        <v>宜蘭縣</v>
      </c>
      <c r="G4120" s="2" t="s">
        <v>6</v>
      </c>
      <c r="H4120" s="13">
        <v>71330</v>
      </c>
      <c r="I4120" s="14">
        <v>240323853</v>
      </c>
      <c r="J4120" s="14">
        <f>表格1[[#This Row],[信用卡交易筆數]]/1000</f>
        <v>71.33</v>
      </c>
      <c r="K4120" s="14">
        <f>表格1[[#This Row],[信用卡交易金額'[新臺幣']]]/1000</f>
        <v>240323.853</v>
      </c>
      <c r="L4120" s="14">
        <f>表格1[[#This Row],[信用卡交易金額'[新臺幣']]]/1000000</f>
        <v>240.32385300000001</v>
      </c>
      <c r="M4120" s="14" t="str" cm="1">
        <f t="array" ref="M4120">_xlfn.TEXTJOIN("", TRUE, _xlfn.XLOOKUP(TRUE, VALUE(表格1[[#This Row],[年月]]) &lt;= VALUE($R$8:$R$12), $Q$8:$Q$12)) &amp; "年度"</f>
        <v>2023年度</v>
      </c>
    </row>
    <row r="4121" spans="1:13" x14ac:dyDescent="0.3">
      <c r="A4121" s="2">
        <v>202210</v>
      </c>
      <c r="B4121" s="19">
        <f>DATE(表格1[[#This Row],[年]],表格1[[#This Row],[月]],1)</f>
        <v>44835</v>
      </c>
      <c r="C4121" s="2" t="str">
        <f>LEFT(表格1[[#This Row],[年月]],4)</f>
        <v>2022</v>
      </c>
      <c r="D4121" s="2" t="str">
        <f>RIGHT(表格1[[#This Row],[年月]],2)</f>
        <v>10</v>
      </c>
      <c r="E4121" s="5">
        <v>10002000</v>
      </c>
      <c r="F4121" s="2" t="str">
        <f>VLOOKUP(TEXT(表格1[[#This Row],[地區]],"00000000"),縣市代碼,2,0)</f>
        <v>宜蘭縣</v>
      </c>
      <c r="G4121" s="2" t="s">
        <v>7</v>
      </c>
      <c r="H4121" s="13">
        <v>362243</v>
      </c>
      <c r="I4121" s="14">
        <v>418913809</v>
      </c>
      <c r="J4121" s="14">
        <f>表格1[[#This Row],[信用卡交易筆數]]/1000</f>
        <v>362.24299999999999</v>
      </c>
      <c r="K4121" s="14">
        <f>表格1[[#This Row],[信用卡交易金額'[新臺幣']]]/1000</f>
        <v>418913.80900000001</v>
      </c>
      <c r="L4121" s="14">
        <f>表格1[[#This Row],[信用卡交易金額'[新臺幣']]]/1000000</f>
        <v>418.91380900000001</v>
      </c>
      <c r="M4121" s="14" t="str" cm="1">
        <f t="array" ref="M4121">_xlfn.TEXTJOIN("", TRUE, _xlfn.XLOOKUP(TRUE, VALUE(表格1[[#This Row],[年月]]) &lt;= VALUE($R$8:$R$12), $Q$8:$Q$12)) &amp; "年度"</f>
        <v>2023年度</v>
      </c>
    </row>
    <row r="4122" spans="1:13" x14ac:dyDescent="0.3">
      <c r="A4122" s="2">
        <v>202210</v>
      </c>
      <c r="B4122" s="19">
        <f>DATE(表格1[[#This Row],[年]],表格1[[#This Row],[月]],1)</f>
        <v>44835</v>
      </c>
      <c r="C4122" s="2" t="str">
        <f>LEFT(表格1[[#This Row],[年月]],4)</f>
        <v>2022</v>
      </c>
      <c r="D4122" s="2" t="str">
        <f>RIGHT(表格1[[#This Row],[年月]],2)</f>
        <v>10</v>
      </c>
      <c r="E4122" s="5">
        <v>10002000</v>
      </c>
      <c r="F4122" s="2" t="str">
        <f>VLOOKUP(TEXT(表格1[[#This Row],[地區]],"00000000"),縣市代碼,2,0)</f>
        <v>宜蘭縣</v>
      </c>
      <c r="G4122" s="2" t="s">
        <v>8</v>
      </c>
      <c r="H4122" s="13">
        <v>276791</v>
      </c>
      <c r="I4122" s="14">
        <v>415800175</v>
      </c>
      <c r="J4122" s="14">
        <f>表格1[[#This Row],[信用卡交易筆數]]/1000</f>
        <v>276.791</v>
      </c>
      <c r="K4122" s="14">
        <f>表格1[[#This Row],[信用卡交易金額'[新臺幣']]]/1000</f>
        <v>415800.17499999999</v>
      </c>
      <c r="L4122" s="14">
        <f>表格1[[#This Row],[信用卡交易金額'[新臺幣']]]/1000000</f>
        <v>415.80017500000002</v>
      </c>
      <c r="M4122" s="14" t="str" cm="1">
        <f t="array" ref="M4122">_xlfn.TEXTJOIN("", TRUE, _xlfn.XLOOKUP(TRUE, VALUE(表格1[[#This Row],[年月]]) &lt;= VALUE($R$8:$R$12), $Q$8:$Q$12)) &amp; "年度"</f>
        <v>2023年度</v>
      </c>
    </row>
    <row r="4123" spans="1:13" x14ac:dyDescent="0.3">
      <c r="A4123" s="2">
        <v>202210</v>
      </c>
      <c r="B4123" s="19">
        <f>DATE(表格1[[#This Row],[年]],表格1[[#This Row],[月]],1)</f>
        <v>44835</v>
      </c>
      <c r="C4123" s="2" t="str">
        <f>LEFT(表格1[[#This Row],[年月]],4)</f>
        <v>2022</v>
      </c>
      <c r="D4123" s="2" t="str">
        <f>RIGHT(表格1[[#This Row],[年月]],2)</f>
        <v>10</v>
      </c>
      <c r="E4123" s="5">
        <v>10002000</v>
      </c>
      <c r="F4123" s="2" t="str">
        <f>VLOOKUP(TEXT(表格1[[#This Row],[地區]],"00000000"),縣市代碼,2,0)</f>
        <v>宜蘭縣</v>
      </c>
      <c r="G4123" s="2" t="s">
        <v>9</v>
      </c>
      <c r="H4123" s="13">
        <v>577092</v>
      </c>
      <c r="I4123" s="14">
        <v>784200746</v>
      </c>
      <c r="J4123" s="14">
        <f>表格1[[#This Row],[信用卡交易筆數]]/1000</f>
        <v>577.09199999999998</v>
      </c>
      <c r="K4123" s="14">
        <f>表格1[[#This Row],[信用卡交易金額'[新臺幣']]]/1000</f>
        <v>784200.74600000004</v>
      </c>
      <c r="L4123" s="14">
        <f>表格1[[#This Row],[信用卡交易金額'[新臺幣']]]/1000000</f>
        <v>784.20074599999998</v>
      </c>
      <c r="M4123" s="14" t="str" cm="1">
        <f t="array" ref="M4123">_xlfn.TEXTJOIN("", TRUE, _xlfn.XLOOKUP(TRUE, VALUE(表格1[[#This Row],[年月]]) &lt;= VALUE($R$8:$R$12), $Q$8:$Q$12)) &amp; "年度"</f>
        <v>2023年度</v>
      </c>
    </row>
    <row r="4124" spans="1:13" x14ac:dyDescent="0.3">
      <c r="A4124" s="2">
        <v>202210</v>
      </c>
      <c r="B4124" s="19">
        <f>DATE(表格1[[#This Row],[年]],表格1[[#This Row],[月]],1)</f>
        <v>44835</v>
      </c>
      <c r="C4124" s="2" t="str">
        <f>LEFT(表格1[[#This Row],[年月]],4)</f>
        <v>2022</v>
      </c>
      <c r="D4124" s="2" t="str">
        <f>RIGHT(表格1[[#This Row],[年月]],2)</f>
        <v>10</v>
      </c>
      <c r="E4124" s="5">
        <v>10002000</v>
      </c>
      <c r="F4124" s="2" t="str">
        <f>VLOOKUP(TEXT(表格1[[#This Row],[地區]],"00000000"),縣市代碼,2,0)</f>
        <v>宜蘭縣</v>
      </c>
      <c r="G4124" s="2" t="s">
        <v>10</v>
      </c>
      <c r="H4124" s="13">
        <v>334656</v>
      </c>
      <c r="I4124" s="14">
        <v>910057081</v>
      </c>
      <c r="J4124" s="14">
        <f>表格1[[#This Row],[信用卡交易筆數]]/1000</f>
        <v>334.65600000000001</v>
      </c>
      <c r="K4124" s="14">
        <f>表格1[[#This Row],[信用卡交易金額'[新臺幣']]]/1000</f>
        <v>910057.08100000001</v>
      </c>
      <c r="L4124" s="14">
        <f>表格1[[#This Row],[信用卡交易金額'[新臺幣']]]/1000000</f>
        <v>910.05708100000004</v>
      </c>
      <c r="M4124" s="14" t="str" cm="1">
        <f t="array" ref="M4124">_xlfn.TEXTJOIN("", TRUE, _xlfn.XLOOKUP(TRUE, VALUE(表格1[[#This Row],[年月]]) &lt;= VALUE($R$8:$R$12), $Q$8:$Q$12)) &amp; "年度"</f>
        <v>2023年度</v>
      </c>
    </row>
    <row r="4125" spans="1:13" x14ac:dyDescent="0.3">
      <c r="A4125" s="2">
        <v>202210</v>
      </c>
      <c r="B4125" s="19">
        <f>DATE(表格1[[#This Row],[年]],表格1[[#This Row],[月]],1)</f>
        <v>44835</v>
      </c>
      <c r="C4125" s="2" t="str">
        <f>LEFT(表格1[[#This Row],[年月]],4)</f>
        <v>2022</v>
      </c>
      <c r="D4125" s="2" t="str">
        <f>RIGHT(表格1[[#This Row],[年月]],2)</f>
        <v>10</v>
      </c>
      <c r="E4125" s="5">
        <v>10015000</v>
      </c>
      <c r="F4125" s="2" t="str">
        <f>VLOOKUP(TEXT(表格1[[#This Row],[地區]],"00000000"),縣市代碼,2,0)</f>
        <v>花蓮縣</v>
      </c>
      <c r="G4125" s="2" t="s">
        <v>4</v>
      </c>
      <c r="H4125" s="13">
        <v>398621</v>
      </c>
      <c r="I4125" s="14">
        <v>219943839</v>
      </c>
      <c r="J4125" s="14">
        <f>表格1[[#This Row],[信用卡交易筆數]]/1000</f>
        <v>398.62099999999998</v>
      </c>
      <c r="K4125" s="14">
        <f>表格1[[#This Row],[信用卡交易金額'[新臺幣']]]/1000</f>
        <v>219943.83900000001</v>
      </c>
      <c r="L4125" s="14">
        <f>表格1[[#This Row],[信用卡交易金額'[新臺幣']]]/1000000</f>
        <v>219.943839</v>
      </c>
      <c r="M4125" s="14" t="str" cm="1">
        <f t="array" ref="M4125">_xlfn.TEXTJOIN("", TRUE, _xlfn.XLOOKUP(TRUE, VALUE(表格1[[#This Row],[年月]]) &lt;= VALUE($R$8:$R$12), $Q$8:$Q$12)) &amp; "年度"</f>
        <v>2023年度</v>
      </c>
    </row>
    <row r="4126" spans="1:13" x14ac:dyDescent="0.3">
      <c r="A4126" s="2">
        <v>202210</v>
      </c>
      <c r="B4126" s="19">
        <f>DATE(表格1[[#This Row],[年]],表格1[[#This Row],[月]],1)</f>
        <v>44835</v>
      </c>
      <c r="C4126" s="2" t="str">
        <f>LEFT(表格1[[#This Row],[年月]],4)</f>
        <v>2022</v>
      </c>
      <c r="D4126" s="2" t="str">
        <f>RIGHT(表格1[[#This Row],[年月]],2)</f>
        <v>10</v>
      </c>
      <c r="E4126" s="5">
        <v>10015000</v>
      </c>
      <c r="F4126" s="2" t="str">
        <f>VLOOKUP(TEXT(表格1[[#This Row],[地區]],"00000000"),縣市代碼,2,0)</f>
        <v>花蓮縣</v>
      </c>
      <c r="G4126" s="2" t="s">
        <v>5</v>
      </c>
      <c r="H4126" s="13">
        <v>31037</v>
      </c>
      <c r="I4126" s="14">
        <v>78189850</v>
      </c>
      <c r="J4126" s="14">
        <f>表格1[[#This Row],[信用卡交易筆數]]/1000</f>
        <v>31.036999999999999</v>
      </c>
      <c r="K4126" s="14">
        <f>表格1[[#This Row],[信用卡交易金額'[新臺幣']]]/1000</f>
        <v>78189.850000000006</v>
      </c>
      <c r="L4126" s="14">
        <f>表格1[[#This Row],[信用卡交易金額'[新臺幣']]]/1000000</f>
        <v>78.189850000000007</v>
      </c>
      <c r="M4126" s="14" t="str" cm="1">
        <f t="array" ref="M4126">_xlfn.TEXTJOIN("", TRUE, _xlfn.XLOOKUP(TRUE, VALUE(表格1[[#This Row],[年月]]) &lt;= VALUE($R$8:$R$12), $Q$8:$Q$12)) &amp; "年度"</f>
        <v>2023年度</v>
      </c>
    </row>
    <row r="4127" spans="1:13" x14ac:dyDescent="0.3">
      <c r="A4127" s="2">
        <v>202210</v>
      </c>
      <c r="B4127" s="19">
        <f>DATE(表格1[[#This Row],[年]],表格1[[#This Row],[月]],1)</f>
        <v>44835</v>
      </c>
      <c r="C4127" s="2" t="str">
        <f>LEFT(表格1[[#This Row],[年月]],4)</f>
        <v>2022</v>
      </c>
      <c r="D4127" s="2" t="str">
        <f>RIGHT(表格1[[#This Row],[年月]],2)</f>
        <v>10</v>
      </c>
      <c r="E4127" s="5">
        <v>10015000</v>
      </c>
      <c r="F4127" s="2" t="str">
        <f>VLOOKUP(TEXT(表格1[[#This Row],[地區]],"00000000"),縣市代碼,2,0)</f>
        <v>花蓮縣</v>
      </c>
      <c r="G4127" s="2" t="s">
        <v>6</v>
      </c>
      <c r="H4127" s="13">
        <v>45496</v>
      </c>
      <c r="I4127" s="14">
        <v>156508974</v>
      </c>
      <c r="J4127" s="14">
        <f>表格1[[#This Row],[信用卡交易筆數]]/1000</f>
        <v>45.496000000000002</v>
      </c>
      <c r="K4127" s="14">
        <f>表格1[[#This Row],[信用卡交易金額'[新臺幣']]]/1000</f>
        <v>156508.97399999999</v>
      </c>
      <c r="L4127" s="14">
        <f>表格1[[#This Row],[信用卡交易金額'[新臺幣']]]/1000000</f>
        <v>156.50897399999999</v>
      </c>
      <c r="M4127" s="14" t="str" cm="1">
        <f t="array" ref="M4127">_xlfn.TEXTJOIN("", TRUE, _xlfn.XLOOKUP(TRUE, VALUE(表格1[[#This Row],[年月]]) &lt;= VALUE($R$8:$R$12), $Q$8:$Q$12)) &amp; "年度"</f>
        <v>2023年度</v>
      </c>
    </row>
    <row r="4128" spans="1:13" x14ac:dyDescent="0.3">
      <c r="A4128" s="2">
        <v>202210</v>
      </c>
      <c r="B4128" s="19">
        <f>DATE(表格1[[#This Row],[年]],表格1[[#This Row],[月]],1)</f>
        <v>44835</v>
      </c>
      <c r="C4128" s="2" t="str">
        <f>LEFT(表格1[[#This Row],[年月]],4)</f>
        <v>2022</v>
      </c>
      <c r="D4128" s="2" t="str">
        <f>RIGHT(表格1[[#This Row],[年月]],2)</f>
        <v>10</v>
      </c>
      <c r="E4128" s="5">
        <v>10015000</v>
      </c>
      <c r="F4128" s="2" t="str">
        <f>VLOOKUP(TEXT(表格1[[#This Row],[地區]],"00000000"),縣市代碼,2,0)</f>
        <v>花蓮縣</v>
      </c>
      <c r="G4128" s="2" t="s">
        <v>7</v>
      </c>
      <c r="H4128" s="13">
        <v>258010</v>
      </c>
      <c r="I4128" s="14">
        <v>265049240</v>
      </c>
      <c r="J4128" s="14">
        <f>表格1[[#This Row],[信用卡交易筆數]]/1000</f>
        <v>258.01</v>
      </c>
      <c r="K4128" s="14">
        <f>表格1[[#This Row],[信用卡交易金額'[新臺幣']]]/1000</f>
        <v>265049.24</v>
      </c>
      <c r="L4128" s="14">
        <f>表格1[[#This Row],[信用卡交易金額'[新臺幣']]]/1000000</f>
        <v>265.04924</v>
      </c>
      <c r="M4128" s="14" t="str" cm="1">
        <f t="array" ref="M4128">_xlfn.TEXTJOIN("", TRUE, _xlfn.XLOOKUP(TRUE, VALUE(表格1[[#This Row],[年月]]) &lt;= VALUE($R$8:$R$12), $Q$8:$Q$12)) &amp; "年度"</f>
        <v>2023年度</v>
      </c>
    </row>
    <row r="4129" spans="1:13" x14ac:dyDescent="0.3">
      <c r="A4129" s="2">
        <v>202210</v>
      </c>
      <c r="B4129" s="19">
        <f>DATE(表格1[[#This Row],[年]],表格1[[#This Row],[月]],1)</f>
        <v>44835</v>
      </c>
      <c r="C4129" s="2" t="str">
        <f>LEFT(表格1[[#This Row],[年月]],4)</f>
        <v>2022</v>
      </c>
      <c r="D4129" s="2" t="str">
        <f>RIGHT(表格1[[#This Row],[年月]],2)</f>
        <v>10</v>
      </c>
      <c r="E4129" s="5">
        <v>10015000</v>
      </c>
      <c r="F4129" s="2" t="str">
        <f>VLOOKUP(TEXT(表格1[[#This Row],[地區]],"00000000"),縣市代碼,2,0)</f>
        <v>花蓮縣</v>
      </c>
      <c r="G4129" s="2" t="s">
        <v>8</v>
      </c>
      <c r="H4129" s="13">
        <v>191624</v>
      </c>
      <c r="I4129" s="14">
        <v>271337219</v>
      </c>
      <c r="J4129" s="14">
        <f>表格1[[#This Row],[信用卡交易筆數]]/1000</f>
        <v>191.624</v>
      </c>
      <c r="K4129" s="14">
        <f>表格1[[#This Row],[信用卡交易金額'[新臺幣']]]/1000</f>
        <v>271337.21899999998</v>
      </c>
      <c r="L4129" s="14">
        <f>表格1[[#This Row],[信用卡交易金額'[新臺幣']]]/1000000</f>
        <v>271.337219</v>
      </c>
      <c r="M4129" s="14" t="str" cm="1">
        <f t="array" ref="M4129">_xlfn.TEXTJOIN("", TRUE, _xlfn.XLOOKUP(TRUE, VALUE(表格1[[#This Row],[年月]]) &lt;= VALUE($R$8:$R$12), $Q$8:$Q$12)) &amp; "年度"</f>
        <v>2023年度</v>
      </c>
    </row>
    <row r="4130" spans="1:13" x14ac:dyDescent="0.3">
      <c r="A4130" s="2">
        <v>202210</v>
      </c>
      <c r="B4130" s="19">
        <f>DATE(表格1[[#This Row],[年]],表格1[[#This Row],[月]],1)</f>
        <v>44835</v>
      </c>
      <c r="C4130" s="2" t="str">
        <f>LEFT(表格1[[#This Row],[年月]],4)</f>
        <v>2022</v>
      </c>
      <c r="D4130" s="2" t="str">
        <f>RIGHT(表格1[[#This Row],[年月]],2)</f>
        <v>10</v>
      </c>
      <c r="E4130" s="5">
        <v>10015000</v>
      </c>
      <c r="F4130" s="2" t="str">
        <f>VLOOKUP(TEXT(表格1[[#This Row],[地區]],"00000000"),縣市代碼,2,0)</f>
        <v>花蓮縣</v>
      </c>
      <c r="G4130" s="2" t="s">
        <v>9</v>
      </c>
      <c r="H4130" s="13">
        <v>383127</v>
      </c>
      <c r="I4130" s="14">
        <v>596863099</v>
      </c>
      <c r="J4130" s="14">
        <f>表格1[[#This Row],[信用卡交易筆數]]/1000</f>
        <v>383.12700000000001</v>
      </c>
      <c r="K4130" s="14">
        <f>表格1[[#This Row],[信用卡交易金額'[新臺幣']]]/1000</f>
        <v>596863.09900000005</v>
      </c>
      <c r="L4130" s="14">
        <f>表格1[[#This Row],[信用卡交易金額'[新臺幣']]]/1000000</f>
        <v>596.86309900000003</v>
      </c>
      <c r="M4130" s="14" t="str" cm="1">
        <f t="array" ref="M4130">_xlfn.TEXTJOIN("", TRUE, _xlfn.XLOOKUP(TRUE, VALUE(表格1[[#This Row],[年月]]) &lt;= VALUE($R$8:$R$12), $Q$8:$Q$12)) &amp; "年度"</f>
        <v>2023年度</v>
      </c>
    </row>
    <row r="4131" spans="1:13" x14ac:dyDescent="0.3">
      <c r="A4131" s="2">
        <v>202210</v>
      </c>
      <c r="B4131" s="19">
        <f>DATE(表格1[[#This Row],[年]],表格1[[#This Row],[月]],1)</f>
        <v>44835</v>
      </c>
      <c r="C4131" s="2" t="str">
        <f>LEFT(表格1[[#This Row],[年月]],4)</f>
        <v>2022</v>
      </c>
      <c r="D4131" s="2" t="str">
        <f>RIGHT(表格1[[#This Row],[年月]],2)</f>
        <v>10</v>
      </c>
      <c r="E4131" s="5">
        <v>10015000</v>
      </c>
      <c r="F4131" s="2" t="str">
        <f>VLOOKUP(TEXT(表格1[[#This Row],[地區]],"00000000"),縣市代碼,2,0)</f>
        <v>花蓮縣</v>
      </c>
      <c r="G4131" s="2" t="s">
        <v>10</v>
      </c>
      <c r="H4131" s="13">
        <v>220227</v>
      </c>
      <c r="I4131" s="14">
        <v>628541937</v>
      </c>
      <c r="J4131" s="14">
        <f>表格1[[#This Row],[信用卡交易筆數]]/1000</f>
        <v>220.227</v>
      </c>
      <c r="K4131" s="14">
        <f>表格1[[#This Row],[信用卡交易金額'[新臺幣']]]/1000</f>
        <v>628541.93700000003</v>
      </c>
      <c r="L4131" s="14">
        <f>表格1[[#This Row],[信用卡交易金額'[新臺幣']]]/1000000</f>
        <v>628.54193699999996</v>
      </c>
      <c r="M4131" s="14" t="str" cm="1">
        <f t="array" ref="M4131">_xlfn.TEXTJOIN("", TRUE, _xlfn.XLOOKUP(TRUE, VALUE(表格1[[#This Row],[年月]]) &lt;= VALUE($R$8:$R$12), $Q$8:$Q$12)) &amp; "年度"</f>
        <v>2023年度</v>
      </c>
    </row>
    <row r="4132" spans="1:13" x14ac:dyDescent="0.3">
      <c r="A4132" s="2">
        <v>202210</v>
      </c>
      <c r="B4132" s="19">
        <f>DATE(表格1[[#This Row],[年]],表格1[[#This Row],[月]],1)</f>
        <v>44835</v>
      </c>
      <c r="C4132" s="2" t="str">
        <f>LEFT(表格1[[#This Row],[年月]],4)</f>
        <v>2022</v>
      </c>
      <c r="D4132" s="2" t="str">
        <f>RIGHT(表格1[[#This Row],[年月]],2)</f>
        <v>10</v>
      </c>
      <c r="E4132" s="5">
        <v>10014000</v>
      </c>
      <c r="F4132" s="2" t="str">
        <f>VLOOKUP(TEXT(表格1[[#This Row],[地區]],"00000000"),縣市代碼,2,0)</f>
        <v>臺東縣</v>
      </c>
      <c r="G4132" s="2" t="s">
        <v>4</v>
      </c>
      <c r="H4132" s="13">
        <v>200432</v>
      </c>
      <c r="I4132" s="14">
        <v>94609910</v>
      </c>
      <c r="J4132" s="14">
        <f>表格1[[#This Row],[信用卡交易筆數]]/1000</f>
        <v>200.43199999999999</v>
      </c>
      <c r="K4132" s="14">
        <f>表格1[[#This Row],[信用卡交易金額'[新臺幣']]]/1000</f>
        <v>94609.91</v>
      </c>
      <c r="L4132" s="14">
        <f>表格1[[#This Row],[信用卡交易金額'[新臺幣']]]/1000000</f>
        <v>94.609909999999999</v>
      </c>
      <c r="M4132" s="14" t="str" cm="1">
        <f t="array" ref="M4132">_xlfn.TEXTJOIN("", TRUE, _xlfn.XLOOKUP(TRUE, VALUE(表格1[[#This Row],[年月]]) &lt;= VALUE($R$8:$R$12), $Q$8:$Q$12)) &amp; "年度"</f>
        <v>2023年度</v>
      </c>
    </row>
    <row r="4133" spans="1:13" x14ac:dyDescent="0.3">
      <c r="A4133" s="2">
        <v>202210</v>
      </c>
      <c r="B4133" s="19">
        <f>DATE(表格1[[#This Row],[年]],表格1[[#This Row],[月]],1)</f>
        <v>44835</v>
      </c>
      <c r="C4133" s="2" t="str">
        <f>LEFT(表格1[[#This Row],[年月]],4)</f>
        <v>2022</v>
      </c>
      <c r="D4133" s="2" t="str">
        <f>RIGHT(表格1[[#This Row],[年月]],2)</f>
        <v>10</v>
      </c>
      <c r="E4133" s="5">
        <v>10014000</v>
      </c>
      <c r="F4133" s="2" t="str">
        <f>VLOOKUP(TEXT(表格1[[#This Row],[地區]],"00000000"),縣市代碼,2,0)</f>
        <v>臺東縣</v>
      </c>
      <c r="G4133" s="2" t="s">
        <v>5</v>
      </c>
      <c r="H4133" s="13">
        <v>18226</v>
      </c>
      <c r="I4133" s="14">
        <v>42199056</v>
      </c>
      <c r="J4133" s="14">
        <f>表格1[[#This Row],[信用卡交易筆數]]/1000</f>
        <v>18.225999999999999</v>
      </c>
      <c r="K4133" s="14">
        <f>表格1[[#This Row],[信用卡交易金額'[新臺幣']]]/1000</f>
        <v>42199.055999999997</v>
      </c>
      <c r="L4133" s="14">
        <f>表格1[[#This Row],[信用卡交易金額'[新臺幣']]]/1000000</f>
        <v>42.199055999999999</v>
      </c>
      <c r="M4133" s="14" t="str" cm="1">
        <f t="array" ref="M4133">_xlfn.TEXTJOIN("", TRUE, _xlfn.XLOOKUP(TRUE, VALUE(表格1[[#This Row],[年月]]) &lt;= VALUE($R$8:$R$12), $Q$8:$Q$12)) &amp; "年度"</f>
        <v>2023年度</v>
      </c>
    </row>
    <row r="4134" spans="1:13" x14ac:dyDescent="0.3">
      <c r="A4134" s="2">
        <v>202210</v>
      </c>
      <c r="B4134" s="19">
        <f>DATE(表格1[[#This Row],[年]],表格1[[#This Row],[月]],1)</f>
        <v>44835</v>
      </c>
      <c r="C4134" s="2" t="str">
        <f>LEFT(表格1[[#This Row],[年月]],4)</f>
        <v>2022</v>
      </c>
      <c r="D4134" s="2" t="str">
        <f>RIGHT(表格1[[#This Row],[年月]],2)</f>
        <v>10</v>
      </c>
      <c r="E4134" s="5">
        <v>10014000</v>
      </c>
      <c r="F4134" s="2" t="str">
        <f>VLOOKUP(TEXT(表格1[[#This Row],[地區]],"00000000"),縣市代碼,2,0)</f>
        <v>臺東縣</v>
      </c>
      <c r="G4134" s="2" t="s">
        <v>6</v>
      </c>
      <c r="H4134" s="13">
        <v>23506</v>
      </c>
      <c r="I4134" s="14">
        <v>76926243</v>
      </c>
      <c r="J4134" s="14">
        <f>表格1[[#This Row],[信用卡交易筆數]]/1000</f>
        <v>23.506</v>
      </c>
      <c r="K4134" s="14">
        <f>表格1[[#This Row],[信用卡交易金額'[新臺幣']]]/1000</f>
        <v>76926.243000000002</v>
      </c>
      <c r="L4134" s="14">
        <f>表格1[[#This Row],[信用卡交易金額'[新臺幣']]]/1000000</f>
        <v>76.926242999999999</v>
      </c>
      <c r="M4134" s="14" t="str" cm="1">
        <f t="array" ref="M4134">_xlfn.TEXTJOIN("", TRUE, _xlfn.XLOOKUP(TRUE, VALUE(表格1[[#This Row],[年月]]) &lt;= VALUE($R$8:$R$12), $Q$8:$Q$12)) &amp; "年度"</f>
        <v>2023年度</v>
      </c>
    </row>
    <row r="4135" spans="1:13" x14ac:dyDescent="0.3">
      <c r="A4135" s="2">
        <v>202210</v>
      </c>
      <c r="B4135" s="19">
        <f>DATE(表格1[[#This Row],[年]],表格1[[#This Row],[月]],1)</f>
        <v>44835</v>
      </c>
      <c r="C4135" s="2" t="str">
        <f>LEFT(表格1[[#This Row],[年月]],4)</f>
        <v>2022</v>
      </c>
      <c r="D4135" s="2" t="str">
        <f>RIGHT(表格1[[#This Row],[年月]],2)</f>
        <v>10</v>
      </c>
      <c r="E4135" s="5">
        <v>10014000</v>
      </c>
      <c r="F4135" s="2" t="str">
        <f>VLOOKUP(TEXT(表格1[[#This Row],[地區]],"00000000"),縣市代碼,2,0)</f>
        <v>臺東縣</v>
      </c>
      <c r="G4135" s="2" t="s">
        <v>7</v>
      </c>
      <c r="H4135" s="13">
        <v>148767</v>
      </c>
      <c r="I4135" s="14">
        <v>152755879</v>
      </c>
      <c r="J4135" s="14">
        <f>表格1[[#This Row],[信用卡交易筆數]]/1000</f>
        <v>148.767</v>
      </c>
      <c r="K4135" s="14">
        <f>表格1[[#This Row],[信用卡交易金額'[新臺幣']]]/1000</f>
        <v>152755.87899999999</v>
      </c>
      <c r="L4135" s="14">
        <f>表格1[[#This Row],[信用卡交易金額'[新臺幣']]]/1000000</f>
        <v>152.75587899999999</v>
      </c>
      <c r="M4135" s="14" t="str" cm="1">
        <f t="array" ref="M4135">_xlfn.TEXTJOIN("", TRUE, _xlfn.XLOOKUP(TRUE, VALUE(表格1[[#This Row],[年月]]) &lt;= VALUE($R$8:$R$12), $Q$8:$Q$12)) &amp; "年度"</f>
        <v>2023年度</v>
      </c>
    </row>
    <row r="4136" spans="1:13" x14ac:dyDescent="0.3">
      <c r="A4136" s="2">
        <v>202210</v>
      </c>
      <c r="B4136" s="19">
        <f>DATE(表格1[[#This Row],[年]],表格1[[#This Row],[月]],1)</f>
        <v>44835</v>
      </c>
      <c r="C4136" s="2" t="str">
        <f>LEFT(表格1[[#This Row],[年月]],4)</f>
        <v>2022</v>
      </c>
      <c r="D4136" s="2" t="str">
        <f>RIGHT(表格1[[#This Row],[年月]],2)</f>
        <v>10</v>
      </c>
      <c r="E4136" s="5">
        <v>10014000</v>
      </c>
      <c r="F4136" s="2" t="str">
        <f>VLOOKUP(TEXT(表格1[[#This Row],[地區]],"00000000"),縣市代碼,2,0)</f>
        <v>臺東縣</v>
      </c>
      <c r="G4136" s="2" t="s">
        <v>8</v>
      </c>
      <c r="H4136" s="13">
        <v>97057</v>
      </c>
      <c r="I4136" s="14">
        <v>138965350</v>
      </c>
      <c r="J4136" s="14">
        <f>表格1[[#This Row],[信用卡交易筆數]]/1000</f>
        <v>97.057000000000002</v>
      </c>
      <c r="K4136" s="14">
        <f>表格1[[#This Row],[信用卡交易金額'[新臺幣']]]/1000</f>
        <v>138965.35</v>
      </c>
      <c r="L4136" s="14">
        <f>表格1[[#This Row],[信用卡交易金額'[新臺幣']]]/1000000</f>
        <v>138.96535</v>
      </c>
      <c r="M4136" s="14" t="str" cm="1">
        <f t="array" ref="M4136">_xlfn.TEXTJOIN("", TRUE, _xlfn.XLOOKUP(TRUE, VALUE(表格1[[#This Row],[年月]]) &lt;= VALUE($R$8:$R$12), $Q$8:$Q$12)) &amp; "年度"</f>
        <v>2023年度</v>
      </c>
    </row>
    <row r="4137" spans="1:13" x14ac:dyDescent="0.3">
      <c r="A4137" s="2">
        <v>202210</v>
      </c>
      <c r="B4137" s="19">
        <f>DATE(表格1[[#This Row],[年]],表格1[[#This Row],[月]],1)</f>
        <v>44835</v>
      </c>
      <c r="C4137" s="2" t="str">
        <f>LEFT(表格1[[#This Row],[年月]],4)</f>
        <v>2022</v>
      </c>
      <c r="D4137" s="2" t="str">
        <f>RIGHT(表格1[[#This Row],[年月]],2)</f>
        <v>10</v>
      </c>
      <c r="E4137" s="5">
        <v>10014000</v>
      </c>
      <c r="F4137" s="2" t="str">
        <f>VLOOKUP(TEXT(表格1[[#This Row],[地區]],"00000000"),縣市代碼,2,0)</f>
        <v>臺東縣</v>
      </c>
      <c r="G4137" s="2" t="s">
        <v>9</v>
      </c>
      <c r="H4137" s="13">
        <v>186064</v>
      </c>
      <c r="I4137" s="14">
        <v>243582303</v>
      </c>
      <c r="J4137" s="14">
        <f>表格1[[#This Row],[信用卡交易筆數]]/1000</f>
        <v>186.06399999999999</v>
      </c>
      <c r="K4137" s="14">
        <f>表格1[[#This Row],[信用卡交易金額'[新臺幣']]]/1000</f>
        <v>243582.30300000001</v>
      </c>
      <c r="L4137" s="14">
        <f>表格1[[#This Row],[信用卡交易金額'[新臺幣']]]/1000000</f>
        <v>243.582303</v>
      </c>
      <c r="M4137" s="14" t="str" cm="1">
        <f t="array" ref="M4137">_xlfn.TEXTJOIN("", TRUE, _xlfn.XLOOKUP(TRUE, VALUE(表格1[[#This Row],[年月]]) &lt;= VALUE($R$8:$R$12), $Q$8:$Q$12)) &amp; "年度"</f>
        <v>2023年度</v>
      </c>
    </row>
    <row r="4138" spans="1:13" x14ac:dyDescent="0.3">
      <c r="A4138" s="2">
        <v>202210</v>
      </c>
      <c r="B4138" s="19">
        <f>DATE(表格1[[#This Row],[年]],表格1[[#This Row],[月]],1)</f>
        <v>44835</v>
      </c>
      <c r="C4138" s="2" t="str">
        <f>LEFT(表格1[[#This Row],[年月]],4)</f>
        <v>2022</v>
      </c>
      <c r="D4138" s="2" t="str">
        <f>RIGHT(表格1[[#This Row],[年月]],2)</f>
        <v>10</v>
      </c>
      <c r="E4138" s="5">
        <v>10014000</v>
      </c>
      <c r="F4138" s="2" t="str">
        <f>VLOOKUP(TEXT(表格1[[#This Row],[地區]],"00000000"),縣市代碼,2,0)</f>
        <v>臺東縣</v>
      </c>
      <c r="G4138" s="2" t="s">
        <v>10</v>
      </c>
      <c r="H4138" s="13">
        <v>109407</v>
      </c>
      <c r="I4138" s="14">
        <v>326684036</v>
      </c>
      <c r="J4138" s="14">
        <f>表格1[[#This Row],[信用卡交易筆數]]/1000</f>
        <v>109.407</v>
      </c>
      <c r="K4138" s="14">
        <f>表格1[[#This Row],[信用卡交易金額'[新臺幣']]]/1000</f>
        <v>326684.03600000002</v>
      </c>
      <c r="L4138" s="14">
        <f>表格1[[#This Row],[信用卡交易金額'[新臺幣']]]/1000000</f>
        <v>326.68403599999999</v>
      </c>
      <c r="M4138" s="14" t="str" cm="1">
        <f t="array" ref="M4138">_xlfn.TEXTJOIN("", TRUE, _xlfn.XLOOKUP(TRUE, VALUE(表格1[[#This Row],[年月]]) &lt;= VALUE($R$8:$R$12), $Q$8:$Q$12)) &amp; "年度"</f>
        <v>2023年度</v>
      </c>
    </row>
    <row r="4139" spans="1:13" x14ac:dyDescent="0.3">
      <c r="A4139" s="2">
        <v>202210</v>
      </c>
      <c r="B4139" s="19">
        <f>DATE(表格1[[#This Row],[年]],表格1[[#This Row],[月]],1)</f>
        <v>44835</v>
      </c>
      <c r="C4139" s="2" t="str">
        <f>LEFT(表格1[[#This Row],[年月]],4)</f>
        <v>2022</v>
      </c>
      <c r="D4139" s="2" t="str">
        <f>RIGHT(表格1[[#This Row],[年月]],2)</f>
        <v>10</v>
      </c>
      <c r="E4139" s="5">
        <v>10016000</v>
      </c>
      <c r="F4139" s="2" t="str">
        <f>VLOOKUP(TEXT(表格1[[#This Row],[地區]],"00000000"),縣市代碼,2,0)</f>
        <v>澎湖縣</v>
      </c>
      <c r="G4139" s="2" t="s">
        <v>4</v>
      </c>
      <c r="H4139" s="13">
        <v>82760</v>
      </c>
      <c r="I4139" s="14">
        <v>39375401</v>
      </c>
      <c r="J4139" s="14">
        <f>表格1[[#This Row],[信用卡交易筆數]]/1000</f>
        <v>82.76</v>
      </c>
      <c r="K4139" s="14">
        <f>表格1[[#This Row],[信用卡交易金額'[新臺幣']]]/1000</f>
        <v>39375.400999999998</v>
      </c>
      <c r="L4139" s="14">
        <f>表格1[[#This Row],[信用卡交易金額'[新臺幣']]]/1000000</f>
        <v>39.375400999999997</v>
      </c>
      <c r="M4139" s="14" t="str" cm="1">
        <f t="array" ref="M4139">_xlfn.TEXTJOIN("", TRUE, _xlfn.XLOOKUP(TRUE, VALUE(表格1[[#This Row],[年月]]) &lt;= VALUE($R$8:$R$12), $Q$8:$Q$12)) &amp; "年度"</f>
        <v>2023年度</v>
      </c>
    </row>
    <row r="4140" spans="1:13" x14ac:dyDescent="0.3">
      <c r="A4140" s="2">
        <v>202210</v>
      </c>
      <c r="B4140" s="19">
        <f>DATE(表格1[[#This Row],[年]],表格1[[#This Row],[月]],1)</f>
        <v>44835</v>
      </c>
      <c r="C4140" s="2" t="str">
        <f>LEFT(表格1[[#This Row],[年月]],4)</f>
        <v>2022</v>
      </c>
      <c r="D4140" s="2" t="str">
        <f>RIGHT(表格1[[#This Row],[年月]],2)</f>
        <v>10</v>
      </c>
      <c r="E4140" s="5">
        <v>10016000</v>
      </c>
      <c r="F4140" s="2" t="str">
        <f>VLOOKUP(TEXT(表格1[[#This Row],[地區]],"00000000"),縣市代碼,2,0)</f>
        <v>澎湖縣</v>
      </c>
      <c r="G4140" s="2" t="s">
        <v>5</v>
      </c>
      <c r="H4140" s="13">
        <v>8609</v>
      </c>
      <c r="I4140" s="14">
        <v>23596317</v>
      </c>
      <c r="J4140" s="14">
        <f>表格1[[#This Row],[信用卡交易筆數]]/1000</f>
        <v>8.609</v>
      </c>
      <c r="K4140" s="14">
        <f>表格1[[#This Row],[信用卡交易金額'[新臺幣']]]/1000</f>
        <v>23596.316999999999</v>
      </c>
      <c r="L4140" s="14">
        <f>表格1[[#This Row],[信用卡交易金額'[新臺幣']]]/1000000</f>
        <v>23.596316999999999</v>
      </c>
      <c r="M4140" s="14" t="str" cm="1">
        <f t="array" ref="M4140">_xlfn.TEXTJOIN("", TRUE, _xlfn.XLOOKUP(TRUE, VALUE(表格1[[#This Row],[年月]]) &lt;= VALUE($R$8:$R$12), $Q$8:$Q$12)) &amp; "年度"</f>
        <v>2023年度</v>
      </c>
    </row>
    <row r="4141" spans="1:13" x14ac:dyDescent="0.3">
      <c r="A4141" s="2">
        <v>202210</v>
      </c>
      <c r="B4141" s="19">
        <f>DATE(表格1[[#This Row],[年]],表格1[[#This Row],[月]],1)</f>
        <v>44835</v>
      </c>
      <c r="C4141" s="2" t="str">
        <f>LEFT(表格1[[#This Row],[年月]],4)</f>
        <v>2022</v>
      </c>
      <c r="D4141" s="2" t="str">
        <f>RIGHT(表格1[[#This Row],[年月]],2)</f>
        <v>10</v>
      </c>
      <c r="E4141" s="5">
        <v>10016000</v>
      </c>
      <c r="F4141" s="2" t="str">
        <f>VLOOKUP(TEXT(表格1[[#This Row],[地區]],"00000000"),縣市代碼,2,0)</f>
        <v>澎湖縣</v>
      </c>
      <c r="G4141" s="2" t="s">
        <v>6</v>
      </c>
      <c r="H4141" s="13">
        <v>12276</v>
      </c>
      <c r="I4141" s="14">
        <v>39416495</v>
      </c>
      <c r="J4141" s="14">
        <f>表格1[[#This Row],[信用卡交易筆數]]/1000</f>
        <v>12.276</v>
      </c>
      <c r="K4141" s="14">
        <f>表格1[[#This Row],[信用卡交易金額'[新臺幣']]]/1000</f>
        <v>39416.495000000003</v>
      </c>
      <c r="L4141" s="14">
        <f>表格1[[#This Row],[信用卡交易金額'[新臺幣']]]/1000000</f>
        <v>39.416494999999998</v>
      </c>
      <c r="M4141" s="14" t="str" cm="1">
        <f t="array" ref="M4141">_xlfn.TEXTJOIN("", TRUE, _xlfn.XLOOKUP(TRUE, VALUE(表格1[[#This Row],[年月]]) &lt;= VALUE($R$8:$R$12), $Q$8:$Q$12)) &amp; "年度"</f>
        <v>2023年度</v>
      </c>
    </row>
    <row r="4142" spans="1:13" x14ac:dyDescent="0.3">
      <c r="A4142" s="2">
        <v>202210</v>
      </c>
      <c r="B4142" s="19">
        <f>DATE(表格1[[#This Row],[年]],表格1[[#This Row],[月]],1)</f>
        <v>44835</v>
      </c>
      <c r="C4142" s="2" t="str">
        <f>LEFT(表格1[[#This Row],[年月]],4)</f>
        <v>2022</v>
      </c>
      <c r="D4142" s="2" t="str">
        <f>RIGHT(表格1[[#This Row],[年月]],2)</f>
        <v>10</v>
      </c>
      <c r="E4142" s="5">
        <v>10016000</v>
      </c>
      <c r="F4142" s="2" t="str">
        <f>VLOOKUP(TEXT(表格1[[#This Row],[地區]],"00000000"),縣市代碼,2,0)</f>
        <v>澎湖縣</v>
      </c>
      <c r="G4142" s="2" t="s">
        <v>7</v>
      </c>
      <c r="H4142" s="13">
        <v>61412</v>
      </c>
      <c r="I4142" s="14">
        <v>74731671</v>
      </c>
      <c r="J4142" s="14">
        <f>表格1[[#This Row],[信用卡交易筆數]]/1000</f>
        <v>61.411999999999999</v>
      </c>
      <c r="K4142" s="14">
        <f>表格1[[#This Row],[信用卡交易金額'[新臺幣']]]/1000</f>
        <v>74731.671000000002</v>
      </c>
      <c r="L4142" s="14">
        <f>表格1[[#This Row],[信用卡交易金額'[新臺幣']]]/1000000</f>
        <v>74.731671000000006</v>
      </c>
      <c r="M4142" s="14" t="str" cm="1">
        <f t="array" ref="M4142">_xlfn.TEXTJOIN("", TRUE, _xlfn.XLOOKUP(TRUE, VALUE(表格1[[#This Row],[年月]]) &lt;= VALUE($R$8:$R$12), $Q$8:$Q$12)) &amp; "年度"</f>
        <v>2023年度</v>
      </c>
    </row>
    <row r="4143" spans="1:13" x14ac:dyDescent="0.3">
      <c r="A4143" s="2">
        <v>202210</v>
      </c>
      <c r="B4143" s="19">
        <f>DATE(表格1[[#This Row],[年]],表格1[[#This Row],[月]],1)</f>
        <v>44835</v>
      </c>
      <c r="C4143" s="2" t="str">
        <f>LEFT(表格1[[#This Row],[年月]],4)</f>
        <v>2022</v>
      </c>
      <c r="D4143" s="2" t="str">
        <f>RIGHT(表格1[[#This Row],[年月]],2)</f>
        <v>10</v>
      </c>
      <c r="E4143" s="5">
        <v>10016000</v>
      </c>
      <c r="F4143" s="2" t="str">
        <f>VLOOKUP(TEXT(表格1[[#This Row],[地區]],"00000000"),縣市代碼,2,0)</f>
        <v>澎湖縣</v>
      </c>
      <c r="G4143" s="2" t="s">
        <v>8</v>
      </c>
      <c r="H4143" s="13">
        <v>48444</v>
      </c>
      <c r="I4143" s="14">
        <v>66939639</v>
      </c>
      <c r="J4143" s="14">
        <f>表格1[[#This Row],[信用卡交易筆數]]/1000</f>
        <v>48.444000000000003</v>
      </c>
      <c r="K4143" s="14">
        <f>表格1[[#This Row],[信用卡交易金額'[新臺幣']]]/1000</f>
        <v>66939.638999999996</v>
      </c>
      <c r="L4143" s="14">
        <f>表格1[[#This Row],[信用卡交易金額'[新臺幣']]]/1000000</f>
        <v>66.939639</v>
      </c>
      <c r="M4143" s="14" t="str" cm="1">
        <f t="array" ref="M4143">_xlfn.TEXTJOIN("", TRUE, _xlfn.XLOOKUP(TRUE, VALUE(表格1[[#This Row],[年月]]) &lt;= VALUE($R$8:$R$12), $Q$8:$Q$12)) &amp; "年度"</f>
        <v>2023年度</v>
      </c>
    </row>
    <row r="4144" spans="1:13" x14ac:dyDescent="0.3">
      <c r="A4144" s="2">
        <v>202210</v>
      </c>
      <c r="B4144" s="19">
        <f>DATE(表格1[[#This Row],[年]],表格1[[#This Row],[月]],1)</f>
        <v>44835</v>
      </c>
      <c r="C4144" s="2" t="str">
        <f>LEFT(表格1[[#This Row],[年月]],4)</f>
        <v>2022</v>
      </c>
      <c r="D4144" s="2" t="str">
        <f>RIGHT(表格1[[#This Row],[年月]],2)</f>
        <v>10</v>
      </c>
      <c r="E4144" s="5">
        <v>10016000</v>
      </c>
      <c r="F4144" s="2" t="str">
        <f>VLOOKUP(TEXT(表格1[[#This Row],[地區]],"00000000"),縣市代碼,2,0)</f>
        <v>澎湖縣</v>
      </c>
      <c r="G4144" s="2" t="s">
        <v>9</v>
      </c>
      <c r="H4144" s="13">
        <v>90544</v>
      </c>
      <c r="I4144" s="14">
        <v>116083601</v>
      </c>
      <c r="J4144" s="14">
        <f>表格1[[#This Row],[信用卡交易筆數]]/1000</f>
        <v>90.543999999999997</v>
      </c>
      <c r="K4144" s="14">
        <f>表格1[[#This Row],[信用卡交易金額'[新臺幣']]]/1000</f>
        <v>116083.601</v>
      </c>
      <c r="L4144" s="14">
        <f>表格1[[#This Row],[信用卡交易金額'[新臺幣']]]/1000000</f>
        <v>116.083601</v>
      </c>
      <c r="M4144" s="14" t="str" cm="1">
        <f t="array" ref="M4144">_xlfn.TEXTJOIN("", TRUE, _xlfn.XLOOKUP(TRUE, VALUE(表格1[[#This Row],[年月]]) &lt;= VALUE($R$8:$R$12), $Q$8:$Q$12)) &amp; "年度"</f>
        <v>2023年度</v>
      </c>
    </row>
    <row r="4145" spans="1:13" x14ac:dyDescent="0.3">
      <c r="A4145" s="2">
        <v>202210</v>
      </c>
      <c r="B4145" s="19">
        <f>DATE(表格1[[#This Row],[年]],表格1[[#This Row],[月]],1)</f>
        <v>44835</v>
      </c>
      <c r="C4145" s="2" t="str">
        <f>LEFT(表格1[[#This Row],[年月]],4)</f>
        <v>2022</v>
      </c>
      <c r="D4145" s="2" t="str">
        <f>RIGHT(表格1[[#This Row],[年月]],2)</f>
        <v>10</v>
      </c>
      <c r="E4145" s="5">
        <v>10016000</v>
      </c>
      <c r="F4145" s="2" t="str">
        <f>VLOOKUP(TEXT(表格1[[#This Row],[地區]],"00000000"),縣市代碼,2,0)</f>
        <v>澎湖縣</v>
      </c>
      <c r="G4145" s="2" t="s">
        <v>10</v>
      </c>
      <c r="H4145" s="13">
        <v>48409</v>
      </c>
      <c r="I4145" s="14">
        <v>137100488</v>
      </c>
      <c r="J4145" s="14">
        <f>表格1[[#This Row],[信用卡交易筆數]]/1000</f>
        <v>48.408999999999999</v>
      </c>
      <c r="K4145" s="14">
        <f>表格1[[#This Row],[信用卡交易金額'[新臺幣']]]/1000</f>
        <v>137100.48800000001</v>
      </c>
      <c r="L4145" s="14">
        <f>表格1[[#This Row],[信用卡交易金額'[新臺幣']]]/1000000</f>
        <v>137.10048800000001</v>
      </c>
      <c r="M4145" s="14" t="str" cm="1">
        <f t="array" ref="M4145">_xlfn.TEXTJOIN("", TRUE, _xlfn.XLOOKUP(TRUE, VALUE(表格1[[#This Row],[年月]]) &lt;= VALUE($R$8:$R$12), $Q$8:$Q$12)) &amp; "年度"</f>
        <v>2023年度</v>
      </c>
    </row>
    <row r="4146" spans="1:13" x14ac:dyDescent="0.3">
      <c r="A4146" s="2">
        <v>202210</v>
      </c>
      <c r="B4146" s="19">
        <f>DATE(表格1[[#This Row],[年]],表格1[[#This Row],[月]],1)</f>
        <v>44835</v>
      </c>
      <c r="C4146" s="2" t="str">
        <f>LEFT(表格1[[#This Row],[年月]],4)</f>
        <v>2022</v>
      </c>
      <c r="D4146" s="2" t="str">
        <f>RIGHT(表格1[[#This Row],[年月]],2)</f>
        <v>10</v>
      </c>
      <c r="E4146" s="5" t="s">
        <v>62</v>
      </c>
      <c r="F4146" s="2" t="str">
        <f>VLOOKUP(TEXT(表格1[[#This Row],[地區]],"00000000"),縣市代碼,2,0)</f>
        <v>金門縣</v>
      </c>
      <c r="G4146" s="2" t="s">
        <v>4</v>
      </c>
      <c r="H4146" s="13">
        <v>72599</v>
      </c>
      <c r="I4146" s="14">
        <v>46883262</v>
      </c>
      <c r="J4146" s="14">
        <f>表格1[[#This Row],[信用卡交易筆數]]/1000</f>
        <v>72.599000000000004</v>
      </c>
      <c r="K4146" s="14">
        <f>表格1[[#This Row],[信用卡交易金額'[新臺幣']]]/1000</f>
        <v>46883.262000000002</v>
      </c>
      <c r="L4146" s="14">
        <f>表格1[[#This Row],[信用卡交易金額'[新臺幣']]]/1000000</f>
        <v>46.883262000000002</v>
      </c>
      <c r="M4146" s="14" t="str" cm="1">
        <f t="array" ref="M4146">_xlfn.TEXTJOIN("", TRUE, _xlfn.XLOOKUP(TRUE, VALUE(表格1[[#This Row],[年月]]) &lt;= VALUE($R$8:$R$12), $Q$8:$Q$12)) &amp; "年度"</f>
        <v>2023年度</v>
      </c>
    </row>
    <row r="4147" spans="1:13" x14ac:dyDescent="0.3">
      <c r="A4147" s="2">
        <v>202210</v>
      </c>
      <c r="B4147" s="19">
        <f>DATE(表格1[[#This Row],[年]],表格1[[#This Row],[月]],1)</f>
        <v>44835</v>
      </c>
      <c r="C4147" s="2" t="str">
        <f>LEFT(表格1[[#This Row],[年月]],4)</f>
        <v>2022</v>
      </c>
      <c r="D4147" s="2" t="str">
        <f>RIGHT(表格1[[#This Row],[年月]],2)</f>
        <v>10</v>
      </c>
      <c r="E4147" s="5" t="s">
        <v>62</v>
      </c>
      <c r="F4147" s="2" t="str">
        <f>VLOOKUP(TEXT(表格1[[#This Row],[地區]],"00000000"),縣市代碼,2,0)</f>
        <v>金門縣</v>
      </c>
      <c r="G4147" s="2" t="s">
        <v>5</v>
      </c>
      <c r="H4147" s="13">
        <v>6907</v>
      </c>
      <c r="I4147" s="14">
        <v>15934237</v>
      </c>
      <c r="J4147" s="14">
        <f>表格1[[#This Row],[信用卡交易筆數]]/1000</f>
        <v>6.907</v>
      </c>
      <c r="K4147" s="14">
        <f>表格1[[#This Row],[信用卡交易金額'[新臺幣']]]/1000</f>
        <v>15934.236999999999</v>
      </c>
      <c r="L4147" s="14">
        <f>表格1[[#This Row],[信用卡交易金額'[新臺幣']]]/1000000</f>
        <v>15.934237</v>
      </c>
      <c r="M4147" s="14" t="str" cm="1">
        <f t="array" ref="M4147">_xlfn.TEXTJOIN("", TRUE, _xlfn.XLOOKUP(TRUE, VALUE(表格1[[#This Row],[年月]]) &lt;= VALUE($R$8:$R$12), $Q$8:$Q$12)) &amp; "年度"</f>
        <v>2023年度</v>
      </c>
    </row>
    <row r="4148" spans="1:13" x14ac:dyDescent="0.3">
      <c r="A4148" s="2">
        <v>202210</v>
      </c>
      <c r="B4148" s="19">
        <f>DATE(表格1[[#This Row],[年]],表格1[[#This Row],[月]],1)</f>
        <v>44835</v>
      </c>
      <c r="C4148" s="2" t="str">
        <f>LEFT(表格1[[#This Row],[年月]],4)</f>
        <v>2022</v>
      </c>
      <c r="D4148" s="2" t="str">
        <f>RIGHT(表格1[[#This Row],[年月]],2)</f>
        <v>10</v>
      </c>
      <c r="E4148" s="5" t="s">
        <v>62</v>
      </c>
      <c r="F4148" s="2" t="str">
        <f>VLOOKUP(TEXT(表格1[[#This Row],[地區]],"00000000"),縣市代碼,2,0)</f>
        <v>金門縣</v>
      </c>
      <c r="G4148" s="2" t="s">
        <v>6</v>
      </c>
      <c r="H4148" s="13">
        <v>10800</v>
      </c>
      <c r="I4148" s="14">
        <v>39552407</v>
      </c>
      <c r="J4148" s="14">
        <f>表格1[[#This Row],[信用卡交易筆數]]/1000</f>
        <v>10.8</v>
      </c>
      <c r="K4148" s="14">
        <f>表格1[[#This Row],[信用卡交易金額'[新臺幣']]]/1000</f>
        <v>39552.406999999999</v>
      </c>
      <c r="L4148" s="14">
        <f>表格1[[#This Row],[信用卡交易金額'[新臺幣']]]/1000000</f>
        <v>39.552407000000002</v>
      </c>
      <c r="M4148" s="14" t="str" cm="1">
        <f t="array" ref="M4148">_xlfn.TEXTJOIN("", TRUE, _xlfn.XLOOKUP(TRUE, VALUE(表格1[[#This Row],[年月]]) &lt;= VALUE($R$8:$R$12), $Q$8:$Q$12)) &amp; "年度"</f>
        <v>2023年度</v>
      </c>
    </row>
    <row r="4149" spans="1:13" x14ac:dyDescent="0.3">
      <c r="A4149" s="2">
        <v>202210</v>
      </c>
      <c r="B4149" s="19">
        <f>DATE(表格1[[#This Row],[年]],表格1[[#This Row],[月]],1)</f>
        <v>44835</v>
      </c>
      <c r="C4149" s="2" t="str">
        <f>LEFT(表格1[[#This Row],[年月]],4)</f>
        <v>2022</v>
      </c>
      <c r="D4149" s="2" t="str">
        <f>RIGHT(表格1[[#This Row],[年月]],2)</f>
        <v>10</v>
      </c>
      <c r="E4149" s="5" t="s">
        <v>62</v>
      </c>
      <c r="F4149" s="2" t="str">
        <f>VLOOKUP(TEXT(表格1[[#This Row],[地區]],"00000000"),縣市代碼,2,0)</f>
        <v>金門縣</v>
      </c>
      <c r="G4149" s="2" t="s">
        <v>7</v>
      </c>
      <c r="H4149" s="13">
        <v>42123</v>
      </c>
      <c r="I4149" s="14">
        <v>57438664</v>
      </c>
      <c r="J4149" s="14">
        <f>表格1[[#This Row],[信用卡交易筆數]]/1000</f>
        <v>42.122999999999998</v>
      </c>
      <c r="K4149" s="14">
        <f>表格1[[#This Row],[信用卡交易金額'[新臺幣']]]/1000</f>
        <v>57438.663999999997</v>
      </c>
      <c r="L4149" s="14">
        <f>表格1[[#This Row],[信用卡交易金額'[新臺幣']]]/1000000</f>
        <v>57.438664000000003</v>
      </c>
      <c r="M4149" s="14" t="str" cm="1">
        <f t="array" ref="M4149">_xlfn.TEXTJOIN("", TRUE, _xlfn.XLOOKUP(TRUE, VALUE(表格1[[#This Row],[年月]]) &lt;= VALUE($R$8:$R$12), $Q$8:$Q$12)) &amp; "年度"</f>
        <v>2023年度</v>
      </c>
    </row>
    <row r="4150" spans="1:13" x14ac:dyDescent="0.3">
      <c r="A4150" s="2">
        <v>202210</v>
      </c>
      <c r="B4150" s="19">
        <f>DATE(表格1[[#This Row],[年]],表格1[[#This Row],[月]],1)</f>
        <v>44835</v>
      </c>
      <c r="C4150" s="2" t="str">
        <f>LEFT(表格1[[#This Row],[年月]],4)</f>
        <v>2022</v>
      </c>
      <c r="D4150" s="2" t="str">
        <f>RIGHT(表格1[[#This Row],[年月]],2)</f>
        <v>10</v>
      </c>
      <c r="E4150" s="5" t="s">
        <v>62</v>
      </c>
      <c r="F4150" s="2" t="str">
        <f>VLOOKUP(TEXT(表格1[[#This Row],[地區]],"00000000"),縣市代碼,2,0)</f>
        <v>金門縣</v>
      </c>
      <c r="G4150" s="2" t="s">
        <v>8</v>
      </c>
      <c r="H4150" s="13">
        <v>39247</v>
      </c>
      <c r="I4150" s="14">
        <v>58945343</v>
      </c>
      <c r="J4150" s="14">
        <f>表格1[[#This Row],[信用卡交易筆數]]/1000</f>
        <v>39.247</v>
      </c>
      <c r="K4150" s="14">
        <f>表格1[[#This Row],[信用卡交易金額'[新臺幣']]]/1000</f>
        <v>58945.343000000001</v>
      </c>
      <c r="L4150" s="14">
        <f>表格1[[#This Row],[信用卡交易金額'[新臺幣']]]/1000000</f>
        <v>58.945343000000001</v>
      </c>
      <c r="M4150" s="14" t="str" cm="1">
        <f t="array" ref="M4150">_xlfn.TEXTJOIN("", TRUE, _xlfn.XLOOKUP(TRUE, VALUE(表格1[[#This Row],[年月]]) &lt;= VALUE($R$8:$R$12), $Q$8:$Q$12)) &amp; "年度"</f>
        <v>2023年度</v>
      </c>
    </row>
    <row r="4151" spans="1:13" x14ac:dyDescent="0.3">
      <c r="A4151" s="2">
        <v>202210</v>
      </c>
      <c r="B4151" s="19">
        <f>DATE(表格1[[#This Row],[年]],表格1[[#This Row],[月]],1)</f>
        <v>44835</v>
      </c>
      <c r="C4151" s="2" t="str">
        <f>LEFT(表格1[[#This Row],[年月]],4)</f>
        <v>2022</v>
      </c>
      <c r="D4151" s="2" t="str">
        <f>RIGHT(表格1[[#This Row],[年月]],2)</f>
        <v>10</v>
      </c>
      <c r="E4151" s="5" t="s">
        <v>62</v>
      </c>
      <c r="F4151" s="2" t="str">
        <f>VLOOKUP(TEXT(表格1[[#This Row],[地區]],"00000000"),縣市代碼,2,0)</f>
        <v>金門縣</v>
      </c>
      <c r="G4151" s="2" t="s">
        <v>9</v>
      </c>
      <c r="H4151" s="13">
        <v>93050</v>
      </c>
      <c r="I4151" s="14">
        <v>102956626</v>
      </c>
      <c r="J4151" s="14">
        <f>表格1[[#This Row],[信用卡交易筆數]]/1000</f>
        <v>93.05</v>
      </c>
      <c r="K4151" s="14">
        <f>表格1[[#This Row],[信用卡交易金額'[新臺幣']]]/1000</f>
        <v>102956.626</v>
      </c>
      <c r="L4151" s="14">
        <f>表格1[[#This Row],[信用卡交易金額'[新臺幣']]]/1000000</f>
        <v>102.956626</v>
      </c>
      <c r="M4151" s="14" t="str" cm="1">
        <f t="array" ref="M4151">_xlfn.TEXTJOIN("", TRUE, _xlfn.XLOOKUP(TRUE, VALUE(表格1[[#This Row],[年月]]) &lt;= VALUE($R$8:$R$12), $Q$8:$Q$12)) &amp; "年度"</f>
        <v>2023年度</v>
      </c>
    </row>
    <row r="4152" spans="1:13" x14ac:dyDescent="0.3">
      <c r="A4152" s="2">
        <v>202210</v>
      </c>
      <c r="B4152" s="19">
        <f>DATE(表格1[[#This Row],[年]],表格1[[#This Row],[月]],1)</f>
        <v>44835</v>
      </c>
      <c r="C4152" s="2" t="str">
        <f>LEFT(表格1[[#This Row],[年月]],4)</f>
        <v>2022</v>
      </c>
      <c r="D4152" s="2" t="str">
        <f>RIGHT(表格1[[#This Row],[年月]],2)</f>
        <v>10</v>
      </c>
      <c r="E4152" s="5" t="s">
        <v>62</v>
      </c>
      <c r="F4152" s="2" t="str">
        <f>VLOOKUP(TEXT(表格1[[#This Row],[地區]],"00000000"),縣市代碼,2,0)</f>
        <v>金門縣</v>
      </c>
      <c r="G4152" s="2" t="s">
        <v>10</v>
      </c>
      <c r="H4152" s="13">
        <v>39787</v>
      </c>
      <c r="I4152" s="14">
        <v>107435164</v>
      </c>
      <c r="J4152" s="14">
        <f>表格1[[#This Row],[信用卡交易筆數]]/1000</f>
        <v>39.786999999999999</v>
      </c>
      <c r="K4152" s="14">
        <f>表格1[[#This Row],[信用卡交易金額'[新臺幣']]]/1000</f>
        <v>107435.164</v>
      </c>
      <c r="L4152" s="14">
        <f>表格1[[#This Row],[信用卡交易金額'[新臺幣']]]/1000000</f>
        <v>107.435164</v>
      </c>
      <c r="M4152" s="14" t="str" cm="1">
        <f t="array" ref="M4152">_xlfn.TEXTJOIN("", TRUE, _xlfn.XLOOKUP(TRUE, VALUE(表格1[[#This Row],[年月]]) &lt;= VALUE($R$8:$R$12), $Q$8:$Q$12)) &amp; "年度"</f>
        <v>2023年度</v>
      </c>
    </row>
    <row r="4153" spans="1:13" x14ac:dyDescent="0.3">
      <c r="A4153" s="2">
        <v>202210</v>
      </c>
      <c r="B4153" s="19">
        <f>DATE(表格1[[#This Row],[年]],表格1[[#This Row],[月]],1)</f>
        <v>44835</v>
      </c>
      <c r="C4153" s="2" t="str">
        <f>LEFT(表格1[[#This Row],[年月]],4)</f>
        <v>2022</v>
      </c>
      <c r="D4153" s="2" t="str">
        <f>RIGHT(表格1[[#This Row],[年月]],2)</f>
        <v>10</v>
      </c>
      <c r="E4153" s="5">
        <v>9007000</v>
      </c>
      <c r="F4153" s="2" t="str">
        <f>VLOOKUP(TEXT(表格1[[#This Row],[地區]],"00000000"),縣市代碼,2,0)</f>
        <v>連江縣</v>
      </c>
      <c r="G4153" s="2" t="s">
        <v>4</v>
      </c>
      <c r="H4153" s="13">
        <v>12940</v>
      </c>
      <c r="I4153" s="14">
        <v>6039584</v>
      </c>
      <c r="J4153" s="14">
        <f>表格1[[#This Row],[信用卡交易筆數]]/1000</f>
        <v>12.94</v>
      </c>
      <c r="K4153" s="14">
        <f>表格1[[#This Row],[信用卡交易金額'[新臺幣']]]/1000</f>
        <v>6039.5839999999998</v>
      </c>
      <c r="L4153" s="14">
        <f>表格1[[#This Row],[信用卡交易金額'[新臺幣']]]/1000000</f>
        <v>6.0395839999999996</v>
      </c>
      <c r="M4153" s="14" t="str" cm="1">
        <f t="array" ref="M4153">_xlfn.TEXTJOIN("", TRUE, _xlfn.XLOOKUP(TRUE, VALUE(表格1[[#This Row],[年月]]) &lt;= VALUE($R$8:$R$12), $Q$8:$Q$12)) &amp; "年度"</f>
        <v>2023年度</v>
      </c>
    </row>
    <row r="4154" spans="1:13" x14ac:dyDescent="0.3">
      <c r="A4154" s="2">
        <v>202210</v>
      </c>
      <c r="B4154" s="19">
        <f>DATE(表格1[[#This Row],[年]],表格1[[#This Row],[月]],1)</f>
        <v>44835</v>
      </c>
      <c r="C4154" s="2" t="str">
        <f>LEFT(表格1[[#This Row],[年月]],4)</f>
        <v>2022</v>
      </c>
      <c r="D4154" s="2" t="str">
        <f>RIGHT(表格1[[#This Row],[年月]],2)</f>
        <v>10</v>
      </c>
      <c r="E4154" s="5">
        <v>9007000</v>
      </c>
      <c r="F4154" s="2" t="str">
        <f>VLOOKUP(TEXT(表格1[[#This Row],[地區]],"00000000"),縣市代碼,2,0)</f>
        <v>連江縣</v>
      </c>
      <c r="G4154" s="2" t="s">
        <v>5</v>
      </c>
      <c r="H4154" s="13">
        <v>1046</v>
      </c>
      <c r="I4154" s="14">
        <v>2538761</v>
      </c>
      <c r="J4154" s="14">
        <f>表格1[[#This Row],[信用卡交易筆數]]/1000</f>
        <v>1.046</v>
      </c>
      <c r="K4154" s="14">
        <f>表格1[[#This Row],[信用卡交易金額'[新臺幣']]]/1000</f>
        <v>2538.761</v>
      </c>
      <c r="L4154" s="14">
        <f>表格1[[#This Row],[信用卡交易金額'[新臺幣']]]/1000000</f>
        <v>2.538761</v>
      </c>
      <c r="M4154" s="14" t="str" cm="1">
        <f t="array" ref="M4154">_xlfn.TEXTJOIN("", TRUE, _xlfn.XLOOKUP(TRUE, VALUE(表格1[[#This Row],[年月]]) &lt;= VALUE($R$8:$R$12), $Q$8:$Q$12)) &amp; "年度"</f>
        <v>2023年度</v>
      </c>
    </row>
    <row r="4155" spans="1:13" x14ac:dyDescent="0.3">
      <c r="A4155" s="2">
        <v>202210</v>
      </c>
      <c r="B4155" s="19">
        <f>DATE(表格1[[#This Row],[年]],表格1[[#This Row],[月]],1)</f>
        <v>44835</v>
      </c>
      <c r="C4155" s="2" t="str">
        <f>LEFT(表格1[[#This Row],[年月]],4)</f>
        <v>2022</v>
      </c>
      <c r="D4155" s="2" t="str">
        <f>RIGHT(表格1[[#This Row],[年月]],2)</f>
        <v>10</v>
      </c>
      <c r="E4155" s="5">
        <v>9007000</v>
      </c>
      <c r="F4155" s="2" t="str">
        <f>VLOOKUP(TEXT(表格1[[#This Row],[地區]],"00000000"),縣市代碼,2,0)</f>
        <v>連江縣</v>
      </c>
      <c r="G4155" s="2" t="s">
        <v>6</v>
      </c>
      <c r="H4155" s="13">
        <v>1840</v>
      </c>
      <c r="I4155" s="14">
        <v>5114721</v>
      </c>
      <c r="J4155" s="14">
        <f>表格1[[#This Row],[信用卡交易筆數]]/1000</f>
        <v>1.84</v>
      </c>
      <c r="K4155" s="14">
        <f>表格1[[#This Row],[信用卡交易金額'[新臺幣']]]/1000</f>
        <v>5114.7209999999995</v>
      </c>
      <c r="L4155" s="14">
        <f>表格1[[#This Row],[信用卡交易金額'[新臺幣']]]/1000000</f>
        <v>5.1147210000000003</v>
      </c>
      <c r="M4155" s="14" t="str" cm="1">
        <f t="array" ref="M4155">_xlfn.TEXTJOIN("", TRUE, _xlfn.XLOOKUP(TRUE, VALUE(表格1[[#This Row],[年月]]) &lt;= VALUE($R$8:$R$12), $Q$8:$Q$12)) &amp; "年度"</f>
        <v>2023年度</v>
      </c>
    </row>
    <row r="4156" spans="1:13" x14ac:dyDescent="0.3">
      <c r="A4156" s="2">
        <v>202210</v>
      </c>
      <c r="B4156" s="19">
        <f>DATE(表格1[[#This Row],[年]],表格1[[#This Row],[月]],1)</f>
        <v>44835</v>
      </c>
      <c r="C4156" s="2" t="str">
        <f>LEFT(表格1[[#This Row],[年月]],4)</f>
        <v>2022</v>
      </c>
      <c r="D4156" s="2" t="str">
        <f>RIGHT(表格1[[#This Row],[年月]],2)</f>
        <v>10</v>
      </c>
      <c r="E4156" s="5">
        <v>9007000</v>
      </c>
      <c r="F4156" s="2" t="str">
        <f>VLOOKUP(TEXT(表格1[[#This Row],[地區]],"00000000"),縣市代碼,2,0)</f>
        <v>連江縣</v>
      </c>
      <c r="G4156" s="2" t="s">
        <v>7</v>
      </c>
      <c r="H4156" s="13">
        <v>8899</v>
      </c>
      <c r="I4156" s="14">
        <v>15347059</v>
      </c>
      <c r="J4156" s="14">
        <f>表格1[[#This Row],[信用卡交易筆數]]/1000</f>
        <v>8.8989999999999991</v>
      </c>
      <c r="K4156" s="14">
        <f>表格1[[#This Row],[信用卡交易金額'[新臺幣']]]/1000</f>
        <v>15347.058999999999</v>
      </c>
      <c r="L4156" s="14">
        <f>表格1[[#This Row],[信用卡交易金額'[新臺幣']]]/1000000</f>
        <v>15.347059</v>
      </c>
      <c r="M4156" s="14" t="str" cm="1">
        <f t="array" ref="M4156">_xlfn.TEXTJOIN("", TRUE, _xlfn.XLOOKUP(TRUE, VALUE(表格1[[#This Row],[年月]]) &lt;= VALUE($R$8:$R$12), $Q$8:$Q$12)) &amp; "年度"</f>
        <v>2023年度</v>
      </c>
    </row>
    <row r="4157" spans="1:13" x14ac:dyDescent="0.3">
      <c r="A4157" s="2">
        <v>202210</v>
      </c>
      <c r="B4157" s="19">
        <f>DATE(表格1[[#This Row],[年]],表格1[[#This Row],[月]],1)</f>
        <v>44835</v>
      </c>
      <c r="C4157" s="2" t="str">
        <f>LEFT(表格1[[#This Row],[年月]],4)</f>
        <v>2022</v>
      </c>
      <c r="D4157" s="2" t="str">
        <f>RIGHT(表格1[[#This Row],[年月]],2)</f>
        <v>10</v>
      </c>
      <c r="E4157" s="5">
        <v>9007000</v>
      </c>
      <c r="F4157" s="2" t="str">
        <f>VLOOKUP(TEXT(表格1[[#This Row],[地區]],"00000000"),縣市代碼,2,0)</f>
        <v>連江縣</v>
      </c>
      <c r="G4157" s="2" t="s">
        <v>8</v>
      </c>
      <c r="H4157" s="13">
        <v>7555</v>
      </c>
      <c r="I4157" s="14">
        <v>9987700</v>
      </c>
      <c r="J4157" s="14">
        <f>表格1[[#This Row],[信用卡交易筆數]]/1000</f>
        <v>7.5549999999999997</v>
      </c>
      <c r="K4157" s="14">
        <f>表格1[[#This Row],[信用卡交易金額'[新臺幣']]]/1000</f>
        <v>9987.7000000000007</v>
      </c>
      <c r="L4157" s="14">
        <f>表格1[[#This Row],[信用卡交易金額'[新臺幣']]]/1000000</f>
        <v>9.9877000000000002</v>
      </c>
      <c r="M4157" s="14" t="str" cm="1">
        <f t="array" ref="M4157">_xlfn.TEXTJOIN("", TRUE, _xlfn.XLOOKUP(TRUE, VALUE(表格1[[#This Row],[年月]]) &lt;= VALUE($R$8:$R$12), $Q$8:$Q$12)) &amp; "年度"</f>
        <v>2023年度</v>
      </c>
    </row>
    <row r="4158" spans="1:13" x14ac:dyDescent="0.3">
      <c r="A4158" s="2">
        <v>202210</v>
      </c>
      <c r="B4158" s="19">
        <f>DATE(表格1[[#This Row],[年]],表格1[[#This Row],[月]],1)</f>
        <v>44835</v>
      </c>
      <c r="C4158" s="2" t="str">
        <f>LEFT(表格1[[#This Row],[年月]],4)</f>
        <v>2022</v>
      </c>
      <c r="D4158" s="2" t="str">
        <f>RIGHT(表格1[[#This Row],[年月]],2)</f>
        <v>10</v>
      </c>
      <c r="E4158" s="5">
        <v>9007000</v>
      </c>
      <c r="F4158" s="2" t="str">
        <f>VLOOKUP(TEXT(表格1[[#This Row],[地區]],"00000000"),縣市代碼,2,0)</f>
        <v>連江縣</v>
      </c>
      <c r="G4158" s="2" t="s">
        <v>9</v>
      </c>
      <c r="H4158" s="13">
        <v>12284</v>
      </c>
      <c r="I4158" s="14">
        <v>15483489</v>
      </c>
      <c r="J4158" s="14">
        <f>表格1[[#This Row],[信用卡交易筆數]]/1000</f>
        <v>12.284000000000001</v>
      </c>
      <c r="K4158" s="14">
        <f>表格1[[#This Row],[信用卡交易金額'[新臺幣']]]/1000</f>
        <v>15483.489</v>
      </c>
      <c r="L4158" s="14">
        <f>表格1[[#This Row],[信用卡交易金額'[新臺幣']]]/1000000</f>
        <v>15.483489000000001</v>
      </c>
      <c r="M4158" s="14" t="str" cm="1">
        <f t="array" ref="M4158">_xlfn.TEXTJOIN("", TRUE, _xlfn.XLOOKUP(TRUE, VALUE(表格1[[#This Row],[年月]]) &lt;= VALUE($R$8:$R$12), $Q$8:$Q$12)) &amp; "年度"</f>
        <v>2023年度</v>
      </c>
    </row>
    <row r="4159" spans="1:13" x14ac:dyDescent="0.3">
      <c r="A4159" s="2">
        <v>202210</v>
      </c>
      <c r="B4159" s="19">
        <f>DATE(表格1[[#This Row],[年]],表格1[[#This Row],[月]],1)</f>
        <v>44835</v>
      </c>
      <c r="C4159" s="2" t="str">
        <f>LEFT(表格1[[#This Row],[年月]],4)</f>
        <v>2022</v>
      </c>
      <c r="D4159" s="2" t="str">
        <f>RIGHT(表格1[[#This Row],[年月]],2)</f>
        <v>10</v>
      </c>
      <c r="E4159" s="5">
        <v>9007000</v>
      </c>
      <c r="F4159" s="2" t="str">
        <f>VLOOKUP(TEXT(表格1[[#This Row],[地區]],"00000000"),縣市代碼,2,0)</f>
        <v>連江縣</v>
      </c>
      <c r="G4159" s="2" t="s">
        <v>10</v>
      </c>
      <c r="H4159" s="13">
        <v>7398</v>
      </c>
      <c r="I4159" s="14">
        <v>17792146</v>
      </c>
      <c r="J4159" s="14">
        <f>表格1[[#This Row],[信用卡交易筆數]]/1000</f>
        <v>7.3979999999999997</v>
      </c>
      <c r="K4159" s="14">
        <f>表格1[[#This Row],[信用卡交易金額'[新臺幣']]]/1000</f>
        <v>17792.146000000001</v>
      </c>
      <c r="L4159" s="14">
        <f>表格1[[#This Row],[信用卡交易金額'[新臺幣']]]/1000000</f>
        <v>17.792145999999999</v>
      </c>
      <c r="M4159" s="14" t="str" cm="1">
        <f t="array" ref="M4159">_xlfn.TEXTJOIN("", TRUE, _xlfn.XLOOKUP(TRUE, VALUE(表格1[[#This Row],[年月]]) &lt;= VALUE($R$8:$R$12), $Q$8:$Q$12)) &amp; "年度"</f>
        <v>2023年度</v>
      </c>
    </row>
    <row r="4160" spans="1:13" x14ac:dyDescent="0.3">
      <c r="A4160" s="2">
        <v>202211</v>
      </c>
      <c r="B4160" s="19">
        <f>DATE(表格1[[#This Row],[年]],表格1[[#This Row],[月]],1)</f>
        <v>44866</v>
      </c>
      <c r="C4160" s="2" t="str">
        <f>LEFT(表格1[[#This Row],[年月]],4)</f>
        <v>2022</v>
      </c>
      <c r="D4160" s="2" t="str">
        <f>RIGHT(表格1[[#This Row],[年月]],2)</f>
        <v>11</v>
      </c>
      <c r="E4160" s="5">
        <v>63000000</v>
      </c>
      <c r="F4160" s="2" t="str">
        <f>VLOOKUP(TEXT(表格1[[#This Row],[地區]],"00000000"),縣市代碼,2,0)</f>
        <v>臺北市</v>
      </c>
      <c r="G4160" s="2" t="s">
        <v>4</v>
      </c>
      <c r="H4160" s="13">
        <v>11147991</v>
      </c>
      <c r="I4160" s="14">
        <v>6808951906</v>
      </c>
      <c r="J4160" s="14">
        <f>表格1[[#This Row],[信用卡交易筆數]]/1000</f>
        <v>11147.991</v>
      </c>
      <c r="K4160" s="14">
        <f>表格1[[#This Row],[信用卡交易金額'[新臺幣']]]/1000</f>
        <v>6808951.9060000004</v>
      </c>
      <c r="L4160" s="14">
        <f>表格1[[#This Row],[信用卡交易金額'[新臺幣']]]/1000000</f>
        <v>6808.9519060000002</v>
      </c>
      <c r="M4160" s="14" t="str" cm="1">
        <f t="array" ref="M4160">_xlfn.TEXTJOIN("", TRUE, _xlfn.XLOOKUP(TRUE, VALUE(表格1[[#This Row],[年月]]) &lt;= VALUE($R$8:$R$12), $Q$8:$Q$12)) &amp; "年度"</f>
        <v>2023年度</v>
      </c>
    </row>
    <row r="4161" spans="1:13" x14ac:dyDescent="0.3">
      <c r="A4161" s="2">
        <v>202211</v>
      </c>
      <c r="B4161" s="19">
        <f>DATE(表格1[[#This Row],[年]],表格1[[#This Row],[月]],1)</f>
        <v>44866</v>
      </c>
      <c r="C4161" s="2" t="str">
        <f>LEFT(表格1[[#This Row],[年月]],4)</f>
        <v>2022</v>
      </c>
      <c r="D4161" s="2" t="str">
        <f>RIGHT(表格1[[#This Row],[年月]],2)</f>
        <v>11</v>
      </c>
      <c r="E4161" s="5">
        <v>63000000</v>
      </c>
      <c r="F4161" s="2" t="str">
        <f>VLOOKUP(TEXT(表格1[[#This Row],[地區]],"00000000"),縣市代碼,2,0)</f>
        <v>臺北市</v>
      </c>
      <c r="G4161" s="2" t="s">
        <v>5</v>
      </c>
      <c r="H4161" s="13">
        <v>610621</v>
      </c>
      <c r="I4161" s="14">
        <v>2653434434</v>
      </c>
      <c r="J4161" s="14">
        <f>表格1[[#This Row],[信用卡交易筆數]]/1000</f>
        <v>610.62099999999998</v>
      </c>
      <c r="K4161" s="14">
        <f>表格1[[#This Row],[信用卡交易金額'[新臺幣']]]/1000</f>
        <v>2653434.4339999999</v>
      </c>
      <c r="L4161" s="14">
        <f>表格1[[#This Row],[信用卡交易金額'[新臺幣']]]/1000000</f>
        <v>2653.4344339999998</v>
      </c>
      <c r="M4161" s="14" t="str" cm="1">
        <f t="array" ref="M4161">_xlfn.TEXTJOIN("", TRUE, _xlfn.XLOOKUP(TRUE, VALUE(表格1[[#This Row],[年月]]) &lt;= VALUE($R$8:$R$12), $Q$8:$Q$12)) &amp; "年度"</f>
        <v>2023年度</v>
      </c>
    </row>
    <row r="4162" spans="1:13" x14ac:dyDescent="0.3">
      <c r="A4162" s="2">
        <v>202211</v>
      </c>
      <c r="B4162" s="19">
        <f>DATE(表格1[[#This Row],[年]],表格1[[#This Row],[月]],1)</f>
        <v>44866</v>
      </c>
      <c r="C4162" s="2" t="str">
        <f>LEFT(表格1[[#This Row],[年月]],4)</f>
        <v>2022</v>
      </c>
      <c r="D4162" s="2" t="str">
        <f>RIGHT(表格1[[#This Row],[年月]],2)</f>
        <v>11</v>
      </c>
      <c r="E4162" s="5">
        <v>63000000</v>
      </c>
      <c r="F4162" s="2" t="str">
        <f>VLOOKUP(TEXT(表格1[[#This Row],[地區]],"00000000"),縣市代碼,2,0)</f>
        <v>臺北市</v>
      </c>
      <c r="G4162" s="2" t="s">
        <v>6</v>
      </c>
      <c r="H4162" s="13">
        <v>919734</v>
      </c>
      <c r="I4162" s="14">
        <v>4315180005</v>
      </c>
      <c r="J4162" s="14">
        <f>表格1[[#This Row],[信用卡交易筆數]]/1000</f>
        <v>919.73400000000004</v>
      </c>
      <c r="K4162" s="14">
        <f>表格1[[#This Row],[信用卡交易金額'[新臺幣']]]/1000</f>
        <v>4315180.0049999999</v>
      </c>
      <c r="L4162" s="14">
        <f>表格1[[#This Row],[信用卡交易金額'[新臺幣']]]/1000000</f>
        <v>4315.1800050000002</v>
      </c>
      <c r="M4162" s="14" t="str" cm="1">
        <f t="array" ref="M4162">_xlfn.TEXTJOIN("", TRUE, _xlfn.XLOOKUP(TRUE, VALUE(表格1[[#This Row],[年月]]) &lt;= VALUE($R$8:$R$12), $Q$8:$Q$12)) &amp; "年度"</f>
        <v>2023年度</v>
      </c>
    </row>
    <row r="4163" spans="1:13" x14ac:dyDescent="0.3">
      <c r="A4163" s="2">
        <v>202211</v>
      </c>
      <c r="B4163" s="19">
        <f>DATE(表格1[[#This Row],[年]],表格1[[#This Row],[月]],1)</f>
        <v>44866</v>
      </c>
      <c r="C4163" s="2" t="str">
        <f>LEFT(表格1[[#This Row],[年月]],4)</f>
        <v>2022</v>
      </c>
      <c r="D4163" s="2" t="str">
        <f>RIGHT(表格1[[#This Row],[年月]],2)</f>
        <v>11</v>
      </c>
      <c r="E4163" s="5">
        <v>63000000</v>
      </c>
      <c r="F4163" s="2" t="str">
        <f>VLOOKUP(TEXT(表格1[[#This Row],[地區]],"00000000"),縣市代碼,2,0)</f>
        <v>臺北市</v>
      </c>
      <c r="G4163" s="2" t="s">
        <v>7</v>
      </c>
      <c r="H4163" s="13">
        <v>4846539</v>
      </c>
      <c r="I4163" s="14">
        <v>5103839657</v>
      </c>
      <c r="J4163" s="14">
        <f>表格1[[#This Row],[信用卡交易筆數]]/1000</f>
        <v>4846.5389999999998</v>
      </c>
      <c r="K4163" s="14">
        <f>表格1[[#This Row],[信用卡交易金額'[新臺幣']]]/1000</f>
        <v>5103839.6569999997</v>
      </c>
      <c r="L4163" s="14">
        <f>表格1[[#This Row],[信用卡交易金額'[新臺幣']]]/1000000</f>
        <v>5103.8396570000004</v>
      </c>
      <c r="M4163" s="14" t="str" cm="1">
        <f t="array" ref="M4163">_xlfn.TEXTJOIN("", TRUE, _xlfn.XLOOKUP(TRUE, VALUE(表格1[[#This Row],[年月]]) &lt;= VALUE($R$8:$R$12), $Q$8:$Q$12)) &amp; "年度"</f>
        <v>2023年度</v>
      </c>
    </row>
    <row r="4164" spans="1:13" x14ac:dyDescent="0.3">
      <c r="A4164" s="2">
        <v>202211</v>
      </c>
      <c r="B4164" s="19">
        <f>DATE(表格1[[#This Row],[年]],表格1[[#This Row],[月]],1)</f>
        <v>44866</v>
      </c>
      <c r="C4164" s="2" t="str">
        <f>LEFT(表格1[[#This Row],[年月]],4)</f>
        <v>2022</v>
      </c>
      <c r="D4164" s="2" t="str">
        <f>RIGHT(表格1[[#This Row],[年月]],2)</f>
        <v>11</v>
      </c>
      <c r="E4164" s="5">
        <v>63000000</v>
      </c>
      <c r="F4164" s="2" t="str">
        <f>VLOOKUP(TEXT(表格1[[#This Row],[地區]],"00000000"),縣市代碼,2,0)</f>
        <v>臺北市</v>
      </c>
      <c r="G4164" s="2" t="s">
        <v>8</v>
      </c>
      <c r="H4164" s="13">
        <v>4073580</v>
      </c>
      <c r="I4164" s="14">
        <v>8740028247</v>
      </c>
      <c r="J4164" s="14">
        <f>表格1[[#This Row],[信用卡交易筆數]]/1000</f>
        <v>4073.58</v>
      </c>
      <c r="K4164" s="14">
        <f>表格1[[#This Row],[信用卡交易金額'[新臺幣']]]/1000</f>
        <v>8740028.2469999995</v>
      </c>
      <c r="L4164" s="14">
        <f>表格1[[#This Row],[信用卡交易金額'[新臺幣']]]/1000000</f>
        <v>8740.0282470000002</v>
      </c>
      <c r="M4164" s="14" t="str" cm="1">
        <f t="array" ref="M4164">_xlfn.TEXTJOIN("", TRUE, _xlfn.XLOOKUP(TRUE, VALUE(表格1[[#This Row],[年月]]) &lt;= VALUE($R$8:$R$12), $Q$8:$Q$12)) &amp; "年度"</f>
        <v>2023年度</v>
      </c>
    </row>
    <row r="4165" spans="1:13" x14ac:dyDescent="0.3">
      <c r="A4165" s="2">
        <v>202211</v>
      </c>
      <c r="B4165" s="19">
        <f>DATE(表格1[[#This Row],[年]],表格1[[#This Row],[月]],1)</f>
        <v>44866</v>
      </c>
      <c r="C4165" s="2" t="str">
        <f>LEFT(表格1[[#This Row],[年月]],4)</f>
        <v>2022</v>
      </c>
      <c r="D4165" s="2" t="str">
        <f>RIGHT(表格1[[#This Row],[年月]],2)</f>
        <v>11</v>
      </c>
      <c r="E4165" s="5">
        <v>63000000</v>
      </c>
      <c r="F4165" s="2" t="str">
        <f>VLOOKUP(TEXT(表格1[[#This Row],[地區]],"00000000"),縣市代碼,2,0)</f>
        <v>臺北市</v>
      </c>
      <c r="G4165" s="2" t="s">
        <v>9</v>
      </c>
      <c r="H4165" s="13">
        <v>8522421</v>
      </c>
      <c r="I4165" s="14">
        <v>15967226625</v>
      </c>
      <c r="J4165" s="14">
        <f>表格1[[#This Row],[信用卡交易筆數]]/1000</f>
        <v>8522.4210000000003</v>
      </c>
      <c r="K4165" s="14">
        <f>表格1[[#This Row],[信用卡交易金額'[新臺幣']]]/1000</f>
        <v>15967226.625</v>
      </c>
      <c r="L4165" s="14">
        <f>表格1[[#This Row],[信用卡交易金額'[新臺幣']]]/1000000</f>
        <v>15967.226624999999</v>
      </c>
      <c r="M4165" s="14" t="str" cm="1">
        <f t="array" ref="M4165">_xlfn.TEXTJOIN("", TRUE, _xlfn.XLOOKUP(TRUE, VALUE(表格1[[#This Row],[年月]]) &lt;= VALUE($R$8:$R$12), $Q$8:$Q$12)) &amp; "年度"</f>
        <v>2023年度</v>
      </c>
    </row>
    <row r="4166" spans="1:13" x14ac:dyDescent="0.3">
      <c r="A4166" s="2">
        <v>202211</v>
      </c>
      <c r="B4166" s="19">
        <f>DATE(表格1[[#This Row],[年]],表格1[[#This Row],[月]],1)</f>
        <v>44866</v>
      </c>
      <c r="C4166" s="2" t="str">
        <f>LEFT(表格1[[#This Row],[年月]],4)</f>
        <v>2022</v>
      </c>
      <c r="D4166" s="2" t="str">
        <f>RIGHT(表格1[[#This Row],[年月]],2)</f>
        <v>11</v>
      </c>
      <c r="E4166" s="5">
        <v>63000000</v>
      </c>
      <c r="F4166" s="2" t="str">
        <f>VLOOKUP(TEXT(表格1[[#This Row],[地區]],"00000000"),縣市代碼,2,0)</f>
        <v>臺北市</v>
      </c>
      <c r="G4166" s="2" t="s">
        <v>10</v>
      </c>
      <c r="H4166" s="13">
        <v>4721726</v>
      </c>
      <c r="I4166" s="14">
        <v>15391759199</v>
      </c>
      <c r="J4166" s="14">
        <f>表格1[[#This Row],[信用卡交易筆數]]/1000</f>
        <v>4721.7259999999997</v>
      </c>
      <c r="K4166" s="14">
        <f>表格1[[#This Row],[信用卡交易金額'[新臺幣']]]/1000</f>
        <v>15391759.198999999</v>
      </c>
      <c r="L4166" s="14">
        <f>表格1[[#This Row],[信用卡交易金額'[新臺幣']]]/1000000</f>
        <v>15391.759199</v>
      </c>
      <c r="M4166" s="14" t="str" cm="1">
        <f t="array" ref="M4166">_xlfn.TEXTJOIN("", TRUE, _xlfn.XLOOKUP(TRUE, VALUE(表格1[[#This Row],[年月]]) &lt;= VALUE($R$8:$R$12), $Q$8:$Q$12)) &amp; "年度"</f>
        <v>2023年度</v>
      </c>
    </row>
    <row r="4167" spans="1:13" x14ac:dyDescent="0.3">
      <c r="A4167" s="2">
        <v>202211</v>
      </c>
      <c r="B4167" s="19">
        <f>DATE(表格1[[#This Row],[年]],表格1[[#This Row],[月]],1)</f>
        <v>44866</v>
      </c>
      <c r="C4167" s="2" t="str">
        <f>LEFT(表格1[[#This Row],[年月]],4)</f>
        <v>2022</v>
      </c>
      <c r="D4167" s="2" t="str">
        <f>RIGHT(表格1[[#This Row],[年月]],2)</f>
        <v>11</v>
      </c>
      <c r="E4167" s="5">
        <v>65000000</v>
      </c>
      <c r="F4167" s="2" t="str">
        <f>VLOOKUP(TEXT(表格1[[#This Row],[地區]],"00000000"),縣市代碼,2,0)</f>
        <v>新北市</v>
      </c>
      <c r="G4167" s="2" t="s">
        <v>4</v>
      </c>
      <c r="H4167" s="13">
        <v>12074622</v>
      </c>
      <c r="I4167" s="14">
        <v>6086401497</v>
      </c>
      <c r="J4167" s="14">
        <f>表格1[[#This Row],[信用卡交易筆數]]/1000</f>
        <v>12074.621999999999</v>
      </c>
      <c r="K4167" s="14">
        <f>表格1[[#This Row],[信用卡交易金額'[新臺幣']]]/1000</f>
        <v>6086401.4970000004</v>
      </c>
      <c r="L4167" s="14">
        <f>表格1[[#This Row],[信用卡交易金額'[新臺幣']]]/1000000</f>
        <v>6086.4014969999998</v>
      </c>
      <c r="M4167" s="14" t="str" cm="1">
        <f t="array" ref="M4167">_xlfn.TEXTJOIN("", TRUE, _xlfn.XLOOKUP(TRUE, VALUE(表格1[[#This Row],[年月]]) &lt;= VALUE($R$8:$R$12), $Q$8:$Q$12)) &amp; "年度"</f>
        <v>2023年度</v>
      </c>
    </row>
    <row r="4168" spans="1:13" x14ac:dyDescent="0.3">
      <c r="A4168" s="2">
        <v>202211</v>
      </c>
      <c r="B4168" s="19">
        <f>DATE(表格1[[#This Row],[年]],表格1[[#This Row],[月]],1)</f>
        <v>44866</v>
      </c>
      <c r="C4168" s="2" t="str">
        <f>LEFT(表格1[[#This Row],[年月]],4)</f>
        <v>2022</v>
      </c>
      <c r="D4168" s="2" t="str">
        <f>RIGHT(表格1[[#This Row],[年月]],2)</f>
        <v>11</v>
      </c>
      <c r="E4168" s="5">
        <v>65000000</v>
      </c>
      <c r="F4168" s="2" t="str">
        <f>VLOOKUP(TEXT(表格1[[#This Row],[地區]],"00000000"),縣市代碼,2,0)</f>
        <v>新北市</v>
      </c>
      <c r="G4168" s="2" t="s">
        <v>5</v>
      </c>
      <c r="H4168" s="13">
        <v>771534</v>
      </c>
      <c r="I4168" s="14">
        <v>2334210225</v>
      </c>
      <c r="J4168" s="14">
        <f>表格1[[#This Row],[信用卡交易筆數]]/1000</f>
        <v>771.53399999999999</v>
      </c>
      <c r="K4168" s="14">
        <f>表格1[[#This Row],[信用卡交易金額'[新臺幣']]]/1000</f>
        <v>2334210.2250000001</v>
      </c>
      <c r="L4168" s="14">
        <f>表格1[[#This Row],[信用卡交易金額'[新臺幣']]]/1000000</f>
        <v>2334.2102249999998</v>
      </c>
      <c r="M4168" s="14" t="str" cm="1">
        <f t="array" ref="M4168">_xlfn.TEXTJOIN("", TRUE, _xlfn.XLOOKUP(TRUE, VALUE(表格1[[#This Row],[年月]]) &lt;= VALUE($R$8:$R$12), $Q$8:$Q$12)) &amp; "年度"</f>
        <v>2023年度</v>
      </c>
    </row>
    <row r="4169" spans="1:13" x14ac:dyDescent="0.3">
      <c r="A4169" s="2">
        <v>202211</v>
      </c>
      <c r="B4169" s="19">
        <f>DATE(表格1[[#This Row],[年]],表格1[[#This Row],[月]],1)</f>
        <v>44866</v>
      </c>
      <c r="C4169" s="2" t="str">
        <f>LEFT(表格1[[#This Row],[年月]],4)</f>
        <v>2022</v>
      </c>
      <c r="D4169" s="2" t="str">
        <f>RIGHT(表格1[[#This Row],[年月]],2)</f>
        <v>11</v>
      </c>
      <c r="E4169" s="5">
        <v>65000000</v>
      </c>
      <c r="F4169" s="2" t="str">
        <f>VLOOKUP(TEXT(表格1[[#This Row],[地區]],"00000000"),縣市代碼,2,0)</f>
        <v>新北市</v>
      </c>
      <c r="G4169" s="2" t="s">
        <v>6</v>
      </c>
      <c r="H4169" s="13">
        <v>1170103</v>
      </c>
      <c r="I4169" s="14">
        <v>4051673946</v>
      </c>
      <c r="J4169" s="14">
        <f>表格1[[#This Row],[信用卡交易筆數]]/1000</f>
        <v>1170.1030000000001</v>
      </c>
      <c r="K4169" s="14">
        <f>表格1[[#This Row],[信用卡交易金額'[新臺幣']]]/1000</f>
        <v>4051673.946</v>
      </c>
      <c r="L4169" s="14">
        <f>表格1[[#This Row],[信用卡交易金額'[新臺幣']]]/1000000</f>
        <v>4051.6739459999999</v>
      </c>
      <c r="M4169" s="14" t="str" cm="1">
        <f t="array" ref="M4169">_xlfn.TEXTJOIN("", TRUE, _xlfn.XLOOKUP(TRUE, VALUE(表格1[[#This Row],[年月]]) &lt;= VALUE($R$8:$R$12), $Q$8:$Q$12)) &amp; "年度"</f>
        <v>2023年度</v>
      </c>
    </row>
    <row r="4170" spans="1:13" x14ac:dyDescent="0.3">
      <c r="A4170" s="2">
        <v>202211</v>
      </c>
      <c r="B4170" s="19">
        <f>DATE(表格1[[#This Row],[年]],表格1[[#This Row],[月]],1)</f>
        <v>44866</v>
      </c>
      <c r="C4170" s="2" t="str">
        <f>LEFT(表格1[[#This Row],[年月]],4)</f>
        <v>2022</v>
      </c>
      <c r="D4170" s="2" t="str">
        <f>RIGHT(表格1[[#This Row],[年月]],2)</f>
        <v>11</v>
      </c>
      <c r="E4170" s="5">
        <v>65000000</v>
      </c>
      <c r="F4170" s="2" t="str">
        <f>VLOOKUP(TEXT(表格1[[#This Row],[地區]],"00000000"),縣市代碼,2,0)</f>
        <v>新北市</v>
      </c>
      <c r="G4170" s="2" t="s">
        <v>7</v>
      </c>
      <c r="H4170" s="13">
        <v>5795166</v>
      </c>
      <c r="I4170" s="14">
        <v>6080661188</v>
      </c>
      <c r="J4170" s="14">
        <f>表格1[[#This Row],[信用卡交易筆數]]/1000</f>
        <v>5795.1660000000002</v>
      </c>
      <c r="K4170" s="14">
        <f>表格1[[#This Row],[信用卡交易金額'[新臺幣']]]/1000</f>
        <v>6080661.1880000001</v>
      </c>
      <c r="L4170" s="14">
        <f>表格1[[#This Row],[信用卡交易金額'[新臺幣']]]/1000000</f>
        <v>6080.661188</v>
      </c>
      <c r="M4170" s="14" t="str" cm="1">
        <f t="array" ref="M4170">_xlfn.TEXTJOIN("", TRUE, _xlfn.XLOOKUP(TRUE, VALUE(表格1[[#This Row],[年月]]) &lt;= VALUE($R$8:$R$12), $Q$8:$Q$12)) &amp; "年度"</f>
        <v>2023年度</v>
      </c>
    </row>
    <row r="4171" spans="1:13" x14ac:dyDescent="0.3">
      <c r="A4171" s="2">
        <v>202211</v>
      </c>
      <c r="B4171" s="19">
        <f>DATE(表格1[[#This Row],[年]],表格1[[#This Row],[月]],1)</f>
        <v>44866</v>
      </c>
      <c r="C4171" s="2" t="str">
        <f>LEFT(表格1[[#This Row],[年月]],4)</f>
        <v>2022</v>
      </c>
      <c r="D4171" s="2" t="str">
        <f>RIGHT(表格1[[#This Row],[年月]],2)</f>
        <v>11</v>
      </c>
      <c r="E4171" s="5">
        <v>65000000</v>
      </c>
      <c r="F4171" s="2" t="str">
        <f>VLOOKUP(TEXT(表格1[[#This Row],[地區]],"00000000"),縣市代碼,2,0)</f>
        <v>新北市</v>
      </c>
      <c r="G4171" s="2" t="s">
        <v>8</v>
      </c>
      <c r="H4171" s="13">
        <v>5051420</v>
      </c>
      <c r="I4171" s="14">
        <v>8172876142</v>
      </c>
      <c r="J4171" s="14">
        <f>表格1[[#This Row],[信用卡交易筆數]]/1000</f>
        <v>5051.42</v>
      </c>
      <c r="K4171" s="14">
        <f>表格1[[#This Row],[信用卡交易金額'[新臺幣']]]/1000</f>
        <v>8172876.142</v>
      </c>
      <c r="L4171" s="14">
        <f>表格1[[#This Row],[信用卡交易金額'[新臺幣']]]/1000000</f>
        <v>8172.8761420000001</v>
      </c>
      <c r="M4171" s="14" t="str" cm="1">
        <f t="array" ref="M4171">_xlfn.TEXTJOIN("", TRUE, _xlfn.XLOOKUP(TRUE, VALUE(表格1[[#This Row],[年月]]) &lt;= VALUE($R$8:$R$12), $Q$8:$Q$12)) &amp; "年度"</f>
        <v>2023年度</v>
      </c>
    </row>
    <row r="4172" spans="1:13" x14ac:dyDescent="0.3">
      <c r="A4172" s="2">
        <v>202211</v>
      </c>
      <c r="B4172" s="19">
        <f>DATE(表格1[[#This Row],[年]],表格1[[#This Row],[月]],1)</f>
        <v>44866</v>
      </c>
      <c r="C4172" s="2" t="str">
        <f>LEFT(表格1[[#This Row],[年月]],4)</f>
        <v>2022</v>
      </c>
      <c r="D4172" s="2" t="str">
        <f>RIGHT(表格1[[#This Row],[年月]],2)</f>
        <v>11</v>
      </c>
      <c r="E4172" s="5">
        <v>65000000</v>
      </c>
      <c r="F4172" s="2" t="str">
        <f>VLOOKUP(TEXT(表格1[[#This Row],[地區]],"00000000"),縣市代碼,2,0)</f>
        <v>新北市</v>
      </c>
      <c r="G4172" s="2" t="s">
        <v>9</v>
      </c>
      <c r="H4172" s="13">
        <v>10774684</v>
      </c>
      <c r="I4172" s="14">
        <v>16978366105</v>
      </c>
      <c r="J4172" s="14">
        <f>表格1[[#This Row],[信用卡交易筆數]]/1000</f>
        <v>10774.683999999999</v>
      </c>
      <c r="K4172" s="14">
        <f>表格1[[#This Row],[信用卡交易金額'[新臺幣']]]/1000</f>
        <v>16978366.105</v>
      </c>
      <c r="L4172" s="14">
        <f>表格1[[#This Row],[信用卡交易金額'[新臺幣']]]/1000000</f>
        <v>16978.366105000001</v>
      </c>
      <c r="M4172" s="14" t="str" cm="1">
        <f t="array" ref="M4172">_xlfn.TEXTJOIN("", TRUE, _xlfn.XLOOKUP(TRUE, VALUE(表格1[[#This Row],[年月]]) &lt;= VALUE($R$8:$R$12), $Q$8:$Q$12)) &amp; "年度"</f>
        <v>2023年度</v>
      </c>
    </row>
    <row r="4173" spans="1:13" x14ac:dyDescent="0.3">
      <c r="A4173" s="2">
        <v>202211</v>
      </c>
      <c r="B4173" s="19">
        <f>DATE(表格1[[#This Row],[年]],表格1[[#This Row],[月]],1)</f>
        <v>44866</v>
      </c>
      <c r="C4173" s="2" t="str">
        <f>LEFT(表格1[[#This Row],[年月]],4)</f>
        <v>2022</v>
      </c>
      <c r="D4173" s="2" t="str">
        <f>RIGHT(表格1[[#This Row],[年月]],2)</f>
        <v>11</v>
      </c>
      <c r="E4173" s="5">
        <v>65000000</v>
      </c>
      <c r="F4173" s="2" t="str">
        <f>VLOOKUP(TEXT(表格1[[#This Row],[地區]],"00000000"),縣市代碼,2,0)</f>
        <v>新北市</v>
      </c>
      <c r="G4173" s="2" t="s">
        <v>10</v>
      </c>
      <c r="H4173" s="13">
        <v>6234864</v>
      </c>
      <c r="I4173" s="14">
        <v>17177758363</v>
      </c>
      <c r="J4173" s="14">
        <f>表格1[[#This Row],[信用卡交易筆數]]/1000</f>
        <v>6234.8639999999996</v>
      </c>
      <c r="K4173" s="14">
        <f>表格1[[#This Row],[信用卡交易金額'[新臺幣']]]/1000</f>
        <v>17177758.363000002</v>
      </c>
      <c r="L4173" s="14">
        <f>表格1[[#This Row],[信用卡交易金額'[新臺幣']]]/1000000</f>
        <v>17177.758363000001</v>
      </c>
      <c r="M4173" s="14" t="str" cm="1">
        <f t="array" ref="M4173">_xlfn.TEXTJOIN("", TRUE, _xlfn.XLOOKUP(TRUE, VALUE(表格1[[#This Row],[年月]]) &lt;= VALUE($R$8:$R$12), $Q$8:$Q$12)) &amp; "年度"</f>
        <v>2023年度</v>
      </c>
    </row>
    <row r="4174" spans="1:13" x14ac:dyDescent="0.3">
      <c r="A4174" s="2">
        <v>202211</v>
      </c>
      <c r="B4174" s="19">
        <f>DATE(表格1[[#This Row],[年]],表格1[[#This Row],[月]],1)</f>
        <v>44866</v>
      </c>
      <c r="C4174" s="2" t="str">
        <f>LEFT(表格1[[#This Row],[年月]],4)</f>
        <v>2022</v>
      </c>
      <c r="D4174" s="2" t="str">
        <f>RIGHT(表格1[[#This Row],[年月]],2)</f>
        <v>11</v>
      </c>
      <c r="E4174" s="5">
        <v>68000000</v>
      </c>
      <c r="F4174" s="2" t="str">
        <f>VLOOKUP(TEXT(表格1[[#This Row],[地區]],"00000000"),縣市代碼,2,0)</f>
        <v>桃園市</v>
      </c>
      <c r="G4174" s="2" t="s">
        <v>4</v>
      </c>
      <c r="H4174" s="13">
        <v>5257673</v>
      </c>
      <c r="I4174" s="14">
        <v>2525721630</v>
      </c>
      <c r="J4174" s="14">
        <f>表格1[[#This Row],[信用卡交易筆數]]/1000</f>
        <v>5257.6729999999998</v>
      </c>
      <c r="K4174" s="14">
        <f>表格1[[#This Row],[信用卡交易金額'[新臺幣']]]/1000</f>
        <v>2525721.63</v>
      </c>
      <c r="L4174" s="14">
        <f>表格1[[#This Row],[信用卡交易金額'[新臺幣']]]/1000000</f>
        <v>2525.72163</v>
      </c>
      <c r="M4174" s="14" t="str" cm="1">
        <f t="array" ref="M4174">_xlfn.TEXTJOIN("", TRUE, _xlfn.XLOOKUP(TRUE, VALUE(表格1[[#This Row],[年月]]) &lt;= VALUE($R$8:$R$12), $Q$8:$Q$12)) &amp; "年度"</f>
        <v>2023年度</v>
      </c>
    </row>
    <row r="4175" spans="1:13" x14ac:dyDescent="0.3">
      <c r="A4175" s="2">
        <v>202211</v>
      </c>
      <c r="B4175" s="19">
        <f>DATE(表格1[[#This Row],[年]],表格1[[#This Row],[月]],1)</f>
        <v>44866</v>
      </c>
      <c r="C4175" s="2" t="str">
        <f>LEFT(表格1[[#This Row],[年月]],4)</f>
        <v>2022</v>
      </c>
      <c r="D4175" s="2" t="str">
        <f>RIGHT(表格1[[#This Row],[年月]],2)</f>
        <v>11</v>
      </c>
      <c r="E4175" s="5">
        <v>68000000</v>
      </c>
      <c r="F4175" s="2" t="str">
        <f>VLOOKUP(TEXT(表格1[[#This Row],[地區]],"00000000"),縣市代碼,2,0)</f>
        <v>桃園市</v>
      </c>
      <c r="G4175" s="2" t="s">
        <v>5</v>
      </c>
      <c r="H4175" s="13">
        <v>337374</v>
      </c>
      <c r="I4175" s="14">
        <v>1019620990</v>
      </c>
      <c r="J4175" s="14">
        <f>表格1[[#This Row],[信用卡交易筆數]]/1000</f>
        <v>337.37400000000002</v>
      </c>
      <c r="K4175" s="14">
        <f>表格1[[#This Row],[信用卡交易金額'[新臺幣']]]/1000</f>
        <v>1019620.99</v>
      </c>
      <c r="L4175" s="14">
        <f>表格1[[#This Row],[信用卡交易金額'[新臺幣']]]/1000000</f>
        <v>1019.62099</v>
      </c>
      <c r="M4175" s="14" t="str" cm="1">
        <f t="array" ref="M4175">_xlfn.TEXTJOIN("", TRUE, _xlfn.XLOOKUP(TRUE, VALUE(表格1[[#This Row],[年月]]) &lt;= VALUE($R$8:$R$12), $Q$8:$Q$12)) &amp; "年度"</f>
        <v>2023年度</v>
      </c>
    </row>
    <row r="4176" spans="1:13" x14ac:dyDescent="0.3">
      <c r="A4176" s="2">
        <v>202211</v>
      </c>
      <c r="B4176" s="19">
        <f>DATE(表格1[[#This Row],[年]],表格1[[#This Row],[月]],1)</f>
        <v>44866</v>
      </c>
      <c r="C4176" s="2" t="str">
        <f>LEFT(表格1[[#This Row],[年月]],4)</f>
        <v>2022</v>
      </c>
      <c r="D4176" s="2" t="str">
        <f>RIGHT(表格1[[#This Row],[年月]],2)</f>
        <v>11</v>
      </c>
      <c r="E4176" s="5">
        <v>68000000</v>
      </c>
      <c r="F4176" s="2" t="str">
        <f>VLOOKUP(TEXT(表格1[[#This Row],[地區]],"00000000"),縣市代碼,2,0)</f>
        <v>桃園市</v>
      </c>
      <c r="G4176" s="2" t="s">
        <v>6</v>
      </c>
      <c r="H4176" s="13">
        <v>544260</v>
      </c>
      <c r="I4176" s="14">
        <v>1778145008</v>
      </c>
      <c r="J4176" s="14">
        <f>表格1[[#This Row],[信用卡交易筆數]]/1000</f>
        <v>544.26</v>
      </c>
      <c r="K4176" s="14">
        <f>表格1[[#This Row],[信用卡交易金額'[新臺幣']]]/1000</f>
        <v>1778145.0079999999</v>
      </c>
      <c r="L4176" s="14">
        <f>表格1[[#This Row],[信用卡交易金額'[新臺幣']]]/1000000</f>
        <v>1778.145008</v>
      </c>
      <c r="M4176" s="14" t="str" cm="1">
        <f t="array" ref="M4176">_xlfn.TEXTJOIN("", TRUE, _xlfn.XLOOKUP(TRUE, VALUE(表格1[[#This Row],[年月]]) &lt;= VALUE($R$8:$R$12), $Q$8:$Q$12)) &amp; "年度"</f>
        <v>2023年度</v>
      </c>
    </row>
    <row r="4177" spans="1:13" x14ac:dyDescent="0.3">
      <c r="A4177" s="2">
        <v>202211</v>
      </c>
      <c r="B4177" s="19">
        <f>DATE(表格1[[#This Row],[年]],表格1[[#This Row],[月]],1)</f>
        <v>44866</v>
      </c>
      <c r="C4177" s="2" t="str">
        <f>LEFT(表格1[[#This Row],[年月]],4)</f>
        <v>2022</v>
      </c>
      <c r="D4177" s="2" t="str">
        <f>RIGHT(表格1[[#This Row],[年月]],2)</f>
        <v>11</v>
      </c>
      <c r="E4177" s="5">
        <v>68000000</v>
      </c>
      <c r="F4177" s="2" t="str">
        <f>VLOOKUP(TEXT(表格1[[#This Row],[地區]],"00000000"),縣市代碼,2,0)</f>
        <v>桃園市</v>
      </c>
      <c r="G4177" s="2" t="s">
        <v>7</v>
      </c>
      <c r="H4177" s="13">
        <v>2845929</v>
      </c>
      <c r="I4177" s="14">
        <v>3394808201</v>
      </c>
      <c r="J4177" s="14">
        <f>表格1[[#This Row],[信用卡交易筆數]]/1000</f>
        <v>2845.9290000000001</v>
      </c>
      <c r="K4177" s="14">
        <f>表格1[[#This Row],[信用卡交易金額'[新臺幣']]]/1000</f>
        <v>3394808.2009999999</v>
      </c>
      <c r="L4177" s="14">
        <f>表格1[[#This Row],[信用卡交易金額'[新臺幣']]]/1000000</f>
        <v>3394.8082009999998</v>
      </c>
      <c r="M4177" s="14" t="str" cm="1">
        <f t="array" ref="M4177">_xlfn.TEXTJOIN("", TRUE, _xlfn.XLOOKUP(TRUE, VALUE(表格1[[#This Row],[年月]]) &lt;= VALUE($R$8:$R$12), $Q$8:$Q$12)) &amp; "年度"</f>
        <v>2023年度</v>
      </c>
    </row>
    <row r="4178" spans="1:13" x14ac:dyDescent="0.3">
      <c r="A4178" s="2">
        <v>202211</v>
      </c>
      <c r="B4178" s="19">
        <f>DATE(表格1[[#This Row],[年]],表格1[[#This Row],[月]],1)</f>
        <v>44866</v>
      </c>
      <c r="C4178" s="2" t="str">
        <f>LEFT(表格1[[#This Row],[年月]],4)</f>
        <v>2022</v>
      </c>
      <c r="D4178" s="2" t="str">
        <f>RIGHT(表格1[[#This Row],[年月]],2)</f>
        <v>11</v>
      </c>
      <c r="E4178" s="5">
        <v>68000000</v>
      </c>
      <c r="F4178" s="2" t="str">
        <f>VLOOKUP(TEXT(表格1[[#This Row],[地區]],"00000000"),縣市代碼,2,0)</f>
        <v>桃園市</v>
      </c>
      <c r="G4178" s="2" t="s">
        <v>8</v>
      </c>
      <c r="H4178" s="13">
        <v>2295825</v>
      </c>
      <c r="I4178" s="14">
        <v>3542851827</v>
      </c>
      <c r="J4178" s="14">
        <f>表格1[[#This Row],[信用卡交易筆數]]/1000</f>
        <v>2295.8249999999998</v>
      </c>
      <c r="K4178" s="14">
        <f>表格1[[#This Row],[信用卡交易金額'[新臺幣']]]/1000</f>
        <v>3542851.827</v>
      </c>
      <c r="L4178" s="14">
        <f>表格1[[#This Row],[信用卡交易金額'[新臺幣']]]/1000000</f>
        <v>3542.851827</v>
      </c>
      <c r="M4178" s="14" t="str" cm="1">
        <f t="array" ref="M4178">_xlfn.TEXTJOIN("", TRUE, _xlfn.XLOOKUP(TRUE, VALUE(表格1[[#This Row],[年月]]) &lt;= VALUE($R$8:$R$12), $Q$8:$Q$12)) &amp; "年度"</f>
        <v>2023年度</v>
      </c>
    </row>
    <row r="4179" spans="1:13" x14ac:dyDescent="0.3">
      <c r="A4179" s="2">
        <v>202211</v>
      </c>
      <c r="B4179" s="19">
        <f>DATE(表格1[[#This Row],[年]],表格1[[#This Row],[月]],1)</f>
        <v>44866</v>
      </c>
      <c r="C4179" s="2" t="str">
        <f>LEFT(表格1[[#This Row],[年月]],4)</f>
        <v>2022</v>
      </c>
      <c r="D4179" s="2" t="str">
        <f>RIGHT(表格1[[#This Row],[年月]],2)</f>
        <v>11</v>
      </c>
      <c r="E4179" s="5">
        <v>68000000</v>
      </c>
      <c r="F4179" s="2" t="str">
        <f>VLOOKUP(TEXT(表格1[[#This Row],[地區]],"00000000"),縣市代碼,2,0)</f>
        <v>桃園市</v>
      </c>
      <c r="G4179" s="2" t="s">
        <v>9</v>
      </c>
      <c r="H4179" s="13">
        <v>4684017</v>
      </c>
      <c r="I4179" s="14">
        <v>8110850152</v>
      </c>
      <c r="J4179" s="14">
        <f>表格1[[#This Row],[信用卡交易筆數]]/1000</f>
        <v>4684.0169999999998</v>
      </c>
      <c r="K4179" s="14">
        <f>表格1[[#This Row],[信用卡交易金額'[新臺幣']]]/1000</f>
        <v>8110850.1519999998</v>
      </c>
      <c r="L4179" s="14">
        <f>表格1[[#This Row],[信用卡交易金額'[新臺幣']]]/1000000</f>
        <v>8110.850152</v>
      </c>
      <c r="M4179" s="14" t="str" cm="1">
        <f t="array" ref="M4179">_xlfn.TEXTJOIN("", TRUE, _xlfn.XLOOKUP(TRUE, VALUE(表格1[[#This Row],[年月]]) &lt;= VALUE($R$8:$R$12), $Q$8:$Q$12)) &amp; "年度"</f>
        <v>2023年度</v>
      </c>
    </row>
    <row r="4180" spans="1:13" x14ac:dyDescent="0.3">
      <c r="A4180" s="2">
        <v>202211</v>
      </c>
      <c r="B4180" s="19">
        <f>DATE(表格1[[#This Row],[年]],表格1[[#This Row],[月]],1)</f>
        <v>44866</v>
      </c>
      <c r="C4180" s="2" t="str">
        <f>LEFT(表格1[[#This Row],[年月]],4)</f>
        <v>2022</v>
      </c>
      <c r="D4180" s="2" t="str">
        <f>RIGHT(表格1[[#This Row],[年月]],2)</f>
        <v>11</v>
      </c>
      <c r="E4180" s="5">
        <v>68000000</v>
      </c>
      <c r="F4180" s="2" t="str">
        <f>VLOOKUP(TEXT(表格1[[#This Row],[地區]],"00000000"),縣市代碼,2,0)</f>
        <v>桃園市</v>
      </c>
      <c r="G4180" s="2" t="s">
        <v>10</v>
      </c>
      <c r="H4180" s="13">
        <v>2861662</v>
      </c>
      <c r="I4180" s="14">
        <v>7815401268</v>
      </c>
      <c r="J4180" s="14">
        <f>表格1[[#This Row],[信用卡交易筆數]]/1000</f>
        <v>2861.6619999999998</v>
      </c>
      <c r="K4180" s="14">
        <f>表格1[[#This Row],[信用卡交易金額'[新臺幣']]]/1000</f>
        <v>7815401.2680000002</v>
      </c>
      <c r="L4180" s="14">
        <f>表格1[[#This Row],[信用卡交易金額'[新臺幣']]]/1000000</f>
        <v>7815.4012679999996</v>
      </c>
      <c r="M4180" s="14" t="str" cm="1">
        <f t="array" ref="M4180">_xlfn.TEXTJOIN("", TRUE, _xlfn.XLOOKUP(TRUE, VALUE(表格1[[#This Row],[年月]]) &lt;= VALUE($R$8:$R$12), $Q$8:$Q$12)) &amp; "年度"</f>
        <v>2023年度</v>
      </c>
    </row>
    <row r="4181" spans="1:13" x14ac:dyDescent="0.3">
      <c r="A4181" s="2">
        <v>202211</v>
      </c>
      <c r="B4181" s="19">
        <f>DATE(表格1[[#This Row],[年]],表格1[[#This Row],[月]],1)</f>
        <v>44866</v>
      </c>
      <c r="C4181" s="2" t="str">
        <f>LEFT(表格1[[#This Row],[年月]],4)</f>
        <v>2022</v>
      </c>
      <c r="D4181" s="2" t="str">
        <f>RIGHT(表格1[[#This Row],[年月]],2)</f>
        <v>11</v>
      </c>
      <c r="E4181" s="5">
        <v>10004000</v>
      </c>
      <c r="F4181" s="2" t="str">
        <f>VLOOKUP(TEXT(表格1[[#This Row],[地區]],"00000000"),縣市代碼,2,0)</f>
        <v>新竹縣</v>
      </c>
      <c r="G4181" s="2" t="s">
        <v>4</v>
      </c>
      <c r="H4181" s="13">
        <v>1542797</v>
      </c>
      <c r="I4181" s="14">
        <v>801478263</v>
      </c>
      <c r="J4181" s="14">
        <f>表格1[[#This Row],[信用卡交易筆數]]/1000</f>
        <v>1542.797</v>
      </c>
      <c r="K4181" s="14">
        <f>表格1[[#This Row],[信用卡交易金額'[新臺幣']]]/1000</f>
        <v>801478.26300000004</v>
      </c>
      <c r="L4181" s="14">
        <f>表格1[[#This Row],[信用卡交易金額'[新臺幣']]]/1000000</f>
        <v>801.47826299999997</v>
      </c>
      <c r="M4181" s="14" t="str" cm="1">
        <f t="array" ref="M4181">_xlfn.TEXTJOIN("", TRUE, _xlfn.XLOOKUP(TRUE, VALUE(表格1[[#This Row],[年月]]) &lt;= VALUE($R$8:$R$12), $Q$8:$Q$12)) &amp; "年度"</f>
        <v>2023年度</v>
      </c>
    </row>
    <row r="4182" spans="1:13" x14ac:dyDescent="0.3">
      <c r="A4182" s="2">
        <v>202211</v>
      </c>
      <c r="B4182" s="19">
        <f>DATE(表格1[[#This Row],[年]],表格1[[#This Row],[月]],1)</f>
        <v>44866</v>
      </c>
      <c r="C4182" s="2" t="str">
        <f>LEFT(表格1[[#This Row],[年月]],4)</f>
        <v>2022</v>
      </c>
      <c r="D4182" s="2" t="str">
        <f>RIGHT(表格1[[#This Row],[年月]],2)</f>
        <v>11</v>
      </c>
      <c r="E4182" s="5">
        <v>10004000</v>
      </c>
      <c r="F4182" s="2" t="str">
        <f>VLOOKUP(TEXT(表格1[[#This Row],[地區]],"00000000"),縣市代碼,2,0)</f>
        <v>新竹縣</v>
      </c>
      <c r="G4182" s="2" t="s">
        <v>5</v>
      </c>
      <c r="H4182" s="13">
        <v>89068</v>
      </c>
      <c r="I4182" s="14">
        <v>305134202</v>
      </c>
      <c r="J4182" s="14">
        <f>表格1[[#This Row],[信用卡交易筆數]]/1000</f>
        <v>89.067999999999998</v>
      </c>
      <c r="K4182" s="14">
        <f>表格1[[#This Row],[信用卡交易金額'[新臺幣']]]/1000</f>
        <v>305134.20199999999</v>
      </c>
      <c r="L4182" s="14">
        <f>表格1[[#This Row],[信用卡交易金額'[新臺幣']]]/1000000</f>
        <v>305.13420200000002</v>
      </c>
      <c r="M4182" s="14" t="str" cm="1">
        <f t="array" ref="M4182">_xlfn.TEXTJOIN("", TRUE, _xlfn.XLOOKUP(TRUE, VALUE(表格1[[#This Row],[年月]]) &lt;= VALUE($R$8:$R$12), $Q$8:$Q$12)) &amp; "年度"</f>
        <v>2023年度</v>
      </c>
    </row>
    <row r="4183" spans="1:13" x14ac:dyDescent="0.3">
      <c r="A4183" s="2">
        <v>202211</v>
      </c>
      <c r="B4183" s="19">
        <f>DATE(表格1[[#This Row],[年]],表格1[[#This Row],[月]],1)</f>
        <v>44866</v>
      </c>
      <c r="C4183" s="2" t="str">
        <f>LEFT(表格1[[#This Row],[年月]],4)</f>
        <v>2022</v>
      </c>
      <c r="D4183" s="2" t="str">
        <f>RIGHT(表格1[[#This Row],[年月]],2)</f>
        <v>11</v>
      </c>
      <c r="E4183" s="5">
        <v>10004000</v>
      </c>
      <c r="F4183" s="2" t="str">
        <f>VLOOKUP(TEXT(表格1[[#This Row],[地區]],"00000000"),縣市代碼,2,0)</f>
        <v>新竹縣</v>
      </c>
      <c r="G4183" s="2" t="s">
        <v>6</v>
      </c>
      <c r="H4183" s="13">
        <v>148972</v>
      </c>
      <c r="I4183" s="14">
        <v>573180180</v>
      </c>
      <c r="J4183" s="14">
        <f>表格1[[#This Row],[信用卡交易筆數]]/1000</f>
        <v>148.97200000000001</v>
      </c>
      <c r="K4183" s="14">
        <f>表格1[[#This Row],[信用卡交易金額'[新臺幣']]]/1000</f>
        <v>573180.18000000005</v>
      </c>
      <c r="L4183" s="14">
        <f>表格1[[#This Row],[信用卡交易金額'[新臺幣']]]/1000000</f>
        <v>573.18017999999995</v>
      </c>
      <c r="M4183" s="14" t="str" cm="1">
        <f t="array" ref="M4183">_xlfn.TEXTJOIN("", TRUE, _xlfn.XLOOKUP(TRUE, VALUE(表格1[[#This Row],[年月]]) &lt;= VALUE($R$8:$R$12), $Q$8:$Q$12)) &amp; "年度"</f>
        <v>2023年度</v>
      </c>
    </row>
    <row r="4184" spans="1:13" x14ac:dyDescent="0.3">
      <c r="A4184" s="2">
        <v>202211</v>
      </c>
      <c r="B4184" s="19">
        <f>DATE(表格1[[#This Row],[年]],表格1[[#This Row],[月]],1)</f>
        <v>44866</v>
      </c>
      <c r="C4184" s="2" t="str">
        <f>LEFT(表格1[[#This Row],[年月]],4)</f>
        <v>2022</v>
      </c>
      <c r="D4184" s="2" t="str">
        <f>RIGHT(表格1[[#This Row],[年月]],2)</f>
        <v>11</v>
      </c>
      <c r="E4184" s="5">
        <v>10004000</v>
      </c>
      <c r="F4184" s="2" t="str">
        <f>VLOOKUP(TEXT(表格1[[#This Row],[地區]],"00000000"),縣市代碼,2,0)</f>
        <v>新竹縣</v>
      </c>
      <c r="G4184" s="2" t="s">
        <v>7</v>
      </c>
      <c r="H4184" s="13">
        <v>778032</v>
      </c>
      <c r="I4184" s="14">
        <v>1012091906</v>
      </c>
      <c r="J4184" s="14">
        <f>表格1[[#This Row],[信用卡交易筆數]]/1000</f>
        <v>778.03200000000004</v>
      </c>
      <c r="K4184" s="14">
        <f>表格1[[#This Row],[信用卡交易金額'[新臺幣']]]/1000</f>
        <v>1012091.906</v>
      </c>
      <c r="L4184" s="14">
        <f>表格1[[#This Row],[信用卡交易金額'[新臺幣']]]/1000000</f>
        <v>1012.091906</v>
      </c>
      <c r="M4184" s="14" t="str" cm="1">
        <f t="array" ref="M4184">_xlfn.TEXTJOIN("", TRUE, _xlfn.XLOOKUP(TRUE, VALUE(表格1[[#This Row],[年月]]) &lt;= VALUE($R$8:$R$12), $Q$8:$Q$12)) &amp; "年度"</f>
        <v>2023年度</v>
      </c>
    </row>
    <row r="4185" spans="1:13" x14ac:dyDescent="0.3">
      <c r="A4185" s="2">
        <v>202211</v>
      </c>
      <c r="B4185" s="19">
        <f>DATE(表格1[[#This Row],[年]],表格1[[#This Row],[月]],1)</f>
        <v>44866</v>
      </c>
      <c r="C4185" s="2" t="str">
        <f>LEFT(表格1[[#This Row],[年月]],4)</f>
        <v>2022</v>
      </c>
      <c r="D4185" s="2" t="str">
        <f>RIGHT(表格1[[#This Row],[年月]],2)</f>
        <v>11</v>
      </c>
      <c r="E4185" s="5">
        <v>10004000</v>
      </c>
      <c r="F4185" s="2" t="str">
        <f>VLOOKUP(TEXT(表格1[[#This Row],[地區]],"00000000"),縣市代碼,2,0)</f>
        <v>新竹縣</v>
      </c>
      <c r="G4185" s="2" t="s">
        <v>8</v>
      </c>
      <c r="H4185" s="13">
        <v>663748</v>
      </c>
      <c r="I4185" s="14">
        <v>1052951335</v>
      </c>
      <c r="J4185" s="14">
        <f>表格1[[#This Row],[信用卡交易筆數]]/1000</f>
        <v>663.74800000000005</v>
      </c>
      <c r="K4185" s="14">
        <f>表格1[[#This Row],[信用卡交易金額'[新臺幣']]]/1000</f>
        <v>1052951.335</v>
      </c>
      <c r="L4185" s="14">
        <f>表格1[[#This Row],[信用卡交易金額'[新臺幣']]]/1000000</f>
        <v>1052.951335</v>
      </c>
      <c r="M4185" s="14" t="str" cm="1">
        <f t="array" ref="M4185">_xlfn.TEXTJOIN("", TRUE, _xlfn.XLOOKUP(TRUE, VALUE(表格1[[#This Row],[年月]]) &lt;= VALUE($R$8:$R$12), $Q$8:$Q$12)) &amp; "年度"</f>
        <v>2023年度</v>
      </c>
    </row>
    <row r="4186" spans="1:13" x14ac:dyDescent="0.3">
      <c r="A4186" s="2">
        <v>202211</v>
      </c>
      <c r="B4186" s="19">
        <f>DATE(表格1[[#This Row],[年]],表格1[[#This Row],[月]],1)</f>
        <v>44866</v>
      </c>
      <c r="C4186" s="2" t="str">
        <f>LEFT(表格1[[#This Row],[年月]],4)</f>
        <v>2022</v>
      </c>
      <c r="D4186" s="2" t="str">
        <f>RIGHT(表格1[[#This Row],[年月]],2)</f>
        <v>11</v>
      </c>
      <c r="E4186" s="5">
        <v>10004000</v>
      </c>
      <c r="F4186" s="2" t="str">
        <f>VLOOKUP(TEXT(表格1[[#This Row],[地區]],"00000000"),縣市代碼,2,0)</f>
        <v>新竹縣</v>
      </c>
      <c r="G4186" s="2" t="s">
        <v>9</v>
      </c>
      <c r="H4186" s="13">
        <v>1293587</v>
      </c>
      <c r="I4186" s="14">
        <v>2326877030</v>
      </c>
      <c r="J4186" s="14">
        <f>表格1[[#This Row],[信用卡交易筆數]]/1000</f>
        <v>1293.587</v>
      </c>
      <c r="K4186" s="14">
        <f>表格1[[#This Row],[信用卡交易金額'[新臺幣']]]/1000</f>
        <v>2326877.0299999998</v>
      </c>
      <c r="L4186" s="14">
        <f>表格1[[#This Row],[信用卡交易金額'[新臺幣']]]/1000000</f>
        <v>2326.8770300000001</v>
      </c>
      <c r="M4186" s="14" t="str" cm="1">
        <f t="array" ref="M4186">_xlfn.TEXTJOIN("", TRUE, _xlfn.XLOOKUP(TRUE, VALUE(表格1[[#This Row],[年月]]) &lt;= VALUE($R$8:$R$12), $Q$8:$Q$12)) &amp; "年度"</f>
        <v>2023年度</v>
      </c>
    </row>
    <row r="4187" spans="1:13" x14ac:dyDescent="0.3">
      <c r="A4187" s="2">
        <v>202211</v>
      </c>
      <c r="B4187" s="19">
        <f>DATE(表格1[[#This Row],[年]],表格1[[#This Row],[月]],1)</f>
        <v>44866</v>
      </c>
      <c r="C4187" s="2" t="str">
        <f>LEFT(表格1[[#This Row],[年月]],4)</f>
        <v>2022</v>
      </c>
      <c r="D4187" s="2" t="str">
        <f>RIGHT(表格1[[#This Row],[年月]],2)</f>
        <v>11</v>
      </c>
      <c r="E4187" s="5">
        <v>10004000</v>
      </c>
      <c r="F4187" s="2" t="str">
        <f>VLOOKUP(TEXT(表格1[[#This Row],[地區]],"00000000"),縣市代碼,2,0)</f>
        <v>新竹縣</v>
      </c>
      <c r="G4187" s="2" t="s">
        <v>10</v>
      </c>
      <c r="H4187" s="13">
        <v>803679</v>
      </c>
      <c r="I4187" s="14">
        <v>2126616991</v>
      </c>
      <c r="J4187" s="14">
        <f>表格1[[#This Row],[信用卡交易筆數]]/1000</f>
        <v>803.67899999999997</v>
      </c>
      <c r="K4187" s="14">
        <f>表格1[[#This Row],[信用卡交易金額'[新臺幣']]]/1000</f>
        <v>2126616.9909999999</v>
      </c>
      <c r="L4187" s="14">
        <f>表格1[[#This Row],[信用卡交易金額'[新臺幣']]]/1000000</f>
        <v>2126.6169909999999</v>
      </c>
      <c r="M4187" s="14" t="str" cm="1">
        <f t="array" ref="M4187">_xlfn.TEXTJOIN("", TRUE, _xlfn.XLOOKUP(TRUE, VALUE(表格1[[#This Row],[年月]]) &lt;= VALUE($R$8:$R$12), $Q$8:$Q$12)) &amp; "年度"</f>
        <v>2023年度</v>
      </c>
    </row>
    <row r="4188" spans="1:13" x14ac:dyDescent="0.3">
      <c r="A4188" s="2">
        <v>202211</v>
      </c>
      <c r="B4188" s="19">
        <f>DATE(表格1[[#This Row],[年]],表格1[[#This Row],[月]],1)</f>
        <v>44866</v>
      </c>
      <c r="C4188" s="2" t="str">
        <f>LEFT(表格1[[#This Row],[年月]],4)</f>
        <v>2022</v>
      </c>
      <c r="D4188" s="2" t="str">
        <f>RIGHT(表格1[[#This Row],[年月]],2)</f>
        <v>11</v>
      </c>
      <c r="E4188" s="5">
        <v>10018000</v>
      </c>
      <c r="F4188" s="2" t="str">
        <f>VLOOKUP(TEXT(表格1[[#This Row],[地區]],"00000000"),縣市代碼,2,0)</f>
        <v>新竹市</v>
      </c>
      <c r="G4188" s="2" t="s">
        <v>4</v>
      </c>
      <c r="H4188" s="13">
        <v>1511464</v>
      </c>
      <c r="I4188" s="14">
        <v>774678455</v>
      </c>
      <c r="J4188" s="14">
        <f>表格1[[#This Row],[信用卡交易筆數]]/1000</f>
        <v>1511.4639999999999</v>
      </c>
      <c r="K4188" s="14">
        <f>表格1[[#This Row],[信用卡交易金額'[新臺幣']]]/1000</f>
        <v>774678.45499999996</v>
      </c>
      <c r="L4188" s="14">
        <f>表格1[[#This Row],[信用卡交易金額'[新臺幣']]]/1000000</f>
        <v>774.67845499999999</v>
      </c>
      <c r="M4188" s="14" t="str" cm="1">
        <f t="array" ref="M4188">_xlfn.TEXTJOIN("", TRUE, _xlfn.XLOOKUP(TRUE, VALUE(表格1[[#This Row],[年月]]) &lt;= VALUE($R$8:$R$12), $Q$8:$Q$12)) &amp; "年度"</f>
        <v>2023年度</v>
      </c>
    </row>
    <row r="4189" spans="1:13" x14ac:dyDescent="0.3">
      <c r="A4189" s="2">
        <v>202211</v>
      </c>
      <c r="B4189" s="19">
        <f>DATE(表格1[[#This Row],[年]],表格1[[#This Row],[月]],1)</f>
        <v>44866</v>
      </c>
      <c r="C4189" s="2" t="str">
        <f>LEFT(表格1[[#This Row],[年月]],4)</f>
        <v>2022</v>
      </c>
      <c r="D4189" s="2" t="str">
        <f>RIGHT(表格1[[#This Row],[年月]],2)</f>
        <v>11</v>
      </c>
      <c r="E4189" s="5">
        <v>10018000</v>
      </c>
      <c r="F4189" s="2" t="str">
        <f>VLOOKUP(TEXT(表格1[[#This Row],[地區]],"00000000"),縣市代碼,2,0)</f>
        <v>新竹市</v>
      </c>
      <c r="G4189" s="2" t="s">
        <v>5</v>
      </c>
      <c r="H4189" s="13">
        <v>82791</v>
      </c>
      <c r="I4189" s="14">
        <v>284684121</v>
      </c>
      <c r="J4189" s="14">
        <f>表格1[[#This Row],[信用卡交易筆數]]/1000</f>
        <v>82.790999999999997</v>
      </c>
      <c r="K4189" s="14">
        <f>表格1[[#This Row],[信用卡交易金額'[新臺幣']]]/1000</f>
        <v>284684.12099999998</v>
      </c>
      <c r="L4189" s="14">
        <f>表格1[[#This Row],[信用卡交易金額'[新臺幣']]]/1000000</f>
        <v>284.684121</v>
      </c>
      <c r="M4189" s="14" t="str" cm="1">
        <f t="array" ref="M4189">_xlfn.TEXTJOIN("", TRUE, _xlfn.XLOOKUP(TRUE, VALUE(表格1[[#This Row],[年月]]) &lt;= VALUE($R$8:$R$12), $Q$8:$Q$12)) &amp; "年度"</f>
        <v>2023年度</v>
      </c>
    </row>
    <row r="4190" spans="1:13" x14ac:dyDescent="0.3">
      <c r="A4190" s="2">
        <v>202211</v>
      </c>
      <c r="B4190" s="19">
        <f>DATE(表格1[[#This Row],[年]],表格1[[#This Row],[月]],1)</f>
        <v>44866</v>
      </c>
      <c r="C4190" s="2" t="str">
        <f>LEFT(表格1[[#This Row],[年月]],4)</f>
        <v>2022</v>
      </c>
      <c r="D4190" s="2" t="str">
        <f>RIGHT(表格1[[#This Row],[年月]],2)</f>
        <v>11</v>
      </c>
      <c r="E4190" s="5">
        <v>10018000</v>
      </c>
      <c r="F4190" s="2" t="str">
        <f>VLOOKUP(TEXT(表格1[[#This Row],[地區]],"00000000"),縣市代碼,2,0)</f>
        <v>新竹市</v>
      </c>
      <c r="G4190" s="2" t="s">
        <v>6</v>
      </c>
      <c r="H4190" s="13">
        <v>143774</v>
      </c>
      <c r="I4190" s="14">
        <v>559134438</v>
      </c>
      <c r="J4190" s="14">
        <f>表格1[[#This Row],[信用卡交易筆數]]/1000</f>
        <v>143.774</v>
      </c>
      <c r="K4190" s="14">
        <f>表格1[[#This Row],[信用卡交易金額'[新臺幣']]]/1000</f>
        <v>559134.43799999997</v>
      </c>
      <c r="L4190" s="14">
        <f>表格1[[#This Row],[信用卡交易金額'[新臺幣']]]/1000000</f>
        <v>559.13443800000005</v>
      </c>
      <c r="M4190" s="14" t="str" cm="1">
        <f t="array" ref="M4190">_xlfn.TEXTJOIN("", TRUE, _xlfn.XLOOKUP(TRUE, VALUE(表格1[[#This Row],[年月]]) &lt;= VALUE($R$8:$R$12), $Q$8:$Q$12)) &amp; "年度"</f>
        <v>2023年度</v>
      </c>
    </row>
    <row r="4191" spans="1:13" x14ac:dyDescent="0.3">
      <c r="A4191" s="2">
        <v>202211</v>
      </c>
      <c r="B4191" s="19">
        <f>DATE(表格1[[#This Row],[年]],表格1[[#This Row],[月]],1)</f>
        <v>44866</v>
      </c>
      <c r="C4191" s="2" t="str">
        <f>LEFT(表格1[[#This Row],[年月]],4)</f>
        <v>2022</v>
      </c>
      <c r="D4191" s="2" t="str">
        <f>RIGHT(表格1[[#This Row],[年月]],2)</f>
        <v>11</v>
      </c>
      <c r="E4191" s="5">
        <v>10018000</v>
      </c>
      <c r="F4191" s="2" t="str">
        <f>VLOOKUP(TEXT(表格1[[#This Row],[地區]],"00000000"),縣市代碼,2,0)</f>
        <v>新竹市</v>
      </c>
      <c r="G4191" s="2" t="s">
        <v>7</v>
      </c>
      <c r="H4191" s="13">
        <v>684857</v>
      </c>
      <c r="I4191" s="14">
        <v>816544645</v>
      </c>
      <c r="J4191" s="14">
        <f>表格1[[#This Row],[信用卡交易筆數]]/1000</f>
        <v>684.85699999999997</v>
      </c>
      <c r="K4191" s="14">
        <f>表格1[[#This Row],[信用卡交易金額'[新臺幣']]]/1000</f>
        <v>816544.64500000002</v>
      </c>
      <c r="L4191" s="14">
        <f>表格1[[#This Row],[信用卡交易金額'[新臺幣']]]/1000000</f>
        <v>816.54464499999995</v>
      </c>
      <c r="M4191" s="14" t="str" cm="1">
        <f t="array" ref="M4191">_xlfn.TEXTJOIN("", TRUE, _xlfn.XLOOKUP(TRUE, VALUE(表格1[[#This Row],[年月]]) &lt;= VALUE($R$8:$R$12), $Q$8:$Q$12)) &amp; "年度"</f>
        <v>2023年度</v>
      </c>
    </row>
    <row r="4192" spans="1:13" x14ac:dyDescent="0.3">
      <c r="A4192" s="2">
        <v>202211</v>
      </c>
      <c r="B4192" s="19">
        <f>DATE(表格1[[#This Row],[年]],表格1[[#This Row],[月]],1)</f>
        <v>44866</v>
      </c>
      <c r="C4192" s="2" t="str">
        <f>LEFT(表格1[[#This Row],[年月]],4)</f>
        <v>2022</v>
      </c>
      <c r="D4192" s="2" t="str">
        <f>RIGHT(表格1[[#This Row],[年月]],2)</f>
        <v>11</v>
      </c>
      <c r="E4192" s="5">
        <v>10018000</v>
      </c>
      <c r="F4192" s="2" t="str">
        <f>VLOOKUP(TEXT(表格1[[#This Row],[地區]],"00000000"),縣市代碼,2,0)</f>
        <v>新竹市</v>
      </c>
      <c r="G4192" s="2" t="s">
        <v>8</v>
      </c>
      <c r="H4192" s="13">
        <v>578139</v>
      </c>
      <c r="I4192" s="14">
        <v>1091406627</v>
      </c>
      <c r="J4192" s="14">
        <f>表格1[[#This Row],[信用卡交易筆數]]/1000</f>
        <v>578.13900000000001</v>
      </c>
      <c r="K4192" s="14">
        <f>表格1[[#This Row],[信用卡交易金額'[新臺幣']]]/1000</f>
        <v>1091406.6270000001</v>
      </c>
      <c r="L4192" s="14">
        <f>表格1[[#This Row],[信用卡交易金額'[新臺幣']]]/1000000</f>
        <v>1091.4066270000001</v>
      </c>
      <c r="M4192" s="14" t="str" cm="1">
        <f t="array" ref="M4192">_xlfn.TEXTJOIN("", TRUE, _xlfn.XLOOKUP(TRUE, VALUE(表格1[[#This Row],[年月]]) &lt;= VALUE($R$8:$R$12), $Q$8:$Q$12)) &amp; "年度"</f>
        <v>2023年度</v>
      </c>
    </row>
    <row r="4193" spans="1:13" x14ac:dyDescent="0.3">
      <c r="A4193" s="2">
        <v>202211</v>
      </c>
      <c r="B4193" s="19">
        <f>DATE(表格1[[#This Row],[年]],表格1[[#This Row],[月]],1)</f>
        <v>44866</v>
      </c>
      <c r="C4193" s="2" t="str">
        <f>LEFT(表格1[[#This Row],[年月]],4)</f>
        <v>2022</v>
      </c>
      <c r="D4193" s="2" t="str">
        <f>RIGHT(表格1[[#This Row],[年月]],2)</f>
        <v>11</v>
      </c>
      <c r="E4193" s="5">
        <v>10018000</v>
      </c>
      <c r="F4193" s="2" t="str">
        <f>VLOOKUP(TEXT(表格1[[#This Row],[地區]],"00000000"),縣市代碼,2,0)</f>
        <v>新竹市</v>
      </c>
      <c r="G4193" s="2" t="s">
        <v>9</v>
      </c>
      <c r="H4193" s="13">
        <v>1270900</v>
      </c>
      <c r="I4193" s="14">
        <v>2207760059</v>
      </c>
      <c r="J4193" s="14">
        <f>表格1[[#This Row],[信用卡交易筆數]]/1000</f>
        <v>1270.9000000000001</v>
      </c>
      <c r="K4193" s="14">
        <f>表格1[[#This Row],[信用卡交易金額'[新臺幣']]]/1000</f>
        <v>2207760.0589999999</v>
      </c>
      <c r="L4193" s="14">
        <f>表格1[[#This Row],[信用卡交易金額'[新臺幣']]]/1000000</f>
        <v>2207.7600590000002</v>
      </c>
      <c r="M4193" s="14" t="str" cm="1">
        <f t="array" ref="M4193">_xlfn.TEXTJOIN("", TRUE, _xlfn.XLOOKUP(TRUE, VALUE(表格1[[#This Row],[年月]]) &lt;= VALUE($R$8:$R$12), $Q$8:$Q$12)) &amp; "年度"</f>
        <v>2023年度</v>
      </c>
    </row>
    <row r="4194" spans="1:13" x14ac:dyDescent="0.3">
      <c r="A4194" s="2">
        <v>202211</v>
      </c>
      <c r="B4194" s="19">
        <f>DATE(表格1[[#This Row],[年]],表格1[[#This Row],[月]],1)</f>
        <v>44866</v>
      </c>
      <c r="C4194" s="2" t="str">
        <f>LEFT(表格1[[#This Row],[年月]],4)</f>
        <v>2022</v>
      </c>
      <c r="D4194" s="2" t="str">
        <f>RIGHT(表格1[[#This Row],[年月]],2)</f>
        <v>11</v>
      </c>
      <c r="E4194" s="5">
        <v>10018000</v>
      </c>
      <c r="F4194" s="2" t="str">
        <f>VLOOKUP(TEXT(表格1[[#This Row],[地區]],"00000000"),縣市代碼,2,0)</f>
        <v>新竹市</v>
      </c>
      <c r="G4194" s="2" t="s">
        <v>10</v>
      </c>
      <c r="H4194" s="13">
        <v>750532</v>
      </c>
      <c r="I4194" s="14">
        <v>2005555192</v>
      </c>
      <c r="J4194" s="14">
        <f>表格1[[#This Row],[信用卡交易筆數]]/1000</f>
        <v>750.53200000000004</v>
      </c>
      <c r="K4194" s="14">
        <f>表格1[[#This Row],[信用卡交易金額'[新臺幣']]]/1000</f>
        <v>2005555.192</v>
      </c>
      <c r="L4194" s="14">
        <f>表格1[[#This Row],[信用卡交易金額'[新臺幣']]]/1000000</f>
        <v>2005.555192</v>
      </c>
      <c r="M4194" s="14" t="str" cm="1">
        <f t="array" ref="M4194">_xlfn.TEXTJOIN("", TRUE, _xlfn.XLOOKUP(TRUE, VALUE(表格1[[#This Row],[年月]]) &lt;= VALUE($R$8:$R$12), $Q$8:$Q$12)) &amp; "年度"</f>
        <v>2023年度</v>
      </c>
    </row>
    <row r="4195" spans="1:13" x14ac:dyDescent="0.3">
      <c r="A4195" s="2">
        <v>202211</v>
      </c>
      <c r="B4195" s="19">
        <f>DATE(表格1[[#This Row],[年]],表格1[[#This Row],[月]],1)</f>
        <v>44866</v>
      </c>
      <c r="C4195" s="2" t="str">
        <f>LEFT(表格1[[#This Row],[年月]],4)</f>
        <v>2022</v>
      </c>
      <c r="D4195" s="2" t="str">
        <f>RIGHT(表格1[[#This Row],[年月]],2)</f>
        <v>11</v>
      </c>
      <c r="E4195" s="5">
        <v>10005000</v>
      </c>
      <c r="F4195" s="2" t="str">
        <f>VLOOKUP(TEXT(表格1[[#This Row],[地區]],"00000000"),縣市代碼,2,0)</f>
        <v>苗栗縣</v>
      </c>
      <c r="G4195" s="2" t="s">
        <v>4</v>
      </c>
      <c r="H4195" s="13">
        <v>752734</v>
      </c>
      <c r="I4195" s="14">
        <v>354686605</v>
      </c>
      <c r="J4195" s="14">
        <f>表格1[[#This Row],[信用卡交易筆數]]/1000</f>
        <v>752.73400000000004</v>
      </c>
      <c r="K4195" s="14">
        <f>表格1[[#This Row],[信用卡交易金額'[新臺幣']]]/1000</f>
        <v>354686.60499999998</v>
      </c>
      <c r="L4195" s="14">
        <f>表格1[[#This Row],[信用卡交易金額'[新臺幣']]]/1000000</f>
        <v>354.68660499999999</v>
      </c>
      <c r="M4195" s="14" t="str" cm="1">
        <f t="array" ref="M4195">_xlfn.TEXTJOIN("", TRUE, _xlfn.XLOOKUP(TRUE, VALUE(表格1[[#This Row],[年月]]) &lt;= VALUE($R$8:$R$12), $Q$8:$Q$12)) &amp; "年度"</f>
        <v>2023年度</v>
      </c>
    </row>
    <row r="4196" spans="1:13" x14ac:dyDescent="0.3">
      <c r="A4196" s="2">
        <v>202211</v>
      </c>
      <c r="B4196" s="19">
        <f>DATE(表格1[[#This Row],[年]],表格1[[#This Row],[月]],1)</f>
        <v>44866</v>
      </c>
      <c r="C4196" s="2" t="str">
        <f>LEFT(表格1[[#This Row],[年月]],4)</f>
        <v>2022</v>
      </c>
      <c r="D4196" s="2" t="str">
        <f>RIGHT(表格1[[#This Row],[年月]],2)</f>
        <v>11</v>
      </c>
      <c r="E4196" s="5">
        <v>10005000</v>
      </c>
      <c r="F4196" s="2" t="str">
        <f>VLOOKUP(TEXT(表格1[[#This Row],[地區]],"00000000"),縣市代碼,2,0)</f>
        <v>苗栗縣</v>
      </c>
      <c r="G4196" s="2" t="s">
        <v>5</v>
      </c>
      <c r="H4196" s="13">
        <v>55258</v>
      </c>
      <c r="I4196" s="14">
        <v>149920161</v>
      </c>
      <c r="J4196" s="14">
        <f>表格1[[#This Row],[信用卡交易筆數]]/1000</f>
        <v>55.258000000000003</v>
      </c>
      <c r="K4196" s="14">
        <f>表格1[[#This Row],[信用卡交易金額'[新臺幣']]]/1000</f>
        <v>149920.16099999999</v>
      </c>
      <c r="L4196" s="14">
        <f>表格1[[#This Row],[信用卡交易金額'[新臺幣']]]/1000000</f>
        <v>149.92016100000001</v>
      </c>
      <c r="M4196" s="14" t="str" cm="1">
        <f t="array" ref="M4196">_xlfn.TEXTJOIN("", TRUE, _xlfn.XLOOKUP(TRUE, VALUE(表格1[[#This Row],[年月]]) &lt;= VALUE($R$8:$R$12), $Q$8:$Q$12)) &amp; "年度"</f>
        <v>2023年度</v>
      </c>
    </row>
    <row r="4197" spans="1:13" x14ac:dyDescent="0.3">
      <c r="A4197" s="2">
        <v>202211</v>
      </c>
      <c r="B4197" s="19">
        <f>DATE(表格1[[#This Row],[年]],表格1[[#This Row],[月]],1)</f>
        <v>44866</v>
      </c>
      <c r="C4197" s="2" t="str">
        <f>LEFT(表格1[[#This Row],[年月]],4)</f>
        <v>2022</v>
      </c>
      <c r="D4197" s="2" t="str">
        <f>RIGHT(表格1[[#This Row],[年月]],2)</f>
        <v>11</v>
      </c>
      <c r="E4197" s="5">
        <v>10005000</v>
      </c>
      <c r="F4197" s="2" t="str">
        <f>VLOOKUP(TEXT(表格1[[#This Row],[地區]],"00000000"),縣市代碼,2,0)</f>
        <v>苗栗縣</v>
      </c>
      <c r="G4197" s="2" t="s">
        <v>6</v>
      </c>
      <c r="H4197" s="13">
        <v>85146</v>
      </c>
      <c r="I4197" s="14">
        <v>279446453</v>
      </c>
      <c r="J4197" s="14">
        <f>表格1[[#This Row],[信用卡交易筆數]]/1000</f>
        <v>85.146000000000001</v>
      </c>
      <c r="K4197" s="14">
        <f>表格1[[#This Row],[信用卡交易金額'[新臺幣']]]/1000</f>
        <v>279446.45299999998</v>
      </c>
      <c r="L4197" s="14">
        <f>表格1[[#This Row],[信用卡交易金額'[新臺幣']]]/1000000</f>
        <v>279.44645300000002</v>
      </c>
      <c r="M4197" s="14" t="str" cm="1">
        <f t="array" ref="M4197">_xlfn.TEXTJOIN("", TRUE, _xlfn.XLOOKUP(TRUE, VALUE(表格1[[#This Row],[年月]]) &lt;= VALUE($R$8:$R$12), $Q$8:$Q$12)) &amp; "年度"</f>
        <v>2023年度</v>
      </c>
    </row>
    <row r="4198" spans="1:13" x14ac:dyDescent="0.3">
      <c r="A4198" s="2">
        <v>202211</v>
      </c>
      <c r="B4198" s="19">
        <f>DATE(表格1[[#This Row],[年]],表格1[[#This Row],[月]],1)</f>
        <v>44866</v>
      </c>
      <c r="C4198" s="2" t="str">
        <f>LEFT(表格1[[#This Row],[年月]],4)</f>
        <v>2022</v>
      </c>
      <c r="D4198" s="2" t="str">
        <f>RIGHT(表格1[[#This Row],[年月]],2)</f>
        <v>11</v>
      </c>
      <c r="E4198" s="5">
        <v>10005000</v>
      </c>
      <c r="F4198" s="2" t="str">
        <f>VLOOKUP(TEXT(表格1[[#This Row],[地區]],"00000000"),縣市代碼,2,0)</f>
        <v>苗栗縣</v>
      </c>
      <c r="G4198" s="2" t="s">
        <v>7</v>
      </c>
      <c r="H4198" s="13">
        <v>524927</v>
      </c>
      <c r="I4198" s="14">
        <v>627185036</v>
      </c>
      <c r="J4198" s="14">
        <f>表格1[[#This Row],[信用卡交易筆數]]/1000</f>
        <v>524.92700000000002</v>
      </c>
      <c r="K4198" s="14">
        <f>表格1[[#This Row],[信用卡交易金額'[新臺幣']]]/1000</f>
        <v>627185.03599999996</v>
      </c>
      <c r="L4198" s="14">
        <f>表格1[[#This Row],[信用卡交易金額'[新臺幣']]]/1000000</f>
        <v>627.18503599999997</v>
      </c>
      <c r="M4198" s="14" t="str" cm="1">
        <f t="array" ref="M4198">_xlfn.TEXTJOIN("", TRUE, _xlfn.XLOOKUP(TRUE, VALUE(表格1[[#This Row],[年月]]) &lt;= VALUE($R$8:$R$12), $Q$8:$Q$12)) &amp; "年度"</f>
        <v>2023年度</v>
      </c>
    </row>
    <row r="4199" spans="1:13" x14ac:dyDescent="0.3">
      <c r="A4199" s="2">
        <v>202211</v>
      </c>
      <c r="B4199" s="19">
        <f>DATE(表格1[[#This Row],[年]],表格1[[#This Row],[月]],1)</f>
        <v>44866</v>
      </c>
      <c r="C4199" s="2" t="str">
        <f>LEFT(表格1[[#This Row],[年月]],4)</f>
        <v>2022</v>
      </c>
      <c r="D4199" s="2" t="str">
        <f>RIGHT(表格1[[#This Row],[年月]],2)</f>
        <v>11</v>
      </c>
      <c r="E4199" s="5">
        <v>10005000</v>
      </c>
      <c r="F4199" s="2" t="str">
        <f>VLOOKUP(TEXT(表格1[[#This Row],[地區]],"00000000"),縣市代碼,2,0)</f>
        <v>苗栗縣</v>
      </c>
      <c r="G4199" s="2" t="s">
        <v>8</v>
      </c>
      <c r="H4199" s="13">
        <v>355502</v>
      </c>
      <c r="I4199" s="14">
        <v>495203599</v>
      </c>
      <c r="J4199" s="14">
        <f>表格1[[#This Row],[信用卡交易筆數]]/1000</f>
        <v>355.50200000000001</v>
      </c>
      <c r="K4199" s="14">
        <f>表格1[[#This Row],[信用卡交易金額'[新臺幣']]]/1000</f>
        <v>495203.59899999999</v>
      </c>
      <c r="L4199" s="14">
        <f>表格1[[#This Row],[信用卡交易金額'[新臺幣']]]/1000000</f>
        <v>495.203599</v>
      </c>
      <c r="M4199" s="14" t="str" cm="1">
        <f t="array" ref="M4199">_xlfn.TEXTJOIN("", TRUE, _xlfn.XLOOKUP(TRUE, VALUE(表格1[[#This Row],[年月]]) &lt;= VALUE($R$8:$R$12), $Q$8:$Q$12)) &amp; "年度"</f>
        <v>2023年度</v>
      </c>
    </row>
    <row r="4200" spans="1:13" x14ac:dyDescent="0.3">
      <c r="A4200" s="2">
        <v>202211</v>
      </c>
      <c r="B4200" s="19">
        <f>DATE(表格1[[#This Row],[年]],表格1[[#This Row],[月]],1)</f>
        <v>44866</v>
      </c>
      <c r="C4200" s="2" t="str">
        <f>LEFT(表格1[[#This Row],[年月]],4)</f>
        <v>2022</v>
      </c>
      <c r="D4200" s="2" t="str">
        <f>RIGHT(表格1[[#This Row],[年月]],2)</f>
        <v>11</v>
      </c>
      <c r="E4200" s="5">
        <v>10005000</v>
      </c>
      <c r="F4200" s="2" t="str">
        <f>VLOOKUP(TEXT(表格1[[#This Row],[地區]],"00000000"),縣市代碼,2,0)</f>
        <v>苗栗縣</v>
      </c>
      <c r="G4200" s="2" t="s">
        <v>9</v>
      </c>
      <c r="H4200" s="13">
        <v>671953</v>
      </c>
      <c r="I4200" s="14">
        <v>1039916549</v>
      </c>
      <c r="J4200" s="14">
        <f>表格1[[#This Row],[信用卡交易筆數]]/1000</f>
        <v>671.95299999999997</v>
      </c>
      <c r="K4200" s="14">
        <f>表格1[[#This Row],[信用卡交易金額'[新臺幣']]]/1000</f>
        <v>1039916.549</v>
      </c>
      <c r="L4200" s="14">
        <f>表格1[[#This Row],[信用卡交易金額'[新臺幣']]]/1000000</f>
        <v>1039.916549</v>
      </c>
      <c r="M4200" s="14" t="str" cm="1">
        <f t="array" ref="M4200">_xlfn.TEXTJOIN("", TRUE, _xlfn.XLOOKUP(TRUE, VALUE(表格1[[#This Row],[年月]]) &lt;= VALUE($R$8:$R$12), $Q$8:$Q$12)) &amp; "年度"</f>
        <v>2023年度</v>
      </c>
    </row>
    <row r="4201" spans="1:13" x14ac:dyDescent="0.3">
      <c r="A4201" s="2">
        <v>202211</v>
      </c>
      <c r="B4201" s="19">
        <f>DATE(表格1[[#This Row],[年]],表格1[[#This Row],[月]],1)</f>
        <v>44866</v>
      </c>
      <c r="C4201" s="2" t="str">
        <f>LEFT(表格1[[#This Row],[年月]],4)</f>
        <v>2022</v>
      </c>
      <c r="D4201" s="2" t="str">
        <f>RIGHT(表格1[[#This Row],[年月]],2)</f>
        <v>11</v>
      </c>
      <c r="E4201" s="5">
        <v>10005000</v>
      </c>
      <c r="F4201" s="2" t="str">
        <f>VLOOKUP(TEXT(表格1[[#This Row],[地區]],"00000000"),縣市代碼,2,0)</f>
        <v>苗栗縣</v>
      </c>
      <c r="G4201" s="2" t="s">
        <v>10</v>
      </c>
      <c r="H4201" s="13">
        <v>491050</v>
      </c>
      <c r="I4201" s="14">
        <v>1217453939</v>
      </c>
      <c r="J4201" s="14">
        <f>表格1[[#This Row],[信用卡交易筆數]]/1000</f>
        <v>491.05</v>
      </c>
      <c r="K4201" s="14">
        <f>表格1[[#This Row],[信用卡交易金額'[新臺幣']]]/1000</f>
        <v>1217453.939</v>
      </c>
      <c r="L4201" s="14">
        <f>表格1[[#This Row],[信用卡交易金額'[新臺幣']]]/1000000</f>
        <v>1217.453939</v>
      </c>
      <c r="M4201" s="14" t="str" cm="1">
        <f t="array" ref="M4201">_xlfn.TEXTJOIN("", TRUE, _xlfn.XLOOKUP(TRUE, VALUE(表格1[[#This Row],[年月]]) &lt;= VALUE($R$8:$R$12), $Q$8:$Q$12)) &amp; "年度"</f>
        <v>2023年度</v>
      </c>
    </row>
    <row r="4202" spans="1:13" x14ac:dyDescent="0.3">
      <c r="A4202" s="2">
        <v>202211</v>
      </c>
      <c r="B4202" s="19">
        <f>DATE(表格1[[#This Row],[年]],表格1[[#This Row],[月]],1)</f>
        <v>44866</v>
      </c>
      <c r="C4202" s="2" t="str">
        <f>LEFT(表格1[[#This Row],[年月]],4)</f>
        <v>2022</v>
      </c>
      <c r="D4202" s="2" t="str">
        <f>RIGHT(表格1[[#This Row],[年月]],2)</f>
        <v>11</v>
      </c>
      <c r="E4202" s="5">
        <v>66000000</v>
      </c>
      <c r="F4202" s="2" t="str">
        <f>VLOOKUP(TEXT(表格1[[#This Row],[地區]],"00000000"),縣市代碼,2,0)</f>
        <v>臺中市</v>
      </c>
      <c r="G4202" s="2" t="s">
        <v>4</v>
      </c>
      <c r="H4202" s="13">
        <v>6869378</v>
      </c>
      <c r="I4202" s="14">
        <v>3695492697</v>
      </c>
      <c r="J4202" s="14">
        <f>表格1[[#This Row],[信用卡交易筆數]]/1000</f>
        <v>6869.3779999999997</v>
      </c>
      <c r="K4202" s="14">
        <f>表格1[[#This Row],[信用卡交易金額'[新臺幣']]]/1000</f>
        <v>3695492.6970000002</v>
      </c>
      <c r="L4202" s="14">
        <f>表格1[[#This Row],[信用卡交易金額'[新臺幣']]]/1000000</f>
        <v>3695.4926970000001</v>
      </c>
      <c r="M4202" s="14" t="str" cm="1">
        <f t="array" ref="M4202">_xlfn.TEXTJOIN("", TRUE, _xlfn.XLOOKUP(TRUE, VALUE(表格1[[#This Row],[年月]]) &lt;= VALUE($R$8:$R$12), $Q$8:$Q$12)) &amp; "年度"</f>
        <v>2023年度</v>
      </c>
    </row>
    <row r="4203" spans="1:13" x14ac:dyDescent="0.3">
      <c r="A4203" s="2">
        <v>202211</v>
      </c>
      <c r="B4203" s="19">
        <f>DATE(表格1[[#This Row],[年]],表格1[[#This Row],[月]],1)</f>
        <v>44866</v>
      </c>
      <c r="C4203" s="2" t="str">
        <f>LEFT(表格1[[#This Row],[年月]],4)</f>
        <v>2022</v>
      </c>
      <c r="D4203" s="2" t="str">
        <f>RIGHT(表格1[[#This Row],[年月]],2)</f>
        <v>11</v>
      </c>
      <c r="E4203" s="5">
        <v>66000000</v>
      </c>
      <c r="F4203" s="2" t="str">
        <f>VLOOKUP(TEXT(表格1[[#This Row],[地區]],"00000000"),縣市代碼,2,0)</f>
        <v>臺中市</v>
      </c>
      <c r="G4203" s="2" t="s">
        <v>5</v>
      </c>
      <c r="H4203" s="13">
        <v>454970</v>
      </c>
      <c r="I4203" s="14">
        <v>1496052335</v>
      </c>
      <c r="J4203" s="14">
        <f>表格1[[#This Row],[信用卡交易筆數]]/1000</f>
        <v>454.97</v>
      </c>
      <c r="K4203" s="14">
        <f>表格1[[#This Row],[信用卡交易金額'[新臺幣']]]/1000</f>
        <v>1496052.335</v>
      </c>
      <c r="L4203" s="14">
        <f>表格1[[#This Row],[信用卡交易金額'[新臺幣']]]/1000000</f>
        <v>1496.0523350000001</v>
      </c>
      <c r="M4203" s="14" t="str" cm="1">
        <f t="array" ref="M4203">_xlfn.TEXTJOIN("", TRUE, _xlfn.XLOOKUP(TRUE, VALUE(表格1[[#This Row],[年月]]) &lt;= VALUE($R$8:$R$12), $Q$8:$Q$12)) &amp; "年度"</f>
        <v>2023年度</v>
      </c>
    </row>
    <row r="4204" spans="1:13" x14ac:dyDescent="0.3">
      <c r="A4204" s="2">
        <v>202211</v>
      </c>
      <c r="B4204" s="19">
        <f>DATE(表格1[[#This Row],[年]],表格1[[#This Row],[月]],1)</f>
        <v>44866</v>
      </c>
      <c r="C4204" s="2" t="str">
        <f>LEFT(表格1[[#This Row],[年月]],4)</f>
        <v>2022</v>
      </c>
      <c r="D4204" s="2" t="str">
        <f>RIGHT(表格1[[#This Row],[年月]],2)</f>
        <v>11</v>
      </c>
      <c r="E4204" s="5">
        <v>66000000</v>
      </c>
      <c r="F4204" s="2" t="str">
        <f>VLOOKUP(TEXT(表格1[[#This Row],[地區]],"00000000"),縣市代碼,2,0)</f>
        <v>臺中市</v>
      </c>
      <c r="G4204" s="2" t="s">
        <v>6</v>
      </c>
      <c r="H4204" s="13">
        <v>723885</v>
      </c>
      <c r="I4204" s="14">
        <v>2508284354</v>
      </c>
      <c r="J4204" s="14">
        <f>表格1[[#This Row],[信用卡交易筆數]]/1000</f>
        <v>723.88499999999999</v>
      </c>
      <c r="K4204" s="14">
        <f>表格1[[#This Row],[信用卡交易金額'[新臺幣']]]/1000</f>
        <v>2508284.3539999998</v>
      </c>
      <c r="L4204" s="14">
        <f>表格1[[#This Row],[信用卡交易金額'[新臺幣']]]/1000000</f>
        <v>2508.2843539999999</v>
      </c>
      <c r="M4204" s="14" t="str" cm="1">
        <f t="array" ref="M4204">_xlfn.TEXTJOIN("", TRUE, _xlfn.XLOOKUP(TRUE, VALUE(表格1[[#This Row],[年月]]) &lt;= VALUE($R$8:$R$12), $Q$8:$Q$12)) &amp; "年度"</f>
        <v>2023年度</v>
      </c>
    </row>
    <row r="4205" spans="1:13" x14ac:dyDescent="0.3">
      <c r="A4205" s="2">
        <v>202211</v>
      </c>
      <c r="B4205" s="19">
        <f>DATE(表格1[[#This Row],[年]],表格1[[#This Row],[月]],1)</f>
        <v>44866</v>
      </c>
      <c r="C4205" s="2" t="str">
        <f>LEFT(表格1[[#This Row],[年月]],4)</f>
        <v>2022</v>
      </c>
      <c r="D4205" s="2" t="str">
        <f>RIGHT(表格1[[#This Row],[年月]],2)</f>
        <v>11</v>
      </c>
      <c r="E4205" s="5">
        <v>66000000</v>
      </c>
      <c r="F4205" s="2" t="str">
        <f>VLOOKUP(TEXT(表格1[[#This Row],[地區]],"00000000"),縣市代碼,2,0)</f>
        <v>臺中市</v>
      </c>
      <c r="G4205" s="2" t="s">
        <v>7</v>
      </c>
      <c r="H4205" s="13">
        <v>3717307</v>
      </c>
      <c r="I4205" s="14">
        <v>4472836701</v>
      </c>
      <c r="J4205" s="14">
        <f>表格1[[#This Row],[信用卡交易筆數]]/1000</f>
        <v>3717.3069999999998</v>
      </c>
      <c r="K4205" s="14">
        <f>表格1[[#This Row],[信用卡交易金額'[新臺幣']]]/1000</f>
        <v>4472836.7010000004</v>
      </c>
      <c r="L4205" s="14">
        <f>表格1[[#This Row],[信用卡交易金額'[新臺幣']]]/1000000</f>
        <v>4472.8367010000002</v>
      </c>
      <c r="M4205" s="14" t="str" cm="1">
        <f t="array" ref="M4205">_xlfn.TEXTJOIN("", TRUE, _xlfn.XLOOKUP(TRUE, VALUE(表格1[[#This Row],[年月]]) &lt;= VALUE($R$8:$R$12), $Q$8:$Q$12)) &amp; "年度"</f>
        <v>2023年度</v>
      </c>
    </row>
    <row r="4206" spans="1:13" x14ac:dyDescent="0.3">
      <c r="A4206" s="2">
        <v>202211</v>
      </c>
      <c r="B4206" s="19">
        <f>DATE(表格1[[#This Row],[年]],表格1[[#This Row],[月]],1)</f>
        <v>44866</v>
      </c>
      <c r="C4206" s="2" t="str">
        <f>LEFT(表格1[[#This Row],[年月]],4)</f>
        <v>2022</v>
      </c>
      <c r="D4206" s="2" t="str">
        <f>RIGHT(表格1[[#This Row],[年月]],2)</f>
        <v>11</v>
      </c>
      <c r="E4206" s="5">
        <v>66000000</v>
      </c>
      <c r="F4206" s="2" t="str">
        <f>VLOOKUP(TEXT(表格1[[#This Row],[地區]],"00000000"),縣市代碼,2,0)</f>
        <v>臺中市</v>
      </c>
      <c r="G4206" s="2" t="s">
        <v>8</v>
      </c>
      <c r="H4206" s="13">
        <v>2724008</v>
      </c>
      <c r="I4206" s="14">
        <v>4803598868</v>
      </c>
      <c r="J4206" s="14">
        <f>表格1[[#This Row],[信用卡交易筆數]]/1000</f>
        <v>2724.0079999999998</v>
      </c>
      <c r="K4206" s="14">
        <f>表格1[[#This Row],[信用卡交易金額'[新臺幣']]]/1000</f>
        <v>4803598.8679999998</v>
      </c>
      <c r="L4206" s="14">
        <f>表格1[[#This Row],[信用卡交易金額'[新臺幣']]]/1000000</f>
        <v>4803.598868</v>
      </c>
      <c r="M4206" s="14" t="str" cm="1">
        <f t="array" ref="M4206">_xlfn.TEXTJOIN("", TRUE, _xlfn.XLOOKUP(TRUE, VALUE(表格1[[#This Row],[年月]]) &lt;= VALUE($R$8:$R$12), $Q$8:$Q$12)) &amp; "年度"</f>
        <v>2023年度</v>
      </c>
    </row>
    <row r="4207" spans="1:13" x14ac:dyDescent="0.3">
      <c r="A4207" s="2">
        <v>202211</v>
      </c>
      <c r="B4207" s="19">
        <f>DATE(表格1[[#This Row],[年]],表格1[[#This Row],[月]],1)</f>
        <v>44866</v>
      </c>
      <c r="C4207" s="2" t="str">
        <f>LEFT(表格1[[#This Row],[年月]],4)</f>
        <v>2022</v>
      </c>
      <c r="D4207" s="2" t="str">
        <f>RIGHT(表格1[[#This Row],[年月]],2)</f>
        <v>11</v>
      </c>
      <c r="E4207" s="5">
        <v>66000000</v>
      </c>
      <c r="F4207" s="2" t="str">
        <f>VLOOKUP(TEXT(表格1[[#This Row],[地區]],"00000000"),縣市代碼,2,0)</f>
        <v>臺中市</v>
      </c>
      <c r="G4207" s="2" t="s">
        <v>9</v>
      </c>
      <c r="H4207" s="13">
        <v>5853604</v>
      </c>
      <c r="I4207" s="14">
        <v>9079656572</v>
      </c>
      <c r="J4207" s="14">
        <f>表格1[[#This Row],[信用卡交易筆數]]/1000</f>
        <v>5853.6040000000003</v>
      </c>
      <c r="K4207" s="14">
        <f>表格1[[#This Row],[信用卡交易金額'[新臺幣']]]/1000</f>
        <v>9079656.5720000006</v>
      </c>
      <c r="L4207" s="14">
        <f>表格1[[#This Row],[信用卡交易金額'[新臺幣']]]/1000000</f>
        <v>9079.6565719999999</v>
      </c>
      <c r="M4207" s="14" t="str" cm="1">
        <f t="array" ref="M4207">_xlfn.TEXTJOIN("", TRUE, _xlfn.XLOOKUP(TRUE, VALUE(表格1[[#This Row],[年月]]) &lt;= VALUE($R$8:$R$12), $Q$8:$Q$12)) &amp; "年度"</f>
        <v>2023年度</v>
      </c>
    </row>
    <row r="4208" spans="1:13" x14ac:dyDescent="0.3">
      <c r="A4208" s="2">
        <v>202211</v>
      </c>
      <c r="B4208" s="19">
        <f>DATE(表格1[[#This Row],[年]],表格1[[#This Row],[月]],1)</f>
        <v>44866</v>
      </c>
      <c r="C4208" s="2" t="str">
        <f>LEFT(表格1[[#This Row],[年月]],4)</f>
        <v>2022</v>
      </c>
      <c r="D4208" s="2" t="str">
        <f>RIGHT(表格1[[#This Row],[年月]],2)</f>
        <v>11</v>
      </c>
      <c r="E4208" s="5">
        <v>66000000</v>
      </c>
      <c r="F4208" s="2" t="str">
        <f>VLOOKUP(TEXT(表格1[[#This Row],[地區]],"00000000"),縣市代碼,2,0)</f>
        <v>臺中市</v>
      </c>
      <c r="G4208" s="2" t="s">
        <v>10</v>
      </c>
      <c r="H4208" s="13">
        <v>3531724</v>
      </c>
      <c r="I4208" s="14">
        <v>10441779852</v>
      </c>
      <c r="J4208" s="14">
        <f>表格1[[#This Row],[信用卡交易筆數]]/1000</f>
        <v>3531.7240000000002</v>
      </c>
      <c r="K4208" s="14">
        <f>表格1[[#This Row],[信用卡交易金額'[新臺幣']]]/1000</f>
        <v>10441779.852</v>
      </c>
      <c r="L4208" s="14">
        <f>表格1[[#This Row],[信用卡交易金額'[新臺幣']]]/1000000</f>
        <v>10441.779852</v>
      </c>
      <c r="M4208" s="14" t="str" cm="1">
        <f t="array" ref="M4208">_xlfn.TEXTJOIN("", TRUE, _xlfn.XLOOKUP(TRUE, VALUE(表格1[[#This Row],[年月]]) &lt;= VALUE($R$8:$R$12), $Q$8:$Q$12)) &amp; "年度"</f>
        <v>2023年度</v>
      </c>
    </row>
    <row r="4209" spans="1:13" x14ac:dyDescent="0.3">
      <c r="A4209" s="2">
        <v>202211</v>
      </c>
      <c r="B4209" s="19">
        <f>DATE(表格1[[#This Row],[年]],表格1[[#This Row],[月]],1)</f>
        <v>44866</v>
      </c>
      <c r="C4209" s="2" t="str">
        <f>LEFT(表格1[[#This Row],[年月]],4)</f>
        <v>2022</v>
      </c>
      <c r="D4209" s="2" t="str">
        <f>RIGHT(表格1[[#This Row],[年月]],2)</f>
        <v>11</v>
      </c>
      <c r="E4209" s="5">
        <v>10007000</v>
      </c>
      <c r="F4209" s="2" t="str">
        <f>VLOOKUP(TEXT(表格1[[#This Row],[地區]],"00000000"),縣市代碼,2,0)</f>
        <v>彰化縣</v>
      </c>
      <c r="G4209" s="2" t="s">
        <v>4</v>
      </c>
      <c r="H4209" s="13">
        <v>1483489</v>
      </c>
      <c r="I4209" s="14">
        <v>746615150</v>
      </c>
      <c r="J4209" s="14">
        <f>表格1[[#This Row],[信用卡交易筆數]]/1000</f>
        <v>1483.489</v>
      </c>
      <c r="K4209" s="14">
        <f>表格1[[#This Row],[信用卡交易金額'[新臺幣']]]/1000</f>
        <v>746615.15</v>
      </c>
      <c r="L4209" s="14">
        <f>表格1[[#This Row],[信用卡交易金額'[新臺幣']]]/1000000</f>
        <v>746.61514999999997</v>
      </c>
      <c r="M4209" s="14" t="str" cm="1">
        <f t="array" ref="M4209">_xlfn.TEXTJOIN("", TRUE, _xlfn.XLOOKUP(TRUE, VALUE(表格1[[#This Row],[年月]]) &lt;= VALUE($R$8:$R$12), $Q$8:$Q$12)) &amp; "年度"</f>
        <v>2023年度</v>
      </c>
    </row>
    <row r="4210" spans="1:13" x14ac:dyDescent="0.3">
      <c r="A4210" s="2">
        <v>202211</v>
      </c>
      <c r="B4210" s="19">
        <f>DATE(表格1[[#This Row],[年]],表格1[[#This Row],[月]],1)</f>
        <v>44866</v>
      </c>
      <c r="C4210" s="2" t="str">
        <f>LEFT(表格1[[#This Row],[年月]],4)</f>
        <v>2022</v>
      </c>
      <c r="D4210" s="2" t="str">
        <f>RIGHT(表格1[[#This Row],[年月]],2)</f>
        <v>11</v>
      </c>
      <c r="E4210" s="5">
        <v>10007000</v>
      </c>
      <c r="F4210" s="2" t="str">
        <f>VLOOKUP(TEXT(表格1[[#This Row],[地區]],"00000000"),縣市代碼,2,0)</f>
        <v>彰化縣</v>
      </c>
      <c r="G4210" s="2" t="s">
        <v>5</v>
      </c>
      <c r="H4210" s="13">
        <v>130288</v>
      </c>
      <c r="I4210" s="14">
        <v>357785145</v>
      </c>
      <c r="J4210" s="14">
        <f>表格1[[#This Row],[信用卡交易筆數]]/1000</f>
        <v>130.28800000000001</v>
      </c>
      <c r="K4210" s="14">
        <f>表格1[[#This Row],[信用卡交易金額'[新臺幣']]]/1000</f>
        <v>357785.14500000002</v>
      </c>
      <c r="L4210" s="14">
        <f>表格1[[#This Row],[信用卡交易金額'[新臺幣']]]/1000000</f>
        <v>357.785145</v>
      </c>
      <c r="M4210" s="14" t="str" cm="1">
        <f t="array" ref="M4210">_xlfn.TEXTJOIN("", TRUE, _xlfn.XLOOKUP(TRUE, VALUE(表格1[[#This Row],[年月]]) &lt;= VALUE($R$8:$R$12), $Q$8:$Q$12)) &amp; "年度"</f>
        <v>2023年度</v>
      </c>
    </row>
    <row r="4211" spans="1:13" x14ac:dyDescent="0.3">
      <c r="A4211" s="2">
        <v>202211</v>
      </c>
      <c r="B4211" s="19">
        <f>DATE(表格1[[#This Row],[年]],表格1[[#This Row],[月]],1)</f>
        <v>44866</v>
      </c>
      <c r="C4211" s="2" t="str">
        <f>LEFT(表格1[[#This Row],[年月]],4)</f>
        <v>2022</v>
      </c>
      <c r="D4211" s="2" t="str">
        <f>RIGHT(表格1[[#This Row],[年月]],2)</f>
        <v>11</v>
      </c>
      <c r="E4211" s="5">
        <v>10007000</v>
      </c>
      <c r="F4211" s="2" t="str">
        <f>VLOOKUP(TEXT(表格1[[#This Row],[地區]],"00000000"),縣市代碼,2,0)</f>
        <v>彰化縣</v>
      </c>
      <c r="G4211" s="2" t="s">
        <v>6</v>
      </c>
      <c r="H4211" s="13">
        <v>181497</v>
      </c>
      <c r="I4211" s="14">
        <v>564883068</v>
      </c>
      <c r="J4211" s="14">
        <f>表格1[[#This Row],[信用卡交易筆數]]/1000</f>
        <v>181.49700000000001</v>
      </c>
      <c r="K4211" s="14">
        <f>表格1[[#This Row],[信用卡交易金額'[新臺幣']]]/1000</f>
        <v>564883.06799999997</v>
      </c>
      <c r="L4211" s="14">
        <f>表格1[[#This Row],[信用卡交易金額'[新臺幣']]]/1000000</f>
        <v>564.88306799999998</v>
      </c>
      <c r="M4211" s="14" t="str" cm="1">
        <f t="array" ref="M4211">_xlfn.TEXTJOIN("", TRUE, _xlfn.XLOOKUP(TRUE, VALUE(表格1[[#This Row],[年月]]) &lt;= VALUE($R$8:$R$12), $Q$8:$Q$12)) &amp; "年度"</f>
        <v>2023年度</v>
      </c>
    </row>
    <row r="4212" spans="1:13" x14ac:dyDescent="0.3">
      <c r="A4212" s="2">
        <v>202211</v>
      </c>
      <c r="B4212" s="19">
        <f>DATE(表格1[[#This Row],[年]],表格1[[#This Row],[月]],1)</f>
        <v>44866</v>
      </c>
      <c r="C4212" s="2" t="str">
        <f>LEFT(表格1[[#This Row],[年月]],4)</f>
        <v>2022</v>
      </c>
      <c r="D4212" s="2" t="str">
        <f>RIGHT(表格1[[#This Row],[年月]],2)</f>
        <v>11</v>
      </c>
      <c r="E4212" s="5">
        <v>10007000</v>
      </c>
      <c r="F4212" s="2" t="str">
        <f>VLOOKUP(TEXT(表格1[[#This Row],[地區]],"00000000"),縣市代碼,2,0)</f>
        <v>彰化縣</v>
      </c>
      <c r="G4212" s="2" t="s">
        <v>7</v>
      </c>
      <c r="H4212" s="13">
        <v>1070079</v>
      </c>
      <c r="I4212" s="14">
        <v>1368746459</v>
      </c>
      <c r="J4212" s="14">
        <f>表格1[[#This Row],[信用卡交易筆數]]/1000</f>
        <v>1070.079</v>
      </c>
      <c r="K4212" s="14">
        <f>表格1[[#This Row],[信用卡交易金額'[新臺幣']]]/1000</f>
        <v>1368746.459</v>
      </c>
      <c r="L4212" s="14">
        <f>表格1[[#This Row],[信用卡交易金額'[新臺幣']]]/1000000</f>
        <v>1368.746459</v>
      </c>
      <c r="M4212" s="14" t="str" cm="1">
        <f t="array" ref="M4212">_xlfn.TEXTJOIN("", TRUE, _xlfn.XLOOKUP(TRUE, VALUE(表格1[[#This Row],[年月]]) &lt;= VALUE($R$8:$R$12), $Q$8:$Q$12)) &amp; "年度"</f>
        <v>2023年度</v>
      </c>
    </row>
    <row r="4213" spans="1:13" x14ac:dyDescent="0.3">
      <c r="A4213" s="2">
        <v>202211</v>
      </c>
      <c r="B4213" s="19">
        <f>DATE(表格1[[#This Row],[年]],表格1[[#This Row],[月]],1)</f>
        <v>44866</v>
      </c>
      <c r="C4213" s="2" t="str">
        <f>LEFT(表格1[[#This Row],[年月]],4)</f>
        <v>2022</v>
      </c>
      <c r="D4213" s="2" t="str">
        <f>RIGHT(表格1[[#This Row],[年月]],2)</f>
        <v>11</v>
      </c>
      <c r="E4213" s="5">
        <v>10007000</v>
      </c>
      <c r="F4213" s="2" t="str">
        <f>VLOOKUP(TEXT(表格1[[#This Row],[地區]],"00000000"),縣市代碼,2,0)</f>
        <v>彰化縣</v>
      </c>
      <c r="G4213" s="2" t="s">
        <v>8</v>
      </c>
      <c r="H4213" s="13">
        <v>700881</v>
      </c>
      <c r="I4213" s="14">
        <v>1081047342</v>
      </c>
      <c r="J4213" s="14">
        <f>表格1[[#This Row],[信用卡交易筆數]]/1000</f>
        <v>700.88099999999997</v>
      </c>
      <c r="K4213" s="14">
        <f>表格1[[#This Row],[信用卡交易金額'[新臺幣']]]/1000</f>
        <v>1081047.3419999999</v>
      </c>
      <c r="L4213" s="14">
        <f>表格1[[#This Row],[信用卡交易金額'[新臺幣']]]/1000000</f>
        <v>1081.0473420000001</v>
      </c>
      <c r="M4213" s="14" t="str" cm="1">
        <f t="array" ref="M4213">_xlfn.TEXTJOIN("", TRUE, _xlfn.XLOOKUP(TRUE, VALUE(表格1[[#This Row],[年月]]) &lt;= VALUE($R$8:$R$12), $Q$8:$Q$12)) &amp; "年度"</f>
        <v>2023年度</v>
      </c>
    </row>
    <row r="4214" spans="1:13" x14ac:dyDescent="0.3">
      <c r="A4214" s="2">
        <v>202211</v>
      </c>
      <c r="B4214" s="19">
        <f>DATE(表格1[[#This Row],[年]],表格1[[#This Row],[月]],1)</f>
        <v>44866</v>
      </c>
      <c r="C4214" s="2" t="str">
        <f>LEFT(表格1[[#This Row],[年月]],4)</f>
        <v>2022</v>
      </c>
      <c r="D4214" s="2" t="str">
        <f>RIGHT(表格1[[#This Row],[年月]],2)</f>
        <v>11</v>
      </c>
      <c r="E4214" s="5">
        <v>10007000</v>
      </c>
      <c r="F4214" s="2" t="str">
        <f>VLOOKUP(TEXT(表格1[[#This Row],[地區]],"00000000"),縣市代碼,2,0)</f>
        <v>彰化縣</v>
      </c>
      <c r="G4214" s="2" t="s">
        <v>9</v>
      </c>
      <c r="H4214" s="13">
        <v>1397072</v>
      </c>
      <c r="I4214" s="14">
        <v>2100856675</v>
      </c>
      <c r="J4214" s="14">
        <f>表格1[[#This Row],[信用卡交易筆數]]/1000</f>
        <v>1397.0719999999999</v>
      </c>
      <c r="K4214" s="14">
        <f>表格1[[#This Row],[信用卡交易金額'[新臺幣']]]/1000</f>
        <v>2100856.6749999998</v>
      </c>
      <c r="L4214" s="14">
        <f>表格1[[#This Row],[信用卡交易金額'[新臺幣']]]/1000000</f>
        <v>2100.856675</v>
      </c>
      <c r="M4214" s="14" t="str" cm="1">
        <f t="array" ref="M4214">_xlfn.TEXTJOIN("", TRUE, _xlfn.XLOOKUP(TRUE, VALUE(表格1[[#This Row],[年月]]) &lt;= VALUE($R$8:$R$12), $Q$8:$Q$12)) &amp; "年度"</f>
        <v>2023年度</v>
      </c>
    </row>
    <row r="4215" spans="1:13" x14ac:dyDescent="0.3">
      <c r="A4215" s="2">
        <v>202211</v>
      </c>
      <c r="B4215" s="19">
        <f>DATE(表格1[[#This Row],[年]],表格1[[#This Row],[月]],1)</f>
        <v>44866</v>
      </c>
      <c r="C4215" s="2" t="str">
        <f>LEFT(表格1[[#This Row],[年月]],4)</f>
        <v>2022</v>
      </c>
      <c r="D4215" s="2" t="str">
        <f>RIGHT(表格1[[#This Row],[年月]],2)</f>
        <v>11</v>
      </c>
      <c r="E4215" s="5">
        <v>10007000</v>
      </c>
      <c r="F4215" s="2" t="str">
        <f>VLOOKUP(TEXT(表格1[[#This Row],[地區]],"00000000"),縣市代碼,2,0)</f>
        <v>彰化縣</v>
      </c>
      <c r="G4215" s="2" t="s">
        <v>10</v>
      </c>
      <c r="H4215" s="13">
        <v>979176</v>
      </c>
      <c r="I4215" s="14">
        <v>2934703424</v>
      </c>
      <c r="J4215" s="14">
        <f>表格1[[#This Row],[信用卡交易筆數]]/1000</f>
        <v>979.17600000000004</v>
      </c>
      <c r="K4215" s="14">
        <f>表格1[[#This Row],[信用卡交易金額'[新臺幣']]]/1000</f>
        <v>2934703.4240000001</v>
      </c>
      <c r="L4215" s="14">
        <f>表格1[[#This Row],[信用卡交易金額'[新臺幣']]]/1000000</f>
        <v>2934.7034239999998</v>
      </c>
      <c r="M4215" s="14" t="str" cm="1">
        <f t="array" ref="M4215">_xlfn.TEXTJOIN("", TRUE, _xlfn.XLOOKUP(TRUE, VALUE(表格1[[#This Row],[年月]]) &lt;= VALUE($R$8:$R$12), $Q$8:$Q$12)) &amp; "年度"</f>
        <v>2023年度</v>
      </c>
    </row>
    <row r="4216" spans="1:13" x14ac:dyDescent="0.3">
      <c r="A4216" s="2">
        <v>202211</v>
      </c>
      <c r="B4216" s="19">
        <f>DATE(表格1[[#This Row],[年]],表格1[[#This Row],[月]],1)</f>
        <v>44866</v>
      </c>
      <c r="C4216" s="2" t="str">
        <f>LEFT(表格1[[#This Row],[年月]],4)</f>
        <v>2022</v>
      </c>
      <c r="D4216" s="2" t="str">
        <f>RIGHT(表格1[[#This Row],[年月]],2)</f>
        <v>11</v>
      </c>
      <c r="E4216" s="5">
        <v>10008000</v>
      </c>
      <c r="F4216" s="2" t="str">
        <f>VLOOKUP(TEXT(表格1[[#This Row],[地區]],"00000000"),縣市代碼,2,0)</f>
        <v>南投縣</v>
      </c>
      <c r="G4216" s="2" t="s">
        <v>4</v>
      </c>
      <c r="H4216" s="13">
        <v>482134</v>
      </c>
      <c r="I4216" s="14">
        <v>236860522</v>
      </c>
      <c r="J4216" s="14">
        <f>表格1[[#This Row],[信用卡交易筆數]]/1000</f>
        <v>482.13400000000001</v>
      </c>
      <c r="K4216" s="14">
        <f>表格1[[#This Row],[信用卡交易金額'[新臺幣']]]/1000</f>
        <v>236860.522</v>
      </c>
      <c r="L4216" s="14">
        <f>表格1[[#This Row],[信用卡交易金額'[新臺幣']]]/1000000</f>
        <v>236.860522</v>
      </c>
      <c r="M4216" s="14" t="str" cm="1">
        <f t="array" ref="M4216">_xlfn.TEXTJOIN("", TRUE, _xlfn.XLOOKUP(TRUE, VALUE(表格1[[#This Row],[年月]]) &lt;= VALUE($R$8:$R$12), $Q$8:$Q$12)) &amp; "年度"</f>
        <v>2023年度</v>
      </c>
    </row>
    <row r="4217" spans="1:13" x14ac:dyDescent="0.3">
      <c r="A4217" s="2">
        <v>202211</v>
      </c>
      <c r="B4217" s="19">
        <f>DATE(表格1[[#This Row],[年]],表格1[[#This Row],[月]],1)</f>
        <v>44866</v>
      </c>
      <c r="C4217" s="2" t="str">
        <f>LEFT(表格1[[#This Row],[年月]],4)</f>
        <v>2022</v>
      </c>
      <c r="D4217" s="2" t="str">
        <f>RIGHT(表格1[[#This Row],[年月]],2)</f>
        <v>11</v>
      </c>
      <c r="E4217" s="5">
        <v>10008000</v>
      </c>
      <c r="F4217" s="2" t="str">
        <f>VLOOKUP(TEXT(表格1[[#This Row],[地區]],"00000000"),縣市代碼,2,0)</f>
        <v>南投縣</v>
      </c>
      <c r="G4217" s="2" t="s">
        <v>5</v>
      </c>
      <c r="H4217" s="13">
        <v>41737</v>
      </c>
      <c r="I4217" s="14">
        <v>121662752</v>
      </c>
      <c r="J4217" s="14">
        <f>表格1[[#This Row],[信用卡交易筆數]]/1000</f>
        <v>41.737000000000002</v>
      </c>
      <c r="K4217" s="14">
        <f>表格1[[#This Row],[信用卡交易金額'[新臺幣']]]/1000</f>
        <v>121662.75199999999</v>
      </c>
      <c r="L4217" s="14">
        <f>表格1[[#This Row],[信用卡交易金額'[新臺幣']]]/1000000</f>
        <v>121.662752</v>
      </c>
      <c r="M4217" s="14" t="str" cm="1">
        <f t="array" ref="M4217">_xlfn.TEXTJOIN("", TRUE, _xlfn.XLOOKUP(TRUE, VALUE(表格1[[#This Row],[年月]]) &lt;= VALUE($R$8:$R$12), $Q$8:$Q$12)) &amp; "年度"</f>
        <v>2023年度</v>
      </c>
    </row>
    <row r="4218" spans="1:13" x14ac:dyDescent="0.3">
      <c r="A4218" s="2">
        <v>202211</v>
      </c>
      <c r="B4218" s="19">
        <f>DATE(表格1[[#This Row],[年]],表格1[[#This Row],[月]],1)</f>
        <v>44866</v>
      </c>
      <c r="C4218" s="2" t="str">
        <f>LEFT(表格1[[#This Row],[年月]],4)</f>
        <v>2022</v>
      </c>
      <c r="D4218" s="2" t="str">
        <f>RIGHT(表格1[[#This Row],[年月]],2)</f>
        <v>11</v>
      </c>
      <c r="E4218" s="5">
        <v>10008000</v>
      </c>
      <c r="F4218" s="2" t="str">
        <f>VLOOKUP(TEXT(表格1[[#This Row],[地區]],"00000000"),縣市代碼,2,0)</f>
        <v>南投縣</v>
      </c>
      <c r="G4218" s="2" t="s">
        <v>6</v>
      </c>
      <c r="H4218" s="13">
        <v>59249</v>
      </c>
      <c r="I4218" s="14">
        <v>193851877</v>
      </c>
      <c r="J4218" s="14">
        <f>表格1[[#This Row],[信用卡交易筆數]]/1000</f>
        <v>59.249000000000002</v>
      </c>
      <c r="K4218" s="14">
        <f>表格1[[#This Row],[信用卡交易金額'[新臺幣']]]/1000</f>
        <v>193851.87700000001</v>
      </c>
      <c r="L4218" s="14">
        <f>表格1[[#This Row],[信用卡交易金額'[新臺幣']]]/1000000</f>
        <v>193.851877</v>
      </c>
      <c r="M4218" s="14" t="str" cm="1">
        <f t="array" ref="M4218">_xlfn.TEXTJOIN("", TRUE, _xlfn.XLOOKUP(TRUE, VALUE(表格1[[#This Row],[年月]]) &lt;= VALUE($R$8:$R$12), $Q$8:$Q$12)) &amp; "年度"</f>
        <v>2023年度</v>
      </c>
    </row>
    <row r="4219" spans="1:13" x14ac:dyDescent="0.3">
      <c r="A4219" s="2">
        <v>202211</v>
      </c>
      <c r="B4219" s="19">
        <f>DATE(表格1[[#This Row],[年]],表格1[[#This Row],[月]],1)</f>
        <v>44866</v>
      </c>
      <c r="C4219" s="2" t="str">
        <f>LEFT(表格1[[#This Row],[年月]],4)</f>
        <v>2022</v>
      </c>
      <c r="D4219" s="2" t="str">
        <f>RIGHT(表格1[[#This Row],[年月]],2)</f>
        <v>11</v>
      </c>
      <c r="E4219" s="5">
        <v>10008000</v>
      </c>
      <c r="F4219" s="2" t="str">
        <f>VLOOKUP(TEXT(表格1[[#This Row],[地區]],"00000000"),縣市代碼,2,0)</f>
        <v>南投縣</v>
      </c>
      <c r="G4219" s="2" t="s">
        <v>7</v>
      </c>
      <c r="H4219" s="13">
        <v>368944</v>
      </c>
      <c r="I4219" s="14">
        <v>474214939</v>
      </c>
      <c r="J4219" s="14">
        <f>表格1[[#This Row],[信用卡交易筆數]]/1000</f>
        <v>368.94400000000002</v>
      </c>
      <c r="K4219" s="14">
        <f>表格1[[#This Row],[信用卡交易金額'[新臺幣']]]/1000</f>
        <v>474214.93900000001</v>
      </c>
      <c r="L4219" s="14">
        <f>表格1[[#This Row],[信用卡交易金額'[新臺幣']]]/1000000</f>
        <v>474.21493900000002</v>
      </c>
      <c r="M4219" s="14" t="str" cm="1">
        <f t="array" ref="M4219">_xlfn.TEXTJOIN("", TRUE, _xlfn.XLOOKUP(TRUE, VALUE(表格1[[#This Row],[年月]]) &lt;= VALUE($R$8:$R$12), $Q$8:$Q$12)) &amp; "年度"</f>
        <v>2023年度</v>
      </c>
    </row>
    <row r="4220" spans="1:13" x14ac:dyDescent="0.3">
      <c r="A4220" s="2">
        <v>202211</v>
      </c>
      <c r="B4220" s="19">
        <f>DATE(表格1[[#This Row],[年]],表格1[[#This Row],[月]],1)</f>
        <v>44866</v>
      </c>
      <c r="C4220" s="2" t="str">
        <f>LEFT(表格1[[#This Row],[年月]],4)</f>
        <v>2022</v>
      </c>
      <c r="D4220" s="2" t="str">
        <f>RIGHT(表格1[[#This Row],[年月]],2)</f>
        <v>11</v>
      </c>
      <c r="E4220" s="5">
        <v>10008000</v>
      </c>
      <c r="F4220" s="2" t="str">
        <f>VLOOKUP(TEXT(表格1[[#This Row],[地區]],"00000000"),縣市代碼,2,0)</f>
        <v>南投縣</v>
      </c>
      <c r="G4220" s="2" t="s">
        <v>8</v>
      </c>
      <c r="H4220" s="13">
        <v>246694</v>
      </c>
      <c r="I4220" s="14">
        <v>350772156</v>
      </c>
      <c r="J4220" s="14">
        <f>表格1[[#This Row],[信用卡交易筆數]]/1000</f>
        <v>246.69399999999999</v>
      </c>
      <c r="K4220" s="14">
        <f>表格1[[#This Row],[信用卡交易金額'[新臺幣']]]/1000</f>
        <v>350772.15600000002</v>
      </c>
      <c r="L4220" s="14">
        <f>表格1[[#This Row],[信用卡交易金額'[新臺幣']]]/1000000</f>
        <v>350.772156</v>
      </c>
      <c r="M4220" s="14" t="str" cm="1">
        <f t="array" ref="M4220">_xlfn.TEXTJOIN("", TRUE, _xlfn.XLOOKUP(TRUE, VALUE(表格1[[#This Row],[年月]]) &lt;= VALUE($R$8:$R$12), $Q$8:$Q$12)) &amp; "年度"</f>
        <v>2023年度</v>
      </c>
    </row>
    <row r="4221" spans="1:13" x14ac:dyDescent="0.3">
      <c r="A4221" s="2">
        <v>202211</v>
      </c>
      <c r="B4221" s="19">
        <f>DATE(表格1[[#This Row],[年]],表格1[[#This Row],[月]],1)</f>
        <v>44866</v>
      </c>
      <c r="C4221" s="2" t="str">
        <f>LEFT(表格1[[#This Row],[年月]],4)</f>
        <v>2022</v>
      </c>
      <c r="D4221" s="2" t="str">
        <f>RIGHT(表格1[[#This Row],[年月]],2)</f>
        <v>11</v>
      </c>
      <c r="E4221" s="5">
        <v>10008000</v>
      </c>
      <c r="F4221" s="2" t="str">
        <f>VLOOKUP(TEXT(表格1[[#This Row],[地區]],"00000000"),縣市代碼,2,0)</f>
        <v>南投縣</v>
      </c>
      <c r="G4221" s="2" t="s">
        <v>9</v>
      </c>
      <c r="H4221" s="13">
        <v>462276</v>
      </c>
      <c r="I4221" s="14">
        <v>661964244</v>
      </c>
      <c r="J4221" s="14">
        <f>表格1[[#This Row],[信用卡交易筆數]]/1000</f>
        <v>462.27600000000001</v>
      </c>
      <c r="K4221" s="14">
        <f>表格1[[#This Row],[信用卡交易金額'[新臺幣']]]/1000</f>
        <v>661964.24399999995</v>
      </c>
      <c r="L4221" s="14">
        <f>表格1[[#This Row],[信用卡交易金額'[新臺幣']]]/1000000</f>
        <v>661.96424400000001</v>
      </c>
      <c r="M4221" s="14" t="str" cm="1">
        <f t="array" ref="M4221">_xlfn.TEXTJOIN("", TRUE, _xlfn.XLOOKUP(TRUE, VALUE(表格1[[#This Row],[年月]]) &lt;= VALUE($R$8:$R$12), $Q$8:$Q$12)) &amp; "年度"</f>
        <v>2023年度</v>
      </c>
    </row>
    <row r="4222" spans="1:13" x14ac:dyDescent="0.3">
      <c r="A4222" s="2">
        <v>202211</v>
      </c>
      <c r="B4222" s="19">
        <f>DATE(表格1[[#This Row],[年]],表格1[[#This Row],[月]],1)</f>
        <v>44866</v>
      </c>
      <c r="C4222" s="2" t="str">
        <f>LEFT(表格1[[#This Row],[年月]],4)</f>
        <v>2022</v>
      </c>
      <c r="D4222" s="2" t="str">
        <f>RIGHT(表格1[[#This Row],[年月]],2)</f>
        <v>11</v>
      </c>
      <c r="E4222" s="5">
        <v>10008000</v>
      </c>
      <c r="F4222" s="2" t="str">
        <f>VLOOKUP(TEXT(表格1[[#This Row],[地區]],"00000000"),縣市代碼,2,0)</f>
        <v>南投縣</v>
      </c>
      <c r="G4222" s="2" t="s">
        <v>10</v>
      </c>
      <c r="H4222" s="13">
        <v>318482</v>
      </c>
      <c r="I4222" s="14">
        <v>934948575</v>
      </c>
      <c r="J4222" s="14">
        <f>表格1[[#This Row],[信用卡交易筆數]]/1000</f>
        <v>318.48200000000003</v>
      </c>
      <c r="K4222" s="14">
        <f>表格1[[#This Row],[信用卡交易金額'[新臺幣']]]/1000</f>
        <v>934948.57499999995</v>
      </c>
      <c r="L4222" s="14">
        <f>表格1[[#This Row],[信用卡交易金額'[新臺幣']]]/1000000</f>
        <v>934.94857500000001</v>
      </c>
      <c r="M4222" s="14" t="str" cm="1">
        <f t="array" ref="M4222">_xlfn.TEXTJOIN("", TRUE, _xlfn.XLOOKUP(TRUE, VALUE(表格1[[#This Row],[年月]]) &lt;= VALUE($R$8:$R$12), $Q$8:$Q$12)) &amp; "年度"</f>
        <v>2023年度</v>
      </c>
    </row>
    <row r="4223" spans="1:13" x14ac:dyDescent="0.3">
      <c r="A4223" s="2">
        <v>202211</v>
      </c>
      <c r="B4223" s="19">
        <f>DATE(表格1[[#This Row],[年]],表格1[[#This Row],[月]],1)</f>
        <v>44866</v>
      </c>
      <c r="C4223" s="2" t="str">
        <f>LEFT(表格1[[#This Row],[年月]],4)</f>
        <v>2022</v>
      </c>
      <c r="D4223" s="2" t="str">
        <f>RIGHT(表格1[[#This Row],[年月]],2)</f>
        <v>11</v>
      </c>
      <c r="E4223" s="5">
        <v>10009000</v>
      </c>
      <c r="F4223" s="2" t="str">
        <f>VLOOKUP(TEXT(表格1[[#This Row],[地區]],"00000000"),縣市代碼,2,0)</f>
        <v>雲林縣</v>
      </c>
      <c r="G4223" s="2" t="s">
        <v>4</v>
      </c>
      <c r="H4223" s="13">
        <v>569805</v>
      </c>
      <c r="I4223" s="14">
        <v>266759360</v>
      </c>
      <c r="J4223" s="14">
        <f>表格1[[#This Row],[信用卡交易筆數]]/1000</f>
        <v>569.80499999999995</v>
      </c>
      <c r="K4223" s="14">
        <f>表格1[[#This Row],[信用卡交易金額'[新臺幣']]]/1000</f>
        <v>266759.36</v>
      </c>
      <c r="L4223" s="14">
        <f>表格1[[#This Row],[信用卡交易金額'[新臺幣']]]/1000000</f>
        <v>266.75936000000002</v>
      </c>
      <c r="M4223" s="14" t="str" cm="1">
        <f t="array" ref="M4223">_xlfn.TEXTJOIN("", TRUE, _xlfn.XLOOKUP(TRUE, VALUE(表格1[[#This Row],[年月]]) &lt;= VALUE($R$8:$R$12), $Q$8:$Q$12)) &amp; "年度"</f>
        <v>2023年度</v>
      </c>
    </row>
    <row r="4224" spans="1:13" x14ac:dyDescent="0.3">
      <c r="A4224" s="2">
        <v>202211</v>
      </c>
      <c r="B4224" s="19">
        <f>DATE(表格1[[#This Row],[年]],表格1[[#This Row],[月]],1)</f>
        <v>44866</v>
      </c>
      <c r="C4224" s="2" t="str">
        <f>LEFT(表格1[[#This Row],[年月]],4)</f>
        <v>2022</v>
      </c>
      <c r="D4224" s="2" t="str">
        <f>RIGHT(表格1[[#This Row],[年月]],2)</f>
        <v>11</v>
      </c>
      <c r="E4224" s="5">
        <v>10009000</v>
      </c>
      <c r="F4224" s="2" t="str">
        <f>VLOOKUP(TEXT(表格1[[#This Row],[地區]],"00000000"),縣市代碼,2,0)</f>
        <v>雲林縣</v>
      </c>
      <c r="G4224" s="2" t="s">
        <v>5</v>
      </c>
      <c r="H4224" s="13">
        <v>55171</v>
      </c>
      <c r="I4224" s="14">
        <v>143743048</v>
      </c>
      <c r="J4224" s="14">
        <f>表格1[[#This Row],[信用卡交易筆數]]/1000</f>
        <v>55.170999999999999</v>
      </c>
      <c r="K4224" s="14">
        <f>表格1[[#This Row],[信用卡交易金額'[新臺幣']]]/1000</f>
        <v>143743.04800000001</v>
      </c>
      <c r="L4224" s="14">
        <f>表格1[[#This Row],[信用卡交易金額'[新臺幣']]]/1000000</f>
        <v>143.74304799999999</v>
      </c>
      <c r="M4224" s="14" t="str" cm="1">
        <f t="array" ref="M4224">_xlfn.TEXTJOIN("", TRUE, _xlfn.XLOOKUP(TRUE, VALUE(表格1[[#This Row],[年月]]) &lt;= VALUE($R$8:$R$12), $Q$8:$Q$12)) &amp; "年度"</f>
        <v>2023年度</v>
      </c>
    </row>
    <row r="4225" spans="1:13" x14ac:dyDescent="0.3">
      <c r="A4225" s="2">
        <v>202211</v>
      </c>
      <c r="B4225" s="19">
        <f>DATE(表格1[[#This Row],[年]],表格1[[#This Row],[月]],1)</f>
        <v>44866</v>
      </c>
      <c r="C4225" s="2" t="str">
        <f>LEFT(表格1[[#This Row],[年月]],4)</f>
        <v>2022</v>
      </c>
      <c r="D4225" s="2" t="str">
        <f>RIGHT(表格1[[#This Row],[年月]],2)</f>
        <v>11</v>
      </c>
      <c r="E4225" s="5">
        <v>10009000</v>
      </c>
      <c r="F4225" s="2" t="str">
        <f>VLOOKUP(TEXT(表格1[[#This Row],[地區]],"00000000"),縣市代碼,2,0)</f>
        <v>雲林縣</v>
      </c>
      <c r="G4225" s="2" t="s">
        <v>6</v>
      </c>
      <c r="H4225" s="13">
        <v>76135</v>
      </c>
      <c r="I4225" s="14">
        <v>233053370</v>
      </c>
      <c r="J4225" s="14">
        <f>表格1[[#This Row],[信用卡交易筆數]]/1000</f>
        <v>76.135000000000005</v>
      </c>
      <c r="K4225" s="14">
        <f>表格1[[#This Row],[信用卡交易金額'[新臺幣']]]/1000</f>
        <v>233053.37</v>
      </c>
      <c r="L4225" s="14">
        <f>表格1[[#This Row],[信用卡交易金額'[新臺幣']]]/1000000</f>
        <v>233.05337</v>
      </c>
      <c r="M4225" s="14" t="str" cm="1">
        <f t="array" ref="M4225">_xlfn.TEXTJOIN("", TRUE, _xlfn.XLOOKUP(TRUE, VALUE(表格1[[#This Row],[年月]]) &lt;= VALUE($R$8:$R$12), $Q$8:$Q$12)) &amp; "年度"</f>
        <v>2023年度</v>
      </c>
    </row>
    <row r="4226" spans="1:13" x14ac:dyDescent="0.3">
      <c r="A4226" s="2">
        <v>202211</v>
      </c>
      <c r="B4226" s="19">
        <f>DATE(表格1[[#This Row],[年]],表格1[[#This Row],[月]],1)</f>
        <v>44866</v>
      </c>
      <c r="C4226" s="2" t="str">
        <f>LEFT(表格1[[#This Row],[年月]],4)</f>
        <v>2022</v>
      </c>
      <c r="D4226" s="2" t="str">
        <f>RIGHT(表格1[[#This Row],[年月]],2)</f>
        <v>11</v>
      </c>
      <c r="E4226" s="5">
        <v>10009000</v>
      </c>
      <c r="F4226" s="2" t="str">
        <f>VLOOKUP(TEXT(表格1[[#This Row],[地區]],"00000000"),縣市代碼,2,0)</f>
        <v>雲林縣</v>
      </c>
      <c r="G4226" s="2" t="s">
        <v>7</v>
      </c>
      <c r="H4226" s="13">
        <v>499023</v>
      </c>
      <c r="I4226" s="14">
        <v>629894216</v>
      </c>
      <c r="J4226" s="14">
        <f>表格1[[#This Row],[信用卡交易筆數]]/1000</f>
        <v>499.02300000000002</v>
      </c>
      <c r="K4226" s="14">
        <f>表格1[[#This Row],[信用卡交易金額'[新臺幣']]]/1000</f>
        <v>629894.21600000001</v>
      </c>
      <c r="L4226" s="14">
        <f>表格1[[#This Row],[信用卡交易金額'[新臺幣']]]/1000000</f>
        <v>629.89421600000003</v>
      </c>
      <c r="M4226" s="14" t="str" cm="1">
        <f t="array" ref="M4226">_xlfn.TEXTJOIN("", TRUE, _xlfn.XLOOKUP(TRUE, VALUE(表格1[[#This Row],[年月]]) &lt;= VALUE($R$8:$R$12), $Q$8:$Q$12)) &amp; "年度"</f>
        <v>2023年度</v>
      </c>
    </row>
    <row r="4227" spans="1:13" x14ac:dyDescent="0.3">
      <c r="A4227" s="2">
        <v>202211</v>
      </c>
      <c r="B4227" s="19">
        <f>DATE(表格1[[#This Row],[年]],表格1[[#This Row],[月]],1)</f>
        <v>44866</v>
      </c>
      <c r="C4227" s="2" t="str">
        <f>LEFT(表格1[[#This Row],[年月]],4)</f>
        <v>2022</v>
      </c>
      <c r="D4227" s="2" t="str">
        <f>RIGHT(表格1[[#This Row],[年月]],2)</f>
        <v>11</v>
      </c>
      <c r="E4227" s="5">
        <v>10009000</v>
      </c>
      <c r="F4227" s="2" t="str">
        <f>VLOOKUP(TEXT(表格1[[#This Row],[地區]],"00000000"),縣市代碼,2,0)</f>
        <v>雲林縣</v>
      </c>
      <c r="G4227" s="2" t="s">
        <v>8</v>
      </c>
      <c r="H4227" s="13">
        <v>298055</v>
      </c>
      <c r="I4227" s="14">
        <v>410717564</v>
      </c>
      <c r="J4227" s="14">
        <f>表格1[[#This Row],[信用卡交易筆數]]/1000</f>
        <v>298.05500000000001</v>
      </c>
      <c r="K4227" s="14">
        <f>表格1[[#This Row],[信用卡交易金額'[新臺幣']]]/1000</f>
        <v>410717.56400000001</v>
      </c>
      <c r="L4227" s="14">
        <f>表格1[[#This Row],[信用卡交易金額'[新臺幣']]]/1000000</f>
        <v>410.71756399999998</v>
      </c>
      <c r="M4227" s="14" t="str" cm="1">
        <f t="array" ref="M4227">_xlfn.TEXTJOIN("", TRUE, _xlfn.XLOOKUP(TRUE, VALUE(表格1[[#This Row],[年月]]) &lt;= VALUE($R$8:$R$12), $Q$8:$Q$12)) &amp; "年度"</f>
        <v>2023年度</v>
      </c>
    </row>
    <row r="4228" spans="1:13" x14ac:dyDescent="0.3">
      <c r="A4228" s="2">
        <v>202211</v>
      </c>
      <c r="B4228" s="19">
        <f>DATE(表格1[[#This Row],[年]],表格1[[#This Row],[月]],1)</f>
        <v>44866</v>
      </c>
      <c r="C4228" s="2" t="str">
        <f>LEFT(表格1[[#This Row],[年月]],4)</f>
        <v>2022</v>
      </c>
      <c r="D4228" s="2" t="str">
        <f>RIGHT(表格1[[#This Row],[年月]],2)</f>
        <v>11</v>
      </c>
      <c r="E4228" s="5">
        <v>10009000</v>
      </c>
      <c r="F4228" s="2" t="str">
        <f>VLOOKUP(TEXT(表格1[[#This Row],[地區]],"00000000"),縣市代碼,2,0)</f>
        <v>雲林縣</v>
      </c>
      <c r="G4228" s="2" t="s">
        <v>9</v>
      </c>
      <c r="H4228" s="13">
        <v>565614</v>
      </c>
      <c r="I4228" s="14">
        <v>855420731</v>
      </c>
      <c r="J4228" s="14">
        <f>表格1[[#This Row],[信用卡交易筆數]]/1000</f>
        <v>565.61400000000003</v>
      </c>
      <c r="K4228" s="14">
        <f>表格1[[#This Row],[信用卡交易金額'[新臺幣']]]/1000</f>
        <v>855420.73100000003</v>
      </c>
      <c r="L4228" s="14">
        <f>表格1[[#This Row],[信用卡交易金額'[新臺幣']]]/1000000</f>
        <v>855.42073100000005</v>
      </c>
      <c r="M4228" s="14" t="str" cm="1">
        <f t="array" ref="M4228">_xlfn.TEXTJOIN("", TRUE, _xlfn.XLOOKUP(TRUE, VALUE(表格1[[#This Row],[年月]]) &lt;= VALUE($R$8:$R$12), $Q$8:$Q$12)) &amp; "年度"</f>
        <v>2023年度</v>
      </c>
    </row>
    <row r="4229" spans="1:13" x14ac:dyDescent="0.3">
      <c r="A4229" s="2">
        <v>202211</v>
      </c>
      <c r="B4229" s="19">
        <f>DATE(表格1[[#This Row],[年]],表格1[[#This Row],[月]],1)</f>
        <v>44866</v>
      </c>
      <c r="C4229" s="2" t="str">
        <f>LEFT(表格1[[#This Row],[年月]],4)</f>
        <v>2022</v>
      </c>
      <c r="D4229" s="2" t="str">
        <f>RIGHT(表格1[[#This Row],[年月]],2)</f>
        <v>11</v>
      </c>
      <c r="E4229" s="5">
        <v>10009000</v>
      </c>
      <c r="F4229" s="2" t="str">
        <f>VLOOKUP(TEXT(表格1[[#This Row],[地區]],"00000000"),縣市代碼,2,0)</f>
        <v>雲林縣</v>
      </c>
      <c r="G4229" s="2" t="s">
        <v>10</v>
      </c>
      <c r="H4229" s="13">
        <v>397582</v>
      </c>
      <c r="I4229" s="14">
        <v>1229996362</v>
      </c>
      <c r="J4229" s="14">
        <f>表格1[[#This Row],[信用卡交易筆數]]/1000</f>
        <v>397.58199999999999</v>
      </c>
      <c r="K4229" s="14">
        <f>表格1[[#This Row],[信用卡交易金額'[新臺幣']]]/1000</f>
        <v>1229996.362</v>
      </c>
      <c r="L4229" s="14">
        <f>表格1[[#This Row],[信用卡交易金額'[新臺幣']]]/1000000</f>
        <v>1229.9963620000001</v>
      </c>
      <c r="M4229" s="14" t="str" cm="1">
        <f t="array" ref="M4229">_xlfn.TEXTJOIN("", TRUE, _xlfn.XLOOKUP(TRUE, VALUE(表格1[[#This Row],[年月]]) &lt;= VALUE($R$8:$R$12), $Q$8:$Q$12)) &amp; "年度"</f>
        <v>2023年度</v>
      </c>
    </row>
    <row r="4230" spans="1:13" x14ac:dyDescent="0.3">
      <c r="A4230" s="2">
        <v>202211</v>
      </c>
      <c r="B4230" s="19">
        <f>DATE(表格1[[#This Row],[年]],表格1[[#This Row],[月]],1)</f>
        <v>44866</v>
      </c>
      <c r="C4230" s="2" t="str">
        <f>LEFT(表格1[[#This Row],[年月]],4)</f>
        <v>2022</v>
      </c>
      <c r="D4230" s="2" t="str">
        <f>RIGHT(表格1[[#This Row],[年月]],2)</f>
        <v>11</v>
      </c>
      <c r="E4230" s="5">
        <v>10010000</v>
      </c>
      <c r="F4230" s="2" t="str">
        <f>VLOOKUP(TEXT(表格1[[#This Row],[地區]],"00000000"),縣市代碼,2,0)</f>
        <v>嘉義縣</v>
      </c>
      <c r="G4230" s="2" t="s">
        <v>4</v>
      </c>
      <c r="H4230" s="13">
        <v>396760</v>
      </c>
      <c r="I4230" s="14">
        <v>190824315</v>
      </c>
      <c r="J4230" s="14">
        <f>表格1[[#This Row],[信用卡交易筆數]]/1000</f>
        <v>396.76</v>
      </c>
      <c r="K4230" s="14">
        <f>表格1[[#This Row],[信用卡交易金額'[新臺幣']]]/1000</f>
        <v>190824.315</v>
      </c>
      <c r="L4230" s="14">
        <f>表格1[[#This Row],[信用卡交易金額'[新臺幣']]]/1000000</f>
        <v>190.82431500000001</v>
      </c>
      <c r="M4230" s="14" t="str" cm="1">
        <f t="array" ref="M4230">_xlfn.TEXTJOIN("", TRUE, _xlfn.XLOOKUP(TRUE, VALUE(表格1[[#This Row],[年月]]) &lt;= VALUE($R$8:$R$12), $Q$8:$Q$12)) &amp; "年度"</f>
        <v>2023年度</v>
      </c>
    </row>
    <row r="4231" spans="1:13" x14ac:dyDescent="0.3">
      <c r="A4231" s="2">
        <v>202211</v>
      </c>
      <c r="B4231" s="19">
        <f>DATE(表格1[[#This Row],[年]],表格1[[#This Row],[月]],1)</f>
        <v>44866</v>
      </c>
      <c r="C4231" s="2" t="str">
        <f>LEFT(表格1[[#This Row],[年月]],4)</f>
        <v>2022</v>
      </c>
      <c r="D4231" s="2" t="str">
        <f>RIGHT(表格1[[#This Row],[年月]],2)</f>
        <v>11</v>
      </c>
      <c r="E4231" s="5">
        <v>10010000</v>
      </c>
      <c r="F4231" s="2" t="str">
        <f>VLOOKUP(TEXT(表格1[[#This Row],[地區]],"00000000"),縣市代碼,2,0)</f>
        <v>嘉義縣</v>
      </c>
      <c r="G4231" s="2" t="s">
        <v>5</v>
      </c>
      <c r="H4231" s="13">
        <v>37444</v>
      </c>
      <c r="I4231" s="14">
        <v>101775557</v>
      </c>
      <c r="J4231" s="14">
        <f>表格1[[#This Row],[信用卡交易筆數]]/1000</f>
        <v>37.444000000000003</v>
      </c>
      <c r="K4231" s="14">
        <f>表格1[[#This Row],[信用卡交易金額'[新臺幣']]]/1000</f>
        <v>101775.557</v>
      </c>
      <c r="L4231" s="14">
        <f>表格1[[#This Row],[信用卡交易金額'[新臺幣']]]/1000000</f>
        <v>101.77555700000001</v>
      </c>
      <c r="M4231" s="14" t="str" cm="1">
        <f t="array" ref="M4231">_xlfn.TEXTJOIN("", TRUE, _xlfn.XLOOKUP(TRUE, VALUE(表格1[[#This Row],[年月]]) &lt;= VALUE($R$8:$R$12), $Q$8:$Q$12)) &amp; "年度"</f>
        <v>2023年度</v>
      </c>
    </row>
    <row r="4232" spans="1:13" x14ac:dyDescent="0.3">
      <c r="A4232" s="2">
        <v>202211</v>
      </c>
      <c r="B4232" s="19">
        <f>DATE(表格1[[#This Row],[年]],表格1[[#This Row],[月]],1)</f>
        <v>44866</v>
      </c>
      <c r="C4232" s="2" t="str">
        <f>LEFT(表格1[[#This Row],[年月]],4)</f>
        <v>2022</v>
      </c>
      <c r="D4232" s="2" t="str">
        <f>RIGHT(表格1[[#This Row],[年月]],2)</f>
        <v>11</v>
      </c>
      <c r="E4232" s="5">
        <v>10010000</v>
      </c>
      <c r="F4232" s="2" t="str">
        <f>VLOOKUP(TEXT(表格1[[#This Row],[地區]],"00000000"),縣市代碼,2,0)</f>
        <v>嘉義縣</v>
      </c>
      <c r="G4232" s="2" t="s">
        <v>6</v>
      </c>
      <c r="H4232" s="13">
        <v>52387</v>
      </c>
      <c r="I4232" s="14">
        <v>153126766</v>
      </c>
      <c r="J4232" s="14">
        <f>表格1[[#This Row],[信用卡交易筆數]]/1000</f>
        <v>52.387</v>
      </c>
      <c r="K4232" s="14">
        <f>表格1[[#This Row],[信用卡交易金額'[新臺幣']]]/1000</f>
        <v>153126.766</v>
      </c>
      <c r="L4232" s="14">
        <f>表格1[[#This Row],[信用卡交易金額'[新臺幣']]]/1000000</f>
        <v>153.126766</v>
      </c>
      <c r="M4232" s="14" t="str" cm="1">
        <f t="array" ref="M4232">_xlfn.TEXTJOIN("", TRUE, _xlfn.XLOOKUP(TRUE, VALUE(表格1[[#This Row],[年月]]) &lt;= VALUE($R$8:$R$12), $Q$8:$Q$12)) &amp; "年度"</f>
        <v>2023年度</v>
      </c>
    </row>
    <row r="4233" spans="1:13" x14ac:dyDescent="0.3">
      <c r="A4233" s="2">
        <v>202211</v>
      </c>
      <c r="B4233" s="19">
        <f>DATE(表格1[[#This Row],[年]],表格1[[#This Row],[月]],1)</f>
        <v>44866</v>
      </c>
      <c r="C4233" s="2" t="str">
        <f>LEFT(表格1[[#This Row],[年月]],4)</f>
        <v>2022</v>
      </c>
      <c r="D4233" s="2" t="str">
        <f>RIGHT(表格1[[#This Row],[年月]],2)</f>
        <v>11</v>
      </c>
      <c r="E4233" s="5">
        <v>10010000</v>
      </c>
      <c r="F4233" s="2" t="str">
        <f>VLOOKUP(TEXT(表格1[[#This Row],[地區]],"00000000"),縣市代碼,2,0)</f>
        <v>嘉義縣</v>
      </c>
      <c r="G4233" s="2" t="s">
        <v>7</v>
      </c>
      <c r="H4233" s="13">
        <v>369741</v>
      </c>
      <c r="I4233" s="14">
        <v>426336166</v>
      </c>
      <c r="J4233" s="14">
        <f>表格1[[#This Row],[信用卡交易筆數]]/1000</f>
        <v>369.74099999999999</v>
      </c>
      <c r="K4233" s="14">
        <f>表格1[[#This Row],[信用卡交易金額'[新臺幣']]]/1000</f>
        <v>426336.16600000003</v>
      </c>
      <c r="L4233" s="14">
        <f>表格1[[#This Row],[信用卡交易金額'[新臺幣']]]/1000000</f>
        <v>426.33616599999999</v>
      </c>
      <c r="M4233" s="14" t="str" cm="1">
        <f t="array" ref="M4233">_xlfn.TEXTJOIN("", TRUE, _xlfn.XLOOKUP(TRUE, VALUE(表格1[[#This Row],[年月]]) &lt;= VALUE($R$8:$R$12), $Q$8:$Q$12)) &amp; "年度"</f>
        <v>2023年度</v>
      </c>
    </row>
    <row r="4234" spans="1:13" x14ac:dyDescent="0.3">
      <c r="A4234" s="2">
        <v>202211</v>
      </c>
      <c r="B4234" s="19">
        <f>DATE(表格1[[#This Row],[年]],表格1[[#This Row],[月]],1)</f>
        <v>44866</v>
      </c>
      <c r="C4234" s="2" t="str">
        <f>LEFT(表格1[[#This Row],[年月]],4)</f>
        <v>2022</v>
      </c>
      <c r="D4234" s="2" t="str">
        <f>RIGHT(表格1[[#This Row],[年月]],2)</f>
        <v>11</v>
      </c>
      <c r="E4234" s="5">
        <v>10010000</v>
      </c>
      <c r="F4234" s="2" t="str">
        <f>VLOOKUP(TEXT(表格1[[#This Row],[地區]],"00000000"),縣市代碼,2,0)</f>
        <v>嘉義縣</v>
      </c>
      <c r="G4234" s="2" t="s">
        <v>8</v>
      </c>
      <c r="H4234" s="13">
        <v>226664</v>
      </c>
      <c r="I4234" s="14">
        <v>294506931</v>
      </c>
      <c r="J4234" s="14">
        <f>表格1[[#This Row],[信用卡交易筆數]]/1000</f>
        <v>226.66399999999999</v>
      </c>
      <c r="K4234" s="14">
        <f>表格1[[#This Row],[信用卡交易金額'[新臺幣']]]/1000</f>
        <v>294506.93099999998</v>
      </c>
      <c r="L4234" s="14">
        <f>表格1[[#This Row],[信用卡交易金額'[新臺幣']]]/1000000</f>
        <v>294.50693100000001</v>
      </c>
      <c r="M4234" s="14" t="str" cm="1">
        <f t="array" ref="M4234">_xlfn.TEXTJOIN("", TRUE, _xlfn.XLOOKUP(TRUE, VALUE(表格1[[#This Row],[年月]]) &lt;= VALUE($R$8:$R$12), $Q$8:$Q$12)) &amp; "年度"</f>
        <v>2023年度</v>
      </c>
    </row>
    <row r="4235" spans="1:13" x14ac:dyDescent="0.3">
      <c r="A4235" s="2">
        <v>202211</v>
      </c>
      <c r="B4235" s="19">
        <f>DATE(表格1[[#This Row],[年]],表格1[[#This Row],[月]],1)</f>
        <v>44866</v>
      </c>
      <c r="C4235" s="2" t="str">
        <f>LEFT(表格1[[#This Row],[年月]],4)</f>
        <v>2022</v>
      </c>
      <c r="D4235" s="2" t="str">
        <f>RIGHT(表格1[[#This Row],[年月]],2)</f>
        <v>11</v>
      </c>
      <c r="E4235" s="5">
        <v>10010000</v>
      </c>
      <c r="F4235" s="2" t="str">
        <f>VLOOKUP(TEXT(表格1[[#This Row],[地區]],"00000000"),縣市代碼,2,0)</f>
        <v>嘉義縣</v>
      </c>
      <c r="G4235" s="2" t="s">
        <v>9</v>
      </c>
      <c r="H4235" s="13">
        <v>433108</v>
      </c>
      <c r="I4235" s="14">
        <v>712961882</v>
      </c>
      <c r="J4235" s="14">
        <f>表格1[[#This Row],[信用卡交易筆數]]/1000</f>
        <v>433.108</v>
      </c>
      <c r="K4235" s="14">
        <f>表格1[[#This Row],[信用卡交易金額'[新臺幣']]]/1000</f>
        <v>712961.88199999998</v>
      </c>
      <c r="L4235" s="14">
        <f>表格1[[#This Row],[信用卡交易金額'[新臺幣']]]/1000000</f>
        <v>712.96188199999995</v>
      </c>
      <c r="M4235" s="14" t="str" cm="1">
        <f t="array" ref="M4235">_xlfn.TEXTJOIN("", TRUE, _xlfn.XLOOKUP(TRUE, VALUE(表格1[[#This Row],[年月]]) &lt;= VALUE($R$8:$R$12), $Q$8:$Q$12)) &amp; "年度"</f>
        <v>2023年度</v>
      </c>
    </row>
    <row r="4236" spans="1:13" x14ac:dyDescent="0.3">
      <c r="A4236" s="2">
        <v>202211</v>
      </c>
      <c r="B4236" s="19">
        <f>DATE(表格1[[#This Row],[年]],表格1[[#This Row],[月]],1)</f>
        <v>44866</v>
      </c>
      <c r="C4236" s="2" t="str">
        <f>LEFT(表格1[[#This Row],[年月]],4)</f>
        <v>2022</v>
      </c>
      <c r="D4236" s="2" t="str">
        <f>RIGHT(表格1[[#This Row],[年月]],2)</f>
        <v>11</v>
      </c>
      <c r="E4236" s="5">
        <v>10010000</v>
      </c>
      <c r="F4236" s="2" t="str">
        <f>VLOOKUP(TEXT(表格1[[#This Row],[地區]],"00000000"),縣市代碼,2,0)</f>
        <v>嘉義縣</v>
      </c>
      <c r="G4236" s="2" t="s">
        <v>10</v>
      </c>
      <c r="H4236" s="13">
        <v>289109</v>
      </c>
      <c r="I4236" s="14">
        <v>822929143</v>
      </c>
      <c r="J4236" s="14">
        <f>表格1[[#This Row],[信用卡交易筆數]]/1000</f>
        <v>289.10899999999998</v>
      </c>
      <c r="K4236" s="14">
        <f>表格1[[#This Row],[信用卡交易金額'[新臺幣']]]/1000</f>
        <v>822929.14300000004</v>
      </c>
      <c r="L4236" s="14">
        <f>表格1[[#This Row],[信用卡交易金額'[新臺幣']]]/1000000</f>
        <v>822.92914299999995</v>
      </c>
      <c r="M4236" s="14" t="str" cm="1">
        <f t="array" ref="M4236">_xlfn.TEXTJOIN("", TRUE, _xlfn.XLOOKUP(TRUE, VALUE(表格1[[#This Row],[年月]]) &lt;= VALUE($R$8:$R$12), $Q$8:$Q$12)) &amp; "年度"</f>
        <v>2023年度</v>
      </c>
    </row>
    <row r="4237" spans="1:13" x14ac:dyDescent="0.3">
      <c r="A4237" s="2">
        <v>202211</v>
      </c>
      <c r="B4237" s="19">
        <f>DATE(表格1[[#This Row],[年]],表格1[[#This Row],[月]],1)</f>
        <v>44866</v>
      </c>
      <c r="C4237" s="2" t="str">
        <f>LEFT(表格1[[#This Row],[年月]],4)</f>
        <v>2022</v>
      </c>
      <c r="D4237" s="2" t="str">
        <f>RIGHT(表格1[[#This Row],[年月]],2)</f>
        <v>11</v>
      </c>
      <c r="E4237" s="5">
        <v>10020000</v>
      </c>
      <c r="F4237" s="2" t="str">
        <f>VLOOKUP(TEXT(表格1[[#This Row],[地區]],"00000000"),縣市代碼,2,0)</f>
        <v>嘉義市</v>
      </c>
      <c r="G4237" s="2" t="s">
        <v>4</v>
      </c>
      <c r="H4237" s="13">
        <v>421643</v>
      </c>
      <c r="I4237" s="14">
        <v>218128266</v>
      </c>
      <c r="J4237" s="14">
        <f>表格1[[#This Row],[信用卡交易筆數]]/1000</f>
        <v>421.64299999999997</v>
      </c>
      <c r="K4237" s="14">
        <f>表格1[[#This Row],[信用卡交易金額'[新臺幣']]]/1000</f>
        <v>218128.266</v>
      </c>
      <c r="L4237" s="14">
        <f>表格1[[#This Row],[信用卡交易金額'[新臺幣']]]/1000000</f>
        <v>218.128266</v>
      </c>
      <c r="M4237" s="14" t="str" cm="1">
        <f t="array" ref="M4237">_xlfn.TEXTJOIN("", TRUE, _xlfn.XLOOKUP(TRUE, VALUE(表格1[[#This Row],[年月]]) &lt;= VALUE($R$8:$R$12), $Q$8:$Q$12)) &amp; "年度"</f>
        <v>2023年度</v>
      </c>
    </row>
    <row r="4238" spans="1:13" x14ac:dyDescent="0.3">
      <c r="A4238" s="2">
        <v>202211</v>
      </c>
      <c r="B4238" s="19">
        <f>DATE(表格1[[#This Row],[年]],表格1[[#This Row],[月]],1)</f>
        <v>44866</v>
      </c>
      <c r="C4238" s="2" t="str">
        <f>LEFT(表格1[[#This Row],[年月]],4)</f>
        <v>2022</v>
      </c>
      <c r="D4238" s="2" t="str">
        <f>RIGHT(表格1[[#This Row],[年月]],2)</f>
        <v>11</v>
      </c>
      <c r="E4238" s="5">
        <v>10020000</v>
      </c>
      <c r="F4238" s="2" t="str">
        <f>VLOOKUP(TEXT(表格1[[#This Row],[地區]],"00000000"),縣市代碼,2,0)</f>
        <v>嘉義市</v>
      </c>
      <c r="G4238" s="2" t="s">
        <v>5</v>
      </c>
      <c r="H4238" s="13">
        <v>34091</v>
      </c>
      <c r="I4238" s="14">
        <v>99390995</v>
      </c>
      <c r="J4238" s="14">
        <f>表格1[[#This Row],[信用卡交易筆數]]/1000</f>
        <v>34.091000000000001</v>
      </c>
      <c r="K4238" s="14">
        <f>表格1[[#This Row],[信用卡交易金額'[新臺幣']]]/1000</f>
        <v>99390.994999999995</v>
      </c>
      <c r="L4238" s="14">
        <f>表格1[[#This Row],[信用卡交易金額'[新臺幣']]]/1000000</f>
        <v>99.390995000000004</v>
      </c>
      <c r="M4238" s="14" t="str" cm="1">
        <f t="array" ref="M4238">_xlfn.TEXTJOIN("", TRUE, _xlfn.XLOOKUP(TRUE, VALUE(表格1[[#This Row],[年月]]) &lt;= VALUE($R$8:$R$12), $Q$8:$Q$12)) &amp; "年度"</f>
        <v>2023年度</v>
      </c>
    </row>
    <row r="4239" spans="1:13" x14ac:dyDescent="0.3">
      <c r="A4239" s="2">
        <v>202211</v>
      </c>
      <c r="B4239" s="19">
        <f>DATE(表格1[[#This Row],[年]],表格1[[#This Row],[月]],1)</f>
        <v>44866</v>
      </c>
      <c r="C4239" s="2" t="str">
        <f>LEFT(表格1[[#This Row],[年月]],4)</f>
        <v>2022</v>
      </c>
      <c r="D4239" s="2" t="str">
        <f>RIGHT(表格1[[#This Row],[年月]],2)</f>
        <v>11</v>
      </c>
      <c r="E4239" s="5">
        <v>10020000</v>
      </c>
      <c r="F4239" s="2" t="str">
        <f>VLOOKUP(TEXT(表格1[[#This Row],[地區]],"00000000"),縣市代碼,2,0)</f>
        <v>嘉義市</v>
      </c>
      <c r="G4239" s="2" t="s">
        <v>6</v>
      </c>
      <c r="H4239" s="13">
        <v>53292</v>
      </c>
      <c r="I4239" s="14">
        <v>175413003</v>
      </c>
      <c r="J4239" s="14">
        <f>表格1[[#This Row],[信用卡交易筆數]]/1000</f>
        <v>53.292000000000002</v>
      </c>
      <c r="K4239" s="14">
        <f>表格1[[#This Row],[信用卡交易金額'[新臺幣']]]/1000</f>
        <v>175413.003</v>
      </c>
      <c r="L4239" s="14">
        <f>表格1[[#This Row],[信用卡交易金額'[新臺幣']]]/1000000</f>
        <v>175.413003</v>
      </c>
      <c r="M4239" s="14" t="str" cm="1">
        <f t="array" ref="M4239">_xlfn.TEXTJOIN("", TRUE, _xlfn.XLOOKUP(TRUE, VALUE(表格1[[#This Row],[年月]]) &lt;= VALUE($R$8:$R$12), $Q$8:$Q$12)) &amp; "年度"</f>
        <v>2023年度</v>
      </c>
    </row>
    <row r="4240" spans="1:13" x14ac:dyDescent="0.3">
      <c r="A4240" s="2">
        <v>202211</v>
      </c>
      <c r="B4240" s="19">
        <f>DATE(表格1[[#This Row],[年]],表格1[[#This Row],[月]],1)</f>
        <v>44866</v>
      </c>
      <c r="C4240" s="2" t="str">
        <f>LEFT(表格1[[#This Row],[年月]],4)</f>
        <v>2022</v>
      </c>
      <c r="D4240" s="2" t="str">
        <f>RIGHT(表格1[[#This Row],[年月]],2)</f>
        <v>11</v>
      </c>
      <c r="E4240" s="5">
        <v>10020000</v>
      </c>
      <c r="F4240" s="2" t="str">
        <f>VLOOKUP(TEXT(表格1[[#This Row],[地區]],"00000000"),縣市代碼,2,0)</f>
        <v>嘉義市</v>
      </c>
      <c r="G4240" s="2" t="s">
        <v>7</v>
      </c>
      <c r="H4240" s="13">
        <v>275861</v>
      </c>
      <c r="I4240" s="14">
        <v>323455717</v>
      </c>
      <c r="J4240" s="14">
        <f>表格1[[#This Row],[信用卡交易筆數]]/1000</f>
        <v>275.86099999999999</v>
      </c>
      <c r="K4240" s="14">
        <f>表格1[[#This Row],[信用卡交易金額'[新臺幣']]]/1000</f>
        <v>323455.717</v>
      </c>
      <c r="L4240" s="14">
        <f>表格1[[#This Row],[信用卡交易金額'[新臺幣']]]/1000000</f>
        <v>323.45571699999999</v>
      </c>
      <c r="M4240" s="14" t="str" cm="1">
        <f t="array" ref="M4240">_xlfn.TEXTJOIN("", TRUE, _xlfn.XLOOKUP(TRUE, VALUE(表格1[[#This Row],[年月]]) &lt;= VALUE($R$8:$R$12), $Q$8:$Q$12)) &amp; "年度"</f>
        <v>2023年度</v>
      </c>
    </row>
    <row r="4241" spans="1:13" x14ac:dyDescent="0.3">
      <c r="A4241" s="2">
        <v>202211</v>
      </c>
      <c r="B4241" s="19">
        <f>DATE(表格1[[#This Row],[年]],表格1[[#This Row],[月]],1)</f>
        <v>44866</v>
      </c>
      <c r="C4241" s="2" t="str">
        <f>LEFT(表格1[[#This Row],[年月]],4)</f>
        <v>2022</v>
      </c>
      <c r="D4241" s="2" t="str">
        <f>RIGHT(表格1[[#This Row],[年月]],2)</f>
        <v>11</v>
      </c>
      <c r="E4241" s="5">
        <v>10020000</v>
      </c>
      <c r="F4241" s="2" t="str">
        <f>VLOOKUP(TEXT(表格1[[#This Row],[地區]],"00000000"),縣市代碼,2,0)</f>
        <v>嘉義市</v>
      </c>
      <c r="G4241" s="2" t="s">
        <v>8</v>
      </c>
      <c r="H4241" s="13">
        <v>183795</v>
      </c>
      <c r="I4241" s="14">
        <v>290636800</v>
      </c>
      <c r="J4241" s="14">
        <f>表格1[[#This Row],[信用卡交易筆數]]/1000</f>
        <v>183.79499999999999</v>
      </c>
      <c r="K4241" s="14">
        <f>表格1[[#This Row],[信用卡交易金額'[新臺幣']]]/1000</f>
        <v>290636.79999999999</v>
      </c>
      <c r="L4241" s="14">
        <f>表格1[[#This Row],[信用卡交易金額'[新臺幣']]]/1000000</f>
        <v>290.63679999999999</v>
      </c>
      <c r="M4241" s="14" t="str" cm="1">
        <f t="array" ref="M4241">_xlfn.TEXTJOIN("", TRUE, _xlfn.XLOOKUP(TRUE, VALUE(表格1[[#This Row],[年月]]) &lt;= VALUE($R$8:$R$12), $Q$8:$Q$12)) &amp; "年度"</f>
        <v>2023年度</v>
      </c>
    </row>
    <row r="4242" spans="1:13" x14ac:dyDescent="0.3">
      <c r="A4242" s="2">
        <v>202211</v>
      </c>
      <c r="B4242" s="19">
        <f>DATE(表格1[[#This Row],[年]],表格1[[#This Row],[月]],1)</f>
        <v>44866</v>
      </c>
      <c r="C4242" s="2" t="str">
        <f>LEFT(表格1[[#This Row],[年月]],4)</f>
        <v>2022</v>
      </c>
      <c r="D4242" s="2" t="str">
        <f>RIGHT(表格1[[#This Row],[年月]],2)</f>
        <v>11</v>
      </c>
      <c r="E4242" s="5">
        <v>10020000</v>
      </c>
      <c r="F4242" s="2" t="str">
        <f>VLOOKUP(TEXT(表格1[[#This Row],[地區]],"00000000"),縣市代碼,2,0)</f>
        <v>嘉義市</v>
      </c>
      <c r="G4242" s="2" t="s">
        <v>9</v>
      </c>
      <c r="H4242" s="13">
        <v>445101</v>
      </c>
      <c r="I4242" s="14">
        <v>715515275</v>
      </c>
      <c r="J4242" s="14">
        <f>表格1[[#This Row],[信用卡交易筆數]]/1000</f>
        <v>445.101</v>
      </c>
      <c r="K4242" s="14">
        <f>表格1[[#This Row],[信用卡交易金額'[新臺幣']]]/1000</f>
        <v>715515.27500000002</v>
      </c>
      <c r="L4242" s="14">
        <f>表格1[[#This Row],[信用卡交易金額'[新臺幣']]]/1000000</f>
        <v>715.51527499999997</v>
      </c>
      <c r="M4242" s="14" t="str" cm="1">
        <f t="array" ref="M4242">_xlfn.TEXTJOIN("", TRUE, _xlfn.XLOOKUP(TRUE, VALUE(表格1[[#This Row],[年月]]) &lt;= VALUE($R$8:$R$12), $Q$8:$Q$12)) &amp; "年度"</f>
        <v>2023年度</v>
      </c>
    </row>
    <row r="4243" spans="1:13" x14ac:dyDescent="0.3">
      <c r="A4243" s="2">
        <v>202211</v>
      </c>
      <c r="B4243" s="19">
        <f>DATE(表格1[[#This Row],[年]],表格1[[#This Row],[月]],1)</f>
        <v>44866</v>
      </c>
      <c r="C4243" s="2" t="str">
        <f>LEFT(表格1[[#This Row],[年月]],4)</f>
        <v>2022</v>
      </c>
      <c r="D4243" s="2" t="str">
        <f>RIGHT(表格1[[#This Row],[年月]],2)</f>
        <v>11</v>
      </c>
      <c r="E4243" s="5">
        <v>10020000</v>
      </c>
      <c r="F4243" s="2" t="str">
        <f>VLOOKUP(TEXT(表格1[[#This Row],[地區]],"00000000"),縣市代碼,2,0)</f>
        <v>嘉義市</v>
      </c>
      <c r="G4243" s="2" t="s">
        <v>10</v>
      </c>
      <c r="H4243" s="13">
        <v>272329</v>
      </c>
      <c r="I4243" s="14">
        <v>826381359</v>
      </c>
      <c r="J4243" s="14">
        <f>表格1[[#This Row],[信用卡交易筆數]]/1000</f>
        <v>272.32900000000001</v>
      </c>
      <c r="K4243" s="14">
        <f>表格1[[#This Row],[信用卡交易金額'[新臺幣']]]/1000</f>
        <v>826381.35900000005</v>
      </c>
      <c r="L4243" s="14">
        <f>表格1[[#This Row],[信用卡交易金額'[新臺幣']]]/1000000</f>
        <v>826.38135899999997</v>
      </c>
      <c r="M4243" s="14" t="str" cm="1">
        <f t="array" ref="M4243">_xlfn.TEXTJOIN("", TRUE, _xlfn.XLOOKUP(TRUE, VALUE(表格1[[#This Row],[年月]]) &lt;= VALUE($R$8:$R$12), $Q$8:$Q$12)) &amp; "年度"</f>
        <v>2023年度</v>
      </c>
    </row>
    <row r="4244" spans="1:13" x14ac:dyDescent="0.3">
      <c r="A4244" s="2">
        <v>202211</v>
      </c>
      <c r="B4244" s="19">
        <f>DATE(表格1[[#This Row],[年]],表格1[[#This Row],[月]],1)</f>
        <v>44866</v>
      </c>
      <c r="C4244" s="2" t="str">
        <f>LEFT(表格1[[#This Row],[年月]],4)</f>
        <v>2022</v>
      </c>
      <c r="D4244" s="2" t="str">
        <f>RIGHT(表格1[[#This Row],[年月]],2)</f>
        <v>11</v>
      </c>
      <c r="E4244" s="5">
        <v>67000000</v>
      </c>
      <c r="F4244" s="2" t="str">
        <f>VLOOKUP(TEXT(表格1[[#This Row],[地區]],"00000000"),縣市代碼,2,0)</f>
        <v>臺南市</v>
      </c>
      <c r="G4244" s="2" t="s">
        <v>4</v>
      </c>
      <c r="H4244" s="13">
        <v>3014257</v>
      </c>
      <c r="I4244" s="14">
        <v>1540332453</v>
      </c>
      <c r="J4244" s="14">
        <f>表格1[[#This Row],[信用卡交易筆數]]/1000</f>
        <v>3014.2570000000001</v>
      </c>
      <c r="K4244" s="14">
        <f>表格1[[#This Row],[信用卡交易金額'[新臺幣']]]/1000</f>
        <v>1540332.453</v>
      </c>
      <c r="L4244" s="14">
        <f>表格1[[#This Row],[信用卡交易金額'[新臺幣']]]/1000000</f>
        <v>1540.332453</v>
      </c>
      <c r="M4244" s="14" t="str" cm="1">
        <f t="array" ref="M4244">_xlfn.TEXTJOIN("", TRUE, _xlfn.XLOOKUP(TRUE, VALUE(表格1[[#This Row],[年月]]) &lt;= VALUE($R$8:$R$12), $Q$8:$Q$12)) &amp; "年度"</f>
        <v>2023年度</v>
      </c>
    </row>
    <row r="4245" spans="1:13" x14ac:dyDescent="0.3">
      <c r="A4245" s="2">
        <v>202211</v>
      </c>
      <c r="B4245" s="19">
        <f>DATE(表格1[[#This Row],[年]],表格1[[#This Row],[月]],1)</f>
        <v>44866</v>
      </c>
      <c r="C4245" s="2" t="str">
        <f>LEFT(表格1[[#This Row],[年月]],4)</f>
        <v>2022</v>
      </c>
      <c r="D4245" s="2" t="str">
        <f>RIGHT(表格1[[#This Row],[年月]],2)</f>
        <v>11</v>
      </c>
      <c r="E4245" s="5">
        <v>67000000</v>
      </c>
      <c r="F4245" s="2" t="str">
        <f>VLOOKUP(TEXT(表格1[[#This Row],[地區]],"00000000"),縣市代碼,2,0)</f>
        <v>臺南市</v>
      </c>
      <c r="G4245" s="2" t="s">
        <v>5</v>
      </c>
      <c r="H4245" s="13">
        <v>227197</v>
      </c>
      <c r="I4245" s="14">
        <v>615473259</v>
      </c>
      <c r="J4245" s="14">
        <f>表格1[[#This Row],[信用卡交易筆數]]/1000</f>
        <v>227.197</v>
      </c>
      <c r="K4245" s="14">
        <f>表格1[[#This Row],[信用卡交易金額'[新臺幣']]]/1000</f>
        <v>615473.25899999996</v>
      </c>
      <c r="L4245" s="14">
        <f>表格1[[#This Row],[信用卡交易金額'[新臺幣']]]/1000000</f>
        <v>615.47325899999998</v>
      </c>
      <c r="M4245" s="14" t="str" cm="1">
        <f t="array" ref="M4245">_xlfn.TEXTJOIN("", TRUE, _xlfn.XLOOKUP(TRUE, VALUE(表格1[[#This Row],[年月]]) &lt;= VALUE($R$8:$R$12), $Q$8:$Q$12)) &amp; "年度"</f>
        <v>2023年度</v>
      </c>
    </row>
    <row r="4246" spans="1:13" x14ac:dyDescent="0.3">
      <c r="A4246" s="2">
        <v>202211</v>
      </c>
      <c r="B4246" s="19">
        <f>DATE(表格1[[#This Row],[年]],表格1[[#This Row],[月]],1)</f>
        <v>44866</v>
      </c>
      <c r="C4246" s="2" t="str">
        <f>LEFT(表格1[[#This Row],[年月]],4)</f>
        <v>2022</v>
      </c>
      <c r="D4246" s="2" t="str">
        <f>RIGHT(表格1[[#This Row],[年月]],2)</f>
        <v>11</v>
      </c>
      <c r="E4246" s="5">
        <v>67000000</v>
      </c>
      <c r="F4246" s="2" t="str">
        <f>VLOOKUP(TEXT(表格1[[#This Row],[地區]],"00000000"),縣市代碼,2,0)</f>
        <v>臺南市</v>
      </c>
      <c r="G4246" s="2" t="s">
        <v>6</v>
      </c>
      <c r="H4246" s="13">
        <v>410679</v>
      </c>
      <c r="I4246" s="14">
        <v>1284191735</v>
      </c>
      <c r="J4246" s="14">
        <f>表格1[[#This Row],[信用卡交易筆數]]/1000</f>
        <v>410.67899999999997</v>
      </c>
      <c r="K4246" s="14">
        <f>表格1[[#This Row],[信用卡交易金額'[新臺幣']]]/1000</f>
        <v>1284191.7350000001</v>
      </c>
      <c r="L4246" s="14">
        <f>表格1[[#This Row],[信用卡交易金額'[新臺幣']]]/1000000</f>
        <v>1284.1917350000001</v>
      </c>
      <c r="M4246" s="14" t="str" cm="1">
        <f t="array" ref="M4246">_xlfn.TEXTJOIN("", TRUE, _xlfn.XLOOKUP(TRUE, VALUE(表格1[[#This Row],[年月]]) &lt;= VALUE($R$8:$R$12), $Q$8:$Q$12)) &amp; "年度"</f>
        <v>2023年度</v>
      </c>
    </row>
    <row r="4247" spans="1:13" x14ac:dyDescent="0.3">
      <c r="A4247" s="2">
        <v>202211</v>
      </c>
      <c r="B4247" s="19">
        <f>DATE(表格1[[#This Row],[年]],表格1[[#This Row],[月]],1)</f>
        <v>44866</v>
      </c>
      <c r="C4247" s="2" t="str">
        <f>LEFT(表格1[[#This Row],[年月]],4)</f>
        <v>2022</v>
      </c>
      <c r="D4247" s="2" t="str">
        <f>RIGHT(表格1[[#This Row],[年月]],2)</f>
        <v>11</v>
      </c>
      <c r="E4247" s="5">
        <v>67000000</v>
      </c>
      <c r="F4247" s="2" t="str">
        <f>VLOOKUP(TEXT(表格1[[#This Row],[地區]],"00000000"),縣市代碼,2,0)</f>
        <v>臺南市</v>
      </c>
      <c r="G4247" s="2" t="s">
        <v>7</v>
      </c>
      <c r="H4247" s="13">
        <v>2021119</v>
      </c>
      <c r="I4247" s="14">
        <v>2335993706</v>
      </c>
      <c r="J4247" s="14">
        <f>表格1[[#This Row],[信用卡交易筆數]]/1000</f>
        <v>2021.1189999999999</v>
      </c>
      <c r="K4247" s="14">
        <f>表格1[[#This Row],[信用卡交易金額'[新臺幣']]]/1000</f>
        <v>2335993.7059999998</v>
      </c>
      <c r="L4247" s="14">
        <f>表格1[[#This Row],[信用卡交易金額'[新臺幣']]]/1000000</f>
        <v>2335.9937060000002</v>
      </c>
      <c r="M4247" s="14" t="str" cm="1">
        <f t="array" ref="M4247">_xlfn.TEXTJOIN("", TRUE, _xlfn.XLOOKUP(TRUE, VALUE(表格1[[#This Row],[年月]]) &lt;= VALUE($R$8:$R$12), $Q$8:$Q$12)) &amp; "年度"</f>
        <v>2023年度</v>
      </c>
    </row>
    <row r="4248" spans="1:13" x14ac:dyDescent="0.3">
      <c r="A4248" s="2">
        <v>202211</v>
      </c>
      <c r="B4248" s="19">
        <f>DATE(表格1[[#This Row],[年]],表格1[[#This Row],[月]],1)</f>
        <v>44866</v>
      </c>
      <c r="C4248" s="2" t="str">
        <f>LEFT(表格1[[#This Row],[年月]],4)</f>
        <v>2022</v>
      </c>
      <c r="D4248" s="2" t="str">
        <f>RIGHT(表格1[[#This Row],[年月]],2)</f>
        <v>11</v>
      </c>
      <c r="E4248" s="5">
        <v>67000000</v>
      </c>
      <c r="F4248" s="2" t="str">
        <f>VLOOKUP(TEXT(表格1[[#This Row],[地區]],"00000000"),縣市代碼,2,0)</f>
        <v>臺南市</v>
      </c>
      <c r="G4248" s="2" t="s">
        <v>8</v>
      </c>
      <c r="H4248" s="13">
        <v>1406733</v>
      </c>
      <c r="I4248" s="14">
        <v>2151329424</v>
      </c>
      <c r="J4248" s="14">
        <f>表格1[[#This Row],[信用卡交易筆數]]/1000</f>
        <v>1406.7329999999999</v>
      </c>
      <c r="K4248" s="14">
        <f>表格1[[#This Row],[信用卡交易金額'[新臺幣']]]/1000</f>
        <v>2151329.4240000001</v>
      </c>
      <c r="L4248" s="14">
        <f>表格1[[#This Row],[信用卡交易金額'[新臺幣']]]/1000000</f>
        <v>2151.329424</v>
      </c>
      <c r="M4248" s="14" t="str" cm="1">
        <f t="array" ref="M4248">_xlfn.TEXTJOIN("", TRUE, _xlfn.XLOOKUP(TRUE, VALUE(表格1[[#This Row],[年月]]) &lt;= VALUE($R$8:$R$12), $Q$8:$Q$12)) &amp; "年度"</f>
        <v>2023年度</v>
      </c>
    </row>
    <row r="4249" spans="1:13" x14ac:dyDescent="0.3">
      <c r="A4249" s="2">
        <v>202211</v>
      </c>
      <c r="B4249" s="19">
        <f>DATE(表格1[[#This Row],[年]],表格1[[#This Row],[月]],1)</f>
        <v>44866</v>
      </c>
      <c r="C4249" s="2" t="str">
        <f>LEFT(表格1[[#This Row],[年月]],4)</f>
        <v>2022</v>
      </c>
      <c r="D4249" s="2" t="str">
        <f>RIGHT(表格1[[#This Row],[年月]],2)</f>
        <v>11</v>
      </c>
      <c r="E4249" s="5">
        <v>67000000</v>
      </c>
      <c r="F4249" s="2" t="str">
        <f>VLOOKUP(TEXT(表格1[[#This Row],[地區]],"00000000"),縣市代碼,2,0)</f>
        <v>臺南市</v>
      </c>
      <c r="G4249" s="2" t="s">
        <v>9</v>
      </c>
      <c r="H4249" s="13">
        <v>3307403</v>
      </c>
      <c r="I4249" s="14">
        <v>6527532803</v>
      </c>
      <c r="J4249" s="14">
        <f>表格1[[#This Row],[信用卡交易筆數]]/1000</f>
        <v>3307.4029999999998</v>
      </c>
      <c r="K4249" s="14">
        <f>表格1[[#This Row],[信用卡交易金額'[新臺幣']]]/1000</f>
        <v>6527532.8030000003</v>
      </c>
      <c r="L4249" s="14">
        <f>表格1[[#This Row],[信用卡交易金額'[新臺幣']]]/1000000</f>
        <v>6527.5328030000001</v>
      </c>
      <c r="M4249" s="14" t="str" cm="1">
        <f t="array" ref="M4249">_xlfn.TEXTJOIN("", TRUE, _xlfn.XLOOKUP(TRUE, VALUE(表格1[[#This Row],[年月]]) &lt;= VALUE($R$8:$R$12), $Q$8:$Q$12)) &amp; "年度"</f>
        <v>2023年度</v>
      </c>
    </row>
    <row r="4250" spans="1:13" x14ac:dyDescent="0.3">
      <c r="A4250" s="2">
        <v>202211</v>
      </c>
      <c r="B4250" s="19">
        <f>DATE(表格1[[#This Row],[年]],表格1[[#This Row],[月]],1)</f>
        <v>44866</v>
      </c>
      <c r="C4250" s="2" t="str">
        <f>LEFT(表格1[[#This Row],[年月]],4)</f>
        <v>2022</v>
      </c>
      <c r="D4250" s="2" t="str">
        <f>RIGHT(表格1[[#This Row],[年月]],2)</f>
        <v>11</v>
      </c>
      <c r="E4250" s="5">
        <v>67000000</v>
      </c>
      <c r="F4250" s="2" t="str">
        <f>VLOOKUP(TEXT(表格1[[#This Row],[地區]],"00000000"),縣市代碼,2,0)</f>
        <v>臺南市</v>
      </c>
      <c r="G4250" s="2" t="s">
        <v>10</v>
      </c>
      <c r="H4250" s="13">
        <v>2022806</v>
      </c>
      <c r="I4250" s="14">
        <v>5719196648</v>
      </c>
      <c r="J4250" s="14">
        <f>表格1[[#This Row],[信用卡交易筆數]]/1000</f>
        <v>2022.806</v>
      </c>
      <c r="K4250" s="14">
        <f>表格1[[#This Row],[信用卡交易金額'[新臺幣']]]/1000</f>
        <v>5719196.648</v>
      </c>
      <c r="L4250" s="14">
        <f>表格1[[#This Row],[信用卡交易金額'[新臺幣']]]/1000000</f>
        <v>5719.1966480000001</v>
      </c>
      <c r="M4250" s="14" t="str" cm="1">
        <f t="array" ref="M4250">_xlfn.TEXTJOIN("", TRUE, _xlfn.XLOOKUP(TRUE, VALUE(表格1[[#This Row],[年月]]) &lt;= VALUE($R$8:$R$12), $Q$8:$Q$12)) &amp; "年度"</f>
        <v>2023年度</v>
      </c>
    </row>
    <row r="4251" spans="1:13" x14ac:dyDescent="0.3">
      <c r="A4251" s="2">
        <v>202211</v>
      </c>
      <c r="B4251" s="19">
        <f>DATE(表格1[[#This Row],[年]],表格1[[#This Row],[月]],1)</f>
        <v>44866</v>
      </c>
      <c r="C4251" s="2" t="str">
        <f>LEFT(表格1[[#This Row],[年月]],4)</f>
        <v>2022</v>
      </c>
      <c r="D4251" s="2" t="str">
        <f>RIGHT(表格1[[#This Row],[年月]],2)</f>
        <v>11</v>
      </c>
      <c r="E4251" s="5">
        <v>64000000</v>
      </c>
      <c r="F4251" s="2" t="str">
        <f>VLOOKUP(TEXT(表格1[[#This Row],[地區]],"00000000"),縣市代碼,2,0)</f>
        <v>高雄市</v>
      </c>
      <c r="G4251" s="2" t="s">
        <v>4</v>
      </c>
      <c r="H4251" s="13">
        <v>5076791</v>
      </c>
      <c r="I4251" s="14">
        <v>2755960972</v>
      </c>
      <c r="J4251" s="14">
        <f>表格1[[#This Row],[信用卡交易筆數]]/1000</f>
        <v>5076.7910000000002</v>
      </c>
      <c r="K4251" s="14">
        <f>表格1[[#This Row],[信用卡交易金額'[新臺幣']]]/1000</f>
        <v>2755960.9720000001</v>
      </c>
      <c r="L4251" s="14">
        <f>表格1[[#This Row],[信用卡交易金額'[新臺幣']]]/1000000</f>
        <v>2755.9609719999999</v>
      </c>
      <c r="M4251" s="14" t="str" cm="1">
        <f t="array" ref="M4251">_xlfn.TEXTJOIN("", TRUE, _xlfn.XLOOKUP(TRUE, VALUE(表格1[[#This Row],[年月]]) &lt;= VALUE($R$8:$R$12), $Q$8:$Q$12)) &amp; "年度"</f>
        <v>2023年度</v>
      </c>
    </row>
    <row r="4252" spans="1:13" x14ac:dyDescent="0.3">
      <c r="A4252" s="2">
        <v>202211</v>
      </c>
      <c r="B4252" s="19">
        <f>DATE(表格1[[#This Row],[年]],表格1[[#This Row],[月]],1)</f>
        <v>44866</v>
      </c>
      <c r="C4252" s="2" t="str">
        <f>LEFT(表格1[[#This Row],[年月]],4)</f>
        <v>2022</v>
      </c>
      <c r="D4252" s="2" t="str">
        <f>RIGHT(表格1[[#This Row],[年月]],2)</f>
        <v>11</v>
      </c>
      <c r="E4252" s="5">
        <v>64000000</v>
      </c>
      <c r="F4252" s="2" t="str">
        <f>VLOOKUP(TEXT(表格1[[#This Row],[地區]],"00000000"),縣市代碼,2,0)</f>
        <v>高雄市</v>
      </c>
      <c r="G4252" s="2" t="s">
        <v>5</v>
      </c>
      <c r="H4252" s="13">
        <v>359356</v>
      </c>
      <c r="I4252" s="14">
        <v>977017177</v>
      </c>
      <c r="J4252" s="14">
        <f>表格1[[#This Row],[信用卡交易筆數]]/1000</f>
        <v>359.35599999999999</v>
      </c>
      <c r="K4252" s="14">
        <f>表格1[[#This Row],[信用卡交易金額'[新臺幣']]]/1000</f>
        <v>977017.17700000003</v>
      </c>
      <c r="L4252" s="14">
        <f>表格1[[#This Row],[信用卡交易金額'[新臺幣']]]/1000000</f>
        <v>977.01717699999995</v>
      </c>
      <c r="M4252" s="14" t="str" cm="1">
        <f t="array" ref="M4252">_xlfn.TEXTJOIN("", TRUE, _xlfn.XLOOKUP(TRUE, VALUE(表格1[[#This Row],[年月]]) &lt;= VALUE($R$8:$R$12), $Q$8:$Q$12)) &amp; "年度"</f>
        <v>2023年度</v>
      </c>
    </row>
    <row r="4253" spans="1:13" x14ac:dyDescent="0.3">
      <c r="A4253" s="2">
        <v>202211</v>
      </c>
      <c r="B4253" s="19">
        <f>DATE(表格1[[#This Row],[年]],表格1[[#This Row],[月]],1)</f>
        <v>44866</v>
      </c>
      <c r="C4253" s="2" t="str">
        <f>LEFT(表格1[[#This Row],[年月]],4)</f>
        <v>2022</v>
      </c>
      <c r="D4253" s="2" t="str">
        <f>RIGHT(表格1[[#This Row],[年月]],2)</f>
        <v>11</v>
      </c>
      <c r="E4253" s="5">
        <v>64000000</v>
      </c>
      <c r="F4253" s="2" t="str">
        <f>VLOOKUP(TEXT(表格1[[#This Row],[地區]],"00000000"),縣市代碼,2,0)</f>
        <v>高雄市</v>
      </c>
      <c r="G4253" s="2" t="s">
        <v>6</v>
      </c>
      <c r="H4253" s="13">
        <v>634464</v>
      </c>
      <c r="I4253" s="14">
        <v>2011851453</v>
      </c>
      <c r="J4253" s="14">
        <f>表格1[[#This Row],[信用卡交易筆數]]/1000</f>
        <v>634.46400000000006</v>
      </c>
      <c r="K4253" s="14">
        <f>表格1[[#This Row],[信用卡交易金額'[新臺幣']]]/1000</f>
        <v>2011851.453</v>
      </c>
      <c r="L4253" s="14">
        <f>表格1[[#This Row],[信用卡交易金額'[新臺幣']]]/1000000</f>
        <v>2011.851453</v>
      </c>
      <c r="M4253" s="14" t="str" cm="1">
        <f t="array" ref="M4253">_xlfn.TEXTJOIN("", TRUE, _xlfn.XLOOKUP(TRUE, VALUE(表格1[[#This Row],[年月]]) &lt;= VALUE($R$8:$R$12), $Q$8:$Q$12)) &amp; "年度"</f>
        <v>2023年度</v>
      </c>
    </row>
    <row r="4254" spans="1:13" x14ac:dyDescent="0.3">
      <c r="A4254" s="2">
        <v>202211</v>
      </c>
      <c r="B4254" s="19">
        <f>DATE(表格1[[#This Row],[年]],表格1[[#This Row],[月]],1)</f>
        <v>44866</v>
      </c>
      <c r="C4254" s="2" t="str">
        <f>LEFT(表格1[[#This Row],[年月]],4)</f>
        <v>2022</v>
      </c>
      <c r="D4254" s="2" t="str">
        <f>RIGHT(表格1[[#This Row],[年月]],2)</f>
        <v>11</v>
      </c>
      <c r="E4254" s="5">
        <v>64000000</v>
      </c>
      <c r="F4254" s="2" t="str">
        <f>VLOOKUP(TEXT(表格1[[#This Row],[地區]],"00000000"),縣市代碼,2,0)</f>
        <v>高雄市</v>
      </c>
      <c r="G4254" s="2" t="s">
        <v>7</v>
      </c>
      <c r="H4254" s="13">
        <v>3102429</v>
      </c>
      <c r="I4254" s="14">
        <v>3550704430</v>
      </c>
      <c r="J4254" s="14">
        <f>表格1[[#This Row],[信用卡交易筆數]]/1000</f>
        <v>3102.4290000000001</v>
      </c>
      <c r="K4254" s="14">
        <f>表格1[[#This Row],[信用卡交易金額'[新臺幣']]]/1000</f>
        <v>3550704.43</v>
      </c>
      <c r="L4254" s="14">
        <f>表格1[[#This Row],[信用卡交易金額'[新臺幣']]]/1000000</f>
        <v>3550.7044299999998</v>
      </c>
      <c r="M4254" s="14" t="str" cm="1">
        <f t="array" ref="M4254">_xlfn.TEXTJOIN("", TRUE, _xlfn.XLOOKUP(TRUE, VALUE(表格1[[#This Row],[年月]]) &lt;= VALUE($R$8:$R$12), $Q$8:$Q$12)) &amp; "年度"</f>
        <v>2023年度</v>
      </c>
    </row>
    <row r="4255" spans="1:13" x14ac:dyDescent="0.3">
      <c r="A4255" s="2">
        <v>202211</v>
      </c>
      <c r="B4255" s="19">
        <f>DATE(表格1[[#This Row],[年]],表格1[[#This Row],[月]],1)</f>
        <v>44866</v>
      </c>
      <c r="C4255" s="2" t="str">
        <f>LEFT(表格1[[#This Row],[年月]],4)</f>
        <v>2022</v>
      </c>
      <c r="D4255" s="2" t="str">
        <f>RIGHT(表格1[[#This Row],[年月]],2)</f>
        <v>11</v>
      </c>
      <c r="E4255" s="5">
        <v>64000000</v>
      </c>
      <c r="F4255" s="2" t="str">
        <f>VLOOKUP(TEXT(表格1[[#This Row],[地區]],"00000000"),縣市代碼,2,0)</f>
        <v>高雄市</v>
      </c>
      <c r="G4255" s="2" t="s">
        <v>8</v>
      </c>
      <c r="H4255" s="13">
        <v>2287440</v>
      </c>
      <c r="I4255" s="14">
        <v>3434331221</v>
      </c>
      <c r="J4255" s="14">
        <f>表格1[[#This Row],[信用卡交易筆數]]/1000</f>
        <v>2287.44</v>
      </c>
      <c r="K4255" s="14">
        <f>表格1[[#This Row],[信用卡交易金額'[新臺幣']]]/1000</f>
        <v>3434331.2209999999</v>
      </c>
      <c r="L4255" s="14">
        <f>表格1[[#This Row],[信用卡交易金額'[新臺幣']]]/1000000</f>
        <v>3434.3312209999999</v>
      </c>
      <c r="M4255" s="14" t="str" cm="1">
        <f t="array" ref="M4255">_xlfn.TEXTJOIN("", TRUE, _xlfn.XLOOKUP(TRUE, VALUE(表格1[[#This Row],[年月]]) &lt;= VALUE($R$8:$R$12), $Q$8:$Q$12)) &amp; "年度"</f>
        <v>2023年度</v>
      </c>
    </row>
    <row r="4256" spans="1:13" x14ac:dyDescent="0.3">
      <c r="A4256" s="2">
        <v>202211</v>
      </c>
      <c r="B4256" s="19">
        <f>DATE(表格1[[#This Row],[年]],表格1[[#This Row],[月]],1)</f>
        <v>44866</v>
      </c>
      <c r="C4256" s="2" t="str">
        <f>LEFT(表格1[[#This Row],[年月]],4)</f>
        <v>2022</v>
      </c>
      <c r="D4256" s="2" t="str">
        <f>RIGHT(表格1[[#This Row],[年月]],2)</f>
        <v>11</v>
      </c>
      <c r="E4256" s="5">
        <v>64000000</v>
      </c>
      <c r="F4256" s="2" t="str">
        <f>VLOOKUP(TEXT(表格1[[#This Row],[地區]],"00000000"),縣市代碼,2,0)</f>
        <v>高雄市</v>
      </c>
      <c r="G4256" s="2" t="s">
        <v>9</v>
      </c>
      <c r="H4256" s="13">
        <v>5196517</v>
      </c>
      <c r="I4256" s="14">
        <v>8958644715</v>
      </c>
      <c r="J4256" s="14">
        <f>表格1[[#This Row],[信用卡交易筆數]]/1000</f>
        <v>5196.5169999999998</v>
      </c>
      <c r="K4256" s="14">
        <f>表格1[[#This Row],[信用卡交易金額'[新臺幣']]]/1000</f>
        <v>8958644.7149999999</v>
      </c>
      <c r="L4256" s="14">
        <f>表格1[[#This Row],[信用卡交易金額'[新臺幣']]]/1000000</f>
        <v>8958.6447150000004</v>
      </c>
      <c r="M4256" s="14" t="str" cm="1">
        <f t="array" ref="M4256">_xlfn.TEXTJOIN("", TRUE, _xlfn.XLOOKUP(TRUE, VALUE(表格1[[#This Row],[年月]]) &lt;= VALUE($R$8:$R$12), $Q$8:$Q$12)) &amp; "年度"</f>
        <v>2023年度</v>
      </c>
    </row>
    <row r="4257" spans="1:13" x14ac:dyDescent="0.3">
      <c r="A4257" s="2">
        <v>202211</v>
      </c>
      <c r="B4257" s="19">
        <f>DATE(表格1[[#This Row],[年]],表格1[[#This Row],[月]],1)</f>
        <v>44866</v>
      </c>
      <c r="C4257" s="2" t="str">
        <f>LEFT(表格1[[#This Row],[年月]],4)</f>
        <v>2022</v>
      </c>
      <c r="D4257" s="2" t="str">
        <f>RIGHT(表格1[[#This Row],[年月]],2)</f>
        <v>11</v>
      </c>
      <c r="E4257" s="5">
        <v>64000000</v>
      </c>
      <c r="F4257" s="2" t="str">
        <f>VLOOKUP(TEXT(表格1[[#This Row],[地區]],"00000000"),縣市代碼,2,0)</f>
        <v>高雄市</v>
      </c>
      <c r="G4257" s="2" t="s">
        <v>10</v>
      </c>
      <c r="H4257" s="13">
        <v>3065193</v>
      </c>
      <c r="I4257" s="14">
        <v>9316869302</v>
      </c>
      <c r="J4257" s="14">
        <f>表格1[[#This Row],[信用卡交易筆數]]/1000</f>
        <v>3065.1930000000002</v>
      </c>
      <c r="K4257" s="14">
        <f>表格1[[#This Row],[信用卡交易金額'[新臺幣']]]/1000</f>
        <v>9316869.3019999992</v>
      </c>
      <c r="L4257" s="14">
        <f>表格1[[#This Row],[信用卡交易金額'[新臺幣']]]/1000000</f>
        <v>9316.8693019999992</v>
      </c>
      <c r="M4257" s="14" t="str" cm="1">
        <f t="array" ref="M4257">_xlfn.TEXTJOIN("", TRUE, _xlfn.XLOOKUP(TRUE, VALUE(表格1[[#This Row],[年月]]) &lt;= VALUE($R$8:$R$12), $Q$8:$Q$12)) &amp; "年度"</f>
        <v>2023年度</v>
      </c>
    </row>
    <row r="4258" spans="1:13" x14ac:dyDescent="0.3">
      <c r="A4258" s="2">
        <v>202211</v>
      </c>
      <c r="B4258" s="19">
        <f>DATE(表格1[[#This Row],[年]],表格1[[#This Row],[月]],1)</f>
        <v>44866</v>
      </c>
      <c r="C4258" s="2" t="str">
        <f>LEFT(表格1[[#This Row],[年月]],4)</f>
        <v>2022</v>
      </c>
      <c r="D4258" s="2" t="str">
        <f>RIGHT(表格1[[#This Row],[年月]],2)</f>
        <v>11</v>
      </c>
      <c r="E4258" s="5">
        <v>10013000</v>
      </c>
      <c r="F4258" s="2" t="str">
        <f>VLOOKUP(TEXT(表格1[[#This Row],[地區]],"00000000"),縣市代碼,2,0)</f>
        <v>屏東縣</v>
      </c>
      <c r="G4258" s="2" t="s">
        <v>4</v>
      </c>
      <c r="H4258" s="13">
        <v>726502</v>
      </c>
      <c r="I4258" s="14">
        <v>364515195</v>
      </c>
      <c r="J4258" s="14">
        <f>表格1[[#This Row],[信用卡交易筆數]]/1000</f>
        <v>726.50199999999995</v>
      </c>
      <c r="K4258" s="14">
        <f>表格1[[#This Row],[信用卡交易金額'[新臺幣']]]/1000</f>
        <v>364515.19500000001</v>
      </c>
      <c r="L4258" s="14">
        <f>表格1[[#This Row],[信用卡交易金額'[新臺幣']]]/1000000</f>
        <v>364.51519500000001</v>
      </c>
      <c r="M4258" s="14" t="str" cm="1">
        <f t="array" ref="M4258">_xlfn.TEXTJOIN("", TRUE, _xlfn.XLOOKUP(TRUE, VALUE(表格1[[#This Row],[年月]]) &lt;= VALUE($R$8:$R$12), $Q$8:$Q$12)) &amp; "年度"</f>
        <v>2023年度</v>
      </c>
    </row>
    <row r="4259" spans="1:13" x14ac:dyDescent="0.3">
      <c r="A4259" s="2">
        <v>202211</v>
      </c>
      <c r="B4259" s="19">
        <f>DATE(表格1[[#This Row],[年]],表格1[[#This Row],[月]],1)</f>
        <v>44866</v>
      </c>
      <c r="C4259" s="2" t="str">
        <f>LEFT(表格1[[#This Row],[年月]],4)</f>
        <v>2022</v>
      </c>
      <c r="D4259" s="2" t="str">
        <f>RIGHT(表格1[[#This Row],[年月]],2)</f>
        <v>11</v>
      </c>
      <c r="E4259" s="5">
        <v>10013000</v>
      </c>
      <c r="F4259" s="2" t="str">
        <f>VLOOKUP(TEXT(表格1[[#This Row],[地區]],"00000000"),縣市代碼,2,0)</f>
        <v>屏東縣</v>
      </c>
      <c r="G4259" s="2" t="s">
        <v>5</v>
      </c>
      <c r="H4259" s="13">
        <v>62675</v>
      </c>
      <c r="I4259" s="14">
        <v>156644160</v>
      </c>
      <c r="J4259" s="14">
        <f>表格1[[#This Row],[信用卡交易筆數]]/1000</f>
        <v>62.674999999999997</v>
      </c>
      <c r="K4259" s="14">
        <f>表格1[[#This Row],[信用卡交易金額'[新臺幣']]]/1000</f>
        <v>156644.16</v>
      </c>
      <c r="L4259" s="14">
        <f>表格1[[#This Row],[信用卡交易金額'[新臺幣']]]/1000000</f>
        <v>156.64416</v>
      </c>
      <c r="M4259" s="14" t="str" cm="1">
        <f t="array" ref="M4259">_xlfn.TEXTJOIN("", TRUE, _xlfn.XLOOKUP(TRUE, VALUE(表格1[[#This Row],[年月]]) &lt;= VALUE($R$8:$R$12), $Q$8:$Q$12)) &amp; "年度"</f>
        <v>2023年度</v>
      </c>
    </row>
    <row r="4260" spans="1:13" x14ac:dyDescent="0.3">
      <c r="A4260" s="2">
        <v>202211</v>
      </c>
      <c r="B4260" s="19">
        <f>DATE(表格1[[#This Row],[年]],表格1[[#This Row],[月]],1)</f>
        <v>44866</v>
      </c>
      <c r="C4260" s="2" t="str">
        <f>LEFT(表格1[[#This Row],[年月]],4)</f>
        <v>2022</v>
      </c>
      <c r="D4260" s="2" t="str">
        <f>RIGHT(表格1[[#This Row],[年月]],2)</f>
        <v>11</v>
      </c>
      <c r="E4260" s="5">
        <v>10013000</v>
      </c>
      <c r="F4260" s="2" t="str">
        <f>VLOOKUP(TEXT(表格1[[#This Row],[地區]],"00000000"),縣市代碼,2,0)</f>
        <v>屏東縣</v>
      </c>
      <c r="G4260" s="2" t="s">
        <v>6</v>
      </c>
      <c r="H4260" s="13">
        <v>103304</v>
      </c>
      <c r="I4260" s="14">
        <v>315075743</v>
      </c>
      <c r="J4260" s="14">
        <f>表格1[[#This Row],[信用卡交易筆數]]/1000</f>
        <v>103.304</v>
      </c>
      <c r="K4260" s="14">
        <f>表格1[[#This Row],[信用卡交易金額'[新臺幣']]]/1000</f>
        <v>315075.74300000002</v>
      </c>
      <c r="L4260" s="14">
        <f>表格1[[#This Row],[信用卡交易金額'[新臺幣']]]/1000000</f>
        <v>315.07574299999999</v>
      </c>
      <c r="M4260" s="14" t="str" cm="1">
        <f t="array" ref="M4260">_xlfn.TEXTJOIN("", TRUE, _xlfn.XLOOKUP(TRUE, VALUE(表格1[[#This Row],[年月]]) &lt;= VALUE($R$8:$R$12), $Q$8:$Q$12)) &amp; "年度"</f>
        <v>2023年度</v>
      </c>
    </row>
    <row r="4261" spans="1:13" x14ac:dyDescent="0.3">
      <c r="A4261" s="2">
        <v>202211</v>
      </c>
      <c r="B4261" s="19">
        <f>DATE(表格1[[#This Row],[年]],表格1[[#This Row],[月]],1)</f>
        <v>44866</v>
      </c>
      <c r="C4261" s="2" t="str">
        <f>LEFT(表格1[[#This Row],[年月]],4)</f>
        <v>2022</v>
      </c>
      <c r="D4261" s="2" t="str">
        <f>RIGHT(表格1[[#This Row],[年月]],2)</f>
        <v>11</v>
      </c>
      <c r="E4261" s="5">
        <v>10013000</v>
      </c>
      <c r="F4261" s="2" t="str">
        <f>VLOOKUP(TEXT(表格1[[#This Row],[地區]],"00000000"),縣市代碼,2,0)</f>
        <v>屏東縣</v>
      </c>
      <c r="G4261" s="2" t="s">
        <v>7</v>
      </c>
      <c r="H4261" s="13">
        <v>619095</v>
      </c>
      <c r="I4261" s="14">
        <v>704946151</v>
      </c>
      <c r="J4261" s="14">
        <f>表格1[[#This Row],[信用卡交易筆數]]/1000</f>
        <v>619.09500000000003</v>
      </c>
      <c r="K4261" s="14">
        <f>表格1[[#This Row],[信用卡交易金額'[新臺幣']]]/1000</f>
        <v>704946.15099999995</v>
      </c>
      <c r="L4261" s="14">
        <f>表格1[[#This Row],[信用卡交易金額'[新臺幣']]]/1000000</f>
        <v>704.94615099999999</v>
      </c>
      <c r="M4261" s="14" t="str" cm="1">
        <f t="array" ref="M4261">_xlfn.TEXTJOIN("", TRUE, _xlfn.XLOOKUP(TRUE, VALUE(表格1[[#This Row],[年月]]) &lt;= VALUE($R$8:$R$12), $Q$8:$Q$12)) &amp; "年度"</f>
        <v>2023年度</v>
      </c>
    </row>
    <row r="4262" spans="1:13" x14ac:dyDescent="0.3">
      <c r="A4262" s="2">
        <v>202211</v>
      </c>
      <c r="B4262" s="19">
        <f>DATE(表格1[[#This Row],[年]],表格1[[#This Row],[月]],1)</f>
        <v>44866</v>
      </c>
      <c r="C4262" s="2" t="str">
        <f>LEFT(表格1[[#This Row],[年月]],4)</f>
        <v>2022</v>
      </c>
      <c r="D4262" s="2" t="str">
        <f>RIGHT(表格1[[#This Row],[年月]],2)</f>
        <v>11</v>
      </c>
      <c r="E4262" s="5">
        <v>10013000</v>
      </c>
      <c r="F4262" s="2" t="str">
        <f>VLOOKUP(TEXT(表格1[[#This Row],[地區]],"00000000"),縣市代碼,2,0)</f>
        <v>屏東縣</v>
      </c>
      <c r="G4262" s="2" t="s">
        <v>8</v>
      </c>
      <c r="H4262" s="13">
        <v>392226</v>
      </c>
      <c r="I4262" s="14">
        <v>530193657</v>
      </c>
      <c r="J4262" s="14">
        <f>表格1[[#This Row],[信用卡交易筆數]]/1000</f>
        <v>392.226</v>
      </c>
      <c r="K4262" s="14">
        <f>表格1[[#This Row],[信用卡交易金額'[新臺幣']]]/1000</f>
        <v>530193.65700000001</v>
      </c>
      <c r="L4262" s="14">
        <f>表格1[[#This Row],[信用卡交易金額'[新臺幣']]]/1000000</f>
        <v>530.19365700000003</v>
      </c>
      <c r="M4262" s="14" t="str" cm="1">
        <f t="array" ref="M4262">_xlfn.TEXTJOIN("", TRUE, _xlfn.XLOOKUP(TRUE, VALUE(表格1[[#This Row],[年月]]) &lt;= VALUE($R$8:$R$12), $Q$8:$Q$12)) &amp; "年度"</f>
        <v>2023年度</v>
      </c>
    </row>
    <row r="4263" spans="1:13" x14ac:dyDescent="0.3">
      <c r="A4263" s="2">
        <v>202211</v>
      </c>
      <c r="B4263" s="19">
        <f>DATE(表格1[[#This Row],[年]],表格1[[#This Row],[月]],1)</f>
        <v>44866</v>
      </c>
      <c r="C4263" s="2" t="str">
        <f>LEFT(表格1[[#This Row],[年月]],4)</f>
        <v>2022</v>
      </c>
      <c r="D4263" s="2" t="str">
        <f>RIGHT(表格1[[#This Row],[年月]],2)</f>
        <v>11</v>
      </c>
      <c r="E4263" s="5">
        <v>10013000</v>
      </c>
      <c r="F4263" s="2" t="str">
        <f>VLOOKUP(TEXT(表格1[[#This Row],[地區]],"00000000"),縣市代碼,2,0)</f>
        <v>屏東縣</v>
      </c>
      <c r="G4263" s="2" t="s">
        <v>9</v>
      </c>
      <c r="H4263" s="13">
        <v>785330</v>
      </c>
      <c r="I4263" s="14">
        <v>1267069308</v>
      </c>
      <c r="J4263" s="14">
        <f>表格1[[#This Row],[信用卡交易筆數]]/1000</f>
        <v>785.33</v>
      </c>
      <c r="K4263" s="14">
        <f>表格1[[#This Row],[信用卡交易金額'[新臺幣']]]/1000</f>
        <v>1267069.308</v>
      </c>
      <c r="L4263" s="14">
        <f>表格1[[#This Row],[信用卡交易金額'[新臺幣']]]/1000000</f>
        <v>1267.0693080000001</v>
      </c>
      <c r="M4263" s="14" t="str" cm="1">
        <f t="array" ref="M4263">_xlfn.TEXTJOIN("", TRUE, _xlfn.XLOOKUP(TRUE, VALUE(表格1[[#This Row],[年月]]) &lt;= VALUE($R$8:$R$12), $Q$8:$Q$12)) &amp; "年度"</f>
        <v>2023年度</v>
      </c>
    </row>
    <row r="4264" spans="1:13" x14ac:dyDescent="0.3">
      <c r="A4264" s="2">
        <v>202211</v>
      </c>
      <c r="B4264" s="19">
        <f>DATE(表格1[[#This Row],[年]],表格1[[#This Row],[月]],1)</f>
        <v>44866</v>
      </c>
      <c r="C4264" s="2" t="str">
        <f>LEFT(表格1[[#This Row],[年月]],4)</f>
        <v>2022</v>
      </c>
      <c r="D4264" s="2" t="str">
        <f>RIGHT(表格1[[#This Row],[年月]],2)</f>
        <v>11</v>
      </c>
      <c r="E4264" s="5">
        <v>10013000</v>
      </c>
      <c r="F4264" s="2" t="str">
        <f>VLOOKUP(TEXT(表格1[[#This Row],[地區]],"00000000"),縣市代碼,2,0)</f>
        <v>屏東縣</v>
      </c>
      <c r="G4264" s="2" t="s">
        <v>10</v>
      </c>
      <c r="H4264" s="13">
        <v>543522</v>
      </c>
      <c r="I4264" s="14">
        <v>1715415318</v>
      </c>
      <c r="J4264" s="14">
        <f>表格1[[#This Row],[信用卡交易筆數]]/1000</f>
        <v>543.52200000000005</v>
      </c>
      <c r="K4264" s="14">
        <f>表格1[[#This Row],[信用卡交易金額'[新臺幣']]]/1000</f>
        <v>1715415.318</v>
      </c>
      <c r="L4264" s="14">
        <f>表格1[[#This Row],[信用卡交易金額'[新臺幣']]]/1000000</f>
        <v>1715.4153180000001</v>
      </c>
      <c r="M4264" s="14" t="str" cm="1">
        <f t="array" ref="M4264">_xlfn.TEXTJOIN("", TRUE, _xlfn.XLOOKUP(TRUE, VALUE(表格1[[#This Row],[年月]]) &lt;= VALUE($R$8:$R$12), $Q$8:$Q$12)) &amp; "年度"</f>
        <v>2023年度</v>
      </c>
    </row>
    <row r="4265" spans="1:13" x14ac:dyDescent="0.3">
      <c r="A4265" s="2">
        <v>202211</v>
      </c>
      <c r="B4265" s="19">
        <f>DATE(表格1[[#This Row],[年]],表格1[[#This Row],[月]],1)</f>
        <v>44866</v>
      </c>
      <c r="C4265" s="2" t="str">
        <f>LEFT(表格1[[#This Row],[年月]],4)</f>
        <v>2022</v>
      </c>
      <c r="D4265" s="2" t="str">
        <f>RIGHT(表格1[[#This Row],[年月]],2)</f>
        <v>11</v>
      </c>
      <c r="E4265" s="5">
        <v>10017000</v>
      </c>
      <c r="F4265" s="2" t="str">
        <f>VLOOKUP(TEXT(表格1[[#This Row],[地區]],"00000000"),縣市代碼,2,0)</f>
        <v>基隆市</v>
      </c>
      <c r="G4265" s="2" t="s">
        <v>4</v>
      </c>
      <c r="H4265" s="13">
        <v>685012</v>
      </c>
      <c r="I4265" s="14">
        <v>347831520</v>
      </c>
      <c r="J4265" s="14">
        <f>表格1[[#This Row],[信用卡交易筆數]]/1000</f>
        <v>685.01199999999994</v>
      </c>
      <c r="K4265" s="14">
        <f>表格1[[#This Row],[信用卡交易金額'[新臺幣']]]/1000</f>
        <v>347831.52</v>
      </c>
      <c r="L4265" s="14">
        <f>表格1[[#This Row],[信用卡交易金額'[新臺幣']]]/1000000</f>
        <v>347.83152000000001</v>
      </c>
      <c r="M4265" s="14" t="str" cm="1">
        <f t="array" ref="M4265">_xlfn.TEXTJOIN("", TRUE, _xlfn.XLOOKUP(TRUE, VALUE(表格1[[#This Row],[年月]]) &lt;= VALUE($R$8:$R$12), $Q$8:$Q$12)) &amp; "年度"</f>
        <v>2023年度</v>
      </c>
    </row>
    <row r="4266" spans="1:13" x14ac:dyDescent="0.3">
      <c r="A4266" s="2">
        <v>202211</v>
      </c>
      <c r="B4266" s="19">
        <f>DATE(表格1[[#This Row],[年]],表格1[[#This Row],[月]],1)</f>
        <v>44866</v>
      </c>
      <c r="C4266" s="2" t="str">
        <f>LEFT(表格1[[#This Row],[年月]],4)</f>
        <v>2022</v>
      </c>
      <c r="D4266" s="2" t="str">
        <f>RIGHT(表格1[[#This Row],[年月]],2)</f>
        <v>11</v>
      </c>
      <c r="E4266" s="5">
        <v>10017000</v>
      </c>
      <c r="F4266" s="2" t="str">
        <f>VLOOKUP(TEXT(表格1[[#This Row],[地區]],"00000000"),縣市代碼,2,0)</f>
        <v>基隆市</v>
      </c>
      <c r="G4266" s="2" t="s">
        <v>5</v>
      </c>
      <c r="H4266" s="13">
        <v>52819</v>
      </c>
      <c r="I4266" s="14">
        <v>150370600</v>
      </c>
      <c r="J4266" s="14">
        <f>表格1[[#This Row],[信用卡交易筆數]]/1000</f>
        <v>52.819000000000003</v>
      </c>
      <c r="K4266" s="14">
        <f>表格1[[#This Row],[信用卡交易金額'[新臺幣']]]/1000</f>
        <v>150370.6</v>
      </c>
      <c r="L4266" s="14">
        <f>表格1[[#This Row],[信用卡交易金額'[新臺幣']]]/1000000</f>
        <v>150.3706</v>
      </c>
      <c r="M4266" s="14" t="str" cm="1">
        <f t="array" ref="M4266">_xlfn.TEXTJOIN("", TRUE, _xlfn.XLOOKUP(TRUE, VALUE(表格1[[#This Row],[年月]]) &lt;= VALUE($R$8:$R$12), $Q$8:$Q$12)) &amp; "年度"</f>
        <v>2023年度</v>
      </c>
    </row>
    <row r="4267" spans="1:13" x14ac:dyDescent="0.3">
      <c r="A4267" s="2">
        <v>202211</v>
      </c>
      <c r="B4267" s="19">
        <f>DATE(表格1[[#This Row],[年]],表格1[[#This Row],[月]],1)</f>
        <v>44866</v>
      </c>
      <c r="C4267" s="2" t="str">
        <f>LEFT(表格1[[#This Row],[年月]],4)</f>
        <v>2022</v>
      </c>
      <c r="D4267" s="2" t="str">
        <f>RIGHT(表格1[[#This Row],[年月]],2)</f>
        <v>11</v>
      </c>
      <c r="E4267" s="5">
        <v>10017000</v>
      </c>
      <c r="F4267" s="2" t="str">
        <f>VLOOKUP(TEXT(表格1[[#This Row],[地區]],"00000000"),縣市代碼,2,0)</f>
        <v>基隆市</v>
      </c>
      <c r="G4267" s="2" t="s">
        <v>6</v>
      </c>
      <c r="H4267" s="13">
        <v>73742</v>
      </c>
      <c r="I4267" s="14">
        <v>259599425</v>
      </c>
      <c r="J4267" s="14">
        <f>表格1[[#This Row],[信用卡交易筆數]]/1000</f>
        <v>73.742000000000004</v>
      </c>
      <c r="K4267" s="14">
        <f>表格1[[#This Row],[信用卡交易金額'[新臺幣']]]/1000</f>
        <v>259599.42499999999</v>
      </c>
      <c r="L4267" s="14">
        <f>表格1[[#This Row],[信用卡交易金額'[新臺幣']]]/1000000</f>
        <v>259.599425</v>
      </c>
      <c r="M4267" s="14" t="str" cm="1">
        <f t="array" ref="M4267">_xlfn.TEXTJOIN("", TRUE, _xlfn.XLOOKUP(TRUE, VALUE(表格1[[#This Row],[年月]]) &lt;= VALUE($R$8:$R$12), $Q$8:$Q$12)) &amp; "年度"</f>
        <v>2023年度</v>
      </c>
    </row>
    <row r="4268" spans="1:13" x14ac:dyDescent="0.3">
      <c r="A4268" s="2">
        <v>202211</v>
      </c>
      <c r="B4268" s="19">
        <f>DATE(表格1[[#This Row],[年]],表格1[[#This Row],[月]],1)</f>
        <v>44866</v>
      </c>
      <c r="C4268" s="2" t="str">
        <f>LEFT(表格1[[#This Row],[年月]],4)</f>
        <v>2022</v>
      </c>
      <c r="D4268" s="2" t="str">
        <f>RIGHT(表格1[[#This Row],[年月]],2)</f>
        <v>11</v>
      </c>
      <c r="E4268" s="5">
        <v>10017000</v>
      </c>
      <c r="F4268" s="2" t="str">
        <f>VLOOKUP(TEXT(表格1[[#This Row],[地區]],"00000000"),縣市代碼,2,0)</f>
        <v>基隆市</v>
      </c>
      <c r="G4268" s="2" t="s">
        <v>7</v>
      </c>
      <c r="H4268" s="13">
        <v>422786</v>
      </c>
      <c r="I4268" s="14">
        <v>461899846</v>
      </c>
      <c r="J4268" s="14">
        <f>表格1[[#This Row],[信用卡交易筆數]]/1000</f>
        <v>422.786</v>
      </c>
      <c r="K4268" s="14">
        <f>表格1[[#This Row],[信用卡交易金額'[新臺幣']]]/1000</f>
        <v>461899.84600000002</v>
      </c>
      <c r="L4268" s="14">
        <f>表格1[[#This Row],[信用卡交易金額'[新臺幣']]]/1000000</f>
        <v>461.89984600000003</v>
      </c>
      <c r="M4268" s="14" t="str" cm="1">
        <f t="array" ref="M4268">_xlfn.TEXTJOIN("", TRUE, _xlfn.XLOOKUP(TRUE, VALUE(表格1[[#This Row],[年月]]) &lt;= VALUE($R$8:$R$12), $Q$8:$Q$12)) &amp; "年度"</f>
        <v>2023年度</v>
      </c>
    </row>
    <row r="4269" spans="1:13" x14ac:dyDescent="0.3">
      <c r="A4269" s="2">
        <v>202211</v>
      </c>
      <c r="B4269" s="19">
        <f>DATE(表格1[[#This Row],[年]],表格1[[#This Row],[月]],1)</f>
        <v>44866</v>
      </c>
      <c r="C4269" s="2" t="str">
        <f>LEFT(表格1[[#This Row],[年月]],4)</f>
        <v>2022</v>
      </c>
      <c r="D4269" s="2" t="str">
        <f>RIGHT(表格1[[#This Row],[年月]],2)</f>
        <v>11</v>
      </c>
      <c r="E4269" s="5">
        <v>10017000</v>
      </c>
      <c r="F4269" s="2" t="str">
        <f>VLOOKUP(TEXT(表格1[[#This Row],[地區]],"00000000"),縣市代碼,2,0)</f>
        <v>基隆市</v>
      </c>
      <c r="G4269" s="2" t="s">
        <v>8</v>
      </c>
      <c r="H4269" s="13">
        <v>340540</v>
      </c>
      <c r="I4269" s="14">
        <v>482647727</v>
      </c>
      <c r="J4269" s="14">
        <f>表格1[[#This Row],[信用卡交易筆數]]/1000</f>
        <v>340.54</v>
      </c>
      <c r="K4269" s="14">
        <f>表格1[[#This Row],[信用卡交易金額'[新臺幣']]]/1000</f>
        <v>482647.72700000001</v>
      </c>
      <c r="L4269" s="14">
        <f>表格1[[#This Row],[信用卡交易金額'[新臺幣']]]/1000000</f>
        <v>482.64772699999997</v>
      </c>
      <c r="M4269" s="14" t="str" cm="1">
        <f t="array" ref="M4269">_xlfn.TEXTJOIN("", TRUE, _xlfn.XLOOKUP(TRUE, VALUE(表格1[[#This Row],[年月]]) &lt;= VALUE($R$8:$R$12), $Q$8:$Q$12)) &amp; "年度"</f>
        <v>2023年度</v>
      </c>
    </row>
    <row r="4270" spans="1:13" x14ac:dyDescent="0.3">
      <c r="A4270" s="2">
        <v>202211</v>
      </c>
      <c r="B4270" s="19">
        <f>DATE(表格1[[#This Row],[年]],表格1[[#This Row],[月]],1)</f>
        <v>44866</v>
      </c>
      <c r="C4270" s="2" t="str">
        <f>LEFT(表格1[[#This Row],[年月]],4)</f>
        <v>2022</v>
      </c>
      <c r="D4270" s="2" t="str">
        <f>RIGHT(表格1[[#This Row],[年月]],2)</f>
        <v>11</v>
      </c>
      <c r="E4270" s="5">
        <v>10017000</v>
      </c>
      <c r="F4270" s="2" t="str">
        <f>VLOOKUP(TEXT(表格1[[#This Row],[地區]],"00000000"),縣市代碼,2,0)</f>
        <v>基隆市</v>
      </c>
      <c r="G4270" s="2" t="s">
        <v>9</v>
      </c>
      <c r="H4270" s="13">
        <v>680452</v>
      </c>
      <c r="I4270" s="14">
        <v>1005623249</v>
      </c>
      <c r="J4270" s="14">
        <f>表格1[[#This Row],[信用卡交易筆數]]/1000</f>
        <v>680.452</v>
      </c>
      <c r="K4270" s="14">
        <f>表格1[[#This Row],[信用卡交易金額'[新臺幣']]]/1000</f>
        <v>1005623.249</v>
      </c>
      <c r="L4270" s="14">
        <f>表格1[[#This Row],[信用卡交易金額'[新臺幣']]]/1000000</f>
        <v>1005.623249</v>
      </c>
      <c r="M4270" s="14" t="str" cm="1">
        <f t="array" ref="M4270">_xlfn.TEXTJOIN("", TRUE, _xlfn.XLOOKUP(TRUE, VALUE(表格1[[#This Row],[年月]]) &lt;= VALUE($R$8:$R$12), $Q$8:$Q$12)) &amp; "年度"</f>
        <v>2023年度</v>
      </c>
    </row>
    <row r="4271" spans="1:13" x14ac:dyDescent="0.3">
      <c r="A4271" s="2">
        <v>202211</v>
      </c>
      <c r="B4271" s="19">
        <f>DATE(表格1[[#This Row],[年]],表格1[[#This Row],[月]],1)</f>
        <v>44866</v>
      </c>
      <c r="C4271" s="2" t="str">
        <f>LEFT(表格1[[#This Row],[年月]],4)</f>
        <v>2022</v>
      </c>
      <c r="D4271" s="2" t="str">
        <f>RIGHT(表格1[[#This Row],[年月]],2)</f>
        <v>11</v>
      </c>
      <c r="E4271" s="5">
        <v>10017000</v>
      </c>
      <c r="F4271" s="2" t="str">
        <f>VLOOKUP(TEXT(表格1[[#This Row],[地區]],"00000000"),縣市代碼,2,0)</f>
        <v>基隆市</v>
      </c>
      <c r="G4271" s="2" t="s">
        <v>10</v>
      </c>
      <c r="H4271" s="13">
        <v>457096</v>
      </c>
      <c r="I4271" s="14">
        <v>1125948362</v>
      </c>
      <c r="J4271" s="14">
        <f>表格1[[#This Row],[信用卡交易筆數]]/1000</f>
        <v>457.096</v>
      </c>
      <c r="K4271" s="14">
        <f>表格1[[#This Row],[信用卡交易金額'[新臺幣']]]/1000</f>
        <v>1125948.362</v>
      </c>
      <c r="L4271" s="14">
        <f>表格1[[#This Row],[信用卡交易金額'[新臺幣']]]/1000000</f>
        <v>1125.9483620000001</v>
      </c>
      <c r="M4271" s="14" t="str" cm="1">
        <f t="array" ref="M4271">_xlfn.TEXTJOIN("", TRUE, _xlfn.XLOOKUP(TRUE, VALUE(表格1[[#This Row],[年月]]) &lt;= VALUE($R$8:$R$12), $Q$8:$Q$12)) &amp; "年度"</f>
        <v>2023年度</v>
      </c>
    </row>
    <row r="4272" spans="1:13" x14ac:dyDescent="0.3">
      <c r="A4272" s="2">
        <v>202211</v>
      </c>
      <c r="B4272" s="19">
        <f>DATE(表格1[[#This Row],[年]],表格1[[#This Row],[月]],1)</f>
        <v>44866</v>
      </c>
      <c r="C4272" s="2" t="str">
        <f>LEFT(表格1[[#This Row],[年月]],4)</f>
        <v>2022</v>
      </c>
      <c r="D4272" s="2" t="str">
        <f>RIGHT(表格1[[#This Row],[年月]],2)</f>
        <v>11</v>
      </c>
      <c r="E4272" s="5">
        <v>10002000</v>
      </c>
      <c r="F4272" s="2" t="str">
        <f>VLOOKUP(TEXT(表格1[[#This Row],[地區]],"00000000"),縣市代碼,2,0)</f>
        <v>宜蘭縣</v>
      </c>
      <c r="G4272" s="2" t="s">
        <v>4</v>
      </c>
      <c r="H4272" s="13">
        <v>545651</v>
      </c>
      <c r="I4272" s="14">
        <v>261818495</v>
      </c>
      <c r="J4272" s="14">
        <f>表格1[[#This Row],[信用卡交易筆數]]/1000</f>
        <v>545.65099999999995</v>
      </c>
      <c r="K4272" s="14">
        <f>表格1[[#This Row],[信用卡交易金額'[新臺幣']]]/1000</f>
        <v>261818.495</v>
      </c>
      <c r="L4272" s="14">
        <f>表格1[[#This Row],[信用卡交易金額'[新臺幣']]]/1000000</f>
        <v>261.81849499999998</v>
      </c>
      <c r="M4272" s="14" t="str" cm="1">
        <f t="array" ref="M4272">_xlfn.TEXTJOIN("", TRUE, _xlfn.XLOOKUP(TRUE, VALUE(表格1[[#This Row],[年月]]) &lt;= VALUE($R$8:$R$12), $Q$8:$Q$12)) &amp; "年度"</f>
        <v>2023年度</v>
      </c>
    </row>
    <row r="4273" spans="1:13" x14ac:dyDescent="0.3">
      <c r="A4273" s="2">
        <v>202211</v>
      </c>
      <c r="B4273" s="19">
        <f>DATE(表格1[[#This Row],[年]],表格1[[#This Row],[月]],1)</f>
        <v>44866</v>
      </c>
      <c r="C4273" s="2" t="str">
        <f>LEFT(表格1[[#This Row],[年月]],4)</f>
        <v>2022</v>
      </c>
      <c r="D4273" s="2" t="str">
        <f>RIGHT(表格1[[#This Row],[年月]],2)</f>
        <v>11</v>
      </c>
      <c r="E4273" s="5">
        <v>10002000</v>
      </c>
      <c r="F4273" s="2" t="str">
        <f>VLOOKUP(TEXT(表格1[[#This Row],[地區]],"00000000"),縣市代碼,2,0)</f>
        <v>宜蘭縣</v>
      </c>
      <c r="G4273" s="2" t="s">
        <v>5</v>
      </c>
      <c r="H4273" s="13">
        <v>45142</v>
      </c>
      <c r="I4273" s="14">
        <v>128393909</v>
      </c>
      <c r="J4273" s="14">
        <f>表格1[[#This Row],[信用卡交易筆數]]/1000</f>
        <v>45.142000000000003</v>
      </c>
      <c r="K4273" s="14">
        <f>表格1[[#This Row],[信用卡交易金額'[新臺幣']]]/1000</f>
        <v>128393.909</v>
      </c>
      <c r="L4273" s="14">
        <f>表格1[[#This Row],[信用卡交易金額'[新臺幣']]]/1000000</f>
        <v>128.39390900000001</v>
      </c>
      <c r="M4273" s="14" t="str" cm="1">
        <f t="array" ref="M4273">_xlfn.TEXTJOIN("", TRUE, _xlfn.XLOOKUP(TRUE, VALUE(表格1[[#This Row],[年月]]) &lt;= VALUE($R$8:$R$12), $Q$8:$Q$12)) &amp; "年度"</f>
        <v>2023年度</v>
      </c>
    </row>
    <row r="4274" spans="1:13" x14ac:dyDescent="0.3">
      <c r="A4274" s="2">
        <v>202211</v>
      </c>
      <c r="B4274" s="19">
        <f>DATE(表格1[[#This Row],[年]],表格1[[#This Row],[月]],1)</f>
        <v>44866</v>
      </c>
      <c r="C4274" s="2" t="str">
        <f>LEFT(表格1[[#This Row],[年月]],4)</f>
        <v>2022</v>
      </c>
      <c r="D4274" s="2" t="str">
        <f>RIGHT(表格1[[#This Row],[年月]],2)</f>
        <v>11</v>
      </c>
      <c r="E4274" s="5">
        <v>10002000</v>
      </c>
      <c r="F4274" s="2" t="str">
        <f>VLOOKUP(TEXT(表格1[[#This Row],[地區]],"00000000"),縣市代碼,2,0)</f>
        <v>宜蘭縣</v>
      </c>
      <c r="G4274" s="2" t="s">
        <v>6</v>
      </c>
      <c r="H4274" s="13">
        <v>74830</v>
      </c>
      <c r="I4274" s="14">
        <v>255294467</v>
      </c>
      <c r="J4274" s="14">
        <f>表格1[[#This Row],[信用卡交易筆數]]/1000</f>
        <v>74.83</v>
      </c>
      <c r="K4274" s="14">
        <f>表格1[[#This Row],[信用卡交易金額'[新臺幣']]]/1000</f>
        <v>255294.467</v>
      </c>
      <c r="L4274" s="14">
        <f>表格1[[#This Row],[信用卡交易金額'[新臺幣']]]/1000000</f>
        <v>255.294467</v>
      </c>
      <c r="M4274" s="14" t="str" cm="1">
        <f t="array" ref="M4274">_xlfn.TEXTJOIN("", TRUE, _xlfn.XLOOKUP(TRUE, VALUE(表格1[[#This Row],[年月]]) &lt;= VALUE($R$8:$R$12), $Q$8:$Q$12)) &amp; "年度"</f>
        <v>2023年度</v>
      </c>
    </row>
    <row r="4275" spans="1:13" x14ac:dyDescent="0.3">
      <c r="A4275" s="2">
        <v>202211</v>
      </c>
      <c r="B4275" s="19">
        <f>DATE(表格1[[#This Row],[年]],表格1[[#This Row],[月]],1)</f>
        <v>44866</v>
      </c>
      <c r="C4275" s="2" t="str">
        <f>LEFT(表格1[[#This Row],[年月]],4)</f>
        <v>2022</v>
      </c>
      <c r="D4275" s="2" t="str">
        <f>RIGHT(表格1[[#This Row],[年月]],2)</f>
        <v>11</v>
      </c>
      <c r="E4275" s="5">
        <v>10002000</v>
      </c>
      <c r="F4275" s="2" t="str">
        <f>VLOOKUP(TEXT(表格1[[#This Row],[地區]],"00000000"),縣市代碼,2,0)</f>
        <v>宜蘭縣</v>
      </c>
      <c r="G4275" s="2" t="s">
        <v>7</v>
      </c>
      <c r="H4275" s="13">
        <v>364307</v>
      </c>
      <c r="I4275" s="14">
        <v>452602308</v>
      </c>
      <c r="J4275" s="14">
        <f>表格1[[#This Row],[信用卡交易筆數]]/1000</f>
        <v>364.30700000000002</v>
      </c>
      <c r="K4275" s="14">
        <f>表格1[[#This Row],[信用卡交易金額'[新臺幣']]]/1000</f>
        <v>452602.30800000002</v>
      </c>
      <c r="L4275" s="14">
        <f>表格1[[#This Row],[信用卡交易金額'[新臺幣']]]/1000000</f>
        <v>452.60230799999999</v>
      </c>
      <c r="M4275" s="14" t="str" cm="1">
        <f t="array" ref="M4275">_xlfn.TEXTJOIN("", TRUE, _xlfn.XLOOKUP(TRUE, VALUE(表格1[[#This Row],[年月]]) &lt;= VALUE($R$8:$R$12), $Q$8:$Q$12)) &amp; "年度"</f>
        <v>2023年度</v>
      </c>
    </row>
    <row r="4276" spans="1:13" x14ac:dyDescent="0.3">
      <c r="A4276" s="2">
        <v>202211</v>
      </c>
      <c r="B4276" s="19">
        <f>DATE(表格1[[#This Row],[年]],表格1[[#This Row],[月]],1)</f>
        <v>44866</v>
      </c>
      <c r="C4276" s="2" t="str">
        <f>LEFT(表格1[[#This Row],[年月]],4)</f>
        <v>2022</v>
      </c>
      <c r="D4276" s="2" t="str">
        <f>RIGHT(表格1[[#This Row],[年月]],2)</f>
        <v>11</v>
      </c>
      <c r="E4276" s="5">
        <v>10002000</v>
      </c>
      <c r="F4276" s="2" t="str">
        <f>VLOOKUP(TEXT(表格1[[#This Row],[地區]],"00000000"),縣市代碼,2,0)</f>
        <v>宜蘭縣</v>
      </c>
      <c r="G4276" s="2" t="s">
        <v>8</v>
      </c>
      <c r="H4276" s="13">
        <v>281915</v>
      </c>
      <c r="I4276" s="14">
        <v>383771670</v>
      </c>
      <c r="J4276" s="14">
        <f>表格1[[#This Row],[信用卡交易筆數]]/1000</f>
        <v>281.91500000000002</v>
      </c>
      <c r="K4276" s="14">
        <f>表格1[[#This Row],[信用卡交易金額'[新臺幣']]]/1000</f>
        <v>383771.67</v>
      </c>
      <c r="L4276" s="14">
        <f>表格1[[#This Row],[信用卡交易金額'[新臺幣']]]/1000000</f>
        <v>383.77166999999997</v>
      </c>
      <c r="M4276" s="14" t="str" cm="1">
        <f t="array" ref="M4276">_xlfn.TEXTJOIN("", TRUE, _xlfn.XLOOKUP(TRUE, VALUE(表格1[[#This Row],[年月]]) &lt;= VALUE($R$8:$R$12), $Q$8:$Q$12)) &amp; "年度"</f>
        <v>2023年度</v>
      </c>
    </row>
    <row r="4277" spans="1:13" x14ac:dyDescent="0.3">
      <c r="A4277" s="2">
        <v>202211</v>
      </c>
      <c r="B4277" s="19">
        <f>DATE(表格1[[#This Row],[年]],表格1[[#This Row],[月]],1)</f>
        <v>44866</v>
      </c>
      <c r="C4277" s="2" t="str">
        <f>LEFT(表格1[[#This Row],[年月]],4)</f>
        <v>2022</v>
      </c>
      <c r="D4277" s="2" t="str">
        <f>RIGHT(表格1[[#This Row],[年月]],2)</f>
        <v>11</v>
      </c>
      <c r="E4277" s="5">
        <v>10002000</v>
      </c>
      <c r="F4277" s="2" t="str">
        <f>VLOOKUP(TEXT(表格1[[#This Row],[地區]],"00000000"),縣市代碼,2,0)</f>
        <v>宜蘭縣</v>
      </c>
      <c r="G4277" s="2" t="s">
        <v>9</v>
      </c>
      <c r="H4277" s="13">
        <v>588941</v>
      </c>
      <c r="I4277" s="14">
        <v>889261562</v>
      </c>
      <c r="J4277" s="14">
        <f>表格1[[#This Row],[信用卡交易筆數]]/1000</f>
        <v>588.94100000000003</v>
      </c>
      <c r="K4277" s="14">
        <f>表格1[[#This Row],[信用卡交易金額'[新臺幣']]]/1000</f>
        <v>889261.56200000003</v>
      </c>
      <c r="L4277" s="14">
        <f>表格1[[#This Row],[信用卡交易金額'[新臺幣']]]/1000000</f>
        <v>889.26156200000003</v>
      </c>
      <c r="M4277" s="14" t="str" cm="1">
        <f t="array" ref="M4277">_xlfn.TEXTJOIN("", TRUE, _xlfn.XLOOKUP(TRUE, VALUE(表格1[[#This Row],[年月]]) &lt;= VALUE($R$8:$R$12), $Q$8:$Q$12)) &amp; "年度"</f>
        <v>2023年度</v>
      </c>
    </row>
    <row r="4278" spans="1:13" x14ac:dyDescent="0.3">
      <c r="A4278" s="2">
        <v>202211</v>
      </c>
      <c r="B4278" s="19">
        <f>DATE(表格1[[#This Row],[年]],表格1[[#This Row],[月]],1)</f>
        <v>44866</v>
      </c>
      <c r="C4278" s="2" t="str">
        <f>LEFT(表格1[[#This Row],[年月]],4)</f>
        <v>2022</v>
      </c>
      <c r="D4278" s="2" t="str">
        <f>RIGHT(表格1[[#This Row],[年月]],2)</f>
        <v>11</v>
      </c>
      <c r="E4278" s="5">
        <v>10002000</v>
      </c>
      <c r="F4278" s="2" t="str">
        <f>VLOOKUP(TEXT(表格1[[#This Row],[地區]],"00000000"),縣市代碼,2,0)</f>
        <v>宜蘭縣</v>
      </c>
      <c r="G4278" s="2" t="s">
        <v>10</v>
      </c>
      <c r="H4278" s="13">
        <v>358454</v>
      </c>
      <c r="I4278" s="14">
        <v>1005034489</v>
      </c>
      <c r="J4278" s="14">
        <f>表格1[[#This Row],[信用卡交易筆數]]/1000</f>
        <v>358.45400000000001</v>
      </c>
      <c r="K4278" s="14">
        <f>表格1[[#This Row],[信用卡交易金額'[新臺幣']]]/1000</f>
        <v>1005034.4889999999</v>
      </c>
      <c r="L4278" s="14">
        <f>表格1[[#This Row],[信用卡交易金額'[新臺幣']]]/1000000</f>
        <v>1005.034489</v>
      </c>
      <c r="M4278" s="14" t="str" cm="1">
        <f t="array" ref="M4278">_xlfn.TEXTJOIN("", TRUE, _xlfn.XLOOKUP(TRUE, VALUE(表格1[[#This Row],[年月]]) &lt;= VALUE($R$8:$R$12), $Q$8:$Q$12)) &amp; "年度"</f>
        <v>2023年度</v>
      </c>
    </row>
    <row r="4279" spans="1:13" x14ac:dyDescent="0.3">
      <c r="A4279" s="2">
        <v>202211</v>
      </c>
      <c r="B4279" s="19">
        <f>DATE(表格1[[#This Row],[年]],表格1[[#This Row],[月]],1)</f>
        <v>44866</v>
      </c>
      <c r="C4279" s="2" t="str">
        <f>LEFT(表格1[[#This Row],[年月]],4)</f>
        <v>2022</v>
      </c>
      <c r="D4279" s="2" t="str">
        <f>RIGHT(表格1[[#This Row],[年月]],2)</f>
        <v>11</v>
      </c>
      <c r="E4279" s="5">
        <v>10015000</v>
      </c>
      <c r="F4279" s="2" t="str">
        <f>VLOOKUP(TEXT(表格1[[#This Row],[地區]],"00000000"),縣市代碼,2,0)</f>
        <v>花蓮縣</v>
      </c>
      <c r="G4279" s="2" t="s">
        <v>4</v>
      </c>
      <c r="H4279" s="13">
        <v>399575</v>
      </c>
      <c r="I4279" s="14">
        <v>221579900</v>
      </c>
      <c r="J4279" s="14">
        <f>表格1[[#This Row],[信用卡交易筆數]]/1000</f>
        <v>399.57499999999999</v>
      </c>
      <c r="K4279" s="14">
        <f>表格1[[#This Row],[信用卡交易金額'[新臺幣']]]/1000</f>
        <v>221579.9</v>
      </c>
      <c r="L4279" s="14">
        <f>表格1[[#This Row],[信用卡交易金額'[新臺幣']]]/1000000</f>
        <v>221.57990000000001</v>
      </c>
      <c r="M4279" s="14" t="str" cm="1">
        <f t="array" ref="M4279">_xlfn.TEXTJOIN("", TRUE, _xlfn.XLOOKUP(TRUE, VALUE(表格1[[#This Row],[年月]]) &lt;= VALUE($R$8:$R$12), $Q$8:$Q$12)) &amp; "年度"</f>
        <v>2023年度</v>
      </c>
    </row>
    <row r="4280" spans="1:13" x14ac:dyDescent="0.3">
      <c r="A4280" s="2">
        <v>202211</v>
      </c>
      <c r="B4280" s="19">
        <f>DATE(表格1[[#This Row],[年]],表格1[[#This Row],[月]],1)</f>
        <v>44866</v>
      </c>
      <c r="C4280" s="2" t="str">
        <f>LEFT(表格1[[#This Row],[年月]],4)</f>
        <v>2022</v>
      </c>
      <c r="D4280" s="2" t="str">
        <f>RIGHT(表格1[[#This Row],[年月]],2)</f>
        <v>11</v>
      </c>
      <c r="E4280" s="5">
        <v>10015000</v>
      </c>
      <c r="F4280" s="2" t="str">
        <f>VLOOKUP(TEXT(表格1[[#This Row],[地區]],"00000000"),縣市代碼,2,0)</f>
        <v>花蓮縣</v>
      </c>
      <c r="G4280" s="2" t="s">
        <v>5</v>
      </c>
      <c r="H4280" s="13">
        <v>30032</v>
      </c>
      <c r="I4280" s="14">
        <v>81554686</v>
      </c>
      <c r="J4280" s="14">
        <f>表格1[[#This Row],[信用卡交易筆數]]/1000</f>
        <v>30.032</v>
      </c>
      <c r="K4280" s="14">
        <f>表格1[[#This Row],[信用卡交易金額'[新臺幣']]]/1000</f>
        <v>81554.686000000002</v>
      </c>
      <c r="L4280" s="14">
        <f>表格1[[#This Row],[信用卡交易金額'[新臺幣']]]/1000000</f>
        <v>81.554686000000004</v>
      </c>
      <c r="M4280" s="14" t="str" cm="1">
        <f t="array" ref="M4280">_xlfn.TEXTJOIN("", TRUE, _xlfn.XLOOKUP(TRUE, VALUE(表格1[[#This Row],[年月]]) &lt;= VALUE($R$8:$R$12), $Q$8:$Q$12)) &amp; "年度"</f>
        <v>2023年度</v>
      </c>
    </row>
    <row r="4281" spans="1:13" x14ac:dyDescent="0.3">
      <c r="A4281" s="2">
        <v>202211</v>
      </c>
      <c r="B4281" s="19">
        <f>DATE(表格1[[#This Row],[年]],表格1[[#This Row],[月]],1)</f>
        <v>44866</v>
      </c>
      <c r="C4281" s="2" t="str">
        <f>LEFT(表格1[[#This Row],[年月]],4)</f>
        <v>2022</v>
      </c>
      <c r="D4281" s="2" t="str">
        <f>RIGHT(表格1[[#This Row],[年月]],2)</f>
        <v>11</v>
      </c>
      <c r="E4281" s="5">
        <v>10015000</v>
      </c>
      <c r="F4281" s="2" t="str">
        <f>VLOOKUP(TEXT(表格1[[#This Row],[地區]],"00000000"),縣市代碼,2,0)</f>
        <v>花蓮縣</v>
      </c>
      <c r="G4281" s="2" t="s">
        <v>6</v>
      </c>
      <c r="H4281" s="13">
        <v>49773</v>
      </c>
      <c r="I4281" s="14">
        <v>172729683</v>
      </c>
      <c r="J4281" s="14">
        <f>表格1[[#This Row],[信用卡交易筆數]]/1000</f>
        <v>49.773000000000003</v>
      </c>
      <c r="K4281" s="14">
        <f>表格1[[#This Row],[信用卡交易金額'[新臺幣']]]/1000</f>
        <v>172729.68299999999</v>
      </c>
      <c r="L4281" s="14">
        <f>表格1[[#This Row],[信用卡交易金額'[新臺幣']]]/1000000</f>
        <v>172.72968299999999</v>
      </c>
      <c r="M4281" s="14" t="str" cm="1">
        <f t="array" ref="M4281">_xlfn.TEXTJOIN("", TRUE, _xlfn.XLOOKUP(TRUE, VALUE(表格1[[#This Row],[年月]]) &lt;= VALUE($R$8:$R$12), $Q$8:$Q$12)) &amp; "年度"</f>
        <v>2023年度</v>
      </c>
    </row>
    <row r="4282" spans="1:13" x14ac:dyDescent="0.3">
      <c r="A4282" s="2">
        <v>202211</v>
      </c>
      <c r="B4282" s="19">
        <f>DATE(表格1[[#This Row],[年]],表格1[[#This Row],[月]],1)</f>
        <v>44866</v>
      </c>
      <c r="C4282" s="2" t="str">
        <f>LEFT(表格1[[#This Row],[年月]],4)</f>
        <v>2022</v>
      </c>
      <c r="D4282" s="2" t="str">
        <f>RIGHT(表格1[[#This Row],[年月]],2)</f>
        <v>11</v>
      </c>
      <c r="E4282" s="5">
        <v>10015000</v>
      </c>
      <c r="F4282" s="2" t="str">
        <f>VLOOKUP(TEXT(表格1[[#This Row],[地區]],"00000000"),縣市代碼,2,0)</f>
        <v>花蓮縣</v>
      </c>
      <c r="G4282" s="2" t="s">
        <v>7</v>
      </c>
      <c r="H4282" s="13">
        <v>260704</v>
      </c>
      <c r="I4282" s="14">
        <v>273391427</v>
      </c>
      <c r="J4282" s="14">
        <f>表格1[[#This Row],[信用卡交易筆數]]/1000</f>
        <v>260.70400000000001</v>
      </c>
      <c r="K4282" s="14">
        <f>表格1[[#This Row],[信用卡交易金額'[新臺幣']]]/1000</f>
        <v>273391.42700000003</v>
      </c>
      <c r="L4282" s="14">
        <f>表格1[[#This Row],[信用卡交易金額'[新臺幣']]]/1000000</f>
        <v>273.39142700000002</v>
      </c>
      <c r="M4282" s="14" t="str" cm="1">
        <f t="array" ref="M4282">_xlfn.TEXTJOIN("", TRUE, _xlfn.XLOOKUP(TRUE, VALUE(表格1[[#This Row],[年月]]) &lt;= VALUE($R$8:$R$12), $Q$8:$Q$12)) &amp; "年度"</f>
        <v>2023年度</v>
      </c>
    </row>
    <row r="4283" spans="1:13" x14ac:dyDescent="0.3">
      <c r="A4283" s="2">
        <v>202211</v>
      </c>
      <c r="B4283" s="19">
        <f>DATE(表格1[[#This Row],[年]],表格1[[#This Row],[月]],1)</f>
        <v>44866</v>
      </c>
      <c r="C4283" s="2" t="str">
        <f>LEFT(表格1[[#This Row],[年月]],4)</f>
        <v>2022</v>
      </c>
      <c r="D4283" s="2" t="str">
        <f>RIGHT(表格1[[#This Row],[年月]],2)</f>
        <v>11</v>
      </c>
      <c r="E4283" s="5">
        <v>10015000</v>
      </c>
      <c r="F4283" s="2" t="str">
        <f>VLOOKUP(TEXT(表格1[[#This Row],[地區]],"00000000"),縣市代碼,2,0)</f>
        <v>花蓮縣</v>
      </c>
      <c r="G4283" s="2" t="s">
        <v>8</v>
      </c>
      <c r="H4283" s="13">
        <v>191958</v>
      </c>
      <c r="I4283" s="14">
        <v>260102817</v>
      </c>
      <c r="J4283" s="14">
        <f>表格1[[#This Row],[信用卡交易筆數]]/1000</f>
        <v>191.958</v>
      </c>
      <c r="K4283" s="14">
        <f>表格1[[#This Row],[信用卡交易金額'[新臺幣']]]/1000</f>
        <v>260102.81700000001</v>
      </c>
      <c r="L4283" s="14">
        <f>表格1[[#This Row],[信用卡交易金額'[新臺幣']]]/1000000</f>
        <v>260.10281700000002</v>
      </c>
      <c r="M4283" s="14" t="str" cm="1">
        <f t="array" ref="M4283">_xlfn.TEXTJOIN("", TRUE, _xlfn.XLOOKUP(TRUE, VALUE(表格1[[#This Row],[年月]]) &lt;= VALUE($R$8:$R$12), $Q$8:$Q$12)) &amp; "年度"</f>
        <v>2023年度</v>
      </c>
    </row>
    <row r="4284" spans="1:13" x14ac:dyDescent="0.3">
      <c r="A4284" s="2">
        <v>202211</v>
      </c>
      <c r="B4284" s="19">
        <f>DATE(表格1[[#This Row],[年]],表格1[[#This Row],[月]],1)</f>
        <v>44866</v>
      </c>
      <c r="C4284" s="2" t="str">
        <f>LEFT(表格1[[#This Row],[年月]],4)</f>
        <v>2022</v>
      </c>
      <c r="D4284" s="2" t="str">
        <f>RIGHT(表格1[[#This Row],[年月]],2)</f>
        <v>11</v>
      </c>
      <c r="E4284" s="5">
        <v>10015000</v>
      </c>
      <c r="F4284" s="2" t="str">
        <f>VLOOKUP(TEXT(表格1[[#This Row],[地區]],"00000000"),縣市代碼,2,0)</f>
        <v>花蓮縣</v>
      </c>
      <c r="G4284" s="2" t="s">
        <v>9</v>
      </c>
      <c r="H4284" s="13">
        <v>382228</v>
      </c>
      <c r="I4284" s="14">
        <v>553994672</v>
      </c>
      <c r="J4284" s="14">
        <f>表格1[[#This Row],[信用卡交易筆數]]/1000</f>
        <v>382.22800000000001</v>
      </c>
      <c r="K4284" s="14">
        <f>表格1[[#This Row],[信用卡交易金額'[新臺幣']]]/1000</f>
        <v>553994.67200000002</v>
      </c>
      <c r="L4284" s="14">
        <f>表格1[[#This Row],[信用卡交易金額'[新臺幣']]]/1000000</f>
        <v>553.99467200000004</v>
      </c>
      <c r="M4284" s="14" t="str" cm="1">
        <f t="array" ref="M4284">_xlfn.TEXTJOIN("", TRUE, _xlfn.XLOOKUP(TRUE, VALUE(表格1[[#This Row],[年月]]) &lt;= VALUE($R$8:$R$12), $Q$8:$Q$12)) &amp; "年度"</f>
        <v>2023年度</v>
      </c>
    </row>
    <row r="4285" spans="1:13" x14ac:dyDescent="0.3">
      <c r="A4285" s="2">
        <v>202211</v>
      </c>
      <c r="B4285" s="19">
        <f>DATE(表格1[[#This Row],[年]],表格1[[#This Row],[月]],1)</f>
        <v>44866</v>
      </c>
      <c r="C4285" s="2" t="str">
        <f>LEFT(表格1[[#This Row],[年月]],4)</f>
        <v>2022</v>
      </c>
      <c r="D4285" s="2" t="str">
        <f>RIGHT(表格1[[#This Row],[年月]],2)</f>
        <v>11</v>
      </c>
      <c r="E4285" s="5">
        <v>10015000</v>
      </c>
      <c r="F4285" s="2" t="str">
        <f>VLOOKUP(TEXT(表格1[[#This Row],[地區]],"00000000"),縣市代碼,2,0)</f>
        <v>花蓮縣</v>
      </c>
      <c r="G4285" s="2" t="s">
        <v>10</v>
      </c>
      <c r="H4285" s="13">
        <v>234796</v>
      </c>
      <c r="I4285" s="14">
        <v>684066851</v>
      </c>
      <c r="J4285" s="14">
        <f>表格1[[#This Row],[信用卡交易筆數]]/1000</f>
        <v>234.79599999999999</v>
      </c>
      <c r="K4285" s="14">
        <f>表格1[[#This Row],[信用卡交易金額'[新臺幣']]]/1000</f>
        <v>684066.85100000002</v>
      </c>
      <c r="L4285" s="14">
        <f>表格1[[#This Row],[信用卡交易金額'[新臺幣']]]/1000000</f>
        <v>684.06685100000004</v>
      </c>
      <c r="M4285" s="14" t="str" cm="1">
        <f t="array" ref="M4285">_xlfn.TEXTJOIN("", TRUE, _xlfn.XLOOKUP(TRUE, VALUE(表格1[[#This Row],[年月]]) &lt;= VALUE($R$8:$R$12), $Q$8:$Q$12)) &amp; "年度"</f>
        <v>2023年度</v>
      </c>
    </row>
    <row r="4286" spans="1:13" x14ac:dyDescent="0.3">
      <c r="A4286" s="2">
        <v>202211</v>
      </c>
      <c r="B4286" s="19">
        <f>DATE(表格1[[#This Row],[年]],表格1[[#This Row],[月]],1)</f>
        <v>44866</v>
      </c>
      <c r="C4286" s="2" t="str">
        <f>LEFT(表格1[[#This Row],[年月]],4)</f>
        <v>2022</v>
      </c>
      <c r="D4286" s="2" t="str">
        <f>RIGHT(表格1[[#This Row],[年月]],2)</f>
        <v>11</v>
      </c>
      <c r="E4286" s="5">
        <v>10014000</v>
      </c>
      <c r="F4286" s="2" t="str">
        <f>VLOOKUP(TEXT(表格1[[#This Row],[地區]],"00000000"),縣市代碼,2,0)</f>
        <v>臺東縣</v>
      </c>
      <c r="G4286" s="2" t="s">
        <v>4</v>
      </c>
      <c r="H4286" s="13">
        <v>196561</v>
      </c>
      <c r="I4286" s="14">
        <v>95105455</v>
      </c>
      <c r="J4286" s="14">
        <f>表格1[[#This Row],[信用卡交易筆數]]/1000</f>
        <v>196.56100000000001</v>
      </c>
      <c r="K4286" s="14">
        <f>表格1[[#This Row],[信用卡交易金額'[新臺幣']]]/1000</f>
        <v>95105.455000000002</v>
      </c>
      <c r="L4286" s="14">
        <f>表格1[[#This Row],[信用卡交易金額'[新臺幣']]]/1000000</f>
        <v>95.105455000000006</v>
      </c>
      <c r="M4286" s="14" t="str" cm="1">
        <f t="array" ref="M4286">_xlfn.TEXTJOIN("", TRUE, _xlfn.XLOOKUP(TRUE, VALUE(表格1[[#This Row],[年月]]) &lt;= VALUE($R$8:$R$12), $Q$8:$Q$12)) &amp; "年度"</f>
        <v>2023年度</v>
      </c>
    </row>
    <row r="4287" spans="1:13" x14ac:dyDescent="0.3">
      <c r="A4287" s="2">
        <v>202211</v>
      </c>
      <c r="B4287" s="19">
        <f>DATE(表格1[[#This Row],[年]],表格1[[#This Row],[月]],1)</f>
        <v>44866</v>
      </c>
      <c r="C4287" s="2" t="str">
        <f>LEFT(表格1[[#This Row],[年月]],4)</f>
        <v>2022</v>
      </c>
      <c r="D4287" s="2" t="str">
        <f>RIGHT(表格1[[#This Row],[年月]],2)</f>
        <v>11</v>
      </c>
      <c r="E4287" s="5">
        <v>10014000</v>
      </c>
      <c r="F4287" s="2" t="str">
        <f>VLOOKUP(TEXT(表格1[[#This Row],[地區]],"00000000"),縣市代碼,2,0)</f>
        <v>臺東縣</v>
      </c>
      <c r="G4287" s="2" t="s">
        <v>5</v>
      </c>
      <c r="H4287" s="13">
        <v>17459</v>
      </c>
      <c r="I4287" s="14">
        <v>43059015</v>
      </c>
      <c r="J4287" s="14">
        <f>表格1[[#This Row],[信用卡交易筆數]]/1000</f>
        <v>17.459</v>
      </c>
      <c r="K4287" s="14">
        <f>表格1[[#This Row],[信用卡交易金額'[新臺幣']]]/1000</f>
        <v>43059.014999999999</v>
      </c>
      <c r="L4287" s="14">
        <f>表格1[[#This Row],[信用卡交易金額'[新臺幣']]]/1000000</f>
        <v>43.059015000000002</v>
      </c>
      <c r="M4287" s="14" t="str" cm="1">
        <f t="array" ref="M4287">_xlfn.TEXTJOIN("", TRUE, _xlfn.XLOOKUP(TRUE, VALUE(表格1[[#This Row],[年月]]) &lt;= VALUE($R$8:$R$12), $Q$8:$Q$12)) &amp; "年度"</f>
        <v>2023年度</v>
      </c>
    </row>
    <row r="4288" spans="1:13" x14ac:dyDescent="0.3">
      <c r="A4288" s="2">
        <v>202211</v>
      </c>
      <c r="B4288" s="19">
        <f>DATE(表格1[[#This Row],[年]],表格1[[#This Row],[月]],1)</f>
        <v>44866</v>
      </c>
      <c r="C4288" s="2" t="str">
        <f>LEFT(表格1[[#This Row],[年月]],4)</f>
        <v>2022</v>
      </c>
      <c r="D4288" s="2" t="str">
        <f>RIGHT(表格1[[#This Row],[年月]],2)</f>
        <v>11</v>
      </c>
      <c r="E4288" s="5">
        <v>10014000</v>
      </c>
      <c r="F4288" s="2" t="str">
        <f>VLOOKUP(TEXT(表格1[[#This Row],[地區]],"00000000"),縣市代碼,2,0)</f>
        <v>臺東縣</v>
      </c>
      <c r="G4288" s="2" t="s">
        <v>6</v>
      </c>
      <c r="H4288" s="13">
        <v>25759</v>
      </c>
      <c r="I4288" s="14">
        <v>84191530</v>
      </c>
      <c r="J4288" s="14">
        <f>表格1[[#This Row],[信用卡交易筆數]]/1000</f>
        <v>25.759</v>
      </c>
      <c r="K4288" s="14">
        <f>表格1[[#This Row],[信用卡交易金額'[新臺幣']]]/1000</f>
        <v>84191.53</v>
      </c>
      <c r="L4288" s="14">
        <f>表格1[[#This Row],[信用卡交易金額'[新臺幣']]]/1000000</f>
        <v>84.19153</v>
      </c>
      <c r="M4288" s="14" t="str" cm="1">
        <f t="array" ref="M4288">_xlfn.TEXTJOIN("", TRUE, _xlfn.XLOOKUP(TRUE, VALUE(表格1[[#This Row],[年月]]) &lt;= VALUE($R$8:$R$12), $Q$8:$Q$12)) &amp; "年度"</f>
        <v>2023年度</v>
      </c>
    </row>
    <row r="4289" spans="1:13" x14ac:dyDescent="0.3">
      <c r="A4289" s="2">
        <v>202211</v>
      </c>
      <c r="B4289" s="19">
        <f>DATE(表格1[[#This Row],[年]],表格1[[#This Row],[月]],1)</f>
        <v>44866</v>
      </c>
      <c r="C4289" s="2" t="str">
        <f>LEFT(表格1[[#This Row],[年月]],4)</f>
        <v>2022</v>
      </c>
      <c r="D4289" s="2" t="str">
        <f>RIGHT(表格1[[#This Row],[年月]],2)</f>
        <v>11</v>
      </c>
      <c r="E4289" s="5">
        <v>10014000</v>
      </c>
      <c r="F4289" s="2" t="str">
        <f>VLOOKUP(TEXT(表格1[[#This Row],[地區]],"00000000"),縣市代碼,2,0)</f>
        <v>臺東縣</v>
      </c>
      <c r="G4289" s="2" t="s">
        <v>7</v>
      </c>
      <c r="H4289" s="13">
        <v>150096</v>
      </c>
      <c r="I4289" s="14">
        <v>163907753</v>
      </c>
      <c r="J4289" s="14">
        <f>表格1[[#This Row],[信用卡交易筆數]]/1000</f>
        <v>150.096</v>
      </c>
      <c r="K4289" s="14">
        <f>表格1[[#This Row],[信用卡交易金額'[新臺幣']]]/1000</f>
        <v>163907.753</v>
      </c>
      <c r="L4289" s="14">
        <f>表格1[[#This Row],[信用卡交易金額'[新臺幣']]]/1000000</f>
        <v>163.90775300000001</v>
      </c>
      <c r="M4289" s="14" t="str" cm="1">
        <f t="array" ref="M4289">_xlfn.TEXTJOIN("", TRUE, _xlfn.XLOOKUP(TRUE, VALUE(表格1[[#This Row],[年月]]) &lt;= VALUE($R$8:$R$12), $Q$8:$Q$12)) &amp; "年度"</f>
        <v>2023年度</v>
      </c>
    </row>
    <row r="4290" spans="1:13" x14ac:dyDescent="0.3">
      <c r="A4290" s="2">
        <v>202211</v>
      </c>
      <c r="B4290" s="19">
        <f>DATE(表格1[[#This Row],[年]],表格1[[#This Row],[月]],1)</f>
        <v>44866</v>
      </c>
      <c r="C4290" s="2" t="str">
        <f>LEFT(表格1[[#This Row],[年月]],4)</f>
        <v>2022</v>
      </c>
      <c r="D4290" s="2" t="str">
        <f>RIGHT(表格1[[#This Row],[年月]],2)</f>
        <v>11</v>
      </c>
      <c r="E4290" s="5">
        <v>10014000</v>
      </c>
      <c r="F4290" s="2" t="str">
        <f>VLOOKUP(TEXT(表格1[[#This Row],[地區]],"00000000"),縣市代碼,2,0)</f>
        <v>臺東縣</v>
      </c>
      <c r="G4290" s="2" t="s">
        <v>8</v>
      </c>
      <c r="H4290" s="13">
        <v>99622</v>
      </c>
      <c r="I4290" s="14">
        <v>134068530</v>
      </c>
      <c r="J4290" s="14">
        <f>表格1[[#This Row],[信用卡交易筆數]]/1000</f>
        <v>99.622</v>
      </c>
      <c r="K4290" s="14">
        <f>表格1[[#This Row],[信用卡交易金額'[新臺幣']]]/1000</f>
        <v>134068.53</v>
      </c>
      <c r="L4290" s="14">
        <f>表格1[[#This Row],[信用卡交易金額'[新臺幣']]]/1000000</f>
        <v>134.06853000000001</v>
      </c>
      <c r="M4290" s="14" t="str" cm="1">
        <f t="array" ref="M4290">_xlfn.TEXTJOIN("", TRUE, _xlfn.XLOOKUP(TRUE, VALUE(表格1[[#This Row],[年月]]) &lt;= VALUE($R$8:$R$12), $Q$8:$Q$12)) &amp; "年度"</f>
        <v>2023年度</v>
      </c>
    </row>
    <row r="4291" spans="1:13" x14ac:dyDescent="0.3">
      <c r="A4291" s="2">
        <v>202211</v>
      </c>
      <c r="B4291" s="19">
        <f>DATE(表格1[[#This Row],[年]],表格1[[#This Row],[月]],1)</f>
        <v>44866</v>
      </c>
      <c r="C4291" s="2" t="str">
        <f>LEFT(表格1[[#This Row],[年月]],4)</f>
        <v>2022</v>
      </c>
      <c r="D4291" s="2" t="str">
        <f>RIGHT(表格1[[#This Row],[年月]],2)</f>
        <v>11</v>
      </c>
      <c r="E4291" s="5">
        <v>10014000</v>
      </c>
      <c r="F4291" s="2" t="str">
        <f>VLOOKUP(TEXT(表格1[[#This Row],[地區]],"00000000"),縣市代碼,2,0)</f>
        <v>臺東縣</v>
      </c>
      <c r="G4291" s="2" t="s">
        <v>9</v>
      </c>
      <c r="H4291" s="13">
        <v>187970</v>
      </c>
      <c r="I4291" s="14">
        <v>260188991</v>
      </c>
      <c r="J4291" s="14">
        <f>表格1[[#This Row],[信用卡交易筆數]]/1000</f>
        <v>187.97</v>
      </c>
      <c r="K4291" s="14">
        <f>表格1[[#This Row],[信用卡交易金額'[新臺幣']]]/1000</f>
        <v>260188.99100000001</v>
      </c>
      <c r="L4291" s="14">
        <f>表格1[[#This Row],[信用卡交易金額'[新臺幣']]]/1000000</f>
        <v>260.18899099999999</v>
      </c>
      <c r="M4291" s="14" t="str" cm="1">
        <f t="array" ref="M4291">_xlfn.TEXTJOIN("", TRUE, _xlfn.XLOOKUP(TRUE, VALUE(表格1[[#This Row],[年月]]) &lt;= VALUE($R$8:$R$12), $Q$8:$Q$12)) &amp; "年度"</f>
        <v>2023年度</v>
      </c>
    </row>
    <row r="4292" spans="1:13" x14ac:dyDescent="0.3">
      <c r="A4292" s="2">
        <v>202211</v>
      </c>
      <c r="B4292" s="19">
        <f>DATE(表格1[[#This Row],[年]],表格1[[#This Row],[月]],1)</f>
        <v>44866</v>
      </c>
      <c r="C4292" s="2" t="str">
        <f>LEFT(表格1[[#This Row],[年月]],4)</f>
        <v>2022</v>
      </c>
      <c r="D4292" s="2" t="str">
        <f>RIGHT(表格1[[#This Row],[年月]],2)</f>
        <v>11</v>
      </c>
      <c r="E4292" s="5">
        <v>10014000</v>
      </c>
      <c r="F4292" s="2" t="str">
        <f>VLOOKUP(TEXT(表格1[[#This Row],[地區]],"00000000"),縣市代碼,2,0)</f>
        <v>臺東縣</v>
      </c>
      <c r="G4292" s="2" t="s">
        <v>10</v>
      </c>
      <c r="H4292" s="13">
        <v>114467</v>
      </c>
      <c r="I4292" s="14">
        <v>366763916</v>
      </c>
      <c r="J4292" s="14">
        <f>表格1[[#This Row],[信用卡交易筆數]]/1000</f>
        <v>114.467</v>
      </c>
      <c r="K4292" s="14">
        <f>表格1[[#This Row],[信用卡交易金額'[新臺幣']]]/1000</f>
        <v>366763.91600000003</v>
      </c>
      <c r="L4292" s="14">
        <f>表格1[[#This Row],[信用卡交易金額'[新臺幣']]]/1000000</f>
        <v>366.76391599999999</v>
      </c>
      <c r="M4292" s="14" t="str" cm="1">
        <f t="array" ref="M4292">_xlfn.TEXTJOIN("", TRUE, _xlfn.XLOOKUP(TRUE, VALUE(表格1[[#This Row],[年月]]) &lt;= VALUE($R$8:$R$12), $Q$8:$Q$12)) &amp; "年度"</f>
        <v>2023年度</v>
      </c>
    </row>
    <row r="4293" spans="1:13" x14ac:dyDescent="0.3">
      <c r="A4293" s="2">
        <v>202211</v>
      </c>
      <c r="B4293" s="19">
        <f>DATE(表格1[[#This Row],[年]],表格1[[#This Row],[月]],1)</f>
        <v>44866</v>
      </c>
      <c r="C4293" s="2" t="str">
        <f>LEFT(表格1[[#This Row],[年月]],4)</f>
        <v>2022</v>
      </c>
      <c r="D4293" s="2" t="str">
        <f>RIGHT(表格1[[#This Row],[年月]],2)</f>
        <v>11</v>
      </c>
      <c r="E4293" s="5">
        <v>10016000</v>
      </c>
      <c r="F4293" s="2" t="str">
        <f>VLOOKUP(TEXT(表格1[[#This Row],[地區]],"00000000"),縣市代碼,2,0)</f>
        <v>澎湖縣</v>
      </c>
      <c r="G4293" s="2" t="s">
        <v>4</v>
      </c>
      <c r="H4293" s="13">
        <v>81402</v>
      </c>
      <c r="I4293" s="14">
        <v>38016124</v>
      </c>
      <c r="J4293" s="14">
        <f>表格1[[#This Row],[信用卡交易筆數]]/1000</f>
        <v>81.402000000000001</v>
      </c>
      <c r="K4293" s="14">
        <f>表格1[[#This Row],[信用卡交易金額'[新臺幣']]]/1000</f>
        <v>38016.124000000003</v>
      </c>
      <c r="L4293" s="14">
        <f>表格1[[#This Row],[信用卡交易金額'[新臺幣']]]/1000000</f>
        <v>38.016123999999998</v>
      </c>
      <c r="M4293" s="14" t="str" cm="1">
        <f t="array" ref="M4293">_xlfn.TEXTJOIN("", TRUE, _xlfn.XLOOKUP(TRUE, VALUE(表格1[[#This Row],[年月]]) &lt;= VALUE($R$8:$R$12), $Q$8:$Q$12)) &amp; "年度"</f>
        <v>2023年度</v>
      </c>
    </row>
    <row r="4294" spans="1:13" x14ac:dyDescent="0.3">
      <c r="A4294" s="2">
        <v>202211</v>
      </c>
      <c r="B4294" s="19">
        <f>DATE(表格1[[#This Row],[年]],表格1[[#This Row],[月]],1)</f>
        <v>44866</v>
      </c>
      <c r="C4294" s="2" t="str">
        <f>LEFT(表格1[[#This Row],[年月]],4)</f>
        <v>2022</v>
      </c>
      <c r="D4294" s="2" t="str">
        <f>RIGHT(表格1[[#This Row],[年月]],2)</f>
        <v>11</v>
      </c>
      <c r="E4294" s="5">
        <v>10016000</v>
      </c>
      <c r="F4294" s="2" t="str">
        <f>VLOOKUP(TEXT(表格1[[#This Row],[地區]],"00000000"),縣市代碼,2,0)</f>
        <v>澎湖縣</v>
      </c>
      <c r="G4294" s="2" t="s">
        <v>5</v>
      </c>
      <c r="H4294" s="13">
        <v>8851</v>
      </c>
      <c r="I4294" s="14">
        <v>24885500</v>
      </c>
      <c r="J4294" s="14">
        <f>表格1[[#This Row],[信用卡交易筆數]]/1000</f>
        <v>8.8510000000000009</v>
      </c>
      <c r="K4294" s="14">
        <f>表格1[[#This Row],[信用卡交易金額'[新臺幣']]]/1000</f>
        <v>24885.5</v>
      </c>
      <c r="L4294" s="14">
        <f>表格1[[#This Row],[信用卡交易金額'[新臺幣']]]/1000000</f>
        <v>24.8855</v>
      </c>
      <c r="M4294" s="14" t="str" cm="1">
        <f t="array" ref="M4294">_xlfn.TEXTJOIN("", TRUE, _xlfn.XLOOKUP(TRUE, VALUE(表格1[[#This Row],[年月]]) &lt;= VALUE($R$8:$R$12), $Q$8:$Q$12)) &amp; "年度"</f>
        <v>2023年度</v>
      </c>
    </row>
    <row r="4295" spans="1:13" x14ac:dyDescent="0.3">
      <c r="A4295" s="2">
        <v>202211</v>
      </c>
      <c r="B4295" s="19">
        <f>DATE(表格1[[#This Row],[年]],表格1[[#This Row],[月]],1)</f>
        <v>44866</v>
      </c>
      <c r="C4295" s="2" t="str">
        <f>LEFT(表格1[[#This Row],[年月]],4)</f>
        <v>2022</v>
      </c>
      <c r="D4295" s="2" t="str">
        <f>RIGHT(表格1[[#This Row],[年月]],2)</f>
        <v>11</v>
      </c>
      <c r="E4295" s="5">
        <v>10016000</v>
      </c>
      <c r="F4295" s="2" t="str">
        <f>VLOOKUP(TEXT(表格1[[#This Row],[地區]],"00000000"),縣市代碼,2,0)</f>
        <v>澎湖縣</v>
      </c>
      <c r="G4295" s="2" t="s">
        <v>6</v>
      </c>
      <c r="H4295" s="13">
        <v>13336</v>
      </c>
      <c r="I4295" s="14">
        <v>38815738</v>
      </c>
      <c r="J4295" s="14">
        <f>表格1[[#This Row],[信用卡交易筆數]]/1000</f>
        <v>13.336</v>
      </c>
      <c r="K4295" s="14">
        <f>表格1[[#This Row],[信用卡交易金額'[新臺幣']]]/1000</f>
        <v>38815.737999999998</v>
      </c>
      <c r="L4295" s="14">
        <f>表格1[[#This Row],[信用卡交易金額'[新臺幣']]]/1000000</f>
        <v>38.815738000000003</v>
      </c>
      <c r="M4295" s="14" t="str" cm="1">
        <f t="array" ref="M4295">_xlfn.TEXTJOIN("", TRUE, _xlfn.XLOOKUP(TRUE, VALUE(表格1[[#This Row],[年月]]) &lt;= VALUE($R$8:$R$12), $Q$8:$Q$12)) &amp; "年度"</f>
        <v>2023年度</v>
      </c>
    </row>
    <row r="4296" spans="1:13" x14ac:dyDescent="0.3">
      <c r="A4296" s="2">
        <v>202211</v>
      </c>
      <c r="B4296" s="19">
        <f>DATE(表格1[[#This Row],[年]],表格1[[#This Row],[月]],1)</f>
        <v>44866</v>
      </c>
      <c r="C4296" s="2" t="str">
        <f>LEFT(表格1[[#This Row],[年月]],4)</f>
        <v>2022</v>
      </c>
      <c r="D4296" s="2" t="str">
        <f>RIGHT(表格1[[#This Row],[年月]],2)</f>
        <v>11</v>
      </c>
      <c r="E4296" s="5">
        <v>10016000</v>
      </c>
      <c r="F4296" s="2" t="str">
        <f>VLOOKUP(TEXT(表格1[[#This Row],[地區]],"00000000"),縣市代碼,2,0)</f>
        <v>澎湖縣</v>
      </c>
      <c r="G4296" s="2" t="s">
        <v>7</v>
      </c>
      <c r="H4296" s="13">
        <v>67513</v>
      </c>
      <c r="I4296" s="14">
        <v>92699859</v>
      </c>
      <c r="J4296" s="14">
        <f>表格1[[#This Row],[信用卡交易筆數]]/1000</f>
        <v>67.513000000000005</v>
      </c>
      <c r="K4296" s="14">
        <f>表格1[[#This Row],[信用卡交易金額'[新臺幣']]]/1000</f>
        <v>92699.858999999997</v>
      </c>
      <c r="L4296" s="14">
        <f>表格1[[#This Row],[信用卡交易金額'[新臺幣']]]/1000000</f>
        <v>92.699859000000004</v>
      </c>
      <c r="M4296" s="14" t="str" cm="1">
        <f t="array" ref="M4296">_xlfn.TEXTJOIN("", TRUE, _xlfn.XLOOKUP(TRUE, VALUE(表格1[[#This Row],[年月]]) &lt;= VALUE($R$8:$R$12), $Q$8:$Q$12)) &amp; "年度"</f>
        <v>2023年度</v>
      </c>
    </row>
    <row r="4297" spans="1:13" x14ac:dyDescent="0.3">
      <c r="A4297" s="2">
        <v>202211</v>
      </c>
      <c r="B4297" s="19">
        <f>DATE(表格1[[#This Row],[年]],表格1[[#This Row],[月]],1)</f>
        <v>44866</v>
      </c>
      <c r="C4297" s="2" t="str">
        <f>LEFT(表格1[[#This Row],[年月]],4)</f>
        <v>2022</v>
      </c>
      <c r="D4297" s="2" t="str">
        <f>RIGHT(表格1[[#This Row],[年月]],2)</f>
        <v>11</v>
      </c>
      <c r="E4297" s="5">
        <v>10016000</v>
      </c>
      <c r="F4297" s="2" t="str">
        <f>VLOOKUP(TEXT(表格1[[#This Row],[地區]],"00000000"),縣市代碼,2,0)</f>
        <v>澎湖縣</v>
      </c>
      <c r="G4297" s="2" t="s">
        <v>8</v>
      </c>
      <c r="H4297" s="13">
        <v>51056</v>
      </c>
      <c r="I4297" s="14">
        <v>64951069</v>
      </c>
      <c r="J4297" s="14">
        <f>表格1[[#This Row],[信用卡交易筆數]]/1000</f>
        <v>51.055999999999997</v>
      </c>
      <c r="K4297" s="14">
        <f>表格1[[#This Row],[信用卡交易金額'[新臺幣']]]/1000</f>
        <v>64951.069000000003</v>
      </c>
      <c r="L4297" s="14">
        <f>表格1[[#This Row],[信用卡交易金額'[新臺幣']]]/1000000</f>
        <v>64.951069000000004</v>
      </c>
      <c r="M4297" s="14" t="str" cm="1">
        <f t="array" ref="M4297">_xlfn.TEXTJOIN("", TRUE, _xlfn.XLOOKUP(TRUE, VALUE(表格1[[#This Row],[年月]]) &lt;= VALUE($R$8:$R$12), $Q$8:$Q$12)) &amp; "年度"</f>
        <v>2023年度</v>
      </c>
    </row>
    <row r="4298" spans="1:13" x14ac:dyDescent="0.3">
      <c r="A4298" s="2">
        <v>202211</v>
      </c>
      <c r="B4298" s="19">
        <f>DATE(表格1[[#This Row],[年]],表格1[[#This Row],[月]],1)</f>
        <v>44866</v>
      </c>
      <c r="C4298" s="2" t="str">
        <f>LEFT(表格1[[#This Row],[年月]],4)</f>
        <v>2022</v>
      </c>
      <c r="D4298" s="2" t="str">
        <f>RIGHT(表格1[[#This Row],[年月]],2)</f>
        <v>11</v>
      </c>
      <c r="E4298" s="5">
        <v>10016000</v>
      </c>
      <c r="F4298" s="2" t="str">
        <f>VLOOKUP(TEXT(表格1[[#This Row],[地區]],"00000000"),縣市代碼,2,0)</f>
        <v>澎湖縣</v>
      </c>
      <c r="G4298" s="2" t="s">
        <v>9</v>
      </c>
      <c r="H4298" s="13">
        <v>89263</v>
      </c>
      <c r="I4298" s="14">
        <v>121476122</v>
      </c>
      <c r="J4298" s="14">
        <f>表格1[[#This Row],[信用卡交易筆數]]/1000</f>
        <v>89.263000000000005</v>
      </c>
      <c r="K4298" s="14">
        <f>表格1[[#This Row],[信用卡交易金額'[新臺幣']]]/1000</f>
        <v>121476.122</v>
      </c>
      <c r="L4298" s="14">
        <f>表格1[[#This Row],[信用卡交易金額'[新臺幣']]]/1000000</f>
        <v>121.476122</v>
      </c>
      <c r="M4298" s="14" t="str" cm="1">
        <f t="array" ref="M4298">_xlfn.TEXTJOIN("", TRUE, _xlfn.XLOOKUP(TRUE, VALUE(表格1[[#This Row],[年月]]) &lt;= VALUE($R$8:$R$12), $Q$8:$Q$12)) &amp; "年度"</f>
        <v>2023年度</v>
      </c>
    </row>
    <row r="4299" spans="1:13" x14ac:dyDescent="0.3">
      <c r="A4299" s="2">
        <v>202211</v>
      </c>
      <c r="B4299" s="19">
        <f>DATE(表格1[[#This Row],[年]],表格1[[#This Row],[月]],1)</f>
        <v>44866</v>
      </c>
      <c r="C4299" s="2" t="str">
        <f>LEFT(表格1[[#This Row],[年月]],4)</f>
        <v>2022</v>
      </c>
      <c r="D4299" s="2" t="str">
        <f>RIGHT(表格1[[#This Row],[年月]],2)</f>
        <v>11</v>
      </c>
      <c r="E4299" s="5">
        <v>10016000</v>
      </c>
      <c r="F4299" s="2" t="str">
        <f>VLOOKUP(TEXT(表格1[[#This Row],[地區]],"00000000"),縣市代碼,2,0)</f>
        <v>澎湖縣</v>
      </c>
      <c r="G4299" s="2" t="s">
        <v>10</v>
      </c>
      <c r="H4299" s="13">
        <v>49338</v>
      </c>
      <c r="I4299" s="14">
        <v>152546775</v>
      </c>
      <c r="J4299" s="14">
        <f>表格1[[#This Row],[信用卡交易筆數]]/1000</f>
        <v>49.338000000000001</v>
      </c>
      <c r="K4299" s="14">
        <f>表格1[[#This Row],[信用卡交易金額'[新臺幣']]]/1000</f>
        <v>152546.77499999999</v>
      </c>
      <c r="L4299" s="14">
        <f>表格1[[#This Row],[信用卡交易金額'[新臺幣']]]/1000000</f>
        <v>152.546775</v>
      </c>
      <c r="M4299" s="14" t="str" cm="1">
        <f t="array" ref="M4299">_xlfn.TEXTJOIN("", TRUE, _xlfn.XLOOKUP(TRUE, VALUE(表格1[[#This Row],[年月]]) &lt;= VALUE($R$8:$R$12), $Q$8:$Q$12)) &amp; "年度"</f>
        <v>2023年度</v>
      </c>
    </row>
    <row r="4300" spans="1:13" x14ac:dyDescent="0.3">
      <c r="A4300" s="2">
        <v>202211</v>
      </c>
      <c r="B4300" s="19">
        <f>DATE(表格1[[#This Row],[年]],表格1[[#This Row],[月]],1)</f>
        <v>44866</v>
      </c>
      <c r="C4300" s="2" t="str">
        <f>LEFT(表格1[[#This Row],[年月]],4)</f>
        <v>2022</v>
      </c>
      <c r="D4300" s="2" t="str">
        <f>RIGHT(表格1[[#This Row],[年月]],2)</f>
        <v>11</v>
      </c>
      <c r="E4300" s="5" t="s">
        <v>62</v>
      </c>
      <c r="F4300" s="2" t="str">
        <f>VLOOKUP(TEXT(表格1[[#This Row],[地區]],"00000000"),縣市代碼,2,0)</f>
        <v>金門縣</v>
      </c>
      <c r="G4300" s="2" t="s">
        <v>4</v>
      </c>
      <c r="H4300" s="13">
        <v>68245</v>
      </c>
      <c r="I4300" s="14">
        <v>40334710</v>
      </c>
      <c r="J4300" s="14">
        <f>表格1[[#This Row],[信用卡交易筆數]]/1000</f>
        <v>68.245000000000005</v>
      </c>
      <c r="K4300" s="14">
        <f>表格1[[#This Row],[信用卡交易金額'[新臺幣']]]/1000</f>
        <v>40334.71</v>
      </c>
      <c r="L4300" s="14">
        <f>表格1[[#This Row],[信用卡交易金額'[新臺幣']]]/1000000</f>
        <v>40.334710000000001</v>
      </c>
      <c r="M4300" s="14" t="str" cm="1">
        <f t="array" ref="M4300">_xlfn.TEXTJOIN("", TRUE, _xlfn.XLOOKUP(TRUE, VALUE(表格1[[#This Row],[年月]]) &lt;= VALUE($R$8:$R$12), $Q$8:$Q$12)) &amp; "年度"</f>
        <v>2023年度</v>
      </c>
    </row>
    <row r="4301" spans="1:13" x14ac:dyDescent="0.3">
      <c r="A4301" s="2">
        <v>202211</v>
      </c>
      <c r="B4301" s="19">
        <f>DATE(表格1[[#This Row],[年]],表格1[[#This Row],[月]],1)</f>
        <v>44866</v>
      </c>
      <c r="C4301" s="2" t="str">
        <f>LEFT(表格1[[#This Row],[年月]],4)</f>
        <v>2022</v>
      </c>
      <c r="D4301" s="2" t="str">
        <f>RIGHT(表格1[[#This Row],[年月]],2)</f>
        <v>11</v>
      </c>
      <c r="E4301" s="5" t="s">
        <v>62</v>
      </c>
      <c r="F4301" s="2" t="str">
        <f>VLOOKUP(TEXT(表格1[[#This Row],[地區]],"00000000"),縣市代碼,2,0)</f>
        <v>金門縣</v>
      </c>
      <c r="G4301" s="2" t="s">
        <v>5</v>
      </c>
      <c r="H4301" s="13">
        <v>6945</v>
      </c>
      <c r="I4301" s="14">
        <v>17683882</v>
      </c>
      <c r="J4301" s="14">
        <f>表格1[[#This Row],[信用卡交易筆數]]/1000</f>
        <v>6.9450000000000003</v>
      </c>
      <c r="K4301" s="14">
        <f>表格1[[#This Row],[信用卡交易金額'[新臺幣']]]/1000</f>
        <v>17683.882000000001</v>
      </c>
      <c r="L4301" s="14">
        <f>表格1[[#This Row],[信用卡交易金額'[新臺幣']]]/1000000</f>
        <v>17.683882000000001</v>
      </c>
      <c r="M4301" s="14" t="str" cm="1">
        <f t="array" ref="M4301">_xlfn.TEXTJOIN("", TRUE, _xlfn.XLOOKUP(TRUE, VALUE(表格1[[#This Row],[年月]]) &lt;= VALUE($R$8:$R$12), $Q$8:$Q$12)) &amp; "年度"</f>
        <v>2023年度</v>
      </c>
    </row>
    <row r="4302" spans="1:13" x14ac:dyDescent="0.3">
      <c r="A4302" s="2">
        <v>202211</v>
      </c>
      <c r="B4302" s="19">
        <f>DATE(表格1[[#This Row],[年]],表格1[[#This Row],[月]],1)</f>
        <v>44866</v>
      </c>
      <c r="C4302" s="2" t="str">
        <f>LEFT(表格1[[#This Row],[年月]],4)</f>
        <v>2022</v>
      </c>
      <c r="D4302" s="2" t="str">
        <f>RIGHT(表格1[[#This Row],[年月]],2)</f>
        <v>11</v>
      </c>
      <c r="E4302" s="5" t="s">
        <v>62</v>
      </c>
      <c r="F4302" s="2" t="str">
        <f>VLOOKUP(TEXT(表格1[[#This Row],[地區]],"00000000"),縣市代碼,2,0)</f>
        <v>金門縣</v>
      </c>
      <c r="G4302" s="2" t="s">
        <v>6</v>
      </c>
      <c r="H4302" s="13">
        <v>11286</v>
      </c>
      <c r="I4302" s="14">
        <v>37855142</v>
      </c>
      <c r="J4302" s="14">
        <f>表格1[[#This Row],[信用卡交易筆數]]/1000</f>
        <v>11.286</v>
      </c>
      <c r="K4302" s="14">
        <f>表格1[[#This Row],[信用卡交易金額'[新臺幣']]]/1000</f>
        <v>37855.142</v>
      </c>
      <c r="L4302" s="14">
        <f>表格1[[#This Row],[信用卡交易金額'[新臺幣']]]/1000000</f>
        <v>37.855142000000001</v>
      </c>
      <c r="M4302" s="14" t="str" cm="1">
        <f t="array" ref="M4302">_xlfn.TEXTJOIN("", TRUE, _xlfn.XLOOKUP(TRUE, VALUE(表格1[[#This Row],[年月]]) &lt;= VALUE($R$8:$R$12), $Q$8:$Q$12)) &amp; "年度"</f>
        <v>2023年度</v>
      </c>
    </row>
    <row r="4303" spans="1:13" x14ac:dyDescent="0.3">
      <c r="A4303" s="2">
        <v>202211</v>
      </c>
      <c r="B4303" s="19">
        <f>DATE(表格1[[#This Row],[年]],表格1[[#This Row],[月]],1)</f>
        <v>44866</v>
      </c>
      <c r="C4303" s="2" t="str">
        <f>LEFT(表格1[[#This Row],[年月]],4)</f>
        <v>2022</v>
      </c>
      <c r="D4303" s="2" t="str">
        <f>RIGHT(表格1[[#This Row],[年月]],2)</f>
        <v>11</v>
      </c>
      <c r="E4303" s="5" t="s">
        <v>62</v>
      </c>
      <c r="F4303" s="2" t="str">
        <f>VLOOKUP(TEXT(表格1[[#This Row],[地區]],"00000000"),縣市代碼,2,0)</f>
        <v>金門縣</v>
      </c>
      <c r="G4303" s="2" t="s">
        <v>7</v>
      </c>
      <c r="H4303" s="13">
        <v>44250</v>
      </c>
      <c r="I4303" s="14">
        <v>114128170</v>
      </c>
      <c r="J4303" s="14">
        <f>表格1[[#This Row],[信用卡交易筆數]]/1000</f>
        <v>44.25</v>
      </c>
      <c r="K4303" s="14">
        <f>表格1[[#This Row],[信用卡交易金額'[新臺幣']]]/1000</f>
        <v>114128.17</v>
      </c>
      <c r="L4303" s="14">
        <f>表格1[[#This Row],[信用卡交易金額'[新臺幣']]]/1000000</f>
        <v>114.12817</v>
      </c>
      <c r="M4303" s="14" t="str" cm="1">
        <f t="array" ref="M4303">_xlfn.TEXTJOIN("", TRUE, _xlfn.XLOOKUP(TRUE, VALUE(表格1[[#This Row],[年月]]) &lt;= VALUE($R$8:$R$12), $Q$8:$Q$12)) &amp; "年度"</f>
        <v>2023年度</v>
      </c>
    </row>
    <row r="4304" spans="1:13" x14ac:dyDescent="0.3">
      <c r="A4304" s="2">
        <v>202211</v>
      </c>
      <c r="B4304" s="19">
        <f>DATE(表格1[[#This Row],[年]],表格1[[#This Row],[月]],1)</f>
        <v>44866</v>
      </c>
      <c r="C4304" s="2" t="str">
        <f>LEFT(表格1[[#This Row],[年月]],4)</f>
        <v>2022</v>
      </c>
      <c r="D4304" s="2" t="str">
        <f>RIGHT(表格1[[#This Row],[年月]],2)</f>
        <v>11</v>
      </c>
      <c r="E4304" s="5" t="s">
        <v>62</v>
      </c>
      <c r="F4304" s="2" t="str">
        <f>VLOOKUP(TEXT(表格1[[#This Row],[地區]],"00000000"),縣市代碼,2,0)</f>
        <v>金門縣</v>
      </c>
      <c r="G4304" s="2" t="s">
        <v>8</v>
      </c>
      <c r="H4304" s="13">
        <v>41860</v>
      </c>
      <c r="I4304" s="14">
        <v>54341219</v>
      </c>
      <c r="J4304" s="14">
        <f>表格1[[#This Row],[信用卡交易筆數]]/1000</f>
        <v>41.86</v>
      </c>
      <c r="K4304" s="14">
        <f>表格1[[#This Row],[信用卡交易金額'[新臺幣']]]/1000</f>
        <v>54341.218999999997</v>
      </c>
      <c r="L4304" s="14">
        <f>表格1[[#This Row],[信用卡交易金額'[新臺幣']]]/1000000</f>
        <v>54.341219000000002</v>
      </c>
      <c r="M4304" s="14" t="str" cm="1">
        <f t="array" ref="M4304">_xlfn.TEXTJOIN("", TRUE, _xlfn.XLOOKUP(TRUE, VALUE(表格1[[#This Row],[年月]]) &lt;= VALUE($R$8:$R$12), $Q$8:$Q$12)) &amp; "年度"</f>
        <v>2023年度</v>
      </c>
    </row>
    <row r="4305" spans="1:13" x14ac:dyDescent="0.3">
      <c r="A4305" s="2">
        <v>202211</v>
      </c>
      <c r="B4305" s="19">
        <f>DATE(表格1[[#This Row],[年]],表格1[[#This Row],[月]],1)</f>
        <v>44866</v>
      </c>
      <c r="C4305" s="2" t="str">
        <f>LEFT(表格1[[#This Row],[年月]],4)</f>
        <v>2022</v>
      </c>
      <c r="D4305" s="2" t="str">
        <f>RIGHT(表格1[[#This Row],[年月]],2)</f>
        <v>11</v>
      </c>
      <c r="E4305" s="5" t="s">
        <v>62</v>
      </c>
      <c r="F4305" s="2" t="str">
        <f>VLOOKUP(TEXT(表格1[[#This Row],[地區]],"00000000"),縣市代碼,2,0)</f>
        <v>金門縣</v>
      </c>
      <c r="G4305" s="2" t="s">
        <v>9</v>
      </c>
      <c r="H4305" s="13">
        <v>89204</v>
      </c>
      <c r="I4305" s="14">
        <v>110168783</v>
      </c>
      <c r="J4305" s="14">
        <f>表格1[[#This Row],[信用卡交易筆數]]/1000</f>
        <v>89.203999999999994</v>
      </c>
      <c r="K4305" s="14">
        <f>表格1[[#This Row],[信用卡交易金額'[新臺幣']]]/1000</f>
        <v>110168.783</v>
      </c>
      <c r="L4305" s="14">
        <f>表格1[[#This Row],[信用卡交易金額'[新臺幣']]]/1000000</f>
        <v>110.168783</v>
      </c>
      <c r="M4305" s="14" t="str" cm="1">
        <f t="array" ref="M4305">_xlfn.TEXTJOIN("", TRUE, _xlfn.XLOOKUP(TRUE, VALUE(表格1[[#This Row],[年月]]) &lt;= VALUE($R$8:$R$12), $Q$8:$Q$12)) &amp; "年度"</f>
        <v>2023年度</v>
      </c>
    </row>
    <row r="4306" spans="1:13" x14ac:dyDescent="0.3">
      <c r="A4306" s="2">
        <v>202211</v>
      </c>
      <c r="B4306" s="19">
        <f>DATE(表格1[[#This Row],[年]],表格1[[#This Row],[月]],1)</f>
        <v>44866</v>
      </c>
      <c r="C4306" s="2" t="str">
        <f>LEFT(表格1[[#This Row],[年月]],4)</f>
        <v>2022</v>
      </c>
      <c r="D4306" s="2" t="str">
        <f>RIGHT(表格1[[#This Row],[年月]],2)</f>
        <v>11</v>
      </c>
      <c r="E4306" s="5" t="s">
        <v>62</v>
      </c>
      <c r="F4306" s="2" t="str">
        <f>VLOOKUP(TEXT(表格1[[#This Row],[地區]],"00000000"),縣市代碼,2,0)</f>
        <v>金門縣</v>
      </c>
      <c r="G4306" s="2" t="s">
        <v>10</v>
      </c>
      <c r="H4306" s="13">
        <v>42793</v>
      </c>
      <c r="I4306" s="14">
        <v>116169175</v>
      </c>
      <c r="J4306" s="14">
        <f>表格1[[#This Row],[信用卡交易筆數]]/1000</f>
        <v>42.792999999999999</v>
      </c>
      <c r="K4306" s="14">
        <f>表格1[[#This Row],[信用卡交易金額'[新臺幣']]]/1000</f>
        <v>116169.175</v>
      </c>
      <c r="L4306" s="14">
        <f>表格1[[#This Row],[信用卡交易金額'[新臺幣']]]/1000000</f>
        <v>116.169175</v>
      </c>
      <c r="M4306" s="14" t="str" cm="1">
        <f t="array" ref="M4306">_xlfn.TEXTJOIN("", TRUE, _xlfn.XLOOKUP(TRUE, VALUE(表格1[[#This Row],[年月]]) &lt;= VALUE($R$8:$R$12), $Q$8:$Q$12)) &amp; "年度"</f>
        <v>2023年度</v>
      </c>
    </row>
    <row r="4307" spans="1:13" x14ac:dyDescent="0.3">
      <c r="A4307" s="2">
        <v>202211</v>
      </c>
      <c r="B4307" s="19">
        <f>DATE(表格1[[#This Row],[年]],表格1[[#This Row],[月]],1)</f>
        <v>44866</v>
      </c>
      <c r="C4307" s="2" t="str">
        <f>LEFT(表格1[[#This Row],[年月]],4)</f>
        <v>2022</v>
      </c>
      <c r="D4307" s="2" t="str">
        <f>RIGHT(表格1[[#This Row],[年月]],2)</f>
        <v>11</v>
      </c>
      <c r="E4307" s="5">
        <v>9007000</v>
      </c>
      <c r="F4307" s="2" t="str">
        <f>VLOOKUP(TEXT(表格1[[#This Row],[地區]],"00000000"),縣市代碼,2,0)</f>
        <v>連江縣</v>
      </c>
      <c r="G4307" s="2" t="s">
        <v>4</v>
      </c>
      <c r="H4307" s="13">
        <v>12532</v>
      </c>
      <c r="I4307" s="14">
        <v>6259451</v>
      </c>
      <c r="J4307" s="14">
        <f>表格1[[#This Row],[信用卡交易筆數]]/1000</f>
        <v>12.532</v>
      </c>
      <c r="K4307" s="14">
        <f>表格1[[#This Row],[信用卡交易金額'[新臺幣']]]/1000</f>
        <v>6259.451</v>
      </c>
      <c r="L4307" s="14">
        <f>表格1[[#This Row],[信用卡交易金額'[新臺幣']]]/1000000</f>
        <v>6.2594510000000003</v>
      </c>
      <c r="M4307" s="14" t="str" cm="1">
        <f t="array" ref="M4307">_xlfn.TEXTJOIN("", TRUE, _xlfn.XLOOKUP(TRUE, VALUE(表格1[[#This Row],[年月]]) &lt;= VALUE($R$8:$R$12), $Q$8:$Q$12)) &amp; "年度"</f>
        <v>2023年度</v>
      </c>
    </row>
    <row r="4308" spans="1:13" x14ac:dyDescent="0.3">
      <c r="A4308" s="2">
        <v>202211</v>
      </c>
      <c r="B4308" s="19">
        <f>DATE(表格1[[#This Row],[年]],表格1[[#This Row],[月]],1)</f>
        <v>44866</v>
      </c>
      <c r="C4308" s="2" t="str">
        <f>LEFT(表格1[[#This Row],[年月]],4)</f>
        <v>2022</v>
      </c>
      <c r="D4308" s="2" t="str">
        <f>RIGHT(表格1[[#This Row],[年月]],2)</f>
        <v>11</v>
      </c>
      <c r="E4308" s="5">
        <v>9007000</v>
      </c>
      <c r="F4308" s="2" t="str">
        <f>VLOOKUP(TEXT(表格1[[#This Row],[地區]],"00000000"),縣市代碼,2,0)</f>
        <v>連江縣</v>
      </c>
      <c r="G4308" s="2" t="s">
        <v>5</v>
      </c>
      <c r="H4308" s="13">
        <v>1020</v>
      </c>
      <c r="I4308" s="14">
        <v>2752699</v>
      </c>
      <c r="J4308" s="14">
        <f>表格1[[#This Row],[信用卡交易筆數]]/1000</f>
        <v>1.02</v>
      </c>
      <c r="K4308" s="14">
        <f>表格1[[#This Row],[信用卡交易金額'[新臺幣']]]/1000</f>
        <v>2752.6990000000001</v>
      </c>
      <c r="L4308" s="14">
        <f>表格1[[#This Row],[信用卡交易金額'[新臺幣']]]/1000000</f>
        <v>2.7526989999999998</v>
      </c>
      <c r="M4308" s="14" t="str" cm="1">
        <f t="array" ref="M4308">_xlfn.TEXTJOIN("", TRUE, _xlfn.XLOOKUP(TRUE, VALUE(表格1[[#This Row],[年月]]) &lt;= VALUE($R$8:$R$12), $Q$8:$Q$12)) &amp; "年度"</f>
        <v>2023年度</v>
      </c>
    </row>
    <row r="4309" spans="1:13" x14ac:dyDescent="0.3">
      <c r="A4309" s="2">
        <v>202211</v>
      </c>
      <c r="B4309" s="19">
        <f>DATE(表格1[[#This Row],[年]],表格1[[#This Row],[月]],1)</f>
        <v>44866</v>
      </c>
      <c r="C4309" s="2" t="str">
        <f>LEFT(表格1[[#This Row],[年月]],4)</f>
        <v>2022</v>
      </c>
      <c r="D4309" s="2" t="str">
        <f>RIGHT(表格1[[#This Row],[年月]],2)</f>
        <v>11</v>
      </c>
      <c r="E4309" s="5">
        <v>9007000</v>
      </c>
      <c r="F4309" s="2" t="str">
        <f>VLOOKUP(TEXT(表格1[[#This Row],[地區]],"00000000"),縣市代碼,2,0)</f>
        <v>連江縣</v>
      </c>
      <c r="G4309" s="2" t="s">
        <v>6</v>
      </c>
      <c r="H4309" s="13">
        <v>1923</v>
      </c>
      <c r="I4309" s="14">
        <v>4793133</v>
      </c>
      <c r="J4309" s="14">
        <f>表格1[[#This Row],[信用卡交易筆數]]/1000</f>
        <v>1.923</v>
      </c>
      <c r="K4309" s="14">
        <f>表格1[[#This Row],[信用卡交易金額'[新臺幣']]]/1000</f>
        <v>4793.1329999999998</v>
      </c>
      <c r="L4309" s="14">
        <f>表格1[[#This Row],[信用卡交易金額'[新臺幣']]]/1000000</f>
        <v>4.7931330000000001</v>
      </c>
      <c r="M4309" s="14" t="str" cm="1">
        <f t="array" ref="M4309">_xlfn.TEXTJOIN("", TRUE, _xlfn.XLOOKUP(TRUE, VALUE(表格1[[#This Row],[年月]]) &lt;= VALUE($R$8:$R$12), $Q$8:$Q$12)) &amp; "年度"</f>
        <v>2023年度</v>
      </c>
    </row>
    <row r="4310" spans="1:13" x14ac:dyDescent="0.3">
      <c r="A4310" s="2">
        <v>202211</v>
      </c>
      <c r="B4310" s="19">
        <f>DATE(表格1[[#This Row],[年]],表格1[[#This Row],[月]],1)</f>
        <v>44866</v>
      </c>
      <c r="C4310" s="2" t="str">
        <f>LEFT(表格1[[#This Row],[年月]],4)</f>
        <v>2022</v>
      </c>
      <c r="D4310" s="2" t="str">
        <f>RIGHT(表格1[[#This Row],[年月]],2)</f>
        <v>11</v>
      </c>
      <c r="E4310" s="5">
        <v>9007000</v>
      </c>
      <c r="F4310" s="2" t="str">
        <f>VLOOKUP(TEXT(表格1[[#This Row],[地區]],"00000000"),縣市代碼,2,0)</f>
        <v>連江縣</v>
      </c>
      <c r="G4310" s="2" t="s">
        <v>7</v>
      </c>
      <c r="H4310" s="13">
        <v>9284</v>
      </c>
      <c r="I4310" s="14">
        <v>15890098</v>
      </c>
      <c r="J4310" s="14">
        <f>表格1[[#This Row],[信用卡交易筆數]]/1000</f>
        <v>9.2840000000000007</v>
      </c>
      <c r="K4310" s="14">
        <f>表格1[[#This Row],[信用卡交易金額'[新臺幣']]]/1000</f>
        <v>15890.098</v>
      </c>
      <c r="L4310" s="14">
        <f>表格1[[#This Row],[信用卡交易金額'[新臺幣']]]/1000000</f>
        <v>15.890098</v>
      </c>
      <c r="M4310" s="14" t="str" cm="1">
        <f t="array" ref="M4310">_xlfn.TEXTJOIN("", TRUE, _xlfn.XLOOKUP(TRUE, VALUE(表格1[[#This Row],[年月]]) &lt;= VALUE($R$8:$R$12), $Q$8:$Q$12)) &amp; "年度"</f>
        <v>2023年度</v>
      </c>
    </row>
    <row r="4311" spans="1:13" x14ac:dyDescent="0.3">
      <c r="A4311" s="2">
        <v>202211</v>
      </c>
      <c r="B4311" s="19">
        <f>DATE(表格1[[#This Row],[年]],表格1[[#This Row],[月]],1)</f>
        <v>44866</v>
      </c>
      <c r="C4311" s="2" t="str">
        <f>LEFT(表格1[[#This Row],[年月]],4)</f>
        <v>2022</v>
      </c>
      <c r="D4311" s="2" t="str">
        <f>RIGHT(表格1[[#This Row],[年月]],2)</f>
        <v>11</v>
      </c>
      <c r="E4311" s="5">
        <v>9007000</v>
      </c>
      <c r="F4311" s="2" t="str">
        <f>VLOOKUP(TEXT(表格1[[#This Row],[地區]],"00000000"),縣市代碼,2,0)</f>
        <v>連江縣</v>
      </c>
      <c r="G4311" s="2" t="s">
        <v>8</v>
      </c>
      <c r="H4311" s="13">
        <v>7332</v>
      </c>
      <c r="I4311" s="14">
        <v>9131970</v>
      </c>
      <c r="J4311" s="14">
        <f>表格1[[#This Row],[信用卡交易筆數]]/1000</f>
        <v>7.3319999999999999</v>
      </c>
      <c r="K4311" s="14">
        <f>表格1[[#This Row],[信用卡交易金額'[新臺幣']]]/1000</f>
        <v>9131.9699999999993</v>
      </c>
      <c r="L4311" s="14">
        <f>表格1[[#This Row],[信用卡交易金額'[新臺幣']]]/1000000</f>
        <v>9.1319700000000008</v>
      </c>
      <c r="M4311" s="14" t="str" cm="1">
        <f t="array" ref="M4311">_xlfn.TEXTJOIN("", TRUE, _xlfn.XLOOKUP(TRUE, VALUE(表格1[[#This Row],[年月]]) &lt;= VALUE($R$8:$R$12), $Q$8:$Q$12)) &amp; "年度"</f>
        <v>2023年度</v>
      </c>
    </row>
    <row r="4312" spans="1:13" x14ac:dyDescent="0.3">
      <c r="A4312" s="2">
        <v>202211</v>
      </c>
      <c r="B4312" s="19">
        <f>DATE(表格1[[#This Row],[年]],表格1[[#This Row],[月]],1)</f>
        <v>44866</v>
      </c>
      <c r="C4312" s="2" t="str">
        <f>LEFT(表格1[[#This Row],[年月]],4)</f>
        <v>2022</v>
      </c>
      <c r="D4312" s="2" t="str">
        <f>RIGHT(表格1[[#This Row],[年月]],2)</f>
        <v>11</v>
      </c>
      <c r="E4312" s="5">
        <v>9007000</v>
      </c>
      <c r="F4312" s="2" t="str">
        <f>VLOOKUP(TEXT(表格1[[#This Row],[地區]],"00000000"),縣市代碼,2,0)</f>
        <v>連江縣</v>
      </c>
      <c r="G4312" s="2" t="s">
        <v>9</v>
      </c>
      <c r="H4312" s="13">
        <v>11937</v>
      </c>
      <c r="I4312" s="14">
        <v>15403790</v>
      </c>
      <c r="J4312" s="14">
        <f>表格1[[#This Row],[信用卡交易筆數]]/1000</f>
        <v>11.936999999999999</v>
      </c>
      <c r="K4312" s="14">
        <f>表格1[[#This Row],[信用卡交易金額'[新臺幣']]]/1000</f>
        <v>15403.79</v>
      </c>
      <c r="L4312" s="14">
        <f>表格1[[#This Row],[信用卡交易金額'[新臺幣']]]/1000000</f>
        <v>15.403790000000001</v>
      </c>
      <c r="M4312" s="14" t="str" cm="1">
        <f t="array" ref="M4312">_xlfn.TEXTJOIN("", TRUE, _xlfn.XLOOKUP(TRUE, VALUE(表格1[[#This Row],[年月]]) &lt;= VALUE($R$8:$R$12), $Q$8:$Q$12)) &amp; "年度"</f>
        <v>2023年度</v>
      </c>
    </row>
    <row r="4313" spans="1:13" x14ac:dyDescent="0.3">
      <c r="A4313" s="2">
        <v>202211</v>
      </c>
      <c r="B4313" s="19">
        <f>DATE(表格1[[#This Row],[年]],表格1[[#This Row],[月]],1)</f>
        <v>44866</v>
      </c>
      <c r="C4313" s="2" t="str">
        <f>LEFT(表格1[[#This Row],[年月]],4)</f>
        <v>2022</v>
      </c>
      <c r="D4313" s="2" t="str">
        <f>RIGHT(表格1[[#This Row],[年月]],2)</f>
        <v>11</v>
      </c>
      <c r="E4313" s="5">
        <v>9007000</v>
      </c>
      <c r="F4313" s="2" t="str">
        <f>VLOOKUP(TEXT(表格1[[#This Row],[地區]],"00000000"),縣市代碼,2,0)</f>
        <v>連江縣</v>
      </c>
      <c r="G4313" s="2" t="s">
        <v>10</v>
      </c>
      <c r="H4313" s="13">
        <v>7235</v>
      </c>
      <c r="I4313" s="14">
        <v>19364038</v>
      </c>
      <c r="J4313" s="14">
        <f>表格1[[#This Row],[信用卡交易筆數]]/1000</f>
        <v>7.2350000000000003</v>
      </c>
      <c r="K4313" s="14">
        <f>表格1[[#This Row],[信用卡交易金額'[新臺幣']]]/1000</f>
        <v>19364.038</v>
      </c>
      <c r="L4313" s="14">
        <f>表格1[[#This Row],[信用卡交易金額'[新臺幣']]]/1000000</f>
        <v>19.364038000000001</v>
      </c>
      <c r="M4313" s="14" t="str" cm="1">
        <f t="array" ref="M4313">_xlfn.TEXTJOIN("", TRUE, _xlfn.XLOOKUP(TRUE, VALUE(表格1[[#This Row],[年月]]) &lt;= VALUE($R$8:$R$12), $Q$8:$Q$12)) &amp; "年度"</f>
        <v>2023年度</v>
      </c>
    </row>
    <row r="4314" spans="1:13" x14ac:dyDescent="0.3">
      <c r="A4314" s="2">
        <v>202212</v>
      </c>
      <c r="B4314" s="19">
        <f>DATE(表格1[[#This Row],[年]],表格1[[#This Row],[月]],1)</f>
        <v>44896</v>
      </c>
      <c r="C4314" s="2" t="str">
        <f>LEFT(表格1[[#This Row],[年月]],4)</f>
        <v>2022</v>
      </c>
      <c r="D4314" s="2" t="str">
        <f>RIGHT(表格1[[#This Row],[年月]],2)</f>
        <v>12</v>
      </c>
      <c r="E4314" s="5">
        <v>63000000</v>
      </c>
      <c r="F4314" s="2" t="str">
        <f>VLOOKUP(TEXT(表格1[[#This Row],[地區]],"00000000"),縣市代碼,2,0)</f>
        <v>臺北市</v>
      </c>
      <c r="G4314" s="2" t="s">
        <v>4</v>
      </c>
      <c r="H4314" s="13">
        <v>11612353</v>
      </c>
      <c r="I4314" s="14">
        <v>7856154885</v>
      </c>
      <c r="J4314" s="14">
        <f>表格1[[#This Row],[信用卡交易筆數]]/1000</f>
        <v>11612.352999999999</v>
      </c>
      <c r="K4314" s="14">
        <f>表格1[[#This Row],[信用卡交易金額'[新臺幣']]]/1000</f>
        <v>7856154.8849999998</v>
      </c>
      <c r="L4314" s="14">
        <f>表格1[[#This Row],[信用卡交易金額'[新臺幣']]]/1000000</f>
        <v>7856.1548849999999</v>
      </c>
      <c r="M4314" s="14" t="str" cm="1">
        <f t="array" ref="M4314">_xlfn.TEXTJOIN("", TRUE, _xlfn.XLOOKUP(TRUE, VALUE(表格1[[#This Row],[年月]]) &lt;= VALUE($R$8:$R$12), $Q$8:$Q$12)) &amp; "年度"</f>
        <v>2023年度</v>
      </c>
    </row>
    <row r="4315" spans="1:13" x14ac:dyDescent="0.3">
      <c r="A4315" s="2">
        <v>202212</v>
      </c>
      <c r="B4315" s="19">
        <f>DATE(表格1[[#This Row],[年]],表格1[[#This Row],[月]],1)</f>
        <v>44896</v>
      </c>
      <c r="C4315" s="2" t="str">
        <f>LEFT(表格1[[#This Row],[年月]],4)</f>
        <v>2022</v>
      </c>
      <c r="D4315" s="2" t="str">
        <f>RIGHT(表格1[[#This Row],[年月]],2)</f>
        <v>12</v>
      </c>
      <c r="E4315" s="5">
        <v>63000000</v>
      </c>
      <c r="F4315" s="2" t="str">
        <f>VLOOKUP(TEXT(表格1[[#This Row],[地區]],"00000000"),縣市代碼,2,0)</f>
        <v>臺北市</v>
      </c>
      <c r="G4315" s="2" t="s">
        <v>5</v>
      </c>
      <c r="H4315" s="13">
        <v>774346</v>
      </c>
      <c r="I4315" s="14">
        <v>3262285316</v>
      </c>
      <c r="J4315" s="14">
        <f>表格1[[#This Row],[信用卡交易筆數]]/1000</f>
        <v>774.346</v>
      </c>
      <c r="K4315" s="14">
        <f>表格1[[#This Row],[信用卡交易金額'[新臺幣']]]/1000</f>
        <v>3262285.3160000001</v>
      </c>
      <c r="L4315" s="14">
        <f>表格1[[#This Row],[信用卡交易金額'[新臺幣']]]/1000000</f>
        <v>3262.285316</v>
      </c>
      <c r="M4315" s="14" t="str" cm="1">
        <f t="array" ref="M4315">_xlfn.TEXTJOIN("", TRUE, _xlfn.XLOOKUP(TRUE, VALUE(表格1[[#This Row],[年月]]) &lt;= VALUE($R$8:$R$12), $Q$8:$Q$12)) &amp; "年度"</f>
        <v>2023年度</v>
      </c>
    </row>
    <row r="4316" spans="1:13" x14ac:dyDescent="0.3">
      <c r="A4316" s="2">
        <v>202212</v>
      </c>
      <c r="B4316" s="19">
        <f>DATE(表格1[[#This Row],[年]],表格1[[#This Row],[月]],1)</f>
        <v>44896</v>
      </c>
      <c r="C4316" s="2" t="str">
        <f>LEFT(表格1[[#This Row],[年月]],4)</f>
        <v>2022</v>
      </c>
      <c r="D4316" s="2" t="str">
        <f>RIGHT(表格1[[#This Row],[年月]],2)</f>
        <v>12</v>
      </c>
      <c r="E4316" s="5">
        <v>63000000</v>
      </c>
      <c r="F4316" s="2" t="str">
        <f>VLOOKUP(TEXT(表格1[[#This Row],[地區]],"00000000"),縣市代碼,2,0)</f>
        <v>臺北市</v>
      </c>
      <c r="G4316" s="2" t="s">
        <v>6</v>
      </c>
      <c r="H4316" s="13">
        <v>962488</v>
      </c>
      <c r="I4316" s="14">
        <v>4450286061</v>
      </c>
      <c r="J4316" s="14">
        <f>表格1[[#This Row],[信用卡交易筆數]]/1000</f>
        <v>962.48800000000006</v>
      </c>
      <c r="K4316" s="14">
        <f>表格1[[#This Row],[信用卡交易金額'[新臺幣']]]/1000</f>
        <v>4450286.0609999998</v>
      </c>
      <c r="L4316" s="14">
        <f>表格1[[#This Row],[信用卡交易金額'[新臺幣']]]/1000000</f>
        <v>4450.2860609999998</v>
      </c>
      <c r="M4316" s="14" t="str" cm="1">
        <f t="array" ref="M4316">_xlfn.TEXTJOIN("", TRUE, _xlfn.XLOOKUP(TRUE, VALUE(表格1[[#This Row],[年月]]) &lt;= VALUE($R$8:$R$12), $Q$8:$Q$12)) &amp; "年度"</f>
        <v>2023年度</v>
      </c>
    </row>
    <row r="4317" spans="1:13" x14ac:dyDescent="0.3">
      <c r="A4317" s="2">
        <v>202212</v>
      </c>
      <c r="B4317" s="19">
        <f>DATE(表格1[[#This Row],[年]],表格1[[#This Row],[月]],1)</f>
        <v>44896</v>
      </c>
      <c r="C4317" s="2" t="str">
        <f>LEFT(表格1[[#This Row],[年月]],4)</f>
        <v>2022</v>
      </c>
      <c r="D4317" s="2" t="str">
        <f>RIGHT(表格1[[#This Row],[年月]],2)</f>
        <v>12</v>
      </c>
      <c r="E4317" s="5">
        <v>63000000</v>
      </c>
      <c r="F4317" s="2" t="str">
        <f>VLOOKUP(TEXT(表格1[[#This Row],[地區]],"00000000"),縣市代碼,2,0)</f>
        <v>臺北市</v>
      </c>
      <c r="G4317" s="2" t="s">
        <v>7</v>
      </c>
      <c r="H4317" s="13">
        <v>5175135</v>
      </c>
      <c r="I4317" s="14">
        <v>5578198601</v>
      </c>
      <c r="J4317" s="14">
        <f>表格1[[#This Row],[信用卡交易筆數]]/1000</f>
        <v>5175.1350000000002</v>
      </c>
      <c r="K4317" s="14">
        <f>表格1[[#This Row],[信用卡交易金額'[新臺幣']]]/1000</f>
        <v>5578198.6009999998</v>
      </c>
      <c r="L4317" s="14">
        <f>表格1[[#This Row],[信用卡交易金額'[新臺幣']]]/1000000</f>
        <v>5578.1986010000001</v>
      </c>
      <c r="M4317" s="14" t="str" cm="1">
        <f t="array" ref="M4317">_xlfn.TEXTJOIN("", TRUE, _xlfn.XLOOKUP(TRUE, VALUE(表格1[[#This Row],[年月]]) &lt;= VALUE($R$8:$R$12), $Q$8:$Q$12)) &amp; "年度"</f>
        <v>2023年度</v>
      </c>
    </row>
    <row r="4318" spans="1:13" x14ac:dyDescent="0.3">
      <c r="A4318" s="2">
        <v>202212</v>
      </c>
      <c r="B4318" s="19">
        <f>DATE(表格1[[#This Row],[年]],表格1[[#This Row],[月]],1)</f>
        <v>44896</v>
      </c>
      <c r="C4318" s="2" t="str">
        <f>LEFT(表格1[[#This Row],[年月]],4)</f>
        <v>2022</v>
      </c>
      <c r="D4318" s="2" t="str">
        <f>RIGHT(表格1[[#This Row],[年月]],2)</f>
        <v>12</v>
      </c>
      <c r="E4318" s="5">
        <v>63000000</v>
      </c>
      <c r="F4318" s="2" t="str">
        <f>VLOOKUP(TEXT(表格1[[#This Row],[地區]],"00000000"),縣市代碼,2,0)</f>
        <v>臺北市</v>
      </c>
      <c r="G4318" s="2" t="s">
        <v>8</v>
      </c>
      <c r="H4318" s="13">
        <v>4140732</v>
      </c>
      <c r="I4318" s="14">
        <v>9169391402</v>
      </c>
      <c r="J4318" s="14">
        <f>表格1[[#This Row],[信用卡交易筆數]]/1000</f>
        <v>4140.732</v>
      </c>
      <c r="K4318" s="14">
        <f>表格1[[#This Row],[信用卡交易金額'[新臺幣']]]/1000</f>
        <v>9169391.4020000007</v>
      </c>
      <c r="L4318" s="14">
        <f>表格1[[#This Row],[信用卡交易金額'[新臺幣']]]/1000000</f>
        <v>9169.3914019999993</v>
      </c>
      <c r="M4318" s="14" t="str" cm="1">
        <f t="array" ref="M4318">_xlfn.TEXTJOIN("", TRUE, _xlfn.XLOOKUP(TRUE, VALUE(表格1[[#This Row],[年月]]) &lt;= VALUE($R$8:$R$12), $Q$8:$Q$12)) &amp; "年度"</f>
        <v>2023年度</v>
      </c>
    </row>
    <row r="4319" spans="1:13" x14ac:dyDescent="0.3">
      <c r="A4319" s="2">
        <v>202212</v>
      </c>
      <c r="B4319" s="19">
        <f>DATE(表格1[[#This Row],[年]],表格1[[#This Row],[月]],1)</f>
        <v>44896</v>
      </c>
      <c r="C4319" s="2" t="str">
        <f>LEFT(表格1[[#This Row],[年月]],4)</f>
        <v>2022</v>
      </c>
      <c r="D4319" s="2" t="str">
        <f>RIGHT(表格1[[#This Row],[年月]],2)</f>
        <v>12</v>
      </c>
      <c r="E4319" s="5">
        <v>63000000</v>
      </c>
      <c r="F4319" s="2" t="str">
        <f>VLOOKUP(TEXT(表格1[[#This Row],[地區]],"00000000"),縣市代碼,2,0)</f>
        <v>臺北市</v>
      </c>
      <c r="G4319" s="2" t="s">
        <v>9</v>
      </c>
      <c r="H4319" s="13">
        <v>8982667</v>
      </c>
      <c r="I4319" s="14">
        <v>14422898130</v>
      </c>
      <c r="J4319" s="14">
        <f>表格1[[#This Row],[信用卡交易筆數]]/1000</f>
        <v>8982.6669999999995</v>
      </c>
      <c r="K4319" s="14">
        <f>表格1[[#This Row],[信用卡交易金額'[新臺幣']]]/1000</f>
        <v>14422898.130000001</v>
      </c>
      <c r="L4319" s="14">
        <f>表格1[[#This Row],[信用卡交易金額'[新臺幣']]]/1000000</f>
        <v>14422.89813</v>
      </c>
      <c r="M4319" s="14" t="str" cm="1">
        <f t="array" ref="M4319">_xlfn.TEXTJOIN("", TRUE, _xlfn.XLOOKUP(TRUE, VALUE(表格1[[#This Row],[年月]]) &lt;= VALUE($R$8:$R$12), $Q$8:$Q$12)) &amp; "年度"</f>
        <v>2023年度</v>
      </c>
    </row>
    <row r="4320" spans="1:13" x14ac:dyDescent="0.3">
      <c r="A4320" s="2">
        <v>202212</v>
      </c>
      <c r="B4320" s="19">
        <f>DATE(表格1[[#This Row],[年]],表格1[[#This Row],[月]],1)</f>
        <v>44896</v>
      </c>
      <c r="C4320" s="2" t="str">
        <f>LEFT(表格1[[#This Row],[年月]],4)</f>
        <v>2022</v>
      </c>
      <c r="D4320" s="2" t="str">
        <f>RIGHT(表格1[[#This Row],[年月]],2)</f>
        <v>12</v>
      </c>
      <c r="E4320" s="5">
        <v>63000000</v>
      </c>
      <c r="F4320" s="2" t="str">
        <f>VLOOKUP(TEXT(表格1[[#This Row],[地區]],"00000000"),縣市代碼,2,0)</f>
        <v>臺北市</v>
      </c>
      <c r="G4320" s="2" t="s">
        <v>10</v>
      </c>
      <c r="H4320" s="13">
        <v>4836686</v>
      </c>
      <c r="I4320" s="14">
        <v>16443956239</v>
      </c>
      <c r="J4320" s="14">
        <f>表格1[[#This Row],[信用卡交易筆數]]/1000</f>
        <v>4836.6859999999997</v>
      </c>
      <c r="K4320" s="14">
        <f>表格1[[#This Row],[信用卡交易金額'[新臺幣']]]/1000</f>
        <v>16443956.239</v>
      </c>
      <c r="L4320" s="14">
        <f>表格1[[#This Row],[信用卡交易金額'[新臺幣']]]/1000000</f>
        <v>16443.956238999999</v>
      </c>
      <c r="M4320" s="14" t="str" cm="1">
        <f t="array" ref="M4320">_xlfn.TEXTJOIN("", TRUE, _xlfn.XLOOKUP(TRUE, VALUE(表格1[[#This Row],[年月]]) &lt;= VALUE($R$8:$R$12), $Q$8:$Q$12)) &amp; "年度"</f>
        <v>2023年度</v>
      </c>
    </row>
    <row r="4321" spans="1:13" x14ac:dyDescent="0.3">
      <c r="A4321" s="2">
        <v>202212</v>
      </c>
      <c r="B4321" s="19">
        <f>DATE(表格1[[#This Row],[年]],表格1[[#This Row],[月]],1)</f>
        <v>44896</v>
      </c>
      <c r="C4321" s="2" t="str">
        <f>LEFT(表格1[[#This Row],[年月]],4)</f>
        <v>2022</v>
      </c>
      <c r="D4321" s="2" t="str">
        <f>RIGHT(表格1[[#This Row],[年月]],2)</f>
        <v>12</v>
      </c>
      <c r="E4321" s="5">
        <v>65000000</v>
      </c>
      <c r="F4321" s="2" t="str">
        <f>VLOOKUP(TEXT(表格1[[#This Row],[地區]],"00000000"),縣市代碼,2,0)</f>
        <v>新北市</v>
      </c>
      <c r="G4321" s="2" t="s">
        <v>4</v>
      </c>
      <c r="H4321" s="13">
        <v>12636105</v>
      </c>
      <c r="I4321" s="14">
        <v>7081816074</v>
      </c>
      <c r="J4321" s="14">
        <f>表格1[[#This Row],[信用卡交易筆數]]/1000</f>
        <v>12636.105</v>
      </c>
      <c r="K4321" s="14">
        <f>表格1[[#This Row],[信用卡交易金額'[新臺幣']]]/1000</f>
        <v>7081816.074</v>
      </c>
      <c r="L4321" s="14">
        <f>表格1[[#This Row],[信用卡交易金額'[新臺幣']]]/1000000</f>
        <v>7081.8160740000003</v>
      </c>
      <c r="M4321" s="14" t="str" cm="1">
        <f t="array" ref="M4321">_xlfn.TEXTJOIN("", TRUE, _xlfn.XLOOKUP(TRUE, VALUE(表格1[[#This Row],[年月]]) &lt;= VALUE($R$8:$R$12), $Q$8:$Q$12)) &amp; "年度"</f>
        <v>2023年度</v>
      </c>
    </row>
    <row r="4322" spans="1:13" x14ac:dyDescent="0.3">
      <c r="A4322" s="2">
        <v>202212</v>
      </c>
      <c r="B4322" s="19">
        <f>DATE(表格1[[#This Row],[年]],表格1[[#This Row],[月]],1)</f>
        <v>44896</v>
      </c>
      <c r="C4322" s="2" t="str">
        <f>LEFT(表格1[[#This Row],[年月]],4)</f>
        <v>2022</v>
      </c>
      <c r="D4322" s="2" t="str">
        <f>RIGHT(表格1[[#This Row],[年月]],2)</f>
        <v>12</v>
      </c>
      <c r="E4322" s="5">
        <v>65000000</v>
      </c>
      <c r="F4322" s="2" t="str">
        <f>VLOOKUP(TEXT(表格1[[#This Row],[地區]],"00000000"),縣市代碼,2,0)</f>
        <v>新北市</v>
      </c>
      <c r="G4322" s="2" t="s">
        <v>5</v>
      </c>
      <c r="H4322" s="13">
        <v>998323</v>
      </c>
      <c r="I4322" s="14">
        <v>2957422060</v>
      </c>
      <c r="J4322" s="14">
        <f>表格1[[#This Row],[信用卡交易筆數]]/1000</f>
        <v>998.32299999999998</v>
      </c>
      <c r="K4322" s="14">
        <f>表格1[[#This Row],[信用卡交易金額'[新臺幣']]]/1000</f>
        <v>2957422.06</v>
      </c>
      <c r="L4322" s="14">
        <f>表格1[[#This Row],[信用卡交易金額'[新臺幣']]]/1000000</f>
        <v>2957.4220599999999</v>
      </c>
      <c r="M4322" s="14" t="str" cm="1">
        <f t="array" ref="M4322">_xlfn.TEXTJOIN("", TRUE, _xlfn.XLOOKUP(TRUE, VALUE(表格1[[#This Row],[年月]]) &lt;= VALUE($R$8:$R$12), $Q$8:$Q$12)) &amp; "年度"</f>
        <v>2023年度</v>
      </c>
    </row>
    <row r="4323" spans="1:13" x14ac:dyDescent="0.3">
      <c r="A4323" s="2">
        <v>202212</v>
      </c>
      <c r="B4323" s="19">
        <f>DATE(表格1[[#This Row],[年]],表格1[[#This Row],[月]],1)</f>
        <v>44896</v>
      </c>
      <c r="C4323" s="2" t="str">
        <f>LEFT(表格1[[#This Row],[年月]],4)</f>
        <v>2022</v>
      </c>
      <c r="D4323" s="2" t="str">
        <f>RIGHT(表格1[[#This Row],[年月]],2)</f>
        <v>12</v>
      </c>
      <c r="E4323" s="5">
        <v>65000000</v>
      </c>
      <c r="F4323" s="2" t="str">
        <f>VLOOKUP(TEXT(表格1[[#This Row],[地區]],"00000000"),縣市代碼,2,0)</f>
        <v>新北市</v>
      </c>
      <c r="G4323" s="2" t="s">
        <v>6</v>
      </c>
      <c r="H4323" s="13">
        <v>1227048</v>
      </c>
      <c r="I4323" s="14">
        <v>4098097386</v>
      </c>
      <c r="J4323" s="14">
        <f>表格1[[#This Row],[信用卡交易筆數]]/1000</f>
        <v>1227.048</v>
      </c>
      <c r="K4323" s="14">
        <f>表格1[[#This Row],[信用卡交易金額'[新臺幣']]]/1000</f>
        <v>4098097.3859999999</v>
      </c>
      <c r="L4323" s="14">
        <f>表格1[[#This Row],[信用卡交易金額'[新臺幣']]]/1000000</f>
        <v>4098.0973860000004</v>
      </c>
      <c r="M4323" s="14" t="str" cm="1">
        <f t="array" ref="M4323">_xlfn.TEXTJOIN("", TRUE, _xlfn.XLOOKUP(TRUE, VALUE(表格1[[#This Row],[年月]]) &lt;= VALUE($R$8:$R$12), $Q$8:$Q$12)) &amp; "年度"</f>
        <v>2023年度</v>
      </c>
    </row>
    <row r="4324" spans="1:13" x14ac:dyDescent="0.3">
      <c r="A4324" s="2">
        <v>202212</v>
      </c>
      <c r="B4324" s="19">
        <f>DATE(表格1[[#This Row],[年]],表格1[[#This Row],[月]],1)</f>
        <v>44896</v>
      </c>
      <c r="C4324" s="2" t="str">
        <f>LEFT(表格1[[#This Row],[年月]],4)</f>
        <v>2022</v>
      </c>
      <c r="D4324" s="2" t="str">
        <f>RIGHT(表格1[[#This Row],[年月]],2)</f>
        <v>12</v>
      </c>
      <c r="E4324" s="5">
        <v>65000000</v>
      </c>
      <c r="F4324" s="2" t="str">
        <f>VLOOKUP(TEXT(表格1[[#This Row],[地區]],"00000000"),縣市代碼,2,0)</f>
        <v>新北市</v>
      </c>
      <c r="G4324" s="2" t="s">
        <v>7</v>
      </c>
      <c r="H4324" s="13">
        <v>6185780</v>
      </c>
      <c r="I4324" s="14">
        <v>6711044351</v>
      </c>
      <c r="J4324" s="14">
        <f>表格1[[#This Row],[信用卡交易筆數]]/1000</f>
        <v>6185.78</v>
      </c>
      <c r="K4324" s="14">
        <f>表格1[[#This Row],[信用卡交易金額'[新臺幣']]]/1000</f>
        <v>6711044.3509999998</v>
      </c>
      <c r="L4324" s="14">
        <f>表格1[[#This Row],[信用卡交易金額'[新臺幣']]]/1000000</f>
        <v>6711.0443509999996</v>
      </c>
      <c r="M4324" s="14" t="str" cm="1">
        <f t="array" ref="M4324">_xlfn.TEXTJOIN("", TRUE, _xlfn.XLOOKUP(TRUE, VALUE(表格1[[#This Row],[年月]]) &lt;= VALUE($R$8:$R$12), $Q$8:$Q$12)) &amp; "年度"</f>
        <v>2023年度</v>
      </c>
    </row>
    <row r="4325" spans="1:13" x14ac:dyDescent="0.3">
      <c r="A4325" s="2">
        <v>202212</v>
      </c>
      <c r="B4325" s="19">
        <f>DATE(表格1[[#This Row],[年]],表格1[[#This Row],[月]],1)</f>
        <v>44896</v>
      </c>
      <c r="C4325" s="2" t="str">
        <f>LEFT(表格1[[#This Row],[年月]],4)</f>
        <v>2022</v>
      </c>
      <c r="D4325" s="2" t="str">
        <f>RIGHT(表格1[[#This Row],[年月]],2)</f>
        <v>12</v>
      </c>
      <c r="E4325" s="5">
        <v>65000000</v>
      </c>
      <c r="F4325" s="2" t="str">
        <f>VLOOKUP(TEXT(表格1[[#This Row],[地區]],"00000000"),縣市代碼,2,0)</f>
        <v>新北市</v>
      </c>
      <c r="G4325" s="2" t="s">
        <v>8</v>
      </c>
      <c r="H4325" s="13">
        <v>5120281</v>
      </c>
      <c r="I4325" s="14">
        <v>8694882320</v>
      </c>
      <c r="J4325" s="14">
        <f>表格1[[#This Row],[信用卡交易筆數]]/1000</f>
        <v>5120.2809999999999</v>
      </c>
      <c r="K4325" s="14">
        <f>表格1[[#This Row],[信用卡交易金額'[新臺幣']]]/1000</f>
        <v>8694882.3200000003</v>
      </c>
      <c r="L4325" s="14">
        <f>表格1[[#This Row],[信用卡交易金額'[新臺幣']]]/1000000</f>
        <v>8694.8823200000006</v>
      </c>
      <c r="M4325" s="14" t="str" cm="1">
        <f t="array" ref="M4325">_xlfn.TEXTJOIN("", TRUE, _xlfn.XLOOKUP(TRUE, VALUE(表格1[[#This Row],[年月]]) &lt;= VALUE($R$8:$R$12), $Q$8:$Q$12)) &amp; "年度"</f>
        <v>2023年度</v>
      </c>
    </row>
    <row r="4326" spans="1:13" x14ac:dyDescent="0.3">
      <c r="A4326" s="2">
        <v>202212</v>
      </c>
      <c r="B4326" s="19">
        <f>DATE(表格1[[#This Row],[年]],表格1[[#This Row],[月]],1)</f>
        <v>44896</v>
      </c>
      <c r="C4326" s="2" t="str">
        <f>LEFT(表格1[[#This Row],[年月]],4)</f>
        <v>2022</v>
      </c>
      <c r="D4326" s="2" t="str">
        <f>RIGHT(表格1[[#This Row],[年月]],2)</f>
        <v>12</v>
      </c>
      <c r="E4326" s="5">
        <v>65000000</v>
      </c>
      <c r="F4326" s="2" t="str">
        <f>VLOOKUP(TEXT(表格1[[#This Row],[地區]],"00000000"),縣市代碼,2,0)</f>
        <v>新北市</v>
      </c>
      <c r="G4326" s="2" t="s">
        <v>9</v>
      </c>
      <c r="H4326" s="13">
        <v>11345378</v>
      </c>
      <c r="I4326" s="14">
        <v>15865046770</v>
      </c>
      <c r="J4326" s="14">
        <f>表格1[[#This Row],[信用卡交易筆數]]/1000</f>
        <v>11345.378000000001</v>
      </c>
      <c r="K4326" s="14">
        <f>表格1[[#This Row],[信用卡交易金額'[新臺幣']]]/1000</f>
        <v>15865046.77</v>
      </c>
      <c r="L4326" s="14">
        <f>表格1[[#This Row],[信用卡交易金額'[新臺幣']]]/1000000</f>
        <v>15865.046770000001</v>
      </c>
      <c r="M4326" s="14" t="str" cm="1">
        <f t="array" ref="M4326">_xlfn.TEXTJOIN("", TRUE, _xlfn.XLOOKUP(TRUE, VALUE(表格1[[#This Row],[年月]]) &lt;= VALUE($R$8:$R$12), $Q$8:$Q$12)) &amp; "年度"</f>
        <v>2023年度</v>
      </c>
    </row>
    <row r="4327" spans="1:13" x14ac:dyDescent="0.3">
      <c r="A4327" s="2">
        <v>202212</v>
      </c>
      <c r="B4327" s="19">
        <f>DATE(表格1[[#This Row],[年]],表格1[[#This Row],[月]],1)</f>
        <v>44896</v>
      </c>
      <c r="C4327" s="2" t="str">
        <f>LEFT(表格1[[#This Row],[年月]],4)</f>
        <v>2022</v>
      </c>
      <c r="D4327" s="2" t="str">
        <f>RIGHT(表格1[[#This Row],[年月]],2)</f>
        <v>12</v>
      </c>
      <c r="E4327" s="5">
        <v>65000000</v>
      </c>
      <c r="F4327" s="2" t="str">
        <f>VLOOKUP(TEXT(表格1[[#This Row],[地區]],"00000000"),縣市代碼,2,0)</f>
        <v>新北市</v>
      </c>
      <c r="G4327" s="2" t="s">
        <v>10</v>
      </c>
      <c r="H4327" s="13">
        <v>6281510</v>
      </c>
      <c r="I4327" s="14">
        <v>18842596775</v>
      </c>
      <c r="J4327" s="14">
        <f>表格1[[#This Row],[信用卡交易筆數]]/1000</f>
        <v>6281.51</v>
      </c>
      <c r="K4327" s="14">
        <f>表格1[[#This Row],[信用卡交易金額'[新臺幣']]]/1000</f>
        <v>18842596.774999999</v>
      </c>
      <c r="L4327" s="14">
        <f>表格1[[#This Row],[信用卡交易金額'[新臺幣']]]/1000000</f>
        <v>18842.596775000002</v>
      </c>
      <c r="M4327" s="14" t="str" cm="1">
        <f t="array" ref="M4327">_xlfn.TEXTJOIN("", TRUE, _xlfn.XLOOKUP(TRUE, VALUE(表格1[[#This Row],[年月]]) &lt;= VALUE($R$8:$R$12), $Q$8:$Q$12)) &amp; "年度"</f>
        <v>2023年度</v>
      </c>
    </row>
    <row r="4328" spans="1:13" x14ac:dyDescent="0.3">
      <c r="A4328" s="2">
        <v>202212</v>
      </c>
      <c r="B4328" s="19">
        <f>DATE(表格1[[#This Row],[年]],表格1[[#This Row],[月]],1)</f>
        <v>44896</v>
      </c>
      <c r="C4328" s="2" t="str">
        <f>LEFT(表格1[[#This Row],[年月]],4)</f>
        <v>2022</v>
      </c>
      <c r="D4328" s="2" t="str">
        <f>RIGHT(表格1[[#This Row],[年月]],2)</f>
        <v>12</v>
      </c>
      <c r="E4328" s="5">
        <v>68000000</v>
      </c>
      <c r="F4328" s="2" t="str">
        <f>VLOOKUP(TEXT(表格1[[#This Row],[地區]],"00000000"),縣市代碼,2,0)</f>
        <v>桃園市</v>
      </c>
      <c r="G4328" s="2" t="s">
        <v>4</v>
      </c>
      <c r="H4328" s="13">
        <v>5510481</v>
      </c>
      <c r="I4328" s="14">
        <v>2925828645</v>
      </c>
      <c r="J4328" s="14">
        <f>表格1[[#This Row],[信用卡交易筆數]]/1000</f>
        <v>5510.4809999999998</v>
      </c>
      <c r="K4328" s="14">
        <f>表格1[[#This Row],[信用卡交易金額'[新臺幣']]]/1000</f>
        <v>2925828.645</v>
      </c>
      <c r="L4328" s="14">
        <f>表格1[[#This Row],[信用卡交易金額'[新臺幣']]]/1000000</f>
        <v>2925.8286450000001</v>
      </c>
      <c r="M4328" s="14" t="str" cm="1">
        <f t="array" ref="M4328">_xlfn.TEXTJOIN("", TRUE, _xlfn.XLOOKUP(TRUE, VALUE(表格1[[#This Row],[年月]]) &lt;= VALUE($R$8:$R$12), $Q$8:$Q$12)) &amp; "年度"</f>
        <v>2023年度</v>
      </c>
    </row>
    <row r="4329" spans="1:13" x14ac:dyDescent="0.3">
      <c r="A4329" s="2">
        <v>202212</v>
      </c>
      <c r="B4329" s="19">
        <f>DATE(表格1[[#This Row],[年]],表格1[[#This Row],[月]],1)</f>
        <v>44896</v>
      </c>
      <c r="C4329" s="2" t="str">
        <f>LEFT(表格1[[#This Row],[年月]],4)</f>
        <v>2022</v>
      </c>
      <c r="D4329" s="2" t="str">
        <f>RIGHT(表格1[[#This Row],[年月]],2)</f>
        <v>12</v>
      </c>
      <c r="E4329" s="5">
        <v>68000000</v>
      </c>
      <c r="F4329" s="2" t="str">
        <f>VLOOKUP(TEXT(表格1[[#This Row],[地區]],"00000000"),縣市代碼,2,0)</f>
        <v>桃園市</v>
      </c>
      <c r="G4329" s="2" t="s">
        <v>5</v>
      </c>
      <c r="H4329" s="13">
        <v>445880</v>
      </c>
      <c r="I4329" s="14">
        <v>1298880371</v>
      </c>
      <c r="J4329" s="14">
        <f>表格1[[#This Row],[信用卡交易筆數]]/1000</f>
        <v>445.88</v>
      </c>
      <c r="K4329" s="14">
        <f>表格1[[#This Row],[信用卡交易金額'[新臺幣']]]/1000</f>
        <v>1298880.371</v>
      </c>
      <c r="L4329" s="14">
        <f>表格1[[#This Row],[信用卡交易金額'[新臺幣']]]/1000000</f>
        <v>1298.880371</v>
      </c>
      <c r="M4329" s="14" t="str" cm="1">
        <f t="array" ref="M4329">_xlfn.TEXTJOIN("", TRUE, _xlfn.XLOOKUP(TRUE, VALUE(表格1[[#This Row],[年月]]) &lt;= VALUE($R$8:$R$12), $Q$8:$Q$12)) &amp; "年度"</f>
        <v>2023年度</v>
      </c>
    </row>
    <row r="4330" spans="1:13" x14ac:dyDescent="0.3">
      <c r="A4330" s="2">
        <v>202212</v>
      </c>
      <c r="B4330" s="19">
        <f>DATE(表格1[[#This Row],[年]],表格1[[#This Row],[月]],1)</f>
        <v>44896</v>
      </c>
      <c r="C4330" s="2" t="str">
        <f>LEFT(表格1[[#This Row],[年月]],4)</f>
        <v>2022</v>
      </c>
      <c r="D4330" s="2" t="str">
        <f>RIGHT(表格1[[#This Row],[年月]],2)</f>
        <v>12</v>
      </c>
      <c r="E4330" s="5">
        <v>68000000</v>
      </c>
      <c r="F4330" s="2" t="str">
        <f>VLOOKUP(TEXT(表格1[[#This Row],[地區]],"00000000"),縣市代碼,2,0)</f>
        <v>桃園市</v>
      </c>
      <c r="G4330" s="2" t="s">
        <v>6</v>
      </c>
      <c r="H4330" s="13">
        <v>577339</v>
      </c>
      <c r="I4330" s="14">
        <v>1865614639</v>
      </c>
      <c r="J4330" s="14">
        <f>表格1[[#This Row],[信用卡交易筆數]]/1000</f>
        <v>577.33900000000006</v>
      </c>
      <c r="K4330" s="14">
        <f>表格1[[#This Row],[信用卡交易金額'[新臺幣']]]/1000</f>
        <v>1865614.639</v>
      </c>
      <c r="L4330" s="14">
        <f>表格1[[#This Row],[信用卡交易金額'[新臺幣']]]/1000000</f>
        <v>1865.6146389999999</v>
      </c>
      <c r="M4330" s="14" t="str" cm="1">
        <f t="array" ref="M4330">_xlfn.TEXTJOIN("", TRUE, _xlfn.XLOOKUP(TRUE, VALUE(表格1[[#This Row],[年月]]) &lt;= VALUE($R$8:$R$12), $Q$8:$Q$12)) &amp; "年度"</f>
        <v>2023年度</v>
      </c>
    </row>
    <row r="4331" spans="1:13" x14ac:dyDescent="0.3">
      <c r="A4331" s="2">
        <v>202212</v>
      </c>
      <c r="B4331" s="19">
        <f>DATE(表格1[[#This Row],[年]],表格1[[#This Row],[月]],1)</f>
        <v>44896</v>
      </c>
      <c r="C4331" s="2" t="str">
        <f>LEFT(表格1[[#This Row],[年月]],4)</f>
        <v>2022</v>
      </c>
      <c r="D4331" s="2" t="str">
        <f>RIGHT(表格1[[#This Row],[年月]],2)</f>
        <v>12</v>
      </c>
      <c r="E4331" s="5">
        <v>68000000</v>
      </c>
      <c r="F4331" s="2" t="str">
        <f>VLOOKUP(TEXT(表格1[[#This Row],[地區]],"00000000"),縣市代碼,2,0)</f>
        <v>桃園市</v>
      </c>
      <c r="G4331" s="2" t="s">
        <v>7</v>
      </c>
      <c r="H4331" s="13">
        <v>3057442</v>
      </c>
      <c r="I4331" s="14">
        <v>3864575302</v>
      </c>
      <c r="J4331" s="14">
        <f>表格1[[#This Row],[信用卡交易筆數]]/1000</f>
        <v>3057.442</v>
      </c>
      <c r="K4331" s="14">
        <f>表格1[[#This Row],[信用卡交易金額'[新臺幣']]]/1000</f>
        <v>3864575.3020000001</v>
      </c>
      <c r="L4331" s="14">
        <f>表格1[[#This Row],[信用卡交易金額'[新臺幣']]]/1000000</f>
        <v>3864.5753020000002</v>
      </c>
      <c r="M4331" s="14" t="str" cm="1">
        <f t="array" ref="M4331">_xlfn.TEXTJOIN("", TRUE, _xlfn.XLOOKUP(TRUE, VALUE(表格1[[#This Row],[年月]]) &lt;= VALUE($R$8:$R$12), $Q$8:$Q$12)) &amp; "年度"</f>
        <v>2023年度</v>
      </c>
    </row>
    <row r="4332" spans="1:13" x14ac:dyDescent="0.3">
      <c r="A4332" s="2">
        <v>202212</v>
      </c>
      <c r="B4332" s="19">
        <f>DATE(表格1[[#This Row],[年]],表格1[[#This Row],[月]],1)</f>
        <v>44896</v>
      </c>
      <c r="C4332" s="2" t="str">
        <f>LEFT(表格1[[#This Row],[年月]],4)</f>
        <v>2022</v>
      </c>
      <c r="D4332" s="2" t="str">
        <f>RIGHT(表格1[[#This Row],[年月]],2)</f>
        <v>12</v>
      </c>
      <c r="E4332" s="5">
        <v>68000000</v>
      </c>
      <c r="F4332" s="2" t="str">
        <f>VLOOKUP(TEXT(表格1[[#This Row],[地區]],"00000000"),縣市代碼,2,0)</f>
        <v>桃園市</v>
      </c>
      <c r="G4332" s="2" t="s">
        <v>8</v>
      </c>
      <c r="H4332" s="13">
        <v>2305615</v>
      </c>
      <c r="I4332" s="14">
        <v>3797327076</v>
      </c>
      <c r="J4332" s="14">
        <f>表格1[[#This Row],[信用卡交易筆數]]/1000</f>
        <v>2305.6149999999998</v>
      </c>
      <c r="K4332" s="14">
        <f>表格1[[#This Row],[信用卡交易金額'[新臺幣']]]/1000</f>
        <v>3797327.0759999999</v>
      </c>
      <c r="L4332" s="14">
        <f>表格1[[#This Row],[信用卡交易金額'[新臺幣']]]/1000000</f>
        <v>3797.327076</v>
      </c>
      <c r="M4332" s="14" t="str" cm="1">
        <f t="array" ref="M4332">_xlfn.TEXTJOIN("", TRUE, _xlfn.XLOOKUP(TRUE, VALUE(表格1[[#This Row],[年月]]) &lt;= VALUE($R$8:$R$12), $Q$8:$Q$12)) &amp; "年度"</f>
        <v>2023年度</v>
      </c>
    </row>
    <row r="4333" spans="1:13" x14ac:dyDescent="0.3">
      <c r="A4333" s="2">
        <v>202212</v>
      </c>
      <c r="B4333" s="19">
        <f>DATE(表格1[[#This Row],[年]],表格1[[#This Row],[月]],1)</f>
        <v>44896</v>
      </c>
      <c r="C4333" s="2" t="str">
        <f>LEFT(表格1[[#This Row],[年月]],4)</f>
        <v>2022</v>
      </c>
      <c r="D4333" s="2" t="str">
        <f>RIGHT(表格1[[#This Row],[年月]],2)</f>
        <v>12</v>
      </c>
      <c r="E4333" s="5">
        <v>68000000</v>
      </c>
      <c r="F4333" s="2" t="str">
        <f>VLOOKUP(TEXT(表格1[[#This Row],[地區]],"00000000"),縣市代碼,2,0)</f>
        <v>桃園市</v>
      </c>
      <c r="G4333" s="2" t="s">
        <v>9</v>
      </c>
      <c r="H4333" s="13">
        <v>4992546</v>
      </c>
      <c r="I4333" s="14">
        <v>7653339839</v>
      </c>
      <c r="J4333" s="14">
        <f>表格1[[#This Row],[信用卡交易筆數]]/1000</f>
        <v>4992.5460000000003</v>
      </c>
      <c r="K4333" s="14">
        <f>表格1[[#This Row],[信用卡交易金額'[新臺幣']]]/1000</f>
        <v>7653339.8389999997</v>
      </c>
      <c r="L4333" s="14">
        <f>表格1[[#This Row],[信用卡交易金額'[新臺幣']]]/1000000</f>
        <v>7653.3398390000002</v>
      </c>
      <c r="M4333" s="14" t="str" cm="1">
        <f t="array" ref="M4333">_xlfn.TEXTJOIN("", TRUE, _xlfn.XLOOKUP(TRUE, VALUE(表格1[[#This Row],[年月]]) &lt;= VALUE($R$8:$R$12), $Q$8:$Q$12)) &amp; "年度"</f>
        <v>2023年度</v>
      </c>
    </row>
    <row r="4334" spans="1:13" x14ac:dyDescent="0.3">
      <c r="A4334" s="2">
        <v>202212</v>
      </c>
      <c r="B4334" s="19">
        <f>DATE(表格1[[#This Row],[年]],表格1[[#This Row],[月]],1)</f>
        <v>44896</v>
      </c>
      <c r="C4334" s="2" t="str">
        <f>LEFT(表格1[[#This Row],[年月]],4)</f>
        <v>2022</v>
      </c>
      <c r="D4334" s="2" t="str">
        <f>RIGHT(表格1[[#This Row],[年月]],2)</f>
        <v>12</v>
      </c>
      <c r="E4334" s="5">
        <v>68000000</v>
      </c>
      <c r="F4334" s="2" t="str">
        <f>VLOOKUP(TEXT(表格1[[#This Row],[地區]],"00000000"),縣市代碼,2,0)</f>
        <v>桃園市</v>
      </c>
      <c r="G4334" s="2" t="s">
        <v>10</v>
      </c>
      <c r="H4334" s="13">
        <v>2908190</v>
      </c>
      <c r="I4334" s="14">
        <v>8432412907</v>
      </c>
      <c r="J4334" s="14">
        <f>表格1[[#This Row],[信用卡交易筆數]]/1000</f>
        <v>2908.19</v>
      </c>
      <c r="K4334" s="14">
        <f>表格1[[#This Row],[信用卡交易金額'[新臺幣']]]/1000</f>
        <v>8432412.9069999997</v>
      </c>
      <c r="L4334" s="14">
        <f>表格1[[#This Row],[信用卡交易金額'[新臺幣']]]/1000000</f>
        <v>8432.4129069999999</v>
      </c>
      <c r="M4334" s="14" t="str" cm="1">
        <f t="array" ref="M4334">_xlfn.TEXTJOIN("", TRUE, _xlfn.XLOOKUP(TRUE, VALUE(表格1[[#This Row],[年月]]) &lt;= VALUE($R$8:$R$12), $Q$8:$Q$12)) &amp; "年度"</f>
        <v>2023年度</v>
      </c>
    </row>
    <row r="4335" spans="1:13" x14ac:dyDescent="0.3">
      <c r="A4335" s="2">
        <v>202212</v>
      </c>
      <c r="B4335" s="19">
        <f>DATE(表格1[[#This Row],[年]],表格1[[#This Row],[月]],1)</f>
        <v>44896</v>
      </c>
      <c r="C4335" s="2" t="str">
        <f>LEFT(表格1[[#This Row],[年月]],4)</f>
        <v>2022</v>
      </c>
      <c r="D4335" s="2" t="str">
        <f>RIGHT(表格1[[#This Row],[年月]],2)</f>
        <v>12</v>
      </c>
      <c r="E4335" s="5">
        <v>10004000</v>
      </c>
      <c r="F4335" s="2" t="str">
        <f>VLOOKUP(TEXT(表格1[[#This Row],[地區]],"00000000"),縣市代碼,2,0)</f>
        <v>新竹縣</v>
      </c>
      <c r="G4335" s="2" t="s">
        <v>4</v>
      </c>
      <c r="H4335" s="13">
        <v>1626403</v>
      </c>
      <c r="I4335" s="14">
        <v>953289151</v>
      </c>
      <c r="J4335" s="14">
        <f>表格1[[#This Row],[信用卡交易筆數]]/1000</f>
        <v>1626.403</v>
      </c>
      <c r="K4335" s="14">
        <f>表格1[[#This Row],[信用卡交易金額'[新臺幣']]]/1000</f>
        <v>953289.15099999995</v>
      </c>
      <c r="L4335" s="14">
        <f>表格1[[#This Row],[信用卡交易金額'[新臺幣']]]/1000000</f>
        <v>953.28915099999995</v>
      </c>
      <c r="M4335" s="14" t="str" cm="1">
        <f t="array" ref="M4335">_xlfn.TEXTJOIN("", TRUE, _xlfn.XLOOKUP(TRUE, VALUE(表格1[[#This Row],[年月]]) &lt;= VALUE($R$8:$R$12), $Q$8:$Q$12)) &amp; "年度"</f>
        <v>2023年度</v>
      </c>
    </row>
    <row r="4336" spans="1:13" x14ac:dyDescent="0.3">
      <c r="A4336" s="2">
        <v>202212</v>
      </c>
      <c r="B4336" s="19">
        <f>DATE(表格1[[#This Row],[年]],表格1[[#This Row],[月]],1)</f>
        <v>44896</v>
      </c>
      <c r="C4336" s="2" t="str">
        <f>LEFT(表格1[[#This Row],[年月]],4)</f>
        <v>2022</v>
      </c>
      <c r="D4336" s="2" t="str">
        <f>RIGHT(表格1[[#This Row],[年月]],2)</f>
        <v>12</v>
      </c>
      <c r="E4336" s="5">
        <v>10004000</v>
      </c>
      <c r="F4336" s="2" t="str">
        <f>VLOOKUP(TEXT(表格1[[#This Row],[地區]],"00000000"),縣市代碼,2,0)</f>
        <v>新竹縣</v>
      </c>
      <c r="G4336" s="2" t="s">
        <v>5</v>
      </c>
      <c r="H4336" s="13">
        <v>116060</v>
      </c>
      <c r="I4336" s="14">
        <v>370060651</v>
      </c>
      <c r="J4336" s="14">
        <f>表格1[[#This Row],[信用卡交易筆數]]/1000</f>
        <v>116.06</v>
      </c>
      <c r="K4336" s="14">
        <f>表格1[[#This Row],[信用卡交易金額'[新臺幣']]]/1000</f>
        <v>370060.65100000001</v>
      </c>
      <c r="L4336" s="14">
        <f>表格1[[#This Row],[信用卡交易金額'[新臺幣']]]/1000000</f>
        <v>370.06065100000001</v>
      </c>
      <c r="M4336" s="14" t="str" cm="1">
        <f t="array" ref="M4336">_xlfn.TEXTJOIN("", TRUE, _xlfn.XLOOKUP(TRUE, VALUE(表格1[[#This Row],[年月]]) &lt;= VALUE($R$8:$R$12), $Q$8:$Q$12)) &amp; "年度"</f>
        <v>2023年度</v>
      </c>
    </row>
    <row r="4337" spans="1:13" x14ac:dyDescent="0.3">
      <c r="A4337" s="2">
        <v>202212</v>
      </c>
      <c r="B4337" s="19">
        <f>DATE(表格1[[#This Row],[年]],表格1[[#This Row],[月]],1)</f>
        <v>44896</v>
      </c>
      <c r="C4337" s="2" t="str">
        <f>LEFT(表格1[[#This Row],[年月]],4)</f>
        <v>2022</v>
      </c>
      <c r="D4337" s="2" t="str">
        <f>RIGHT(表格1[[#This Row],[年月]],2)</f>
        <v>12</v>
      </c>
      <c r="E4337" s="5">
        <v>10004000</v>
      </c>
      <c r="F4337" s="2" t="str">
        <f>VLOOKUP(TEXT(表格1[[#This Row],[地區]],"00000000"),縣市代碼,2,0)</f>
        <v>新竹縣</v>
      </c>
      <c r="G4337" s="2" t="s">
        <v>6</v>
      </c>
      <c r="H4337" s="13">
        <v>160412</v>
      </c>
      <c r="I4337" s="14">
        <v>629703961</v>
      </c>
      <c r="J4337" s="14">
        <f>表格1[[#This Row],[信用卡交易筆數]]/1000</f>
        <v>160.41200000000001</v>
      </c>
      <c r="K4337" s="14">
        <f>表格1[[#This Row],[信用卡交易金額'[新臺幣']]]/1000</f>
        <v>629703.96100000001</v>
      </c>
      <c r="L4337" s="14">
        <f>表格1[[#This Row],[信用卡交易金額'[新臺幣']]]/1000000</f>
        <v>629.70396100000005</v>
      </c>
      <c r="M4337" s="14" t="str" cm="1">
        <f t="array" ref="M4337">_xlfn.TEXTJOIN("", TRUE, _xlfn.XLOOKUP(TRUE, VALUE(表格1[[#This Row],[年月]]) &lt;= VALUE($R$8:$R$12), $Q$8:$Q$12)) &amp; "年度"</f>
        <v>2023年度</v>
      </c>
    </row>
    <row r="4338" spans="1:13" x14ac:dyDescent="0.3">
      <c r="A4338" s="2">
        <v>202212</v>
      </c>
      <c r="B4338" s="19">
        <f>DATE(表格1[[#This Row],[年]],表格1[[#This Row],[月]],1)</f>
        <v>44896</v>
      </c>
      <c r="C4338" s="2" t="str">
        <f>LEFT(表格1[[#This Row],[年月]],4)</f>
        <v>2022</v>
      </c>
      <c r="D4338" s="2" t="str">
        <f>RIGHT(表格1[[#This Row],[年月]],2)</f>
        <v>12</v>
      </c>
      <c r="E4338" s="5">
        <v>10004000</v>
      </c>
      <c r="F4338" s="2" t="str">
        <f>VLOOKUP(TEXT(表格1[[#This Row],[地區]],"00000000"),縣市代碼,2,0)</f>
        <v>新竹縣</v>
      </c>
      <c r="G4338" s="2" t="s">
        <v>7</v>
      </c>
      <c r="H4338" s="13">
        <v>840956</v>
      </c>
      <c r="I4338" s="14">
        <v>1145133637</v>
      </c>
      <c r="J4338" s="14">
        <f>表格1[[#This Row],[信用卡交易筆數]]/1000</f>
        <v>840.95600000000002</v>
      </c>
      <c r="K4338" s="14">
        <f>表格1[[#This Row],[信用卡交易金額'[新臺幣']]]/1000</f>
        <v>1145133.6370000001</v>
      </c>
      <c r="L4338" s="14">
        <f>表格1[[#This Row],[信用卡交易金額'[新臺幣']]]/1000000</f>
        <v>1145.1336369999999</v>
      </c>
      <c r="M4338" s="14" t="str" cm="1">
        <f t="array" ref="M4338">_xlfn.TEXTJOIN("", TRUE, _xlfn.XLOOKUP(TRUE, VALUE(表格1[[#This Row],[年月]]) &lt;= VALUE($R$8:$R$12), $Q$8:$Q$12)) &amp; "年度"</f>
        <v>2023年度</v>
      </c>
    </row>
    <row r="4339" spans="1:13" x14ac:dyDescent="0.3">
      <c r="A4339" s="2">
        <v>202212</v>
      </c>
      <c r="B4339" s="19">
        <f>DATE(表格1[[#This Row],[年]],表格1[[#This Row],[月]],1)</f>
        <v>44896</v>
      </c>
      <c r="C4339" s="2" t="str">
        <f>LEFT(表格1[[#This Row],[年月]],4)</f>
        <v>2022</v>
      </c>
      <c r="D4339" s="2" t="str">
        <f>RIGHT(表格1[[#This Row],[年月]],2)</f>
        <v>12</v>
      </c>
      <c r="E4339" s="5">
        <v>10004000</v>
      </c>
      <c r="F4339" s="2" t="str">
        <f>VLOOKUP(TEXT(表格1[[#This Row],[地區]],"00000000"),縣市代碼,2,0)</f>
        <v>新竹縣</v>
      </c>
      <c r="G4339" s="2" t="s">
        <v>8</v>
      </c>
      <c r="H4339" s="13">
        <v>720437</v>
      </c>
      <c r="I4339" s="14">
        <v>1158704245</v>
      </c>
      <c r="J4339" s="14">
        <f>表格1[[#This Row],[信用卡交易筆數]]/1000</f>
        <v>720.43700000000001</v>
      </c>
      <c r="K4339" s="14">
        <f>表格1[[#This Row],[信用卡交易金額'[新臺幣']]]/1000</f>
        <v>1158704.2450000001</v>
      </c>
      <c r="L4339" s="14">
        <f>表格1[[#This Row],[信用卡交易金額'[新臺幣']]]/1000000</f>
        <v>1158.7042449999999</v>
      </c>
      <c r="M4339" s="14" t="str" cm="1">
        <f t="array" ref="M4339">_xlfn.TEXTJOIN("", TRUE, _xlfn.XLOOKUP(TRUE, VALUE(表格1[[#This Row],[年月]]) &lt;= VALUE($R$8:$R$12), $Q$8:$Q$12)) &amp; "年度"</f>
        <v>2023年度</v>
      </c>
    </row>
    <row r="4340" spans="1:13" x14ac:dyDescent="0.3">
      <c r="A4340" s="2">
        <v>202212</v>
      </c>
      <c r="B4340" s="19">
        <f>DATE(表格1[[#This Row],[年]],表格1[[#This Row],[月]],1)</f>
        <v>44896</v>
      </c>
      <c r="C4340" s="2" t="str">
        <f>LEFT(表格1[[#This Row],[年月]],4)</f>
        <v>2022</v>
      </c>
      <c r="D4340" s="2" t="str">
        <f>RIGHT(表格1[[#This Row],[年月]],2)</f>
        <v>12</v>
      </c>
      <c r="E4340" s="5">
        <v>10004000</v>
      </c>
      <c r="F4340" s="2" t="str">
        <f>VLOOKUP(TEXT(表格1[[#This Row],[地區]],"00000000"),縣市代碼,2,0)</f>
        <v>新竹縣</v>
      </c>
      <c r="G4340" s="2" t="s">
        <v>9</v>
      </c>
      <c r="H4340" s="13">
        <v>1451903</v>
      </c>
      <c r="I4340" s="14">
        <v>2536665223</v>
      </c>
      <c r="J4340" s="14">
        <f>表格1[[#This Row],[信用卡交易筆數]]/1000</f>
        <v>1451.903</v>
      </c>
      <c r="K4340" s="14">
        <f>表格1[[#This Row],[信用卡交易金額'[新臺幣']]]/1000</f>
        <v>2536665.2230000002</v>
      </c>
      <c r="L4340" s="14">
        <f>表格1[[#This Row],[信用卡交易金額'[新臺幣']]]/1000000</f>
        <v>2536.665223</v>
      </c>
      <c r="M4340" s="14" t="str" cm="1">
        <f t="array" ref="M4340">_xlfn.TEXTJOIN("", TRUE, _xlfn.XLOOKUP(TRUE, VALUE(表格1[[#This Row],[年月]]) &lt;= VALUE($R$8:$R$12), $Q$8:$Q$12)) &amp; "年度"</f>
        <v>2023年度</v>
      </c>
    </row>
    <row r="4341" spans="1:13" x14ac:dyDescent="0.3">
      <c r="A4341" s="2">
        <v>202212</v>
      </c>
      <c r="B4341" s="19">
        <f>DATE(表格1[[#This Row],[年]],表格1[[#This Row],[月]],1)</f>
        <v>44896</v>
      </c>
      <c r="C4341" s="2" t="str">
        <f>LEFT(表格1[[#This Row],[年月]],4)</f>
        <v>2022</v>
      </c>
      <c r="D4341" s="2" t="str">
        <f>RIGHT(表格1[[#This Row],[年月]],2)</f>
        <v>12</v>
      </c>
      <c r="E4341" s="5">
        <v>10004000</v>
      </c>
      <c r="F4341" s="2" t="str">
        <f>VLOOKUP(TEXT(表格1[[#This Row],[地區]],"00000000"),縣市代碼,2,0)</f>
        <v>新竹縣</v>
      </c>
      <c r="G4341" s="2" t="s">
        <v>10</v>
      </c>
      <c r="H4341" s="13">
        <v>808231</v>
      </c>
      <c r="I4341" s="14">
        <v>2321716488</v>
      </c>
      <c r="J4341" s="14">
        <f>表格1[[#This Row],[信用卡交易筆數]]/1000</f>
        <v>808.23099999999999</v>
      </c>
      <c r="K4341" s="14">
        <f>表格1[[#This Row],[信用卡交易金額'[新臺幣']]]/1000</f>
        <v>2321716.4879999999</v>
      </c>
      <c r="L4341" s="14">
        <f>表格1[[#This Row],[信用卡交易金額'[新臺幣']]]/1000000</f>
        <v>2321.716488</v>
      </c>
      <c r="M4341" s="14" t="str" cm="1">
        <f t="array" ref="M4341">_xlfn.TEXTJOIN("", TRUE, _xlfn.XLOOKUP(TRUE, VALUE(表格1[[#This Row],[年月]]) &lt;= VALUE($R$8:$R$12), $Q$8:$Q$12)) &amp; "年度"</f>
        <v>2023年度</v>
      </c>
    </row>
    <row r="4342" spans="1:13" x14ac:dyDescent="0.3">
      <c r="A4342" s="2">
        <v>202212</v>
      </c>
      <c r="B4342" s="19">
        <f>DATE(表格1[[#This Row],[年]],表格1[[#This Row],[月]],1)</f>
        <v>44896</v>
      </c>
      <c r="C4342" s="2" t="str">
        <f>LEFT(表格1[[#This Row],[年月]],4)</f>
        <v>2022</v>
      </c>
      <c r="D4342" s="2" t="str">
        <f>RIGHT(表格1[[#This Row],[年月]],2)</f>
        <v>12</v>
      </c>
      <c r="E4342" s="5">
        <v>10018000</v>
      </c>
      <c r="F4342" s="2" t="str">
        <f>VLOOKUP(TEXT(表格1[[#This Row],[地區]],"00000000"),縣市代碼,2,0)</f>
        <v>新竹市</v>
      </c>
      <c r="G4342" s="2" t="s">
        <v>4</v>
      </c>
      <c r="H4342" s="13">
        <v>1589910</v>
      </c>
      <c r="I4342" s="14">
        <v>920098176</v>
      </c>
      <c r="J4342" s="14">
        <f>表格1[[#This Row],[信用卡交易筆數]]/1000</f>
        <v>1589.91</v>
      </c>
      <c r="K4342" s="14">
        <f>表格1[[#This Row],[信用卡交易金額'[新臺幣']]]/1000</f>
        <v>920098.17599999998</v>
      </c>
      <c r="L4342" s="14">
        <f>表格1[[#This Row],[信用卡交易金額'[新臺幣']]]/1000000</f>
        <v>920.09817599999997</v>
      </c>
      <c r="M4342" s="14" t="str" cm="1">
        <f t="array" ref="M4342">_xlfn.TEXTJOIN("", TRUE, _xlfn.XLOOKUP(TRUE, VALUE(表格1[[#This Row],[年月]]) &lt;= VALUE($R$8:$R$12), $Q$8:$Q$12)) &amp; "年度"</f>
        <v>2023年度</v>
      </c>
    </row>
    <row r="4343" spans="1:13" x14ac:dyDescent="0.3">
      <c r="A4343" s="2">
        <v>202212</v>
      </c>
      <c r="B4343" s="19">
        <f>DATE(表格1[[#This Row],[年]],表格1[[#This Row],[月]],1)</f>
        <v>44896</v>
      </c>
      <c r="C4343" s="2" t="str">
        <f>LEFT(表格1[[#This Row],[年月]],4)</f>
        <v>2022</v>
      </c>
      <c r="D4343" s="2" t="str">
        <f>RIGHT(表格1[[#This Row],[年月]],2)</f>
        <v>12</v>
      </c>
      <c r="E4343" s="5">
        <v>10018000</v>
      </c>
      <c r="F4343" s="2" t="str">
        <f>VLOOKUP(TEXT(表格1[[#This Row],[地區]],"00000000"),縣市代碼,2,0)</f>
        <v>新竹市</v>
      </c>
      <c r="G4343" s="2" t="s">
        <v>5</v>
      </c>
      <c r="H4343" s="13">
        <v>105793</v>
      </c>
      <c r="I4343" s="14">
        <v>346187477</v>
      </c>
      <c r="J4343" s="14">
        <f>表格1[[#This Row],[信用卡交易筆數]]/1000</f>
        <v>105.79300000000001</v>
      </c>
      <c r="K4343" s="14">
        <f>表格1[[#This Row],[信用卡交易金額'[新臺幣']]]/1000</f>
        <v>346187.47700000001</v>
      </c>
      <c r="L4343" s="14">
        <f>表格1[[#This Row],[信用卡交易金額'[新臺幣']]]/1000000</f>
        <v>346.187477</v>
      </c>
      <c r="M4343" s="14" t="str" cm="1">
        <f t="array" ref="M4343">_xlfn.TEXTJOIN("", TRUE, _xlfn.XLOOKUP(TRUE, VALUE(表格1[[#This Row],[年月]]) &lt;= VALUE($R$8:$R$12), $Q$8:$Q$12)) &amp; "年度"</f>
        <v>2023年度</v>
      </c>
    </row>
    <row r="4344" spans="1:13" x14ac:dyDescent="0.3">
      <c r="A4344" s="2">
        <v>202212</v>
      </c>
      <c r="B4344" s="19">
        <f>DATE(表格1[[#This Row],[年]],表格1[[#This Row],[月]],1)</f>
        <v>44896</v>
      </c>
      <c r="C4344" s="2" t="str">
        <f>LEFT(表格1[[#This Row],[年月]],4)</f>
        <v>2022</v>
      </c>
      <c r="D4344" s="2" t="str">
        <f>RIGHT(表格1[[#This Row],[年月]],2)</f>
        <v>12</v>
      </c>
      <c r="E4344" s="5">
        <v>10018000</v>
      </c>
      <c r="F4344" s="2" t="str">
        <f>VLOOKUP(TEXT(表格1[[#This Row],[地區]],"00000000"),縣市代碼,2,0)</f>
        <v>新竹市</v>
      </c>
      <c r="G4344" s="2" t="s">
        <v>6</v>
      </c>
      <c r="H4344" s="13">
        <v>153686</v>
      </c>
      <c r="I4344" s="14">
        <v>587824341</v>
      </c>
      <c r="J4344" s="14">
        <f>表格1[[#This Row],[信用卡交易筆數]]/1000</f>
        <v>153.68600000000001</v>
      </c>
      <c r="K4344" s="14">
        <f>表格1[[#This Row],[信用卡交易金額'[新臺幣']]]/1000</f>
        <v>587824.34100000001</v>
      </c>
      <c r="L4344" s="14">
        <f>表格1[[#This Row],[信用卡交易金額'[新臺幣']]]/1000000</f>
        <v>587.824341</v>
      </c>
      <c r="M4344" s="14" t="str" cm="1">
        <f t="array" ref="M4344">_xlfn.TEXTJOIN("", TRUE, _xlfn.XLOOKUP(TRUE, VALUE(表格1[[#This Row],[年月]]) &lt;= VALUE($R$8:$R$12), $Q$8:$Q$12)) &amp; "年度"</f>
        <v>2023年度</v>
      </c>
    </row>
    <row r="4345" spans="1:13" x14ac:dyDescent="0.3">
      <c r="A4345" s="2">
        <v>202212</v>
      </c>
      <c r="B4345" s="19">
        <f>DATE(表格1[[#This Row],[年]],表格1[[#This Row],[月]],1)</f>
        <v>44896</v>
      </c>
      <c r="C4345" s="2" t="str">
        <f>LEFT(表格1[[#This Row],[年月]],4)</f>
        <v>2022</v>
      </c>
      <c r="D4345" s="2" t="str">
        <f>RIGHT(表格1[[#This Row],[年月]],2)</f>
        <v>12</v>
      </c>
      <c r="E4345" s="5">
        <v>10018000</v>
      </c>
      <c r="F4345" s="2" t="str">
        <f>VLOOKUP(TEXT(表格1[[#This Row],[地區]],"00000000"),縣市代碼,2,0)</f>
        <v>新竹市</v>
      </c>
      <c r="G4345" s="2" t="s">
        <v>7</v>
      </c>
      <c r="H4345" s="13">
        <v>737103</v>
      </c>
      <c r="I4345" s="14">
        <v>951628612</v>
      </c>
      <c r="J4345" s="14">
        <f>表格1[[#This Row],[信用卡交易筆數]]/1000</f>
        <v>737.10299999999995</v>
      </c>
      <c r="K4345" s="14">
        <f>表格1[[#This Row],[信用卡交易金額'[新臺幣']]]/1000</f>
        <v>951628.61199999996</v>
      </c>
      <c r="L4345" s="14">
        <f>表格1[[#This Row],[信用卡交易金額'[新臺幣']]]/1000000</f>
        <v>951.62861199999998</v>
      </c>
      <c r="M4345" s="14" t="str" cm="1">
        <f t="array" ref="M4345">_xlfn.TEXTJOIN("", TRUE, _xlfn.XLOOKUP(TRUE, VALUE(表格1[[#This Row],[年月]]) &lt;= VALUE($R$8:$R$12), $Q$8:$Q$12)) &amp; "年度"</f>
        <v>2023年度</v>
      </c>
    </row>
    <row r="4346" spans="1:13" x14ac:dyDescent="0.3">
      <c r="A4346" s="2">
        <v>202212</v>
      </c>
      <c r="B4346" s="19">
        <f>DATE(表格1[[#This Row],[年]],表格1[[#This Row],[月]],1)</f>
        <v>44896</v>
      </c>
      <c r="C4346" s="2" t="str">
        <f>LEFT(表格1[[#This Row],[年月]],4)</f>
        <v>2022</v>
      </c>
      <c r="D4346" s="2" t="str">
        <f>RIGHT(表格1[[#This Row],[年月]],2)</f>
        <v>12</v>
      </c>
      <c r="E4346" s="5">
        <v>10018000</v>
      </c>
      <c r="F4346" s="2" t="str">
        <f>VLOOKUP(TEXT(表格1[[#This Row],[地區]],"00000000"),縣市代碼,2,0)</f>
        <v>新竹市</v>
      </c>
      <c r="G4346" s="2" t="s">
        <v>8</v>
      </c>
      <c r="H4346" s="13">
        <v>594090</v>
      </c>
      <c r="I4346" s="14">
        <v>1138715126</v>
      </c>
      <c r="J4346" s="14">
        <f>表格1[[#This Row],[信用卡交易筆數]]/1000</f>
        <v>594.09</v>
      </c>
      <c r="K4346" s="14">
        <f>表格1[[#This Row],[信用卡交易金額'[新臺幣']]]/1000</f>
        <v>1138715.1259999999</v>
      </c>
      <c r="L4346" s="14">
        <f>表格1[[#This Row],[信用卡交易金額'[新臺幣']]]/1000000</f>
        <v>1138.7151260000001</v>
      </c>
      <c r="M4346" s="14" t="str" cm="1">
        <f t="array" ref="M4346">_xlfn.TEXTJOIN("", TRUE, _xlfn.XLOOKUP(TRUE, VALUE(表格1[[#This Row],[年月]]) &lt;= VALUE($R$8:$R$12), $Q$8:$Q$12)) &amp; "年度"</f>
        <v>2023年度</v>
      </c>
    </row>
    <row r="4347" spans="1:13" x14ac:dyDescent="0.3">
      <c r="A4347" s="2">
        <v>202212</v>
      </c>
      <c r="B4347" s="19">
        <f>DATE(表格1[[#This Row],[年]],表格1[[#This Row],[月]],1)</f>
        <v>44896</v>
      </c>
      <c r="C4347" s="2" t="str">
        <f>LEFT(表格1[[#This Row],[年月]],4)</f>
        <v>2022</v>
      </c>
      <c r="D4347" s="2" t="str">
        <f>RIGHT(表格1[[#This Row],[年月]],2)</f>
        <v>12</v>
      </c>
      <c r="E4347" s="5">
        <v>10018000</v>
      </c>
      <c r="F4347" s="2" t="str">
        <f>VLOOKUP(TEXT(表格1[[#This Row],[地區]],"00000000"),縣市代碼,2,0)</f>
        <v>新竹市</v>
      </c>
      <c r="G4347" s="2" t="s">
        <v>9</v>
      </c>
      <c r="H4347" s="13">
        <v>1470127</v>
      </c>
      <c r="I4347" s="14">
        <v>2694394054</v>
      </c>
      <c r="J4347" s="14">
        <f>表格1[[#This Row],[信用卡交易筆數]]/1000</f>
        <v>1470.127</v>
      </c>
      <c r="K4347" s="14">
        <f>表格1[[#This Row],[信用卡交易金額'[新臺幣']]]/1000</f>
        <v>2694394.054</v>
      </c>
      <c r="L4347" s="14">
        <f>表格1[[#This Row],[信用卡交易金額'[新臺幣']]]/1000000</f>
        <v>2694.3940539999999</v>
      </c>
      <c r="M4347" s="14" t="str" cm="1">
        <f t="array" ref="M4347">_xlfn.TEXTJOIN("", TRUE, _xlfn.XLOOKUP(TRUE, VALUE(表格1[[#This Row],[年月]]) &lt;= VALUE($R$8:$R$12), $Q$8:$Q$12)) &amp; "年度"</f>
        <v>2023年度</v>
      </c>
    </row>
    <row r="4348" spans="1:13" x14ac:dyDescent="0.3">
      <c r="A4348" s="2">
        <v>202212</v>
      </c>
      <c r="B4348" s="19">
        <f>DATE(表格1[[#This Row],[年]],表格1[[#This Row],[月]],1)</f>
        <v>44896</v>
      </c>
      <c r="C4348" s="2" t="str">
        <f>LEFT(表格1[[#This Row],[年月]],4)</f>
        <v>2022</v>
      </c>
      <c r="D4348" s="2" t="str">
        <f>RIGHT(表格1[[#This Row],[年月]],2)</f>
        <v>12</v>
      </c>
      <c r="E4348" s="5">
        <v>10018000</v>
      </c>
      <c r="F4348" s="2" t="str">
        <f>VLOOKUP(TEXT(表格1[[#This Row],[地區]],"00000000"),縣市代碼,2,0)</f>
        <v>新竹市</v>
      </c>
      <c r="G4348" s="2" t="s">
        <v>10</v>
      </c>
      <c r="H4348" s="13">
        <v>751692</v>
      </c>
      <c r="I4348" s="14">
        <v>2159288405</v>
      </c>
      <c r="J4348" s="14">
        <f>表格1[[#This Row],[信用卡交易筆數]]/1000</f>
        <v>751.69200000000001</v>
      </c>
      <c r="K4348" s="14">
        <f>表格1[[#This Row],[信用卡交易金額'[新臺幣']]]/1000</f>
        <v>2159288.4049999998</v>
      </c>
      <c r="L4348" s="14">
        <f>表格1[[#This Row],[信用卡交易金額'[新臺幣']]]/1000000</f>
        <v>2159.2884049999998</v>
      </c>
      <c r="M4348" s="14" t="str" cm="1">
        <f t="array" ref="M4348">_xlfn.TEXTJOIN("", TRUE, _xlfn.XLOOKUP(TRUE, VALUE(表格1[[#This Row],[年月]]) &lt;= VALUE($R$8:$R$12), $Q$8:$Q$12)) &amp; "年度"</f>
        <v>2023年度</v>
      </c>
    </row>
    <row r="4349" spans="1:13" x14ac:dyDescent="0.3">
      <c r="A4349" s="2">
        <v>202212</v>
      </c>
      <c r="B4349" s="19">
        <f>DATE(表格1[[#This Row],[年]],表格1[[#This Row],[月]],1)</f>
        <v>44896</v>
      </c>
      <c r="C4349" s="2" t="str">
        <f>LEFT(表格1[[#This Row],[年月]],4)</f>
        <v>2022</v>
      </c>
      <c r="D4349" s="2" t="str">
        <f>RIGHT(表格1[[#This Row],[年月]],2)</f>
        <v>12</v>
      </c>
      <c r="E4349" s="5">
        <v>10005000</v>
      </c>
      <c r="F4349" s="2" t="str">
        <f>VLOOKUP(TEXT(表格1[[#This Row],[地區]],"00000000"),縣市代碼,2,0)</f>
        <v>苗栗縣</v>
      </c>
      <c r="G4349" s="2" t="s">
        <v>4</v>
      </c>
      <c r="H4349" s="13">
        <v>792927</v>
      </c>
      <c r="I4349" s="14">
        <v>415857868</v>
      </c>
      <c r="J4349" s="14">
        <f>表格1[[#This Row],[信用卡交易筆數]]/1000</f>
        <v>792.92700000000002</v>
      </c>
      <c r="K4349" s="14">
        <f>表格1[[#This Row],[信用卡交易金額'[新臺幣']]]/1000</f>
        <v>415857.86800000002</v>
      </c>
      <c r="L4349" s="14">
        <f>表格1[[#This Row],[信用卡交易金額'[新臺幣']]]/1000000</f>
        <v>415.857868</v>
      </c>
      <c r="M4349" s="14" t="str" cm="1">
        <f t="array" ref="M4349">_xlfn.TEXTJOIN("", TRUE, _xlfn.XLOOKUP(TRUE, VALUE(表格1[[#This Row],[年月]]) &lt;= VALUE($R$8:$R$12), $Q$8:$Q$12)) &amp; "年度"</f>
        <v>2023年度</v>
      </c>
    </row>
    <row r="4350" spans="1:13" x14ac:dyDescent="0.3">
      <c r="A4350" s="2">
        <v>202212</v>
      </c>
      <c r="B4350" s="19">
        <f>DATE(表格1[[#This Row],[年]],表格1[[#This Row],[月]],1)</f>
        <v>44896</v>
      </c>
      <c r="C4350" s="2" t="str">
        <f>LEFT(表格1[[#This Row],[年月]],4)</f>
        <v>2022</v>
      </c>
      <c r="D4350" s="2" t="str">
        <f>RIGHT(表格1[[#This Row],[年月]],2)</f>
        <v>12</v>
      </c>
      <c r="E4350" s="5">
        <v>10005000</v>
      </c>
      <c r="F4350" s="2" t="str">
        <f>VLOOKUP(TEXT(表格1[[#This Row],[地區]],"00000000"),縣市代碼,2,0)</f>
        <v>苗栗縣</v>
      </c>
      <c r="G4350" s="2" t="s">
        <v>5</v>
      </c>
      <c r="H4350" s="13">
        <v>77046</v>
      </c>
      <c r="I4350" s="14">
        <v>215907888</v>
      </c>
      <c r="J4350" s="14">
        <f>表格1[[#This Row],[信用卡交易筆數]]/1000</f>
        <v>77.046000000000006</v>
      </c>
      <c r="K4350" s="14">
        <f>表格1[[#This Row],[信用卡交易金額'[新臺幣']]]/1000</f>
        <v>215907.88800000001</v>
      </c>
      <c r="L4350" s="14">
        <f>表格1[[#This Row],[信用卡交易金額'[新臺幣']]]/1000000</f>
        <v>215.90788800000001</v>
      </c>
      <c r="M4350" s="14" t="str" cm="1">
        <f t="array" ref="M4350">_xlfn.TEXTJOIN("", TRUE, _xlfn.XLOOKUP(TRUE, VALUE(表格1[[#This Row],[年月]]) &lt;= VALUE($R$8:$R$12), $Q$8:$Q$12)) &amp; "年度"</f>
        <v>2023年度</v>
      </c>
    </row>
    <row r="4351" spans="1:13" x14ac:dyDescent="0.3">
      <c r="A4351" s="2">
        <v>202212</v>
      </c>
      <c r="B4351" s="19">
        <f>DATE(表格1[[#This Row],[年]],表格1[[#This Row],[月]],1)</f>
        <v>44896</v>
      </c>
      <c r="C4351" s="2" t="str">
        <f>LEFT(表格1[[#This Row],[年月]],4)</f>
        <v>2022</v>
      </c>
      <c r="D4351" s="2" t="str">
        <f>RIGHT(表格1[[#This Row],[年月]],2)</f>
        <v>12</v>
      </c>
      <c r="E4351" s="5">
        <v>10005000</v>
      </c>
      <c r="F4351" s="2" t="str">
        <f>VLOOKUP(TEXT(表格1[[#This Row],[地區]],"00000000"),縣市代碼,2,0)</f>
        <v>苗栗縣</v>
      </c>
      <c r="G4351" s="2" t="s">
        <v>6</v>
      </c>
      <c r="H4351" s="13">
        <v>92513</v>
      </c>
      <c r="I4351" s="14">
        <v>289824822</v>
      </c>
      <c r="J4351" s="14">
        <f>表格1[[#This Row],[信用卡交易筆數]]/1000</f>
        <v>92.513000000000005</v>
      </c>
      <c r="K4351" s="14">
        <f>表格1[[#This Row],[信用卡交易金額'[新臺幣']]]/1000</f>
        <v>289824.82199999999</v>
      </c>
      <c r="L4351" s="14">
        <f>表格1[[#This Row],[信用卡交易金額'[新臺幣']]]/1000000</f>
        <v>289.82482199999998</v>
      </c>
      <c r="M4351" s="14" t="str" cm="1">
        <f t="array" ref="M4351">_xlfn.TEXTJOIN("", TRUE, _xlfn.XLOOKUP(TRUE, VALUE(表格1[[#This Row],[年月]]) &lt;= VALUE($R$8:$R$12), $Q$8:$Q$12)) &amp; "年度"</f>
        <v>2023年度</v>
      </c>
    </row>
    <row r="4352" spans="1:13" x14ac:dyDescent="0.3">
      <c r="A4352" s="2">
        <v>202212</v>
      </c>
      <c r="B4352" s="19">
        <f>DATE(表格1[[#This Row],[年]],表格1[[#This Row],[月]],1)</f>
        <v>44896</v>
      </c>
      <c r="C4352" s="2" t="str">
        <f>LEFT(表格1[[#This Row],[年月]],4)</f>
        <v>2022</v>
      </c>
      <c r="D4352" s="2" t="str">
        <f>RIGHT(表格1[[#This Row],[年月]],2)</f>
        <v>12</v>
      </c>
      <c r="E4352" s="5">
        <v>10005000</v>
      </c>
      <c r="F4352" s="2" t="str">
        <f>VLOOKUP(TEXT(表格1[[#This Row],[地區]],"00000000"),縣市代碼,2,0)</f>
        <v>苗栗縣</v>
      </c>
      <c r="G4352" s="2" t="s">
        <v>7</v>
      </c>
      <c r="H4352" s="13">
        <v>565740</v>
      </c>
      <c r="I4352" s="14">
        <v>701277002</v>
      </c>
      <c r="J4352" s="14">
        <f>表格1[[#This Row],[信用卡交易筆數]]/1000</f>
        <v>565.74</v>
      </c>
      <c r="K4352" s="14">
        <f>表格1[[#This Row],[信用卡交易金額'[新臺幣']]]/1000</f>
        <v>701277.00199999998</v>
      </c>
      <c r="L4352" s="14">
        <f>表格1[[#This Row],[信用卡交易金額'[新臺幣']]]/1000000</f>
        <v>701.27700200000004</v>
      </c>
      <c r="M4352" s="14" t="str" cm="1">
        <f t="array" ref="M4352">_xlfn.TEXTJOIN("", TRUE, _xlfn.XLOOKUP(TRUE, VALUE(表格1[[#This Row],[年月]]) &lt;= VALUE($R$8:$R$12), $Q$8:$Q$12)) &amp; "年度"</f>
        <v>2023年度</v>
      </c>
    </row>
    <row r="4353" spans="1:13" x14ac:dyDescent="0.3">
      <c r="A4353" s="2">
        <v>202212</v>
      </c>
      <c r="B4353" s="19">
        <f>DATE(表格1[[#This Row],[年]],表格1[[#This Row],[月]],1)</f>
        <v>44896</v>
      </c>
      <c r="C4353" s="2" t="str">
        <f>LEFT(表格1[[#This Row],[年月]],4)</f>
        <v>2022</v>
      </c>
      <c r="D4353" s="2" t="str">
        <f>RIGHT(表格1[[#This Row],[年月]],2)</f>
        <v>12</v>
      </c>
      <c r="E4353" s="5">
        <v>10005000</v>
      </c>
      <c r="F4353" s="2" t="str">
        <f>VLOOKUP(TEXT(表格1[[#This Row],[地區]],"00000000"),縣市代碼,2,0)</f>
        <v>苗栗縣</v>
      </c>
      <c r="G4353" s="2" t="s">
        <v>8</v>
      </c>
      <c r="H4353" s="13">
        <v>361361</v>
      </c>
      <c r="I4353" s="14">
        <v>530264804</v>
      </c>
      <c r="J4353" s="14">
        <f>表格1[[#This Row],[信用卡交易筆數]]/1000</f>
        <v>361.36099999999999</v>
      </c>
      <c r="K4353" s="14">
        <f>表格1[[#This Row],[信用卡交易金額'[新臺幣']]]/1000</f>
        <v>530264.804</v>
      </c>
      <c r="L4353" s="14">
        <f>表格1[[#This Row],[信用卡交易金額'[新臺幣']]]/1000000</f>
        <v>530.26480400000003</v>
      </c>
      <c r="M4353" s="14" t="str" cm="1">
        <f t="array" ref="M4353">_xlfn.TEXTJOIN("", TRUE, _xlfn.XLOOKUP(TRUE, VALUE(表格1[[#This Row],[年月]]) &lt;= VALUE($R$8:$R$12), $Q$8:$Q$12)) &amp; "年度"</f>
        <v>2023年度</v>
      </c>
    </row>
    <row r="4354" spans="1:13" x14ac:dyDescent="0.3">
      <c r="A4354" s="2">
        <v>202212</v>
      </c>
      <c r="B4354" s="19">
        <f>DATE(表格1[[#This Row],[年]],表格1[[#This Row],[月]],1)</f>
        <v>44896</v>
      </c>
      <c r="C4354" s="2" t="str">
        <f>LEFT(表格1[[#This Row],[年月]],4)</f>
        <v>2022</v>
      </c>
      <c r="D4354" s="2" t="str">
        <f>RIGHT(表格1[[#This Row],[年月]],2)</f>
        <v>12</v>
      </c>
      <c r="E4354" s="5">
        <v>10005000</v>
      </c>
      <c r="F4354" s="2" t="str">
        <f>VLOOKUP(TEXT(表格1[[#This Row],[地區]],"00000000"),縣市代碼,2,0)</f>
        <v>苗栗縣</v>
      </c>
      <c r="G4354" s="2" t="s">
        <v>9</v>
      </c>
      <c r="H4354" s="13">
        <v>760303</v>
      </c>
      <c r="I4354" s="14">
        <v>1180217344</v>
      </c>
      <c r="J4354" s="14">
        <f>表格1[[#This Row],[信用卡交易筆數]]/1000</f>
        <v>760.303</v>
      </c>
      <c r="K4354" s="14">
        <f>表格1[[#This Row],[信用卡交易金額'[新臺幣']]]/1000</f>
        <v>1180217.344</v>
      </c>
      <c r="L4354" s="14">
        <f>表格1[[#This Row],[信用卡交易金額'[新臺幣']]]/1000000</f>
        <v>1180.2173439999999</v>
      </c>
      <c r="M4354" s="14" t="str" cm="1">
        <f t="array" ref="M4354">_xlfn.TEXTJOIN("", TRUE, _xlfn.XLOOKUP(TRUE, VALUE(表格1[[#This Row],[年月]]) &lt;= VALUE($R$8:$R$12), $Q$8:$Q$12)) &amp; "年度"</f>
        <v>2023年度</v>
      </c>
    </row>
    <row r="4355" spans="1:13" x14ac:dyDescent="0.3">
      <c r="A4355" s="2">
        <v>202212</v>
      </c>
      <c r="B4355" s="19">
        <f>DATE(表格1[[#This Row],[年]],表格1[[#This Row],[月]],1)</f>
        <v>44896</v>
      </c>
      <c r="C4355" s="2" t="str">
        <f>LEFT(表格1[[#This Row],[年月]],4)</f>
        <v>2022</v>
      </c>
      <c r="D4355" s="2" t="str">
        <f>RIGHT(表格1[[#This Row],[年月]],2)</f>
        <v>12</v>
      </c>
      <c r="E4355" s="5">
        <v>10005000</v>
      </c>
      <c r="F4355" s="2" t="str">
        <f>VLOOKUP(TEXT(表格1[[#This Row],[地區]],"00000000"),縣市代碼,2,0)</f>
        <v>苗栗縣</v>
      </c>
      <c r="G4355" s="2" t="s">
        <v>10</v>
      </c>
      <c r="H4355" s="13">
        <v>494385</v>
      </c>
      <c r="I4355" s="14">
        <v>1344344846</v>
      </c>
      <c r="J4355" s="14">
        <f>表格1[[#This Row],[信用卡交易筆數]]/1000</f>
        <v>494.38499999999999</v>
      </c>
      <c r="K4355" s="14">
        <f>表格1[[#This Row],[信用卡交易金額'[新臺幣']]]/1000</f>
        <v>1344344.8459999999</v>
      </c>
      <c r="L4355" s="14">
        <f>表格1[[#This Row],[信用卡交易金額'[新臺幣']]]/1000000</f>
        <v>1344.344846</v>
      </c>
      <c r="M4355" s="14" t="str" cm="1">
        <f t="array" ref="M4355">_xlfn.TEXTJOIN("", TRUE, _xlfn.XLOOKUP(TRUE, VALUE(表格1[[#This Row],[年月]]) &lt;= VALUE($R$8:$R$12), $Q$8:$Q$12)) &amp; "年度"</f>
        <v>2023年度</v>
      </c>
    </row>
    <row r="4356" spans="1:13" x14ac:dyDescent="0.3">
      <c r="A4356" s="2">
        <v>202212</v>
      </c>
      <c r="B4356" s="19">
        <f>DATE(表格1[[#This Row],[年]],表格1[[#This Row],[月]],1)</f>
        <v>44896</v>
      </c>
      <c r="C4356" s="2" t="str">
        <f>LEFT(表格1[[#This Row],[年月]],4)</f>
        <v>2022</v>
      </c>
      <c r="D4356" s="2" t="str">
        <f>RIGHT(表格1[[#This Row],[年月]],2)</f>
        <v>12</v>
      </c>
      <c r="E4356" s="5">
        <v>66000000</v>
      </c>
      <c r="F4356" s="2" t="str">
        <f>VLOOKUP(TEXT(表格1[[#This Row],[地區]],"00000000"),縣市代碼,2,0)</f>
        <v>臺中市</v>
      </c>
      <c r="G4356" s="2" t="s">
        <v>4</v>
      </c>
      <c r="H4356" s="13">
        <v>7190027</v>
      </c>
      <c r="I4356" s="14">
        <v>4276909002</v>
      </c>
      <c r="J4356" s="14">
        <f>表格1[[#This Row],[信用卡交易筆數]]/1000</f>
        <v>7190.027</v>
      </c>
      <c r="K4356" s="14">
        <f>表格1[[#This Row],[信用卡交易金額'[新臺幣']]]/1000</f>
        <v>4276909.0020000003</v>
      </c>
      <c r="L4356" s="14">
        <f>表格1[[#This Row],[信用卡交易金額'[新臺幣']]]/1000000</f>
        <v>4276.9090020000003</v>
      </c>
      <c r="M4356" s="14" t="str" cm="1">
        <f t="array" ref="M4356">_xlfn.TEXTJOIN("", TRUE, _xlfn.XLOOKUP(TRUE, VALUE(表格1[[#This Row],[年月]]) &lt;= VALUE($R$8:$R$12), $Q$8:$Q$12)) &amp; "年度"</f>
        <v>2023年度</v>
      </c>
    </row>
    <row r="4357" spans="1:13" x14ac:dyDescent="0.3">
      <c r="A4357" s="2">
        <v>202212</v>
      </c>
      <c r="B4357" s="19">
        <f>DATE(表格1[[#This Row],[年]],表格1[[#This Row],[月]],1)</f>
        <v>44896</v>
      </c>
      <c r="C4357" s="2" t="str">
        <f>LEFT(表格1[[#This Row],[年月]],4)</f>
        <v>2022</v>
      </c>
      <c r="D4357" s="2" t="str">
        <f>RIGHT(表格1[[#This Row],[年月]],2)</f>
        <v>12</v>
      </c>
      <c r="E4357" s="5">
        <v>66000000</v>
      </c>
      <c r="F4357" s="2" t="str">
        <f>VLOOKUP(TEXT(表格1[[#This Row],[地區]],"00000000"),縣市代碼,2,0)</f>
        <v>臺中市</v>
      </c>
      <c r="G4357" s="2" t="s">
        <v>5</v>
      </c>
      <c r="H4357" s="13">
        <v>620677</v>
      </c>
      <c r="I4357" s="14">
        <v>1946832863</v>
      </c>
      <c r="J4357" s="14">
        <f>表格1[[#This Row],[信用卡交易筆數]]/1000</f>
        <v>620.67700000000002</v>
      </c>
      <c r="K4357" s="14">
        <f>表格1[[#This Row],[信用卡交易金額'[新臺幣']]]/1000</f>
        <v>1946832.8629999999</v>
      </c>
      <c r="L4357" s="14">
        <f>表格1[[#This Row],[信用卡交易金額'[新臺幣']]]/1000000</f>
        <v>1946.8328630000001</v>
      </c>
      <c r="M4357" s="14" t="str" cm="1">
        <f t="array" ref="M4357">_xlfn.TEXTJOIN("", TRUE, _xlfn.XLOOKUP(TRUE, VALUE(表格1[[#This Row],[年月]]) &lt;= VALUE($R$8:$R$12), $Q$8:$Q$12)) &amp; "年度"</f>
        <v>2023年度</v>
      </c>
    </row>
    <row r="4358" spans="1:13" x14ac:dyDescent="0.3">
      <c r="A4358" s="2">
        <v>202212</v>
      </c>
      <c r="B4358" s="19">
        <f>DATE(表格1[[#This Row],[年]],表格1[[#This Row],[月]],1)</f>
        <v>44896</v>
      </c>
      <c r="C4358" s="2" t="str">
        <f>LEFT(表格1[[#This Row],[年月]],4)</f>
        <v>2022</v>
      </c>
      <c r="D4358" s="2" t="str">
        <f>RIGHT(表格1[[#This Row],[年月]],2)</f>
        <v>12</v>
      </c>
      <c r="E4358" s="5">
        <v>66000000</v>
      </c>
      <c r="F4358" s="2" t="str">
        <f>VLOOKUP(TEXT(表格1[[#This Row],[地區]],"00000000"),縣市代碼,2,0)</f>
        <v>臺中市</v>
      </c>
      <c r="G4358" s="2" t="s">
        <v>6</v>
      </c>
      <c r="H4358" s="13">
        <v>768887</v>
      </c>
      <c r="I4358" s="14">
        <v>2648441866</v>
      </c>
      <c r="J4358" s="14">
        <f>表格1[[#This Row],[信用卡交易筆數]]/1000</f>
        <v>768.88699999999994</v>
      </c>
      <c r="K4358" s="14">
        <f>表格1[[#This Row],[信用卡交易金額'[新臺幣']]]/1000</f>
        <v>2648441.8659999999</v>
      </c>
      <c r="L4358" s="14">
        <f>表格1[[#This Row],[信用卡交易金額'[新臺幣']]]/1000000</f>
        <v>2648.4418660000001</v>
      </c>
      <c r="M4358" s="14" t="str" cm="1">
        <f t="array" ref="M4358">_xlfn.TEXTJOIN("", TRUE, _xlfn.XLOOKUP(TRUE, VALUE(表格1[[#This Row],[年月]]) &lt;= VALUE($R$8:$R$12), $Q$8:$Q$12)) &amp; "年度"</f>
        <v>2023年度</v>
      </c>
    </row>
    <row r="4359" spans="1:13" x14ac:dyDescent="0.3">
      <c r="A4359" s="2">
        <v>202212</v>
      </c>
      <c r="B4359" s="19">
        <f>DATE(表格1[[#This Row],[年]],表格1[[#This Row],[月]],1)</f>
        <v>44896</v>
      </c>
      <c r="C4359" s="2" t="str">
        <f>LEFT(表格1[[#This Row],[年月]],4)</f>
        <v>2022</v>
      </c>
      <c r="D4359" s="2" t="str">
        <f>RIGHT(表格1[[#This Row],[年月]],2)</f>
        <v>12</v>
      </c>
      <c r="E4359" s="5">
        <v>66000000</v>
      </c>
      <c r="F4359" s="2" t="str">
        <f>VLOOKUP(TEXT(表格1[[#This Row],[地區]],"00000000"),縣市代碼,2,0)</f>
        <v>臺中市</v>
      </c>
      <c r="G4359" s="2" t="s">
        <v>7</v>
      </c>
      <c r="H4359" s="13">
        <v>4028382</v>
      </c>
      <c r="I4359" s="14">
        <v>5025092091</v>
      </c>
      <c r="J4359" s="14">
        <f>表格1[[#This Row],[信用卡交易筆數]]/1000</f>
        <v>4028.3820000000001</v>
      </c>
      <c r="K4359" s="14">
        <f>表格1[[#This Row],[信用卡交易金額'[新臺幣']]]/1000</f>
        <v>5025092.091</v>
      </c>
      <c r="L4359" s="14">
        <f>表格1[[#This Row],[信用卡交易金額'[新臺幣']]]/1000000</f>
        <v>5025.0920910000004</v>
      </c>
      <c r="M4359" s="14" t="str" cm="1">
        <f t="array" ref="M4359">_xlfn.TEXTJOIN("", TRUE, _xlfn.XLOOKUP(TRUE, VALUE(表格1[[#This Row],[年月]]) &lt;= VALUE($R$8:$R$12), $Q$8:$Q$12)) &amp; "年度"</f>
        <v>2023年度</v>
      </c>
    </row>
    <row r="4360" spans="1:13" x14ac:dyDescent="0.3">
      <c r="A4360" s="2">
        <v>202212</v>
      </c>
      <c r="B4360" s="19">
        <f>DATE(表格1[[#This Row],[年]],表格1[[#This Row],[月]],1)</f>
        <v>44896</v>
      </c>
      <c r="C4360" s="2" t="str">
        <f>LEFT(表格1[[#This Row],[年月]],4)</f>
        <v>2022</v>
      </c>
      <c r="D4360" s="2" t="str">
        <f>RIGHT(表格1[[#This Row],[年月]],2)</f>
        <v>12</v>
      </c>
      <c r="E4360" s="5">
        <v>66000000</v>
      </c>
      <c r="F4360" s="2" t="str">
        <f>VLOOKUP(TEXT(表格1[[#This Row],[地區]],"00000000"),縣市代碼,2,0)</f>
        <v>臺中市</v>
      </c>
      <c r="G4360" s="2" t="s">
        <v>8</v>
      </c>
      <c r="H4360" s="13">
        <v>2755255</v>
      </c>
      <c r="I4360" s="14">
        <v>5052993289</v>
      </c>
      <c r="J4360" s="14">
        <f>表格1[[#This Row],[信用卡交易筆數]]/1000</f>
        <v>2755.2550000000001</v>
      </c>
      <c r="K4360" s="14">
        <f>表格1[[#This Row],[信用卡交易金額'[新臺幣']]]/1000</f>
        <v>5052993.2889999999</v>
      </c>
      <c r="L4360" s="14">
        <f>表格1[[#This Row],[信用卡交易金額'[新臺幣']]]/1000000</f>
        <v>5052.993289</v>
      </c>
      <c r="M4360" s="14" t="str" cm="1">
        <f t="array" ref="M4360">_xlfn.TEXTJOIN("", TRUE, _xlfn.XLOOKUP(TRUE, VALUE(表格1[[#This Row],[年月]]) &lt;= VALUE($R$8:$R$12), $Q$8:$Q$12)) &amp; "年度"</f>
        <v>2023年度</v>
      </c>
    </row>
    <row r="4361" spans="1:13" x14ac:dyDescent="0.3">
      <c r="A4361" s="2">
        <v>202212</v>
      </c>
      <c r="B4361" s="19">
        <f>DATE(表格1[[#This Row],[年]],表格1[[#This Row],[月]],1)</f>
        <v>44896</v>
      </c>
      <c r="C4361" s="2" t="str">
        <f>LEFT(表格1[[#This Row],[年月]],4)</f>
        <v>2022</v>
      </c>
      <c r="D4361" s="2" t="str">
        <f>RIGHT(表格1[[#This Row],[年月]],2)</f>
        <v>12</v>
      </c>
      <c r="E4361" s="5">
        <v>66000000</v>
      </c>
      <c r="F4361" s="2" t="str">
        <f>VLOOKUP(TEXT(表格1[[#This Row],[地區]],"00000000"),縣市代碼,2,0)</f>
        <v>臺中市</v>
      </c>
      <c r="G4361" s="2" t="s">
        <v>9</v>
      </c>
      <c r="H4361" s="13">
        <v>6315531</v>
      </c>
      <c r="I4361" s="14">
        <v>9467580588</v>
      </c>
      <c r="J4361" s="14">
        <f>表格1[[#This Row],[信用卡交易筆數]]/1000</f>
        <v>6315.5309999999999</v>
      </c>
      <c r="K4361" s="14">
        <f>表格1[[#This Row],[信用卡交易金額'[新臺幣']]]/1000</f>
        <v>9467580.5879999995</v>
      </c>
      <c r="L4361" s="14">
        <f>表格1[[#This Row],[信用卡交易金額'[新臺幣']]]/1000000</f>
        <v>9467.5805880000007</v>
      </c>
      <c r="M4361" s="14" t="str" cm="1">
        <f t="array" ref="M4361">_xlfn.TEXTJOIN("", TRUE, _xlfn.XLOOKUP(TRUE, VALUE(表格1[[#This Row],[年月]]) &lt;= VALUE($R$8:$R$12), $Q$8:$Q$12)) &amp; "年度"</f>
        <v>2023年度</v>
      </c>
    </row>
    <row r="4362" spans="1:13" x14ac:dyDescent="0.3">
      <c r="A4362" s="2">
        <v>202212</v>
      </c>
      <c r="B4362" s="19">
        <f>DATE(表格1[[#This Row],[年]],表格1[[#This Row],[月]],1)</f>
        <v>44896</v>
      </c>
      <c r="C4362" s="2" t="str">
        <f>LEFT(表格1[[#This Row],[年月]],4)</f>
        <v>2022</v>
      </c>
      <c r="D4362" s="2" t="str">
        <f>RIGHT(表格1[[#This Row],[年月]],2)</f>
        <v>12</v>
      </c>
      <c r="E4362" s="5">
        <v>66000000</v>
      </c>
      <c r="F4362" s="2" t="str">
        <f>VLOOKUP(TEXT(表格1[[#This Row],[地區]],"00000000"),縣市代碼,2,0)</f>
        <v>臺中市</v>
      </c>
      <c r="G4362" s="2" t="s">
        <v>10</v>
      </c>
      <c r="H4362" s="13">
        <v>3574183</v>
      </c>
      <c r="I4362" s="14">
        <v>11542139053</v>
      </c>
      <c r="J4362" s="14">
        <f>表格1[[#This Row],[信用卡交易筆數]]/1000</f>
        <v>3574.183</v>
      </c>
      <c r="K4362" s="14">
        <f>表格1[[#This Row],[信用卡交易金額'[新臺幣']]]/1000</f>
        <v>11542139.052999999</v>
      </c>
      <c r="L4362" s="14">
        <f>表格1[[#This Row],[信用卡交易金額'[新臺幣']]]/1000000</f>
        <v>11542.139053000001</v>
      </c>
      <c r="M4362" s="14" t="str" cm="1">
        <f t="array" ref="M4362">_xlfn.TEXTJOIN("", TRUE, _xlfn.XLOOKUP(TRUE, VALUE(表格1[[#This Row],[年月]]) &lt;= VALUE($R$8:$R$12), $Q$8:$Q$12)) &amp; "年度"</f>
        <v>2023年度</v>
      </c>
    </row>
    <row r="4363" spans="1:13" x14ac:dyDescent="0.3">
      <c r="A4363" s="2">
        <v>202212</v>
      </c>
      <c r="B4363" s="19">
        <f>DATE(表格1[[#This Row],[年]],表格1[[#This Row],[月]],1)</f>
        <v>44896</v>
      </c>
      <c r="C4363" s="2" t="str">
        <f>LEFT(表格1[[#This Row],[年月]],4)</f>
        <v>2022</v>
      </c>
      <c r="D4363" s="2" t="str">
        <f>RIGHT(表格1[[#This Row],[年月]],2)</f>
        <v>12</v>
      </c>
      <c r="E4363" s="5">
        <v>10007000</v>
      </c>
      <c r="F4363" s="2" t="str">
        <f>VLOOKUP(TEXT(表格1[[#This Row],[地區]],"00000000"),縣市代碼,2,0)</f>
        <v>彰化縣</v>
      </c>
      <c r="G4363" s="2" t="s">
        <v>4</v>
      </c>
      <c r="H4363" s="13">
        <v>1554320</v>
      </c>
      <c r="I4363" s="14">
        <v>862735655</v>
      </c>
      <c r="J4363" s="14">
        <f>表格1[[#This Row],[信用卡交易筆數]]/1000</f>
        <v>1554.32</v>
      </c>
      <c r="K4363" s="14">
        <f>表格1[[#This Row],[信用卡交易金額'[新臺幣']]]/1000</f>
        <v>862735.65500000003</v>
      </c>
      <c r="L4363" s="14">
        <f>表格1[[#This Row],[信用卡交易金額'[新臺幣']]]/1000000</f>
        <v>862.73565499999995</v>
      </c>
      <c r="M4363" s="14" t="str" cm="1">
        <f t="array" ref="M4363">_xlfn.TEXTJOIN("", TRUE, _xlfn.XLOOKUP(TRUE, VALUE(表格1[[#This Row],[年月]]) &lt;= VALUE($R$8:$R$12), $Q$8:$Q$12)) &amp; "年度"</f>
        <v>2023年度</v>
      </c>
    </row>
    <row r="4364" spans="1:13" x14ac:dyDescent="0.3">
      <c r="A4364" s="2">
        <v>202212</v>
      </c>
      <c r="B4364" s="19">
        <f>DATE(表格1[[#This Row],[年]],表格1[[#This Row],[月]],1)</f>
        <v>44896</v>
      </c>
      <c r="C4364" s="2" t="str">
        <f>LEFT(表格1[[#This Row],[年月]],4)</f>
        <v>2022</v>
      </c>
      <c r="D4364" s="2" t="str">
        <f>RIGHT(表格1[[#This Row],[年月]],2)</f>
        <v>12</v>
      </c>
      <c r="E4364" s="5">
        <v>10007000</v>
      </c>
      <c r="F4364" s="2" t="str">
        <f>VLOOKUP(TEXT(表格1[[#This Row],[地區]],"00000000"),縣市代碼,2,0)</f>
        <v>彰化縣</v>
      </c>
      <c r="G4364" s="2" t="s">
        <v>5</v>
      </c>
      <c r="H4364" s="13">
        <v>186183</v>
      </c>
      <c r="I4364" s="14">
        <v>504510628</v>
      </c>
      <c r="J4364" s="14">
        <f>表格1[[#This Row],[信用卡交易筆數]]/1000</f>
        <v>186.18299999999999</v>
      </c>
      <c r="K4364" s="14">
        <f>表格1[[#This Row],[信用卡交易金額'[新臺幣']]]/1000</f>
        <v>504510.62800000003</v>
      </c>
      <c r="L4364" s="14">
        <f>表格1[[#This Row],[信用卡交易金額'[新臺幣']]]/1000000</f>
        <v>504.510628</v>
      </c>
      <c r="M4364" s="14" t="str" cm="1">
        <f t="array" ref="M4364">_xlfn.TEXTJOIN("", TRUE, _xlfn.XLOOKUP(TRUE, VALUE(表格1[[#This Row],[年月]]) &lt;= VALUE($R$8:$R$12), $Q$8:$Q$12)) &amp; "年度"</f>
        <v>2023年度</v>
      </c>
    </row>
    <row r="4365" spans="1:13" x14ac:dyDescent="0.3">
      <c r="A4365" s="2">
        <v>202212</v>
      </c>
      <c r="B4365" s="19">
        <f>DATE(表格1[[#This Row],[年]],表格1[[#This Row],[月]],1)</f>
        <v>44896</v>
      </c>
      <c r="C4365" s="2" t="str">
        <f>LEFT(表格1[[#This Row],[年月]],4)</f>
        <v>2022</v>
      </c>
      <c r="D4365" s="2" t="str">
        <f>RIGHT(表格1[[#This Row],[年月]],2)</f>
        <v>12</v>
      </c>
      <c r="E4365" s="5">
        <v>10007000</v>
      </c>
      <c r="F4365" s="2" t="str">
        <f>VLOOKUP(TEXT(表格1[[#This Row],[地區]],"00000000"),縣市代碼,2,0)</f>
        <v>彰化縣</v>
      </c>
      <c r="G4365" s="2" t="s">
        <v>6</v>
      </c>
      <c r="H4365" s="13">
        <v>194593</v>
      </c>
      <c r="I4365" s="14">
        <v>600783459</v>
      </c>
      <c r="J4365" s="14">
        <f>表格1[[#This Row],[信用卡交易筆數]]/1000</f>
        <v>194.59299999999999</v>
      </c>
      <c r="K4365" s="14">
        <f>表格1[[#This Row],[信用卡交易金額'[新臺幣']]]/1000</f>
        <v>600783.45900000003</v>
      </c>
      <c r="L4365" s="14">
        <f>表格1[[#This Row],[信用卡交易金額'[新臺幣']]]/1000000</f>
        <v>600.78345899999999</v>
      </c>
      <c r="M4365" s="14" t="str" cm="1">
        <f t="array" ref="M4365">_xlfn.TEXTJOIN("", TRUE, _xlfn.XLOOKUP(TRUE, VALUE(表格1[[#This Row],[年月]]) &lt;= VALUE($R$8:$R$12), $Q$8:$Q$12)) &amp; "年度"</f>
        <v>2023年度</v>
      </c>
    </row>
    <row r="4366" spans="1:13" x14ac:dyDescent="0.3">
      <c r="A4366" s="2">
        <v>202212</v>
      </c>
      <c r="B4366" s="19">
        <f>DATE(表格1[[#This Row],[年]],表格1[[#This Row],[月]],1)</f>
        <v>44896</v>
      </c>
      <c r="C4366" s="2" t="str">
        <f>LEFT(表格1[[#This Row],[年月]],4)</f>
        <v>2022</v>
      </c>
      <c r="D4366" s="2" t="str">
        <f>RIGHT(表格1[[#This Row],[年月]],2)</f>
        <v>12</v>
      </c>
      <c r="E4366" s="5">
        <v>10007000</v>
      </c>
      <c r="F4366" s="2" t="str">
        <f>VLOOKUP(TEXT(表格1[[#This Row],[地區]],"00000000"),縣市代碼,2,0)</f>
        <v>彰化縣</v>
      </c>
      <c r="G4366" s="2" t="s">
        <v>7</v>
      </c>
      <c r="H4366" s="13">
        <v>1162005</v>
      </c>
      <c r="I4366" s="14">
        <v>1527774459</v>
      </c>
      <c r="J4366" s="14">
        <f>表格1[[#This Row],[信用卡交易筆數]]/1000</f>
        <v>1162.0050000000001</v>
      </c>
      <c r="K4366" s="14">
        <f>表格1[[#This Row],[信用卡交易金額'[新臺幣']]]/1000</f>
        <v>1527774.459</v>
      </c>
      <c r="L4366" s="14">
        <f>表格1[[#This Row],[信用卡交易金額'[新臺幣']]]/1000000</f>
        <v>1527.774459</v>
      </c>
      <c r="M4366" s="14" t="str" cm="1">
        <f t="array" ref="M4366">_xlfn.TEXTJOIN("", TRUE, _xlfn.XLOOKUP(TRUE, VALUE(表格1[[#This Row],[年月]]) &lt;= VALUE($R$8:$R$12), $Q$8:$Q$12)) &amp; "年度"</f>
        <v>2023年度</v>
      </c>
    </row>
    <row r="4367" spans="1:13" x14ac:dyDescent="0.3">
      <c r="A4367" s="2">
        <v>202212</v>
      </c>
      <c r="B4367" s="19">
        <f>DATE(表格1[[#This Row],[年]],表格1[[#This Row],[月]],1)</f>
        <v>44896</v>
      </c>
      <c r="C4367" s="2" t="str">
        <f>LEFT(表格1[[#This Row],[年月]],4)</f>
        <v>2022</v>
      </c>
      <c r="D4367" s="2" t="str">
        <f>RIGHT(表格1[[#This Row],[年月]],2)</f>
        <v>12</v>
      </c>
      <c r="E4367" s="5">
        <v>10007000</v>
      </c>
      <c r="F4367" s="2" t="str">
        <f>VLOOKUP(TEXT(表格1[[#This Row],[地區]],"00000000"),縣市代碼,2,0)</f>
        <v>彰化縣</v>
      </c>
      <c r="G4367" s="2" t="s">
        <v>8</v>
      </c>
      <c r="H4367" s="13">
        <v>709608</v>
      </c>
      <c r="I4367" s="14">
        <v>1165300948</v>
      </c>
      <c r="J4367" s="14">
        <f>表格1[[#This Row],[信用卡交易筆數]]/1000</f>
        <v>709.60799999999995</v>
      </c>
      <c r="K4367" s="14">
        <f>表格1[[#This Row],[信用卡交易金額'[新臺幣']]]/1000</f>
        <v>1165300.9480000001</v>
      </c>
      <c r="L4367" s="14">
        <f>表格1[[#This Row],[信用卡交易金額'[新臺幣']]]/1000000</f>
        <v>1165.3009480000001</v>
      </c>
      <c r="M4367" s="14" t="str" cm="1">
        <f t="array" ref="M4367">_xlfn.TEXTJOIN("", TRUE, _xlfn.XLOOKUP(TRUE, VALUE(表格1[[#This Row],[年月]]) &lt;= VALUE($R$8:$R$12), $Q$8:$Q$12)) &amp; "年度"</f>
        <v>2023年度</v>
      </c>
    </row>
    <row r="4368" spans="1:13" x14ac:dyDescent="0.3">
      <c r="A4368" s="2">
        <v>202212</v>
      </c>
      <c r="B4368" s="19">
        <f>DATE(表格1[[#This Row],[年]],表格1[[#This Row],[月]],1)</f>
        <v>44896</v>
      </c>
      <c r="C4368" s="2" t="str">
        <f>LEFT(表格1[[#This Row],[年月]],4)</f>
        <v>2022</v>
      </c>
      <c r="D4368" s="2" t="str">
        <f>RIGHT(表格1[[#This Row],[年月]],2)</f>
        <v>12</v>
      </c>
      <c r="E4368" s="5">
        <v>10007000</v>
      </c>
      <c r="F4368" s="2" t="str">
        <f>VLOOKUP(TEXT(表格1[[#This Row],[地區]],"00000000"),縣市代碼,2,0)</f>
        <v>彰化縣</v>
      </c>
      <c r="G4368" s="2" t="s">
        <v>9</v>
      </c>
      <c r="H4368" s="13">
        <v>1496802</v>
      </c>
      <c r="I4368" s="14">
        <v>2103946169</v>
      </c>
      <c r="J4368" s="14">
        <f>表格1[[#This Row],[信用卡交易筆數]]/1000</f>
        <v>1496.8019999999999</v>
      </c>
      <c r="K4368" s="14">
        <f>表格1[[#This Row],[信用卡交易金額'[新臺幣']]]/1000</f>
        <v>2103946.1690000002</v>
      </c>
      <c r="L4368" s="14">
        <f>表格1[[#This Row],[信用卡交易金額'[新臺幣']]]/1000000</f>
        <v>2103.9461689999998</v>
      </c>
      <c r="M4368" s="14" t="str" cm="1">
        <f t="array" ref="M4368">_xlfn.TEXTJOIN("", TRUE, _xlfn.XLOOKUP(TRUE, VALUE(表格1[[#This Row],[年月]]) &lt;= VALUE($R$8:$R$12), $Q$8:$Q$12)) &amp; "年度"</f>
        <v>2023年度</v>
      </c>
    </row>
    <row r="4369" spans="1:13" x14ac:dyDescent="0.3">
      <c r="A4369" s="2">
        <v>202212</v>
      </c>
      <c r="B4369" s="19">
        <f>DATE(表格1[[#This Row],[年]],表格1[[#This Row],[月]],1)</f>
        <v>44896</v>
      </c>
      <c r="C4369" s="2" t="str">
        <f>LEFT(表格1[[#This Row],[年月]],4)</f>
        <v>2022</v>
      </c>
      <c r="D4369" s="2" t="str">
        <f>RIGHT(表格1[[#This Row],[年月]],2)</f>
        <v>12</v>
      </c>
      <c r="E4369" s="5">
        <v>10007000</v>
      </c>
      <c r="F4369" s="2" t="str">
        <f>VLOOKUP(TEXT(表格1[[#This Row],[地區]],"00000000"),縣市代碼,2,0)</f>
        <v>彰化縣</v>
      </c>
      <c r="G4369" s="2" t="s">
        <v>10</v>
      </c>
      <c r="H4369" s="13">
        <v>984571</v>
      </c>
      <c r="I4369" s="14">
        <v>3141987828</v>
      </c>
      <c r="J4369" s="14">
        <f>表格1[[#This Row],[信用卡交易筆數]]/1000</f>
        <v>984.57100000000003</v>
      </c>
      <c r="K4369" s="14">
        <f>表格1[[#This Row],[信用卡交易金額'[新臺幣']]]/1000</f>
        <v>3141987.8280000002</v>
      </c>
      <c r="L4369" s="14">
        <f>表格1[[#This Row],[信用卡交易金額'[新臺幣']]]/1000000</f>
        <v>3141.9878279999998</v>
      </c>
      <c r="M4369" s="14" t="str" cm="1">
        <f t="array" ref="M4369">_xlfn.TEXTJOIN("", TRUE, _xlfn.XLOOKUP(TRUE, VALUE(表格1[[#This Row],[年月]]) &lt;= VALUE($R$8:$R$12), $Q$8:$Q$12)) &amp; "年度"</f>
        <v>2023年度</v>
      </c>
    </row>
    <row r="4370" spans="1:13" x14ac:dyDescent="0.3">
      <c r="A4370" s="2">
        <v>202212</v>
      </c>
      <c r="B4370" s="19">
        <f>DATE(表格1[[#This Row],[年]],表格1[[#This Row],[月]],1)</f>
        <v>44896</v>
      </c>
      <c r="C4370" s="2" t="str">
        <f>LEFT(表格1[[#This Row],[年月]],4)</f>
        <v>2022</v>
      </c>
      <c r="D4370" s="2" t="str">
        <f>RIGHT(表格1[[#This Row],[年月]],2)</f>
        <v>12</v>
      </c>
      <c r="E4370" s="5">
        <v>10008000</v>
      </c>
      <c r="F4370" s="2" t="str">
        <f>VLOOKUP(TEXT(表格1[[#This Row],[地區]],"00000000"),縣市代碼,2,0)</f>
        <v>南投縣</v>
      </c>
      <c r="G4370" s="2" t="s">
        <v>4</v>
      </c>
      <c r="H4370" s="13">
        <v>508521</v>
      </c>
      <c r="I4370" s="14">
        <v>274167594</v>
      </c>
      <c r="J4370" s="14">
        <f>表格1[[#This Row],[信用卡交易筆數]]/1000</f>
        <v>508.52100000000002</v>
      </c>
      <c r="K4370" s="14">
        <f>表格1[[#This Row],[信用卡交易金額'[新臺幣']]]/1000</f>
        <v>274167.59399999998</v>
      </c>
      <c r="L4370" s="14">
        <f>表格1[[#This Row],[信用卡交易金額'[新臺幣']]]/1000000</f>
        <v>274.16759400000001</v>
      </c>
      <c r="M4370" s="14" t="str" cm="1">
        <f t="array" ref="M4370">_xlfn.TEXTJOIN("", TRUE, _xlfn.XLOOKUP(TRUE, VALUE(表格1[[#This Row],[年月]]) &lt;= VALUE($R$8:$R$12), $Q$8:$Q$12)) &amp; "年度"</f>
        <v>2023年度</v>
      </c>
    </row>
    <row r="4371" spans="1:13" x14ac:dyDescent="0.3">
      <c r="A4371" s="2">
        <v>202212</v>
      </c>
      <c r="B4371" s="19">
        <f>DATE(表格1[[#This Row],[年]],表格1[[#This Row],[月]],1)</f>
        <v>44896</v>
      </c>
      <c r="C4371" s="2" t="str">
        <f>LEFT(表格1[[#This Row],[年月]],4)</f>
        <v>2022</v>
      </c>
      <c r="D4371" s="2" t="str">
        <f>RIGHT(表格1[[#This Row],[年月]],2)</f>
        <v>12</v>
      </c>
      <c r="E4371" s="5">
        <v>10008000</v>
      </c>
      <c r="F4371" s="2" t="str">
        <f>VLOOKUP(TEXT(表格1[[#This Row],[地區]],"00000000"),縣市代碼,2,0)</f>
        <v>南投縣</v>
      </c>
      <c r="G4371" s="2" t="s">
        <v>5</v>
      </c>
      <c r="H4371" s="13">
        <v>60058</v>
      </c>
      <c r="I4371" s="14">
        <v>156861806</v>
      </c>
      <c r="J4371" s="14">
        <f>表格1[[#This Row],[信用卡交易筆數]]/1000</f>
        <v>60.058</v>
      </c>
      <c r="K4371" s="14">
        <f>表格1[[#This Row],[信用卡交易金額'[新臺幣']]]/1000</f>
        <v>156861.80600000001</v>
      </c>
      <c r="L4371" s="14">
        <f>表格1[[#This Row],[信用卡交易金額'[新臺幣']]]/1000000</f>
        <v>156.861806</v>
      </c>
      <c r="M4371" s="14" t="str" cm="1">
        <f t="array" ref="M4371">_xlfn.TEXTJOIN("", TRUE, _xlfn.XLOOKUP(TRUE, VALUE(表格1[[#This Row],[年月]]) &lt;= VALUE($R$8:$R$12), $Q$8:$Q$12)) &amp; "年度"</f>
        <v>2023年度</v>
      </c>
    </row>
    <row r="4372" spans="1:13" x14ac:dyDescent="0.3">
      <c r="A4372" s="2">
        <v>202212</v>
      </c>
      <c r="B4372" s="19">
        <f>DATE(表格1[[#This Row],[年]],表格1[[#This Row],[月]],1)</f>
        <v>44896</v>
      </c>
      <c r="C4372" s="2" t="str">
        <f>LEFT(表格1[[#This Row],[年月]],4)</f>
        <v>2022</v>
      </c>
      <c r="D4372" s="2" t="str">
        <f>RIGHT(表格1[[#This Row],[年月]],2)</f>
        <v>12</v>
      </c>
      <c r="E4372" s="5">
        <v>10008000</v>
      </c>
      <c r="F4372" s="2" t="str">
        <f>VLOOKUP(TEXT(表格1[[#This Row],[地區]],"00000000"),縣市代碼,2,0)</f>
        <v>南投縣</v>
      </c>
      <c r="G4372" s="2" t="s">
        <v>6</v>
      </c>
      <c r="H4372" s="13">
        <v>66080</v>
      </c>
      <c r="I4372" s="14">
        <v>220601574</v>
      </c>
      <c r="J4372" s="14">
        <f>表格1[[#This Row],[信用卡交易筆數]]/1000</f>
        <v>66.08</v>
      </c>
      <c r="K4372" s="14">
        <f>表格1[[#This Row],[信用卡交易金額'[新臺幣']]]/1000</f>
        <v>220601.57399999999</v>
      </c>
      <c r="L4372" s="14">
        <f>表格1[[#This Row],[信用卡交易金額'[新臺幣']]]/1000000</f>
        <v>220.601574</v>
      </c>
      <c r="M4372" s="14" t="str" cm="1">
        <f t="array" ref="M4372">_xlfn.TEXTJOIN("", TRUE, _xlfn.XLOOKUP(TRUE, VALUE(表格1[[#This Row],[年月]]) &lt;= VALUE($R$8:$R$12), $Q$8:$Q$12)) &amp; "年度"</f>
        <v>2023年度</v>
      </c>
    </row>
    <row r="4373" spans="1:13" x14ac:dyDescent="0.3">
      <c r="A4373" s="2">
        <v>202212</v>
      </c>
      <c r="B4373" s="19">
        <f>DATE(表格1[[#This Row],[年]],表格1[[#This Row],[月]],1)</f>
        <v>44896</v>
      </c>
      <c r="C4373" s="2" t="str">
        <f>LEFT(表格1[[#This Row],[年月]],4)</f>
        <v>2022</v>
      </c>
      <c r="D4373" s="2" t="str">
        <f>RIGHT(表格1[[#This Row],[年月]],2)</f>
        <v>12</v>
      </c>
      <c r="E4373" s="5">
        <v>10008000</v>
      </c>
      <c r="F4373" s="2" t="str">
        <f>VLOOKUP(TEXT(表格1[[#This Row],[地區]],"00000000"),縣市代碼,2,0)</f>
        <v>南投縣</v>
      </c>
      <c r="G4373" s="2" t="s">
        <v>7</v>
      </c>
      <c r="H4373" s="13">
        <v>399864</v>
      </c>
      <c r="I4373" s="14">
        <v>523977634</v>
      </c>
      <c r="J4373" s="14">
        <f>表格1[[#This Row],[信用卡交易筆數]]/1000</f>
        <v>399.86399999999998</v>
      </c>
      <c r="K4373" s="14">
        <f>表格1[[#This Row],[信用卡交易金額'[新臺幣']]]/1000</f>
        <v>523977.63400000002</v>
      </c>
      <c r="L4373" s="14">
        <f>表格1[[#This Row],[信用卡交易金額'[新臺幣']]]/1000000</f>
        <v>523.97763399999997</v>
      </c>
      <c r="M4373" s="14" t="str" cm="1">
        <f t="array" ref="M4373">_xlfn.TEXTJOIN("", TRUE, _xlfn.XLOOKUP(TRUE, VALUE(表格1[[#This Row],[年月]]) &lt;= VALUE($R$8:$R$12), $Q$8:$Q$12)) &amp; "年度"</f>
        <v>2023年度</v>
      </c>
    </row>
    <row r="4374" spans="1:13" x14ac:dyDescent="0.3">
      <c r="A4374" s="2">
        <v>202212</v>
      </c>
      <c r="B4374" s="19">
        <f>DATE(表格1[[#This Row],[年]],表格1[[#This Row],[月]],1)</f>
        <v>44896</v>
      </c>
      <c r="C4374" s="2" t="str">
        <f>LEFT(表格1[[#This Row],[年月]],4)</f>
        <v>2022</v>
      </c>
      <c r="D4374" s="2" t="str">
        <f>RIGHT(表格1[[#This Row],[年月]],2)</f>
        <v>12</v>
      </c>
      <c r="E4374" s="5">
        <v>10008000</v>
      </c>
      <c r="F4374" s="2" t="str">
        <f>VLOOKUP(TEXT(表格1[[#This Row],[地區]],"00000000"),縣市代碼,2,0)</f>
        <v>南投縣</v>
      </c>
      <c r="G4374" s="2" t="s">
        <v>8</v>
      </c>
      <c r="H4374" s="13">
        <v>273335</v>
      </c>
      <c r="I4374" s="14">
        <v>378663913</v>
      </c>
      <c r="J4374" s="14">
        <f>表格1[[#This Row],[信用卡交易筆數]]/1000</f>
        <v>273.33499999999998</v>
      </c>
      <c r="K4374" s="14">
        <f>表格1[[#This Row],[信用卡交易金額'[新臺幣']]]/1000</f>
        <v>378663.913</v>
      </c>
      <c r="L4374" s="14">
        <f>表格1[[#This Row],[信用卡交易金額'[新臺幣']]]/1000000</f>
        <v>378.66391299999998</v>
      </c>
      <c r="M4374" s="14" t="str" cm="1">
        <f t="array" ref="M4374">_xlfn.TEXTJOIN("", TRUE, _xlfn.XLOOKUP(TRUE, VALUE(表格1[[#This Row],[年月]]) &lt;= VALUE($R$8:$R$12), $Q$8:$Q$12)) &amp; "年度"</f>
        <v>2023年度</v>
      </c>
    </row>
    <row r="4375" spans="1:13" x14ac:dyDescent="0.3">
      <c r="A4375" s="2">
        <v>202212</v>
      </c>
      <c r="B4375" s="19">
        <f>DATE(表格1[[#This Row],[年]],表格1[[#This Row],[月]],1)</f>
        <v>44896</v>
      </c>
      <c r="C4375" s="2" t="str">
        <f>LEFT(表格1[[#This Row],[年月]],4)</f>
        <v>2022</v>
      </c>
      <c r="D4375" s="2" t="str">
        <f>RIGHT(表格1[[#This Row],[年月]],2)</f>
        <v>12</v>
      </c>
      <c r="E4375" s="5">
        <v>10008000</v>
      </c>
      <c r="F4375" s="2" t="str">
        <f>VLOOKUP(TEXT(表格1[[#This Row],[地區]],"00000000"),縣市代碼,2,0)</f>
        <v>南投縣</v>
      </c>
      <c r="G4375" s="2" t="s">
        <v>9</v>
      </c>
      <c r="H4375" s="13">
        <v>496873</v>
      </c>
      <c r="I4375" s="14">
        <v>676281683</v>
      </c>
      <c r="J4375" s="14">
        <f>表格1[[#This Row],[信用卡交易筆數]]/1000</f>
        <v>496.87299999999999</v>
      </c>
      <c r="K4375" s="14">
        <f>表格1[[#This Row],[信用卡交易金額'[新臺幣']]]/1000</f>
        <v>676281.68299999996</v>
      </c>
      <c r="L4375" s="14">
        <f>表格1[[#This Row],[信用卡交易金額'[新臺幣']]]/1000000</f>
        <v>676.28168300000004</v>
      </c>
      <c r="M4375" s="14" t="str" cm="1">
        <f t="array" ref="M4375">_xlfn.TEXTJOIN("", TRUE, _xlfn.XLOOKUP(TRUE, VALUE(表格1[[#This Row],[年月]]) &lt;= VALUE($R$8:$R$12), $Q$8:$Q$12)) &amp; "年度"</f>
        <v>2023年度</v>
      </c>
    </row>
    <row r="4376" spans="1:13" x14ac:dyDescent="0.3">
      <c r="A4376" s="2">
        <v>202212</v>
      </c>
      <c r="B4376" s="19">
        <f>DATE(表格1[[#This Row],[年]],表格1[[#This Row],[月]],1)</f>
        <v>44896</v>
      </c>
      <c r="C4376" s="2" t="str">
        <f>LEFT(表格1[[#This Row],[年月]],4)</f>
        <v>2022</v>
      </c>
      <c r="D4376" s="2" t="str">
        <f>RIGHT(表格1[[#This Row],[年月]],2)</f>
        <v>12</v>
      </c>
      <c r="E4376" s="5">
        <v>10008000</v>
      </c>
      <c r="F4376" s="2" t="str">
        <f>VLOOKUP(TEXT(表格1[[#This Row],[地區]],"00000000"),縣市代碼,2,0)</f>
        <v>南投縣</v>
      </c>
      <c r="G4376" s="2" t="s">
        <v>10</v>
      </c>
      <c r="H4376" s="13">
        <v>323530</v>
      </c>
      <c r="I4376" s="14">
        <v>1031266769</v>
      </c>
      <c r="J4376" s="14">
        <f>表格1[[#This Row],[信用卡交易筆數]]/1000</f>
        <v>323.52999999999997</v>
      </c>
      <c r="K4376" s="14">
        <f>表格1[[#This Row],[信用卡交易金額'[新臺幣']]]/1000</f>
        <v>1031266.769</v>
      </c>
      <c r="L4376" s="14">
        <f>表格1[[#This Row],[信用卡交易金額'[新臺幣']]]/1000000</f>
        <v>1031.2667690000001</v>
      </c>
      <c r="M4376" s="14" t="str" cm="1">
        <f t="array" ref="M4376">_xlfn.TEXTJOIN("", TRUE, _xlfn.XLOOKUP(TRUE, VALUE(表格1[[#This Row],[年月]]) &lt;= VALUE($R$8:$R$12), $Q$8:$Q$12)) &amp; "年度"</f>
        <v>2023年度</v>
      </c>
    </row>
    <row r="4377" spans="1:13" x14ac:dyDescent="0.3">
      <c r="A4377" s="2">
        <v>202212</v>
      </c>
      <c r="B4377" s="19">
        <f>DATE(表格1[[#This Row],[年]],表格1[[#This Row],[月]],1)</f>
        <v>44896</v>
      </c>
      <c r="C4377" s="2" t="str">
        <f>LEFT(表格1[[#This Row],[年月]],4)</f>
        <v>2022</v>
      </c>
      <c r="D4377" s="2" t="str">
        <f>RIGHT(表格1[[#This Row],[年月]],2)</f>
        <v>12</v>
      </c>
      <c r="E4377" s="5">
        <v>10009000</v>
      </c>
      <c r="F4377" s="2" t="str">
        <f>VLOOKUP(TEXT(表格1[[#This Row],[地區]],"00000000"),縣市代碼,2,0)</f>
        <v>雲林縣</v>
      </c>
      <c r="G4377" s="2" t="s">
        <v>4</v>
      </c>
      <c r="H4377" s="13">
        <v>604443</v>
      </c>
      <c r="I4377" s="14">
        <v>312846484</v>
      </c>
      <c r="J4377" s="14">
        <f>表格1[[#This Row],[信用卡交易筆數]]/1000</f>
        <v>604.44299999999998</v>
      </c>
      <c r="K4377" s="14">
        <f>表格1[[#This Row],[信用卡交易金額'[新臺幣']]]/1000</f>
        <v>312846.484</v>
      </c>
      <c r="L4377" s="14">
        <f>表格1[[#This Row],[信用卡交易金額'[新臺幣']]]/1000000</f>
        <v>312.84648399999998</v>
      </c>
      <c r="M4377" s="14" t="str" cm="1">
        <f t="array" ref="M4377">_xlfn.TEXTJOIN("", TRUE, _xlfn.XLOOKUP(TRUE, VALUE(表格1[[#This Row],[年月]]) &lt;= VALUE($R$8:$R$12), $Q$8:$Q$12)) &amp; "年度"</f>
        <v>2023年度</v>
      </c>
    </row>
    <row r="4378" spans="1:13" x14ac:dyDescent="0.3">
      <c r="A4378" s="2">
        <v>202212</v>
      </c>
      <c r="B4378" s="19">
        <f>DATE(表格1[[#This Row],[年]],表格1[[#This Row],[月]],1)</f>
        <v>44896</v>
      </c>
      <c r="C4378" s="2" t="str">
        <f>LEFT(表格1[[#This Row],[年月]],4)</f>
        <v>2022</v>
      </c>
      <c r="D4378" s="2" t="str">
        <f>RIGHT(表格1[[#This Row],[年月]],2)</f>
        <v>12</v>
      </c>
      <c r="E4378" s="5">
        <v>10009000</v>
      </c>
      <c r="F4378" s="2" t="str">
        <f>VLOOKUP(TEXT(表格1[[#This Row],[地區]],"00000000"),縣市代碼,2,0)</f>
        <v>雲林縣</v>
      </c>
      <c r="G4378" s="2" t="s">
        <v>5</v>
      </c>
      <c r="H4378" s="13">
        <v>78977</v>
      </c>
      <c r="I4378" s="14">
        <v>203341146</v>
      </c>
      <c r="J4378" s="14">
        <f>表格1[[#This Row],[信用卡交易筆數]]/1000</f>
        <v>78.977000000000004</v>
      </c>
      <c r="K4378" s="14">
        <f>表格1[[#This Row],[信用卡交易金額'[新臺幣']]]/1000</f>
        <v>203341.14600000001</v>
      </c>
      <c r="L4378" s="14">
        <f>表格1[[#This Row],[信用卡交易金額'[新臺幣']]]/1000000</f>
        <v>203.34114600000001</v>
      </c>
      <c r="M4378" s="14" t="str" cm="1">
        <f t="array" ref="M4378">_xlfn.TEXTJOIN("", TRUE, _xlfn.XLOOKUP(TRUE, VALUE(表格1[[#This Row],[年月]]) &lt;= VALUE($R$8:$R$12), $Q$8:$Q$12)) &amp; "年度"</f>
        <v>2023年度</v>
      </c>
    </row>
    <row r="4379" spans="1:13" x14ac:dyDescent="0.3">
      <c r="A4379" s="2">
        <v>202212</v>
      </c>
      <c r="B4379" s="19">
        <f>DATE(表格1[[#This Row],[年]],表格1[[#This Row],[月]],1)</f>
        <v>44896</v>
      </c>
      <c r="C4379" s="2" t="str">
        <f>LEFT(表格1[[#This Row],[年月]],4)</f>
        <v>2022</v>
      </c>
      <c r="D4379" s="2" t="str">
        <f>RIGHT(表格1[[#This Row],[年月]],2)</f>
        <v>12</v>
      </c>
      <c r="E4379" s="5">
        <v>10009000</v>
      </c>
      <c r="F4379" s="2" t="str">
        <f>VLOOKUP(TEXT(表格1[[#This Row],[地區]],"00000000"),縣市代碼,2,0)</f>
        <v>雲林縣</v>
      </c>
      <c r="G4379" s="2" t="s">
        <v>6</v>
      </c>
      <c r="H4379" s="13">
        <v>82510</v>
      </c>
      <c r="I4379" s="14">
        <v>251736594</v>
      </c>
      <c r="J4379" s="14">
        <f>表格1[[#This Row],[信用卡交易筆數]]/1000</f>
        <v>82.51</v>
      </c>
      <c r="K4379" s="14">
        <f>表格1[[#This Row],[信用卡交易金額'[新臺幣']]]/1000</f>
        <v>251736.59400000001</v>
      </c>
      <c r="L4379" s="14">
        <f>表格1[[#This Row],[信用卡交易金額'[新臺幣']]]/1000000</f>
        <v>251.736594</v>
      </c>
      <c r="M4379" s="14" t="str" cm="1">
        <f t="array" ref="M4379">_xlfn.TEXTJOIN("", TRUE, _xlfn.XLOOKUP(TRUE, VALUE(表格1[[#This Row],[年月]]) &lt;= VALUE($R$8:$R$12), $Q$8:$Q$12)) &amp; "年度"</f>
        <v>2023年度</v>
      </c>
    </row>
    <row r="4380" spans="1:13" x14ac:dyDescent="0.3">
      <c r="A4380" s="2">
        <v>202212</v>
      </c>
      <c r="B4380" s="19">
        <f>DATE(表格1[[#This Row],[年]],表格1[[#This Row],[月]],1)</f>
        <v>44896</v>
      </c>
      <c r="C4380" s="2" t="str">
        <f>LEFT(表格1[[#This Row],[年月]],4)</f>
        <v>2022</v>
      </c>
      <c r="D4380" s="2" t="str">
        <f>RIGHT(表格1[[#This Row],[年月]],2)</f>
        <v>12</v>
      </c>
      <c r="E4380" s="5">
        <v>10009000</v>
      </c>
      <c r="F4380" s="2" t="str">
        <f>VLOOKUP(TEXT(表格1[[#This Row],[地區]],"00000000"),縣市代碼,2,0)</f>
        <v>雲林縣</v>
      </c>
      <c r="G4380" s="2" t="s">
        <v>7</v>
      </c>
      <c r="H4380" s="13">
        <v>541496</v>
      </c>
      <c r="I4380" s="14">
        <v>690170585</v>
      </c>
      <c r="J4380" s="14">
        <f>表格1[[#This Row],[信用卡交易筆數]]/1000</f>
        <v>541.49599999999998</v>
      </c>
      <c r="K4380" s="14">
        <f>表格1[[#This Row],[信用卡交易金額'[新臺幣']]]/1000</f>
        <v>690170.58499999996</v>
      </c>
      <c r="L4380" s="14">
        <f>表格1[[#This Row],[信用卡交易金額'[新臺幣']]]/1000000</f>
        <v>690.17058499999996</v>
      </c>
      <c r="M4380" s="14" t="str" cm="1">
        <f t="array" ref="M4380">_xlfn.TEXTJOIN("", TRUE, _xlfn.XLOOKUP(TRUE, VALUE(表格1[[#This Row],[年月]]) &lt;= VALUE($R$8:$R$12), $Q$8:$Q$12)) &amp; "年度"</f>
        <v>2023年度</v>
      </c>
    </row>
    <row r="4381" spans="1:13" x14ac:dyDescent="0.3">
      <c r="A4381" s="2">
        <v>202212</v>
      </c>
      <c r="B4381" s="19">
        <f>DATE(表格1[[#This Row],[年]],表格1[[#This Row],[月]],1)</f>
        <v>44896</v>
      </c>
      <c r="C4381" s="2" t="str">
        <f>LEFT(表格1[[#This Row],[年月]],4)</f>
        <v>2022</v>
      </c>
      <c r="D4381" s="2" t="str">
        <f>RIGHT(表格1[[#This Row],[年月]],2)</f>
        <v>12</v>
      </c>
      <c r="E4381" s="5">
        <v>10009000</v>
      </c>
      <c r="F4381" s="2" t="str">
        <f>VLOOKUP(TEXT(表格1[[#This Row],[地區]],"00000000"),縣市代碼,2,0)</f>
        <v>雲林縣</v>
      </c>
      <c r="G4381" s="2" t="s">
        <v>8</v>
      </c>
      <c r="H4381" s="13">
        <v>302622</v>
      </c>
      <c r="I4381" s="14">
        <v>436174666</v>
      </c>
      <c r="J4381" s="14">
        <f>表格1[[#This Row],[信用卡交易筆數]]/1000</f>
        <v>302.62200000000001</v>
      </c>
      <c r="K4381" s="14">
        <f>表格1[[#This Row],[信用卡交易金額'[新臺幣']]]/1000</f>
        <v>436174.66600000003</v>
      </c>
      <c r="L4381" s="14">
        <f>表格1[[#This Row],[信用卡交易金額'[新臺幣']]]/1000000</f>
        <v>436.174666</v>
      </c>
      <c r="M4381" s="14" t="str" cm="1">
        <f t="array" ref="M4381">_xlfn.TEXTJOIN("", TRUE, _xlfn.XLOOKUP(TRUE, VALUE(表格1[[#This Row],[年月]]) &lt;= VALUE($R$8:$R$12), $Q$8:$Q$12)) &amp; "年度"</f>
        <v>2023年度</v>
      </c>
    </row>
    <row r="4382" spans="1:13" x14ac:dyDescent="0.3">
      <c r="A4382" s="2">
        <v>202212</v>
      </c>
      <c r="B4382" s="19">
        <f>DATE(表格1[[#This Row],[年]],表格1[[#This Row],[月]],1)</f>
        <v>44896</v>
      </c>
      <c r="C4382" s="2" t="str">
        <f>LEFT(表格1[[#This Row],[年月]],4)</f>
        <v>2022</v>
      </c>
      <c r="D4382" s="2" t="str">
        <f>RIGHT(表格1[[#This Row],[年月]],2)</f>
        <v>12</v>
      </c>
      <c r="E4382" s="5">
        <v>10009000</v>
      </c>
      <c r="F4382" s="2" t="str">
        <f>VLOOKUP(TEXT(表格1[[#This Row],[地區]],"00000000"),縣市代碼,2,0)</f>
        <v>雲林縣</v>
      </c>
      <c r="G4382" s="2" t="s">
        <v>9</v>
      </c>
      <c r="H4382" s="13">
        <v>613104</v>
      </c>
      <c r="I4382" s="14">
        <v>854553276</v>
      </c>
      <c r="J4382" s="14">
        <f>表格1[[#This Row],[信用卡交易筆數]]/1000</f>
        <v>613.10400000000004</v>
      </c>
      <c r="K4382" s="14">
        <f>表格1[[#This Row],[信用卡交易金額'[新臺幣']]]/1000</f>
        <v>854553.27599999995</v>
      </c>
      <c r="L4382" s="14">
        <f>表格1[[#This Row],[信用卡交易金額'[新臺幣']]]/1000000</f>
        <v>854.55327599999998</v>
      </c>
      <c r="M4382" s="14" t="str" cm="1">
        <f t="array" ref="M4382">_xlfn.TEXTJOIN("", TRUE, _xlfn.XLOOKUP(TRUE, VALUE(表格1[[#This Row],[年月]]) &lt;= VALUE($R$8:$R$12), $Q$8:$Q$12)) &amp; "年度"</f>
        <v>2023年度</v>
      </c>
    </row>
    <row r="4383" spans="1:13" x14ac:dyDescent="0.3">
      <c r="A4383" s="2">
        <v>202212</v>
      </c>
      <c r="B4383" s="19">
        <f>DATE(表格1[[#This Row],[年]],表格1[[#This Row],[月]],1)</f>
        <v>44896</v>
      </c>
      <c r="C4383" s="2" t="str">
        <f>LEFT(表格1[[#This Row],[年月]],4)</f>
        <v>2022</v>
      </c>
      <c r="D4383" s="2" t="str">
        <f>RIGHT(表格1[[#This Row],[年月]],2)</f>
        <v>12</v>
      </c>
      <c r="E4383" s="5">
        <v>10009000</v>
      </c>
      <c r="F4383" s="2" t="str">
        <f>VLOOKUP(TEXT(表格1[[#This Row],[地區]],"00000000"),縣市代碼,2,0)</f>
        <v>雲林縣</v>
      </c>
      <c r="G4383" s="2" t="s">
        <v>10</v>
      </c>
      <c r="H4383" s="13">
        <v>405714</v>
      </c>
      <c r="I4383" s="14">
        <v>1261609774</v>
      </c>
      <c r="J4383" s="14">
        <f>表格1[[#This Row],[信用卡交易筆數]]/1000</f>
        <v>405.714</v>
      </c>
      <c r="K4383" s="14">
        <f>表格1[[#This Row],[信用卡交易金額'[新臺幣']]]/1000</f>
        <v>1261609.774</v>
      </c>
      <c r="L4383" s="14">
        <f>表格1[[#This Row],[信用卡交易金額'[新臺幣']]]/1000000</f>
        <v>1261.609774</v>
      </c>
      <c r="M4383" s="14" t="str" cm="1">
        <f t="array" ref="M4383">_xlfn.TEXTJOIN("", TRUE, _xlfn.XLOOKUP(TRUE, VALUE(表格1[[#This Row],[年月]]) &lt;= VALUE($R$8:$R$12), $Q$8:$Q$12)) &amp; "年度"</f>
        <v>2023年度</v>
      </c>
    </row>
    <row r="4384" spans="1:13" x14ac:dyDescent="0.3">
      <c r="A4384" s="2">
        <v>202212</v>
      </c>
      <c r="B4384" s="19">
        <f>DATE(表格1[[#This Row],[年]],表格1[[#This Row],[月]],1)</f>
        <v>44896</v>
      </c>
      <c r="C4384" s="2" t="str">
        <f>LEFT(表格1[[#This Row],[年月]],4)</f>
        <v>2022</v>
      </c>
      <c r="D4384" s="2" t="str">
        <f>RIGHT(表格1[[#This Row],[年月]],2)</f>
        <v>12</v>
      </c>
      <c r="E4384" s="5">
        <v>10010000</v>
      </c>
      <c r="F4384" s="2" t="str">
        <f>VLOOKUP(TEXT(表格1[[#This Row],[地區]],"00000000"),縣市代碼,2,0)</f>
        <v>嘉義縣</v>
      </c>
      <c r="G4384" s="2" t="s">
        <v>4</v>
      </c>
      <c r="H4384" s="13">
        <v>416941</v>
      </c>
      <c r="I4384" s="14">
        <v>215455033</v>
      </c>
      <c r="J4384" s="14">
        <f>表格1[[#This Row],[信用卡交易筆數]]/1000</f>
        <v>416.94099999999997</v>
      </c>
      <c r="K4384" s="14">
        <f>表格1[[#This Row],[信用卡交易金額'[新臺幣']]]/1000</f>
        <v>215455.033</v>
      </c>
      <c r="L4384" s="14">
        <f>表格1[[#This Row],[信用卡交易金額'[新臺幣']]]/1000000</f>
        <v>215.45503299999999</v>
      </c>
      <c r="M4384" s="14" t="str" cm="1">
        <f t="array" ref="M4384">_xlfn.TEXTJOIN("", TRUE, _xlfn.XLOOKUP(TRUE, VALUE(表格1[[#This Row],[年月]]) &lt;= VALUE($R$8:$R$12), $Q$8:$Q$12)) &amp; "年度"</f>
        <v>2023年度</v>
      </c>
    </row>
    <row r="4385" spans="1:13" x14ac:dyDescent="0.3">
      <c r="A4385" s="2">
        <v>202212</v>
      </c>
      <c r="B4385" s="19">
        <f>DATE(表格1[[#This Row],[年]],表格1[[#This Row],[月]],1)</f>
        <v>44896</v>
      </c>
      <c r="C4385" s="2" t="str">
        <f>LEFT(表格1[[#This Row],[年月]],4)</f>
        <v>2022</v>
      </c>
      <c r="D4385" s="2" t="str">
        <f>RIGHT(表格1[[#This Row],[年月]],2)</f>
        <v>12</v>
      </c>
      <c r="E4385" s="5">
        <v>10010000</v>
      </c>
      <c r="F4385" s="2" t="str">
        <f>VLOOKUP(TEXT(表格1[[#This Row],[地區]],"00000000"),縣市代碼,2,0)</f>
        <v>嘉義縣</v>
      </c>
      <c r="G4385" s="2" t="s">
        <v>5</v>
      </c>
      <c r="H4385" s="13">
        <v>49853</v>
      </c>
      <c r="I4385" s="14">
        <v>123500864</v>
      </c>
      <c r="J4385" s="14">
        <f>表格1[[#This Row],[信用卡交易筆數]]/1000</f>
        <v>49.853000000000002</v>
      </c>
      <c r="K4385" s="14">
        <f>表格1[[#This Row],[信用卡交易金額'[新臺幣']]]/1000</f>
        <v>123500.864</v>
      </c>
      <c r="L4385" s="14">
        <f>表格1[[#This Row],[信用卡交易金額'[新臺幣']]]/1000000</f>
        <v>123.50086400000001</v>
      </c>
      <c r="M4385" s="14" t="str" cm="1">
        <f t="array" ref="M4385">_xlfn.TEXTJOIN("", TRUE, _xlfn.XLOOKUP(TRUE, VALUE(表格1[[#This Row],[年月]]) &lt;= VALUE($R$8:$R$12), $Q$8:$Q$12)) &amp; "年度"</f>
        <v>2023年度</v>
      </c>
    </row>
    <row r="4386" spans="1:13" x14ac:dyDescent="0.3">
      <c r="A4386" s="2">
        <v>202212</v>
      </c>
      <c r="B4386" s="19">
        <f>DATE(表格1[[#This Row],[年]],表格1[[#This Row],[月]],1)</f>
        <v>44896</v>
      </c>
      <c r="C4386" s="2" t="str">
        <f>LEFT(表格1[[#This Row],[年月]],4)</f>
        <v>2022</v>
      </c>
      <c r="D4386" s="2" t="str">
        <f>RIGHT(表格1[[#This Row],[年月]],2)</f>
        <v>12</v>
      </c>
      <c r="E4386" s="5">
        <v>10010000</v>
      </c>
      <c r="F4386" s="2" t="str">
        <f>VLOOKUP(TEXT(表格1[[#This Row],[地區]],"00000000"),縣市代碼,2,0)</f>
        <v>嘉義縣</v>
      </c>
      <c r="G4386" s="2" t="s">
        <v>6</v>
      </c>
      <c r="H4386" s="13">
        <v>56327</v>
      </c>
      <c r="I4386" s="14">
        <v>169711571</v>
      </c>
      <c r="J4386" s="14">
        <f>表格1[[#This Row],[信用卡交易筆數]]/1000</f>
        <v>56.326999999999998</v>
      </c>
      <c r="K4386" s="14">
        <f>表格1[[#This Row],[信用卡交易金額'[新臺幣']]]/1000</f>
        <v>169711.571</v>
      </c>
      <c r="L4386" s="14">
        <f>表格1[[#This Row],[信用卡交易金額'[新臺幣']]]/1000000</f>
        <v>169.71157099999999</v>
      </c>
      <c r="M4386" s="14" t="str" cm="1">
        <f t="array" ref="M4386">_xlfn.TEXTJOIN("", TRUE, _xlfn.XLOOKUP(TRUE, VALUE(表格1[[#This Row],[年月]]) &lt;= VALUE($R$8:$R$12), $Q$8:$Q$12)) &amp; "年度"</f>
        <v>2023年度</v>
      </c>
    </row>
    <row r="4387" spans="1:13" x14ac:dyDescent="0.3">
      <c r="A4387" s="2">
        <v>202212</v>
      </c>
      <c r="B4387" s="19">
        <f>DATE(表格1[[#This Row],[年]],表格1[[#This Row],[月]],1)</f>
        <v>44896</v>
      </c>
      <c r="C4387" s="2" t="str">
        <f>LEFT(表格1[[#This Row],[年月]],4)</f>
        <v>2022</v>
      </c>
      <c r="D4387" s="2" t="str">
        <f>RIGHT(表格1[[#This Row],[年月]],2)</f>
        <v>12</v>
      </c>
      <c r="E4387" s="5">
        <v>10010000</v>
      </c>
      <c r="F4387" s="2" t="str">
        <f>VLOOKUP(TEXT(表格1[[#This Row],[地區]],"00000000"),縣市代碼,2,0)</f>
        <v>嘉義縣</v>
      </c>
      <c r="G4387" s="2" t="s">
        <v>7</v>
      </c>
      <c r="H4387" s="13">
        <v>399099</v>
      </c>
      <c r="I4387" s="14">
        <v>499154365</v>
      </c>
      <c r="J4387" s="14">
        <f>表格1[[#This Row],[信用卡交易筆數]]/1000</f>
        <v>399.09899999999999</v>
      </c>
      <c r="K4387" s="14">
        <f>表格1[[#This Row],[信用卡交易金額'[新臺幣']]]/1000</f>
        <v>499154.36499999999</v>
      </c>
      <c r="L4387" s="14">
        <f>表格1[[#This Row],[信用卡交易金額'[新臺幣']]]/1000000</f>
        <v>499.15436499999998</v>
      </c>
      <c r="M4387" s="14" t="str" cm="1">
        <f t="array" ref="M4387">_xlfn.TEXTJOIN("", TRUE, _xlfn.XLOOKUP(TRUE, VALUE(表格1[[#This Row],[年月]]) &lt;= VALUE($R$8:$R$12), $Q$8:$Q$12)) &amp; "年度"</f>
        <v>2023年度</v>
      </c>
    </row>
    <row r="4388" spans="1:13" x14ac:dyDescent="0.3">
      <c r="A4388" s="2">
        <v>202212</v>
      </c>
      <c r="B4388" s="19">
        <f>DATE(表格1[[#This Row],[年]],表格1[[#This Row],[月]],1)</f>
        <v>44896</v>
      </c>
      <c r="C4388" s="2" t="str">
        <f>LEFT(表格1[[#This Row],[年月]],4)</f>
        <v>2022</v>
      </c>
      <c r="D4388" s="2" t="str">
        <f>RIGHT(表格1[[#This Row],[年月]],2)</f>
        <v>12</v>
      </c>
      <c r="E4388" s="5">
        <v>10010000</v>
      </c>
      <c r="F4388" s="2" t="str">
        <f>VLOOKUP(TEXT(表格1[[#This Row],[地區]],"00000000"),縣市代碼,2,0)</f>
        <v>嘉義縣</v>
      </c>
      <c r="G4388" s="2" t="s">
        <v>8</v>
      </c>
      <c r="H4388" s="13">
        <v>225537</v>
      </c>
      <c r="I4388" s="14">
        <v>330177823</v>
      </c>
      <c r="J4388" s="14">
        <f>表格1[[#This Row],[信用卡交易筆數]]/1000</f>
        <v>225.53700000000001</v>
      </c>
      <c r="K4388" s="14">
        <f>表格1[[#This Row],[信用卡交易金額'[新臺幣']]]/1000</f>
        <v>330177.82299999997</v>
      </c>
      <c r="L4388" s="14">
        <f>表格1[[#This Row],[信用卡交易金額'[新臺幣']]]/1000000</f>
        <v>330.17782299999999</v>
      </c>
      <c r="M4388" s="14" t="str" cm="1">
        <f t="array" ref="M4388">_xlfn.TEXTJOIN("", TRUE, _xlfn.XLOOKUP(TRUE, VALUE(表格1[[#This Row],[年月]]) &lt;= VALUE($R$8:$R$12), $Q$8:$Q$12)) &amp; "年度"</f>
        <v>2023年度</v>
      </c>
    </row>
    <row r="4389" spans="1:13" x14ac:dyDescent="0.3">
      <c r="A4389" s="2">
        <v>202212</v>
      </c>
      <c r="B4389" s="19">
        <f>DATE(表格1[[#This Row],[年]],表格1[[#This Row],[月]],1)</f>
        <v>44896</v>
      </c>
      <c r="C4389" s="2" t="str">
        <f>LEFT(表格1[[#This Row],[年月]],4)</f>
        <v>2022</v>
      </c>
      <c r="D4389" s="2" t="str">
        <f>RIGHT(表格1[[#This Row],[年月]],2)</f>
        <v>12</v>
      </c>
      <c r="E4389" s="5">
        <v>10010000</v>
      </c>
      <c r="F4389" s="2" t="str">
        <f>VLOOKUP(TEXT(表格1[[#This Row],[地區]],"00000000"),縣市代碼,2,0)</f>
        <v>嘉義縣</v>
      </c>
      <c r="G4389" s="2" t="s">
        <v>9</v>
      </c>
      <c r="H4389" s="13">
        <v>468846</v>
      </c>
      <c r="I4389" s="14">
        <v>688414958</v>
      </c>
      <c r="J4389" s="14">
        <f>表格1[[#This Row],[信用卡交易筆數]]/1000</f>
        <v>468.846</v>
      </c>
      <c r="K4389" s="14">
        <f>表格1[[#This Row],[信用卡交易金額'[新臺幣']]]/1000</f>
        <v>688414.95799999998</v>
      </c>
      <c r="L4389" s="14">
        <f>表格1[[#This Row],[信用卡交易金額'[新臺幣']]]/1000000</f>
        <v>688.41495799999996</v>
      </c>
      <c r="M4389" s="14" t="str" cm="1">
        <f t="array" ref="M4389">_xlfn.TEXTJOIN("", TRUE, _xlfn.XLOOKUP(TRUE, VALUE(表格1[[#This Row],[年月]]) &lt;= VALUE($R$8:$R$12), $Q$8:$Q$12)) &amp; "年度"</f>
        <v>2023年度</v>
      </c>
    </row>
    <row r="4390" spans="1:13" x14ac:dyDescent="0.3">
      <c r="A4390" s="2">
        <v>202212</v>
      </c>
      <c r="B4390" s="19">
        <f>DATE(表格1[[#This Row],[年]],表格1[[#This Row],[月]],1)</f>
        <v>44896</v>
      </c>
      <c r="C4390" s="2" t="str">
        <f>LEFT(表格1[[#This Row],[年月]],4)</f>
        <v>2022</v>
      </c>
      <c r="D4390" s="2" t="str">
        <f>RIGHT(表格1[[#This Row],[年月]],2)</f>
        <v>12</v>
      </c>
      <c r="E4390" s="5">
        <v>10010000</v>
      </c>
      <c r="F4390" s="2" t="str">
        <f>VLOOKUP(TEXT(表格1[[#This Row],[地區]],"00000000"),縣市代碼,2,0)</f>
        <v>嘉義縣</v>
      </c>
      <c r="G4390" s="2" t="s">
        <v>10</v>
      </c>
      <c r="H4390" s="13">
        <v>290495</v>
      </c>
      <c r="I4390" s="14">
        <v>916071789</v>
      </c>
      <c r="J4390" s="14">
        <f>表格1[[#This Row],[信用卡交易筆數]]/1000</f>
        <v>290.495</v>
      </c>
      <c r="K4390" s="14">
        <f>表格1[[#This Row],[信用卡交易金額'[新臺幣']]]/1000</f>
        <v>916071.78899999999</v>
      </c>
      <c r="L4390" s="14">
        <f>表格1[[#This Row],[信用卡交易金額'[新臺幣']]]/1000000</f>
        <v>916.07178899999997</v>
      </c>
      <c r="M4390" s="14" t="str" cm="1">
        <f t="array" ref="M4390">_xlfn.TEXTJOIN("", TRUE, _xlfn.XLOOKUP(TRUE, VALUE(表格1[[#This Row],[年月]]) &lt;= VALUE($R$8:$R$12), $Q$8:$Q$12)) &amp; "年度"</f>
        <v>2023年度</v>
      </c>
    </row>
    <row r="4391" spans="1:13" x14ac:dyDescent="0.3">
      <c r="A4391" s="2">
        <v>202212</v>
      </c>
      <c r="B4391" s="19">
        <f>DATE(表格1[[#This Row],[年]],表格1[[#This Row],[月]],1)</f>
        <v>44896</v>
      </c>
      <c r="C4391" s="2" t="str">
        <f>LEFT(表格1[[#This Row],[年月]],4)</f>
        <v>2022</v>
      </c>
      <c r="D4391" s="2" t="str">
        <f>RIGHT(表格1[[#This Row],[年月]],2)</f>
        <v>12</v>
      </c>
      <c r="E4391" s="5">
        <v>10020000</v>
      </c>
      <c r="F4391" s="2" t="str">
        <f>VLOOKUP(TEXT(表格1[[#This Row],[地區]],"00000000"),縣市代碼,2,0)</f>
        <v>嘉義市</v>
      </c>
      <c r="G4391" s="2" t="s">
        <v>4</v>
      </c>
      <c r="H4391" s="13">
        <v>438896</v>
      </c>
      <c r="I4391" s="14">
        <v>254701873</v>
      </c>
      <c r="J4391" s="14">
        <f>表格1[[#This Row],[信用卡交易筆數]]/1000</f>
        <v>438.89600000000002</v>
      </c>
      <c r="K4391" s="14">
        <f>表格1[[#This Row],[信用卡交易金額'[新臺幣']]]/1000</f>
        <v>254701.87299999999</v>
      </c>
      <c r="L4391" s="14">
        <f>表格1[[#This Row],[信用卡交易金額'[新臺幣']]]/1000000</f>
        <v>254.70187300000001</v>
      </c>
      <c r="M4391" s="14" t="str" cm="1">
        <f t="array" ref="M4391">_xlfn.TEXTJOIN("", TRUE, _xlfn.XLOOKUP(TRUE, VALUE(表格1[[#This Row],[年月]]) &lt;= VALUE($R$8:$R$12), $Q$8:$Q$12)) &amp; "年度"</f>
        <v>2023年度</v>
      </c>
    </row>
    <row r="4392" spans="1:13" x14ac:dyDescent="0.3">
      <c r="A4392" s="2">
        <v>202212</v>
      </c>
      <c r="B4392" s="19">
        <f>DATE(表格1[[#This Row],[年]],表格1[[#This Row],[月]],1)</f>
        <v>44896</v>
      </c>
      <c r="C4392" s="2" t="str">
        <f>LEFT(表格1[[#This Row],[年月]],4)</f>
        <v>2022</v>
      </c>
      <c r="D4392" s="2" t="str">
        <f>RIGHT(表格1[[#This Row],[年月]],2)</f>
        <v>12</v>
      </c>
      <c r="E4392" s="5">
        <v>10020000</v>
      </c>
      <c r="F4392" s="2" t="str">
        <f>VLOOKUP(TEXT(表格1[[#This Row],[地區]],"00000000"),縣市代碼,2,0)</f>
        <v>嘉義市</v>
      </c>
      <c r="G4392" s="2" t="s">
        <v>5</v>
      </c>
      <c r="H4392" s="13">
        <v>45005</v>
      </c>
      <c r="I4392" s="14">
        <v>124599025</v>
      </c>
      <c r="J4392" s="14">
        <f>表格1[[#This Row],[信用卡交易筆數]]/1000</f>
        <v>45.005000000000003</v>
      </c>
      <c r="K4392" s="14">
        <f>表格1[[#This Row],[信用卡交易金額'[新臺幣']]]/1000</f>
        <v>124599.02499999999</v>
      </c>
      <c r="L4392" s="14">
        <f>表格1[[#This Row],[信用卡交易金額'[新臺幣']]]/1000000</f>
        <v>124.599025</v>
      </c>
      <c r="M4392" s="14" t="str" cm="1">
        <f t="array" ref="M4392">_xlfn.TEXTJOIN("", TRUE, _xlfn.XLOOKUP(TRUE, VALUE(表格1[[#This Row],[年月]]) &lt;= VALUE($R$8:$R$12), $Q$8:$Q$12)) &amp; "年度"</f>
        <v>2023年度</v>
      </c>
    </row>
    <row r="4393" spans="1:13" x14ac:dyDescent="0.3">
      <c r="A4393" s="2">
        <v>202212</v>
      </c>
      <c r="B4393" s="19">
        <f>DATE(表格1[[#This Row],[年]],表格1[[#This Row],[月]],1)</f>
        <v>44896</v>
      </c>
      <c r="C4393" s="2" t="str">
        <f>LEFT(表格1[[#This Row],[年月]],4)</f>
        <v>2022</v>
      </c>
      <c r="D4393" s="2" t="str">
        <f>RIGHT(表格1[[#This Row],[年月]],2)</f>
        <v>12</v>
      </c>
      <c r="E4393" s="5">
        <v>10020000</v>
      </c>
      <c r="F4393" s="2" t="str">
        <f>VLOOKUP(TEXT(表格1[[#This Row],[地區]],"00000000"),縣市代碼,2,0)</f>
        <v>嘉義市</v>
      </c>
      <c r="G4393" s="2" t="s">
        <v>6</v>
      </c>
      <c r="H4393" s="13">
        <v>56866</v>
      </c>
      <c r="I4393" s="14">
        <v>185972628</v>
      </c>
      <c r="J4393" s="14">
        <f>表格1[[#This Row],[信用卡交易筆數]]/1000</f>
        <v>56.866</v>
      </c>
      <c r="K4393" s="14">
        <f>表格1[[#This Row],[信用卡交易金額'[新臺幣']]]/1000</f>
        <v>185972.628</v>
      </c>
      <c r="L4393" s="14">
        <f>表格1[[#This Row],[信用卡交易金額'[新臺幣']]]/1000000</f>
        <v>185.97262799999999</v>
      </c>
      <c r="M4393" s="14" t="str" cm="1">
        <f t="array" ref="M4393">_xlfn.TEXTJOIN("", TRUE, _xlfn.XLOOKUP(TRUE, VALUE(表格1[[#This Row],[年月]]) &lt;= VALUE($R$8:$R$12), $Q$8:$Q$12)) &amp; "年度"</f>
        <v>2023年度</v>
      </c>
    </row>
    <row r="4394" spans="1:13" x14ac:dyDescent="0.3">
      <c r="A4394" s="2">
        <v>202212</v>
      </c>
      <c r="B4394" s="19">
        <f>DATE(表格1[[#This Row],[年]],表格1[[#This Row],[月]],1)</f>
        <v>44896</v>
      </c>
      <c r="C4394" s="2" t="str">
        <f>LEFT(表格1[[#This Row],[年月]],4)</f>
        <v>2022</v>
      </c>
      <c r="D4394" s="2" t="str">
        <f>RIGHT(表格1[[#This Row],[年月]],2)</f>
        <v>12</v>
      </c>
      <c r="E4394" s="5">
        <v>10020000</v>
      </c>
      <c r="F4394" s="2" t="str">
        <f>VLOOKUP(TEXT(表格1[[#This Row],[地區]],"00000000"),縣市代碼,2,0)</f>
        <v>嘉義市</v>
      </c>
      <c r="G4394" s="2" t="s">
        <v>7</v>
      </c>
      <c r="H4394" s="13">
        <v>298812</v>
      </c>
      <c r="I4394" s="14">
        <v>360684635</v>
      </c>
      <c r="J4394" s="14">
        <f>表格1[[#This Row],[信用卡交易筆數]]/1000</f>
        <v>298.81200000000001</v>
      </c>
      <c r="K4394" s="14">
        <f>表格1[[#This Row],[信用卡交易金額'[新臺幣']]]/1000</f>
        <v>360684.63500000001</v>
      </c>
      <c r="L4394" s="14">
        <f>表格1[[#This Row],[信用卡交易金額'[新臺幣']]]/1000000</f>
        <v>360.68463500000001</v>
      </c>
      <c r="M4394" s="14" t="str" cm="1">
        <f t="array" ref="M4394">_xlfn.TEXTJOIN("", TRUE, _xlfn.XLOOKUP(TRUE, VALUE(表格1[[#This Row],[年月]]) &lt;= VALUE($R$8:$R$12), $Q$8:$Q$12)) &amp; "年度"</f>
        <v>2023年度</v>
      </c>
    </row>
    <row r="4395" spans="1:13" x14ac:dyDescent="0.3">
      <c r="A4395" s="2">
        <v>202212</v>
      </c>
      <c r="B4395" s="19">
        <f>DATE(表格1[[#This Row],[年]],表格1[[#This Row],[月]],1)</f>
        <v>44896</v>
      </c>
      <c r="C4395" s="2" t="str">
        <f>LEFT(表格1[[#This Row],[年月]],4)</f>
        <v>2022</v>
      </c>
      <c r="D4395" s="2" t="str">
        <f>RIGHT(表格1[[#This Row],[年月]],2)</f>
        <v>12</v>
      </c>
      <c r="E4395" s="5">
        <v>10020000</v>
      </c>
      <c r="F4395" s="2" t="str">
        <f>VLOOKUP(TEXT(表格1[[#This Row],[地區]],"00000000"),縣市代碼,2,0)</f>
        <v>嘉義市</v>
      </c>
      <c r="G4395" s="2" t="s">
        <v>8</v>
      </c>
      <c r="H4395" s="13">
        <v>186675</v>
      </c>
      <c r="I4395" s="14">
        <v>312550880</v>
      </c>
      <c r="J4395" s="14">
        <f>表格1[[#This Row],[信用卡交易筆數]]/1000</f>
        <v>186.67500000000001</v>
      </c>
      <c r="K4395" s="14">
        <f>表格1[[#This Row],[信用卡交易金額'[新臺幣']]]/1000</f>
        <v>312550.88</v>
      </c>
      <c r="L4395" s="14">
        <f>表格1[[#This Row],[信用卡交易金額'[新臺幣']]]/1000000</f>
        <v>312.55088000000001</v>
      </c>
      <c r="M4395" s="14" t="str" cm="1">
        <f t="array" ref="M4395">_xlfn.TEXTJOIN("", TRUE, _xlfn.XLOOKUP(TRUE, VALUE(表格1[[#This Row],[年月]]) &lt;= VALUE($R$8:$R$12), $Q$8:$Q$12)) &amp; "年度"</f>
        <v>2023年度</v>
      </c>
    </row>
    <row r="4396" spans="1:13" x14ac:dyDescent="0.3">
      <c r="A4396" s="2">
        <v>202212</v>
      </c>
      <c r="B4396" s="19">
        <f>DATE(表格1[[#This Row],[年]],表格1[[#This Row],[月]],1)</f>
        <v>44896</v>
      </c>
      <c r="C4396" s="2" t="str">
        <f>LEFT(表格1[[#This Row],[年月]],4)</f>
        <v>2022</v>
      </c>
      <c r="D4396" s="2" t="str">
        <f>RIGHT(表格1[[#This Row],[年月]],2)</f>
        <v>12</v>
      </c>
      <c r="E4396" s="5">
        <v>10020000</v>
      </c>
      <c r="F4396" s="2" t="str">
        <f>VLOOKUP(TEXT(表格1[[#This Row],[地區]],"00000000"),縣市代碼,2,0)</f>
        <v>嘉義市</v>
      </c>
      <c r="G4396" s="2" t="s">
        <v>9</v>
      </c>
      <c r="H4396" s="13">
        <v>475314</v>
      </c>
      <c r="I4396" s="14">
        <v>696633761</v>
      </c>
      <c r="J4396" s="14">
        <f>表格1[[#This Row],[信用卡交易筆數]]/1000</f>
        <v>475.31400000000002</v>
      </c>
      <c r="K4396" s="14">
        <f>表格1[[#This Row],[信用卡交易金額'[新臺幣']]]/1000</f>
        <v>696633.76100000006</v>
      </c>
      <c r="L4396" s="14">
        <f>表格1[[#This Row],[信用卡交易金額'[新臺幣']]]/1000000</f>
        <v>696.63376100000005</v>
      </c>
      <c r="M4396" s="14" t="str" cm="1">
        <f t="array" ref="M4396">_xlfn.TEXTJOIN("", TRUE, _xlfn.XLOOKUP(TRUE, VALUE(表格1[[#This Row],[年月]]) &lt;= VALUE($R$8:$R$12), $Q$8:$Q$12)) &amp; "年度"</f>
        <v>2023年度</v>
      </c>
    </row>
    <row r="4397" spans="1:13" x14ac:dyDescent="0.3">
      <c r="A4397" s="2">
        <v>202212</v>
      </c>
      <c r="B4397" s="19">
        <f>DATE(表格1[[#This Row],[年]],表格1[[#This Row],[月]],1)</f>
        <v>44896</v>
      </c>
      <c r="C4397" s="2" t="str">
        <f>LEFT(表格1[[#This Row],[年月]],4)</f>
        <v>2022</v>
      </c>
      <c r="D4397" s="2" t="str">
        <f>RIGHT(表格1[[#This Row],[年月]],2)</f>
        <v>12</v>
      </c>
      <c r="E4397" s="5">
        <v>10020000</v>
      </c>
      <c r="F4397" s="2" t="str">
        <f>VLOOKUP(TEXT(表格1[[#This Row],[地區]],"00000000"),縣市代碼,2,0)</f>
        <v>嘉義市</v>
      </c>
      <c r="G4397" s="2" t="s">
        <v>10</v>
      </c>
      <c r="H4397" s="13">
        <v>273855</v>
      </c>
      <c r="I4397" s="14">
        <v>897445383</v>
      </c>
      <c r="J4397" s="14">
        <f>表格1[[#This Row],[信用卡交易筆數]]/1000</f>
        <v>273.85500000000002</v>
      </c>
      <c r="K4397" s="14">
        <f>表格1[[#This Row],[信用卡交易金額'[新臺幣']]]/1000</f>
        <v>897445.38300000003</v>
      </c>
      <c r="L4397" s="14">
        <f>表格1[[#This Row],[信用卡交易金額'[新臺幣']]]/1000000</f>
        <v>897.44538299999999</v>
      </c>
      <c r="M4397" s="14" t="str" cm="1">
        <f t="array" ref="M4397">_xlfn.TEXTJOIN("", TRUE, _xlfn.XLOOKUP(TRUE, VALUE(表格1[[#This Row],[年月]]) &lt;= VALUE($R$8:$R$12), $Q$8:$Q$12)) &amp; "年度"</f>
        <v>2023年度</v>
      </c>
    </row>
    <row r="4398" spans="1:13" x14ac:dyDescent="0.3">
      <c r="A4398" s="2">
        <v>202212</v>
      </c>
      <c r="B4398" s="19">
        <f>DATE(表格1[[#This Row],[年]],表格1[[#This Row],[月]],1)</f>
        <v>44896</v>
      </c>
      <c r="C4398" s="2" t="str">
        <f>LEFT(表格1[[#This Row],[年月]],4)</f>
        <v>2022</v>
      </c>
      <c r="D4398" s="2" t="str">
        <f>RIGHT(表格1[[#This Row],[年月]],2)</f>
        <v>12</v>
      </c>
      <c r="E4398" s="5">
        <v>67000000</v>
      </c>
      <c r="F4398" s="2" t="str">
        <f>VLOOKUP(TEXT(表格1[[#This Row],[地區]],"00000000"),縣市代碼,2,0)</f>
        <v>臺南市</v>
      </c>
      <c r="G4398" s="2" t="s">
        <v>4</v>
      </c>
      <c r="H4398" s="13">
        <v>3154535</v>
      </c>
      <c r="I4398" s="14">
        <v>1772326884</v>
      </c>
      <c r="J4398" s="14">
        <f>表格1[[#This Row],[信用卡交易筆數]]/1000</f>
        <v>3154.5349999999999</v>
      </c>
      <c r="K4398" s="14">
        <f>表格1[[#This Row],[信用卡交易金額'[新臺幣']]]/1000</f>
        <v>1772326.8840000001</v>
      </c>
      <c r="L4398" s="14">
        <f>表格1[[#This Row],[信用卡交易金額'[新臺幣']]]/1000000</f>
        <v>1772.3268840000001</v>
      </c>
      <c r="M4398" s="14" t="str" cm="1">
        <f t="array" ref="M4398">_xlfn.TEXTJOIN("", TRUE, _xlfn.XLOOKUP(TRUE, VALUE(表格1[[#This Row],[年月]]) &lt;= VALUE($R$8:$R$12), $Q$8:$Q$12)) &amp; "年度"</f>
        <v>2023年度</v>
      </c>
    </row>
    <row r="4399" spans="1:13" x14ac:dyDescent="0.3">
      <c r="A4399" s="2">
        <v>202212</v>
      </c>
      <c r="B4399" s="19">
        <f>DATE(表格1[[#This Row],[年]],表格1[[#This Row],[月]],1)</f>
        <v>44896</v>
      </c>
      <c r="C4399" s="2" t="str">
        <f>LEFT(表格1[[#This Row],[年月]],4)</f>
        <v>2022</v>
      </c>
      <c r="D4399" s="2" t="str">
        <f>RIGHT(表格1[[#This Row],[年月]],2)</f>
        <v>12</v>
      </c>
      <c r="E4399" s="5">
        <v>67000000</v>
      </c>
      <c r="F4399" s="2" t="str">
        <f>VLOOKUP(TEXT(表格1[[#This Row],[地區]],"00000000"),縣市代碼,2,0)</f>
        <v>臺南市</v>
      </c>
      <c r="G4399" s="2" t="s">
        <v>5</v>
      </c>
      <c r="H4399" s="13">
        <v>312934</v>
      </c>
      <c r="I4399" s="14">
        <v>886729578</v>
      </c>
      <c r="J4399" s="14">
        <f>表格1[[#This Row],[信用卡交易筆數]]/1000</f>
        <v>312.93400000000003</v>
      </c>
      <c r="K4399" s="14">
        <f>表格1[[#This Row],[信用卡交易金額'[新臺幣']]]/1000</f>
        <v>886729.57799999998</v>
      </c>
      <c r="L4399" s="14">
        <f>表格1[[#This Row],[信用卡交易金額'[新臺幣']]]/1000000</f>
        <v>886.72957799999995</v>
      </c>
      <c r="M4399" s="14" t="str" cm="1">
        <f t="array" ref="M4399">_xlfn.TEXTJOIN("", TRUE, _xlfn.XLOOKUP(TRUE, VALUE(表格1[[#This Row],[年月]]) &lt;= VALUE($R$8:$R$12), $Q$8:$Q$12)) &amp; "年度"</f>
        <v>2023年度</v>
      </c>
    </row>
    <row r="4400" spans="1:13" x14ac:dyDescent="0.3">
      <c r="A4400" s="2">
        <v>202212</v>
      </c>
      <c r="B4400" s="19">
        <f>DATE(表格1[[#This Row],[年]],表格1[[#This Row],[月]],1)</f>
        <v>44896</v>
      </c>
      <c r="C4400" s="2" t="str">
        <f>LEFT(表格1[[#This Row],[年月]],4)</f>
        <v>2022</v>
      </c>
      <c r="D4400" s="2" t="str">
        <f>RIGHT(表格1[[#This Row],[年月]],2)</f>
        <v>12</v>
      </c>
      <c r="E4400" s="5">
        <v>67000000</v>
      </c>
      <c r="F4400" s="2" t="str">
        <f>VLOOKUP(TEXT(表格1[[#This Row],[地區]],"00000000"),縣市代碼,2,0)</f>
        <v>臺南市</v>
      </c>
      <c r="G4400" s="2" t="s">
        <v>6</v>
      </c>
      <c r="H4400" s="13">
        <v>433784</v>
      </c>
      <c r="I4400" s="14">
        <v>1355804335</v>
      </c>
      <c r="J4400" s="14">
        <f>表格1[[#This Row],[信用卡交易筆數]]/1000</f>
        <v>433.78399999999999</v>
      </c>
      <c r="K4400" s="14">
        <f>表格1[[#This Row],[信用卡交易金額'[新臺幣']]]/1000</f>
        <v>1355804.335</v>
      </c>
      <c r="L4400" s="14">
        <f>表格1[[#This Row],[信用卡交易金額'[新臺幣']]]/1000000</f>
        <v>1355.804335</v>
      </c>
      <c r="M4400" s="14" t="str" cm="1">
        <f t="array" ref="M4400">_xlfn.TEXTJOIN("", TRUE, _xlfn.XLOOKUP(TRUE, VALUE(表格1[[#This Row],[年月]]) &lt;= VALUE($R$8:$R$12), $Q$8:$Q$12)) &amp; "年度"</f>
        <v>2023年度</v>
      </c>
    </row>
    <row r="4401" spans="1:13" x14ac:dyDescent="0.3">
      <c r="A4401" s="2">
        <v>202212</v>
      </c>
      <c r="B4401" s="19">
        <f>DATE(表格1[[#This Row],[年]],表格1[[#This Row],[月]],1)</f>
        <v>44896</v>
      </c>
      <c r="C4401" s="2" t="str">
        <f>LEFT(表格1[[#This Row],[年月]],4)</f>
        <v>2022</v>
      </c>
      <c r="D4401" s="2" t="str">
        <f>RIGHT(表格1[[#This Row],[年月]],2)</f>
        <v>12</v>
      </c>
      <c r="E4401" s="5">
        <v>67000000</v>
      </c>
      <c r="F4401" s="2" t="str">
        <f>VLOOKUP(TEXT(表格1[[#This Row],[地區]],"00000000"),縣市代碼,2,0)</f>
        <v>臺南市</v>
      </c>
      <c r="G4401" s="2" t="s">
        <v>7</v>
      </c>
      <c r="H4401" s="13">
        <v>2183888</v>
      </c>
      <c r="I4401" s="14">
        <v>2870057209</v>
      </c>
      <c r="J4401" s="14">
        <f>表格1[[#This Row],[信用卡交易筆數]]/1000</f>
        <v>2183.8879999999999</v>
      </c>
      <c r="K4401" s="14">
        <f>表格1[[#This Row],[信用卡交易金額'[新臺幣']]]/1000</f>
        <v>2870057.2089999998</v>
      </c>
      <c r="L4401" s="14">
        <f>表格1[[#This Row],[信用卡交易金額'[新臺幣']]]/1000000</f>
        <v>2870.0572090000001</v>
      </c>
      <c r="M4401" s="14" t="str" cm="1">
        <f t="array" ref="M4401">_xlfn.TEXTJOIN("", TRUE, _xlfn.XLOOKUP(TRUE, VALUE(表格1[[#This Row],[年月]]) &lt;= VALUE($R$8:$R$12), $Q$8:$Q$12)) &amp; "年度"</f>
        <v>2023年度</v>
      </c>
    </row>
    <row r="4402" spans="1:13" x14ac:dyDescent="0.3">
      <c r="A4402" s="2">
        <v>202212</v>
      </c>
      <c r="B4402" s="19">
        <f>DATE(表格1[[#This Row],[年]],表格1[[#This Row],[月]],1)</f>
        <v>44896</v>
      </c>
      <c r="C4402" s="2" t="str">
        <f>LEFT(表格1[[#This Row],[年月]],4)</f>
        <v>2022</v>
      </c>
      <c r="D4402" s="2" t="str">
        <f>RIGHT(表格1[[#This Row],[年月]],2)</f>
        <v>12</v>
      </c>
      <c r="E4402" s="5">
        <v>67000000</v>
      </c>
      <c r="F4402" s="2" t="str">
        <f>VLOOKUP(TEXT(表格1[[#This Row],[地區]],"00000000"),縣市代碼,2,0)</f>
        <v>臺南市</v>
      </c>
      <c r="G4402" s="2" t="s">
        <v>8</v>
      </c>
      <c r="H4402" s="13">
        <v>1416075</v>
      </c>
      <c r="I4402" s="14">
        <v>2258848329</v>
      </c>
      <c r="J4402" s="14">
        <f>表格1[[#This Row],[信用卡交易筆數]]/1000</f>
        <v>1416.075</v>
      </c>
      <c r="K4402" s="14">
        <f>表格1[[#This Row],[信用卡交易金額'[新臺幣']]]/1000</f>
        <v>2258848.3289999999</v>
      </c>
      <c r="L4402" s="14">
        <f>表格1[[#This Row],[信用卡交易金額'[新臺幣']]]/1000000</f>
        <v>2258.8483289999999</v>
      </c>
      <c r="M4402" s="14" t="str" cm="1">
        <f t="array" ref="M4402">_xlfn.TEXTJOIN("", TRUE, _xlfn.XLOOKUP(TRUE, VALUE(表格1[[#This Row],[年月]]) &lt;= VALUE($R$8:$R$12), $Q$8:$Q$12)) &amp; "年度"</f>
        <v>2023年度</v>
      </c>
    </row>
    <row r="4403" spans="1:13" x14ac:dyDescent="0.3">
      <c r="A4403" s="2">
        <v>202212</v>
      </c>
      <c r="B4403" s="19">
        <f>DATE(表格1[[#This Row],[年]],表格1[[#This Row],[月]],1)</f>
        <v>44896</v>
      </c>
      <c r="C4403" s="2" t="str">
        <f>LEFT(表格1[[#This Row],[年月]],4)</f>
        <v>2022</v>
      </c>
      <c r="D4403" s="2" t="str">
        <f>RIGHT(表格1[[#This Row],[年月]],2)</f>
        <v>12</v>
      </c>
      <c r="E4403" s="5">
        <v>67000000</v>
      </c>
      <c r="F4403" s="2" t="str">
        <f>VLOOKUP(TEXT(表格1[[#This Row],[地區]],"00000000"),縣市代碼,2,0)</f>
        <v>臺南市</v>
      </c>
      <c r="G4403" s="2" t="s">
        <v>9</v>
      </c>
      <c r="H4403" s="13">
        <v>3408866</v>
      </c>
      <c r="I4403" s="14">
        <v>4755860308</v>
      </c>
      <c r="J4403" s="14">
        <f>表格1[[#This Row],[信用卡交易筆數]]/1000</f>
        <v>3408.866</v>
      </c>
      <c r="K4403" s="14">
        <f>表格1[[#This Row],[信用卡交易金額'[新臺幣']]]/1000</f>
        <v>4755860.3080000002</v>
      </c>
      <c r="L4403" s="14">
        <f>表格1[[#This Row],[信用卡交易金額'[新臺幣']]]/1000000</f>
        <v>4755.8603080000003</v>
      </c>
      <c r="M4403" s="14" t="str" cm="1">
        <f t="array" ref="M4403">_xlfn.TEXTJOIN("", TRUE, _xlfn.XLOOKUP(TRUE, VALUE(表格1[[#This Row],[年月]]) &lt;= VALUE($R$8:$R$12), $Q$8:$Q$12)) &amp; "年度"</f>
        <v>2023年度</v>
      </c>
    </row>
    <row r="4404" spans="1:13" x14ac:dyDescent="0.3">
      <c r="A4404" s="2">
        <v>202212</v>
      </c>
      <c r="B4404" s="19">
        <f>DATE(表格1[[#This Row],[年]],表格1[[#This Row],[月]],1)</f>
        <v>44896</v>
      </c>
      <c r="C4404" s="2" t="str">
        <f>LEFT(表格1[[#This Row],[年月]],4)</f>
        <v>2022</v>
      </c>
      <c r="D4404" s="2" t="str">
        <f>RIGHT(表格1[[#This Row],[年月]],2)</f>
        <v>12</v>
      </c>
      <c r="E4404" s="5">
        <v>67000000</v>
      </c>
      <c r="F4404" s="2" t="str">
        <f>VLOOKUP(TEXT(表格1[[#This Row],[地區]],"00000000"),縣市代碼,2,0)</f>
        <v>臺南市</v>
      </c>
      <c r="G4404" s="2" t="s">
        <v>10</v>
      </c>
      <c r="H4404" s="13">
        <v>2049082</v>
      </c>
      <c r="I4404" s="14">
        <v>6136254077</v>
      </c>
      <c r="J4404" s="14">
        <f>表格1[[#This Row],[信用卡交易筆數]]/1000</f>
        <v>2049.0819999999999</v>
      </c>
      <c r="K4404" s="14">
        <f>表格1[[#This Row],[信用卡交易金額'[新臺幣']]]/1000</f>
        <v>6136254.0769999996</v>
      </c>
      <c r="L4404" s="14">
        <f>表格1[[#This Row],[信用卡交易金額'[新臺幣']]]/1000000</f>
        <v>6136.2540769999996</v>
      </c>
      <c r="M4404" s="14" t="str" cm="1">
        <f t="array" ref="M4404">_xlfn.TEXTJOIN("", TRUE, _xlfn.XLOOKUP(TRUE, VALUE(表格1[[#This Row],[年月]]) &lt;= VALUE($R$8:$R$12), $Q$8:$Q$12)) &amp; "年度"</f>
        <v>2023年度</v>
      </c>
    </row>
    <row r="4405" spans="1:13" x14ac:dyDescent="0.3">
      <c r="A4405" s="2">
        <v>202212</v>
      </c>
      <c r="B4405" s="19">
        <f>DATE(表格1[[#This Row],[年]],表格1[[#This Row],[月]],1)</f>
        <v>44896</v>
      </c>
      <c r="C4405" s="2" t="str">
        <f>LEFT(表格1[[#This Row],[年月]],4)</f>
        <v>2022</v>
      </c>
      <c r="D4405" s="2" t="str">
        <f>RIGHT(表格1[[#This Row],[年月]],2)</f>
        <v>12</v>
      </c>
      <c r="E4405" s="5">
        <v>64000000</v>
      </c>
      <c r="F4405" s="2" t="str">
        <f>VLOOKUP(TEXT(表格1[[#This Row],[地區]],"00000000"),縣市代碼,2,0)</f>
        <v>高雄市</v>
      </c>
      <c r="G4405" s="2" t="s">
        <v>4</v>
      </c>
      <c r="H4405" s="13">
        <v>5314944</v>
      </c>
      <c r="I4405" s="14">
        <v>3189076963</v>
      </c>
      <c r="J4405" s="14">
        <f>表格1[[#This Row],[信用卡交易筆數]]/1000</f>
        <v>5314.9440000000004</v>
      </c>
      <c r="K4405" s="14">
        <f>表格1[[#This Row],[信用卡交易金額'[新臺幣']]]/1000</f>
        <v>3189076.963</v>
      </c>
      <c r="L4405" s="14">
        <f>表格1[[#This Row],[信用卡交易金額'[新臺幣']]]/1000000</f>
        <v>3189.076963</v>
      </c>
      <c r="M4405" s="14" t="str" cm="1">
        <f t="array" ref="M4405">_xlfn.TEXTJOIN("", TRUE, _xlfn.XLOOKUP(TRUE, VALUE(表格1[[#This Row],[年月]]) &lt;= VALUE($R$8:$R$12), $Q$8:$Q$12)) &amp; "年度"</f>
        <v>2023年度</v>
      </c>
    </row>
    <row r="4406" spans="1:13" x14ac:dyDescent="0.3">
      <c r="A4406" s="2">
        <v>202212</v>
      </c>
      <c r="B4406" s="19">
        <f>DATE(表格1[[#This Row],[年]],表格1[[#This Row],[月]],1)</f>
        <v>44896</v>
      </c>
      <c r="C4406" s="2" t="str">
        <f>LEFT(表格1[[#This Row],[年月]],4)</f>
        <v>2022</v>
      </c>
      <c r="D4406" s="2" t="str">
        <f>RIGHT(表格1[[#This Row],[年月]],2)</f>
        <v>12</v>
      </c>
      <c r="E4406" s="5">
        <v>64000000</v>
      </c>
      <c r="F4406" s="2" t="str">
        <f>VLOOKUP(TEXT(表格1[[#This Row],[地區]],"00000000"),縣市代碼,2,0)</f>
        <v>高雄市</v>
      </c>
      <c r="G4406" s="2" t="s">
        <v>5</v>
      </c>
      <c r="H4406" s="13">
        <v>471868</v>
      </c>
      <c r="I4406" s="14">
        <v>1234210746</v>
      </c>
      <c r="J4406" s="14">
        <f>表格1[[#This Row],[信用卡交易筆數]]/1000</f>
        <v>471.86799999999999</v>
      </c>
      <c r="K4406" s="14">
        <f>表格1[[#This Row],[信用卡交易金額'[新臺幣']]]/1000</f>
        <v>1234210.746</v>
      </c>
      <c r="L4406" s="14">
        <f>表格1[[#This Row],[信用卡交易金額'[新臺幣']]]/1000000</f>
        <v>1234.210746</v>
      </c>
      <c r="M4406" s="14" t="str" cm="1">
        <f t="array" ref="M4406">_xlfn.TEXTJOIN("", TRUE, _xlfn.XLOOKUP(TRUE, VALUE(表格1[[#This Row],[年月]]) &lt;= VALUE($R$8:$R$12), $Q$8:$Q$12)) &amp; "年度"</f>
        <v>2023年度</v>
      </c>
    </row>
    <row r="4407" spans="1:13" x14ac:dyDescent="0.3">
      <c r="A4407" s="2">
        <v>202212</v>
      </c>
      <c r="B4407" s="19">
        <f>DATE(表格1[[#This Row],[年]],表格1[[#This Row],[月]],1)</f>
        <v>44896</v>
      </c>
      <c r="C4407" s="2" t="str">
        <f>LEFT(表格1[[#This Row],[年月]],4)</f>
        <v>2022</v>
      </c>
      <c r="D4407" s="2" t="str">
        <f>RIGHT(表格1[[#This Row],[年月]],2)</f>
        <v>12</v>
      </c>
      <c r="E4407" s="5">
        <v>64000000</v>
      </c>
      <c r="F4407" s="2" t="str">
        <f>VLOOKUP(TEXT(表格1[[#This Row],[地區]],"00000000"),縣市代碼,2,0)</f>
        <v>高雄市</v>
      </c>
      <c r="G4407" s="2" t="s">
        <v>6</v>
      </c>
      <c r="H4407" s="13">
        <v>665979</v>
      </c>
      <c r="I4407" s="14">
        <v>2178494372</v>
      </c>
      <c r="J4407" s="14">
        <f>表格1[[#This Row],[信用卡交易筆數]]/1000</f>
        <v>665.97900000000004</v>
      </c>
      <c r="K4407" s="14">
        <f>表格1[[#This Row],[信用卡交易金額'[新臺幣']]]/1000</f>
        <v>2178494.372</v>
      </c>
      <c r="L4407" s="14">
        <f>表格1[[#This Row],[信用卡交易金額'[新臺幣']]]/1000000</f>
        <v>2178.4943720000001</v>
      </c>
      <c r="M4407" s="14" t="str" cm="1">
        <f t="array" ref="M4407">_xlfn.TEXTJOIN("", TRUE, _xlfn.XLOOKUP(TRUE, VALUE(表格1[[#This Row],[年月]]) &lt;= VALUE($R$8:$R$12), $Q$8:$Q$12)) &amp; "年度"</f>
        <v>2023年度</v>
      </c>
    </row>
    <row r="4408" spans="1:13" x14ac:dyDescent="0.3">
      <c r="A4408" s="2">
        <v>202212</v>
      </c>
      <c r="B4408" s="19">
        <f>DATE(表格1[[#This Row],[年]],表格1[[#This Row],[月]],1)</f>
        <v>44896</v>
      </c>
      <c r="C4408" s="2" t="str">
        <f>LEFT(表格1[[#This Row],[年月]],4)</f>
        <v>2022</v>
      </c>
      <c r="D4408" s="2" t="str">
        <f>RIGHT(表格1[[#This Row],[年月]],2)</f>
        <v>12</v>
      </c>
      <c r="E4408" s="5">
        <v>64000000</v>
      </c>
      <c r="F4408" s="2" t="str">
        <f>VLOOKUP(TEXT(表格1[[#This Row],[地區]],"00000000"),縣市代碼,2,0)</f>
        <v>高雄市</v>
      </c>
      <c r="G4408" s="2" t="s">
        <v>7</v>
      </c>
      <c r="H4408" s="13">
        <v>3353373</v>
      </c>
      <c r="I4408" s="14">
        <v>4032642874</v>
      </c>
      <c r="J4408" s="14">
        <f>表格1[[#This Row],[信用卡交易筆數]]/1000</f>
        <v>3353.373</v>
      </c>
      <c r="K4408" s="14">
        <f>表格1[[#This Row],[信用卡交易金額'[新臺幣']]]/1000</f>
        <v>4032642.8739999998</v>
      </c>
      <c r="L4408" s="14">
        <f>表格1[[#This Row],[信用卡交易金額'[新臺幣']]]/1000000</f>
        <v>4032.6428740000001</v>
      </c>
      <c r="M4408" s="14" t="str" cm="1">
        <f t="array" ref="M4408">_xlfn.TEXTJOIN("", TRUE, _xlfn.XLOOKUP(TRUE, VALUE(表格1[[#This Row],[年月]]) &lt;= VALUE($R$8:$R$12), $Q$8:$Q$12)) &amp; "年度"</f>
        <v>2023年度</v>
      </c>
    </row>
    <row r="4409" spans="1:13" x14ac:dyDescent="0.3">
      <c r="A4409" s="2">
        <v>202212</v>
      </c>
      <c r="B4409" s="19">
        <f>DATE(表格1[[#This Row],[年]],表格1[[#This Row],[月]],1)</f>
        <v>44896</v>
      </c>
      <c r="C4409" s="2" t="str">
        <f>LEFT(表格1[[#This Row],[年月]],4)</f>
        <v>2022</v>
      </c>
      <c r="D4409" s="2" t="str">
        <f>RIGHT(表格1[[#This Row],[年月]],2)</f>
        <v>12</v>
      </c>
      <c r="E4409" s="5">
        <v>64000000</v>
      </c>
      <c r="F4409" s="2" t="str">
        <f>VLOOKUP(TEXT(表格1[[#This Row],[地區]],"00000000"),縣市代碼,2,0)</f>
        <v>高雄市</v>
      </c>
      <c r="G4409" s="2" t="s">
        <v>8</v>
      </c>
      <c r="H4409" s="13">
        <v>2317349</v>
      </c>
      <c r="I4409" s="14">
        <v>3643172654</v>
      </c>
      <c r="J4409" s="14">
        <f>表格1[[#This Row],[信用卡交易筆數]]/1000</f>
        <v>2317.3490000000002</v>
      </c>
      <c r="K4409" s="14">
        <f>表格1[[#This Row],[信用卡交易金額'[新臺幣']]]/1000</f>
        <v>3643172.6540000001</v>
      </c>
      <c r="L4409" s="14">
        <f>表格1[[#This Row],[信用卡交易金額'[新臺幣']]]/1000000</f>
        <v>3643.172654</v>
      </c>
      <c r="M4409" s="14" t="str" cm="1">
        <f t="array" ref="M4409">_xlfn.TEXTJOIN("", TRUE, _xlfn.XLOOKUP(TRUE, VALUE(表格1[[#This Row],[年月]]) &lt;= VALUE($R$8:$R$12), $Q$8:$Q$12)) &amp; "年度"</f>
        <v>2023年度</v>
      </c>
    </row>
    <row r="4410" spans="1:13" x14ac:dyDescent="0.3">
      <c r="A4410" s="2">
        <v>202212</v>
      </c>
      <c r="B4410" s="19">
        <f>DATE(表格1[[#This Row],[年]],表格1[[#This Row],[月]],1)</f>
        <v>44896</v>
      </c>
      <c r="C4410" s="2" t="str">
        <f>LEFT(表格1[[#This Row],[年月]],4)</f>
        <v>2022</v>
      </c>
      <c r="D4410" s="2" t="str">
        <f>RIGHT(表格1[[#This Row],[年月]],2)</f>
        <v>12</v>
      </c>
      <c r="E4410" s="5">
        <v>64000000</v>
      </c>
      <c r="F4410" s="2" t="str">
        <f>VLOOKUP(TEXT(表格1[[#This Row],[地區]],"00000000"),縣市代碼,2,0)</f>
        <v>高雄市</v>
      </c>
      <c r="G4410" s="2" t="s">
        <v>9</v>
      </c>
      <c r="H4410" s="13">
        <v>5507550</v>
      </c>
      <c r="I4410" s="14">
        <v>8118054784</v>
      </c>
      <c r="J4410" s="14">
        <f>表格1[[#This Row],[信用卡交易筆數]]/1000</f>
        <v>5507.55</v>
      </c>
      <c r="K4410" s="14">
        <f>表格1[[#This Row],[信用卡交易金額'[新臺幣']]]/1000</f>
        <v>8118054.784</v>
      </c>
      <c r="L4410" s="14">
        <f>表格1[[#This Row],[信用卡交易金額'[新臺幣']]]/1000000</f>
        <v>8118.0547839999999</v>
      </c>
      <c r="M4410" s="14" t="str" cm="1">
        <f t="array" ref="M4410">_xlfn.TEXTJOIN("", TRUE, _xlfn.XLOOKUP(TRUE, VALUE(表格1[[#This Row],[年月]]) &lt;= VALUE($R$8:$R$12), $Q$8:$Q$12)) &amp; "年度"</f>
        <v>2023年度</v>
      </c>
    </row>
    <row r="4411" spans="1:13" x14ac:dyDescent="0.3">
      <c r="A4411" s="2">
        <v>202212</v>
      </c>
      <c r="B4411" s="19">
        <f>DATE(表格1[[#This Row],[年]],表格1[[#This Row],[月]],1)</f>
        <v>44896</v>
      </c>
      <c r="C4411" s="2" t="str">
        <f>LEFT(表格1[[#This Row],[年月]],4)</f>
        <v>2022</v>
      </c>
      <c r="D4411" s="2" t="str">
        <f>RIGHT(表格1[[#This Row],[年月]],2)</f>
        <v>12</v>
      </c>
      <c r="E4411" s="5">
        <v>64000000</v>
      </c>
      <c r="F4411" s="2" t="str">
        <f>VLOOKUP(TEXT(表格1[[#This Row],[地區]],"00000000"),縣市代碼,2,0)</f>
        <v>高雄市</v>
      </c>
      <c r="G4411" s="2" t="s">
        <v>10</v>
      </c>
      <c r="H4411" s="13">
        <v>3089271</v>
      </c>
      <c r="I4411" s="14">
        <v>10048711631</v>
      </c>
      <c r="J4411" s="14">
        <f>表格1[[#This Row],[信用卡交易筆數]]/1000</f>
        <v>3089.2710000000002</v>
      </c>
      <c r="K4411" s="14">
        <f>表格1[[#This Row],[信用卡交易金額'[新臺幣']]]/1000</f>
        <v>10048711.630999999</v>
      </c>
      <c r="L4411" s="14">
        <f>表格1[[#This Row],[信用卡交易金額'[新臺幣']]]/1000000</f>
        <v>10048.711631</v>
      </c>
      <c r="M4411" s="14" t="str" cm="1">
        <f t="array" ref="M4411">_xlfn.TEXTJOIN("", TRUE, _xlfn.XLOOKUP(TRUE, VALUE(表格1[[#This Row],[年月]]) &lt;= VALUE($R$8:$R$12), $Q$8:$Q$12)) &amp; "年度"</f>
        <v>2023年度</v>
      </c>
    </row>
    <row r="4412" spans="1:13" x14ac:dyDescent="0.3">
      <c r="A4412" s="2">
        <v>202212</v>
      </c>
      <c r="B4412" s="19">
        <f>DATE(表格1[[#This Row],[年]],表格1[[#This Row],[月]],1)</f>
        <v>44896</v>
      </c>
      <c r="C4412" s="2" t="str">
        <f>LEFT(表格1[[#This Row],[年月]],4)</f>
        <v>2022</v>
      </c>
      <c r="D4412" s="2" t="str">
        <f>RIGHT(表格1[[#This Row],[年月]],2)</f>
        <v>12</v>
      </c>
      <c r="E4412" s="5">
        <v>10013000</v>
      </c>
      <c r="F4412" s="2" t="str">
        <f>VLOOKUP(TEXT(表格1[[#This Row],[地區]],"00000000"),縣市代碼,2,0)</f>
        <v>屏東縣</v>
      </c>
      <c r="G4412" s="2" t="s">
        <v>4</v>
      </c>
      <c r="H4412" s="13">
        <v>759586</v>
      </c>
      <c r="I4412" s="14">
        <v>409484449</v>
      </c>
      <c r="J4412" s="14">
        <f>表格1[[#This Row],[信用卡交易筆數]]/1000</f>
        <v>759.58600000000001</v>
      </c>
      <c r="K4412" s="14">
        <f>表格1[[#This Row],[信用卡交易金額'[新臺幣']]]/1000</f>
        <v>409484.44900000002</v>
      </c>
      <c r="L4412" s="14">
        <f>表格1[[#This Row],[信用卡交易金額'[新臺幣']]]/1000000</f>
        <v>409.48444899999998</v>
      </c>
      <c r="M4412" s="14" t="str" cm="1">
        <f t="array" ref="M4412">_xlfn.TEXTJOIN("", TRUE, _xlfn.XLOOKUP(TRUE, VALUE(表格1[[#This Row],[年月]]) &lt;= VALUE($R$8:$R$12), $Q$8:$Q$12)) &amp; "年度"</f>
        <v>2023年度</v>
      </c>
    </row>
    <row r="4413" spans="1:13" x14ac:dyDescent="0.3">
      <c r="A4413" s="2">
        <v>202212</v>
      </c>
      <c r="B4413" s="19">
        <f>DATE(表格1[[#This Row],[年]],表格1[[#This Row],[月]],1)</f>
        <v>44896</v>
      </c>
      <c r="C4413" s="2" t="str">
        <f>LEFT(表格1[[#This Row],[年月]],4)</f>
        <v>2022</v>
      </c>
      <c r="D4413" s="2" t="str">
        <f>RIGHT(表格1[[#This Row],[年月]],2)</f>
        <v>12</v>
      </c>
      <c r="E4413" s="5">
        <v>10013000</v>
      </c>
      <c r="F4413" s="2" t="str">
        <f>VLOOKUP(TEXT(表格1[[#This Row],[地區]],"00000000"),縣市代碼,2,0)</f>
        <v>屏東縣</v>
      </c>
      <c r="G4413" s="2" t="s">
        <v>5</v>
      </c>
      <c r="H4413" s="13">
        <v>83124</v>
      </c>
      <c r="I4413" s="14">
        <v>202732180</v>
      </c>
      <c r="J4413" s="14">
        <f>表格1[[#This Row],[信用卡交易筆數]]/1000</f>
        <v>83.123999999999995</v>
      </c>
      <c r="K4413" s="14">
        <f>表格1[[#This Row],[信用卡交易金額'[新臺幣']]]/1000</f>
        <v>202732.18</v>
      </c>
      <c r="L4413" s="14">
        <f>表格1[[#This Row],[信用卡交易金額'[新臺幣']]]/1000000</f>
        <v>202.73218</v>
      </c>
      <c r="M4413" s="14" t="str" cm="1">
        <f t="array" ref="M4413">_xlfn.TEXTJOIN("", TRUE, _xlfn.XLOOKUP(TRUE, VALUE(表格1[[#This Row],[年月]]) &lt;= VALUE($R$8:$R$12), $Q$8:$Q$12)) &amp; "年度"</f>
        <v>2023年度</v>
      </c>
    </row>
    <row r="4414" spans="1:13" x14ac:dyDescent="0.3">
      <c r="A4414" s="2">
        <v>202212</v>
      </c>
      <c r="B4414" s="19">
        <f>DATE(表格1[[#This Row],[年]],表格1[[#This Row],[月]],1)</f>
        <v>44896</v>
      </c>
      <c r="C4414" s="2" t="str">
        <f>LEFT(表格1[[#This Row],[年月]],4)</f>
        <v>2022</v>
      </c>
      <c r="D4414" s="2" t="str">
        <f>RIGHT(表格1[[#This Row],[年月]],2)</f>
        <v>12</v>
      </c>
      <c r="E4414" s="5">
        <v>10013000</v>
      </c>
      <c r="F4414" s="2" t="str">
        <f>VLOOKUP(TEXT(表格1[[#This Row],[地區]],"00000000"),縣市代碼,2,0)</f>
        <v>屏東縣</v>
      </c>
      <c r="G4414" s="2" t="s">
        <v>6</v>
      </c>
      <c r="H4414" s="13">
        <v>110948</v>
      </c>
      <c r="I4414" s="14">
        <v>323867256</v>
      </c>
      <c r="J4414" s="14">
        <f>表格1[[#This Row],[信用卡交易筆數]]/1000</f>
        <v>110.94799999999999</v>
      </c>
      <c r="K4414" s="14">
        <f>表格1[[#This Row],[信用卡交易金額'[新臺幣']]]/1000</f>
        <v>323867.25599999999</v>
      </c>
      <c r="L4414" s="14">
        <f>表格1[[#This Row],[信用卡交易金額'[新臺幣']]]/1000000</f>
        <v>323.867256</v>
      </c>
      <c r="M4414" s="14" t="str" cm="1">
        <f t="array" ref="M4414">_xlfn.TEXTJOIN("", TRUE, _xlfn.XLOOKUP(TRUE, VALUE(表格1[[#This Row],[年月]]) &lt;= VALUE($R$8:$R$12), $Q$8:$Q$12)) &amp; "年度"</f>
        <v>2023年度</v>
      </c>
    </row>
    <row r="4415" spans="1:13" x14ac:dyDescent="0.3">
      <c r="A4415" s="2">
        <v>202212</v>
      </c>
      <c r="B4415" s="19">
        <f>DATE(表格1[[#This Row],[年]],表格1[[#This Row],[月]],1)</f>
        <v>44896</v>
      </c>
      <c r="C4415" s="2" t="str">
        <f>LEFT(表格1[[#This Row],[年月]],4)</f>
        <v>2022</v>
      </c>
      <c r="D4415" s="2" t="str">
        <f>RIGHT(表格1[[#This Row],[年月]],2)</f>
        <v>12</v>
      </c>
      <c r="E4415" s="5">
        <v>10013000</v>
      </c>
      <c r="F4415" s="2" t="str">
        <f>VLOOKUP(TEXT(表格1[[#This Row],[地區]],"00000000"),縣市代碼,2,0)</f>
        <v>屏東縣</v>
      </c>
      <c r="G4415" s="2" t="s">
        <v>7</v>
      </c>
      <c r="H4415" s="13">
        <v>671023</v>
      </c>
      <c r="I4415" s="14">
        <v>864639064</v>
      </c>
      <c r="J4415" s="14">
        <f>表格1[[#This Row],[信用卡交易筆數]]/1000</f>
        <v>671.02300000000002</v>
      </c>
      <c r="K4415" s="14">
        <f>表格1[[#This Row],[信用卡交易金額'[新臺幣']]]/1000</f>
        <v>864639.06400000001</v>
      </c>
      <c r="L4415" s="14">
        <f>表格1[[#This Row],[信用卡交易金額'[新臺幣']]]/1000000</f>
        <v>864.63906399999996</v>
      </c>
      <c r="M4415" s="14" t="str" cm="1">
        <f t="array" ref="M4415">_xlfn.TEXTJOIN("", TRUE, _xlfn.XLOOKUP(TRUE, VALUE(表格1[[#This Row],[年月]]) &lt;= VALUE($R$8:$R$12), $Q$8:$Q$12)) &amp; "年度"</f>
        <v>2023年度</v>
      </c>
    </row>
    <row r="4416" spans="1:13" x14ac:dyDescent="0.3">
      <c r="A4416" s="2">
        <v>202212</v>
      </c>
      <c r="B4416" s="19">
        <f>DATE(表格1[[#This Row],[年]],表格1[[#This Row],[月]],1)</f>
        <v>44896</v>
      </c>
      <c r="C4416" s="2" t="str">
        <f>LEFT(表格1[[#This Row],[年月]],4)</f>
        <v>2022</v>
      </c>
      <c r="D4416" s="2" t="str">
        <f>RIGHT(表格1[[#This Row],[年月]],2)</f>
        <v>12</v>
      </c>
      <c r="E4416" s="5">
        <v>10013000</v>
      </c>
      <c r="F4416" s="2" t="str">
        <f>VLOOKUP(TEXT(表格1[[#This Row],[地區]],"00000000"),縣市代碼,2,0)</f>
        <v>屏東縣</v>
      </c>
      <c r="G4416" s="2" t="s">
        <v>8</v>
      </c>
      <c r="H4416" s="13">
        <v>401988</v>
      </c>
      <c r="I4416" s="14">
        <v>568898561</v>
      </c>
      <c r="J4416" s="14">
        <f>表格1[[#This Row],[信用卡交易筆數]]/1000</f>
        <v>401.988</v>
      </c>
      <c r="K4416" s="14">
        <f>表格1[[#This Row],[信用卡交易金額'[新臺幣']]]/1000</f>
        <v>568898.56099999999</v>
      </c>
      <c r="L4416" s="14">
        <f>表格1[[#This Row],[信用卡交易金額'[新臺幣']]]/1000000</f>
        <v>568.89856099999997</v>
      </c>
      <c r="M4416" s="14" t="str" cm="1">
        <f t="array" ref="M4416">_xlfn.TEXTJOIN("", TRUE, _xlfn.XLOOKUP(TRUE, VALUE(表格1[[#This Row],[年月]]) &lt;= VALUE($R$8:$R$12), $Q$8:$Q$12)) &amp; "年度"</f>
        <v>2023年度</v>
      </c>
    </row>
    <row r="4417" spans="1:13" x14ac:dyDescent="0.3">
      <c r="A4417" s="2">
        <v>202212</v>
      </c>
      <c r="B4417" s="19">
        <f>DATE(表格1[[#This Row],[年]],表格1[[#This Row],[月]],1)</f>
        <v>44896</v>
      </c>
      <c r="C4417" s="2" t="str">
        <f>LEFT(表格1[[#This Row],[年月]],4)</f>
        <v>2022</v>
      </c>
      <c r="D4417" s="2" t="str">
        <f>RIGHT(表格1[[#This Row],[年月]],2)</f>
        <v>12</v>
      </c>
      <c r="E4417" s="5">
        <v>10013000</v>
      </c>
      <c r="F4417" s="2" t="str">
        <f>VLOOKUP(TEXT(表格1[[#This Row],[地區]],"00000000"),縣市代碼,2,0)</f>
        <v>屏東縣</v>
      </c>
      <c r="G4417" s="2" t="s">
        <v>9</v>
      </c>
      <c r="H4417" s="13">
        <v>841769</v>
      </c>
      <c r="I4417" s="14">
        <v>1208067546</v>
      </c>
      <c r="J4417" s="14">
        <f>表格1[[#This Row],[信用卡交易筆數]]/1000</f>
        <v>841.76900000000001</v>
      </c>
      <c r="K4417" s="14">
        <f>表格1[[#This Row],[信用卡交易金額'[新臺幣']]]/1000</f>
        <v>1208067.5460000001</v>
      </c>
      <c r="L4417" s="14">
        <f>表格1[[#This Row],[信用卡交易金額'[新臺幣']]]/1000000</f>
        <v>1208.067546</v>
      </c>
      <c r="M4417" s="14" t="str" cm="1">
        <f t="array" ref="M4417">_xlfn.TEXTJOIN("", TRUE, _xlfn.XLOOKUP(TRUE, VALUE(表格1[[#This Row],[年月]]) &lt;= VALUE($R$8:$R$12), $Q$8:$Q$12)) &amp; "年度"</f>
        <v>2023年度</v>
      </c>
    </row>
    <row r="4418" spans="1:13" x14ac:dyDescent="0.3">
      <c r="A4418" s="2">
        <v>202212</v>
      </c>
      <c r="B4418" s="19">
        <f>DATE(表格1[[#This Row],[年]],表格1[[#This Row],[月]],1)</f>
        <v>44896</v>
      </c>
      <c r="C4418" s="2" t="str">
        <f>LEFT(表格1[[#This Row],[年月]],4)</f>
        <v>2022</v>
      </c>
      <c r="D4418" s="2" t="str">
        <f>RIGHT(表格1[[#This Row],[年月]],2)</f>
        <v>12</v>
      </c>
      <c r="E4418" s="5">
        <v>10013000</v>
      </c>
      <c r="F4418" s="2" t="str">
        <f>VLOOKUP(TEXT(表格1[[#This Row],[地區]],"00000000"),縣市代碼,2,0)</f>
        <v>屏東縣</v>
      </c>
      <c r="G4418" s="2" t="s">
        <v>10</v>
      </c>
      <c r="H4418" s="13">
        <v>547411</v>
      </c>
      <c r="I4418" s="14">
        <v>1870253531</v>
      </c>
      <c r="J4418" s="14">
        <f>表格1[[#This Row],[信用卡交易筆數]]/1000</f>
        <v>547.41099999999994</v>
      </c>
      <c r="K4418" s="14">
        <f>表格1[[#This Row],[信用卡交易金額'[新臺幣']]]/1000</f>
        <v>1870253.531</v>
      </c>
      <c r="L4418" s="14">
        <f>表格1[[#This Row],[信用卡交易金額'[新臺幣']]]/1000000</f>
        <v>1870.2535310000001</v>
      </c>
      <c r="M4418" s="14" t="str" cm="1">
        <f t="array" ref="M4418">_xlfn.TEXTJOIN("", TRUE, _xlfn.XLOOKUP(TRUE, VALUE(表格1[[#This Row],[年月]]) &lt;= VALUE($R$8:$R$12), $Q$8:$Q$12)) &amp; "年度"</f>
        <v>2023年度</v>
      </c>
    </row>
    <row r="4419" spans="1:13" x14ac:dyDescent="0.3">
      <c r="A4419" s="2">
        <v>202212</v>
      </c>
      <c r="B4419" s="19">
        <f>DATE(表格1[[#This Row],[年]],表格1[[#This Row],[月]],1)</f>
        <v>44896</v>
      </c>
      <c r="C4419" s="2" t="str">
        <f>LEFT(表格1[[#This Row],[年月]],4)</f>
        <v>2022</v>
      </c>
      <c r="D4419" s="2" t="str">
        <f>RIGHT(表格1[[#This Row],[年月]],2)</f>
        <v>12</v>
      </c>
      <c r="E4419" s="5">
        <v>10017000</v>
      </c>
      <c r="F4419" s="2" t="str">
        <f>VLOOKUP(TEXT(表格1[[#This Row],[地區]],"00000000"),縣市代碼,2,0)</f>
        <v>基隆市</v>
      </c>
      <c r="G4419" s="2" t="s">
        <v>4</v>
      </c>
      <c r="H4419" s="13">
        <v>723760</v>
      </c>
      <c r="I4419" s="14">
        <v>398687826</v>
      </c>
      <c r="J4419" s="14">
        <f>表格1[[#This Row],[信用卡交易筆數]]/1000</f>
        <v>723.76</v>
      </c>
      <c r="K4419" s="14">
        <f>表格1[[#This Row],[信用卡交易金額'[新臺幣']]]/1000</f>
        <v>398687.826</v>
      </c>
      <c r="L4419" s="14">
        <f>表格1[[#This Row],[信用卡交易金額'[新臺幣']]]/1000000</f>
        <v>398.68782599999997</v>
      </c>
      <c r="M4419" s="14" t="str" cm="1">
        <f t="array" ref="M4419">_xlfn.TEXTJOIN("", TRUE, _xlfn.XLOOKUP(TRUE, VALUE(表格1[[#This Row],[年月]]) &lt;= VALUE($R$8:$R$12), $Q$8:$Q$12)) &amp; "年度"</f>
        <v>2023年度</v>
      </c>
    </row>
    <row r="4420" spans="1:13" x14ac:dyDescent="0.3">
      <c r="A4420" s="2">
        <v>202212</v>
      </c>
      <c r="B4420" s="19">
        <f>DATE(表格1[[#This Row],[年]],表格1[[#This Row],[月]],1)</f>
        <v>44896</v>
      </c>
      <c r="C4420" s="2" t="str">
        <f>LEFT(表格1[[#This Row],[年月]],4)</f>
        <v>2022</v>
      </c>
      <c r="D4420" s="2" t="str">
        <f>RIGHT(表格1[[#This Row],[年月]],2)</f>
        <v>12</v>
      </c>
      <c r="E4420" s="5">
        <v>10017000</v>
      </c>
      <c r="F4420" s="2" t="str">
        <f>VLOOKUP(TEXT(表格1[[#This Row],[地區]],"00000000"),縣市代碼,2,0)</f>
        <v>基隆市</v>
      </c>
      <c r="G4420" s="2" t="s">
        <v>5</v>
      </c>
      <c r="H4420" s="13">
        <v>69125</v>
      </c>
      <c r="I4420" s="14">
        <v>199949581</v>
      </c>
      <c r="J4420" s="14">
        <f>表格1[[#This Row],[信用卡交易筆數]]/1000</f>
        <v>69.125</v>
      </c>
      <c r="K4420" s="14">
        <f>表格1[[#This Row],[信用卡交易金額'[新臺幣']]]/1000</f>
        <v>199949.58100000001</v>
      </c>
      <c r="L4420" s="14">
        <f>表格1[[#This Row],[信用卡交易金額'[新臺幣']]]/1000000</f>
        <v>199.94958099999999</v>
      </c>
      <c r="M4420" s="14" t="str" cm="1">
        <f t="array" ref="M4420">_xlfn.TEXTJOIN("", TRUE, _xlfn.XLOOKUP(TRUE, VALUE(表格1[[#This Row],[年月]]) &lt;= VALUE($R$8:$R$12), $Q$8:$Q$12)) &amp; "年度"</f>
        <v>2023年度</v>
      </c>
    </row>
    <row r="4421" spans="1:13" x14ac:dyDescent="0.3">
      <c r="A4421" s="2">
        <v>202212</v>
      </c>
      <c r="B4421" s="19">
        <f>DATE(表格1[[#This Row],[年]],表格1[[#This Row],[月]],1)</f>
        <v>44896</v>
      </c>
      <c r="C4421" s="2" t="str">
        <f>LEFT(表格1[[#This Row],[年月]],4)</f>
        <v>2022</v>
      </c>
      <c r="D4421" s="2" t="str">
        <f>RIGHT(表格1[[#This Row],[年月]],2)</f>
        <v>12</v>
      </c>
      <c r="E4421" s="5">
        <v>10017000</v>
      </c>
      <c r="F4421" s="2" t="str">
        <f>VLOOKUP(TEXT(表格1[[#This Row],[地區]],"00000000"),縣市代碼,2,0)</f>
        <v>基隆市</v>
      </c>
      <c r="G4421" s="2" t="s">
        <v>6</v>
      </c>
      <c r="H4421" s="13">
        <v>77848</v>
      </c>
      <c r="I4421" s="14">
        <v>261637589</v>
      </c>
      <c r="J4421" s="14">
        <f>表格1[[#This Row],[信用卡交易筆數]]/1000</f>
        <v>77.847999999999999</v>
      </c>
      <c r="K4421" s="14">
        <f>表格1[[#This Row],[信用卡交易金額'[新臺幣']]]/1000</f>
        <v>261637.58900000001</v>
      </c>
      <c r="L4421" s="14">
        <f>表格1[[#This Row],[信用卡交易金額'[新臺幣']]]/1000000</f>
        <v>261.63758899999999</v>
      </c>
      <c r="M4421" s="14" t="str" cm="1">
        <f t="array" ref="M4421">_xlfn.TEXTJOIN("", TRUE, _xlfn.XLOOKUP(TRUE, VALUE(表格1[[#This Row],[年月]]) &lt;= VALUE($R$8:$R$12), $Q$8:$Q$12)) &amp; "年度"</f>
        <v>2023年度</v>
      </c>
    </row>
    <row r="4422" spans="1:13" x14ac:dyDescent="0.3">
      <c r="A4422" s="2">
        <v>202212</v>
      </c>
      <c r="B4422" s="19">
        <f>DATE(表格1[[#This Row],[年]],表格1[[#This Row],[月]],1)</f>
        <v>44896</v>
      </c>
      <c r="C4422" s="2" t="str">
        <f>LEFT(表格1[[#This Row],[年月]],4)</f>
        <v>2022</v>
      </c>
      <c r="D4422" s="2" t="str">
        <f>RIGHT(表格1[[#This Row],[年月]],2)</f>
        <v>12</v>
      </c>
      <c r="E4422" s="5">
        <v>10017000</v>
      </c>
      <c r="F4422" s="2" t="str">
        <f>VLOOKUP(TEXT(表格1[[#This Row],[地區]],"00000000"),縣市代碼,2,0)</f>
        <v>基隆市</v>
      </c>
      <c r="G4422" s="2" t="s">
        <v>7</v>
      </c>
      <c r="H4422" s="13">
        <v>451950</v>
      </c>
      <c r="I4422" s="14">
        <v>507278587</v>
      </c>
      <c r="J4422" s="14">
        <f>表格1[[#This Row],[信用卡交易筆數]]/1000</f>
        <v>451.95</v>
      </c>
      <c r="K4422" s="14">
        <f>表格1[[#This Row],[信用卡交易金額'[新臺幣']]]/1000</f>
        <v>507278.587</v>
      </c>
      <c r="L4422" s="14">
        <f>表格1[[#This Row],[信用卡交易金額'[新臺幣']]]/1000000</f>
        <v>507.27858700000002</v>
      </c>
      <c r="M4422" s="14" t="str" cm="1">
        <f t="array" ref="M4422">_xlfn.TEXTJOIN("", TRUE, _xlfn.XLOOKUP(TRUE, VALUE(表格1[[#This Row],[年月]]) &lt;= VALUE($R$8:$R$12), $Q$8:$Q$12)) &amp; "年度"</f>
        <v>2023年度</v>
      </c>
    </row>
    <row r="4423" spans="1:13" x14ac:dyDescent="0.3">
      <c r="A4423" s="2">
        <v>202212</v>
      </c>
      <c r="B4423" s="19">
        <f>DATE(表格1[[#This Row],[年]],表格1[[#This Row],[月]],1)</f>
        <v>44896</v>
      </c>
      <c r="C4423" s="2" t="str">
        <f>LEFT(表格1[[#This Row],[年月]],4)</f>
        <v>2022</v>
      </c>
      <c r="D4423" s="2" t="str">
        <f>RIGHT(表格1[[#This Row],[年月]],2)</f>
        <v>12</v>
      </c>
      <c r="E4423" s="5">
        <v>10017000</v>
      </c>
      <c r="F4423" s="2" t="str">
        <f>VLOOKUP(TEXT(表格1[[#This Row],[地區]],"00000000"),縣市代碼,2,0)</f>
        <v>基隆市</v>
      </c>
      <c r="G4423" s="2" t="s">
        <v>8</v>
      </c>
      <c r="H4423" s="13">
        <v>349063</v>
      </c>
      <c r="I4423" s="14">
        <v>512646784</v>
      </c>
      <c r="J4423" s="14">
        <f>表格1[[#This Row],[信用卡交易筆數]]/1000</f>
        <v>349.06299999999999</v>
      </c>
      <c r="K4423" s="14">
        <f>表格1[[#This Row],[信用卡交易金額'[新臺幣']]]/1000</f>
        <v>512646.78399999999</v>
      </c>
      <c r="L4423" s="14">
        <f>表格1[[#This Row],[信用卡交易金額'[新臺幣']]]/1000000</f>
        <v>512.64678400000003</v>
      </c>
      <c r="M4423" s="14" t="str" cm="1">
        <f t="array" ref="M4423">_xlfn.TEXTJOIN("", TRUE, _xlfn.XLOOKUP(TRUE, VALUE(表格1[[#This Row],[年月]]) &lt;= VALUE($R$8:$R$12), $Q$8:$Q$12)) &amp; "年度"</f>
        <v>2023年度</v>
      </c>
    </row>
    <row r="4424" spans="1:13" x14ac:dyDescent="0.3">
      <c r="A4424" s="2">
        <v>202212</v>
      </c>
      <c r="B4424" s="19">
        <f>DATE(表格1[[#This Row],[年]],表格1[[#This Row],[月]],1)</f>
        <v>44896</v>
      </c>
      <c r="C4424" s="2" t="str">
        <f>LEFT(表格1[[#This Row],[年月]],4)</f>
        <v>2022</v>
      </c>
      <c r="D4424" s="2" t="str">
        <f>RIGHT(表格1[[#This Row],[年月]],2)</f>
        <v>12</v>
      </c>
      <c r="E4424" s="5">
        <v>10017000</v>
      </c>
      <c r="F4424" s="2" t="str">
        <f>VLOOKUP(TEXT(表格1[[#This Row],[地區]],"00000000"),縣市代碼,2,0)</f>
        <v>基隆市</v>
      </c>
      <c r="G4424" s="2" t="s">
        <v>9</v>
      </c>
      <c r="H4424" s="13">
        <v>725135</v>
      </c>
      <c r="I4424" s="14">
        <v>962344024</v>
      </c>
      <c r="J4424" s="14">
        <f>表格1[[#This Row],[信用卡交易筆數]]/1000</f>
        <v>725.13499999999999</v>
      </c>
      <c r="K4424" s="14">
        <f>表格1[[#This Row],[信用卡交易金額'[新臺幣']]]/1000</f>
        <v>962344.02399999998</v>
      </c>
      <c r="L4424" s="14">
        <f>表格1[[#This Row],[信用卡交易金額'[新臺幣']]]/1000000</f>
        <v>962.34402399999999</v>
      </c>
      <c r="M4424" s="14" t="str" cm="1">
        <f t="array" ref="M4424">_xlfn.TEXTJOIN("", TRUE, _xlfn.XLOOKUP(TRUE, VALUE(表格1[[#This Row],[年月]]) &lt;= VALUE($R$8:$R$12), $Q$8:$Q$12)) &amp; "年度"</f>
        <v>2023年度</v>
      </c>
    </row>
    <row r="4425" spans="1:13" x14ac:dyDescent="0.3">
      <c r="A4425" s="2">
        <v>202212</v>
      </c>
      <c r="B4425" s="19">
        <f>DATE(表格1[[#This Row],[年]],表格1[[#This Row],[月]],1)</f>
        <v>44896</v>
      </c>
      <c r="C4425" s="2" t="str">
        <f>LEFT(表格1[[#This Row],[年月]],4)</f>
        <v>2022</v>
      </c>
      <c r="D4425" s="2" t="str">
        <f>RIGHT(表格1[[#This Row],[年月]],2)</f>
        <v>12</v>
      </c>
      <c r="E4425" s="5">
        <v>10017000</v>
      </c>
      <c r="F4425" s="2" t="str">
        <f>VLOOKUP(TEXT(表格1[[#This Row],[地區]],"00000000"),縣市代碼,2,0)</f>
        <v>基隆市</v>
      </c>
      <c r="G4425" s="2" t="s">
        <v>10</v>
      </c>
      <c r="H4425" s="13">
        <v>465635</v>
      </c>
      <c r="I4425" s="14">
        <v>1249809742</v>
      </c>
      <c r="J4425" s="14">
        <f>表格1[[#This Row],[信用卡交易筆數]]/1000</f>
        <v>465.63499999999999</v>
      </c>
      <c r="K4425" s="14">
        <f>表格1[[#This Row],[信用卡交易金額'[新臺幣']]]/1000</f>
        <v>1249809.7420000001</v>
      </c>
      <c r="L4425" s="14">
        <f>表格1[[#This Row],[信用卡交易金額'[新臺幣']]]/1000000</f>
        <v>1249.8097419999999</v>
      </c>
      <c r="M4425" s="14" t="str" cm="1">
        <f t="array" ref="M4425">_xlfn.TEXTJOIN("", TRUE, _xlfn.XLOOKUP(TRUE, VALUE(表格1[[#This Row],[年月]]) &lt;= VALUE($R$8:$R$12), $Q$8:$Q$12)) &amp; "年度"</f>
        <v>2023年度</v>
      </c>
    </row>
    <row r="4426" spans="1:13" x14ac:dyDescent="0.3">
      <c r="A4426" s="2">
        <v>202212</v>
      </c>
      <c r="B4426" s="19">
        <f>DATE(表格1[[#This Row],[年]],表格1[[#This Row],[月]],1)</f>
        <v>44896</v>
      </c>
      <c r="C4426" s="2" t="str">
        <f>LEFT(表格1[[#This Row],[年月]],4)</f>
        <v>2022</v>
      </c>
      <c r="D4426" s="2" t="str">
        <f>RIGHT(表格1[[#This Row],[年月]],2)</f>
        <v>12</v>
      </c>
      <c r="E4426" s="5">
        <v>10002000</v>
      </c>
      <c r="F4426" s="2" t="str">
        <f>VLOOKUP(TEXT(表格1[[#This Row],[地區]],"00000000"),縣市代碼,2,0)</f>
        <v>宜蘭縣</v>
      </c>
      <c r="G4426" s="2" t="s">
        <v>4</v>
      </c>
      <c r="H4426" s="13">
        <v>580501</v>
      </c>
      <c r="I4426" s="14">
        <v>301450638</v>
      </c>
      <c r="J4426" s="14">
        <f>表格1[[#This Row],[信用卡交易筆數]]/1000</f>
        <v>580.50099999999998</v>
      </c>
      <c r="K4426" s="14">
        <f>表格1[[#This Row],[信用卡交易金額'[新臺幣']]]/1000</f>
        <v>301450.63799999998</v>
      </c>
      <c r="L4426" s="14">
        <f>表格1[[#This Row],[信用卡交易金額'[新臺幣']]]/1000000</f>
        <v>301.45063800000003</v>
      </c>
      <c r="M4426" s="14" t="str" cm="1">
        <f t="array" ref="M4426">_xlfn.TEXTJOIN("", TRUE, _xlfn.XLOOKUP(TRUE, VALUE(表格1[[#This Row],[年月]]) &lt;= VALUE($R$8:$R$12), $Q$8:$Q$12)) &amp; "年度"</f>
        <v>2023年度</v>
      </c>
    </row>
    <row r="4427" spans="1:13" x14ac:dyDescent="0.3">
      <c r="A4427" s="2">
        <v>202212</v>
      </c>
      <c r="B4427" s="19">
        <f>DATE(表格1[[#This Row],[年]],表格1[[#This Row],[月]],1)</f>
        <v>44896</v>
      </c>
      <c r="C4427" s="2" t="str">
        <f>LEFT(表格1[[#This Row],[年月]],4)</f>
        <v>2022</v>
      </c>
      <c r="D4427" s="2" t="str">
        <f>RIGHT(表格1[[#This Row],[年月]],2)</f>
        <v>12</v>
      </c>
      <c r="E4427" s="5">
        <v>10002000</v>
      </c>
      <c r="F4427" s="2" t="str">
        <f>VLOOKUP(TEXT(表格1[[#This Row],[地區]],"00000000"),縣市代碼,2,0)</f>
        <v>宜蘭縣</v>
      </c>
      <c r="G4427" s="2" t="s">
        <v>5</v>
      </c>
      <c r="H4427" s="13">
        <v>56290</v>
      </c>
      <c r="I4427" s="14">
        <v>154579820</v>
      </c>
      <c r="J4427" s="14">
        <f>表格1[[#This Row],[信用卡交易筆數]]/1000</f>
        <v>56.29</v>
      </c>
      <c r="K4427" s="14">
        <f>表格1[[#This Row],[信用卡交易金額'[新臺幣']]]/1000</f>
        <v>154579.82</v>
      </c>
      <c r="L4427" s="14">
        <f>表格1[[#This Row],[信用卡交易金額'[新臺幣']]]/1000000</f>
        <v>154.57982000000001</v>
      </c>
      <c r="M4427" s="14" t="str" cm="1">
        <f t="array" ref="M4427">_xlfn.TEXTJOIN("", TRUE, _xlfn.XLOOKUP(TRUE, VALUE(表格1[[#This Row],[年月]]) &lt;= VALUE($R$8:$R$12), $Q$8:$Q$12)) &amp; "年度"</f>
        <v>2023年度</v>
      </c>
    </row>
    <row r="4428" spans="1:13" x14ac:dyDescent="0.3">
      <c r="A4428" s="2">
        <v>202212</v>
      </c>
      <c r="B4428" s="19">
        <f>DATE(表格1[[#This Row],[年]],表格1[[#This Row],[月]],1)</f>
        <v>44896</v>
      </c>
      <c r="C4428" s="2" t="str">
        <f>LEFT(表格1[[#This Row],[年月]],4)</f>
        <v>2022</v>
      </c>
      <c r="D4428" s="2" t="str">
        <f>RIGHT(表格1[[#This Row],[年月]],2)</f>
        <v>12</v>
      </c>
      <c r="E4428" s="5">
        <v>10002000</v>
      </c>
      <c r="F4428" s="2" t="str">
        <f>VLOOKUP(TEXT(表格1[[#This Row],[地區]],"00000000"),縣市代碼,2,0)</f>
        <v>宜蘭縣</v>
      </c>
      <c r="G4428" s="2" t="s">
        <v>6</v>
      </c>
      <c r="H4428" s="13">
        <v>77436</v>
      </c>
      <c r="I4428" s="14">
        <v>252266659</v>
      </c>
      <c r="J4428" s="14">
        <f>表格1[[#This Row],[信用卡交易筆數]]/1000</f>
        <v>77.436000000000007</v>
      </c>
      <c r="K4428" s="14">
        <f>表格1[[#This Row],[信用卡交易金額'[新臺幣']]]/1000</f>
        <v>252266.65900000001</v>
      </c>
      <c r="L4428" s="14">
        <f>表格1[[#This Row],[信用卡交易金額'[新臺幣']]]/1000000</f>
        <v>252.266659</v>
      </c>
      <c r="M4428" s="14" t="str" cm="1">
        <f t="array" ref="M4428">_xlfn.TEXTJOIN("", TRUE, _xlfn.XLOOKUP(TRUE, VALUE(表格1[[#This Row],[年月]]) &lt;= VALUE($R$8:$R$12), $Q$8:$Q$12)) &amp; "年度"</f>
        <v>2023年度</v>
      </c>
    </row>
    <row r="4429" spans="1:13" x14ac:dyDescent="0.3">
      <c r="A4429" s="2">
        <v>202212</v>
      </c>
      <c r="B4429" s="19">
        <f>DATE(表格1[[#This Row],[年]],表格1[[#This Row],[月]],1)</f>
        <v>44896</v>
      </c>
      <c r="C4429" s="2" t="str">
        <f>LEFT(表格1[[#This Row],[年月]],4)</f>
        <v>2022</v>
      </c>
      <c r="D4429" s="2" t="str">
        <f>RIGHT(表格1[[#This Row],[年月]],2)</f>
        <v>12</v>
      </c>
      <c r="E4429" s="5">
        <v>10002000</v>
      </c>
      <c r="F4429" s="2" t="str">
        <f>VLOOKUP(TEXT(表格1[[#This Row],[地區]],"00000000"),縣市代碼,2,0)</f>
        <v>宜蘭縣</v>
      </c>
      <c r="G4429" s="2" t="s">
        <v>7</v>
      </c>
      <c r="H4429" s="13">
        <v>395103</v>
      </c>
      <c r="I4429" s="14">
        <v>534850497</v>
      </c>
      <c r="J4429" s="14">
        <f>表格1[[#This Row],[信用卡交易筆數]]/1000</f>
        <v>395.10300000000001</v>
      </c>
      <c r="K4429" s="14">
        <f>表格1[[#This Row],[信用卡交易金額'[新臺幣']]]/1000</f>
        <v>534850.49699999997</v>
      </c>
      <c r="L4429" s="14">
        <f>表格1[[#This Row],[信用卡交易金額'[新臺幣']]]/1000000</f>
        <v>534.85049700000002</v>
      </c>
      <c r="M4429" s="14" t="str" cm="1">
        <f t="array" ref="M4429">_xlfn.TEXTJOIN("", TRUE, _xlfn.XLOOKUP(TRUE, VALUE(表格1[[#This Row],[年月]]) &lt;= VALUE($R$8:$R$12), $Q$8:$Q$12)) &amp; "年度"</f>
        <v>2023年度</v>
      </c>
    </row>
    <row r="4430" spans="1:13" x14ac:dyDescent="0.3">
      <c r="A4430" s="2">
        <v>202212</v>
      </c>
      <c r="B4430" s="19">
        <f>DATE(表格1[[#This Row],[年]],表格1[[#This Row],[月]],1)</f>
        <v>44896</v>
      </c>
      <c r="C4430" s="2" t="str">
        <f>LEFT(表格1[[#This Row],[年月]],4)</f>
        <v>2022</v>
      </c>
      <c r="D4430" s="2" t="str">
        <f>RIGHT(表格1[[#This Row],[年月]],2)</f>
        <v>12</v>
      </c>
      <c r="E4430" s="5">
        <v>10002000</v>
      </c>
      <c r="F4430" s="2" t="str">
        <f>VLOOKUP(TEXT(表格1[[#This Row],[地區]],"00000000"),縣市代碼,2,0)</f>
        <v>宜蘭縣</v>
      </c>
      <c r="G4430" s="2" t="s">
        <v>8</v>
      </c>
      <c r="H4430" s="13">
        <v>283817</v>
      </c>
      <c r="I4430" s="14">
        <v>420603725</v>
      </c>
      <c r="J4430" s="14">
        <f>表格1[[#This Row],[信用卡交易筆數]]/1000</f>
        <v>283.81700000000001</v>
      </c>
      <c r="K4430" s="14">
        <f>表格1[[#This Row],[信用卡交易金額'[新臺幣']]]/1000</f>
        <v>420603.72499999998</v>
      </c>
      <c r="L4430" s="14">
        <f>表格1[[#This Row],[信用卡交易金額'[新臺幣']]]/1000000</f>
        <v>420.603725</v>
      </c>
      <c r="M4430" s="14" t="str" cm="1">
        <f t="array" ref="M4430">_xlfn.TEXTJOIN("", TRUE, _xlfn.XLOOKUP(TRUE, VALUE(表格1[[#This Row],[年月]]) &lt;= VALUE($R$8:$R$12), $Q$8:$Q$12)) &amp; "年度"</f>
        <v>2023年度</v>
      </c>
    </row>
    <row r="4431" spans="1:13" x14ac:dyDescent="0.3">
      <c r="A4431" s="2">
        <v>202212</v>
      </c>
      <c r="B4431" s="19">
        <f>DATE(表格1[[#This Row],[年]],表格1[[#This Row],[月]],1)</f>
        <v>44896</v>
      </c>
      <c r="C4431" s="2" t="str">
        <f>LEFT(表格1[[#This Row],[年月]],4)</f>
        <v>2022</v>
      </c>
      <c r="D4431" s="2" t="str">
        <f>RIGHT(表格1[[#This Row],[年月]],2)</f>
        <v>12</v>
      </c>
      <c r="E4431" s="5">
        <v>10002000</v>
      </c>
      <c r="F4431" s="2" t="str">
        <f>VLOOKUP(TEXT(表格1[[#This Row],[地區]],"00000000"),縣市代碼,2,0)</f>
        <v>宜蘭縣</v>
      </c>
      <c r="G4431" s="2" t="s">
        <v>9</v>
      </c>
      <c r="H4431" s="13">
        <v>629424</v>
      </c>
      <c r="I4431" s="14">
        <v>835156623</v>
      </c>
      <c r="J4431" s="14">
        <f>表格1[[#This Row],[信用卡交易筆數]]/1000</f>
        <v>629.42399999999998</v>
      </c>
      <c r="K4431" s="14">
        <f>表格1[[#This Row],[信用卡交易金額'[新臺幣']]]/1000</f>
        <v>835156.62300000002</v>
      </c>
      <c r="L4431" s="14">
        <f>表格1[[#This Row],[信用卡交易金額'[新臺幣']]]/1000000</f>
        <v>835.15662299999997</v>
      </c>
      <c r="M4431" s="14" t="str" cm="1">
        <f t="array" ref="M4431">_xlfn.TEXTJOIN("", TRUE, _xlfn.XLOOKUP(TRUE, VALUE(表格1[[#This Row],[年月]]) &lt;= VALUE($R$8:$R$12), $Q$8:$Q$12)) &amp; "年度"</f>
        <v>2023年度</v>
      </c>
    </row>
    <row r="4432" spans="1:13" x14ac:dyDescent="0.3">
      <c r="A4432" s="2">
        <v>202212</v>
      </c>
      <c r="B4432" s="19">
        <f>DATE(表格1[[#This Row],[年]],表格1[[#This Row],[月]],1)</f>
        <v>44896</v>
      </c>
      <c r="C4432" s="2" t="str">
        <f>LEFT(表格1[[#This Row],[年月]],4)</f>
        <v>2022</v>
      </c>
      <c r="D4432" s="2" t="str">
        <f>RIGHT(表格1[[#This Row],[年月]],2)</f>
        <v>12</v>
      </c>
      <c r="E4432" s="5">
        <v>10002000</v>
      </c>
      <c r="F4432" s="2" t="str">
        <f>VLOOKUP(TEXT(表格1[[#This Row],[地區]],"00000000"),縣市代碼,2,0)</f>
        <v>宜蘭縣</v>
      </c>
      <c r="G4432" s="2" t="s">
        <v>10</v>
      </c>
      <c r="H4432" s="13">
        <v>361033</v>
      </c>
      <c r="I4432" s="14">
        <v>1141614282</v>
      </c>
      <c r="J4432" s="14">
        <f>表格1[[#This Row],[信用卡交易筆數]]/1000</f>
        <v>361.03300000000002</v>
      </c>
      <c r="K4432" s="14">
        <f>表格1[[#This Row],[信用卡交易金額'[新臺幣']]]/1000</f>
        <v>1141614.2819999999</v>
      </c>
      <c r="L4432" s="14">
        <f>表格1[[#This Row],[信用卡交易金額'[新臺幣']]]/1000000</f>
        <v>1141.614282</v>
      </c>
      <c r="M4432" s="14" t="str" cm="1">
        <f t="array" ref="M4432">_xlfn.TEXTJOIN("", TRUE, _xlfn.XLOOKUP(TRUE, VALUE(表格1[[#This Row],[年月]]) &lt;= VALUE($R$8:$R$12), $Q$8:$Q$12)) &amp; "年度"</f>
        <v>2023年度</v>
      </c>
    </row>
    <row r="4433" spans="1:13" x14ac:dyDescent="0.3">
      <c r="A4433" s="2">
        <v>202212</v>
      </c>
      <c r="B4433" s="19">
        <f>DATE(表格1[[#This Row],[年]],表格1[[#This Row],[月]],1)</f>
        <v>44896</v>
      </c>
      <c r="C4433" s="2" t="str">
        <f>LEFT(表格1[[#This Row],[年月]],4)</f>
        <v>2022</v>
      </c>
      <c r="D4433" s="2" t="str">
        <f>RIGHT(表格1[[#This Row],[年月]],2)</f>
        <v>12</v>
      </c>
      <c r="E4433" s="5">
        <v>10015000</v>
      </c>
      <c r="F4433" s="2" t="str">
        <f>VLOOKUP(TEXT(表格1[[#This Row],[地區]],"00000000"),縣市代碼,2,0)</f>
        <v>花蓮縣</v>
      </c>
      <c r="G4433" s="2" t="s">
        <v>4</v>
      </c>
      <c r="H4433" s="13">
        <v>418368</v>
      </c>
      <c r="I4433" s="14">
        <v>249409325</v>
      </c>
      <c r="J4433" s="14">
        <f>表格1[[#This Row],[信用卡交易筆數]]/1000</f>
        <v>418.36799999999999</v>
      </c>
      <c r="K4433" s="14">
        <f>表格1[[#This Row],[信用卡交易金額'[新臺幣']]]/1000</f>
        <v>249409.32500000001</v>
      </c>
      <c r="L4433" s="14">
        <f>表格1[[#This Row],[信用卡交易金額'[新臺幣']]]/1000000</f>
        <v>249.409325</v>
      </c>
      <c r="M4433" s="14" t="str" cm="1">
        <f t="array" ref="M4433">_xlfn.TEXTJOIN("", TRUE, _xlfn.XLOOKUP(TRUE, VALUE(表格1[[#This Row],[年月]]) &lt;= VALUE($R$8:$R$12), $Q$8:$Q$12)) &amp; "年度"</f>
        <v>2023年度</v>
      </c>
    </row>
    <row r="4434" spans="1:13" x14ac:dyDescent="0.3">
      <c r="A4434" s="2">
        <v>202212</v>
      </c>
      <c r="B4434" s="19">
        <f>DATE(表格1[[#This Row],[年]],表格1[[#This Row],[月]],1)</f>
        <v>44896</v>
      </c>
      <c r="C4434" s="2" t="str">
        <f>LEFT(表格1[[#This Row],[年月]],4)</f>
        <v>2022</v>
      </c>
      <c r="D4434" s="2" t="str">
        <f>RIGHT(表格1[[#This Row],[年月]],2)</f>
        <v>12</v>
      </c>
      <c r="E4434" s="5">
        <v>10015000</v>
      </c>
      <c r="F4434" s="2" t="str">
        <f>VLOOKUP(TEXT(表格1[[#This Row],[地區]],"00000000"),縣市代碼,2,0)</f>
        <v>花蓮縣</v>
      </c>
      <c r="G4434" s="2" t="s">
        <v>5</v>
      </c>
      <c r="H4434" s="13">
        <v>37877</v>
      </c>
      <c r="I4434" s="14">
        <v>98865895</v>
      </c>
      <c r="J4434" s="14">
        <f>表格1[[#This Row],[信用卡交易筆數]]/1000</f>
        <v>37.877000000000002</v>
      </c>
      <c r="K4434" s="14">
        <f>表格1[[#This Row],[信用卡交易金額'[新臺幣']]]/1000</f>
        <v>98865.895000000004</v>
      </c>
      <c r="L4434" s="14">
        <f>表格1[[#This Row],[信用卡交易金額'[新臺幣']]]/1000000</f>
        <v>98.865894999999995</v>
      </c>
      <c r="M4434" s="14" t="str" cm="1">
        <f t="array" ref="M4434">_xlfn.TEXTJOIN("", TRUE, _xlfn.XLOOKUP(TRUE, VALUE(表格1[[#This Row],[年月]]) &lt;= VALUE($R$8:$R$12), $Q$8:$Q$12)) &amp; "年度"</f>
        <v>2023年度</v>
      </c>
    </row>
    <row r="4435" spans="1:13" x14ac:dyDescent="0.3">
      <c r="A4435" s="2">
        <v>202212</v>
      </c>
      <c r="B4435" s="19">
        <f>DATE(表格1[[#This Row],[年]],表格1[[#This Row],[月]],1)</f>
        <v>44896</v>
      </c>
      <c r="C4435" s="2" t="str">
        <f>LEFT(表格1[[#This Row],[年月]],4)</f>
        <v>2022</v>
      </c>
      <c r="D4435" s="2" t="str">
        <f>RIGHT(表格1[[#This Row],[年月]],2)</f>
        <v>12</v>
      </c>
      <c r="E4435" s="5">
        <v>10015000</v>
      </c>
      <c r="F4435" s="2" t="str">
        <f>VLOOKUP(TEXT(表格1[[#This Row],[地區]],"00000000"),縣市代碼,2,0)</f>
        <v>花蓮縣</v>
      </c>
      <c r="G4435" s="2" t="s">
        <v>6</v>
      </c>
      <c r="H4435" s="13">
        <v>51756</v>
      </c>
      <c r="I4435" s="14">
        <v>173910458</v>
      </c>
      <c r="J4435" s="14">
        <f>表格1[[#This Row],[信用卡交易筆數]]/1000</f>
        <v>51.756</v>
      </c>
      <c r="K4435" s="14">
        <f>表格1[[#This Row],[信用卡交易金額'[新臺幣']]]/1000</f>
        <v>173910.45800000001</v>
      </c>
      <c r="L4435" s="14">
        <f>表格1[[#This Row],[信用卡交易金額'[新臺幣']]]/1000000</f>
        <v>173.91045800000001</v>
      </c>
      <c r="M4435" s="14" t="str" cm="1">
        <f t="array" ref="M4435">_xlfn.TEXTJOIN("", TRUE, _xlfn.XLOOKUP(TRUE, VALUE(表格1[[#This Row],[年月]]) &lt;= VALUE($R$8:$R$12), $Q$8:$Q$12)) &amp; "年度"</f>
        <v>2023年度</v>
      </c>
    </row>
    <row r="4436" spans="1:13" x14ac:dyDescent="0.3">
      <c r="A4436" s="2">
        <v>202212</v>
      </c>
      <c r="B4436" s="19">
        <f>DATE(表格1[[#This Row],[年]],表格1[[#This Row],[月]],1)</f>
        <v>44896</v>
      </c>
      <c r="C4436" s="2" t="str">
        <f>LEFT(表格1[[#This Row],[年月]],4)</f>
        <v>2022</v>
      </c>
      <c r="D4436" s="2" t="str">
        <f>RIGHT(表格1[[#This Row],[年月]],2)</f>
        <v>12</v>
      </c>
      <c r="E4436" s="5">
        <v>10015000</v>
      </c>
      <c r="F4436" s="2" t="str">
        <f>VLOOKUP(TEXT(表格1[[#This Row],[地區]],"00000000"),縣市代碼,2,0)</f>
        <v>花蓮縣</v>
      </c>
      <c r="G4436" s="2" t="s">
        <v>7</v>
      </c>
      <c r="H4436" s="13">
        <v>285725</v>
      </c>
      <c r="I4436" s="14">
        <v>310746191</v>
      </c>
      <c r="J4436" s="14">
        <f>表格1[[#This Row],[信用卡交易筆數]]/1000</f>
        <v>285.72500000000002</v>
      </c>
      <c r="K4436" s="14">
        <f>表格1[[#This Row],[信用卡交易金額'[新臺幣']]]/1000</f>
        <v>310746.19099999999</v>
      </c>
      <c r="L4436" s="14">
        <f>表格1[[#This Row],[信用卡交易金額'[新臺幣']]]/1000000</f>
        <v>310.74619100000001</v>
      </c>
      <c r="M4436" s="14" t="str" cm="1">
        <f t="array" ref="M4436">_xlfn.TEXTJOIN("", TRUE, _xlfn.XLOOKUP(TRUE, VALUE(表格1[[#This Row],[年月]]) &lt;= VALUE($R$8:$R$12), $Q$8:$Q$12)) &amp; "年度"</f>
        <v>2023年度</v>
      </c>
    </row>
    <row r="4437" spans="1:13" x14ac:dyDescent="0.3">
      <c r="A4437" s="2">
        <v>202212</v>
      </c>
      <c r="B4437" s="19">
        <f>DATE(表格1[[#This Row],[年]],表格1[[#This Row],[月]],1)</f>
        <v>44896</v>
      </c>
      <c r="C4437" s="2" t="str">
        <f>LEFT(表格1[[#This Row],[年月]],4)</f>
        <v>2022</v>
      </c>
      <c r="D4437" s="2" t="str">
        <f>RIGHT(表格1[[#This Row],[年月]],2)</f>
        <v>12</v>
      </c>
      <c r="E4437" s="5">
        <v>10015000</v>
      </c>
      <c r="F4437" s="2" t="str">
        <f>VLOOKUP(TEXT(表格1[[#This Row],[地區]],"00000000"),縣市代碼,2,0)</f>
        <v>花蓮縣</v>
      </c>
      <c r="G4437" s="2" t="s">
        <v>8</v>
      </c>
      <c r="H4437" s="13">
        <v>194955</v>
      </c>
      <c r="I4437" s="14">
        <v>280259224</v>
      </c>
      <c r="J4437" s="14">
        <f>表格1[[#This Row],[信用卡交易筆數]]/1000</f>
        <v>194.95500000000001</v>
      </c>
      <c r="K4437" s="14">
        <f>表格1[[#This Row],[信用卡交易金額'[新臺幣']]]/1000</f>
        <v>280259.22399999999</v>
      </c>
      <c r="L4437" s="14">
        <f>表格1[[#This Row],[信用卡交易金額'[新臺幣']]]/1000000</f>
        <v>280.25922400000002</v>
      </c>
      <c r="M4437" s="14" t="str" cm="1">
        <f t="array" ref="M4437">_xlfn.TEXTJOIN("", TRUE, _xlfn.XLOOKUP(TRUE, VALUE(表格1[[#This Row],[年月]]) &lt;= VALUE($R$8:$R$12), $Q$8:$Q$12)) &amp; "年度"</f>
        <v>2023年度</v>
      </c>
    </row>
    <row r="4438" spans="1:13" x14ac:dyDescent="0.3">
      <c r="A4438" s="2">
        <v>202212</v>
      </c>
      <c r="B4438" s="19">
        <f>DATE(表格1[[#This Row],[年]],表格1[[#This Row],[月]],1)</f>
        <v>44896</v>
      </c>
      <c r="C4438" s="2" t="str">
        <f>LEFT(表格1[[#This Row],[年月]],4)</f>
        <v>2022</v>
      </c>
      <c r="D4438" s="2" t="str">
        <f>RIGHT(表格1[[#This Row],[年月]],2)</f>
        <v>12</v>
      </c>
      <c r="E4438" s="5">
        <v>10015000</v>
      </c>
      <c r="F4438" s="2" t="str">
        <f>VLOOKUP(TEXT(表格1[[#This Row],[地區]],"00000000"),縣市代碼,2,0)</f>
        <v>花蓮縣</v>
      </c>
      <c r="G4438" s="2" t="s">
        <v>9</v>
      </c>
      <c r="H4438" s="13">
        <v>411133</v>
      </c>
      <c r="I4438" s="14">
        <v>537849015</v>
      </c>
      <c r="J4438" s="14">
        <f>表格1[[#This Row],[信用卡交易筆數]]/1000</f>
        <v>411.13299999999998</v>
      </c>
      <c r="K4438" s="14">
        <f>表格1[[#This Row],[信用卡交易金額'[新臺幣']]]/1000</f>
        <v>537849.01500000001</v>
      </c>
      <c r="L4438" s="14">
        <f>表格1[[#This Row],[信用卡交易金額'[新臺幣']]]/1000000</f>
        <v>537.84901500000001</v>
      </c>
      <c r="M4438" s="14" t="str" cm="1">
        <f t="array" ref="M4438">_xlfn.TEXTJOIN("", TRUE, _xlfn.XLOOKUP(TRUE, VALUE(表格1[[#This Row],[年月]]) &lt;= VALUE($R$8:$R$12), $Q$8:$Q$12)) &amp; "年度"</f>
        <v>2023年度</v>
      </c>
    </row>
    <row r="4439" spans="1:13" x14ac:dyDescent="0.3">
      <c r="A4439" s="2">
        <v>202212</v>
      </c>
      <c r="B4439" s="19">
        <f>DATE(表格1[[#This Row],[年]],表格1[[#This Row],[月]],1)</f>
        <v>44896</v>
      </c>
      <c r="C4439" s="2" t="str">
        <f>LEFT(表格1[[#This Row],[年月]],4)</f>
        <v>2022</v>
      </c>
      <c r="D4439" s="2" t="str">
        <f>RIGHT(表格1[[#This Row],[年月]],2)</f>
        <v>12</v>
      </c>
      <c r="E4439" s="5">
        <v>10015000</v>
      </c>
      <c r="F4439" s="2" t="str">
        <f>VLOOKUP(TEXT(表格1[[#This Row],[地區]],"00000000"),縣市代碼,2,0)</f>
        <v>花蓮縣</v>
      </c>
      <c r="G4439" s="2" t="s">
        <v>10</v>
      </c>
      <c r="H4439" s="13">
        <v>235676</v>
      </c>
      <c r="I4439" s="14">
        <v>730009920</v>
      </c>
      <c r="J4439" s="14">
        <f>表格1[[#This Row],[信用卡交易筆數]]/1000</f>
        <v>235.67599999999999</v>
      </c>
      <c r="K4439" s="14">
        <f>表格1[[#This Row],[信用卡交易金額'[新臺幣']]]/1000</f>
        <v>730009.92</v>
      </c>
      <c r="L4439" s="14">
        <f>表格1[[#This Row],[信用卡交易金額'[新臺幣']]]/1000000</f>
        <v>730.00991999999997</v>
      </c>
      <c r="M4439" s="14" t="str" cm="1">
        <f t="array" ref="M4439">_xlfn.TEXTJOIN("", TRUE, _xlfn.XLOOKUP(TRUE, VALUE(表格1[[#This Row],[年月]]) &lt;= VALUE($R$8:$R$12), $Q$8:$Q$12)) &amp; "年度"</f>
        <v>2023年度</v>
      </c>
    </row>
    <row r="4440" spans="1:13" x14ac:dyDescent="0.3">
      <c r="A4440" s="2">
        <v>202212</v>
      </c>
      <c r="B4440" s="19">
        <f>DATE(表格1[[#This Row],[年]],表格1[[#This Row],[月]],1)</f>
        <v>44896</v>
      </c>
      <c r="C4440" s="2" t="str">
        <f>LEFT(表格1[[#This Row],[年月]],4)</f>
        <v>2022</v>
      </c>
      <c r="D4440" s="2" t="str">
        <f>RIGHT(表格1[[#This Row],[年月]],2)</f>
        <v>12</v>
      </c>
      <c r="E4440" s="5">
        <v>10014000</v>
      </c>
      <c r="F4440" s="2" t="str">
        <f>VLOOKUP(TEXT(表格1[[#This Row],[地區]],"00000000"),縣市代碼,2,0)</f>
        <v>臺東縣</v>
      </c>
      <c r="G4440" s="2" t="s">
        <v>4</v>
      </c>
      <c r="H4440" s="13">
        <v>205742</v>
      </c>
      <c r="I4440" s="14">
        <v>104503632</v>
      </c>
      <c r="J4440" s="14">
        <f>表格1[[#This Row],[信用卡交易筆數]]/1000</f>
        <v>205.74199999999999</v>
      </c>
      <c r="K4440" s="14">
        <f>表格1[[#This Row],[信用卡交易金額'[新臺幣']]]/1000</f>
        <v>104503.632</v>
      </c>
      <c r="L4440" s="14">
        <f>表格1[[#This Row],[信用卡交易金額'[新臺幣']]]/1000000</f>
        <v>104.503632</v>
      </c>
      <c r="M4440" s="14" t="str" cm="1">
        <f t="array" ref="M4440">_xlfn.TEXTJOIN("", TRUE, _xlfn.XLOOKUP(TRUE, VALUE(表格1[[#This Row],[年月]]) &lt;= VALUE($R$8:$R$12), $Q$8:$Q$12)) &amp; "年度"</f>
        <v>2023年度</v>
      </c>
    </row>
    <row r="4441" spans="1:13" x14ac:dyDescent="0.3">
      <c r="A4441" s="2">
        <v>202212</v>
      </c>
      <c r="B4441" s="19">
        <f>DATE(表格1[[#This Row],[年]],表格1[[#This Row],[月]],1)</f>
        <v>44896</v>
      </c>
      <c r="C4441" s="2" t="str">
        <f>LEFT(表格1[[#This Row],[年月]],4)</f>
        <v>2022</v>
      </c>
      <c r="D4441" s="2" t="str">
        <f>RIGHT(表格1[[#This Row],[年月]],2)</f>
        <v>12</v>
      </c>
      <c r="E4441" s="5">
        <v>10014000</v>
      </c>
      <c r="F4441" s="2" t="str">
        <f>VLOOKUP(TEXT(表格1[[#This Row],[地區]],"00000000"),縣市代碼,2,0)</f>
        <v>臺東縣</v>
      </c>
      <c r="G4441" s="2" t="s">
        <v>5</v>
      </c>
      <c r="H4441" s="13">
        <v>23807</v>
      </c>
      <c r="I4441" s="14">
        <v>56733510</v>
      </c>
      <c r="J4441" s="14">
        <f>表格1[[#This Row],[信用卡交易筆數]]/1000</f>
        <v>23.806999999999999</v>
      </c>
      <c r="K4441" s="14">
        <f>表格1[[#This Row],[信用卡交易金額'[新臺幣']]]/1000</f>
        <v>56733.51</v>
      </c>
      <c r="L4441" s="14">
        <f>表格1[[#This Row],[信用卡交易金額'[新臺幣']]]/1000000</f>
        <v>56.733510000000003</v>
      </c>
      <c r="M4441" s="14" t="str" cm="1">
        <f t="array" ref="M4441">_xlfn.TEXTJOIN("", TRUE, _xlfn.XLOOKUP(TRUE, VALUE(表格1[[#This Row],[年月]]) &lt;= VALUE($R$8:$R$12), $Q$8:$Q$12)) &amp; "年度"</f>
        <v>2023年度</v>
      </c>
    </row>
    <row r="4442" spans="1:13" x14ac:dyDescent="0.3">
      <c r="A4442" s="2">
        <v>202212</v>
      </c>
      <c r="B4442" s="19">
        <f>DATE(表格1[[#This Row],[年]],表格1[[#This Row],[月]],1)</f>
        <v>44896</v>
      </c>
      <c r="C4442" s="2" t="str">
        <f>LEFT(表格1[[#This Row],[年月]],4)</f>
        <v>2022</v>
      </c>
      <c r="D4442" s="2" t="str">
        <f>RIGHT(表格1[[#This Row],[年月]],2)</f>
        <v>12</v>
      </c>
      <c r="E4442" s="5">
        <v>10014000</v>
      </c>
      <c r="F4442" s="2" t="str">
        <f>VLOOKUP(TEXT(表格1[[#This Row],[地區]],"00000000"),縣市代碼,2,0)</f>
        <v>臺東縣</v>
      </c>
      <c r="G4442" s="2" t="s">
        <v>6</v>
      </c>
      <c r="H4442" s="13">
        <v>27041</v>
      </c>
      <c r="I4442" s="14">
        <v>85827466</v>
      </c>
      <c r="J4442" s="14">
        <f>表格1[[#This Row],[信用卡交易筆數]]/1000</f>
        <v>27.041</v>
      </c>
      <c r="K4442" s="14">
        <f>表格1[[#This Row],[信用卡交易金額'[新臺幣']]]/1000</f>
        <v>85827.466</v>
      </c>
      <c r="L4442" s="14">
        <f>表格1[[#This Row],[信用卡交易金額'[新臺幣']]]/1000000</f>
        <v>85.827466000000001</v>
      </c>
      <c r="M4442" s="14" t="str" cm="1">
        <f t="array" ref="M4442">_xlfn.TEXTJOIN("", TRUE, _xlfn.XLOOKUP(TRUE, VALUE(表格1[[#This Row],[年月]]) &lt;= VALUE($R$8:$R$12), $Q$8:$Q$12)) &amp; "年度"</f>
        <v>2023年度</v>
      </c>
    </row>
    <row r="4443" spans="1:13" x14ac:dyDescent="0.3">
      <c r="A4443" s="2">
        <v>202212</v>
      </c>
      <c r="B4443" s="19">
        <f>DATE(表格1[[#This Row],[年]],表格1[[#This Row],[月]],1)</f>
        <v>44896</v>
      </c>
      <c r="C4443" s="2" t="str">
        <f>LEFT(表格1[[#This Row],[年月]],4)</f>
        <v>2022</v>
      </c>
      <c r="D4443" s="2" t="str">
        <f>RIGHT(表格1[[#This Row],[年月]],2)</f>
        <v>12</v>
      </c>
      <c r="E4443" s="5">
        <v>10014000</v>
      </c>
      <c r="F4443" s="2" t="str">
        <f>VLOOKUP(TEXT(表格1[[#This Row],[地區]],"00000000"),縣市代碼,2,0)</f>
        <v>臺東縣</v>
      </c>
      <c r="G4443" s="2" t="s">
        <v>7</v>
      </c>
      <c r="H4443" s="13">
        <v>163357</v>
      </c>
      <c r="I4443" s="14">
        <v>179106472</v>
      </c>
      <c r="J4443" s="14">
        <f>表格1[[#This Row],[信用卡交易筆數]]/1000</f>
        <v>163.357</v>
      </c>
      <c r="K4443" s="14">
        <f>表格1[[#This Row],[信用卡交易金額'[新臺幣']]]/1000</f>
        <v>179106.47200000001</v>
      </c>
      <c r="L4443" s="14">
        <f>表格1[[#This Row],[信用卡交易金額'[新臺幣']]]/1000000</f>
        <v>179.106472</v>
      </c>
      <c r="M4443" s="14" t="str" cm="1">
        <f t="array" ref="M4443">_xlfn.TEXTJOIN("", TRUE, _xlfn.XLOOKUP(TRUE, VALUE(表格1[[#This Row],[年月]]) &lt;= VALUE($R$8:$R$12), $Q$8:$Q$12)) &amp; "年度"</f>
        <v>2023年度</v>
      </c>
    </row>
    <row r="4444" spans="1:13" x14ac:dyDescent="0.3">
      <c r="A4444" s="2">
        <v>202212</v>
      </c>
      <c r="B4444" s="19">
        <f>DATE(表格1[[#This Row],[年]],表格1[[#This Row],[月]],1)</f>
        <v>44896</v>
      </c>
      <c r="C4444" s="2" t="str">
        <f>LEFT(表格1[[#This Row],[年月]],4)</f>
        <v>2022</v>
      </c>
      <c r="D4444" s="2" t="str">
        <f>RIGHT(表格1[[#This Row],[年月]],2)</f>
        <v>12</v>
      </c>
      <c r="E4444" s="5">
        <v>10014000</v>
      </c>
      <c r="F4444" s="2" t="str">
        <f>VLOOKUP(TEXT(表格1[[#This Row],[地區]],"00000000"),縣市代碼,2,0)</f>
        <v>臺東縣</v>
      </c>
      <c r="G4444" s="2" t="s">
        <v>8</v>
      </c>
      <c r="H4444" s="13">
        <v>100867</v>
      </c>
      <c r="I4444" s="14">
        <v>141306443</v>
      </c>
      <c r="J4444" s="14">
        <f>表格1[[#This Row],[信用卡交易筆數]]/1000</f>
        <v>100.867</v>
      </c>
      <c r="K4444" s="14">
        <f>表格1[[#This Row],[信用卡交易金額'[新臺幣']]]/1000</f>
        <v>141306.443</v>
      </c>
      <c r="L4444" s="14">
        <f>表格1[[#This Row],[信用卡交易金額'[新臺幣']]]/1000000</f>
        <v>141.306443</v>
      </c>
      <c r="M4444" s="14" t="str" cm="1">
        <f t="array" ref="M4444">_xlfn.TEXTJOIN("", TRUE, _xlfn.XLOOKUP(TRUE, VALUE(表格1[[#This Row],[年月]]) &lt;= VALUE($R$8:$R$12), $Q$8:$Q$12)) &amp; "年度"</f>
        <v>2023年度</v>
      </c>
    </row>
    <row r="4445" spans="1:13" x14ac:dyDescent="0.3">
      <c r="A4445" s="2">
        <v>202212</v>
      </c>
      <c r="B4445" s="19">
        <f>DATE(表格1[[#This Row],[年]],表格1[[#This Row],[月]],1)</f>
        <v>44896</v>
      </c>
      <c r="C4445" s="2" t="str">
        <f>LEFT(表格1[[#This Row],[年月]],4)</f>
        <v>2022</v>
      </c>
      <c r="D4445" s="2" t="str">
        <f>RIGHT(表格1[[#This Row],[年月]],2)</f>
        <v>12</v>
      </c>
      <c r="E4445" s="5">
        <v>10014000</v>
      </c>
      <c r="F4445" s="2" t="str">
        <f>VLOOKUP(TEXT(表格1[[#This Row],[地區]],"00000000"),縣市代碼,2,0)</f>
        <v>臺東縣</v>
      </c>
      <c r="G4445" s="2" t="s">
        <v>9</v>
      </c>
      <c r="H4445" s="13">
        <v>202830</v>
      </c>
      <c r="I4445" s="14">
        <v>263512676</v>
      </c>
      <c r="J4445" s="14">
        <f>表格1[[#This Row],[信用卡交易筆數]]/1000</f>
        <v>202.83</v>
      </c>
      <c r="K4445" s="14">
        <f>表格1[[#This Row],[信用卡交易金額'[新臺幣']]]/1000</f>
        <v>263512.67599999998</v>
      </c>
      <c r="L4445" s="14">
        <f>表格1[[#This Row],[信用卡交易金額'[新臺幣']]]/1000000</f>
        <v>263.512676</v>
      </c>
      <c r="M4445" s="14" t="str" cm="1">
        <f t="array" ref="M4445">_xlfn.TEXTJOIN("", TRUE, _xlfn.XLOOKUP(TRUE, VALUE(表格1[[#This Row],[年月]]) &lt;= VALUE($R$8:$R$12), $Q$8:$Q$12)) &amp; "年度"</f>
        <v>2023年度</v>
      </c>
    </row>
    <row r="4446" spans="1:13" x14ac:dyDescent="0.3">
      <c r="A4446" s="2">
        <v>202212</v>
      </c>
      <c r="B4446" s="19">
        <f>DATE(表格1[[#This Row],[年]],表格1[[#This Row],[月]],1)</f>
        <v>44896</v>
      </c>
      <c r="C4446" s="2" t="str">
        <f>LEFT(表格1[[#This Row],[年月]],4)</f>
        <v>2022</v>
      </c>
      <c r="D4446" s="2" t="str">
        <f>RIGHT(表格1[[#This Row],[年月]],2)</f>
        <v>12</v>
      </c>
      <c r="E4446" s="5">
        <v>10014000</v>
      </c>
      <c r="F4446" s="2" t="str">
        <f>VLOOKUP(TEXT(表格1[[#This Row],[地區]],"00000000"),縣市代碼,2,0)</f>
        <v>臺東縣</v>
      </c>
      <c r="G4446" s="2" t="s">
        <v>10</v>
      </c>
      <c r="H4446" s="13">
        <v>113536</v>
      </c>
      <c r="I4446" s="14">
        <v>385047578</v>
      </c>
      <c r="J4446" s="14">
        <f>表格1[[#This Row],[信用卡交易筆數]]/1000</f>
        <v>113.536</v>
      </c>
      <c r="K4446" s="14">
        <f>表格1[[#This Row],[信用卡交易金額'[新臺幣']]]/1000</f>
        <v>385047.57799999998</v>
      </c>
      <c r="L4446" s="14">
        <f>表格1[[#This Row],[信用卡交易金額'[新臺幣']]]/1000000</f>
        <v>385.04757799999999</v>
      </c>
      <c r="M4446" s="14" t="str" cm="1">
        <f t="array" ref="M4446">_xlfn.TEXTJOIN("", TRUE, _xlfn.XLOOKUP(TRUE, VALUE(表格1[[#This Row],[年月]]) &lt;= VALUE($R$8:$R$12), $Q$8:$Q$12)) &amp; "年度"</f>
        <v>2023年度</v>
      </c>
    </row>
    <row r="4447" spans="1:13" x14ac:dyDescent="0.3">
      <c r="A4447" s="2">
        <v>202212</v>
      </c>
      <c r="B4447" s="19">
        <f>DATE(表格1[[#This Row],[年]],表格1[[#This Row],[月]],1)</f>
        <v>44896</v>
      </c>
      <c r="C4447" s="2" t="str">
        <f>LEFT(表格1[[#This Row],[年月]],4)</f>
        <v>2022</v>
      </c>
      <c r="D4447" s="2" t="str">
        <f>RIGHT(表格1[[#This Row],[年月]],2)</f>
        <v>12</v>
      </c>
      <c r="E4447" s="5">
        <v>10016000</v>
      </c>
      <c r="F4447" s="2" t="str">
        <f>VLOOKUP(TEXT(表格1[[#This Row],[地區]],"00000000"),縣市代碼,2,0)</f>
        <v>澎湖縣</v>
      </c>
      <c r="G4447" s="2" t="s">
        <v>4</v>
      </c>
      <c r="H4447" s="13">
        <v>86517</v>
      </c>
      <c r="I4447" s="14">
        <v>45727881</v>
      </c>
      <c r="J4447" s="14">
        <f>表格1[[#This Row],[信用卡交易筆數]]/1000</f>
        <v>86.516999999999996</v>
      </c>
      <c r="K4447" s="14">
        <f>表格1[[#This Row],[信用卡交易金額'[新臺幣']]]/1000</f>
        <v>45727.881000000001</v>
      </c>
      <c r="L4447" s="14">
        <f>表格1[[#This Row],[信用卡交易金額'[新臺幣']]]/1000000</f>
        <v>45.727880999999996</v>
      </c>
      <c r="M4447" s="14" t="str" cm="1">
        <f t="array" ref="M4447">_xlfn.TEXTJOIN("", TRUE, _xlfn.XLOOKUP(TRUE, VALUE(表格1[[#This Row],[年月]]) &lt;= VALUE($R$8:$R$12), $Q$8:$Q$12)) &amp; "年度"</f>
        <v>2023年度</v>
      </c>
    </row>
    <row r="4448" spans="1:13" x14ac:dyDescent="0.3">
      <c r="A4448" s="2">
        <v>202212</v>
      </c>
      <c r="B4448" s="19">
        <f>DATE(表格1[[#This Row],[年]],表格1[[#This Row],[月]],1)</f>
        <v>44896</v>
      </c>
      <c r="C4448" s="2" t="str">
        <f>LEFT(表格1[[#This Row],[年月]],4)</f>
        <v>2022</v>
      </c>
      <c r="D4448" s="2" t="str">
        <f>RIGHT(表格1[[#This Row],[年月]],2)</f>
        <v>12</v>
      </c>
      <c r="E4448" s="5">
        <v>10016000</v>
      </c>
      <c r="F4448" s="2" t="str">
        <f>VLOOKUP(TEXT(表格1[[#This Row],[地區]],"00000000"),縣市代碼,2,0)</f>
        <v>澎湖縣</v>
      </c>
      <c r="G4448" s="2" t="s">
        <v>5</v>
      </c>
      <c r="H4448" s="13">
        <v>11357</v>
      </c>
      <c r="I4448" s="14">
        <v>31704226</v>
      </c>
      <c r="J4448" s="14">
        <f>表格1[[#This Row],[信用卡交易筆數]]/1000</f>
        <v>11.356999999999999</v>
      </c>
      <c r="K4448" s="14">
        <f>表格1[[#This Row],[信用卡交易金額'[新臺幣']]]/1000</f>
        <v>31704.225999999999</v>
      </c>
      <c r="L4448" s="14">
        <f>表格1[[#This Row],[信用卡交易金額'[新臺幣']]]/1000000</f>
        <v>31.704225999999998</v>
      </c>
      <c r="M4448" s="14" t="str" cm="1">
        <f t="array" ref="M4448">_xlfn.TEXTJOIN("", TRUE, _xlfn.XLOOKUP(TRUE, VALUE(表格1[[#This Row],[年月]]) &lt;= VALUE($R$8:$R$12), $Q$8:$Q$12)) &amp; "年度"</f>
        <v>2023年度</v>
      </c>
    </row>
    <row r="4449" spans="1:13" x14ac:dyDescent="0.3">
      <c r="A4449" s="2">
        <v>202212</v>
      </c>
      <c r="B4449" s="19">
        <f>DATE(表格1[[#This Row],[年]],表格1[[#This Row],[月]],1)</f>
        <v>44896</v>
      </c>
      <c r="C4449" s="2" t="str">
        <f>LEFT(表格1[[#This Row],[年月]],4)</f>
        <v>2022</v>
      </c>
      <c r="D4449" s="2" t="str">
        <f>RIGHT(表格1[[#This Row],[年月]],2)</f>
        <v>12</v>
      </c>
      <c r="E4449" s="5">
        <v>10016000</v>
      </c>
      <c r="F4449" s="2" t="str">
        <f>VLOOKUP(TEXT(表格1[[#This Row],[地區]],"00000000"),縣市代碼,2,0)</f>
        <v>澎湖縣</v>
      </c>
      <c r="G4449" s="2" t="s">
        <v>6</v>
      </c>
      <c r="H4449" s="13">
        <v>15218</v>
      </c>
      <c r="I4449" s="14">
        <v>55525454</v>
      </c>
      <c r="J4449" s="14">
        <f>表格1[[#This Row],[信用卡交易筆數]]/1000</f>
        <v>15.218</v>
      </c>
      <c r="K4449" s="14">
        <f>表格1[[#This Row],[信用卡交易金額'[新臺幣']]]/1000</f>
        <v>55525.453999999998</v>
      </c>
      <c r="L4449" s="14">
        <f>表格1[[#This Row],[信用卡交易金額'[新臺幣']]]/1000000</f>
        <v>55.525454000000003</v>
      </c>
      <c r="M4449" s="14" t="str" cm="1">
        <f t="array" ref="M4449">_xlfn.TEXTJOIN("", TRUE, _xlfn.XLOOKUP(TRUE, VALUE(表格1[[#This Row],[年月]]) &lt;= VALUE($R$8:$R$12), $Q$8:$Q$12)) &amp; "年度"</f>
        <v>2023年度</v>
      </c>
    </row>
    <row r="4450" spans="1:13" x14ac:dyDescent="0.3">
      <c r="A4450" s="2">
        <v>202212</v>
      </c>
      <c r="B4450" s="19">
        <f>DATE(表格1[[#This Row],[年]],表格1[[#This Row],[月]],1)</f>
        <v>44896</v>
      </c>
      <c r="C4450" s="2" t="str">
        <f>LEFT(表格1[[#This Row],[年月]],4)</f>
        <v>2022</v>
      </c>
      <c r="D4450" s="2" t="str">
        <f>RIGHT(表格1[[#This Row],[年月]],2)</f>
        <v>12</v>
      </c>
      <c r="E4450" s="5">
        <v>10016000</v>
      </c>
      <c r="F4450" s="2" t="str">
        <f>VLOOKUP(TEXT(表格1[[#This Row],[地區]],"00000000"),縣市代碼,2,0)</f>
        <v>澎湖縣</v>
      </c>
      <c r="G4450" s="2" t="s">
        <v>7</v>
      </c>
      <c r="H4450" s="13">
        <v>65633</v>
      </c>
      <c r="I4450" s="14">
        <v>91102358</v>
      </c>
      <c r="J4450" s="14">
        <f>表格1[[#This Row],[信用卡交易筆數]]/1000</f>
        <v>65.632999999999996</v>
      </c>
      <c r="K4450" s="14">
        <f>表格1[[#This Row],[信用卡交易金額'[新臺幣']]]/1000</f>
        <v>91102.357999999993</v>
      </c>
      <c r="L4450" s="14">
        <f>表格1[[#This Row],[信用卡交易金額'[新臺幣']]]/1000000</f>
        <v>91.102357999999995</v>
      </c>
      <c r="M4450" s="14" t="str" cm="1">
        <f t="array" ref="M4450">_xlfn.TEXTJOIN("", TRUE, _xlfn.XLOOKUP(TRUE, VALUE(表格1[[#This Row],[年月]]) &lt;= VALUE($R$8:$R$12), $Q$8:$Q$12)) &amp; "年度"</f>
        <v>2023年度</v>
      </c>
    </row>
    <row r="4451" spans="1:13" x14ac:dyDescent="0.3">
      <c r="A4451" s="2">
        <v>202212</v>
      </c>
      <c r="B4451" s="19">
        <f>DATE(表格1[[#This Row],[年]],表格1[[#This Row],[月]],1)</f>
        <v>44896</v>
      </c>
      <c r="C4451" s="2" t="str">
        <f>LEFT(表格1[[#This Row],[年月]],4)</f>
        <v>2022</v>
      </c>
      <c r="D4451" s="2" t="str">
        <f>RIGHT(表格1[[#This Row],[年月]],2)</f>
        <v>12</v>
      </c>
      <c r="E4451" s="5">
        <v>10016000</v>
      </c>
      <c r="F4451" s="2" t="str">
        <f>VLOOKUP(TEXT(表格1[[#This Row],[地區]],"00000000"),縣市代碼,2,0)</f>
        <v>澎湖縣</v>
      </c>
      <c r="G4451" s="2" t="s">
        <v>8</v>
      </c>
      <c r="H4451" s="13">
        <v>52065</v>
      </c>
      <c r="I4451" s="14">
        <v>68791224</v>
      </c>
      <c r="J4451" s="14">
        <f>表格1[[#This Row],[信用卡交易筆數]]/1000</f>
        <v>52.064999999999998</v>
      </c>
      <c r="K4451" s="14">
        <f>表格1[[#This Row],[信用卡交易金額'[新臺幣']]]/1000</f>
        <v>68791.224000000002</v>
      </c>
      <c r="L4451" s="14">
        <f>表格1[[#This Row],[信用卡交易金額'[新臺幣']]]/1000000</f>
        <v>68.791224</v>
      </c>
      <c r="M4451" s="14" t="str" cm="1">
        <f t="array" ref="M4451">_xlfn.TEXTJOIN("", TRUE, _xlfn.XLOOKUP(TRUE, VALUE(表格1[[#This Row],[年月]]) &lt;= VALUE($R$8:$R$12), $Q$8:$Q$12)) &amp; "年度"</f>
        <v>2023年度</v>
      </c>
    </row>
    <row r="4452" spans="1:13" x14ac:dyDescent="0.3">
      <c r="A4452" s="2">
        <v>202212</v>
      </c>
      <c r="B4452" s="19">
        <f>DATE(表格1[[#This Row],[年]],表格1[[#This Row],[月]],1)</f>
        <v>44896</v>
      </c>
      <c r="C4452" s="2" t="str">
        <f>LEFT(表格1[[#This Row],[年月]],4)</f>
        <v>2022</v>
      </c>
      <c r="D4452" s="2" t="str">
        <f>RIGHT(表格1[[#This Row],[年月]],2)</f>
        <v>12</v>
      </c>
      <c r="E4452" s="5">
        <v>10016000</v>
      </c>
      <c r="F4452" s="2" t="str">
        <f>VLOOKUP(TEXT(表格1[[#This Row],[地區]],"00000000"),縣市代碼,2,0)</f>
        <v>澎湖縣</v>
      </c>
      <c r="G4452" s="2" t="s">
        <v>9</v>
      </c>
      <c r="H4452" s="13">
        <v>97716</v>
      </c>
      <c r="I4452" s="14">
        <v>123978363</v>
      </c>
      <c r="J4452" s="14">
        <f>表格1[[#This Row],[信用卡交易筆數]]/1000</f>
        <v>97.715999999999994</v>
      </c>
      <c r="K4452" s="14">
        <f>表格1[[#This Row],[信用卡交易金額'[新臺幣']]]/1000</f>
        <v>123978.363</v>
      </c>
      <c r="L4452" s="14">
        <f>表格1[[#This Row],[信用卡交易金額'[新臺幣']]]/1000000</f>
        <v>123.978363</v>
      </c>
      <c r="M4452" s="14" t="str" cm="1">
        <f t="array" ref="M4452">_xlfn.TEXTJOIN("", TRUE, _xlfn.XLOOKUP(TRUE, VALUE(表格1[[#This Row],[年月]]) &lt;= VALUE($R$8:$R$12), $Q$8:$Q$12)) &amp; "年度"</f>
        <v>2023年度</v>
      </c>
    </row>
    <row r="4453" spans="1:13" x14ac:dyDescent="0.3">
      <c r="A4453" s="2">
        <v>202212</v>
      </c>
      <c r="B4453" s="19">
        <f>DATE(表格1[[#This Row],[年]],表格1[[#This Row],[月]],1)</f>
        <v>44896</v>
      </c>
      <c r="C4453" s="2" t="str">
        <f>LEFT(表格1[[#This Row],[年月]],4)</f>
        <v>2022</v>
      </c>
      <c r="D4453" s="2" t="str">
        <f>RIGHT(表格1[[#This Row],[年月]],2)</f>
        <v>12</v>
      </c>
      <c r="E4453" s="5">
        <v>10016000</v>
      </c>
      <c r="F4453" s="2" t="str">
        <f>VLOOKUP(TEXT(表格1[[#This Row],[地區]],"00000000"),縣市代碼,2,0)</f>
        <v>澎湖縣</v>
      </c>
      <c r="G4453" s="2" t="s">
        <v>10</v>
      </c>
      <c r="H4453" s="13">
        <v>50254</v>
      </c>
      <c r="I4453" s="14">
        <v>157279076</v>
      </c>
      <c r="J4453" s="14">
        <f>表格1[[#This Row],[信用卡交易筆數]]/1000</f>
        <v>50.253999999999998</v>
      </c>
      <c r="K4453" s="14">
        <f>表格1[[#This Row],[信用卡交易金額'[新臺幣']]]/1000</f>
        <v>157279.076</v>
      </c>
      <c r="L4453" s="14">
        <f>表格1[[#This Row],[信用卡交易金額'[新臺幣']]]/1000000</f>
        <v>157.279076</v>
      </c>
      <c r="M4453" s="14" t="str" cm="1">
        <f t="array" ref="M4453">_xlfn.TEXTJOIN("", TRUE, _xlfn.XLOOKUP(TRUE, VALUE(表格1[[#This Row],[年月]]) &lt;= VALUE($R$8:$R$12), $Q$8:$Q$12)) &amp; "年度"</f>
        <v>2023年度</v>
      </c>
    </row>
    <row r="4454" spans="1:13" x14ac:dyDescent="0.3">
      <c r="A4454" s="2">
        <v>202212</v>
      </c>
      <c r="B4454" s="19">
        <f>DATE(表格1[[#This Row],[年]],表格1[[#This Row],[月]],1)</f>
        <v>44896</v>
      </c>
      <c r="C4454" s="2" t="str">
        <f>LEFT(表格1[[#This Row],[年月]],4)</f>
        <v>2022</v>
      </c>
      <c r="D4454" s="2" t="str">
        <f>RIGHT(表格1[[#This Row],[年月]],2)</f>
        <v>12</v>
      </c>
      <c r="E4454" s="5" t="s">
        <v>62</v>
      </c>
      <c r="F4454" s="2" t="str">
        <f>VLOOKUP(TEXT(表格1[[#This Row],[地區]],"00000000"),縣市代碼,2,0)</f>
        <v>金門縣</v>
      </c>
      <c r="G4454" s="2" t="s">
        <v>4</v>
      </c>
      <c r="H4454" s="13">
        <v>75060</v>
      </c>
      <c r="I4454" s="14">
        <v>52625064</v>
      </c>
      <c r="J4454" s="14">
        <f>表格1[[#This Row],[信用卡交易筆數]]/1000</f>
        <v>75.06</v>
      </c>
      <c r="K4454" s="14">
        <f>表格1[[#This Row],[信用卡交易金額'[新臺幣']]]/1000</f>
        <v>52625.063999999998</v>
      </c>
      <c r="L4454" s="14">
        <f>表格1[[#This Row],[信用卡交易金額'[新臺幣']]]/1000000</f>
        <v>52.625064000000002</v>
      </c>
      <c r="M4454" s="14" t="str" cm="1">
        <f t="array" ref="M4454">_xlfn.TEXTJOIN("", TRUE, _xlfn.XLOOKUP(TRUE, VALUE(表格1[[#This Row],[年月]]) &lt;= VALUE($R$8:$R$12), $Q$8:$Q$12)) &amp; "年度"</f>
        <v>2023年度</v>
      </c>
    </row>
    <row r="4455" spans="1:13" x14ac:dyDescent="0.3">
      <c r="A4455" s="2">
        <v>202212</v>
      </c>
      <c r="B4455" s="19">
        <f>DATE(表格1[[#This Row],[年]],表格1[[#This Row],[月]],1)</f>
        <v>44896</v>
      </c>
      <c r="C4455" s="2" t="str">
        <f>LEFT(表格1[[#This Row],[年月]],4)</f>
        <v>2022</v>
      </c>
      <c r="D4455" s="2" t="str">
        <f>RIGHT(表格1[[#This Row],[年月]],2)</f>
        <v>12</v>
      </c>
      <c r="E4455" s="5" t="s">
        <v>62</v>
      </c>
      <c r="F4455" s="2" t="str">
        <f>VLOOKUP(TEXT(表格1[[#This Row],[地區]],"00000000"),縣市代碼,2,0)</f>
        <v>金門縣</v>
      </c>
      <c r="G4455" s="2" t="s">
        <v>5</v>
      </c>
      <c r="H4455" s="13">
        <v>9404</v>
      </c>
      <c r="I4455" s="14">
        <v>28071868</v>
      </c>
      <c r="J4455" s="14">
        <f>表格1[[#This Row],[信用卡交易筆數]]/1000</f>
        <v>9.4039999999999999</v>
      </c>
      <c r="K4455" s="14">
        <f>表格1[[#This Row],[信用卡交易金額'[新臺幣']]]/1000</f>
        <v>28071.867999999999</v>
      </c>
      <c r="L4455" s="14">
        <f>表格1[[#This Row],[信用卡交易金額'[新臺幣']]]/1000000</f>
        <v>28.071867999999998</v>
      </c>
      <c r="M4455" s="14" t="str" cm="1">
        <f t="array" ref="M4455">_xlfn.TEXTJOIN("", TRUE, _xlfn.XLOOKUP(TRUE, VALUE(表格1[[#This Row],[年月]]) &lt;= VALUE($R$8:$R$12), $Q$8:$Q$12)) &amp; "年度"</f>
        <v>2023年度</v>
      </c>
    </row>
    <row r="4456" spans="1:13" x14ac:dyDescent="0.3">
      <c r="A4456" s="2">
        <v>202212</v>
      </c>
      <c r="B4456" s="19">
        <f>DATE(表格1[[#This Row],[年]],表格1[[#This Row],[月]],1)</f>
        <v>44896</v>
      </c>
      <c r="C4456" s="2" t="str">
        <f>LEFT(表格1[[#This Row],[年月]],4)</f>
        <v>2022</v>
      </c>
      <c r="D4456" s="2" t="str">
        <f>RIGHT(表格1[[#This Row],[年月]],2)</f>
        <v>12</v>
      </c>
      <c r="E4456" s="5" t="s">
        <v>62</v>
      </c>
      <c r="F4456" s="2" t="str">
        <f>VLOOKUP(TEXT(表格1[[#This Row],[地區]],"00000000"),縣市代碼,2,0)</f>
        <v>金門縣</v>
      </c>
      <c r="G4456" s="2" t="s">
        <v>6</v>
      </c>
      <c r="H4456" s="13">
        <v>12642</v>
      </c>
      <c r="I4456" s="14">
        <v>44519708</v>
      </c>
      <c r="J4456" s="14">
        <f>表格1[[#This Row],[信用卡交易筆數]]/1000</f>
        <v>12.641999999999999</v>
      </c>
      <c r="K4456" s="14">
        <f>表格1[[#This Row],[信用卡交易金額'[新臺幣']]]/1000</f>
        <v>44519.707999999999</v>
      </c>
      <c r="L4456" s="14">
        <f>表格1[[#This Row],[信用卡交易金額'[新臺幣']]]/1000000</f>
        <v>44.519708000000001</v>
      </c>
      <c r="M4456" s="14" t="str" cm="1">
        <f t="array" ref="M4456">_xlfn.TEXTJOIN("", TRUE, _xlfn.XLOOKUP(TRUE, VALUE(表格1[[#This Row],[年月]]) &lt;= VALUE($R$8:$R$12), $Q$8:$Q$12)) &amp; "年度"</f>
        <v>2023年度</v>
      </c>
    </row>
    <row r="4457" spans="1:13" x14ac:dyDescent="0.3">
      <c r="A4457" s="2">
        <v>202212</v>
      </c>
      <c r="B4457" s="19">
        <f>DATE(表格1[[#This Row],[年]],表格1[[#This Row],[月]],1)</f>
        <v>44896</v>
      </c>
      <c r="C4457" s="2" t="str">
        <f>LEFT(表格1[[#This Row],[年月]],4)</f>
        <v>2022</v>
      </c>
      <c r="D4457" s="2" t="str">
        <f>RIGHT(表格1[[#This Row],[年月]],2)</f>
        <v>12</v>
      </c>
      <c r="E4457" s="5" t="s">
        <v>62</v>
      </c>
      <c r="F4457" s="2" t="str">
        <f>VLOOKUP(TEXT(表格1[[#This Row],[地區]],"00000000"),縣市代碼,2,0)</f>
        <v>金門縣</v>
      </c>
      <c r="G4457" s="2" t="s">
        <v>7</v>
      </c>
      <c r="H4457" s="13">
        <v>44763</v>
      </c>
      <c r="I4457" s="14">
        <v>67958406</v>
      </c>
      <c r="J4457" s="14">
        <f>表格1[[#This Row],[信用卡交易筆數]]/1000</f>
        <v>44.762999999999998</v>
      </c>
      <c r="K4457" s="14">
        <f>表格1[[#This Row],[信用卡交易金額'[新臺幣']]]/1000</f>
        <v>67958.406000000003</v>
      </c>
      <c r="L4457" s="14">
        <f>表格1[[#This Row],[信用卡交易金額'[新臺幣']]]/1000000</f>
        <v>67.958405999999997</v>
      </c>
      <c r="M4457" s="14" t="str" cm="1">
        <f t="array" ref="M4457">_xlfn.TEXTJOIN("", TRUE, _xlfn.XLOOKUP(TRUE, VALUE(表格1[[#This Row],[年月]]) &lt;= VALUE($R$8:$R$12), $Q$8:$Q$12)) &amp; "年度"</f>
        <v>2023年度</v>
      </c>
    </row>
    <row r="4458" spans="1:13" x14ac:dyDescent="0.3">
      <c r="A4458" s="2">
        <v>202212</v>
      </c>
      <c r="B4458" s="19">
        <f>DATE(表格1[[#This Row],[年]],表格1[[#This Row],[月]],1)</f>
        <v>44896</v>
      </c>
      <c r="C4458" s="2" t="str">
        <f>LEFT(表格1[[#This Row],[年月]],4)</f>
        <v>2022</v>
      </c>
      <c r="D4458" s="2" t="str">
        <f>RIGHT(表格1[[#This Row],[年月]],2)</f>
        <v>12</v>
      </c>
      <c r="E4458" s="5" t="s">
        <v>62</v>
      </c>
      <c r="F4458" s="2" t="str">
        <f>VLOOKUP(TEXT(表格1[[#This Row],[地區]],"00000000"),縣市代碼,2,0)</f>
        <v>金門縣</v>
      </c>
      <c r="G4458" s="2" t="s">
        <v>8</v>
      </c>
      <c r="H4458" s="13">
        <v>40857</v>
      </c>
      <c r="I4458" s="14">
        <v>55136833</v>
      </c>
      <c r="J4458" s="14">
        <f>表格1[[#This Row],[信用卡交易筆數]]/1000</f>
        <v>40.856999999999999</v>
      </c>
      <c r="K4458" s="14">
        <f>表格1[[#This Row],[信用卡交易金額'[新臺幣']]]/1000</f>
        <v>55136.832999999999</v>
      </c>
      <c r="L4458" s="14">
        <f>表格1[[#This Row],[信用卡交易金額'[新臺幣']]]/1000000</f>
        <v>55.136833000000003</v>
      </c>
      <c r="M4458" s="14" t="str" cm="1">
        <f t="array" ref="M4458">_xlfn.TEXTJOIN("", TRUE, _xlfn.XLOOKUP(TRUE, VALUE(表格1[[#This Row],[年月]]) &lt;= VALUE($R$8:$R$12), $Q$8:$Q$12)) &amp; "年度"</f>
        <v>2023年度</v>
      </c>
    </row>
    <row r="4459" spans="1:13" x14ac:dyDescent="0.3">
      <c r="A4459" s="2">
        <v>202212</v>
      </c>
      <c r="B4459" s="19">
        <f>DATE(表格1[[#This Row],[年]],表格1[[#This Row],[月]],1)</f>
        <v>44896</v>
      </c>
      <c r="C4459" s="2" t="str">
        <f>LEFT(表格1[[#This Row],[年月]],4)</f>
        <v>2022</v>
      </c>
      <c r="D4459" s="2" t="str">
        <f>RIGHT(表格1[[#This Row],[年月]],2)</f>
        <v>12</v>
      </c>
      <c r="E4459" s="5" t="s">
        <v>62</v>
      </c>
      <c r="F4459" s="2" t="str">
        <f>VLOOKUP(TEXT(表格1[[#This Row],[地區]],"00000000"),縣市代碼,2,0)</f>
        <v>金門縣</v>
      </c>
      <c r="G4459" s="2" t="s">
        <v>9</v>
      </c>
      <c r="H4459" s="13">
        <v>99585</v>
      </c>
      <c r="I4459" s="14">
        <v>124042526</v>
      </c>
      <c r="J4459" s="14">
        <f>表格1[[#This Row],[信用卡交易筆數]]/1000</f>
        <v>99.584999999999994</v>
      </c>
      <c r="K4459" s="14">
        <f>表格1[[#This Row],[信用卡交易金額'[新臺幣']]]/1000</f>
        <v>124042.526</v>
      </c>
      <c r="L4459" s="14">
        <f>表格1[[#This Row],[信用卡交易金額'[新臺幣']]]/1000000</f>
        <v>124.042526</v>
      </c>
      <c r="M4459" s="14" t="str" cm="1">
        <f t="array" ref="M4459">_xlfn.TEXTJOIN("", TRUE, _xlfn.XLOOKUP(TRUE, VALUE(表格1[[#This Row],[年月]]) &lt;= VALUE($R$8:$R$12), $Q$8:$Q$12)) &amp; "年度"</f>
        <v>2023年度</v>
      </c>
    </row>
    <row r="4460" spans="1:13" x14ac:dyDescent="0.3">
      <c r="A4460" s="2">
        <v>202212</v>
      </c>
      <c r="B4460" s="19">
        <f>DATE(表格1[[#This Row],[年]],表格1[[#This Row],[月]],1)</f>
        <v>44896</v>
      </c>
      <c r="C4460" s="2" t="str">
        <f>LEFT(表格1[[#This Row],[年月]],4)</f>
        <v>2022</v>
      </c>
      <c r="D4460" s="2" t="str">
        <f>RIGHT(表格1[[#This Row],[年月]],2)</f>
        <v>12</v>
      </c>
      <c r="E4460" s="5" t="s">
        <v>62</v>
      </c>
      <c r="F4460" s="2" t="str">
        <f>VLOOKUP(TEXT(表格1[[#This Row],[地區]],"00000000"),縣市代碼,2,0)</f>
        <v>金門縣</v>
      </c>
      <c r="G4460" s="2" t="s">
        <v>10</v>
      </c>
      <c r="H4460" s="13">
        <v>43987</v>
      </c>
      <c r="I4460" s="14">
        <v>126708773</v>
      </c>
      <c r="J4460" s="14">
        <f>表格1[[#This Row],[信用卡交易筆數]]/1000</f>
        <v>43.987000000000002</v>
      </c>
      <c r="K4460" s="14">
        <f>表格1[[#This Row],[信用卡交易金額'[新臺幣']]]/1000</f>
        <v>126708.773</v>
      </c>
      <c r="L4460" s="14">
        <f>表格1[[#This Row],[信用卡交易金額'[新臺幣']]]/1000000</f>
        <v>126.70877299999999</v>
      </c>
      <c r="M4460" s="14" t="str" cm="1">
        <f t="array" ref="M4460">_xlfn.TEXTJOIN("", TRUE, _xlfn.XLOOKUP(TRUE, VALUE(表格1[[#This Row],[年月]]) &lt;= VALUE($R$8:$R$12), $Q$8:$Q$12)) &amp; "年度"</f>
        <v>2023年度</v>
      </c>
    </row>
    <row r="4461" spans="1:13" x14ac:dyDescent="0.3">
      <c r="A4461" s="2">
        <v>202212</v>
      </c>
      <c r="B4461" s="19">
        <f>DATE(表格1[[#This Row],[年]],表格1[[#This Row],[月]],1)</f>
        <v>44896</v>
      </c>
      <c r="C4461" s="2" t="str">
        <f>LEFT(表格1[[#This Row],[年月]],4)</f>
        <v>2022</v>
      </c>
      <c r="D4461" s="2" t="str">
        <f>RIGHT(表格1[[#This Row],[年月]],2)</f>
        <v>12</v>
      </c>
      <c r="E4461" s="5">
        <v>9007000</v>
      </c>
      <c r="F4461" s="2" t="str">
        <f>VLOOKUP(TEXT(表格1[[#This Row],[地區]],"00000000"),縣市代碼,2,0)</f>
        <v>連江縣</v>
      </c>
      <c r="G4461" s="2" t="s">
        <v>4</v>
      </c>
      <c r="H4461" s="13">
        <v>13246</v>
      </c>
      <c r="I4461" s="14">
        <v>19774659</v>
      </c>
      <c r="J4461" s="14">
        <f>表格1[[#This Row],[信用卡交易筆數]]/1000</f>
        <v>13.246</v>
      </c>
      <c r="K4461" s="14">
        <f>表格1[[#This Row],[信用卡交易金額'[新臺幣']]]/1000</f>
        <v>19774.659</v>
      </c>
      <c r="L4461" s="14">
        <f>表格1[[#This Row],[信用卡交易金額'[新臺幣']]]/1000000</f>
        <v>19.774659</v>
      </c>
      <c r="M4461" s="14" t="str" cm="1">
        <f t="array" ref="M4461">_xlfn.TEXTJOIN("", TRUE, _xlfn.XLOOKUP(TRUE, VALUE(表格1[[#This Row],[年月]]) &lt;= VALUE($R$8:$R$12), $Q$8:$Q$12)) &amp; "年度"</f>
        <v>2023年度</v>
      </c>
    </row>
    <row r="4462" spans="1:13" x14ac:dyDescent="0.3">
      <c r="A4462" s="2">
        <v>202212</v>
      </c>
      <c r="B4462" s="19">
        <f>DATE(表格1[[#This Row],[年]],表格1[[#This Row],[月]],1)</f>
        <v>44896</v>
      </c>
      <c r="C4462" s="2" t="str">
        <f>LEFT(表格1[[#This Row],[年月]],4)</f>
        <v>2022</v>
      </c>
      <c r="D4462" s="2" t="str">
        <f>RIGHT(表格1[[#This Row],[年月]],2)</f>
        <v>12</v>
      </c>
      <c r="E4462" s="5">
        <v>9007000</v>
      </c>
      <c r="F4462" s="2" t="str">
        <f>VLOOKUP(TEXT(表格1[[#This Row],[地區]],"00000000"),縣市代碼,2,0)</f>
        <v>連江縣</v>
      </c>
      <c r="G4462" s="2" t="s">
        <v>5</v>
      </c>
      <c r="H4462" s="13">
        <v>1456</v>
      </c>
      <c r="I4462" s="14">
        <v>4301283</v>
      </c>
      <c r="J4462" s="14">
        <f>表格1[[#This Row],[信用卡交易筆數]]/1000</f>
        <v>1.456</v>
      </c>
      <c r="K4462" s="14">
        <f>表格1[[#This Row],[信用卡交易金額'[新臺幣']]]/1000</f>
        <v>4301.2830000000004</v>
      </c>
      <c r="L4462" s="14">
        <f>表格1[[#This Row],[信用卡交易金額'[新臺幣']]]/1000000</f>
        <v>4.3012829999999997</v>
      </c>
      <c r="M4462" s="14" t="str" cm="1">
        <f t="array" ref="M4462">_xlfn.TEXTJOIN("", TRUE, _xlfn.XLOOKUP(TRUE, VALUE(表格1[[#This Row],[年月]]) &lt;= VALUE($R$8:$R$12), $Q$8:$Q$12)) &amp; "年度"</f>
        <v>2023年度</v>
      </c>
    </row>
    <row r="4463" spans="1:13" x14ac:dyDescent="0.3">
      <c r="A4463" s="2">
        <v>202212</v>
      </c>
      <c r="B4463" s="19">
        <f>DATE(表格1[[#This Row],[年]],表格1[[#This Row],[月]],1)</f>
        <v>44896</v>
      </c>
      <c r="C4463" s="2" t="str">
        <f>LEFT(表格1[[#This Row],[年月]],4)</f>
        <v>2022</v>
      </c>
      <c r="D4463" s="2" t="str">
        <f>RIGHT(表格1[[#This Row],[年月]],2)</f>
        <v>12</v>
      </c>
      <c r="E4463" s="5">
        <v>9007000</v>
      </c>
      <c r="F4463" s="2" t="str">
        <f>VLOOKUP(TEXT(表格1[[#This Row],[地區]],"00000000"),縣市代碼,2,0)</f>
        <v>連江縣</v>
      </c>
      <c r="G4463" s="2" t="s">
        <v>6</v>
      </c>
      <c r="H4463" s="13">
        <v>1930</v>
      </c>
      <c r="I4463" s="14">
        <v>5834981</v>
      </c>
      <c r="J4463" s="14">
        <f>表格1[[#This Row],[信用卡交易筆數]]/1000</f>
        <v>1.93</v>
      </c>
      <c r="K4463" s="14">
        <f>表格1[[#This Row],[信用卡交易金額'[新臺幣']]]/1000</f>
        <v>5834.9809999999998</v>
      </c>
      <c r="L4463" s="14">
        <f>表格1[[#This Row],[信用卡交易金額'[新臺幣']]]/1000000</f>
        <v>5.834981</v>
      </c>
      <c r="M4463" s="14" t="str" cm="1">
        <f t="array" ref="M4463">_xlfn.TEXTJOIN("", TRUE, _xlfn.XLOOKUP(TRUE, VALUE(表格1[[#This Row],[年月]]) &lt;= VALUE($R$8:$R$12), $Q$8:$Q$12)) &amp; "年度"</f>
        <v>2023年度</v>
      </c>
    </row>
    <row r="4464" spans="1:13" x14ac:dyDescent="0.3">
      <c r="A4464" s="2">
        <v>202212</v>
      </c>
      <c r="B4464" s="19">
        <f>DATE(表格1[[#This Row],[年]],表格1[[#This Row],[月]],1)</f>
        <v>44896</v>
      </c>
      <c r="C4464" s="2" t="str">
        <f>LEFT(表格1[[#This Row],[年月]],4)</f>
        <v>2022</v>
      </c>
      <c r="D4464" s="2" t="str">
        <f>RIGHT(表格1[[#This Row],[年月]],2)</f>
        <v>12</v>
      </c>
      <c r="E4464" s="5">
        <v>9007000</v>
      </c>
      <c r="F4464" s="2" t="str">
        <f>VLOOKUP(TEXT(表格1[[#This Row],[地區]],"00000000"),縣市代碼,2,0)</f>
        <v>連江縣</v>
      </c>
      <c r="G4464" s="2" t="s">
        <v>7</v>
      </c>
      <c r="H4464" s="13">
        <v>9074</v>
      </c>
      <c r="I4464" s="14">
        <v>14704197</v>
      </c>
      <c r="J4464" s="14">
        <f>表格1[[#This Row],[信用卡交易筆數]]/1000</f>
        <v>9.0739999999999998</v>
      </c>
      <c r="K4464" s="14">
        <f>表格1[[#This Row],[信用卡交易金額'[新臺幣']]]/1000</f>
        <v>14704.197</v>
      </c>
      <c r="L4464" s="14">
        <f>表格1[[#This Row],[信用卡交易金額'[新臺幣']]]/1000000</f>
        <v>14.704197000000001</v>
      </c>
      <c r="M4464" s="14" t="str" cm="1">
        <f t="array" ref="M4464">_xlfn.TEXTJOIN("", TRUE, _xlfn.XLOOKUP(TRUE, VALUE(表格1[[#This Row],[年月]]) &lt;= VALUE($R$8:$R$12), $Q$8:$Q$12)) &amp; "年度"</f>
        <v>2023年度</v>
      </c>
    </row>
    <row r="4465" spans="1:13" x14ac:dyDescent="0.3">
      <c r="A4465" s="2">
        <v>202212</v>
      </c>
      <c r="B4465" s="19">
        <f>DATE(表格1[[#This Row],[年]],表格1[[#This Row],[月]],1)</f>
        <v>44896</v>
      </c>
      <c r="C4465" s="2" t="str">
        <f>LEFT(表格1[[#This Row],[年月]],4)</f>
        <v>2022</v>
      </c>
      <c r="D4465" s="2" t="str">
        <f>RIGHT(表格1[[#This Row],[年月]],2)</f>
        <v>12</v>
      </c>
      <c r="E4465" s="5">
        <v>9007000</v>
      </c>
      <c r="F4465" s="2" t="str">
        <f>VLOOKUP(TEXT(表格1[[#This Row],[地區]],"00000000"),縣市代碼,2,0)</f>
        <v>連江縣</v>
      </c>
      <c r="G4465" s="2" t="s">
        <v>8</v>
      </c>
      <c r="H4465" s="13">
        <v>7667</v>
      </c>
      <c r="I4465" s="14">
        <v>9777931</v>
      </c>
      <c r="J4465" s="14">
        <f>表格1[[#This Row],[信用卡交易筆數]]/1000</f>
        <v>7.6669999999999998</v>
      </c>
      <c r="K4465" s="14">
        <f>表格1[[#This Row],[信用卡交易金額'[新臺幣']]]/1000</f>
        <v>9777.9310000000005</v>
      </c>
      <c r="L4465" s="14">
        <f>表格1[[#This Row],[信用卡交易金額'[新臺幣']]]/1000000</f>
        <v>9.7779310000000006</v>
      </c>
      <c r="M4465" s="14" t="str" cm="1">
        <f t="array" ref="M4465">_xlfn.TEXTJOIN("", TRUE, _xlfn.XLOOKUP(TRUE, VALUE(表格1[[#This Row],[年月]]) &lt;= VALUE($R$8:$R$12), $Q$8:$Q$12)) &amp; "年度"</f>
        <v>2023年度</v>
      </c>
    </row>
    <row r="4466" spans="1:13" x14ac:dyDescent="0.3">
      <c r="A4466" s="2">
        <v>202212</v>
      </c>
      <c r="B4466" s="19">
        <f>DATE(表格1[[#This Row],[年]],表格1[[#This Row],[月]],1)</f>
        <v>44896</v>
      </c>
      <c r="C4466" s="2" t="str">
        <f>LEFT(表格1[[#This Row],[年月]],4)</f>
        <v>2022</v>
      </c>
      <c r="D4466" s="2" t="str">
        <f>RIGHT(表格1[[#This Row],[年月]],2)</f>
        <v>12</v>
      </c>
      <c r="E4466" s="5">
        <v>9007000</v>
      </c>
      <c r="F4466" s="2" t="str">
        <f>VLOOKUP(TEXT(表格1[[#This Row],[地區]],"00000000"),縣市代碼,2,0)</f>
        <v>連江縣</v>
      </c>
      <c r="G4466" s="2" t="s">
        <v>9</v>
      </c>
      <c r="H4466" s="13">
        <v>12845</v>
      </c>
      <c r="I4466" s="14">
        <v>18802524</v>
      </c>
      <c r="J4466" s="14">
        <f>表格1[[#This Row],[信用卡交易筆數]]/1000</f>
        <v>12.845000000000001</v>
      </c>
      <c r="K4466" s="14">
        <f>表格1[[#This Row],[信用卡交易金額'[新臺幣']]]/1000</f>
        <v>18802.524000000001</v>
      </c>
      <c r="L4466" s="14">
        <f>表格1[[#This Row],[信用卡交易金額'[新臺幣']]]/1000000</f>
        <v>18.802523999999998</v>
      </c>
      <c r="M4466" s="14" t="str" cm="1">
        <f t="array" ref="M4466">_xlfn.TEXTJOIN("", TRUE, _xlfn.XLOOKUP(TRUE, VALUE(表格1[[#This Row],[年月]]) &lt;= VALUE($R$8:$R$12), $Q$8:$Q$12)) &amp; "年度"</f>
        <v>2023年度</v>
      </c>
    </row>
    <row r="4467" spans="1:13" x14ac:dyDescent="0.3">
      <c r="A4467" s="2">
        <v>202212</v>
      </c>
      <c r="B4467" s="19">
        <f>DATE(表格1[[#This Row],[年]],表格1[[#This Row],[月]],1)</f>
        <v>44896</v>
      </c>
      <c r="C4467" s="2" t="str">
        <f>LEFT(表格1[[#This Row],[年月]],4)</f>
        <v>2022</v>
      </c>
      <c r="D4467" s="2" t="str">
        <f>RIGHT(表格1[[#This Row],[年月]],2)</f>
        <v>12</v>
      </c>
      <c r="E4467" s="5">
        <v>9007000</v>
      </c>
      <c r="F4467" s="2" t="str">
        <f>VLOOKUP(TEXT(表格1[[#This Row],[地區]],"00000000"),縣市代碼,2,0)</f>
        <v>連江縣</v>
      </c>
      <c r="G4467" s="2" t="s">
        <v>10</v>
      </c>
      <c r="H4467" s="13">
        <v>7574</v>
      </c>
      <c r="I4467" s="14">
        <v>22465105</v>
      </c>
      <c r="J4467" s="14">
        <f>表格1[[#This Row],[信用卡交易筆數]]/1000</f>
        <v>7.5739999999999998</v>
      </c>
      <c r="K4467" s="14">
        <f>表格1[[#This Row],[信用卡交易金額'[新臺幣']]]/1000</f>
        <v>22465.105</v>
      </c>
      <c r="L4467" s="14">
        <f>表格1[[#This Row],[信用卡交易金額'[新臺幣']]]/1000000</f>
        <v>22.465105000000001</v>
      </c>
      <c r="M4467" s="14" t="str" cm="1">
        <f t="array" ref="M4467">_xlfn.TEXTJOIN("", TRUE, _xlfn.XLOOKUP(TRUE, VALUE(表格1[[#This Row],[年月]]) &lt;= VALUE($R$8:$R$12), $Q$8:$Q$12)) &amp; "年度"</f>
        <v>2023年度</v>
      </c>
    </row>
    <row r="4468" spans="1:13" x14ac:dyDescent="0.3">
      <c r="A4468" s="2">
        <v>202301</v>
      </c>
      <c r="B4468" s="19">
        <f>DATE(表格1[[#This Row],[年]],表格1[[#This Row],[月]],1)</f>
        <v>44927</v>
      </c>
      <c r="C4468" s="2" t="str">
        <f>LEFT(表格1[[#This Row],[年月]],4)</f>
        <v>2023</v>
      </c>
      <c r="D4468" s="2" t="str">
        <f>RIGHT(表格1[[#This Row],[年月]],2)</f>
        <v>01</v>
      </c>
      <c r="E4468" s="5">
        <v>63000000</v>
      </c>
      <c r="F4468" s="2" t="str">
        <f>VLOOKUP(TEXT(表格1[[#This Row],[地區]],"00000000"),縣市代碼,2,0)</f>
        <v>臺北市</v>
      </c>
      <c r="G4468" s="2" t="s">
        <v>4</v>
      </c>
      <c r="H4468" s="13">
        <v>11160246</v>
      </c>
      <c r="I4468" s="14">
        <v>8053466086</v>
      </c>
      <c r="J4468" s="14">
        <f>表格1[[#This Row],[信用卡交易筆數]]/1000</f>
        <v>11160.245999999999</v>
      </c>
      <c r="K4468" s="14">
        <f>表格1[[#This Row],[信用卡交易金額'[新臺幣']]]/1000</f>
        <v>8053466.0860000001</v>
      </c>
      <c r="L4468" s="14">
        <f>表格1[[#This Row],[信用卡交易金額'[新臺幣']]]/1000000</f>
        <v>8053.4660860000004</v>
      </c>
      <c r="M4468" s="14" t="str" cm="1">
        <f t="array" ref="M4468">_xlfn.TEXTJOIN("", TRUE, _xlfn.XLOOKUP(TRUE, VALUE(表格1[[#This Row],[年月]]) &lt;= VALUE($R$8:$R$12), $Q$8:$Q$12)) &amp; "年度"</f>
        <v>2023年度</v>
      </c>
    </row>
    <row r="4469" spans="1:13" x14ac:dyDescent="0.3">
      <c r="A4469" s="2">
        <v>202301</v>
      </c>
      <c r="B4469" s="19">
        <f>DATE(表格1[[#This Row],[年]],表格1[[#This Row],[月]],1)</f>
        <v>44927</v>
      </c>
      <c r="C4469" s="2" t="str">
        <f>LEFT(表格1[[#This Row],[年月]],4)</f>
        <v>2023</v>
      </c>
      <c r="D4469" s="2" t="str">
        <f>RIGHT(表格1[[#This Row],[年月]],2)</f>
        <v>01</v>
      </c>
      <c r="E4469" s="5">
        <v>63000000</v>
      </c>
      <c r="F4469" s="2" t="str">
        <f>VLOOKUP(TEXT(表格1[[#This Row],[地區]],"00000000"),縣市代碼,2,0)</f>
        <v>臺北市</v>
      </c>
      <c r="G4469" s="2" t="s">
        <v>5</v>
      </c>
      <c r="H4469" s="13">
        <v>641884</v>
      </c>
      <c r="I4469" s="14">
        <v>2900101566</v>
      </c>
      <c r="J4469" s="14">
        <f>表格1[[#This Row],[信用卡交易筆數]]/1000</f>
        <v>641.88400000000001</v>
      </c>
      <c r="K4469" s="14">
        <f>表格1[[#This Row],[信用卡交易金額'[新臺幣']]]/1000</f>
        <v>2900101.5660000001</v>
      </c>
      <c r="L4469" s="14">
        <f>表格1[[#This Row],[信用卡交易金額'[新臺幣']]]/1000000</f>
        <v>2900.1015659999998</v>
      </c>
      <c r="M4469" s="14" t="str" cm="1">
        <f t="array" ref="M4469">_xlfn.TEXTJOIN("", TRUE, _xlfn.XLOOKUP(TRUE, VALUE(表格1[[#This Row],[年月]]) &lt;= VALUE($R$8:$R$12), $Q$8:$Q$12)) &amp; "年度"</f>
        <v>2023年度</v>
      </c>
    </row>
    <row r="4470" spans="1:13" x14ac:dyDescent="0.3">
      <c r="A4470" s="2">
        <v>202301</v>
      </c>
      <c r="B4470" s="19">
        <f>DATE(表格1[[#This Row],[年]],表格1[[#This Row],[月]],1)</f>
        <v>44927</v>
      </c>
      <c r="C4470" s="2" t="str">
        <f>LEFT(表格1[[#This Row],[年月]],4)</f>
        <v>2023</v>
      </c>
      <c r="D4470" s="2" t="str">
        <f>RIGHT(表格1[[#This Row],[年月]],2)</f>
        <v>01</v>
      </c>
      <c r="E4470" s="5">
        <v>63000000</v>
      </c>
      <c r="F4470" s="2" t="str">
        <f>VLOOKUP(TEXT(表格1[[#This Row],[地區]],"00000000"),縣市代碼,2,0)</f>
        <v>臺北市</v>
      </c>
      <c r="G4470" s="2" t="s">
        <v>6</v>
      </c>
      <c r="H4470" s="13">
        <v>923151</v>
      </c>
      <c r="I4470" s="14">
        <v>4670414356</v>
      </c>
      <c r="J4470" s="14">
        <f>表格1[[#This Row],[信用卡交易筆數]]/1000</f>
        <v>923.15099999999995</v>
      </c>
      <c r="K4470" s="14">
        <f>表格1[[#This Row],[信用卡交易金額'[新臺幣']]]/1000</f>
        <v>4670414.3559999997</v>
      </c>
      <c r="L4470" s="14">
        <f>表格1[[#This Row],[信用卡交易金額'[新臺幣']]]/1000000</f>
        <v>4670.4143560000002</v>
      </c>
      <c r="M4470" s="14" t="str" cm="1">
        <f t="array" ref="M4470">_xlfn.TEXTJOIN("", TRUE, _xlfn.XLOOKUP(TRUE, VALUE(表格1[[#This Row],[年月]]) &lt;= VALUE($R$8:$R$12), $Q$8:$Q$12)) &amp; "年度"</f>
        <v>2023年度</v>
      </c>
    </row>
    <row r="4471" spans="1:13" x14ac:dyDescent="0.3">
      <c r="A4471" s="2">
        <v>202301</v>
      </c>
      <c r="B4471" s="19">
        <f>DATE(表格1[[#This Row],[年]],表格1[[#This Row],[月]],1)</f>
        <v>44927</v>
      </c>
      <c r="C4471" s="2" t="str">
        <f>LEFT(表格1[[#This Row],[年月]],4)</f>
        <v>2023</v>
      </c>
      <c r="D4471" s="2" t="str">
        <f>RIGHT(表格1[[#This Row],[年月]],2)</f>
        <v>01</v>
      </c>
      <c r="E4471" s="5">
        <v>63000000</v>
      </c>
      <c r="F4471" s="2" t="str">
        <f>VLOOKUP(TEXT(表格1[[#This Row],[地區]],"00000000"),縣市代碼,2,0)</f>
        <v>臺北市</v>
      </c>
      <c r="G4471" s="2" t="s">
        <v>7</v>
      </c>
      <c r="H4471" s="13">
        <v>4777422</v>
      </c>
      <c r="I4471" s="14">
        <v>4728460286</v>
      </c>
      <c r="J4471" s="14">
        <f>表格1[[#This Row],[信用卡交易筆數]]/1000</f>
        <v>4777.4219999999996</v>
      </c>
      <c r="K4471" s="14">
        <f>表格1[[#This Row],[信用卡交易金額'[新臺幣']]]/1000</f>
        <v>4728460.2860000003</v>
      </c>
      <c r="L4471" s="14">
        <f>表格1[[#This Row],[信用卡交易金額'[新臺幣']]]/1000000</f>
        <v>4728.4602860000005</v>
      </c>
      <c r="M4471" s="14" t="str" cm="1">
        <f t="array" ref="M4471">_xlfn.TEXTJOIN("", TRUE, _xlfn.XLOOKUP(TRUE, VALUE(表格1[[#This Row],[年月]]) &lt;= VALUE($R$8:$R$12), $Q$8:$Q$12)) &amp; "年度"</f>
        <v>2023年度</v>
      </c>
    </row>
    <row r="4472" spans="1:13" x14ac:dyDescent="0.3">
      <c r="A4472" s="2">
        <v>202301</v>
      </c>
      <c r="B4472" s="19">
        <f>DATE(表格1[[#This Row],[年]],表格1[[#This Row],[月]],1)</f>
        <v>44927</v>
      </c>
      <c r="C4472" s="2" t="str">
        <f>LEFT(表格1[[#This Row],[年月]],4)</f>
        <v>2023</v>
      </c>
      <c r="D4472" s="2" t="str">
        <f>RIGHT(表格1[[#This Row],[年月]],2)</f>
        <v>01</v>
      </c>
      <c r="E4472" s="5">
        <v>63000000</v>
      </c>
      <c r="F4472" s="2" t="str">
        <f>VLOOKUP(TEXT(表格1[[#This Row],[地區]],"00000000"),縣市代碼,2,0)</f>
        <v>臺北市</v>
      </c>
      <c r="G4472" s="2" t="s">
        <v>8</v>
      </c>
      <c r="H4472" s="13">
        <v>4135838</v>
      </c>
      <c r="I4472" s="14">
        <v>9605544955</v>
      </c>
      <c r="J4472" s="14">
        <f>表格1[[#This Row],[信用卡交易筆數]]/1000</f>
        <v>4135.8379999999997</v>
      </c>
      <c r="K4472" s="14">
        <f>表格1[[#This Row],[信用卡交易金額'[新臺幣']]]/1000</f>
        <v>9605544.9550000001</v>
      </c>
      <c r="L4472" s="14">
        <f>表格1[[#This Row],[信用卡交易金額'[新臺幣']]]/1000000</f>
        <v>9605.5449549999994</v>
      </c>
      <c r="M4472" s="14" t="str" cm="1">
        <f t="array" ref="M4472">_xlfn.TEXTJOIN("", TRUE, _xlfn.XLOOKUP(TRUE, VALUE(表格1[[#This Row],[年月]]) &lt;= VALUE($R$8:$R$12), $Q$8:$Q$12)) &amp; "年度"</f>
        <v>2023年度</v>
      </c>
    </row>
    <row r="4473" spans="1:13" x14ac:dyDescent="0.3">
      <c r="A4473" s="2">
        <v>202301</v>
      </c>
      <c r="B4473" s="19">
        <f>DATE(表格1[[#This Row],[年]],表格1[[#This Row],[月]],1)</f>
        <v>44927</v>
      </c>
      <c r="C4473" s="2" t="str">
        <f>LEFT(表格1[[#This Row],[年月]],4)</f>
        <v>2023</v>
      </c>
      <c r="D4473" s="2" t="str">
        <f>RIGHT(表格1[[#This Row],[年月]],2)</f>
        <v>01</v>
      </c>
      <c r="E4473" s="5">
        <v>63000000</v>
      </c>
      <c r="F4473" s="2" t="str">
        <f>VLOOKUP(TEXT(表格1[[#This Row],[地區]],"00000000"),縣市代碼,2,0)</f>
        <v>臺北市</v>
      </c>
      <c r="G4473" s="2" t="s">
        <v>9</v>
      </c>
      <c r="H4473" s="13">
        <v>8539618</v>
      </c>
      <c r="I4473" s="14">
        <v>14424530781</v>
      </c>
      <c r="J4473" s="14">
        <f>表格1[[#This Row],[信用卡交易筆數]]/1000</f>
        <v>8539.6180000000004</v>
      </c>
      <c r="K4473" s="14">
        <f>表格1[[#This Row],[信用卡交易金額'[新臺幣']]]/1000</f>
        <v>14424530.780999999</v>
      </c>
      <c r="L4473" s="14">
        <f>表格1[[#This Row],[信用卡交易金額'[新臺幣']]]/1000000</f>
        <v>14424.530780999999</v>
      </c>
      <c r="M4473" s="14" t="str" cm="1">
        <f t="array" ref="M4473">_xlfn.TEXTJOIN("", TRUE, _xlfn.XLOOKUP(TRUE, VALUE(表格1[[#This Row],[年月]]) &lt;= VALUE($R$8:$R$12), $Q$8:$Q$12)) &amp; "年度"</f>
        <v>2023年度</v>
      </c>
    </row>
    <row r="4474" spans="1:13" x14ac:dyDescent="0.3">
      <c r="A4474" s="2">
        <v>202301</v>
      </c>
      <c r="B4474" s="19">
        <f>DATE(表格1[[#This Row],[年]],表格1[[#This Row],[月]],1)</f>
        <v>44927</v>
      </c>
      <c r="C4474" s="2" t="str">
        <f>LEFT(表格1[[#This Row],[年月]],4)</f>
        <v>2023</v>
      </c>
      <c r="D4474" s="2" t="str">
        <f>RIGHT(表格1[[#This Row],[年月]],2)</f>
        <v>01</v>
      </c>
      <c r="E4474" s="5">
        <v>63000000</v>
      </c>
      <c r="F4474" s="2" t="str">
        <f>VLOOKUP(TEXT(表格1[[#This Row],[地區]],"00000000"),縣市代碼,2,0)</f>
        <v>臺北市</v>
      </c>
      <c r="G4474" s="2" t="s">
        <v>10</v>
      </c>
      <c r="H4474" s="13">
        <v>4210324</v>
      </c>
      <c r="I4474" s="14">
        <v>13504952376</v>
      </c>
      <c r="J4474" s="14">
        <f>表格1[[#This Row],[信用卡交易筆數]]/1000</f>
        <v>4210.3239999999996</v>
      </c>
      <c r="K4474" s="14">
        <f>表格1[[#This Row],[信用卡交易金額'[新臺幣']]]/1000</f>
        <v>13504952.376</v>
      </c>
      <c r="L4474" s="14">
        <f>表格1[[#This Row],[信用卡交易金額'[新臺幣']]]/1000000</f>
        <v>13504.952375999999</v>
      </c>
      <c r="M4474" s="14" t="str" cm="1">
        <f t="array" ref="M4474">_xlfn.TEXTJOIN("", TRUE, _xlfn.XLOOKUP(TRUE, VALUE(表格1[[#This Row],[年月]]) &lt;= VALUE($R$8:$R$12), $Q$8:$Q$12)) &amp; "年度"</f>
        <v>2023年度</v>
      </c>
    </row>
    <row r="4475" spans="1:13" x14ac:dyDescent="0.3">
      <c r="A4475" s="2">
        <v>202301</v>
      </c>
      <c r="B4475" s="19">
        <f>DATE(表格1[[#This Row],[年]],表格1[[#This Row],[月]],1)</f>
        <v>44927</v>
      </c>
      <c r="C4475" s="2" t="str">
        <f>LEFT(表格1[[#This Row],[年月]],4)</f>
        <v>2023</v>
      </c>
      <c r="D4475" s="2" t="str">
        <f>RIGHT(表格1[[#This Row],[年月]],2)</f>
        <v>01</v>
      </c>
      <c r="E4475" s="5">
        <v>65000000</v>
      </c>
      <c r="F4475" s="2" t="str">
        <f>VLOOKUP(TEXT(表格1[[#This Row],[地區]],"00000000"),縣市代碼,2,0)</f>
        <v>新北市</v>
      </c>
      <c r="G4475" s="2" t="s">
        <v>4</v>
      </c>
      <c r="H4475" s="13">
        <v>12366414</v>
      </c>
      <c r="I4475" s="14">
        <v>7490480500</v>
      </c>
      <c r="J4475" s="14">
        <f>表格1[[#This Row],[信用卡交易筆數]]/1000</f>
        <v>12366.414000000001</v>
      </c>
      <c r="K4475" s="14">
        <f>表格1[[#This Row],[信用卡交易金額'[新臺幣']]]/1000</f>
        <v>7490480.5</v>
      </c>
      <c r="L4475" s="14">
        <f>表格1[[#This Row],[信用卡交易金額'[新臺幣']]]/1000000</f>
        <v>7490.4804999999997</v>
      </c>
      <c r="M4475" s="14" t="str" cm="1">
        <f t="array" ref="M4475">_xlfn.TEXTJOIN("", TRUE, _xlfn.XLOOKUP(TRUE, VALUE(表格1[[#This Row],[年月]]) &lt;= VALUE($R$8:$R$12), $Q$8:$Q$12)) &amp; "年度"</f>
        <v>2023年度</v>
      </c>
    </row>
    <row r="4476" spans="1:13" x14ac:dyDescent="0.3">
      <c r="A4476" s="2">
        <v>202301</v>
      </c>
      <c r="B4476" s="19">
        <f>DATE(表格1[[#This Row],[年]],表格1[[#This Row],[月]],1)</f>
        <v>44927</v>
      </c>
      <c r="C4476" s="2" t="str">
        <f>LEFT(表格1[[#This Row],[年月]],4)</f>
        <v>2023</v>
      </c>
      <c r="D4476" s="2" t="str">
        <f>RIGHT(表格1[[#This Row],[年月]],2)</f>
        <v>01</v>
      </c>
      <c r="E4476" s="5">
        <v>65000000</v>
      </c>
      <c r="F4476" s="2" t="str">
        <f>VLOOKUP(TEXT(表格1[[#This Row],[地區]],"00000000"),縣市代碼,2,0)</f>
        <v>新北市</v>
      </c>
      <c r="G4476" s="2" t="s">
        <v>5</v>
      </c>
      <c r="H4476" s="13">
        <v>827337</v>
      </c>
      <c r="I4476" s="14">
        <v>2675756968</v>
      </c>
      <c r="J4476" s="14">
        <f>表格1[[#This Row],[信用卡交易筆數]]/1000</f>
        <v>827.33699999999999</v>
      </c>
      <c r="K4476" s="14">
        <f>表格1[[#This Row],[信用卡交易金額'[新臺幣']]]/1000</f>
        <v>2675756.9679999999</v>
      </c>
      <c r="L4476" s="14">
        <f>表格1[[#This Row],[信用卡交易金額'[新臺幣']]]/1000000</f>
        <v>2675.7569680000001</v>
      </c>
      <c r="M4476" s="14" t="str" cm="1">
        <f t="array" ref="M4476">_xlfn.TEXTJOIN("", TRUE, _xlfn.XLOOKUP(TRUE, VALUE(表格1[[#This Row],[年月]]) &lt;= VALUE($R$8:$R$12), $Q$8:$Q$12)) &amp; "年度"</f>
        <v>2023年度</v>
      </c>
    </row>
    <row r="4477" spans="1:13" x14ac:dyDescent="0.3">
      <c r="A4477" s="2">
        <v>202301</v>
      </c>
      <c r="B4477" s="19">
        <f>DATE(表格1[[#This Row],[年]],表格1[[#This Row],[月]],1)</f>
        <v>44927</v>
      </c>
      <c r="C4477" s="2" t="str">
        <f>LEFT(表格1[[#This Row],[年月]],4)</f>
        <v>2023</v>
      </c>
      <c r="D4477" s="2" t="str">
        <f>RIGHT(表格1[[#This Row],[年月]],2)</f>
        <v>01</v>
      </c>
      <c r="E4477" s="5">
        <v>65000000</v>
      </c>
      <c r="F4477" s="2" t="str">
        <f>VLOOKUP(TEXT(表格1[[#This Row],[地區]],"00000000"),縣市代碼,2,0)</f>
        <v>新北市</v>
      </c>
      <c r="G4477" s="2" t="s">
        <v>6</v>
      </c>
      <c r="H4477" s="13">
        <v>1162057</v>
      </c>
      <c r="I4477" s="14">
        <v>4273333615</v>
      </c>
      <c r="J4477" s="14">
        <f>表格1[[#This Row],[信用卡交易筆數]]/1000</f>
        <v>1162.057</v>
      </c>
      <c r="K4477" s="14">
        <f>表格1[[#This Row],[信用卡交易金額'[新臺幣']]]/1000</f>
        <v>4273333.6150000002</v>
      </c>
      <c r="L4477" s="14">
        <f>表格1[[#This Row],[信用卡交易金額'[新臺幣']]]/1000000</f>
        <v>4273.3336149999996</v>
      </c>
      <c r="M4477" s="14" t="str" cm="1">
        <f t="array" ref="M4477">_xlfn.TEXTJOIN("", TRUE, _xlfn.XLOOKUP(TRUE, VALUE(表格1[[#This Row],[年月]]) &lt;= VALUE($R$8:$R$12), $Q$8:$Q$12)) &amp; "年度"</f>
        <v>2023年度</v>
      </c>
    </row>
    <row r="4478" spans="1:13" x14ac:dyDescent="0.3">
      <c r="A4478" s="2">
        <v>202301</v>
      </c>
      <c r="B4478" s="19">
        <f>DATE(表格1[[#This Row],[年]],表格1[[#This Row],[月]],1)</f>
        <v>44927</v>
      </c>
      <c r="C4478" s="2" t="str">
        <f>LEFT(表格1[[#This Row],[年月]],4)</f>
        <v>2023</v>
      </c>
      <c r="D4478" s="2" t="str">
        <f>RIGHT(表格1[[#This Row],[年月]],2)</f>
        <v>01</v>
      </c>
      <c r="E4478" s="5">
        <v>65000000</v>
      </c>
      <c r="F4478" s="2" t="str">
        <f>VLOOKUP(TEXT(表格1[[#This Row],[地區]],"00000000"),縣市代碼,2,0)</f>
        <v>新北市</v>
      </c>
      <c r="G4478" s="2" t="s">
        <v>7</v>
      </c>
      <c r="H4478" s="13">
        <v>5884616</v>
      </c>
      <c r="I4478" s="14">
        <v>5641413069</v>
      </c>
      <c r="J4478" s="14">
        <f>表格1[[#This Row],[信用卡交易筆數]]/1000</f>
        <v>5884.616</v>
      </c>
      <c r="K4478" s="14">
        <f>表格1[[#This Row],[信用卡交易金額'[新臺幣']]]/1000</f>
        <v>5641413.0690000001</v>
      </c>
      <c r="L4478" s="14">
        <f>表格1[[#This Row],[信用卡交易金額'[新臺幣']]]/1000000</f>
        <v>5641.4130690000002</v>
      </c>
      <c r="M4478" s="14" t="str" cm="1">
        <f t="array" ref="M4478">_xlfn.TEXTJOIN("", TRUE, _xlfn.XLOOKUP(TRUE, VALUE(表格1[[#This Row],[年月]]) &lt;= VALUE($R$8:$R$12), $Q$8:$Q$12)) &amp; "年度"</f>
        <v>2023年度</v>
      </c>
    </row>
    <row r="4479" spans="1:13" x14ac:dyDescent="0.3">
      <c r="A4479" s="2">
        <v>202301</v>
      </c>
      <c r="B4479" s="19">
        <f>DATE(表格1[[#This Row],[年]],表格1[[#This Row],[月]],1)</f>
        <v>44927</v>
      </c>
      <c r="C4479" s="2" t="str">
        <f>LEFT(表格1[[#This Row],[年月]],4)</f>
        <v>2023</v>
      </c>
      <c r="D4479" s="2" t="str">
        <f>RIGHT(表格1[[#This Row],[年月]],2)</f>
        <v>01</v>
      </c>
      <c r="E4479" s="5">
        <v>65000000</v>
      </c>
      <c r="F4479" s="2" t="str">
        <f>VLOOKUP(TEXT(表格1[[#This Row],[地區]],"00000000"),縣市代碼,2,0)</f>
        <v>新北市</v>
      </c>
      <c r="G4479" s="2" t="s">
        <v>8</v>
      </c>
      <c r="H4479" s="13">
        <v>5246726</v>
      </c>
      <c r="I4479" s="14">
        <v>9417149804</v>
      </c>
      <c r="J4479" s="14">
        <f>表格1[[#This Row],[信用卡交易筆數]]/1000</f>
        <v>5246.7259999999997</v>
      </c>
      <c r="K4479" s="14">
        <f>表格1[[#This Row],[信用卡交易金額'[新臺幣']]]/1000</f>
        <v>9417149.8039999995</v>
      </c>
      <c r="L4479" s="14">
        <f>表格1[[#This Row],[信用卡交易金額'[新臺幣']]]/1000000</f>
        <v>9417.1498040000006</v>
      </c>
      <c r="M4479" s="14" t="str" cm="1">
        <f t="array" ref="M4479">_xlfn.TEXTJOIN("", TRUE, _xlfn.XLOOKUP(TRUE, VALUE(表格1[[#This Row],[年月]]) &lt;= VALUE($R$8:$R$12), $Q$8:$Q$12)) &amp; "年度"</f>
        <v>2023年度</v>
      </c>
    </row>
    <row r="4480" spans="1:13" x14ac:dyDescent="0.3">
      <c r="A4480" s="2">
        <v>202301</v>
      </c>
      <c r="B4480" s="19">
        <f>DATE(表格1[[#This Row],[年]],表格1[[#This Row],[月]],1)</f>
        <v>44927</v>
      </c>
      <c r="C4480" s="2" t="str">
        <f>LEFT(表格1[[#This Row],[年月]],4)</f>
        <v>2023</v>
      </c>
      <c r="D4480" s="2" t="str">
        <f>RIGHT(表格1[[#This Row],[年月]],2)</f>
        <v>01</v>
      </c>
      <c r="E4480" s="5">
        <v>65000000</v>
      </c>
      <c r="F4480" s="2" t="str">
        <f>VLOOKUP(TEXT(表格1[[#This Row],[地區]],"00000000"),縣市代碼,2,0)</f>
        <v>新北市</v>
      </c>
      <c r="G4480" s="2" t="s">
        <v>9</v>
      </c>
      <c r="H4480" s="13">
        <v>10922129</v>
      </c>
      <c r="I4480" s="14">
        <v>16265175411</v>
      </c>
      <c r="J4480" s="14">
        <f>表格1[[#This Row],[信用卡交易筆數]]/1000</f>
        <v>10922.129000000001</v>
      </c>
      <c r="K4480" s="14">
        <f>表格1[[#This Row],[信用卡交易金額'[新臺幣']]]/1000</f>
        <v>16265175.411</v>
      </c>
      <c r="L4480" s="14">
        <f>表格1[[#This Row],[信用卡交易金額'[新臺幣']]]/1000000</f>
        <v>16265.175411</v>
      </c>
      <c r="M4480" s="14" t="str" cm="1">
        <f t="array" ref="M4480">_xlfn.TEXTJOIN("", TRUE, _xlfn.XLOOKUP(TRUE, VALUE(表格1[[#This Row],[年月]]) &lt;= VALUE($R$8:$R$12), $Q$8:$Q$12)) &amp; "年度"</f>
        <v>2023年度</v>
      </c>
    </row>
    <row r="4481" spans="1:13" x14ac:dyDescent="0.3">
      <c r="A4481" s="2">
        <v>202301</v>
      </c>
      <c r="B4481" s="19">
        <f>DATE(表格1[[#This Row],[年]],表格1[[#This Row],[月]],1)</f>
        <v>44927</v>
      </c>
      <c r="C4481" s="2" t="str">
        <f>LEFT(表格1[[#This Row],[年月]],4)</f>
        <v>2023</v>
      </c>
      <c r="D4481" s="2" t="str">
        <f>RIGHT(表格1[[#This Row],[年月]],2)</f>
        <v>01</v>
      </c>
      <c r="E4481" s="5">
        <v>65000000</v>
      </c>
      <c r="F4481" s="2" t="str">
        <f>VLOOKUP(TEXT(表格1[[#This Row],[地區]],"00000000"),縣市代碼,2,0)</f>
        <v>新北市</v>
      </c>
      <c r="G4481" s="2" t="s">
        <v>10</v>
      </c>
      <c r="H4481" s="13">
        <v>5552891</v>
      </c>
      <c r="I4481" s="14">
        <v>15117708613</v>
      </c>
      <c r="J4481" s="14">
        <f>表格1[[#This Row],[信用卡交易筆數]]/1000</f>
        <v>5552.8909999999996</v>
      </c>
      <c r="K4481" s="14">
        <f>表格1[[#This Row],[信用卡交易金額'[新臺幣']]]/1000</f>
        <v>15117708.613</v>
      </c>
      <c r="L4481" s="14">
        <f>表格1[[#This Row],[信用卡交易金額'[新臺幣']]]/1000000</f>
        <v>15117.708613000001</v>
      </c>
      <c r="M4481" s="14" t="str" cm="1">
        <f t="array" ref="M4481">_xlfn.TEXTJOIN("", TRUE, _xlfn.XLOOKUP(TRUE, VALUE(表格1[[#This Row],[年月]]) &lt;= VALUE($R$8:$R$12), $Q$8:$Q$12)) &amp; "年度"</f>
        <v>2023年度</v>
      </c>
    </row>
    <row r="4482" spans="1:13" x14ac:dyDescent="0.3">
      <c r="A4482" s="2">
        <v>202301</v>
      </c>
      <c r="B4482" s="19">
        <f>DATE(表格1[[#This Row],[年]],表格1[[#This Row],[月]],1)</f>
        <v>44927</v>
      </c>
      <c r="C4482" s="2" t="str">
        <f>LEFT(表格1[[#This Row],[年月]],4)</f>
        <v>2023</v>
      </c>
      <c r="D4482" s="2" t="str">
        <f>RIGHT(表格1[[#This Row],[年月]],2)</f>
        <v>01</v>
      </c>
      <c r="E4482" s="5">
        <v>68000000</v>
      </c>
      <c r="F4482" s="2" t="str">
        <f>VLOOKUP(TEXT(表格1[[#This Row],[地區]],"00000000"),縣市代碼,2,0)</f>
        <v>桃園市</v>
      </c>
      <c r="G4482" s="2" t="s">
        <v>4</v>
      </c>
      <c r="H4482" s="13">
        <v>5442656</v>
      </c>
      <c r="I4482" s="14">
        <v>3154595019</v>
      </c>
      <c r="J4482" s="14">
        <f>表格1[[#This Row],[信用卡交易筆數]]/1000</f>
        <v>5442.6559999999999</v>
      </c>
      <c r="K4482" s="14">
        <f>表格1[[#This Row],[信用卡交易金額'[新臺幣']]]/1000</f>
        <v>3154595.0189999999</v>
      </c>
      <c r="L4482" s="14">
        <f>表格1[[#This Row],[信用卡交易金額'[新臺幣']]]/1000000</f>
        <v>3154.5950189999999</v>
      </c>
      <c r="M4482" s="14" t="str" cm="1">
        <f t="array" ref="M4482">_xlfn.TEXTJOIN("", TRUE, _xlfn.XLOOKUP(TRUE, VALUE(表格1[[#This Row],[年月]]) &lt;= VALUE($R$8:$R$12), $Q$8:$Q$12)) &amp; "年度"</f>
        <v>2023年度</v>
      </c>
    </row>
    <row r="4483" spans="1:13" x14ac:dyDescent="0.3">
      <c r="A4483" s="2">
        <v>202301</v>
      </c>
      <c r="B4483" s="19">
        <f>DATE(表格1[[#This Row],[年]],表格1[[#This Row],[月]],1)</f>
        <v>44927</v>
      </c>
      <c r="C4483" s="2" t="str">
        <f>LEFT(表格1[[#This Row],[年月]],4)</f>
        <v>2023</v>
      </c>
      <c r="D4483" s="2" t="str">
        <f>RIGHT(表格1[[#This Row],[年月]],2)</f>
        <v>01</v>
      </c>
      <c r="E4483" s="5">
        <v>68000000</v>
      </c>
      <c r="F4483" s="2" t="str">
        <f>VLOOKUP(TEXT(表格1[[#This Row],[地區]],"00000000"),縣市代碼,2,0)</f>
        <v>桃園市</v>
      </c>
      <c r="G4483" s="2" t="s">
        <v>5</v>
      </c>
      <c r="H4483" s="13">
        <v>361403</v>
      </c>
      <c r="I4483" s="14">
        <v>1193197730</v>
      </c>
      <c r="J4483" s="14">
        <f>表格1[[#This Row],[信用卡交易筆數]]/1000</f>
        <v>361.40300000000002</v>
      </c>
      <c r="K4483" s="14">
        <f>表格1[[#This Row],[信用卡交易金額'[新臺幣']]]/1000</f>
        <v>1193197.73</v>
      </c>
      <c r="L4483" s="14">
        <f>表格1[[#This Row],[信用卡交易金額'[新臺幣']]]/1000000</f>
        <v>1193.1977300000001</v>
      </c>
      <c r="M4483" s="14" t="str" cm="1">
        <f t="array" ref="M4483">_xlfn.TEXTJOIN("", TRUE, _xlfn.XLOOKUP(TRUE, VALUE(表格1[[#This Row],[年月]]) &lt;= VALUE($R$8:$R$12), $Q$8:$Q$12)) &amp; "年度"</f>
        <v>2023年度</v>
      </c>
    </row>
    <row r="4484" spans="1:13" x14ac:dyDescent="0.3">
      <c r="A4484" s="2">
        <v>202301</v>
      </c>
      <c r="B4484" s="19">
        <f>DATE(表格1[[#This Row],[年]],表格1[[#This Row],[月]],1)</f>
        <v>44927</v>
      </c>
      <c r="C4484" s="2" t="str">
        <f>LEFT(表格1[[#This Row],[年月]],4)</f>
        <v>2023</v>
      </c>
      <c r="D4484" s="2" t="str">
        <f>RIGHT(表格1[[#This Row],[年月]],2)</f>
        <v>01</v>
      </c>
      <c r="E4484" s="5">
        <v>68000000</v>
      </c>
      <c r="F4484" s="2" t="str">
        <f>VLOOKUP(TEXT(表格1[[#This Row],[地區]],"00000000"),縣市代碼,2,0)</f>
        <v>桃園市</v>
      </c>
      <c r="G4484" s="2" t="s">
        <v>6</v>
      </c>
      <c r="H4484" s="13">
        <v>543982</v>
      </c>
      <c r="I4484" s="14">
        <v>1963953059</v>
      </c>
      <c r="J4484" s="14">
        <f>表格1[[#This Row],[信用卡交易筆數]]/1000</f>
        <v>543.98199999999997</v>
      </c>
      <c r="K4484" s="14">
        <f>表格1[[#This Row],[信用卡交易金額'[新臺幣']]]/1000</f>
        <v>1963953.0589999999</v>
      </c>
      <c r="L4484" s="14">
        <f>表格1[[#This Row],[信用卡交易金額'[新臺幣']]]/1000000</f>
        <v>1963.9530589999999</v>
      </c>
      <c r="M4484" s="14" t="str" cm="1">
        <f t="array" ref="M4484">_xlfn.TEXTJOIN("", TRUE, _xlfn.XLOOKUP(TRUE, VALUE(表格1[[#This Row],[年月]]) &lt;= VALUE($R$8:$R$12), $Q$8:$Q$12)) &amp; "年度"</f>
        <v>2023年度</v>
      </c>
    </row>
    <row r="4485" spans="1:13" x14ac:dyDescent="0.3">
      <c r="A4485" s="2">
        <v>202301</v>
      </c>
      <c r="B4485" s="19">
        <f>DATE(表格1[[#This Row],[年]],表格1[[#This Row],[月]],1)</f>
        <v>44927</v>
      </c>
      <c r="C4485" s="2" t="str">
        <f>LEFT(表格1[[#This Row],[年月]],4)</f>
        <v>2023</v>
      </c>
      <c r="D4485" s="2" t="str">
        <f>RIGHT(表格1[[#This Row],[年月]],2)</f>
        <v>01</v>
      </c>
      <c r="E4485" s="5">
        <v>68000000</v>
      </c>
      <c r="F4485" s="2" t="str">
        <f>VLOOKUP(TEXT(表格1[[#This Row],[地區]],"00000000"),縣市代碼,2,0)</f>
        <v>桃園市</v>
      </c>
      <c r="G4485" s="2" t="s">
        <v>7</v>
      </c>
      <c r="H4485" s="13">
        <v>2931286</v>
      </c>
      <c r="I4485" s="14">
        <v>3247985704</v>
      </c>
      <c r="J4485" s="14">
        <f>表格1[[#This Row],[信用卡交易筆數]]/1000</f>
        <v>2931.2860000000001</v>
      </c>
      <c r="K4485" s="14">
        <f>表格1[[#This Row],[信用卡交易金額'[新臺幣']]]/1000</f>
        <v>3247985.7039999999</v>
      </c>
      <c r="L4485" s="14">
        <f>表格1[[#This Row],[信用卡交易金額'[新臺幣']]]/1000000</f>
        <v>3247.9857040000002</v>
      </c>
      <c r="M4485" s="14" t="str" cm="1">
        <f t="array" ref="M4485">_xlfn.TEXTJOIN("", TRUE, _xlfn.XLOOKUP(TRUE, VALUE(表格1[[#This Row],[年月]]) &lt;= VALUE($R$8:$R$12), $Q$8:$Q$12)) &amp; "年度"</f>
        <v>2023年度</v>
      </c>
    </row>
    <row r="4486" spans="1:13" x14ac:dyDescent="0.3">
      <c r="A4486" s="2">
        <v>202301</v>
      </c>
      <c r="B4486" s="19">
        <f>DATE(表格1[[#This Row],[年]],表格1[[#This Row],[月]],1)</f>
        <v>44927</v>
      </c>
      <c r="C4486" s="2" t="str">
        <f>LEFT(表格1[[#This Row],[年月]],4)</f>
        <v>2023</v>
      </c>
      <c r="D4486" s="2" t="str">
        <f>RIGHT(表格1[[#This Row],[年月]],2)</f>
        <v>01</v>
      </c>
      <c r="E4486" s="5">
        <v>68000000</v>
      </c>
      <c r="F4486" s="2" t="str">
        <f>VLOOKUP(TEXT(表格1[[#This Row],[地區]],"00000000"),縣市代碼,2,0)</f>
        <v>桃園市</v>
      </c>
      <c r="G4486" s="2" t="s">
        <v>8</v>
      </c>
      <c r="H4486" s="13">
        <v>2417395</v>
      </c>
      <c r="I4486" s="14">
        <v>4079057594</v>
      </c>
      <c r="J4486" s="14">
        <f>表格1[[#This Row],[信用卡交易筆數]]/1000</f>
        <v>2417.395</v>
      </c>
      <c r="K4486" s="14">
        <f>表格1[[#This Row],[信用卡交易金額'[新臺幣']]]/1000</f>
        <v>4079057.594</v>
      </c>
      <c r="L4486" s="14">
        <f>表格1[[#This Row],[信用卡交易金額'[新臺幣']]]/1000000</f>
        <v>4079.0575939999999</v>
      </c>
      <c r="M4486" s="14" t="str" cm="1">
        <f t="array" ref="M4486">_xlfn.TEXTJOIN("", TRUE, _xlfn.XLOOKUP(TRUE, VALUE(表格1[[#This Row],[年月]]) &lt;= VALUE($R$8:$R$12), $Q$8:$Q$12)) &amp; "年度"</f>
        <v>2023年度</v>
      </c>
    </row>
    <row r="4487" spans="1:13" x14ac:dyDescent="0.3">
      <c r="A4487" s="2">
        <v>202301</v>
      </c>
      <c r="B4487" s="19">
        <f>DATE(表格1[[#This Row],[年]],表格1[[#This Row],[月]],1)</f>
        <v>44927</v>
      </c>
      <c r="C4487" s="2" t="str">
        <f>LEFT(表格1[[#This Row],[年月]],4)</f>
        <v>2023</v>
      </c>
      <c r="D4487" s="2" t="str">
        <f>RIGHT(表格1[[#This Row],[年月]],2)</f>
        <v>01</v>
      </c>
      <c r="E4487" s="5">
        <v>68000000</v>
      </c>
      <c r="F4487" s="2" t="str">
        <f>VLOOKUP(TEXT(表格1[[#This Row],[地區]],"00000000"),縣市代碼,2,0)</f>
        <v>桃園市</v>
      </c>
      <c r="G4487" s="2" t="s">
        <v>9</v>
      </c>
      <c r="H4487" s="13">
        <v>4803379</v>
      </c>
      <c r="I4487" s="14">
        <v>7978655144</v>
      </c>
      <c r="J4487" s="14">
        <f>表格1[[#This Row],[信用卡交易筆數]]/1000</f>
        <v>4803.3789999999999</v>
      </c>
      <c r="K4487" s="14">
        <f>表格1[[#This Row],[信用卡交易金額'[新臺幣']]]/1000</f>
        <v>7978655.1440000003</v>
      </c>
      <c r="L4487" s="14">
        <f>表格1[[#This Row],[信用卡交易金額'[新臺幣']]]/1000000</f>
        <v>7978.6551440000003</v>
      </c>
      <c r="M4487" s="14" t="str" cm="1">
        <f t="array" ref="M4487">_xlfn.TEXTJOIN("", TRUE, _xlfn.XLOOKUP(TRUE, VALUE(表格1[[#This Row],[年月]]) &lt;= VALUE($R$8:$R$12), $Q$8:$Q$12)) &amp; "年度"</f>
        <v>2023年度</v>
      </c>
    </row>
    <row r="4488" spans="1:13" x14ac:dyDescent="0.3">
      <c r="A4488" s="2">
        <v>202301</v>
      </c>
      <c r="B4488" s="19">
        <f>DATE(表格1[[#This Row],[年]],表格1[[#This Row],[月]],1)</f>
        <v>44927</v>
      </c>
      <c r="C4488" s="2" t="str">
        <f>LEFT(表格1[[#This Row],[年月]],4)</f>
        <v>2023</v>
      </c>
      <c r="D4488" s="2" t="str">
        <f>RIGHT(表格1[[#This Row],[年月]],2)</f>
        <v>01</v>
      </c>
      <c r="E4488" s="5">
        <v>68000000</v>
      </c>
      <c r="F4488" s="2" t="str">
        <f>VLOOKUP(TEXT(表格1[[#This Row],[地區]],"00000000"),縣市代碼,2,0)</f>
        <v>桃園市</v>
      </c>
      <c r="G4488" s="2" t="s">
        <v>10</v>
      </c>
      <c r="H4488" s="13">
        <v>2568307</v>
      </c>
      <c r="I4488" s="14">
        <v>6861875187</v>
      </c>
      <c r="J4488" s="14">
        <f>表格1[[#This Row],[信用卡交易筆數]]/1000</f>
        <v>2568.3069999999998</v>
      </c>
      <c r="K4488" s="14">
        <f>表格1[[#This Row],[信用卡交易金額'[新臺幣']]]/1000</f>
        <v>6861875.1869999999</v>
      </c>
      <c r="L4488" s="14">
        <f>表格1[[#This Row],[信用卡交易金額'[新臺幣']]]/1000000</f>
        <v>6861.8751869999996</v>
      </c>
      <c r="M4488" s="14" t="str" cm="1">
        <f t="array" ref="M4488">_xlfn.TEXTJOIN("", TRUE, _xlfn.XLOOKUP(TRUE, VALUE(表格1[[#This Row],[年月]]) &lt;= VALUE($R$8:$R$12), $Q$8:$Q$12)) &amp; "年度"</f>
        <v>2023年度</v>
      </c>
    </row>
    <row r="4489" spans="1:13" x14ac:dyDescent="0.3">
      <c r="A4489" s="2">
        <v>202301</v>
      </c>
      <c r="B4489" s="19">
        <f>DATE(表格1[[#This Row],[年]],表格1[[#This Row],[月]],1)</f>
        <v>44927</v>
      </c>
      <c r="C4489" s="2" t="str">
        <f>LEFT(表格1[[#This Row],[年月]],4)</f>
        <v>2023</v>
      </c>
      <c r="D4489" s="2" t="str">
        <f>RIGHT(表格1[[#This Row],[年月]],2)</f>
        <v>01</v>
      </c>
      <c r="E4489" s="5">
        <v>10004000</v>
      </c>
      <c r="F4489" s="2" t="str">
        <f>VLOOKUP(TEXT(表格1[[#This Row],[地區]],"00000000"),縣市代碼,2,0)</f>
        <v>新竹縣</v>
      </c>
      <c r="G4489" s="2" t="s">
        <v>4</v>
      </c>
      <c r="H4489" s="13">
        <v>1603060</v>
      </c>
      <c r="I4489" s="14">
        <v>1001105842</v>
      </c>
      <c r="J4489" s="14">
        <f>表格1[[#This Row],[信用卡交易筆數]]/1000</f>
        <v>1603.06</v>
      </c>
      <c r="K4489" s="14">
        <f>表格1[[#This Row],[信用卡交易金額'[新臺幣']]]/1000</f>
        <v>1001105.8419999999</v>
      </c>
      <c r="L4489" s="14">
        <f>表格1[[#This Row],[信用卡交易金額'[新臺幣']]]/1000000</f>
        <v>1001.1058420000001</v>
      </c>
      <c r="M4489" s="14" t="str" cm="1">
        <f t="array" ref="M4489">_xlfn.TEXTJOIN("", TRUE, _xlfn.XLOOKUP(TRUE, VALUE(表格1[[#This Row],[年月]]) &lt;= VALUE($R$8:$R$12), $Q$8:$Q$12)) &amp; "年度"</f>
        <v>2023年度</v>
      </c>
    </row>
    <row r="4490" spans="1:13" x14ac:dyDescent="0.3">
      <c r="A4490" s="2">
        <v>202301</v>
      </c>
      <c r="B4490" s="19">
        <f>DATE(表格1[[#This Row],[年]],表格1[[#This Row],[月]],1)</f>
        <v>44927</v>
      </c>
      <c r="C4490" s="2" t="str">
        <f>LEFT(表格1[[#This Row],[年月]],4)</f>
        <v>2023</v>
      </c>
      <c r="D4490" s="2" t="str">
        <f>RIGHT(表格1[[#This Row],[年月]],2)</f>
        <v>01</v>
      </c>
      <c r="E4490" s="5">
        <v>10004000</v>
      </c>
      <c r="F4490" s="2" t="str">
        <f>VLOOKUP(TEXT(表格1[[#This Row],[地區]],"00000000"),縣市代碼,2,0)</f>
        <v>新竹縣</v>
      </c>
      <c r="G4490" s="2" t="s">
        <v>5</v>
      </c>
      <c r="H4490" s="13">
        <v>93136</v>
      </c>
      <c r="I4490" s="14">
        <v>357581269</v>
      </c>
      <c r="J4490" s="14">
        <f>表格1[[#This Row],[信用卡交易筆數]]/1000</f>
        <v>93.135999999999996</v>
      </c>
      <c r="K4490" s="14">
        <f>表格1[[#This Row],[信用卡交易金額'[新臺幣']]]/1000</f>
        <v>357581.26899999997</v>
      </c>
      <c r="L4490" s="14">
        <f>表格1[[#This Row],[信用卡交易金額'[新臺幣']]]/1000000</f>
        <v>357.58126900000002</v>
      </c>
      <c r="M4490" s="14" t="str" cm="1">
        <f t="array" ref="M4490">_xlfn.TEXTJOIN("", TRUE, _xlfn.XLOOKUP(TRUE, VALUE(表格1[[#This Row],[年月]]) &lt;= VALUE($R$8:$R$12), $Q$8:$Q$12)) &amp; "年度"</f>
        <v>2023年度</v>
      </c>
    </row>
    <row r="4491" spans="1:13" x14ac:dyDescent="0.3">
      <c r="A4491" s="2">
        <v>202301</v>
      </c>
      <c r="B4491" s="19">
        <f>DATE(表格1[[#This Row],[年]],表格1[[#This Row],[月]],1)</f>
        <v>44927</v>
      </c>
      <c r="C4491" s="2" t="str">
        <f>LEFT(表格1[[#This Row],[年月]],4)</f>
        <v>2023</v>
      </c>
      <c r="D4491" s="2" t="str">
        <f>RIGHT(表格1[[#This Row],[年月]],2)</f>
        <v>01</v>
      </c>
      <c r="E4491" s="5">
        <v>10004000</v>
      </c>
      <c r="F4491" s="2" t="str">
        <f>VLOOKUP(TEXT(表格1[[#This Row],[地區]],"00000000"),縣市代碼,2,0)</f>
        <v>新竹縣</v>
      </c>
      <c r="G4491" s="2" t="s">
        <v>6</v>
      </c>
      <c r="H4491" s="13">
        <v>154606</v>
      </c>
      <c r="I4491" s="14">
        <v>651239143</v>
      </c>
      <c r="J4491" s="14">
        <f>表格1[[#This Row],[信用卡交易筆數]]/1000</f>
        <v>154.60599999999999</v>
      </c>
      <c r="K4491" s="14">
        <f>表格1[[#This Row],[信用卡交易金額'[新臺幣']]]/1000</f>
        <v>651239.14300000004</v>
      </c>
      <c r="L4491" s="14">
        <f>表格1[[#This Row],[信用卡交易金額'[新臺幣']]]/1000000</f>
        <v>651.23914300000001</v>
      </c>
      <c r="M4491" s="14" t="str" cm="1">
        <f t="array" ref="M4491">_xlfn.TEXTJOIN("", TRUE, _xlfn.XLOOKUP(TRUE, VALUE(表格1[[#This Row],[年月]]) &lt;= VALUE($R$8:$R$12), $Q$8:$Q$12)) &amp; "年度"</f>
        <v>2023年度</v>
      </c>
    </row>
    <row r="4492" spans="1:13" x14ac:dyDescent="0.3">
      <c r="A4492" s="2">
        <v>202301</v>
      </c>
      <c r="B4492" s="19">
        <f>DATE(表格1[[#This Row],[年]],表格1[[#This Row],[月]],1)</f>
        <v>44927</v>
      </c>
      <c r="C4492" s="2" t="str">
        <f>LEFT(表格1[[#This Row],[年月]],4)</f>
        <v>2023</v>
      </c>
      <c r="D4492" s="2" t="str">
        <f>RIGHT(表格1[[#This Row],[年月]],2)</f>
        <v>01</v>
      </c>
      <c r="E4492" s="5">
        <v>10004000</v>
      </c>
      <c r="F4492" s="2" t="str">
        <f>VLOOKUP(TEXT(表格1[[#This Row],[地區]],"00000000"),縣市代碼,2,0)</f>
        <v>新竹縣</v>
      </c>
      <c r="G4492" s="2" t="s">
        <v>7</v>
      </c>
      <c r="H4492" s="13">
        <v>796326</v>
      </c>
      <c r="I4492" s="14">
        <v>955364505</v>
      </c>
      <c r="J4492" s="14">
        <f>表格1[[#This Row],[信用卡交易筆數]]/1000</f>
        <v>796.32600000000002</v>
      </c>
      <c r="K4492" s="14">
        <f>表格1[[#This Row],[信用卡交易金額'[新臺幣']]]/1000</f>
        <v>955364.505</v>
      </c>
      <c r="L4492" s="14">
        <f>表格1[[#This Row],[信用卡交易金額'[新臺幣']]]/1000000</f>
        <v>955.36450500000001</v>
      </c>
      <c r="M4492" s="14" t="str" cm="1">
        <f t="array" ref="M4492">_xlfn.TEXTJOIN("", TRUE, _xlfn.XLOOKUP(TRUE, VALUE(表格1[[#This Row],[年月]]) &lt;= VALUE($R$8:$R$12), $Q$8:$Q$12)) &amp; "年度"</f>
        <v>2023年度</v>
      </c>
    </row>
    <row r="4493" spans="1:13" x14ac:dyDescent="0.3">
      <c r="A4493" s="2">
        <v>202301</v>
      </c>
      <c r="B4493" s="19">
        <f>DATE(表格1[[#This Row],[年]],表格1[[#This Row],[月]],1)</f>
        <v>44927</v>
      </c>
      <c r="C4493" s="2" t="str">
        <f>LEFT(表格1[[#This Row],[年月]],4)</f>
        <v>2023</v>
      </c>
      <c r="D4493" s="2" t="str">
        <f>RIGHT(表格1[[#This Row],[年月]],2)</f>
        <v>01</v>
      </c>
      <c r="E4493" s="5">
        <v>10004000</v>
      </c>
      <c r="F4493" s="2" t="str">
        <f>VLOOKUP(TEXT(表格1[[#This Row],[地區]],"00000000"),縣市代碼,2,0)</f>
        <v>新竹縣</v>
      </c>
      <c r="G4493" s="2" t="s">
        <v>8</v>
      </c>
      <c r="H4493" s="13">
        <v>807137</v>
      </c>
      <c r="I4493" s="14">
        <v>1281817409</v>
      </c>
      <c r="J4493" s="14">
        <f>表格1[[#This Row],[信用卡交易筆數]]/1000</f>
        <v>807.13699999999994</v>
      </c>
      <c r="K4493" s="14">
        <f>表格1[[#This Row],[信用卡交易金額'[新臺幣']]]/1000</f>
        <v>1281817.409</v>
      </c>
      <c r="L4493" s="14">
        <f>表格1[[#This Row],[信用卡交易金額'[新臺幣']]]/1000000</f>
        <v>1281.817409</v>
      </c>
      <c r="M4493" s="14" t="str" cm="1">
        <f t="array" ref="M4493">_xlfn.TEXTJOIN("", TRUE, _xlfn.XLOOKUP(TRUE, VALUE(表格1[[#This Row],[年月]]) &lt;= VALUE($R$8:$R$12), $Q$8:$Q$12)) &amp; "年度"</f>
        <v>2023年度</v>
      </c>
    </row>
    <row r="4494" spans="1:13" x14ac:dyDescent="0.3">
      <c r="A4494" s="2">
        <v>202301</v>
      </c>
      <c r="B4494" s="19">
        <f>DATE(表格1[[#This Row],[年]],表格1[[#This Row],[月]],1)</f>
        <v>44927</v>
      </c>
      <c r="C4494" s="2" t="str">
        <f>LEFT(表格1[[#This Row],[年月]],4)</f>
        <v>2023</v>
      </c>
      <c r="D4494" s="2" t="str">
        <f>RIGHT(表格1[[#This Row],[年月]],2)</f>
        <v>01</v>
      </c>
      <c r="E4494" s="5">
        <v>10004000</v>
      </c>
      <c r="F4494" s="2" t="str">
        <f>VLOOKUP(TEXT(表格1[[#This Row],[地區]],"00000000"),縣市代碼,2,0)</f>
        <v>新竹縣</v>
      </c>
      <c r="G4494" s="2" t="s">
        <v>9</v>
      </c>
      <c r="H4494" s="13">
        <v>1345528</v>
      </c>
      <c r="I4494" s="14">
        <v>2243472185</v>
      </c>
      <c r="J4494" s="14">
        <f>表格1[[#This Row],[信用卡交易筆數]]/1000</f>
        <v>1345.528</v>
      </c>
      <c r="K4494" s="14">
        <f>表格1[[#This Row],[信用卡交易金額'[新臺幣']]]/1000</f>
        <v>2243472.1850000001</v>
      </c>
      <c r="L4494" s="14">
        <f>表格1[[#This Row],[信用卡交易金額'[新臺幣']]]/1000000</f>
        <v>2243.4721850000001</v>
      </c>
      <c r="M4494" s="14" t="str" cm="1">
        <f t="array" ref="M4494">_xlfn.TEXTJOIN("", TRUE, _xlfn.XLOOKUP(TRUE, VALUE(表格1[[#This Row],[年月]]) &lt;= VALUE($R$8:$R$12), $Q$8:$Q$12)) &amp; "年度"</f>
        <v>2023年度</v>
      </c>
    </row>
    <row r="4495" spans="1:13" x14ac:dyDescent="0.3">
      <c r="A4495" s="2">
        <v>202301</v>
      </c>
      <c r="B4495" s="19">
        <f>DATE(表格1[[#This Row],[年]],表格1[[#This Row],[月]],1)</f>
        <v>44927</v>
      </c>
      <c r="C4495" s="2" t="str">
        <f>LEFT(表格1[[#This Row],[年月]],4)</f>
        <v>2023</v>
      </c>
      <c r="D4495" s="2" t="str">
        <f>RIGHT(表格1[[#This Row],[年月]],2)</f>
        <v>01</v>
      </c>
      <c r="E4495" s="5">
        <v>10004000</v>
      </c>
      <c r="F4495" s="2" t="str">
        <f>VLOOKUP(TEXT(表格1[[#This Row],[地區]],"00000000"),縣市代碼,2,0)</f>
        <v>新竹縣</v>
      </c>
      <c r="G4495" s="2" t="s">
        <v>10</v>
      </c>
      <c r="H4495" s="13">
        <v>715142</v>
      </c>
      <c r="I4495" s="14">
        <v>1967569763</v>
      </c>
      <c r="J4495" s="14">
        <f>表格1[[#This Row],[信用卡交易筆數]]/1000</f>
        <v>715.14200000000005</v>
      </c>
      <c r="K4495" s="14">
        <f>表格1[[#This Row],[信用卡交易金額'[新臺幣']]]/1000</f>
        <v>1967569.763</v>
      </c>
      <c r="L4495" s="14">
        <f>表格1[[#This Row],[信用卡交易金額'[新臺幣']]]/1000000</f>
        <v>1967.569763</v>
      </c>
      <c r="M4495" s="14" t="str" cm="1">
        <f t="array" ref="M4495">_xlfn.TEXTJOIN("", TRUE, _xlfn.XLOOKUP(TRUE, VALUE(表格1[[#This Row],[年月]]) &lt;= VALUE($R$8:$R$12), $Q$8:$Q$12)) &amp; "年度"</f>
        <v>2023年度</v>
      </c>
    </row>
    <row r="4496" spans="1:13" x14ac:dyDescent="0.3">
      <c r="A4496" s="2">
        <v>202301</v>
      </c>
      <c r="B4496" s="19">
        <f>DATE(表格1[[#This Row],[年]],表格1[[#This Row],[月]],1)</f>
        <v>44927</v>
      </c>
      <c r="C4496" s="2" t="str">
        <f>LEFT(表格1[[#This Row],[年月]],4)</f>
        <v>2023</v>
      </c>
      <c r="D4496" s="2" t="str">
        <f>RIGHT(表格1[[#This Row],[年月]],2)</f>
        <v>01</v>
      </c>
      <c r="E4496" s="5">
        <v>10018000</v>
      </c>
      <c r="F4496" s="2" t="str">
        <f>VLOOKUP(TEXT(表格1[[#This Row],[地區]],"00000000"),縣市代碼,2,0)</f>
        <v>新竹市</v>
      </c>
      <c r="G4496" s="2" t="s">
        <v>4</v>
      </c>
      <c r="H4496" s="13">
        <v>1557930</v>
      </c>
      <c r="I4496" s="14">
        <v>954717808</v>
      </c>
      <c r="J4496" s="14">
        <f>表格1[[#This Row],[信用卡交易筆數]]/1000</f>
        <v>1557.93</v>
      </c>
      <c r="K4496" s="14">
        <f>表格1[[#This Row],[信用卡交易金額'[新臺幣']]]/1000</f>
        <v>954717.80799999996</v>
      </c>
      <c r="L4496" s="14">
        <f>表格1[[#This Row],[信用卡交易金額'[新臺幣']]]/1000000</f>
        <v>954.71780799999999</v>
      </c>
      <c r="M4496" s="14" t="str" cm="1">
        <f t="array" ref="M4496">_xlfn.TEXTJOIN("", TRUE, _xlfn.XLOOKUP(TRUE, VALUE(表格1[[#This Row],[年月]]) &lt;= VALUE($R$8:$R$12), $Q$8:$Q$12)) &amp; "年度"</f>
        <v>2023年度</v>
      </c>
    </row>
    <row r="4497" spans="1:13" x14ac:dyDescent="0.3">
      <c r="A4497" s="2">
        <v>202301</v>
      </c>
      <c r="B4497" s="19">
        <f>DATE(表格1[[#This Row],[年]],表格1[[#This Row],[月]],1)</f>
        <v>44927</v>
      </c>
      <c r="C4497" s="2" t="str">
        <f>LEFT(表格1[[#This Row],[年月]],4)</f>
        <v>2023</v>
      </c>
      <c r="D4497" s="2" t="str">
        <f>RIGHT(表格1[[#This Row],[年月]],2)</f>
        <v>01</v>
      </c>
      <c r="E4497" s="5">
        <v>10018000</v>
      </c>
      <c r="F4497" s="2" t="str">
        <f>VLOOKUP(TEXT(表格1[[#This Row],[地區]],"00000000"),縣市代碼,2,0)</f>
        <v>新竹市</v>
      </c>
      <c r="G4497" s="2" t="s">
        <v>5</v>
      </c>
      <c r="H4497" s="13">
        <v>83592</v>
      </c>
      <c r="I4497" s="14">
        <v>307592784</v>
      </c>
      <c r="J4497" s="14">
        <f>表格1[[#This Row],[信用卡交易筆數]]/1000</f>
        <v>83.591999999999999</v>
      </c>
      <c r="K4497" s="14">
        <f>表格1[[#This Row],[信用卡交易金額'[新臺幣']]]/1000</f>
        <v>307592.78399999999</v>
      </c>
      <c r="L4497" s="14">
        <f>表格1[[#This Row],[信用卡交易金額'[新臺幣']]]/1000000</f>
        <v>307.59278399999999</v>
      </c>
      <c r="M4497" s="14" t="str" cm="1">
        <f t="array" ref="M4497">_xlfn.TEXTJOIN("", TRUE, _xlfn.XLOOKUP(TRUE, VALUE(表格1[[#This Row],[年月]]) &lt;= VALUE($R$8:$R$12), $Q$8:$Q$12)) &amp; "年度"</f>
        <v>2023年度</v>
      </c>
    </row>
    <row r="4498" spans="1:13" x14ac:dyDescent="0.3">
      <c r="A4498" s="2">
        <v>202301</v>
      </c>
      <c r="B4498" s="19">
        <f>DATE(表格1[[#This Row],[年]],表格1[[#This Row],[月]],1)</f>
        <v>44927</v>
      </c>
      <c r="C4498" s="2" t="str">
        <f>LEFT(表格1[[#This Row],[年月]],4)</f>
        <v>2023</v>
      </c>
      <c r="D4498" s="2" t="str">
        <f>RIGHT(表格1[[#This Row],[年月]],2)</f>
        <v>01</v>
      </c>
      <c r="E4498" s="5">
        <v>10018000</v>
      </c>
      <c r="F4498" s="2" t="str">
        <f>VLOOKUP(TEXT(表格1[[#This Row],[地區]],"00000000"),縣市代碼,2,0)</f>
        <v>新竹市</v>
      </c>
      <c r="G4498" s="2" t="s">
        <v>6</v>
      </c>
      <c r="H4498" s="13">
        <v>146072</v>
      </c>
      <c r="I4498" s="14">
        <v>610991135</v>
      </c>
      <c r="J4498" s="14">
        <f>表格1[[#This Row],[信用卡交易筆數]]/1000</f>
        <v>146.072</v>
      </c>
      <c r="K4498" s="14">
        <f>表格1[[#This Row],[信用卡交易金額'[新臺幣']]]/1000</f>
        <v>610991.13500000001</v>
      </c>
      <c r="L4498" s="14">
        <f>表格1[[#This Row],[信用卡交易金額'[新臺幣']]]/1000000</f>
        <v>610.99113499999999</v>
      </c>
      <c r="M4498" s="14" t="str" cm="1">
        <f t="array" ref="M4498">_xlfn.TEXTJOIN("", TRUE, _xlfn.XLOOKUP(TRUE, VALUE(表格1[[#This Row],[年月]]) &lt;= VALUE($R$8:$R$12), $Q$8:$Q$12)) &amp; "年度"</f>
        <v>2023年度</v>
      </c>
    </row>
    <row r="4499" spans="1:13" x14ac:dyDescent="0.3">
      <c r="A4499" s="2">
        <v>202301</v>
      </c>
      <c r="B4499" s="19">
        <f>DATE(表格1[[#This Row],[年]],表格1[[#This Row],[月]],1)</f>
        <v>44927</v>
      </c>
      <c r="C4499" s="2" t="str">
        <f>LEFT(表格1[[#This Row],[年月]],4)</f>
        <v>2023</v>
      </c>
      <c r="D4499" s="2" t="str">
        <f>RIGHT(表格1[[#This Row],[年月]],2)</f>
        <v>01</v>
      </c>
      <c r="E4499" s="5">
        <v>10018000</v>
      </c>
      <c r="F4499" s="2" t="str">
        <f>VLOOKUP(TEXT(表格1[[#This Row],[地區]],"00000000"),縣市代碼,2,0)</f>
        <v>新竹市</v>
      </c>
      <c r="G4499" s="2" t="s">
        <v>7</v>
      </c>
      <c r="H4499" s="13">
        <v>701115</v>
      </c>
      <c r="I4499" s="14">
        <v>807201412</v>
      </c>
      <c r="J4499" s="14">
        <f>表格1[[#This Row],[信用卡交易筆數]]/1000</f>
        <v>701.11500000000001</v>
      </c>
      <c r="K4499" s="14">
        <f>表格1[[#This Row],[信用卡交易金額'[新臺幣']]]/1000</f>
        <v>807201.41200000001</v>
      </c>
      <c r="L4499" s="14">
        <f>表格1[[#This Row],[信用卡交易金額'[新臺幣']]]/1000000</f>
        <v>807.201412</v>
      </c>
      <c r="M4499" s="14" t="str" cm="1">
        <f t="array" ref="M4499">_xlfn.TEXTJOIN("", TRUE, _xlfn.XLOOKUP(TRUE, VALUE(表格1[[#This Row],[年月]]) &lt;= VALUE($R$8:$R$12), $Q$8:$Q$12)) &amp; "年度"</f>
        <v>2023年度</v>
      </c>
    </row>
    <row r="4500" spans="1:13" x14ac:dyDescent="0.3">
      <c r="A4500" s="2">
        <v>202301</v>
      </c>
      <c r="B4500" s="19">
        <f>DATE(表格1[[#This Row],[年]],表格1[[#This Row],[月]],1)</f>
        <v>44927</v>
      </c>
      <c r="C4500" s="2" t="str">
        <f>LEFT(表格1[[#This Row],[年月]],4)</f>
        <v>2023</v>
      </c>
      <c r="D4500" s="2" t="str">
        <f>RIGHT(表格1[[#This Row],[年月]],2)</f>
        <v>01</v>
      </c>
      <c r="E4500" s="5">
        <v>10018000</v>
      </c>
      <c r="F4500" s="2" t="str">
        <f>VLOOKUP(TEXT(表格1[[#This Row],[地區]],"00000000"),縣市代碼,2,0)</f>
        <v>新竹市</v>
      </c>
      <c r="G4500" s="2" t="s">
        <v>8</v>
      </c>
      <c r="H4500" s="13">
        <v>613711</v>
      </c>
      <c r="I4500" s="14">
        <v>1236329772</v>
      </c>
      <c r="J4500" s="14">
        <f>表格1[[#This Row],[信用卡交易筆數]]/1000</f>
        <v>613.71100000000001</v>
      </c>
      <c r="K4500" s="14">
        <f>表格1[[#This Row],[信用卡交易金額'[新臺幣']]]/1000</f>
        <v>1236329.7720000001</v>
      </c>
      <c r="L4500" s="14">
        <f>表格1[[#This Row],[信用卡交易金額'[新臺幣']]]/1000000</f>
        <v>1236.329772</v>
      </c>
      <c r="M4500" s="14" t="str" cm="1">
        <f t="array" ref="M4500">_xlfn.TEXTJOIN("", TRUE, _xlfn.XLOOKUP(TRUE, VALUE(表格1[[#This Row],[年月]]) &lt;= VALUE($R$8:$R$12), $Q$8:$Q$12)) &amp; "年度"</f>
        <v>2023年度</v>
      </c>
    </row>
    <row r="4501" spans="1:13" x14ac:dyDescent="0.3">
      <c r="A4501" s="2">
        <v>202301</v>
      </c>
      <c r="B4501" s="19">
        <f>DATE(表格1[[#This Row],[年]],表格1[[#This Row],[月]],1)</f>
        <v>44927</v>
      </c>
      <c r="C4501" s="2" t="str">
        <f>LEFT(表格1[[#This Row],[年月]],4)</f>
        <v>2023</v>
      </c>
      <c r="D4501" s="2" t="str">
        <f>RIGHT(表格1[[#This Row],[年月]],2)</f>
        <v>01</v>
      </c>
      <c r="E4501" s="5">
        <v>10018000</v>
      </c>
      <c r="F4501" s="2" t="str">
        <f>VLOOKUP(TEXT(表格1[[#This Row],[地區]],"00000000"),縣市代碼,2,0)</f>
        <v>新竹市</v>
      </c>
      <c r="G4501" s="2" t="s">
        <v>9</v>
      </c>
      <c r="H4501" s="13">
        <v>1326773</v>
      </c>
      <c r="I4501" s="14">
        <v>2170558125</v>
      </c>
      <c r="J4501" s="14">
        <f>表格1[[#This Row],[信用卡交易筆數]]/1000</f>
        <v>1326.7729999999999</v>
      </c>
      <c r="K4501" s="14">
        <f>表格1[[#This Row],[信用卡交易金額'[新臺幣']]]/1000</f>
        <v>2170558.125</v>
      </c>
      <c r="L4501" s="14">
        <f>表格1[[#This Row],[信用卡交易金額'[新臺幣']]]/1000000</f>
        <v>2170.558125</v>
      </c>
      <c r="M4501" s="14" t="str" cm="1">
        <f t="array" ref="M4501">_xlfn.TEXTJOIN("", TRUE, _xlfn.XLOOKUP(TRUE, VALUE(表格1[[#This Row],[年月]]) &lt;= VALUE($R$8:$R$12), $Q$8:$Q$12)) &amp; "年度"</f>
        <v>2023年度</v>
      </c>
    </row>
    <row r="4502" spans="1:13" x14ac:dyDescent="0.3">
      <c r="A4502" s="2">
        <v>202301</v>
      </c>
      <c r="B4502" s="19">
        <f>DATE(表格1[[#This Row],[年]],表格1[[#This Row],[月]],1)</f>
        <v>44927</v>
      </c>
      <c r="C4502" s="2" t="str">
        <f>LEFT(表格1[[#This Row],[年月]],4)</f>
        <v>2023</v>
      </c>
      <c r="D4502" s="2" t="str">
        <f>RIGHT(表格1[[#This Row],[年月]],2)</f>
        <v>01</v>
      </c>
      <c r="E4502" s="5">
        <v>10018000</v>
      </c>
      <c r="F4502" s="2" t="str">
        <f>VLOOKUP(TEXT(表格1[[#This Row],[地區]],"00000000"),縣市代碼,2,0)</f>
        <v>新竹市</v>
      </c>
      <c r="G4502" s="2" t="s">
        <v>10</v>
      </c>
      <c r="H4502" s="13">
        <v>655832</v>
      </c>
      <c r="I4502" s="14">
        <v>1774705820</v>
      </c>
      <c r="J4502" s="14">
        <f>表格1[[#This Row],[信用卡交易筆數]]/1000</f>
        <v>655.83199999999999</v>
      </c>
      <c r="K4502" s="14">
        <f>表格1[[#This Row],[信用卡交易金額'[新臺幣']]]/1000</f>
        <v>1774705.82</v>
      </c>
      <c r="L4502" s="14">
        <f>表格1[[#This Row],[信用卡交易金額'[新臺幣']]]/1000000</f>
        <v>1774.7058199999999</v>
      </c>
      <c r="M4502" s="14" t="str" cm="1">
        <f t="array" ref="M4502">_xlfn.TEXTJOIN("", TRUE, _xlfn.XLOOKUP(TRUE, VALUE(表格1[[#This Row],[年月]]) &lt;= VALUE($R$8:$R$12), $Q$8:$Q$12)) &amp; "年度"</f>
        <v>2023年度</v>
      </c>
    </row>
    <row r="4503" spans="1:13" x14ac:dyDescent="0.3">
      <c r="A4503" s="2">
        <v>202301</v>
      </c>
      <c r="B4503" s="19">
        <f>DATE(表格1[[#This Row],[年]],表格1[[#This Row],[月]],1)</f>
        <v>44927</v>
      </c>
      <c r="C4503" s="2" t="str">
        <f>LEFT(表格1[[#This Row],[年月]],4)</f>
        <v>2023</v>
      </c>
      <c r="D4503" s="2" t="str">
        <f>RIGHT(表格1[[#This Row],[年月]],2)</f>
        <v>01</v>
      </c>
      <c r="E4503" s="5">
        <v>10005000</v>
      </c>
      <c r="F4503" s="2" t="str">
        <f>VLOOKUP(TEXT(表格1[[#This Row],[地區]],"00000000"),縣市代碼,2,0)</f>
        <v>苗栗縣</v>
      </c>
      <c r="G4503" s="2" t="s">
        <v>4</v>
      </c>
      <c r="H4503" s="13">
        <v>781533</v>
      </c>
      <c r="I4503" s="14">
        <v>441431044</v>
      </c>
      <c r="J4503" s="14">
        <f>表格1[[#This Row],[信用卡交易筆數]]/1000</f>
        <v>781.53300000000002</v>
      </c>
      <c r="K4503" s="14">
        <f>表格1[[#This Row],[信用卡交易金額'[新臺幣']]]/1000</f>
        <v>441431.04399999999</v>
      </c>
      <c r="L4503" s="14">
        <f>表格1[[#This Row],[信用卡交易金額'[新臺幣']]]/1000000</f>
        <v>441.43104399999999</v>
      </c>
      <c r="M4503" s="14" t="str" cm="1">
        <f t="array" ref="M4503">_xlfn.TEXTJOIN("", TRUE, _xlfn.XLOOKUP(TRUE, VALUE(表格1[[#This Row],[年月]]) &lt;= VALUE($R$8:$R$12), $Q$8:$Q$12)) &amp; "年度"</f>
        <v>2023年度</v>
      </c>
    </row>
    <row r="4504" spans="1:13" x14ac:dyDescent="0.3">
      <c r="A4504" s="2">
        <v>202301</v>
      </c>
      <c r="B4504" s="19">
        <f>DATE(表格1[[#This Row],[年]],表格1[[#This Row],[月]],1)</f>
        <v>44927</v>
      </c>
      <c r="C4504" s="2" t="str">
        <f>LEFT(表格1[[#This Row],[年月]],4)</f>
        <v>2023</v>
      </c>
      <c r="D4504" s="2" t="str">
        <f>RIGHT(表格1[[#This Row],[年月]],2)</f>
        <v>01</v>
      </c>
      <c r="E4504" s="5">
        <v>10005000</v>
      </c>
      <c r="F4504" s="2" t="str">
        <f>VLOOKUP(TEXT(表格1[[#This Row],[地區]],"00000000"),縣市代碼,2,0)</f>
        <v>苗栗縣</v>
      </c>
      <c r="G4504" s="2" t="s">
        <v>5</v>
      </c>
      <c r="H4504" s="13">
        <v>61172</v>
      </c>
      <c r="I4504" s="14">
        <v>185634729</v>
      </c>
      <c r="J4504" s="14">
        <f>表格1[[#This Row],[信用卡交易筆數]]/1000</f>
        <v>61.171999999999997</v>
      </c>
      <c r="K4504" s="14">
        <f>表格1[[#This Row],[信用卡交易金額'[新臺幣']]]/1000</f>
        <v>185634.72899999999</v>
      </c>
      <c r="L4504" s="14">
        <f>表格1[[#This Row],[信用卡交易金額'[新臺幣']]]/1000000</f>
        <v>185.63472899999999</v>
      </c>
      <c r="M4504" s="14" t="str" cm="1">
        <f t="array" ref="M4504">_xlfn.TEXTJOIN("", TRUE, _xlfn.XLOOKUP(TRUE, VALUE(表格1[[#This Row],[年月]]) &lt;= VALUE($R$8:$R$12), $Q$8:$Q$12)) &amp; "年度"</f>
        <v>2023年度</v>
      </c>
    </row>
    <row r="4505" spans="1:13" x14ac:dyDescent="0.3">
      <c r="A4505" s="2">
        <v>202301</v>
      </c>
      <c r="B4505" s="19">
        <f>DATE(表格1[[#This Row],[年]],表格1[[#This Row],[月]],1)</f>
        <v>44927</v>
      </c>
      <c r="C4505" s="2" t="str">
        <f>LEFT(表格1[[#This Row],[年月]],4)</f>
        <v>2023</v>
      </c>
      <c r="D4505" s="2" t="str">
        <f>RIGHT(表格1[[#This Row],[年月]],2)</f>
        <v>01</v>
      </c>
      <c r="E4505" s="5">
        <v>10005000</v>
      </c>
      <c r="F4505" s="2" t="str">
        <f>VLOOKUP(TEXT(表格1[[#This Row],[地區]],"00000000"),縣市代碼,2,0)</f>
        <v>苗栗縣</v>
      </c>
      <c r="G4505" s="2" t="s">
        <v>6</v>
      </c>
      <c r="H4505" s="13">
        <v>85274</v>
      </c>
      <c r="I4505" s="14">
        <v>304956100</v>
      </c>
      <c r="J4505" s="14">
        <f>表格1[[#This Row],[信用卡交易筆數]]/1000</f>
        <v>85.274000000000001</v>
      </c>
      <c r="K4505" s="14">
        <f>表格1[[#This Row],[信用卡交易金額'[新臺幣']]]/1000</f>
        <v>304956.09999999998</v>
      </c>
      <c r="L4505" s="14">
        <f>表格1[[#This Row],[信用卡交易金額'[新臺幣']]]/1000000</f>
        <v>304.95609999999999</v>
      </c>
      <c r="M4505" s="14" t="str" cm="1">
        <f t="array" ref="M4505">_xlfn.TEXTJOIN("", TRUE, _xlfn.XLOOKUP(TRUE, VALUE(表格1[[#This Row],[年月]]) &lt;= VALUE($R$8:$R$12), $Q$8:$Q$12)) &amp; "年度"</f>
        <v>2023年度</v>
      </c>
    </row>
    <row r="4506" spans="1:13" x14ac:dyDescent="0.3">
      <c r="A4506" s="2">
        <v>202301</v>
      </c>
      <c r="B4506" s="19">
        <f>DATE(表格1[[#This Row],[年]],表格1[[#This Row],[月]],1)</f>
        <v>44927</v>
      </c>
      <c r="C4506" s="2" t="str">
        <f>LEFT(表格1[[#This Row],[年月]],4)</f>
        <v>2023</v>
      </c>
      <c r="D4506" s="2" t="str">
        <f>RIGHT(表格1[[#This Row],[年月]],2)</f>
        <v>01</v>
      </c>
      <c r="E4506" s="5">
        <v>10005000</v>
      </c>
      <c r="F4506" s="2" t="str">
        <f>VLOOKUP(TEXT(表格1[[#This Row],[地區]],"00000000"),縣市代碼,2,0)</f>
        <v>苗栗縣</v>
      </c>
      <c r="G4506" s="2" t="s">
        <v>7</v>
      </c>
      <c r="H4506" s="13">
        <v>531455</v>
      </c>
      <c r="I4506" s="14">
        <v>598896616</v>
      </c>
      <c r="J4506" s="14">
        <f>表格1[[#This Row],[信用卡交易筆數]]/1000</f>
        <v>531.45500000000004</v>
      </c>
      <c r="K4506" s="14">
        <f>表格1[[#This Row],[信用卡交易金額'[新臺幣']]]/1000</f>
        <v>598896.61600000004</v>
      </c>
      <c r="L4506" s="14">
        <f>表格1[[#This Row],[信用卡交易金額'[新臺幣']]]/1000000</f>
        <v>598.89661599999999</v>
      </c>
      <c r="M4506" s="14" t="str" cm="1">
        <f t="array" ref="M4506">_xlfn.TEXTJOIN("", TRUE, _xlfn.XLOOKUP(TRUE, VALUE(表格1[[#This Row],[年月]]) &lt;= VALUE($R$8:$R$12), $Q$8:$Q$12)) &amp; "年度"</f>
        <v>2023年度</v>
      </c>
    </row>
    <row r="4507" spans="1:13" x14ac:dyDescent="0.3">
      <c r="A4507" s="2">
        <v>202301</v>
      </c>
      <c r="B4507" s="19">
        <f>DATE(表格1[[#This Row],[年]],表格1[[#This Row],[月]],1)</f>
        <v>44927</v>
      </c>
      <c r="C4507" s="2" t="str">
        <f>LEFT(表格1[[#This Row],[年月]],4)</f>
        <v>2023</v>
      </c>
      <c r="D4507" s="2" t="str">
        <f>RIGHT(表格1[[#This Row],[年月]],2)</f>
        <v>01</v>
      </c>
      <c r="E4507" s="5">
        <v>10005000</v>
      </c>
      <c r="F4507" s="2" t="str">
        <f>VLOOKUP(TEXT(表格1[[#This Row],[地區]],"00000000"),縣市代碼,2,0)</f>
        <v>苗栗縣</v>
      </c>
      <c r="G4507" s="2" t="s">
        <v>8</v>
      </c>
      <c r="H4507" s="13">
        <v>381662</v>
      </c>
      <c r="I4507" s="14">
        <v>577490218</v>
      </c>
      <c r="J4507" s="14">
        <f>表格1[[#This Row],[信用卡交易筆數]]/1000</f>
        <v>381.66199999999998</v>
      </c>
      <c r="K4507" s="14">
        <f>表格1[[#This Row],[信用卡交易金額'[新臺幣']]]/1000</f>
        <v>577490.21799999999</v>
      </c>
      <c r="L4507" s="14">
        <f>表格1[[#This Row],[信用卡交易金額'[新臺幣']]]/1000000</f>
        <v>577.49021800000003</v>
      </c>
      <c r="M4507" s="14" t="str" cm="1">
        <f t="array" ref="M4507">_xlfn.TEXTJOIN("", TRUE, _xlfn.XLOOKUP(TRUE, VALUE(表格1[[#This Row],[年月]]) &lt;= VALUE($R$8:$R$12), $Q$8:$Q$12)) &amp; "年度"</f>
        <v>2023年度</v>
      </c>
    </row>
    <row r="4508" spans="1:13" x14ac:dyDescent="0.3">
      <c r="A4508" s="2">
        <v>202301</v>
      </c>
      <c r="B4508" s="19">
        <f>DATE(表格1[[#This Row],[年]],表格1[[#This Row],[月]],1)</f>
        <v>44927</v>
      </c>
      <c r="C4508" s="2" t="str">
        <f>LEFT(表格1[[#This Row],[年月]],4)</f>
        <v>2023</v>
      </c>
      <c r="D4508" s="2" t="str">
        <f>RIGHT(表格1[[#This Row],[年月]],2)</f>
        <v>01</v>
      </c>
      <c r="E4508" s="5">
        <v>10005000</v>
      </c>
      <c r="F4508" s="2" t="str">
        <f>VLOOKUP(TEXT(表格1[[#This Row],[地區]],"00000000"),縣市代碼,2,0)</f>
        <v>苗栗縣</v>
      </c>
      <c r="G4508" s="2" t="s">
        <v>9</v>
      </c>
      <c r="H4508" s="13">
        <v>708986</v>
      </c>
      <c r="I4508" s="14">
        <v>1103037145</v>
      </c>
      <c r="J4508" s="14">
        <f>表格1[[#This Row],[信用卡交易筆數]]/1000</f>
        <v>708.98599999999999</v>
      </c>
      <c r="K4508" s="14">
        <f>表格1[[#This Row],[信用卡交易金額'[新臺幣']]]/1000</f>
        <v>1103037.145</v>
      </c>
      <c r="L4508" s="14">
        <f>表格1[[#This Row],[信用卡交易金額'[新臺幣']]]/1000000</f>
        <v>1103.037145</v>
      </c>
      <c r="M4508" s="14" t="str" cm="1">
        <f t="array" ref="M4508">_xlfn.TEXTJOIN("", TRUE, _xlfn.XLOOKUP(TRUE, VALUE(表格1[[#This Row],[年月]]) &lt;= VALUE($R$8:$R$12), $Q$8:$Q$12)) &amp; "年度"</f>
        <v>2023年度</v>
      </c>
    </row>
    <row r="4509" spans="1:13" x14ac:dyDescent="0.3">
      <c r="A4509" s="2">
        <v>202301</v>
      </c>
      <c r="B4509" s="19">
        <f>DATE(表格1[[#This Row],[年]],表格1[[#This Row],[月]],1)</f>
        <v>44927</v>
      </c>
      <c r="C4509" s="2" t="str">
        <f>LEFT(表格1[[#This Row],[年月]],4)</f>
        <v>2023</v>
      </c>
      <c r="D4509" s="2" t="str">
        <f>RIGHT(表格1[[#This Row],[年月]],2)</f>
        <v>01</v>
      </c>
      <c r="E4509" s="5">
        <v>10005000</v>
      </c>
      <c r="F4509" s="2" t="str">
        <f>VLOOKUP(TEXT(表格1[[#This Row],[地區]],"00000000"),縣市代碼,2,0)</f>
        <v>苗栗縣</v>
      </c>
      <c r="G4509" s="2" t="s">
        <v>10</v>
      </c>
      <c r="H4509" s="13">
        <v>431891</v>
      </c>
      <c r="I4509" s="14">
        <v>1111225928</v>
      </c>
      <c r="J4509" s="14">
        <f>表格1[[#This Row],[信用卡交易筆數]]/1000</f>
        <v>431.89100000000002</v>
      </c>
      <c r="K4509" s="14">
        <f>表格1[[#This Row],[信用卡交易金額'[新臺幣']]]/1000</f>
        <v>1111225.9280000001</v>
      </c>
      <c r="L4509" s="14">
        <f>表格1[[#This Row],[信用卡交易金額'[新臺幣']]]/1000000</f>
        <v>1111.2259280000001</v>
      </c>
      <c r="M4509" s="14" t="str" cm="1">
        <f t="array" ref="M4509">_xlfn.TEXTJOIN("", TRUE, _xlfn.XLOOKUP(TRUE, VALUE(表格1[[#This Row],[年月]]) &lt;= VALUE($R$8:$R$12), $Q$8:$Q$12)) &amp; "年度"</f>
        <v>2023年度</v>
      </c>
    </row>
    <row r="4510" spans="1:13" x14ac:dyDescent="0.3">
      <c r="A4510" s="2">
        <v>202301</v>
      </c>
      <c r="B4510" s="19">
        <f>DATE(表格1[[#This Row],[年]],表格1[[#This Row],[月]],1)</f>
        <v>44927</v>
      </c>
      <c r="C4510" s="2" t="str">
        <f>LEFT(表格1[[#This Row],[年月]],4)</f>
        <v>2023</v>
      </c>
      <c r="D4510" s="2" t="str">
        <f>RIGHT(表格1[[#This Row],[年月]],2)</f>
        <v>01</v>
      </c>
      <c r="E4510" s="5">
        <v>66000000</v>
      </c>
      <c r="F4510" s="2" t="str">
        <f>VLOOKUP(TEXT(表格1[[#This Row],[地區]],"00000000"),縣市代碼,2,0)</f>
        <v>臺中市</v>
      </c>
      <c r="G4510" s="2" t="s">
        <v>4</v>
      </c>
      <c r="H4510" s="13">
        <v>7162816</v>
      </c>
      <c r="I4510" s="14">
        <v>4685405016</v>
      </c>
      <c r="J4510" s="14">
        <f>表格1[[#This Row],[信用卡交易筆數]]/1000</f>
        <v>7162.8159999999998</v>
      </c>
      <c r="K4510" s="14">
        <f>表格1[[#This Row],[信用卡交易金額'[新臺幣']]]/1000</f>
        <v>4685405.0159999998</v>
      </c>
      <c r="L4510" s="14">
        <f>表格1[[#This Row],[信用卡交易金額'[新臺幣']]]/1000000</f>
        <v>4685.4050159999997</v>
      </c>
      <c r="M4510" s="14" t="str" cm="1">
        <f t="array" ref="M4510">_xlfn.TEXTJOIN("", TRUE, _xlfn.XLOOKUP(TRUE, VALUE(表格1[[#This Row],[年月]]) &lt;= VALUE($R$8:$R$12), $Q$8:$Q$12)) &amp; "年度"</f>
        <v>2023年度</v>
      </c>
    </row>
    <row r="4511" spans="1:13" x14ac:dyDescent="0.3">
      <c r="A4511" s="2">
        <v>202301</v>
      </c>
      <c r="B4511" s="19">
        <f>DATE(表格1[[#This Row],[年]],表格1[[#This Row],[月]],1)</f>
        <v>44927</v>
      </c>
      <c r="C4511" s="2" t="str">
        <f>LEFT(表格1[[#This Row],[年月]],4)</f>
        <v>2023</v>
      </c>
      <c r="D4511" s="2" t="str">
        <f>RIGHT(表格1[[#This Row],[年月]],2)</f>
        <v>01</v>
      </c>
      <c r="E4511" s="5">
        <v>66000000</v>
      </c>
      <c r="F4511" s="2" t="str">
        <f>VLOOKUP(TEXT(表格1[[#This Row],[地區]],"00000000"),縣市代碼,2,0)</f>
        <v>臺中市</v>
      </c>
      <c r="G4511" s="2" t="s">
        <v>5</v>
      </c>
      <c r="H4511" s="13">
        <v>504457</v>
      </c>
      <c r="I4511" s="14">
        <v>1668960382</v>
      </c>
      <c r="J4511" s="14">
        <f>表格1[[#This Row],[信用卡交易筆數]]/1000</f>
        <v>504.45699999999999</v>
      </c>
      <c r="K4511" s="14">
        <f>表格1[[#This Row],[信用卡交易金額'[新臺幣']]]/1000</f>
        <v>1668960.382</v>
      </c>
      <c r="L4511" s="14">
        <f>表格1[[#This Row],[信用卡交易金額'[新臺幣']]]/1000000</f>
        <v>1668.960382</v>
      </c>
      <c r="M4511" s="14" t="str" cm="1">
        <f t="array" ref="M4511">_xlfn.TEXTJOIN("", TRUE, _xlfn.XLOOKUP(TRUE, VALUE(表格1[[#This Row],[年月]]) &lt;= VALUE($R$8:$R$12), $Q$8:$Q$12)) &amp; "年度"</f>
        <v>2023年度</v>
      </c>
    </row>
    <row r="4512" spans="1:13" x14ac:dyDescent="0.3">
      <c r="A4512" s="2">
        <v>202301</v>
      </c>
      <c r="B4512" s="19">
        <f>DATE(表格1[[#This Row],[年]],表格1[[#This Row],[月]],1)</f>
        <v>44927</v>
      </c>
      <c r="C4512" s="2" t="str">
        <f>LEFT(表格1[[#This Row],[年月]],4)</f>
        <v>2023</v>
      </c>
      <c r="D4512" s="2" t="str">
        <f>RIGHT(表格1[[#This Row],[年月]],2)</f>
        <v>01</v>
      </c>
      <c r="E4512" s="5">
        <v>66000000</v>
      </c>
      <c r="F4512" s="2" t="str">
        <f>VLOOKUP(TEXT(表格1[[#This Row],[地區]],"00000000"),縣市代碼,2,0)</f>
        <v>臺中市</v>
      </c>
      <c r="G4512" s="2" t="s">
        <v>6</v>
      </c>
      <c r="H4512" s="13">
        <v>717598</v>
      </c>
      <c r="I4512" s="14">
        <v>2692810382</v>
      </c>
      <c r="J4512" s="14">
        <f>表格1[[#This Row],[信用卡交易筆數]]/1000</f>
        <v>717.59799999999996</v>
      </c>
      <c r="K4512" s="14">
        <f>表格1[[#This Row],[信用卡交易金額'[新臺幣']]]/1000</f>
        <v>2692810.3820000002</v>
      </c>
      <c r="L4512" s="14">
        <f>表格1[[#This Row],[信用卡交易金額'[新臺幣']]]/1000000</f>
        <v>2692.8103820000001</v>
      </c>
      <c r="M4512" s="14" t="str" cm="1">
        <f t="array" ref="M4512">_xlfn.TEXTJOIN("", TRUE, _xlfn.XLOOKUP(TRUE, VALUE(表格1[[#This Row],[年月]]) &lt;= VALUE($R$8:$R$12), $Q$8:$Q$12)) &amp; "年度"</f>
        <v>2023年度</v>
      </c>
    </row>
    <row r="4513" spans="1:13" x14ac:dyDescent="0.3">
      <c r="A4513" s="2">
        <v>202301</v>
      </c>
      <c r="B4513" s="19">
        <f>DATE(表格1[[#This Row],[年]],表格1[[#This Row],[月]],1)</f>
        <v>44927</v>
      </c>
      <c r="C4513" s="2" t="str">
        <f>LEFT(表格1[[#This Row],[年月]],4)</f>
        <v>2023</v>
      </c>
      <c r="D4513" s="2" t="str">
        <f>RIGHT(表格1[[#This Row],[年月]],2)</f>
        <v>01</v>
      </c>
      <c r="E4513" s="5">
        <v>66000000</v>
      </c>
      <c r="F4513" s="2" t="str">
        <f>VLOOKUP(TEXT(表格1[[#This Row],[地區]],"00000000"),縣市代碼,2,0)</f>
        <v>臺中市</v>
      </c>
      <c r="G4513" s="2" t="s">
        <v>7</v>
      </c>
      <c r="H4513" s="13">
        <v>3804140</v>
      </c>
      <c r="I4513" s="14">
        <v>4239753931</v>
      </c>
      <c r="J4513" s="14">
        <f>表格1[[#This Row],[信用卡交易筆數]]/1000</f>
        <v>3804.14</v>
      </c>
      <c r="K4513" s="14">
        <f>表格1[[#This Row],[信用卡交易金額'[新臺幣']]]/1000</f>
        <v>4239753.9309999999</v>
      </c>
      <c r="L4513" s="14">
        <f>表格1[[#This Row],[信用卡交易金額'[新臺幣']]]/1000000</f>
        <v>4239.7539310000002</v>
      </c>
      <c r="M4513" s="14" t="str" cm="1">
        <f t="array" ref="M4513">_xlfn.TEXTJOIN("", TRUE, _xlfn.XLOOKUP(TRUE, VALUE(表格1[[#This Row],[年月]]) &lt;= VALUE($R$8:$R$12), $Q$8:$Q$12)) &amp; "年度"</f>
        <v>2023年度</v>
      </c>
    </row>
    <row r="4514" spans="1:13" x14ac:dyDescent="0.3">
      <c r="A4514" s="2">
        <v>202301</v>
      </c>
      <c r="B4514" s="19">
        <f>DATE(表格1[[#This Row],[年]],表格1[[#This Row],[月]],1)</f>
        <v>44927</v>
      </c>
      <c r="C4514" s="2" t="str">
        <f>LEFT(表格1[[#This Row],[年月]],4)</f>
        <v>2023</v>
      </c>
      <c r="D4514" s="2" t="str">
        <f>RIGHT(表格1[[#This Row],[年月]],2)</f>
        <v>01</v>
      </c>
      <c r="E4514" s="5">
        <v>66000000</v>
      </c>
      <c r="F4514" s="2" t="str">
        <f>VLOOKUP(TEXT(表格1[[#This Row],[地區]],"00000000"),縣市代碼,2,0)</f>
        <v>臺中市</v>
      </c>
      <c r="G4514" s="2" t="s">
        <v>8</v>
      </c>
      <c r="H4514" s="13">
        <v>2859993</v>
      </c>
      <c r="I4514" s="14">
        <v>5507526254</v>
      </c>
      <c r="J4514" s="14">
        <f>表格1[[#This Row],[信用卡交易筆數]]/1000</f>
        <v>2859.9929999999999</v>
      </c>
      <c r="K4514" s="14">
        <f>表格1[[#This Row],[信用卡交易金額'[新臺幣']]]/1000</f>
        <v>5507526.2539999997</v>
      </c>
      <c r="L4514" s="14">
        <f>表格1[[#This Row],[信用卡交易金額'[新臺幣']]]/1000000</f>
        <v>5507.5262540000003</v>
      </c>
      <c r="M4514" s="14" t="str" cm="1">
        <f t="array" ref="M4514">_xlfn.TEXTJOIN("", TRUE, _xlfn.XLOOKUP(TRUE, VALUE(表格1[[#This Row],[年月]]) &lt;= VALUE($R$8:$R$12), $Q$8:$Q$12)) &amp; "年度"</f>
        <v>2023年度</v>
      </c>
    </row>
    <row r="4515" spans="1:13" x14ac:dyDescent="0.3">
      <c r="A4515" s="2">
        <v>202301</v>
      </c>
      <c r="B4515" s="19">
        <f>DATE(表格1[[#This Row],[年]],表格1[[#This Row],[月]],1)</f>
        <v>44927</v>
      </c>
      <c r="C4515" s="2" t="str">
        <f>LEFT(表格1[[#This Row],[年月]],4)</f>
        <v>2023</v>
      </c>
      <c r="D4515" s="2" t="str">
        <f>RIGHT(表格1[[#This Row],[年月]],2)</f>
        <v>01</v>
      </c>
      <c r="E4515" s="5">
        <v>66000000</v>
      </c>
      <c r="F4515" s="2" t="str">
        <f>VLOOKUP(TEXT(表格1[[#This Row],[地區]],"00000000"),縣市代碼,2,0)</f>
        <v>臺中市</v>
      </c>
      <c r="G4515" s="2" t="s">
        <v>9</v>
      </c>
      <c r="H4515" s="13">
        <v>6151223</v>
      </c>
      <c r="I4515" s="14">
        <v>10070576729</v>
      </c>
      <c r="J4515" s="14">
        <f>表格1[[#This Row],[信用卡交易筆數]]/1000</f>
        <v>6151.223</v>
      </c>
      <c r="K4515" s="14">
        <f>表格1[[#This Row],[信用卡交易金額'[新臺幣']]]/1000</f>
        <v>10070576.729</v>
      </c>
      <c r="L4515" s="14">
        <f>表格1[[#This Row],[信用卡交易金額'[新臺幣']]]/1000000</f>
        <v>10070.576729</v>
      </c>
      <c r="M4515" s="14" t="str" cm="1">
        <f t="array" ref="M4515">_xlfn.TEXTJOIN("", TRUE, _xlfn.XLOOKUP(TRUE, VALUE(表格1[[#This Row],[年月]]) &lt;= VALUE($R$8:$R$12), $Q$8:$Q$12)) &amp; "年度"</f>
        <v>2023年度</v>
      </c>
    </row>
    <row r="4516" spans="1:13" x14ac:dyDescent="0.3">
      <c r="A4516" s="2">
        <v>202301</v>
      </c>
      <c r="B4516" s="19">
        <f>DATE(表格1[[#This Row],[年]],表格1[[#This Row],[月]],1)</f>
        <v>44927</v>
      </c>
      <c r="C4516" s="2" t="str">
        <f>LEFT(表格1[[#This Row],[年月]],4)</f>
        <v>2023</v>
      </c>
      <c r="D4516" s="2" t="str">
        <f>RIGHT(表格1[[#This Row],[年月]],2)</f>
        <v>01</v>
      </c>
      <c r="E4516" s="5">
        <v>66000000</v>
      </c>
      <c r="F4516" s="2" t="str">
        <f>VLOOKUP(TEXT(表格1[[#This Row],[地區]],"00000000"),縣市代碼,2,0)</f>
        <v>臺中市</v>
      </c>
      <c r="G4516" s="2" t="s">
        <v>10</v>
      </c>
      <c r="H4516" s="13">
        <v>3114957</v>
      </c>
      <c r="I4516" s="14">
        <v>9522192478</v>
      </c>
      <c r="J4516" s="14">
        <f>表格1[[#This Row],[信用卡交易筆數]]/1000</f>
        <v>3114.9569999999999</v>
      </c>
      <c r="K4516" s="14">
        <f>表格1[[#This Row],[信用卡交易金額'[新臺幣']]]/1000</f>
        <v>9522192.4780000001</v>
      </c>
      <c r="L4516" s="14">
        <f>表格1[[#This Row],[信用卡交易金額'[新臺幣']]]/1000000</f>
        <v>9522.1924780000008</v>
      </c>
      <c r="M4516" s="14" t="str" cm="1">
        <f t="array" ref="M4516">_xlfn.TEXTJOIN("", TRUE, _xlfn.XLOOKUP(TRUE, VALUE(表格1[[#This Row],[年月]]) &lt;= VALUE($R$8:$R$12), $Q$8:$Q$12)) &amp; "年度"</f>
        <v>2023年度</v>
      </c>
    </row>
    <row r="4517" spans="1:13" x14ac:dyDescent="0.3">
      <c r="A4517" s="2">
        <v>202301</v>
      </c>
      <c r="B4517" s="19">
        <f>DATE(表格1[[#This Row],[年]],表格1[[#This Row],[月]],1)</f>
        <v>44927</v>
      </c>
      <c r="C4517" s="2" t="str">
        <f>LEFT(表格1[[#This Row],[年月]],4)</f>
        <v>2023</v>
      </c>
      <c r="D4517" s="2" t="str">
        <f>RIGHT(表格1[[#This Row],[年月]],2)</f>
        <v>01</v>
      </c>
      <c r="E4517" s="5">
        <v>10007000</v>
      </c>
      <c r="F4517" s="2" t="str">
        <f>VLOOKUP(TEXT(表格1[[#This Row],[地區]],"00000000"),縣市代碼,2,0)</f>
        <v>彰化縣</v>
      </c>
      <c r="G4517" s="2" t="s">
        <v>4</v>
      </c>
      <c r="H4517" s="13">
        <v>1544660</v>
      </c>
      <c r="I4517" s="14">
        <v>924547645</v>
      </c>
      <c r="J4517" s="14">
        <f>表格1[[#This Row],[信用卡交易筆數]]/1000</f>
        <v>1544.66</v>
      </c>
      <c r="K4517" s="14">
        <f>表格1[[#This Row],[信用卡交易金額'[新臺幣']]]/1000</f>
        <v>924547.64500000002</v>
      </c>
      <c r="L4517" s="14">
        <f>表格1[[#This Row],[信用卡交易金額'[新臺幣']]]/1000000</f>
        <v>924.54764499999999</v>
      </c>
      <c r="M4517" s="14" t="str" cm="1">
        <f t="array" ref="M4517">_xlfn.TEXTJOIN("", TRUE, _xlfn.XLOOKUP(TRUE, VALUE(表格1[[#This Row],[年月]]) &lt;= VALUE($R$8:$R$12), $Q$8:$Q$12)) &amp; "年度"</f>
        <v>2023年度</v>
      </c>
    </row>
    <row r="4518" spans="1:13" x14ac:dyDescent="0.3">
      <c r="A4518" s="2">
        <v>202301</v>
      </c>
      <c r="B4518" s="19">
        <f>DATE(表格1[[#This Row],[年]],表格1[[#This Row],[月]],1)</f>
        <v>44927</v>
      </c>
      <c r="C4518" s="2" t="str">
        <f>LEFT(表格1[[#This Row],[年月]],4)</f>
        <v>2023</v>
      </c>
      <c r="D4518" s="2" t="str">
        <f>RIGHT(表格1[[#This Row],[年月]],2)</f>
        <v>01</v>
      </c>
      <c r="E4518" s="5">
        <v>10007000</v>
      </c>
      <c r="F4518" s="2" t="str">
        <f>VLOOKUP(TEXT(表格1[[#This Row],[地區]],"00000000"),縣市代碼,2,0)</f>
        <v>彰化縣</v>
      </c>
      <c r="G4518" s="2" t="s">
        <v>5</v>
      </c>
      <c r="H4518" s="13">
        <v>148896</v>
      </c>
      <c r="I4518" s="14">
        <v>440861807</v>
      </c>
      <c r="J4518" s="14">
        <f>表格1[[#This Row],[信用卡交易筆數]]/1000</f>
        <v>148.89599999999999</v>
      </c>
      <c r="K4518" s="14">
        <f>表格1[[#This Row],[信用卡交易金額'[新臺幣']]]/1000</f>
        <v>440861.80699999997</v>
      </c>
      <c r="L4518" s="14">
        <f>表格1[[#This Row],[信用卡交易金額'[新臺幣']]]/1000000</f>
        <v>440.861807</v>
      </c>
      <c r="M4518" s="14" t="str" cm="1">
        <f t="array" ref="M4518">_xlfn.TEXTJOIN("", TRUE, _xlfn.XLOOKUP(TRUE, VALUE(表格1[[#This Row],[年月]]) &lt;= VALUE($R$8:$R$12), $Q$8:$Q$12)) &amp; "年度"</f>
        <v>2023年度</v>
      </c>
    </row>
    <row r="4519" spans="1:13" x14ac:dyDescent="0.3">
      <c r="A4519" s="2">
        <v>202301</v>
      </c>
      <c r="B4519" s="19">
        <f>DATE(表格1[[#This Row],[年]],表格1[[#This Row],[月]],1)</f>
        <v>44927</v>
      </c>
      <c r="C4519" s="2" t="str">
        <f>LEFT(表格1[[#This Row],[年月]],4)</f>
        <v>2023</v>
      </c>
      <c r="D4519" s="2" t="str">
        <f>RIGHT(表格1[[#This Row],[年月]],2)</f>
        <v>01</v>
      </c>
      <c r="E4519" s="5">
        <v>10007000</v>
      </c>
      <c r="F4519" s="2" t="str">
        <f>VLOOKUP(TEXT(表格1[[#This Row],[地區]],"00000000"),縣市代碼,2,0)</f>
        <v>彰化縣</v>
      </c>
      <c r="G4519" s="2" t="s">
        <v>6</v>
      </c>
      <c r="H4519" s="13">
        <v>180985</v>
      </c>
      <c r="I4519" s="14">
        <v>632492446</v>
      </c>
      <c r="J4519" s="14">
        <f>表格1[[#This Row],[信用卡交易筆數]]/1000</f>
        <v>180.98500000000001</v>
      </c>
      <c r="K4519" s="14">
        <f>表格1[[#This Row],[信用卡交易金額'[新臺幣']]]/1000</f>
        <v>632492.446</v>
      </c>
      <c r="L4519" s="14">
        <f>表格1[[#This Row],[信用卡交易金額'[新臺幣']]]/1000000</f>
        <v>632.49244599999997</v>
      </c>
      <c r="M4519" s="14" t="str" cm="1">
        <f t="array" ref="M4519">_xlfn.TEXTJOIN("", TRUE, _xlfn.XLOOKUP(TRUE, VALUE(表格1[[#This Row],[年月]]) &lt;= VALUE($R$8:$R$12), $Q$8:$Q$12)) &amp; "年度"</f>
        <v>2023年度</v>
      </c>
    </row>
    <row r="4520" spans="1:13" x14ac:dyDescent="0.3">
      <c r="A4520" s="2">
        <v>202301</v>
      </c>
      <c r="B4520" s="19">
        <f>DATE(表格1[[#This Row],[年]],表格1[[#This Row],[月]],1)</f>
        <v>44927</v>
      </c>
      <c r="C4520" s="2" t="str">
        <f>LEFT(表格1[[#This Row],[年月]],4)</f>
        <v>2023</v>
      </c>
      <c r="D4520" s="2" t="str">
        <f>RIGHT(表格1[[#This Row],[年月]],2)</f>
        <v>01</v>
      </c>
      <c r="E4520" s="5">
        <v>10007000</v>
      </c>
      <c r="F4520" s="2" t="str">
        <f>VLOOKUP(TEXT(表格1[[#This Row],[地區]],"00000000"),縣市代碼,2,0)</f>
        <v>彰化縣</v>
      </c>
      <c r="G4520" s="2" t="s">
        <v>7</v>
      </c>
      <c r="H4520" s="13">
        <v>1095627</v>
      </c>
      <c r="I4520" s="14">
        <v>1305558164</v>
      </c>
      <c r="J4520" s="14">
        <f>表格1[[#This Row],[信用卡交易筆數]]/1000</f>
        <v>1095.627</v>
      </c>
      <c r="K4520" s="14">
        <f>表格1[[#This Row],[信用卡交易金額'[新臺幣']]]/1000</f>
        <v>1305558.1640000001</v>
      </c>
      <c r="L4520" s="14">
        <f>表格1[[#This Row],[信用卡交易金額'[新臺幣']]]/1000000</f>
        <v>1305.558164</v>
      </c>
      <c r="M4520" s="14" t="str" cm="1">
        <f t="array" ref="M4520">_xlfn.TEXTJOIN("", TRUE, _xlfn.XLOOKUP(TRUE, VALUE(表格1[[#This Row],[年月]]) &lt;= VALUE($R$8:$R$12), $Q$8:$Q$12)) &amp; "年度"</f>
        <v>2023年度</v>
      </c>
    </row>
    <row r="4521" spans="1:13" x14ac:dyDescent="0.3">
      <c r="A4521" s="2">
        <v>202301</v>
      </c>
      <c r="B4521" s="19">
        <f>DATE(表格1[[#This Row],[年]],表格1[[#This Row],[月]],1)</f>
        <v>44927</v>
      </c>
      <c r="C4521" s="2" t="str">
        <f>LEFT(表格1[[#This Row],[年月]],4)</f>
        <v>2023</v>
      </c>
      <c r="D4521" s="2" t="str">
        <f>RIGHT(表格1[[#This Row],[年月]],2)</f>
        <v>01</v>
      </c>
      <c r="E4521" s="5">
        <v>10007000</v>
      </c>
      <c r="F4521" s="2" t="str">
        <f>VLOOKUP(TEXT(表格1[[#This Row],[地區]],"00000000"),縣市代碼,2,0)</f>
        <v>彰化縣</v>
      </c>
      <c r="G4521" s="2" t="s">
        <v>8</v>
      </c>
      <c r="H4521" s="13">
        <v>741213</v>
      </c>
      <c r="I4521" s="14">
        <v>1238819728</v>
      </c>
      <c r="J4521" s="14">
        <f>表格1[[#This Row],[信用卡交易筆數]]/1000</f>
        <v>741.21299999999997</v>
      </c>
      <c r="K4521" s="14">
        <f>表格1[[#This Row],[信用卡交易金額'[新臺幣']]]/1000</f>
        <v>1238819.7279999999</v>
      </c>
      <c r="L4521" s="14">
        <f>表格1[[#This Row],[信用卡交易金額'[新臺幣']]]/1000000</f>
        <v>1238.8197279999999</v>
      </c>
      <c r="M4521" s="14" t="str" cm="1">
        <f t="array" ref="M4521">_xlfn.TEXTJOIN("", TRUE, _xlfn.XLOOKUP(TRUE, VALUE(表格1[[#This Row],[年月]]) &lt;= VALUE($R$8:$R$12), $Q$8:$Q$12)) &amp; "年度"</f>
        <v>2023年度</v>
      </c>
    </row>
    <row r="4522" spans="1:13" x14ac:dyDescent="0.3">
      <c r="A4522" s="2">
        <v>202301</v>
      </c>
      <c r="B4522" s="19">
        <f>DATE(表格1[[#This Row],[年]],表格1[[#This Row],[月]],1)</f>
        <v>44927</v>
      </c>
      <c r="C4522" s="2" t="str">
        <f>LEFT(表格1[[#This Row],[年月]],4)</f>
        <v>2023</v>
      </c>
      <c r="D4522" s="2" t="str">
        <f>RIGHT(表格1[[#This Row],[年月]],2)</f>
        <v>01</v>
      </c>
      <c r="E4522" s="5">
        <v>10007000</v>
      </c>
      <c r="F4522" s="2" t="str">
        <f>VLOOKUP(TEXT(表格1[[#This Row],[地區]],"00000000"),縣市代碼,2,0)</f>
        <v>彰化縣</v>
      </c>
      <c r="G4522" s="2" t="s">
        <v>9</v>
      </c>
      <c r="H4522" s="13">
        <v>1440028</v>
      </c>
      <c r="I4522" s="14">
        <v>2204872006</v>
      </c>
      <c r="J4522" s="14">
        <f>表格1[[#This Row],[信用卡交易筆數]]/1000</f>
        <v>1440.028</v>
      </c>
      <c r="K4522" s="14">
        <f>表格1[[#This Row],[信用卡交易金額'[新臺幣']]]/1000</f>
        <v>2204872.0060000001</v>
      </c>
      <c r="L4522" s="14">
        <f>表格1[[#This Row],[信用卡交易金額'[新臺幣']]]/1000000</f>
        <v>2204.8720060000001</v>
      </c>
      <c r="M4522" s="14" t="str" cm="1">
        <f t="array" ref="M4522">_xlfn.TEXTJOIN("", TRUE, _xlfn.XLOOKUP(TRUE, VALUE(表格1[[#This Row],[年月]]) &lt;= VALUE($R$8:$R$12), $Q$8:$Q$12)) &amp; "年度"</f>
        <v>2023年度</v>
      </c>
    </row>
    <row r="4523" spans="1:13" x14ac:dyDescent="0.3">
      <c r="A4523" s="2">
        <v>202301</v>
      </c>
      <c r="B4523" s="19">
        <f>DATE(表格1[[#This Row],[年]],表格1[[#This Row],[月]],1)</f>
        <v>44927</v>
      </c>
      <c r="C4523" s="2" t="str">
        <f>LEFT(表格1[[#This Row],[年月]],4)</f>
        <v>2023</v>
      </c>
      <c r="D4523" s="2" t="str">
        <f>RIGHT(表格1[[#This Row],[年月]],2)</f>
        <v>01</v>
      </c>
      <c r="E4523" s="5">
        <v>10007000</v>
      </c>
      <c r="F4523" s="2" t="str">
        <f>VLOOKUP(TEXT(表格1[[#This Row],[地區]],"00000000"),縣市代碼,2,0)</f>
        <v>彰化縣</v>
      </c>
      <c r="G4523" s="2" t="s">
        <v>10</v>
      </c>
      <c r="H4523" s="13">
        <v>862775</v>
      </c>
      <c r="I4523" s="14">
        <v>2584059479</v>
      </c>
      <c r="J4523" s="14">
        <f>表格1[[#This Row],[信用卡交易筆數]]/1000</f>
        <v>862.77499999999998</v>
      </c>
      <c r="K4523" s="14">
        <f>表格1[[#This Row],[信用卡交易金額'[新臺幣']]]/1000</f>
        <v>2584059.4789999998</v>
      </c>
      <c r="L4523" s="14">
        <f>表格1[[#This Row],[信用卡交易金額'[新臺幣']]]/1000000</f>
        <v>2584.059479</v>
      </c>
      <c r="M4523" s="14" t="str" cm="1">
        <f t="array" ref="M4523">_xlfn.TEXTJOIN("", TRUE, _xlfn.XLOOKUP(TRUE, VALUE(表格1[[#This Row],[年月]]) &lt;= VALUE($R$8:$R$12), $Q$8:$Q$12)) &amp; "年度"</f>
        <v>2023年度</v>
      </c>
    </row>
    <row r="4524" spans="1:13" x14ac:dyDescent="0.3">
      <c r="A4524" s="2">
        <v>202301</v>
      </c>
      <c r="B4524" s="19">
        <f>DATE(表格1[[#This Row],[年]],表格1[[#This Row],[月]],1)</f>
        <v>44927</v>
      </c>
      <c r="C4524" s="2" t="str">
        <f>LEFT(表格1[[#This Row],[年月]],4)</f>
        <v>2023</v>
      </c>
      <c r="D4524" s="2" t="str">
        <f>RIGHT(表格1[[#This Row],[年月]],2)</f>
        <v>01</v>
      </c>
      <c r="E4524" s="5">
        <v>10008000</v>
      </c>
      <c r="F4524" s="2" t="str">
        <f>VLOOKUP(TEXT(表格1[[#This Row],[地區]],"00000000"),縣市代碼,2,0)</f>
        <v>南投縣</v>
      </c>
      <c r="G4524" s="2" t="s">
        <v>4</v>
      </c>
      <c r="H4524" s="13">
        <v>498903</v>
      </c>
      <c r="I4524" s="14">
        <v>290214643</v>
      </c>
      <c r="J4524" s="14">
        <f>表格1[[#This Row],[信用卡交易筆數]]/1000</f>
        <v>498.90300000000002</v>
      </c>
      <c r="K4524" s="14">
        <f>表格1[[#This Row],[信用卡交易金額'[新臺幣']]]/1000</f>
        <v>290214.64299999998</v>
      </c>
      <c r="L4524" s="14">
        <f>表格1[[#This Row],[信用卡交易金額'[新臺幣']]]/1000000</f>
        <v>290.21464300000002</v>
      </c>
      <c r="M4524" s="14" t="str" cm="1">
        <f t="array" ref="M4524">_xlfn.TEXTJOIN("", TRUE, _xlfn.XLOOKUP(TRUE, VALUE(表格1[[#This Row],[年月]]) &lt;= VALUE($R$8:$R$12), $Q$8:$Q$12)) &amp; "年度"</f>
        <v>2023年度</v>
      </c>
    </row>
    <row r="4525" spans="1:13" x14ac:dyDescent="0.3">
      <c r="A4525" s="2">
        <v>202301</v>
      </c>
      <c r="B4525" s="19">
        <f>DATE(表格1[[#This Row],[年]],表格1[[#This Row],[月]],1)</f>
        <v>44927</v>
      </c>
      <c r="C4525" s="2" t="str">
        <f>LEFT(表格1[[#This Row],[年月]],4)</f>
        <v>2023</v>
      </c>
      <c r="D4525" s="2" t="str">
        <f>RIGHT(表格1[[#This Row],[年月]],2)</f>
        <v>01</v>
      </c>
      <c r="E4525" s="5">
        <v>10008000</v>
      </c>
      <c r="F4525" s="2" t="str">
        <f>VLOOKUP(TEXT(表格1[[#This Row],[地區]],"00000000"),縣市代碼,2,0)</f>
        <v>南投縣</v>
      </c>
      <c r="G4525" s="2" t="s">
        <v>5</v>
      </c>
      <c r="H4525" s="13">
        <v>48738</v>
      </c>
      <c r="I4525" s="14">
        <v>133596671</v>
      </c>
      <c r="J4525" s="14">
        <f>表格1[[#This Row],[信用卡交易筆數]]/1000</f>
        <v>48.738</v>
      </c>
      <c r="K4525" s="14">
        <f>表格1[[#This Row],[信用卡交易金額'[新臺幣']]]/1000</f>
        <v>133596.671</v>
      </c>
      <c r="L4525" s="14">
        <f>表格1[[#This Row],[信用卡交易金額'[新臺幣']]]/1000000</f>
        <v>133.59667099999999</v>
      </c>
      <c r="M4525" s="14" t="str" cm="1">
        <f t="array" ref="M4525">_xlfn.TEXTJOIN("", TRUE, _xlfn.XLOOKUP(TRUE, VALUE(表格1[[#This Row],[年月]]) &lt;= VALUE($R$8:$R$12), $Q$8:$Q$12)) &amp; "年度"</f>
        <v>2023年度</v>
      </c>
    </row>
    <row r="4526" spans="1:13" x14ac:dyDescent="0.3">
      <c r="A4526" s="2">
        <v>202301</v>
      </c>
      <c r="B4526" s="19">
        <f>DATE(表格1[[#This Row],[年]],表格1[[#This Row],[月]],1)</f>
        <v>44927</v>
      </c>
      <c r="C4526" s="2" t="str">
        <f>LEFT(表格1[[#This Row],[年月]],4)</f>
        <v>2023</v>
      </c>
      <c r="D4526" s="2" t="str">
        <f>RIGHT(表格1[[#This Row],[年月]],2)</f>
        <v>01</v>
      </c>
      <c r="E4526" s="5">
        <v>10008000</v>
      </c>
      <c r="F4526" s="2" t="str">
        <f>VLOOKUP(TEXT(表格1[[#This Row],[地區]],"00000000"),縣市代碼,2,0)</f>
        <v>南投縣</v>
      </c>
      <c r="G4526" s="2" t="s">
        <v>6</v>
      </c>
      <c r="H4526" s="13">
        <v>57914</v>
      </c>
      <c r="I4526" s="14">
        <v>211764601</v>
      </c>
      <c r="J4526" s="14">
        <f>表格1[[#This Row],[信用卡交易筆數]]/1000</f>
        <v>57.914000000000001</v>
      </c>
      <c r="K4526" s="14">
        <f>表格1[[#This Row],[信用卡交易金額'[新臺幣']]]/1000</f>
        <v>211764.601</v>
      </c>
      <c r="L4526" s="14">
        <f>表格1[[#This Row],[信用卡交易金額'[新臺幣']]]/1000000</f>
        <v>211.764601</v>
      </c>
      <c r="M4526" s="14" t="str" cm="1">
        <f t="array" ref="M4526">_xlfn.TEXTJOIN("", TRUE, _xlfn.XLOOKUP(TRUE, VALUE(表格1[[#This Row],[年月]]) &lt;= VALUE($R$8:$R$12), $Q$8:$Q$12)) &amp; "年度"</f>
        <v>2023年度</v>
      </c>
    </row>
    <row r="4527" spans="1:13" x14ac:dyDescent="0.3">
      <c r="A4527" s="2">
        <v>202301</v>
      </c>
      <c r="B4527" s="19">
        <f>DATE(表格1[[#This Row],[年]],表格1[[#This Row],[月]],1)</f>
        <v>44927</v>
      </c>
      <c r="C4527" s="2" t="str">
        <f>LEFT(表格1[[#This Row],[年月]],4)</f>
        <v>2023</v>
      </c>
      <c r="D4527" s="2" t="str">
        <f>RIGHT(表格1[[#This Row],[年月]],2)</f>
        <v>01</v>
      </c>
      <c r="E4527" s="5">
        <v>10008000</v>
      </c>
      <c r="F4527" s="2" t="str">
        <f>VLOOKUP(TEXT(表格1[[#This Row],[地區]],"00000000"),縣市代碼,2,0)</f>
        <v>南投縣</v>
      </c>
      <c r="G4527" s="2" t="s">
        <v>7</v>
      </c>
      <c r="H4527" s="13">
        <v>371472</v>
      </c>
      <c r="I4527" s="14">
        <v>437621874</v>
      </c>
      <c r="J4527" s="14">
        <f>表格1[[#This Row],[信用卡交易筆數]]/1000</f>
        <v>371.47199999999998</v>
      </c>
      <c r="K4527" s="14">
        <f>表格1[[#This Row],[信用卡交易金額'[新臺幣']]]/1000</f>
        <v>437621.87400000001</v>
      </c>
      <c r="L4527" s="14">
        <f>表格1[[#This Row],[信用卡交易金額'[新臺幣']]]/1000000</f>
        <v>437.62187399999999</v>
      </c>
      <c r="M4527" s="14" t="str" cm="1">
        <f t="array" ref="M4527">_xlfn.TEXTJOIN("", TRUE, _xlfn.XLOOKUP(TRUE, VALUE(表格1[[#This Row],[年月]]) &lt;= VALUE($R$8:$R$12), $Q$8:$Q$12)) &amp; "年度"</f>
        <v>2023年度</v>
      </c>
    </row>
    <row r="4528" spans="1:13" x14ac:dyDescent="0.3">
      <c r="A4528" s="2">
        <v>202301</v>
      </c>
      <c r="B4528" s="19">
        <f>DATE(表格1[[#This Row],[年]],表格1[[#This Row],[月]],1)</f>
        <v>44927</v>
      </c>
      <c r="C4528" s="2" t="str">
        <f>LEFT(表格1[[#This Row],[年月]],4)</f>
        <v>2023</v>
      </c>
      <c r="D4528" s="2" t="str">
        <f>RIGHT(表格1[[#This Row],[年月]],2)</f>
        <v>01</v>
      </c>
      <c r="E4528" s="5">
        <v>10008000</v>
      </c>
      <c r="F4528" s="2" t="str">
        <f>VLOOKUP(TEXT(表格1[[#This Row],[地區]],"00000000"),縣市代碼,2,0)</f>
        <v>南投縣</v>
      </c>
      <c r="G4528" s="2" t="s">
        <v>8</v>
      </c>
      <c r="H4528" s="13">
        <v>324146</v>
      </c>
      <c r="I4528" s="14">
        <v>398452895</v>
      </c>
      <c r="J4528" s="14">
        <f>表格1[[#This Row],[信用卡交易筆數]]/1000</f>
        <v>324.14600000000002</v>
      </c>
      <c r="K4528" s="14">
        <f>表格1[[#This Row],[信用卡交易金額'[新臺幣']]]/1000</f>
        <v>398452.89500000002</v>
      </c>
      <c r="L4528" s="14">
        <f>表格1[[#This Row],[信用卡交易金額'[新臺幣']]]/1000000</f>
        <v>398.45289500000001</v>
      </c>
      <c r="M4528" s="14" t="str" cm="1">
        <f t="array" ref="M4528">_xlfn.TEXTJOIN("", TRUE, _xlfn.XLOOKUP(TRUE, VALUE(表格1[[#This Row],[年月]]) &lt;= VALUE($R$8:$R$12), $Q$8:$Q$12)) &amp; "年度"</f>
        <v>2023年度</v>
      </c>
    </row>
    <row r="4529" spans="1:13" x14ac:dyDescent="0.3">
      <c r="A4529" s="2">
        <v>202301</v>
      </c>
      <c r="B4529" s="19">
        <f>DATE(表格1[[#This Row],[年]],表格1[[#This Row],[月]],1)</f>
        <v>44927</v>
      </c>
      <c r="C4529" s="2" t="str">
        <f>LEFT(表格1[[#This Row],[年月]],4)</f>
        <v>2023</v>
      </c>
      <c r="D4529" s="2" t="str">
        <f>RIGHT(表格1[[#This Row],[年月]],2)</f>
        <v>01</v>
      </c>
      <c r="E4529" s="5">
        <v>10008000</v>
      </c>
      <c r="F4529" s="2" t="str">
        <f>VLOOKUP(TEXT(表格1[[#This Row],[地區]],"00000000"),縣市代碼,2,0)</f>
        <v>南投縣</v>
      </c>
      <c r="G4529" s="2" t="s">
        <v>9</v>
      </c>
      <c r="H4529" s="13">
        <v>471173</v>
      </c>
      <c r="I4529" s="14">
        <v>697111602</v>
      </c>
      <c r="J4529" s="14">
        <f>表格1[[#This Row],[信用卡交易筆數]]/1000</f>
        <v>471.173</v>
      </c>
      <c r="K4529" s="14">
        <f>表格1[[#This Row],[信用卡交易金額'[新臺幣']]]/1000</f>
        <v>697111.60199999996</v>
      </c>
      <c r="L4529" s="14">
        <f>表格1[[#This Row],[信用卡交易金額'[新臺幣']]]/1000000</f>
        <v>697.11160199999995</v>
      </c>
      <c r="M4529" s="14" t="str" cm="1">
        <f t="array" ref="M4529">_xlfn.TEXTJOIN("", TRUE, _xlfn.XLOOKUP(TRUE, VALUE(表格1[[#This Row],[年月]]) &lt;= VALUE($R$8:$R$12), $Q$8:$Q$12)) &amp; "年度"</f>
        <v>2023年度</v>
      </c>
    </row>
    <row r="4530" spans="1:13" x14ac:dyDescent="0.3">
      <c r="A4530" s="2">
        <v>202301</v>
      </c>
      <c r="B4530" s="19">
        <f>DATE(表格1[[#This Row],[年]],表格1[[#This Row],[月]],1)</f>
        <v>44927</v>
      </c>
      <c r="C4530" s="2" t="str">
        <f>LEFT(表格1[[#This Row],[年月]],4)</f>
        <v>2023</v>
      </c>
      <c r="D4530" s="2" t="str">
        <f>RIGHT(表格1[[#This Row],[年月]],2)</f>
        <v>01</v>
      </c>
      <c r="E4530" s="5">
        <v>10008000</v>
      </c>
      <c r="F4530" s="2" t="str">
        <f>VLOOKUP(TEXT(表格1[[#This Row],[地區]],"00000000"),縣市代碼,2,0)</f>
        <v>南投縣</v>
      </c>
      <c r="G4530" s="2" t="s">
        <v>10</v>
      </c>
      <c r="H4530" s="13">
        <v>290696</v>
      </c>
      <c r="I4530" s="14">
        <v>842080994</v>
      </c>
      <c r="J4530" s="14">
        <f>表格1[[#This Row],[信用卡交易筆數]]/1000</f>
        <v>290.69600000000003</v>
      </c>
      <c r="K4530" s="14">
        <f>表格1[[#This Row],[信用卡交易金額'[新臺幣']]]/1000</f>
        <v>842080.99399999995</v>
      </c>
      <c r="L4530" s="14">
        <f>表格1[[#This Row],[信用卡交易金額'[新臺幣']]]/1000000</f>
        <v>842.08099400000003</v>
      </c>
      <c r="M4530" s="14" t="str" cm="1">
        <f t="array" ref="M4530">_xlfn.TEXTJOIN("", TRUE, _xlfn.XLOOKUP(TRUE, VALUE(表格1[[#This Row],[年月]]) &lt;= VALUE($R$8:$R$12), $Q$8:$Q$12)) &amp; "年度"</f>
        <v>2023年度</v>
      </c>
    </row>
    <row r="4531" spans="1:13" x14ac:dyDescent="0.3">
      <c r="A4531" s="2">
        <v>202301</v>
      </c>
      <c r="B4531" s="19">
        <f>DATE(表格1[[#This Row],[年]],表格1[[#This Row],[月]],1)</f>
        <v>44927</v>
      </c>
      <c r="C4531" s="2" t="str">
        <f>LEFT(表格1[[#This Row],[年月]],4)</f>
        <v>2023</v>
      </c>
      <c r="D4531" s="2" t="str">
        <f>RIGHT(表格1[[#This Row],[年月]],2)</f>
        <v>01</v>
      </c>
      <c r="E4531" s="5">
        <v>10009000</v>
      </c>
      <c r="F4531" s="2" t="str">
        <f>VLOOKUP(TEXT(表格1[[#This Row],[地區]],"00000000"),縣市代碼,2,0)</f>
        <v>雲林縣</v>
      </c>
      <c r="G4531" s="2" t="s">
        <v>4</v>
      </c>
      <c r="H4531" s="13">
        <v>588882</v>
      </c>
      <c r="I4531" s="14">
        <v>333406742</v>
      </c>
      <c r="J4531" s="14">
        <f>表格1[[#This Row],[信用卡交易筆數]]/1000</f>
        <v>588.88199999999995</v>
      </c>
      <c r="K4531" s="14">
        <f>表格1[[#This Row],[信用卡交易金額'[新臺幣']]]/1000</f>
        <v>333406.74200000003</v>
      </c>
      <c r="L4531" s="14">
        <f>表格1[[#This Row],[信用卡交易金額'[新臺幣']]]/1000000</f>
        <v>333.40674200000001</v>
      </c>
      <c r="M4531" s="14" t="str" cm="1">
        <f t="array" ref="M4531">_xlfn.TEXTJOIN("", TRUE, _xlfn.XLOOKUP(TRUE, VALUE(表格1[[#This Row],[年月]]) &lt;= VALUE($R$8:$R$12), $Q$8:$Q$12)) &amp; "年度"</f>
        <v>2023年度</v>
      </c>
    </row>
    <row r="4532" spans="1:13" x14ac:dyDescent="0.3">
      <c r="A4532" s="2">
        <v>202301</v>
      </c>
      <c r="B4532" s="19">
        <f>DATE(表格1[[#This Row],[年]],表格1[[#This Row],[月]],1)</f>
        <v>44927</v>
      </c>
      <c r="C4532" s="2" t="str">
        <f>LEFT(表格1[[#This Row],[年月]],4)</f>
        <v>2023</v>
      </c>
      <c r="D4532" s="2" t="str">
        <f>RIGHT(表格1[[#This Row],[年月]],2)</f>
        <v>01</v>
      </c>
      <c r="E4532" s="5">
        <v>10009000</v>
      </c>
      <c r="F4532" s="2" t="str">
        <f>VLOOKUP(TEXT(表格1[[#This Row],[地區]],"00000000"),縣市代碼,2,0)</f>
        <v>雲林縣</v>
      </c>
      <c r="G4532" s="2" t="s">
        <v>5</v>
      </c>
      <c r="H4532" s="13">
        <v>64739</v>
      </c>
      <c r="I4532" s="14">
        <v>179646066</v>
      </c>
      <c r="J4532" s="14">
        <f>表格1[[#This Row],[信用卡交易筆數]]/1000</f>
        <v>64.739000000000004</v>
      </c>
      <c r="K4532" s="14">
        <f>表格1[[#This Row],[信用卡交易金額'[新臺幣']]]/1000</f>
        <v>179646.06599999999</v>
      </c>
      <c r="L4532" s="14">
        <f>表格1[[#This Row],[信用卡交易金額'[新臺幣']]]/1000000</f>
        <v>179.64606599999999</v>
      </c>
      <c r="M4532" s="14" t="str" cm="1">
        <f t="array" ref="M4532">_xlfn.TEXTJOIN("", TRUE, _xlfn.XLOOKUP(TRUE, VALUE(表格1[[#This Row],[年月]]) &lt;= VALUE($R$8:$R$12), $Q$8:$Q$12)) &amp; "年度"</f>
        <v>2023年度</v>
      </c>
    </row>
    <row r="4533" spans="1:13" x14ac:dyDescent="0.3">
      <c r="A4533" s="2">
        <v>202301</v>
      </c>
      <c r="B4533" s="19">
        <f>DATE(表格1[[#This Row],[年]],表格1[[#This Row],[月]],1)</f>
        <v>44927</v>
      </c>
      <c r="C4533" s="2" t="str">
        <f>LEFT(表格1[[#This Row],[年月]],4)</f>
        <v>2023</v>
      </c>
      <c r="D4533" s="2" t="str">
        <f>RIGHT(表格1[[#This Row],[年月]],2)</f>
        <v>01</v>
      </c>
      <c r="E4533" s="5">
        <v>10009000</v>
      </c>
      <c r="F4533" s="2" t="str">
        <f>VLOOKUP(TEXT(表格1[[#This Row],[地區]],"00000000"),縣市代碼,2,0)</f>
        <v>雲林縣</v>
      </c>
      <c r="G4533" s="2" t="s">
        <v>6</v>
      </c>
      <c r="H4533" s="13">
        <v>75593</v>
      </c>
      <c r="I4533" s="14">
        <v>266344265</v>
      </c>
      <c r="J4533" s="14">
        <f>表格1[[#This Row],[信用卡交易筆數]]/1000</f>
        <v>75.593000000000004</v>
      </c>
      <c r="K4533" s="14">
        <f>表格1[[#This Row],[信用卡交易金額'[新臺幣']]]/1000</f>
        <v>266344.26500000001</v>
      </c>
      <c r="L4533" s="14">
        <f>表格1[[#This Row],[信用卡交易金額'[新臺幣']]]/1000000</f>
        <v>266.34426500000001</v>
      </c>
      <c r="M4533" s="14" t="str" cm="1">
        <f t="array" ref="M4533">_xlfn.TEXTJOIN("", TRUE, _xlfn.XLOOKUP(TRUE, VALUE(表格1[[#This Row],[年月]]) &lt;= VALUE($R$8:$R$12), $Q$8:$Q$12)) &amp; "年度"</f>
        <v>2023年度</v>
      </c>
    </row>
    <row r="4534" spans="1:13" x14ac:dyDescent="0.3">
      <c r="A4534" s="2">
        <v>202301</v>
      </c>
      <c r="B4534" s="19">
        <f>DATE(表格1[[#This Row],[年]],表格1[[#This Row],[月]],1)</f>
        <v>44927</v>
      </c>
      <c r="C4534" s="2" t="str">
        <f>LEFT(表格1[[#This Row],[年月]],4)</f>
        <v>2023</v>
      </c>
      <c r="D4534" s="2" t="str">
        <f>RIGHT(表格1[[#This Row],[年月]],2)</f>
        <v>01</v>
      </c>
      <c r="E4534" s="5">
        <v>10009000</v>
      </c>
      <c r="F4534" s="2" t="str">
        <f>VLOOKUP(TEXT(表格1[[#This Row],[地區]],"00000000"),縣市代碼,2,0)</f>
        <v>雲林縣</v>
      </c>
      <c r="G4534" s="2" t="s">
        <v>7</v>
      </c>
      <c r="H4534" s="13">
        <v>505839</v>
      </c>
      <c r="I4534" s="14">
        <v>592104240</v>
      </c>
      <c r="J4534" s="14">
        <f>表格1[[#This Row],[信用卡交易筆數]]/1000</f>
        <v>505.839</v>
      </c>
      <c r="K4534" s="14">
        <f>表格1[[#This Row],[信用卡交易金額'[新臺幣']]]/1000</f>
        <v>592104.24</v>
      </c>
      <c r="L4534" s="14">
        <f>表格1[[#This Row],[信用卡交易金額'[新臺幣']]]/1000000</f>
        <v>592.10424</v>
      </c>
      <c r="M4534" s="14" t="str" cm="1">
        <f t="array" ref="M4534">_xlfn.TEXTJOIN("", TRUE, _xlfn.XLOOKUP(TRUE, VALUE(表格1[[#This Row],[年月]]) &lt;= VALUE($R$8:$R$12), $Q$8:$Q$12)) &amp; "年度"</f>
        <v>2023年度</v>
      </c>
    </row>
    <row r="4535" spans="1:13" x14ac:dyDescent="0.3">
      <c r="A4535" s="2">
        <v>202301</v>
      </c>
      <c r="B4535" s="19">
        <f>DATE(表格1[[#This Row],[年]],表格1[[#This Row],[月]],1)</f>
        <v>44927</v>
      </c>
      <c r="C4535" s="2" t="str">
        <f>LEFT(表格1[[#This Row],[年月]],4)</f>
        <v>2023</v>
      </c>
      <c r="D4535" s="2" t="str">
        <f>RIGHT(表格1[[#This Row],[年月]],2)</f>
        <v>01</v>
      </c>
      <c r="E4535" s="5">
        <v>10009000</v>
      </c>
      <c r="F4535" s="2" t="str">
        <f>VLOOKUP(TEXT(表格1[[#This Row],[地區]],"00000000"),縣市代碼,2,0)</f>
        <v>雲林縣</v>
      </c>
      <c r="G4535" s="2" t="s">
        <v>8</v>
      </c>
      <c r="H4535" s="13">
        <v>316211</v>
      </c>
      <c r="I4535" s="14">
        <v>497901325</v>
      </c>
      <c r="J4535" s="14">
        <f>表格1[[#This Row],[信用卡交易筆數]]/1000</f>
        <v>316.21100000000001</v>
      </c>
      <c r="K4535" s="14">
        <f>表格1[[#This Row],[信用卡交易金額'[新臺幣']]]/1000</f>
        <v>497901.32500000001</v>
      </c>
      <c r="L4535" s="14">
        <f>表格1[[#This Row],[信用卡交易金額'[新臺幣']]]/1000000</f>
        <v>497.90132499999999</v>
      </c>
      <c r="M4535" s="14" t="str" cm="1">
        <f t="array" ref="M4535">_xlfn.TEXTJOIN("", TRUE, _xlfn.XLOOKUP(TRUE, VALUE(表格1[[#This Row],[年月]]) &lt;= VALUE($R$8:$R$12), $Q$8:$Q$12)) &amp; "年度"</f>
        <v>2023年度</v>
      </c>
    </row>
    <row r="4536" spans="1:13" x14ac:dyDescent="0.3">
      <c r="A4536" s="2">
        <v>202301</v>
      </c>
      <c r="B4536" s="19">
        <f>DATE(表格1[[#This Row],[年]],表格1[[#This Row],[月]],1)</f>
        <v>44927</v>
      </c>
      <c r="C4536" s="2" t="str">
        <f>LEFT(表格1[[#This Row],[年月]],4)</f>
        <v>2023</v>
      </c>
      <c r="D4536" s="2" t="str">
        <f>RIGHT(表格1[[#This Row],[年月]],2)</f>
        <v>01</v>
      </c>
      <c r="E4536" s="5">
        <v>10009000</v>
      </c>
      <c r="F4536" s="2" t="str">
        <f>VLOOKUP(TEXT(表格1[[#This Row],[地區]],"00000000"),縣市代碼,2,0)</f>
        <v>雲林縣</v>
      </c>
      <c r="G4536" s="2" t="s">
        <v>9</v>
      </c>
      <c r="H4536" s="13">
        <v>583212</v>
      </c>
      <c r="I4536" s="14">
        <v>897004009</v>
      </c>
      <c r="J4536" s="14">
        <f>表格1[[#This Row],[信用卡交易筆數]]/1000</f>
        <v>583.21199999999999</v>
      </c>
      <c r="K4536" s="14">
        <f>表格1[[#This Row],[信用卡交易金額'[新臺幣']]]/1000</f>
        <v>897004.00899999996</v>
      </c>
      <c r="L4536" s="14">
        <f>表格1[[#This Row],[信用卡交易金額'[新臺幣']]]/1000000</f>
        <v>897.004009</v>
      </c>
      <c r="M4536" s="14" t="str" cm="1">
        <f t="array" ref="M4536">_xlfn.TEXTJOIN("", TRUE, _xlfn.XLOOKUP(TRUE, VALUE(表格1[[#This Row],[年月]]) &lt;= VALUE($R$8:$R$12), $Q$8:$Q$12)) &amp; "年度"</f>
        <v>2023年度</v>
      </c>
    </row>
    <row r="4537" spans="1:13" x14ac:dyDescent="0.3">
      <c r="A4537" s="2">
        <v>202301</v>
      </c>
      <c r="B4537" s="19">
        <f>DATE(表格1[[#This Row],[年]],表格1[[#This Row],[月]],1)</f>
        <v>44927</v>
      </c>
      <c r="C4537" s="2" t="str">
        <f>LEFT(表格1[[#This Row],[年月]],4)</f>
        <v>2023</v>
      </c>
      <c r="D4537" s="2" t="str">
        <f>RIGHT(表格1[[#This Row],[年月]],2)</f>
        <v>01</v>
      </c>
      <c r="E4537" s="5">
        <v>10009000</v>
      </c>
      <c r="F4537" s="2" t="str">
        <f>VLOOKUP(TEXT(表格1[[#This Row],[地區]],"00000000"),縣市代碼,2,0)</f>
        <v>雲林縣</v>
      </c>
      <c r="G4537" s="2" t="s">
        <v>10</v>
      </c>
      <c r="H4537" s="13">
        <v>352483</v>
      </c>
      <c r="I4537" s="14">
        <v>1044356369</v>
      </c>
      <c r="J4537" s="14">
        <f>表格1[[#This Row],[信用卡交易筆數]]/1000</f>
        <v>352.483</v>
      </c>
      <c r="K4537" s="14">
        <f>表格1[[#This Row],[信用卡交易金額'[新臺幣']]]/1000</f>
        <v>1044356.3689999999</v>
      </c>
      <c r="L4537" s="14">
        <f>表格1[[#This Row],[信用卡交易金額'[新臺幣']]]/1000000</f>
        <v>1044.3563690000001</v>
      </c>
      <c r="M4537" s="14" t="str" cm="1">
        <f t="array" ref="M4537">_xlfn.TEXTJOIN("", TRUE, _xlfn.XLOOKUP(TRUE, VALUE(表格1[[#This Row],[年月]]) &lt;= VALUE($R$8:$R$12), $Q$8:$Q$12)) &amp; "年度"</f>
        <v>2023年度</v>
      </c>
    </row>
    <row r="4538" spans="1:13" x14ac:dyDescent="0.3">
      <c r="A4538" s="2">
        <v>202301</v>
      </c>
      <c r="B4538" s="19">
        <f>DATE(表格1[[#This Row],[年]],表格1[[#This Row],[月]],1)</f>
        <v>44927</v>
      </c>
      <c r="C4538" s="2" t="str">
        <f>LEFT(表格1[[#This Row],[年月]],4)</f>
        <v>2023</v>
      </c>
      <c r="D4538" s="2" t="str">
        <f>RIGHT(表格1[[#This Row],[年月]],2)</f>
        <v>01</v>
      </c>
      <c r="E4538" s="5">
        <v>10010000</v>
      </c>
      <c r="F4538" s="2" t="str">
        <f>VLOOKUP(TEXT(表格1[[#This Row],[地區]],"00000000"),縣市代碼,2,0)</f>
        <v>嘉義縣</v>
      </c>
      <c r="G4538" s="2" t="s">
        <v>4</v>
      </c>
      <c r="H4538" s="13">
        <v>403651</v>
      </c>
      <c r="I4538" s="14">
        <v>228122706</v>
      </c>
      <c r="J4538" s="14">
        <f>表格1[[#This Row],[信用卡交易筆數]]/1000</f>
        <v>403.65100000000001</v>
      </c>
      <c r="K4538" s="14">
        <f>表格1[[#This Row],[信用卡交易金額'[新臺幣']]]/1000</f>
        <v>228122.70600000001</v>
      </c>
      <c r="L4538" s="14">
        <f>表格1[[#This Row],[信用卡交易金額'[新臺幣']]]/1000000</f>
        <v>228.12270599999999</v>
      </c>
      <c r="M4538" s="14" t="str" cm="1">
        <f t="array" ref="M4538">_xlfn.TEXTJOIN("", TRUE, _xlfn.XLOOKUP(TRUE, VALUE(表格1[[#This Row],[年月]]) &lt;= VALUE($R$8:$R$12), $Q$8:$Q$12)) &amp; "年度"</f>
        <v>2023年度</v>
      </c>
    </row>
    <row r="4539" spans="1:13" x14ac:dyDescent="0.3">
      <c r="A4539" s="2">
        <v>202301</v>
      </c>
      <c r="B4539" s="19">
        <f>DATE(表格1[[#This Row],[年]],表格1[[#This Row],[月]],1)</f>
        <v>44927</v>
      </c>
      <c r="C4539" s="2" t="str">
        <f>LEFT(表格1[[#This Row],[年月]],4)</f>
        <v>2023</v>
      </c>
      <c r="D4539" s="2" t="str">
        <f>RIGHT(表格1[[#This Row],[年月]],2)</f>
        <v>01</v>
      </c>
      <c r="E4539" s="5">
        <v>10010000</v>
      </c>
      <c r="F4539" s="2" t="str">
        <f>VLOOKUP(TEXT(表格1[[#This Row],[地區]],"00000000"),縣市代碼,2,0)</f>
        <v>嘉義縣</v>
      </c>
      <c r="G4539" s="2" t="s">
        <v>5</v>
      </c>
      <c r="H4539" s="13">
        <v>41909</v>
      </c>
      <c r="I4539" s="14">
        <v>116932937</v>
      </c>
      <c r="J4539" s="14">
        <f>表格1[[#This Row],[信用卡交易筆數]]/1000</f>
        <v>41.908999999999999</v>
      </c>
      <c r="K4539" s="14">
        <f>表格1[[#This Row],[信用卡交易金額'[新臺幣']]]/1000</f>
        <v>116932.93700000001</v>
      </c>
      <c r="L4539" s="14">
        <f>表格1[[#This Row],[信用卡交易金額'[新臺幣']]]/1000000</f>
        <v>116.932937</v>
      </c>
      <c r="M4539" s="14" t="str" cm="1">
        <f t="array" ref="M4539">_xlfn.TEXTJOIN("", TRUE, _xlfn.XLOOKUP(TRUE, VALUE(表格1[[#This Row],[年月]]) &lt;= VALUE($R$8:$R$12), $Q$8:$Q$12)) &amp; "年度"</f>
        <v>2023年度</v>
      </c>
    </row>
    <row r="4540" spans="1:13" x14ac:dyDescent="0.3">
      <c r="A4540" s="2">
        <v>202301</v>
      </c>
      <c r="B4540" s="19">
        <f>DATE(表格1[[#This Row],[年]],表格1[[#This Row],[月]],1)</f>
        <v>44927</v>
      </c>
      <c r="C4540" s="2" t="str">
        <f>LEFT(表格1[[#This Row],[年月]],4)</f>
        <v>2023</v>
      </c>
      <c r="D4540" s="2" t="str">
        <f>RIGHT(表格1[[#This Row],[年月]],2)</f>
        <v>01</v>
      </c>
      <c r="E4540" s="5">
        <v>10010000</v>
      </c>
      <c r="F4540" s="2" t="str">
        <f>VLOOKUP(TEXT(表格1[[#This Row],[地區]],"00000000"),縣市代碼,2,0)</f>
        <v>嘉義縣</v>
      </c>
      <c r="G4540" s="2" t="s">
        <v>6</v>
      </c>
      <c r="H4540" s="13">
        <v>52402</v>
      </c>
      <c r="I4540" s="14">
        <v>173136495</v>
      </c>
      <c r="J4540" s="14">
        <f>表格1[[#This Row],[信用卡交易筆數]]/1000</f>
        <v>52.402000000000001</v>
      </c>
      <c r="K4540" s="14">
        <f>表格1[[#This Row],[信用卡交易金額'[新臺幣']]]/1000</f>
        <v>173136.495</v>
      </c>
      <c r="L4540" s="14">
        <f>表格1[[#This Row],[信用卡交易金額'[新臺幣']]]/1000000</f>
        <v>173.136495</v>
      </c>
      <c r="M4540" s="14" t="str" cm="1">
        <f t="array" ref="M4540">_xlfn.TEXTJOIN("", TRUE, _xlfn.XLOOKUP(TRUE, VALUE(表格1[[#This Row],[年月]]) &lt;= VALUE($R$8:$R$12), $Q$8:$Q$12)) &amp; "年度"</f>
        <v>2023年度</v>
      </c>
    </row>
    <row r="4541" spans="1:13" x14ac:dyDescent="0.3">
      <c r="A4541" s="2">
        <v>202301</v>
      </c>
      <c r="B4541" s="19">
        <f>DATE(表格1[[#This Row],[年]],表格1[[#This Row],[月]],1)</f>
        <v>44927</v>
      </c>
      <c r="C4541" s="2" t="str">
        <f>LEFT(表格1[[#This Row],[年月]],4)</f>
        <v>2023</v>
      </c>
      <c r="D4541" s="2" t="str">
        <f>RIGHT(表格1[[#This Row],[年月]],2)</f>
        <v>01</v>
      </c>
      <c r="E4541" s="5">
        <v>10010000</v>
      </c>
      <c r="F4541" s="2" t="str">
        <f>VLOOKUP(TEXT(表格1[[#This Row],[地區]],"00000000"),縣市代碼,2,0)</f>
        <v>嘉義縣</v>
      </c>
      <c r="G4541" s="2" t="s">
        <v>7</v>
      </c>
      <c r="H4541" s="13">
        <v>373804</v>
      </c>
      <c r="I4541" s="14">
        <v>420403704</v>
      </c>
      <c r="J4541" s="14">
        <f>表格1[[#This Row],[信用卡交易筆數]]/1000</f>
        <v>373.80399999999997</v>
      </c>
      <c r="K4541" s="14">
        <f>表格1[[#This Row],[信用卡交易金額'[新臺幣']]]/1000</f>
        <v>420403.70400000003</v>
      </c>
      <c r="L4541" s="14">
        <f>表格1[[#This Row],[信用卡交易金額'[新臺幣']]]/1000000</f>
        <v>420.403704</v>
      </c>
      <c r="M4541" s="14" t="str" cm="1">
        <f t="array" ref="M4541">_xlfn.TEXTJOIN("", TRUE, _xlfn.XLOOKUP(TRUE, VALUE(表格1[[#This Row],[年月]]) &lt;= VALUE($R$8:$R$12), $Q$8:$Q$12)) &amp; "年度"</f>
        <v>2023年度</v>
      </c>
    </row>
    <row r="4542" spans="1:13" x14ac:dyDescent="0.3">
      <c r="A4542" s="2">
        <v>202301</v>
      </c>
      <c r="B4542" s="19">
        <f>DATE(表格1[[#This Row],[年]],表格1[[#This Row],[月]],1)</f>
        <v>44927</v>
      </c>
      <c r="C4542" s="2" t="str">
        <f>LEFT(表格1[[#This Row],[年月]],4)</f>
        <v>2023</v>
      </c>
      <c r="D4542" s="2" t="str">
        <f>RIGHT(表格1[[#This Row],[年月]],2)</f>
        <v>01</v>
      </c>
      <c r="E4542" s="5">
        <v>10010000</v>
      </c>
      <c r="F4542" s="2" t="str">
        <f>VLOOKUP(TEXT(表格1[[#This Row],[地區]],"00000000"),縣市代碼,2,0)</f>
        <v>嘉義縣</v>
      </c>
      <c r="G4542" s="2" t="s">
        <v>8</v>
      </c>
      <c r="H4542" s="13">
        <v>239118</v>
      </c>
      <c r="I4542" s="14">
        <v>362406130</v>
      </c>
      <c r="J4542" s="14">
        <f>表格1[[#This Row],[信用卡交易筆數]]/1000</f>
        <v>239.11799999999999</v>
      </c>
      <c r="K4542" s="14">
        <f>表格1[[#This Row],[信用卡交易金額'[新臺幣']]]/1000</f>
        <v>362406.13</v>
      </c>
      <c r="L4542" s="14">
        <f>表格1[[#This Row],[信用卡交易金額'[新臺幣']]]/1000000</f>
        <v>362.40613000000002</v>
      </c>
      <c r="M4542" s="14" t="str" cm="1">
        <f t="array" ref="M4542">_xlfn.TEXTJOIN("", TRUE, _xlfn.XLOOKUP(TRUE, VALUE(表格1[[#This Row],[年月]]) &lt;= VALUE($R$8:$R$12), $Q$8:$Q$12)) &amp; "年度"</f>
        <v>2023年度</v>
      </c>
    </row>
    <row r="4543" spans="1:13" x14ac:dyDescent="0.3">
      <c r="A4543" s="2">
        <v>202301</v>
      </c>
      <c r="B4543" s="19">
        <f>DATE(表格1[[#This Row],[年]],表格1[[#This Row],[月]],1)</f>
        <v>44927</v>
      </c>
      <c r="C4543" s="2" t="str">
        <f>LEFT(表格1[[#This Row],[年月]],4)</f>
        <v>2023</v>
      </c>
      <c r="D4543" s="2" t="str">
        <f>RIGHT(表格1[[#This Row],[年月]],2)</f>
        <v>01</v>
      </c>
      <c r="E4543" s="5">
        <v>10010000</v>
      </c>
      <c r="F4543" s="2" t="str">
        <f>VLOOKUP(TEXT(表格1[[#This Row],[地區]],"00000000"),縣市代碼,2,0)</f>
        <v>嘉義縣</v>
      </c>
      <c r="G4543" s="2" t="s">
        <v>9</v>
      </c>
      <c r="H4543" s="13">
        <v>448518</v>
      </c>
      <c r="I4543" s="14">
        <v>701439096</v>
      </c>
      <c r="J4543" s="14">
        <f>表格1[[#This Row],[信用卡交易筆數]]/1000</f>
        <v>448.51799999999997</v>
      </c>
      <c r="K4543" s="14">
        <f>表格1[[#This Row],[信用卡交易金額'[新臺幣']]]/1000</f>
        <v>701439.09600000002</v>
      </c>
      <c r="L4543" s="14">
        <f>表格1[[#This Row],[信用卡交易金額'[新臺幣']]]/1000000</f>
        <v>701.43909599999995</v>
      </c>
      <c r="M4543" s="14" t="str" cm="1">
        <f t="array" ref="M4543">_xlfn.TEXTJOIN("", TRUE, _xlfn.XLOOKUP(TRUE, VALUE(表格1[[#This Row],[年月]]) &lt;= VALUE($R$8:$R$12), $Q$8:$Q$12)) &amp; "年度"</f>
        <v>2023年度</v>
      </c>
    </row>
    <row r="4544" spans="1:13" x14ac:dyDescent="0.3">
      <c r="A4544" s="2">
        <v>202301</v>
      </c>
      <c r="B4544" s="19">
        <f>DATE(表格1[[#This Row],[年]],表格1[[#This Row],[月]],1)</f>
        <v>44927</v>
      </c>
      <c r="C4544" s="2" t="str">
        <f>LEFT(表格1[[#This Row],[年月]],4)</f>
        <v>2023</v>
      </c>
      <c r="D4544" s="2" t="str">
        <f>RIGHT(表格1[[#This Row],[年月]],2)</f>
        <v>01</v>
      </c>
      <c r="E4544" s="5">
        <v>10010000</v>
      </c>
      <c r="F4544" s="2" t="str">
        <f>VLOOKUP(TEXT(表格1[[#This Row],[地區]],"00000000"),縣市代碼,2,0)</f>
        <v>嘉義縣</v>
      </c>
      <c r="G4544" s="2" t="s">
        <v>10</v>
      </c>
      <c r="H4544" s="13">
        <v>256104</v>
      </c>
      <c r="I4544" s="14">
        <v>760936744</v>
      </c>
      <c r="J4544" s="14">
        <f>表格1[[#This Row],[信用卡交易筆數]]/1000</f>
        <v>256.10399999999998</v>
      </c>
      <c r="K4544" s="14">
        <f>表格1[[#This Row],[信用卡交易金額'[新臺幣']]]/1000</f>
        <v>760936.74399999995</v>
      </c>
      <c r="L4544" s="14">
        <f>表格1[[#This Row],[信用卡交易金額'[新臺幣']]]/1000000</f>
        <v>760.93674399999998</v>
      </c>
      <c r="M4544" s="14" t="str" cm="1">
        <f t="array" ref="M4544">_xlfn.TEXTJOIN("", TRUE, _xlfn.XLOOKUP(TRUE, VALUE(表格1[[#This Row],[年月]]) &lt;= VALUE($R$8:$R$12), $Q$8:$Q$12)) &amp; "年度"</f>
        <v>2023年度</v>
      </c>
    </row>
    <row r="4545" spans="1:13" x14ac:dyDescent="0.3">
      <c r="A4545" s="2">
        <v>202301</v>
      </c>
      <c r="B4545" s="19">
        <f>DATE(表格1[[#This Row],[年]],表格1[[#This Row],[月]],1)</f>
        <v>44927</v>
      </c>
      <c r="C4545" s="2" t="str">
        <f>LEFT(表格1[[#This Row],[年月]],4)</f>
        <v>2023</v>
      </c>
      <c r="D4545" s="2" t="str">
        <f>RIGHT(表格1[[#This Row],[年月]],2)</f>
        <v>01</v>
      </c>
      <c r="E4545" s="5">
        <v>10020000</v>
      </c>
      <c r="F4545" s="2" t="str">
        <f>VLOOKUP(TEXT(表格1[[#This Row],[地區]],"00000000"),縣市代碼,2,0)</f>
        <v>嘉義市</v>
      </c>
      <c r="G4545" s="2" t="s">
        <v>4</v>
      </c>
      <c r="H4545" s="13">
        <v>430248</v>
      </c>
      <c r="I4545" s="14">
        <v>265571717</v>
      </c>
      <c r="J4545" s="14">
        <f>表格1[[#This Row],[信用卡交易筆數]]/1000</f>
        <v>430.24799999999999</v>
      </c>
      <c r="K4545" s="14">
        <f>表格1[[#This Row],[信用卡交易金額'[新臺幣']]]/1000</f>
        <v>265571.717</v>
      </c>
      <c r="L4545" s="14">
        <f>表格1[[#This Row],[信用卡交易金額'[新臺幣']]]/1000000</f>
        <v>265.57171699999998</v>
      </c>
      <c r="M4545" s="14" t="str" cm="1">
        <f t="array" ref="M4545">_xlfn.TEXTJOIN("", TRUE, _xlfn.XLOOKUP(TRUE, VALUE(表格1[[#This Row],[年月]]) &lt;= VALUE($R$8:$R$12), $Q$8:$Q$12)) &amp; "年度"</f>
        <v>2023年度</v>
      </c>
    </row>
    <row r="4546" spans="1:13" x14ac:dyDescent="0.3">
      <c r="A4546" s="2">
        <v>202301</v>
      </c>
      <c r="B4546" s="19">
        <f>DATE(表格1[[#This Row],[年]],表格1[[#This Row],[月]],1)</f>
        <v>44927</v>
      </c>
      <c r="C4546" s="2" t="str">
        <f>LEFT(表格1[[#This Row],[年月]],4)</f>
        <v>2023</v>
      </c>
      <c r="D4546" s="2" t="str">
        <f>RIGHT(表格1[[#This Row],[年月]],2)</f>
        <v>01</v>
      </c>
      <c r="E4546" s="5">
        <v>10020000</v>
      </c>
      <c r="F4546" s="2" t="str">
        <f>VLOOKUP(TEXT(表格1[[#This Row],[地區]],"00000000"),縣市代碼,2,0)</f>
        <v>嘉義市</v>
      </c>
      <c r="G4546" s="2" t="s">
        <v>5</v>
      </c>
      <c r="H4546" s="13">
        <v>37876</v>
      </c>
      <c r="I4546" s="14">
        <v>118372003</v>
      </c>
      <c r="J4546" s="14">
        <f>表格1[[#This Row],[信用卡交易筆數]]/1000</f>
        <v>37.875999999999998</v>
      </c>
      <c r="K4546" s="14">
        <f>表格1[[#This Row],[信用卡交易金額'[新臺幣']]]/1000</f>
        <v>118372.003</v>
      </c>
      <c r="L4546" s="14">
        <f>表格1[[#This Row],[信用卡交易金額'[新臺幣']]]/1000000</f>
        <v>118.37200300000001</v>
      </c>
      <c r="M4546" s="14" t="str" cm="1">
        <f t="array" ref="M4546">_xlfn.TEXTJOIN("", TRUE, _xlfn.XLOOKUP(TRUE, VALUE(表格1[[#This Row],[年月]]) &lt;= VALUE($R$8:$R$12), $Q$8:$Q$12)) &amp; "年度"</f>
        <v>2023年度</v>
      </c>
    </row>
    <row r="4547" spans="1:13" x14ac:dyDescent="0.3">
      <c r="A4547" s="2">
        <v>202301</v>
      </c>
      <c r="B4547" s="19">
        <f>DATE(表格1[[#This Row],[年]],表格1[[#This Row],[月]],1)</f>
        <v>44927</v>
      </c>
      <c r="C4547" s="2" t="str">
        <f>LEFT(表格1[[#This Row],[年月]],4)</f>
        <v>2023</v>
      </c>
      <c r="D4547" s="2" t="str">
        <f>RIGHT(表格1[[#This Row],[年月]],2)</f>
        <v>01</v>
      </c>
      <c r="E4547" s="5">
        <v>10020000</v>
      </c>
      <c r="F4547" s="2" t="str">
        <f>VLOOKUP(TEXT(表格1[[#This Row],[地區]],"00000000"),縣市代碼,2,0)</f>
        <v>嘉義市</v>
      </c>
      <c r="G4547" s="2" t="s">
        <v>6</v>
      </c>
      <c r="H4547" s="13">
        <v>55214</v>
      </c>
      <c r="I4547" s="14">
        <v>197554348</v>
      </c>
      <c r="J4547" s="14">
        <f>表格1[[#This Row],[信用卡交易筆數]]/1000</f>
        <v>55.213999999999999</v>
      </c>
      <c r="K4547" s="14">
        <f>表格1[[#This Row],[信用卡交易金額'[新臺幣']]]/1000</f>
        <v>197554.348</v>
      </c>
      <c r="L4547" s="14">
        <f>表格1[[#This Row],[信用卡交易金額'[新臺幣']]]/1000000</f>
        <v>197.554348</v>
      </c>
      <c r="M4547" s="14" t="str" cm="1">
        <f t="array" ref="M4547">_xlfn.TEXTJOIN("", TRUE, _xlfn.XLOOKUP(TRUE, VALUE(表格1[[#This Row],[年月]]) &lt;= VALUE($R$8:$R$12), $Q$8:$Q$12)) &amp; "年度"</f>
        <v>2023年度</v>
      </c>
    </row>
    <row r="4548" spans="1:13" x14ac:dyDescent="0.3">
      <c r="A4548" s="2">
        <v>202301</v>
      </c>
      <c r="B4548" s="19">
        <f>DATE(表格1[[#This Row],[年]],表格1[[#This Row],[月]],1)</f>
        <v>44927</v>
      </c>
      <c r="C4548" s="2" t="str">
        <f>LEFT(表格1[[#This Row],[年月]],4)</f>
        <v>2023</v>
      </c>
      <c r="D4548" s="2" t="str">
        <f>RIGHT(表格1[[#This Row],[年月]],2)</f>
        <v>01</v>
      </c>
      <c r="E4548" s="5">
        <v>10020000</v>
      </c>
      <c r="F4548" s="2" t="str">
        <f>VLOOKUP(TEXT(表格1[[#This Row],[地區]],"00000000"),縣市代碼,2,0)</f>
        <v>嘉義市</v>
      </c>
      <c r="G4548" s="2" t="s">
        <v>7</v>
      </c>
      <c r="H4548" s="13">
        <v>277847</v>
      </c>
      <c r="I4548" s="14">
        <v>311901142</v>
      </c>
      <c r="J4548" s="14">
        <f>表格1[[#This Row],[信用卡交易筆數]]/1000</f>
        <v>277.84699999999998</v>
      </c>
      <c r="K4548" s="14">
        <f>表格1[[#This Row],[信用卡交易金額'[新臺幣']]]/1000</f>
        <v>311901.14199999999</v>
      </c>
      <c r="L4548" s="14">
        <f>表格1[[#This Row],[信用卡交易金額'[新臺幣']]]/1000000</f>
        <v>311.90114199999999</v>
      </c>
      <c r="M4548" s="14" t="str" cm="1">
        <f t="array" ref="M4548">_xlfn.TEXTJOIN("", TRUE, _xlfn.XLOOKUP(TRUE, VALUE(表格1[[#This Row],[年月]]) &lt;= VALUE($R$8:$R$12), $Q$8:$Q$12)) &amp; "年度"</f>
        <v>2023年度</v>
      </c>
    </row>
    <row r="4549" spans="1:13" x14ac:dyDescent="0.3">
      <c r="A4549" s="2">
        <v>202301</v>
      </c>
      <c r="B4549" s="19">
        <f>DATE(表格1[[#This Row],[年]],表格1[[#This Row],[月]],1)</f>
        <v>44927</v>
      </c>
      <c r="C4549" s="2" t="str">
        <f>LEFT(表格1[[#This Row],[年月]],4)</f>
        <v>2023</v>
      </c>
      <c r="D4549" s="2" t="str">
        <f>RIGHT(表格1[[#This Row],[年月]],2)</f>
        <v>01</v>
      </c>
      <c r="E4549" s="5">
        <v>10020000</v>
      </c>
      <c r="F4549" s="2" t="str">
        <f>VLOOKUP(TEXT(表格1[[#This Row],[地區]],"00000000"),縣市代碼,2,0)</f>
        <v>嘉義市</v>
      </c>
      <c r="G4549" s="2" t="s">
        <v>8</v>
      </c>
      <c r="H4549" s="13">
        <v>193617</v>
      </c>
      <c r="I4549" s="14">
        <v>338430765</v>
      </c>
      <c r="J4549" s="14">
        <f>表格1[[#This Row],[信用卡交易筆數]]/1000</f>
        <v>193.61699999999999</v>
      </c>
      <c r="K4549" s="14">
        <f>表格1[[#This Row],[信用卡交易金額'[新臺幣']]]/1000</f>
        <v>338430.76500000001</v>
      </c>
      <c r="L4549" s="14">
        <f>表格1[[#This Row],[信用卡交易金額'[新臺幣']]]/1000000</f>
        <v>338.43076500000001</v>
      </c>
      <c r="M4549" s="14" t="str" cm="1">
        <f t="array" ref="M4549">_xlfn.TEXTJOIN("", TRUE, _xlfn.XLOOKUP(TRUE, VALUE(表格1[[#This Row],[年月]]) &lt;= VALUE($R$8:$R$12), $Q$8:$Q$12)) &amp; "年度"</f>
        <v>2023年度</v>
      </c>
    </row>
    <row r="4550" spans="1:13" x14ac:dyDescent="0.3">
      <c r="A4550" s="2">
        <v>202301</v>
      </c>
      <c r="B4550" s="19">
        <f>DATE(表格1[[#This Row],[年]],表格1[[#This Row],[月]],1)</f>
        <v>44927</v>
      </c>
      <c r="C4550" s="2" t="str">
        <f>LEFT(表格1[[#This Row],[年月]],4)</f>
        <v>2023</v>
      </c>
      <c r="D4550" s="2" t="str">
        <f>RIGHT(表格1[[#This Row],[年月]],2)</f>
        <v>01</v>
      </c>
      <c r="E4550" s="5">
        <v>10020000</v>
      </c>
      <c r="F4550" s="2" t="str">
        <f>VLOOKUP(TEXT(表格1[[#This Row],[地區]],"00000000"),縣市代碼,2,0)</f>
        <v>嘉義市</v>
      </c>
      <c r="G4550" s="2" t="s">
        <v>9</v>
      </c>
      <c r="H4550" s="13">
        <v>464254</v>
      </c>
      <c r="I4550" s="14">
        <v>729744502</v>
      </c>
      <c r="J4550" s="14">
        <f>表格1[[#This Row],[信用卡交易筆數]]/1000</f>
        <v>464.25400000000002</v>
      </c>
      <c r="K4550" s="14">
        <f>表格1[[#This Row],[信用卡交易金額'[新臺幣']]]/1000</f>
        <v>729744.50199999998</v>
      </c>
      <c r="L4550" s="14">
        <f>表格1[[#This Row],[信用卡交易金額'[新臺幣']]]/1000000</f>
        <v>729.74450200000001</v>
      </c>
      <c r="M4550" s="14" t="str" cm="1">
        <f t="array" ref="M4550">_xlfn.TEXTJOIN("", TRUE, _xlfn.XLOOKUP(TRUE, VALUE(表格1[[#This Row],[年月]]) &lt;= VALUE($R$8:$R$12), $Q$8:$Q$12)) &amp; "年度"</f>
        <v>2023年度</v>
      </c>
    </row>
    <row r="4551" spans="1:13" x14ac:dyDescent="0.3">
      <c r="A4551" s="2">
        <v>202301</v>
      </c>
      <c r="B4551" s="19">
        <f>DATE(表格1[[#This Row],[年]],表格1[[#This Row],[月]],1)</f>
        <v>44927</v>
      </c>
      <c r="C4551" s="2" t="str">
        <f>LEFT(表格1[[#This Row],[年月]],4)</f>
        <v>2023</v>
      </c>
      <c r="D4551" s="2" t="str">
        <f>RIGHT(表格1[[#This Row],[年月]],2)</f>
        <v>01</v>
      </c>
      <c r="E4551" s="5">
        <v>10020000</v>
      </c>
      <c r="F4551" s="2" t="str">
        <f>VLOOKUP(TEXT(表格1[[#This Row],[地區]],"00000000"),縣市代碼,2,0)</f>
        <v>嘉義市</v>
      </c>
      <c r="G4551" s="2" t="s">
        <v>10</v>
      </c>
      <c r="H4551" s="13">
        <v>239210</v>
      </c>
      <c r="I4551" s="14">
        <v>731812214</v>
      </c>
      <c r="J4551" s="14">
        <f>表格1[[#This Row],[信用卡交易筆數]]/1000</f>
        <v>239.21</v>
      </c>
      <c r="K4551" s="14">
        <f>表格1[[#This Row],[信用卡交易金額'[新臺幣']]]/1000</f>
        <v>731812.21400000004</v>
      </c>
      <c r="L4551" s="14">
        <f>表格1[[#This Row],[信用卡交易金額'[新臺幣']]]/1000000</f>
        <v>731.81221400000004</v>
      </c>
      <c r="M4551" s="14" t="str" cm="1">
        <f t="array" ref="M4551">_xlfn.TEXTJOIN("", TRUE, _xlfn.XLOOKUP(TRUE, VALUE(表格1[[#This Row],[年月]]) &lt;= VALUE($R$8:$R$12), $Q$8:$Q$12)) &amp; "年度"</f>
        <v>2023年度</v>
      </c>
    </row>
    <row r="4552" spans="1:13" x14ac:dyDescent="0.3">
      <c r="A4552" s="2">
        <v>202301</v>
      </c>
      <c r="B4552" s="19">
        <f>DATE(表格1[[#This Row],[年]],表格1[[#This Row],[月]],1)</f>
        <v>44927</v>
      </c>
      <c r="C4552" s="2" t="str">
        <f>LEFT(表格1[[#This Row],[年月]],4)</f>
        <v>2023</v>
      </c>
      <c r="D4552" s="2" t="str">
        <f>RIGHT(表格1[[#This Row],[年月]],2)</f>
        <v>01</v>
      </c>
      <c r="E4552" s="5">
        <v>67000000</v>
      </c>
      <c r="F4552" s="2" t="str">
        <f>VLOOKUP(TEXT(表格1[[#This Row],[地區]],"00000000"),縣市代碼,2,0)</f>
        <v>臺南市</v>
      </c>
      <c r="G4552" s="2" t="s">
        <v>4</v>
      </c>
      <c r="H4552" s="13">
        <v>3150258</v>
      </c>
      <c r="I4552" s="14">
        <v>1883119948</v>
      </c>
      <c r="J4552" s="14">
        <f>表格1[[#This Row],[信用卡交易筆數]]/1000</f>
        <v>3150.2579999999998</v>
      </c>
      <c r="K4552" s="14">
        <f>表格1[[#This Row],[信用卡交易金額'[新臺幣']]]/1000</f>
        <v>1883119.9480000001</v>
      </c>
      <c r="L4552" s="14">
        <f>表格1[[#This Row],[信用卡交易金額'[新臺幣']]]/1000000</f>
        <v>1883.119948</v>
      </c>
      <c r="M4552" s="14" t="str" cm="1">
        <f t="array" ref="M4552">_xlfn.TEXTJOIN("", TRUE, _xlfn.XLOOKUP(TRUE, VALUE(表格1[[#This Row],[年月]]) &lt;= VALUE($R$8:$R$12), $Q$8:$Q$12)) &amp; "年度"</f>
        <v>2023年度</v>
      </c>
    </row>
    <row r="4553" spans="1:13" x14ac:dyDescent="0.3">
      <c r="A4553" s="2">
        <v>202301</v>
      </c>
      <c r="B4553" s="19">
        <f>DATE(表格1[[#This Row],[年]],表格1[[#This Row],[月]],1)</f>
        <v>44927</v>
      </c>
      <c r="C4553" s="2" t="str">
        <f>LEFT(表格1[[#This Row],[年月]],4)</f>
        <v>2023</v>
      </c>
      <c r="D4553" s="2" t="str">
        <f>RIGHT(表格1[[#This Row],[年月]],2)</f>
        <v>01</v>
      </c>
      <c r="E4553" s="5">
        <v>67000000</v>
      </c>
      <c r="F4553" s="2" t="str">
        <f>VLOOKUP(TEXT(表格1[[#This Row],[地區]],"00000000"),縣市代碼,2,0)</f>
        <v>臺南市</v>
      </c>
      <c r="G4553" s="2" t="s">
        <v>5</v>
      </c>
      <c r="H4553" s="13">
        <v>254138</v>
      </c>
      <c r="I4553" s="14">
        <v>716790000</v>
      </c>
      <c r="J4553" s="14">
        <f>表格1[[#This Row],[信用卡交易筆數]]/1000</f>
        <v>254.13800000000001</v>
      </c>
      <c r="K4553" s="14">
        <f>表格1[[#This Row],[信用卡交易金額'[新臺幣']]]/1000</f>
        <v>716790</v>
      </c>
      <c r="L4553" s="14">
        <f>表格1[[#This Row],[信用卡交易金額'[新臺幣']]]/1000000</f>
        <v>716.79</v>
      </c>
      <c r="M4553" s="14" t="str" cm="1">
        <f t="array" ref="M4553">_xlfn.TEXTJOIN("", TRUE, _xlfn.XLOOKUP(TRUE, VALUE(表格1[[#This Row],[年月]]) &lt;= VALUE($R$8:$R$12), $Q$8:$Q$12)) &amp; "年度"</f>
        <v>2023年度</v>
      </c>
    </row>
    <row r="4554" spans="1:13" x14ac:dyDescent="0.3">
      <c r="A4554" s="2">
        <v>202301</v>
      </c>
      <c r="B4554" s="19">
        <f>DATE(表格1[[#This Row],[年]],表格1[[#This Row],[月]],1)</f>
        <v>44927</v>
      </c>
      <c r="C4554" s="2" t="str">
        <f>LEFT(表格1[[#This Row],[年月]],4)</f>
        <v>2023</v>
      </c>
      <c r="D4554" s="2" t="str">
        <f>RIGHT(表格1[[#This Row],[年月]],2)</f>
        <v>01</v>
      </c>
      <c r="E4554" s="5">
        <v>67000000</v>
      </c>
      <c r="F4554" s="2" t="str">
        <f>VLOOKUP(TEXT(表格1[[#This Row],[地區]],"00000000"),縣市代碼,2,0)</f>
        <v>臺南市</v>
      </c>
      <c r="G4554" s="2" t="s">
        <v>6</v>
      </c>
      <c r="H4554" s="13">
        <v>411008</v>
      </c>
      <c r="I4554" s="14">
        <v>1457817799</v>
      </c>
      <c r="J4554" s="14">
        <f>表格1[[#This Row],[信用卡交易筆數]]/1000</f>
        <v>411.00799999999998</v>
      </c>
      <c r="K4554" s="14">
        <f>表格1[[#This Row],[信用卡交易金額'[新臺幣']]]/1000</f>
        <v>1457817.7990000001</v>
      </c>
      <c r="L4554" s="14">
        <f>表格1[[#This Row],[信用卡交易金額'[新臺幣']]]/1000000</f>
        <v>1457.8177989999999</v>
      </c>
      <c r="M4554" s="14" t="str" cm="1">
        <f t="array" ref="M4554">_xlfn.TEXTJOIN("", TRUE, _xlfn.XLOOKUP(TRUE, VALUE(表格1[[#This Row],[年月]]) &lt;= VALUE($R$8:$R$12), $Q$8:$Q$12)) &amp; "年度"</f>
        <v>2023年度</v>
      </c>
    </row>
    <row r="4555" spans="1:13" x14ac:dyDescent="0.3">
      <c r="A4555" s="2">
        <v>202301</v>
      </c>
      <c r="B4555" s="19">
        <f>DATE(表格1[[#This Row],[年]],表格1[[#This Row],[月]],1)</f>
        <v>44927</v>
      </c>
      <c r="C4555" s="2" t="str">
        <f>LEFT(表格1[[#This Row],[年月]],4)</f>
        <v>2023</v>
      </c>
      <c r="D4555" s="2" t="str">
        <f>RIGHT(表格1[[#This Row],[年月]],2)</f>
        <v>01</v>
      </c>
      <c r="E4555" s="5">
        <v>67000000</v>
      </c>
      <c r="F4555" s="2" t="str">
        <f>VLOOKUP(TEXT(表格1[[#This Row],[地區]],"00000000"),縣市代碼,2,0)</f>
        <v>臺南市</v>
      </c>
      <c r="G4555" s="2" t="s">
        <v>7</v>
      </c>
      <c r="H4555" s="13">
        <v>2098939</v>
      </c>
      <c r="I4555" s="14">
        <v>2284686300</v>
      </c>
      <c r="J4555" s="14">
        <f>表格1[[#This Row],[信用卡交易筆數]]/1000</f>
        <v>2098.9389999999999</v>
      </c>
      <c r="K4555" s="14">
        <f>表格1[[#This Row],[信用卡交易金額'[新臺幣']]]/1000</f>
        <v>2284686.2999999998</v>
      </c>
      <c r="L4555" s="14">
        <f>表格1[[#This Row],[信用卡交易金額'[新臺幣']]]/1000000</f>
        <v>2284.6862999999998</v>
      </c>
      <c r="M4555" s="14" t="str" cm="1">
        <f t="array" ref="M4555">_xlfn.TEXTJOIN("", TRUE, _xlfn.XLOOKUP(TRUE, VALUE(表格1[[#This Row],[年月]]) &lt;= VALUE($R$8:$R$12), $Q$8:$Q$12)) &amp; "年度"</f>
        <v>2023年度</v>
      </c>
    </row>
    <row r="4556" spans="1:13" x14ac:dyDescent="0.3">
      <c r="A4556" s="2">
        <v>202301</v>
      </c>
      <c r="B4556" s="19">
        <f>DATE(表格1[[#This Row],[年]],表格1[[#This Row],[月]],1)</f>
        <v>44927</v>
      </c>
      <c r="C4556" s="2" t="str">
        <f>LEFT(表格1[[#This Row],[年月]],4)</f>
        <v>2023</v>
      </c>
      <c r="D4556" s="2" t="str">
        <f>RIGHT(表格1[[#This Row],[年月]],2)</f>
        <v>01</v>
      </c>
      <c r="E4556" s="5">
        <v>67000000</v>
      </c>
      <c r="F4556" s="2" t="str">
        <f>VLOOKUP(TEXT(表格1[[#This Row],[地區]],"00000000"),縣市代碼,2,0)</f>
        <v>臺南市</v>
      </c>
      <c r="G4556" s="2" t="s">
        <v>8</v>
      </c>
      <c r="H4556" s="13">
        <v>1480113</v>
      </c>
      <c r="I4556" s="14">
        <v>2384958936</v>
      </c>
      <c r="J4556" s="14">
        <f>表格1[[#This Row],[信用卡交易筆數]]/1000</f>
        <v>1480.1130000000001</v>
      </c>
      <c r="K4556" s="14">
        <f>表格1[[#This Row],[信用卡交易金額'[新臺幣']]]/1000</f>
        <v>2384958.9360000002</v>
      </c>
      <c r="L4556" s="14">
        <f>表格1[[#This Row],[信用卡交易金額'[新臺幣']]]/1000000</f>
        <v>2384.958936</v>
      </c>
      <c r="M4556" s="14" t="str" cm="1">
        <f t="array" ref="M4556">_xlfn.TEXTJOIN("", TRUE, _xlfn.XLOOKUP(TRUE, VALUE(表格1[[#This Row],[年月]]) &lt;= VALUE($R$8:$R$12), $Q$8:$Q$12)) &amp; "年度"</f>
        <v>2023年度</v>
      </c>
    </row>
    <row r="4557" spans="1:13" x14ac:dyDescent="0.3">
      <c r="A4557" s="2">
        <v>202301</v>
      </c>
      <c r="B4557" s="19">
        <f>DATE(表格1[[#This Row],[年]],表格1[[#This Row],[月]],1)</f>
        <v>44927</v>
      </c>
      <c r="C4557" s="2" t="str">
        <f>LEFT(表格1[[#This Row],[年月]],4)</f>
        <v>2023</v>
      </c>
      <c r="D4557" s="2" t="str">
        <f>RIGHT(表格1[[#This Row],[年月]],2)</f>
        <v>01</v>
      </c>
      <c r="E4557" s="5">
        <v>67000000</v>
      </c>
      <c r="F4557" s="2" t="str">
        <f>VLOOKUP(TEXT(表格1[[#This Row],[地區]],"00000000"),縣市代碼,2,0)</f>
        <v>臺南市</v>
      </c>
      <c r="G4557" s="2" t="s">
        <v>9</v>
      </c>
      <c r="H4557" s="13">
        <v>3347656</v>
      </c>
      <c r="I4557" s="14">
        <v>5301101989</v>
      </c>
      <c r="J4557" s="14">
        <f>表格1[[#This Row],[信用卡交易筆數]]/1000</f>
        <v>3347.6559999999999</v>
      </c>
      <c r="K4557" s="14">
        <f>表格1[[#This Row],[信用卡交易金額'[新臺幣']]]/1000</f>
        <v>5301101.9890000001</v>
      </c>
      <c r="L4557" s="14">
        <f>表格1[[#This Row],[信用卡交易金額'[新臺幣']]]/1000000</f>
        <v>5301.1019889999998</v>
      </c>
      <c r="M4557" s="14" t="str" cm="1">
        <f t="array" ref="M4557">_xlfn.TEXTJOIN("", TRUE, _xlfn.XLOOKUP(TRUE, VALUE(表格1[[#This Row],[年月]]) &lt;= VALUE($R$8:$R$12), $Q$8:$Q$12)) &amp; "年度"</f>
        <v>2023年度</v>
      </c>
    </row>
    <row r="4558" spans="1:13" x14ac:dyDescent="0.3">
      <c r="A4558" s="2">
        <v>202301</v>
      </c>
      <c r="B4558" s="19">
        <f>DATE(表格1[[#This Row],[年]],表格1[[#This Row],[月]],1)</f>
        <v>44927</v>
      </c>
      <c r="C4558" s="2" t="str">
        <f>LEFT(表格1[[#This Row],[年月]],4)</f>
        <v>2023</v>
      </c>
      <c r="D4558" s="2" t="str">
        <f>RIGHT(表格1[[#This Row],[年月]],2)</f>
        <v>01</v>
      </c>
      <c r="E4558" s="5">
        <v>67000000</v>
      </c>
      <c r="F4558" s="2" t="str">
        <f>VLOOKUP(TEXT(表格1[[#This Row],[地區]],"00000000"),縣市代碼,2,0)</f>
        <v>臺南市</v>
      </c>
      <c r="G4558" s="2" t="s">
        <v>10</v>
      </c>
      <c r="H4558" s="13">
        <v>1772829</v>
      </c>
      <c r="I4558" s="14">
        <v>5034131746</v>
      </c>
      <c r="J4558" s="14">
        <f>表格1[[#This Row],[信用卡交易筆數]]/1000</f>
        <v>1772.829</v>
      </c>
      <c r="K4558" s="14">
        <f>表格1[[#This Row],[信用卡交易金額'[新臺幣']]]/1000</f>
        <v>5034131.7460000003</v>
      </c>
      <c r="L4558" s="14">
        <f>表格1[[#This Row],[信用卡交易金額'[新臺幣']]]/1000000</f>
        <v>5034.131746</v>
      </c>
      <c r="M4558" s="14" t="str" cm="1">
        <f t="array" ref="M4558">_xlfn.TEXTJOIN("", TRUE, _xlfn.XLOOKUP(TRUE, VALUE(表格1[[#This Row],[年月]]) &lt;= VALUE($R$8:$R$12), $Q$8:$Q$12)) &amp; "年度"</f>
        <v>2023年度</v>
      </c>
    </row>
    <row r="4559" spans="1:13" x14ac:dyDescent="0.3">
      <c r="A4559" s="2">
        <v>202301</v>
      </c>
      <c r="B4559" s="19">
        <f>DATE(表格1[[#This Row],[年]],表格1[[#This Row],[月]],1)</f>
        <v>44927</v>
      </c>
      <c r="C4559" s="2" t="str">
        <f>LEFT(表格1[[#This Row],[年月]],4)</f>
        <v>2023</v>
      </c>
      <c r="D4559" s="2" t="str">
        <f>RIGHT(表格1[[#This Row],[年月]],2)</f>
        <v>01</v>
      </c>
      <c r="E4559" s="5">
        <v>64000000</v>
      </c>
      <c r="F4559" s="2" t="str">
        <f>VLOOKUP(TEXT(表格1[[#This Row],[地區]],"00000000"),縣市代碼,2,0)</f>
        <v>高雄市</v>
      </c>
      <c r="G4559" s="2" t="s">
        <v>4</v>
      </c>
      <c r="H4559" s="13">
        <v>5292413</v>
      </c>
      <c r="I4559" s="14">
        <v>3476050942</v>
      </c>
      <c r="J4559" s="14">
        <f>表格1[[#This Row],[信用卡交易筆數]]/1000</f>
        <v>5292.4129999999996</v>
      </c>
      <c r="K4559" s="14">
        <f>表格1[[#This Row],[信用卡交易金額'[新臺幣']]]/1000</f>
        <v>3476050.9419999998</v>
      </c>
      <c r="L4559" s="14">
        <f>表格1[[#This Row],[信用卡交易金額'[新臺幣']]]/1000000</f>
        <v>3476.0509419999998</v>
      </c>
      <c r="M4559" s="14" t="str" cm="1">
        <f t="array" ref="M4559">_xlfn.TEXTJOIN("", TRUE, _xlfn.XLOOKUP(TRUE, VALUE(表格1[[#This Row],[年月]]) &lt;= VALUE($R$8:$R$12), $Q$8:$Q$12)) &amp; "年度"</f>
        <v>2023年度</v>
      </c>
    </row>
    <row r="4560" spans="1:13" x14ac:dyDescent="0.3">
      <c r="A4560" s="2">
        <v>202301</v>
      </c>
      <c r="B4560" s="19">
        <f>DATE(表格1[[#This Row],[年]],表格1[[#This Row],[月]],1)</f>
        <v>44927</v>
      </c>
      <c r="C4560" s="2" t="str">
        <f>LEFT(表格1[[#This Row],[年月]],4)</f>
        <v>2023</v>
      </c>
      <c r="D4560" s="2" t="str">
        <f>RIGHT(表格1[[#This Row],[年月]],2)</f>
        <v>01</v>
      </c>
      <c r="E4560" s="5">
        <v>64000000</v>
      </c>
      <c r="F4560" s="2" t="str">
        <f>VLOOKUP(TEXT(表格1[[#This Row],[地區]],"00000000"),縣市代碼,2,0)</f>
        <v>高雄市</v>
      </c>
      <c r="G4560" s="2" t="s">
        <v>5</v>
      </c>
      <c r="H4560" s="13">
        <v>385577</v>
      </c>
      <c r="I4560" s="14">
        <v>1123718722</v>
      </c>
      <c r="J4560" s="14">
        <f>表格1[[#This Row],[信用卡交易筆數]]/1000</f>
        <v>385.577</v>
      </c>
      <c r="K4560" s="14">
        <f>表格1[[#This Row],[信用卡交易金額'[新臺幣']]]/1000</f>
        <v>1123718.7220000001</v>
      </c>
      <c r="L4560" s="14">
        <f>表格1[[#This Row],[信用卡交易金額'[新臺幣']]]/1000000</f>
        <v>1123.7187220000001</v>
      </c>
      <c r="M4560" s="14" t="str" cm="1">
        <f t="array" ref="M4560">_xlfn.TEXTJOIN("", TRUE, _xlfn.XLOOKUP(TRUE, VALUE(表格1[[#This Row],[年月]]) &lt;= VALUE($R$8:$R$12), $Q$8:$Q$12)) &amp; "年度"</f>
        <v>2023年度</v>
      </c>
    </row>
    <row r="4561" spans="1:13" x14ac:dyDescent="0.3">
      <c r="A4561" s="2">
        <v>202301</v>
      </c>
      <c r="B4561" s="19">
        <f>DATE(表格1[[#This Row],[年]],表格1[[#This Row],[月]],1)</f>
        <v>44927</v>
      </c>
      <c r="C4561" s="2" t="str">
        <f>LEFT(表格1[[#This Row],[年月]],4)</f>
        <v>2023</v>
      </c>
      <c r="D4561" s="2" t="str">
        <f>RIGHT(表格1[[#This Row],[年月]],2)</f>
        <v>01</v>
      </c>
      <c r="E4561" s="5">
        <v>64000000</v>
      </c>
      <c r="F4561" s="2" t="str">
        <f>VLOOKUP(TEXT(表格1[[#This Row],[地區]],"00000000"),縣市代碼,2,0)</f>
        <v>高雄市</v>
      </c>
      <c r="G4561" s="2" t="s">
        <v>6</v>
      </c>
      <c r="H4561" s="13">
        <v>638284</v>
      </c>
      <c r="I4561" s="14">
        <v>2326573434</v>
      </c>
      <c r="J4561" s="14">
        <f>表格1[[#This Row],[信用卡交易筆數]]/1000</f>
        <v>638.28399999999999</v>
      </c>
      <c r="K4561" s="14">
        <f>表格1[[#This Row],[信用卡交易金額'[新臺幣']]]/1000</f>
        <v>2326573.4339999999</v>
      </c>
      <c r="L4561" s="14">
        <f>表格1[[#This Row],[信用卡交易金額'[新臺幣']]]/1000000</f>
        <v>2326.5734339999999</v>
      </c>
      <c r="M4561" s="14" t="str" cm="1">
        <f t="array" ref="M4561">_xlfn.TEXTJOIN("", TRUE, _xlfn.XLOOKUP(TRUE, VALUE(表格1[[#This Row],[年月]]) &lt;= VALUE($R$8:$R$12), $Q$8:$Q$12)) &amp; "年度"</f>
        <v>2023年度</v>
      </c>
    </row>
    <row r="4562" spans="1:13" x14ac:dyDescent="0.3">
      <c r="A4562" s="2">
        <v>202301</v>
      </c>
      <c r="B4562" s="19">
        <f>DATE(表格1[[#This Row],[年]],表格1[[#This Row],[月]],1)</f>
        <v>44927</v>
      </c>
      <c r="C4562" s="2" t="str">
        <f>LEFT(表格1[[#This Row],[年月]],4)</f>
        <v>2023</v>
      </c>
      <c r="D4562" s="2" t="str">
        <f>RIGHT(表格1[[#This Row],[年月]],2)</f>
        <v>01</v>
      </c>
      <c r="E4562" s="5">
        <v>64000000</v>
      </c>
      <c r="F4562" s="2" t="str">
        <f>VLOOKUP(TEXT(表格1[[#This Row],[地區]],"00000000"),縣市代碼,2,0)</f>
        <v>高雄市</v>
      </c>
      <c r="G4562" s="2" t="s">
        <v>7</v>
      </c>
      <c r="H4562" s="13">
        <v>3203809</v>
      </c>
      <c r="I4562" s="14">
        <v>3592478850</v>
      </c>
      <c r="J4562" s="14">
        <f>表格1[[#This Row],[信用卡交易筆數]]/1000</f>
        <v>3203.8090000000002</v>
      </c>
      <c r="K4562" s="14">
        <f>表格1[[#This Row],[信用卡交易金額'[新臺幣']]]/1000</f>
        <v>3592478.85</v>
      </c>
      <c r="L4562" s="14">
        <f>表格1[[#This Row],[信用卡交易金額'[新臺幣']]]/1000000</f>
        <v>3592.47885</v>
      </c>
      <c r="M4562" s="14" t="str" cm="1">
        <f t="array" ref="M4562">_xlfn.TEXTJOIN("", TRUE, _xlfn.XLOOKUP(TRUE, VALUE(表格1[[#This Row],[年月]]) &lt;= VALUE($R$8:$R$12), $Q$8:$Q$12)) &amp; "年度"</f>
        <v>2023年度</v>
      </c>
    </row>
    <row r="4563" spans="1:13" x14ac:dyDescent="0.3">
      <c r="A4563" s="2">
        <v>202301</v>
      </c>
      <c r="B4563" s="19">
        <f>DATE(表格1[[#This Row],[年]],表格1[[#This Row],[月]],1)</f>
        <v>44927</v>
      </c>
      <c r="C4563" s="2" t="str">
        <f>LEFT(表格1[[#This Row],[年月]],4)</f>
        <v>2023</v>
      </c>
      <c r="D4563" s="2" t="str">
        <f>RIGHT(表格1[[#This Row],[年月]],2)</f>
        <v>01</v>
      </c>
      <c r="E4563" s="5">
        <v>64000000</v>
      </c>
      <c r="F4563" s="2" t="str">
        <f>VLOOKUP(TEXT(表格1[[#This Row],[地區]],"00000000"),縣市代碼,2,0)</f>
        <v>高雄市</v>
      </c>
      <c r="G4563" s="2" t="s">
        <v>8</v>
      </c>
      <c r="H4563" s="13">
        <v>2437015</v>
      </c>
      <c r="I4563" s="14">
        <v>3860587547</v>
      </c>
      <c r="J4563" s="14">
        <f>表格1[[#This Row],[信用卡交易筆數]]/1000</f>
        <v>2437.0149999999999</v>
      </c>
      <c r="K4563" s="14">
        <f>表格1[[#This Row],[信用卡交易金額'[新臺幣']]]/1000</f>
        <v>3860587.5469999998</v>
      </c>
      <c r="L4563" s="14">
        <f>表格1[[#This Row],[信用卡交易金額'[新臺幣']]]/1000000</f>
        <v>3860.5875470000001</v>
      </c>
      <c r="M4563" s="14" t="str" cm="1">
        <f t="array" ref="M4563">_xlfn.TEXTJOIN("", TRUE, _xlfn.XLOOKUP(TRUE, VALUE(表格1[[#This Row],[年月]]) &lt;= VALUE($R$8:$R$12), $Q$8:$Q$12)) &amp; "年度"</f>
        <v>2023年度</v>
      </c>
    </row>
    <row r="4564" spans="1:13" x14ac:dyDescent="0.3">
      <c r="A4564" s="2">
        <v>202301</v>
      </c>
      <c r="B4564" s="19">
        <f>DATE(表格1[[#This Row],[年]],表格1[[#This Row],[月]],1)</f>
        <v>44927</v>
      </c>
      <c r="C4564" s="2" t="str">
        <f>LEFT(表格1[[#This Row],[年月]],4)</f>
        <v>2023</v>
      </c>
      <c r="D4564" s="2" t="str">
        <f>RIGHT(表格1[[#This Row],[年月]],2)</f>
        <v>01</v>
      </c>
      <c r="E4564" s="5">
        <v>64000000</v>
      </c>
      <c r="F4564" s="2" t="str">
        <f>VLOOKUP(TEXT(表格1[[#This Row],[地區]],"00000000"),縣市代碼,2,0)</f>
        <v>高雄市</v>
      </c>
      <c r="G4564" s="2" t="s">
        <v>9</v>
      </c>
      <c r="H4564" s="13">
        <v>5369549</v>
      </c>
      <c r="I4564" s="14">
        <v>8409487722</v>
      </c>
      <c r="J4564" s="14">
        <f>表格1[[#This Row],[信用卡交易筆數]]/1000</f>
        <v>5369.549</v>
      </c>
      <c r="K4564" s="14">
        <f>表格1[[#This Row],[信用卡交易金額'[新臺幣']]]/1000</f>
        <v>8409487.7219999991</v>
      </c>
      <c r="L4564" s="14">
        <f>表格1[[#This Row],[信用卡交易金額'[新臺幣']]]/1000000</f>
        <v>8409.4877219999998</v>
      </c>
      <c r="M4564" s="14" t="str" cm="1">
        <f t="array" ref="M4564">_xlfn.TEXTJOIN("", TRUE, _xlfn.XLOOKUP(TRUE, VALUE(表格1[[#This Row],[年月]]) &lt;= VALUE($R$8:$R$12), $Q$8:$Q$12)) &amp; "年度"</f>
        <v>2023年度</v>
      </c>
    </row>
    <row r="4565" spans="1:13" x14ac:dyDescent="0.3">
      <c r="A4565" s="2">
        <v>202301</v>
      </c>
      <c r="B4565" s="19">
        <f>DATE(表格1[[#This Row],[年]],表格1[[#This Row],[月]],1)</f>
        <v>44927</v>
      </c>
      <c r="C4565" s="2" t="str">
        <f>LEFT(表格1[[#This Row],[年月]],4)</f>
        <v>2023</v>
      </c>
      <c r="D4565" s="2" t="str">
        <f>RIGHT(表格1[[#This Row],[年月]],2)</f>
        <v>01</v>
      </c>
      <c r="E4565" s="5">
        <v>64000000</v>
      </c>
      <c r="F4565" s="2" t="str">
        <f>VLOOKUP(TEXT(表格1[[#This Row],[地區]],"00000000"),縣市代碼,2,0)</f>
        <v>高雄市</v>
      </c>
      <c r="G4565" s="2" t="s">
        <v>10</v>
      </c>
      <c r="H4565" s="13">
        <v>2729722</v>
      </c>
      <c r="I4565" s="14">
        <v>8214010255</v>
      </c>
      <c r="J4565" s="14">
        <f>表格1[[#This Row],[信用卡交易筆數]]/1000</f>
        <v>2729.7220000000002</v>
      </c>
      <c r="K4565" s="14">
        <f>表格1[[#This Row],[信用卡交易金額'[新臺幣']]]/1000</f>
        <v>8214010.2549999999</v>
      </c>
      <c r="L4565" s="14">
        <f>表格1[[#This Row],[信用卡交易金額'[新臺幣']]]/1000000</f>
        <v>8214.0102549999992</v>
      </c>
      <c r="M4565" s="14" t="str" cm="1">
        <f t="array" ref="M4565">_xlfn.TEXTJOIN("", TRUE, _xlfn.XLOOKUP(TRUE, VALUE(表格1[[#This Row],[年月]]) &lt;= VALUE($R$8:$R$12), $Q$8:$Q$12)) &amp; "年度"</f>
        <v>2023年度</v>
      </c>
    </row>
    <row r="4566" spans="1:13" x14ac:dyDescent="0.3">
      <c r="A4566" s="2">
        <v>202301</v>
      </c>
      <c r="B4566" s="19">
        <f>DATE(表格1[[#This Row],[年]],表格1[[#This Row],[月]],1)</f>
        <v>44927</v>
      </c>
      <c r="C4566" s="2" t="str">
        <f>LEFT(表格1[[#This Row],[年月]],4)</f>
        <v>2023</v>
      </c>
      <c r="D4566" s="2" t="str">
        <f>RIGHT(表格1[[#This Row],[年月]],2)</f>
        <v>01</v>
      </c>
      <c r="E4566" s="5">
        <v>10013000</v>
      </c>
      <c r="F4566" s="2" t="str">
        <f>VLOOKUP(TEXT(表格1[[#This Row],[地區]],"00000000"),縣市代碼,2,0)</f>
        <v>屏東縣</v>
      </c>
      <c r="G4566" s="2" t="s">
        <v>4</v>
      </c>
      <c r="H4566" s="13">
        <v>747110</v>
      </c>
      <c r="I4566" s="14">
        <v>447565526</v>
      </c>
      <c r="J4566" s="14">
        <f>表格1[[#This Row],[信用卡交易筆數]]/1000</f>
        <v>747.11</v>
      </c>
      <c r="K4566" s="14">
        <f>表格1[[#This Row],[信用卡交易金額'[新臺幣']]]/1000</f>
        <v>447565.52600000001</v>
      </c>
      <c r="L4566" s="14">
        <f>表格1[[#This Row],[信用卡交易金額'[新臺幣']]]/1000000</f>
        <v>447.56552599999998</v>
      </c>
      <c r="M4566" s="14" t="str" cm="1">
        <f t="array" ref="M4566">_xlfn.TEXTJOIN("", TRUE, _xlfn.XLOOKUP(TRUE, VALUE(表格1[[#This Row],[年月]]) &lt;= VALUE($R$8:$R$12), $Q$8:$Q$12)) &amp; "年度"</f>
        <v>2023年度</v>
      </c>
    </row>
    <row r="4567" spans="1:13" x14ac:dyDescent="0.3">
      <c r="A4567" s="2">
        <v>202301</v>
      </c>
      <c r="B4567" s="19">
        <f>DATE(表格1[[#This Row],[年]],表格1[[#This Row],[月]],1)</f>
        <v>44927</v>
      </c>
      <c r="C4567" s="2" t="str">
        <f>LEFT(表格1[[#This Row],[年月]],4)</f>
        <v>2023</v>
      </c>
      <c r="D4567" s="2" t="str">
        <f>RIGHT(表格1[[#This Row],[年月]],2)</f>
        <v>01</v>
      </c>
      <c r="E4567" s="5">
        <v>10013000</v>
      </c>
      <c r="F4567" s="2" t="str">
        <f>VLOOKUP(TEXT(表格1[[#This Row],[地區]],"00000000"),縣市代碼,2,0)</f>
        <v>屏東縣</v>
      </c>
      <c r="G4567" s="2" t="s">
        <v>5</v>
      </c>
      <c r="H4567" s="13">
        <v>67643</v>
      </c>
      <c r="I4567" s="14">
        <v>184086937</v>
      </c>
      <c r="J4567" s="14">
        <f>表格1[[#This Row],[信用卡交易筆數]]/1000</f>
        <v>67.643000000000001</v>
      </c>
      <c r="K4567" s="14">
        <f>表格1[[#This Row],[信用卡交易金額'[新臺幣']]]/1000</f>
        <v>184086.93700000001</v>
      </c>
      <c r="L4567" s="14">
        <f>表格1[[#This Row],[信用卡交易金額'[新臺幣']]]/1000000</f>
        <v>184.08693700000001</v>
      </c>
      <c r="M4567" s="14" t="str" cm="1">
        <f t="array" ref="M4567">_xlfn.TEXTJOIN("", TRUE, _xlfn.XLOOKUP(TRUE, VALUE(表格1[[#This Row],[年月]]) &lt;= VALUE($R$8:$R$12), $Q$8:$Q$12)) &amp; "年度"</f>
        <v>2023年度</v>
      </c>
    </row>
    <row r="4568" spans="1:13" x14ac:dyDescent="0.3">
      <c r="A4568" s="2">
        <v>202301</v>
      </c>
      <c r="B4568" s="19">
        <f>DATE(表格1[[#This Row],[年]],表格1[[#This Row],[月]],1)</f>
        <v>44927</v>
      </c>
      <c r="C4568" s="2" t="str">
        <f>LEFT(表格1[[#This Row],[年月]],4)</f>
        <v>2023</v>
      </c>
      <c r="D4568" s="2" t="str">
        <f>RIGHT(表格1[[#This Row],[年月]],2)</f>
        <v>01</v>
      </c>
      <c r="E4568" s="5">
        <v>10013000</v>
      </c>
      <c r="F4568" s="2" t="str">
        <f>VLOOKUP(TEXT(表格1[[#This Row],[地區]],"00000000"),縣市代碼,2,0)</f>
        <v>屏東縣</v>
      </c>
      <c r="G4568" s="2" t="s">
        <v>6</v>
      </c>
      <c r="H4568" s="13">
        <v>102432</v>
      </c>
      <c r="I4568" s="14">
        <v>359147059</v>
      </c>
      <c r="J4568" s="14">
        <f>表格1[[#This Row],[信用卡交易筆數]]/1000</f>
        <v>102.432</v>
      </c>
      <c r="K4568" s="14">
        <f>表格1[[#This Row],[信用卡交易金額'[新臺幣']]]/1000</f>
        <v>359147.05900000001</v>
      </c>
      <c r="L4568" s="14">
        <f>表格1[[#This Row],[信用卡交易金額'[新臺幣']]]/1000000</f>
        <v>359.14705900000001</v>
      </c>
      <c r="M4568" s="14" t="str" cm="1">
        <f t="array" ref="M4568">_xlfn.TEXTJOIN("", TRUE, _xlfn.XLOOKUP(TRUE, VALUE(表格1[[#This Row],[年月]]) &lt;= VALUE($R$8:$R$12), $Q$8:$Q$12)) &amp; "年度"</f>
        <v>2023年度</v>
      </c>
    </row>
    <row r="4569" spans="1:13" x14ac:dyDescent="0.3">
      <c r="A4569" s="2">
        <v>202301</v>
      </c>
      <c r="B4569" s="19">
        <f>DATE(表格1[[#This Row],[年]],表格1[[#This Row],[月]],1)</f>
        <v>44927</v>
      </c>
      <c r="C4569" s="2" t="str">
        <f>LEFT(表格1[[#This Row],[年月]],4)</f>
        <v>2023</v>
      </c>
      <c r="D4569" s="2" t="str">
        <f>RIGHT(表格1[[#This Row],[年月]],2)</f>
        <v>01</v>
      </c>
      <c r="E4569" s="5">
        <v>10013000</v>
      </c>
      <c r="F4569" s="2" t="str">
        <f>VLOOKUP(TEXT(表格1[[#This Row],[地區]],"00000000"),縣市代碼,2,0)</f>
        <v>屏東縣</v>
      </c>
      <c r="G4569" s="2" t="s">
        <v>7</v>
      </c>
      <c r="H4569" s="13">
        <v>633189</v>
      </c>
      <c r="I4569" s="14">
        <v>745892079</v>
      </c>
      <c r="J4569" s="14">
        <f>表格1[[#This Row],[信用卡交易筆數]]/1000</f>
        <v>633.18899999999996</v>
      </c>
      <c r="K4569" s="14">
        <f>表格1[[#This Row],[信用卡交易金額'[新臺幣']]]/1000</f>
        <v>745892.07900000003</v>
      </c>
      <c r="L4569" s="14">
        <f>表格1[[#This Row],[信用卡交易金額'[新臺幣']]]/1000000</f>
        <v>745.89207899999997</v>
      </c>
      <c r="M4569" s="14" t="str" cm="1">
        <f t="array" ref="M4569">_xlfn.TEXTJOIN("", TRUE, _xlfn.XLOOKUP(TRUE, VALUE(表格1[[#This Row],[年月]]) &lt;= VALUE($R$8:$R$12), $Q$8:$Q$12)) &amp; "年度"</f>
        <v>2023年度</v>
      </c>
    </row>
    <row r="4570" spans="1:13" x14ac:dyDescent="0.3">
      <c r="A4570" s="2">
        <v>202301</v>
      </c>
      <c r="B4570" s="19">
        <f>DATE(表格1[[#This Row],[年]],表格1[[#This Row],[月]],1)</f>
        <v>44927</v>
      </c>
      <c r="C4570" s="2" t="str">
        <f>LEFT(表格1[[#This Row],[年月]],4)</f>
        <v>2023</v>
      </c>
      <c r="D4570" s="2" t="str">
        <f>RIGHT(表格1[[#This Row],[年月]],2)</f>
        <v>01</v>
      </c>
      <c r="E4570" s="5">
        <v>10013000</v>
      </c>
      <c r="F4570" s="2" t="str">
        <f>VLOOKUP(TEXT(表格1[[#This Row],[地區]],"00000000"),縣市代碼,2,0)</f>
        <v>屏東縣</v>
      </c>
      <c r="G4570" s="2" t="s">
        <v>8</v>
      </c>
      <c r="H4570" s="13">
        <v>415362</v>
      </c>
      <c r="I4570" s="14">
        <v>582102998</v>
      </c>
      <c r="J4570" s="14">
        <f>表格1[[#This Row],[信用卡交易筆數]]/1000</f>
        <v>415.36200000000002</v>
      </c>
      <c r="K4570" s="14">
        <f>表格1[[#This Row],[信用卡交易金額'[新臺幣']]]/1000</f>
        <v>582102.99800000002</v>
      </c>
      <c r="L4570" s="14">
        <f>表格1[[#This Row],[信用卡交易金額'[新臺幣']]]/1000000</f>
        <v>582.10299799999996</v>
      </c>
      <c r="M4570" s="14" t="str" cm="1">
        <f t="array" ref="M4570">_xlfn.TEXTJOIN("", TRUE, _xlfn.XLOOKUP(TRUE, VALUE(表格1[[#This Row],[年月]]) &lt;= VALUE($R$8:$R$12), $Q$8:$Q$12)) &amp; "年度"</f>
        <v>2023年度</v>
      </c>
    </row>
    <row r="4571" spans="1:13" x14ac:dyDescent="0.3">
      <c r="A4571" s="2">
        <v>202301</v>
      </c>
      <c r="B4571" s="19">
        <f>DATE(表格1[[#This Row],[年]],表格1[[#This Row],[月]],1)</f>
        <v>44927</v>
      </c>
      <c r="C4571" s="2" t="str">
        <f>LEFT(表格1[[#This Row],[年月]],4)</f>
        <v>2023</v>
      </c>
      <c r="D4571" s="2" t="str">
        <f>RIGHT(表格1[[#This Row],[年月]],2)</f>
        <v>01</v>
      </c>
      <c r="E4571" s="5">
        <v>10013000</v>
      </c>
      <c r="F4571" s="2" t="str">
        <f>VLOOKUP(TEXT(表格1[[#This Row],[地區]],"00000000"),縣市代碼,2,0)</f>
        <v>屏東縣</v>
      </c>
      <c r="G4571" s="2" t="s">
        <v>9</v>
      </c>
      <c r="H4571" s="13">
        <v>810094</v>
      </c>
      <c r="I4571" s="14">
        <v>1263679543</v>
      </c>
      <c r="J4571" s="14">
        <f>表格1[[#This Row],[信用卡交易筆數]]/1000</f>
        <v>810.09400000000005</v>
      </c>
      <c r="K4571" s="14">
        <f>表格1[[#This Row],[信用卡交易金額'[新臺幣']]]/1000</f>
        <v>1263679.5430000001</v>
      </c>
      <c r="L4571" s="14">
        <f>表格1[[#This Row],[信用卡交易金額'[新臺幣']]]/1000000</f>
        <v>1263.679543</v>
      </c>
      <c r="M4571" s="14" t="str" cm="1">
        <f t="array" ref="M4571">_xlfn.TEXTJOIN("", TRUE, _xlfn.XLOOKUP(TRUE, VALUE(表格1[[#This Row],[年月]]) &lt;= VALUE($R$8:$R$12), $Q$8:$Q$12)) &amp; "年度"</f>
        <v>2023年度</v>
      </c>
    </row>
    <row r="4572" spans="1:13" x14ac:dyDescent="0.3">
      <c r="A4572" s="2">
        <v>202301</v>
      </c>
      <c r="B4572" s="19">
        <f>DATE(表格1[[#This Row],[年]],表格1[[#This Row],[月]],1)</f>
        <v>44927</v>
      </c>
      <c r="C4572" s="2" t="str">
        <f>LEFT(表格1[[#This Row],[年月]],4)</f>
        <v>2023</v>
      </c>
      <c r="D4572" s="2" t="str">
        <f>RIGHT(表格1[[#This Row],[年月]],2)</f>
        <v>01</v>
      </c>
      <c r="E4572" s="5">
        <v>10013000</v>
      </c>
      <c r="F4572" s="2" t="str">
        <f>VLOOKUP(TEXT(表格1[[#This Row],[地區]],"00000000"),縣市代碼,2,0)</f>
        <v>屏東縣</v>
      </c>
      <c r="G4572" s="2" t="s">
        <v>10</v>
      </c>
      <c r="H4572" s="13">
        <v>495900</v>
      </c>
      <c r="I4572" s="14">
        <v>1556249798</v>
      </c>
      <c r="J4572" s="14">
        <f>表格1[[#This Row],[信用卡交易筆數]]/1000</f>
        <v>495.9</v>
      </c>
      <c r="K4572" s="14">
        <f>表格1[[#This Row],[信用卡交易金額'[新臺幣']]]/1000</f>
        <v>1556249.798</v>
      </c>
      <c r="L4572" s="14">
        <f>表格1[[#This Row],[信用卡交易金額'[新臺幣']]]/1000000</f>
        <v>1556.2497980000001</v>
      </c>
      <c r="M4572" s="14" t="str" cm="1">
        <f t="array" ref="M4572">_xlfn.TEXTJOIN("", TRUE, _xlfn.XLOOKUP(TRUE, VALUE(表格1[[#This Row],[年月]]) &lt;= VALUE($R$8:$R$12), $Q$8:$Q$12)) &amp; "年度"</f>
        <v>2023年度</v>
      </c>
    </row>
    <row r="4573" spans="1:13" x14ac:dyDescent="0.3">
      <c r="A4573" s="2">
        <v>202301</v>
      </c>
      <c r="B4573" s="19">
        <f>DATE(表格1[[#This Row],[年]],表格1[[#This Row],[月]],1)</f>
        <v>44927</v>
      </c>
      <c r="C4573" s="2" t="str">
        <f>LEFT(表格1[[#This Row],[年月]],4)</f>
        <v>2023</v>
      </c>
      <c r="D4573" s="2" t="str">
        <f>RIGHT(表格1[[#This Row],[年月]],2)</f>
        <v>01</v>
      </c>
      <c r="E4573" s="5">
        <v>10017000</v>
      </c>
      <c r="F4573" s="2" t="str">
        <f>VLOOKUP(TEXT(表格1[[#This Row],[地區]],"00000000"),縣市代碼,2,0)</f>
        <v>基隆市</v>
      </c>
      <c r="G4573" s="2" t="s">
        <v>4</v>
      </c>
      <c r="H4573" s="13">
        <v>704762</v>
      </c>
      <c r="I4573" s="14">
        <v>425426314</v>
      </c>
      <c r="J4573" s="14">
        <f>表格1[[#This Row],[信用卡交易筆數]]/1000</f>
        <v>704.76199999999994</v>
      </c>
      <c r="K4573" s="14">
        <f>表格1[[#This Row],[信用卡交易金額'[新臺幣']]]/1000</f>
        <v>425426.31400000001</v>
      </c>
      <c r="L4573" s="14">
        <f>表格1[[#This Row],[信用卡交易金額'[新臺幣']]]/1000000</f>
        <v>425.42631399999999</v>
      </c>
      <c r="M4573" s="14" t="str" cm="1">
        <f t="array" ref="M4573">_xlfn.TEXTJOIN("", TRUE, _xlfn.XLOOKUP(TRUE, VALUE(表格1[[#This Row],[年月]]) &lt;= VALUE($R$8:$R$12), $Q$8:$Q$12)) &amp; "年度"</f>
        <v>2023年度</v>
      </c>
    </row>
    <row r="4574" spans="1:13" x14ac:dyDescent="0.3">
      <c r="A4574" s="2">
        <v>202301</v>
      </c>
      <c r="B4574" s="19">
        <f>DATE(表格1[[#This Row],[年]],表格1[[#This Row],[月]],1)</f>
        <v>44927</v>
      </c>
      <c r="C4574" s="2" t="str">
        <f>LEFT(表格1[[#This Row],[年月]],4)</f>
        <v>2023</v>
      </c>
      <c r="D4574" s="2" t="str">
        <f>RIGHT(表格1[[#This Row],[年月]],2)</f>
        <v>01</v>
      </c>
      <c r="E4574" s="5">
        <v>10017000</v>
      </c>
      <c r="F4574" s="2" t="str">
        <f>VLOOKUP(TEXT(表格1[[#This Row],[地區]],"00000000"),縣市代碼,2,0)</f>
        <v>基隆市</v>
      </c>
      <c r="G4574" s="2" t="s">
        <v>5</v>
      </c>
      <c r="H4574" s="13">
        <v>58350</v>
      </c>
      <c r="I4574" s="14">
        <v>172414304</v>
      </c>
      <c r="J4574" s="14">
        <f>表格1[[#This Row],[信用卡交易筆數]]/1000</f>
        <v>58.35</v>
      </c>
      <c r="K4574" s="14">
        <f>表格1[[#This Row],[信用卡交易金額'[新臺幣']]]/1000</f>
        <v>172414.304</v>
      </c>
      <c r="L4574" s="14">
        <f>表格1[[#This Row],[信用卡交易金額'[新臺幣']]]/1000000</f>
        <v>172.41430399999999</v>
      </c>
      <c r="M4574" s="14" t="str" cm="1">
        <f t="array" ref="M4574">_xlfn.TEXTJOIN("", TRUE, _xlfn.XLOOKUP(TRUE, VALUE(表格1[[#This Row],[年月]]) &lt;= VALUE($R$8:$R$12), $Q$8:$Q$12)) &amp; "年度"</f>
        <v>2023年度</v>
      </c>
    </row>
    <row r="4575" spans="1:13" x14ac:dyDescent="0.3">
      <c r="A4575" s="2">
        <v>202301</v>
      </c>
      <c r="B4575" s="19">
        <f>DATE(表格1[[#This Row],[年]],表格1[[#This Row],[月]],1)</f>
        <v>44927</v>
      </c>
      <c r="C4575" s="2" t="str">
        <f>LEFT(表格1[[#This Row],[年月]],4)</f>
        <v>2023</v>
      </c>
      <c r="D4575" s="2" t="str">
        <f>RIGHT(表格1[[#This Row],[年月]],2)</f>
        <v>01</v>
      </c>
      <c r="E4575" s="5">
        <v>10017000</v>
      </c>
      <c r="F4575" s="2" t="str">
        <f>VLOOKUP(TEXT(表格1[[#This Row],[地區]],"00000000"),縣市代碼,2,0)</f>
        <v>基隆市</v>
      </c>
      <c r="G4575" s="2" t="s">
        <v>6</v>
      </c>
      <c r="H4575" s="13">
        <v>71792</v>
      </c>
      <c r="I4575" s="14">
        <v>281573263</v>
      </c>
      <c r="J4575" s="14">
        <f>表格1[[#This Row],[信用卡交易筆數]]/1000</f>
        <v>71.792000000000002</v>
      </c>
      <c r="K4575" s="14">
        <f>表格1[[#This Row],[信用卡交易金額'[新臺幣']]]/1000</f>
        <v>281573.26299999998</v>
      </c>
      <c r="L4575" s="14">
        <f>表格1[[#This Row],[信用卡交易金額'[新臺幣']]]/1000000</f>
        <v>281.573263</v>
      </c>
      <c r="M4575" s="14" t="str" cm="1">
        <f t="array" ref="M4575">_xlfn.TEXTJOIN("", TRUE, _xlfn.XLOOKUP(TRUE, VALUE(表格1[[#This Row],[年月]]) &lt;= VALUE($R$8:$R$12), $Q$8:$Q$12)) &amp; "年度"</f>
        <v>2023年度</v>
      </c>
    </row>
    <row r="4576" spans="1:13" x14ac:dyDescent="0.3">
      <c r="A4576" s="2">
        <v>202301</v>
      </c>
      <c r="B4576" s="19">
        <f>DATE(表格1[[#This Row],[年]],表格1[[#This Row],[月]],1)</f>
        <v>44927</v>
      </c>
      <c r="C4576" s="2" t="str">
        <f>LEFT(表格1[[#This Row],[年月]],4)</f>
        <v>2023</v>
      </c>
      <c r="D4576" s="2" t="str">
        <f>RIGHT(表格1[[#This Row],[年月]],2)</f>
        <v>01</v>
      </c>
      <c r="E4576" s="5">
        <v>10017000</v>
      </c>
      <c r="F4576" s="2" t="str">
        <f>VLOOKUP(TEXT(表格1[[#This Row],[地區]],"00000000"),縣市代碼,2,0)</f>
        <v>基隆市</v>
      </c>
      <c r="G4576" s="2" t="s">
        <v>7</v>
      </c>
      <c r="H4576" s="13">
        <v>430435</v>
      </c>
      <c r="I4576" s="14">
        <v>427709307</v>
      </c>
      <c r="J4576" s="14">
        <f>表格1[[#This Row],[信用卡交易筆數]]/1000</f>
        <v>430.435</v>
      </c>
      <c r="K4576" s="14">
        <f>表格1[[#This Row],[信用卡交易金額'[新臺幣']]]/1000</f>
        <v>427709.30699999997</v>
      </c>
      <c r="L4576" s="14">
        <f>表格1[[#This Row],[信用卡交易金額'[新臺幣']]]/1000000</f>
        <v>427.70930700000002</v>
      </c>
      <c r="M4576" s="14" t="str" cm="1">
        <f t="array" ref="M4576">_xlfn.TEXTJOIN("", TRUE, _xlfn.XLOOKUP(TRUE, VALUE(表格1[[#This Row],[年月]]) &lt;= VALUE($R$8:$R$12), $Q$8:$Q$12)) &amp; "年度"</f>
        <v>2023年度</v>
      </c>
    </row>
    <row r="4577" spans="1:13" x14ac:dyDescent="0.3">
      <c r="A4577" s="2">
        <v>202301</v>
      </c>
      <c r="B4577" s="19">
        <f>DATE(表格1[[#This Row],[年]],表格1[[#This Row],[月]],1)</f>
        <v>44927</v>
      </c>
      <c r="C4577" s="2" t="str">
        <f>LEFT(表格1[[#This Row],[年月]],4)</f>
        <v>2023</v>
      </c>
      <c r="D4577" s="2" t="str">
        <f>RIGHT(表格1[[#This Row],[年月]],2)</f>
        <v>01</v>
      </c>
      <c r="E4577" s="5">
        <v>10017000</v>
      </c>
      <c r="F4577" s="2" t="str">
        <f>VLOOKUP(TEXT(表格1[[#This Row],[地區]],"00000000"),縣市代碼,2,0)</f>
        <v>基隆市</v>
      </c>
      <c r="G4577" s="2" t="s">
        <v>8</v>
      </c>
      <c r="H4577" s="13">
        <v>363396</v>
      </c>
      <c r="I4577" s="14">
        <v>537987824</v>
      </c>
      <c r="J4577" s="14">
        <f>表格1[[#This Row],[信用卡交易筆數]]/1000</f>
        <v>363.39600000000002</v>
      </c>
      <c r="K4577" s="14">
        <f>表格1[[#This Row],[信用卡交易金額'[新臺幣']]]/1000</f>
        <v>537987.82400000002</v>
      </c>
      <c r="L4577" s="14">
        <f>表格1[[#This Row],[信用卡交易金額'[新臺幣']]]/1000000</f>
        <v>537.98782400000005</v>
      </c>
      <c r="M4577" s="14" t="str" cm="1">
        <f t="array" ref="M4577">_xlfn.TEXTJOIN("", TRUE, _xlfn.XLOOKUP(TRUE, VALUE(表格1[[#This Row],[年月]]) &lt;= VALUE($R$8:$R$12), $Q$8:$Q$12)) &amp; "年度"</f>
        <v>2023年度</v>
      </c>
    </row>
    <row r="4578" spans="1:13" x14ac:dyDescent="0.3">
      <c r="A4578" s="2">
        <v>202301</v>
      </c>
      <c r="B4578" s="19">
        <f>DATE(表格1[[#This Row],[年]],表格1[[#This Row],[月]],1)</f>
        <v>44927</v>
      </c>
      <c r="C4578" s="2" t="str">
        <f>LEFT(表格1[[#This Row],[年月]],4)</f>
        <v>2023</v>
      </c>
      <c r="D4578" s="2" t="str">
        <f>RIGHT(表格1[[#This Row],[年月]],2)</f>
        <v>01</v>
      </c>
      <c r="E4578" s="5">
        <v>10017000</v>
      </c>
      <c r="F4578" s="2" t="str">
        <f>VLOOKUP(TEXT(表格1[[#This Row],[地區]],"00000000"),縣市代碼,2,0)</f>
        <v>基隆市</v>
      </c>
      <c r="G4578" s="2" t="s">
        <v>9</v>
      </c>
      <c r="H4578" s="13">
        <v>684216</v>
      </c>
      <c r="I4578" s="14">
        <v>976219045</v>
      </c>
      <c r="J4578" s="14">
        <f>表格1[[#This Row],[信用卡交易筆數]]/1000</f>
        <v>684.21600000000001</v>
      </c>
      <c r="K4578" s="14">
        <f>表格1[[#This Row],[信用卡交易金額'[新臺幣']]]/1000</f>
        <v>976219.04500000004</v>
      </c>
      <c r="L4578" s="14">
        <f>表格1[[#This Row],[信用卡交易金額'[新臺幣']]]/1000000</f>
        <v>976.21904500000005</v>
      </c>
      <c r="M4578" s="14" t="str" cm="1">
        <f t="array" ref="M4578">_xlfn.TEXTJOIN("", TRUE, _xlfn.XLOOKUP(TRUE, VALUE(表格1[[#This Row],[年月]]) &lt;= VALUE($R$8:$R$12), $Q$8:$Q$12)) &amp; "年度"</f>
        <v>2023年度</v>
      </c>
    </row>
    <row r="4579" spans="1:13" x14ac:dyDescent="0.3">
      <c r="A4579" s="2">
        <v>202301</v>
      </c>
      <c r="B4579" s="19">
        <f>DATE(表格1[[#This Row],[年]],表格1[[#This Row],[月]],1)</f>
        <v>44927</v>
      </c>
      <c r="C4579" s="2" t="str">
        <f>LEFT(表格1[[#This Row],[年月]],4)</f>
        <v>2023</v>
      </c>
      <c r="D4579" s="2" t="str">
        <f>RIGHT(表格1[[#This Row],[年月]],2)</f>
        <v>01</v>
      </c>
      <c r="E4579" s="5">
        <v>10017000</v>
      </c>
      <c r="F4579" s="2" t="str">
        <f>VLOOKUP(TEXT(表格1[[#This Row],[地區]],"00000000"),縣市代碼,2,0)</f>
        <v>基隆市</v>
      </c>
      <c r="G4579" s="2" t="s">
        <v>10</v>
      </c>
      <c r="H4579" s="13">
        <v>403223</v>
      </c>
      <c r="I4579" s="14">
        <v>999574246</v>
      </c>
      <c r="J4579" s="14">
        <f>表格1[[#This Row],[信用卡交易筆數]]/1000</f>
        <v>403.22300000000001</v>
      </c>
      <c r="K4579" s="14">
        <f>表格1[[#This Row],[信用卡交易金額'[新臺幣']]]/1000</f>
        <v>999574.24600000004</v>
      </c>
      <c r="L4579" s="14">
        <f>表格1[[#This Row],[信用卡交易金額'[新臺幣']]]/1000000</f>
        <v>999.57424600000002</v>
      </c>
      <c r="M4579" s="14" t="str" cm="1">
        <f t="array" ref="M4579">_xlfn.TEXTJOIN("", TRUE, _xlfn.XLOOKUP(TRUE, VALUE(表格1[[#This Row],[年月]]) &lt;= VALUE($R$8:$R$12), $Q$8:$Q$12)) &amp; "年度"</f>
        <v>2023年度</v>
      </c>
    </row>
    <row r="4580" spans="1:13" x14ac:dyDescent="0.3">
      <c r="A4580" s="2">
        <v>202301</v>
      </c>
      <c r="B4580" s="19">
        <f>DATE(表格1[[#This Row],[年]],表格1[[#This Row],[月]],1)</f>
        <v>44927</v>
      </c>
      <c r="C4580" s="2" t="str">
        <f>LEFT(表格1[[#This Row],[年月]],4)</f>
        <v>2023</v>
      </c>
      <c r="D4580" s="2" t="str">
        <f>RIGHT(表格1[[#This Row],[年月]],2)</f>
        <v>01</v>
      </c>
      <c r="E4580" s="5">
        <v>10002000</v>
      </c>
      <c r="F4580" s="2" t="str">
        <f>VLOOKUP(TEXT(表格1[[#This Row],[地區]],"00000000"),縣市代碼,2,0)</f>
        <v>宜蘭縣</v>
      </c>
      <c r="G4580" s="2" t="s">
        <v>4</v>
      </c>
      <c r="H4580" s="13">
        <v>565327</v>
      </c>
      <c r="I4580" s="14">
        <v>315858017</v>
      </c>
      <c r="J4580" s="14">
        <f>表格1[[#This Row],[信用卡交易筆數]]/1000</f>
        <v>565.327</v>
      </c>
      <c r="K4580" s="14">
        <f>表格1[[#This Row],[信用卡交易金額'[新臺幣']]]/1000</f>
        <v>315858.01699999999</v>
      </c>
      <c r="L4580" s="14">
        <f>表格1[[#This Row],[信用卡交易金額'[新臺幣']]]/1000000</f>
        <v>315.85801700000002</v>
      </c>
      <c r="M4580" s="14" t="str" cm="1">
        <f t="array" ref="M4580">_xlfn.TEXTJOIN("", TRUE, _xlfn.XLOOKUP(TRUE, VALUE(表格1[[#This Row],[年月]]) &lt;= VALUE($R$8:$R$12), $Q$8:$Q$12)) &amp; "年度"</f>
        <v>2023年度</v>
      </c>
    </row>
    <row r="4581" spans="1:13" x14ac:dyDescent="0.3">
      <c r="A4581" s="2">
        <v>202301</v>
      </c>
      <c r="B4581" s="19">
        <f>DATE(表格1[[#This Row],[年]],表格1[[#This Row],[月]],1)</f>
        <v>44927</v>
      </c>
      <c r="C4581" s="2" t="str">
        <f>LEFT(表格1[[#This Row],[年月]],4)</f>
        <v>2023</v>
      </c>
      <c r="D4581" s="2" t="str">
        <f>RIGHT(表格1[[#This Row],[年月]],2)</f>
        <v>01</v>
      </c>
      <c r="E4581" s="5">
        <v>10002000</v>
      </c>
      <c r="F4581" s="2" t="str">
        <f>VLOOKUP(TEXT(表格1[[#This Row],[地區]],"00000000"),縣市代碼,2,0)</f>
        <v>宜蘭縣</v>
      </c>
      <c r="G4581" s="2" t="s">
        <v>5</v>
      </c>
      <c r="H4581" s="13">
        <v>47100</v>
      </c>
      <c r="I4581" s="14">
        <v>141880280</v>
      </c>
      <c r="J4581" s="14">
        <f>表格1[[#This Row],[信用卡交易筆數]]/1000</f>
        <v>47.1</v>
      </c>
      <c r="K4581" s="14">
        <f>表格1[[#This Row],[信用卡交易金額'[新臺幣']]]/1000</f>
        <v>141880.28</v>
      </c>
      <c r="L4581" s="14">
        <f>表格1[[#This Row],[信用卡交易金額'[新臺幣']]]/1000000</f>
        <v>141.88028</v>
      </c>
      <c r="M4581" s="14" t="str" cm="1">
        <f t="array" ref="M4581">_xlfn.TEXTJOIN("", TRUE, _xlfn.XLOOKUP(TRUE, VALUE(表格1[[#This Row],[年月]]) &lt;= VALUE($R$8:$R$12), $Q$8:$Q$12)) &amp; "年度"</f>
        <v>2023年度</v>
      </c>
    </row>
    <row r="4582" spans="1:13" x14ac:dyDescent="0.3">
      <c r="A4582" s="2">
        <v>202301</v>
      </c>
      <c r="B4582" s="19">
        <f>DATE(表格1[[#This Row],[年]],表格1[[#This Row],[月]],1)</f>
        <v>44927</v>
      </c>
      <c r="C4582" s="2" t="str">
        <f>LEFT(表格1[[#This Row],[年月]],4)</f>
        <v>2023</v>
      </c>
      <c r="D4582" s="2" t="str">
        <f>RIGHT(表格1[[#This Row],[年月]],2)</f>
        <v>01</v>
      </c>
      <c r="E4582" s="5">
        <v>10002000</v>
      </c>
      <c r="F4582" s="2" t="str">
        <f>VLOOKUP(TEXT(表格1[[#This Row],[地區]],"00000000"),縣市代碼,2,0)</f>
        <v>宜蘭縣</v>
      </c>
      <c r="G4582" s="2" t="s">
        <v>6</v>
      </c>
      <c r="H4582" s="13">
        <v>72383</v>
      </c>
      <c r="I4582" s="14">
        <v>270588150</v>
      </c>
      <c r="J4582" s="14">
        <f>表格1[[#This Row],[信用卡交易筆數]]/1000</f>
        <v>72.382999999999996</v>
      </c>
      <c r="K4582" s="14">
        <f>表格1[[#This Row],[信用卡交易金額'[新臺幣']]]/1000</f>
        <v>270588.15000000002</v>
      </c>
      <c r="L4582" s="14">
        <f>表格1[[#This Row],[信用卡交易金額'[新臺幣']]]/1000000</f>
        <v>270.58814999999998</v>
      </c>
      <c r="M4582" s="14" t="str" cm="1">
        <f t="array" ref="M4582">_xlfn.TEXTJOIN("", TRUE, _xlfn.XLOOKUP(TRUE, VALUE(表格1[[#This Row],[年月]]) &lt;= VALUE($R$8:$R$12), $Q$8:$Q$12)) &amp; "年度"</f>
        <v>2023年度</v>
      </c>
    </row>
    <row r="4583" spans="1:13" x14ac:dyDescent="0.3">
      <c r="A4583" s="2">
        <v>202301</v>
      </c>
      <c r="B4583" s="19">
        <f>DATE(表格1[[#This Row],[年]],表格1[[#This Row],[月]],1)</f>
        <v>44927</v>
      </c>
      <c r="C4583" s="2" t="str">
        <f>LEFT(表格1[[#This Row],[年月]],4)</f>
        <v>2023</v>
      </c>
      <c r="D4583" s="2" t="str">
        <f>RIGHT(表格1[[#This Row],[年月]],2)</f>
        <v>01</v>
      </c>
      <c r="E4583" s="5">
        <v>10002000</v>
      </c>
      <c r="F4583" s="2" t="str">
        <f>VLOOKUP(TEXT(表格1[[#This Row],[地區]],"00000000"),縣市代碼,2,0)</f>
        <v>宜蘭縣</v>
      </c>
      <c r="G4583" s="2" t="s">
        <v>7</v>
      </c>
      <c r="H4583" s="13">
        <v>374412</v>
      </c>
      <c r="I4583" s="14">
        <v>403528130</v>
      </c>
      <c r="J4583" s="14">
        <f>表格1[[#This Row],[信用卡交易筆數]]/1000</f>
        <v>374.41199999999998</v>
      </c>
      <c r="K4583" s="14">
        <f>表格1[[#This Row],[信用卡交易金額'[新臺幣']]]/1000</f>
        <v>403528.13</v>
      </c>
      <c r="L4583" s="14">
        <f>表格1[[#This Row],[信用卡交易金額'[新臺幣']]]/1000000</f>
        <v>403.52812999999998</v>
      </c>
      <c r="M4583" s="14" t="str" cm="1">
        <f t="array" ref="M4583">_xlfn.TEXTJOIN("", TRUE, _xlfn.XLOOKUP(TRUE, VALUE(表格1[[#This Row],[年月]]) &lt;= VALUE($R$8:$R$12), $Q$8:$Q$12)) &amp; "年度"</f>
        <v>2023年度</v>
      </c>
    </row>
    <row r="4584" spans="1:13" x14ac:dyDescent="0.3">
      <c r="A4584" s="2">
        <v>202301</v>
      </c>
      <c r="B4584" s="19">
        <f>DATE(表格1[[#This Row],[年]],表格1[[#This Row],[月]],1)</f>
        <v>44927</v>
      </c>
      <c r="C4584" s="2" t="str">
        <f>LEFT(表格1[[#This Row],[年月]],4)</f>
        <v>2023</v>
      </c>
      <c r="D4584" s="2" t="str">
        <f>RIGHT(表格1[[#This Row],[年月]],2)</f>
        <v>01</v>
      </c>
      <c r="E4584" s="5">
        <v>10002000</v>
      </c>
      <c r="F4584" s="2" t="str">
        <f>VLOOKUP(TEXT(表格1[[#This Row],[地區]],"00000000"),縣市代碼,2,0)</f>
        <v>宜蘭縣</v>
      </c>
      <c r="G4584" s="2" t="s">
        <v>8</v>
      </c>
      <c r="H4584" s="13">
        <v>299560</v>
      </c>
      <c r="I4584" s="14">
        <v>453113179</v>
      </c>
      <c r="J4584" s="14">
        <f>表格1[[#This Row],[信用卡交易筆數]]/1000</f>
        <v>299.56</v>
      </c>
      <c r="K4584" s="14">
        <f>表格1[[#This Row],[信用卡交易金額'[新臺幣']]]/1000</f>
        <v>453113.179</v>
      </c>
      <c r="L4584" s="14">
        <f>表格1[[#This Row],[信用卡交易金額'[新臺幣']]]/1000000</f>
        <v>453.113179</v>
      </c>
      <c r="M4584" s="14" t="str" cm="1">
        <f t="array" ref="M4584">_xlfn.TEXTJOIN("", TRUE, _xlfn.XLOOKUP(TRUE, VALUE(表格1[[#This Row],[年月]]) &lt;= VALUE($R$8:$R$12), $Q$8:$Q$12)) &amp; "年度"</f>
        <v>2023年度</v>
      </c>
    </row>
    <row r="4585" spans="1:13" x14ac:dyDescent="0.3">
      <c r="A4585" s="2">
        <v>202301</v>
      </c>
      <c r="B4585" s="19">
        <f>DATE(表格1[[#This Row],[年]],表格1[[#This Row],[月]],1)</f>
        <v>44927</v>
      </c>
      <c r="C4585" s="2" t="str">
        <f>LEFT(表格1[[#This Row],[年月]],4)</f>
        <v>2023</v>
      </c>
      <c r="D4585" s="2" t="str">
        <f>RIGHT(表格1[[#This Row],[年月]],2)</f>
        <v>01</v>
      </c>
      <c r="E4585" s="5">
        <v>10002000</v>
      </c>
      <c r="F4585" s="2" t="str">
        <f>VLOOKUP(TEXT(表格1[[#This Row],[地區]],"00000000"),縣市代碼,2,0)</f>
        <v>宜蘭縣</v>
      </c>
      <c r="G4585" s="2" t="s">
        <v>9</v>
      </c>
      <c r="H4585" s="13">
        <v>601580</v>
      </c>
      <c r="I4585" s="14">
        <v>828445047</v>
      </c>
      <c r="J4585" s="14">
        <f>表格1[[#This Row],[信用卡交易筆數]]/1000</f>
        <v>601.58000000000004</v>
      </c>
      <c r="K4585" s="14">
        <f>表格1[[#This Row],[信用卡交易金額'[新臺幣']]]/1000</f>
        <v>828445.04700000002</v>
      </c>
      <c r="L4585" s="14">
        <f>表格1[[#This Row],[信用卡交易金額'[新臺幣']]]/1000000</f>
        <v>828.44504700000005</v>
      </c>
      <c r="M4585" s="14" t="str" cm="1">
        <f t="array" ref="M4585">_xlfn.TEXTJOIN("", TRUE, _xlfn.XLOOKUP(TRUE, VALUE(表格1[[#This Row],[年月]]) &lt;= VALUE($R$8:$R$12), $Q$8:$Q$12)) &amp; "年度"</f>
        <v>2023年度</v>
      </c>
    </row>
    <row r="4586" spans="1:13" x14ac:dyDescent="0.3">
      <c r="A4586" s="2">
        <v>202301</v>
      </c>
      <c r="B4586" s="19">
        <f>DATE(表格1[[#This Row],[年]],表格1[[#This Row],[月]],1)</f>
        <v>44927</v>
      </c>
      <c r="C4586" s="2" t="str">
        <f>LEFT(表格1[[#This Row],[年月]],4)</f>
        <v>2023</v>
      </c>
      <c r="D4586" s="2" t="str">
        <f>RIGHT(表格1[[#This Row],[年月]],2)</f>
        <v>01</v>
      </c>
      <c r="E4586" s="5">
        <v>10002000</v>
      </c>
      <c r="F4586" s="2" t="str">
        <f>VLOOKUP(TEXT(表格1[[#This Row],[地區]],"00000000"),縣市代碼,2,0)</f>
        <v>宜蘭縣</v>
      </c>
      <c r="G4586" s="2" t="s">
        <v>10</v>
      </c>
      <c r="H4586" s="13">
        <v>319571</v>
      </c>
      <c r="I4586" s="14">
        <v>910749791</v>
      </c>
      <c r="J4586" s="14">
        <f>表格1[[#This Row],[信用卡交易筆數]]/1000</f>
        <v>319.57100000000003</v>
      </c>
      <c r="K4586" s="14">
        <f>表格1[[#This Row],[信用卡交易金額'[新臺幣']]]/1000</f>
        <v>910749.79099999997</v>
      </c>
      <c r="L4586" s="14">
        <f>表格1[[#This Row],[信用卡交易金額'[新臺幣']]]/1000000</f>
        <v>910.74979099999996</v>
      </c>
      <c r="M4586" s="14" t="str" cm="1">
        <f t="array" ref="M4586">_xlfn.TEXTJOIN("", TRUE, _xlfn.XLOOKUP(TRUE, VALUE(表格1[[#This Row],[年月]]) &lt;= VALUE($R$8:$R$12), $Q$8:$Q$12)) &amp; "年度"</f>
        <v>2023年度</v>
      </c>
    </row>
    <row r="4587" spans="1:13" x14ac:dyDescent="0.3">
      <c r="A4587" s="2">
        <v>202301</v>
      </c>
      <c r="B4587" s="19">
        <f>DATE(表格1[[#This Row],[年]],表格1[[#This Row],[月]],1)</f>
        <v>44927</v>
      </c>
      <c r="C4587" s="2" t="str">
        <f>LEFT(表格1[[#This Row],[年月]],4)</f>
        <v>2023</v>
      </c>
      <c r="D4587" s="2" t="str">
        <f>RIGHT(表格1[[#This Row],[年月]],2)</f>
        <v>01</v>
      </c>
      <c r="E4587" s="5">
        <v>10015000</v>
      </c>
      <c r="F4587" s="2" t="str">
        <f>VLOOKUP(TEXT(表格1[[#This Row],[地區]],"00000000"),縣市代碼,2,0)</f>
        <v>花蓮縣</v>
      </c>
      <c r="G4587" s="2" t="s">
        <v>4</v>
      </c>
      <c r="H4587" s="13">
        <v>412440</v>
      </c>
      <c r="I4587" s="14">
        <v>256017873</v>
      </c>
      <c r="J4587" s="14">
        <f>表格1[[#This Row],[信用卡交易筆數]]/1000</f>
        <v>412.44</v>
      </c>
      <c r="K4587" s="14">
        <f>表格1[[#This Row],[信用卡交易金額'[新臺幣']]]/1000</f>
        <v>256017.87299999999</v>
      </c>
      <c r="L4587" s="14">
        <f>表格1[[#This Row],[信用卡交易金額'[新臺幣']]]/1000000</f>
        <v>256.01787300000001</v>
      </c>
      <c r="M4587" s="14" t="str" cm="1">
        <f t="array" ref="M4587">_xlfn.TEXTJOIN("", TRUE, _xlfn.XLOOKUP(TRUE, VALUE(表格1[[#This Row],[年月]]) &lt;= VALUE($R$8:$R$12), $Q$8:$Q$12)) &amp; "年度"</f>
        <v>2023年度</v>
      </c>
    </row>
    <row r="4588" spans="1:13" x14ac:dyDescent="0.3">
      <c r="A4588" s="2">
        <v>202301</v>
      </c>
      <c r="B4588" s="19">
        <f>DATE(表格1[[#This Row],[年]],表格1[[#This Row],[月]],1)</f>
        <v>44927</v>
      </c>
      <c r="C4588" s="2" t="str">
        <f>LEFT(表格1[[#This Row],[年月]],4)</f>
        <v>2023</v>
      </c>
      <c r="D4588" s="2" t="str">
        <f>RIGHT(表格1[[#This Row],[年月]],2)</f>
        <v>01</v>
      </c>
      <c r="E4588" s="5">
        <v>10015000</v>
      </c>
      <c r="F4588" s="2" t="str">
        <f>VLOOKUP(TEXT(表格1[[#This Row],[地區]],"00000000"),縣市代碼,2,0)</f>
        <v>花蓮縣</v>
      </c>
      <c r="G4588" s="2" t="s">
        <v>5</v>
      </c>
      <c r="H4588" s="13">
        <v>34286</v>
      </c>
      <c r="I4588" s="14">
        <v>96823717</v>
      </c>
      <c r="J4588" s="14">
        <f>表格1[[#This Row],[信用卡交易筆數]]/1000</f>
        <v>34.286000000000001</v>
      </c>
      <c r="K4588" s="14">
        <f>表格1[[#This Row],[信用卡交易金額'[新臺幣']]]/1000</f>
        <v>96823.717000000004</v>
      </c>
      <c r="L4588" s="14">
        <f>表格1[[#This Row],[信用卡交易金額'[新臺幣']]]/1000000</f>
        <v>96.823717000000002</v>
      </c>
      <c r="M4588" s="14" t="str" cm="1">
        <f t="array" ref="M4588">_xlfn.TEXTJOIN("", TRUE, _xlfn.XLOOKUP(TRUE, VALUE(表格1[[#This Row],[年月]]) &lt;= VALUE($R$8:$R$12), $Q$8:$Q$12)) &amp; "年度"</f>
        <v>2023年度</v>
      </c>
    </row>
    <row r="4589" spans="1:13" x14ac:dyDescent="0.3">
      <c r="A4589" s="2">
        <v>202301</v>
      </c>
      <c r="B4589" s="19">
        <f>DATE(表格1[[#This Row],[年]],表格1[[#This Row],[月]],1)</f>
        <v>44927</v>
      </c>
      <c r="C4589" s="2" t="str">
        <f>LEFT(表格1[[#This Row],[年月]],4)</f>
        <v>2023</v>
      </c>
      <c r="D4589" s="2" t="str">
        <f>RIGHT(表格1[[#This Row],[年月]],2)</f>
        <v>01</v>
      </c>
      <c r="E4589" s="5">
        <v>10015000</v>
      </c>
      <c r="F4589" s="2" t="str">
        <f>VLOOKUP(TEXT(表格1[[#This Row],[地區]],"00000000"),縣市代碼,2,0)</f>
        <v>花蓮縣</v>
      </c>
      <c r="G4589" s="2" t="s">
        <v>6</v>
      </c>
      <c r="H4589" s="13">
        <v>47587</v>
      </c>
      <c r="I4589" s="14">
        <v>183285694</v>
      </c>
      <c r="J4589" s="14">
        <f>表格1[[#This Row],[信用卡交易筆數]]/1000</f>
        <v>47.587000000000003</v>
      </c>
      <c r="K4589" s="14">
        <f>表格1[[#This Row],[信用卡交易金額'[新臺幣']]]/1000</f>
        <v>183285.69399999999</v>
      </c>
      <c r="L4589" s="14">
        <f>表格1[[#This Row],[信用卡交易金額'[新臺幣']]]/1000000</f>
        <v>183.28569400000001</v>
      </c>
      <c r="M4589" s="14" t="str" cm="1">
        <f t="array" ref="M4589">_xlfn.TEXTJOIN("", TRUE, _xlfn.XLOOKUP(TRUE, VALUE(表格1[[#This Row],[年月]]) &lt;= VALUE($R$8:$R$12), $Q$8:$Q$12)) &amp; "年度"</f>
        <v>2023年度</v>
      </c>
    </row>
    <row r="4590" spans="1:13" x14ac:dyDescent="0.3">
      <c r="A4590" s="2">
        <v>202301</v>
      </c>
      <c r="B4590" s="19">
        <f>DATE(表格1[[#This Row],[年]],表格1[[#This Row],[月]],1)</f>
        <v>44927</v>
      </c>
      <c r="C4590" s="2" t="str">
        <f>LEFT(表格1[[#This Row],[年月]],4)</f>
        <v>2023</v>
      </c>
      <c r="D4590" s="2" t="str">
        <f>RIGHT(表格1[[#This Row],[年月]],2)</f>
        <v>01</v>
      </c>
      <c r="E4590" s="5">
        <v>10015000</v>
      </c>
      <c r="F4590" s="2" t="str">
        <f>VLOOKUP(TEXT(表格1[[#This Row],[地區]],"00000000"),縣市代碼,2,0)</f>
        <v>花蓮縣</v>
      </c>
      <c r="G4590" s="2" t="s">
        <v>7</v>
      </c>
      <c r="H4590" s="13">
        <v>262649</v>
      </c>
      <c r="I4590" s="14">
        <v>263591281</v>
      </c>
      <c r="J4590" s="14">
        <f>表格1[[#This Row],[信用卡交易筆數]]/1000</f>
        <v>262.649</v>
      </c>
      <c r="K4590" s="14">
        <f>表格1[[#This Row],[信用卡交易金額'[新臺幣']]]/1000</f>
        <v>263591.28100000002</v>
      </c>
      <c r="L4590" s="14">
        <f>表格1[[#This Row],[信用卡交易金額'[新臺幣']]]/1000000</f>
        <v>263.59128099999998</v>
      </c>
      <c r="M4590" s="14" t="str" cm="1">
        <f t="array" ref="M4590">_xlfn.TEXTJOIN("", TRUE, _xlfn.XLOOKUP(TRUE, VALUE(表格1[[#This Row],[年月]]) &lt;= VALUE($R$8:$R$12), $Q$8:$Q$12)) &amp; "年度"</f>
        <v>2023年度</v>
      </c>
    </row>
    <row r="4591" spans="1:13" x14ac:dyDescent="0.3">
      <c r="A4591" s="2">
        <v>202301</v>
      </c>
      <c r="B4591" s="19">
        <f>DATE(表格1[[#This Row],[年]],表格1[[#This Row],[月]],1)</f>
        <v>44927</v>
      </c>
      <c r="C4591" s="2" t="str">
        <f>LEFT(表格1[[#This Row],[年月]],4)</f>
        <v>2023</v>
      </c>
      <c r="D4591" s="2" t="str">
        <f>RIGHT(表格1[[#This Row],[年月]],2)</f>
        <v>01</v>
      </c>
      <c r="E4591" s="5">
        <v>10015000</v>
      </c>
      <c r="F4591" s="2" t="str">
        <f>VLOOKUP(TEXT(表格1[[#This Row],[地區]],"00000000"),縣市代碼,2,0)</f>
        <v>花蓮縣</v>
      </c>
      <c r="G4591" s="2" t="s">
        <v>8</v>
      </c>
      <c r="H4591" s="13">
        <v>204054</v>
      </c>
      <c r="I4591" s="14">
        <v>293574599</v>
      </c>
      <c r="J4591" s="14">
        <f>表格1[[#This Row],[信用卡交易筆數]]/1000</f>
        <v>204.054</v>
      </c>
      <c r="K4591" s="14">
        <f>表格1[[#This Row],[信用卡交易金額'[新臺幣']]]/1000</f>
        <v>293574.59899999999</v>
      </c>
      <c r="L4591" s="14">
        <f>表格1[[#This Row],[信用卡交易金額'[新臺幣']]]/1000000</f>
        <v>293.57459899999998</v>
      </c>
      <c r="M4591" s="14" t="str" cm="1">
        <f t="array" ref="M4591">_xlfn.TEXTJOIN("", TRUE, _xlfn.XLOOKUP(TRUE, VALUE(表格1[[#This Row],[年月]]) &lt;= VALUE($R$8:$R$12), $Q$8:$Q$12)) &amp; "年度"</f>
        <v>2023年度</v>
      </c>
    </row>
    <row r="4592" spans="1:13" x14ac:dyDescent="0.3">
      <c r="A4592" s="2">
        <v>202301</v>
      </c>
      <c r="B4592" s="19">
        <f>DATE(表格1[[#This Row],[年]],表格1[[#This Row],[月]],1)</f>
        <v>44927</v>
      </c>
      <c r="C4592" s="2" t="str">
        <f>LEFT(表格1[[#This Row],[年月]],4)</f>
        <v>2023</v>
      </c>
      <c r="D4592" s="2" t="str">
        <f>RIGHT(表格1[[#This Row],[年月]],2)</f>
        <v>01</v>
      </c>
      <c r="E4592" s="5">
        <v>10015000</v>
      </c>
      <c r="F4592" s="2" t="str">
        <f>VLOOKUP(TEXT(表格1[[#This Row],[地區]],"00000000"),縣市代碼,2,0)</f>
        <v>花蓮縣</v>
      </c>
      <c r="G4592" s="2" t="s">
        <v>9</v>
      </c>
      <c r="H4592" s="13">
        <v>396955</v>
      </c>
      <c r="I4592" s="14">
        <v>590290344</v>
      </c>
      <c r="J4592" s="14">
        <f>表格1[[#This Row],[信用卡交易筆數]]/1000</f>
        <v>396.95499999999998</v>
      </c>
      <c r="K4592" s="14">
        <f>表格1[[#This Row],[信用卡交易金額'[新臺幣']]]/1000</f>
        <v>590290.34400000004</v>
      </c>
      <c r="L4592" s="14">
        <f>表格1[[#This Row],[信用卡交易金額'[新臺幣']]]/1000000</f>
        <v>590.290344</v>
      </c>
      <c r="M4592" s="14" t="str" cm="1">
        <f t="array" ref="M4592">_xlfn.TEXTJOIN("", TRUE, _xlfn.XLOOKUP(TRUE, VALUE(表格1[[#This Row],[年月]]) &lt;= VALUE($R$8:$R$12), $Q$8:$Q$12)) &amp; "年度"</f>
        <v>2023年度</v>
      </c>
    </row>
    <row r="4593" spans="1:13" x14ac:dyDescent="0.3">
      <c r="A4593" s="2">
        <v>202301</v>
      </c>
      <c r="B4593" s="19">
        <f>DATE(表格1[[#This Row],[年]],表格1[[#This Row],[月]],1)</f>
        <v>44927</v>
      </c>
      <c r="C4593" s="2" t="str">
        <f>LEFT(表格1[[#This Row],[年月]],4)</f>
        <v>2023</v>
      </c>
      <c r="D4593" s="2" t="str">
        <f>RIGHT(表格1[[#This Row],[年月]],2)</f>
        <v>01</v>
      </c>
      <c r="E4593" s="5">
        <v>10015000</v>
      </c>
      <c r="F4593" s="2" t="str">
        <f>VLOOKUP(TEXT(表格1[[#This Row],[地區]],"00000000"),縣市代碼,2,0)</f>
        <v>花蓮縣</v>
      </c>
      <c r="G4593" s="2" t="s">
        <v>10</v>
      </c>
      <c r="H4593" s="13">
        <v>204665</v>
      </c>
      <c r="I4593" s="14">
        <v>599821676</v>
      </c>
      <c r="J4593" s="14">
        <f>表格1[[#This Row],[信用卡交易筆數]]/1000</f>
        <v>204.66499999999999</v>
      </c>
      <c r="K4593" s="14">
        <f>表格1[[#This Row],[信用卡交易金額'[新臺幣']]]/1000</f>
        <v>599821.67599999998</v>
      </c>
      <c r="L4593" s="14">
        <f>表格1[[#This Row],[信用卡交易金額'[新臺幣']]]/1000000</f>
        <v>599.82167600000002</v>
      </c>
      <c r="M4593" s="14" t="str" cm="1">
        <f t="array" ref="M4593">_xlfn.TEXTJOIN("", TRUE, _xlfn.XLOOKUP(TRUE, VALUE(表格1[[#This Row],[年月]]) &lt;= VALUE($R$8:$R$12), $Q$8:$Q$12)) &amp; "年度"</f>
        <v>2023年度</v>
      </c>
    </row>
    <row r="4594" spans="1:13" x14ac:dyDescent="0.3">
      <c r="A4594" s="2">
        <v>202301</v>
      </c>
      <c r="B4594" s="19">
        <f>DATE(表格1[[#This Row],[年]],表格1[[#This Row],[月]],1)</f>
        <v>44927</v>
      </c>
      <c r="C4594" s="2" t="str">
        <f>LEFT(表格1[[#This Row],[年月]],4)</f>
        <v>2023</v>
      </c>
      <c r="D4594" s="2" t="str">
        <f>RIGHT(表格1[[#This Row],[年月]],2)</f>
        <v>01</v>
      </c>
      <c r="E4594" s="5">
        <v>10014000</v>
      </c>
      <c r="F4594" s="2" t="str">
        <f>VLOOKUP(TEXT(表格1[[#This Row],[地區]],"00000000"),縣市代碼,2,0)</f>
        <v>臺東縣</v>
      </c>
      <c r="G4594" s="2" t="s">
        <v>4</v>
      </c>
      <c r="H4594" s="13">
        <v>201760</v>
      </c>
      <c r="I4594" s="14">
        <v>112477626</v>
      </c>
      <c r="J4594" s="14">
        <f>表格1[[#This Row],[信用卡交易筆數]]/1000</f>
        <v>201.76</v>
      </c>
      <c r="K4594" s="14">
        <f>表格1[[#This Row],[信用卡交易金額'[新臺幣']]]/1000</f>
        <v>112477.626</v>
      </c>
      <c r="L4594" s="14">
        <f>表格1[[#This Row],[信用卡交易金額'[新臺幣']]]/1000000</f>
        <v>112.477626</v>
      </c>
      <c r="M4594" s="14" t="str" cm="1">
        <f t="array" ref="M4594">_xlfn.TEXTJOIN("", TRUE, _xlfn.XLOOKUP(TRUE, VALUE(表格1[[#This Row],[年月]]) &lt;= VALUE($R$8:$R$12), $Q$8:$Q$12)) &amp; "年度"</f>
        <v>2023年度</v>
      </c>
    </row>
    <row r="4595" spans="1:13" x14ac:dyDescent="0.3">
      <c r="A4595" s="2">
        <v>202301</v>
      </c>
      <c r="B4595" s="19">
        <f>DATE(表格1[[#This Row],[年]],表格1[[#This Row],[月]],1)</f>
        <v>44927</v>
      </c>
      <c r="C4595" s="2" t="str">
        <f>LEFT(表格1[[#This Row],[年月]],4)</f>
        <v>2023</v>
      </c>
      <c r="D4595" s="2" t="str">
        <f>RIGHT(表格1[[#This Row],[年月]],2)</f>
        <v>01</v>
      </c>
      <c r="E4595" s="5">
        <v>10014000</v>
      </c>
      <c r="F4595" s="2" t="str">
        <f>VLOOKUP(TEXT(表格1[[#This Row],[地區]],"00000000"),縣市代碼,2,0)</f>
        <v>臺東縣</v>
      </c>
      <c r="G4595" s="2" t="s">
        <v>5</v>
      </c>
      <c r="H4595" s="13">
        <v>20751</v>
      </c>
      <c r="I4595" s="14">
        <v>54042320</v>
      </c>
      <c r="J4595" s="14">
        <f>表格1[[#This Row],[信用卡交易筆數]]/1000</f>
        <v>20.751000000000001</v>
      </c>
      <c r="K4595" s="14">
        <f>表格1[[#This Row],[信用卡交易金額'[新臺幣']]]/1000</f>
        <v>54042.32</v>
      </c>
      <c r="L4595" s="14">
        <f>表格1[[#This Row],[信用卡交易金額'[新臺幣']]]/1000000</f>
        <v>54.042319999999997</v>
      </c>
      <c r="M4595" s="14" t="str" cm="1">
        <f t="array" ref="M4595">_xlfn.TEXTJOIN("", TRUE, _xlfn.XLOOKUP(TRUE, VALUE(表格1[[#This Row],[年月]]) &lt;= VALUE($R$8:$R$12), $Q$8:$Q$12)) &amp; "年度"</f>
        <v>2023年度</v>
      </c>
    </row>
    <row r="4596" spans="1:13" x14ac:dyDescent="0.3">
      <c r="A4596" s="2">
        <v>202301</v>
      </c>
      <c r="B4596" s="19">
        <f>DATE(表格1[[#This Row],[年]],表格1[[#This Row],[月]],1)</f>
        <v>44927</v>
      </c>
      <c r="C4596" s="2" t="str">
        <f>LEFT(表格1[[#This Row],[年月]],4)</f>
        <v>2023</v>
      </c>
      <c r="D4596" s="2" t="str">
        <f>RIGHT(表格1[[#This Row],[年月]],2)</f>
        <v>01</v>
      </c>
      <c r="E4596" s="5">
        <v>10014000</v>
      </c>
      <c r="F4596" s="2" t="str">
        <f>VLOOKUP(TEXT(表格1[[#This Row],[地區]],"00000000"),縣市代碼,2,0)</f>
        <v>臺東縣</v>
      </c>
      <c r="G4596" s="2" t="s">
        <v>6</v>
      </c>
      <c r="H4596" s="13">
        <v>23440</v>
      </c>
      <c r="I4596" s="14">
        <v>88899121</v>
      </c>
      <c r="J4596" s="14">
        <f>表格1[[#This Row],[信用卡交易筆數]]/1000</f>
        <v>23.44</v>
      </c>
      <c r="K4596" s="14">
        <f>表格1[[#This Row],[信用卡交易金額'[新臺幣']]]/1000</f>
        <v>88899.120999999999</v>
      </c>
      <c r="L4596" s="14">
        <f>表格1[[#This Row],[信用卡交易金額'[新臺幣']]]/1000000</f>
        <v>88.899120999999994</v>
      </c>
      <c r="M4596" s="14" t="str" cm="1">
        <f t="array" ref="M4596">_xlfn.TEXTJOIN("", TRUE, _xlfn.XLOOKUP(TRUE, VALUE(表格1[[#This Row],[年月]]) &lt;= VALUE($R$8:$R$12), $Q$8:$Q$12)) &amp; "年度"</f>
        <v>2023年度</v>
      </c>
    </row>
    <row r="4597" spans="1:13" x14ac:dyDescent="0.3">
      <c r="A4597" s="2">
        <v>202301</v>
      </c>
      <c r="B4597" s="19">
        <f>DATE(表格1[[#This Row],[年]],表格1[[#This Row],[月]],1)</f>
        <v>44927</v>
      </c>
      <c r="C4597" s="2" t="str">
        <f>LEFT(表格1[[#This Row],[年月]],4)</f>
        <v>2023</v>
      </c>
      <c r="D4597" s="2" t="str">
        <f>RIGHT(表格1[[#This Row],[年月]],2)</f>
        <v>01</v>
      </c>
      <c r="E4597" s="5">
        <v>10014000</v>
      </c>
      <c r="F4597" s="2" t="str">
        <f>VLOOKUP(TEXT(表格1[[#This Row],[地區]],"00000000"),縣市代碼,2,0)</f>
        <v>臺東縣</v>
      </c>
      <c r="G4597" s="2" t="s">
        <v>7</v>
      </c>
      <c r="H4597" s="13">
        <v>150711</v>
      </c>
      <c r="I4597" s="14">
        <v>153667931</v>
      </c>
      <c r="J4597" s="14">
        <f>表格1[[#This Row],[信用卡交易筆數]]/1000</f>
        <v>150.71100000000001</v>
      </c>
      <c r="K4597" s="14">
        <f>表格1[[#This Row],[信用卡交易金額'[新臺幣']]]/1000</f>
        <v>153667.93100000001</v>
      </c>
      <c r="L4597" s="14">
        <f>表格1[[#This Row],[信用卡交易金額'[新臺幣']]]/1000000</f>
        <v>153.66793100000001</v>
      </c>
      <c r="M4597" s="14" t="str" cm="1">
        <f t="array" ref="M4597">_xlfn.TEXTJOIN("", TRUE, _xlfn.XLOOKUP(TRUE, VALUE(表格1[[#This Row],[年月]]) &lt;= VALUE($R$8:$R$12), $Q$8:$Q$12)) &amp; "年度"</f>
        <v>2023年度</v>
      </c>
    </row>
    <row r="4598" spans="1:13" x14ac:dyDescent="0.3">
      <c r="A4598" s="2">
        <v>202301</v>
      </c>
      <c r="B4598" s="19">
        <f>DATE(表格1[[#This Row],[年]],表格1[[#This Row],[月]],1)</f>
        <v>44927</v>
      </c>
      <c r="C4598" s="2" t="str">
        <f>LEFT(表格1[[#This Row],[年月]],4)</f>
        <v>2023</v>
      </c>
      <c r="D4598" s="2" t="str">
        <f>RIGHT(表格1[[#This Row],[年月]],2)</f>
        <v>01</v>
      </c>
      <c r="E4598" s="5">
        <v>10014000</v>
      </c>
      <c r="F4598" s="2" t="str">
        <f>VLOOKUP(TEXT(表格1[[#This Row],[地區]],"00000000"),縣市代碼,2,0)</f>
        <v>臺東縣</v>
      </c>
      <c r="G4598" s="2" t="s">
        <v>8</v>
      </c>
      <c r="H4598" s="13">
        <v>105738</v>
      </c>
      <c r="I4598" s="14">
        <v>151563464</v>
      </c>
      <c r="J4598" s="14">
        <f>表格1[[#This Row],[信用卡交易筆數]]/1000</f>
        <v>105.738</v>
      </c>
      <c r="K4598" s="14">
        <f>表格1[[#This Row],[信用卡交易金額'[新臺幣']]]/1000</f>
        <v>151563.46400000001</v>
      </c>
      <c r="L4598" s="14">
        <f>表格1[[#This Row],[信用卡交易金額'[新臺幣']]]/1000000</f>
        <v>151.56346400000001</v>
      </c>
      <c r="M4598" s="14" t="str" cm="1">
        <f t="array" ref="M4598">_xlfn.TEXTJOIN("", TRUE, _xlfn.XLOOKUP(TRUE, VALUE(表格1[[#This Row],[年月]]) &lt;= VALUE($R$8:$R$12), $Q$8:$Q$12)) &amp; "年度"</f>
        <v>2023年度</v>
      </c>
    </row>
    <row r="4599" spans="1:13" x14ac:dyDescent="0.3">
      <c r="A4599" s="2">
        <v>202301</v>
      </c>
      <c r="B4599" s="19">
        <f>DATE(表格1[[#This Row],[年]],表格1[[#This Row],[月]],1)</f>
        <v>44927</v>
      </c>
      <c r="C4599" s="2" t="str">
        <f>LEFT(表格1[[#This Row],[年月]],4)</f>
        <v>2023</v>
      </c>
      <c r="D4599" s="2" t="str">
        <f>RIGHT(表格1[[#This Row],[年月]],2)</f>
        <v>01</v>
      </c>
      <c r="E4599" s="5">
        <v>10014000</v>
      </c>
      <c r="F4599" s="2" t="str">
        <f>VLOOKUP(TEXT(表格1[[#This Row],[地區]],"00000000"),縣市代碼,2,0)</f>
        <v>臺東縣</v>
      </c>
      <c r="G4599" s="2" t="s">
        <v>9</v>
      </c>
      <c r="H4599" s="13">
        <v>194209</v>
      </c>
      <c r="I4599" s="14">
        <v>275728389</v>
      </c>
      <c r="J4599" s="14">
        <f>表格1[[#This Row],[信用卡交易筆數]]/1000</f>
        <v>194.209</v>
      </c>
      <c r="K4599" s="14">
        <f>表格1[[#This Row],[信用卡交易金額'[新臺幣']]]/1000</f>
        <v>275728.38900000002</v>
      </c>
      <c r="L4599" s="14">
        <f>表格1[[#This Row],[信用卡交易金額'[新臺幣']]]/1000000</f>
        <v>275.72838899999999</v>
      </c>
      <c r="M4599" s="14" t="str" cm="1">
        <f t="array" ref="M4599">_xlfn.TEXTJOIN("", TRUE, _xlfn.XLOOKUP(TRUE, VALUE(表格1[[#This Row],[年月]]) &lt;= VALUE($R$8:$R$12), $Q$8:$Q$12)) &amp; "年度"</f>
        <v>2023年度</v>
      </c>
    </row>
    <row r="4600" spans="1:13" x14ac:dyDescent="0.3">
      <c r="A4600" s="2">
        <v>202301</v>
      </c>
      <c r="B4600" s="19">
        <f>DATE(表格1[[#This Row],[年]],表格1[[#This Row],[月]],1)</f>
        <v>44927</v>
      </c>
      <c r="C4600" s="2" t="str">
        <f>LEFT(表格1[[#This Row],[年月]],4)</f>
        <v>2023</v>
      </c>
      <c r="D4600" s="2" t="str">
        <f>RIGHT(表格1[[#This Row],[年月]],2)</f>
        <v>01</v>
      </c>
      <c r="E4600" s="5">
        <v>10014000</v>
      </c>
      <c r="F4600" s="2" t="str">
        <f>VLOOKUP(TEXT(表格1[[#This Row],[地區]],"00000000"),縣市代碼,2,0)</f>
        <v>臺東縣</v>
      </c>
      <c r="G4600" s="2" t="s">
        <v>10</v>
      </c>
      <c r="H4600" s="13">
        <v>99545</v>
      </c>
      <c r="I4600" s="14">
        <v>323602715</v>
      </c>
      <c r="J4600" s="14">
        <f>表格1[[#This Row],[信用卡交易筆數]]/1000</f>
        <v>99.545000000000002</v>
      </c>
      <c r="K4600" s="14">
        <f>表格1[[#This Row],[信用卡交易金額'[新臺幣']]]/1000</f>
        <v>323602.71500000003</v>
      </c>
      <c r="L4600" s="14">
        <f>表格1[[#This Row],[信用卡交易金額'[新臺幣']]]/1000000</f>
        <v>323.60271499999999</v>
      </c>
      <c r="M4600" s="14" t="str" cm="1">
        <f t="array" ref="M4600">_xlfn.TEXTJOIN("", TRUE, _xlfn.XLOOKUP(TRUE, VALUE(表格1[[#This Row],[年月]]) &lt;= VALUE($R$8:$R$12), $Q$8:$Q$12)) &amp; "年度"</f>
        <v>2023年度</v>
      </c>
    </row>
    <row r="4601" spans="1:13" x14ac:dyDescent="0.3">
      <c r="A4601" s="2">
        <v>202301</v>
      </c>
      <c r="B4601" s="19">
        <f>DATE(表格1[[#This Row],[年]],表格1[[#This Row],[月]],1)</f>
        <v>44927</v>
      </c>
      <c r="C4601" s="2" t="str">
        <f>LEFT(表格1[[#This Row],[年月]],4)</f>
        <v>2023</v>
      </c>
      <c r="D4601" s="2" t="str">
        <f>RIGHT(表格1[[#This Row],[年月]],2)</f>
        <v>01</v>
      </c>
      <c r="E4601" s="5">
        <v>10016000</v>
      </c>
      <c r="F4601" s="2" t="str">
        <f>VLOOKUP(TEXT(表格1[[#This Row],[地區]],"00000000"),縣市代碼,2,0)</f>
        <v>澎湖縣</v>
      </c>
      <c r="G4601" s="2" t="s">
        <v>4</v>
      </c>
      <c r="H4601" s="13">
        <v>84138</v>
      </c>
      <c r="I4601" s="14">
        <v>47507092</v>
      </c>
      <c r="J4601" s="14">
        <f>表格1[[#This Row],[信用卡交易筆數]]/1000</f>
        <v>84.138000000000005</v>
      </c>
      <c r="K4601" s="14">
        <f>表格1[[#This Row],[信用卡交易金額'[新臺幣']]]/1000</f>
        <v>47507.091999999997</v>
      </c>
      <c r="L4601" s="14">
        <f>表格1[[#This Row],[信用卡交易金額'[新臺幣']]]/1000000</f>
        <v>47.507092</v>
      </c>
      <c r="M4601" s="14" t="str" cm="1">
        <f t="array" ref="M4601">_xlfn.TEXTJOIN("", TRUE, _xlfn.XLOOKUP(TRUE, VALUE(表格1[[#This Row],[年月]]) &lt;= VALUE($R$8:$R$12), $Q$8:$Q$12)) &amp; "年度"</f>
        <v>2023年度</v>
      </c>
    </row>
    <row r="4602" spans="1:13" x14ac:dyDescent="0.3">
      <c r="A4602" s="2">
        <v>202301</v>
      </c>
      <c r="B4602" s="19">
        <f>DATE(表格1[[#This Row],[年]],表格1[[#This Row],[月]],1)</f>
        <v>44927</v>
      </c>
      <c r="C4602" s="2" t="str">
        <f>LEFT(表格1[[#This Row],[年月]],4)</f>
        <v>2023</v>
      </c>
      <c r="D4602" s="2" t="str">
        <f>RIGHT(表格1[[#This Row],[年月]],2)</f>
        <v>01</v>
      </c>
      <c r="E4602" s="5">
        <v>10016000</v>
      </c>
      <c r="F4602" s="2" t="str">
        <f>VLOOKUP(TEXT(表格1[[#This Row],[地區]],"00000000"),縣市代碼,2,0)</f>
        <v>澎湖縣</v>
      </c>
      <c r="G4602" s="2" t="s">
        <v>5</v>
      </c>
      <c r="H4602" s="13">
        <v>10060</v>
      </c>
      <c r="I4602" s="14">
        <v>32412419</v>
      </c>
      <c r="J4602" s="14">
        <f>表格1[[#This Row],[信用卡交易筆數]]/1000</f>
        <v>10.06</v>
      </c>
      <c r="K4602" s="14">
        <f>表格1[[#This Row],[信用卡交易金額'[新臺幣']]]/1000</f>
        <v>32412.419000000002</v>
      </c>
      <c r="L4602" s="14">
        <f>表格1[[#This Row],[信用卡交易金額'[新臺幣']]]/1000000</f>
        <v>32.412419</v>
      </c>
      <c r="M4602" s="14" t="str" cm="1">
        <f t="array" ref="M4602">_xlfn.TEXTJOIN("", TRUE, _xlfn.XLOOKUP(TRUE, VALUE(表格1[[#This Row],[年月]]) &lt;= VALUE($R$8:$R$12), $Q$8:$Q$12)) &amp; "年度"</f>
        <v>2023年度</v>
      </c>
    </row>
    <row r="4603" spans="1:13" x14ac:dyDescent="0.3">
      <c r="A4603" s="2">
        <v>202301</v>
      </c>
      <c r="B4603" s="19">
        <f>DATE(表格1[[#This Row],[年]],表格1[[#This Row],[月]],1)</f>
        <v>44927</v>
      </c>
      <c r="C4603" s="2" t="str">
        <f>LEFT(表格1[[#This Row],[年月]],4)</f>
        <v>2023</v>
      </c>
      <c r="D4603" s="2" t="str">
        <f>RIGHT(表格1[[#This Row],[年月]],2)</f>
        <v>01</v>
      </c>
      <c r="E4603" s="5">
        <v>10016000</v>
      </c>
      <c r="F4603" s="2" t="str">
        <f>VLOOKUP(TEXT(表格1[[#This Row],[地區]],"00000000"),縣市代碼,2,0)</f>
        <v>澎湖縣</v>
      </c>
      <c r="G4603" s="2" t="s">
        <v>6</v>
      </c>
      <c r="H4603" s="13">
        <v>13071</v>
      </c>
      <c r="I4603" s="14">
        <v>53415870</v>
      </c>
      <c r="J4603" s="14">
        <f>表格1[[#This Row],[信用卡交易筆數]]/1000</f>
        <v>13.071</v>
      </c>
      <c r="K4603" s="14">
        <f>表格1[[#This Row],[信用卡交易金額'[新臺幣']]]/1000</f>
        <v>53415.87</v>
      </c>
      <c r="L4603" s="14">
        <f>表格1[[#This Row],[信用卡交易金額'[新臺幣']]]/1000000</f>
        <v>53.415869999999998</v>
      </c>
      <c r="M4603" s="14" t="str" cm="1">
        <f t="array" ref="M4603">_xlfn.TEXTJOIN("", TRUE, _xlfn.XLOOKUP(TRUE, VALUE(表格1[[#This Row],[年月]]) &lt;= VALUE($R$8:$R$12), $Q$8:$Q$12)) &amp; "年度"</f>
        <v>2023年度</v>
      </c>
    </row>
    <row r="4604" spans="1:13" x14ac:dyDescent="0.3">
      <c r="A4604" s="2">
        <v>202301</v>
      </c>
      <c r="B4604" s="19">
        <f>DATE(表格1[[#This Row],[年]],表格1[[#This Row],[月]],1)</f>
        <v>44927</v>
      </c>
      <c r="C4604" s="2" t="str">
        <f>LEFT(表格1[[#This Row],[年月]],4)</f>
        <v>2023</v>
      </c>
      <c r="D4604" s="2" t="str">
        <f>RIGHT(表格1[[#This Row],[年月]],2)</f>
        <v>01</v>
      </c>
      <c r="E4604" s="5">
        <v>10016000</v>
      </c>
      <c r="F4604" s="2" t="str">
        <f>VLOOKUP(TEXT(表格1[[#This Row],[地區]],"00000000"),縣市代碼,2,0)</f>
        <v>澎湖縣</v>
      </c>
      <c r="G4604" s="2" t="s">
        <v>7</v>
      </c>
      <c r="H4604" s="13">
        <v>60070</v>
      </c>
      <c r="I4604" s="14">
        <v>74362961</v>
      </c>
      <c r="J4604" s="14">
        <f>表格1[[#This Row],[信用卡交易筆數]]/1000</f>
        <v>60.07</v>
      </c>
      <c r="K4604" s="14">
        <f>表格1[[#This Row],[信用卡交易金額'[新臺幣']]]/1000</f>
        <v>74362.960999999996</v>
      </c>
      <c r="L4604" s="14">
        <f>表格1[[#This Row],[信用卡交易金額'[新臺幣']]]/1000000</f>
        <v>74.362960999999999</v>
      </c>
      <c r="M4604" s="14" t="str" cm="1">
        <f t="array" ref="M4604">_xlfn.TEXTJOIN("", TRUE, _xlfn.XLOOKUP(TRUE, VALUE(表格1[[#This Row],[年月]]) &lt;= VALUE($R$8:$R$12), $Q$8:$Q$12)) &amp; "年度"</f>
        <v>2023年度</v>
      </c>
    </row>
    <row r="4605" spans="1:13" x14ac:dyDescent="0.3">
      <c r="A4605" s="2">
        <v>202301</v>
      </c>
      <c r="B4605" s="19">
        <f>DATE(表格1[[#This Row],[年]],表格1[[#This Row],[月]],1)</f>
        <v>44927</v>
      </c>
      <c r="C4605" s="2" t="str">
        <f>LEFT(表格1[[#This Row],[年月]],4)</f>
        <v>2023</v>
      </c>
      <c r="D4605" s="2" t="str">
        <f>RIGHT(表格1[[#This Row],[年月]],2)</f>
        <v>01</v>
      </c>
      <c r="E4605" s="5">
        <v>10016000</v>
      </c>
      <c r="F4605" s="2" t="str">
        <f>VLOOKUP(TEXT(表格1[[#This Row],[地區]],"00000000"),縣市代碼,2,0)</f>
        <v>澎湖縣</v>
      </c>
      <c r="G4605" s="2" t="s">
        <v>8</v>
      </c>
      <c r="H4605" s="13">
        <v>54772</v>
      </c>
      <c r="I4605" s="14">
        <v>72659944</v>
      </c>
      <c r="J4605" s="14">
        <f>表格1[[#This Row],[信用卡交易筆數]]/1000</f>
        <v>54.771999999999998</v>
      </c>
      <c r="K4605" s="14">
        <f>表格1[[#This Row],[信用卡交易金額'[新臺幣']]]/1000</f>
        <v>72659.944000000003</v>
      </c>
      <c r="L4605" s="14">
        <f>表格1[[#This Row],[信用卡交易金額'[新臺幣']]]/1000000</f>
        <v>72.659943999999996</v>
      </c>
      <c r="M4605" s="14" t="str" cm="1">
        <f t="array" ref="M4605">_xlfn.TEXTJOIN("", TRUE, _xlfn.XLOOKUP(TRUE, VALUE(表格1[[#This Row],[年月]]) &lt;= VALUE($R$8:$R$12), $Q$8:$Q$12)) &amp; "年度"</f>
        <v>2023年度</v>
      </c>
    </row>
    <row r="4606" spans="1:13" x14ac:dyDescent="0.3">
      <c r="A4606" s="2">
        <v>202301</v>
      </c>
      <c r="B4606" s="19">
        <f>DATE(表格1[[#This Row],[年]],表格1[[#This Row],[月]],1)</f>
        <v>44927</v>
      </c>
      <c r="C4606" s="2" t="str">
        <f>LEFT(表格1[[#This Row],[年月]],4)</f>
        <v>2023</v>
      </c>
      <c r="D4606" s="2" t="str">
        <f>RIGHT(表格1[[#This Row],[年月]],2)</f>
        <v>01</v>
      </c>
      <c r="E4606" s="5">
        <v>10016000</v>
      </c>
      <c r="F4606" s="2" t="str">
        <f>VLOOKUP(TEXT(表格1[[#This Row],[地區]],"00000000"),縣市代碼,2,0)</f>
        <v>澎湖縣</v>
      </c>
      <c r="G4606" s="2" t="s">
        <v>9</v>
      </c>
      <c r="H4606" s="13">
        <v>93739</v>
      </c>
      <c r="I4606" s="14">
        <v>128556372</v>
      </c>
      <c r="J4606" s="14">
        <f>表格1[[#This Row],[信用卡交易筆數]]/1000</f>
        <v>93.739000000000004</v>
      </c>
      <c r="K4606" s="14">
        <f>表格1[[#This Row],[信用卡交易金額'[新臺幣']]]/1000</f>
        <v>128556.372</v>
      </c>
      <c r="L4606" s="14">
        <f>表格1[[#This Row],[信用卡交易金額'[新臺幣']]]/1000000</f>
        <v>128.55637200000001</v>
      </c>
      <c r="M4606" s="14" t="str" cm="1">
        <f t="array" ref="M4606">_xlfn.TEXTJOIN("", TRUE, _xlfn.XLOOKUP(TRUE, VALUE(表格1[[#This Row],[年月]]) &lt;= VALUE($R$8:$R$12), $Q$8:$Q$12)) &amp; "年度"</f>
        <v>2023年度</v>
      </c>
    </row>
    <row r="4607" spans="1:13" x14ac:dyDescent="0.3">
      <c r="A4607" s="2">
        <v>202301</v>
      </c>
      <c r="B4607" s="19">
        <f>DATE(表格1[[#This Row],[年]],表格1[[#This Row],[月]],1)</f>
        <v>44927</v>
      </c>
      <c r="C4607" s="2" t="str">
        <f>LEFT(表格1[[#This Row],[年月]],4)</f>
        <v>2023</v>
      </c>
      <c r="D4607" s="2" t="str">
        <f>RIGHT(表格1[[#This Row],[年月]],2)</f>
        <v>01</v>
      </c>
      <c r="E4607" s="5">
        <v>10016000</v>
      </c>
      <c r="F4607" s="2" t="str">
        <f>VLOOKUP(TEXT(表格1[[#This Row],[地區]],"00000000"),縣市代碼,2,0)</f>
        <v>澎湖縣</v>
      </c>
      <c r="G4607" s="2" t="s">
        <v>10</v>
      </c>
      <c r="H4607" s="13">
        <v>43683</v>
      </c>
      <c r="I4607" s="14">
        <v>130694922</v>
      </c>
      <c r="J4607" s="14">
        <f>表格1[[#This Row],[信用卡交易筆數]]/1000</f>
        <v>43.683</v>
      </c>
      <c r="K4607" s="14">
        <f>表格1[[#This Row],[信用卡交易金額'[新臺幣']]]/1000</f>
        <v>130694.92200000001</v>
      </c>
      <c r="L4607" s="14">
        <f>表格1[[#This Row],[信用卡交易金額'[新臺幣']]]/1000000</f>
        <v>130.69492199999999</v>
      </c>
      <c r="M4607" s="14" t="str" cm="1">
        <f t="array" ref="M4607">_xlfn.TEXTJOIN("", TRUE, _xlfn.XLOOKUP(TRUE, VALUE(表格1[[#This Row],[年月]]) &lt;= VALUE($R$8:$R$12), $Q$8:$Q$12)) &amp; "年度"</f>
        <v>2023年度</v>
      </c>
    </row>
    <row r="4608" spans="1:13" x14ac:dyDescent="0.3">
      <c r="A4608" s="2">
        <v>202301</v>
      </c>
      <c r="B4608" s="19">
        <f>DATE(表格1[[#This Row],[年]],表格1[[#This Row],[月]],1)</f>
        <v>44927</v>
      </c>
      <c r="C4608" s="2" t="str">
        <f>LEFT(表格1[[#This Row],[年月]],4)</f>
        <v>2023</v>
      </c>
      <c r="D4608" s="2" t="str">
        <f>RIGHT(表格1[[#This Row],[年月]],2)</f>
        <v>01</v>
      </c>
      <c r="E4608" s="5" t="s">
        <v>62</v>
      </c>
      <c r="F4608" s="2" t="str">
        <f>VLOOKUP(TEXT(表格1[[#This Row],[地區]],"00000000"),縣市代碼,2,0)</f>
        <v>金門縣</v>
      </c>
      <c r="G4608" s="2" t="s">
        <v>4</v>
      </c>
      <c r="H4608" s="13">
        <v>73745</v>
      </c>
      <c r="I4608" s="14">
        <v>62545400</v>
      </c>
      <c r="J4608" s="14">
        <f>表格1[[#This Row],[信用卡交易筆數]]/1000</f>
        <v>73.745000000000005</v>
      </c>
      <c r="K4608" s="14">
        <f>表格1[[#This Row],[信用卡交易金額'[新臺幣']]]/1000</f>
        <v>62545.4</v>
      </c>
      <c r="L4608" s="14">
        <f>表格1[[#This Row],[信用卡交易金額'[新臺幣']]]/1000000</f>
        <v>62.545400000000001</v>
      </c>
      <c r="M4608" s="14" t="str" cm="1">
        <f t="array" ref="M4608">_xlfn.TEXTJOIN("", TRUE, _xlfn.XLOOKUP(TRUE, VALUE(表格1[[#This Row],[年月]]) &lt;= VALUE($R$8:$R$12), $Q$8:$Q$12)) &amp; "年度"</f>
        <v>2023年度</v>
      </c>
    </row>
    <row r="4609" spans="1:13" x14ac:dyDescent="0.3">
      <c r="A4609" s="2">
        <v>202301</v>
      </c>
      <c r="B4609" s="19">
        <f>DATE(表格1[[#This Row],[年]],表格1[[#This Row],[月]],1)</f>
        <v>44927</v>
      </c>
      <c r="C4609" s="2" t="str">
        <f>LEFT(表格1[[#This Row],[年月]],4)</f>
        <v>2023</v>
      </c>
      <c r="D4609" s="2" t="str">
        <f>RIGHT(表格1[[#This Row],[年月]],2)</f>
        <v>01</v>
      </c>
      <c r="E4609" s="5" t="s">
        <v>62</v>
      </c>
      <c r="F4609" s="2" t="str">
        <f>VLOOKUP(TEXT(表格1[[#This Row],[地區]],"00000000"),縣市代碼,2,0)</f>
        <v>金門縣</v>
      </c>
      <c r="G4609" s="2" t="s">
        <v>5</v>
      </c>
      <c r="H4609" s="13">
        <v>7375</v>
      </c>
      <c r="I4609" s="14">
        <v>20213079</v>
      </c>
      <c r="J4609" s="14">
        <f>表格1[[#This Row],[信用卡交易筆數]]/1000</f>
        <v>7.375</v>
      </c>
      <c r="K4609" s="14">
        <f>表格1[[#This Row],[信用卡交易金額'[新臺幣']]]/1000</f>
        <v>20213.079000000002</v>
      </c>
      <c r="L4609" s="14">
        <f>表格1[[#This Row],[信用卡交易金額'[新臺幣']]]/1000000</f>
        <v>20.213079</v>
      </c>
      <c r="M4609" s="14" t="str" cm="1">
        <f t="array" ref="M4609">_xlfn.TEXTJOIN("", TRUE, _xlfn.XLOOKUP(TRUE, VALUE(表格1[[#This Row],[年月]]) &lt;= VALUE($R$8:$R$12), $Q$8:$Q$12)) &amp; "年度"</f>
        <v>2023年度</v>
      </c>
    </row>
    <row r="4610" spans="1:13" x14ac:dyDescent="0.3">
      <c r="A4610" s="2">
        <v>202301</v>
      </c>
      <c r="B4610" s="19">
        <f>DATE(表格1[[#This Row],[年]],表格1[[#This Row],[月]],1)</f>
        <v>44927</v>
      </c>
      <c r="C4610" s="2" t="str">
        <f>LEFT(表格1[[#This Row],[年月]],4)</f>
        <v>2023</v>
      </c>
      <c r="D4610" s="2" t="str">
        <f>RIGHT(表格1[[#This Row],[年月]],2)</f>
        <v>01</v>
      </c>
      <c r="E4610" s="5" t="s">
        <v>62</v>
      </c>
      <c r="F4610" s="2" t="str">
        <f>VLOOKUP(TEXT(表格1[[#This Row],[地區]],"00000000"),縣市代碼,2,0)</f>
        <v>金門縣</v>
      </c>
      <c r="G4610" s="2" t="s">
        <v>6</v>
      </c>
      <c r="H4610" s="13">
        <v>10681</v>
      </c>
      <c r="I4610" s="14">
        <v>39971833</v>
      </c>
      <c r="J4610" s="14">
        <f>表格1[[#This Row],[信用卡交易筆數]]/1000</f>
        <v>10.680999999999999</v>
      </c>
      <c r="K4610" s="14">
        <f>表格1[[#This Row],[信用卡交易金額'[新臺幣']]]/1000</f>
        <v>39971.832999999999</v>
      </c>
      <c r="L4610" s="14">
        <f>表格1[[#This Row],[信用卡交易金額'[新臺幣']]]/1000000</f>
        <v>39.971832999999997</v>
      </c>
      <c r="M4610" s="14" t="str" cm="1">
        <f t="array" ref="M4610">_xlfn.TEXTJOIN("", TRUE, _xlfn.XLOOKUP(TRUE, VALUE(表格1[[#This Row],[年月]]) &lt;= VALUE($R$8:$R$12), $Q$8:$Q$12)) &amp; "年度"</f>
        <v>2023年度</v>
      </c>
    </row>
    <row r="4611" spans="1:13" x14ac:dyDescent="0.3">
      <c r="A4611" s="2">
        <v>202301</v>
      </c>
      <c r="B4611" s="19">
        <f>DATE(表格1[[#This Row],[年]],表格1[[#This Row],[月]],1)</f>
        <v>44927</v>
      </c>
      <c r="C4611" s="2" t="str">
        <f>LEFT(表格1[[#This Row],[年月]],4)</f>
        <v>2023</v>
      </c>
      <c r="D4611" s="2" t="str">
        <f>RIGHT(表格1[[#This Row],[年月]],2)</f>
        <v>01</v>
      </c>
      <c r="E4611" s="5" t="s">
        <v>62</v>
      </c>
      <c r="F4611" s="2" t="str">
        <f>VLOOKUP(TEXT(表格1[[#This Row],[地區]],"00000000"),縣市代碼,2,0)</f>
        <v>金門縣</v>
      </c>
      <c r="G4611" s="2" t="s">
        <v>7</v>
      </c>
      <c r="H4611" s="13">
        <v>41471</v>
      </c>
      <c r="I4611" s="14">
        <v>57730746</v>
      </c>
      <c r="J4611" s="14">
        <f>表格1[[#This Row],[信用卡交易筆數]]/1000</f>
        <v>41.470999999999997</v>
      </c>
      <c r="K4611" s="14">
        <f>表格1[[#This Row],[信用卡交易金額'[新臺幣']]]/1000</f>
        <v>57730.745999999999</v>
      </c>
      <c r="L4611" s="14">
        <f>表格1[[#This Row],[信用卡交易金額'[新臺幣']]]/1000000</f>
        <v>57.730746000000003</v>
      </c>
      <c r="M4611" s="14" t="str" cm="1">
        <f t="array" ref="M4611">_xlfn.TEXTJOIN("", TRUE, _xlfn.XLOOKUP(TRUE, VALUE(表格1[[#This Row],[年月]]) &lt;= VALUE($R$8:$R$12), $Q$8:$Q$12)) &amp; "年度"</f>
        <v>2023年度</v>
      </c>
    </row>
    <row r="4612" spans="1:13" x14ac:dyDescent="0.3">
      <c r="A4612" s="2">
        <v>202301</v>
      </c>
      <c r="B4612" s="19">
        <f>DATE(表格1[[#This Row],[年]],表格1[[#This Row],[月]],1)</f>
        <v>44927</v>
      </c>
      <c r="C4612" s="2" t="str">
        <f>LEFT(表格1[[#This Row],[年月]],4)</f>
        <v>2023</v>
      </c>
      <c r="D4612" s="2" t="str">
        <f>RIGHT(表格1[[#This Row],[年月]],2)</f>
        <v>01</v>
      </c>
      <c r="E4612" s="5" t="s">
        <v>62</v>
      </c>
      <c r="F4612" s="2" t="str">
        <f>VLOOKUP(TEXT(表格1[[#This Row],[地區]],"00000000"),縣市代碼,2,0)</f>
        <v>金門縣</v>
      </c>
      <c r="G4612" s="2" t="s">
        <v>8</v>
      </c>
      <c r="H4612" s="13">
        <v>43507</v>
      </c>
      <c r="I4612" s="14">
        <v>63896760</v>
      </c>
      <c r="J4612" s="14">
        <f>表格1[[#This Row],[信用卡交易筆數]]/1000</f>
        <v>43.506999999999998</v>
      </c>
      <c r="K4612" s="14">
        <f>表格1[[#This Row],[信用卡交易金額'[新臺幣']]]/1000</f>
        <v>63896.76</v>
      </c>
      <c r="L4612" s="14">
        <f>表格1[[#This Row],[信用卡交易金額'[新臺幣']]]/1000000</f>
        <v>63.89676</v>
      </c>
      <c r="M4612" s="14" t="str" cm="1">
        <f t="array" ref="M4612">_xlfn.TEXTJOIN("", TRUE, _xlfn.XLOOKUP(TRUE, VALUE(表格1[[#This Row],[年月]]) &lt;= VALUE($R$8:$R$12), $Q$8:$Q$12)) &amp; "年度"</f>
        <v>2023年度</v>
      </c>
    </row>
    <row r="4613" spans="1:13" x14ac:dyDescent="0.3">
      <c r="A4613" s="2">
        <v>202301</v>
      </c>
      <c r="B4613" s="19">
        <f>DATE(表格1[[#This Row],[年]],表格1[[#This Row],[月]],1)</f>
        <v>44927</v>
      </c>
      <c r="C4613" s="2" t="str">
        <f>LEFT(表格1[[#This Row],[年月]],4)</f>
        <v>2023</v>
      </c>
      <c r="D4613" s="2" t="str">
        <f>RIGHT(表格1[[#This Row],[年月]],2)</f>
        <v>01</v>
      </c>
      <c r="E4613" s="5" t="s">
        <v>62</v>
      </c>
      <c r="F4613" s="2" t="str">
        <f>VLOOKUP(TEXT(表格1[[#This Row],[地區]],"00000000"),縣市代碼,2,0)</f>
        <v>金門縣</v>
      </c>
      <c r="G4613" s="2" t="s">
        <v>9</v>
      </c>
      <c r="H4613" s="13">
        <v>94537</v>
      </c>
      <c r="I4613" s="14">
        <v>128244802</v>
      </c>
      <c r="J4613" s="14">
        <f>表格1[[#This Row],[信用卡交易筆數]]/1000</f>
        <v>94.537000000000006</v>
      </c>
      <c r="K4613" s="14">
        <f>表格1[[#This Row],[信用卡交易金額'[新臺幣']]]/1000</f>
        <v>128244.802</v>
      </c>
      <c r="L4613" s="14">
        <f>表格1[[#This Row],[信用卡交易金額'[新臺幣']]]/1000000</f>
        <v>128.24480199999999</v>
      </c>
      <c r="M4613" s="14" t="str" cm="1">
        <f t="array" ref="M4613">_xlfn.TEXTJOIN("", TRUE, _xlfn.XLOOKUP(TRUE, VALUE(表格1[[#This Row],[年月]]) &lt;= VALUE($R$8:$R$12), $Q$8:$Q$12)) &amp; "年度"</f>
        <v>2023年度</v>
      </c>
    </row>
    <row r="4614" spans="1:13" x14ac:dyDescent="0.3">
      <c r="A4614" s="2">
        <v>202301</v>
      </c>
      <c r="B4614" s="19">
        <f>DATE(表格1[[#This Row],[年]],表格1[[#This Row],[月]],1)</f>
        <v>44927</v>
      </c>
      <c r="C4614" s="2" t="str">
        <f>LEFT(表格1[[#This Row],[年月]],4)</f>
        <v>2023</v>
      </c>
      <c r="D4614" s="2" t="str">
        <f>RIGHT(表格1[[#This Row],[年月]],2)</f>
        <v>01</v>
      </c>
      <c r="E4614" s="5" t="s">
        <v>62</v>
      </c>
      <c r="F4614" s="2" t="str">
        <f>VLOOKUP(TEXT(表格1[[#This Row],[地區]],"00000000"),縣市代碼,2,0)</f>
        <v>金門縣</v>
      </c>
      <c r="G4614" s="2" t="s">
        <v>10</v>
      </c>
      <c r="H4614" s="13">
        <v>37370</v>
      </c>
      <c r="I4614" s="14">
        <v>104010858</v>
      </c>
      <c r="J4614" s="14">
        <f>表格1[[#This Row],[信用卡交易筆數]]/1000</f>
        <v>37.369999999999997</v>
      </c>
      <c r="K4614" s="14">
        <f>表格1[[#This Row],[信用卡交易金額'[新臺幣']]]/1000</f>
        <v>104010.85799999999</v>
      </c>
      <c r="L4614" s="14">
        <f>表格1[[#This Row],[信用卡交易金額'[新臺幣']]]/1000000</f>
        <v>104.010858</v>
      </c>
      <c r="M4614" s="14" t="str" cm="1">
        <f t="array" ref="M4614">_xlfn.TEXTJOIN("", TRUE, _xlfn.XLOOKUP(TRUE, VALUE(表格1[[#This Row],[年月]]) &lt;= VALUE($R$8:$R$12), $Q$8:$Q$12)) &amp; "年度"</f>
        <v>2023年度</v>
      </c>
    </row>
    <row r="4615" spans="1:13" x14ac:dyDescent="0.3">
      <c r="A4615" s="2">
        <v>202301</v>
      </c>
      <c r="B4615" s="19">
        <f>DATE(表格1[[#This Row],[年]],表格1[[#This Row],[月]],1)</f>
        <v>44927</v>
      </c>
      <c r="C4615" s="2" t="str">
        <f>LEFT(表格1[[#This Row],[年月]],4)</f>
        <v>2023</v>
      </c>
      <c r="D4615" s="2" t="str">
        <f>RIGHT(表格1[[#This Row],[年月]],2)</f>
        <v>01</v>
      </c>
      <c r="E4615" s="5">
        <v>9007000</v>
      </c>
      <c r="F4615" s="2" t="str">
        <f>VLOOKUP(TEXT(表格1[[#This Row],[地區]],"00000000"),縣市代碼,2,0)</f>
        <v>連江縣</v>
      </c>
      <c r="G4615" s="2" t="s">
        <v>4</v>
      </c>
      <c r="H4615" s="13">
        <v>13636</v>
      </c>
      <c r="I4615" s="14">
        <v>13114100</v>
      </c>
      <c r="J4615" s="14">
        <f>表格1[[#This Row],[信用卡交易筆數]]/1000</f>
        <v>13.635999999999999</v>
      </c>
      <c r="K4615" s="14">
        <f>表格1[[#This Row],[信用卡交易金額'[新臺幣']]]/1000</f>
        <v>13114.1</v>
      </c>
      <c r="L4615" s="14">
        <f>表格1[[#This Row],[信用卡交易金額'[新臺幣']]]/1000000</f>
        <v>13.114100000000001</v>
      </c>
      <c r="M4615" s="14" t="str" cm="1">
        <f t="array" ref="M4615">_xlfn.TEXTJOIN("", TRUE, _xlfn.XLOOKUP(TRUE, VALUE(表格1[[#This Row],[年月]]) &lt;= VALUE($R$8:$R$12), $Q$8:$Q$12)) &amp; "年度"</f>
        <v>2023年度</v>
      </c>
    </row>
    <row r="4616" spans="1:13" x14ac:dyDescent="0.3">
      <c r="A4616" s="2">
        <v>202301</v>
      </c>
      <c r="B4616" s="19">
        <f>DATE(表格1[[#This Row],[年]],表格1[[#This Row],[月]],1)</f>
        <v>44927</v>
      </c>
      <c r="C4616" s="2" t="str">
        <f>LEFT(表格1[[#This Row],[年月]],4)</f>
        <v>2023</v>
      </c>
      <c r="D4616" s="2" t="str">
        <f>RIGHT(表格1[[#This Row],[年月]],2)</f>
        <v>01</v>
      </c>
      <c r="E4616" s="5">
        <v>9007000</v>
      </c>
      <c r="F4616" s="2" t="str">
        <f>VLOOKUP(TEXT(表格1[[#This Row],[地區]],"00000000"),縣市代碼,2,0)</f>
        <v>連江縣</v>
      </c>
      <c r="G4616" s="2" t="s">
        <v>5</v>
      </c>
      <c r="H4616" s="13">
        <v>1204</v>
      </c>
      <c r="I4616" s="14">
        <v>3250572</v>
      </c>
      <c r="J4616" s="14">
        <f>表格1[[#This Row],[信用卡交易筆數]]/1000</f>
        <v>1.204</v>
      </c>
      <c r="K4616" s="14">
        <f>表格1[[#This Row],[信用卡交易金額'[新臺幣']]]/1000</f>
        <v>3250.5720000000001</v>
      </c>
      <c r="L4616" s="14">
        <f>表格1[[#This Row],[信用卡交易金額'[新臺幣']]]/1000000</f>
        <v>3.250572</v>
      </c>
      <c r="M4616" s="14" t="str" cm="1">
        <f t="array" ref="M4616">_xlfn.TEXTJOIN("", TRUE, _xlfn.XLOOKUP(TRUE, VALUE(表格1[[#This Row],[年月]]) &lt;= VALUE($R$8:$R$12), $Q$8:$Q$12)) &amp; "年度"</f>
        <v>2023年度</v>
      </c>
    </row>
    <row r="4617" spans="1:13" x14ac:dyDescent="0.3">
      <c r="A4617" s="2">
        <v>202301</v>
      </c>
      <c r="B4617" s="19">
        <f>DATE(表格1[[#This Row],[年]],表格1[[#This Row],[月]],1)</f>
        <v>44927</v>
      </c>
      <c r="C4617" s="2" t="str">
        <f>LEFT(表格1[[#This Row],[年月]],4)</f>
        <v>2023</v>
      </c>
      <c r="D4617" s="2" t="str">
        <f>RIGHT(表格1[[#This Row],[年月]],2)</f>
        <v>01</v>
      </c>
      <c r="E4617" s="5">
        <v>9007000</v>
      </c>
      <c r="F4617" s="2" t="str">
        <f>VLOOKUP(TEXT(表格1[[#This Row],[地區]],"00000000"),縣市代碼,2,0)</f>
        <v>連江縣</v>
      </c>
      <c r="G4617" s="2" t="s">
        <v>6</v>
      </c>
      <c r="H4617" s="13">
        <v>1830</v>
      </c>
      <c r="I4617" s="14">
        <v>5746632</v>
      </c>
      <c r="J4617" s="14">
        <f>表格1[[#This Row],[信用卡交易筆數]]/1000</f>
        <v>1.83</v>
      </c>
      <c r="K4617" s="14">
        <f>表格1[[#This Row],[信用卡交易金額'[新臺幣']]]/1000</f>
        <v>5746.6319999999996</v>
      </c>
      <c r="L4617" s="14">
        <f>表格1[[#This Row],[信用卡交易金額'[新臺幣']]]/1000000</f>
        <v>5.746632</v>
      </c>
      <c r="M4617" s="14" t="str" cm="1">
        <f t="array" ref="M4617">_xlfn.TEXTJOIN("", TRUE, _xlfn.XLOOKUP(TRUE, VALUE(表格1[[#This Row],[年月]]) &lt;= VALUE($R$8:$R$12), $Q$8:$Q$12)) &amp; "年度"</f>
        <v>2023年度</v>
      </c>
    </row>
    <row r="4618" spans="1:13" x14ac:dyDescent="0.3">
      <c r="A4618" s="2">
        <v>202301</v>
      </c>
      <c r="B4618" s="19">
        <f>DATE(表格1[[#This Row],[年]],表格1[[#This Row],[月]],1)</f>
        <v>44927</v>
      </c>
      <c r="C4618" s="2" t="str">
        <f>LEFT(表格1[[#This Row],[年月]],4)</f>
        <v>2023</v>
      </c>
      <c r="D4618" s="2" t="str">
        <f>RIGHT(表格1[[#This Row],[年月]],2)</f>
        <v>01</v>
      </c>
      <c r="E4618" s="5">
        <v>9007000</v>
      </c>
      <c r="F4618" s="2" t="str">
        <f>VLOOKUP(TEXT(表格1[[#This Row],[地區]],"00000000"),縣市代碼,2,0)</f>
        <v>連江縣</v>
      </c>
      <c r="G4618" s="2" t="s">
        <v>7</v>
      </c>
      <c r="H4618" s="13">
        <v>9018</v>
      </c>
      <c r="I4618" s="14">
        <v>13116828</v>
      </c>
      <c r="J4618" s="14">
        <f>表格1[[#This Row],[信用卡交易筆數]]/1000</f>
        <v>9.0180000000000007</v>
      </c>
      <c r="K4618" s="14">
        <f>表格1[[#This Row],[信用卡交易金額'[新臺幣']]]/1000</f>
        <v>13116.828</v>
      </c>
      <c r="L4618" s="14">
        <f>表格1[[#This Row],[信用卡交易金額'[新臺幣']]]/1000000</f>
        <v>13.116828</v>
      </c>
      <c r="M4618" s="14" t="str" cm="1">
        <f t="array" ref="M4618">_xlfn.TEXTJOIN("", TRUE, _xlfn.XLOOKUP(TRUE, VALUE(表格1[[#This Row],[年月]]) &lt;= VALUE($R$8:$R$12), $Q$8:$Q$12)) &amp; "年度"</f>
        <v>2023年度</v>
      </c>
    </row>
    <row r="4619" spans="1:13" x14ac:dyDescent="0.3">
      <c r="A4619" s="2">
        <v>202301</v>
      </c>
      <c r="B4619" s="19">
        <f>DATE(表格1[[#This Row],[年]],表格1[[#This Row],[月]],1)</f>
        <v>44927</v>
      </c>
      <c r="C4619" s="2" t="str">
        <f>LEFT(表格1[[#This Row],[年月]],4)</f>
        <v>2023</v>
      </c>
      <c r="D4619" s="2" t="str">
        <f>RIGHT(表格1[[#This Row],[年月]],2)</f>
        <v>01</v>
      </c>
      <c r="E4619" s="5">
        <v>9007000</v>
      </c>
      <c r="F4619" s="2" t="str">
        <f>VLOOKUP(TEXT(表格1[[#This Row],[地區]],"00000000"),縣市代碼,2,0)</f>
        <v>連江縣</v>
      </c>
      <c r="G4619" s="2" t="s">
        <v>8</v>
      </c>
      <c r="H4619" s="13">
        <v>8445</v>
      </c>
      <c r="I4619" s="14">
        <v>12535903</v>
      </c>
      <c r="J4619" s="14">
        <f>表格1[[#This Row],[信用卡交易筆數]]/1000</f>
        <v>8.4450000000000003</v>
      </c>
      <c r="K4619" s="14">
        <f>表格1[[#This Row],[信用卡交易金額'[新臺幣']]]/1000</f>
        <v>12535.903</v>
      </c>
      <c r="L4619" s="14">
        <f>表格1[[#This Row],[信用卡交易金額'[新臺幣']]]/1000000</f>
        <v>12.535902999999999</v>
      </c>
      <c r="M4619" s="14" t="str" cm="1">
        <f t="array" ref="M4619">_xlfn.TEXTJOIN("", TRUE, _xlfn.XLOOKUP(TRUE, VALUE(表格1[[#This Row],[年月]]) &lt;= VALUE($R$8:$R$12), $Q$8:$Q$12)) &amp; "年度"</f>
        <v>2023年度</v>
      </c>
    </row>
    <row r="4620" spans="1:13" x14ac:dyDescent="0.3">
      <c r="A4620" s="2">
        <v>202301</v>
      </c>
      <c r="B4620" s="19">
        <f>DATE(表格1[[#This Row],[年]],表格1[[#This Row],[月]],1)</f>
        <v>44927</v>
      </c>
      <c r="C4620" s="2" t="str">
        <f>LEFT(表格1[[#This Row],[年月]],4)</f>
        <v>2023</v>
      </c>
      <c r="D4620" s="2" t="str">
        <f>RIGHT(表格1[[#This Row],[年月]],2)</f>
        <v>01</v>
      </c>
      <c r="E4620" s="5">
        <v>9007000</v>
      </c>
      <c r="F4620" s="2" t="str">
        <f>VLOOKUP(TEXT(表格1[[#This Row],[地區]],"00000000"),縣市代碼,2,0)</f>
        <v>連江縣</v>
      </c>
      <c r="G4620" s="2" t="s">
        <v>9</v>
      </c>
      <c r="H4620" s="13">
        <v>13570</v>
      </c>
      <c r="I4620" s="14">
        <v>19623724</v>
      </c>
      <c r="J4620" s="14">
        <f>表格1[[#This Row],[信用卡交易筆數]]/1000</f>
        <v>13.57</v>
      </c>
      <c r="K4620" s="14">
        <f>表格1[[#This Row],[信用卡交易金額'[新臺幣']]]/1000</f>
        <v>19623.723999999998</v>
      </c>
      <c r="L4620" s="14">
        <f>表格1[[#This Row],[信用卡交易金額'[新臺幣']]]/1000000</f>
        <v>19.623723999999999</v>
      </c>
      <c r="M4620" s="14" t="str" cm="1">
        <f t="array" ref="M4620">_xlfn.TEXTJOIN("", TRUE, _xlfn.XLOOKUP(TRUE, VALUE(表格1[[#This Row],[年月]]) &lt;= VALUE($R$8:$R$12), $Q$8:$Q$12)) &amp; "年度"</f>
        <v>2023年度</v>
      </c>
    </row>
    <row r="4621" spans="1:13" x14ac:dyDescent="0.3">
      <c r="A4621" s="2">
        <v>202301</v>
      </c>
      <c r="B4621" s="19">
        <f>DATE(表格1[[#This Row],[年]],表格1[[#This Row],[月]],1)</f>
        <v>44927</v>
      </c>
      <c r="C4621" s="2" t="str">
        <f>LEFT(表格1[[#This Row],[年月]],4)</f>
        <v>2023</v>
      </c>
      <c r="D4621" s="2" t="str">
        <f>RIGHT(表格1[[#This Row],[年月]],2)</f>
        <v>01</v>
      </c>
      <c r="E4621" s="5">
        <v>9007000</v>
      </c>
      <c r="F4621" s="2" t="str">
        <f>VLOOKUP(TEXT(表格1[[#This Row],[地區]],"00000000"),縣市代碼,2,0)</f>
        <v>連江縣</v>
      </c>
      <c r="G4621" s="2" t="s">
        <v>10</v>
      </c>
      <c r="H4621" s="13">
        <v>6555</v>
      </c>
      <c r="I4621" s="14">
        <v>16999869</v>
      </c>
      <c r="J4621" s="14">
        <f>表格1[[#This Row],[信用卡交易筆數]]/1000</f>
        <v>6.5549999999999997</v>
      </c>
      <c r="K4621" s="14">
        <f>表格1[[#This Row],[信用卡交易金額'[新臺幣']]]/1000</f>
        <v>16999.868999999999</v>
      </c>
      <c r="L4621" s="14">
        <f>表格1[[#This Row],[信用卡交易金額'[新臺幣']]]/1000000</f>
        <v>16.999869</v>
      </c>
      <c r="M4621" s="14" t="str" cm="1">
        <f t="array" ref="M4621">_xlfn.TEXTJOIN("", TRUE, _xlfn.XLOOKUP(TRUE, VALUE(表格1[[#This Row],[年月]]) &lt;= VALUE($R$8:$R$12), $Q$8:$Q$12)) &amp; "年度"</f>
        <v>2023年度</v>
      </c>
    </row>
    <row r="4622" spans="1:13" x14ac:dyDescent="0.3">
      <c r="A4622" s="2">
        <v>202302</v>
      </c>
      <c r="B4622" s="19">
        <f>DATE(表格1[[#This Row],[年]],表格1[[#This Row],[月]],1)</f>
        <v>44958</v>
      </c>
      <c r="C4622" s="2" t="str">
        <f>LEFT(表格1[[#This Row],[年月]],4)</f>
        <v>2023</v>
      </c>
      <c r="D4622" s="2" t="str">
        <f>RIGHT(表格1[[#This Row],[年月]],2)</f>
        <v>02</v>
      </c>
      <c r="E4622" s="5">
        <v>63000000</v>
      </c>
      <c r="F4622" s="2" t="str">
        <f>VLOOKUP(TEXT(表格1[[#This Row],[地區]],"00000000"),縣市代碼,2,0)</f>
        <v>臺北市</v>
      </c>
      <c r="G4622" s="2" t="s">
        <v>4</v>
      </c>
      <c r="H4622" s="13">
        <v>10577947</v>
      </c>
      <c r="I4622" s="14">
        <v>6625185508</v>
      </c>
      <c r="J4622" s="14">
        <f>表格1[[#This Row],[信用卡交易筆數]]/1000</f>
        <v>10577.947</v>
      </c>
      <c r="K4622" s="14">
        <f>表格1[[#This Row],[信用卡交易金額'[新臺幣']]]/1000</f>
        <v>6625185.5080000004</v>
      </c>
      <c r="L4622" s="14">
        <f>表格1[[#This Row],[信用卡交易金額'[新臺幣']]]/1000000</f>
        <v>6625.1855079999996</v>
      </c>
      <c r="M4622" s="14" t="str" cm="1">
        <f t="array" ref="M4622">_xlfn.TEXTJOIN("", TRUE, _xlfn.XLOOKUP(TRUE, VALUE(表格1[[#This Row],[年月]]) &lt;= VALUE($R$8:$R$12), $Q$8:$Q$12)) &amp; "年度"</f>
        <v>2023年度</v>
      </c>
    </row>
    <row r="4623" spans="1:13" x14ac:dyDescent="0.3">
      <c r="A4623" s="2">
        <v>202302</v>
      </c>
      <c r="B4623" s="19">
        <f>DATE(表格1[[#This Row],[年]],表格1[[#This Row],[月]],1)</f>
        <v>44958</v>
      </c>
      <c r="C4623" s="2" t="str">
        <f>LEFT(表格1[[#This Row],[年月]],4)</f>
        <v>2023</v>
      </c>
      <c r="D4623" s="2" t="str">
        <f>RIGHT(表格1[[#This Row],[年月]],2)</f>
        <v>02</v>
      </c>
      <c r="E4623" s="5">
        <v>63000000</v>
      </c>
      <c r="F4623" s="2" t="str">
        <f>VLOOKUP(TEXT(表格1[[#This Row],[地區]],"00000000"),縣市代碼,2,0)</f>
        <v>臺北市</v>
      </c>
      <c r="G4623" s="2" t="s">
        <v>5</v>
      </c>
      <c r="H4623" s="13">
        <v>532746</v>
      </c>
      <c r="I4623" s="14">
        <v>2307594150</v>
      </c>
      <c r="J4623" s="14">
        <f>表格1[[#This Row],[信用卡交易筆數]]/1000</f>
        <v>532.74599999999998</v>
      </c>
      <c r="K4623" s="14">
        <f>表格1[[#This Row],[信用卡交易金額'[新臺幣']]]/1000</f>
        <v>2307594.15</v>
      </c>
      <c r="L4623" s="14">
        <f>表格1[[#This Row],[信用卡交易金額'[新臺幣']]]/1000000</f>
        <v>2307.5941499999999</v>
      </c>
      <c r="M4623" s="14" t="str" cm="1">
        <f t="array" ref="M4623">_xlfn.TEXTJOIN("", TRUE, _xlfn.XLOOKUP(TRUE, VALUE(表格1[[#This Row],[年月]]) &lt;= VALUE($R$8:$R$12), $Q$8:$Q$12)) &amp; "年度"</f>
        <v>2023年度</v>
      </c>
    </row>
    <row r="4624" spans="1:13" x14ac:dyDescent="0.3">
      <c r="A4624" s="2">
        <v>202302</v>
      </c>
      <c r="B4624" s="19">
        <f>DATE(表格1[[#This Row],[年]],表格1[[#This Row],[月]],1)</f>
        <v>44958</v>
      </c>
      <c r="C4624" s="2" t="str">
        <f>LEFT(表格1[[#This Row],[年月]],4)</f>
        <v>2023</v>
      </c>
      <c r="D4624" s="2" t="str">
        <f>RIGHT(表格1[[#This Row],[年月]],2)</f>
        <v>02</v>
      </c>
      <c r="E4624" s="5">
        <v>63000000</v>
      </c>
      <c r="F4624" s="2" t="str">
        <f>VLOOKUP(TEXT(表格1[[#This Row],[地區]],"00000000"),縣市代碼,2,0)</f>
        <v>臺北市</v>
      </c>
      <c r="G4624" s="2" t="s">
        <v>6</v>
      </c>
      <c r="H4624" s="13">
        <v>832204</v>
      </c>
      <c r="I4624" s="14">
        <v>3709275401</v>
      </c>
      <c r="J4624" s="14">
        <f>表格1[[#This Row],[信用卡交易筆數]]/1000</f>
        <v>832.20399999999995</v>
      </c>
      <c r="K4624" s="14">
        <f>表格1[[#This Row],[信用卡交易金額'[新臺幣']]]/1000</f>
        <v>3709275.4010000001</v>
      </c>
      <c r="L4624" s="14">
        <f>表格1[[#This Row],[信用卡交易金額'[新臺幣']]]/1000000</f>
        <v>3709.2754009999999</v>
      </c>
      <c r="M4624" s="14" t="str" cm="1">
        <f t="array" ref="M4624">_xlfn.TEXTJOIN("", TRUE, _xlfn.XLOOKUP(TRUE, VALUE(表格1[[#This Row],[年月]]) &lt;= VALUE($R$8:$R$12), $Q$8:$Q$12)) &amp; "年度"</f>
        <v>2023年度</v>
      </c>
    </row>
    <row r="4625" spans="1:13" x14ac:dyDescent="0.3">
      <c r="A4625" s="2">
        <v>202302</v>
      </c>
      <c r="B4625" s="19">
        <f>DATE(表格1[[#This Row],[年]],表格1[[#This Row],[月]],1)</f>
        <v>44958</v>
      </c>
      <c r="C4625" s="2" t="str">
        <f>LEFT(表格1[[#This Row],[年月]],4)</f>
        <v>2023</v>
      </c>
      <c r="D4625" s="2" t="str">
        <f>RIGHT(表格1[[#This Row],[年月]],2)</f>
        <v>02</v>
      </c>
      <c r="E4625" s="5">
        <v>63000000</v>
      </c>
      <c r="F4625" s="2" t="str">
        <f>VLOOKUP(TEXT(表格1[[#This Row],[地區]],"00000000"),縣市代碼,2,0)</f>
        <v>臺北市</v>
      </c>
      <c r="G4625" s="2" t="s">
        <v>7</v>
      </c>
      <c r="H4625" s="13">
        <v>4520546</v>
      </c>
      <c r="I4625" s="14">
        <v>5135772067</v>
      </c>
      <c r="J4625" s="14">
        <f>表格1[[#This Row],[信用卡交易筆數]]/1000</f>
        <v>4520.5460000000003</v>
      </c>
      <c r="K4625" s="14">
        <f>表格1[[#This Row],[信用卡交易金額'[新臺幣']]]/1000</f>
        <v>5135772.0669999998</v>
      </c>
      <c r="L4625" s="14">
        <f>表格1[[#This Row],[信用卡交易金額'[新臺幣']]]/1000000</f>
        <v>5135.7720669999999</v>
      </c>
      <c r="M4625" s="14" t="str" cm="1">
        <f t="array" ref="M4625">_xlfn.TEXTJOIN("", TRUE, _xlfn.XLOOKUP(TRUE, VALUE(表格1[[#This Row],[年月]]) &lt;= VALUE($R$8:$R$12), $Q$8:$Q$12)) &amp; "年度"</f>
        <v>2023年度</v>
      </c>
    </row>
    <row r="4626" spans="1:13" x14ac:dyDescent="0.3">
      <c r="A4626" s="2">
        <v>202302</v>
      </c>
      <c r="B4626" s="19">
        <f>DATE(表格1[[#This Row],[年]],表格1[[#This Row],[月]],1)</f>
        <v>44958</v>
      </c>
      <c r="C4626" s="2" t="str">
        <f>LEFT(表格1[[#This Row],[年月]],4)</f>
        <v>2023</v>
      </c>
      <c r="D4626" s="2" t="str">
        <f>RIGHT(表格1[[#This Row],[年月]],2)</f>
        <v>02</v>
      </c>
      <c r="E4626" s="5">
        <v>63000000</v>
      </c>
      <c r="F4626" s="2" t="str">
        <f>VLOOKUP(TEXT(表格1[[#This Row],[地區]],"00000000"),縣市代碼,2,0)</f>
        <v>臺北市</v>
      </c>
      <c r="G4626" s="2" t="s">
        <v>8</v>
      </c>
      <c r="H4626" s="13">
        <v>4031998</v>
      </c>
      <c r="I4626" s="14">
        <v>10241678784</v>
      </c>
      <c r="J4626" s="14">
        <f>表格1[[#This Row],[信用卡交易筆數]]/1000</f>
        <v>4031.998</v>
      </c>
      <c r="K4626" s="14">
        <f>表格1[[#This Row],[信用卡交易金額'[新臺幣']]]/1000</f>
        <v>10241678.784</v>
      </c>
      <c r="L4626" s="14">
        <f>表格1[[#This Row],[信用卡交易金額'[新臺幣']]]/1000000</f>
        <v>10241.678784</v>
      </c>
      <c r="M4626" s="14" t="str" cm="1">
        <f t="array" ref="M4626">_xlfn.TEXTJOIN("", TRUE, _xlfn.XLOOKUP(TRUE, VALUE(表格1[[#This Row],[年月]]) &lt;= VALUE($R$8:$R$12), $Q$8:$Q$12)) &amp; "年度"</f>
        <v>2023年度</v>
      </c>
    </row>
    <row r="4627" spans="1:13" x14ac:dyDescent="0.3">
      <c r="A4627" s="2">
        <v>202302</v>
      </c>
      <c r="B4627" s="19">
        <f>DATE(表格1[[#This Row],[年]],表格1[[#This Row],[月]],1)</f>
        <v>44958</v>
      </c>
      <c r="C4627" s="2" t="str">
        <f>LEFT(表格1[[#This Row],[年月]],4)</f>
        <v>2023</v>
      </c>
      <c r="D4627" s="2" t="str">
        <f>RIGHT(表格1[[#This Row],[年月]],2)</f>
        <v>02</v>
      </c>
      <c r="E4627" s="5">
        <v>63000000</v>
      </c>
      <c r="F4627" s="2" t="str">
        <f>VLOOKUP(TEXT(表格1[[#This Row],[地區]],"00000000"),縣市代碼,2,0)</f>
        <v>臺北市</v>
      </c>
      <c r="G4627" s="2" t="s">
        <v>9</v>
      </c>
      <c r="H4627" s="13">
        <v>7583030</v>
      </c>
      <c r="I4627" s="14">
        <v>11086814929</v>
      </c>
      <c r="J4627" s="14">
        <f>表格1[[#This Row],[信用卡交易筆數]]/1000</f>
        <v>7583.03</v>
      </c>
      <c r="K4627" s="14">
        <f>表格1[[#This Row],[信用卡交易金額'[新臺幣']]]/1000</f>
        <v>11086814.929</v>
      </c>
      <c r="L4627" s="14">
        <f>表格1[[#This Row],[信用卡交易金額'[新臺幣']]]/1000000</f>
        <v>11086.814929</v>
      </c>
      <c r="M4627" s="14" t="str" cm="1">
        <f t="array" ref="M4627">_xlfn.TEXTJOIN("", TRUE, _xlfn.XLOOKUP(TRUE, VALUE(表格1[[#This Row],[年月]]) &lt;= VALUE($R$8:$R$12), $Q$8:$Q$12)) &amp; "年度"</f>
        <v>2023年度</v>
      </c>
    </row>
    <row r="4628" spans="1:13" x14ac:dyDescent="0.3">
      <c r="A4628" s="2">
        <v>202302</v>
      </c>
      <c r="B4628" s="19">
        <f>DATE(表格1[[#This Row],[年]],表格1[[#This Row],[月]],1)</f>
        <v>44958</v>
      </c>
      <c r="C4628" s="2" t="str">
        <f>LEFT(表格1[[#This Row],[年月]],4)</f>
        <v>2023</v>
      </c>
      <c r="D4628" s="2" t="str">
        <f>RIGHT(表格1[[#This Row],[年月]],2)</f>
        <v>02</v>
      </c>
      <c r="E4628" s="5">
        <v>63000000</v>
      </c>
      <c r="F4628" s="2" t="str">
        <f>VLOOKUP(TEXT(表格1[[#This Row],[地區]],"00000000"),縣市代碼,2,0)</f>
        <v>臺北市</v>
      </c>
      <c r="G4628" s="2" t="s">
        <v>10</v>
      </c>
      <c r="H4628" s="13">
        <v>4257993</v>
      </c>
      <c r="I4628" s="14">
        <v>11446116119</v>
      </c>
      <c r="J4628" s="14">
        <f>表格1[[#This Row],[信用卡交易筆數]]/1000</f>
        <v>4257.9930000000004</v>
      </c>
      <c r="K4628" s="14">
        <f>表格1[[#This Row],[信用卡交易金額'[新臺幣']]]/1000</f>
        <v>11446116.119000001</v>
      </c>
      <c r="L4628" s="14">
        <f>表格1[[#This Row],[信用卡交易金額'[新臺幣']]]/1000000</f>
        <v>11446.116119</v>
      </c>
      <c r="M4628" s="14" t="str" cm="1">
        <f t="array" ref="M4628">_xlfn.TEXTJOIN("", TRUE, _xlfn.XLOOKUP(TRUE, VALUE(表格1[[#This Row],[年月]]) &lt;= VALUE($R$8:$R$12), $Q$8:$Q$12)) &amp; "年度"</f>
        <v>2023年度</v>
      </c>
    </row>
    <row r="4629" spans="1:13" x14ac:dyDescent="0.3">
      <c r="A4629" s="2">
        <v>202302</v>
      </c>
      <c r="B4629" s="19">
        <f>DATE(表格1[[#This Row],[年]],表格1[[#This Row],[月]],1)</f>
        <v>44958</v>
      </c>
      <c r="C4629" s="2" t="str">
        <f>LEFT(表格1[[#This Row],[年月]],4)</f>
        <v>2023</v>
      </c>
      <c r="D4629" s="2" t="str">
        <f>RIGHT(表格1[[#This Row],[年月]],2)</f>
        <v>02</v>
      </c>
      <c r="E4629" s="5">
        <v>65000000</v>
      </c>
      <c r="F4629" s="2" t="str">
        <f>VLOOKUP(TEXT(表格1[[#This Row],[地區]],"00000000"),縣市代碼,2,0)</f>
        <v>新北市</v>
      </c>
      <c r="G4629" s="2" t="s">
        <v>4</v>
      </c>
      <c r="H4629" s="13">
        <v>11648026</v>
      </c>
      <c r="I4629" s="14">
        <v>6128622038</v>
      </c>
      <c r="J4629" s="14">
        <f>表格1[[#This Row],[信用卡交易筆數]]/1000</f>
        <v>11648.026</v>
      </c>
      <c r="K4629" s="14">
        <f>表格1[[#This Row],[信用卡交易金額'[新臺幣']]]/1000</f>
        <v>6128622.0379999997</v>
      </c>
      <c r="L4629" s="14">
        <f>表格1[[#This Row],[信用卡交易金額'[新臺幣']]]/1000000</f>
        <v>6128.6220380000004</v>
      </c>
      <c r="M4629" s="14" t="str" cm="1">
        <f t="array" ref="M4629">_xlfn.TEXTJOIN("", TRUE, _xlfn.XLOOKUP(TRUE, VALUE(表格1[[#This Row],[年月]]) &lt;= VALUE($R$8:$R$12), $Q$8:$Q$12)) &amp; "年度"</f>
        <v>2023年度</v>
      </c>
    </row>
    <row r="4630" spans="1:13" x14ac:dyDescent="0.3">
      <c r="A4630" s="2">
        <v>202302</v>
      </c>
      <c r="B4630" s="19">
        <f>DATE(表格1[[#This Row],[年]],表格1[[#This Row],[月]],1)</f>
        <v>44958</v>
      </c>
      <c r="C4630" s="2" t="str">
        <f>LEFT(表格1[[#This Row],[年月]],4)</f>
        <v>2023</v>
      </c>
      <c r="D4630" s="2" t="str">
        <f>RIGHT(表格1[[#This Row],[年月]],2)</f>
        <v>02</v>
      </c>
      <c r="E4630" s="5">
        <v>65000000</v>
      </c>
      <c r="F4630" s="2" t="str">
        <f>VLOOKUP(TEXT(表格1[[#This Row],[地區]],"00000000"),縣市代碼,2,0)</f>
        <v>新北市</v>
      </c>
      <c r="G4630" s="2" t="s">
        <v>5</v>
      </c>
      <c r="H4630" s="13">
        <v>676876</v>
      </c>
      <c r="I4630" s="14">
        <v>2153400653</v>
      </c>
      <c r="J4630" s="14">
        <f>表格1[[#This Row],[信用卡交易筆數]]/1000</f>
        <v>676.87599999999998</v>
      </c>
      <c r="K4630" s="14">
        <f>表格1[[#This Row],[信用卡交易金額'[新臺幣']]]/1000</f>
        <v>2153400.6529999999</v>
      </c>
      <c r="L4630" s="14">
        <f>表格1[[#This Row],[信用卡交易金額'[新臺幣']]]/1000000</f>
        <v>2153.4006530000001</v>
      </c>
      <c r="M4630" s="14" t="str" cm="1">
        <f t="array" ref="M4630">_xlfn.TEXTJOIN("", TRUE, _xlfn.XLOOKUP(TRUE, VALUE(表格1[[#This Row],[年月]]) &lt;= VALUE($R$8:$R$12), $Q$8:$Q$12)) &amp; "年度"</f>
        <v>2023年度</v>
      </c>
    </row>
    <row r="4631" spans="1:13" x14ac:dyDescent="0.3">
      <c r="A4631" s="2">
        <v>202302</v>
      </c>
      <c r="B4631" s="19">
        <f>DATE(表格1[[#This Row],[年]],表格1[[#This Row],[月]],1)</f>
        <v>44958</v>
      </c>
      <c r="C4631" s="2" t="str">
        <f>LEFT(表格1[[#This Row],[年月]],4)</f>
        <v>2023</v>
      </c>
      <c r="D4631" s="2" t="str">
        <f>RIGHT(表格1[[#This Row],[年月]],2)</f>
        <v>02</v>
      </c>
      <c r="E4631" s="5">
        <v>65000000</v>
      </c>
      <c r="F4631" s="2" t="str">
        <f>VLOOKUP(TEXT(表格1[[#This Row],[地區]],"00000000"),縣市代碼,2,0)</f>
        <v>新北市</v>
      </c>
      <c r="G4631" s="2" t="s">
        <v>6</v>
      </c>
      <c r="H4631" s="13">
        <v>1070837</v>
      </c>
      <c r="I4631" s="14">
        <v>3566959018</v>
      </c>
      <c r="J4631" s="14">
        <f>表格1[[#This Row],[信用卡交易筆數]]/1000</f>
        <v>1070.837</v>
      </c>
      <c r="K4631" s="14">
        <f>表格1[[#This Row],[信用卡交易金額'[新臺幣']]]/1000</f>
        <v>3566959.0180000002</v>
      </c>
      <c r="L4631" s="14">
        <f>表格1[[#This Row],[信用卡交易金額'[新臺幣']]]/1000000</f>
        <v>3566.959018</v>
      </c>
      <c r="M4631" s="14" t="str" cm="1">
        <f t="array" ref="M4631">_xlfn.TEXTJOIN("", TRUE, _xlfn.XLOOKUP(TRUE, VALUE(表格1[[#This Row],[年月]]) &lt;= VALUE($R$8:$R$12), $Q$8:$Q$12)) &amp; "年度"</f>
        <v>2023年度</v>
      </c>
    </row>
    <row r="4632" spans="1:13" x14ac:dyDescent="0.3">
      <c r="A4632" s="2">
        <v>202302</v>
      </c>
      <c r="B4632" s="19">
        <f>DATE(表格1[[#This Row],[年]],表格1[[#This Row],[月]],1)</f>
        <v>44958</v>
      </c>
      <c r="C4632" s="2" t="str">
        <f>LEFT(表格1[[#This Row],[年月]],4)</f>
        <v>2023</v>
      </c>
      <c r="D4632" s="2" t="str">
        <f>RIGHT(表格1[[#This Row],[年月]],2)</f>
        <v>02</v>
      </c>
      <c r="E4632" s="5">
        <v>65000000</v>
      </c>
      <c r="F4632" s="2" t="str">
        <f>VLOOKUP(TEXT(表格1[[#This Row],[地區]],"00000000"),縣市代碼,2,0)</f>
        <v>新北市</v>
      </c>
      <c r="G4632" s="2" t="s">
        <v>7</v>
      </c>
      <c r="H4632" s="13">
        <v>5485215</v>
      </c>
      <c r="I4632" s="14">
        <v>5947651030</v>
      </c>
      <c r="J4632" s="14">
        <f>表格1[[#This Row],[信用卡交易筆數]]/1000</f>
        <v>5485.2150000000001</v>
      </c>
      <c r="K4632" s="14">
        <f>表格1[[#This Row],[信用卡交易金額'[新臺幣']]]/1000</f>
        <v>5947651.0300000003</v>
      </c>
      <c r="L4632" s="14">
        <f>表格1[[#This Row],[信用卡交易金額'[新臺幣']]]/1000000</f>
        <v>5947.65103</v>
      </c>
      <c r="M4632" s="14" t="str" cm="1">
        <f t="array" ref="M4632">_xlfn.TEXTJOIN("", TRUE, _xlfn.XLOOKUP(TRUE, VALUE(表格1[[#This Row],[年月]]) &lt;= VALUE($R$8:$R$12), $Q$8:$Q$12)) &amp; "年度"</f>
        <v>2023年度</v>
      </c>
    </row>
    <row r="4633" spans="1:13" x14ac:dyDescent="0.3">
      <c r="A4633" s="2">
        <v>202302</v>
      </c>
      <c r="B4633" s="19">
        <f>DATE(表格1[[#This Row],[年]],表格1[[#This Row],[月]],1)</f>
        <v>44958</v>
      </c>
      <c r="C4633" s="2" t="str">
        <f>LEFT(表格1[[#This Row],[年月]],4)</f>
        <v>2023</v>
      </c>
      <c r="D4633" s="2" t="str">
        <f>RIGHT(表格1[[#This Row],[年月]],2)</f>
        <v>02</v>
      </c>
      <c r="E4633" s="5">
        <v>65000000</v>
      </c>
      <c r="F4633" s="2" t="str">
        <f>VLOOKUP(TEXT(表格1[[#This Row],[地區]],"00000000"),縣市代碼,2,0)</f>
        <v>新北市</v>
      </c>
      <c r="G4633" s="2" t="s">
        <v>8</v>
      </c>
      <c r="H4633" s="13">
        <v>5031651</v>
      </c>
      <c r="I4633" s="14">
        <v>10897775175</v>
      </c>
      <c r="J4633" s="14">
        <f>表格1[[#This Row],[信用卡交易筆數]]/1000</f>
        <v>5031.6509999999998</v>
      </c>
      <c r="K4633" s="14">
        <f>表格1[[#This Row],[信用卡交易金額'[新臺幣']]]/1000</f>
        <v>10897775.175000001</v>
      </c>
      <c r="L4633" s="14">
        <f>表格1[[#This Row],[信用卡交易金額'[新臺幣']]]/1000000</f>
        <v>10897.775175000001</v>
      </c>
      <c r="M4633" s="14" t="str" cm="1">
        <f t="array" ref="M4633">_xlfn.TEXTJOIN("", TRUE, _xlfn.XLOOKUP(TRUE, VALUE(表格1[[#This Row],[年月]]) &lt;= VALUE($R$8:$R$12), $Q$8:$Q$12)) &amp; "年度"</f>
        <v>2023年度</v>
      </c>
    </row>
    <row r="4634" spans="1:13" x14ac:dyDescent="0.3">
      <c r="A4634" s="2">
        <v>202302</v>
      </c>
      <c r="B4634" s="19">
        <f>DATE(表格1[[#This Row],[年]],表格1[[#This Row],[月]],1)</f>
        <v>44958</v>
      </c>
      <c r="C4634" s="2" t="str">
        <f>LEFT(表格1[[#This Row],[年月]],4)</f>
        <v>2023</v>
      </c>
      <c r="D4634" s="2" t="str">
        <f>RIGHT(表格1[[#This Row],[年月]],2)</f>
        <v>02</v>
      </c>
      <c r="E4634" s="5">
        <v>65000000</v>
      </c>
      <c r="F4634" s="2" t="str">
        <f>VLOOKUP(TEXT(表格1[[#This Row],[地區]],"00000000"),縣市代碼,2,0)</f>
        <v>新北市</v>
      </c>
      <c r="G4634" s="2" t="s">
        <v>9</v>
      </c>
      <c r="H4634" s="13">
        <v>9666324</v>
      </c>
      <c r="I4634" s="14">
        <v>12503581726</v>
      </c>
      <c r="J4634" s="14">
        <f>表格1[[#This Row],[信用卡交易筆數]]/1000</f>
        <v>9666.3240000000005</v>
      </c>
      <c r="K4634" s="14">
        <f>表格1[[#This Row],[信用卡交易金額'[新臺幣']]]/1000</f>
        <v>12503581.726</v>
      </c>
      <c r="L4634" s="14">
        <f>表格1[[#This Row],[信用卡交易金額'[新臺幣']]]/1000000</f>
        <v>12503.581726</v>
      </c>
      <c r="M4634" s="14" t="str" cm="1">
        <f t="array" ref="M4634">_xlfn.TEXTJOIN("", TRUE, _xlfn.XLOOKUP(TRUE, VALUE(表格1[[#This Row],[年月]]) &lt;= VALUE($R$8:$R$12), $Q$8:$Q$12)) &amp; "年度"</f>
        <v>2023年度</v>
      </c>
    </row>
    <row r="4635" spans="1:13" x14ac:dyDescent="0.3">
      <c r="A4635" s="2">
        <v>202302</v>
      </c>
      <c r="B4635" s="19">
        <f>DATE(表格1[[#This Row],[年]],表格1[[#This Row],[月]],1)</f>
        <v>44958</v>
      </c>
      <c r="C4635" s="2" t="str">
        <f>LEFT(表格1[[#This Row],[年月]],4)</f>
        <v>2023</v>
      </c>
      <c r="D4635" s="2" t="str">
        <f>RIGHT(表格1[[#This Row],[年月]],2)</f>
        <v>02</v>
      </c>
      <c r="E4635" s="5">
        <v>65000000</v>
      </c>
      <c r="F4635" s="2" t="str">
        <f>VLOOKUP(TEXT(表格1[[#This Row],[地區]],"00000000"),縣市代碼,2,0)</f>
        <v>新北市</v>
      </c>
      <c r="G4635" s="2" t="s">
        <v>10</v>
      </c>
      <c r="H4635" s="13">
        <v>5591415</v>
      </c>
      <c r="I4635" s="14">
        <v>13221085924</v>
      </c>
      <c r="J4635" s="14">
        <f>表格1[[#This Row],[信用卡交易筆數]]/1000</f>
        <v>5591.415</v>
      </c>
      <c r="K4635" s="14">
        <f>表格1[[#This Row],[信用卡交易金額'[新臺幣']]]/1000</f>
        <v>13221085.924000001</v>
      </c>
      <c r="L4635" s="14">
        <f>表格1[[#This Row],[信用卡交易金額'[新臺幣']]]/1000000</f>
        <v>13221.085924000001</v>
      </c>
      <c r="M4635" s="14" t="str" cm="1">
        <f t="array" ref="M4635">_xlfn.TEXTJOIN("", TRUE, _xlfn.XLOOKUP(TRUE, VALUE(表格1[[#This Row],[年月]]) &lt;= VALUE($R$8:$R$12), $Q$8:$Q$12)) &amp; "年度"</f>
        <v>2023年度</v>
      </c>
    </row>
    <row r="4636" spans="1:13" x14ac:dyDescent="0.3">
      <c r="A4636" s="2">
        <v>202302</v>
      </c>
      <c r="B4636" s="19">
        <f>DATE(表格1[[#This Row],[年]],表格1[[#This Row],[月]],1)</f>
        <v>44958</v>
      </c>
      <c r="C4636" s="2" t="str">
        <f>LEFT(表格1[[#This Row],[年月]],4)</f>
        <v>2023</v>
      </c>
      <c r="D4636" s="2" t="str">
        <f>RIGHT(表格1[[#This Row],[年月]],2)</f>
        <v>02</v>
      </c>
      <c r="E4636" s="5">
        <v>68000000</v>
      </c>
      <c r="F4636" s="2" t="str">
        <f>VLOOKUP(TEXT(表格1[[#This Row],[地區]],"00000000"),縣市代碼,2,0)</f>
        <v>桃園市</v>
      </c>
      <c r="G4636" s="2" t="s">
        <v>4</v>
      </c>
      <c r="H4636" s="13">
        <v>5091413</v>
      </c>
      <c r="I4636" s="14">
        <v>2591214444</v>
      </c>
      <c r="J4636" s="14">
        <f>表格1[[#This Row],[信用卡交易筆數]]/1000</f>
        <v>5091.4129999999996</v>
      </c>
      <c r="K4636" s="14">
        <f>表格1[[#This Row],[信用卡交易金額'[新臺幣']]]/1000</f>
        <v>2591214.4440000001</v>
      </c>
      <c r="L4636" s="14">
        <f>表格1[[#This Row],[信用卡交易金額'[新臺幣']]]/1000000</f>
        <v>2591.2144440000002</v>
      </c>
      <c r="M4636" s="14" t="str" cm="1">
        <f t="array" ref="M4636">_xlfn.TEXTJOIN("", TRUE, _xlfn.XLOOKUP(TRUE, VALUE(表格1[[#This Row],[年月]]) &lt;= VALUE($R$8:$R$12), $Q$8:$Q$12)) &amp; "年度"</f>
        <v>2023年度</v>
      </c>
    </row>
    <row r="4637" spans="1:13" x14ac:dyDescent="0.3">
      <c r="A4637" s="2">
        <v>202302</v>
      </c>
      <c r="B4637" s="19">
        <f>DATE(表格1[[#This Row],[年]],表格1[[#This Row],[月]],1)</f>
        <v>44958</v>
      </c>
      <c r="C4637" s="2" t="str">
        <f>LEFT(表格1[[#This Row],[年月]],4)</f>
        <v>2023</v>
      </c>
      <c r="D4637" s="2" t="str">
        <f>RIGHT(表格1[[#This Row],[年月]],2)</f>
        <v>02</v>
      </c>
      <c r="E4637" s="5">
        <v>68000000</v>
      </c>
      <c r="F4637" s="2" t="str">
        <f>VLOOKUP(TEXT(表格1[[#This Row],[地區]],"00000000"),縣市代碼,2,0)</f>
        <v>桃園市</v>
      </c>
      <c r="G4637" s="2" t="s">
        <v>5</v>
      </c>
      <c r="H4637" s="13">
        <v>294228</v>
      </c>
      <c r="I4637" s="14">
        <v>921671471</v>
      </c>
      <c r="J4637" s="14">
        <f>表格1[[#This Row],[信用卡交易筆數]]/1000</f>
        <v>294.22800000000001</v>
      </c>
      <c r="K4637" s="14">
        <f>表格1[[#This Row],[信用卡交易金額'[新臺幣']]]/1000</f>
        <v>921671.47100000002</v>
      </c>
      <c r="L4637" s="14">
        <f>表格1[[#This Row],[信用卡交易金額'[新臺幣']]]/1000000</f>
        <v>921.671471</v>
      </c>
      <c r="M4637" s="14" t="str" cm="1">
        <f t="array" ref="M4637">_xlfn.TEXTJOIN("", TRUE, _xlfn.XLOOKUP(TRUE, VALUE(表格1[[#This Row],[年月]]) &lt;= VALUE($R$8:$R$12), $Q$8:$Q$12)) &amp; "年度"</f>
        <v>2023年度</v>
      </c>
    </row>
    <row r="4638" spans="1:13" x14ac:dyDescent="0.3">
      <c r="A4638" s="2">
        <v>202302</v>
      </c>
      <c r="B4638" s="19">
        <f>DATE(表格1[[#This Row],[年]],表格1[[#This Row],[月]],1)</f>
        <v>44958</v>
      </c>
      <c r="C4638" s="2" t="str">
        <f>LEFT(表格1[[#This Row],[年月]],4)</f>
        <v>2023</v>
      </c>
      <c r="D4638" s="2" t="str">
        <f>RIGHT(表格1[[#This Row],[年月]],2)</f>
        <v>02</v>
      </c>
      <c r="E4638" s="5">
        <v>68000000</v>
      </c>
      <c r="F4638" s="2" t="str">
        <f>VLOOKUP(TEXT(表格1[[#This Row],[地區]],"00000000"),縣市代碼,2,0)</f>
        <v>桃園市</v>
      </c>
      <c r="G4638" s="2" t="s">
        <v>6</v>
      </c>
      <c r="H4638" s="13">
        <v>507075</v>
      </c>
      <c r="I4638" s="14">
        <v>1659129992</v>
      </c>
      <c r="J4638" s="14">
        <f>表格1[[#This Row],[信用卡交易筆數]]/1000</f>
        <v>507.07499999999999</v>
      </c>
      <c r="K4638" s="14">
        <f>表格1[[#This Row],[信用卡交易金額'[新臺幣']]]/1000</f>
        <v>1659129.9920000001</v>
      </c>
      <c r="L4638" s="14">
        <f>表格1[[#This Row],[信用卡交易金額'[新臺幣']]]/1000000</f>
        <v>1659.1299919999999</v>
      </c>
      <c r="M4638" s="14" t="str" cm="1">
        <f t="array" ref="M4638">_xlfn.TEXTJOIN("", TRUE, _xlfn.XLOOKUP(TRUE, VALUE(表格1[[#This Row],[年月]]) &lt;= VALUE($R$8:$R$12), $Q$8:$Q$12)) &amp; "年度"</f>
        <v>2023年度</v>
      </c>
    </row>
    <row r="4639" spans="1:13" x14ac:dyDescent="0.3">
      <c r="A4639" s="2">
        <v>202302</v>
      </c>
      <c r="B4639" s="19">
        <f>DATE(表格1[[#This Row],[年]],表格1[[#This Row],[月]],1)</f>
        <v>44958</v>
      </c>
      <c r="C4639" s="2" t="str">
        <f>LEFT(表格1[[#This Row],[年月]],4)</f>
        <v>2023</v>
      </c>
      <c r="D4639" s="2" t="str">
        <f>RIGHT(表格1[[#This Row],[年月]],2)</f>
        <v>02</v>
      </c>
      <c r="E4639" s="5">
        <v>68000000</v>
      </c>
      <c r="F4639" s="2" t="str">
        <f>VLOOKUP(TEXT(表格1[[#This Row],[地區]],"00000000"),縣市代碼,2,0)</f>
        <v>桃園市</v>
      </c>
      <c r="G4639" s="2" t="s">
        <v>7</v>
      </c>
      <c r="H4639" s="13">
        <v>2732829</v>
      </c>
      <c r="I4639" s="14">
        <v>3418084403</v>
      </c>
      <c r="J4639" s="14">
        <f>表格1[[#This Row],[信用卡交易筆數]]/1000</f>
        <v>2732.8290000000002</v>
      </c>
      <c r="K4639" s="14">
        <f>表格1[[#This Row],[信用卡交易金額'[新臺幣']]]/1000</f>
        <v>3418084.4029999999</v>
      </c>
      <c r="L4639" s="14">
        <f>表格1[[#This Row],[信用卡交易金額'[新臺幣']]]/1000000</f>
        <v>3418.0844029999998</v>
      </c>
      <c r="M4639" s="14" t="str" cm="1">
        <f t="array" ref="M4639">_xlfn.TEXTJOIN("", TRUE, _xlfn.XLOOKUP(TRUE, VALUE(表格1[[#This Row],[年月]]) &lt;= VALUE($R$8:$R$12), $Q$8:$Q$12)) &amp; "年度"</f>
        <v>2023年度</v>
      </c>
    </row>
    <row r="4640" spans="1:13" x14ac:dyDescent="0.3">
      <c r="A4640" s="2">
        <v>202302</v>
      </c>
      <c r="B4640" s="19">
        <f>DATE(表格1[[#This Row],[年]],表格1[[#This Row],[月]],1)</f>
        <v>44958</v>
      </c>
      <c r="C4640" s="2" t="str">
        <f>LEFT(表格1[[#This Row],[年月]],4)</f>
        <v>2023</v>
      </c>
      <c r="D4640" s="2" t="str">
        <f>RIGHT(表格1[[#This Row],[年月]],2)</f>
        <v>02</v>
      </c>
      <c r="E4640" s="5">
        <v>68000000</v>
      </c>
      <c r="F4640" s="2" t="str">
        <f>VLOOKUP(TEXT(表格1[[#This Row],[地區]],"00000000"),縣市代碼,2,0)</f>
        <v>桃園市</v>
      </c>
      <c r="G4640" s="2" t="s">
        <v>8</v>
      </c>
      <c r="H4640" s="13">
        <v>2369671</v>
      </c>
      <c r="I4640" s="14">
        <v>4761037439</v>
      </c>
      <c r="J4640" s="14">
        <f>表格1[[#This Row],[信用卡交易筆數]]/1000</f>
        <v>2369.6709999999998</v>
      </c>
      <c r="K4640" s="14">
        <f>表格1[[#This Row],[信用卡交易金額'[新臺幣']]]/1000</f>
        <v>4761037.4390000002</v>
      </c>
      <c r="L4640" s="14">
        <f>表格1[[#This Row],[信用卡交易金額'[新臺幣']]]/1000000</f>
        <v>4761.0374389999997</v>
      </c>
      <c r="M4640" s="14" t="str" cm="1">
        <f t="array" ref="M4640">_xlfn.TEXTJOIN("", TRUE, _xlfn.XLOOKUP(TRUE, VALUE(表格1[[#This Row],[年月]]) &lt;= VALUE($R$8:$R$12), $Q$8:$Q$12)) &amp; "年度"</f>
        <v>2023年度</v>
      </c>
    </row>
    <row r="4641" spans="1:13" x14ac:dyDescent="0.3">
      <c r="A4641" s="2">
        <v>202302</v>
      </c>
      <c r="B4641" s="19">
        <f>DATE(表格1[[#This Row],[年]],表格1[[#This Row],[月]],1)</f>
        <v>44958</v>
      </c>
      <c r="C4641" s="2" t="str">
        <f>LEFT(表格1[[#This Row],[年月]],4)</f>
        <v>2023</v>
      </c>
      <c r="D4641" s="2" t="str">
        <f>RIGHT(表格1[[#This Row],[年月]],2)</f>
        <v>02</v>
      </c>
      <c r="E4641" s="5">
        <v>68000000</v>
      </c>
      <c r="F4641" s="2" t="str">
        <f>VLOOKUP(TEXT(表格1[[#This Row],[地區]],"00000000"),縣市代碼,2,0)</f>
        <v>桃園市</v>
      </c>
      <c r="G4641" s="2" t="s">
        <v>9</v>
      </c>
      <c r="H4641" s="13">
        <v>4246203</v>
      </c>
      <c r="I4641" s="14">
        <v>6108397677</v>
      </c>
      <c r="J4641" s="14">
        <f>表格1[[#This Row],[信用卡交易筆數]]/1000</f>
        <v>4246.2030000000004</v>
      </c>
      <c r="K4641" s="14">
        <f>表格1[[#This Row],[信用卡交易金額'[新臺幣']]]/1000</f>
        <v>6108397.6770000001</v>
      </c>
      <c r="L4641" s="14">
        <f>表格1[[#This Row],[信用卡交易金額'[新臺幣']]]/1000000</f>
        <v>6108.3976769999999</v>
      </c>
      <c r="M4641" s="14" t="str" cm="1">
        <f t="array" ref="M4641">_xlfn.TEXTJOIN("", TRUE, _xlfn.XLOOKUP(TRUE, VALUE(表格1[[#This Row],[年月]]) &lt;= VALUE($R$8:$R$12), $Q$8:$Q$12)) &amp; "年度"</f>
        <v>2023年度</v>
      </c>
    </row>
    <row r="4642" spans="1:13" x14ac:dyDescent="0.3">
      <c r="A4642" s="2">
        <v>202302</v>
      </c>
      <c r="B4642" s="19">
        <f>DATE(表格1[[#This Row],[年]],表格1[[#This Row],[月]],1)</f>
        <v>44958</v>
      </c>
      <c r="C4642" s="2" t="str">
        <f>LEFT(表格1[[#This Row],[年月]],4)</f>
        <v>2023</v>
      </c>
      <c r="D4642" s="2" t="str">
        <f>RIGHT(表格1[[#This Row],[年月]],2)</f>
        <v>02</v>
      </c>
      <c r="E4642" s="5">
        <v>68000000</v>
      </c>
      <c r="F4642" s="2" t="str">
        <f>VLOOKUP(TEXT(表格1[[#This Row],[地區]],"00000000"),縣市代碼,2,0)</f>
        <v>桃園市</v>
      </c>
      <c r="G4642" s="2" t="s">
        <v>10</v>
      </c>
      <c r="H4642" s="13">
        <v>2598323</v>
      </c>
      <c r="I4642" s="14">
        <v>6159779457</v>
      </c>
      <c r="J4642" s="14">
        <f>表格1[[#This Row],[信用卡交易筆數]]/1000</f>
        <v>2598.3229999999999</v>
      </c>
      <c r="K4642" s="14">
        <f>表格1[[#This Row],[信用卡交易金額'[新臺幣']]]/1000</f>
        <v>6159779.4570000004</v>
      </c>
      <c r="L4642" s="14">
        <f>表格1[[#This Row],[信用卡交易金額'[新臺幣']]]/1000000</f>
        <v>6159.7794569999996</v>
      </c>
      <c r="M4642" s="14" t="str" cm="1">
        <f t="array" ref="M4642">_xlfn.TEXTJOIN("", TRUE, _xlfn.XLOOKUP(TRUE, VALUE(表格1[[#This Row],[年月]]) &lt;= VALUE($R$8:$R$12), $Q$8:$Q$12)) &amp; "年度"</f>
        <v>2023年度</v>
      </c>
    </row>
    <row r="4643" spans="1:13" x14ac:dyDescent="0.3">
      <c r="A4643" s="2">
        <v>202302</v>
      </c>
      <c r="B4643" s="19">
        <f>DATE(表格1[[#This Row],[年]],表格1[[#This Row],[月]],1)</f>
        <v>44958</v>
      </c>
      <c r="C4643" s="2" t="str">
        <f>LEFT(表格1[[#This Row],[年月]],4)</f>
        <v>2023</v>
      </c>
      <c r="D4643" s="2" t="str">
        <f>RIGHT(表格1[[#This Row],[年月]],2)</f>
        <v>02</v>
      </c>
      <c r="E4643" s="5">
        <v>10004000</v>
      </c>
      <c r="F4643" s="2" t="str">
        <f>VLOOKUP(TEXT(表格1[[#This Row],[地區]],"00000000"),縣市代碼,2,0)</f>
        <v>新竹縣</v>
      </c>
      <c r="G4643" s="2" t="s">
        <v>4</v>
      </c>
      <c r="H4643" s="13">
        <v>1492480</v>
      </c>
      <c r="I4643" s="14">
        <v>817908951</v>
      </c>
      <c r="J4643" s="14">
        <f>表格1[[#This Row],[信用卡交易筆數]]/1000</f>
        <v>1492.48</v>
      </c>
      <c r="K4643" s="14">
        <f>表格1[[#This Row],[信用卡交易金額'[新臺幣']]]/1000</f>
        <v>817908.951</v>
      </c>
      <c r="L4643" s="14">
        <f>表格1[[#This Row],[信用卡交易金額'[新臺幣']]]/1000000</f>
        <v>817.908951</v>
      </c>
      <c r="M4643" s="14" t="str" cm="1">
        <f t="array" ref="M4643">_xlfn.TEXTJOIN("", TRUE, _xlfn.XLOOKUP(TRUE, VALUE(表格1[[#This Row],[年月]]) &lt;= VALUE($R$8:$R$12), $Q$8:$Q$12)) &amp; "年度"</f>
        <v>2023年度</v>
      </c>
    </row>
    <row r="4644" spans="1:13" x14ac:dyDescent="0.3">
      <c r="A4644" s="2">
        <v>202302</v>
      </c>
      <c r="B4644" s="19">
        <f>DATE(表格1[[#This Row],[年]],表格1[[#This Row],[月]],1)</f>
        <v>44958</v>
      </c>
      <c r="C4644" s="2" t="str">
        <f>LEFT(表格1[[#This Row],[年月]],4)</f>
        <v>2023</v>
      </c>
      <c r="D4644" s="2" t="str">
        <f>RIGHT(表格1[[#This Row],[年月]],2)</f>
        <v>02</v>
      </c>
      <c r="E4644" s="5">
        <v>10004000</v>
      </c>
      <c r="F4644" s="2" t="str">
        <f>VLOOKUP(TEXT(表格1[[#This Row],[地區]],"00000000"),縣市代碼,2,0)</f>
        <v>新竹縣</v>
      </c>
      <c r="G4644" s="2" t="s">
        <v>5</v>
      </c>
      <c r="H4644" s="13">
        <v>78451</v>
      </c>
      <c r="I4644" s="14">
        <v>274939389</v>
      </c>
      <c r="J4644" s="14">
        <f>表格1[[#This Row],[信用卡交易筆數]]/1000</f>
        <v>78.450999999999993</v>
      </c>
      <c r="K4644" s="14">
        <f>表格1[[#This Row],[信用卡交易金額'[新臺幣']]]/1000</f>
        <v>274939.38900000002</v>
      </c>
      <c r="L4644" s="14">
        <f>表格1[[#This Row],[信用卡交易金額'[新臺幣']]]/1000000</f>
        <v>274.93938900000001</v>
      </c>
      <c r="M4644" s="14" t="str" cm="1">
        <f t="array" ref="M4644">_xlfn.TEXTJOIN("", TRUE, _xlfn.XLOOKUP(TRUE, VALUE(表格1[[#This Row],[年月]]) &lt;= VALUE($R$8:$R$12), $Q$8:$Q$12)) &amp; "年度"</f>
        <v>2023年度</v>
      </c>
    </row>
    <row r="4645" spans="1:13" x14ac:dyDescent="0.3">
      <c r="A4645" s="2">
        <v>202302</v>
      </c>
      <c r="B4645" s="19">
        <f>DATE(表格1[[#This Row],[年]],表格1[[#This Row],[月]],1)</f>
        <v>44958</v>
      </c>
      <c r="C4645" s="2" t="str">
        <f>LEFT(表格1[[#This Row],[年月]],4)</f>
        <v>2023</v>
      </c>
      <c r="D4645" s="2" t="str">
        <f>RIGHT(表格1[[#This Row],[年月]],2)</f>
        <v>02</v>
      </c>
      <c r="E4645" s="5">
        <v>10004000</v>
      </c>
      <c r="F4645" s="2" t="str">
        <f>VLOOKUP(TEXT(表格1[[#This Row],[地區]],"00000000"),縣市代碼,2,0)</f>
        <v>新竹縣</v>
      </c>
      <c r="G4645" s="2" t="s">
        <v>6</v>
      </c>
      <c r="H4645" s="13">
        <v>142942</v>
      </c>
      <c r="I4645" s="14">
        <v>534236351</v>
      </c>
      <c r="J4645" s="14">
        <f>表格1[[#This Row],[信用卡交易筆數]]/1000</f>
        <v>142.94200000000001</v>
      </c>
      <c r="K4645" s="14">
        <f>表格1[[#This Row],[信用卡交易金額'[新臺幣']]]/1000</f>
        <v>534236.35100000002</v>
      </c>
      <c r="L4645" s="14">
        <f>表格1[[#This Row],[信用卡交易金額'[新臺幣']]]/1000000</f>
        <v>534.23635100000001</v>
      </c>
      <c r="M4645" s="14" t="str" cm="1">
        <f t="array" ref="M4645">_xlfn.TEXTJOIN("", TRUE, _xlfn.XLOOKUP(TRUE, VALUE(表格1[[#This Row],[年月]]) &lt;= VALUE($R$8:$R$12), $Q$8:$Q$12)) &amp; "年度"</f>
        <v>2023年度</v>
      </c>
    </row>
    <row r="4646" spans="1:13" x14ac:dyDescent="0.3">
      <c r="A4646" s="2">
        <v>202302</v>
      </c>
      <c r="B4646" s="19">
        <f>DATE(表格1[[#This Row],[年]],表格1[[#This Row],[月]],1)</f>
        <v>44958</v>
      </c>
      <c r="C4646" s="2" t="str">
        <f>LEFT(表格1[[#This Row],[年月]],4)</f>
        <v>2023</v>
      </c>
      <c r="D4646" s="2" t="str">
        <f>RIGHT(表格1[[#This Row],[年月]],2)</f>
        <v>02</v>
      </c>
      <c r="E4646" s="5">
        <v>10004000</v>
      </c>
      <c r="F4646" s="2" t="str">
        <f>VLOOKUP(TEXT(表格1[[#This Row],[地區]],"00000000"),縣市代碼,2,0)</f>
        <v>新竹縣</v>
      </c>
      <c r="G4646" s="2" t="s">
        <v>7</v>
      </c>
      <c r="H4646" s="13">
        <v>752965</v>
      </c>
      <c r="I4646" s="14">
        <v>1057542223</v>
      </c>
      <c r="J4646" s="14">
        <f>表格1[[#This Row],[信用卡交易筆數]]/1000</f>
        <v>752.96500000000003</v>
      </c>
      <c r="K4646" s="14">
        <f>表格1[[#This Row],[信用卡交易金額'[新臺幣']]]/1000</f>
        <v>1057542.223</v>
      </c>
      <c r="L4646" s="14">
        <f>表格1[[#This Row],[信用卡交易金額'[新臺幣']]]/1000000</f>
        <v>1057.5422229999999</v>
      </c>
      <c r="M4646" s="14" t="str" cm="1">
        <f t="array" ref="M4646">_xlfn.TEXTJOIN("", TRUE, _xlfn.XLOOKUP(TRUE, VALUE(表格1[[#This Row],[年月]]) &lt;= VALUE($R$8:$R$12), $Q$8:$Q$12)) &amp; "年度"</f>
        <v>2023年度</v>
      </c>
    </row>
    <row r="4647" spans="1:13" x14ac:dyDescent="0.3">
      <c r="A4647" s="2">
        <v>202302</v>
      </c>
      <c r="B4647" s="19">
        <f>DATE(表格1[[#This Row],[年]],表格1[[#This Row],[月]],1)</f>
        <v>44958</v>
      </c>
      <c r="C4647" s="2" t="str">
        <f>LEFT(表格1[[#This Row],[年月]],4)</f>
        <v>2023</v>
      </c>
      <c r="D4647" s="2" t="str">
        <f>RIGHT(表格1[[#This Row],[年月]],2)</f>
        <v>02</v>
      </c>
      <c r="E4647" s="5">
        <v>10004000</v>
      </c>
      <c r="F4647" s="2" t="str">
        <f>VLOOKUP(TEXT(表格1[[#This Row],[地區]],"00000000"),縣市代碼,2,0)</f>
        <v>新竹縣</v>
      </c>
      <c r="G4647" s="2" t="s">
        <v>8</v>
      </c>
      <c r="H4647" s="13">
        <v>861644</v>
      </c>
      <c r="I4647" s="14">
        <v>1498763593</v>
      </c>
      <c r="J4647" s="14">
        <f>表格1[[#This Row],[信用卡交易筆數]]/1000</f>
        <v>861.64400000000001</v>
      </c>
      <c r="K4647" s="14">
        <f>表格1[[#This Row],[信用卡交易金額'[新臺幣']]]/1000</f>
        <v>1498763.5930000001</v>
      </c>
      <c r="L4647" s="14">
        <f>表格1[[#This Row],[信用卡交易金額'[新臺幣']]]/1000000</f>
        <v>1498.7635929999999</v>
      </c>
      <c r="M4647" s="14" t="str" cm="1">
        <f t="array" ref="M4647">_xlfn.TEXTJOIN("", TRUE, _xlfn.XLOOKUP(TRUE, VALUE(表格1[[#This Row],[年月]]) &lt;= VALUE($R$8:$R$12), $Q$8:$Q$12)) &amp; "年度"</f>
        <v>2023年度</v>
      </c>
    </row>
    <row r="4648" spans="1:13" x14ac:dyDescent="0.3">
      <c r="A4648" s="2">
        <v>202302</v>
      </c>
      <c r="B4648" s="19">
        <f>DATE(表格1[[#This Row],[年]],表格1[[#This Row],[月]],1)</f>
        <v>44958</v>
      </c>
      <c r="C4648" s="2" t="str">
        <f>LEFT(表格1[[#This Row],[年月]],4)</f>
        <v>2023</v>
      </c>
      <c r="D4648" s="2" t="str">
        <f>RIGHT(表格1[[#This Row],[年月]],2)</f>
        <v>02</v>
      </c>
      <c r="E4648" s="5">
        <v>10004000</v>
      </c>
      <c r="F4648" s="2" t="str">
        <f>VLOOKUP(TEXT(表格1[[#This Row],[地區]],"00000000"),縣市代碼,2,0)</f>
        <v>新竹縣</v>
      </c>
      <c r="G4648" s="2" t="s">
        <v>9</v>
      </c>
      <c r="H4648" s="13">
        <v>1176036</v>
      </c>
      <c r="I4648" s="14">
        <v>1684859443</v>
      </c>
      <c r="J4648" s="14">
        <f>表格1[[#This Row],[信用卡交易筆數]]/1000</f>
        <v>1176.0360000000001</v>
      </c>
      <c r="K4648" s="14">
        <f>表格1[[#This Row],[信用卡交易金額'[新臺幣']]]/1000</f>
        <v>1684859.443</v>
      </c>
      <c r="L4648" s="14">
        <f>表格1[[#This Row],[信用卡交易金額'[新臺幣']]]/1000000</f>
        <v>1684.8594430000001</v>
      </c>
      <c r="M4648" s="14" t="str" cm="1">
        <f t="array" ref="M4648">_xlfn.TEXTJOIN("", TRUE, _xlfn.XLOOKUP(TRUE, VALUE(表格1[[#This Row],[年月]]) &lt;= VALUE($R$8:$R$12), $Q$8:$Q$12)) &amp; "年度"</f>
        <v>2023年度</v>
      </c>
    </row>
    <row r="4649" spans="1:13" x14ac:dyDescent="0.3">
      <c r="A4649" s="2">
        <v>202302</v>
      </c>
      <c r="B4649" s="19">
        <f>DATE(表格1[[#This Row],[年]],表格1[[#This Row],[月]],1)</f>
        <v>44958</v>
      </c>
      <c r="C4649" s="2" t="str">
        <f>LEFT(表格1[[#This Row],[年月]],4)</f>
        <v>2023</v>
      </c>
      <c r="D4649" s="2" t="str">
        <f>RIGHT(表格1[[#This Row],[年月]],2)</f>
        <v>02</v>
      </c>
      <c r="E4649" s="5">
        <v>10004000</v>
      </c>
      <c r="F4649" s="2" t="str">
        <f>VLOOKUP(TEXT(表格1[[#This Row],[地區]],"00000000"),縣市代碼,2,0)</f>
        <v>新竹縣</v>
      </c>
      <c r="G4649" s="2" t="s">
        <v>10</v>
      </c>
      <c r="H4649" s="13">
        <v>741235</v>
      </c>
      <c r="I4649" s="14">
        <v>1758740341</v>
      </c>
      <c r="J4649" s="14">
        <f>表格1[[#This Row],[信用卡交易筆數]]/1000</f>
        <v>741.23500000000001</v>
      </c>
      <c r="K4649" s="14">
        <f>表格1[[#This Row],[信用卡交易金額'[新臺幣']]]/1000</f>
        <v>1758740.341</v>
      </c>
      <c r="L4649" s="14">
        <f>表格1[[#This Row],[信用卡交易金額'[新臺幣']]]/1000000</f>
        <v>1758.7403409999999</v>
      </c>
      <c r="M4649" s="14" t="str" cm="1">
        <f t="array" ref="M4649">_xlfn.TEXTJOIN("", TRUE, _xlfn.XLOOKUP(TRUE, VALUE(表格1[[#This Row],[年月]]) &lt;= VALUE($R$8:$R$12), $Q$8:$Q$12)) &amp; "年度"</f>
        <v>2023年度</v>
      </c>
    </row>
    <row r="4650" spans="1:13" x14ac:dyDescent="0.3">
      <c r="A4650" s="2">
        <v>202302</v>
      </c>
      <c r="B4650" s="19">
        <f>DATE(表格1[[#This Row],[年]],表格1[[#This Row],[月]],1)</f>
        <v>44958</v>
      </c>
      <c r="C4650" s="2" t="str">
        <f>LEFT(表格1[[#This Row],[年月]],4)</f>
        <v>2023</v>
      </c>
      <c r="D4650" s="2" t="str">
        <f>RIGHT(表格1[[#This Row],[年月]],2)</f>
        <v>02</v>
      </c>
      <c r="E4650" s="5">
        <v>10018000</v>
      </c>
      <c r="F4650" s="2" t="str">
        <f>VLOOKUP(TEXT(表格1[[#This Row],[地區]],"00000000"),縣市代碼,2,0)</f>
        <v>新竹市</v>
      </c>
      <c r="G4650" s="2" t="s">
        <v>4</v>
      </c>
      <c r="H4650" s="13">
        <v>1455006</v>
      </c>
      <c r="I4650" s="14">
        <v>782420692</v>
      </c>
      <c r="J4650" s="14">
        <f>表格1[[#This Row],[信用卡交易筆數]]/1000</f>
        <v>1455.0060000000001</v>
      </c>
      <c r="K4650" s="14">
        <f>表格1[[#This Row],[信用卡交易金額'[新臺幣']]]/1000</f>
        <v>782420.69200000004</v>
      </c>
      <c r="L4650" s="14">
        <f>表格1[[#This Row],[信用卡交易金額'[新臺幣']]]/1000000</f>
        <v>782.42069200000003</v>
      </c>
      <c r="M4650" s="14" t="str" cm="1">
        <f t="array" ref="M4650">_xlfn.TEXTJOIN("", TRUE, _xlfn.XLOOKUP(TRUE, VALUE(表格1[[#This Row],[年月]]) &lt;= VALUE($R$8:$R$12), $Q$8:$Q$12)) &amp; "年度"</f>
        <v>2023年度</v>
      </c>
    </row>
    <row r="4651" spans="1:13" x14ac:dyDescent="0.3">
      <c r="A4651" s="2">
        <v>202302</v>
      </c>
      <c r="B4651" s="19">
        <f>DATE(表格1[[#This Row],[年]],表格1[[#This Row],[月]],1)</f>
        <v>44958</v>
      </c>
      <c r="C4651" s="2" t="str">
        <f>LEFT(表格1[[#This Row],[年月]],4)</f>
        <v>2023</v>
      </c>
      <c r="D4651" s="2" t="str">
        <f>RIGHT(表格1[[#This Row],[年月]],2)</f>
        <v>02</v>
      </c>
      <c r="E4651" s="5">
        <v>10018000</v>
      </c>
      <c r="F4651" s="2" t="str">
        <f>VLOOKUP(TEXT(表格1[[#This Row],[地區]],"00000000"),縣市代碼,2,0)</f>
        <v>新竹市</v>
      </c>
      <c r="G4651" s="2" t="s">
        <v>5</v>
      </c>
      <c r="H4651" s="13">
        <v>72193</v>
      </c>
      <c r="I4651" s="14">
        <v>261063194</v>
      </c>
      <c r="J4651" s="14">
        <f>表格1[[#This Row],[信用卡交易筆數]]/1000</f>
        <v>72.192999999999998</v>
      </c>
      <c r="K4651" s="14">
        <f>表格1[[#This Row],[信用卡交易金額'[新臺幣']]]/1000</f>
        <v>261063.19399999999</v>
      </c>
      <c r="L4651" s="14">
        <f>表格1[[#This Row],[信用卡交易金額'[新臺幣']]]/1000000</f>
        <v>261.06319400000001</v>
      </c>
      <c r="M4651" s="14" t="str" cm="1">
        <f t="array" ref="M4651">_xlfn.TEXTJOIN("", TRUE, _xlfn.XLOOKUP(TRUE, VALUE(表格1[[#This Row],[年月]]) &lt;= VALUE($R$8:$R$12), $Q$8:$Q$12)) &amp; "年度"</f>
        <v>2023年度</v>
      </c>
    </row>
    <row r="4652" spans="1:13" x14ac:dyDescent="0.3">
      <c r="A4652" s="2">
        <v>202302</v>
      </c>
      <c r="B4652" s="19">
        <f>DATE(表格1[[#This Row],[年]],表格1[[#This Row],[月]],1)</f>
        <v>44958</v>
      </c>
      <c r="C4652" s="2" t="str">
        <f>LEFT(表格1[[#This Row],[年月]],4)</f>
        <v>2023</v>
      </c>
      <c r="D4652" s="2" t="str">
        <f>RIGHT(表格1[[#This Row],[年月]],2)</f>
        <v>02</v>
      </c>
      <c r="E4652" s="5">
        <v>10018000</v>
      </c>
      <c r="F4652" s="2" t="str">
        <f>VLOOKUP(TEXT(表格1[[#This Row],[地區]],"00000000"),縣市代碼,2,0)</f>
        <v>新竹市</v>
      </c>
      <c r="G4652" s="2" t="s">
        <v>6</v>
      </c>
      <c r="H4652" s="13">
        <v>137683</v>
      </c>
      <c r="I4652" s="14">
        <v>526033667</v>
      </c>
      <c r="J4652" s="14">
        <f>表格1[[#This Row],[信用卡交易筆數]]/1000</f>
        <v>137.68299999999999</v>
      </c>
      <c r="K4652" s="14">
        <f>表格1[[#This Row],[信用卡交易金額'[新臺幣']]]/1000</f>
        <v>526033.66700000002</v>
      </c>
      <c r="L4652" s="14">
        <f>表格1[[#This Row],[信用卡交易金額'[新臺幣']]]/1000000</f>
        <v>526.03366700000004</v>
      </c>
      <c r="M4652" s="14" t="str" cm="1">
        <f t="array" ref="M4652">_xlfn.TEXTJOIN("", TRUE, _xlfn.XLOOKUP(TRUE, VALUE(表格1[[#This Row],[年月]]) &lt;= VALUE($R$8:$R$12), $Q$8:$Q$12)) &amp; "年度"</f>
        <v>2023年度</v>
      </c>
    </row>
    <row r="4653" spans="1:13" x14ac:dyDescent="0.3">
      <c r="A4653" s="2">
        <v>202302</v>
      </c>
      <c r="B4653" s="19">
        <f>DATE(表格1[[#This Row],[年]],表格1[[#This Row],[月]],1)</f>
        <v>44958</v>
      </c>
      <c r="C4653" s="2" t="str">
        <f>LEFT(表格1[[#This Row],[年月]],4)</f>
        <v>2023</v>
      </c>
      <c r="D4653" s="2" t="str">
        <f>RIGHT(表格1[[#This Row],[年月]],2)</f>
        <v>02</v>
      </c>
      <c r="E4653" s="5">
        <v>10018000</v>
      </c>
      <c r="F4653" s="2" t="str">
        <f>VLOOKUP(TEXT(表格1[[#This Row],[地區]],"00000000"),縣市代碼,2,0)</f>
        <v>新竹市</v>
      </c>
      <c r="G4653" s="2" t="s">
        <v>7</v>
      </c>
      <c r="H4653" s="13">
        <v>659713</v>
      </c>
      <c r="I4653" s="14">
        <v>857071025</v>
      </c>
      <c r="J4653" s="14">
        <f>表格1[[#This Row],[信用卡交易筆數]]/1000</f>
        <v>659.71299999999997</v>
      </c>
      <c r="K4653" s="14">
        <f>表格1[[#This Row],[信用卡交易金額'[新臺幣']]]/1000</f>
        <v>857071.02500000002</v>
      </c>
      <c r="L4653" s="14">
        <f>表格1[[#This Row],[信用卡交易金額'[新臺幣']]]/1000000</f>
        <v>857.07102499999996</v>
      </c>
      <c r="M4653" s="14" t="str" cm="1">
        <f t="array" ref="M4653">_xlfn.TEXTJOIN("", TRUE, _xlfn.XLOOKUP(TRUE, VALUE(表格1[[#This Row],[年月]]) &lt;= VALUE($R$8:$R$12), $Q$8:$Q$12)) &amp; "年度"</f>
        <v>2023年度</v>
      </c>
    </row>
    <row r="4654" spans="1:13" x14ac:dyDescent="0.3">
      <c r="A4654" s="2">
        <v>202302</v>
      </c>
      <c r="B4654" s="19">
        <f>DATE(表格1[[#This Row],[年]],表格1[[#This Row],[月]],1)</f>
        <v>44958</v>
      </c>
      <c r="C4654" s="2" t="str">
        <f>LEFT(表格1[[#This Row],[年月]],4)</f>
        <v>2023</v>
      </c>
      <c r="D4654" s="2" t="str">
        <f>RIGHT(表格1[[#This Row],[年月]],2)</f>
        <v>02</v>
      </c>
      <c r="E4654" s="5">
        <v>10018000</v>
      </c>
      <c r="F4654" s="2" t="str">
        <f>VLOOKUP(TEXT(表格1[[#This Row],[地區]],"00000000"),縣市代碼,2,0)</f>
        <v>新竹市</v>
      </c>
      <c r="G4654" s="2" t="s">
        <v>8</v>
      </c>
      <c r="H4654" s="13">
        <v>595419</v>
      </c>
      <c r="I4654" s="14">
        <v>1475296216</v>
      </c>
      <c r="J4654" s="14">
        <f>表格1[[#This Row],[信用卡交易筆數]]/1000</f>
        <v>595.41899999999998</v>
      </c>
      <c r="K4654" s="14">
        <f>表格1[[#This Row],[信用卡交易金額'[新臺幣']]]/1000</f>
        <v>1475296.216</v>
      </c>
      <c r="L4654" s="14">
        <f>表格1[[#This Row],[信用卡交易金額'[新臺幣']]]/1000000</f>
        <v>1475.296216</v>
      </c>
      <c r="M4654" s="14" t="str" cm="1">
        <f t="array" ref="M4654">_xlfn.TEXTJOIN("", TRUE, _xlfn.XLOOKUP(TRUE, VALUE(表格1[[#This Row],[年月]]) &lt;= VALUE($R$8:$R$12), $Q$8:$Q$12)) &amp; "年度"</f>
        <v>2023年度</v>
      </c>
    </row>
    <row r="4655" spans="1:13" x14ac:dyDescent="0.3">
      <c r="A4655" s="2">
        <v>202302</v>
      </c>
      <c r="B4655" s="19">
        <f>DATE(表格1[[#This Row],[年]],表格1[[#This Row],[月]],1)</f>
        <v>44958</v>
      </c>
      <c r="C4655" s="2" t="str">
        <f>LEFT(表格1[[#This Row],[年月]],4)</f>
        <v>2023</v>
      </c>
      <c r="D4655" s="2" t="str">
        <f>RIGHT(表格1[[#This Row],[年月]],2)</f>
        <v>02</v>
      </c>
      <c r="E4655" s="5">
        <v>10018000</v>
      </c>
      <c r="F4655" s="2" t="str">
        <f>VLOOKUP(TEXT(表格1[[#This Row],[地區]],"00000000"),縣市代碼,2,0)</f>
        <v>新竹市</v>
      </c>
      <c r="G4655" s="2" t="s">
        <v>9</v>
      </c>
      <c r="H4655" s="13">
        <v>1170620</v>
      </c>
      <c r="I4655" s="14">
        <v>1681083155</v>
      </c>
      <c r="J4655" s="14">
        <f>表格1[[#This Row],[信用卡交易筆數]]/1000</f>
        <v>1170.6199999999999</v>
      </c>
      <c r="K4655" s="14">
        <f>表格1[[#This Row],[信用卡交易金額'[新臺幣']]]/1000</f>
        <v>1681083.155</v>
      </c>
      <c r="L4655" s="14">
        <f>表格1[[#This Row],[信用卡交易金額'[新臺幣']]]/1000000</f>
        <v>1681.083155</v>
      </c>
      <c r="M4655" s="14" t="str" cm="1">
        <f t="array" ref="M4655">_xlfn.TEXTJOIN("", TRUE, _xlfn.XLOOKUP(TRUE, VALUE(表格1[[#This Row],[年月]]) &lt;= VALUE($R$8:$R$12), $Q$8:$Q$12)) &amp; "年度"</f>
        <v>2023年度</v>
      </c>
    </row>
    <row r="4656" spans="1:13" x14ac:dyDescent="0.3">
      <c r="A4656" s="2">
        <v>202302</v>
      </c>
      <c r="B4656" s="19">
        <f>DATE(表格1[[#This Row],[年]],表格1[[#This Row],[月]],1)</f>
        <v>44958</v>
      </c>
      <c r="C4656" s="2" t="str">
        <f>LEFT(表格1[[#This Row],[年月]],4)</f>
        <v>2023</v>
      </c>
      <c r="D4656" s="2" t="str">
        <f>RIGHT(表格1[[#This Row],[年月]],2)</f>
        <v>02</v>
      </c>
      <c r="E4656" s="5">
        <v>10018000</v>
      </c>
      <c r="F4656" s="2" t="str">
        <f>VLOOKUP(TEXT(表格1[[#This Row],[地區]],"00000000"),縣市代碼,2,0)</f>
        <v>新竹市</v>
      </c>
      <c r="G4656" s="2" t="s">
        <v>10</v>
      </c>
      <c r="H4656" s="13">
        <v>678440</v>
      </c>
      <c r="I4656" s="14">
        <v>1616630843</v>
      </c>
      <c r="J4656" s="14">
        <f>表格1[[#This Row],[信用卡交易筆數]]/1000</f>
        <v>678.44</v>
      </c>
      <c r="K4656" s="14">
        <f>表格1[[#This Row],[信用卡交易金額'[新臺幣']]]/1000</f>
        <v>1616630.8430000001</v>
      </c>
      <c r="L4656" s="14">
        <f>表格1[[#This Row],[信用卡交易金額'[新臺幣']]]/1000000</f>
        <v>1616.6308429999999</v>
      </c>
      <c r="M4656" s="14" t="str" cm="1">
        <f t="array" ref="M4656">_xlfn.TEXTJOIN("", TRUE, _xlfn.XLOOKUP(TRUE, VALUE(表格1[[#This Row],[年月]]) &lt;= VALUE($R$8:$R$12), $Q$8:$Q$12)) &amp; "年度"</f>
        <v>2023年度</v>
      </c>
    </row>
    <row r="4657" spans="1:13" x14ac:dyDescent="0.3">
      <c r="A4657" s="2">
        <v>202302</v>
      </c>
      <c r="B4657" s="19">
        <f>DATE(表格1[[#This Row],[年]],表格1[[#This Row],[月]],1)</f>
        <v>44958</v>
      </c>
      <c r="C4657" s="2" t="str">
        <f>LEFT(表格1[[#This Row],[年月]],4)</f>
        <v>2023</v>
      </c>
      <c r="D4657" s="2" t="str">
        <f>RIGHT(表格1[[#This Row],[年月]],2)</f>
        <v>02</v>
      </c>
      <c r="E4657" s="5">
        <v>10005000</v>
      </c>
      <c r="F4657" s="2" t="str">
        <f>VLOOKUP(TEXT(表格1[[#This Row],[地區]],"00000000"),縣市代碼,2,0)</f>
        <v>苗栗縣</v>
      </c>
      <c r="G4657" s="2" t="s">
        <v>4</v>
      </c>
      <c r="H4657" s="13">
        <v>721034</v>
      </c>
      <c r="I4657" s="14">
        <v>364333248</v>
      </c>
      <c r="J4657" s="14">
        <f>表格1[[#This Row],[信用卡交易筆數]]/1000</f>
        <v>721.03399999999999</v>
      </c>
      <c r="K4657" s="14">
        <f>表格1[[#This Row],[信用卡交易金額'[新臺幣']]]/1000</f>
        <v>364333.24800000002</v>
      </c>
      <c r="L4657" s="14">
        <f>表格1[[#This Row],[信用卡交易金額'[新臺幣']]]/1000000</f>
        <v>364.33324800000003</v>
      </c>
      <c r="M4657" s="14" t="str" cm="1">
        <f t="array" ref="M4657">_xlfn.TEXTJOIN("", TRUE, _xlfn.XLOOKUP(TRUE, VALUE(表格1[[#This Row],[年月]]) &lt;= VALUE($R$8:$R$12), $Q$8:$Q$12)) &amp; "年度"</f>
        <v>2023年度</v>
      </c>
    </row>
    <row r="4658" spans="1:13" x14ac:dyDescent="0.3">
      <c r="A4658" s="2">
        <v>202302</v>
      </c>
      <c r="B4658" s="19">
        <f>DATE(表格1[[#This Row],[年]],表格1[[#This Row],[月]],1)</f>
        <v>44958</v>
      </c>
      <c r="C4658" s="2" t="str">
        <f>LEFT(表格1[[#This Row],[年月]],4)</f>
        <v>2023</v>
      </c>
      <c r="D4658" s="2" t="str">
        <f>RIGHT(表格1[[#This Row],[年月]],2)</f>
        <v>02</v>
      </c>
      <c r="E4658" s="5">
        <v>10005000</v>
      </c>
      <c r="F4658" s="2" t="str">
        <f>VLOOKUP(TEXT(表格1[[#This Row],[地區]],"00000000"),縣市代碼,2,0)</f>
        <v>苗栗縣</v>
      </c>
      <c r="G4658" s="2" t="s">
        <v>5</v>
      </c>
      <c r="H4658" s="13">
        <v>49339</v>
      </c>
      <c r="I4658" s="14">
        <v>151669110</v>
      </c>
      <c r="J4658" s="14">
        <f>表格1[[#This Row],[信用卡交易筆數]]/1000</f>
        <v>49.338999999999999</v>
      </c>
      <c r="K4658" s="14">
        <f>表格1[[#This Row],[信用卡交易金額'[新臺幣']]]/1000</f>
        <v>151669.10999999999</v>
      </c>
      <c r="L4658" s="14">
        <f>表格1[[#This Row],[信用卡交易金額'[新臺幣']]]/1000000</f>
        <v>151.66910999999999</v>
      </c>
      <c r="M4658" s="14" t="str" cm="1">
        <f t="array" ref="M4658">_xlfn.TEXTJOIN("", TRUE, _xlfn.XLOOKUP(TRUE, VALUE(表格1[[#This Row],[年月]]) &lt;= VALUE($R$8:$R$12), $Q$8:$Q$12)) &amp; "年度"</f>
        <v>2023年度</v>
      </c>
    </row>
    <row r="4659" spans="1:13" x14ac:dyDescent="0.3">
      <c r="A4659" s="2">
        <v>202302</v>
      </c>
      <c r="B4659" s="19">
        <f>DATE(表格1[[#This Row],[年]],表格1[[#This Row],[月]],1)</f>
        <v>44958</v>
      </c>
      <c r="C4659" s="2" t="str">
        <f>LEFT(表格1[[#This Row],[年月]],4)</f>
        <v>2023</v>
      </c>
      <c r="D4659" s="2" t="str">
        <f>RIGHT(表格1[[#This Row],[年月]],2)</f>
        <v>02</v>
      </c>
      <c r="E4659" s="5">
        <v>10005000</v>
      </c>
      <c r="F4659" s="2" t="str">
        <f>VLOOKUP(TEXT(表格1[[#This Row],[地區]],"00000000"),縣市代碼,2,0)</f>
        <v>苗栗縣</v>
      </c>
      <c r="G4659" s="2" t="s">
        <v>6</v>
      </c>
      <c r="H4659" s="13">
        <v>82279</v>
      </c>
      <c r="I4659" s="14">
        <v>269498296</v>
      </c>
      <c r="J4659" s="14">
        <f>表格1[[#This Row],[信用卡交易筆數]]/1000</f>
        <v>82.278999999999996</v>
      </c>
      <c r="K4659" s="14">
        <f>表格1[[#This Row],[信用卡交易金額'[新臺幣']]]/1000</f>
        <v>269498.29599999997</v>
      </c>
      <c r="L4659" s="14">
        <f>表格1[[#This Row],[信用卡交易金額'[新臺幣']]]/1000000</f>
        <v>269.49829599999998</v>
      </c>
      <c r="M4659" s="14" t="str" cm="1">
        <f t="array" ref="M4659">_xlfn.TEXTJOIN("", TRUE, _xlfn.XLOOKUP(TRUE, VALUE(表格1[[#This Row],[年月]]) &lt;= VALUE($R$8:$R$12), $Q$8:$Q$12)) &amp; "年度"</f>
        <v>2023年度</v>
      </c>
    </row>
    <row r="4660" spans="1:13" x14ac:dyDescent="0.3">
      <c r="A4660" s="2">
        <v>202302</v>
      </c>
      <c r="B4660" s="19">
        <f>DATE(表格1[[#This Row],[年]],表格1[[#This Row],[月]],1)</f>
        <v>44958</v>
      </c>
      <c r="C4660" s="2" t="str">
        <f>LEFT(表格1[[#This Row],[年月]],4)</f>
        <v>2023</v>
      </c>
      <c r="D4660" s="2" t="str">
        <f>RIGHT(表格1[[#This Row],[年月]],2)</f>
        <v>02</v>
      </c>
      <c r="E4660" s="5">
        <v>10005000</v>
      </c>
      <c r="F4660" s="2" t="str">
        <f>VLOOKUP(TEXT(表格1[[#This Row],[地區]],"00000000"),縣市代碼,2,0)</f>
        <v>苗栗縣</v>
      </c>
      <c r="G4660" s="2" t="s">
        <v>7</v>
      </c>
      <c r="H4660" s="13">
        <v>502536</v>
      </c>
      <c r="I4660" s="14">
        <v>613964210</v>
      </c>
      <c r="J4660" s="14">
        <f>表格1[[#This Row],[信用卡交易筆數]]/1000</f>
        <v>502.536</v>
      </c>
      <c r="K4660" s="14">
        <f>表格1[[#This Row],[信用卡交易金額'[新臺幣']]]/1000</f>
        <v>613964.21</v>
      </c>
      <c r="L4660" s="14">
        <f>表格1[[#This Row],[信用卡交易金額'[新臺幣']]]/1000000</f>
        <v>613.96420999999998</v>
      </c>
      <c r="M4660" s="14" t="str" cm="1">
        <f t="array" ref="M4660">_xlfn.TEXTJOIN("", TRUE, _xlfn.XLOOKUP(TRUE, VALUE(表格1[[#This Row],[年月]]) &lt;= VALUE($R$8:$R$12), $Q$8:$Q$12)) &amp; "年度"</f>
        <v>2023年度</v>
      </c>
    </row>
    <row r="4661" spans="1:13" x14ac:dyDescent="0.3">
      <c r="A4661" s="2">
        <v>202302</v>
      </c>
      <c r="B4661" s="19">
        <f>DATE(表格1[[#This Row],[年]],表格1[[#This Row],[月]],1)</f>
        <v>44958</v>
      </c>
      <c r="C4661" s="2" t="str">
        <f>LEFT(表格1[[#This Row],[年月]],4)</f>
        <v>2023</v>
      </c>
      <c r="D4661" s="2" t="str">
        <f>RIGHT(表格1[[#This Row],[年月]],2)</f>
        <v>02</v>
      </c>
      <c r="E4661" s="5">
        <v>10005000</v>
      </c>
      <c r="F4661" s="2" t="str">
        <f>VLOOKUP(TEXT(表格1[[#This Row],[地區]],"00000000"),縣市代碼,2,0)</f>
        <v>苗栗縣</v>
      </c>
      <c r="G4661" s="2" t="s">
        <v>8</v>
      </c>
      <c r="H4661" s="13">
        <v>361773</v>
      </c>
      <c r="I4661" s="14">
        <v>698152962</v>
      </c>
      <c r="J4661" s="14">
        <f>表格1[[#This Row],[信用卡交易筆數]]/1000</f>
        <v>361.77300000000002</v>
      </c>
      <c r="K4661" s="14">
        <f>表格1[[#This Row],[信用卡交易金額'[新臺幣']]]/1000</f>
        <v>698152.96200000006</v>
      </c>
      <c r="L4661" s="14">
        <f>表格1[[#This Row],[信用卡交易金額'[新臺幣']]]/1000000</f>
        <v>698.152962</v>
      </c>
      <c r="M4661" s="14" t="str" cm="1">
        <f t="array" ref="M4661">_xlfn.TEXTJOIN("", TRUE, _xlfn.XLOOKUP(TRUE, VALUE(表格1[[#This Row],[年月]]) &lt;= VALUE($R$8:$R$12), $Q$8:$Q$12)) &amp; "年度"</f>
        <v>2023年度</v>
      </c>
    </row>
    <row r="4662" spans="1:13" x14ac:dyDescent="0.3">
      <c r="A4662" s="2">
        <v>202302</v>
      </c>
      <c r="B4662" s="19">
        <f>DATE(表格1[[#This Row],[年]],表格1[[#This Row],[月]],1)</f>
        <v>44958</v>
      </c>
      <c r="C4662" s="2" t="str">
        <f>LEFT(表格1[[#This Row],[年月]],4)</f>
        <v>2023</v>
      </c>
      <c r="D4662" s="2" t="str">
        <f>RIGHT(表格1[[#This Row],[年月]],2)</f>
        <v>02</v>
      </c>
      <c r="E4662" s="5">
        <v>10005000</v>
      </c>
      <c r="F4662" s="2" t="str">
        <f>VLOOKUP(TEXT(表格1[[#This Row],[地區]],"00000000"),縣市代碼,2,0)</f>
        <v>苗栗縣</v>
      </c>
      <c r="G4662" s="2" t="s">
        <v>9</v>
      </c>
      <c r="H4662" s="13">
        <v>621998</v>
      </c>
      <c r="I4662" s="14">
        <v>835591158</v>
      </c>
      <c r="J4662" s="14">
        <f>表格1[[#This Row],[信用卡交易筆數]]/1000</f>
        <v>621.99800000000005</v>
      </c>
      <c r="K4662" s="14">
        <f>表格1[[#This Row],[信用卡交易金額'[新臺幣']]]/1000</f>
        <v>835591.15800000005</v>
      </c>
      <c r="L4662" s="14">
        <f>表格1[[#This Row],[信用卡交易金額'[新臺幣']]]/1000000</f>
        <v>835.59115799999995</v>
      </c>
      <c r="M4662" s="14" t="str" cm="1">
        <f t="array" ref="M4662">_xlfn.TEXTJOIN("", TRUE, _xlfn.XLOOKUP(TRUE, VALUE(表格1[[#This Row],[年月]]) &lt;= VALUE($R$8:$R$12), $Q$8:$Q$12)) &amp; "年度"</f>
        <v>2023年度</v>
      </c>
    </row>
    <row r="4663" spans="1:13" x14ac:dyDescent="0.3">
      <c r="A4663" s="2">
        <v>202302</v>
      </c>
      <c r="B4663" s="19">
        <f>DATE(表格1[[#This Row],[年]],表格1[[#This Row],[月]],1)</f>
        <v>44958</v>
      </c>
      <c r="C4663" s="2" t="str">
        <f>LEFT(表格1[[#This Row],[年月]],4)</f>
        <v>2023</v>
      </c>
      <c r="D4663" s="2" t="str">
        <f>RIGHT(表格1[[#This Row],[年月]],2)</f>
        <v>02</v>
      </c>
      <c r="E4663" s="5">
        <v>10005000</v>
      </c>
      <c r="F4663" s="2" t="str">
        <f>VLOOKUP(TEXT(表格1[[#This Row],[地區]],"00000000"),縣市代碼,2,0)</f>
        <v>苗栗縣</v>
      </c>
      <c r="G4663" s="2" t="s">
        <v>10</v>
      </c>
      <c r="H4663" s="13">
        <v>440240</v>
      </c>
      <c r="I4663" s="14">
        <v>994377691</v>
      </c>
      <c r="J4663" s="14">
        <f>表格1[[#This Row],[信用卡交易筆數]]/1000</f>
        <v>440.24</v>
      </c>
      <c r="K4663" s="14">
        <f>表格1[[#This Row],[信用卡交易金額'[新臺幣']]]/1000</f>
        <v>994377.69099999999</v>
      </c>
      <c r="L4663" s="14">
        <f>表格1[[#This Row],[信用卡交易金額'[新臺幣']]]/1000000</f>
        <v>994.37769100000003</v>
      </c>
      <c r="M4663" s="14" t="str" cm="1">
        <f t="array" ref="M4663">_xlfn.TEXTJOIN("", TRUE, _xlfn.XLOOKUP(TRUE, VALUE(表格1[[#This Row],[年月]]) &lt;= VALUE($R$8:$R$12), $Q$8:$Q$12)) &amp; "年度"</f>
        <v>2023年度</v>
      </c>
    </row>
    <row r="4664" spans="1:13" x14ac:dyDescent="0.3">
      <c r="A4664" s="2">
        <v>202302</v>
      </c>
      <c r="B4664" s="19">
        <f>DATE(表格1[[#This Row],[年]],表格1[[#This Row],[月]],1)</f>
        <v>44958</v>
      </c>
      <c r="C4664" s="2" t="str">
        <f>LEFT(表格1[[#This Row],[年月]],4)</f>
        <v>2023</v>
      </c>
      <c r="D4664" s="2" t="str">
        <f>RIGHT(表格1[[#This Row],[年月]],2)</f>
        <v>02</v>
      </c>
      <c r="E4664" s="5">
        <v>66000000</v>
      </c>
      <c r="F4664" s="2" t="str">
        <f>VLOOKUP(TEXT(表格1[[#This Row],[地區]],"00000000"),縣市代碼,2,0)</f>
        <v>臺中市</v>
      </c>
      <c r="G4664" s="2" t="s">
        <v>4</v>
      </c>
      <c r="H4664" s="13">
        <v>6627083</v>
      </c>
      <c r="I4664" s="14">
        <v>3705857413</v>
      </c>
      <c r="J4664" s="14">
        <f>表格1[[#This Row],[信用卡交易筆數]]/1000</f>
        <v>6627.0829999999996</v>
      </c>
      <c r="K4664" s="14">
        <f>表格1[[#This Row],[信用卡交易金額'[新臺幣']]]/1000</f>
        <v>3705857.4130000002</v>
      </c>
      <c r="L4664" s="14">
        <f>表格1[[#This Row],[信用卡交易金額'[新臺幣']]]/1000000</f>
        <v>3705.8574130000002</v>
      </c>
      <c r="M4664" s="14" t="str" cm="1">
        <f t="array" ref="M4664">_xlfn.TEXTJOIN("", TRUE, _xlfn.XLOOKUP(TRUE, VALUE(表格1[[#This Row],[年月]]) &lt;= VALUE($R$8:$R$12), $Q$8:$Q$12)) &amp; "年度"</f>
        <v>2023年度</v>
      </c>
    </row>
    <row r="4665" spans="1:13" x14ac:dyDescent="0.3">
      <c r="A4665" s="2">
        <v>202302</v>
      </c>
      <c r="B4665" s="19">
        <f>DATE(表格1[[#This Row],[年]],表格1[[#This Row],[月]],1)</f>
        <v>44958</v>
      </c>
      <c r="C4665" s="2" t="str">
        <f>LEFT(表格1[[#This Row],[年月]],4)</f>
        <v>2023</v>
      </c>
      <c r="D4665" s="2" t="str">
        <f>RIGHT(表格1[[#This Row],[年月]],2)</f>
        <v>02</v>
      </c>
      <c r="E4665" s="5">
        <v>66000000</v>
      </c>
      <c r="F4665" s="2" t="str">
        <f>VLOOKUP(TEXT(表格1[[#This Row],[地區]],"00000000"),縣市代碼,2,0)</f>
        <v>臺中市</v>
      </c>
      <c r="G4665" s="2" t="s">
        <v>5</v>
      </c>
      <c r="H4665" s="13">
        <v>403054</v>
      </c>
      <c r="I4665" s="14">
        <v>1370465167</v>
      </c>
      <c r="J4665" s="14">
        <f>表格1[[#This Row],[信用卡交易筆數]]/1000</f>
        <v>403.05399999999997</v>
      </c>
      <c r="K4665" s="14">
        <f>表格1[[#This Row],[信用卡交易金額'[新臺幣']]]/1000</f>
        <v>1370465.1669999999</v>
      </c>
      <c r="L4665" s="14">
        <f>表格1[[#This Row],[信用卡交易金額'[新臺幣']]]/1000000</f>
        <v>1370.4651670000001</v>
      </c>
      <c r="M4665" s="14" t="str" cm="1">
        <f t="array" ref="M4665">_xlfn.TEXTJOIN("", TRUE, _xlfn.XLOOKUP(TRUE, VALUE(表格1[[#This Row],[年月]]) &lt;= VALUE($R$8:$R$12), $Q$8:$Q$12)) &amp; "年度"</f>
        <v>2023年度</v>
      </c>
    </row>
    <row r="4666" spans="1:13" x14ac:dyDescent="0.3">
      <c r="A4666" s="2">
        <v>202302</v>
      </c>
      <c r="B4666" s="19">
        <f>DATE(表格1[[#This Row],[年]],表格1[[#This Row],[月]],1)</f>
        <v>44958</v>
      </c>
      <c r="C4666" s="2" t="str">
        <f>LEFT(表格1[[#This Row],[年月]],4)</f>
        <v>2023</v>
      </c>
      <c r="D4666" s="2" t="str">
        <f>RIGHT(表格1[[#This Row],[年月]],2)</f>
        <v>02</v>
      </c>
      <c r="E4666" s="5">
        <v>66000000</v>
      </c>
      <c r="F4666" s="2" t="str">
        <f>VLOOKUP(TEXT(表格1[[#This Row],[地區]],"00000000"),縣市代碼,2,0)</f>
        <v>臺中市</v>
      </c>
      <c r="G4666" s="2" t="s">
        <v>6</v>
      </c>
      <c r="H4666" s="13">
        <v>671418</v>
      </c>
      <c r="I4666" s="14">
        <v>2260066610</v>
      </c>
      <c r="J4666" s="14">
        <f>表格1[[#This Row],[信用卡交易筆數]]/1000</f>
        <v>671.41800000000001</v>
      </c>
      <c r="K4666" s="14">
        <f>表格1[[#This Row],[信用卡交易金額'[新臺幣']]]/1000</f>
        <v>2260066.61</v>
      </c>
      <c r="L4666" s="14">
        <f>表格1[[#This Row],[信用卡交易金額'[新臺幣']]]/1000000</f>
        <v>2260.0666099999999</v>
      </c>
      <c r="M4666" s="14" t="str" cm="1">
        <f t="array" ref="M4666">_xlfn.TEXTJOIN("", TRUE, _xlfn.XLOOKUP(TRUE, VALUE(表格1[[#This Row],[年月]]) &lt;= VALUE($R$8:$R$12), $Q$8:$Q$12)) &amp; "年度"</f>
        <v>2023年度</v>
      </c>
    </row>
    <row r="4667" spans="1:13" x14ac:dyDescent="0.3">
      <c r="A4667" s="2">
        <v>202302</v>
      </c>
      <c r="B4667" s="19">
        <f>DATE(表格1[[#This Row],[年]],表格1[[#This Row],[月]],1)</f>
        <v>44958</v>
      </c>
      <c r="C4667" s="2" t="str">
        <f>LEFT(表格1[[#This Row],[年月]],4)</f>
        <v>2023</v>
      </c>
      <c r="D4667" s="2" t="str">
        <f>RIGHT(表格1[[#This Row],[年月]],2)</f>
        <v>02</v>
      </c>
      <c r="E4667" s="5">
        <v>66000000</v>
      </c>
      <c r="F4667" s="2" t="str">
        <f>VLOOKUP(TEXT(表格1[[#This Row],[地區]],"00000000"),縣市代碼,2,0)</f>
        <v>臺中市</v>
      </c>
      <c r="G4667" s="2" t="s">
        <v>7</v>
      </c>
      <c r="H4667" s="13">
        <v>3578218</v>
      </c>
      <c r="I4667" s="14">
        <v>4378235263</v>
      </c>
      <c r="J4667" s="14">
        <f>表格1[[#This Row],[信用卡交易筆數]]/1000</f>
        <v>3578.2179999999998</v>
      </c>
      <c r="K4667" s="14">
        <f>表格1[[#This Row],[信用卡交易金額'[新臺幣']]]/1000</f>
        <v>4378235.2630000003</v>
      </c>
      <c r="L4667" s="14">
        <f>表格1[[#This Row],[信用卡交易金額'[新臺幣']]]/1000000</f>
        <v>4378.2352629999996</v>
      </c>
      <c r="M4667" s="14" t="str" cm="1">
        <f t="array" ref="M4667">_xlfn.TEXTJOIN("", TRUE, _xlfn.XLOOKUP(TRUE, VALUE(表格1[[#This Row],[年月]]) &lt;= VALUE($R$8:$R$12), $Q$8:$Q$12)) &amp; "年度"</f>
        <v>2023年度</v>
      </c>
    </row>
    <row r="4668" spans="1:13" x14ac:dyDescent="0.3">
      <c r="A4668" s="2">
        <v>202302</v>
      </c>
      <c r="B4668" s="19">
        <f>DATE(表格1[[#This Row],[年]],表格1[[#This Row],[月]],1)</f>
        <v>44958</v>
      </c>
      <c r="C4668" s="2" t="str">
        <f>LEFT(表格1[[#This Row],[年月]],4)</f>
        <v>2023</v>
      </c>
      <c r="D4668" s="2" t="str">
        <f>RIGHT(表格1[[#This Row],[年月]],2)</f>
        <v>02</v>
      </c>
      <c r="E4668" s="5">
        <v>66000000</v>
      </c>
      <c r="F4668" s="2" t="str">
        <f>VLOOKUP(TEXT(表格1[[#This Row],[地區]],"00000000"),縣市代碼,2,0)</f>
        <v>臺中市</v>
      </c>
      <c r="G4668" s="2" t="s">
        <v>8</v>
      </c>
      <c r="H4668" s="13">
        <v>2793186</v>
      </c>
      <c r="I4668" s="14">
        <v>6621749866</v>
      </c>
      <c r="J4668" s="14">
        <f>表格1[[#This Row],[信用卡交易筆數]]/1000</f>
        <v>2793.1860000000001</v>
      </c>
      <c r="K4668" s="14">
        <f>表格1[[#This Row],[信用卡交易金額'[新臺幣']]]/1000</f>
        <v>6621749.8660000004</v>
      </c>
      <c r="L4668" s="14">
        <f>表格1[[#This Row],[信用卡交易金額'[新臺幣']]]/1000000</f>
        <v>6621.7498660000001</v>
      </c>
      <c r="M4668" s="14" t="str" cm="1">
        <f t="array" ref="M4668">_xlfn.TEXTJOIN("", TRUE, _xlfn.XLOOKUP(TRUE, VALUE(表格1[[#This Row],[年月]]) &lt;= VALUE($R$8:$R$12), $Q$8:$Q$12)) &amp; "年度"</f>
        <v>2023年度</v>
      </c>
    </row>
    <row r="4669" spans="1:13" x14ac:dyDescent="0.3">
      <c r="A4669" s="2">
        <v>202302</v>
      </c>
      <c r="B4669" s="19">
        <f>DATE(表格1[[#This Row],[年]],表格1[[#This Row],[月]],1)</f>
        <v>44958</v>
      </c>
      <c r="C4669" s="2" t="str">
        <f>LEFT(表格1[[#This Row],[年月]],4)</f>
        <v>2023</v>
      </c>
      <c r="D4669" s="2" t="str">
        <f>RIGHT(表格1[[#This Row],[年月]],2)</f>
        <v>02</v>
      </c>
      <c r="E4669" s="5">
        <v>66000000</v>
      </c>
      <c r="F4669" s="2" t="str">
        <f>VLOOKUP(TEXT(表格1[[#This Row],[地區]],"00000000"),縣市代碼,2,0)</f>
        <v>臺中市</v>
      </c>
      <c r="G4669" s="2" t="s">
        <v>9</v>
      </c>
      <c r="H4669" s="13">
        <v>5394799</v>
      </c>
      <c r="I4669" s="14">
        <v>7626743813</v>
      </c>
      <c r="J4669" s="14">
        <f>表格1[[#This Row],[信用卡交易筆數]]/1000</f>
        <v>5394.799</v>
      </c>
      <c r="K4669" s="14">
        <f>表格1[[#This Row],[信用卡交易金額'[新臺幣']]]/1000</f>
        <v>7626743.8130000001</v>
      </c>
      <c r="L4669" s="14">
        <f>表格1[[#This Row],[信用卡交易金額'[新臺幣']]]/1000000</f>
        <v>7626.743813</v>
      </c>
      <c r="M4669" s="14" t="str" cm="1">
        <f t="array" ref="M4669">_xlfn.TEXTJOIN("", TRUE, _xlfn.XLOOKUP(TRUE, VALUE(表格1[[#This Row],[年月]]) &lt;= VALUE($R$8:$R$12), $Q$8:$Q$12)) &amp; "年度"</f>
        <v>2023年度</v>
      </c>
    </row>
    <row r="4670" spans="1:13" x14ac:dyDescent="0.3">
      <c r="A4670" s="2">
        <v>202302</v>
      </c>
      <c r="B4670" s="19">
        <f>DATE(表格1[[#This Row],[年]],表格1[[#This Row],[月]],1)</f>
        <v>44958</v>
      </c>
      <c r="C4670" s="2" t="str">
        <f>LEFT(表格1[[#This Row],[年月]],4)</f>
        <v>2023</v>
      </c>
      <c r="D4670" s="2" t="str">
        <f>RIGHT(表格1[[#This Row],[年月]],2)</f>
        <v>02</v>
      </c>
      <c r="E4670" s="5">
        <v>66000000</v>
      </c>
      <c r="F4670" s="2" t="str">
        <f>VLOOKUP(TEXT(表格1[[#This Row],[地區]],"00000000"),縣市代碼,2,0)</f>
        <v>臺中市</v>
      </c>
      <c r="G4670" s="2" t="s">
        <v>10</v>
      </c>
      <c r="H4670" s="13">
        <v>3185782</v>
      </c>
      <c r="I4670" s="14">
        <v>8453818813</v>
      </c>
      <c r="J4670" s="14">
        <f>表格1[[#This Row],[信用卡交易筆數]]/1000</f>
        <v>3185.7820000000002</v>
      </c>
      <c r="K4670" s="14">
        <f>表格1[[#This Row],[信用卡交易金額'[新臺幣']]]/1000</f>
        <v>8453818.8129999992</v>
      </c>
      <c r="L4670" s="14">
        <f>表格1[[#This Row],[信用卡交易金額'[新臺幣']]]/1000000</f>
        <v>8453.8188129999999</v>
      </c>
      <c r="M4670" s="14" t="str" cm="1">
        <f t="array" ref="M4670">_xlfn.TEXTJOIN("", TRUE, _xlfn.XLOOKUP(TRUE, VALUE(表格1[[#This Row],[年月]]) &lt;= VALUE($R$8:$R$12), $Q$8:$Q$12)) &amp; "年度"</f>
        <v>2023年度</v>
      </c>
    </row>
    <row r="4671" spans="1:13" x14ac:dyDescent="0.3">
      <c r="A4671" s="2">
        <v>202302</v>
      </c>
      <c r="B4671" s="19">
        <f>DATE(表格1[[#This Row],[年]],表格1[[#This Row],[月]],1)</f>
        <v>44958</v>
      </c>
      <c r="C4671" s="2" t="str">
        <f>LEFT(表格1[[#This Row],[年月]],4)</f>
        <v>2023</v>
      </c>
      <c r="D4671" s="2" t="str">
        <f>RIGHT(表格1[[#This Row],[年月]],2)</f>
        <v>02</v>
      </c>
      <c r="E4671" s="5">
        <v>10007000</v>
      </c>
      <c r="F4671" s="2" t="str">
        <f>VLOOKUP(TEXT(表格1[[#This Row],[地區]],"00000000"),縣市代碼,2,0)</f>
        <v>彰化縣</v>
      </c>
      <c r="G4671" s="2" t="s">
        <v>4</v>
      </c>
      <c r="H4671" s="13">
        <v>1427351</v>
      </c>
      <c r="I4671" s="14">
        <v>754755854</v>
      </c>
      <c r="J4671" s="14">
        <f>表格1[[#This Row],[信用卡交易筆數]]/1000</f>
        <v>1427.3510000000001</v>
      </c>
      <c r="K4671" s="14">
        <f>表格1[[#This Row],[信用卡交易金額'[新臺幣']]]/1000</f>
        <v>754755.85400000005</v>
      </c>
      <c r="L4671" s="14">
        <f>表格1[[#This Row],[信用卡交易金額'[新臺幣']]]/1000000</f>
        <v>754.755854</v>
      </c>
      <c r="M4671" s="14" t="str" cm="1">
        <f t="array" ref="M4671">_xlfn.TEXTJOIN("", TRUE, _xlfn.XLOOKUP(TRUE, VALUE(表格1[[#This Row],[年月]]) &lt;= VALUE($R$8:$R$12), $Q$8:$Q$12)) &amp; "年度"</f>
        <v>2023年度</v>
      </c>
    </row>
    <row r="4672" spans="1:13" x14ac:dyDescent="0.3">
      <c r="A4672" s="2">
        <v>202302</v>
      </c>
      <c r="B4672" s="19">
        <f>DATE(表格1[[#This Row],[年]],表格1[[#This Row],[月]],1)</f>
        <v>44958</v>
      </c>
      <c r="C4672" s="2" t="str">
        <f>LEFT(表格1[[#This Row],[年月]],4)</f>
        <v>2023</v>
      </c>
      <c r="D4672" s="2" t="str">
        <f>RIGHT(表格1[[#This Row],[年月]],2)</f>
        <v>02</v>
      </c>
      <c r="E4672" s="5">
        <v>10007000</v>
      </c>
      <c r="F4672" s="2" t="str">
        <f>VLOOKUP(TEXT(表格1[[#This Row],[地區]],"00000000"),縣市代碼,2,0)</f>
        <v>彰化縣</v>
      </c>
      <c r="G4672" s="2" t="s">
        <v>5</v>
      </c>
      <c r="H4672" s="13">
        <v>116614</v>
      </c>
      <c r="I4672" s="14">
        <v>328006061</v>
      </c>
      <c r="J4672" s="14">
        <f>表格1[[#This Row],[信用卡交易筆數]]/1000</f>
        <v>116.614</v>
      </c>
      <c r="K4672" s="14">
        <f>表格1[[#This Row],[信用卡交易金額'[新臺幣']]]/1000</f>
        <v>328006.06099999999</v>
      </c>
      <c r="L4672" s="14">
        <f>表格1[[#This Row],[信用卡交易金額'[新臺幣']]]/1000000</f>
        <v>328.00606099999999</v>
      </c>
      <c r="M4672" s="14" t="str" cm="1">
        <f t="array" ref="M4672">_xlfn.TEXTJOIN("", TRUE, _xlfn.XLOOKUP(TRUE, VALUE(表格1[[#This Row],[年月]]) &lt;= VALUE($R$8:$R$12), $Q$8:$Q$12)) &amp; "年度"</f>
        <v>2023年度</v>
      </c>
    </row>
    <row r="4673" spans="1:13" x14ac:dyDescent="0.3">
      <c r="A4673" s="2">
        <v>202302</v>
      </c>
      <c r="B4673" s="19">
        <f>DATE(表格1[[#This Row],[年]],表格1[[#This Row],[月]],1)</f>
        <v>44958</v>
      </c>
      <c r="C4673" s="2" t="str">
        <f>LEFT(表格1[[#This Row],[年月]],4)</f>
        <v>2023</v>
      </c>
      <c r="D4673" s="2" t="str">
        <f>RIGHT(表格1[[#This Row],[年月]],2)</f>
        <v>02</v>
      </c>
      <c r="E4673" s="5">
        <v>10007000</v>
      </c>
      <c r="F4673" s="2" t="str">
        <f>VLOOKUP(TEXT(表格1[[#This Row],[地區]],"00000000"),縣市代碼,2,0)</f>
        <v>彰化縣</v>
      </c>
      <c r="G4673" s="2" t="s">
        <v>6</v>
      </c>
      <c r="H4673" s="13">
        <v>168829</v>
      </c>
      <c r="I4673" s="14">
        <v>514780307</v>
      </c>
      <c r="J4673" s="14">
        <f>表格1[[#This Row],[信用卡交易筆數]]/1000</f>
        <v>168.82900000000001</v>
      </c>
      <c r="K4673" s="14">
        <f>表格1[[#This Row],[信用卡交易金額'[新臺幣']]]/1000</f>
        <v>514780.30699999997</v>
      </c>
      <c r="L4673" s="14">
        <f>表格1[[#This Row],[信用卡交易金額'[新臺幣']]]/1000000</f>
        <v>514.78030699999999</v>
      </c>
      <c r="M4673" s="14" t="str" cm="1">
        <f t="array" ref="M4673">_xlfn.TEXTJOIN("", TRUE, _xlfn.XLOOKUP(TRUE, VALUE(表格1[[#This Row],[年月]]) &lt;= VALUE($R$8:$R$12), $Q$8:$Q$12)) &amp; "年度"</f>
        <v>2023年度</v>
      </c>
    </row>
    <row r="4674" spans="1:13" x14ac:dyDescent="0.3">
      <c r="A4674" s="2">
        <v>202302</v>
      </c>
      <c r="B4674" s="19">
        <f>DATE(表格1[[#This Row],[年]],表格1[[#This Row],[月]],1)</f>
        <v>44958</v>
      </c>
      <c r="C4674" s="2" t="str">
        <f>LEFT(表格1[[#This Row],[年月]],4)</f>
        <v>2023</v>
      </c>
      <c r="D4674" s="2" t="str">
        <f>RIGHT(表格1[[#This Row],[年月]],2)</f>
        <v>02</v>
      </c>
      <c r="E4674" s="5">
        <v>10007000</v>
      </c>
      <c r="F4674" s="2" t="str">
        <f>VLOOKUP(TEXT(表格1[[#This Row],[地區]],"00000000"),縣市代碼,2,0)</f>
        <v>彰化縣</v>
      </c>
      <c r="G4674" s="2" t="s">
        <v>7</v>
      </c>
      <c r="H4674" s="13">
        <v>1029812</v>
      </c>
      <c r="I4674" s="14">
        <v>1310568062</v>
      </c>
      <c r="J4674" s="14">
        <f>表格1[[#This Row],[信用卡交易筆數]]/1000</f>
        <v>1029.8119999999999</v>
      </c>
      <c r="K4674" s="14">
        <f>表格1[[#This Row],[信用卡交易金額'[新臺幣']]]/1000</f>
        <v>1310568.0619999999</v>
      </c>
      <c r="L4674" s="14">
        <f>表格1[[#This Row],[信用卡交易金額'[新臺幣']]]/1000000</f>
        <v>1310.5680620000001</v>
      </c>
      <c r="M4674" s="14" t="str" cm="1">
        <f t="array" ref="M4674">_xlfn.TEXTJOIN("", TRUE, _xlfn.XLOOKUP(TRUE, VALUE(表格1[[#This Row],[年月]]) &lt;= VALUE($R$8:$R$12), $Q$8:$Q$12)) &amp; "年度"</f>
        <v>2023年度</v>
      </c>
    </row>
    <row r="4675" spans="1:13" x14ac:dyDescent="0.3">
      <c r="A4675" s="2">
        <v>202302</v>
      </c>
      <c r="B4675" s="19">
        <f>DATE(表格1[[#This Row],[年]],表格1[[#This Row],[月]],1)</f>
        <v>44958</v>
      </c>
      <c r="C4675" s="2" t="str">
        <f>LEFT(表格1[[#This Row],[年月]],4)</f>
        <v>2023</v>
      </c>
      <c r="D4675" s="2" t="str">
        <f>RIGHT(表格1[[#This Row],[年月]],2)</f>
        <v>02</v>
      </c>
      <c r="E4675" s="5">
        <v>10007000</v>
      </c>
      <c r="F4675" s="2" t="str">
        <f>VLOOKUP(TEXT(表格1[[#This Row],[地區]],"00000000"),縣市代碼,2,0)</f>
        <v>彰化縣</v>
      </c>
      <c r="G4675" s="2" t="s">
        <v>8</v>
      </c>
      <c r="H4675" s="13">
        <v>724205</v>
      </c>
      <c r="I4675" s="14">
        <v>1536441773</v>
      </c>
      <c r="J4675" s="14">
        <f>表格1[[#This Row],[信用卡交易筆數]]/1000</f>
        <v>724.20500000000004</v>
      </c>
      <c r="K4675" s="14">
        <f>表格1[[#This Row],[信用卡交易金額'[新臺幣']]]/1000</f>
        <v>1536441.773</v>
      </c>
      <c r="L4675" s="14">
        <f>表格1[[#This Row],[信用卡交易金額'[新臺幣']]]/1000000</f>
        <v>1536.441773</v>
      </c>
      <c r="M4675" s="14" t="str" cm="1">
        <f t="array" ref="M4675">_xlfn.TEXTJOIN("", TRUE, _xlfn.XLOOKUP(TRUE, VALUE(表格1[[#This Row],[年月]]) &lt;= VALUE($R$8:$R$12), $Q$8:$Q$12)) &amp; "年度"</f>
        <v>2023年度</v>
      </c>
    </row>
    <row r="4676" spans="1:13" x14ac:dyDescent="0.3">
      <c r="A4676" s="2">
        <v>202302</v>
      </c>
      <c r="B4676" s="19">
        <f>DATE(表格1[[#This Row],[年]],表格1[[#This Row],[月]],1)</f>
        <v>44958</v>
      </c>
      <c r="C4676" s="2" t="str">
        <f>LEFT(表格1[[#This Row],[年月]],4)</f>
        <v>2023</v>
      </c>
      <c r="D4676" s="2" t="str">
        <f>RIGHT(表格1[[#This Row],[年月]],2)</f>
        <v>02</v>
      </c>
      <c r="E4676" s="5">
        <v>10007000</v>
      </c>
      <c r="F4676" s="2" t="str">
        <f>VLOOKUP(TEXT(表格1[[#This Row],[地區]],"00000000"),縣市代碼,2,0)</f>
        <v>彰化縣</v>
      </c>
      <c r="G4676" s="2" t="s">
        <v>9</v>
      </c>
      <c r="H4676" s="13">
        <v>1290508</v>
      </c>
      <c r="I4676" s="14">
        <v>1716903481</v>
      </c>
      <c r="J4676" s="14">
        <f>表格1[[#This Row],[信用卡交易筆數]]/1000</f>
        <v>1290.508</v>
      </c>
      <c r="K4676" s="14">
        <f>表格1[[#This Row],[信用卡交易金額'[新臺幣']]]/1000</f>
        <v>1716903.4809999999</v>
      </c>
      <c r="L4676" s="14">
        <f>表格1[[#This Row],[信用卡交易金額'[新臺幣']]]/1000000</f>
        <v>1716.9034810000001</v>
      </c>
      <c r="M4676" s="14" t="str" cm="1">
        <f t="array" ref="M4676">_xlfn.TEXTJOIN("", TRUE, _xlfn.XLOOKUP(TRUE, VALUE(表格1[[#This Row],[年月]]) &lt;= VALUE($R$8:$R$12), $Q$8:$Q$12)) &amp; "年度"</f>
        <v>2023年度</v>
      </c>
    </row>
    <row r="4677" spans="1:13" x14ac:dyDescent="0.3">
      <c r="A4677" s="2">
        <v>202302</v>
      </c>
      <c r="B4677" s="19">
        <f>DATE(表格1[[#This Row],[年]],表格1[[#This Row],[月]],1)</f>
        <v>44958</v>
      </c>
      <c r="C4677" s="2" t="str">
        <f>LEFT(表格1[[#This Row],[年月]],4)</f>
        <v>2023</v>
      </c>
      <c r="D4677" s="2" t="str">
        <f>RIGHT(表格1[[#This Row],[年月]],2)</f>
        <v>02</v>
      </c>
      <c r="E4677" s="5">
        <v>10007000</v>
      </c>
      <c r="F4677" s="2" t="str">
        <f>VLOOKUP(TEXT(表格1[[#This Row],[地區]],"00000000"),縣市代碼,2,0)</f>
        <v>彰化縣</v>
      </c>
      <c r="G4677" s="2" t="s">
        <v>10</v>
      </c>
      <c r="H4677" s="13">
        <v>874219</v>
      </c>
      <c r="I4677" s="14">
        <v>2230443246</v>
      </c>
      <c r="J4677" s="14">
        <f>表格1[[#This Row],[信用卡交易筆數]]/1000</f>
        <v>874.21900000000005</v>
      </c>
      <c r="K4677" s="14">
        <f>表格1[[#This Row],[信用卡交易金額'[新臺幣']]]/1000</f>
        <v>2230443.2459999998</v>
      </c>
      <c r="L4677" s="14">
        <f>表格1[[#This Row],[信用卡交易金額'[新臺幣']]]/1000000</f>
        <v>2230.4432459999998</v>
      </c>
      <c r="M4677" s="14" t="str" cm="1">
        <f t="array" ref="M4677">_xlfn.TEXTJOIN("", TRUE, _xlfn.XLOOKUP(TRUE, VALUE(表格1[[#This Row],[年月]]) &lt;= VALUE($R$8:$R$12), $Q$8:$Q$12)) &amp; "年度"</f>
        <v>2023年度</v>
      </c>
    </row>
    <row r="4678" spans="1:13" x14ac:dyDescent="0.3">
      <c r="A4678" s="2">
        <v>202302</v>
      </c>
      <c r="B4678" s="19">
        <f>DATE(表格1[[#This Row],[年]],表格1[[#This Row],[月]],1)</f>
        <v>44958</v>
      </c>
      <c r="C4678" s="2" t="str">
        <f>LEFT(表格1[[#This Row],[年月]],4)</f>
        <v>2023</v>
      </c>
      <c r="D4678" s="2" t="str">
        <f>RIGHT(表格1[[#This Row],[年月]],2)</f>
        <v>02</v>
      </c>
      <c r="E4678" s="5">
        <v>10008000</v>
      </c>
      <c r="F4678" s="2" t="str">
        <f>VLOOKUP(TEXT(表格1[[#This Row],[地區]],"00000000"),縣市代碼,2,0)</f>
        <v>南投縣</v>
      </c>
      <c r="G4678" s="2" t="s">
        <v>4</v>
      </c>
      <c r="H4678" s="13">
        <v>466588</v>
      </c>
      <c r="I4678" s="14">
        <v>238568591</v>
      </c>
      <c r="J4678" s="14">
        <f>表格1[[#This Row],[信用卡交易筆數]]/1000</f>
        <v>466.58800000000002</v>
      </c>
      <c r="K4678" s="14">
        <f>表格1[[#This Row],[信用卡交易金額'[新臺幣']]]/1000</f>
        <v>238568.59099999999</v>
      </c>
      <c r="L4678" s="14">
        <f>表格1[[#This Row],[信用卡交易金額'[新臺幣']]]/1000000</f>
        <v>238.568591</v>
      </c>
      <c r="M4678" s="14" t="str" cm="1">
        <f t="array" ref="M4678">_xlfn.TEXTJOIN("", TRUE, _xlfn.XLOOKUP(TRUE, VALUE(表格1[[#This Row],[年月]]) &lt;= VALUE($R$8:$R$12), $Q$8:$Q$12)) &amp; "年度"</f>
        <v>2023年度</v>
      </c>
    </row>
    <row r="4679" spans="1:13" x14ac:dyDescent="0.3">
      <c r="A4679" s="2">
        <v>202302</v>
      </c>
      <c r="B4679" s="19">
        <f>DATE(表格1[[#This Row],[年]],表格1[[#This Row],[月]],1)</f>
        <v>44958</v>
      </c>
      <c r="C4679" s="2" t="str">
        <f>LEFT(表格1[[#This Row],[年月]],4)</f>
        <v>2023</v>
      </c>
      <c r="D4679" s="2" t="str">
        <f>RIGHT(表格1[[#This Row],[年月]],2)</f>
        <v>02</v>
      </c>
      <c r="E4679" s="5">
        <v>10008000</v>
      </c>
      <c r="F4679" s="2" t="str">
        <f>VLOOKUP(TEXT(表格1[[#This Row],[地區]],"00000000"),縣市代碼,2,0)</f>
        <v>南投縣</v>
      </c>
      <c r="G4679" s="2" t="s">
        <v>5</v>
      </c>
      <c r="H4679" s="13">
        <v>37900</v>
      </c>
      <c r="I4679" s="14">
        <v>101279450</v>
      </c>
      <c r="J4679" s="14">
        <f>表格1[[#This Row],[信用卡交易筆數]]/1000</f>
        <v>37.9</v>
      </c>
      <c r="K4679" s="14">
        <f>表格1[[#This Row],[信用卡交易金額'[新臺幣']]]/1000</f>
        <v>101279.45</v>
      </c>
      <c r="L4679" s="14">
        <f>表格1[[#This Row],[信用卡交易金額'[新臺幣']]]/1000000</f>
        <v>101.27945</v>
      </c>
      <c r="M4679" s="14" t="str" cm="1">
        <f t="array" ref="M4679">_xlfn.TEXTJOIN("", TRUE, _xlfn.XLOOKUP(TRUE, VALUE(表格1[[#This Row],[年月]]) &lt;= VALUE($R$8:$R$12), $Q$8:$Q$12)) &amp; "年度"</f>
        <v>2023年度</v>
      </c>
    </row>
    <row r="4680" spans="1:13" x14ac:dyDescent="0.3">
      <c r="A4680" s="2">
        <v>202302</v>
      </c>
      <c r="B4680" s="19">
        <f>DATE(表格1[[#This Row],[年]],表格1[[#This Row],[月]],1)</f>
        <v>44958</v>
      </c>
      <c r="C4680" s="2" t="str">
        <f>LEFT(表格1[[#This Row],[年月]],4)</f>
        <v>2023</v>
      </c>
      <c r="D4680" s="2" t="str">
        <f>RIGHT(表格1[[#This Row],[年月]],2)</f>
        <v>02</v>
      </c>
      <c r="E4680" s="5">
        <v>10008000</v>
      </c>
      <c r="F4680" s="2" t="str">
        <f>VLOOKUP(TEXT(表格1[[#This Row],[地區]],"00000000"),縣市代碼,2,0)</f>
        <v>南投縣</v>
      </c>
      <c r="G4680" s="2" t="s">
        <v>6</v>
      </c>
      <c r="H4680" s="13">
        <v>56219</v>
      </c>
      <c r="I4680" s="14">
        <v>181436258</v>
      </c>
      <c r="J4680" s="14">
        <f>表格1[[#This Row],[信用卡交易筆數]]/1000</f>
        <v>56.219000000000001</v>
      </c>
      <c r="K4680" s="14">
        <f>表格1[[#This Row],[信用卡交易金額'[新臺幣']]]/1000</f>
        <v>181436.258</v>
      </c>
      <c r="L4680" s="14">
        <f>表格1[[#This Row],[信用卡交易金額'[新臺幣']]]/1000000</f>
        <v>181.43625800000001</v>
      </c>
      <c r="M4680" s="14" t="str" cm="1">
        <f t="array" ref="M4680">_xlfn.TEXTJOIN("", TRUE, _xlfn.XLOOKUP(TRUE, VALUE(表格1[[#This Row],[年月]]) &lt;= VALUE($R$8:$R$12), $Q$8:$Q$12)) &amp; "年度"</f>
        <v>2023年度</v>
      </c>
    </row>
    <row r="4681" spans="1:13" x14ac:dyDescent="0.3">
      <c r="A4681" s="2">
        <v>202302</v>
      </c>
      <c r="B4681" s="19">
        <f>DATE(表格1[[#This Row],[年]],表格1[[#This Row],[月]],1)</f>
        <v>44958</v>
      </c>
      <c r="C4681" s="2" t="str">
        <f>LEFT(表格1[[#This Row],[年月]],4)</f>
        <v>2023</v>
      </c>
      <c r="D4681" s="2" t="str">
        <f>RIGHT(表格1[[#This Row],[年月]],2)</f>
        <v>02</v>
      </c>
      <c r="E4681" s="5">
        <v>10008000</v>
      </c>
      <c r="F4681" s="2" t="str">
        <f>VLOOKUP(TEXT(表格1[[#This Row],[地區]],"00000000"),縣市代碼,2,0)</f>
        <v>南投縣</v>
      </c>
      <c r="G4681" s="2" t="s">
        <v>7</v>
      </c>
      <c r="H4681" s="13">
        <v>350228</v>
      </c>
      <c r="I4681" s="14">
        <v>436725276</v>
      </c>
      <c r="J4681" s="14">
        <f>表格1[[#This Row],[信用卡交易筆數]]/1000</f>
        <v>350.22800000000001</v>
      </c>
      <c r="K4681" s="14">
        <f>表格1[[#This Row],[信用卡交易金額'[新臺幣']]]/1000</f>
        <v>436725.27600000001</v>
      </c>
      <c r="L4681" s="14">
        <f>表格1[[#This Row],[信用卡交易金額'[新臺幣']]]/1000000</f>
        <v>436.72527600000001</v>
      </c>
      <c r="M4681" s="14" t="str" cm="1">
        <f t="array" ref="M4681">_xlfn.TEXTJOIN("", TRUE, _xlfn.XLOOKUP(TRUE, VALUE(表格1[[#This Row],[年月]]) &lt;= VALUE($R$8:$R$12), $Q$8:$Q$12)) &amp; "年度"</f>
        <v>2023年度</v>
      </c>
    </row>
    <row r="4682" spans="1:13" x14ac:dyDescent="0.3">
      <c r="A4682" s="2">
        <v>202302</v>
      </c>
      <c r="B4682" s="19">
        <f>DATE(表格1[[#This Row],[年]],表格1[[#This Row],[月]],1)</f>
        <v>44958</v>
      </c>
      <c r="C4682" s="2" t="str">
        <f>LEFT(表格1[[#This Row],[年月]],4)</f>
        <v>2023</v>
      </c>
      <c r="D4682" s="2" t="str">
        <f>RIGHT(表格1[[#This Row],[年月]],2)</f>
        <v>02</v>
      </c>
      <c r="E4682" s="5">
        <v>10008000</v>
      </c>
      <c r="F4682" s="2" t="str">
        <f>VLOOKUP(TEXT(表格1[[#This Row],[地區]],"00000000"),縣市代碼,2,0)</f>
        <v>南投縣</v>
      </c>
      <c r="G4682" s="2" t="s">
        <v>8</v>
      </c>
      <c r="H4682" s="13">
        <v>333407</v>
      </c>
      <c r="I4682" s="14">
        <v>480721610</v>
      </c>
      <c r="J4682" s="14">
        <f>表格1[[#This Row],[信用卡交易筆數]]/1000</f>
        <v>333.40699999999998</v>
      </c>
      <c r="K4682" s="14">
        <f>表格1[[#This Row],[信用卡交易金額'[新臺幣']]]/1000</f>
        <v>480721.61</v>
      </c>
      <c r="L4682" s="14">
        <f>表格1[[#This Row],[信用卡交易金額'[新臺幣']]]/1000000</f>
        <v>480.72161</v>
      </c>
      <c r="M4682" s="14" t="str" cm="1">
        <f t="array" ref="M4682">_xlfn.TEXTJOIN("", TRUE, _xlfn.XLOOKUP(TRUE, VALUE(表格1[[#This Row],[年月]]) &lt;= VALUE($R$8:$R$12), $Q$8:$Q$12)) &amp; "年度"</f>
        <v>2023年度</v>
      </c>
    </row>
    <row r="4683" spans="1:13" x14ac:dyDescent="0.3">
      <c r="A4683" s="2">
        <v>202302</v>
      </c>
      <c r="B4683" s="19">
        <f>DATE(表格1[[#This Row],[年]],表格1[[#This Row],[月]],1)</f>
        <v>44958</v>
      </c>
      <c r="C4683" s="2" t="str">
        <f>LEFT(表格1[[#This Row],[年月]],4)</f>
        <v>2023</v>
      </c>
      <c r="D4683" s="2" t="str">
        <f>RIGHT(表格1[[#This Row],[年月]],2)</f>
        <v>02</v>
      </c>
      <c r="E4683" s="5">
        <v>10008000</v>
      </c>
      <c r="F4683" s="2" t="str">
        <f>VLOOKUP(TEXT(表格1[[#This Row],[地區]],"00000000"),縣市代碼,2,0)</f>
        <v>南投縣</v>
      </c>
      <c r="G4683" s="2" t="s">
        <v>9</v>
      </c>
      <c r="H4683" s="13">
        <v>425212</v>
      </c>
      <c r="I4683" s="14">
        <v>542396927</v>
      </c>
      <c r="J4683" s="14">
        <f>表格1[[#This Row],[信用卡交易筆數]]/1000</f>
        <v>425.21199999999999</v>
      </c>
      <c r="K4683" s="14">
        <f>表格1[[#This Row],[信用卡交易金額'[新臺幣']]]/1000</f>
        <v>542396.92700000003</v>
      </c>
      <c r="L4683" s="14">
        <f>表格1[[#This Row],[信用卡交易金額'[新臺幣']]]/1000000</f>
        <v>542.39692700000001</v>
      </c>
      <c r="M4683" s="14" t="str" cm="1">
        <f t="array" ref="M4683">_xlfn.TEXTJOIN("", TRUE, _xlfn.XLOOKUP(TRUE, VALUE(表格1[[#This Row],[年月]]) &lt;= VALUE($R$8:$R$12), $Q$8:$Q$12)) &amp; "年度"</f>
        <v>2023年度</v>
      </c>
    </row>
    <row r="4684" spans="1:13" x14ac:dyDescent="0.3">
      <c r="A4684" s="2">
        <v>202302</v>
      </c>
      <c r="B4684" s="19">
        <f>DATE(表格1[[#This Row],[年]],表格1[[#This Row],[月]],1)</f>
        <v>44958</v>
      </c>
      <c r="C4684" s="2" t="str">
        <f>LEFT(表格1[[#This Row],[年月]],4)</f>
        <v>2023</v>
      </c>
      <c r="D4684" s="2" t="str">
        <f>RIGHT(表格1[[#This Row],[年月]],2)</f>
        <v>02</v>
      </c>
      <c r="E4684" s="5">
        <v>10008000</v>
      </c>
      <c r="F4684" s="2" t="str">
        <f>VLOOKUP(TEXT(表格1[[#This Row],[地區]],"00000000"),縣市代碼,2,0)</f>
        <v>南投縣</v>
      </c>
      <c r="G4684" s="2" t="s">
        <v>10</v>
      </c>
      <c r="H4684" s="13">
        <v>303342</v>
      </c>
      <c r="I4684" s="14">
        <v>722530090</v>
      </c>
      <c r="J4684" s="14">
        <f>表格1[[#This Row],[信用卡交易筆數]]/1000</f>
        <v>303.34199999999998</v>
      </c>
      <c r="K4684" s="14">
        <f>表格1[[#This Row],[信用卡交易金額'[新臺幣']]]/1000</f>
        <v>722530.09</v>
      </c>
      <c r="L4684" s="14">
        <f>表格1[[#This Row],[信用卡交易金額'[新臺幣']]]/1000000</f>
        <v>722.53008999999997</v>
      </c>
      <c r="M4684" s="14" t="str" cm="1">
        <f t="array" ref="M4684">_xlfn.TEXTJOIN("", TRUE, _xlfn.XLOOKUP(TRUE, VALUE(表格1[[#This Row],[年月]]) &lt;= VALUE($R$8:$R$12), $Q$8:$Q$12)) &amp; "年度"</f>
        <v>2023年度</v>
      </c>
    </row>
    <row r="4685" spans="1:13" x14ac:dyDescent="0.3">
      <c r="A4685" s="2">
        <v>202302</v>
      </c>
      <c r="B4685" s="19">
        <f>DATE(表格1[[#This Row],[年]],表格1[[#This Row],[月]],1)</f>
        <v>44958</v>
      </c>
      <c r="C4685" s="2" t="str">
        <f>LEFT(表格1[[#This Row],[年月]],4)</f>
        <v>2023</v>
      </c>
      <c r="D4685" s="2" t="str">
        <f>RIGHT(表格1[[#This Row],[年月]],2)</f>
        <v>02</v>
      </c>
      <c r="E4685" s="5">
        <v>10009000</v>
      </c>
      <c r="F4685" s="2" t="str">
        <f>VLOOKUP(TEXT(表格1[[#This Row],[地區]],"00000000"),縣市代碼,2,0)</f>
        <v>雲林縣</v>
      </c>
      <c r="G4685" s="2" t="s">
        <v>4</v>
      </c>
      <c r="H4685" s="13">
        <v>553065</v>
      </c>
      <c r="I4685" s="14">
        <v>279716190</v>
      </c>
      <c r="J4685" s="14">
        <f>表格1[[#This Row],[信用卡交易筆數]]/1000</f>
        <v>553.06500000000005</v>
      </c>
      <c r="K4685" s="14">
        <f>表格1[[#This Row],[信用卡交易金額'[新臺幣']]]/1000</f>
        <v>279716.19</v>
      </c>
      <c r="L4685" s="14">
        <f>表格1[[#This Row],[信用卡交易金額'[新臺幣']]]/1000000</f>
        <v>279.71618999999998</v>
      </c>
      <c r="M4685" s="14" t="str" cm="1">
        <f t="array" ref="M4685">_xlfn.TEXTJOIN("", TRUE, _xlfn.XLOOKUP(TRUE, VALUE(表格1[[#This Row],[年月]]) &lt;= VALUE($R$8:$R$12), $Q$8:$Q$12)) &amp; "年度"</f>
        <v>2023年度</v>
      </c>
    </row>
    <row r="4686" spans="1:13" x14ac:dyDescent="0.3">
      <c r="A4686" s="2">
        <v>202302</v>
      </c>
      <c r="B4686" s="19">
        <f>DATE(表格1[[#This Row],[年]],表格1[[#This Row],[月]],1)</f>
        <v>44958</v>
      </c>
      <c r="C4686" s="2" t="str">
        <f>LEFT(表格1[[#This Row],[年月]],4)</f>
        <v>2023</v>
      </c>
      <c r="D4686" s="2" t="str">
        <f>RIGHT(表格1[[#This Row],[年月]],2)</f>
        <v>02</v>
      </c>
      <c r="E4686" s="5">
        <v>10009000</v>
      </c>
      <c r="F4686" s="2" t="str">
        <f>VLOOKUP(TEXT(表格1[[#This Row],[地區]],"00000000"),縣市代碼,2,0)</f>
        <v>雲林縣</v>
      </c>
      <c r="G4686" s="2" t="s">
        <v>5</v>
      </c>
      <c r="H4686" s="13">
        <v>51313</v>
      </c>
      <c r="I4686" s="14">
        <v>135155805</v>
      </c>
      <c r="J4686" s="14">
        <f>表格1[[#This Row],[信用卡交易筆數]]/1000</f>
        <v>51.313000000000002</v>
      </c>
      <c r="K4686" s="14">
        <f>表格1[[#This Row],[信用卡交易金額'[新臺幣']]]/1000</f>
        <v>135155.80499999999</v>
      </c>
      <c r="L4686" s="14">
        <f>表格1[[#This Row],[信用卡交易金額'[新臺幣']]]/1000000</f>
        <v>135.15580499999999</v>
      </c>
      <c r="M4686" s="14" t="str" cm="1">
        <f t="array" ref="M4686">_xlfn.TEXTJOIN("", TRUE, _xlfn.XLOOKUP(TRUE, VALUE(表格1[[#This Row],[年月]]) &lt;= VALUE($R$8:$R$12), $Q$8:$Q$12)) &amp; "年度"</f>
        <v>2023年度</v>
      </c>
    </row>
    <row r="4687" spans="1:13" x14ac:dyDescent="0.3">
      <c r="A4687" s="2">
        <v>202302</v>
      </c>
      <c r="B4687" s="19">
        <f>DATE(表格1[[#This Row],[年]],表格1[[#This Row],[月]],1)</f>
        <v>44958</v>
      </c>
      <c r="C4687" s="2" t="str">
        <f>LEFT(表格1[[#This Row],[年月]],4)</f>
        <v>2023</v>
      </c>
      <c r="D4687" s="2" t="str">
        <f>RIGHT(表格1[[#This Row],[年月]],2)</f>
        <v>02</v>
      </c>
      <c r="E4687" s="5">
        <v>10009000</v>
      </c>
      <c r="F4687" s="2" t="str">
        <f>VLOOKUP(TEXT(表格1[[#This Row],[地區]],"00000000"),縣市代碼,2,0)</f>
        <v>雲林縣</v>
      </c>
      <c r="G4687" s="2" t="s">
        <v>6</v>
      </c>
      <c r="H4687" s="13">
        <v>73723</v>
      </c>
      <c r="I4687" s="14">
        <v>224671494</v>
      </c>
      <c r="J4687" s="14">
        <f>表格1[[#This Row],[信用卡交易筆數]]/1000</f>
        <v>73.722999999999999</v>
      </c>
      <c r="K4687" s="14">
        <f>表格1[[#This Row],[信用卡交易金額'[新臺幣']]]/1000</f>
        <v>224671.49400000001</v>
      </c>
      <c r="L4687" s="14">
        <f>表格1[[#This Row],[信用卡交易金額'[新臺幣']]]/1000000</f>
        <v>224.671494</v>
      </c>
      <c r="M4687" s="14" t="str" cm="1">
        <f t="array" ref="M4687">_xlfn.TEXTJOIN("", TRUE, _xlfn.XLOOKUP(TRUE, VALUE(表格1[[#This Row],[年月]]) &lt;= VALUE($R$8:$R$12), $Q$8:$Q$12)) &amp; "年度"</f>
        <v>2023年度</v>
      </c>
    </row>
    <row r="4688" spans="1:13" x14ac:dyDescent="0.3">
      <c r="A4688" s="2">
        <v>202302</v>
      </c>
      <c r="B4688" s="19">
        <f>DATE(表格1[[#This Row],[年]],表格1[[#This Row],[月]],1)</f>
        <v>44958</v>
      </c>
      <c r="C4688" s="2" t="str">
        <f>LEFT(表格1[[#This Row],[年月]],4)</f>
        <v>2023</v>
      </c>
      <c r="D4688" s="2" t="str">
        <f>RIGHT(表格1[[#This Row],[年月]],2)</f>
        <v>02</v>
      </c>
      <c r="E4688" s="5">
        <v>10009000</v>
      </c>
      <c r="F4688" s="2" t="str">
        <f>VLOOKUP(TEXT(表格1[[#This Row],[地區]],"00000000"),縣市代碼,2,0)</f>
        <v>雲林縣</v>
      </c>
      <c r="G4688" s="2" t="s">
        <v>7</v>
      </c>
      <c r="H4688" s="13">
        <v>482067</v>
      </c>
      <c r="I4688" s="14">
        <v>601169812</v>
      </c>
      <c r="J4688" s="14">
        <f>表格1[[#This Row],[信用卡交易筆數]]/1000</f>
        <v>482.06700000000001</v>
      </c>
      <c r="K4688" s="14">
        <f>表格1[[#This Row],[信用卡交易金額'[新臺幣']]]/1000</f>
        <v>601169.81200000003</v>
      </c>
      <c r="L4688" s="14">
        <f>表格1[[#This Row],[信用卡交易金額'[新臺幣']]]/1000000</f>
        <v>601.16981199999998</v>
      </c>
      <c r="M4688" s="14" t="str" cm="1">
        <f t="array" ref="M4688">_xlfn.TEXTJOIN("", TRUE, _xlfn.XLOOKUP(TRUE, VALUE(表格1[[#This Row],[年月]]) &lt;= VALUE($R$8:$R$12), $Q$8:$Q$12)) &amp; "年度"</f>
        <v>2023年度</v>
      </c>
    </row>
    <row r="4689" spans="1:13" x14ac:dyDescent="0.3">
      <c r="A4689" s="2">
        <v>202302</v>
      </c>
      <c r="B4689" s="19">
        <f>DATE(表格1[[#This Row],[年]],表格1[[#This Row],[月]],1)</f>
        <v>44958</v>
      </c>
      <c r="C4689" s="2" t="str">
        <f>LEFT(表格1[[#This Row],[年月]],4)</f>
        <v>2023</v>
      </c>
      <c r="D4689" s="2" t="str">
        <f>RIGHT(表格1[[#This Row],[年月]],2)</f>
        <v>02</v>
      </c>
      <c r="E4689" s="5">
        <v>10009000</v>
      </c>
      <c r="F4689" s="2" t="str">
        <f>VLOOKUP(TEXT(表格1[[#This Row],[地區]],"00000000"),縣市代碼,2,0)</f>
        <v>雲林縣</v>
      </c>
      <c r="G4689" s="2" t="s">
        <v>8</v>
      </c>
      <c r="H4689" s="13">
        <v>303876</v>
      </c>
      <c r="I4689" s="14">
        <v>599663107</v>
      </c>
      <c r="J4689" s="14">
        <f>表格1[[#This Row],[信用卡交易筆數]]/1000</f>
        <v>303.87599999999998</v>
      </c>
      <c r="K4689" s="14">
        <f>表格1[[#This Row],[信用卡交易金額'[新臺幣']]]/1000</f>
        <v>599663.10699999996</v>
      </c>
      <c r="L4689" s="14">
        <f>表格1[[#This Row],[信用卡交易金額'[新臺幣']]]/1000000</f>
        <v>599.66310699999997</v>
      </c>
      <c r="M4689" s="14" t="str" cm="1">
        <f t="array" ref="M4689">_xlfn.TEXTJOIN("", TRUE, _xlfn.XLOOKUP(TRUE, VALUE(表格1[[#This Row],[年月]]) &lt;= VALUE($R$8:$R$12), $Q$8:$Q$12)) &amp; "年度"</f>
        <v>2023年度</v>
      </c>
    </row>
    <row r="4690" spans="1:13" x14ac:dyDescent="0.3">
      <c r="A4690" s="2">
        <v>202302</v>
      </c>
      <c r="B4690" s="19">
        <f>DATE(表格1[[#This Row],[年]],表格1[[#This Row],[月]],1)</f>
        <v>44958</v>
      </c>
      <c r="C4690" s="2" t="str">
        <f>LEFT(表格1[[#This Row],[年月]],4)</f>
        <v>2023</v>
      </c>
      <c r="D4690" s="2" t="str">
        <f>RIGHT(表格1[[#This Row],[年月]],2)</f>
        <v>02</v>
      </c>
      <c r="E4690" s="5">
        <v>10009000</v>
      </c>
      <c r="F4690" s="2" t="str">
        <f>VLOOKUP(TEXT(表格1[[#This Row],[地區]],"00000000"),縣市代碼,2,0)</f>
        <v>雲林縣</v>
      </c>
      <c r="G4690" s="2" t="s">
        <v>9</v>
      </c>
      <c r="H4690" s="13">
        <v>534679</v>
      </c>
      <c r="I4690" s="14">
        <v>718380644</v>
      </c>
      <c r="J4690" s="14">
        <f>表格1[[#This Row],[信用卡交易筆數]]/1000</f>
        <v>534.67899999999997</v>
      </c>
      <c r="K4690" s="14">
        <f>表格1[[#This Row],[信用卡交易金額'[新臺幣']]]/1000</f>
        <v>718380.64399999997</v>
      </c>
      <c r="L4690" s="14">
        <f>表格1[[#This Row],[信用卡交易金額'[新臺幣']]]/1000000</f>
        <v>718.38064399999996</v>
      </c>
      <c r="M4690" s="14" t="str" cm="1">
        <f t="array" ref="M4690">_xlfn.TEXTJOIN("", TRUE, _xlfn.XLOOKUP(TRUE, VALUE(表格1[[#This Row],[年月]]) &lt;= VALUE($R$8:$R$12), $Q$8:$Q$12)) &amp; "年度"</f>
        <v>2023年度</v>
      </c>
    </row>
    <row r="4691" spans="1:13" x14ac:dyDescent="0.3">
      <c r="A4691" s="2">
        <v>202302</v>
      </c>
      <c r="B4691" s="19">
        <f>DATE(表格1[[#This Row],[年]],表格1[[#This Row],[月]],1)</f>
        <v>44958</v>
      </c>
      <c r="C4691" s="2" t="str">
        <f>LEFT(表格1[[#This Row],[年月]],4)</f>
        <v>2023</v>
      </c>
      <c r="D4691" s="2" t="str">
        <f>RIGHT(表格1[[#This Row],[年月]],2)</f>
        <v>02</v>
      </c>
      <c r="E4691" s="5">
        <v>10009000</v>
      </c>
      <c r="F4691" s="2" t="str">
        <f>VLOOKUP(TEXT(表格1[[#This Row],[地區]],"00000000"),縣市代碼,2,0)</f>
        <v>雲林縣</v>
      </c>
      <c r="G4691" s="2" t="s">
        <v>10</v>
      </c>
      <c r="H4691" s="13">
        <v>362481</v>
      </c>
      <c r="I4691" s="14">
        <v>948383640</v>
      </c>
      <c r="J4691" s="14">
        <f>表格1[[#This Row],[信用卡交易筆數]]/1000</f>
        <v>362.48099999999999</v>
      </c>
      <c r="K4691" s="14">
        <f>表格1[[#This Row],[信用卡交易金額'[新臺幣']]]/1000</f>
        <v>948383.64</v>
      </c>
      <c r="L4691" s="14">
        <f>表格1[[#This Row],[信用卡交易金額'[新臺幣']]]/1000000</f>
        <v>948.38364000000001</v>
      </c>
      <c r="M4691" s="14" t="str" cm="1">
        <f t="array" ref="M4691">_xlfn.TEXTJOIN("", TRUE, _xlfn.XLOOKUP(TRUE, VALUE(表格1[[#This Row],[年月]]) &lt;= VALUE($R$8:$R$12), $Q$8:$Q$12)) &amp; "年度"</f>
        <v>2023年度</v>
      </c>
    </row>
    <row r="4692" spans="1:13" x14ac:dyDescent="0.3">
      <c r="A4692" s="2">
        <v>202302</v>
      </c>
      <c r="B4692" s="19">
        <f>DATE(表格1[[#This Row],[年]],表格1[[#This Row],[月]],1)</f>
        <v>44958</v>
      </c>
      <c r="C4692" s="2" t="str">
        <f>LEFT(表格1[[#This Row],[年月]],4)</f>
        <v>2023</v>
      </c>
      <c r="D4692" s="2" t="str">
        <f>RIGHT(表格1[[#This Row],[年月]],2)</f>
        <v>02</v>
      </c>
      <c r="E4692" s="5">
        <v>10010000</v>
      </c>
      <c r="F4692" s="2" t="str">
        <f>VLOOKUP(TEXT(表格1[[#This Row],[地區]],"00000000"),縣市代碼,2,0)</f>
        <v>嘉義縣</v>
      </c>
      <c r="G4692" s="2" t="s">
        <v>4</v>
      </c>
      <c r="H4692" s="13">
        <v>384983</v>
      </c>
      <c r="I4692" s="14">
        <v>192686099</v>
      </c>
      <c r="J4692" s="14">
        <f>表格1[[#This Row],[信用卡交易筆數]]/1000</f>
        <v>384.983</v>
      </c>
      <c r="K4692" s="14">
        <f>表格1[[#This Row],[信用卡交易金額'[新臺幣']]]/1000</f>
        <v>192686.09899999999</v>
      </c>
      <c r="L4692" s="14">
        <f>表格1[[#This Row],[信用卡交易金額'[新臺幣']]]/1000000</f>
        <v>192.68609900000001</v>
      </c>
      <c r="M4692" s="14" t="str" cm="1">
        <f t="array" ref="M4692">_xlfn.TEXTJOIN("", TRUE, _xlfn.XLOOKUP(TRUE, VALUE(表格1[[#This Row],[年月]]) &lt;= VALUE($R$8:$R$12), $Q$8:$Q$12)) &amp; "年度"</f>
        <v>2023年度</v>
      </c>
    </row>
    <row r="4693" spans="1:13" x14ac:dyDescent="0.3">
      <c r="A4693" s="2">
        <v>202302</v>
      </c>
      <c r="B4693" s="19">
        <f>DATE(表格1[[#This Row],[年]],表格1[[#This Row],[月]],1)</f>
        <v>44958</v>
      </c>
      <c r="C4693" s="2" t="str">
        <f>LEFT(表格1[[#This Row],[年月]],4)</f>
        <v>2023</v>
      </c>
      <c r="D4693" s="2" t="str">
        <f>RIGHT(表格1[[#This Row],[年月]],2)</f>
        <v>02</v>
      </c>
      <c r="E4693" s="5">
        <v>10010000</v>
      </c>
      <c r="F4693" s="2" t="str">
        <f>VLOOKUP(TEXT(表格1[[#This Row],[地區]],"00000000"),縣市代碼,2,0)</f>
        <v>嘉義縣</v>
      </c>
      <c r="G4693" s="2" t="s">
        <v>5</v>
      </c>
      <c r="H4693" s="13">
        <v>33781</v>
      </c>
      <c r="I4693" s="14">
        <v>89462975</v>
      </c>
      <c r="J4693" s="14">
        <f>表格1[[#This Row],[信用卡交易筆數]]/1000</f>
        <v>33.780999999999999</v>
      </c>
      <c r="K4693" s="14">
        <f>表格1[[#This Row],[信用卡交易金額'[新臺幣']]]/1000</f>
        <v>89462.975000000006</v>
      </c>
      <c r="L4693" s="14">
        <f>表格1[[#This Row],[信用卡交易金額'[新臺幣']]]/1000000</f>
        <v>89.462975</v>
      </c>
      <c r="M4693" s="14" t="str" cm="1">
        <f t="array" ref="M4693">_xlfn.TEXTJOIN("", TRUE, _xlfn.XLOOKUP(TRUE, VALUE(表格1[[#This Row],[年月]]) &lt;= VALUE($R$8:$R$12), $Q$8:$Q$12)) &amp; "年度"</f>
        <v>2023年度</v>
      </c>
    </row>
    <row r="4694" spans="1:13" x14ac:dyDescent="0.3">
      <c r="A4694" s="2">
        <v>202302</v>
      </c>
      <c r="B4694" s="19">
        <f>DATE(表格1[[#This Row],[年]],表格1[[#This Row],[月]],1)</f>
        <v>44958</v>
      </c>
      <c r="C4694" s="2" t="str">
        <f>LEFT(表格1[[#This Row],[年月]],4)</f>
        <v>2023</v>
      </c>
      <c r="D4694" s="2" t="str">
        <f>RIGHT(表格1[[#This Row],[年月]],2)</f>
        <v>02</v>
      </c>
      <c r="E4694" s="5">
        <v>10010000</v>
      </c>
      <c r="F4694" s="2" t="str">
        <f>VLOOKUP(TEXT(表格1[[#This Row],[地區]],"00000000"),縣市代碼,2,0)</f>
        <v>嘉義縣</v>
      </c>
      <c r="G4694" s="2" t="s">
        <v>6</v>
      </c>
      <c r="H4694" s="13">
        <v>51858</v>
      </c>
      <c r="I4694" s="14">
        <v>150272609</v>
      </c>
      <c r="J4694" s="14">
        <f>表格1[[#This Row],[信用卡交易筆數]]/1000</f>
        <v>51.857999999999997</v>
      </c>
      <c r="K4694" s="14">
        <f>表格1[[#This Row],[信用卡交易金額'[新臺幣']]]/1000</f>
        <v>150272.609</v>
      </c>
      <c r="L4694" s="14">
        <f>表格1[[#This Row],[信用卡交易金額'[新臺幣']]]/1000000</f>
        <v>150.27260899999999</v>
      </c>
      <c r="M4694" s="14" t="str" cm="1">
        <f t="array" ref="M4694">_xlfn.TEXTJOIN("", TRUE, _xlfn.XLOOKUP(TRUE, VALUE(表格1[[#This Row],[年月]]) &lt;= VALUE($R$8:$R$12), $Q$8:$Q$12)) &amp; "年度"</f>
        <v>2023年度</v>
      </c>
    </row>
    <row r="4695" spans="1:13" x14ac:dyDescent="0.3">
      <c r="A4695" s="2">
        <v>202302</v>
      </c>
      <c r="B4695" s="19">
        <f>DATE(表格1[[#This Row],[年]],表格1[[#This Row],[月]],1)</f>
        <v>44958</v>
      </c>
      <c r="C4695" s="2" t="str">
        <f>LEFT(表格1[[#This Row],[年月]],4)</f>
        <v>2023</v>
      </c>
      <c r="D4695" s="2" t="str">
        <f>RIGHT(表格1[[#This Row],[年月]],2)</f>
        <v>02</v>
      </c>
      <c r="E4695" s="5">
        <v>10010000</v>
      </c>
      <c r="F4695" s="2" t="str">
        <f>VLOOKUP(TEXT(表格1[[#This Row],[地區]],"00000000"),縣市代碼,2,0)</f>
        <v>嘉義縣</v>
      </c>
      <c r="G4695" s="2" t="s">
        <v>7</v>
      </c>
      <c r="H4695" s="13">
        <v>352927</v>
      </c>
      <c r="I4695" s="14">
        <v>425178798</v>
      </c>
      <c r="J4695" s="14">
        <f>表格1[[#This Row],[信用卡交易筆數]]/1000</f>
        <v>352.92700000000002</v>
      </c>
      <c r="K4695" s="14">
        <f>表格1[[#This Row],[信用卡交易金額'[新臺幣']]]/1000</f>
        <v>425178.79800000001</v>
      </c>
      <c r="L4695" s="14">
        <f>表格1[[#This Row],[信用卡交易金額'[新臺幣']]]/1000000</f>
        <v>425.17879799999997</v>
      </c>
      <c r="M4695" s="14" t="str" cm="1">
        <f t="array" ref="M4695">_xlfn.TEXTJOIN("", TRUE, _xlfn.XLOOKUP(TRUE, VALUE(表格1[[#This Row],[年月]]) &lt;= VALUE($R$8:$R$12), $Q$8:$Q$12)) &amp; "年度"</f>
        <v>2023年度</v>
      </c>
    </row>
    <row r="4696" spans="1:13" x14ac:dyDescent="0.3">
      <c r="A4696" s="2">
        <v>202302</v>
      </c>
      <c r="B4696" s="19">
        <f>DATE(表格1[[#This Row],[年]],表格1[[#This Row],[月]],1)</f>
        <v>44958</v>
      </c>
      <c r="C4696" s="2" t="str">
        <f>LEFT(表格1[[#This Row],[年月]],4)</f>
        <v>2023</v>
      </c>
      <c r="D4696" s="2" t="str">
        <f>RIGHT(表格1[[#This Row],[年月]],2)</f>
        <v>02</v>
      </c>
      <c r="E4696" s="5">
        <v>10010000</v>
      </c>
      <c r="F4696" s="2" t="str">
        <f>VLOOKUP(TEXT(表格1[[#This Row],[地區]],"00000000"),縣市代碼,2,0)</f>
        <v>嘉義縣</v>
      </c>
      <c r="G4696" s="2" t="s">
        <v>8</v>
      </c>
      <c r="H4696" s="13">
        <v>228152</v>
      </c>
      <c r="I4696" s="14">
        <v>401555516</v>
      </c>
      <c r="J4696" s="14">
        <f>表格1[[#This Row],[信用卡交易筆數]]/1000</f>
        <v>228.15199999999999</v>
      </c>
      <c r="K4696" s="14">
        <f>表格1[[#This Row],[信用卡交易金額'[新臺幣']]]/1000</f>
        <v>401555.516</v>
      </c>
      <c r="L4696" s="14">
        <f>表格1[[#This Row],[信用卡交易金額'[新臺幣']]]/1000000</f>
        <v>401.55551600000001</v>
      </c>
      <c r="M4696" s="14" t="str" cm="1">
        <f t="array" ref="M4696">_xlfn.TEXTJOIN("", TRUE, _xlfn.XLOOKUP(TRUE, VALUE(表格1[[#This Row],[年月]]) &lt;= VALUE($R$8:$R$12), $Q$8:$Q$12)) &amp; "年度"</f>
        <v>2023年度</v>
      </c>
    </row>
    <row r="4697" spans="1:13" x14ac:dyDescent="0.3">
      <c r="A4697" s="2">
        <v>202302</v>
      </c>
      <c r="B4697" s="19">
        <f>DATE(表格1[[#This Row],[年]],表格1[[#This Row],[月]],1)</f>
        <v>44958</v>
      </c>
      <c r="C4697" s="2" t="str">
        <f>LEFT(表格1[[#This Row],[年月]],4)</f>
        <v>2023</v>
      </c>
      <c r="D4697" s="2" t="str">
        <f>RIGHT(表格1[[#This Row],[年月]],2)</f>
        <v>02</v>
      </c>
      <c r="E4697" s="5">
        <v>10010000</v>
      </c>
      <c r="F4697" s="2" t="str">
        <f>VLOOKUP(TEXT(表格1[[#This Row],[地區]],"00000000"),縣市代碼,2,0)</f>
        <v>嘉義縣</v>
      </c>
      <c r="G4697" s="2" t="s">
        <v>9</v>
      </c>
      <c r="H4697" s="13">
        <v>405662</v>
      </c>
      <c r="I4697" s="14">
        <v>559782240</v>
      </c>
      <c r="J4697" s="14">
        <f>表格1[[#This Row],[信用卡交易筆數]]/1000</f>
        <v>405.66199999999998</v>
      </c>
      <c r="K4697" s="14">
        <f>表格1[[#This Row],[信用卡交易金額'[新臺幣']]]/1000</f>
        <v>559782.24</v>
      </c>
      <c r="L4697" s="14">
        <f>表格1[[#This Row],[信用卡交易金額'[新臺幣']]]/1000000</f>
        <v>559.78224</v>
      </c>
      <c r="M4697" s="14" t="str" cm="1">
        <f t="array" ref="M4697">_xlfn.TEXTJOIN("", TRUE, _xlfn.XLOOKUP(TRUE, VALUE(表格1[[#This Row],[年月]]) &lt;= VALUE($R$8:$R$12), $Q$8:$Q$12)) &amp; "年度"</f>
        <v>2023年度</v>
      </c>
    </row>
    <row r="4698" spans="1:13" x14ac:dyDescent="0.3">
      <c r="A4698" s="2">
        <v>202302</v>
      </c>
      <c r="B4698" s="19">
        <f>DATE(表格1[[#This Row],[年]],表格1[[#This Row],[月]],1)</f>
        <v>44958</v>
      </c>
      <c r="C4698" s="2" t="str">
        <f>LEFT(表格1[[#This Row],[年月]],4)</f>
        <v>2023</v>
      </c>
      <c r="D4698" s="2" t="str">
        <f>RIGHT(表格1[[#This Row],[年月]],2)</f>
        <v>02</v>
      </c>
      <c r="E4698" s="5">
        <v>10010000</v>
      </c>
      <c r="F4698" s="2" t="str">
        <f>VLOOKUP(TEXT(表格1[[#This Row],[地區]],"00000000"),縣市代碼,2,0)</f>
        <v>嘉義縣</v>
      </c>
      <c r="G4698" s="2" t="s">
        <v>10</v>
      </c>
      <c r="H4698" s="13">
        <v>260617</v>
      </c>
      <c r="I4698" s="14">
        <v>699823941</v>
      </c>
      <c r="J4698" s="14">
        <f>表格1[[#This Row],[信用卡交易筆數]]/1000</f>
        <v>260.61700000000002</v>
      </c>
      <c r="K4698" s="14">
        <f>表格1[[#This Row],[信用卡交易金額'[新臺幣']]]/1000</f>
        <v>699823.94099999999</v>
      </c>
      <c r="L4698" s="14">
        <f>表格1[[#This Row],[信用卡交易金額'[新臺幣']]]/1000000</f>
        <v>699.82394099999999</v>
      </c>
      <c r="M4698" s="14" t="str" cm="1">
        <f t="array" ref="M4698">_xlfn.TEXTJOIN("", TRUE, _xlfn.XLOOKUP(TRUE, VALUE(表格1[[#This Row],[年月]]) &lt;= VALUE($R$8:$R$12), $Q$8:$Q$12)) &amp; "年度"</f>
        <v>2023年度</v>
      </c>
    </row>
    <row r="4699" spans="1:13" x14ac:dyDescent="0.3">
      <c r="A4699" s="2">
        <v>202302</v>
      </c>
      <c r="B4699" s="19">
        <f>DATE(表格1[[#This Row],[年]],表格1[[#This Row],[月]],1)</f>
        <v>44958</v>
      </c>
      <c r="C4699" s="2" t="str">
        <f>LEFT(表格1[[#This Row],[年月]],4)</f>
        <v>2023</v>
      </c>
      <c r="D4699" s="2" t="str">
        <f>RIGHT(表格1[[#This Row],[年月]],2)</f>
        <v>02</v>
      </c>
      <c r="E4699" s="5">
        <v>10020000</v>
      </c>
      <c r="F4699" s="2" t="str">
        <f>VLOOKUP(TEXT(表格1[[#This Row],[地區]],"00000000"),縣市代碼,2,0)</f>
        <v>嘉義市</v>
      </c>
      <c r="G4699" s="2" t="s">
        <v>4</v>
      </c>
      <c r="H4699" s="13">
        <v>399748</v>
      </c>
      <c r="I4699" s="14">
        <v>210201411</v>
      </c>
      <c r="J4699" s="14">
        <f>表格1[[#This Row],[信用卡交易筆數]]/1000</f>
        <v>399.74799999999999</v>
      </c>
      <c r="K4699" s="14">
        <f>表格1[[#This Row],[信用卡交易金額'[新臺幣']]]/1000</f>
        <v>210201.41099999999</v>
      </c>
      <c r="L4699" s="14">
        <f>表格1[[#This Row],[信用卡交易金額'[新臺幣']]]/1000000</f>
        <v>210.20141100000001</v>
      </c>
      <c r="M4699" s="14" t="str" cm="1">
        <f t="array" ref="M4699">_xlfn.TEXTJOIN("", TRUE, _xlfn.XLOOKUP(TRUE, VALUE(表格1[[#This Row],[年月]]) &lt;= VALUE($R$8:$R$12), $Q$8:$Q$12)) &amp; "年度"</f>
        <v>2023年度</v>
      </c>
    </row>
    <row r="4700" spans="1:13" x14ac:dyDescent="0.3">
      <c r="A4700" s="2">
        <v>202302</v>
      </c>
      <c r="B4700" s="19">
        <f>DATE(表格1[[#This Row],[年]],表格1[[#This Row],[月]],1)</f>
        <v>44958</v>
      </c>
      <c r="C4700" s="2" t="str">
        <f>LEFT(表格1[[#This Row],[年月]],4)</f>
        <v>2023</v>
      </c>
      <c r="D4700" s="2" t="str">
        <f>RIGHT(表格1[[#This Row],[年月]],2)</f>
        <v>02</v>
      </c>
      <c r="E4700" s="5">
        <v>10020000</v>
      </c>
      <c r="F4700" s="2" t="str">
        <f>VLOOKUP(TEXT(表格1[[#This Row],[地區]],"00000000"),縣市代碼,2,0)</f>
        <v>嘉義市</v>
      </c>
      <c r="G4700" s="2" t="s">
        <v>5</v>
      </c>
      <c r="H4700" s="13">
        <v>30766</v>
      </c>
      <c r="I4700" s="14">
        <v>93416299</v>
      </c>
      <c r="J4700" s="14">
        <f>表格1[[#This Row],[信用卡交易筆數]]/1000</f>
        <v>30.765999999999998</v>
      </c>
      <c r="K4700" s="14">
        <f>表格1[[#This Row],[信用卡交易金額'[新臺幣']]]/1000</f>
        <v>93416.298999999999</v>
      </c>
      <c r="L4700" s="14">
        <f>表格1[[#This Row],[信用卡交易金額'[新臺幣']]]/1000000</f>
        <v>93.416298999999995</v>
      </c>
      <c r="M4700" s="14" t="str" cm="1">
        <f t="array" ref="M4700">_xlfn.TEXTJOIN("", TRUE, _xlfn.XLOOKUP(TRUE, VALUE(表格1[[#This Row],[年月]]) &lt;= VALUE($R$8:$R$12), $Q$8:$Q$12)) &amp; "年度"</f>
        <v>2023年度</v>
      </c>
    </row>
    <row r="4701" spans="1:13" x14ac:dyDescent="0.3">
      <c r="A4701" s="2">
        <v>202302</v>
      </c>
      <c r="B4701" s="19">
        <f>DATE(表格1[[#This Row],[年]],表格1[[#This Row],[月]],1)</f>
        <v>44958</v>
      </c>
      <c r="C4701" s="2" t="str">
        <f>LEFT(表格1[[#This Row],[年月]],4)</f>
        <v>2023</v>
      </c>
      <c r="D4701" s="2" t="str">
        <f>RIGHT(表格1[[#This Row],[年月]],2)</f>
        <v>02</v>
      </c>
      <c r="E4701" s="5">
        <v>10020000</v>
      </c>
      <c r="F4701" s="2" t="str">
        <f>VLOOKUP(TEXT(表格1[[#This Row],[地區]],"00000000"),縣市代碼,2,0)</f>
        <v>嘉義市</v>
      </c>
      <c r="G4701" s="2" t="s">
        <v>6</v>
      </c>
      <c r="H4701" s="13">
        <v>50323</v>
      </c>
      <c r="I4701" s="14">
        <v>167924074</v>
      </c>
      <c r="J4701" s="14">
        <f>表格1[[#This Row],[信用卡交易筆數]]/1000</f>
        <v>50.323</v>
      </c>
      <c r="K4701" s="14">
        <f>表格1[[#This Row],[信用卡交易金額'[新臺幣']]]/1000</f>
        <v>167924.07399999999</v>
      </c>
      <c r="L4701" s="14">
        <f>表格1[[#This Row],[信用卡交易金額'[新臺幣']]]/1000000</f>
        <v>167.92407399999999</v>
      </c>
      <c r="M4701" s="14" t="str" cm="1">
        <f t="array" ref="M4701">_xlfn.TEXTJOIN("", TRUE, _xlfn.XLOOKUP(TRUE, VALUE(表格1[[#This Row],[年月]]) &lt;= VALUE($R$8:$R$12), $Q$8:$Q$12)) &amp; "年度"</f>
        <v>2023年度</v>
      </c>
    </row>
    <row r="4702" spans="1:13" x14ac:dyDescent="0.3">
      <c r="A4702" s="2">
        <v>202302</v>
      </c>
      <c r="B4702" s="19">
        <f>DATE(表格1[[#This Row],[年]],表格1[[#This Row],[月]],1)</f>
        <v>44958</v>
      </c>
      <c r="C4702" s="2" t="str">
        <f>LEFT(表格1[[#This Row],[年月]],4)</f>
        <v>2023</v>
      </c>
      <c r="D4702" s="2" t="str">
        <f>RIGHT(表格1[[#This Row],[年月]],2)</f>
        <v>02</v>
      </c>
      <c r="E4702" s="5">
        <v>10020000</v>
      </c>
      <c r="F4702" s="2" t="str">
        <f>VLOOKUP(TEXT(表格1[[#This Row],[地區]],"00000000"),縣市代碼,2,0)</f>
        <v>嘉義市</v>
      </c>
      <c r="G4702" s="2" t="s">
        <v>7</v>
      </c>
      <c r="H4702" s="13">
        <v>263817</v>
      </c>
      <c r="I4702" s="14">
        <v>333515465</v>
      </c>
      <c r="J4702" s="14">
        <f>表格1[[#This Row],[信用卡交易筆數]]/1000</f>
        <v>263.81700000000001</v>
      </c>
      <c r="K4702" s="14">
        <f>表格1[[#This Row],[信用卡交易金額'[新臺幣']]]/1000</f>
        <v>333515.46500000003</v>
      </c>
      <c r="L4702" s="14">
        <f>表格1[[#This Row],[信用卡交易金額'[新臺幣']]]/1000000</f>
        <v>333.51546500000001</v>
      </c>
      <c r="M4702" s="14" t="str" cm="1">
        <f t="array" ref="M4702">_xlfn.TEXTJOIN("", TRUE, _xlfn.XLOOKUP(TRUE, VALUE(表格1[[#This Row],[年月]]) &lt;= VALUE($R$8:$R$12), $Q$8:$Q$12)) &amp; "年度"</f>
        <v>2023年度</v>
      </c>
    </row>
    <row r="4703" spans="1:13" x14ac:dyDescent="0.3">
      <c r="A4703" s="2">
        <v>202302</v>
      </c>
      <c r="B4703" s="19">
        <f>DATE(表格1[[#This Row],[年]],表格1[[#This Row],[月]],1)</f>
        <v>44958</v>
      </c>
      <c r="C4703" s="2" t="str">
        <f>LEFT(表格1[[#This Row],[年月]],4)</f>
        <v>2023</v>
      </c>
      <c r="D4703" s="2" t="str">
        <f>RIGHT(表格1[[#This Row],[年月]],2)</f>
        <v>02</v>
      </c>
      <c r="E4703" s="5">
        <v>10020000</v>
      </c>
      <c r="F4703" s="2" t="str">
        <f>VLOOKUP(TEXT(表格1[[#This Row],[地區]],"00000000"),縣市代碼,2,0)</f>
        <v>嘉義市</v>
      </c>
      <c r="G4703" s="2" t="s">
        <v>8</v>
      </c>
      <c r="H4703" s="13">
        <v>189015</v>
      </c>
      <c r="I4703" s="14">
        <v>426603872</v>
      </c>
      <c r="J4703" s="14">
        <f>表格1[[#This Row],[信用卡交易筆數]]/1000</f>
        <v>189.01499999999999</v>
      </c>
      <c r="K4703" s="14">
        <f>表格1[[#This Row],[信用卡交易金額'[新臺幣']]]/1000</f>
        <v>426603.87199999997</v>
      </c>
      <c r="L4703" s="14">
        <f>表格1[[#This Row],[信用卡交易金額'[新臺幣']]]/1000000</f>
        <v>426.60387200000002</v>
      </c>
      <c r="M4703" s="14" t="str" cm="1">
        <f t="array" ref="M4703">_xlfn.TEXTJOIN("", TRUE, _xlfn.XLOOKUP(TRUE, VALUE(表格1[[#This Row],[年月]]) &lt;= VALUE($R$8:$R$12), $Q$8:$Q$12)) &amp; "年度"</f>
        <v>2023年度</v>
      </c>
    </row>
    <row r="4704" spans="1:13" x14ac:dyDescent="0.3">
      <c r="A4704" s="2">
        <v>202302</v>
      </c>
      <c r="B4704" s="19">
        <f>DATE(表格1[[#This Row],[年]],表格1[[#This Row],[月]],1)</f>
        <v>44958</v>
      </c>
      <c r="C4704" s="2" t="str">
        <f>LEFT(表格1[[#This Row],[年月]],4)</f>
        <v>2023</v>
      </c>
      <c r="D4704" s="2" t="str">
        <f>RIGHT(表格1[[#This Row],[年月]],2)</f>
        <v>02</v>
      </c>
      <c r="E4704" s="5">
        <v>10020000</v>
      </c>
      <c r="F4704" s="2" t="str">
        <f>VLOOKUP(TEXT(表格1[[#This Row],[地區]],"00000000"),縣市代碼,2,0)</f>
        <v>嘉義市</v>
      </c>
      <c r="G4704" s="2" t="s">
        <v>9</v>
      </c>
      <c r="H4704" s="13">
        <v>414114</v>
      </c>
      <c r="I4704" s="14">
        <v>572529140</v>
      </c>
      <c r="J4704" s="14">
        <f>表格1[[#This Row],[信用卡交易筆數]]/1000</f>
        <v>414.11399999999998</v>
      </c>
      <c r="K4704" s="14">
        <f>表格1[[#This Row],[信用卡交易金額'[新臺幣']]]/1000</f>
        <v>572529.14</v>
      </c>
      <c r="L4704" s="14">
        <f>表格1[[#This Row],[信用卡交易金額'[新臺幣']]]/1000000</f>
        <v>572.52913999999998</v>
      </c>
      <c r="M4704" s="14" t="str" cm="1">
        <f t="array" ref="M4704">_xlfn.TEXTJOIN("", TRUE, _xlfn.XLOOKUP(TRUE, VALUE(表格1[[#This Row],[年月]]) &lt;= VALUE($R$8:$R$12), $Q$8:$Q$12)) &amp; "年度"</f>
        <v>2023年度</v>
      </c>
    </row>
    <row r="4705" spans="1:13" x14ac:dyDescent="0.3">
      <c r="A4705" s="2">
        <v>202302</v>
      </c>
      <c r="B4705" s="19">
        <f>DATE(表格1[[#This Row],[年]],表格1[[#This Row],[月]],1)</f>
        <v>44958</v>
      </c>
      <c r="C4705" s="2" t="str">
        <f>LEFT(表格1[[#This Row],[年月]],4)</f>
        <v>2023</v>
      </c>
      <c r="D4705" s="2" t="str">
        <f>RIGHT(表格1[[#This Row],[年月]],2)</f>
        <v>02</v>
      </c>
      <c r="E4705" s="5">
        <v>10020000</v>
      </c>
      <c r="F4705" s="2" t="str">
        <f>VLOOKUP(TEXT(表格1[[#This Row],[地區]],"00000000"),縣市代碼,2,0)</f>
        <v>嘉義市</v>
      </c>
      <c r="G4705" s="2" t="s">
        <v>10</v>
      </c>
      <c r="H4705" s="13">
        <v>245846</v>
      </c>
      <c r="I4705" s="14">
        <v>646011536</v>
      </c>
      <c r="J4705" s="14">
        <f>表格1[[#This Row],[信用卡交易筆數]]/1000</f>
        <v>245.846</v>
      </c>
      <c r="K4705" s="14">
        <f>表格1[[#This Row],[信用卡交易金額'[新臺幣']]]/1000</f>
        <v>646011.53599999996</v>
      </c>
      <c r="L4705" s="14">
        <f>表格1[[#This Row],[信用卡交易金額'[新臺幣']]]/1000000</f>
        <v>646.01153599999998</v>
      </c>
      <c r="M4705" s="14" t="str" cm="1">
        <f t="array" ref="M4705">_xlfn.TEXTJOIN("", TRUE, _xlfn.XLOOKUP(TRUE, VALUE(表格1[[#This Row],[年月]]) &lt;= VALUE($R$8:$R$12), $Q$8:$Q$12)) &amp; "年度"</f>
        <v>2023年度</v>
      </c>
    </row>
    <row r="4706" spans="1:13" x14ac:dyDescent="0.3">
      <c r="A4706" s="2">
        <v>202302</v>
      </c>
      <c r="B4706" s="19">
        <f>DATE(表格1[[#This Row],[年]],表格1[[#This Row],[月]],1)</f>
        <v>44958</v>
      </c>
      <c r="C4706" s="2" t="str">
        <f>LEFT(表格1[[#This Row],[年月]],4)</f>
        <v>2023</v>
      </c>
      <c r="D4706" s="2" t="str">
        <f>RIGHT(表格1[[#This Row],[年月]],2)</f>
        <v>02</v>
      </c>
      <c r="E4706" s="5">
        <v>67000000</v>
      </c>
      <c r="F4706" s="2" t="str">
        <f>VLOOKUP(TEXT(表格1[[#This Row],[地區]],"00000000"),縣市代碼,2,0)</f>
        <v>臺南市</v>
      </c>
      <c r="G4706" s="2" t="s">
        <v>4</v>
      </c>
      <c r="H4706" s="13">
        <v>2942102</v>
      </c>
      <c r="I4706" s="14">
        <v>1524343727</v>
      </c>
      <c r="J4706" s="14">
        <f>表格1[[#This Row],[信用卡交易筆數]]/1000</f>
        <v>2942.1019999999999</v>
      </c>
      <c r="K4706" s="14">
        <f>表格1[[#This Row],[信用卡交易金額'[新臺幣']]]/1000</f>
        <v>1524343.727</v>
      </c>
      <c r="L4706" s="14">
        <f>表格1[[#This Row],[信用卡交易金額'[新臺幣']]]/1000000</f>
        <v>1524.3437269999999</v>
      </c>
      <c r="M4706" s="14" t="str" cm="1">
        <f t="array" ref="M4706">_xlfn.TEXTJOIN("", TRUE, _xlfn.XLOOKUP(TRUE, VALUE(表格1[[#This Row],[年月]]) &lt;= VALUE($R$8:$R$12), $Q$8:$Q$12)) &amp; "年度"</f>
        <v>2023年度</v>
      </c>
    </row>
    <row r="4707" spans="1:13" x14ac:dyDescent="0.3">
      <c r="A4707" s="2">
        <v>202302</v>
      </c>
      <c r="B4707" s="19">
        <f>DATE(表格1[[#This Row],[年]],表格1[[#This Row],[月]],1)</f>
        <v>44958</v>
      </c>
      <c r="C4707" s="2" t="str">
        <f>LEFT(表格1[[#This Row],[年月]],4)</f>
        <v>2023</v>
      </c>
      <c r="D4707" s="2" t="str">
        <f>RIGHT(表格1[[#This Row],[年月]],2)</f>
        <v>02</v>
      </c>
      <c r="E4707" s="5">
        <v>67000000</v>
      </c>
      <c r="F4707" s="2" t="str">
        <f>VLOOKUP(TEXT(表格1[[#This Row],[地區]],"00000000"),縣市代碼,2,0)</f>
        <v>臺南市</v>
      </c>
      <c r="G4707" s="2" t="s">
        <v>5</v>
      </c>
      <c r="H4707" s="13">
        <v>210711</v>
      </c>
      <c r="I4707" s="14">
        <v>575602026</v>
      </c>
      <c r="J4707" s="14">
        <f>表格1[[#This Row],[信用卡交易筆數]]/1000</f>
        <v>210.71100000000001</v>
      </c>
      <c r="K4707" s="14">
        <f>表格1[[#This Row],[信用卡交易金額'[新臺幣']]]/1000</f>
        <v>575602.02599999995</v>
      </c>
      <c r="L4707" s="14">
        <f>表格1[[#This Row],[信用卡交易金額'[新臺幣']]]/1000000</f>
        <v>575.60202600000002</v>
      </c>
      <c r="M4707" s="14" t="str" cm="1">
        <f t="array" ref="M4707">_xlfn.TEXTJOIN("", TRUE, _xlfn.XLOOKUP(TRUE, VALUE(表格1[[#This Row],[年月]]) &lt;= VALUE($R$8:$R$12), $Q$8:$Q$12)) &amp; "年度"</f>
        <v>2023年度</v>
      </c>
    </row>
    <row r="4708" spans="1:13" x14ac:dyDescent="0.3">
      <c r="A4708" s="2">
        <v>202302</v>
      </c>
      <c r="B4708" s="19">
        <f>DATE(表格1[[#This Row],[年]],表格1[[#This Row],[月]],1)</f>
        <v>44958</v>
      </c>
      <c r="C4708" s="2" t="str">
        <f>LEFT(表格1[[#This Row],[年月]],4)</f>
        <v>2023</v>
      </c>
      <c r="D4708" s="2" t="str">
        <f>RIGHT(表格1[[#This Row],[年月]],2)</f>
        <v>02</v>
      </c>
      <c r="E4708" s="5">
        <v>67000000</v>
      </c>
      <c r="F4708" s="2" t="str">
        <f>VLOOKUP(TEXT(表格1[[#This Row],[地區]],"00000000"),縣市代碼,2,0)</f>
        <v>臺南市</v>
      </c>
      <c r="G4708" s="2" t="s">
        <v>6</v>
      </c>
      <c r="H4708" s="13">
        <v>386931</v>
      </c>
      <c r="I4708" s="14">
        <v>1233212165</v>
      </c>
      <c r="J4708" s="14">
        <f>表格1[[#This Row],[信用卡交易筆數]]/1000</f>
        <v>386.93099999999998</v>
      </c>
      <c r="K4708" s="14">
        <f>表格1[[#This Row],[信用卡交易金額'[新臺幣']]]/1000</f>
        <v>1233212.165</v>
      </c>
      <c r="L4708" s="14">
        <f>表格1[[#This Row],[信用卡交易金額'[新臺幣']]]/1000000</f>
        <v>1233.2121649999999</v>
      </c>
      <c r="M4708" s="14" t="str" cm="1">
        <f t="array" ref="M4708">_xlfn.TEXTJOIN("", TRUE, _xlfn.XLOOKUP(TRUE, VALUE(表格1[[#This Row],[年月]]) &lt;= VALUE($R$8:$R$12), $Q$8:$Q$12)) &amp; "年度"</f>
        <v>2023年度</v>
      </c>
    </row>
    <row r="4709" spans="1:13" x14ac:dyDescent="0.3">
      <c r="A4709" s="2">
        <v>202302</v>
      </c>
      <c r="B4709" s="19">
        <f>DATE(表格1[[#This Row],[年]],表格1[[#This Row],[月]],1)</f>
        <v>44958</v>
      </c>
      <c r="C4709" s="2" t="str">
        <f>LEFT(表格1[[#This Row],[年月]],4)</f>
        <v>2023</v>
      </c>
      <c r="D4709" s="2" t="str">
        <f>RIGHT(表格1[[#This Row],[年月]],2)</f>
        <v>02</v>
      </c>
      <c r="E4709" s="5">
        <v>67000000</v>
      </c>
      <c r="F4709" s="2" t="str">
        <f>VLOOKUP(TEXT(表格1[[#This Row],[地區]],"00000000"),縣市代碼,2,0)</f>
        <v>臺南市</v>
      </c>
      <c r="G4709" s="2" t="s">
        <v>7</v>
      </c>
      <c r="H4709" s="13">
        <v>1966018</v>
      </c>
      <c r="I4709" s="14">
        <v>2396727991</v>
      </c>
      <c r="J4709" s="14">
        <f>表格1[[#This Row],[信用卡交易筆數]]/1000</f>
        <v>1966.018</v>
      </c>
      <c r="K4709" s="14">
        <f>表格1[[#This Row],[信用卡交易金額'[新臺幣']]]/1000</f>
        <v>2396727.9909999999</v>
      </c>
      <c r="L4709" s="14">
        <f>表格1[[#This Row],[信用卡交易金額'[新臺幣']]]/1000000</f>
        <v>2396.7279910000002</v>
      </c>
      <c r="M4709" s="14" t="str" cm="1">
        <f t="array" ref="M4709">_xlfn.TEXTJOIN("", TRUE, _xlfn.XLOOKUP(TRUE, VALUE(表格1[[#This Row],[年月]]) &lt;= VALUE($R$8:$R$12), $Q$8:$Q$12)) &amp; "年度"</f>
        <v>2023年度</v>
      </c>
    </row>
    <row r="4710" spans="1:13" x14ac:dyDescent="0.3">
      <c r="A4710" s="2">
        <v>202302</v>
      </c>
      <c r="B4710" s="19">
        <f>DATE(表格1[[#This Row],[年]],表格1[[#This Row],[月]],1)</f>
        <v>44958</v>
      </c>
      <c r="C4710" s="2" t="str">
        <f>LEFT(表格1[[#This Row],[年月]],4)</f>
        <v>2023</v>
      </c>
      <c r="D4710" s="2" t="str">
        <f>RIGHT(表格1[[#This Row],[年月]],2)</f>
        <v>02</v>
      </c>
      <c r="E4710" s="5">
        <v>67000000</v>
      </c>
      <c r="F4710" s="2" t="str">
        <f>VLOOKUP(TEXT(表格1[[#This Row],[地區]],"00000000"),縣市代碼,2,0)</f>
        <v>臺南市</v>
      </c>
      <c r="G4710" s="2" t="s">
        <v>8</v>
      </c>
      <c r="H4710" s="13">
        <v>1436022</v>
      </c>
      <c r="I4710" s="14">
        <v>2813679425</v>
      </c>
      <c r="J4710" s="14">
        <f>表格1[[#This Row],[信用卡交易筆數]]/1000</f>
        <v>1436.0219999999999</v>
      </c>
      <c r="K4710" s="14">
        <f>表格1[[#This Row],[信用卡交易金額'[新臺幣']]]/1000</f>
        <v>2813679.4249999998</v>
      </c>
      <c r="L4710" s="14">
        <f>表格1[[#This Row],[信用卡交易金額'[新臺幣']]]/1000000</f>
        <v>2813.6794249999998</v>
      </c>
      <c r="M4710" s="14" t="str" cm="1">
        <f t="array" ref="M4710">_xlfn.TEXTJOIN("", TRUE, _xlfn.XLOOKUP(TRUE, VALUE(表格1[[#This Row],[年月]]) &lt;= VALUE($R$8:$R$12), $Q$8:$Q$12)) &amp; "年度"</f>
        <v>2023年度</v>
      </c>
    </row>
    <row r="4711" spans="1:13" x14ac:dyDescent="0.3">
      <c r="A4711" s="2">
        <v>202302</v>
      </c>
      <c r="B4711" s="19">
        <f>DATE(表格1[[#This Row],[年]],表格1[[#This Row],[月]],1)</f>
        <v>44958</v>
      </c>
      <c r="C4711" s="2" t="str">
        <f>LEFT(表格1[[#This Row],[年月]],4)</f>
        <v>2023</v>
      </c>
      <c r="D4711" s="2" t="str">
        <f>RIGHT(表格1[[#This Row],[年月]],2)</f>
        <v>02</v>
      </c>
      <c r="E4711" s="5">
        <v>67000000</v>
      </c>
      <c r="F4711" s="2" t="str">
        <f>VLOOKUP(TEXT(表格1[[#This Row],[地區]],"00000000"),縣市代碼,2,0)</f>
        <v>臺南市</v>
      </c>
      <c r="G4711" s="2" t="s">
        <v>9</v>
      </c>
      <c r="H4711" s="13">
        <v>2957037</v>
      </c>
      <c r="I4711" s="14">
        <v>4051418730</v>
      </c>
      <c r="J4711" s="14">
        <f>表格1[[#This Row],[信用卡交易筆數]]/1000</f>
        <v>2957.0369999999998</v>
      </c>
      <c r="K4711" s="14">
        <f>表格1[[#This Row],[信用卡交易金額'[新臺幣']]]/1000</f>
        <v>4051418.73</v>
      </c>
      <c r="L4711" s="14">
        <f>表格1[[#This Row],[信用卡交易金額'[新臺幣']]]/1000000</f>
        <v>4051.4187299999999</v>
      </c>
      <c r="M4711" s="14" t="str" cm="1">
        <f t="array" ref="M4711">_xlfn.TEXTJOIN("", TRUE, _xlfn.XLOOKUP(TRUE, VALUE(表格1[[#This Row],[年月]]) &lt;= VALUE($R$8:$R$12), $Q$8:$Q$12)) &amp; "年度"</f>
        <v>2023年度</v>
      </c>
    </row>
    <row r="4712" spans="1:13" x14ac:dyDescent="0.3">
      <c r="A4712" s="2">
        <v>202302</v>
      </c>
      <c r="B4712" s="19">
        <f>DATE(表格1[[#This Row],[年]],表格1[[#This Row],[月]],1)</f>
        <v>44958</v>
      </c>
      <c r="C4712" s="2" t="str">
        <f>LEFT(表格1[[#This Row],[年月]],4)</f>
        <v>2023</v>
      </c>
      <c r="D4712" s="2" t="str">
        <f>RIGHT(表格1[[#This Row],[年月]],2)</f>
        <v>02</v>
      </c>
      <c r="E4712" s="5">
        <v>67000000</v>
      </c>
      <c r="F4712" s="2" t="str">
        <f>VLOOKUP(TEXT(表格1[[#This Row],[地區]],"00000000"),縣市代碼,2,0)</f>
        <v>臺南市</v>
      </c>
      <c r="G4712" s="2" t="s">
        <v>10</v>
      </c>
      <c r="H4712" s="13">
        <v>1828682</v>
      </c>
      <c r="I4712" s="14">
        <v>4586910302</v>
      </c>
      <c r="J4712" s="14">
        <f>表格1[[#This Row],[信用卡交易筆數]]/1000</f>
        <v>1828.682</v>
      </c>
      <c r="K4712" s="14">
        <f>表格1[[#This Row],[信用卡交易金額'[新臺幣']]]/1000</f>
        <v>4586910.3020000001</v>
      </c>
      <c r="L4712" s="14">
        <f>表格1[[#This Row],[信用卡交易金額'[新臺幣']]]/1000000</f>
        <v>4586.9103020000002</v>
      </c>
      <c r="M4712" s="14" t="str" cm="1">
        <f t="array" ref="M4712">_xlfn.TEXTJOIN("", TRUE, _xlfn.XLOOKUP(TRUE, VALUE(表格1[[#This Row],[年月]]) &lt;= VALUE($R$8:$R$12), $Q$8:$Q$12)) &amp; "年度"</f>
        <v>2023年度</v>
      </c>
    </row>
    <row r="4713" spans="1:13" x14ac:dyDescent="0.3">
      <c r="A4713" s="2">
        <v>202302</v>
      </c>
      <c r="B4713" s="19">
        <f>DATE(表格1[[#This Row],[年]],表格1[[#This Row],[月]],1)</f>
        <v>44958</v>
      </c>
      <c r="C4713" s="2" t="str">
        <f>LEFT(表格1[[#This Row],[年月]],4)</f>
        <v>2023</v>
      </c>
      <c r="D4713" s="2" t="str">
        <f>RIGHT(表格1[[#This Row],[年月]],2)</f>
        <v>02</v>
      </c>
      <c r="E4713" s="5">
        <v>64000000</v>
      </c>
      <c r="F4713" s="2" t="str">
        <f>VLOOKUP(TEXT(表格1[[#This Row],[地區]],"00000000"),縣市代碼,2,0)</f>
        <v>高雄市</v>
      </c>
      <c r="G4713" s="2" t="s">
        <v>4</v>
      </c>
      <c r="H4713" s="13">
        <v>4916216</v>
      </c>
      <c r="I4713" s="14">
        <v>2762022166</v>
      </c>
      <c r="J4713" s="14">
        <f>表格1[[#This Row],[信用卡交易筆數]]/1000</f>
        <v>4916.2160000000003</v>
      </c>
      <c r="K4713" s="14">
        <f>表格1[[#This Row],[信用卡交易金額'[新臺幣']]]/1000</f>
        <v>2762022.1660000002</v>
      </c>
      <c r="L4713" s="14">
        <f>表格1[[#This Row],[信用卡交易金額'[新臺幣']]]/1000000</f>
        <v>2762.0221660000002</v>
      </c>
      <c r="M4713" s="14" t="str" cm="1">
        <f t="array" ref="M4713">_xlfn.TEXTJOIN("", TRUE, _xlfn.XLOOKUP(TRUE, VALUE(表格1[[#This Row],[年月]]) &lt;= VALUE($R$8:$R$12), $Q$8:$Q$12)) &amp; "年度"</f>
        <v>2023年度</v>
      </c>
    </row>
    <row r="4714" spans="1:13" x14ac:dyDescent="0.3">
      <c r="A4714" s="2">
        <v>202302</v>
      </c>
      <c r="B4714" s="19">
        <f>DATE(表格1[[#This Row],[年]],表格1[[#This Row],[月]],1)</f>
        <v>44958</v>
      </c>
      <c r="C4714" s="2" t="str">
        <f>LEFT(表格1[[#This Row],[年月]],4)</f>
        <v>2023</v>
      </c>
      <c r="D4714" s="2" t="str">
        <f>RIGHT(表格1[[#This Row],[年月]],2)</f>
        <v>02</v>
      </c>
      <c r="E4714" s="5">
        <v>64000000</v>
      </c>
      <c r="F4714" s="2" t="str">
        <f>VLOOKUP(TEXT(表格1[[#This Row],[地區]],"00000000"),縣市代碼,2,0)</f>
        <v>高雄市</v>
      </c>
      <c r="G4714" s="2" t="s">
        <v>5</v>
      </c>
      <c r="H4714" s="13">
        <v>324795</v>
      </c>
      <c r="I4714" s="14">
        <v>890822283</v>
      </c>
      <c r="J4714" s="14">
        <f>表格1[[#This Row],[信用卡交易筆數]]/1000</f>
        <v>324.79500000000002</v>
      </c>
      <c r="K4714" s="14">
        <f>表格1[[#This Row],[信用卡交易金額'[新臺幣']]]/1000</f>
        <v>890822.28300000005</v>
      </c>
      <c r="L4714" s="14">
        <f>表格1[[#This Row],[信用卡交易金額'[新臺幣']]]/1000000</f>
        <v>890.82228299999997</v>
      </c>
      <c r="M4714" s="14" t="str" cm="1">
        <f t="array" ref="M4714">_xlfn.TEXTJOIN("", TRUE, _xlfn.XLOOKUP(TRUE, VALUE(表格1[[#This Row],[年月]]) &lt;= VALUE($R$8:$R$12), $Q$8:$Q$12)) &amp; "年度"</f>
        <v>2023年度</v>
      </c>
    </row>
    <row r="4715" spans="1:13" x14ac:dyDescent="0.3">
      <c r="A4715" s="2">
        <v>202302</v>
      </c>
      <c r="B4715" s="19">
        <f>DATE(表格1[[#This Row],[年]],表格1[[#This Row],[月]],1)</f>
        <v>44958</v>
      </c>
      <c r="C4715" s="2" t="str">
        <f>LEFT(表格1[[#This Row],[年月]],4)</f>
        <v>2023</v>
      </c>
      <c r="D4715" s="2" t="str">
        <f>RIGHT(表格1[[#This Row],[年月]],2)</f>
        <v>02</v>
      </c>
      <c r="E4715" s="5">
        <v>64000000</v>
      </c>
      <c r="F4715" s="2" t="str">
        <f>VLOOKUP(TEXT(表格1[[#This Row],[地區]],"00000000"),縣市代碼,2,0)</f>
        <v>高雄市</v>
      </c>
      <c r="G4715" s="2" t="s">
        <v>6</v>
      </c>
      <c r="H4715" s="13">
        <v>598785</v>
      </c>
      <c r="I4715" s="14">
        <v>1937303657</v>
      </c>
      <c r="J4715" s="14">
        <f>表格1[[#This Row],[信用卡交易筆數]]/1000</f>
        <v>598.78499999999997</v>
      </c>
      <c r="K4715" s="14">
        <f>表格1[[#This Row],[信用卡交易金額'[新臺幣']]]/1000</f>
        <v>1937303.6569999999</v>
      </c>
      <c r="L4715" s="14">
        <f>表格1[[#This Row],[信用卡交易金額'[新臺幣']]]/1000000</f>
        <v>1937.3036569999999</v>
      </c>
      <c r="M4715" s="14" t="str" cm="1">
        <f t="array" ref="M4715">_xlfn.TEXTJOIN("", TRUE, _xlfn.XLOOKUP(TRUE, VALUE(表格1[[#This Row],[年月]]) &lt;= VALUE($R$8:$R$12), $Q$8:$Q$12)) &amp; "年度"</f>
        <v>2023年度</v>
      </c>
    </row>
    <row r="4716" spans="1:13" x14ac:dyDescent="0.3">
      <c r="A4716" s="2">
        <v>202302</v>
      </c>
      <c r="B4716" s="19">
        <f>DATE(表格1[[#This Row],[年]],表格1[[#This Row],[月]],1)</f>
        <v>44958</v>
      </c>
      <c r="C4716" s="2" t="str">
        <f>LEFT(表格1[[#This Row],[年月]],4)</f>
        <v>2023</v>
      </c>
      <c r="D4716" s="2" t="str">
        <f>RIGHT(表格1[[#This Row],[年月]],2)</f>
        <v>02</v>
      </c>
      <c r="E4716" s="5">
        <v>64000000</v>
      </c>
      <c r="F4716" s="2" t="str">
        <f>VLOOKUP(TEXT(表格1[[#This Row],[地區]],"00000000"),縣市代碼,2,0)</f>
        <v>高雄市</v>
      </c>
      <c r="G4716" s="2" t="s">
        <v>7</v>
      </c>
      <c r="H4716" s="13">
        <v>3012913</v>
      </c>
      <c r="I4716" s="14">
        <v>3664297106</v>
      </c>
      <c r="J4716" s="14">
        <f>表格1[[#This Row],[信用卡交易筆數]]/1000</f>
        <v>3012.913</v>
      </c>
      <c r="K4716" s="14">
        <f>表格1[[#This Row],[信用卡交易金額'[新臺幣']]]/1000</f>
        <v>3664297.1060000001</v>
      </c>
      <c r="L4716" s="14">
        <f>表格1[[#This Row],[信用卡交易金額'[新臺幣']]]/1000000</f>
        <v>3664.297106</v>
      </c>
      <c r="M4716" s="14" t="str" cm="1">
        <f t="array" ref="M4716">_xlfn.TEXTJOIN("", TRUE, _xlfn.XLOOKUP(TRUE, VALUE(表格1[[#This Row],[年月]]) &lt;= VALUE($R$8:$R$12), $Q$8:$Q$12)) &amp; "年度"</f>
        <v>2023年度</v>
      </c>
    </row>
    <row r="4717" spans="1:13" x14ac:dyDescent="0.3">
      <c r="A4717" s="2">
        <v>202302</v>
      </c>
      <c r="B4717" s="19">
        <f>DATE(表格1[[#This Row],[年]],表格1[[#This Row],[月]],1)</f>
        <v>44958</v>
      </c>
      <c r="C4717" s="2" t="str">
        <f>LEFT(表格1[[#This Row],[年月]],4)</f>
        <v>2023</v>
      </c>
      <c r="D4717" s="2" t="str">
        <f>RIGHT(表格1[[#This Row],[年月]],2)</f>
        <v>02</v>
      </c>
      <c r="E4717" s="5">
        <v>64000000</v>
      </c>
      <c r="F4717" s="2" t="str">
        <f>VLOOKUP(TEXT(表格1[[#This Row],[地區]],"00000000"),縣市代碼,2,0)</f>
        <v>高雄市</v>
      </c>
      <c r="G4717" s="2" t="s">
        <v>8</v>
      </c>
      <c r="H4717" s="13">
        <v>2354737</v>
      </c>
      <c r="I4717" s="14">
        <v>4600524594</v>
      </c>
      <c r="J4717" s="14">
        <f>表格1[[#This Row],[信用卡交易筆數]]/1000</f>
        <v>2354.7370000000001</v>
      </c>
      <c r="K4717" s="14">
        <f>表格1[[#This Row],[信用卡交易金額'[新臺幣']]]/1000</f>
        <v>4600524.5939999996</v>
      </c>
      <c r="L4717" s="14">
        <f>表格1[[#This Row],[信用卡交易金額'[新臺幣']]]/1000000</f>
        <v>4600.5245940000004</v>
      </c>
      <c r="M4717" s="14" t="str" cm="1">
        <f t="array" ref="M4717">_xlfn.TEXTJOIN("", TRUE, _xlfn.XLOOKUP(TRUE, VALUE(表格1[[#This Row],[年月]]) &lt;= VALUE($R$8:$R$12), $Q$8:$Q$12)) &amp; "年度"</f>
        <v>2023年度</v>
      </c>
    </row>
    <row r="4718" spans="1:13" x14ac:dyDescent="0.3">
      <c r="A4718" s="2">
        <v>202302</v>
      </c>
      <c r="B4718" s="19">
        <f>DATE(表格1[[#This Row],[年]],表格1[[#This Row],[月]],1)</f>
        <v>44958</v>
      </c>
      <c r="C4718" s="2" t="str">
        <f>LEFT(表格1[[#This Row],[年月]],4)</f>
        <v>2023</v>
      </c>
      <c r="D4718" s="2" t="str">
        <f>RIGHT(表格1[[#This Row],[年月]],2)</f>
        <v>02</v>
      </c>
      <c r="E4718" s="5">
        <v>64000000</v>
      </c>
      <c r="F4718" s="2" t="str">
        <f>VLOOKUP(TEXT(表格1[[#This Row],[地區]],"00000000"),縣市代碼,2,0)</f>
        <v>高雄市</v>
      </c>
      <c r="G4718" s="2" t="s">
        <v>9</v>
      </c>
      <c r="H4718" s="13">
        <v>4700927</v>
      </c>
      <c r="I4718" s="14">
        <v>6528151849</v>
      </c>
      <c r="J4718" s="14">
        <f>表格1[[#This Row],[信用卡交易筆數]]/1000</f>
        <v>4700.9269999999997</v>
      </c>
      <c r="K4718" s="14">
        <f>表格1[[#This Row],[信用卡交易金額'[新臺幣']]]/1000</f>
        <v>6528151.8490000004</v>
      </c>
      <c r="L4718" s="14">
        <f>表格1[[#This Row],[信用卡交易金額'[新臺幣']]]/1000000</f>
        <v>6528.1518489999999</v>
      </c>
      <c r="M4718" s="14" t="str" cm="1">
        <f t="array" ref="M4718">_xlfn.TEXTJOIN("", TRUE, _xlfn.XLOOKUP(TRUE, VALUE(表格1[[#This Row],[年月]]) &lt;= VALUE($R$8:$R$12), $Q$8:$Q$12)) &amp; "年度"</f>
        <v>2023年度</v>
      </c>
    </row>
    <row r="4719" spans="1:13" x14ac:dyDescent="0.3">
      <c r="A4719" s="2">
        <v>202302</v>
      </c>
      <c r="B4719" s="19">
        <f>DATE(表格1[[#This Row],[年]],表格1[[#This Row],[月]],1)</f>
        <v>44958</v>
      </c>
      <c r="C4719" s="2" t="str">
        <f>LEFT(表格1[[#This Row],[年月]],4)</f>
        <v>2023</v>
      </c>
      <c r="D4719" s="2" t="str">
        <f>RIGHT(表格1[[#This Row],[年月]],2)</f>
        <v>02</v>
      </c>
      <c r="E4719" s="5">
        <v>64000000</v>
      </c>
      <c r="F4719" s="2" t="str">
        <f>VLOOKUP(TEXT(表格1[[#This Row],[地區]],"00000000"),縣市代碼,2,0)</f>
        <v>高雄市</v>
      </c>
      <c r="G4719" s="2" t="s">
        <v>10</v>
      </c>
      <c r="H4719" s="13">
        <v>2737798</v>
      </c>
      <c r="I4719" s="14">
        <v>7167464503</v>
      </c>
      <c r="J4719" s="14">
        <f>表格1[[#This Row],[信用卡交易筆數]]/1000</f>
        <v>2737.7979999999998</v>
      </c>
      <c r="K4719" s="14">
        <f>表格1[[#This Row],[信用卡交易金額'[新臺幣']]]/1000</f>
        <v>7167464.5029999996</v>
      </c>
      <c r="L4719" s="14">
        <f>表格1[[#This Row],[信用卡交易金額'[新臺幣']]]/1000000</f>
        <v>7167.4645030000001</v>
      </c>
      <c r="M4719" s="14" t="str" cm="1">
        <f t="array" ref="M4719">_xlfn.TEXTJOIN("", TRUE, _xlfn.XLOOKUP(TRUE, VALUE(表格1[[#This Row],[年月]]) &lt;= VALUE($R$8:$R$12), $Q$8:$Q$12)) &amp; "年度"</f>
        <v>2023年度</v>
      </c>
    </row>
    <row r="4720" spans="1:13" x14ac:dyDescent="0.3">
      <c r="A4720" s="2">
        <v>202302</v>
      </c>
      <c r="B4720" s="19">
        <f>DATE(表格1[[#This Row],[年]],表格1[[#This Row],[月]],1)</f>
        <v>44958</v>
      </c>
      <c r="C4720" s="2" t="str">
        <f>LEFT(表格1[[#This Row],[年月]],4)</f>
        <v>2023</v>
      </c>
      <c r="D4720" s="2" t="str">
        <f>RIGHT(表格1[[#This Row],[年月]],2)</f>
        <v>02</v>
      </c>
      <c r="E4720" s="5">
        <v>10013000</v>
      </c>
      <c r="F4720" s="2" t="str">
        <f>VLOOKUP(TEXT(表格1[[#This Row],[地區]],"00000000"),縣市代碼,2,0)</f>
        <v>屏東縣</v>
      </c>
      <c r="G4720" s="2" t="s">
        <v>4</v>
      </c>
      <c r="H4720" s="13">
        <v>695802</v>
      </c>
      <c r="I4720" s="14">
        <v>364942763</v>
      </c>
      <c r="J4720" s="14">
        <f>表格1[[#This Row],[信用卡交易筆數]]/1000</f>
        <v>695.80200000000002</v>
      </c>
      <c r="K4720" s="14">
        <f>表格1[[#This Row],[信用卡交易金額'[新臺幣']]]/1000</f>
        <v>364942.76299999998</v>
      </c>
      <c r="L4720" s="14">
        <f>表格1[[#This Row],[信用卡交易金額'[新臺幣']]]/1000000</f>
        <v>364.94276300000001</v>
      </c>
      <c r="M4720" s="14" t="str" cm="1">
        <f t="array" ref="M4720">_xlfn.TEXTJOIN("", TRUE, _xlfn.XLOOKUP(TRUE, VALUE(表格1[[#This Row],[年月]]) &lt;= VALUE($R$8:$R$12), $Q$8:$Q$12)) &amp; "年度"</f>
        <v>2023年度</v>
      </c>
    </row>
    <row r="4721" spans="1:13" x14ac:dyDescent="0.3">
      <c r="A4721" s="2">
        <v>202302</v>
      </c>
      <c r="B4721" s="19">
        <f>DATE(表格1[[#This Row],[年]],表格1[[#This Row],[月]],1)</f>
        <v>44958</v>
      </c>
      <c r="C4721" s="2" t="str">
        <f>LEFT(表格1[[#This Row],[年月]],4)</f>
        <v>2023</v>
      </c>
      <c r="D4721" s="2" t="str">
        <f>RIGHT(表格1[[#This Row],[年月]],2)</f>
        <v>02</v>
      </c>
      <c r="E4721" s="5">
        <v>10013000</v>
      </c>
      <c r="F4721" s="2" t="str">
        <f>VLOOKUP(TEXT(表格1[[#This Row],[地區]],"00000000"),縣市代碼,2,0)</f>
        <v>屏東縣</v>
      </c>
      <c r="G4721" s="2" t="s">
        <v>5</v>
      </c>
      <c r="H4721" s="13">
        <v>57363</v>
      </c>
      <c r="I4721" s="14">
        <v>142203366</v>
      </c>
      <c r="J4721" s="14">
        <f>表格1[[#This Row],[信用卡交易筆數]]/1000</f>
        <v>57.363</v>
      </c>
      <c r="K4721" s="14">
        <f>表格1[[#This Row],[信用卡交易金額'[新臺幣']]]/1000</f>
        <v>142203.36600000001</v>
      </c>
      <c r="L4721" s="14">
        <f>表格1[[#This Row],[信用卡交易金額'[新臺幣']]]/1000000</f>
        <v>142.20336599999999</v>
      </c>
      <c r="M4721" s="14" t="str" cm="1">
        <f t="array" ref="M4721">_xlfn.TEXTJOIN("", TRUE, _xlfn.XLOOKUP(TRUE, VALUE(表格1[[#This Row],[年月]]) &lt;= VALUE($R$8:$R$12), $Q$8:$Q$12)) &amp; "年度"</f>
        <v>2023年度</v>
      </c>
    </row>
    <row r="4722" spans="1:13" x14ac:dyDescent="0.3">
      <c r="A4722" s="2">
        <v>202302</v>
      </c>
      <c r="B4722" s="19">
        <f>DATE(表格1[[#This Row],[年]],表格1[[#This Row],[月]],1)</f>
        <v>44958</v>
      </c>
      <c r="C4722" s="2" t="str">
        <f>LEFT(表格1[[#This Row],[年月]],4)</f>
        <v>2023</v>
      </c>
      <c r="D4722" s="2" t="str">
        <f>RIGHT(表格1[[#This Row],[年月]],2)</f>
        <v>02</v>
      </c>
      <c r="E4722" s="5">
        <v>10013000</v>
      </c>
      <c r="F4722" s="2" t="str">
        <f>VLOOKUP(TEXT(表格1[[#This Row],[地區]],"00000000"),縣市代碼,2,0)</f>
        <v>屏東縣</v>
      </c>
      <c r="G4722" s="2" t="s">
        <v>6</v>
      </c>
      <c r="H4722" s="13">
        <v>99113</v>
      </c>
      <c r="I4722" s="14">
        <v>308466706</v>
      </c>
      <c r="J4722" s="14">
        <f>表格1[[#This Row],[信用卡交易筆數]]/1000</f>
        <v>99.113</v>
      </c>
      <c r="K4722" s="14">
        <f>表格1[[#This Row],[信用卡交易金額'[新臺幣']]]/1000</f>
        <v>308466.70600000001</v>
      </c>
      <c r="L4722" s="14">
        <f>表格1[[#This Row],[信用卡交易金額'[新臺幣']]]/1000000</f>
        <v>308.46670599999999</v>
      </c>
      <c r="M4722" s="14" t="str" cm="1">
        <f t="array" ref="M4722">_xlfn.TEXTJOIN("", TRUE, _xlfn.XLOOKUP(TRUE, VALUE(表格1[[#This Row],[年月]]) &lt;= VALUE($R$8:$R$12), $Q$8:$Q$12)) &amp; "年度"</f>
        <v>2023年度</v>
      </c>
    </row>
    <row r="4723" spans="1:13" x14ac:dyDescent="0.3">
      <c r="A4723" s="2">
        <v>202302</v>
      </c>
      <c r="B4723" s="19">
        <f>DATE(表格1[[#This Row],[年]],表格1[[#This Row],[月]],1)</f>
        <v>44958</v>
      </c>
      <c r="C4723" s="2" t="str">
        <f>LEFT(表格1[[#This Row],[年月]],4)</f>
        <v>2023</v>
      </c>
      <c r="D4723" s="2" t="str">
        <f>RIGHT(表格1[[#This Row],[年月]],2)</f>
        <v>02</v>
      </c>
      <c r="E4723" s="5">
        <v>10013000</v>
      </c>
      <c r="F4723" s="2" t="str">
        <f>VLOOKUP(TEXT(表格1[[#This Row],[地區]],"00000000"),縣市代碼,2,0)</f>
        <v>屏東縣</v>
      </c>
      <c r="G4723" s="2" t="s">
        <v>7</v>
      </c>
      <c r="H4723" s="13">
        <v>594175</v>
      </c>
      <c r="I4723" s="14">
        <v>719711932</v>
      </c>
      <c r="J4723" s="14">
        <f>表格1[[#This Row],[信用卡交易筆數]]/1000</f>
        <v>594.17499999999995</v>
      </c>
      <c r="K4723" s="14">
        <f>表格1[[#This Row],[信用卡交易金額'[新臺幣']]]/1000</f>
        <v>719711.93200000003</v>
      </c>
      <c r="L4723" s="14">
        <f>表格1[[#This Row],[信用卡交易金額'[新臺幣']]]/1000000</f>
        <v>719.71193200000005</v>
      </c>
      <c r="M4723" s="14" t="str" cm="1">
        <f t="array" ref="M4723">_xlfn.TEXTJOIN("", TRUE, _xlfn.XLOOKUP(TRUE, VALUE(表格1[[#This Row],[年月]]) &lt;= VALUE($R$8:$R$12), $Q$8:$Q$12)) &amp; "年度"</f>
        <v>2023年度</v>
      </c>
    </row>
    <row r="4724" spans="1:13" x14ac:dyDescent="0.3">
      <c r="A4724" s="2">
        <v>202302</v>
      </c>
      <c r="B4724" s="19">
        <f>DATE(表格1[[#This Row],[年]],表格1[[#This Row],[月]],1)</f>
        <v>44958</v>
      </c>
      <c r="C4724" s="2" t="str">
        <f>LEFT(表格1[[#This Row],[年月]],4)</f>
        <v>2023</v>
      </c>
      <c r="D4724" s="2" t="str">
        <f>RIGHT(表格1[[#This Row],[年月]],2)</f>
        <v>02</v>
      </c>
      <c r="E4724" s="5">
        <v>10013000</v>
      </c>
      <c r="F4724" s="2" t="str">
        <f>VLOOKUP(TEXT(表格1[[#This Row],[地區]],"00000000"),縣市代碼,2,0)</f>
        <v>屏東縣</v>
      </c>
      <c r="G4724" s="2" t="s">
        <v>8</v>
      </c>
      <c r="H4724" s="13">
        <v>397038</v>
      </c>
      <c r="I4724" s="14">
        <v>685383494</v>
      </c>
      <c r="J4724" s="14">
        <f>表格1[[#This Row],[信用卡交易筆數]]/1000</f>
        <v>397.03800000000001</v>
      </c>
      <c r="K4724" s="14">
        <f>表格1[[#This Row],[信用卡交易金額'[新臺幣']]]/1000</f>
        <v>685383.49399999995</v>
      </c>
      <c r="L4724" s="14">
        <f>表格1[[#This Row],[信用卡交易金額'[新臺幣']]]/1000000</f>
        <v>685.38349400000004</v>
      </c>
      <c r="M4724" s="14" t="str" cm="1">
        <f t="array" ref="M4724">_xlfn.TEXTJOIN("", TRUE, _xlfn.XLOOKUP(TRUE, VALUE(表格1[[#This Row],[年月]]) &lt;= VALUE($R$8:$R$12), $Q$8:$Q$12)) &amp; "年度"</f>
        <v>2023年度</v>
      </c>
    </row>
    <row r="4725" spans="1:13" x14ac:dyDescent="0.3">
      <c r="A4725" s="2">
        <v>202302</v>
      </c>
      <c r="B4725" s="19">
        <f>DATE(表格1[[#This Row],[年]],表格1[[#This Row],[月]],1)</f>
        <v>44958</v>
      </c>
      <c r="C4725" s="2" t="str">
        <f>LEFT(表格1[[#This Row],[年月]],4)</f>
        <v>2023</v>
      </c>
      <c r="D4725" s="2" t="str">
        <f>RIGHT(表格1[[#This Row],[年月]],2)</f>
        <v>02</v>
      </c>
      <c r="E4725" s="5">
        <v>10013000</v>
      </c>
      <c r="F4725" s="2" t="str">
        <f>VLOOKUP(TEXT(表格1[[#This Row],[地區]],"00000000"),縣市代碼,2,0)</f>
        <v>屏東縣</v>
      </c>
      <c r="G4725" s="2" t="s">
        <v>9</v>
      </c>
      <c r="H4725" s="13">
        <v>724874</v>
      </c>
      <c r="I4725" s="14">
        <v>993924228</v>
      </c>
      <c r="J4725" s="14">
        <f>表格1[[#This Row],[信用卡交易筆數]]/1000</f>
        <v>724.87400000000002</v>
      </c>
      <c r="K4725" s="14">
        <f>表格1[[#This Row],[信用卡交易金額'[新臺幣']]]/1000</f>
        <v>993924.228</v>
      </c>
      <c r="L4725" s="14">
        <f>表格1[[#This Row],[信用卡交易金額'[新臺幣']]]/1000000</f>
        <v>993.92422799999997</v>
      </c>
      <c r="M4725" s="14" t="str" cm="1">
        <f t="array" ref="M4725">_xlfn.TEXTJOIN("", TRUE, _xlfn.XLOOKUP(TRUE, VALUE(表格1[[#This Row],[年月]]) &lt;= VALUE($R$8:$R$12), $Q$8:$Q$12)) &amp; "年度"</f>
        <v>2023年度</v>
      </c>
    </row>
    <row r="4726" spans="1:13" x14ac:dyDescent="0.3">
      <c r="A4726" s="2">
        <v>202302</v>
      </c>
      <c r="B4726" s="19">
        <f>DATE(表格1[[#This Row],[年]],表格1[[#This Row],[月]],1)</f>
        <v>44958</v>
      </c>
      <c r="C4726" s="2" t="str">
        <f>LEFT(表格1[[#This Row],[年月]],4)</f>
        <v>2023</v>
      </c>
      <c r="D4726" s="2" t="str">
        <f>RIGHT(表格1[[#This Row],[年月]],2)</f>
        <v>02</v>
      </c>
      <c r="E4726" s="5">
        <v>10013000</v>
      </c>
      <c r="F4726" s="2" t="str">
        <f>VLOOKUP(TEXT(表格1[[#This Row],[地區]],"00000000"),縣市代碼,2,0)</f>
        <v>屏東縣</v>
      </c>
      <c r="G4726" s="2" t="s">
        <v>10</v>
      </c>
      <c r="H4726" s="13">
        <v>489848</v>
      </c>
      <c r="I4726" s="14">
        <v>1373698178</v>
      </c>
      <c r="J4726" s="14">
        <f>表格1[[#This Row],[信用卡交易筆數]]/1000</f>
        <v>489.84800000000001</v>
      </c>
      <c r="K4726" s="14">
        <f>表格1[[#This Row],[信用卡交易金額'[新臺幣']]]/1000</f>
        <v>1373698.1780000001</v>
      </c>
      <c r="L4726" s="14">
        <f>表格1[[#This Row],[信用卡交易金額'[新臺幣']]]/1000000</f>
        <v>1373.6981780000001</v>
      </c>
      <c r="M4726" s="14" t="str" cm="1">
        <f t="array" ref="M4726">_xlfn.TEXTJOIN("", TRUE, _xlfn.XLOOKUP(TRUE, VALUE(表格1[[#This Row],[年月]]) &lt;= VALUE($R$8:$R$12), $Q$8:$Q$12)) &amp; "年度"</f>
        <v>2023年度</v>
      </c>
    </row>
    <row r="4727" spans="1:13" x14ac:dyDescent="0.3">
      <c r="A4727" s="2">
        <v>202302</v>
      </c>
      <c r="B4727" s="19">
        <f>DATE(表格1[[#This Row],[年]],表格1[[#This Row],[月]],1)</f>
        <v>44958</v>
      </c>
      <c r="C4727" s="2" t="str">
        <f>LEFT(表格1[[#This Row],[年月]],4)</f>
        <v>2023</v>
      </c>
      <c r="D4727" s="2" t="str">
        <f>RIGHT(表格1[[#This Row],[年月]],2)</f>
        <v>02</v>
      </c>
      <c r="E4727" s="5">
        <v>10017000</v>
      </c>
      <c r="F4727" s="2" t="str">
        <f>VLOOKUP(TEXT(表格1[[#This Row],[地區]],"00000000"),縣市代碼,2,0)</f>
        <v>基隆市</v>
      </c>
      <c r="G4727" s="2" t="s">
        <v>4</v>
      </c>
      <c r="H4727" s="13">
        <v>666405</v>
      </c>
      <c r="I4727" s="14">
        <v>348464113</v>
      </c>
      <c r="J4727" s="14">
        <f>表格1[[#This Row],[信用卡交易筆數]]/1000</f>
        <v>666.40499999999997</v>
      </c>
      <c r="K4727" s="14">
        <f>表格1[[#This Row],[信用卡交易金額'[新臺幣']]]/1000</f>
        <v>348464.11300000001</v>
      </c>
      <c r="L4727" s="14">
        <f>表格1[[#This Row],[信用卡交易金額'[新臺幣']]]/1000000</f>
        <v>348.464113</v>
      </c>
      <c r="M4727" s="14" t="str" cm="1">
        <f t="array" ref="M4727">_xlfn.TEXTJOIN("", TRUE, _xlfn.XLOOKUP(TRUE, VALUE(表格1[[#This Row],[年月]]) &lt;= VALUE($R$8:$R$12), $Q$8:$Q$12)) &amp; "年度"</f>
        <v>2023年度</v>
      </c>
    </row>
    <row r="4728" spans="1:13" x14ac:dyDescent="0.3">
      <c r="A4728" s="2">
        <v>202302</v>
      </c>
      <c r="B4728" s="19">
        <f>DATE(表格1[[#This Row],[年]],表格1[[#This Row],[月]],1)</f>
        <v>44958</v>
      </c>
      <c r="C4728" s="2" t="str">
        <f>LEFT(表格1[[#This Row],[年月]],4)</f>
        <v>2023</v>
      </c>
      <c r="D4728" s="2" t="str">
        <f>RIGHT(表格1[[#This Row],[年月]],2)</f>
        <v>02</v>
      </c>
      <c r="E4728" s="5">
        <v>10017000</v>
      </c>
      <c r="F4728" s="2" t="str">
        <f>VLOOKUP(TEXT(表格1[[#This Row],[地區]],"00000000"),縣市代碼,2,0)</f>
        <v>基隆市</v>
      </c>
      <c r="G4728" s="2" t="s">
        <v>5</v>
      </c>
      <c r="H4728" s="13">
        <v>47037</v>
      </c>
      <c r="I4728" s="14">
        <v>135692228</v>
      </c>
      <c r="J4728" s="14">
        <f>表格1[[#This Row],[信用卡交易筆數]]/1000</f>
        <v>47.036999999999999</v>
      </c>
      <c r="K4728" s="14">
        <f>表格1[[#This Row],[信用卡交易金額'[新臺幣']]]/1000</f>
        <v>135692.228</v>
      </c>
      <c r="L4728" s="14">
        <f>表格1[[#This Row],[信用卡交易金額'[新臺幣']]]/1000000</f>
        <v>135.692228</v>
      </c>
      <c r="M4728" s="14" t="str" cm="1">
        <f t="array" ref="M4728">_xlfn.TEXTJOIN("", TRUE, _xlfn.XLOOKUP(TRUE, VALUE(表格1[[#This Row],[年月]]) &lt;= VALUE($R$8:$R$12), $Q$8:$Q$12)) &amp; "年度"</f>
        <v>2023年度</v>
      </c>
    </row>
    <row r="4729" spans="1:13" x14ac:dyDescent="0.3">
      <c r="A4729" s="2">
        <v>202302</v>
      </c>
      <c r="B4729" s="19">
        <f>DATE(表格1[[#This Row],[年]],表格1[[#This Row],[月]],1)</f>
        <v>44958</v>
      </c>
      <c r="C4729" s="2" t="str">
        <f>LEFT(表格1[[#This Row],[年月]],4)</f>
        <v>2023</v>
      </c>
      <c r="D4729" s="2" t="str">
        <f>RIGHT(表格1[[#This Row],[年月]],2)</f>
        <v>02</v>
      </c>
      <c r="E4729" s="5">
        <v>10017000</v>
      </c>
      <c r="F4729" s="2" t="str">
        <f>VLOOKUP(TEXT(表格1[[#This Row],[地區]],"00000000"),縣市代碼,2,0)</f>
        <v>基隆市</v>
      </c>
      <c r="G4729" s="2" t="s">
        <v>6</v>
      </c>
      <c r="H4729" s="13">
        <v>67857</v>
      </c>
      <c r="I4729" s="14">
        <v>225164800</v>
      </c>
      <c r="J4729" s="14">
        <f>表格1[[#This Row],[信用卡交易筆數]]/1000</f>
        <v>67.856999999999999</v>
      </c>
      <c r="K4729" s="14">
        <f>表格1[[#This Row],[信用卡交易金額'[新臺幣']]]/1000</f>
        <v>225164.79999999999</v>
      </c>
      <c r="L4729" s="14">
        <f>表格1[[#This Row],[信用卡交易金額'[新臺幣']]]/1000000</f>
        <v>225.16480000000001</v>
      </c>
      <c r="M4729" s="14" t="str" cm="1">
        <f t="array" ref="M4729">_xlfn.TEXTJOIN("", TRUE, _xlfn.XLOOKUP(TRUE, VALUE(表格1[[#This Row],[年月]]) &lt;= VALUE($R$8:$R$12), $Q$8:$Q$12)) &amp; "年度"</f>
        <v>2023年度</v>
      </c>
    </row>
    <row r="4730" spans="1:13" x14ac:dyDescent="0.3">
      <c r="A4730" s="2">
        <v>202302</v>
      </c>
      <c r="B4730" s="19">
        <f>DATE(表格1[[#This Row],[年]],表格1[[#This Row],[月]],1)</f>
        <v>44958</v>
      </c>
      <c r="C4730" s="2" t="str">
        <f>LEFT(表格1[[#This Row],[年月]],4)</f>
        <v>2023</v>
      </c>
      <c r="D4730" s="2" t="str">
        <f>RIGHT(表格1[[#This Row],[年月]],2)</f>
        <v>02</v>
      </c>
      <c r="E4730" s="5">
        <v>10017000</v>
      </c>
      <c r="F4730" s="2" t="str">
        <f>VLOOKUP(TEXT(表格1[[#This Row],[地區]],"00000000"),縣市代碼,2,0)</f>
        <v>基隆市</v>
      </c>
      <c r="G4730" s="2" t="s">
        <v>7</v>
      </c>
      <c r="H4730" s="13">
        <v>400365</v>
      </c>
      <c r="I4730" s="14">
        <v>421220652</v>
      </c>
      <c r="J4730" s="14">
        <f>表格1[[#This Row],[信用卡交易筆數]]/1000</f>
        <v>400.36500000000001</v>
      </c>
      <c r="K4730" s="14">
        <f>表格1[[#This Row],[信用卡交易金額'[新臺幣']]]/1000</f>
        <v>421220.652</v>
      </c>
      <c r="L4730" s="14">
        <f>表格1[[#This Row],[信用卡交易金額'[新臺幣']]]/1000000</f>
        <v>421.22065199999997</v>
      </c>
      <c r="M4730" s="14" t="str" cm="1">
        <f t="array" ref="M4730">_xlfn.TEXTJOIN("", TRUE, _xlfn.XLOOKUP(TRUE, VALUE(表格1[[#This Row],[年月]]) &lt;= VALUE($R$8:$R$12), $Q$8:$Q$12)) &amp; "年度"</f>
        <v>2023年度</v>
      </c>
    </row>
    <row r="4731" spans="1:13" x14ac:dyDescent="0.3">
      <c r="A4731" s="2">
        <v>202302</v>
      </c>
      <c r="B4731" s="19">
        <f>DATE(表格1[[#This Row],[年]],表格1[[#This Row],[月]],1)</f>
        <v>44958</v>
      </c>
      <c r="C4731" s="2" t="str">
        <f>LEFT(表格1[[#This Row],[年月]],4)</f>
        <v>2023</v>
      </c>
      <c r="D4731" s="2" t="str">
        <f>RIGHT(表格1[[#This Row],[年月]],2)</f>
        <v>02</v>
      </c>
      <c r="E4731" s="5">
        <v>10017000</v>
      </c>
      <c r="F4731" s="2" t="str">
        <f>VLOOKUP(TEXT(表格1[[#This Row],[地區]],"00000000"),縣市代碼,2,0)</f>
        <v>基隆市</v>
      </c>
      <c r="G4731" s="2" t="s">
        <v>8</v>
      </c>
      <c r="H4731" s="13">
        <v>343547</v>
      </c>
      <c r="I4731" s="14">
        <v>630209115</v>
      </c>
      <c r="J4731" s="14">
        <f>表格1[[#This Row],[信用卡交易筆數]]/1000</f>
        <v>343.54700000000003</v>
      </c>
      <c r="K4731" s="14">
        <f>表格1[[#This Row],[信用卡交易金額'[新臺幣']]]/1000</f>
        <v>630209.11499999999</v>
      </c>
      <c r="L4731" s="14">
        <f>表格1[[#This Row],[信用卡交易金額'[新臺幣']]]/1000000</f>
        <v>630.209115</v>
      </c>
      <c r="M4731" s="14" t="str" cm="1">
        <f t="array" ref="M4731">_xlfn.TEXTJOIN("", TRUE, _xlfn.XLOOKUP(TRUE, VALUE(表格1[[#This Row],[年月]]) &lt;= VALUE($R$8:$R$12), $Q$8:$Q$12)) &amp; "年度"</f>
        <v>2023年度</v>
      </c>
    </row>
    <row r="4732" spans="1:13" x14ac:dyDescent="0.3">
      <c r="A4732" s="2">
        <v>202302</v>
      </c>
      <c r="B4732" s="19">
        <f>DATE(表格1[[#This Row],[年]],表格1[[#This Row],[月]],1)</f>
        <v>44958</v>
      </c>
      <c r="C4732" s="2" t="str">
        <f>LEFT(表格1[[#This Row],[年月]],4)</f>
        <v>2023</v>
      </c>
      <c r="D4732" s="2" t="str">
        <f>RIGHT(表格1[[#This Row],[年月]],2)</f>
        <v>02</v>
      </c>
      <c r="E4732" s="5">
        <v>10017000</v>
      </c>
      <c r="F4732" s="2" t="str">
        <f>VLOOKUP(TEXT(表格1[[#This Row],[地區]],"00000000"),縣市代碼,2,0)</f>
        <v>基隆市</v>
      </c>
      <c r="G4732" s="2" t="s">
        <v>9</v>
      </c>
      <c r="H4732" s="13">
        <v>615641</v>
      </c>
      <c r="I4732" s="14">
        <v>745801159</v>
      </c>
      <c r="J4732" s="14">
        <f>表格1[[#This Row],[信用卡交易筆數]]/1000</f>
        <v>615.64099999999996</v>
      </c>
      <c r="K4732" s="14">
        <f>表格1[[#This Row],[信用卡交易金額'[新臺幣']]]/1000</f>
        <v>745801.15899999999</v>
      </c>
      <c r="L4732" s="14">
        <f>表格1[[#This Row],[信用卡交易金額'[新臺幣']]]/1000000</f>
        <v>745.80115899999998</v>
      </c>
      <c r="M4732" s="14" t="str" cm="1">
        <f t="array" ref="M4732">_xlfn.TEXTJOIN("", TRUE, _xlfn.XLOOKUP(TRUE, VALUE(表格1[[#This Row],[年月]]) &lt;= VALUE($R$8:$R$12), $Q$8:$Q$12)) &amp; "年度"</f>
        <v>2023年度</v>
      </c>
    </row>
    <row r="4733" spans="1:13" x14ac:dyDescent="0.3">
      <c r="A4733" s="2">
        <v>202302</v>
      </c>
      <c r="B4733" s="19">
        <f>DATE(表格1[[#This Row],[年]],表格1[[#This Row],[月]],1)</f>
        <v>44958</v>
      </c>
      <c r="C4733" s="2" t="str">
        <f>LEFT(表格1[[#This Row],[年月]],4)</f>
        <v>2023</v>
      </c>
      <c r="D4733" s="2" t="str">
        <f>RIGHT(表格1[[#This Row],[年月]],2)</f>
        <v>02</v>
      </c>
      <c r="E4733" s="5">
        <v>10017000</v>
      </c>
      <c r="F4733" s="2" t="str">
        <f>VLOOKUP(TEXT(表格1[[#This Row],[地區]],"00000000"),縣市代碼,2,0)</f>
        <v>基隆市</v>
      </c>
      <c r="G4733" s="2" t="s">
        <v>10</v>
      </c>
      <c r="H4733" s="13">
        <v>413241</v>
      </c>
      <c r="I4733" s="14">
        <v>874837570</v>
      </c>
      <c r="J4733" s="14">
        <f>表格1[[#This Row],[信用卡交易筆數]]/1000</f>
        <v>413.24099999999999</v>
      </c>
      <c r="K4733" s="14">
        <f>表格1[[#This Row],[信用卡交易金額'[新臺幣']]]/1000</f>
        <v>874837.57</v>
      </c>
      <c r="L4733" s="14">
        <f>表格1[[#This Row],[信用卡交易金額'[新臺幣']]]/1000000</f>
        <v>874.83757000000003</v>
      </c>
      <c r="M4733" s="14" t="str" cm="1">
        <f t="array" ref="M4733">_xlfn.TEXTJOIN("", TRUE, _xlfn.XLOOKUP(TRUE, VALUE(表格1[[#This Row],[年月]]) &lt;= VALUE($R$8:$R$12), $Q$8:$Q$12)) &amp; "年度"</f>
        <v>2023年度</v>
      </c>
    </row>
    <row r="4734" spans="1:13" x14ac:dyDescent="0.3">
      <c r="A4734" s="2">
        <v>202302</v>
      </c>
      <c r="B4734" s="19">
        <f>DATE(表格1[[#This Row],[年]],表格1[[#This Row],[月]],1)</f>
        <v>44958</v>
      </c>
      <c r="C4734" s="2" t="str">
        <f>LEFT(表格1[[#This Row],[年月]],4)</f>
        <v>2023</v>
      </c>
      <c r="D4734" s="2" t="str">
        <f>RIGHT(表格1[[#This Row],[年月]],2)</f>
        <v>02</v>
      </c>
      <c r="E4734" s="5">
        <v>10002000</v>
      </c>
      <c r="F4734" s="2" t="str">
        <f>VLOOKUP(TEXT(表格1[[#This Row],[地區]],"00000000"),縣市代碼,2,0)</f>
        <v>宜蘭縣</v>
      </c>
      <c r="G4734" s="2" t="s">
        <v>4</v>
      </c>
      <c r="H4734" s="13">
        <v>527346</v>
      </c>
      <c r="I4734" s="14">
        <v>263027475</v>
      </c>
      <c r="J4734" s="14">
        <f>表格1[[#This Row],[信用卡交易筆數]]/1000</f>
        <v>527.346</v>
      </c>
      <c r="K4734" s="14">
        <f>表格1[[#This Row],[信用卡交易金額'[新臺幣']]]/1000</f>
        <v>263027.47499999998</v>
      </c>
      <c r="L4734" s="14">
        <f>表格1[[#This Row],[信用卡交易金額'[新臺幣']]]/1000000</f>
        <v>263.02747499999998</v>
      </c>
      <c r="M4734" s="14" t="str" cm="1">
        <f t="array" ref="M4734">_xlfn.TEXTJOIN("", TRUE, _xlfn.XLOOKUP(TRUE, VALUE(表格1[[#This Row],[年月]]) &lt;= VALUE($R$8:$R$12), $Q$8:$Q$12)) &amp; "年度"</f>
        <v>2023年度</v>
      </c>
    </row>
    <row r="4735" spans="1:13" x14ac:dyDescent="0.3">
      <c r="A4735" s="2">
        <v>202302</v>
      </c>
      <c r="B4735" s="19">
        <f>DATE(表格1[[#This Row],[年]],表格1[[#This Row],[月]],1)</f>
        <v>44958</v>
      </c>
      <c r="C4735" s="2" t="str">
        <f>LEFT(表格1[[#This Row],[年月]],4)</f>
        <v>2023</v>
      </c>
      <c r="D4735" s="2" t="str">
        <f>RIGHT(表格1[[#This Row],[年月]],2)</f>
        <v>02</v>
      </c>
      <c r="E4735" s="5">
        <v>10002000</v>
      </c>
      <c r="F4735" s="2" t="str">
        <f>VLOOKUP(TEXT(表格1[[#This Row],[地區]],"00000000"),縣市代碼,2,0)</f>
        <v>宜蘭縣</v>
      </c>
      <c r="G4735" s="2" t="s">
        <v>5</v>
      </c>
      <c r="H4735" s="13">
        <v>39570</v>
      </c>
      <c r="I4735" s="14">
        <v>118876650</v>
      </c>
      <c r="J4735" s="14">
        <f>表格1[[#This Row],[信用卡交易筆數]]/1000</f>
        <v>39.57</v>
      </c>
      <c r="K4735" s="14">
        <f>表格1[[#This Row],[信用卡交易金額'[新臺幣']]]/1000</f>
        <v>118876.65</v>
      </c>
      <c r="L4735" s="14">
        <f>表格1[[#This Row],[信用卡交易金額'[新臺幣']]]/1000000</f>
        <v>118.87665</v>
      </c>
      <c r="M4735" s="14" t="str" cm="1">
        <f t="array" ref="M4735">_xlfn.TEXTJOIN("", TRUE, _xlfn.XLOOKUP(TRUE, VALUE(表格1[[#This Row],[年月]]) &lt;= VALUE($R$8:$R$12), $Q$8:$Q$12)) &amp; "年度"</f>
        <v>2023年度</v>
      </c>
    </row>
    <row r="4736" spans="1:13" x14ac:dyDescent="0.3">
      <c r="A4736" s="2">
        <v>202302</v>
      </c>
      <c r="B4736" s="19">
        <f>DATE(表格1[[#This Row],[年]],表格1[[#This Row],[月]],1)</f>
        <v>44958</v>
      </c>
      <c r="C4736" s="2" t="str">
        <f>LEFT(表格1[[#This Row],[年月]],4)</f>
        <v>2023</v>
      </c>
      <c r="D4736" s="2" t="str">
        <f>RIGHT(表格1[[#This Row],[年月]],2)</f>
        <v>02</v>
      </c>
      <c r="E4736" s="5">
        <v>10002000</v>
      </c>
      <c r="F4736" s="2" t="str">
        <f>VLOOKUP(TEXT(表格1[[#This Row],[地區]],"00000000"),縣市代碼,2,0)</f>
        <v>宜蘭縣</v>
      </c>
      <c r="G4736" s="2" t="s">
        <v>6</v>
      </c>
      <c r="H4736" s="13">
        <v>68760</v>
      </c>
      <c r="I4736" s="14">
        <v>233025879</v>
      </c>
      <c r="J4736" s="14">
        <f>表格1[[#This Row],[信用卡交易筆數]]/1000</f>
        <v>68.760000000000005</v>
      </c>
      <c r="K4736" s="14">
        <f>表格1[[#This Row],[信用卡交易金額'[新臺幣']]]/1000</f>
        <v>233025.87899999999</v>
      </c>
      <c r="L4736" s="14">
        <f>表格1[[#This Row],[信用卡交易金額'[新臺幣']]]/1000000</f>
        <v>233.025879</v>
      </c>
      <c r="M4736" s="14" t="str" cm="1">
        <f t="array" ref="M4736">_xlfn.TEXTJOIN("", TRUE, _xlfn.XLOOKUP(TRUE, VALUE(表格1[[#This Row],[年月]]) &lt;= VALUE($R$8:$R$12), $Q$8:$Q$12)) &amp; "年度"</f>
        <v>2023年度</v>
      </c>
    </row>
    <row r="4737" spans="1:13" x14ac:dyDescent="0.3">
      <c r="A4737" s="2">
        <v>202302</v>
      </c>
      <c r="B4737" s="19">
        <f>DATE(表格1[[#This Row],[年]],表格1[[#This Row],[月]],1)</f>
        <v>44958</v>
      </c>
      <c r="C4737" s="2" t="str">
        <f>LEFT(表格1[[#This Row],[年月]],4)</f>
        <v>2023</v>
      </c>
      <c r="D4737" s="2" t="str">
        <f>RIGHT(表格1[[#This Row],[年月]],2)</f>
        <v>02</v>
      </c>
      <c r="E4737" s="5">
        <v>10002000</v>
      </c>
      <c r="F4737" s="2" t="str">
        <f>VLOOKUP(TEXT(表格1[[#This Row],[地區]],"00000000"),縣市代碼,2,0)</f>
        <v>宜蘭縣</v>
      </c>
      <c r="G4737" s="2" t="s">
        <v>7</v>
      </c>
      <c r="H4737" s="13">
        <v>350850</v>
      </c>
      <c r="I4737" s="14">
        <v>397368560</v>
      </c>
      <c r="J4737" s="14">
        <f>表格1[[#This Row],[信用卡交易筆數]]/1000</f>
        <v>350.85</v>
      </c>
      <c r="K4737" s="14">
        <f>表格1[[#This Row],[信用卡交易金額'[新臺幣']]]/1000</f>
        <v>397368.56</v>
      </c>
      <c r="L4737" s="14">
        <f>表格1[[#This Row],[信用卡交易金額'[新臺幣']]]/1000000</f>
        <v>397.36856</v>
      </c>
      <c r="M4737" s="14" t="str" cm="1">
        <f t="array" ref="M4737">_xlfn.TEXTJOIN("", TRUE, _xlfn.XLOOKUP(TRUE, VALUE(表格1[[#This Row],[年月]]) &lt;= VALUE($R$8:$R$12), $Q$8:$Q$12)) &amp; "年度"</f>
        <v>2023年度</v>
      </c>
    </row>
    <row r="4738" spans="1:13" x14ac:dyDescent="0.3">
      <c r="A4738" s="2">
        <v>202302</v>
      </c>
      <c r="B4738" s="19">
        <f>DATE(表格1[[#This Row],[年]],表格1[[#This Row],[月]],1)</f>
        <v>44958</v>
      </c>
      <c r="C4738" s="2" t="str">
        <f>LEFT(表格1[[#This Row],[年月]],4)</f>
        <v>2023</v>
      </c>
      <c r="D4738" s="2" t="str">
        <f>RIGHT(表格1[[#This Row],[年月]],2)</f>
        <v>02</v>
      </c>
      <c r="E4738" s="5">
        <v>10002000</v>
      </c>
      <c r="F4738" s="2" t="str">
        <f>VLOOKUP(TEXT(表格1[[#This Row],[地區]],"00000000"),縣市代碼,2,0)</f>
        <v>宜蘭縣</v>
      </c>
      <c r="G4738" s="2" t="s">
        <v>8</v>
      </c>
      <c r="H4738" s="13">
        <v>288789</v>
      </c>
      <c r="I4738" s="14">
        <v>528235374</v>
      </c>
      <c r="J4738" s="14">
        <f>表格1[[#This Row],[信用卡交易筆數]]/1000</f>
        <v>288.78899999999999</v>
      </c>
      <c r="K4738" s="14">
        <f>表格1[[#This Row],[信用卡交易金額'[新臺幣']]]/1000</f>
        <v>528235.37399999995</v>
      </c>
      <c r="L4738" s="14">
        <f>表格1[[#This Row],[信用卡交易金額'[新臺幣']]]/1000000</f>
        <v>528.23537399999998</v>
      </c>
      <c r="M4738" s="14" t="str" cm="1">
        <f t="array" ref="M4738">_xlfn.TEXTJOIN("", TRUE, _xlfn.XLOOKUP(TRUE, VALUE(表格1[[#This Row],[年月]]) &lt;= VALUE($R$8:$R$12), $Q$8:$Q$12)) &amp; "年度"</f>
        <v>2023年度</v>
      </c>
    </row>
    <row r="4739" spans="1:13" x14ac:dyDescent="0.3">
      <c r="A4739" s="2">
        <v>202302</v>
      </c>
      <c r="B4739" s="19">
        <f>DATE(表格1[[#This Row],[年]],表格1[[#This Row],[月]],1)</f>
        <v>44958</v>
      </c>
      <c r="C4739" s="2" t="str">
        <f>LEFT(表格1[[#This Row],[年月]],4)</f>
        <v>2023</v>
      </c>
      <c r="D4739" s="2" t="str">
        <f>RIGHT(表格1[[#This Row],[年月]],2)</f>
        <v>02</v>
      </c>
      <c r="E4739" s="5">
        <v>10002000</v>
      </c>
      <c r="F4739" s="2" t="str">
        <f>VLOOKUP(TEXT(表格1[[#This Row],[地區]],"00000000"),縣市代碼,2,0)</f>
        <v>宜蘭縣</v>
      </c>
      <c r="G4739" s="2" t="s">
        <v>9</v>
      </c>
      <c r="H4739" s="13">
        <v>532874</v>
      </c>
      <c r="I4739" s="14">
        <v>659774775</v>
      </c>
      <c r="J4739" s="14">
        <f>表格1[[#This Row],[信用卡交易筆數]]/1000</f>
        <v>532.87400000000002</v>
      </c>
      <c r="K4739" s="14">
        <f>表格1[[#This Row],[信用卡交易金額'[新臺幣']]]/1000</f>
        <v>659774.77500000002</v>
      </c>
      <c r="L4739" s="14">
        <f>表格1[[#This Row],[信用卡交易金額'[新臺幣']]]/1000000</f>
        <v>659.77477499999998</v>
      </c>
      <c r="M4739" s="14" t="str" cm="1">
        <f t="array" ref="M4739">_xlfn.TEXTJOIN("", TRUE, _xlfn.XLOOKUP(TRUE, VALUE(表格1[[#This Row],[年月]]) &lt;= VALUE($R$8:$R$12), $Q$8:$Q$12)) &amp; "年度"</f>
        <v>2023年度</v>
      </c>
    </row>
    <row r="4740" spans="1:13" x14ac:dyDescent="0.3">
      <c r="A4740" s="2">
        <v>202302</v>
      </c>
      <c r="B4740" s="19">
        <f>DATE(表格1[[#This Row],[年]],表格1[[#This Row],[月]],1)</f>
        <v>44958</v>
      </c>
      <c r="C4740" s="2" t="str">
        <f>LEFT(表格1[[#This Row],[年月]],4)</f>
        <v>2023</v>
      </c>
      <c r="D4740" s="2" t="str">
        <f>RIGHT(表格1[[#This Row],[年月]],2)</f>
        <v>02</v>
      </c>
      <c r="E4740" s="5">
        <v>10002000</v>
      </c>
      <c r="F4740" s="2" t="str">
        <f>VLOOKUP(TEXT(表格1[[#This Row],[地區]],"00000000"),縣市代碼,2,0)</f>
        <v>宜蘭縣</v>
      </c>
      <c r="G4740" s="2" t="s">
        <v>10</v>
      </c>
      <c r="H4740" s="13">
        <v>320135</v>
      </c>
      <c r="I4740" s="14">
        <v>796470580</v>
      </c>
      <c r="J4740" s="14">
        <f>表格1[[#This Row],[信用卡交易筆數]]/1000</f>
        <v>320.13499999999999</v>
      </c>
      <c r="K4740" s="14">
        <f>表格1[[#This Row],[信用卡交易金額'[新臺幣']]]/1000</f>
        <v>796470.58</v>
      </c>
      <c r="L4740" s="14">
        <f>表格1[[#This Row],[信用卡交易金額'[新臺幣']]]/1000000</f>
        <v>796.47058000000004</v>
      </c>
      <c r="M4740" s="14" t="str" cm="1">
        <f t="array" ref="M4740">_xlfn.TEXTJOIN("", TRUE, _xlfn.XLOOKUP(TRUE, VALUE(表格1[[#This Row],[年月]]) &lt;= VALUE($R$8:$R$12), $Q$8:$Q$12)) &amp; "年度"</f>
        <v>2023年度</v>
      </c>
    </row>
    <row r="4741" spans="1:13" x14ac:dyDescent="0.3">
      <c r="A4741" s="2">
        <v>202302</v>
      </c>
      <c r="B4741" s="19">
        <f>DATE(表格1[[#This Row],[年]],表格1[[#This Row],[月]],1)</f>
        <v>44958</v>
      </c>
      <c r="C4741" s="2" t="str">
        <f>LEFT(表格1[[#This Row],[年月]],4)</f>
        <v>2023</v>
      </c>
      <c r="D4741" s="2" t="str">
        <f>RIGHT(表格1[[#This Row],[年月]],2)</f>
        <v>02</v>
      </c>
      <c r="E4741" s="5">
        <v>10015000</v>
      </c>
      <c r="F4741" s="2" t="str">
        <f>VLOOKUP(TEXT(表格1[[#This Row],[地區]],"00000000"),縣市代碼,2,0)</f>
        <v>花蓮縣</v>
      </c>
      <c r="G4741" s="2" t="s">
        <v>4</v>
      </c>
      <c r="H4741" s="13">
        <v>382215</v>
      </c>
      <c r="I4741" s="14">
        <v>224002313</v>
      </c>
      <c r="J4741" s="14">
        <f>表格1[[#This Row],[信用卡交易筆數]]/1000</f>
        <v>382.21499999999997</v>
      </c>
      <c r="K4741" s="14">
        <f>表格1[[#This Row],[信用卡交易金額'[新臺幣']]]/1000</f>
        <v>224002.31299999999</v>
      </c>
      <c r="L4741" s="14">
        <f>表格1[[#This Row],[信用卡交易金額'[新臺幣']]]/1000000</f>
        <v>224.00231299999999</v>
      </c>
      <c r="M4741" s="14" t="str" cm="1">
        <f t="array" ref="M4741">_xlfn.TEXTJOIN("", TRUE, _xlfn.XLOOKUP(TRUE, VALUE(表格1[[#This Row],[年月]]) &lt;= VALUE($R$8:$R$12), $Q$8:$Q$12)) &amp; "年度"</f>
        <v>2023年度</v>
      </c>
    </row>
    <row r="4742" spans="1:13" x14ac:dyDescent="0.3">
      <c r="A4742" s="2">
        <v>202302</v>
      </c>
      <c r="B4742" s="19">
        <f>DATE(表格1[[#This Row],[年]],表格1[[#This Row],[月]],1)</f>
        <v>44958</v>
      </c>
      <c r="C4742" s="2" t="str">
        <f>LEFT(表格1[[#This Row],[年月]],4)</f>
        <v>2023</v>
      </c>
      <c r="D4742" s="2" t="str">
        <f>RIGHT(表格1[[#This Row],[年月]],2)</f>
        <v>02</v>
      </c>
      <c r="E4742" s="5">
        <v>10015000</v>
      </c>
      <c r="F4742" s="2" t="str">
        <f>VLOOKUP(TEXT(表格1[[#This Row],[地區]],"00000000"),縣市代碼,2,0)</f>
        <v>花蓮縣</v>
      </c>
      <c r="G4742" s="2" t="s">
        <v>5</v>
      </c>
      <c r="H4742" s="13">
        <v>26546</v>
      </c>
      <c r="I4742" s="14">
        <v>71901739</v>
      </c>
      <c r="J4742" s="14">
        <f>表格1[[#This Row],[信用卡交易筆數]]/1000</f>
        <v>26.545999999999999</v>
      </c>
      <c r="K4742" s="14">
        <f>表格1[[#This Row],[信用卡交易金額'[新臺幣']]]/1000</f>
        <v>71901.739000000001</v>
      </c>
      <c r="L4742" s="14">
        <f>表格1[[#This Row],[信用卡交易金額'[新臺幣']]]/1000000</f>
        <v>71.901739000000006</v>
      </c>
      <c r="M4742" s="14" t="str" cm="1">
        <f t="array" ref="M4742">_xlfn.TEXTJOIN("", TRUE, _xlfn.XLOOKUP(TRUE, VALUE(表格1[[#This Row],[年月]]) &lt;= VALUE($R$8:$R$12), $Q$8:$Q$12)) &amp; "年度"</f>
        <v>2023年度</v>
      </c>
    </row>
    <row r="4743" spans="1:13" x14ac:dyDescent="0.3">
      <c r="A4743" s="2">
        <v>202302</v>
      </c>
      <c r="B4743" s="19">
        <f>DATE(表格1[[#This Row],[年]],表格1[[#This Row],[月]],1)</f>
        <v>44958</v>
      </c>
      <c r="C4743" s="2" t="str">
        <f>LEFT(表格1[[#This Row],[年月]],4)</f>
        <v>2023</v>
      </c>
      <c r="D4743" s="2" t="str">
        <f>RIGHT(表格1[[#This Row],[年月]],2)</f>
        <v>02</v>
      </c>
      <c r="E4743" s="5">
        <v>10015000</v>
      </c>
      <c r="F4743" s="2" t="str">
        <f>VLOOKUP(TEXT(表格1[[#This Row],[地區]],"00000000"),縣市代碼,2,0)</f>
        <v>花蓮縣</v>
      </c>
      <c r="G4743" s="2" t="s">
        <v>6</v>
      </c>
      <c r="H4743" s="13">
        <v>48942</v>
      </c>
      <c r="I4743" s="14">
        <v>166248453</v>
      </c>
      <c r="J4743" s="14">
        <f>表格1[[#This Row],[信用卡交易筆數]]/1000</f>
        <v>48.942</v>
      </c>
      <c r="K4743" s="14">
        <f>表格1[[#This Row],[信用卡交易金額'[新臺幣']]]/1000</f>
        <v>166248.45300000001</v>
      </c>
      <c r="L4743" s="14">
        <f>表格1[[#This Row],[信用卡交易金額'[新臺幣']]]/1000000</f>
        <v>166.24845300000001</v>
      </c>
      <c r="M4743" s="14" t="str" cm="1">
        <f t="array" ref="M4743">_xlfn.TEXTJOIN("", TRUE, _xlfn.XLOOKUP(TRUE, VALUE(表格1[[#This Row],[年月]]) &lt;= VALUE($R$8:$R$12), $Q$8:$Q$12)) &amp; "年度"</f>
        <v>2023年度</v>
      </c>
    </row>
    <row r="4744" spans="1:13" x14ac:dyDescent="0.3">
      <c r="A4744" s="2">
        <v>202302</v>
      </c>
      <c r="B4744" s="19">
        <f>DATE(表格1[[#This Row],[年]],表格1[[#This Row],[月]],1)</f>
        <v>44958</v>
      </c>
      <c r="C4744" s="2" t="str">
        <f>LEFT(表格1[[#This Row],[年月]],4)</f>
        <v>2023</v>
      </c>
      <c r="D4744" s="2" t="str">
        <f>RIGHT(表格1[[#This Row],[年月]],2)</f>
        <v>02</v>
      </c>
      <c r="E4744" s="5">
        <v>10015000</v>
      </c>
      <c r="F4744" s="2" t="str">
        <f>VLOOKUP(TEXT(表格1[[#This Row],[地區]],"00000000"),縣市代碼,2,0)</f>
        <v>花蓮縣</v>
      </c>
      <c r="G4744" s="2" t="s">
        <v>7</v>
      </c>
      <c r="H4744" s="13">
        <v>251252</v>
      </c>
      <c r="I4744" s="14">
        <v>266800191</v>
      </c>
      <c r="J4744" s="14">
        <f>表格1[[#This Row],[信用卡交易筆數]]/1000</f>
        <v>251.25200000000001</v>
      </c>
      <c r="K4744" s="14">
        <f>表格1[[#This Row],[信用卡交易金額'[新臺幣']]]/1000</f>
        <v>266800.19099999999</v>
      </c>
      <c r="L4744" s="14">
        <f>表格1[[#This Row],[信用卡交易金額'[新臺幣']]]/1000000</f>
        <v>266.80019099999998</v>
      </c>
      <c r="M4744" s="14" t="str" cm="1">
        <f t="array" ref="M4744">_xlfn.TEXTJOIN("", TRUE, _xlfn.XLOOKUP(TRUE, VALUE(表格1[[#This Row],[年月]]) &lt;= VALUE($R$8:$R$12), $Q$8:$Q$12)) &amp; "年度"</f>
        <v>2023年度</v>
      </c>
    </row>
    <row r="4745" spans="1:13" x14ac:dyDescent="0.3">
      <c r="A4745" s="2">
        <v>202302</v>
      </c>
      <c r="B4745" s="19">
        <f>DATE(表格1[[#This Row],[年]],表格1[[#This Row],[月]],1)</f>
        <v>44958</v>
      </c>
      <c r="C4745" s="2" t="str">
        <f>LEFT(表格1[[#This Row],[年月]],4)</f>
        <v>2023</v>
      </c>
      <c r="D4745" s="2" t="str">
        <f>RIGHT(表格1[[#This Row],[年月]],2)</f>
        <v>02</v>
      </c>
      <c r="E4745" s="5">
        <v>10015000</v>
      </c>
      <c r="F4745" s="2" t="str">
        <f>VLOOKUP(TEXT(表格1[[#This Row],[地區]],"00000000"),縣市代碼,2,0)</f>
        <v>花蓮縣</v>
      </c>
      <c r="G4745" s="2" t="s">
        <v>8</v>
      </c>
      <c r="H4745" s="13">
        <v>194745</v>
      </c>
      <c r="I4745" s="14">
        <v>346802830</v>
      </c>
      <c r="J4745" s="14">
        <f>表格1[[#This Row],[信用卡交易筆數]]/1000</f>
        <v>194.745</v>
      </c>
      <c r="K4745" s="14">
        <f>表格1[[#This Row],[信用卡交易金額'[新臺幣']]]/1000</f>
        <v>346802.83</v>
      </c>
      <c r="L4745" s="14">
        <f>表格1[[#This Row],[信用卡交易金額'[新臺幣']]]/1000000</f>
        <v>346.80282999999997</v>
      </c>
      <c r="M4745" s="14" t="str" cm="1">
        <f t="array" ref="M4745">_xlfn.TEXTJOIN("", TRUE, _xlfn.XLOOKUP(TRUE, VALUE(表格1[[#This Row],[年月]]) &lt;= VALUE($R$8:$R$12), $Q$8:$Q$12)) &amp; "年度"</f>
        <v>2023年度</v>
      </c>
    </row>
    <row r="4746" spans="1:13" x14ac:dyDescent="0.3">
      <c r="A4746" s="2">
        <v>202302</v>
      </c>
      <c r="B4746" s="19">
        <f>DATE(表格1[[#This Row],[年]],表格1[[#This Row],[月]],1)</f>
        <v>44958</v>
      </c>
      <c r="C4746" s="2" t="str">
        <f>LEFT(表格1[[#This Row],[年月]],4)</f>
        <v>2023</v>
      </c>
      <c r="D4746" s="2" t="str">
        <f>RIGHT(表格1[[#This Row],[年月]],2)</f>
        <v>02</v>
      </c>
      <c r="E4746" s="5">
        <v>10015000</v>
      </c>
      <c r="F4746" s="2" t="str">
        <f>VLOOKUP(TEXT(表格1[[#This Row],[地區]],"00000000"),縣市代碼,2,0)</f>
        <v>花蓮縣</v>
      </c>
      <c r="G4746" s="2" t="s">
        <v>9</v>
      </c>
      <c r="H4746" s="13">
        <v>352040</v>
      </c>
      <c r="I4746" s="14">
        <v>457653282</v>
      </c>
      <c r="J4746" s="14">
        <f>表格1[[#This Row],[信用卡交易筆數]]/1000</f>
        <v>352.04</v>
      </c>
      <c r="K4746" s="14">
        <f>表格1[[#This Row],[信用卡交易金額'[新臺幣']]]/1000</f>
        <v>457653.28200000001</v>
      </c>
      <c r="L4746" s="14">
        <f>表格1[[#This Row],[信用卡交易金額'[新臺幣']]]/1000000</f>
        <v>457.65328199999999</v>
      </c>
      <c r="M4746" s="14" t="str" cm="1">
        <f t="array" ref="M4746">_xlfn.TEXTJOIN("", TRUE, _xlfn.XLOOKUP(TRUE, VALUE(表格1[[#This Row],[年月]]) &lt;= VALUE($R$8:$R$12), $Q$8:$Q$12)) &amp; "年度"</f>
        <v>2023年度</v>
      </c>
    </row>
    <row r="4747" spans="1:13" x14ac:dyDescent="0.3">
      <c r="A4747" s="2">
        <v>202302</v>
      </c>
      <c r="B4747" s="19">
        <f>DATE(表格1[[#This Row],[年]],表格1[[#This Row],[月]],1)</f>
        <v>44958</v>
      </c>
      <c r="C4747" s="2" t="str">
        <f>LEFT(表格1[[#This Row],[年月]],4)</f>
        <v>2023</v>
      </c>
      <c r="D4747" s="2" t="str">
        <f>RIGHT(表格1[[#This Row],[年月]],2)</f>
        <v>02</v>
      </c>
      <c r="E4747" s="5">
        <v>10015000</v>
      </c>
      <c r="F4747" s="2" t="str">
        <f>VLOOKUP(TEXT(表格1[[#This Row],[地區]],"00000000"),縣市代碼,2,0)</f>
        <v>花蓮縣</v>
      </c>
      <c r="G4747" s="2" t="s">
        <v>10</v>
      </c>
      <c r="H4747" s="13">
        <v>212574</v>
      </c>
      <c r="I4747" s="14">
        <v>558831315</v>
      </c>
      <c r="J4747" s="14">
        <f>表格1[[#This Row],[信用卡交易筆數]]/1000</f>
        <v>212.57400000000001</v>
      </c>
      <c r="K4747" s="14">
        <f>表格1[[#This Row],[信用卡交易金額'[新臺幣']]]/1000</f>
        <v>558831.31499999994</v>
      </c>
      <c r="L4747" s="14">
        <f>表格1[[#This Row],[信用卡交易金額'[新臺幣']]]/1000000</f>
        <v>558.83131500000002</v>
      </c>
      <c r="M4747" s="14" t="str" cm="1">
        <f t="array" ref="M4747">_xlfn.TEXTJOIN("", TRUE, _xlfn.XLOOKUP(TRUE, VALUE(表格1[[#This Row],[年月]]) &lt;= VALUE($R$8:$R$12), $Q$8:$Q$12)) &amp; "年度"</f>
        <v>2023年度</v>
      </c>
    </row>
    <row r="4748" spans="1:13" x14ac:dyDescent="0.3">
      <c r="A4748" s="2">
        <v>202302</v>
      </c>
      <c r="B4748" s="19">
        <f>DATE(表格1[[#This Row],[年]],表格1[[#This Row],[月]],1)</f>
        <v>44958</v>
      </c>
      <c r="C4748" s="2" t="str">
        <f>LEFT(表格1[[#This Row],[年月]],4)</f>
        <v>2023</v>
      </c>
      <c r="D4748" s="2" t="str">
        <f>RIGHT(表格1[[#This Row],[年月]],2)</f>
        <v>02</v>
      </c>
      <c r="E4748" s="5">
        <v>10014000</v>
      </c>
      <c r="F4748" s="2" t="str">
        <f>VLOOKUP(TEXT(表格1[[#This Row],[地區]],"00000000"),縣市代碼,2,0)</f>
        <v>臺東縣</v>
      </c>
      <c r="G4748" s="2" t="s">
        <v>4</v>
      </c>
      <c r="H4748" s="13">
        <v>186347</v>
      </c>
      <c r="I4748" s="14">
        <v>93024786</v>
      </c>
      <c r="J4748" s="14">
        <f>表格1[[#This Row],[信用卡交易筆數]]/1000</f>
        <v>186.34700000000001</v>
      </c>
      <c r="K4748" s="14">
        <f>表格1[[#This Row],[信用卡交易金額'[新臺幣']]]/1000</f>
        <v>93024.785999999993</v>
      </c>
      <c r="L4748" s="14">
        <f>表格1[[#This Row],[信用卡交易金額'[新臺幣']]]/1000000</f>
        <v>93.024786000000006</v>
      </c>
      <c r="M4748" s="14" t="str" cm="1">
        <f t="array" ref="M4748">_xlfn.TEXTJOIN("", TRUE, _xlfn.XLOOKUP(TRUE, VALUE(表格1[[#This Row],[年月]]) &lt;= VALUE($R$8:$R$12), $Q$8:$Q$12)) &amp; "年度"</f>
        <v>2023年度</v>
      </c>
    </row>
    <row r="4749" spans="1:13" x14ac:dyDescent="0.3">
      <c r="A4749" s="2">
        <v>202302</v>
      </c>
      <c r="B4749" s="19">
        <f>DATE(表格1[[#This Row],[年]],表格1[[#This Row],[月]],1)</f>
        <v>44958</v>
      </c>
      <c r="C4749" s="2" t="str">
        <f>LEFT(表格1[[#This Row],[年月]],4)</f>
        <v>2023</v>
      </c>
      <c r="D4749" s="2" t="str">
        <f>RIGHT(表格1[[#This Row],[年月]],2)</f>
        <v>02</v>
      </c>
      <c r="E4749" s="5">
        <v>10014000</v>
      </c>
      <c r="F4749" s="2" t="str">
        <f>VLOOKUP(TEXT(表格1[[#This Row],[地區]],"00000000"),縣市代碼,2,0)</f>
        <v>臺東縣</v>
      </c>
      <c r="G4749" s="2" t="s">
        <v>5</v>
      </c>
      <c r="H4749" s="13">
        <v>15574</v>
      </c>
      <c r="I4749" s="14">
        <v>38332662</v>
      </c>
      <c r="J4749" s="14">
        <f>表格1[[#This Row],[信用卡交易筆數]]/1000</f>
        <v>15.574</v>
      </c>
      <c r="K4749" s="14">
        <f>表格1[[#This Row],[信用卡交易金額'[新臺幣']]]/1000</f>
        <v>38332.661999999997</v>
      </c>
      <c r="L4749" s="14">
        <f>表格1[[#This Row],[信用卡交易金額'[新臺幣']]]/1000000</f>
        <v>38.332661999999999</v>
      </c>
      <c r="M4749" s="14" t="str" cm="1">
        <f t="array" ref="M4749">_xlfn.TEXTJOIN("", TRUE, _xlfn.XLOOKUP(TRUE, VALUE(表格1[[#This Row],[年月]]) &lt;= VALUE($R$8:$R$12), $Q$8:$Q$12)) &amp; "年度"</f>
        <v>2023年度</v>
      </c>
    </row>
    <row r="4750" spans="1:13" x14ac:dyDescent="0.3">
      <c r="A4750" s="2">
        <v>202302</v>
      </c>
      <c r="B4750" s="19">
        <f>DATE(表格1[[#This Row],[年]],表格1[[#This Row],[月]],1)</f>
        <v>44958</v>
      </c>
      <c r="C4750" s="2" t="str">
        <f>LEFT(表格1[[#This Row],[年月]],4)</f>
        <v>2023</v>
      </c>
      <c r="D4750" s="2" t="str">
        <f>RIGHT(表格1[[#This Row],[年月]],2)</f>
        <v>02</v>
      </c>
      <c r="E4750" s="5">
        <v>10014000</v>
      </c>
      <c r="F4750" s="2" t="str">
        <f>VLOOKUP(TEXT(表格1[[#This Row],[地區]],"00000000"),縣市代碼,2,0)</f>
        <v>臺東縣</v>
      </c>
      <c r="G4750" s="2" t="s">
        <v>6</v>
      </c>
      <c r="H4750" s="13">
        <v>24586</v>
      </c>
      <c r="I4750" s="14">
        <v>82001987</v>
      </c>
      <c r="J4750" s="14">
        <f>表格1[[#This Row],[信用卡交易筆數]]/1000</f>
        <v>24.585999999999999</v>
      </c>
      <c r="K4750" s="14">
        <f>表格1[[#This Row],[信用卡交易金額'[新臺幣']]]/1000</f>
        <v>82001.986999999994</v>
      </c>
      <c r="L4750" s="14">
        <f>表格1[[#This Row],[信用卡交易金額'[新臺幣']]]/1000000</f>
        <v>82.001987</v>
      </c>
      <c r="M4750" s="14" t="str" cm="1">
        <f t="array" ref="M4750">_xlfn.TEXTJOIN("", TRUE, _xlfn.XLOOKUP(TRUE, VALUE(表格1[[#This Row],[年月]]) &lt;= VALUE($R$8:$R$12), $Q$8:$Q$12)) &amp; "年度"</f>
        <v>2023年度</v>
      </c>
    </row>
    <row r="4751" spans="1:13" x14ac:dyDescent="0.3">
      <c r="A4751" s="2">
        <v>202302</v>
      </c>
      <c r="B4751" s="19">
        <f>DATE(表格1[[#This Row],[年]],表格1[[#This Row],[月]],1)</f>
        <v>44958</v>
      </c>
      <c r="C4751" s="2" t="str">
        <f>LEFT(表格1[[#This Row],[年月]],4)</f>
        <v>2023</v>
      </c>
      <c r="D4751" s="2" t="str">
        <f>RIGHT(表格1[[#This Row],[年月]],2)</f>
        <v>02</v>
      </c>
      <c r="E4751" s="5">
        <v>10014000</v>
      </c>
      <c r="F4751" s="2" t="str">
        <f>VLOOKUP(TEXT(表格1[[#This Row],[地區]],"00000000"),縣市代碼,2,0)</f>
        <v>臺東縣</v>
      </c>
      <c r="G4751" s="2" t="s">
        <v>7</v>
      </c>
      <c r="H4751" s="13">
        <v>143370</v>
      </c>
      <c r="I4751" s="14">
        <v>153533032</v>
      </c>
      <c r="J4751" s="14">
        <f>表格1[[#This Row],[信用卡交易筆數]]/1000</f>
        <v>143.37</v>
      </c>
      <c r="K4751" s="14">
        <f>表格1[[#This Row],[信用卡交易金額'[新臺幣']]]/1000</f>
        <v>153533.03200000001</v>
      </c>
      <c r="L4751" s="14">
        <f>表格1[[#This Row],[信用卡交易金額'[新臺幣']]]/1000000</f>
        <v>153.53303199999999</v>
      </c>
      <c r="M4751" s="14" t="str" cm="1">
        <f t="array" ref="M4751">_xlfn.TEXTJOIN("", TRUE, _xlfn.XLOOKUP(TRUE, VALUE(表格1[[#This Row],[年月]]) &lt;= VALUE($R$8:$R$12), $Q$8:$Q$12)) &amp; "年度"</f>
        <v>2023年度</v>
      </c>
    </row>
    <row r="4752" spans="1:13" x14ac:dyDescent="0.3">
      <c r="A4752" s="2">
        <v>202302</v>
      </c>
      <c r="B4752" s="19">
        <f>DATE(表格1[[#This Row],[年]],表格1[[#This Row],[月]],1)</f>
        <v>44958</v>
      </c>
      <c r="C4752" s="2" t="str">
        <f>LEFT(表格1[[#This Row],[年月]],4)</f>
        <v>2023</v>
      </c>
      <c r="D4752" s="2" t="str">
        <f>RIGHT(表格1[[#This Row],[年月]],2)</f>
        <v>02</v>
      </c>
      <c r="E4752" s="5">
        <v>10014000</v>
      </c>
      <c r="F4752" s="2" t="str">
        <f>VLOOKUP(TEXT(表格1[[#This Row],[地區]],"00000000"),縣市代碼,2,0)</f>
        <v>臺東縣</v>
      </c>
      <c r="G4752" s="2" t="s">
        <v>8</v>
      </c>
      <c r="H4752" s="13">
        <v>101236</v>
      </c>
      <c r="I4752" s="14">
        <v>170028433</v>
      </c>
      <c r="J4752" s="14">
        <f>表格1[[#This Row],[信用卡交易筆數]]/1000</f>
        <v>101.236</v>
      </c>
      <c r="K4752" s="14">
        <f>表格1[[#This Row],[信用卡交易金額'[新臺幣']]]/1000</f>
        <v>170028.43299999999</v>
      </c>
      <c r="L4752" s="14">
        <f>表格1[[#This Row],[信用卡交易金額'[新臺幣']]]/1000000</f>
        <v>170.02843300000001</v>
      </c>
      <c r="M4752" s="14" t="str" cm="1">
        <f t="array" ref="M4752">_xlfn.TEXTJOIN("", TRUE, _xlfn.XLOOKUP(TRUE, VALUE(表格1[[#This Row],[年月]]) &lt;= VALUE($R$8:$R$12), $Q$8:$Q$12)) &amp; "年度"</f>
        <v>2023年度</v>
      </c>
    </row>
    <row r="4753" spans="1:13" x14ac:dyDescent="0.3">
      <c r="A4753" s="2">
        <v>202302</v>
      </c>
      <c r="B4753" s="19">
        <f>DATE(表格1[[#This Row],[年]],表格1[[#This Row],[月]],1)</f>
        <v>44958</v>
      </c>
      <c r="C4753" s="2" t="str">
        <f>LEFT(表格1[[#This Row],[年月]],4)</f>
        <v>2023</v>
      </c>
      <c r="D4753" s="2" t="str">
        <f>RIGHT(表格1[[#This Row],[年月]],2)</f>
        <v>02</v>
      </c>
      <c r="E4753" s="5">
        <v>10014000</v>
      </c>
      <c r="F4753" s="2" t="str">
        <f>VLOOKUP(TEXT(表格1[[#This Row],[地區]],"00000000"),縣市代碼,2,0)</f>
        <v>臺東縣</v>
      </c>
      <c r="G4753" s="2" t="s">
        <v>9</v>
      </c>
      <c r="H4753" s="13">
        <v>176804</v>
      </c>
      <c r="I4753" s="14">
        <v>216056825</v>
      </c>
      <c r="J4753" s="14">
        <f>表格1[[#This Row],[信用卡交易筆數]]/1000</f>
        <v>176.804</v>
      </c>
      <c r="K4753" s="14">
        <f>表格1[[#This Row],[信用卡交易金額'[新臺幣']]]/1000</f>
        <v>216056.82500000001</v>
      </c>
      <c r="L4753" s="14">
        <f>表格1[[#This Row],[信用卡交易金額'[新臺幣']]]/1000000</f>
        <v>216.056825</v>
      </c>
      <c r="M4753" s="14" t="str" cm="1">
        <f t="array" ref="M4753">_xlfn.TEXTJOIN("", TRUE, _xlfn.XLOOKUP(TRUE, VALUE(表格1[[#This Row],[年月]]) &lt;= VALUE($R$8:$R$12), $Q$8:$Q$12)) &amp; "年度"</f>
        <v>2023年度</v>
      </c>
    </row>
    <row r="4754" spans="1:13" x14ac:dyDescent="0.3">
      <c r="A4754" s="2">
        <v>202302</v>
      </c>
      <c r="B4754" s="19">
        <f>DATE(表格1[[#This Row],[年]],表格1[[#This Row],[月]],1)</f>
        <v>44958</v>
      </c>
      <c r="C4754" s="2" t="str">
        <f>LEFT(表格1[[#This Row],[年月]],4)</f>
        <v>2023</v>
      </c>
      <c r="D4754" s="2" t="str">
        <f>RIGHT(表格1[[#This Row],[年月]],2)</f>
        <v>02</v>
      </c>
      <c r="E4754" s="5">
        <v>10014000</v>
      </c>
      <c r="F4754" s="2" t="str">
        <f>VLOOKUP(TEXT(表格1[[#This Row],[地區]],"00000000"),縣市代碼,2,0)</f>
        <v>臺東縣</v>
      </c>
      <c r="G4754" s="2" t="s">
        <v>10</v>
      </c>
      <c r="H4754" s="13">
        <v>103042</v>
      </c>
      <c r="I4754" s="14">
        <v>283612708</v>
      </c>
      <c r="J4754" s="14">
        <f>表格1[[#This Row],[信用卡交易筆數]]/1000</f>
        <v>103.042</v>
      </c>
      <c r="K4754" s="14">
        <f>表格1[[#This Row],[信用卡交易金額'[新臺幣']]]/1000</f>
        <v>283612.70799999998</v>
      </c>
      <c r="L4754" s="14">
        <f>表格1[[#This Row],[信用卡交易金額'[新臺幣']]]/1000000</f>
        <v>283.612708</v>
      </c>
      <c r="M4754" s="14" t="str" cm="1">
        <f t="array" ref="M4754">_xlfn.TEXTJOIN("", TRUE, _xlfn.XLOOKUP(TRUE, VALUE(表格1[[#This Row],[年月]]) &lt;= VALUE($R$8:$R$12), $Q$8:$Q$12)) &amp; "年度"</f>
        <v>2023年度</v>
      </c>
    </row>
    <row r="4755" spans="1:13" x14ac:dyDescent="0.3">
      <c r="A4755" s="2">
        <v>202302</v>
      </c>
      <c r="B4755" s="19">
        <f>DATE(表格1[[#This Row],[年]],表格1[[#This Row],[月]],1)</f>
        <v>44958</v>
      </c>
      <c r="C4755" s="2" t="str">
        <f>LEFT(表格1[[#This Row],[年月]],4)</f>
        <v>2023</v>
      </c>
      <c r="D4755" s="2" t="str">
        <f>RIGHT(表格1[[#This Row],[年月]],2)</f>
        <v>02</v>
      </c>
      <c r="E4755" s="5">
        <v>10016000</v>
      </c>
      <c r="F4755" s="2" t="str">
        <f>VLOOKUP(TEXT(表格1[[#This Row],[地區]],"00000000"),縣市代碼,2,0)</f>
        <v>澎湖縣</v>
      </c>
      <c r="G4755" s="2" t="s">
        <v>4</v>
      </c>
      <c r="H4755" s="13">
        <v>79131</v>
      </c>
      <c r="I4755" s="14">
        <v>39660945</v>
      </c>
      <c r="J4755" s="14">
        <f>表格1[[#This Row],[信用卡交易筆數]]/1000</f>
        <v>79.131</v>
      </c>
      <c r="K4755" s="14">
        <f>表格1[[#This Row],[信用卡交易金額'[新臺幣']]]/1000</f>
        <v>39660.945</v>
      </c>
      <c r="L4755" s="14">
        <f>表格1[[#This Row],[信用卡交易金額'[新臺幣']]]/1000000</f>
        <v>39.660944999999998</v>
      </c>
      <c r="M4755" s="14" t="str" cm="1">
        <f t="array" ref="M4755">_xlfn.TEXTJOIN("", TRUE, _xlfn.XLOOKUP(TRUE, VALUE(表格1[[#This Row],[年月]]) &lt;= VALUE($R$8:$R$12), $Q$8:$Q$12)) &amp; "年度"</f>
        <v>2023年度</v>
      </c>
    </row>
    <row r="4756" spans="1:13" x14ac:dyDescent="0.3">
      <c r="A4756" s="2">
        <v>202302</v>
      </c>
      <c r="B4756" s="19">
        <f>DATE(表格1[[#This Row],[年]],表格1[[#This Row],[月]],1)</f>
        <v>44958</v>
      </c>
      <c r="C4756" s="2" t="str">
        <f>LEFT(表格1[[#This Row],[年月]],4)</f>
        <v>2023</v>
      </c>
      <c r="D4756" s="2" t="str">
        <f>RIGHT(表格1[[#This Row],[年月]],2)</f>
        <v>02</v>
      </c>
      <c r="E4756" s="5">
        <v>10016000</v>
      </c>
      <c r="F4756" s="2" t="str">
        <f>VLOOKUP(TEXT(表格1[[#This Row],[地區]],"00000000"),縣市代碼,2,0)</f>
        <v>澎湖縣</v>
      </c>
      <c r="G4756" s="2" t="s">
        <v>5</v>
      </c>
      <c r="H4756" s="13">
        <v>7306</v>
      </c>
      <c r="I4756" s="14">
        <v>22792387</v>
      </c>
      <c r="J4756" s="14">
        <f>表格1[[#This Row],[信用卡交易筆數]]/1000</f>
        <v>7.306</v>
      </c>
      <c r="K4756" s="14">
        <f>表格1[[#This Row],[信用卡交易金額'[新臺幣']]]/1000</f>
        <v>22792.386999999999</v>
      </c>
      <c r="L4756" s="14">
        <f>表格1[[#This Row],[信用卡交易金額'[新臺幣']]]/1000000</f>
        <v>22.792387000000002</v>
      </c>
      <c r="M4756" s="14" t="str" cm="1">
        <f t="array" ref="M4756">_xlfn.TEXTJOIN("", TRUE, _xlfn.XLOOKUP(TRUE, VALUE(表格1[[#This Row],[年月]]) &lt;= VALUE($R$8:$R$12), $Q$8:$Q$12)) &amp; "年度"</f>
        <v>2023年度</v>
      </c>
    </row>
    <row r="4757" spans="1:13" x14ac:dyDescent="0.3">
      <c r="A4757" s="2">
        <v>202302</v>
      </c>
      <c r="B4757" s="19">
        <f>DATE(表格1[[#This Row],[年]],表格1[[#This Row],[月]],1)</f>
        <v>44958</v>
      </c>
      <c r="C4757" s="2" t="str">
        <f>LEFT(表格1[[#This Row],[年月]],4)</f>
        <v>2023</v>
      </c>
      <c r="D4757" s="2" t="str">
        <f>RIGHT(表格1[[#This Row],[年月]],2)</f>
        <v>02</v>
      </c>
      <c r="E4757" s="5">
        <v>10016000</v>
      </c>
      <c r="F4757" s="2" t="str">
        <f>VLOOKUP(TEXT(表格1[[#This Row],[地區]],"00000000"),縣市代碼,2,0)</f>
        <v>澎湖縣</v>
      </c>
      <c r="G4757" s="2" t="s">
        <v>6</v>
      </c>
      <c r="H4757" s="13">
        <v>13052</v>
      </c>
      <c r="I4757" s="14">
        <v>45192018</v>
      </c>
      <c r="J4757" s="14">
        <f>表格1[[#This Row],[信用卡交易筆數]]/1000</f>
        <v>13.052</v>
      </c>
      <c r="K4757" s="14">
        <f>表格1[[#This Row],[信用卡交易金額'[新臺幣']]]/1000</f>
        <v>45192.017999999996</v>
      </c>
      <c r="L4757" s="14">
        <f>表格1[[#This Row],[信用卡交易金額'[新臺幣']]]/1000000</f>
        <v>45.192017999999997</v>
      </c>
      <c r="M4757" s="14" t="str" cm="1">
        <f t="array" ref="M4757">_xlfn.TEXTJOIN("", TRUE, _xlfn.XLOOKUP(TRUE, VALUE(表格1[[#This Row],[年月]]) &lt;= VALUE($R$8:$R$12), $Q$8:$Q$12)) &amp; "年度"</f>
        <v>2023年度</v>
      </c>
    </row>
    <row r="4758" spans="1:13" x14ac:dyDescent="0.3">
      <c r="A4758" s="2">
        <v>202302</v>
      </c>
      <c r="B4758" s="19">
        <f>DATE(表格1[[#This Row],[年]],表格1[[#This Row],[月]],1)</f>
        <v>44958</v>
      </c>
      <c r="C4758" s="2" t="str">
        <f>LEFT(表格1[[#This Row],[年月]],4)</f>
        <v>2023</v>
      </c>
      <c r="D4758" s="2" t="str">
        <f>RIGHT(表格1[[#This Row],[年月]],2)</f>
        <v>02</v>
      </c>
      <c r="E4758" s="5">
        <v>10016000</v>
      </c>
      <c r="F4758" s="2" t="str">
        <f>VLOOKUP(TEXT(表格1[[#This Row],[地區]],"00000000"),縣市代碼,2,0)</f>
        <v>澎湖縣</v>
      </c>
      <c r="G4758" s="2" t="s">
        <v>7</v>
      </c>
      <c r="H4758" s="13">
        <v>65437</v>
      </c>
      <c r="I4758" s="14">
        <v>104924028</v>
      </c>
      <c r="J4758" s="14">
        <f>表格1[[#This Row],[信用卡交易筆數]]/1000</f>
        <v>65.436999999999998</v>
      </c>
      <c r="K4758" s="14">
        <f>表格1[[#This Row],[信用卡交易金額'[新臺幣']]]/1000</f>
        <v>104924.02800000001</v>
      </c>
      <c r="L4758" s="14">
        <f>表格1[[#This Row],[信用卡交易金額'[新臺幣']]]/1000000</f>
        <v>104.92402800000001</v>
      </c>
      <c r="M4758" s="14" t="str" cm="1">
        <f t="array" ref="M4758">_xlfn.TEXTJOIN("", TRUE, _xlfn.XLOOKUP(TRUE, VALUE(表格1[[#This Row],[年月]]) &lt;= VALUE($R$8:$R$12), $Q$8:$Q$12)) &amp; "年度"</f>
        <v>2023年度</v>
      </c>
    </row>
    <row r="4759" spans="1:13" x14ac:dyDescent="0.3">
      <c r="A4759" s="2">
        <v>202302</v>
      </c>
      <c r="B4759" s="19">
        <f>DATE(表格1[[#This Row],[年]],表格1[[#This Row],[月]],1)</f>
        <v>44958</v>
      </c>
      <c r="C4759" s="2" t="str">
        <f>LEFT(表格1[[#This Row],[年月]],4)</f>
        <v>2023</v>
      </c>
      <c r="D4759" s="2" t="str">
        <f>RIGHT(表格1[[#This Row],[年月]],2)</f>
        <v>02</v>
      </c>
      <c r="E4759" s="5">
        <v>10016000</v>
      </c>
      <c r="F4759" s="2" t="str">
        <f>VLOOKUP(TEXT(表格1[[#This Row],[地區]],"00000000"),縣市代碼,2,0)</f>
        <v>澎湖縣</v>
      </c>
      <c r="G4759" s="2" t="s">
        <v>8</v>
      </c>
      <c r="H4759" s="13">
        <v>51654</v>
      </c>
      <c r="I4759" s="14">
        <v>78740483</v>
      </c>
      <c r="J4759" s="14">
        <f>表格1[[#This Row],[信用卡交易筆數]]/1000</f>
        <v>51.654000000000003</v>
      </c>
      <c r="K4759" s="14">
        <f>表格1[[#This Row],[信用卡交易金額'[新臺幣']]]/1000</f>
        <v>78740.482999999993</v>
      </c>
      <c r="L4759" s="14">
        <f>表格1[[#This Row],[信用卡交易金額'[新臺幣']]]/1000000</f>
        <v>78.740482999999998</v>
      </c>
      <c r="M4759" s="14" t="str" cm="1">
        <f t="array" ref="M4759">_xlfn.TEXTJOIN("", TRUE, _xlfn.XLOOKUP(TRUE, VALUE(表格1[[#This Row],[年月]]) &lt;= VALUE($R$8:$R$12), $Q$8:$Q$12)) &amp; "年度"</f>
        <v>2023年度</v>
      </c>
    </row>
    <row r="4760" spans="1:13" x14ac:dyDescent="0.3">
      <c r="A4760" s="2">
        <v>202302</v>
      </c>
      <c r="B4760" s="19">
        <f>DATE(表格1[[#This Row],[年]],表格1[[#This Row],[月]],1)</f>
        <v>44958</v>
      </c>
      <c r="C4760" s="2" t="str">
        <f>LEFT(表格1[[#This Row],[年月]],4)</f>
        <v>2023</v>
      </c>
      <c r="D4760" s="2" t="str">
        <f>RIGHT(表格1[[#This Row],[年月]],2)</f>
        <v>02</v>
      </c>
      <c r="E4760" s="5">
        <v>10016000</v>
      </c>
      <c r="F4760" s="2" t="str">
        <f>VLOOKUP(TEXT(表格1[[#This Row],[地區]],"00000000"),縣市代碼,2,0)</f>
        <v>澎湖縣</v>
      </c>
      <c r="G4760" s="2" t="s">
        <v>9</v>
      </c>
      <c r="H4760" s="13">
        <v>85880</v>
      </c>
      <c r="I4760" s="14">
        <v>103551627</v>
      </c>
      <c r="J4760" s="14">
        <f>表格1[[#This Row],[信用卡交易筆數]]/1000</f>
        <v>85.88</v>
      </c>
      <c r="K4760" s="14">
        <f>表格1[[#This Row],[信用卡交易金額'[新臺幣']]]/1000</f>
        <v>103551.62699999999</v>
      </c>
      <c r="L4760" s="14">
        <f>表格1[[#This Row],[信用卡交易金額'[新臺幣']]]/1000000</f>
        <v>103.551627</v>
      </c>
      <c r="M4760" s="14" t="str" cm="1">
        <f t="array" ref="M4760">_xlfn.TEXTJOIN("", TRUE, _xlfn.XLOOKUP(TRUE, VALUE(表格1[[#This Row],[年月]]) &lt;= VALUE($R$8:$R$12), $Q$8:$Q$12)) &amp; "年度"</f>
        <v>2023年度</v>
      </c>
    </row>
    <row r="4761" spans="1:13" x14ac:dyDescent="0.3">
      <c r="A4761" s="2">
        <v>202302</v>
      </c>
      <c r="B4761" s="19">
        <f>DATE(表格1[[#This Row],[年]],表格1[[#This Row],[月]],1)</f>
        <v>44958</v>
      </c>
      <c r="C4761" s="2" t="str">
        <f>LEFT(表格1[[#This Row],[年月]],4)</f>
        <v>2023</v>
      </c>
      <c r="D4761" s="2" t="str">
        <f>RIGHT(表格1[[#This Row],[年月]],2)</f>
        <v>02</v>
      </c>
      <c r="E4761" s="5">
        <v>10016000</v>
      </c>
      <c r="F4761" s="2" t="str">
        <f>VLOOKUP(TEXT(表格1[[#This Row],[地區]],"00000000"),縣市代碼,2,0)</f>
        <v>澎湖縣</v>
      </c>
      <c r="G4761" s="2" t="s">
        <v>10</v>
      </c>
      <c r="H4761" s="13">
        <v>46571</v>
      </c>
      <c r="I4761" s="14">
        <v>123558484</v>
      </c>
      <c r="J4761" s="14">
        <f>表格1[[#This Row],[信用卡交易筆數]]/1000</f>
        <v>46.570999999999998</v>
      </c>
      <c r="K4761" s="14">
        <f>表格1[[#This Row],[信用卡交易金額'[新臺幣']]]/1000</f>
        <v>123558.484</v>
      </c>
      <c r="L4761" s="14">
        <f>表格1[[#This Row],[信用卡交易金額'[新臺幣']]]/1000000</f>
        <v>123.55848400000001</v>
      </c>
      <c r="M4761" s="14" t="str" cm="1">
        <f t="array" ref="M4761">_xlfn.TEXTJOIN("", TRUE, _xlfn.XLOOKUP(TRUE, VALUE(表格1[[#This Row],[年月]]) &lt;= VALUE($R$8:$R$12), $Q$8:$Q$12)) &amp; "年度"</f>
        <v>2023年度</v>
      </c>
    </row>
    <row r="4762" spans="1:13" x14ac:dyDescent="0.3">
      <c r="A4762" s="2">
        <v>202302</v>
      </c>
      <c r="B4762" s="19">
        <f>DATE(表格1[[#This Row],[年]],表格1[[#This Row],[月]],1)</f>
        <v>44958</v>
      </c>
      <c r="C4762" s="2" t="str">
        <f>LEFT(表格1[[#This Row],[年月]],4)</f>
        <v>2023</v>
      </c>
      <c r="D4762" s="2" t="str">
        <f>RIGHT(表格1[[#This Row],[年月]],2)</f>
        <v>02</v>
      </c>
      <c r="E4762" s="5" t="s">
        <v>62</v>
      </c>
      <c r="F4762" s="2" t="str">
        <f>VLOOKUP(TEXT(表格1[[#This Row],[地區]],"00000000"),縣市代碼,2,0)</f>
        <v>金門縣</v>
      </c>
      <c r="G4762" s="2" t="s">
        <v>4</v>
      </c>
      <c r="H4762" s="13">
        <v>69821</v>
      </c>
      <c r="I4762" s="14">
        <v>58044104</v>
      </c>
      <c r="J4762" s="14">
        <f>表格1[[#This Row],[信用卡交易筆數]]/1000</f>
        <v>69.820999999999998</v>
      </c>
      <c r="K4762" s="14">
        <f>表格1[[#This Row],[信用卡交易金額'[新臺幣']]]/1000</f>
        <v>58044.103999999999</v>
      </c>
      <c r="L4762" s="14">
        <f>表格1[[#This Row],[信用卡交易金額'[新臺幣']]]/1000000</f>
        <v>58.044103999999997</v>
      </c>
      <c r="M4762" s="14" t="str" cm="1">
        <f t="array" ref="M4762">_xlfn.TEXTJOIN("", TRUE, _xlfn.XLOOKUP(TRUE, VALUE(表格1[[#This Row],[年月]]) &lt;= VALUE($R$8:$R$12), $Q$8:$Q$12)) &amp; "年度"</f>
        <v>2023年度</v>
      </c>
    </row>
    <row r="4763" spans="1:13" x14ac:dyDescent="0.3">
      <c r="A4763" s="2">
        <v>202302</v>
      </c>
      <c r="B4763" s="19">
        <f>DATE(表格1[[#This Row],[年]],表格1[[#This Row],[月]],1)</f>
        <v>44958</v>
      </c>
      <c r="C4763" s="2" t="str">
        <f>LEFT(表格1[[#This Row],[年月]],4)</f>
        <v>2023</v>
      </c>
      <c r="D4763" s="2" t="str">
        <f>RIGHT(表格1[[#This Row],[年月]],2)</f>
        <v>02</v>
      </c>
      <c r="E4763" s="5" t="s">
        <v>62</v>
      </c>
      <c r="F4763" s="2" t="str">
        <f>VLOOKUP(TEXT(表格1[[#This Row],[地區]],"00000000"),縣市代碼,2,0)</f>
        <v>金門縣</v>
      </c>
      <c r="G4763" s="2" t="s">
        <v>5</v>
      </c>
      <c r="H4763" s="13">
        <v>6148</v>
      </c>
      <c r="I4763" s="14">
        <v>26296766</v>
      </c>
      <c r="J4763" s="14">
        <f>表格1[[#This Row],[信用卡交易筆數]]/1000</f>
        <v>6.1479999999999997</v>
      </c>
      <c r="K4763" s="14">
        <f>表格1[[#This Row],[信用卡交易金額'[新臺幣']]]/1000</f>
        <v>26296.766</v>
      </c>
      <c r="L4763" s="14">
        <f>表格1[[#This Row],[信用卡交易金額'[新臺幣']]]/1000000</f>
        <v>26.296766000000002</v>
      </c>
      <c r="M4763" s="14" t="str" cm="1">
        <f t="array" ref="M4763">_xlfn.TEXTJOIN("", TRUE, _xlfn.XLOOKUP(TRUE, VALUE(表格1[[#This Row],[年月]]) &lt;= VALUE($R$8:$R$12), $Q$8:$Q$12)) &amp; "年度"</f>
        <v>2023年度</v>
      </c>
    </row>
    <row r="4764" spans="1:13" x14ac:dyDescent="0.3">
      <c r="A4764" s="2">
        <v>202302</v>
      </c>
      <c r="B4764" s="19">
        <f>DATE(表格1[[#This Row],[年]],表格1[[#This Row],[月]],1)</f>
        <v>44958</v>
      </c>
      <c r="C4764" s="2" t="str">
        <f>LEFT(表格1[[#This Row],[年月]],4)</f>
        <v>2023</v>
      </c>
      <c r="D4764" s="2" t="str">
        <f>RIGHT(表格1[[#This Row],[年月]],2)</f>
        <v>02</v>
      </c>
      <c r="E4764" s="5" t="s">
        <v>62</v>
      </c>
      <c r="F4764" s="2" t="str">
        <f>VLOOKUP(TEXT(表格1[[#This Row],[地區]],"00000000"),縣市代碼,2,0)</f>
        <v>金門縣</v>
      </c>
      <c r="G4764" s="2" t="s">
        <v>6</v>
      </c>
      <c r="H4764" s="13">
        <v>11120</v>
      </c>
      <c r="I4764" s="14">
        <v>36088475</v>
      </c>
      <c r="J4764" s="14">
        <f>表格1[[#This Row],[信用卡交易筆數]]/1000</f>
        <v>11.12</v>
      </c>
      <c r="K4764" s="14">
        <f>表格1[[#This Row],[信用卡交易金額'[新臺幣']]]/1000</f>
        <v>36088.474999999999</v>
      </c>
      <c r="L4764" s="14">
        <f>表格1[[#This Row],[信用卡交易金額'[新臺幣']]]/1000000</f>
        <v>36.088475000000003</v>
      </c>
      <c r="M4764" s="14" t="str" cm="1">
        <f t="array" ref="M4764">_xlfn.TEXTJOIN("", TRUE, _xlfn.XLOOKUP(TRUE, VALUE(表格1[[#This Row],[年月]]) &lt;= VALUE($R$8:$R$12), $Q$8:$Q$12)) &amp; "年度"</f>
        <v>2023年度</v>
      </c>
    </row>
    <row r="4765" spans="1:13" x14ac:dyDescent="0.3">
      <c r="A4765" s="2">
        <v>202302</v>
      </c>
      <c r="B4765" s="19">
        <f>DATE(表格1[[#This Row],[年]],表格1[[#This Row],[月]],1)</f>
        <v>44958</v>
      </c>
      <c r="C4765" s="2" t="str">
        <f>LEFT(表格1[[#This Row],[年月]],4)</f>
        <v>2023</v>
      </c>
      <c r="D4765" s="2" t="str">
        <f>RIGHT(表格1[[#This Row],[年月]],2)</f>
        <v>02</v>
      </c>
      <c r="E4765" s="5" t="s">
        <v>62</v>
      </c>
      <c r="F4765" s="2" t="str">
        <f>VLOOKUP(TEXT(表格1[[#This Row],[地區]],"00000000"),縣市代碼,2,0)</f>
        <v>金門縣</v>
      </c>
      <c r="G4765" s="2" t="s">
        <v>7</v>
      </c>
      <c r="H4765" s="13">
        <v>44007</v>
      </c>
      <c r="I4765" s="14">
        <v>66758238</v>
      </c>
      <c r="J4765" s="14">
        <f>表格1[[#This Row],[信用卡交易筆數]]/1000</f>
        <v>44.006999999999998</v>
      </c>
      <c r="K4765" s="14">
        <f>表格1[[#This Row],[信用卡交易金額'[新臺幣']]]/1000</f>
        <v>66758.237999999998</v>
      </c>
      <c r="L4765" s="14">
        <f>表格1[[#This Row],[信用卡交易金額'[新臺幣']]]/1000000</f>
        <v>66.758238000000006</v>
      </c>
      <c r="M4765" s="14" t="str" cm="1">
        <f t="array" ref="M4765">_xlfn.TEXTJOIN("", TRUE, _xlfn.XLOOKUP(TRUE, VALUE(表格1[[#This Row],[年月]]) &lt;= VALUE($R$8:$R$12), $Q$8:$Q$12)) &amp; "年度"</f>
        <v>2023年度</v>
      </c>
    </row>
    <row r="4766" spans="1:13" x14ac:dyDescent="0.3">
      <c r="A4766" s="2">
        <v>202302</v>
      </c>
      <c r="B4766" s="19">
        <f>DATE(表格1[[#This Row],[年]],表格1[[#This Row],[月]],1)</f>
        <v>44958</v>
      </c>
      <c r="C4766" s="2" t="str">
        <f>LEFT(表格1[[#This Row],[年月]],4)</f>
        <v>2023</v>
      </c>
      <c r="D4766" s="2" t="str">
        <f>RIGHT(表格1[[#This Row],[年月]],2)</f>
        <v>02</v>
      </c>
      <c r="E4766" s="5" t="s">
        <v>62</v>
      </c>
      <c r="F4766" s="2" t="str">
        <f>VLOOKUP(TEXT(表格1[[#This Row],[地區]],"00000000"),縣市代碼,2,0)</f>
        <v>金門縣</v>
      </c>
      <c r="G4766" s="2" t="s">
        <v>8</v>
      </c>
      <c r="H4766" s="13">
        <v>42482</v>
      </c>
      <c r="I4766" s="14">
        <v>75547989</v>
      </c>
      <c r="J4766" s="14">
        <f>表格1[[#This Row],[信用卡交易筆數]]/1000</f>
        <v>42.481999999999999</v>
      </c>
      <c r="K4766" s="14">
        <f>表格1[[#This Row],[信用卡交易金額'[新臺幣']]]/1000</f>
        <v>75547.989000000001</v>
      </c>
      <c r="L4766" s="14">
        <f>表格1[[#This Row],[信用卡交易金額'[新臺幣']]]/1000000</f>
        <v>75.547989000000001</v>
      </c>
      <c r="M4766" s="14" t="str" cm="1">
        <f t="array" ref="M4766">_xlfn.TEXTJOIN("", TRUE, _xlfn.XLOOKUP(TRUE, VALUE(表格1[[#This Row],[年月]]) &lt;= VALUE($R$8:$R$12), $Q$8:$Q$12)) &amp; "年度"</f>
        <v>2023年度</v>
      </c>
    </row>
    <row r="4767" spans="1:13" x14ac:dyDescent="0.3">
      <c r="A4767" s="2">
        <v>202302</v>
      </c>
      <c r="B4767" s="19">
        <f>DATE(表格1[[#This Row],[年]],表格1[[#This Row],[月]],1)</f>
        <v>44958</v>
      </c>
      <c r="C4767" s="2" t="str">
        <f>LEFT(表格1[[#This Row],[年月]],4)</f>
        <v>2023</v>
      </c>
      <c r="D4767" s="2" t="str">
        <f>RIGHT(表格1[[#This Row],[年月]],2)</f>
        <v>02</v>
      </c>
      <c r="E4767" s="5" t="s">
        <v>62</v>
      </c>
      <c r="F4767" s="2" t="str">
        <f>VLOOKUP(TEXT(表格1[[#This Row],[地區]],"00000000"),縣市代碼,2,0)</f>
        <v>金門縣</v>
      </c>
      <c r="G4767" s="2" t="s">
        <v>9</v>
      </c>
      <c r="H4767" s="13">
        <v>88549</v>
      </c>
      <c r="I4767" s="14">
        <v>113218777</v>
      </c>
      <c r="J4767" s="14">
        <f>表格1[[#This Row],[信用卡交易筆數]]/1000</f>
        <v>88.549000000000007</v>
      </c>
      <c r="K4767" s="14">
        <f>表格1[[#This Row],[信用卡交易金額'[新臺幣']]]/1000</f>
        <v>113218.777</v>
      </c>
      <c r="L4767" s="14">
        <f>表格1[[#This Row],[信用卡交易金額'[新臺幣']]]/1000000</f>
        <v>113.218777</v>
      </c>
      <c r="M4767" s="14" t="str" cm="1">
        <f t="array" ref="M4767">_xlfn.TEXTJOIN("", TRUE, _xlfn.XLOOKUP(TRUE, VALUE(表格1[[#This Row],[年月]]) &lt;= VALUE($R$8:$R$12), $Q$8:$Q$12)) &amp; "年度"</f>
        <v>2023年度</v>
      </c>
    </row>
    <row r="4768" spans="1:13" x14ac:dyDescent="0.3">
      <c r="A4768" s="2">
        <v>202302</v>
      </c>
      <c r="B4768" s="19">
        <f>DATE(表格1[[#This Row],[年]],表格1[[#This Row],[月]],1)</f>
        <v>44958</v>
      </c>
      <c r="C4768" s="2" t="str">
        <f>LEFT(表格1[[#This Row],[年月]],4)</f>
        <v>2023</v>
      </c>
      <c r="D4768" s="2" t="str">
        <f>RIGHT(表格1[[#This Row],[年月]],2)</f>
        <v>02</v>
      </c>
      <c r="E4768" s="5" t="s">
        <v>62</v>
      </c>
      <c r="F4768" s="2" t="str">
        <f>VLOOKUP(TEXT(表格1[[#This Row],[地區]],"00000000"),縣市代碼,2,0)</f>
        <v>金門縣</v>
      </c>
      <c r="G4768" s="2" t="s">
        <v>10</v>
      </c>
      <c r="H4768" s="13">
        <v>40548</v>
      </c>
      <c r="I4768" s="14">
        <v>101606425</v>
      </c>
      <c r="J4768" s="14">
        <f>表格1[[#This Row],[信用卡交易筆數]]/1000</f>
        <v>40.548000000000002</v>
      </c>
      <c r="K4768" s="14">
        <f>表格1[[#This Row],[信用卡交易金額'[新臺幣']]]/1000</f>
        <v>101606.425</v>
      </c>
      <c r="L4768" s="14">
        <f>表格1[[#This Row],[信用卡交易金額'[新臺幣']]]/1000000</f>
        <v>101.606425</v>
      </c>
      <c r="M4768" s="14" t="str" cm="1">
        <f t="array" ref="M4768">_xlfn.TEXTJOIN("", TRUE, _xlfn.XLOOKUP(TRUE, VALUE(表格1[[#This Row],[年月]]) &lt;= VALUE($R$8:$R$12), $Q$8:$Q$12)) &amp; "年度"</f>
        <v>2023年度</v>
      </c>
    </row>
    <row r="4769" spans="1:13" x14ac:dyDescent="0.3">
      <c r="A4769" s="2">
        <v>202302</v>
      </c>
      <c r="B4769" s="19">
        <f>DATE(表格1[[#This Row],[年]],表格1[[#This Row],[月]],1)</f>
        <v>44958</v>
      </c>
      <c r="C4769" s="2" t="str">
        <f>LEFT(表格1[[#This Row],[年月]],4)</f>
        <v>2023</v>
      </c>
      <c r="D4769" s="2" t="str">
        <f>RIGHT(表格1[[#This Row],[年月]],2)</f>
        <v>02</v>
      </c>
      <c r="E4769" s="5">
        <v>9007000</v>
      </c>
      <c r="F4769" s="2" t="str">
        <f>VLOOKUP(TEXT(表格1[[#This Row],[地區]],"00000000"),縣市代碼,2,0)</f>
        <v>連江縣</v>
      </c>
      <c r="G4769" s="2" t="s">
        <v>4</v>
      </c>
      <c r="H4769" s="13">
        <v>10180</v>
      </c>
      <c r="I4769" s="14">
        <v>5861232</v>
      </c>
      <c r="J4769" s="14">
        <f>表格1[[#This Row],[信用卡交易筆數]]/1000</f>
        <v>10.18</v>
      </c>
      <c r="K4769" s="14">
        <f>表格1[[#This Row],[信用卡交易金額'[新臺幣']]]/1000</f>
        <v>5861.232</v>
      </c>
      <c r="L4769" s="14">
        <f>表格1[[#This Row],[信用卡交易金額'[新臺幣']]]/1000000</f>
        <v>5.8612320000000002</v>
      </c>
      <c r="M4769" s="14" t="str" cm="1">
        <f t="array" ref="M4769">_xlfn.TEXTJOIN("", TRUE, _xlfn.XLOOKUP(TRUE, VALUE(表格1[[#This Row],[年月]]) &lt;= VALUE($R$8:$R$12), $Q$8:$Q$12)) &amp; "年度"</f>
        <v>2023年度</v>
      </c>
    </row>
    <row r="4770" spans="1:13" x14ac:dyDescent="0.3">
      <c r="A4770" s="2">
        <v>202302</v>
      </c>
      <c r="B4770" s="19">
        <f>DATE(表格1[[#This Row],[年]],表格1[[#This Row],[月]],1)</f>
        <v>44958</v>
      </c>
      <c r="C4770" s="2" t="str">
        <f>LEFT(表格1[[#This Row],[年月]],4)</f>
        <v>2023</v>
      </c>
      <c r="D4770" s="2" t="str">
        <f>RIGHT(表格1[[#This Row],[年月]],2)</f>
        <v>02</v>
      </c>
      <c r="E4770" s="5">
        <v>9007000</v>
      </c>
      <c r="F4770" s="2" t="str">
        <f>VLOOKUP(TEXT(表格1[[#This Row],[地區]],"00000000"),縣市代碼,2,0)</f>
        <v>連江縣</v>
      </c>
      <c r="G4770" s="2" t="s">
        <v>5</v>
      </c>
      <c r="H4770" s="13">
        <v>857</v>
      </c>
      <c r="I4770" s="14">
        <v>2131569</v>
      </c>
      <c r="J4770" s="14">
        <f>表格1[[#This Row],[信用卡交易筆數]]/1000</f>
        <v>0.85699999999999998</v>
      </c>
      <c r="K4770" s="14">
        <f>表格1[[#This Row],[信用卡交易金額'[新臺幣']]]/1000</f>
        <v>2131.569</v>
      </c>
      <c r="L4770" s="14">
        <f>表格1[[#This Row],[信用卡交易金額'[新臺幣']]]/1000000</f>
        <v>2.1315689999999998</v>
      </c>
      <c r="M4770" s="14" t="str" cm="1">
        <f t="array" ref="M4770">_xlfn.TEXTJOIN("", TRUE, _xlfn.XLOOKUP(TRUE, VALUE(表格1[[#This Row],[年月]]) &lt;= VALUE($R$8:$R$12), $Q$8:$Q$12)) &amp; "年度"</f>
        <v>2023年度</v>
      </c>
    </row>
    <row r="4771" spans="1:13" x14ac:dyDescent="0.3">
      <c r="A4771" s="2">
        <v>202302</v>
      </c>
      <c r="B4771" s="19">
        <f>DATE(表格1[[#This Row],[年]],表格1[[#This Row],[月]],1)</f>
        <v>44958</v>
      </c>
      <c r="C4771" s="2" t="str">
        <f>LEFT(表格1[[#This Row],[年月]],4)</f>
        <v>2023</v>
      </c>
      <c r="D4771" s="2" t="str">
        <f>RIGHT(表格1[[#This Row],[年月]],2)</f>
        <v>02</v>
      </c>
      <c r="E4771" s="5">
        <v>9007000</v>
      </c>
      <c r="F4771" s="2" t="str">
        <f>VLOOKUP(TEXT(表格1[[#This Row],[地區]],"00000000"),縣市代碼,2,0)</f>
        <v>連江縣</v>
      </c>
      <c r="G4771" s="2" t="s">
        <v>6</v>
      </c>
      <c r="H4771" s="13">
        <v>1600</v>
      </c>
      <c r="I4771" s="14">
        <v>5096943</v>
      </c>
      <c r="J4771" s="14">
        <f>表格1[[#This Row],[信用卡交易筆數]]/1000</f>
        <v>1.6</v>
      </c>
      <c r="K4771" s="14">
        <f>表格1[[#This Row],[信用卡交易金額'[新臺幣']]]/1000</f>
        <v>5096.9430000000002</v>
      </c>
      <c r="L4771" s="14">
        <f>表格1[[#This Row],[信用卡交易金額'[新臺幣']]]/1000000</f>
        <v>5.0969429999999996</v>
      </c>
      <c r="M4771" s="14" t="str" cm="1">
        <f t="array" ref="M4771">_xlfn.TEXTJOIN("", TRUE, _xlfn.XLOOKUP(TRUE, VALUE(表格1[[#This Row],[年月]]) &lt;= VALUE($R$8:$R$12), $Q$8:$Q$12)) &amp; "年度"</f>
        <v>2023年度</v>
      </c>
    </row>
    <row r="4772" spans="1:13" x14ac:dyDescent="0.3">
      <c r="A4772" s="2">
        <v>202302</v>
      </c>
      <c r="B4772" s="19">
        <f>DATE(表格1[[#This Row],[年]],表格1[[#This Row],[月]],1)</f>
        <v>44958</v>
      </c>
      <c r="C4772" s="2" t="str">
        <f>LEFT(表格1[[#This Row],[年月]],4)</f>
        <v>2023</v>
      </c>
      <c r="D4772" s="2" t="str">
        <f>RIGHT(表格1[[#This Row],[年月]],2)</f>
        <v>02</v>
      </c>
      <c r="E4772" s="5">
        <v>9007000</v>
      </c>
      <c r="F4772" s="2" t="str">
        <f>VLOOKUP(TEXT(表格1[[#This Row],[地區]],"00000000"),縣市代碼,2,0)</f>
        <v>連江縣</v>
      </c>
      <c r="G4772" s="2" t="s">
        <v>7</v>
      </c>
      <c r="H4772" s="13">
        <v>9236</v>
      </c>
      <c r="I4772" s="14">
        <v>17729845</v>
      </c>
      <c r="J4772" s="14">
        <f>表格1[[#This Row],[信用卡交易筆數]]/1000</f>
        <v>9.2360000000000007</v>
      </c>
      <c r="K4772" s="14">
        <f>表格1[[#This Row],[信用卡交易金額'[新臺幣']]]/1000</f>
        <v>17729.845000000001</v>
      </c>
      <c r="L4772" s="14">
        <f>表格1[[#This Row],[信用卡交易金額'[新臺幣']]]/1000000</f>
        <v>17.729845000000001</v>
      </c>
      <c r="M4772" s="14" t="str" cm="1">
        <f t="array" ref="M4772">_xlfn.TEXTJOIN("", TRUE, _xlfn.XLOOKUP(TRUE, VALUE(表格1[[#This Row],[年月]]) &lt;= VALUE($R$8:$R$12), $Q$8:$Q$12)) &amp; "年度"</f>
        <v>2023年度</v>
      </c>
    </row>
    <row r="4773" spans="1:13" x14ac:dyDescent="0.3">
      <c r="A4773" s="2">
        <v>202302</v>
      </c>
      <c r="B4773" s="19">
        <f>DATE(表格1[[#This Row],[年]],表格1[[#This Row],[月]],1)</f>
        <v>44958</v>
      </c>
      <c r="C4773" s="2" t="str">
        <f>LEFT(表格1[[#This Row],[年月]],4)</f>
        <v>2023</v>
      </c>
      <c r="D4773" s="2" t="str">
        <f>RIGHT(表格1[[#This Row],[年月]],2)</f>
        <v>02</v>
      </c>
      <c r="E4773" s="5">
        <v>9007000</v>
      </c>
      <c r="F4773" s="2" t="str">
        <f>VLOOKUP(TEXT(表格1[[#This Row],[地區]],"00000000"),縣市代碼,2,0)</f>
        <v>連江縣</v>
      </c>
      <c r="G4773" s="2" t="s">
        <v>8</v>
      </c>
      <c r="H4773" s="13">
        <v>6945</v>
      </c>
      <c r="I4773" s="14">
        <v>12336391</v>
      </c>
      <c r="J4773" s="14">
        <f>表格1[[#This Row],[信用卡交易筆數]]/1000</f>
        <v>6.9450000000000003</v>
      </c>
      <c r="K4773" s="14">
        <f>表格1[[#This Row],[信用卡交易金額'[新臺幣']]]/1000</f>
        <v>12336.391</v>
      </c>
      <c r="L4773" s="14">
        <f>表格1[[#This Row],[信用卡交易金額'[新臺幣']]]/1000000</f>
        <v>12.336391000000001</v>
      </c>
      <c r="M4773" s="14" t="str" cm="1">
        <f t="array" ref="M4773">_xlfn.TEXTJOIN("", TRUE, _xlfn.XLOOKUP(TRUE, VALUE(表格1[[#This Row],[年月]]) &lt;= VALUE($R$8:$R$12), $Q$8:$Q$12)) &amp; "年度"</f>
        <v>2023年度</v>
      </c>
    </row>
    <row r="4774" spans="1:13" x14ac:dyDescent="0.3">
      <c r="A4774" s="2">
        <v>202302</v>
      </c>
      <c r="B4774" s="19">
        <f>DATE(表格1[[#This Row],[年]],表格1[[#This Row],[月]],1)</f>
        <v>44958</v>
      </c>
      <c r="C4774" s="2" t="str">
        <f>LEFT(表格1[[#This Row],[年月]],4)</f>
        <v>2023</v>
      </c>
      <c r="D4774" s="2" t="str">
        <f>RIGHT(表格1[[#This Row],[年月]],2)</f>
        <v>02</v>
      </c>
      <c r="E4774" s="5">
        <v>9007000</v>
      </c>
      <c r="F4774" s="2" t="str">
        <f>VLOOKUP(TEXT(表格1[[#This Row],[地區]],"00000000"),縣市代碼,2,0)</f>
        <v>連江縣</v>
      </c>
      <c r="G4774" s="2" t="s">
        <v>9</v>
      </c>
      <c r="H4774" s="13">
        <v>9224</v>
      </c>
      <c r="I4774" s="14">
        <v>12705773</v>
      </c>
      <c r="J4774" s="14">
        <f>表格1[[#This Row],[信用卡交易筆數]]/1000</f>
        <v>9.2240000000000002</v>
      </c>
      <c r="K4774" s="14">
        <f>表格1[[#This Row],[信用卡交易金額'[新臺幣']]]/1000</f>
        <v>12705.772999999999</v>
      </c>
      <c r="L4774" s="14">
        <f>表格1[[#This Row],[信用卡交易金額'[新臺幣']]]/1000000</f>
        <v>12.705773000000001</v>
      </c>
      <c r="M4774" s="14" t="str" cm="1">
        <f t="array" ref="M4774">_xlfn.TEXTJOIN("", TRUE, _xlfn.XLOOKUP(TRUE, VALUE(表格1[[#This Row],[年月]]) &lt;= VALUE($R$8:$R$12), $Q$8:$Q$12)) &amp; "年度"</f>
        <v>2023年度</v>
      </c>
    </row>
    <row r="4775" spans="1:13" x14ac:dyDescent="0.3">
      <c r="A4775" s="2">
        <v>202302</v>
      </c>
      <c r="B4775" s="19">
        <f>DATE(表格1[[#This Row],[年]],表格1[[#This Row],[月]],1)</f>
        <v>44958</v>
      </c>
      <c r="C4775" s="2" t="str">
        <f>LEFT(表格1[[#This Row],[年月]],4)</f>
        <v>2023</v>
      </c>
      <c r="D4775" s="2" t="str">
        <f>RIGHT(表格1[[#This Row],[年月]],2)</f>
        <v>02</v>
      </c>
      <c r="E4775" s="5">
        <v>9007000</v>
      </c>
      <c r="F4775" s="2" t="str">
        <f>VLOOKUP(TEXT(表格1[[#This Row],[地區]],"00000000"),縣市代碼,2,0)</f>
        <v>連江縣</v>
      </c>
      <c r="G4775" s="2" t="s">
        <v>10</v>
      </c>
      <c r="H4775" s="13">
        <v>6768</v>
      </c>
      <c r="I4775" s="14">
        <v>16138812</v>
      </c>
      <c r="J4775" s="14">
        <f>表格1[[#This Row],[信用卡交易筆數]]/1000</f>
        <v>6.7679999999999998</v>
      </c>
      <c r="K4775" s="14">
        <f>表格1[[#This Row],[信用卡交易金額'[新臺幣']]]/1000</f>
        <v>16138.812</v>
      </c>
      <c r="L4775" s="14">
        <f>表格1[[#This Row],[信用卡交易金額'[新臺幣']]]/1000000</f>
        <v>16.138812000000001</v>
      </c>
      <c r="M4775" s="14" t="str" cm="1">
        <f t="array" ref="M4775">_xlfn.TEXTJOIN("", TRUE, _xlfn.XLOOKUP(TRUE, VALUE(表格1[[#This Row],[年月]]) &lt;= VALUE($R$8:$R$12), $Q$8:$Q$12)) &amp; "年度"</f>
        <v>2023年度</v>
      </c>
    </row>
    <row r="4776" spans="1:13" x14ac:dyDescent="0.3">
      <c r="A4776" s="2">
        <v>202303</v>
      </c>
      <c r="B4776" s="19">
        <f>DATE(表格1[[#This Row],[年]],表格1[[#This Row],[月]],1)</f>
        <v>44986</v>
      </c>
      <c r="C4776" s="2" t="str">
        <f>LEFT(表格1[[#This Row],[年月]],4)</f>
        <v>2023</v>
      </c>
      <c r="D4776" s="2" t="str">
        <f>RIGHT(表格1[[#This Row],[年月]],2)</f>
        <v>03</v>
      </c>
      <c r="E4776" s="5">
        <v>63000000</v>
      </c>
      <c r="F4776" s="2" t="str">
        <f>VLOOKUP(TEXT(表格1[[#This Row],[地區]],"00000000"),縣市代碼,2,0)</f>
        <v>臺北市</v>
      </c>
      <c r="G4776" s="2" t="s">
        <v>4</v>
      </c>
      <c r="H4776" s="13">
        <v>12066976</v>
      </c>
      <c r="I4776" s="14">
        <v>7012386983</v>
      </c>
      <c r="J4776" s="14">
        <f>表格1[[#This Row],[信用卡交易筆數]]/1000</f>
        <v>12066.976000000001</v>
      </c>
      <c r="K4776" s="14">
        <f>表格1[[#This Row],[信用卡交易金額'[新臺幣']]]/1000</f>
        <v>7012386.983</v>
      </c>
      <c r="L4776" s="14">
        <f>表格1[[#This Row],[信用卡交易金額'[新臺幣']]]/1000000</f>
        <v>7012.3869830000003</v>
      </c>
      <c r="M4776" s="14" t="str" cm="1">
        <f t="array" ref="M4776">_xlfn.TEXTJOIN("", TRUE, _xlfn.XLOOKUP(TRUE, VALUE(表格1[[#This Row],[年月]]) &lt;= VALUE($R$8:$R$12), $Q$8:$Q$12)) &amp; "年度"</f>
        <v>2023年度</v>
      </c>
    </row>
    <row r="4777" spans="1:13" x14ac:dyDescent="0.3">
      <c r="A4777" s="2">
        <v>202303</v>
      </c>
      <c r="B4777" s="19">
        <f>DATE(表格1[[#This Row],[年]],表格1[[#This Row],[月]],1)</f>
        <v>44986</v>
      </c>
      <c r="C4777" s="2" t="str">
        <f>LEFT(表格1[[#This Row],[年月]],4)</f>
        <v>2023</v>
      </c>
      <c r="D4777" s="2" t="str">
        <f>RIGHT(表格1[[#This Row],[年月]],2)</f>
        <v>03</v>
      </c>
      <c r="E4777" s="5">
        <v>63000000</v>
      </c>
      <c r="F4777" s="2" t="str">
        <f>VLOOKUP(TEXT(表格1[[#This Row],[地區]],"00000000"),縣市代碼,2,0)</f>
        <v>臺北市</v>
      </c>
      <c r="G4777" s="2" t="s">
        <v>5</v>
      </c>
      <c r="H4777" s="13">
        <v>584860</v>
      </c>
      <c r="I4777" s="14">
        <v>2517519395</v>
      </c>
      <c r="J4777" s="14">
        <f>表格1[[#This Row],[信用卡交易筆數]]/1000</f>
        <v>584.86</v>
      </c>
      <c r="K4777" s="14">
        <f>表格1[[#This Row],[信用卡交易金額'[新臺幣']]]/1000</f>
        <v>2517519.395</v>
      </c>
      <c r="L4777" s="14">
        <f>表格1[[#This Row],[信用卡交易金額'[新臺幣']]]/1000000</f>
        <v>2517.5193949999998</v>
      </c>
      <c r="M4777" s="14" t="str" cm="1">
        <f t="array" ref="M4777">_xlfn.TEXTJOIN("", TRUE, _xlfn.XLOOKUP(TRUE, VALUE(表格1[[#This Row],[年月]]) &lt;= VALUE($R$8:$R$12), $Q$8:$Q$12)) &amp; "年度"</f>
        <v>2023年度</v>
      </c>
    </row>
    <row r="4778" spans="1:13" x14ac:dyDescent="0.3">
      <c r="A4778" s="2">
        <v>202303</v>
      </c>
      <c r="B4778" s="19">
        <f>DATE(表格1[[#This Row],[年]],表格1[[#This Row],[月]],1)</f>
        <v>44986</v>
      </c>
      <c r="C4778" s="2" t="str">
        <f>LEFT(表格1[[#This Row],[年月]],4)</f>
        <v>2023</v>
      </c>
      <c r="D4778" s="2" t="str">
        <f>RIGHT(表格1[[#This Row],[年月]],2)</f>
        <v>03</v>
      </c>
      <c r="E4778" s="5">
        <v>63000000</v>
      </c>
      <c r="F4778" s="2" t="str">
        <f>VLOOKUP(TEXT(表格1[[#This Row],[地區]],"00000000"),縣市代碼,2,0)</f>
        <v>臺北市</v>
      </c>
      <c r="G4778" s="2" t="s">
        <v>6</v>
      </c>
      <c r="H4778" s="13">
        <v>851319</v>
      </c>
      <c r="I4778" s="14">
        <v>3926350291</v>
      </c>
      <c r="J4778" s="14">
        <f>表格1[[#This Row],[信用卡交易筆數]]/1000</f>
        <v>851.31899999999996</v>
      </c>
      <c r="K4778" s="14">
        <f>表格1[[#This Row],[信用卡交易金額'[新臺幣']]]/1000</f>
        <v>3926350.2910000002</v>
      </c>
      <c r="L4778" s="14">
        <f>表格1[[#This Row],[信用卡交易金額'[新臺幣']]]/1000000</f>
        <v>3926.3502910000002</v>
      </c>
      <c r="M4778" s="14" t="str" cm="1">
        <f t="array" ref="M4778">_xlfn.TEXTJOIN("", TRUE, _xlfn.XLOOKUP(TRUE, VALUE(表格1[[#This Row],[年月]]) &lt;= VALUE($R$8:$R$12), $Q$8:$Q$12)) &amp; "年度"</f>
        <v>2023年度</v>
      </c>
    </row>
    <row r="4779" spans="1:13" x14ac:dyDescent="0.3">
      <c r="A4779" s="2">
        <v>202303</v>
      </c>
      <c r="B4779" s="19">
        <f>DATE(表格1[[#This Row],[年]],表格1[[#This Row],[月]],1)</f>
        <v>44986</v>
      </c>
      <c r="C4779" s="2" t="str">
        <f>LEFT(表格1[[#This Row],[年月]],4)</f>
        <v>2023</v>
      </c>
      <c r="D4779" s="2" t="str">
        <f>RIGHT(表格1[[#This Row],[年月]],2)</f>
        <v>03</v>
      </c>
      <c r="E4779" s="5">
        <v>63000000</v>
      </c>
      <c r="F4779" s="2" t="str">
        <f>VLOOKUP(TEXT(表格1[[#This Row],[地區]],"00000000"),縣市代碼,2,0)</f>
        <v>臺北市</v>
      </c>
      <c r="G4779" s="2" t="s">
        <v>7</v>
      </c>
      <c r="H4779" s="13">
        <v>5218799</v>
      </c>
      <c r="I4779" s="14">
        <v>6024970387</v>
      </c>
      <c r="J4779" s="14">
        <f>表格1[[#This Row],[信用卡交易筆數]]/1000</f>
        <v>5218.799</v>
      </c>
      <c r="K4779" s="14">
        <f>表格1[[#This Row],[信用卡交易金額'[新臺幣']]]/1000</f>
        <v>6024970.3870000001</v>
      </c>
      <c r="L4779" s="14">
        <f>表格1[[#This Row],[信用卡交易金額'[新臺幣']]]/1000000</f>
        <v>6024.9703870000003</v>
      </c>
      <c r="M4779" s="14" t="str" cm="1">
        <f t="array" ref="M4779">_xlfn.TEXTJOIN("", TRUE, _xlfn.XLOOKUP(TRUE, VALUE(表格1[[#This Row],[年月]]) &lt;= VALUE($R$8:$R$12), $Q$8:$Q$12)) &amp; "年度"</f>
        <v>2023年度</v>
      </c>
    </row>
    <row r="4780" spans="1:13" x14ac:dyDescent="0.3">
      <c r="A4780" s="2">
        <v>202303</v>
      </c>
      <c r="B4780" s="19">
        <f>DATE(表格1[[#This Row],[年]],表格1[[#This Row],[月]],1)</f>
        <v>44986</v>
      </c>
      <c r="C4780" s="2" t="str">
        <f>LEFT(表格1[[#This Row],[年月]],4)</f>
        <v>2023</v>
      </c>
      <c r="D4780" s="2" t="str">
        <f>RIGHT(表格1[[#This Row],[年月]],2)</f>
        <v>03</v>
      </c>
      <c r="E4780" s="5">
        <v>63000000</v>
      </c>
      <c r="F4780" s="2" t="str">
        <f>VLOOKUP(TEXT(表格1[[#This Row],[地區]],"00000000"),縣市代碼,2,0)</f>
        <v>臺北市</v>
      </c>
      <c r="G4780" s="2" t="s">
        <v>8</v>
      </c>
      <c r="H4780" s="13">
        <v>4268583</v>
      </c>
      <c r="I4780" s="14">
        <v>10258088155</v>
      </c>
      <c r="J4780" s="14">
        <f>表格1[[#This Row],[信用卡交易筆數]]/1000</f>
        <v>4268.5829999999996</v>
      </c>
      <c r="K4780" s="14">
        <f>表格1[[#This Row],[信用卡交易金額'[新臺幣']]]/1000</f>
        <v>10258088.154999999</v>
      </c>
      <c r="L4780" s="14">
        <f>表格1[[#This Row],[信用卡交易金額'[新臺幣']]]/1000000</f>
        <v>10258.088154999999</v>
      </c>
      <c r="M4780" s="14" t="str" cm="1">
        <f t="array" ref="M4780">_xlfn.TEXTJOIN("", TRUE, _xlfn.XLOOKUP(TRUE, VALUE(表格1[[#This Row],[年月]]) &lt;= VALUE($R$8:$R$12), $Q$8:$Q$12)) &amp; "年度"</f>
        <v>2023年度</v>
      </c>
    </row>
    <row r="4781" spans="1:13" x14ac:dyDescent="0.3">
      <c r="A4781" s="2">
        <v>202303</v>
      </c>
      <c r="B4781" s="19">
        <f>DATE(表格1[[#This Row],[年]],表格1[[#This Row],[月]],1)</f>
        <v>44986</v>
      </c>
      <c r="C4781" s="2" t="str">
        <f>LEFT(表格1[[#This Row],[年月]],4)</f>
        <v>2023</v>
      </c>
      <c r="D4781" s="2" t="str">
        <f>RIGHT(表格1[[#This Row],[年月]],2)</f>
        <v>03</v>
      </c>
      <c r="E4781" s="5">
        <v>63000000</v>
      </c>
      <c r="F4781" s="2" t="str">
        <f>VLOOKUP(TEXT(表格1[[#This Row],[地區]],"00000000"),縣市代碼,2,0)</f>
        <v>臺北市</v>
      </c>
      <c r="G4781" s="2" t="s">
        <v>9</v>
      </c>
      <c r="H4781" s="13">
        <v>8390877</v>
      </c>
      <c r="I4781" s="14">
        <v>11980568498</v>
      </c>
      <c r="J4781" s="14">
        <f>表格1[[#This Row],[信用卡交易筆數]]/1000</f>
        <v>8390.8770000000004</v>
      </c>
      <c r="K4781" s="14">
        <f>表格1[[#This Row],[信用卡交易金額'[新臺幣']]]/1000</f>
        <v>11980568.498</v>
      </c>
      <c r="L4781" s="14">
        <f>表格1[[#This Row],[信用卡交易金額'[新臺幣']]]/1000000</f>
        <v>11980.568498000001</v>
      </c>
      <c r="M4781" s="14" t="str" cm="1">
        <f t="array" ref="M4781">_xlfn.TEXTJOIN("", TRUE, _xlfn.XLOOKUP(TRUE, VALUE(表格1[[#This Row],[年月]]) &lt;= VALUE($R$8:$R$12), $Q$8:$Q$12)) &amp; "年度"</f>
        <v>2023年度</v>
      </c>
    </row>
    <row r="4782" spans="1:13" x14ac:dyDescent="0.3">
      <c r="A4782" s="2">
        <v>202303</v>
      </c>
      <c r="B4782" s="19">
        <f>DATE(表格1[[#This Row],[年]],表格1[[#This Row],[月]],1)</f>
        <v>44986</v>
      </c>
      <c r="C4782" s="2" t="str">
        <f>LEFT(表格1[[#This Row],[年月]],4)</f>
        <v>2023</v>
      </c>
      <c r="D4782" s="2" t="str">
        <f>RIGHT(表格1[[#This Row],[年月]],2)</f>
        <v>03</v>
      </c>
      <c r="E4782" s="5">
        <v>63000000</v>
      </c>
      <c r="F4782" s="2" t="str">
        <f>VLOOKUP(TEXT(表格1[[#This Row],[地區]],"00000000"),縣市代碼,2,0)</f>
        <v>臺北市</v>
      </c>
      <c r="G4782" s="2" t="s">
        <v>10</v>
      </c>
      <c r="H4782" s="13">
        <v>5000370</v>
      </c>
      <c r="I4782" s="14">
        <v>15104756310</v>
      </c>
      <c r="J4782" s="14">
        <f>表格1[[#This Row],[信用卡交易筆數]]/1000</f>
        <v>5000.37</v>
      </c>
      <c r="K4782" s="14">
        <f>表格1[[#This Row],[信用卡交易金額'[新臺幣']]]/1000</f>
        <v>15104756.310000001</v>
      </c>
      <c r="L4782" s="14">
        <f>表格1[[#This Row],[信用卡交易金額'[新臺幣']]]/1000000</f>
        <v>15104.756310000001</v>
      </c>
      <c r="M4782" s="14" t="str" cm="1">
        <f t="array" ref="M4782">_xlfn.TEXTJOIN("", TRUE, _xlfn.XLOOKUP(TRUE, VALUE(表格1[[#This Row],[年月]]) &lt;= VALUE($R$8:$R$12), $Q$8:$Q$12)) &amp; "年度"</f>
        <v>2023年度</v>
      </c>
    </row>
    <row r="4783" spans="1:13" x14ac:dyDescent="0.3">
      <c r="A4783" s="2">
        <v>202303</v>
      </c>
      <c r="B4783" s="19">
        <f>DATE(表格1[[#This Row],[年]],表格1[[#This Row],[月]],1)</f>
        <v>44986</v>
      </c>
      <c r="C4783" s="2" t="str">
        <f>LEFT(表格1[[#This Row],[年月]],4)</f>
        <v>2023</v>
      </c>
      <c r="D4783" s="2" t="str">
        <f>RIGHT(表格1[[#This Row],[年月]],2)</f>
        <v>03</v>
      </c>
      <c r="E4783" s="5">
        <v>65000000</v>
      </c>
      <c r="F4783" s="2" t="str">
        <f>VLOOKUP(TEXT(表格1[[#This Row],[地區]],"00000000"),縣市代碼,2,0)</f>
        <v>新北市</v>
      </c>
      <c r="G4783" s="2" t="s">
        <v>4</v>
      </c>
      <c r="H4783" s="13">
        <v>13248607</v>
      </c>
      <c r="I4783" s="14">
        <v>6360037538</v>
      </c>
      <c r="J4783" s="14">
        <f>表格1[[#This Row],[信用卡交易筆數]]/1000</f>
        <v>13248.607</v>
      </c>
      <c r="K4783" s="14">
        <f>表格1[[#This Row],[信用卡交易金額'[新臺幣']]]/1000</f>
        <v>6360037.5379999997</v>
      </c>
      <c r="L4783" s="14">
        <f>表格1[[#This Row],[信用卡交易金額'[新臺幣']]]/1000000</f>
        <v>6360.0375379999996</v>
      </c>
      <c r="M4783" s="14" t="str" cm="1">
        <f t="array" ref="M4783">_xlfn.TEXTJOIN("", TRUE, _xlfn.XLOOKUP(TRUE, VALUE(表格1[[#This Row],[年月]]) &lt;= VALUE($R$8:$R$12), $Q$8:$Q$12)) &amp; "年度"</f>
        <v>2023年度</v>
      </c>
    </row>
    <row r="4784" spans="1:13" x14ac:dyDescent="0.3">
      <c r="A4784" s="2">
        <v>202303</v>
      </c>
      <c r="B4784" s="19">
        <f>DATE(表格1[[#This Row],[年]],表格1[[#This Row],[月]],1)</f>
        <v>44986</v>
      </c>
      <c r="C4784" s="2" t="str">
        <f>LEFT(表格1[[#This Row],[年月]],4)</f>
        <v>2023</v>
      </c>
      <c r="D4784" s="2" t="str">
        <f>RIGHT(表格1[[#This Row],[年月]],2)</f>
        <v>03</v>
      </c>
      <c r="E4784" s="5">
        <v>65000000</v>
      </c>
      <c r="F4784" s="2" t="str">
        <f>VLOOKUP(TEXT(表格1[[#This Row],[地區]],"00000000"),縣市代碼,2,0)</f>
        <v>新北市</v>
      </c>
      <c r="G4784" s="2" t="s">
        <v>5</v>
      </c>
      <c r="H4784" s="13">
        <v>741704</v>
      </c>
      <c r="I4784" s="14">
        <v>2250457960</v>
      </c>
      <c r="J4784" s="14">
        <f>表格1[[#This Row],[信用卡交易筆數]]/1000</f>
        <v>741.70399999999995</v>
      </c>
      <c r="K4784" s="14">
        <f>表格1[[#This Row],[信用卡交易金額'[新臺幣']]]/1000</f>
        <v>2250457.96</v>
      </c>
      <c r="L4784" s="14">
        <f>表格1[[#This Row],[信用卡交易金額'[新臺幣']]]/1000000</f>
        <v>2250.4579600000002</v>
      </c>
      <c r="M4784" s="14" t="str" cm="1">
        <f t="array" ref="M4784">_xlfn.TEXTJOIN("", TRUE, _xlfn.XLOOKUP(TRUE, VALUE(表格1[[#This Row],[年月]]) &lt;= VALUE($R$8:$R$12), $Q$8:$Q$12)) &amp; "年度"</f>
        <v>2023年度</v>
      </c>
    </row>
    <row r="4785" spans="1:13" x14ac:dyDescent="0.3">
      <c r="A4785" s="2">
        <v>202303</v>
      </c>
      <c r="B4785" s="19">
        <f>DATE(表格1[[#This Row],[年]],表格1[[#This Row],[月]],1)</f>
        <v>44986</v>
      </c>
      <c r="C4785" s="2" t="str">
        <f>LEFT(表格1[[#This Row],[年月]],4)</f>
        <v>2023</v>
      </c>
      <c r="D4785" s="2" t="str">
        <f>RIGHT(表格1[[#This Row],[年月]],2)</f>
        <v>03</v>
      </c>
      <c r="E4785" s="5">
        <v>65000000</v>
      </c>
      <c r="F4785" s="2" t="str">
        <f>VLOOKUP(TEXT(表格1[[#This Row],[地區]],"00000000"),縣市代碼,2,0)</f>
        <v>新北市</v>
      </c>
      <c r="G4785" s="2" t="s">
        <v>6</v>
      </c>
      <c r="H4785" s="13">
        <v>1097800</v>
      </c>
      <c r="I4785" s="14">
        <v>3664696596</v>
      </c>
      <c r="J4785" s="14">
        <f>表格1[[#This Row],[信用卡交易筆數]]/1000</f>
        <v>1097.8</v>
      </c>
      <c r="K4785" s="14">
        <f>表格1[[#This Row],[信用卡交易金額'[新臺幣']]]/1000</f>
        <v>3664696.5959999999</v>
      </c>
      <c r="L4785" s="14">
        <f>表格1[[#This Row],[信用卡交易金額'[新臺幣']]]/1000000</f>
        <v>3664.6965960000002</v>
      </c>
      <c r="M4785" s="14" t="str" cm="1">
        <f t="array" ref="M4785">_xlfn.TEXTJOIN("", TRUE, _xlfn.XLOOKUP(TRUE, VALUE(表格1[[#This Row],[年月]]) &lt;= VALUE($R$8:$R$12), $Q$8:$Q$12)) &amp; "年度"</f>
        <v>2023年度</v>
      </c>
    </row>
    <row r="4786" spans="1:13" x14ac:dyDescent="0.3">
      <c r="A4786" s="2">
        <v>202303</v>
      </c>
      <c r="B4786" s="19">
        <f>DATE(表格1[[#This Row],[年]],表格1[[#This Row],[月]],1)</f>
        <v>44986</v>
      </c>
      <c r="C4786" s="2" t="str">
        <f>LEFT(表格1[[#This Row],[年月]],4)</f>
        <v>2023</v>
      </c>
      <c r="D4786" s="2" t="str">
        <f>RIGHT(表格1[[#This Row],[年月]],2)</f>
        <v>03</v>
      </c>
      <c r="E4786" s="5">
        <v>65000000</v>
      </c>
      <c r="F4786" s="2" t="str">
        <f>VLOOKUP(TEXT(表格1[[#This Row],[地區]],"00000000"),縣市代碼,2,0)</f>
        <v>新北市</v>
      </c>
      <c r="G4786" s="2" t="s">
        <v>7</v>
      </c>
      <c r="H4786" s="13">
        <v>6272532</v>
      </c>
      <c r="I4786" s="14">
        <v>7005030601</v>
      </c>
      <c r="J4786" s="14">
        <f>表格1[[#This Row],[信用卡交易筆數]]/1000</f>
        <v>6272.5320000000002</v>
      </c>
      <c r="K4786" s="14">
        <f>表格1[[#This Row],[信用卡交易金額'[新臺幣']]]/1000</f>
        <v>7005030.6009999998</v>
      </c>
      <c r="L4786" s="14">
        <f>表格1[[#This Row],[信用卡交易金額'[新臺幣']]]/1000000</f>
        <v>7005.0306010000004</v>
      </c>
      <c r="M4786" s="14" t="str" cm="1">
        <f t="array" ref="M4786">_xlfn.TEXTJOIN("", TRUE, _xlfn.XLOOKUP(TRUE, VALUE(表格1[[#This Row],[年月]]) &lt;= VALUE($R$8:$R$12), $Q$8:$Q$12)) &amp; "年度"</f>
        <v>2023年度</v>
      </c>
    </row>
    <row r="4787" spans="1:13" x14ac:dyDescent="0.3">
      <c r="A4787" s="2">
        <v>202303</v>
      </c>
      <c r="B4787" s="19">
        <f>DATE(表格1[[#This Row],[年]],表格1[[#This Row],[月]],1)</f>
        <v>44986</v>
      </c>
      <c r="C4787" s="2" t="str">
        <f>LEFT(表格1[[#This Row],[年月]],4)</f>
        <v>2023</v>
      </c>
      <c r="D4787" s="2" t="str">
        <f>RIGHT(表格1[[#This Row],[年月]],2)</f>
        <v>03</v>
      </c>
      <c r="E4787" s="5">
        <v>65000000</v>
      </c>
      <c r="F4787" s="2" t="str">
        <f>VLOOKUP(TEXT(表格1[[#This Row],[地區]],"00000000"),縣市代碼,2,0)</f>
        <v>新北市</v>
      </c>
      <c r="G4787" s="2" t="s">
        <v>8</v>
      </c>
      <c r="H4787" s="13">
        <v>5260700</v>
      </c>
      <c r="I4787" s="14">
        <v>9854995992</v>
      </c>
      <c r="J4787" s="14">
        <f>表格1[[#This Row],[信用卡交易筆數]]/1000</f>
        <v>5260.7</v>
      </c>
      <c r="K4787" s="14">
        <f>表格1[[#This Row],[信用卡交易金額'[新臺幣']]]/1000</f>
        <v>9854995.9920000006</v>
      </c>
      <c r="L4787" s="14">
        <f>表格1[[#This Row],[信用卡交易金額'[新臺幣']]]/1000000</f>
        <v>9854.9959920000001</v>
      </c>
      <c r="M4787" s="14" t="str" cm="1">
        <f t="array" ref="M4787">_xlfn.TEXTJOIN("", TRUE, _xlfn.XLOOKUP(TRUE, VALUE(表格1[[#This Row],[年月]]) &lt;= VALUE($R$8:$R$12), $Q$8:$Q$12)) &amp; "年度"</f>
        <v>2023年度</v>
      </c>
    </row>
    <row r="4788" spans="1:13" x14ac:dyDescent="0.3">
      <c r="A4788" s="2">
        <v>202303</v>
      </c>
      <c r="B4788" s="19">
        <f>DATE(表格1[[#This Row],[年]],表格1[[#This Row],[月]],1)</f>
        <v>44986</v>
      </c>
      <c r="C4788" s="2" t="str">
        <f>LEFT(表格1[[#This Row],[年月]],4)</f>
        <v>2023</v>
      </c>
      <c r="D4788" s="2" t="str">
        <f>RIGHT(表格1[[#This Row],[年月]],2)</f>
        <v>03</v>
      </c>
      <c r="E4788" s="5">
        <v>65000000</v>
      </c>
      <c r="F4788" s="2" t="str">
        <f>VLOOKUP(TEXT(表格1[[#This Row],[地區]],"00000000"),縣市代碼,2,0)</f>
        <v>新北市</v>
      </c>
      <c r="G4788" s="2" t="s">
        <v>9</v>
      </c>
      <c r="H4788" s="13">
        <v>10690115</v>
      </c>
      <c r="I4788" s="14">
        <v>13304813038</v>
      </c>
      <c r="J4788" s="14">
        <f>表格1[[#This Row],[信用卡交易筆數]]/1000</f>
        <v>10690.115</v>
      </c>
      <c r="K4788" s="14">
        <f>表格1[[#This Row],[信用卡交易金額'[新臺幣']]]/1000</f>
        <v>13304813.038000001</v>
      </c>
      <c r="L4788" s="14">
        <f>表格1[[#This Row],[信用卡交易金額'[新臺幣']]]/1000000</f>
        <v>13304.813038</v>
      </c>
      <c r="M4788" s="14" t="str" cm="1">
        <f t="array" ref="M4788">_xlfn.TEXTJOIN("", TRUE, _xlfn.XLOOKUP(TRUE, VALUE(表格1[[#This Row],[年月]]) &lt;= VALUE($R$8:$R$12), $Q$8:$Q$12)) &amp; "年度"</f>
        <v>2023年度</v>
      </c>
    </row>
    <row r="4789" spans="1:13" x14ac:dyDescent="0.3">
      <c r="A4789" s="2">
        <v>202303</v>
      </c>
      <c r="B4789" s="19">
        <f>DATE(表格1[[#This Row],[年]],表格1[[#This Row],[月]],1)</f>
        <v>44986</v>
      </c>
      <c r="C4789" s="2" t="str">
        <f>LEFT(表格1[[#This Row],[年月]],4)</f>
        <v>2023</v>
      </c>
      <c r="D4789" s="2" t="str">
        <f>RIGHT(表格1[[#This Row],[年月]],2)</f>
        <v>03</v>
      </c>
      <c r="E4789" s="5">
        <v>65000000</v>
      </c>
      <c r="F4789" s="2" t="str">
        <f>VLOOKUP(TEXT(表格1[[#This Row],[地區]],"00000000"),縣市代碼,2,0)</f>
        <v>新北市</v>
      </c>
      <c r="G4789" s="2" t="s">
        <v>10</v>
      </c>
      <c r="H4789" s="13">
        <v>6669272</v>
      </c>
      <c r="I4789" s="14">
        <v>17763331801</v>
      </c>
      <c r="J4789" s="14">
        <f>表格1[[#This Row],[信用卡交易筆數]]/1000</f>
        <v>6669.2719999999999</v>
      </c>
      <c r="K4789" s="14">
        <f>表格1[[#This Row],[信用卡交易金額'[新臺幣']]]/1000</f>
        <v>17763331.800999999</v>
      </c>
      <c r="L4789" s="14">
        <f>表格1[[#This Row],[信用卡交易金額'[新臺幣']]]/1000000</f>
        <v>17763.331801</v>
      </c>
      <c r="M4789" s="14" t="str" cm="1">
        <f t="array" ref="M4789">_xlfn.TEXTJOIN("", TRUE, _xlfn.XLOOKUP(TRUE, VALUE(表格1[[#This Row],[年月]]) &lt;= VALUE($R$8:$R$12), $Q$8:$Q$12)) &amp; "年度"</f>
        <v>2023年度</v>
      </c>
    </row>
    <row r="4790" spans="1:13" x14ac:dyDescent="0.3">
      <c r="A4790" s="2">
        <v>202303</v>
      </c>
      <c r="B4790" s="19">
        <f>DATE(表格1[[#This Row],[年]],表格1[[#This Row],[月]],1)</f>
        <v>44986</v>
      </c>
      <c r="C4790" s="2" t="str">
        <f>LEFT(表格1[[#This Row],[年月]],4)</f>
        <v>2023</v>
      </c>
      <c r="D4790" s="2" t="str">
        <f>RIGHT(表格1[[#This Row],[年月]],2)</f>
        <v>03</v>
      </c>
      <c r="E4790" s="5">
        <v>68000000</v>
      </c>
      <c r="F4790" s="2" t="str">
        <f>VLOOKUP(TEXT(表格1[[#This Row],[地區]],"00000000"),縣市代碼,2,0)</f>
        <v>桃園市</v>
      </c>
      <c r="G4790" s="2" t="s">
        <v>4</v>
      </c>
      <c r="H4790" s="13">
        <v>5822428</v>
      </c>
      <c r="I4790" s="14">
        <v>2700411588</v>
      </c>
      <c r="J4790" s="14">
        <f>表格1[[#This Row],[信用卡交易筆數]]/1000</f>
        <v>5822.4279999999999</v>
      </c>
      <c r="K4790" s="14">
        <f>表格1[[#This Row],[信用卡交易金額'[新臺幣']]]/1000</f>
        <v>2700411.588</v>
      </c>
      <c r="L4790" s="14">
        <f>表格1[[#This Row],[信用卡交易金額'[新臺幣']]]/1000000</f>
        <v>2700.4115879999999</v>
      </c>
      <c r="M4790" s="14" t="str" cm="1">
        <f t="array" ref="M4790">_xlfn.TEXTJOIN("", TRUE, _xlfn.XLOOKUP(TRUE, VALUE(表格1[[#This Row],[年月]]) &lt;= VALUE($R$8:$R$12), $Q$8:$Q$12)) &amp; "年度"</f>
        <v>2023年度</v>
      </c>
    </row>
    <row r="4791" spans="1:13" x14ac:dyDescent="0.3">
      <c r="A4791" s="2">
        <v>202303</v>
      </c>
      <c r="B4791" s="19">
        <f>DATE(表格1[[#This Row],[年]],表格1[[#This Row],[月]],1)</f>
        <v>44986</v>
      </c>
      <c r="C4791" s="2" t="str">
        <f>LEFT(表格1[[#This Row],[年月]],4)</f>
        <v>2023</v>
      </c>
      <c r="D4791" s="2" t="str">
        <f>RIGHT(表格1[[#This Row],[年月]],2)</f>
        <v>03</v>
      </c>
      <c r="E4791" s="5">
        <v>68000000</v>
      </c>
      <c r="F4791" s="2" t="str">
        <f>VLOOKUP(TEXT(表格1[[#This Row],[地區]],"00000000"),縣市代碼,2,0)</f>
        <v>桃園市</v>
      </c>
      <c r="G4791" s="2" t="s">
        <v>5</v>
      </c>
      <c r="H4791" s="13">
        <v>320407</v>
      </c>
      <c r="I4791" s="14">
        <v>961227767</v>
      </c>
      <c r="J4791" s="14">
        <f>表格1[[#This Row],[信用卡交易筆數]]/1000</f>
        <v>320.40699999999998</v>
      </c>
      <c r="K4791" s="14">
        <f>表格1[[#This Row],[信用卡交易金額'[新臺幣']]]/1000</f>
        <v>961227.76699999999</v>
      </c>
      <c r="L4791" s="14">
        <f>表格1[[#This Row],[信用卡交易金額'[新臺幣']]]/1000000</f>
        <v>961.22776699999997</v>
      </c>
      <c r="M4791" s="14" t="str" cm="1">
        <f t="array" ref="M4791">_xlfn.TEXTJOIN("", TRUE, _xlfn.XLOOKUP(TRUE, VALUE(表格1[[#This Row],[年月]]) &lt;= VALUE($R$8:$R$12), $Q$8:$Q$12)) &amp; "年度"</f>
        <v>2023年度</v>
      </c>
    </row>
    <row r="4792" spans="1:13" x14ac:dyDescent="0.3">
      <c r="A4792" s="2">
        <v>202303</v>
      </c>
      <c r="B4792" s="19">
        <f>DATE(表格1[[#This Row],[年]],表格1[[#This Row],[月]],1)</f>
        <v>44986</v>
      </c>
      <c r="C4792" s="2" t="str">
        <f>LEFT(表格1[[#This Row],[年月]],4)</f>
        <v>2023</v>
      </c>
      <c r="D4792" s="2" t="str">
        <f>RIGHT(表格1[[#This Row],[年月]],2)</f>
        <v>03</v>
      </c>
      <c r="E4792" s="5">
        <v>68000000</v>
      </c>
      <c r="F4792" s="2" t="str">
        <f>VLOOKUP(TEXT(表格1[[#This Row],[地區]],"00000000"),縣市代碼,2,0)</f>
        <v>桃園市</v>
      </c>
      <c r="G4792" s="2" t="s">
        <v>6</v>
      </c>
      <c r="H4792" s="13">
        <v>517911</v>
      </c>
      <c r="I4792" s="14">
        <v>1647353736</v>
      </c>
      <c r="J4792" s="14">
        <f>表格1[[#This Row],[信用卡交易筆數]]/1000</f>
        <v>517.91099999999994</v>
      </c>
      <c r="K4792" s="14">
        <f>表格1[[#This Row],[信用卡交易金額'[新臺幣']]]/1000</f>
        <v>1647353.736</v>
      </c>
      <c r="L4792" s="14">
        <f>表格1[[#This Row],[信用卡交易金額'[新臺幣']]]/1000000</f>
        <v>1647.353736</v>
      </c>
      <c r="M4792" s="14" t="str" cm="1">
        <f t="array" ref="M4792">_xlfn.TEXTJOIN("", TRUE, _xlfn.XLOOKUP(TRUE, VALUE(表格1[[#This Row],[年月]]) &lt;= VALUE($R$8:$R$12), $Q$8:$Q$12)) &amp; "年度"</f>
        <v>2023年度</v>
      </c>
    </row>
    <row r="4793" spans="1:13" x14ac:dyDescent="0.3">
      <c r="A4793" s="2">
        <v>202303</v>
      </c>
      <c r="B4793" s="19">
        <f>DATE(表格1[[#This Row],[年]],表格1[[#This Row],[月]],1)</f>
        <v>44986</v>
      </c>
      <c r="C4793" s="2" t="str">
        <f>LEFT(表格1[[#This Row],[年月]],4)</f>
        <v>2023</v>
      </c>
      <c r="D4793" s="2" t="str">
        <f>RIGHT(表格1[[#This Row],[年月]],2)</f>
        <v>03</v>
      </c>
      <c r="E4793" s="5">
        <v>68000000</v>
      </c>
      <c r="F4793" s="2" t="str">
        <f>VLOOKUP(TEXT(表格1[[#This Row],[地區]],"00000000"),縣市代碼,2,0)</f>
        <v>桃園市</v>
      </c>
      <c r="G4793" s="2" t="s">
        <v>7</v>
      </c>
      <c r="H4793" s="13">
        <v>3076166</v>
      </c>
      <c r="I4793" s="14">
        <v>3901014121</v>
      </c>
      <c r="J4793" s="14">
        <f>表格1[[#This Row],[信用卡交易筆數]]/1000</f>
        <v>3076.1660000000002</v>
      </c>
      <c r="K4793" s="14">
        <f>表格1[[#This Row],[信用卡交易金額'[新臺幣']]]/1000</f>
        <v>3901014.1209999998</v>
      </c>
      <c r="L4793" s="14">
        <f>表格1[[#This Row],[信用卡交易金額'[新臺幣']]]/1000000</f>
        <v>3901.0141210000002</v>
      </c>
      <c r="M4793" s="14" t="str" cm="1">
        <f t="array" ref="M4793">_xlfn.TEXTJOIN("", TRUE, _xlfn.XLOOKUP(TRUE, VALUE(表格1[[#This Row],[年月]]) &lt;= VALUE($R$8:$R$12), $Q$8:$Q$12)) &amp; "年度"</f>
        <v>2023年度</v>
      </c>
    </row>
    <row r="4794" spans="1:13" x14ac:dyDescent="0.3">
      <c r="A4794" s="2">
        <v>202303</v>
      </c>
      <c r="B4794" s="19">
        <f>DATE(表格1[[#This Row],[年]],表格1[[#This Row],[月]],1)</f>
        <v>44986</v>
      </c>
      <c r="C4794" s="2" t="str">
        <f>LEFT(表格1[[#This Row],[年月]],4)</f>
        <v>2023</v>
      </c>
      <c r="D4794" s="2" t="str">
        <f>RIGHT(表格1[[#This Row],[年月]],2)</f>
        <v>03</v>
      </c>
      <c r="E4794" s="5">
        <v>68000000</v>
      </c>
      <c r="F4794" s="2" t="str">
        <f>VLOOKUP(TEXT(表格1[[#This Row],[地區]],"00000000"),縣市代碼,2,0)</f>
        <v>桃園市</v>
      </c>
      <c r="G4794" s="2" t="s">
        <v>8</v>
      </c>
      <c r="H4794" s="13">
        <v>2479377</v>
      </c>
      <c r="I4794" s="14">
        <v>4302830552</v>
      </c>
      <c r="J4794" s="14">
        <f>表格1[[#This Row],[信用卡交易筆數]]/1000</f>
        <v>2479.377</v>
      </c>
      <c r="K4794" s="14">
        <f>表格1[[#This Row],[信用卡交易金額'[新臺幣']]]/1000</f>
        <v>4302830.5520000001</v>
      </c>
      <c r="L4794" s="14">
        <f>表格1[[#This Row],[信用卡交易金額'[新臺幣']]]/1000000</f>
        <v>4302.8305520000004</v>
      </c>
      <c r="M4794" s="14" t="str" cm="1">
        <f t="array" ref="M4794">_xlfn.TEXTJOIN("", TRUE, _xlfn.XLOOKUP(TRUE, VALUE(表格1[[#This Row],[年月]]) &lt;= VALUE($R$8:$R$12), $Q$8:$Q$12)) &amp; "年度"</f>
        <v>2023年度</v>
      </c>
    </row>
    <row r="4795" spans="1:13" x14ac:dyDescent="0.3">
      <c r="A4795" s="2">
        <v>202303</v>
      </c>
      <c r="B4795" s="19">
        <f>DATE(表格1[[#This Row],[年]],表格1[[#This Row],[月]],1)</f>
        <v>44986</v>
      </c>
      <c r="C4795" s="2" t="str">
        <f>LEFT(表格1[[#This Row],[年月]],4)</f>
        <v>2023</v>
      </c>
      <c r="D4795" s="2" t="str">
        <f>RIGHT(表格1[[#This Row],[年月]],2)</f>
        <v>03</v>
      </c>
      <c r="E4795" s="5">
        <v>68000000</v>
      </c>
      <c r="F4795" s="2" t="str">
        <f>VLOOKUP(TEXT(表格1[[#This Row],[地區]],"00000000"),縣市代碼,2,0)</f>
        <v>桃園市</v>
      </c>
      <c r="G4795" s="2" t="s">
        <v>9</v>
      </c>
      <c r="H4795" s="13">
        <v>4600169</v>
      </c>
      <c r="I4795" s="14">
        <v>6341659257</v>
      </c>
      <c r="J4795" s="14">
        <f>表格1[[#This Row],[信用卡交易筆數]]/1000</f>
        <v>4600.1689999999999</v>
      </c>
      <c r="K4795" s="14">
        <f>表格1[[#This Row],[信用卡交易金額'[新臺幣']]]/1000</f>
        <v>6341659.2570000002</v>
      </c>
      <c r="L4795" s="14">
        <f>表格1[[#This Row],[信用卡交易金額'[新臺幣']]]/1000000</f>
        <v>6341.6592570000003</v>
      </c>
      <c r="M4795" s="14" t="str" cm="1">
        <f t="array" ref="M4795">_xlfn.TEXTJOIN("", TRUE, _xlfn.XLOOKUP(TRUE, VALUE(表格1[[#This Row],[年月]]) &lt;= VALUE($R$8:$R$12), $Q$8:$Q$12)) &amp; "年度"</f>
        <v>2023年度</v>
      </c>
    </row>
    <row r="4796" spans="1:13" x14ac:dyDescent="0.3">
      <c r="A4796" s="2">
        <v>202303</v>
      </c>
      <c r="B4796" s="19">
        <f>DATE(表格1[[#This Row],[年]],表格1[[#This Row],[月]],1)</f>
        <v>44986</v>
      </c>
      <c r="C4796" s="2" t="str">
        <f>LEFT(表格1[[#This Row],[年月]],4)</f>
        <v>2023</v>
      </c>
      <c r="D4796" s="2" t="str">
        <f>RIGHT(表格1[[#This Row],[年月]],2)</f>
        <v>03</v>
      </c>
      <c r="E4796" s="5">
        <v>68000000</v>
      </c>
      <c r="F4796" s="2" t="str">
        <f>VLOOKUP(TEXT(表格1[[#This Row],[地區]],"00000000"),縣市代碼,2,0)</f>
        <v>桃園市</v>
      </c>
      <c r="G4796" s="2" t="s">
        <v>10</v>
      </c>
      <c r="H4796" s="13">
        <v>3079160</v>
      </c>
      <c r="I4796" s="14">
        <v>8274599462</v>
      </c>
      <c r="J4796" s="14">
        <f>表格1[[#This Row],[信用卡交易筆數]]/1000</f>
        <v>3079.16</v>
      </c>
      <c r="K4796" s="14">
        <f>表格1[[#This Row],[信用卡交易金額'[新臺幣']]]/1000</f>
        <v>8274599.4620000003</v>
      </c>
      <c r="L4796" s="14">
        <f>表格1[[#This Row],[信用卡交易金額'[新臺幣']]]/1000000</f>
        <v>8274.5994620000001</v>
      </c>
      <c r="M4796" s="14" t="str" cm="1">
        <f t="array" ref="M4796">_xlfn.TEXTJOIN("", TRUE, _xlfn.XLOOKUP(TRUE, VALUE(表格1[[#This Row],[年月]]) &lt;= VALUE($R$8:$R$12), $Q$8:$Q$12)) &amp; "年度"</f>
        <v>2023年度</v>
      </c>
    </row>
    <row r="4797" spans="1:13" x14ac:dyDescent="0.3">
      <c r="A4797" s="2">
        <v>202303</v>
      </c>
      <c r="B4797" s="19">
        <f>DATE(表格1[[#This Row],[年]],表格1[[#This Row],[月]],1)</f>
        <v>44986</v>
      </c>
      <c r="C4797" s="2" t="str">
        <f>LEFT(表格1[[#This Row],[年月]],4)</f>
        <v>2023</v>
      </c>
      <c r="D4797" s="2" t="str">
        <f>RIGHT(表格1[[#This Row],[年月]],2)</f>
        <v>03</v>
      </c>
      <c r="E4797" s="5">
        <v>10004000</v>
      </c>
      <c r="F4797" s="2" t="str">
        <f>VLOOKUP(TEXT(表格1[[#This Row],[地區]],"00000000"),縣市代碼,2,0)</f>
        <v>新竹縣</v>
      </c>
      <c r="G4797" s="2" t="s">
        <v>4</v>
      </c>
      <c r="H4797" s="13">
        <v>1698464</v>
      </c>
      <c r="I4797" s="14">
        <v>863770748</v>
      </c>
      <c r="J4797" s="14">
        <f>表格1[[#This Row],[信用卡交易筆數]]/1000</f>
        <v>1698.4639999999999</v>
      </c>
      <c r="K4797" s="14">
        <f>表格1[[#This Row],[信用卡交易金額'[新臺幣']]]/1000</f>
        <v>863770.74800000002</v>
      </c>
      <c r="L4797" s="14">
        <f>表格1[[#This Row],[信用卡交易金額'[新臺幣']]]/1000000</f>
        <v>863.77074800000003</v>
      </c>
      <c r="M4797" s="14" t="str" cm="1">
        <f t="array" ref="M4797">_xlfn.TEXTJOIN("", TRUE, _xlfn.XLOOKUP(TRUE, VALUE(表格1[[#This Row],[年月]]) &lt;= VALUE($R$8:$R$12), $Q$8:$Q$12)) &amp; "年度"</f>
        <v>2023年度</v>
      </c>
    </row>
    <row r="4798" spans="1:13" x14ac:dyDescent="0.3">
      <c r="A4798" s="2">
        <v>202303</v>
      </c>
      <c r="B4798" s="19">
        <f>DATE(表格1[[#This Row],[年]],表格1[[#This Row],[月]],1)</f>
        <v>44986</v>
      </c>
      <c r="C4798" s="2" t="str">
        <f>LEFT(表格1[[#This Row],[年月]],4)</f>
        <v>2023</v>
      </c>
      <c r="D4798" s="2" t="str">
        <f>RIGHT(表格1[[#This Row],[年月]],2)</f>
        <v>03</v>
      </c>
      <c r="E4798" s="5">
        <v>10004000</v>
      </c>
      <c r="F4798" s="2" t="str">
        <f>VLOOKUP(TEXT(表格1[[#This Row],[地區]],"00000000"),縣市代碼,2,0)</f>
        <v>新竹縣</v>
      </c>
      <c r="G4798" s="2" t="s">
        <v>5</v>
      </c>
      <c r="H4798" s="13">
        <v>86845</v>
      </c>
      <c r="I4798" s="14">
        <v>297910617</v>
      </c>
      <c r="J4798" s="14">
        <f>表格1[[#This Row],[信用卡交易筆數]]/1000</f>
        <v>86.844999999999999</v>
      </c>
      <c r="K4798" s="14">
        <f>表格1[[#This Row],[信用卡交易金額'[新臺幣']]]/1000</f>
        <v>297910.61700000003</v>
      </c>
      <c r="L4798" s="14">
        <f>表格1[[#This Row],[信用卡交易金額'[新臺幣']]]/1000000</f>
        <v>297.910617</v>
      </c>
      <c r="M4798" s="14" t="str" cm="1">
        <f t="array" ref="M4798">_xlfn.TEXTJOIN("", TRUE, _xlfn.XLOOKUP(TRUE, VALUE(表格1[[#This Row],[年月]]) &lt;= VALUE($R$8:$R$12), $Q$8:$Q$12)) &amp; "年度"</f>
        <v>2023年度</v>
      </c>
    </row>
    <row r="4799" spans="1:13" x14ac:dyDescent="0.3">
      <c r="A4799" s="2">
        <v>202303</v>
      </c>
      <c r="B4799" s="19">
        <f>DATE(表格1[[#This Row],[年]],表格1[[#This Row],[月]],1)</f>
        <v>44986</v>
      </c>
      <c r="C4799" s="2" t="str">
        <f>LEFT(表格1[[#This Row],[年月]],4)</f>
        <v>2023</v>
      </c>
      <c r="D4799" s="2" t="str">
        <f>RIGHT(表格1[[#This Row],[年月]],2)</f>
        <v>03</v>
      </c>
      <c r="E4799" s="5">
        <v>10004000</v>
      </c>
      <c r="F4799" s="2" t="str">
        <f>VLOOKUP(TEXT(表格1[[#This Row],[地區]],"00000000"),縣市代碼,2,0)</f>
        <v>新竹縣</v>
      </c>
      <c r="G4799" s="2" t="s">
        <v>6</v>
      </c>
      <c r="H4799" s="13">
        <v>143312</v>
      </c>
      <c r="I4799" s="14">
        <v>543357822</v>
      </c>
      <c r="J4799" s="14">
        <f>表格1[[#This Row],[信用卡交易筆數]]/1000</f>
        <v>143.31200000000001</v>
      </c>
      <c r="K4799" s="14">
        <f>表格1[[#This Row],[信用卡交易金額'[新臺幣']]]/1000</f>
        <v>543357.82200000004</v>
      </c>
      <c r="L4799" s="14">
        <f>表格1[[#This Row],[信用卡交易金額'[新臺幣']]]/1000000</f>
        <v>543.35782200000006</v>
      </c>
      <c r="M4799" s="14" t="str" cm="1">
        <f t="array" ref="M4799">_xlfn.TEXTJOIN("", TRUE, _xlfn.XLOOKUP(TRUE, VALUE(表格1[[#This Row],[年月]]) &lt;= VALUE($R$8:$R$12), $Q$8:$Q$12)) &amp; "年度"</f>
        <v>2023年度</v>
      </c>
    </row>
    <row r="4800" spans="1:13" x14ac:dyDescent="0.3">
      <c r="A4800" s="2">
        <v>202303</v>
      </c>
      <c r="B4800" s="19">
        <f>DATE(表格1[[#This Row],[年]],表格1[[#This Row],[月]],1)</f>
        <v>44986</v>
      </c>
      <c r="C4800" s="2" t="str">
        <f>LEFT(表格1[[#This Row],[年月]],4)</f>
        <v>2023</v>
      </c>
      <c r="D4800" s="2" t="str">
        <f>RIGHT(表格1[[#This Row],[年月]],2)</f>
        <v>03</v>
      </c>
      <c r="E4800" s="5">
        <v>10004000</v>
      </c>
      <c r="F4800" s="2" t="str">
        <f>VLOOKUP(TEXT(表格1[[#This Row],[地區]],"00000000"),縣市代碼,2,0)</f>
        <v>新竹縣</v>
      </c>
      <c r="G4800" s="2" t="s">
        <v>7</v>
      </c>
      <c r="H4800" s="13">
        <v>850852</v>
      </c>
      <c r="I4800" s="14">
        <v>1183358327</v>
      </c>
      <c r="J4800" s="14">
        <f>表格1[[#This Row],[信用卡交易筆數]]/1000</f>
        <v>850.85199999999998</v>
      </c>
      <c r="K4800" s="14">
        <f>表格1[[#This Row],[信用卡交易金額'[新臺幣']]]/1000</f>
        <v>1183358.327</v>
      </c>
      <c r="L4800" s="14">
        <f>表格1[[#This Row],[信用卡交易金額'[新臺幣']]]/1000000</f>
        <v>1183.3583269999999</v>
      </c>
      <c r="M4800" s="14" t="str" cm="1">
        <f t="array" ref="M4800">_xlfn.TEXTJOIN("", TRUE, _xlfn.XLOOKUP(TRUE, VALUE(表格1[[#This Row],[年月]]) &lt;= VALUE($R$8:$R$12), $Q$8:$Q$12)) &amp; "年度"</f>
        <v>2023年度</v>
      </c>
    </row>
    <row r="4801" spans="1:13" x14ac:dyDescent="0.3">
      <c r="A4801" s="2">
        <v>202303</v>
      </c>
      <c r="B4801" s="19">
        <f>DATE(表格1[[#This Row],[年]],表格1[[#This Row],[月]],1)</f>
        <v>44986</v>
      </c>
      <c r="C4801" s="2" t="str">
        <f>LEFT(表格1[[#This Row],[年月]],4)</f>
        <v>2023</v>
      </c>
      <c r="D4801" s="2" t="str">
        <f>RIGHT(表格1[[#This Row],[年月]],2)</f>
        <v>03</v>
      </c>
      <c r="E4801" s="5">
        <v>10004000</v>
      </c>
      <c r="F4801" s="2" t="str">
        <f>VLOOKUP(TEXT(表格1[[#This Row],[地區]],"00000000"),縣市代碼,2,0)</f>
        <v>新竹縣</v>
      </c>
      <c r="G4801" s="2" t="s">
        <v>8</v>
      </c>
      <c r="H4801" s="13">
        <v>826991</v>
      </c>
      <c r="I4801" s="14">
        <v>1404388294</v>
      </c>
      <c r="J4801" s="14">
        <f>表格1[[#This Row],[信用卡交易筆數]]/1000</f>
        <v>826.99099999999999</v>
      </c>
      <c r="K4801" s="14">
        <f>表格1[[#This Row],[信用卡交易金額'[新臺幣']]]/1000</f>
        <v>1404388.294</v>
      </c>
      <c r="L4801" s="14">
        <f>表格1[[#This Row],[信用卡交易金額'[新臺幣']]]/1000000</f>
        <v>1404.3882940000001</v>
      </c>
      <c r="M4801" s="14" t="str" cm="1">
        <f t="array" ref="M4801">_xlfn.TEXTJOIN("", TRUE, _xlfn.XLOOKUP(TRUE, VALUE(表格1[[#This Row],[年月]]) &lt;= VALUE($R$8:$R$12), $Q$8:$Q$12)) &amp; "年度"</f>
        <v>2023年度</v>
      </c>
    </row>
    <row r="4802" spans="1:13" x14ac:dyDescent="0.3">
      <c r="A4802" s="2">
        <v>202303</v>
      </c>
      <c r="B4802" s="19">
        <f>DATE(表格1[[#This Row],[年]],表格1[[#This Row],[月]],1)</f>
        <v>44986</v>
      </c>
      <c r="C4802" s="2" t="str">
        <f>LEFT(表格1[[#This Row],[年月]],4)</f>
        <v>2023</v>
      </c>
      <c r="D4802" s="2" t="str">
        <f>RIGHT(表格1[[#This Row],[年月]],2)</f>
        <v>03</v>
      </c>
      <c r="E4802" s="5">
        <v>10004000</v>
      </c>
      <c r="F4802" s="2" t="str">
        <f>VLOOKUP(TEXT(表格1[[#This Row],[地區]],"00000000"),縣市代碼,2,0)</f>
        <v>新竹縣</v>
      </c>
      <c r="G4802" s="2" t="s">
        <v>9</v>
      </c>
      <c r="H4802" s="13">
        <v>1276331</v>
      </c>
      <c r="I4802" s="14">
        <v>1791953416</v>
      </c>
      <c r="J4802" s="14">
        <f>表格1[[#This Row],[信用卡交易筆數]]/1000</f>
        <v>1276.3309999999999</v>
      </c>
      <c r="K4802" s="14">
        <f>表格1[[#This Row],[信用卡交易金額'[新臺幣']]]/1000</f>
        <v>1791953.416</v>
      </c>
      <c r="L4802" s="14">
        <f>表格1[[#This Row],[信用卡交易金額'[新臺幣']]]/1000000</f>
        <v>1791.9534160000001</v>
      </c>
      <c r="M4802" s="14" t="str" cm="1">
        <f t="array" ref="M4802">_xlfn.TEXTJOIN("", TRUE, _xlfn.XLOOKUP(TRUE, VALUE(表格1[[#This Row],[年月]]) &lt;= VALUE($R$8:$R$12), $Q$8:$Q$12)) &amp; "年度"</f>
        <v>2023年度</v>
      </c>
    </row>
    <row r="4803" spans="1:13" x14ac:dyDescent="0.3">
      <c r="A4803" s="2">
        <v>202303</v>
      </c>
      <c r="B4803" s="19">
        <f>DATE(表格1[[#This Row],[年]],表格1[[#This Row],[月]],1)</f>
        <v>44986</v>
      </c>
      <c r="C4803" s="2" t="str">
        <f>LEFT(表格1[[#This Row],[年月]],4)</f>
        <v>2023</v>
      </c>
      <c r="D4803" s="2" t="str">
        <f>RIGHT(表格1[[#This Row],[年月]],2)</f>
        <v>03</v>
      </c>
      <c r="E4803" s="5">
        <v>10004000</v>
      </c>
      <c r="F4803" s="2" t="str">
        <f>VLOOKUP(TEXT(表格1[[#This Row],[地區]],"00000000"),縣市代碼,2,0)</f>
        <v>新竹縣</v>
      </c>
      <c r="G4803" s="2" t="s">
        <v>10</v>
      </c>
      <c r="H4803" s="13">
        <v>879810</v>
      </c>
      <c r="I4803" s="14">
        <v>2281249173</v>
      </c>
      <c r="J4803" s="14">
        <f>表格1[[#This Row],[信用卡交易筆數]]/1000</f>
        <v>879.81</v>
      </c>
      <c r="K4803" s="14">
        <f>表格1[[#This Row],[信用卡交易金額'[新臺幣']]]/1000</f>
        <v>2281249.173</v>
      </c>
      <c r="L4803" s="14">
        <f>表格1[[#This Row],[信用卡交易金額'[新臺幣']]]/1000000</f>
        <v>2281.2491730000002</v>
      </c>
      <c r="M4803" s="14" t="str" cm="1">
        <f t="array" ref="M4803">_xlfn.TEXTJOIN("", TRUE, _xlfn.XLOOKUP(TRUE, VALUE(表格1[[#This Row],[年月]]) &lt;= VALUE($R$8:$R$12), $Q$8:$Q$12)) &amp; "年度"</f>
        <v>2023年度</v>
      </c>
    </row>
    <row r="4804" spans="1:13" x14ac:dyDescent="0.3">
      <c r="A4804" s="2">
        <v>202303</v>
      </c>
      <c r="B4804" s="19">
        <f>DATE(表格1[[#This Row],[年]],表格1[[#This Row],[月]],1)</f>
        <v>44986</v>
      </c>
      <c r="C4804" s="2" t="str">
        <f>LEFT(表格1[[#This Row],[年月]],4)</f>
        <v>2023</v>
      </c>
      <c r="D4804" s="2" t="str">
        <f>RIGHT(表格1[[#This Row],[年月]],2)</f>
        <v>03</v>
      </c>
      <c r="E4804" s="5">
        <v>10018000</v>
      </c>
      <c r="F4804" s="2" t="str">
        <f>VLOOKUP(TEXT(表格1[[#This Row],[地區]],"00000000"),縣市代碼,2,0)</f>
        <v>新竹市</v>
      </c>
      <c r="G4804" s="2" t="s">
        <v>4</v>
      </c>
      <c r="H4804" s="13">
        <v>1648266</v>
      </c>
      <c r="I4804" s="14">
        <v>809579084</v>
      </c>
      <c r="J4804" s="14">
        <f>表格1[[#This Row],[信用卡交易筆數]]/1000</f>
        <v>1648.2660000000001</v>
      </c>
      <c r="K4804" s="14">
        <f>表格1[[#This Row],[信用卡交易金額'[新臺幣']]]/1000</f>
        <v>809579.08400000003</v>
      </c>
      <c r="L4804" s="14">
        <f>表格1[[#This Row],[信用卡交易金額'[新臺幣']]]/1000000</f>
        <v>809.57908399999997</v>
      </c>
      <c r="M4804" s="14" t="str" cm="1">
        <f t="array" ref="M4804">_xlfn.TEXTJOIN("", TRUE, _xlfn.XLOOKUP(TRUE, VALUE(表格1[[#This Row],[年月]]) &lt;= VALUE($R$8:$R$12), $Q$8:$Q$12)) &amp; "年度"</f>
        <v>2023年度</v>
      </c>
    </row>
    <row r="4805" spans="1:13" x14ac:dyDescent="0.3">
      <c r="A4805" s="2">
        <v>202303</v>
      </c>
      <c r="B4805" s="19">
        <f>DATE(表格1[[#This Row],[年]],表格1[[#This Row],[月]],1)</f>
        <v>44986</v>
      </c>
      <c r="C4805" s="2" t="str">
        <f>LEFT(表格1[[#This Row],[年月]],4)</f>
        <v>2023</v>
      </c>
      <c r="D4805" s="2" t="str">
        <f>RIGHT(表格1[[#This Row],[年月]],2)</f>
        <v>03</v>
      </c>
      <c r="E4805" s="5">
        <v>10018000</v>
      </c>
      <c r="F4805" s="2" t="str">
        <f>VLOOKUP(TEXT(表格1[[#This Row],[地區]],"00000000"),縣市代碼,2,0)</f>
        <v>新竹市</v>
      </c>
      <c r="G4805" s="2" t="s">
        <v>5</v>
      </c>
      <c r="H4805" s="13">
        <v>77848</v>
      </c>
      <c r="I4805" s="14">
        <v>288195763</v>
      </c>
      <c r="J4805" s="14">
        <f>表格1[[#This Row],[信用卡交易筆數]]/1000</f>
        <v>77.847999999999999</v>
      </c>
      <c r="K4805" s="14">
        <f>表格1[[#This Row],[信用卡交易金額'[新臺幣']]]/1000</f>
        <v>288195.76299999998</v>
      </c>
      <c r="L4805" s="14">
        <f>表格1[[#This Row],[信用卡交易金額'[新臺幣']]]/1000000</f>
        <v>288.195763</v>
      </c>
      <c r="M4805" s="14" t="str" cm="1">
        <f t="array" ref="M4805">_xlfn.TEXTJOIN("", TRUE, _xlfn.XLOOKUP(TRUE, VALUE(表格1[[#This Row],[年月]]) &lt;= VALUE($R$8:$R$12), $Q$8:$Q$12)) &amp; "年度"</f>
        <v>2023年度</v>
      </c>
    </row>
    <row r="4806" spans="1:13" x14ac:dyDescent="0.3">
      <c r="A4806" s="2">
        <v>202303</v>
      </c>
      <c r="B4806" s="19">
        <f>DATE(表格1[[#This Row],[年]],表格1[[#This Row],[月]],1)</f>
        <v>44986</v>
      </c>
      <c r="C4806" s="2" t="str">
        <f>LEFT(表格1[[#This Row],[年月]],4)</f>
        <v>2023</v>
      </c>
      <c r="D4806" s="2" t="str">
        <f>RIGHT(表格1[[#This Row],[年月]],2)</f>
        <v>03</v>
      </c>
      <c r="E4806" s="5">
        <v>10018000</v>
      </c>
      <c r="F4806" s="2" t="str">
        <f>VLOOKUP(TEXT(表格1[[#This Row],[地區]],"00000000"),縣市代碼,2,0)</f>
        <v>新竹市</v>
      </c>
      <c r="G4806" s="2" t="s">
        <v>6</v>
      </c>
      <c r="H4806" s="13">
        <v>137089</v>
      </c>
      <c r="I4806" s="14">
        <v>543712831</v>
      </c>
      <c r="J4806" s="14">
        <f>表格1[[#This Row],[信用卡交易筆數]]/1000</f>
        <v>137.089</v>
      </c>
      <c r="K4806" s="14">
        <f>表格1[[#This Row],[信用卡交易金額'[新臺幣']]]/1000</f>
        <v>543712.83100000001</v>
      </c>
      <c r="L4806" s="14">
        <f>表格1[[#This Row],[信用卡交易金額'[新臺幣']]]/1000000</f>
        <v>543.71283100000005</v>
      </c>
      <c r="M4806" s="14" t="str" cm="1">
        <f t="array" ref="M4806">_xlfn.TEXTJOIN("", TRUE, _xlfn.XLOOKUP(TRUE, VALUE(表格1[[#This Row],[年月]]) &lt;= VALUE($R$8:$R$12), $Q$8:$Q$12)) &amp; "年度"</f>
        <v>2023年度</v>
      </c>
    </row>
    <row r="4807" spans="1:13" x14ac:dyDescent="0.3">
      <c r="A4807" s="2">
        <v>202303</v>
      </c>
      <c r="B4807" s="19">
        <f>DATE(表格1[[#This Row],[年]],表格1[[#This Row],[月]],1)</f>
        <v>44986</v>
      </c>
      <c r="C4807" s="2" t="str">
        <f>LEFT(表格1[[#This Row],[年月]],4)</f>
        <v>2023</v>
      </c>
      <c r="D4807" s="2" t="str">
        <f>RIGHT(表格1[[#This Row],[年月]],2)</f>
        <v>03</v>
      </c>
      <c r="E4807" s="5">
        <v>10018000</v>
      </c>
      <c r="F4807" s="2" t="str">
        <f>VLOOKUP(TEXT(表格1[[#This Row],[地區]],"00000000"),縣市代碼,2,0)</f>
        <v>新竹市</v>
      </c>
      <c r="G4807" s="2" t="s">
        <v>7</v>
      </c>
      <c r="H4807" s="13">
        <v>739494</v>
      </c>
      <c r="I4807" s="14">
        <v>980614318</v>
      </c>
      <c r="J4807" s="14">
        <f>表格1[[#This Row],[信用卡交易筆數]]/1000</f>
        <v>739.49400000000003</v>
      </c>
      <c r="K4807" s="14">
        <f>表格1[[#This Row],[信用卡交易金額'[新臺幣']]]/1000</f>
        <v>980614.31799999997</v>
      </c>
      <c r="L4807" s="14">
        <f>表格1[[#This Row],[信用卡交易金額'[新臺幣']]]/1000000</f>
        <v>980.61431800000003</v>
      </c>
      <c r="M4807" s="14" t="str" cm="1">
        <f t="array" ref="M4807">_xlfn.TEXTJOIN("", TRUE, _xlfn.XLOOKUP(TRUE, VALUE(表格1[[#This Row],[年月]]) &lt;= VALUE($R$8:$R$12), $Q$8:$Q$12)) &amp; "年度"</f>
        <v>2023年度</v>
      </c>
    </row>
    <row r="4808" spans="1:13" x14ac:dyDescent="0.3">
      <c r="A4808" s="2">
        <v>202303</v>
      </c>
      <c r="B4808" s="19">
        <f>DATE(表格1[[#This Row],[年]],表格1[[#This Row],[月]],1)</f>
        <v>44986</v>
      </c>
      <c r="C4808" s="2" t="str">
        <f>LEFT(表格1[[#This Row],[年月]],4)</f>
        <v>2023</v>
      </c>
      <c r="D4808" s="2" t="str">
        <f>RIGHT(表格1[[#This Row],[年月]],2)</f>
        <v>03</v>
      </c>
      <c r="E4808" s="5">
        <v>10018000</v>
      </c>
      <c r="F4808" s="2" t="str">
        <f>VLOOKUP(TEXT(表格1[[#This Row],[地區]],"00000000"),縣市代碼,2,0)</f>
        <v>新竹市</v>
      </c>
      <c r="G4808" s="2" t="s">
        <v>8</v>
      </c>
      <c r="H4808" s="13">
        <v>608213</v>
      </c>
      <c r="I4808" s="14">
        <v>1367417595</v>
      </c>
      <c r="J4808" s="14">
        <f>表格1[[#This Row],[信用卡交易筆數]]/1000</f>
        <v>608.21299999999997</v>
      </c>
      <c r="K4808" s="14">
        <f>表格1[[#This Row],[信用卡交易金額'[新臺幣']]]/1000</f>
        <v>1367417.595</v>
      </c>
      <c r="L4808" s="14">
        <f>表格1[[#This Row],[信用卡交易金額'[新臺幣']]]/1000000</f>
        <v>1367.4175949999999</v>
      </c>
      <c r="M4808" s="14" t="str" cm="1">
        <f t="array" ref="M4808">_xlfn.TEXTJOIN("", TRUE, _xlfn.XLOOKUP(TRUE, VALUE(表格1[[#This Row],[年月]]) &lt;= VALUE($R$8:$R$12), $Q$8:$Q$12)) &amp; "年度"</f>
        <v>2023年度</v>
      </c>
    </row>
    <row r="4809" spans="1:13" x14ac:dyDescent="0.3">
      <c r="A4809" s="2">
        <v>202303</v>
      </c>
      <c r="B4809" s="19">
        <f>DATE(表格1[[#This Row],[年]],表格1[[#This Row],[月]],1)</f>
        <v>44986</v>
      </c>
      <c r="C4809" s="2" t="str">
        <f>LEFT(表格1[[#This Row],[年月]],4)</f>
        <v>2023</v>
      </c>
      <c r="D4809" s="2" t="str">
        <f>RIGHT(表格1[[#This Row],[年月]],2)</f>
        <v>03</v>
      </c>
      <c r="E4809" s="5">
        <v>10018000</v>
      </c>
      <c r="F4809" s="2" t="str">
        <f>VLOOKUP(TEXT(表格1[[#This Row],[地區]],"00000000"),縣市代碼,2,0)</f>
        <v>新竹市</v>
      </c>
      <c r="G4809" s="2" t="s">
        <v>9</v>
      </c>
      <c r="H4809" s="13">
        <v>1268407</v>
      </c>
      <c r="I4809" s="14">
        <v>1773677298</v>
      </c>
      <c r="J4809" s="14">
        <f>表格1[[#This Row],[信用卡交易筆數]]/1000</f>
        <v>1268.4069999999999</v>
      </c>
      <c r="K4809" s="14">
        <f>表格1[[#This Row],[信用卡交易金額'[新臺幣']]]/1000</f>
        <v>1773677.298</v>
      </c>
      <c r="L4809" s="14">
        <f>表格1[[#This Row],[信用卡交易金額'[新臺幣']]]/1000000</f>
        <v>1773.6772980000001</v>
      </c>
      <c r="M4809" s="14" t="str" cm="1">
        <f t="array" ref="M4809">_xlfn.TEXTJOIN("", TRUE, _xlfn.XLOOKUP(TRUE, VALUE(表格1[[#This Row],[年月]]) &lt;= VALUE($R$8:$R$12), $Q$8:$Q$12)) &amp; "年度"</f>
        <v>2023年度</v>
      </c>
    </row>
    <row r="4810" spans="1:13" x14ac:dyDescent="0.3">
      <c r="A4810" s="2">
        <v>202303</v>
      </c>
      <c r="B4810" s="19">
        <f>DATE(表格1[[#This Row],[年]],表格1[[#This Row],[月]],1)</f>
        <v>44986</v>
      </c>
      <c r="C4810" s="2" t="str">
        <f>LEFT(表格1[[#This Row],[年月]],4)</f>
        <v>2023</v>
      </c>
      <c r="D4810" s="2" t="str">
        <f>RIGHT(表格1[[#This Row],[年月]],2)</f>
        <v>03</v>
      </c>
      <c r="E4810" s="5">
        <v>10018000</v>
      </c>
      <c r="F4810" s="2" t="str">
        <f>VLOOKUP(TEXT(表格1[[#This Row],[地區]],"00000000"),縣市代碼,2,0)</f>
        <v>新竹市</v>
      </c>
      <c r="G4810" s="2" t="s">
        <v>10</v>
      </c>
      <c r="H4810" s="13">
        <v>806745</v>
      </c>
      <c r="I4810" s="14">
        <v>2052613318</v>
      </c>
      <c r="J4810" s="14">
        <f>表格1[[#This Row],[信用卡交易筆數]]/1000</f>
        <v>806.745</v>
      </c>
      <c r="K4810" s="14">
        <f>表格1[[#This Row],[信用卡交易金額'[新臺幣']]]/1000</f>
        <v>2052613.318</v>
      </c>
      <c r="L4810" s="14">
        <f>表格1[[#This Row],[信用卡交易金額'[新臺幣']]]/1000000</f>
        <v>2052.6133180000002</v>
      </c>
      <c r="M4810" s="14" t="str" cm="1">
        <f t="array" ref="M4810">_xlfn.TEXTJOIN("", TRUE, _xlfn.XLOOKUP(TRUE, VALUE(表格1[[#This Row],[年月]]) &lt;= VALUE($R$8:$R$12), $Q$8:$Q$12)) &amp; "年度"</f>
        <v>2023年度</v>
      </c>
    </row>
    <row r="4811" spans="1:13" x14ac:dyDescent="0.3">
      <c r="A4811" s="2">
        <v>202303</v>
      </c>
      <c r="B4811" s="19">
        <f>DATE(表格1[[#This Row],[年]],表格1[[#This Row],[月]],1)</f>
        <v>44986</v>
      </c>
      <c r="C4811" s="2" t="str">
        <f>LEFT(表格1[[#This Row],[年月]],4)</f>
        <v>2023</v>
      </c>
      <c r="D4811" s="2" t="str">
        <f>RIGHT(表格1[[#This Row],[年月]],2)</f>
        <v>03</v>
      </c>
      <c r="E4811" s="5">
        <v>10005000</v>
      </c>
      <c r="F4811" s="2" t="str">
        <f>VLOOKUP(TEXT(表格1[[#This Row],[地區]],"00000000"),縣市代碼,2,0)</f>
        <v>苗栗縣</v>
      </c>
      <c r="G4811" s="2" t="s">
        <v>4</v>
      </c>
      <c r="H4811" s="13">
        <v>817493</v>
      </c>
      <c r="I4811" s="14">
        <v>369817758</v>
      </c>
      <c r="J4811" s="14">
        <f>表格1[[#This Row],[信用卡交易筆數]]/1000</f>
        <v>817.49300000000005</v>
      </c>
      <c r="K4811" s="14">
        <f>表格1[[#This Row],[信用卡交易金額'[新臺幣']]]/1000</f>
        <v>369817.75799999997</v>
      </c>
      <c r="L4811" s="14">
        <f>表格1[[#This Row],[信用卡交易金額'[新臺幣']]]/1000000</f>
        <v>369.81775800000003</v>
      </c>
      <c r="M4811" s="14" t="str" cm="1">
        <f t="array" ref="M4811">_xlfn.TEXTJOIN("", TRUE, _xlfn.XLOOKUP(TRUE, VALUE(表格1[[#This Row],[年月]]) &lt;= VALUE($R$8:$R$12), $Q$8:$Q$12)) &amp; "年度"</f>
        <v>2023年度</v>
      </c>
    </row>
    <row r="4812" spans="1:13" x14ac:dyDescent="0.3">
      <c r="A4812" s="2">
        <v>202303</v>
      </c>
      <c r="B4812" s="19">
        <f>DATE(表格1[[#This Row],[年]],表格1[[#This Row],[月]],1)</f>
        <v>44986</v>
      </c>
      <c r="C4812" s="2" t="str">
        <f>LEFT(表格1[[#This Row],[年月]],4)</f>
        <v>2023</v>
      </c>
      <c r="D4812" s="2" t="str">
        <f>RIGHT(表格1[[#This Row],[年月]],2)</f>
        <v>03</v>
      </c>
      <c r="E4812" s="5">
        <v>10005000</v>
      </c>
      <c r="F4812" s="2" t="str">
        <f>VLOOKUP(TEXT(表格1[[#This Row],[地區]],"00000000"),縣市代碼,2,0)</f>
        <v>苗栗縣</v>
      </c>
      <c r="G4812" s="2" t="s">
        <v>5</v>
      </c>
      <c r="H4812" s="13">
        <v>53546</v>
      </c>
      <c r="I4812" s="14">
        <v>162632501</v>
      </c>
      <c r="J4812" s="14">
        <f>表格1[[#This Row],[信用卡交易筆數]]/1000</f>
        <v>53.545999999999999</v>
      </c>
      <c r="K4812" s="14">
        <f>表格1[[#This Row],[信用卡交易金額'[新臺幣']]]/1000</f>
        <v>162632.50099999999</v>
      </c>
      <c r="L4812" s="14">
        <f>表格1[[#This Row],[信用卡交易金額'[新臺幣']]]/1000000</f>
        <v>162.63250099999999</v>
      </c>
      <c r="M4812" s="14" t="str" cm="1">
        <f t="array" ref="M4812">_xlfn.TEXTJOIN("", TRUE, _xlfn.XLOOKUP(TRUE, VALUE(表格1[[#This Row],[年月]]) &lt;= VALUE($R$8:$R$12), $Q$8:$Q$12)) &amp; "年度"</f>
        <v>2023年度</v>
      </c>
    </row>
    <row r="4813" spans="1:13" x14ac:dyDescent="0.3">
      <c r="A4813" s="2">
        <v>202303</v>
      </c>
      <c r="B4813" s="19">
        <f>DATE(表格1[[#This Row],[年]],表格1[[#This Row],[月]],1)</f>
        <v>44986</v>
      </c>
      <c r="C4813" s="2" t="str">
        <f>LEFT(表格1[[#This Row],[年月]],4)</f>
        <v>2023</v>
      </c>
      <c r="D4813" s="2" t="str">
        <f>RIGHT(表格1[[#This Row],[年月]],2)</f>
        <v>03</v>
      </c>
      <c r="E4813" s="5">
        <v>10005000</v>
      </c>
      <c r="F4813" s="2" t="str">
        <f>VLOOKUP(TEXT(表格1[[#This Row],[地區]],"00000000"),縣市代碼,2,0)</f>
        <v>苗栗縣</v>
      </c>
      <c r="G4813" s="2" t="s">
        <v>6</v>
      </c>
      <c r="H4813" s="13">
        <v>82738</v>
      </c>
      <c r="I4813" s="14">
        <v>254709531</v>
      </c>
      <c r="J4813" s="14">
        <f>表格1[[#This Row],[信用卡交易筆數]]/1000</f>
        <v>82.738</v>
      </c>
      <c r="K4813" s="14">
        <f>表格1[[#This Row],[信用卡交易金額'[新臺幣']]]/1000</f>
        <v>254709.53099999999</v>
      </c>
      <c r="L4813" s="14">
        <f>表格1[[#This Row],[信用卡交易金額'[新臺幣']]]/1000000</f>
        <v>254.709531</v>
      </c>
      <c r="M4813" s="14" t="str" cm="1">
        <f t="array" ref="M4813">_xlfn.TEXTJOIN("", TRUE, _xlfn.XLOOKUP(TRUE, VALUE(表格1[[#This Row],[年月]]) &lt;= VALUE($R$8:$R$12), $Q$8:$Q$12)) &amp; "年度"</f>
        <v>2023年度</v>
      </c>
    </row>
    <row r="4814" spans="1:13" x14ac:dyDescent="0.3">
      <c r="A4814" s="2">
        <v>202303</v>
      </c>
      <c r="B4814" s="19">
        <f>DATE(表格1[[#This Row],[年]],表格1[[#This Row],[月]],1)</f>
        <v>44986</v>
      </c>
      <c r="C4814" s="2" t="str">
        <f>LEFT(表格1[[#This Row],[年月]],4)</f>
        <v>2023</v>
      </c>
      <c r="D4814" s="2" t="str">
        <f>RIGHT(表格1[[#This Row],[年月]],2)</f>
        <v>03</v>
      </c>
      <c r="E4814" s="5">
        <v>10005000</v>
      </c>
      <c r="F4814" s="2" t="str">
        <f>VLOOKUP(TEXT(表格1[[#This Row],[地區]],"00000000"),縣市代碼,2,0)</f>
        <v>苗栗縣</v>
      </c>
      <c r="G4814" s="2" t="s">
        <v>7</v>
      </c>
      <c r="H4814" s="13">
        <v>564783</v>
      </c>
      <c r="I4814" s="14">
        <v>689526287</v>
      </c>
      <c r="J4814" s="14">
        <f>表格1[[#This Row],[信用卡交易筆數]]/1000</f>
        <v>564.78300000000002</v>
      </c>
      <c r="K4814" s="14">
        <f>表格1[[#This Row],[信用卡交易金額'[新臺幣']]]/1000</f>
        <v>689526.28700000001</v>
      </c>
      <c r="L4814" s="14">
        <f>表格1[[#This Row],[信用卡交易金額'[新臺幣']]]/1000000</f>
        <v>689.52628700000002</v>
      </c>
      <c r="M4814" s="14" t="str" cm="1">
        <f t="array" ref="M4814">_xlfn.TEXTJOIN("", TRUE, _xlfn.XLOOKUP(TRUE, VALUE(表格1[[#This Row],[年月]]) &lt;= VALUE($R$8:$R$12), $Q$8:$Q$12)) &amp; "年度"</f>
        <v>2023年度</v>
      </c>
    </row>
    <row r="4815" spans="1:13" x14ac:dyDescent="0.3">
      <c r="A4815" s="2">
        <v>202303</v>
      </c>
      <c r="B4815" s="19">
        <f>DATE(表格1[[#This Row],[年]],表格1[[#This Row],[月]],1)</f>
        <v>44986</v>
      </c>
      <c r="C4815" s="2" t="str">
        <f>LEFT(表格1[[#This Row],[年月]],4)</f>
        <v>2023</v>
      </c>
      <c r="D4815" s="2" t="str">
        <f>RIGHT(表格1[[#This Row],[年月]],2)</f>
        <v>03</v>
      </c>
      <c r="E4815" s="5">
        <v>10005000</v>
      </c>
      <c r="F4815" s="2" t="str">
        <f>VLOOKUP(TEXT(表格1[[#This Row],[地區]],"00000000"),縣市代碼,2,0)</f>
        <v>苗栗縣</v>
      </c>
      <c r="G4815" s="2" t="s">
        <v>8</v>
      </c>
      <c r="H4815" s="13">
        <v>374638</v>
      </c>
      <c r="I4815" s="14">
        <v>626965087</v>
      </c>
      <c r="J4815" s="14">
        <f>表格1[[#This Row],[信用卡交易筆數]]/1000</f>
        <v>374.63799999999998</v>
      </c>
      <c r="K4815" s="14">
        <f>表格1[[#This Row],[信用卡交易金額'[新臺幣']]]/1000</f>
        <v>626965.08700000006</v>
      </c>
      <c r="L4815" s="14">
        <f>表格1[[#This Row],[信用卡交易金額'[新臺幣']]]/1000000</f>
        <v>626.96508700000004</v>
      </c>
      <c r="M4815" s="14" t="str" cm="1">
        <f t="array" ref="M4815">_xlfn.TEXTJOIN("", TRUE, _xlfn.XLOOKUP(TRUE, VALUE(表格1[[#This Row],[年月]]) &lt;= VALUE($R$8:$R$12), $Q$8:$Q$12)) &amp; "年度"</f>
        <v>2023年度</v>
      </c>
    </row>
    <row r="4816" spans="1:13" x14ac:dyDescent="0.3">
      <c r="A4816" s="2">
        <v>202303</v>
      </c>
      <c r="B4816" s="19">
        <f>DATE(表格1[[#This Row],[年]],表格1[[#This Row],[月]],1)</f>
        <v>44986</v>
      </c>
      <c r="C4816" s="2" t="str">
        <f>LEFT(表格1[[#This Row],[年月]],4)</f>
        <v>2023</v>
      </c>
      <c r="D4816" s="2" t="str">
        <f>RIGHT(表格1[[#This Row],[年月]],2)</f>
        <v>03</v>
      </c>
      <c r="E4816" s="5">
        <v>10005000</v>
      </c>
      <c r="F4816" s="2" t="str">
        <f>VLOOKUP(TEXT(表格1[[#This Row],[地區]],"00000000"),縣市代碼,2,0)</f>
        <v>苗栗縣</v>
      </c>
      <c r="G4816" s="2" t="s">
        <v>9</v>
      </c>
      <c r="H4816" s="13">
        <v>686996</v>
      </c>
      <c r="I4816" s="14">
        <v>898132453</v>
      </c>
      <c r="J4816" s="14">
        <f>表格1[[#This Row],[信用卡交易筆數]]/1000</f>
        <v>686.99599999999998</v>
      </c>
      <c r="K4816" s="14">
        <f>表格1[[#This Row],[信用卡交易金額'[新臺幣']]]/1000</f>
        <v>898132.45299999998</v>
      </c>
      <c r="L4816" s="14">
        <f>表格1[[#This Row],[信用卡交易金額'[新臺幣']]]/1000000</f>
        <v>898.13245300000005</v>
      </c>
      <c r="M4816" s="14" t="str" cm="1">
        <f t="array" ref="M4816">_xlfn.TEXTJOIN("", TRUE, _xlfn.XLOOKUP(TRUE, VALUE(表格1[[#This Row],[年月]]) &lt;= VALUE($R$8:$R$12), $Q$8:$Q$12)) &amp; "年度"</f>
        <v>2023年度</v>
      </c>
    </row>
    <row r="4817" spans="1:13" x14ac:dyDescent="0.3">
      <c r="A4817" s="2">
        <v>202303</v>
      </c>
      <c r="B4817" s="19">
        <f>DATE(表格1[[#This Row],[年]],表格1[[#This Row],[月]],1)</f>
        <v>44986</v>
      </c>
      <c r="C4817" s="2" t="str">
        <f>LEFT(表格1[[#This Row],[年月]],4)</f>
        <v>2023</v>
      </c>
      <c r="D4817" s="2" t="str">
        <f>RIGHT(表格1[[#This Row],[年月]],2)</f>
        <v>03</v>
      </c>
      <c r="E4817" s="5">
        <v>10005000</v>
      </c>
      <c r="F4817" s="2" t="str">
        <f>VLOOKUP(TEXT(表格1[[#This Row],[地區]],"00000000"),縣市代碼,2,0)</f>
        <v>苗栗縣</v>
      </c>
      <c r="G4817" s="2" t="s">
        <v>10</v>
      </c>
      <c r="H4817" s="13">
        <v>534346</v>
      </c>
      <c r="I4817" s="14">
        <v>1362111195</v>
      </c>
      <c r="J4817" s="14">
        <f>表格1[[#This Row],[信用卡交易筆數]]/1000</f>
        <v>534.346</v>
      </c>
      <c r="K4817" s="14">
        <f>表格1[[#This Row],[信用卡交易金額'[新臺幣']]]/1000</f>
        <v>1362111.1950000001</v>
      </c>
      <c r="L4817" s="14">
        <f>表格1[[#This Row],[信用卡交易金額'[新臺幣']]]/1000000</f>
        <v>1362.111195</v>
      </c>
      <c r="M4817" s="14" t="str" cm="1">
        <f t="array" ref="M4817">_xlfn.TEXTJOIN("", TRUE, _xlfn.XLOOKUP(TRUE, VALUE(表格1[[#This Row],[年月]]) &lt;= VALUE($R$8:$R$12), $Q$8:$Q$12)) &amp; "年度"</f>
        <v>2023年度</v>
      </c>
    </row>
    <row r="4818" spans="1:13" x14ac:dyDescent="0.3">
      <c r="A4818" s="2">
        <v>202303</v>
      </c>
      <c r="B4818" s="19">
        <f>DATE(表格1[[#This Row],[年]],表格1[[#This Row],[月]],1)</f>
        <v>44986</v>
      </c>
      <c r="C4818" s="2" t="str">
        <f>LEFT(表格1[[#This Row],[年月]],4)</f>
        <v>2023</v>
      </c>
      <c r="D4818" s="2" t="str">
        <f>RIGHT(表格1[[#This Row],[年月]],2)</f>
        <v>03</v>
      </c>
      <c r="E4818" s="5">
        <v>66000000</v>
      </c>
      <c r="F4818" s="2" t="str">
        <f>VLOOKUP(TEXT(表格1[[#This Row],[地區]],"00000000"),縣市代碼,2,0)</f>
        <v>臺中市</v>
      </c>
      <c r="G4818" s="2" t="s">
        <v>4</v>
      </c>
      <c r="H4818" s="13">
        <v>7576799</v>
      </c>
      <c r="I4818" s="14">
        <v>3894486135</v>
      </c>
      <c r="J4818" s="14">
        <f>表格1[[#This Row],[信用卡交易筆數]]/1000</f>
        <v>7576.799</v>
      </c>
      <c r="K4818" s="14">
        <f>表格1[[#This Row],[信用卡交易金額'[新臺幣']]]/1000</f>
        <v>3894486.1349999998</v>
      </c>
      <c r="L4818" s="14">
        <f>表格1[[#This Row],[信用卡交易金額'[新臺幣']]]/1000000</f>
        <v>3894.4861350000001</v>
      </c>
      <c r="M4818" s="14" t="str" cm="1">
        <f t="array" ref="M4818">_xlfn.TEXTJOIN("", TRUE, _xlfn.XLOOKUP(TRUE, VALUE(表格1[[#This Row],[年月]]) &lt;= VALUE($R$8:$R$12), $Q$8:$Q$12)) &amp; "年度"</f>
        <v>2023年度</v>
      </c>
    </row>
    <row r="4819" spans="1:13" x14ac:dyDescent="0.3">
      <c r="A4819" s="2">
        <v>202303</v>
      </c>
      <c r="B4819" s="19">
        <f>DATE(表格1[[#This Row],[年]],表格1[[#This Row],[月]],1)</f>
        <v>44986</v>
      </c>
      <c r="C4819" s="2" t="str">
        <f>LEFT(表格1[[#This Row],[年月]],4)</f>
        <v>2023</v>
      </c>
      <c r="D4819" s="2" t="str">
        <f>RIGHT(表格1[[#This Row],[年月]],2)</f>
        <v>03</v>
      </c>
      <c r="E4819" s="5">
        <v>66000000</v>
      </c>
      <c r="F4819" s="2" t="str">
        <f>VLOOKUP(TEXT(表格1[[#This Row],[地區]],"00000000"),縣市代碼,2,0)</f>
        <v>臺中市</v>
      </c>
      <c r="G4819" s="2" t="s">
        <v>5</v>
      </c>
      <c r="H4819" s="13">
        <v>443053</v>
      </c>
      <c r="I4819" s="14">
        <v>1468343649</v>
      </c>
      <c r="J4819" s="14">
        <f>表格1[[#This Row],[信用卡交易筆數]]/1000</f>
        <v>443.053</v>
      </c>
      <c r="K4819" s="14">
        <f>表格1[[#This Row],[信用卡交易金額'[新臺幣']]]/1000</f>
        <v>1468343.649</v>
      </c>
      <c r="L4819" s="14">
        <f>表格1[[#This Row],[信用卡交易金額'[新臺幣']]]/1000000</f>
        <v>1468.3436489999999</v>
      </c>
      <c r="M4819" s="14" t="str" cm="1">
        <f t="array" ref="M4819">_xlfn.TEXTJOIN("", TRUE, _xlfn.XLOOKUP(TRUE, VALUE(表格1[[#This Row],[年月]]) &lt;= VALUE($R$8:$R$12), $Q$8:$Q$12)) &amp; "年度"</f>
        <v>2023年度</v>
      </c>
    </row>
    <row r="4820" spans="1:13" x14ac:dyDescent="0.3">
      <c r="A4820" s="2">
        <v>202303</v>
      </c>
      <c r="B4820" s="19">
        <f>DATE(表格1[[#This Row],[年]],表格1[[#This Row],[月]],1)</f>
        <v>44986</v>
      </c>
      <c r="C4820" s="2" t="str">
        <f>LEFT(表格1[[#This Row],[年月]],4)</f>
        <v>2023</v>
      </c>
      <c r="D4820" s="2" t="str">
        <f>RIGHT(表格1[[#This Row],[年月]],2)</f>
        <v>03</v>
      </c>
      <c r="E4820" s="5">
        <v>66000000</v>
      </c>
      <c r="F4820" s="2" t="str">
        <f>VLOOKUP(TEXT(表格1[[#This Row],[地區]],"00000000"),縣市代碼,2,0)</f>
        <v>臺中市</v>
      </c>
      <c r="G4820" s="2" t="s">
        <v>6</v>
      </c>
      <c r="H4820" s="13">
        <v>688869</v>
      </c>
      <c r="I4820" s="14">
        <v>2330243569</v>
      </c>
      <c r="J4820" s="14">
        <f>表格1[[#This Row],[信用卡交易筆數]]/1000</f>
        <v>688.86900000000003</v>
      </c>
      <c r="K4820" s="14">
        <f>表格1[[#This Row],[信用卡交易金額'[新臺幣']]]/1000</f>
        <v>2330243.5690000001</v>
      </c>
      <c r="L4820" s="14">
        <f>表格1[[#This Row],[信用卡交易金額'[新臺幣']]]/1000000</f>
        <v>2330.2435690000002</v>
      </c>
      <c r="M4820" s="14" t="str" cm="1">
        <f t="array" ref="M4820">_xlfn.TEXTJOIN("", TRUE, _xlfn.XLOOKUP(TRUE, VALUE(表格1[[#This Row],[年月]]) &lt;= VALUE($R$8:$R$12), $Q$8:$Q$12)) &amp; "年度"</f>
        <v>2023年度</v>
      </c>
    </row>
    <row r="4821" spans="1:13" x14ac:dyDescent="0.3">
      <c r="A4821" s="2">
        <v>202303</v>
      </c>
      <c r="B4821" s="19">
        <f>DATE(表格1[[#This Row],[年]],表格1[[#This Row],[月]],1)</f>
        <v>44986</v>
      </c>
      <c r="C4821" s="2" t="str">
        <f>LEFT(表格1[[#This Row],[年月]],4)</f>
        <v>2023</v>
      </c>
      <c r="D4821" s="2" t="str">
        <f>RIGHT(表格1[[#This Row],[年月]],2)</f>
        <v>03</v>
      </c>
      <c r="E4821" s="5">
        <v>66000000</v>
      </c>
      <c r="F4821" s="2" t="str">
        <f>VLOOKUP(TEXT(表格1[[#This Row],[地區]],"00000000"),縣市代碼,2,0)</f>
        <v>臺中市</v>
      </c>
      <c r="G4821" s="2" t="s">
        <v>7</v>
      </c>
      <c r="H4821" s="13">
        <v>4053117</v>
      </c>
      <c r="I4821" s="14">
        <v>5032580056</v>
      </c>
      <c r="J4821" s="14">
        <f>表格1[[#This Row],[信用卡交易筆數]]/1000</f>
        <v>4053.1170000000002</v>
      </c>
      <c r="K4821" s="14">
        <f>表格1[[#This Row],[信用卡交易金額'[新臺幣']]]/1000</f>
        <v>5032580.0559999999</v>
      </c>
      <c r="L4821" s="14">
        <f>表格1[[#This Row],[信用卡交易金額'[新臺幣']]]/1000000</f>
        <v>5032.5800559999998</v>
      </c>
      <c r="M4821" s="14" t="str" cm="1">
        <f t="array" ref="M4821">_xlfn.TEXTJOIN("", TRUE, _xlfn.XLOOKUP(TRUE, VALUE(表格1[[#This Row],[年月]]) &lt;= VALUE($R$8:$R$12), $Q$8:$Q$12)) &amp; "年度"</f>
        <v>2023年度</v>
      </c>
    </row>
    <row r="4822" spans="1:13" x14ac:dyDescent="0.3">
      <c r="A4822" s="2">
        <v>202303</v>
      </c>
      <c r="B4822" s="19">
        <f>DATE(表格1[[#This Row],[年]],表格1[[#This Row],[月]],1)</f>
        <v>44986</v>
      </c>
      <c r="C4822" s="2" t="str">
        <f>LEFT(表格1[[#This Row],[年月]],4)</f>
        <v>2023</v>
      </c>
      <c r="D4822" s="2" t="str">
        <f>RIGHT(表格1[[#This Row],[年月]],2)</f>
        <v>03</v>
      </c>
      <c r="E4822" s="5">
        <v>66000000</v>
      </c>
      <c r="F4822" s="2" t="str">
        <f>VLOOKUP(TEXT(表格1[[#This Row],[地區]],"00000000"),縣市代碼,2,0)</f>
        <v>臺中市</v>
      </c>
      <c r="G4822" s="2" t="s">
        <v>8</v>
      </c>
      <c r="H4822" s="13">
        <v>2867500</v>
      </c>
      <c r="I4822" s="14">
        <v>5810889910</v>
      </c>
      <c r="J4822" s="14">
        <f>表格1[[#This Row],[信用卡交易筆數]]/1000</f>
        <v>2867.5</v>
      </c>
      <c r="K4822" s="14">
        <f>表格1[[#This Row],[信用卡交易金額'[新臺幣']]]/1000</f>
        <v>5810889.9100000001</v>
      </c>
      <c r="L4822" s="14">
        <f>表格1[[#This Row],[信用卡交易金額'[新臺幣']]]/1000000</f>
        <v>5810.8899099999999</v>
      </c>
      <c r="M4822" s="14" t="str" cm="1">
        <f t="array" ref="M4822">_xlfn.TEXTJOIN("", TRUE, _xlfn.XLOOKUP(TRUE, VALUE(表格1[[#This Row],[年月]]) &lt;= VALUE($R$8:$R$12), $Q$8:$Q$12)) &amp; "年度"</f>
        <v>2023年度</v>
      </c>
    </row>
    <row r="4823" spans="1:13" x14ac:dyDescent="0.3">
      <c r="A4823" s="2">
        <v>202303</v>
      </c>
      <c r="B4823" s="19">
        <f>DATE(表格1[[#This Row],[年]],表格1[[#This Row],[月]],1)</f>
        <v>44986</v>
      </c>
      <c r="C4823" s="2" t="str">
        <f>LEFT(表格1[[#This Row],[年月]],4)</f>
        <v>2023</v>
      </c>
      <c r="D4823" s="2" t="str">
        <f>RIGHT(表格1[[#This Row],[年月]],2)</f>
        <v>03</v>
      </c>
      <c r="E4823" s="5">
        <v>66000000</v>
      </c>
      <c r="F4823" s="2" t="str">
        <f>VLOOKUP(TEXT(表格1[[#This Row],[地區]],"00000000"),縣市代碼,2,0)</f>
        <v>臺中市</v>
      </c>
      <c r="G4823" s="2" t="s">
        <v>9</v>
      </c>
      <c r="H4823" s="13">
        <v>5996798</v>
      </c>
      <c r="I4823" s="14">
        <v>8656223082</v>
      </c>
      <c r="J4823" s="14">
        <f>表格1[[#This Row],[信用卡交易筆數]]/1000</f>
        <v>5996.7979999999998</v>
      </c>
      <c r="K4823" s="14">
        <f>表格1[[#This Row],[信用卡交易金額'[新臺幣']]]/1000</f>
        <v>8656223.0820000004</v>
      </c>
      <c r="L4823" s="14">
        <f>表格1[[#This Row],[信用卡交易金額'[新臺幣']]]/1000000</f>
        <v>8656.2230820000004</v>
      </c>
      <c r="M4823" s="14" t="str" cm="1">
        <f t="array" ref="M4823">_xlfn.TEXTJOIN("", TRUE, _xlfn.XLOOKUP(TRUE, VALUE(表格1[[#This Row],[年月]]) &lt;= VALUE($R$8:$R$12), $Q$8:$Q$12)) &amp; "年度"</f>
        <v>2023年度</v>
      </c>
    </row>
    <row r="4824" spans="1:13" x14ac:dyDescent="0.3">
      <c r="A4824" s="2">
        <v>202303</v>
      </c>
      <c r="B4824" s="19">
        <f>DATE(表格1[[#This Row],[年]],表格1[[#This Row],[月]],1)</f>
        <v>44986</v>
      </c>
      <c r="C4824" s="2" t="str">
        <f>LEFT(表格1[[#This Row],[年月]],4)</f>
        <v>2023</v>
      </c>
      <c r="D4824" s="2" t="str">
        <f>RIGHT(表格1[[#This Row],[年月]],2)</f>
        <v>03</v>
      </c>
      <c r="E4824" s="5">
        <v>66000000</v>
      </c>
      <c r="F4824" s="2" t="str">
        <f>VLOOKUP(TEXT(表格1[[#This Row],[地區]],"00000000"),縣市代碼,2,0)</f>
        <v>臺中市</v>
      </c>
      <c r="G4824" s="2" t="s">
        <v>10</v>
      </c>
      <c r="H4824" s="13">
        <v>3801434</v>
      </c>
      <c r="I4824" s="14">
        <v>11109413445</v>
      </c>
      <c r="J4824" s="14">
        <f>表格1[[#This Row],[信用卡交易筆數]]/1000</f>
        <v>3801.4340000000002</v>
      </c>
      <c r="K4824" s="14">
        <f>表格1[[#This Row],[信用卡交易金額'[新臺幣']]]/1000</f>
        <v>11109413.445</v>
      </c>
      <c r="L4824" s="14">
        <f>表格1[[#This Row],[信用卡交易金額'[新臺幣']]]/1000000</f>
        <v>11109.413445</v>
      </c>
      <c r="M4824" s="14" t="str" cm="1">
        <f t="array" ref="M4824">_xlfn.TEXTJOIN("", TRUE, _xlfn.XLOOKUP(TRUE, VALUE(表格1[[#This Row],[年月]]) &lt;= VALUE($R$8:$R$12), $Q$8:$Q$12)) &amp; "年度"</f>
        <v>2023年度</v>
      </c>
    </row>
    <row r="4825" spans="1:13" x14ac:dyDescent="0.3">
      <c r="A4825" s="2">
        <v>202303</v>
      </c>
      <c r="B4825" s="19">
        <f>DATE(表格1[[#This Row],[年]],表格1[[#This Row],[月]],1)</f>
        <v>44986</v>
      </c>
      <c r="C4825" s="2" t="str">
        <f>LEFT(表格1[[#This Row],[年月]],4)</f>
        <v>2023</v>
      </c>
      <c r="D4825" s="2" t="str">
        <f>RIGHT(表格1[[#This Row],[年月]],2)</f>
        <v>03</v>
      </c>
      <c r="E4825" s="5">
        <v>10007000</v>
      </c>
      <c r="F4825" s="2" t="str">
        <f>VLOOKUP(TEXT(表格1[[#This Row],[地區]],"00000000"),縣市代碼,2,0)</f>
        <v>彰化縣</v>
      </c>
      <c r="G4825" s="2" t="s">
        <v>4</v>
      </c>
      <c r="H4825" s="13">
        <v>1616931</v>
      </c>
      <c r="I4825" s="14">
        <v>778858923</v>
      </c>
      <c r="J4825" s="14">
        <f>表格1[[#This Row],[信用卡交易筆數]]/1000</f>
        <v>1616.931</v>
      </c>
      <c r="K4825" s="14">
        <f>表格1[[#This Row],[信用卡交易金額'[新臺幣']]]/1000</f>
        <v>778858.92299999995</v>
      </c>
      <c r="L4825" s="14">
        <f>表格1[[#This Row],[信用卡交易金額'[新臺幣']]]/1000000</f>
        <v>778.858923</v>
      </c>
      <c r="M4825" s="14" t="str" cm="1">
        <f t="array" ref="M4825">_xlfn.TEXTJOIN("", TRUE, _xlfn.XLOOKUP(TRUE, VALUE(表格1[[#This Row],[年月]]) &lt;= VALUE($R$8:$R$12), $Q$8:$Q$12)) &amp; "年度"</f>
        <v>2023年度</v>
      </c>
    </row>
    <row r="4826" spans="1:13" x14ac:dyDescent="0.3">
      <c r="A4826" s="2">
        <v>202303</v>
      </c>
      <c r="B4826" s="19">
        <f>DATE(表格1[[#This Row],[年]],表格1[[#This Row],[月]],1)</f>
        <v>44986</v>
      </c>
      <c r="C4826" s="2" t="str">
        <f>LEFT(表格1[[#This Row],[年月]],4)</f>
        <v>2023</v>
      </c>
      <c r="D4826" s="2" t="str">
        <f>RIGHT(表格1[[#This Row],[年月]],2)</f>
        <v>03</v>
      </c>
      <c r="E4826" s="5">
        <v>10007000</v>
      </c>
      <c r="F4826" s="2" t="str">
        <f>VLOOKUP(TEXT(表格1[[#This Row],[地區]],"00000000"),縣市代碼,2,0)</f>
        <v>彰化縣</v>
      </c>
      <c r="G4826" s="2" t="s">
        <v>5</v>
      </c>
      <c r="H4826" s="13">
        <v>126086</v>
      </c>
      <c r="I4826" s="14">
        <v>337938025</v>
      </c>
      <c r="J4826" s="14">
        <f>表格1[[#This Row],[信用卡交易筆數]]/1000</f>
        <v>126.086</v>
      </c>
      <c r="K4826" s="14">
        <f>表格1[[#This Row],[信用卡交易金額'[新臺幣']]]/1000</f>
        <v>337938.02500000002</v>
      </c>
      <c r="L4826" s="14">
        <f>表格1[[#This Row],[信用卡交易金額'[新臺幣']]]/1000000</f>
        <v>337.93802499999998</v>
      </c>
      <c r="M4826" s="14" t="str" cm="1">
        <f t="array" ref="M4826">_xlfn.TEXTJOIN("", TRUE, _xlfn.XLOOKUP(TRUE, VALUE(表格1[[#This Row],[年月]]) &lt;= VALUE($R$8:$R$12), $Q$8:$Q$12)) &amp; "年度"</f>
        <v>2023年度</v>
      </c>
    </row>
    <row r="4827" spans="1:13" x14ac:dyDescent="0.3">
      <c r="A4827" s="2">
        <v>202303</v>
      </c>
      <c r="B4827" s="19">
        <f>DATE(表格1[[#This Row],[年]],表格1[[#This Row],[月]],1)</f>
        <v>44986</v>
      </c>
      <c r="C4827" s="2" t="str">
        <f>LEFT(表格1[[#This Row],[年月]],4)</f>
        <v>2023</v>
      </c>
      <c r="D4827" s="2" t="str">
        <f>RIGHT(表格1[[#This Row],[年月]],2)</f>
        <v>03</v>
      </c>
      <c r="E4827" s="5">
        <v>10007000</v>
      </c>
      <c r="F4827" s="2" t="str">
        <f>VLOOKUP(TEXT(表格1[[#This Row],[地區]],"00000000"),縣市代碼,2,0)</f>
        <v>彰化縣</v>
      </c>
      <c r="G4827" s="2" t="s">
        <v>6</v>
      </c>
      <c r="H4827" s="13">
        <v>170415</v>
      </c>
      <c r="I4827" s="14">
        <v>508493332</v>
      </c>
      <c r="J4827" s="14">
        <f>表格1[[#This Row],[信用卡交易筆數]]/1000</f>
        <v>170.41499999999999</v>
      </c>
      <c r="K4827" s="14">
        <f>表格1[[#This Row],[信用卡交易金額'[新臺幣']]]/1000</f>
        <v>508493.33199999999</v>
      </c>
      <c r="L4827" s="14">
        <f>表格1[[#This Row],[信用卡交易金額'[新臺幣']]]/1000000</f>
        <v>508.49333200000001</v>
      </c>
      <c r="M4827" s="14" t="str" cm="1">
        <f t="array" ref="M4827">_xlfn.TEXTJOIN("", TRUE, _xlfn.XLOOKUP(TRUE, VALUE(表格1[[#This Row],[年月]]) &lt;= VALUE($R$8:$R$12), $Q$8:$Q$12)) &amp; "年度"</f>
        <v>2023年度</v>
      </c>
    </row>
    <row r="4828" spans="1:13" x14ac:dyDescent="0.3">
      <c r="A4828" s="2">
        <v>202303</v>
      </c>
      <c r="B4828" s="19">
        <f>DATE(表格1[[#This Row],[年]],表格1[[#This Row],[月]],1)</f>
        <v>44986</v>
      </c>
      <c r="C4828" s="2" t="str">
        <f>LEFT(表格1[[#This Row],[年月]],4)</f>
        <v>2023</v>
      </c>
      <c r="D4828" s="2" t="str">
        <f>RIGHT(表格1[[#This Row],[年月]],2)</f>
        <v>03</v>
      </c>
      <c r="E4828" s="5">
        <v>10007000</v>
      </c>
      <c r="F4828" s="2" t="str">
        <f>VLOOKUP(TEXT(表格1[[#This Row],[地區]],"00000000"),縣市代碼,2,0)</f>
        <v>彰化縣</v>
      </c>
      <c r="G4828" s="2" t="s">
        <v>7</v>
      </c>
      <c r="H4828" s="13">
        <v>1154255</v>
      </c>
      <c r="I4828" s="14">
        <v>1505021536</v>
      </c>
      <c r="J4828" s="14">
        <f>表格1[[#This Row],[信用卡交易筆數]]/1000</f>
        <v>1154.2550000000001</v>
      </c>
      <c r="K4828" s="14">
        <f>表格1[[#This Row],[信用卡交易金額'[新臺幣']]]/1000</f>
        <v>1505021.5360000001</v>
      </c>
      <c r="L4828" s="14">
        <f>表格1[[#This Row],[信用卡交易金額'[新臺幣']]]/1000000</f>
        <v>1505.021536</v>
      </c>
      <c r="M4828" s="14" t="str" cm="1">
        <f t="array" ref="M4828">_xlfn.TEXTJOIN("", TRUE, _xlfn.XLOOKUP(TRUE, VALUE(表格1[[#This Row],[年月]]) &lt;= VALUE($R$8:$R$12), $Q$8:$Q$12)) &amp; "年度"</f>
        <v>2023年度</v>
      </c>
    </row>
    <row r="4829" spans="1:13" x14ac:dyDescent="0.3">
      <c r="A4829" s="2">
        <v>202303</v>
      </c>
      <c r="B4829" s="19">
        <f>DATE(表格1[[#This Row],[年]],表格1[[#This Row],[月]],1)</f>
        <v>44986</v>
      </c>
      <c r="C4829" s="2" t="str">
        <f>LEFT(表格1[[#This Row],[年月]],4)</f>
        <v>2023</v>
      </c>
      <c r="D4829" s="2" t="str">
        <f>RIGHT(表格1[[#This Row],[年月]],2)</f>
        <v>03</v>
      </c>
      <c r="E4829" s="5">
        <v>10007000</v>
      </c>
      <c r="F4829" s="2" t="str">
        <f>VLOOKUP(TEXT(表格1[[#This Row],[地區]],"00000000"),縣市代碼,2,0)</f>
        <v>彰化縣</v>
      </c>
      <c r="G4829" s="2" t="s">
        <v>8</v>
      </c>
      <c r="H4829" s="13">
        <v>728929</v>
      </c>
      <c r="I4829" s="14">
        <v>1287286398</v>
      </c>
      <c r="J4829" s="14">
        <f>表格1[[#This Row],[信用卡交易筆數]]/1000</f>
        <v>728.92899999999997</v>
      </c>
      <c r="K4829" s="14">
        <f>表格1[[#This Row],[信用卡交易金額'[新臺幣']]]/1000</f>
        <v>1287286.398</v>
      </c>
      <c r="L4829" s="14">
        <f>表格1[[#This Row],[信用卡交易金額'[新臺幣']]]/1000000</f>
        <v>1287.286398</v>
      </c>
      <c r="M4829" s="14" t="str" cm="1">
        <f t="array" ref="M4829">_xlfn.TEXTJOIN("", TRUE, _xlfn.XLOOKUP(TRUE, VALUE(表格1[[#This Row],[年月]]) &lt;= VALUE($R$8:$R$12), $Q$8:$Q$12)) &amp; "年度"</f>
        <v>2023年度</v>
      </c>
    </row>
    <row r="4830" spans="1:13" x14ac:dyDescent="0.3">
      <c r="A4830" s="2">
        <v>202303</v>
      </c>
      <c r="B4830" s="19">
        <f>DATE(表格1[[#This Row],[年]],表格1[[#This Row],[月]],1)</f>
        <v>44986</v>
      </c>
      <c r="C4830" s="2" t="str">
        <f>LEFT(表格1[[#This Row],[年月]],4)</f>
        <v>2023</v>
      </c>
      <c r="D4830" s="2" t="str">
        <f>RIGHT(表格1[[#This Row],[年月]],2)</f>
        <v>03</v>
      </c>
      <c r="E4830" s="5">
        <v>10007000</v>
      </c>
      <c r="F4830" s="2" t="str">
        <f>VLOOKUP(TEXT(表格1[[#This Row],[地區]],"00000000"),縣市代碼,2,0)</f>
        <v>彰化縣</v>
      </c>
      <c r="G4830" s="2" t="s">
        <v>9</v>
      </c>
      <c r="H4830" s="13">
        <v>1423909</v>
      </c>
      <c r="I4830" s="14">
        <v>1892965413</v>
      </c>
      <c r="J4830" s="14">
        <f>表格1[[#This Row],[信用卡交易筆數]]/1000</f>
        <v>1423.9090000000001</v>
      </c>
      <c r="K4830" s="14">
        <f>表格1[[#This Row],[信用卡交易金額'[新臺幣']]]/1000</f>
        <v>1892965.4129999999</v>
      </c>
      <c r="L4830" s="14">
        <f>表格1[[#This Row],[信用卡交易金額'[新臺幣']]]/1000000</f>
        <v>1892.9654129999999</v>
      </c>
      <c r="M4830" s="14" t="str" cm="1">
        <f t="array" ref="M4830">_xlfn.TEXTJOIN("", TRUE, _xlfn.XLOOKUP(TRUE, VALUE(表格1[[#This Row],[年月]]) &lt;= VALUE($R$8:$R$12), $Q$8:$Q$12)) &amp; "年度"</f>
        <v>2023年度</v>
      </c>
    </row>
    <row r="4831" spans="1:13" x14ac:dyDescent="0.3">
      <c r="A4831" s="2">
        <v>202303</v>
      </c>
      <c r="B4831" s="19">
        <f>DATE(表格1[[#This Row],[年]],表格1[[#This Row],[月]],1)</f>
        <v>44986</v>
      </c>
      <c r="C4831" s="2" t="str">
        <f>LEFT(表格1[[#This Row],[年月]],4)</f>
        <v>2023</v>
      </c>
      <c r="D4831" s="2" t="str">
        <f>RIGHT(表格1[[#This Row],[年月]],2)</f>
        <v>03</v>
      </c>
      <c r="E4831" s="5">
        <v>10007000</v>
      </c>
      <c r="F4831" s="2" t="str">
        <f>VLOOKUP(TEXT(表格1[[#This Row],[地區]],"00000000"),縣市代碼,2,0)</f>
        <v>彰化縣</v>
      </c>
      <c r="G4831" s="2" t="s">
        <v>10</v>
      </c>
      <c r="H4831" s="13">
        <v>1041835</v>
      </c>
      <c r="I4831" s="14">
        <v>3112431079</v>
      </c>
      <c r="J4831" s="14">
        <f>表格1[[#This Row],[信用卡交易筆數]]/1000</f>
        <v>1041.835</v>
      </c>
      <c r="K4831" s="14">
        <f>表格1[[#This Row],[信用卡交易金額'[新臺幣']]]/1000</f>
        <v>3112431.0789999999</v>
      </c>
      <c r="L4831" s="14">
        <f>表格1[[#This Row],[信用卡交易金額'[新臺幣']]]/1000000</f>
        <v>3112.431079</v>
      </c>
      <c r="M4831" s="14" t="str" cm="1">
        <f t="array" ref="M4831">_xlfn.TEXTJOIN("", TRUE, _xlfn.XLOOKUP(TRUE, VALUE(表格1[[#This Row],[年月]]) &lt;= VALUE($R$8:$R$12), $Q$8:$Q$12)) &amp; "年度"</f>
        <v>2023年度</v>
      </c>
    </row>
    <row r="4832" spans="1:13" x14ac:dyDescent="0.3">
      <c r="A4832" s="2">
        <v>202303</v>
      </c>
      <c r="B4832" s="19">
        <f>DATE(表格1[[#This Row],[年]],表格1[[#This Row],[月]],1)</f>
        <v>44986</v>
      </c>
      <c r="C4832" s="2" t="str">
        <f>LEFT(表格1[[#This Row],[年月]],4)</f>
        <v>2023</v>
      </c>
      <c r="D4832" s="2" t="str">
        <f>RIGHT(表格1[[#This Row],[年月]],2)</f>
        <v>03</v>
      </c>
      <c r="E4832" s="5">
        <v>10008000</v>
      </c>
      <c r="F4832" s="2" t="str">
        <f>VLOOKUP(TEXT(表格1[[#This Row],[地區]],"00000000"),縣市代碼,2,0)</f>
        <v>南投縣</v>
      </c>
      <c r="G4832" s="2" t="s">
        <v>4</v>
      </c>
      <c r="H4832" s="13">
        <v>532052</v>
      </c>
      <c r="I4832" s="14">
        <v>249877440</v>
      </c>
      <c r="J4832" s="14">
        <f>表格1[[#This Row],[信用卡交易筆數]]/1000</f>
        <v>532.05200000000002</v>
      </c>
      <c r="K4832" s="14">
        <f>表格1[[#This Row],[信用卡交易金額'[新臺幣']]]/1000</f>
        <v>249877.44</v>
      </c>
      <c r="L4832" s="14">
        <f>表格1[[#This Row],[信用卡交易金額'[新臺幣']]]/1000000</f>
        <v>249.87744000000001</v>
      </c>
      <c r="M4832" s="14" t="str" cm="1">
        <f t="array" ref="M4832">_xlfn.TEXTJOIN("", TRUE, _xlfn.XLOOKUP(TRUE, VALUE(表格1[[#This Row],[年月]]) &lt;= VALUE($R$8:$R$12), $Q$8:$Q$12)) &amp; "年度"</f>
        <v>2023年度</v>
      </c>
    </row>
    <row r="4833" spans="1:13" x14ac:dyDescent="0.3">
      <c r="A4833" s="2">
        <v>202303</v>
      </c>
      <c r="B4833" s="19">
        <f>DATE(表格1[[#This Row],[年]],表格1[[#This Row],[月]],1)</f>
        <v>44986</v>
      </c>
      <c r="C4833" s="2" t="str">
        <f>LEFT(表格1[[#This Row],[年月]],4)</f>
        <v>2023</v>
      </c>
      <c r="D4833" s="2" t="str">
        <f>RIGHT(表格1[[#This Row],[年月]],2)</f>
        <v>03</v>
      </c>
      <c r="E4833" s="5">
        <v>10008000</v>
      </c>
      <c r="F4833" s="2" t="str">
        <f>VLOOKUP(TEXT(表格1[[#This Row],[地區]],"00000000"),縣市代碼,2,0)</f>
        <v>南投縣</v>
      </c>
      <c r="G4833" s="2" t="s">
        <v>5</v>
      </c>
      <c r="H4833" s="13">
        <v>41024</v>
      </c>
      <c r="I4833" s="14">
        <v>106380467</v>
      </c>
      <c r="J4833" s="14">
        <f>表格1[[#This Row],[信用卡交易筆數]]/1000</f>
        <v>41.024000000000001</v>
      </c>
      <c r="K4833" s="14">
        <f>表格1[[#This Row],[信用卡交易金額'[新臺幣']]]/1000</f>
        <v>106380.467</v>
      </c>
      <c r="L4833" s="14">
        <f>表格1[[#This Row],[信用卡交易金額'[新臺幣']]]/1000000</f>
        <v>106.380467</v>
      </c>
      <c r="M4833" s="14" t="str" cm="1">
        <f t="array" ref="M4833">_xlfn.TEXTJOIN("", TRUE, _xlfn.XLOOKUP(TRUE, VALUE(表格1[[#This Row],[年月]]) &lt;= VALUE($R$8:$R$12), $Q$8:$Q$12)) &amp; "年度"</f>
        <v>2023年度</v>
      </c>
    </row>
    <row r="4834" spans="1:13" x14ac:dyDescent="0.3">
      <c r="A4834" s="2">
        <v>202303</v>
      </c>
      <c r="B4834" s="19">
        <f>DATE(表格1[[#This Row],[年]],表格1[[#This Row],[月]],1)</f>
        <v>44986</v>
      </c>
      <c r="C4834" s="2" t="str">
        <f>LEFT(表格1[[#This Row],[年月]],4)</f>
        <v>2023</v>
      </c>
      <c r="D4834" s="2" t="str">
        <f>RIGHT(表格1[[#This Row],[年月]],2)</f>
        <v>03</v>
      </c>
      <c r="E4834" s="5">
        <v>10008000</v>
      </c>
      <c r="F4834" s="2" t="str">
        <f>VLOOKUP(TEXT(表格1[[#This Row],[地區]],"00000000"),縣市代碼,2,0)</f>
        <v>南投縣</v>
      </c>
      <c r="G4834" s="2" t="s">
        <v>6</v>
      </c>
      <c r="H4834" s="13">
        <v>56920</v>
      </c>
      <c r="I4834" s="14">
        <v>182024218</v>
      </c>
      <c r="J4834" s="14">
        <f>表格1[[#This Row],[信用卡交易筆數]]/1000</f>
        <v>56.92</v>
      </c>
      <c r="K4834" s="14">
        <f>表格1[[#This Row],[信用卡交易金額'[新臺幣']]]/1000</f>
        <v>182024.21799999999</v>
      </c>
      <c r="L4834" s="14">
        <f>表格1[[#This Row],[信用卡交易金額'[新臺幣']]]/1000000</f>
        <v>182.02421799999999</v>
      </c>
      <c r="M4834" s="14" t="str" cm="1">
        <f t="array" ref="M4834">_xlfn.TEXTJOIN("", TRUE, _xlfn.XLOOKUP(TRUE, VALUE(表格1[[#This Row],[年月]]) &lt;= VALUE($R$8:$R$12), $Q$8:$Q$12)) &amp; "年度"</f>
        <v>2023年度</v>
      </c>
    </row>
    <row r="4835" spans="1:13" x14ac:dyDescent="0.3">
      <c r="A4835" s="2">
        <v>202303</v>
      </c>
      <c r="B4835" s="19">
        <f>DATE(表格1[[#This Row],[年]],表格1[[#This Row],[月]],1)</f>
        <v>44986</v>
      </c>
      <c r="C4835" s="2" t="str">
        <f>LEFT(表格1[[#This Row],[年月]],4)</f>
        <v>2023</v>
      </c>
      <c r="D4835" s="2" t="str">
        <f>RIGHT(表格1[[#This Row],[年月]],2)</f>
        <v>03</v>
      </c>
      <c r="E4835" s="5">
        <v>10008000</v>
      </c>
      <c r="F4835" s="2" t="str">
        <f>VLOOKUP(TEXT(表格1[[#This Row],[地區]],"00000000"),縣市代碼,2,0)</f>
        <v>南投縣</v>
      </c>
      <c r="G4835" s="2" t="s">
        <v>7</v>
      </c>
      <c r="H4835" s="13">
        <v>394152</v>
      </c>
      <c r="I4835" s="14">
        <v>499627143</v>
      </c>
      <c r="J4835" s="14">
        <f>表格1[[#This Row],[信用卡交易筆數]]/1000</f>
        <v>394.15199999999999</v>
      </c>
      <c r="K4835" s="14">
        <f>表格1[[#This Row],[信用卡交易金額'[新臺幣']]]/1000</f>
        <v>499627.14299999998</v>
      </c>
      <c r="L4835" s="14">
        <f>表格1[[#This Row],[信用卡交易金額'[新臺幣']]]/1000000</f>
        <v>499.62714299999999</v>
      </c>
      <c r="M4835" s="14" t="str" cm="1">
        <f t="array" ref="M4835">_xlfn.TEXTJOIN("", TRUE, _xlfn.XLOOKUP(TRUE, VALUE(表格1[[#This Row],[年月]]) &lt;= VALUE($R$8:$R$12), $Q$8:$Q$12)) &amp; "年度"</f>
        <v>2023年度</v>
      </c>
    </row>
    <row r="4836" spans="1:13" x14ac:dyDescent="0.3">
      <c r="A4836" s="2">
        <v>202303</v>
      </c>
      <c r="B4836" s="19">
        <f>DATE(表格1[[#This Row],[年]],表格1[[#This Row],[月]],1)</f>
        <v>44986</v>
      </c>
      <c r="C4836" s="2" t="str">
        <f>LEFT(表格1[[#This Row],[年月]],4)</f>
        <v>2023</v>
      </c>
      <c r="D4836" s="2" t="str">
        <f>RIGHT(表格1[[#This Row],[年月]],2)</f>
        <v>03</v>
      </c>
      <c r="E4836" s="5">
        <v>10008000</v>
      </c>
      <c r="F4836" s="2" t="str">
        <f>VLOOKUP(TEXT(表格1[[#This Row],[地區]],"00000000"),縣市代碼,2,0)</f>
        <v>南投縣</v>
      </c>
      <c r="G4836" s="2" t="s">
        <v>8</v>
      </c>
      <c r="H4836" s="13">
        <v>328559</v>
      </c>
      <c r="I4836" s="14">
        <v>424653565</v>
      </c>
      <c r="J4836" s="14">
        <f>表格1[[#This Row],[信用卡交易筆數]]/1000</f>
        <v>328.55900000000003</v>
      </c>
      <c r="K4836" s="14">
        <f>表格1[[#This Row],[信用卡交易金額'[新臺幣']]]/1000</f>
        <v>424653.565</v>
      </c>
      <c r="L4836" s="14">
        <f>表格1[[#This Row],[信用卡交易金額'[新臺幣']]]/1000000</f>
        <v>424.65356500000001</v>
      </c>
      <c r="M4836" s="14" t="str" cm="1">
        <f t="array" ref="M4836">_xlfn.TEXTJOIN("", TRUE, _xlfn.XLOOKUP(TRUE, VALUE(表格1[[#This Row],[年月]]) &lt;= VALUE($R$8:$R$12), $Q$8:$Q$12)) &amp; "年度"</f>
        <v>2023年度</v>
      </c>
    </row>
    <row r="4837" spans="1:13" x14ac:dyDescent="0.3">
      <c r="A4837" s="2">
        <v>202303</v>
      </c>
      <c r="B4837" s="19">
        <f>DATE(表格1[[#This Row],[年]],表格1[[#This Row],[月]],1)</f>
        <v>44986</v>
      </c>
      <c r="C4837" s="2" t="str">
        <f>LEFT(表格1[[#This Row],[年月]],4)</f>
        <v>2023</v>
      </c>
      <c r="D4837" s="2" t="str">
        <f>RIGHT(表格1[[#This Row],[年月]],2)</f>
        <v>03</v>
      </c>
      <c r="E4837" s="5">
        <v>10008000</v>
      </c>
      <c r="F4837" s="2" t="str">
        <f>VLOOKUP(TEXT(表格1[[#This Row],[地區]],"00000000"),縣市代碼,2,0)</f>
        <v>南投縣</v>
      </c>
      <c r="G4837" s="2" t="s">
        <v>9</v>
      </c>
      <c r="H4837" s="13">
        <v>472210</v>
      </c>
      <c r="I4837" s="14">
        <v>606822937</v>
      </c>
      <c r="J4837" s="14">
        <f>表格1[[#This Row],[信用卡交易筆數]]/1000</f>
        <v>472.21</v>
      </c>
      <c r="K4837" s="14">
        <f>表格1[[#This Row],[信用卡交易金額'[新臺幣']]]/1000</f>
        <v>606822.93700000003</v>
      </c>
      <c r="L4837" s="14">
        <f>表格1[[#This Row],[信用卡交易金額'[新臺幣']]]/1000000</f>
        <v>606.82293700000002</v>
      </c>
      <c r="M4837" s="14" t="str" cm="1">
        <f t="array" ref="M4837">_xlfn.TEXTJOIN("", TRUE, _xlfn.XLOOKUP(TRUE, VALUE(表格1[[#This Row],[年月]]) &lt;= VALUE($R$8:$R$12), $Q$8:$Q$12)) &amp; "年度"</f>
        <v>2023年度</v>
      </c>
    </row>
    <row r="4838" spans="1:13" x14ac:dyDescent="0.3">
      <c r="A4838" s="2">
        <v>202303</v>
      </c>
      <c r="B4838" s="19">
        <f>DATE(表格1[[#This Row],[年]],表格1[[#This Row],[月]],1)</f>
        <v>44986</v>
      </c>
      <c r="C4838" s="2" t="str">
        <f>LEFT(表格1[[#This Row],[年月]],4)</f>
        <v>2023</v>
      </c>
      <c r="D4838" s="2" t="str">
        <f>RIGHT(表格1[[#This Row],[年月]],2)</f>
        <v>03</v>
      </c>
      <c r="E4838" s="5">
        <v>10008000</v>
      </c>
      <c r="F4838" s="2" t="str">
        <f>VLOOKUP(TEXT(表格1[[#This Row],[地區]],"00000000"),縣市代碼,2,0)</f>
        <v>南投縣</v>
      </c>
      <c r="G4838" s="2" t="s">
        <v>10</v>
      </c>
      <c r="H4838" s="13">
        <v>343480</v>
      </c>
      <c r="I4838" s="14">
        <v>981061514</v>
      </c>
      <c r="J4838" s="14">
        <f>表格1[[#This Row],[信用卡交易筆數]]/1000</f>
        <v>343.48</v>
      </c>
      <c r="K4838" s="14">
        <f>表格1[[#This Row],[信用卡交易金額'[新臺幣']]]/1000</f>
        <v>981061.51399999997</v>
      </c>
      <c r="L4838" s="14">
        <f>表格1[[#This Row],[信用卡交易金額'[新臺幣']]]/1000000</f>
        <v>981.06151399999999</v>
      </c>
      <c r="M4838" s="14" t="str" cm="1">
        <f t="array" ref="M4838">_xlfn.TEXTJOIN("", TRUE, _xlfn.XLOOKUP(TRUE, VALUE(表格1[[#This Row],[年月]]) &lt;= VALUE($R$8:$R$12), $Q$8:$Q$12)) &amp; "年度"</f>
        <v>2023年度</v>
      </c>
    </row>
    <row r="4839" spans="1:13" x14ac:dyDescent="0.3">
      <c r="A4839" s="2">
        <v>202303</v>
      </c>
      <c r="B4839" s="19">
        <f>DATE(表格1[[#This Row],[年]],表格1[[#This Row],[月]],1)</f>
        <v>44986</v>
      </c>
      <c r="C4839" s="2" t="str">
        <f>LEFT(表格1[[#This Row],[年月]],4)</f>
        <v>2023</v>
      </c>
      <c r="D4839" s="2" t="str">
        <f>RIGHT(表格1[[#This Row],[年月]],2)</f>
        <v>03</v>
      </c>
      <c r="E4839" s="5">
        <v>10009000</v>
      </c>
      <c r="F4839" s="2" t="str">
        <f>VLOOKUP(TEXT(表格1[[#This Row],[地區]],"00000000"),縣市代碼,2,0)</f>
        <v>雲林縣</v>
      </c>
      <c r="G4839" s="2" t="s">
        <v>4</v>
      </c>
      <c r="H4839" s="13">
        <v>633804</v>
      </c>
      <c r="I4839" s="14">
        <v>289143497</v>
      </c>
      <c r="J4839" s="14">
        <f>表格1[[#This Row],[信用卡交易筆數]]/1000</f>
        <v>633.80399999999997</v>
      </c>
      <c r="K4839" s="14">
        <f>表格1[[#This Row],[信用卡交易金額'[新臺幣']]]/1000</f>
        <v>289143.49699999997</v>
      </c>
      <c r="L4839" s="14">
        <f>表格1[[#This Row],[信用卡交易金額'[新臺幣']]]/1000000</f>
        <v>289.14349700000002</v>
      </c>
      <c r="M4839" s="14" t="str" cm="1">
        <f t="array" ref="M4839">_xlfn.TEXTJOIN("", TRUE, _xlfn.XLOOKUP(TRUE, VALUE(表格1[[#This Row],[年月]]) &lt;= VALUE($R$8:$R$12), $Q$8:$Q$12)) &amp; "年度"</f>
        <v>2023年度</v>
      </c>
    </row>
    <row r="4840" spans="1:13" x14ac:dyDescent="0.3">
      <c r="A4840" s="2">
        <v>202303</v>
      </c>
      <c r="B4840" s="19">
        <f>DATE(表格1[[#This Row],[年]],表格1[[#This Row],[月]],1)</f>
        <v>44986</v>
      </c>
      <c r="C4840" s="2" t="str">
        <f>LEFT(表格1[[#This Row],[年月]],4)</f>
        <v>2023</v>
      </c>
      <c r="D4840" s="2" t="str">
        <f>RIGHT(表格1[[#This Row],[年月]],2)</f>
        <v>03</v>
      </c>
      <c r="E4840" s="5">
        <v>10009000</v>
      </c>
      <c r="F4840" s="2" t="str">
        <f>VLOOKUP(TEXT(表格1[[#This Row],[地區]],"00000000"),縣市代碼,2,0)</f>
        <v>雲林縣</v>
      </c>
      <c r="G4840" s="2" t="s">
        <v>5</v>
      </c>
      <c r="H4840" s="13">
        <v>55668</v>
      </c>
      <c r="I4840" s="14">
        <v>141829069</v>
      </c>
      <c r="J4840" s="14">
        <f>表格1[[#This Row],[信用卡交易筆數]]/1000</f>
        <v>55.667999999999999</v>
      </c>
      <c r="K4840" s="14">
        <f>表格1[[#This Row],[信用卡交易金額'[新臺幣']]]/1000</f>
        <v>141829.06899999999</v>
      </c>
      <c r="L4840" s="14">
        <f>表格1[[#This Row],[信用卡交易金額'[新臺幣']]]/1000000</f>
        <v>141.829069</v>
      </c>
      <c r="M4840" s="14" t="str" cm="1">
        <f t="array" ref="M4840">_xlfn.TEXTJOIN("", TRUE, _xlfn.XLOOKUP(TRUE, VALUE(表格1[[#This Row],[年月]]) &lt;= VALUE($R$8:$R$12), $Q$8:$Q$12)) &amp; "年度"</f>
        <v>2023年度</v>
      </c>
    </row>
    <row r="4841" spans="1:13" x14ac:dyDescent="0.3">
      <c r="A4841" s="2">
        <v>202303</v>
      </c>
      <c r="B4841" s="19">
        <f>DATE(表格1[[#This Row],[年]],表格1[[#This Row],[月]],1)</f>
        <v>44986</v>
      </c>
      <c r="C4841" s="2" t="str">
        <f>LEFT(表格1[[#This Row],[年月]],4)</f>
        <v>2023</v>
      </c>
      <c r="D4841" s="2" t="str">
        <f>RIGHT(表格1[[#This Row],[年月]],2)</f>
        <v>03</v>
      </c>
      <c r="E4841" s="5">
        <v>10009000</v>
      </c>
      <c r="F4841" s="2" t="str">
        <f>VLOOKUP(TEXT(表格1[[#This Row],[地區]],"00000000"),縣市代碼,2,0)</f>
        <v>雲林縣</v>
      </c>
      <c r="G4841" s="2" t="s">
        <v>6</v>
      </c>
      <c r="H4841" s="13">
        <v>73568</v>
      </c>
      <c r="I4841" s="14">
        <v>225615978</v>
      </c>
      <c r="J4841" s="14">
        <f>表格1[[#This Row],[信用卡交易筆數]]/1000</f>
        <v>73.567999999999998</v>
      </c>
      <c r="K4841" s="14">
        <f>表格1[[#This Row],[信用卡交易金額'[新臺幣']]]/1000</f>
        <v>225615.978</v>
      </c>
      <c r="L4841" s="14">
        <f>表格1[[#This Row],[信用卡交易金額'[新臺幣']]]/1000000</f>
        <v>225.61597800000001</v>
      </c>
      <c r="M4841" s="14" t="str" cm="1">
        <f t="array" ref="M4841">_xlfn.TEXTJOIN("", TRUE, _xlfn.XLOOKUP(TRUE, VALUE(表格1[[#This Row],[年月]]) &lt;= VALUE($R$8:$R$12), $Q$8:$Q$12)) &amp; "年度"</f>
        <v>2023年度</v>
      </c>
    </row>
    <row r="4842" spans="1:13" x14ac:dyDescent="0.3">
      <c r="A4842" s="2">
        <v>202303</v>
      </c>
      <c r="B4842" s="19">
        <f>DATE(表格1[[#This Row],[年]],表格1[[#This Row],[月]],1)</f>
        <v>44986</v>
      </c>
      <c r="C4842" s="2" t="str">
        <f>LEFT(表格1[[#This Row],[年月]],4)</f>
        <v>2023</v>
      </c>
      <c r="D4842" s="2" t="str">
        <f>RIGHT(表格1[[#This Row],[年月]],2)</f>
        <v>03</v>
      </c>
      <c r="E4842" s="5">
        <v>10009000</v>
      </c>
      <c r="F4842" s="2" t="str">
        <f>VLOOKUP(TEXT(表格1[[#This Row],[地區]],"00000000"),縣市代碼,2,0)</f>
        <v>雲林縣</v>
      </c>
      <c r="G4842" s="2" t="s">
        <v>7</v>
      </c>
      <c r="H4842" s="13">
        <v>539782</v>
      </c>
      <c r="I4842" s="14">
        <v>705547905</v>
      </c>
      <c r="J4842" s="14">
        <f>表格1[[#This Row],[信用卡交易筆數]]/1000</f>
        <v>539.78200000000004</v>
      </c>
      <c r="K4842" s="14">
        <f>表格1[[#This Row],[信用卡交易金額'[新臺幣']]]/1000</f>
        <v>705547.90500000003</v>
      </c>
      <c r="L4842" s="14">
        <f>表格1[[#This Row],[信用卡交易金額'[新臺幣']]]/1000000</f>
        <v>705.54790500000001</v>
      </c>
      <c r="M4842" s="14" t="str" cm="1">
        <f t="array" ref="M4842">_xlfn.TEXTJOIN("", TRUE, _xlfn.XLOOKUP(TRUE, VALUE(表格1[[#This Row],[年月]]) &lt;= VALUE($R$8:$R$12), $Q$8:$Q$12)) &amp; "年度"</f>
        <v>2023年度</v>
      </c>
    </row>
    <row r="4843" spans="1:13" x14ac:dyDescent="0.3">
      <c r="A4843" s="2">
        <v>202303</v>
      </c>
      <c r="B4843" s="19">
        <f>DATE(表格1[[#This Row],[年]],表格1[[#This Row],[月]],1)</f>
        <v>44986</v>
      </c>
      <c r="C4843" s="2" t="str">
        <f>LEFT(表格1[[#This Row],[年月]],4)</f>
        <v>2023</v>
      </c>
      <c r="D4843" s="2" t="str">
        <f>RIGHT(表格1[[#This Row],[年月]],2)</f>
        <v>03</v>
      </c>
      <c r="E4843" s="5">
        <v>10009000</v>
      </c>
      <c r="F4843" s="2" t="str">
        <f>VLOOKUP(TEXT(表格1[[#This Row],[地區]],"00000000"),縣市代碼,2,0)</f>
        <v>雲林縣</v>
      </c>
      <c r="G4843" s="2" t="s">
        <v>8</v>
      </c>
      <c r="H4843" s="13">
        <v>322778</v>
      </c>
      <c r="I4843" s="14">
        <v>502511009</v>
      </c>
      <c r="J4843" s="14">
        <f>表格1[[#This Row],[信用卡交易筆數]]/1000</f>
        <v>322.77800000000002</v>
      </c>
      <c r="K4843" s="14">
        <f>表格1[[#This Row],[信用卡交易金額'[新臺幣']]]/1000</f>
        <v>502511.00900000002</v>
      </c>
      <c r="L4843" s="14">
        <f>表格1[[#This Row],[信用卡交易金額'[新臺幣']]]/1000000</f>
        <v>502.511009</v>
      </c>
      <c r="M4843" s="14" t="str" cm="1">
        <f t="array" ref="M4843">_xlfn.TEXTJOIN("", TRUE, _xlfn.XLOOKUP(TRUE, VALUE(表格1[[#This Row],[年月]]) &lt;= VALUE($R$8:$R$12), $Q$8:$Q$12)) &amp; "年度"</f>
        <v>2023年度</v>
      </c>
    </row>
    <row r="4844" spans="1:13" x14ac:dyDescent="0.3">
      <c r="A4844" s="2">
        <v>202303</v>
      </c>
      <c r="B4844" s="19">
        <f>DATE(表格1[[#This Row],[年]],表格1[[#This Row],[月]],1)</f>
        <v>44986</v>
      </c>
      <c r="C4844" s="2" t="str">
        <f>LEFT(表格1[[#This Row],[年月]],4)</f>
        <v>2023</v>
      </c>
      <c r="D4844" s="2" t="str">
        <f>RIGHT(表格1[[#This Row],[年月]],2)</f>
        <v>03</v>
      </c>
      <c r="E4844" s="5">
        <v>10009000</v>
      </c>
      <c r="F4844" s="2" t="str">
        <f>VLOOKUP(TEXT(表格1[[#This Row],[地區]],"00000000"),縣市代碼,2,0)</f>
        <v>雲林縣</v>
      </c>
      <c r="G4844" s="2" t="s">
        <v>9</v>
      </c>
      <c r="H4844" s="13">
        <v>583047</v>
      </c>
      <c r="I4844" s="14">
        <v>762177629</v>
      </c>
      <c r="J4844" s="14">
        <f>表格1[[#This Row],[信用卡交易筆數]]/1000</f>
        <v>583.04700000000003</v>
      </c>
      <c r="K4844" s="14">
        <f>表格1[[#This Row],[信用卡交易金額'[新臺幣']]]/1000</f>
        <v>762177.62899999996</v>
      </c>
      <c r="L4844" s="14">
        <f>表格1[[#This Row],[信用卡交易金額'[新臺幣']]]/1000000</f>
        <v>762.17762900000002</v>
      </c>
      <c r="M4844" s="14" t="str" cm="1">
        <f t="array" ref="M4844">_xlfn.TEXTJOIN("", TRUE, _xlfn.XLOOKUP(TRUE, VALUE(表格1[[#This Row],[年月]]) &lt;= VALUE($R$8:$R$12), $Q$8:$Q$12)) &amp; "年度"</f>
        <v>2023年度</v>
      </c>
    </row>
    <row r="4845" spans="1:13" x14ac:dyDescent="0.3">
      <c r="A4845" s="2">
        <v>202303</v>
      </c>
      <c r="B4845" s="19">
        <f>DATE(表格1[[#This Row],[年]],表格1[[#This Row],[月]],1)</f>
        <v>44986</v>
      </c>
      <c r="C4845" s="2" t="str">
        <f>LEFT(表格1[[#This Row],[年月]],4)</f>
        <v>2023</v>
      </c>
      <c r="D4845" s="2" t="str">
        <f>RIGHT(表格1[[#This Row],[年月]],2)</f>
        <v>03</v>
      </c>
      <c r="E4845" s="5">
        <v>10009000</v>
      </c>
      <c r="F4845" s="2" t="str">
        <f>VLOOKUP(TEXT(表格1[[#This Row],[地區]],"00000000"),縣市代碼,2,0)</f>
        <v>雲林縣</v>
      </c>
      <c r="G4845" s="2" t="s">
        <v>10</v>
      </c>
      <c r="H4845" s="13">
        <v>429983</v>
      </c>
      <c r="I4845" s="14">
        <v>1272535773</v>
      </c>
      <c r="J4845" s="14">
        <f>表格1[[#This Row],[信用卡交易筆數]]/1000</f>
        <v>429.983</v>
      </c>
      <c r="K4845" s="14">
        <f>表格1[[#This Row],[信用卡交易金額'[新臺幣']]]/1000</f>
        <v>1272535.773</v>
      </c>
      <c r="L4845" s="14">
        <f>表格1[[#This Row],[信用卡交易金額'[新臺幣']]]/1000000</f>
        <v>1272.5357730000001</v>
      </c>
      <c r="M4845" s="14" t="str" cm="1">
        <f t="array" ref="M4845">_xlfn.TEXTJOIN("", TRUE, _xlfn.XLOOKUP(TRUE, VALUE(表格1[[#This Row],[年月]]) &lt;= VALUE($R$8:$R$12), $Q$8:$Q$12)) &amp; "年度"</f>
        <v>2023年度</v>
      </c>
    </row>
    <row r="4846" spans="1:13" x14ac:dyDescent="0.3">
      <c r="A4846" s="2">
        <v>202303</v>
      </c>
      <c r="B4846" s="19">
        <f>DATE(表格1[[#This Row],[年]],表格1[[#This Row],[月]],1)</f>
        <v>44986</v>
      </c>
      <c r="C4846" s="2" t="str">
        <f>LEFT(表格1[[#This Row],[年月]],4)</f>
        <v>2023</v>
      </c>
      <c r="D4846" s="2" t="str">
        <f>RIGHT(表格1[[#This Row],[年月]],2)</f>
        <v>03</v>
      </c>
      <c r="E4846" s="5">
        <v>10010000</v>
      </c>
      <c r="F4846" s="2" t="str">
        <f>VLOOKUP(TEXT(表格1[[#This Row],[地區]],"00000000"),縣市代碼,2,0)</f>
        <v>嘉義縣</v>
      </c>
      <c r="G4846" s="2" t="s">
        <v>4</v>
      </c>
      <c r="H4846" s="13">
        <v>441340</v>
      </c>
      <c r="I4846" s="14">
        <v>199328611</v>
      </c>
      <c r="J4846" s="14">
        <f>表格1[[#This Row],[信用卡交易筆數]]/1000</f>
        <v>441.34</v>
      </c>
      <c r="K4846" s="14">
        <f>表格1[[#This Row],[信用卡交易金額'[新臺幣']]]/1000</f>
        <v>199328.611</v>
      </c>
      <c r="L4846" s="14">
        <f>表格1[[#This Row],[信用卡交易金額'[新臺幣']]]/1000000</f>
        <v>199.328611</v>
      </c>
      <c r="M4846" s="14" t="str" cm="1">
        <f t="array" ref="M4846">_xlfn.TEXTJOIN("", TRUE, _xlfn.XLOOKUP(TRUE, VALUE(表格1[[#This Row],[年月]]) &lt;= VALUE($R$8:$R$12), $Q$8:$Q$12)) &amp; "年度"</f>
        <v>2023年度</v>
      </c>
    </row>
    <row r="4847" spans="1:13" x14ac:dyDescent="0.3">
      <c r="A4847" s="2">
        <v>202303</v>
      </c>
      <c r="B4847" s="19">
        <f>DATE(表格1[[#This Row],[年]],表格1[[#This Row],[月]],1)</f>
        <v>44986</v>
      </c>
      <c r="C4847" s="2" t="str">
        <f>LEFT(表格1[[#This Row],[年月]],4)</f>
        <v>2023</v>
      </c>
      <c r="D4847" s="2" t="str">
        <f>RIGHT(表格1[[#This Row],[年月]],2)</f>
        <v>03</v>
      </c>
      <c r="E4847" s="5">
        <v>10010000</v>
      </c>
      <c r="F4847" s="2" t="str">
        <f>VLOOKUP(TEXT(表格1[[#This Row],[地區]],"00000000"),縣市代碼,2,0)</f>
        <v>嘉義縣</v>
      </c>
      <c r="G4847" s="2" t="s">
        <v>5</v>
      </c>
      <c r="H4847" s="13">
        <v>36667</v>
      </c>
      <c r="I4847" s="14">
        <v>96702893</v>
      </c>
      <c r="J4847" s="14">
        <f>表格1[[#This Row],[信用卡交易筆數]]/1000</f>
        <v>36.667000000000002</v>
      </c>
      <c r="K4847" s="14">
        <f>表格1[[#This Row],[信用卡交易金額'[新臺幣']]]/1000</f>
        <v>96702.892999999996</v>
      </c>
      <c r="L4847" s="14">
        <f>表格1[[#This Row],[信用卡交易金額'[新臺幣']]]/1000000</f>
        <v>96.702893000000003</v>
      </c>
      <c r="M4847" s="14" t="str" cm="1">
        <f t="array" ref="M4847">_xlfn.TEXTJOIN("", TRUE, _xlfn.XLOOKUP(TRUE, VALUE(表格1[[#This Row],[年月]]) &lt;= VALUE($R$8:$R$12), $Q$8:$Q$12)) &amp; "年度"</f>
        <v>2023年度</v>
      </c>
    </row>
    <row r="4848" spans="1:13" x14ac:dyDescent="0.3">
      <c r="A4848" s="2">
        <v>202303</v>
      </c>
      <c r="B4848" s="19">
        <f>DATE(表格1[[#This Row],[年]],表格1[[#This Row],[月]],1)</f>
        <v>44986</v>
      </c>
      <c r="C4848" s="2" t="str">
        <f>LEFT(表格1[[#This Row],[年月]],4)</f>
        <v>2023</v>
      </c>
      <c r="D4848" s="2" t="str">
        <f>RIGHT(表格1[[#This Row],[年月]],2)</f>
        <v>03</v>
      </c>
      <c r="E4848" s="5">
        <v>10010000</v>
      </c>
      <c r="F4848" s="2" t="str">
        <f>VLOOKUP(TEXT(表格1[[#This Row],[地區]],"00000000"),縣市代碼,2,0)</f>
        <v>嘉義縣</v>
      </c>
      <c r="G4848" s="2" t="s">
        <v>6</v>
      </c>
      <c r="H4848" s="13">
        <v>51519</v>
      </c>
      <c r="I4848" s="14">
        <v>149909696</v>
      </c>
      <c r="J4848" s="14">
        <f>表格1[[#This Row],[信用卡交易筆數]]/1000</f>
        <v>51.518999999999998</v>
      </c>
      <c r="K4848" s="14">
        <f>表格1[[#This Row],[信用卡交易金額'[新臺幣']]]/1000</f>
        <v>149909.696</v>
      </c>
      <c r="L4848" s="14">
        <f>表格1[[#This Row],[信用卡交易金額'[新臺幣']]]/1000000</f>
        <v>149.909696</v>
      </c>
      <c r="M4848" s="14" t="str" cm="1">
        <f t="array" ref="M4848">_xlfn.TEXTJOIN("", TRUE, _xlfn.XLOOKUP(TRUE, VALUE(表格1[[#This Row],[年月]]) &lt;= VALUE($R$8:$R$12), $Q$8:$Q$12)) &amp; "年度"</f>
        <v>2023年度</v>
      </c>
    </row>
    <row r="4849" spans="1:13" x14ac:dyDescent="0.3">
      <c r="A4849" s="2">
        <v>202303</v>
      </c>
      <c r="B4849" s="19">
        <f>DATE(表格1[[#This Row],[年]],表格1[[#This Row],[月]],1)</f>
        <v>44986</v>
      </c>
      <c r="C4849" s="2" t="str">
        <f>LEFT(表格1[[#This Row],[年月]],4)</f>
        <v>2023</v>
      </c>
      <c r="D4849" s="2" t="str">
        <f>RIGHT(表格1[[#This Row],[年月]],2)</f>
        <v>03</v>
      </c>
      <c r="E4849" s="5">
        <v>10010000</v>
      </c>
      <c r="F4849" s="2" t="str">
        <f>VLOOKUP(TEXT(表格1[[#This Row],[地區]],"00000000"),縣市代碼,2,0)</f>
        <v>嘉義縣</v>
      </c>
      <c r="G4849" s="2" t="s">
        <v>7</v>
      </c>
      <c r="H4849" s="13">
        <v>395964</v>
      </c>
      <c r="I4849" s="14">
        <v>478884530</v>
      </c>
      <c r="J4849" s="14">
        <f>表格1[[#This Row],[信用卡交易筆數]]/1000</f>
        <v>395.964</v>
      </c>
      <c r="K4849" s="14">
        <f>表格1[[#This Row],[信用卡交易金額'[新臺幣']]]/1000</f>
        <v>478884.53</v>
      </c>
      <c r="L4849" s="14">
        <f>表格1[[#This Row],[信用卡交易金額'[新臺幣']]]/1000000</f>
        <v>478.88452999999998</v>
      </c>
      <c r="M4849" s="14" t="str" cm="1">
        <f t="array" ref="M4849">_xlfn.TEXTJOIN("", TRUE, _xlfn.XLOOKUP(TRUE, VALUE(表格1[[#This Row],[年月]]) &lt;= VALUE($R$8:$R$12), $Q$8:$Q$12)) &amp; "年度"</f>
        <v>2023年度</v>
      </c>
    </row>
    <row r="4850" spans="1:13" x14ac:dyDescent="0.3">
      <c r="A4850" s="2">
        <v>202303</v>
      </c>
      <c r="B4850" s="19">
        <f>DATE(表格1[[#This Row],[年]],表格1[[#This Row],[月]],1)</f>
        <v>44986</v>
      </c>
      <c r="C4850" s="2" t="str">
        <f>LEFT(表格1[[#This Row],[年月]],4)</f>
        <v>2023</v>
      </c>
      <c r="D4850" s="2" t="str">
        <f>RIGHT(表格1[[#This Row],[年月]],2)</f>
        <v>03</v>
      </c>
      <c r="E4850" s="5">
        <v>10010000</v>
      </c>
      <c r="F4850" s="2" t="str">
        <f>VLOOKUP(TEXT(表格1[[#This Row],[地區]],"00000000"),縣市代碼,2,0)</f>
        <v>嘉義縣</v>
      </c>
      <c r="G4850" s="2" t="s">
        <v>8</v>
      </c>
      <c r="H4850" s="13">
        <v>233414</v>
      </c>
      <c r="I4850" s="14">
        <v>343558615</v>
      </c>
      <c r="J4850" s="14">
        <f>表格1[[#This Row],[信用卡交易筆數]]/1000</f>
        <v>233.41399999999999</v>
      </c>
      <c r="K4850" s="14">
        <f>表格1[[#This Row],[信用卡交易金額'[新臺幣']]]/1000</f>
        <v>343558.61499999999</v>
      </c>
      <c r="L4850" s="14">
        <f>表格1[[#This Row],[信用卡交易金額'[新臺幣']]]/1000000</f>
        <v>343.55861499999997</v>
      </c>
      <c r="M4850" s="14" t="str" cm="1">
        <f t="array" ref="M4850">_xlfn.TEXTJOIN("", TRUE, _xlfn.XLOOKUP(TRUE, VALUE(表格1[[#This Row],[年月]]) &lt;= VALUE($R$8:$R$12), $Q$8:$Q$12)) &amp; "年度"</f>
        <v>2023年度</v>
      </c>
    </row>
    <row r="4851" spans="1:13" x14ac:dyDescent="0.3">
      <c r="A4851" s="2">
        <v>202303</v>
      </c>
      <c r="B4851" s="19">
        <f>DATE(表格1[[#This Row],[年]],表格1[[#This Row],[月]],1)</f>
        <v>44986</v>
      </c>
      <c r="C4851" s="2" t="str">
        <f>LEFT(表格1[[#This Row],[年月]],4)</f>
        <v>2023</v>
      </c>
      <c r="D4851" s="2" t="str">
        <f>RIGHT(表格1[[#This Row],[年月]],2)</f>
        <v>03</v>
      </c>
      <c r="E4851" s="5">
        <v>10010000</v>
      </c>
      <c r="F4851" s="2" t="str">
        <f>VLOOKUP(TEXT(表格1[[#This Row],[地區]],"00000000"),縣市代碼,2,0)</f>
        <v>嘉義縣</v>
      </c>
      <c r="G4851" s="2" t="s">
        <v>9</v>
      </c>
      <c r="H4851" s="13">
        <v>442216</v>
      </c>
      <c r="I4851" s="14">
        <v>596568173</v>
      </c>
      <c r="J4851" s="14">
        <f>表格1[[#This Row],[信用卡交易筆數]]/1000</f>
        <v>442.21600000000001</v>
      </c>
      <c r="K4851" s="14">
        <f>表格1[[#This Row],[信用卡交易金額'[新臺幣']]]/1000</f>
        <v>596568.17299999995</v>
      </c>
      <c r="L4851" s="14">
        <f>表格1[[#This Row],[信用卡交易金額'[新臺幣']]]/1000000</f>
        <v>596.568173</v>
      </c>
      <c r="M4851" s="14" t="str" cm="1">
        <f t="array" ref="M4851">_xlfn.TEXTJOIN("", TRUE, _xlfn.XLOOKUP(TRUE, VALUE(表格1[[#This Row],[年月]]) &lt;= VALUE($R$8:$R$12), $Q$8:$Q$12)) &amp; "年度"</f>
        <v>2023年度</v>
      </c>
    </row>
    <row r="4852" spans="1:13" x14ac:dyDescent="0.3">
      <c r="A4852" s="2">
        <v>202303</v>
      </c>
      <c r="B4852" s="19">
        <f>DATE(表格1[[#This Row],[年]],表格1[[#This Row],[月]],1)</f>
        <v>44986</v>
      </c>
      <c r="C4852" s="2" t="str">
        <f>LEFT(表格1[[#This Row],[年月]],4)</f>
        <v>2023</v>
      </c>
      <c r="D4852" s="2" t="str">
        <f>RIGHT(表格1[[#This Row],[年月]],2)</f>
        <v>03</v>
      </c>
      <c r="E4852" s="5">
        <v>10010000</v>
      </c>
      <c r="F4852" s="2" t="str">
        <f>VLOOKUP(TEXT(表格1[[#This Row],[地區]],"00000000"),縣市代碼,2,0)</f>
        <v>嘉義縣</v>
      </c>
      <c r="G4852" s="2" t="s">
        <v>10</v>
      </c>
      <c r="H4852" s="13">
        <v>315132</v>
      </c>
      <c r="I4852" s="14">
        <v>911074849</v>
      </c>
      <c r="J4852" s="14">
        <f>表格1[[#This Row],[信用卡交易筆數]]/1000</f>
        <v>315.13200000000001</v>
      </c>
      <c r="K4852" s="14">
        <f>表格1[[#This Row],[信用卡交易金額'[新臺幣']]]/1000</f>
        <v>911074.84900000005</v>
      </c>
      <c r="L4852" s="14">
        <f>表格1[[#This Row],[信用卡交易金額'[新臺幣']]]/1000000</f>
        <v>911.07484899999997</v>
      </c>
      <c r="M4852" s="14" t="str" cm="1">
        <f t="array" ref="M4852">_xlfn.TEXTJOIN("", TRUE, _xlfn.XLOOKUP(TRUE, VALUE(表格1[[#This Row],[年月]]) &lt;= VALUE($R$8:$R$12), $Q$8:$Q$12)) &amp; "年度"</f>
        <v>2023年度</v>
      </c>
    </row>
    <row r="4853" spans="1:13" x14ac:dyDescent="0.3">
      <c r="A4853" s="2">
        <v>202303</v>
      </c>
      <c r="B4853" s="19">
        <f>DATE(表格1[[#This Row],[年]],表格1[[#This Row],[月]],1)</f>
        <v>44986</v>
      </c>
      <c r="C4853" s="2" t="str">
        <f>LEFT(表格1[[#This Row],[年月]],4)</f>
        <v>2023</v>
      </c>
      <c r="D4853" s="2" t="str">
        <f>RIGHT(表格1[[#This Row],[年月]],2)</f>
        <v>03</v>
      </c>
      <c r="E4853" s="5">
        <v>10020000</v>
      </c>
      <c r="F4853" s="2" t="str">
        <f>VLOOKUP(TEXT(表格1[[#This Row],[地區]],"00000000"),縣市代碼,2,0)</f>
        <v>嘉義市</v>
      </c>
      <c r="G4853" s="2" t="s">
        <v>4</v>
      </c>
      <c r="H4853" s="13">
        <v>457269</v>
      </c>
      <c r="I4853" s="14">
        <v>212463219</v>
      </c>
      <c r="J4853" s="14">
        <f>表格1[[#This Row],[信用卡交易筆數]]/1000</f>
        <v>457.26900000000001</v>
      </c>
      <c r="K4853" s="14">
        <f>表格1[[#This Row],[信用卡交易金額'[新臺幣']]]/1000</f>
        <v>212463.21900000001</v>
      </c>
      <c r="L4853" s="14">
        <f>表格1[[#This Row],[信用卡交易金額'[新臺幣']]]/1000000</f>
        <v>212.46321900000001</v>
      </c>
      <c r="M4853" s="14" t="str" cm="1">
        <f t="array" ref="M4853">_xlfn.TEXTJOIN("", TRUE, _xlfn.XLOOKUP(TRUE, VALUE(表格1[[#This Row],[年月]]) &lt;= VALUE($R$8:$R$12), $Q$8:$Q$12)) &amp; "年度"</f>
        <v>2023年度</v>
      </c>
    </row>
    <row r="4854" spans="1:13" x14ac:dyDescent="0.3">
      <c r="A4854" s="2">
        <v>202303</v>
      </c>
      <c r="B4854" s="19">
        <f>DATE(表格1[[#This Row],[年]],表格1[[#This Row],[月]],1)</f>
        <v>44986</v>
      </c>
      <c r="C4854" s="2" t="str">
        <f>LEFT(表格1[[#This Row],[年月]],4)</f>
        <v>2023</v>
      </c>
      <c r="D4854" s="2" t="str">
        <f>RIGHT(表格1[[#This Row],[年月]],2)</f>
        <v>03</v>
      </c>
      <c r="E4854" s="5">
        <v>10020000</v>
      </c>
      <c r="F4854" s="2" t="str">
        <f>VLOOKUP(TEXT(表格1[[#This Row],[地區]],"00000000"),縣市代碼,2,0)</f>
        <v>嘉義市</v>
      </c>
      <c r="G4854" s="2" t="s">
        <v>5</v>
      </c>
      <c r="H4854" s="13">
        <v>34162</v>
      </c>
      <c r="I4854" s="14">
        <v>103207198</v>
      </c>
      <c r="J4854" s="14">
        <f>表格1[[#This Row],[信用卡交易筆數]]/1000</f>
        <v>34.161999999999999</v>
      </c>
      <c r="K4854" s="14">
        <f>表格1[[#This Row],[信用卡交易金額'[新臺幣']]]/1000</f>
        <v>103207.198</v>
      </c>
      <c r="L4854" s="14">
        <f>表格1[[#This Row],[信用卡交易金額'[新臺幣']]]/1000000</f>
        <v>103.20719800000001</v>
      </c>
      <c r="M4854" s="14" t="str" cm="1">
        <f t="array" ref="M4854">_xlfn.TEXTJOIN("", TRUE, _xlfn.XLOOKUP(TRUE, VALUE(表格1[[#This Row],[年月]]) &lt;= VALUE($R$8:$R$12), $Q$8:$Q$12)) &amp; "年度"</f>
        <v>2023年度</v>
      </c>
    </row>
    <row r="4855" spans="1:13" x14ac:dyDescent="0.3">
      <c r="A4855" s="2">
        <v>202303</v>
      </c>
      <c r="B4855" s="19">
        <f>DATE(表格1[[#This Row],[年]],表格1[[#This Row],[月]],1)</f>
        <v>44986</v>
      </c>
      <c r="C4855" s="2" t="str">
        <f>LEFT(表格1[[#This Row],[年月]],4)</f>
        <v>2023</v>
      </c>
      <c r="D4855" s="2" t="str">
        <f>RIGHT(表格1[[#This Row],[年月]],2)</f>
        <v>03</v>
      </c>
      <c r="E4855" s="5">
        <v>10020000</v>
      </c>
      <c r="F4855" s="2" t="str">
        <f>VLOOKUP(TEXT(表格1[[#This Row],[地區]],"00000000"),縣市代碼,2,0)</f>
        <v>嘉義市</v>
      </c>
      <c r="G4855" s="2" t="s">
        <v>6</v>
      </c>
      <c r="H4855" s="13">
        <v>51303</v>
      </c>
      <c r="I4855" s="14">
        <v>165402948</v>
      </c>
      <c r="J4855" s="14">
        <f>表格1[[#This Row],[信用卡交易筆數]]/1000</f>
        <v>51.302999999999997</v>
      </c>
      <c r="K4855" s="14">
        <f>表格1[[#This Row],[信用卡交易金額'[新臺幣']]]/1000</f>
        <v>165402.948</v>
      </c>
      <c r="L4855" s="14">
        <f>表格1[[#This Row],[信用卡交易金額'[新臺幣']]]/1000000</f>
        <v>165.40294800000001</v>
      </c>
      <c r="M4855" s="14" t="str" cm="1">
        <f t="array" ref="M4855">_xlfn.TEXTJOIN("", TRUE, _xlfn.XLOOKUP(TRUE, VALUE(表格1[[#This Row],[年月]]) &lt;= VALUE($R$8:$R$12), $Q$8:$Q$12)) &amp; "年度"</f>
        <v>2023年度</v>
      </c>
    </row>
    <row r="4856" spans="1:13" x14ac:dyDescent="0.3">
      <c r="A4856" s="2">
        <v>202303</v>
      </c>
      <c r="B4856" s="19">
        <f>DATE(表格1[[#This Row],[年]],表格1[[#This Row],[月]],1)</f>
        <v>44986</v>
      </c>
      <c r="C4856" s="2" t="str">
        <f>LEFT(表格1[[#This Row],[年月]],4)</f>
        <v>2023</v>
      </c>
      <c r="D4856" s="2" t="str">
        <f>RIGHT(表格1[[#This Row],[年月]],2)</f>
        <v>03</v>
      </c>
      <c r="E4856" s="5">
        <v>10020000</v>
      </c>
      <c r="F4856" s="2" t="str">
        <f>VLOOKUP(TEXT(表格1[[#This Row],[地區]],"00000000"),縣市代碼,2,0)</f>
        <v>嘉義市</v>
      </c>
      <c r="G4856" s="2" t="s">
        <v>7</v>
      </c>
      <c r="H4856" s="13">
        <v>296378</v>
      </c>
      <c r="I4856" s="14">
        <v>371419243</v>
      </c>
      <c r="J4856" s="14">
        <f>表格1[[#This Row],[信用卡交易筆數]]/1000</f>
        <v>296.37799999999999</v>
      </c>
      <c r="K4856" s="14">
        <f>表格1[[#This Row],[信用卡交易金額'[新臺幣']]]/1000</f>
        <v>371419.24300000002</v>
      </c>
      <c r="L4856" s="14">
        <f>表格1[[#This Row],[信用卡交易金額'[新臺幣']]]/1000000</f>
        <v>371.41924299999999</v>
      </c>
      <c r="M4856" s="14" t="str" cm="1">
        <f t="array" ref="M4856">_xlfn.TEXTJOIN("", TRUE, _xlfn.XLOOKUP(TRUE, VALUE(表格1[[#This Row],[年月]]) &lt;= VALUE($R$8:$R$12), $Q$8:$Q$12)) &amp; "年度"</f>
        <v>2023年度</v>
      </c>
    </row>
    <row r="4857" spans="1:13" x14ac:dyDescent="0.3">
      <c r="A4857" s="2">
        <v>202303</v>
      </c>
      <c r="B4857" s="19">
        <f>DATE(表格1[[#This Row],[年]],表格1[[#This Row],[月]],1)</f>
        <v>44986</v>
      </c>
      <c r="C4857" s="2" t="str">
        <f>LEFT(表格1[[#This Row],[年月]],4)</f>
        <v>2023</v>
      </c>
      <c r="D4857" s="2" t="str">
        <f>RIGHT(表格1[[#This Row],[年月]],2)</f>
        <v>03</v>
      </c>
      <c r="E4857" s="5">
        <v>10020000</v>
      </c>
      <c r="F4857" s="2" t="str">
        <f>VLOOKUP(TEXT(表格1[[#This Row],[地區]],"00000000"),縣市代碼,2,0)</f>
        <v>嘉義市</v>
      </c>
      <c r="G4857" s="2" t="s">
        <v>8</v>
      </c>
      <c r="H4857" s="13">
        <v>192345</v>
      </c>
      <c r="I4857" s="14">
        <v>365965555</v>
      </c>
      <c r="J4857" s="14">
        <f>表格1[[#This Row],[信用卡交易筆數]]/1000</f>
        <v>192.345</v>
      </c>
      <c r="K4857" s="14">
        <f>表格1[[#This Row],[信用卡交易金額'[新臺幣']]]/1000</f>
        <v>365965.55499999999</v>
      </c>
      <c r="L4857" s="14">
        <f>表格1[[#This Row],[信用卡交易金額'[新臺幣']]]/1000000</f>
        <v>365.96555499999999</v>
      </c>
      <c r="M4857" s="14" t="str" cm="1">
        <f t="array" ref="M4857">_xlfn.TEXTJOIN("", TRUE, _xlfn.XLOOKUP(TRUE, VALUE(表格1[[#This Row],[年月]]) &lt;= VALUE($R$8:$R$12), $Q$8:$Q$12)) &amp; "年度"</f>
        <v>2023年度</v>
      </c>
    </row>
    <row r="4858" spans="1:13" x14ac:dyDescent="0.3">
      <c r="A4858" s="2">
        <v>202303</v>
      </c>
      <c r="B4858" s="19">
        <f>DATE(表格1[[#This Row],[年]],表格1[[#This Row],[月]],1)</f>
        <v>44986</v>
      </c>
      <c r="C4858" s="2" t="str">
        <f>LEFT(表格1[[#This Row],[年月]],4)</f>
        <v>2023</v>
      </c>
      <c r="D4858" s="2" t="str">
        <f>RIGHT(表格1[[#This Row],[年月]],2)</f>
        <v>03</v>
      </c>
      <c r="E4858" s="5">
        <v>10020000</v>
      </c>
      <c r="F4858" s="2" t="str">
        <f>VLOOKUP(TEXT(表格1[[#This Row],[地區]],"00000000"),縣市代碼,2,0)</f>
        <v>嘉義市</v>
      </c>
      <c r="G4858" s="2" t="s">
        <v>9</v>
      </c>
      <c r="H4858" s="13">
        <v>446488</v>
      </c>
      <c r="I4858" s="14">
        <v>602310710</v>
      </c>
      <c r="J4858" s="14">
        <f>表格1[[#This Row],[信用卡交易筆數]]/1000</f>
        <v>446.488</v>
      </c>
      <c r="K4858" s="14">
        <f>表格1[[#This Row],[信用卡交易金額'[新臺幣']]]/1000</f>
        <v>602310.71</v>
      </c>
      <c r="L4858" s="14">
        <f>表格1[[#This Row],[信用卡交易金額'[新臺幣']]]/1000000</f>
        <v>602.31070999999997</v>
      </c>
      <c r="M4858" s="14" t="str" cm="1">
        <f t="array" ref="M4858">_xlfn.TEXTJOIN("", TRUE, _xlfn.XLOOKUP(TRUE, VALUE(表格1[[#This Row],[年月]]) &lt;= VALUE($R$8:$R$12), $Q$8:$Q$12)) &amp; "年度"</f>
        <v>2023年度</v>
      </c>
    </row>
    <row r="4859" spans="1:13" x14ac:dyDescent="0.3">
      <c r="A4859" s="2">
        <v>202303</v>
      </c>
      <c r="B4859" s="19">
        <f>DATE(表格1[[#This Row],[年]],表格1[[#This Row],[月]],1)</f>
        <v>44986</v>
      </c>
      <c r="C4859" s="2" t="str">
        <f>LEFT(表格1[[#This Row],[年月]],4)</f>
        <v>2023</v>
      </c>
      <c r="D4859" s="2" t="str">
        <f>RIGHT(表格1[[#This Row],[年月]],2)</f>
        <v>03</v>
      </c>
      <c r="E4859" s="5">
        <v>10020000</v>
      </c>
      <c r="F4859" s="2" t="str">
        <f>VLOOKUP(TEXT(表格1[[#This Row],[地區]],"00000000"),縣市代碼,2,0)</f>
        <v>嘉義市</v>
      </c>
      <c r="G4859" s="2" t="s">
        <v>10</v>
      </c>
      <c r="H4859" s="13">
        <v>288009</v>
      </c>
      <c r="I4859" s="14">
        <v>833404108</v>
      </c>
      <c r="J4859" s="14">
        <f>表格1[[#This Row],[信用卡交易筆數]]/1000</f>
        <v>288.00900000000001</v>
      </c>
      <c r="K4859" s="14">
        <f>表格1[[#This Row],[信用卡交易金額'[新臺幣']]]/1000</f>
        <v>833404.10800000001</v>
      </c>
      <c r="L4859" s="14">
        <f>表格1[[#This Row],[信用卡交易金額'[新臺幣']]]/1000000</f>
        <v>833.40410799999995</v>
      </c>
      <c r="M4859" s="14" t="str" cm="1">
        <f t="array" ref="M4859">_xlfn.TEXTJOIN("", TRUE, _xlfn.XLOOKUP(TRUE, VALUE(表格1[[#This Row],[年月]]) &lt;= VALUE($R$8:$R$12), $Q$8:$Q$12)) &amp; "年度"</f>
        <v>2023年度</v>
      </c>
    </row>
    <row r="4860" spans="1:13" x14ac:dyDescent="0.3">
      <c r="A4860" s="2">
        <v>202303</v>
      </c>
      <c r="B4860" s="19">
        <f>DATE(表格1[[#This Row],[年]],表格1[[#This Row],[月]],1)</f>
        <v>44986</v>
      </c>
      <c r="C4860" s="2" t="str">
        <f>LEFT(表格1[[#This Row],[年月]],4)</f>
        <v>2023</v>
      </c>
      <c r="D4860" s="2" t="str">
        <f>RIGHT(表格1[[#This Row],[年月]],2)</f>
        <v>03</v>
      </c>
      <c r="E4860" s="5">
        <v>67000000</v>
      </c>
      <c r="F4860" s="2" t="str">
        <f>VLOOKUP(TEXT(表格1[[#This Row],[地區]],"00000000"),縣市代碼,2,0)</f>
        <v>臺南市</v>
      </c>
      <c r="G4860" s="2" t="s">
        <v>4</v>
      </c>
      <c r="H4860" s="13">
        <v>3385038</v>
      </c>
      <c r="I4860" s="14">
        <v>1588778512</v>
      </c>
      <c r="J4860" s="14">
        <f>表格1[[#This Row],[信用卡交易筆數]]/1000</f>
        <v>3385.038</v>
      </c>
      <c r="K4860" s="14">
        <f>表格1[[#This Row],[信用卡交易金額'[新臺幣']]]/1000</f>
        <v>1588778.5120000001</v>
      </c>
      <c r="L4860" s="14">
        <f>表格1[[#This Row],[信用卡交易金額'[新臺幣']]]/1000000</f>
        <v>1588.7785120000001</v>
      </c>
      <c r="M4860" s="14" t="str" cm="1">
        <f t="array" ref="M4860">_xlfn.TEXTJOIN("", TRUE, _xlfn.XLOOKUP(TRUE, VALUE(表格1[[#This Row],[年月]]) &lt;= VALUE($R$8:$R$12), $Q$8:$Q$12)) &amp; "年度"</f>
        <v>2023年度</v>
      </c>
    </row>
    <row r="4861" spans="1:13" x14ac:dyDescent="0.3">
      <c r="A4861" s="2">
        <v>202303</v>
      </c>
      <c r="B4861" s="19">
        <f>DATE(表格1[[#This Row],[年]],表格1[[#This Row],[月]],1)</f>
        <v>44986</v>
      </c>
      <c r="C4861" s="2" t="str">
        <f>LEFT(表格1[[#This Row],[年月]],4)</f>
        <v>2023</v>
      </c>
      <c r="D4861" s="2" t="str">
        <f>RIGHT(表格1[[#This Row],[年月]],2)</f>
        <v>03</v>
      </c>
      <c r="E4861" s="5">
        <v>67000000</v>
      </c>
      <c r="F4861" s="2" t="str">
        <f>VLOOKUP(TEXT(表格1[[#This Row],[地區]],"00000000"),縣市代碼,2,0)</f>
        <v>臺南市</v>
      </c>
      <c r="G4861" s="2" t="s">
        <v>5</v>
      </c>
      <c r="H4861" s="13">
        <v>235684</v>
      </c>
      <c r="I4861" s="14">
        <v>644845723</v>
      </c>
      <c r="J4861" s="14">
        <f>表格1[[#This Row],[信用卡交易筆數]]/1000</f>
        <v>235.684</v>
      </c>
      <c r="K4861" s="14">
        <f>表格1[[#This Row],[信用卡交易金額'[新臺幣']]]/1000</f>
        <v>644845.723</v>
      </c>
      <c r="L4861" s="14">
        <f>表格1[[#This Row],[信用卡交易金額'[新臺幣']]]/1000000</f>
        <v>644.84572300000002</v>
      </c>
      <c r="M4861" s="14" t="str" cm="1">
        <f t="array" ref="M4861">_xlfn.TEXTJOIN("", TRUE, _xlfn.XLOOKUP(TRUE, VALUE(表格1[[#This Row],[年月]]) &lt;= VALUE($R$8:$R$12), $Q$8:$Q$12)) &amp; "年度"</f>
        <v>2023年度</v>
      </c>
    </row>
    <row r="4862" spans="1:13" x14ac:dyDescent="0.3">
      <c r="A4862" s="2">
        <v>202303</v>
      </c>
      <c r="B4862" s="19">
        <f>DATE(表格1[[#This Row],[年]],表格1[[#This Row],[月]],1)</f>
        <v>44986</v>
      </c>
      <c r="C4862" s="2" t="str">
        <f>LEFT(表格1[[#This Row],[年月]],4)</f>
        <v>2023</v>
      </c>
      <c r="D4862" s="2" t="str">
        <f>RIGHT(表格1[[#This Row],[年月]],2)</f>
        <v>03</v>
      </c>
      <c r="E4862" s="5">
        <v>67000000</v>
      </c>
      <c r="F4862" s="2" t="str">
        <f>VLOOKUP(TEXT(表格1[[#This Row],[地區]],"00000000"),縣市代碼,2,0)</f>
        <v>臺南市</v>
      </c>
      <c r="G4862" s="2" t="s">
        <v>6</v>
      </c>
      <c r="H4862" s="13">
        <v>395210</v>
      </c>
      <c r="I4862" s="14">
        <v>1269910902</v>
      </c>
      <c r="J4862" s="14">
        <f>表格1[[#This Row],[信用卡交易筆數]]/1000</f>
        <v>395.21</v>
      </c>
      <c r="K4862" s="14">
        <f>表格1[[#This Row],[信用卡交易金額'[新臺幣']]]/1000</f>
        <v>1269910.902</v>
      </c>
      <c r="L4862" s="14">
        <f>表格1[[#This Row],[信用卡交易金額'[新臺幣']]]/1000000</f>
        <v>1269.9109020000001</v>
      </c>
      <c r="M4862" s="14" t="str" cm="1">
        <f t="array" ref="M4862">_xlfn.TEXTJOIN("", TRUE, _xlfn.XLOOKUP(TRUE, VALUE(表格1[[#This Row],[年月]]) &lt;= VALUE($R$8:$R$12), $Q$8:$Q$12)) &amp; "年度"</f>
        <v>2023年度</v>
      </c>
    </row>
    <row r="4863" spans="1:13" x14ac:dyDescent="0.3">
      <c r="A4863" s="2">
        <v>202303</v>
      </c>
      <c r="B4863" s="19">
        <f>DATE(表格1[[#This Row],[年]],表格1[[#This Row],[月]],1)</f>
        <v>44986</v>
      </c>
      <c r="C4863" s="2" t="str">
        <f>LEFT(表格1[[#This Row],[年月]],4)</f>
        <v>2023</v>
      </c>
      <c r="D4863" s="2" t="str">
        <f>RIGHT(表格1[[#This Row],[年月]],2)</f>
        <v>03</v>
      </c>
      <c r="E4863" s="5">
        <v>67000000</v>
      </c>
      <c r="F4863" s="2" t="str">
        <f>VLOOKUP(TEXT(表格1[[#This Row],[地區]],"00000000"),縣市代碼,2,0)</f>
        <v>臺南市</v>
      </c>
      <c r="G4863" s="2" t="s">
        <v>7</v>
      </c>
      <c r="H4863" s="13">
        <v>2218604</v>
      </c>
      <c r="I4863" s="14">
        <v>2675409133</v>
      </c>
      <c r="J4863" s="14">
        <f>表格1[[#This Row],[信用卡交易筆數]]/1000</f>
        <v>2218.6039999999998</v>
      </c>
      <c r="K4863" s="14">
        <f>表格1[[#This Row],[信用卡交易金額'[新臺幣']]]/1000</f>
        <v>2675409.1329999999</v>
      </c>
      <c r="L4863" s="14">
        <f>表格1[[#This Row],[信用卡交易金額'[新臺幣']]]/1000000</f>
        <v>2675.4091330000001</v>
      </c>
      <c r="M4863" s="14" t="str" cm="1">
        <f t="array" ref="M4863">_xlfn.TEXTJOIN("", TRUE, _xlfn.XLOOKUP(TRUE, VALUE(表格1[[#This Row],[年月]]) &lt;= VALUE($R$8:$R$12), $Q$8:$Q$12)) &amp; "年度"</f>
        <v>2023年度</v>
      </c>
    </row>
    <row r="4864" spans="1:13" x14ac:dyDescent="0.3">
      <c r="A4864" s="2">
        <v>202303</v>
      </c>
      <c r="B4864" s="19">
        <f>DATE(表格1[[#This Row],[年]],表格1[[#This Row],[月]],1)</f>
        <v>44986</v>
      </c>
      <c r="C4864" s="2" t="str">
        <f>LEFT(表格1[[#This Row],[年月]],4)</f>
        <v>2023</v>
      </c>
      <c r="D4864" s="2" t="str">
        <f>RIGHT(表格1[[#This Row],[年月]],2)</f>
        <v>03</v>
      </c>
      <c r="E4864" s="5">
        <v>67000000</v>
      </c>
      <c r="F4864" s="2" t="str">
        <f>VLOOKUP(TEXT(表格1[[#This Row],[地區]],"00000000"),縣市代碼,2,0)</f>
        <v>臺南市</v>
      </c>
      <c r="G4864" s="2" t="s">
        <v>8</v>
      </c>
      <c r="H4864" s="13">
        <v>1472029</v>
      </c>
      <c r="I4864" s="14">
        <v>2633032363</v>
      </c>
      <c r="J4864" s="14">
        <f>表格1[[#This Row],[信用卡交易筆數]]/1000</f>
        <v>1472.029</v>
      </c>
      <c r="K4864" s="14">
        <f>表格1[[#This Row],[信用卡交易金額'[新臺幣']]]/1000</f>
        <v>2633032.3629999999</v>
      </c>
      <c r="L4864" s="14">
        <f>表格1[[#This Row],[信用卡交易金額'[新臺幣']]]/1000000</f>
        <v>2633.0323629999998</v>
      </c>
      <c r="M4864" s="14" t="str" cm="1">
        <f t="array" ref="M4864">_xlfn.TEXTJOIN("", TRUE, _xlfn.XLOOKUP(TRUE, VALUE(表格1[[#This Row],[年月]]) &lt;= VALUE($R$8:$R$12), $Q$8:$Q$12)) &amp; "年度"</f>
        <v>2023年度</v>
      </c>
    </row>
    <row r="4865" spans="1:13" x14ac:dyDescent="0.3">
      <c r="A4865" s="2">
        <v>202303</v>
      </c>
      <c r="B4865" s="19">
        <f>DATE(表格1[[#This Row],[年]],表格1[[#This Row],[月]],1)</f>
        <v>44986</v>
      </c>
      <c r="C4865" s="2" t="str">
        <f>LEFT(表格1[[#This Row],[年月]],4)</f>
        <v>2023</v>
      </c>
      <c r="D4865" s="2" t="str">
        <f>RIGHT(表格1[[#This Row],[年月]],2)</f>
        <v>03</v>
      </c>
      <c r="E4865" s="5">
        <v>67000000</v>
      </c>
      <c r="F4865" s="2" t="str">
        <f>VLOOKUP(TEXT(表格1[[#This Row],[地區]],"00000000"),縣市代碼,2,0)</f>
        <v>臺南市</v>
      </c>
      <c r="G4865" s="2" t="s">
        <v>9</v>
      </c>
      <c r="H4865" s="13">
        <v>3193684</v>
      </c>
      <c r="I4865" s="14">
        <v>4229722300</v>
      </c>
      <c r="J4865" s="14">
        <f>表格1[[#This Row],[信用卡交易筆數]]/1000</f>
        <v>3193.6840000000002</v>
      </c>
      <c r="K4865" s="14">
        <f>表格1[[#This Row],[信用卡交易金額'[新臺幣']]]/1000</f>
        <v>4229722.3</v>
      </c>
      <c r="L4865" s="14">
        <f>表格1[[#This Row],[信用卡交易金額'[新臺幣']]]/1000000</f>
        <v>4229.7223000000004</v>
      </c>
      <c r="M4865" s="14" t="str" cm="1">
        <f t="array" ref="M4865">_xlfn.TEXTJOIN("", TRUE, _xlfn.XLOOKUP(TRUE, VALUE(表格1[[#This Row],[年月]]) &lt;= VALUE($R$8:$R$12), $Q$8:$Q$12)) &amp; "年度"</f>
        <v>2023年度</v>
      </c>
    </row>
    <row r="4866" spans="1:13" x14ac:dyDescent="0.3">
      <c r="A4866" s="2">
        <v>202303</v>
      </c>
      <c r="B4866" s="19">
        <f>DATE(表格1[[#This Row],[年]],表格1[[#This Row],[月]],1)</f>
        <v>44986</v>
      </c>
      <c r="C4866" s="2" t="str">
        <f>LEFT(表格1[[#This Row],[年月]],4)</f>
        <v>2023</v>
      </c>
      <c r="D4866" s="2" t="str">
        <f>RIGHT(表格1[[#This Row],[年月]],2)</f>
        <v>03</v>
      </c>
      <c r="E4866" s="5">
        <v>67000000</v>
      </c>
      <c r="F4866" s="2" t="str">
        <f>VLOOKUP(TEXT(表格1[[#This Row],[地區]],"00000000"),縣市代碼,2,0)</f>
        <v>臺南市</v>
      </c>
      <c r="G4866" s="2" t="s">
        <v>10</v>
      </c>
      <c r="H4866" s="13">
        <v>2200616</v>
      </c>
      <c r="I4866" s="14">
        <v>5970005208</v>
      </c>
      <c r="J4866" s="14">
        <f>表格1[[#This Row],[信用卡交易筆數]]/1000</f>
        <v>2200.616</v>
      </c>
      <c r="K4866" s="14">
        <f>表格1[[#This Row],[信用卡交易金額'[新臺幣']]]/1000</f>
        <v>5970005.2079999996</v>
      </c>
      <c r="L4866" s="14">
        <f>表格1[[#This Row],[信用卡交易金額'[新臺幣']]]/1000000</f>
        <v>5970.0052079999996</v>
      </c>
      <c r="M4866" s="14" t="str" cm="1">
        <f t="array" ref="M4866">_xlfn.TEXTJOIN("", TRUE, _xlfn.XLOOKUP(TRUE, VALUE(表格1[[#This Row],[年月]]) &lt;= VALUE($R$8:$R$12), $Q$8:$Q$12)) &amp; "年度"</f>
        <v>2023年度</v>
      </c>
    </row>
    <row r="4867" spans="1:13" x14ac:dyDescent="0.3">
      <c r="A4867" s="2">
        <v>202303</v>
      </c>
      <c r="B4867" s="19">
        <f>DATE(表格1[[#This Row],[年]],表格1[[#This Row],[月]],1)</f>
        <v>44986</v>
      </c>
      <c r="C4867" s="2" t="str">
        <f>LEFT(表格1[[#This Row],[年月]],4)</f>
        <v>2023</v>
      </c>
      <c r="D4867" s="2" t="str">
        <f>RIGHT(表格1[[#This Row],[年月]],2)</f>
        <v>03</v>
      </c>
      <c r="E4867" s="5">
        <v>64000000</v>
      </c>
      <c r="F4867" s="2" t="str">
        <f>VLOOKUP(TEXT(表格1[[#This Row],[地區]],"00000000"),縣市代碼,2,0)</f>
        <v>高雄市</v>
      </c>
      <c r="G4867" s="2" t="s">
        <v>4</v>
      </c>
      <c r="H4867" s="13">
        <v>5612662</v>
      </c>
      <c r="I4867" s="14">
        <v>2883025654</v>
      </c>
      <c r="J4867" s="14">
        <f>表格1[[#This Row],[信用卡交易筆數]]/1000</f>
        <v>5612.6620000000003</v>
      </c>
      <c r="K4867" s="14">
        <f>表格1[[#This Row],[信用卡交易金額'[新臺幣']]]/1000</f>
        <v>2883025.6540000001</v>
      </c>
      <c r="L4867" s="14">
        <f>表格1[[#This Row],[信用卡交易金額'[新臺幣']]]/1000000</f>
        <v>2883.025654</v>
      </c>
      <c r="M4867" s="14" t="str" cm="1">
        <f t="array" ref="M4867">_xlfn.TEXTJOIN("", TRUE, _xlfn.XLOOKUP(TRUE, VALUE(表格1[[#This Row],[年月]]) &lt;= VALUE($R$8:$R$12), $Q$8:$Q$12)) &amp; "年度"</f>
        <v>2023年度</v>
      </c>
    </row>
    <row r="4868" spans="1:13" x14ac:dyDescent="0.3">
      <c r="A4868" s="2">
        <v>202303</v>
      </c>
      <c r="B4868" s="19">
        <f>DATE(表格1[[#This Row],[年]],表格1[[#This Row],[月]],1)</f>
        <v>44986</v>
      </c>
      <c r="C4868" s="2" t="str">
        <f>LEFT(表格1[[#This Row],[年月]],4)</f>
        <v>2023</v>
      </c>
      <c r="D4868" s="2" t="str">
        <f>RIGHT(表格1[[#This Row],[年月]],2)</f>
        <v>03</v>
      </c>
      <c r="E4868" s="5">
        <v>64000000</v>
      </c>
      <c r="F4868" s="2" t="str">
        <f>VLOOKUP(TEXT(表格1[[#This Row],[地區]],"00000000"),縣市代碼,2,0)</f>
        <v>高雄市</v>
      </c>
      <c r="G4868" s="2" t="s">
        <v>5</v>
      </c>
      <c r="H4868" s="13">
        <v>360221</v>
      </c>
      <c r="I4868" s="14">
        <v>1022914112</v>
      </c>
      <c r="J4868" s="14">
        <f>表格1[[#This Row],[信用卡交易筆數]]/1000</f>
        <v>360.221</v>
      </c>
      <c r="K4868" s="14">
        <f>表格1[[#This Row],[信用卡交易金額'[新臺幣']]]/1000</f>
        <v>1022914.112</v>
      </c>
      <c r="L4868" s="14">
        <f>表格1[[#This Row],[信用卡交易金額'[新臺幣']]]/1000000</f>
        <v>1022.914112</v>
      </c>
      <c r="M4868" s="14" t="str" cm="1">
        <f t="array" ref="M4868">_xlfn.TEXTJOIN("", TRUE, _xlfn.XLOOKUP(TRUE, VALUE(表格1[[#This Row],[年月]]) &lt;= VALUE($R$8:$R$12), $Q$8:$Q$12)) &amp; "年度"</f>
        <v>2023年度</v>
      </c>
    </row>
    <row r="4869" spans="1:13" x14ac:dyDescent="0.3">
      <c r="A4869" s="2">
        <v>202303</v>
      </c>
      <c r="B4869" s="19">
        <f>DATE(表格1[[#This Row],[年]],表格1[[#This Row],[月]],1)</f>
        <v>44986</v>
      </c>
      <c r="C4869" s="2" t="str">
        <f>LEFT(表格1[[#This Row],[年月]],4)</f>
        <v>2023</v>
      </c>
      <c r="D4869" s="2" t="str">
        <f>RIGHT(表格1[[#This Row],[年月]],2)</f>
        <v>03</v>
      </c>
      <c r="E4869" s="5">
        <v>64000000</v>
      </c>
      <c r="F4869" s="2" t="str">
        <f>VLOOKUP(TEXT(表格1[[#This Row],[地區]],"00000000"),縣市代碼,2,0)</f>
        <v>高雄市</v>
      </c>
      <c r="G4869" s="2" t="s">
        <v>6</v>
      </c>
      <c r="H4869" s="13">
        <v>611771</v>
      </c>
      <c r="I4869" s="14">
        <v>1975409347</v>
      </c>
      <c r="J4869" s="14">
        <f>表格1[[#This Row],[信用卡交易筆數]]/1000</f>
        <v>611.77099999999996</v>
      </c>
      <c r="K4869" s="14">
        <f>表格1[[#This Row],[信用卡交易金額'[新臺幣']]]/1000</f>
        <v>1975409.3470000001</v>
      </c>
      <c r="L4869" s="14">
        <f>表格1[[#This Row],[信用卡交易金額'[新臺幣']]]/1000000</f>
        <v>1975.409347</v>
      </c>
      <c r="M4869" s="14" t="str" cm="1">
        <f t="array" ref="M4869">_xlfn.TEXTJOIN("", TRUE, _xlfn.XLOOKUP(TRUE, VALUE(表格1[[#This Row],[年月]]) &lt;= VALUE($R$8:$R$12), $Q$8:$Q$12)) &amp; "年度"</f>
        <v>2023年度</v>
      </c>
    </row>
    <row r="4870" spans="1:13" x14ac:dyDescent="0.3">
      <c r="A4870" s="2">
        <v>202303</v>
      </c>
      <c r="B4870" s="19">
        <f>DATE(表格1[[#This Row],[年]],表格1[[#This Row],[月]],1)</f>
        <v>44986</v>
      </c>
      <c r="C4870" s="2" t="str">
        <f>LEFT(表格1[[#This Row],[年月]],4)</f>
        <v>2023</v>
      </c>
      <c r="D4870" s="2" t="str">
        <f>RIGHT(表格1[[#This Row],[年月]],2)</f>
        <v>03</v>
      </c>
      <c r="E4870" s="5">
        <v>64000000</v>
      </c>
      <c r="F4870" s="2" t="str">
        <f>VLOOKUP(TEXT(表格1[[#This Row],[地區]],"00000000"),縣市代碼,2,0)</f>
        <v>高雄市</v>
      </c>
      <c r="G4870" s="2" t="s">
        <v>7</v>
      </c>
      <c r="H4870" s="13">
        <v>3391103</v>
      </c>
      <c r="I4870" s="14">
        <v>3889147936</v>
      </c>
      <c r="J4870" s="14">
        <f>表格1[[#This Row],[信用卡交易筆數]]/1000</f>
        <v>3391.1030000000001</v>
      </c>
      <c r="K4870" s="14">
        <f>表格1[[#This Row],[信用卡交易金額'[新臺幣']]]/1000</f>
        <v>3889147.9360000002</v>
      </c>
      <c r="L4870" s="14">
        <f>表格1[[#This Row],[信用卡交易金額'[新臺幣']]]/1000000</f>
        <v>3889.1479359999998</v>
      </c>
      <c r="M4870" s="14" t="str" cm="1">
        <f t="array" ref="M4870">_xlfn.TEXTJOIN("", TRUE, _xlfn.XLOOKUP(TRUE, VALUE(表格1[[#This Row],[年月]]) &lt;= VALUE($R$8:$R$12), $Q$8:$Q$12)) &amp; "年度"</f>
        <v>2023年度</v>
      </c>
    </row>
    <row r="4871" spans="1:13" x14ac:dyDescent="0.3">
      <c r="A4871" s="2">
        <v>202303</v>
      </c>
      <c r="B4871" s="19">
        <f>DATE(表格1[[#This Row],[年]],表格1[[#This Row],[月]],1)</f>
        <v>44986</v>
      </c>
      <c r="C4871" s="2" t="str">
        <f>LEFT(表格1[[#This Row],[年月]],4)</f>
        <v>2023</v>
      </c>
      <c r="D4871" s="2" t="str">
        <f>RIGHT(表格1[[#This Row],[年月]],2)</f>
        <v>03</v>
      </c>
      <c r="E4871" s="5">
        <v>64000000</v>
      </c>
      <c r="F4871" s="2" t="str">
        <f>VLOOKUP(TEXT(表格1[[#This Row],[地區]],"00000000"),縣市代碼,2,0)</f>
        <v>高雄市</v>
      </c>
      <c r="G4871" s="2" t="s">
        <v>8</v>
      </c>
      <c r="H4871" s="13">
        <v>2407654</v>
      </c>
      <c r="I4871" s="14">
        <v>4261995347</v>
      </c>
      <c r="J4871" s="14">
        <f>表格1[[#This Row],[信用卡交易筆數]]/1000</f>
        <v>2407.654</v>
      </c>
      <c r="K4871" s="14">
        <f>表格1[[#This Row],[信用卡交易金額'[新臺幣']]]/1000</f>
        <v>4261995.3470000001</v>
      </c>
      <c r="L4871" s="14">
        <f>表格1[[#This Row],[信用卡交易金額'[新臺幣']]]/1000000</f>
        <v>4261.995347</v>
      </c>
      <c r="M4871" s="14" t="str" cm="1">
        <f t="array" ref="M4871">_xlfn.TEXTJOIN("", TRUE, _xlfn.XLOOKUP(TRUE, VALUE(表格1[[#This Row],[年月]]) &lt;= VALUE($R$8:$R$12), $Q$8:$Q$12)) &amp; "年度"</f>
        <v>2023年度</v>
      </c>
    </row>
    <row r="4872" spans="1:13" x14ac:dyDescent="0.3">
      <c r="A4872" s="2">
        <v>202303</v>
      </c>
      <c r="B4872" s="19">
        <f>DATE(表格1[[#This Row],[年]],表格1[[#This Row],[月]],1)</f>
        <v>44986</v>
      </c>
      <c r="C4872" s="2" t="str">
        <f>LEFT(表格1[[#This Row],[年月]],4)</f>
        <v>2023</v>
      </c>
      <c r="D4872" s="2" t="str">
        <f>RIGHT(表格1[[#This Row],[年月]],2)</f>
        <v>03</v>
      </c>
      <c r="E4872" s="5">
        <v>64000000</v>
      </c>
      <c r="F4872" s="2" t="str">
        <f>VLOOKUP(TEXT(表格1[[#This Row],[地區]],"00000000"),縣市代碼,2,0)</f>
        <v>高雄市</v>
      </c>
      <c r="G4872" s="2" t="s">
        <v>9</v>
      </c>
      <c r="H4872" s="13">
        <v>5137945</v>
      </c>
      <c r="I4872" s="14">
        <v>7113845193</v>
      </c>
      <c r="J4872" s="14">
        <f>表格1[[#This Row],[信用卡交易筆數]]/1000</f>
        <v>5137.9449999999997</v>
      </c>
      <c r="K4872" s="14">
        <f>表格1[[#This Row],[信用卡交易金額'[新臺幣']]]/1000</f>
        <v>7113845.193</v>
      </c>
      <c r="L4872" s="14">
        <f>表格1[[#This Row],[信用卡交易金額'[新臺幣']]]/1000000</f>
        <v>7113.8451930000001</v>
      </c>
      <c r="M4872" s="14" t="str" cm="1">
        <f t="array" ref="M4872">_xlfn.TEXTJOIN("", TRUE, _xlfn.XLOOKUP(TRUE, VALUE(表格1[[#This Row],[年月]]) &lt;= VALUE($R$8:$R$12), $Q$8:$Q$12)) &amp; "年度"</f>
        <v>2023年度</v>
      </c>
    </row>
    <row r="4873" spans="1:13" x14ac:dyDescent="0.3">
      <c r="A4873" s="2">
        <v>202303</v>
      </c>
      <c r="B4873" s="19">
        <f>DATE(表格1[[#This Row],[年]],表格1[[#This Row],[月]],1)</f>
        <v>44986</v>
      </c>
      <c r="C4873" s="2" t="str">
        <f>LEFT(表格1[[#This Row],[年月]],4)</f>
        <v>2023</v>
      </c>
      <c r="D4873" s="2" t="str">
        <f>RIGHT(表格1[[#This Row],[年月]],2)</f>
        <v>03</v>
      </c>
      <c r="E4873" s="5">
        <v>64000000</v>
      </c>
      <c r="F4873" s="2" t="str">
        <f>VLOOKUP(TEXT(表格1[[#This Row],[地區]],"00000000"),縣市代碼,2,0)</f>
        <v>高雄市</v>
      </c>
      <c r="G4873" s="2" t="s">
        <v>10</v>
      </c>
      <c r="H4873" s="13">
        <v>3256360</v>
      </c>
      <c r="I4873" s="14">
        <v>9495549017</v>
      </c>
      <c r="J4873" s="14">
        <f>表格1[[#This Row],[信用卡交易筆數]]/1000</f>
        <v>3256.36</v>
      </c>
      <c r="K4873" s="14">
        <f>表格1[[#This Row],[信用卡交易金額'[新臺幣']]]/1000</f>
        <v>9495549.0170000009</v>
      </c>
      <c r="L4873" s="14">
        <f>表格1[[#This Row],[信用卡交易金額'[新臺幣']]]/1000000</f>
        <v>9495.5490169999994</v>
      </c>
      <c r="M4873" s="14" t="str" cm="1">
        <f t="array" ref="M4873">_xlfn.TEXTJOIN("", TRUE, _xlfn.XLOOKUP(TRUE, VALUE(表格1[[#This Row],[年月]]) &lt;= VALUE($R$8:$R$12), $Q$8:$Q$12)) &amp; "年度"</f>
        <v>2023年度</v>
      </c>
    </row>
    <row r="4874" spans="1:13" x14ac:dyDescent="0.3">
      <c r="A4874" s="2">
        <v>202303</v>
      </c>
      <c r="B4874" s="19">
        <f>DATE(表格1[[#This Row],[年]],表格1[[#This Row],[月]],1)</f>
        <v>44986</v>
      </c>
      <c r="C4874" s="2" t="str">
        <f>LEFT(表格1[[#This Row],[年月]],4)</f>
        <v>2023</v>
      </c>
      <c r="D4874" s="2" t="str">
        <f>RIGHT(表格1[[#This Row],[年月]],2)</f>
        <v>03</v>
      </c>
      <c r="E4874" s="5">
        <v>10013000</v>
      </c>
      <c r="F4874" s="2" t="str">
        <f>VLOOKUP(TEXT(表格1[[#This Row],[地區]],"00000000"),縣市代碼,2,0)</f>
        <v>屏東縣</v>
      </c>
      <c r="G4874" s="2" t="s">
        <v>4</v>
      </c>
      <c r="H4874" s="13">
        <v>794077</v>
      </c>
      <c r="I4874" s="14">
        <v>377494137</v>
      </c>
      <c r="J4874" s="14">
        <f>表格1[[#This Row],[信用卡交易筆數]]/1000</f>
        <v>794.077</v>
      </c>
      <c r="K4874" s="14">
        <f>表格1[[#This Row],[信用卡交易金額'[新臺幣']]]/1000</f>
        <v>377494.13699999999</v>
      </c>
      <c r="L4874" s="14">
        <f>表格1[[#This Row],[信用卡交易金額'[新臺幣']]]/1000000</f>
        <v>377.49413700000002</v>
      </c>
      <c r="M4874" s="14" t="str" cm="1">
        <f t="array" ref="M4874">_xlfn.TEXTJOIN("", TRUE, _xlfn.XLOOKUP(TRUE, VALUE(表格1[[#This Row],[年月]]) &lt;= VALUE($R$8:$R$12), $Q$8:$Q$12)) &amp; "年度"</f>
        <v>2023年度</v>
      </c>
    </row>
    <row r="4875" spans="1:13" x14ac:dyDescent="0.3">
      <c r="A4875" s="2">
        <v>202303</v>
      </c>
      <c r="B4875" s="19">
        <f>DATE(表格1[[#This Row],[年]],表格1[[#This Row],[月]],1)</f>
        <v>44986</v>
      </c>
      <c r="C4875" s="2" t="str">
        <f>LEFT(表格1[[#This Row],[年月]],4)</f>
        <v>2023</v>
      </c>
      <c r="D4875" s="2" t="str">
        <f>RIGHT(表格1[[#This Row],[年月]],2)</f>
        <v>03</v>
      </c>
      <c r="E4875" s="5">
        <v>10013000</v>
      </c>
      <c r="F4875" s="2" t="str">
        <f>VLOOKUP(TEXT(表格1[[#This Row],[地區]],"00000000"),縣市代碼,2,0)</f>
        <v>屏東縣</v>
      </c>
      <c r="G4875" s="2" t="s">
        <v>5</v>
      </c>
      <c r="H4875" s="13">
        <v>63596</v>
      </c>
      <c r="I4875" s="14">
        <v>159382447</v>
      </c>
      <c r="J4875" s="14">
        <f>表格1[[#This Row],[信用卡交易筆數]]/1000</f>
        <v>63.595999999999997</v>
      </c>
      <c r="K4875" s="14">
        <f>表格1[[#This Row],[信用卡交易金額'[新臺幣']]]/1000</f>
        <v>159382.44699999999</v>
      </c>
      <c r="L4875" s="14">
        <f>表格1[[#This Row],[信用卡交易金額'[新臺幣']]]/1000000</f>
        <v>159.38244700000001</v>
      </c>
      <c r="M4875" s="14" t="str" cm="1">
        <f t="array" ref="M4875">_xlfn.TEXTJOIN("", TRUE, _xlfn.XLOOKUP(TRUE, VALUE(表格1[[#This Row],[年月]]) &lt;= VALUE($R$8:$R$12), $Q$8:$Q$12)) &amp; "年度"</f>
        <v>2023年度</v>
      </c>
    </row>
    <row r="4876" spans="1:13" x14ac:dyDescent="0.3">
      <c r="A4876" s="2">
        <v>202303</v>
      </c>
      <c r="B4876" s="19">
        <f>DATE(表格1[[#This Row],[年]],表格1[[#This Row],[月]],1)</f>
        <v>44986</v>
      </c>
      <c r="C4876" s="2" t="str">
        <f>LEFT(表格1[[#This Row],[年月]],4)</f>
        <v>2023</v>
      </c>
      <c r="D4876" s="2" t="str">
        <f>RIGHT(表格1[[#This Row],[年月]],2)</f>
        <v>03</v>
      </c>
      <c r="E4876" s="5">
        <v>10013000</v>
      </c>
      <c r="F4876" s="2" t="str">
        <f>VLOOKUP(TEXT(表格1[[#This Row],[地區]],"00000000"),縣市代碼,2,0)</f>
        <v>屏東縣</v>
      </c>
      <c r="G4876" s="2" t="s">
        <v>6</v>
      </c>
      <c r="H4876" s="13">
        <v>100080</v>
      </c>
      <c r="I4876" s="14">
        <v>301053125</v>
      </c>
      <c r="J4876" s="14">
        <f>表格1[[#This Row],[信用卡交易筆數]]/1000</f>
        <v>100.08</v>
      </c>
      <c r="K4876" s="14">
        <f>表格1[[#This Row],[信用卡交易金額'[新臺幣']]]/1000</f>
        <v>301053.125</v>
      </c>
      <c r="L4876" s="14">
        <f>表格1[[#This Row],[信用卡交易金額'[新臺幣']]]/1000000</f>
        <v>301.05312500000002</v>
      </c>
      <c r="M4876" s="14" t="str" cm="1">
        <f t="array" ref="M4876">_xlfn.TEXTJOIN("", TRUE, _xlfn.XLOOKUP(TRUE, VALUE(表格1[[#This Row],[年月]]) &lt;= VALUE($R$8:$R$12), $Q$8:$Q$12)) &amp; "年度"</f>
        <v>2023年度</v>
      </c>
    </row>
    <row r="4877" spans="1:13" x14ac:dyDescent="0.3">
      <c r="A4877" s="2">
        <v>202303</v>
      </c>
      <c r="B4877" s="19">
        <f>DATE(表格1[[#This Row],[年]],表格1[[#This Row],[月]],1)</f>
        <v>44986</v>
      </c>
      <c r="C4877" s="2" t="str">
        <f>LEFT(表格1[[#This Row],[年月]],4)</f>
        <v>2023</v>
      </c>
      <c r="D4877" s="2" t="str">
        <f>RIGHT(表格1[[#This Row],[年月]],2)</f>
        <v>03</v>
      </c>
      <c r="E4877" s="5">
        <v>10013000</v>
      </c>
      <c r="F4877" s="2" t="str">
        <f>VLOOKUP(TEXT(表格1[[#This Row],[地區]],"00000000"),縣市代碼,2,0)</f>
        <v>屏東縣</v>
      </c>
      <c r="G4877" s="2" t="s">
        <v>7</v>
      </c>
      <c r="H4877" s="13">
        <v>663711</v>
      </c>
      <c r="I4877" s="14">
        <v>747760717</v>
      </c>
      <c r="J4877" s="14">
        <f>表格1[[#This Row],[信用卡交易筆數]]/1000</f>
        <v>663.71100000000001</v>
      </c>
      <c r="K4877" s="14">
        <f>表格1[[#This Row],[信用卡交易金額'[新臺幣']]]/1000</f>
        <v>747760.71699999995</v>
      </c>
      <c r="L4877" s="14">
        <f>表格1[[#This Row],[信用卡交易金額'[新臺幣']]]/1000000</f>
        <v>747.760717</v>
      </c>
      <c r="M4877" s="14" t="str" cm="1">
        <f t="array" ref="M4877">_xlfn.TEXTJOIN("", TRUE, _xlfn.XLOOKUP(TRUE, VALUE(表格1[[#This Row],[年月]]) &lt;= VALUE($R$8:$R$12), $Q$8:$Q$12)) &amp; "年度"</f>
        <v>2023年度</v>
      </c>
    </row>
    <row r="4878" spans="1:13" x14ac:dyDescent="0.3">
      <c r="A4878" s="2">
        <v>202303</v>
      </c>
      <c r="B4878" s="19">
        <f>DATE(表格1[[#This Row],[年]],表格1[[#This Row],[月]],1)</f>
        <v>44986</v>
      </c>
      <c r="C4878" s="2" t="str">
        <f>LEFT(表格1[[#This Row],[年月]],4)</f>
        <v>2023</v>
      </c>
      <c r="D4878" s="2" t="str">
        <f>RIGHT(表格1[[#This Row],[年月]],2)</f>
        <v>03</v>
      </c>
      <c r="E4878" s="5">
        <v>10013000</v>
      </c>
      <c r="F4878" s="2" t="str">
        <f>VLOOKUP(TEXT(表格1[[#This Row],[地區]],"00000000"),縣市代碼,2,0)</f>
        <v>屏東縣</v>
      </c>
      <c r="G4878" s="2" t="s">
        <v>8</v>
      </c>
      <c r="H4878" s="13">
        <v>407195</v>
      </c>
      <c r="I4878" s="14">
        <v>636609903</v>
      </c>
      <c r="J4878" s="14">
        <f>表格1[[#This Row],[信用卡交易筆數]]/1000</f>
        <v>407.19499999999999</v>
      </c>
      <c r="K4878" s="14">
        <f>表格1[[#This Row],[信用卡交易金額'[新臺幣']]]/1000</f>
        <v>636609.90300000005</v>
      </c>
      <c r="L4878" s="14">
        <f>表格1[[#This Row],[信用卡交易金額'[新臺幣']]]/1000000</f>
        <v>636.60990300000003</v>
      </c>
      <c r="M4878" s="14" t="str" cm="1">
        <f t="array" ref="M4878">_xlfn.TEXTJOIN("", TRUE, _xlfn.XLOOKUP(TRUE, VALUE(表格1[[#This Row],[年月]]) &lt;= VALUE($R$8:$R$12), $Q$8:$Q$12)) &amp; "年度"</f>
        <v>2023年度</v>
      </c>
    </row>
    <row r="4879" spans="1:13" x14ac:dyDescent="0.3">
      <c r="A4879" s="2">
        <v>202303</v>
      </c>
      <c r="B4879" s="19">
        <f>DATE(表格1[[#This Row],[年]],表格1[[#This Row],[月]],1)</f>
        <v>44986</v>
      </c>
      <c r="C4879" s="2" t="str">
        <f>LEFT(表格1[[#This Row],[年月]],4)</f>
        <v>2023</v>
      </c>
      <c r="D4879" s="2" t="str">
        <f>RIGHT(表格1[[#This Row],[年月]],2)</f>
        <v>03</v>
      </c>
      <c r="E4879" s="5">
        <v>10013000</v>
      </c>
      <c r="F4879" s="2" t="str">
        <f>VLOOKUP(TEXT(表格1[[#This Row],[地區]],"00000000"),縣市代碼,2,0)</f>
        <v>屏東縣</v>
      </c>
      <c r="G4879" s="2" t="s">
        <v>9</v>
      </c>
      <c r="H4879" s="13">
        <v>787875</v>
      </c>
      <c r="I4879" s="14">
        <v>1043643228</v>
      </c>
      <c r="J4879" s="14">
        <f>表格1[[#This Row],[信用卡交易筆數]]/1000</f>
        <v>787.875</v>
      </c>
      <c r="K4879" s="14">
        <f>表格1[[#This Row],[信用卡交易金額'[新臺幣']]]/1000</f>
        <v>1043643.228</v>
      </c>
      <c r="L4879" s="14">
        <f>表格1[[#This Row],[信用卡交易金額'[新臺幣']]]/1000000</f>
        <v>1043.6432279999999</v>
      </c>
      <c r="M4879" s="14" t="str" cm="1">
        <f t="array" ref="M4879">_xlfn.TEXTJOIN("", TRUE, _xlfn.XLOOKUP(TRUE, VALUE(表格1[[#This Row],[年月]]) &lt;= VALUE($R$8:$R$12), $Q$8:$Q$12)) &amp; "年度"</f>
        <v>2023年度</v>
      </c>
    </row>
    <row r="4880" spans="1:13" x14ac:dyDescent="0.3">
      <c r="A4880" s="2">
        <v>202303</v>
      </c>
      <c r="B4880" s="19">
        <f>DATE(表格1[[#This Row],[年]],表格1[[#This Row],[月]],1)</f>
        <v>44986</v>
      </c>
      <c r="C4880" s="2" t="str">
        <f>LEFT(表格1[[#This Row],[年月]],4)</f>
        <v>2023</v>
      </c>
      <c r="D4880" s="2" t="str">
        <f>RIGHT(表格1[[#This Row],[年月]],2)</f>
        <v>03</v>
      </c>
      <c r="E4880" s="5">
        <v>10013000</v>
      </c>
      <c r="F4880" s="2" t="str">
        <f>VLOOKUP(TEXT(表格1[[#This Row],[地區]],"00000000"),縣市代碼,2,0)</f>
        <v>屏東縣</v>
      </c>
      <c r="G4880" s="2" t="s">
        <v>10</v>
      </c>
      <c r="H4880" s="13">
        <v>594906</v>
      </c>
      <c r="I4880" s="14">
        <v>1846442600</v>
      </c>
      <c r="J4880" s="14">
        <f>表格1[[#This Row],[信用卡交易筆數]]/1000</f>
        <v>594.90599999999995</v>
      </c>
      <c r="K4880" s="14">
        <f>表格1[[#This Row],[信用卡交易金額'[新臺幣']]]/1000</f>
        <v>1846442.6</v>
      </c>
      <c r="L4880" s="14">
        <f>表格1[[#This Row],[信用卡交易金額'[新臺幣']]]/1000000</f>
        <v>1846.4426000000001</v>
      </c>
      <c r="M4880" s="14" t="str" cm="1">
        <f t="array" ref="M4880">_xlfn.TEXTJOIN("", TRUE, _xlfn.XLOOKUP(TRUE, VALUE(表格1[[#This Row],[年月]]) &lt;= VALUE($R$8:$R$12), $Q$8:$Q$12)) &amp; "年度"</f>
        <v>2023年度</v>
      </c>
    </row>
    <row r="4881" spans="1:13" x14ac:dyDescent="0.3">
      <c r="A4881" s="2">
        <v>202303</v>
      </c>
      <c r="B4881" s="19">
        <f>DATE(表格1[[#This Row],[年]],表格1[[#This Row],[月]],1)</f>
        <v>44986</v>
      </c>
      <c r="C4881" s="2" t="str">
        <f>LEFT(表格1[[#This Row],[年月]],4)</f>
        <v>2023</v>
      </c>
      <c r="D4881" s="2" t="str">
        <f>RIGHT(表格1[[#This Row],[年月]],2)</f>
        <v>03</v>
      </c>
      <c r="E4881" s="5">
        <v>10017000</v>
      </c>
      <c r="F4881" s="2" t="str">
        <f>VLOOKUP(TEXT(表格1[[#This Row],[地區]],"00000000"),縣市代碼,2,0)</f>
        <v>基隆市</v>
      </c>
      <c r="G4881" s="2" t="s">
        <v>4</v>
      </c>
      <c r="H4881" s="13">
        <v>759059</v>
      </c>
      <c r="I4881" s="14">
        <v>359141344</v>
      </c>
      <c r="J4881" s="14">
        <f>表格1[[#This Row],[信用卡交易筆數]]/1000</f>
        <v>759.05899999999997</v>
      </c>
      <c r="K4881" s="14">
        <f>表格1[[#This Row],[信用卡交易金額'[新臺幣']]]/1000</f>
        <v>359141.34399999998</v>
      </c>
      <c r="L4881" s="14">
        <f>表格1[[#This Row],[信用卡交易金額'[新臺幣']]]/1000000</f>
        <v>359.141344</v>
      </c>
      <c r="M4881" s="14" t="str" cm="1">
        <f t="array" ref="M4881">_xlfn.TEXTJOIN("", TRUE, _xlfn.XLOOKUP(TRUE, VALUE(表格1[[#This Row],[年月]]) &lt;= VALUE($R$8:$R$12), $Q$8:$Q$12)) &amp; "年度"</f>
        <v>2023年度</v>
      </c>
    </row>
    <row r="4882" spans="1:13" x14ac:dyDescent="0.3">
      <c r="A4882" s="2">
        <v>202303</v>
      </c>
      <c r="B4882" s="19">
        <f>DATE(表格1[[#This Row],[年]],表格1[[#This Row],[月]],1)</f>
        <v>44986</v>
      </c>
      <c r="C4882" s="2" t="str">
        <f>LEFT(表格1[[#This Row],[年月]],4)</f>
        <v>2023</v>
      </c>
      <c r="D4882" s="2" t="str">
        <f>RIGHT(表格1[[#This Row],[年月]],2)</f>
        <v>03</v>
      </c>
      <c r="E4882" s="5">
        <v>10017000</v>
      </c>
      <c r="F4882" s="2" t="str">
        <f>VLOOKUP(TEXT(表格1[[#This Row],[地區]],"00000000"),縣市代碼,2,0)</f>
        <v>基隆市</v>
      </c>
      <c r="G4882" s="2" t="s">
        <v>5</v>
      </c>
      <c r="H4882" s="13">
        <v>51184</v>
      </c>
      <c r="I4882" s="14">
        <v>144463701</v>
      </c>
      <c r="J4882" s="14">
        <f>表格1[[#This Row],[信用卡交易筆數]]/1000</f>
        <v>51.183999999999997</v>
      </c>
      <c r="K4882" s="14">
        <f>表格1[[#This Row],[信用卡交易金額'[新臺幣']]]/1000</f>
        <v>144463.701</v>
      </c>
      <c r="L4882" s="14">
        <f>表格1[[#This Row],[信用卡交易金額'[新臺幣']]]/1000000</f>
        <v>144.46370099999999</v>
      </c>
      <c r="M4882" s="14" t="str" cm="1">
        <f t="array" ref="M4882">_xlfn.TEXTJOIN("", TRUE, _xlfn.XLOOKUP(TRUE, VALUE(表格1[[#This Row],[年月]]) &lt;= VALUE($R$8:$R$12), $Q$8:$Q$12)) &amp; "年度"</f>
        <v>2023年度</v>
      </c>
    </row>
    <row r="4883" spans="1:13" x14ac:dyDescent="0.3">
      <c r="A4883" s="2">
        <v>202303</v>
      </c>
      <c r="B4883" s="19">
        <f>DATE(表格1[[#This Row],[年]],表格1[[#This Row],[月]],1)</f>
        <v>44986</v>
      </c>
      <c r="C4883" s="2" t="str">
        <f>LEFT(表格1[[#This Row],[年月]],4)</f>
        <v>2023</v>
      </c>
      <c r="D4883" s="2" t="str">
        <f>RIGHT(表格1[[#This Row],[年月]],2)</f>
        <v>03</v>
      </c>
      <c r="E4883" s="5">
        <v>10017000</v>
      </c>
      <c r="F4883" s="2" t="str">
        <f>VLOOKUP(TEXT(表格1[[#This Row],[地區]],"00000000"),縣市代碼,2,0)</f>
        <v>基隆市</v>
      </c>
      <c r="G4883" s="2" t="s">
        <v>6</v>
      </c>
      <c r="H4883" s="13">
        <v>68280</v>
      </c>
      <c r="I4883" s="14">
        <v>228868810</v>
      </c>
      <c r="J4883" s="14">
        <f>表格1[[#This Row],[信用卡交易筆數]]/1000</f>
        <v>68.28</v>
      </c>
      <c r="K4883" s="14">
        <f>表格1[[#This Row],[信用卡交易金額'[新臺幣']]]/1000</f>
        <v>228868.81</v>
      </c>
      <c r="L4883" s="14">
        <f>表格1[[#This Row],[信用卡交易金額'[新臺幣']]]/1000000</f>
        <v>228.86881</v>
      </c>
      <c r="M4883" s="14" t="str" cm="1">
        <f t="array" ref="M4883">_xlfn.TEXTJOIN("", TRUE, _xlfn.XLOOKUP(TRUE, VALUE(表格1[[#This Row],[年月]]) &lt;= VALUE($R$8:$R$12), $Q$8:$Q$12)) &amp; "年度"</f>
        <v>2023年度</v>
      </c>
    </row>
    <row r="4884" spans="1:13" x14ac:dyDescent="0.3">
      <c r="A4884" s="2">
        <v>202303</v>
      </c>
      <c r="B4884" s="19">
        <f>DATE(表格1[[#This Row],[年]],表格1[[#This Row],[月]],1)</f>
        <v>44986</v>
      </c>
      <c r="C4884" s="2" t="str">
        <f>LEFT(表格1[[#This Row],[年月]],4)</f>
        <v>2023</v>
      </c>
      <c r="D4884" s="2" t="str">
        <f>RIGHT(表格1[[#This Row],[年月]],2)</f>
        <v>03</v>
      </c>
      <c r="E4884" s="5">
        <v>10017000</v>
      </c>
      <c r="F4884" s="2" t="str">
        <f>VLOOKUP(TEXT(表格1[[#This Row],[地區]],"00000000"),縣市代碼,2,0)</f>
        <v>基隆市</v>
      </c>
      <c r="G4884" s="2" t="s">
        <v>7</v>
      </c>
      <c r="H4884" s="13">
        <v>455678</v>
      </c>
      <c r="I4884" s="14">
        <v>487917616</v>
      </c>
      <c r="J4884" s="14">
        <f>表格1[[#This Row],[信用卡交易筆數]]/1000</f>
        <v>455.678</v>
      </c>
      <c r="K4884" s="14">
        <f>表格1[[#This Row],[信用卡交易金額'[新臺幣']]]/1000</f>
        <v>487917.61599999998</v>
      </c>
      <c r="L4884" s="14">
        <f>表格1[[#This Row],[信用卡交易金額'[新臺幣']]]/1000000</f>
        <v>487.91761600000001</v>
      </c>
      <c r="M4884" s="14" t="str" cm="1">
        <f t="array" ref="M4884">_xlfn.TEXTJOIN("", TRUE, _xlfn.XLOOKUP(TRUE, VALUE(表格1[[#This Row],[年月]]) &lt;= VALUE($R$8:$R$12), $Q$8:$Q$12)) &amp; "年度"</f>
        <v>2023年度</v>
      </c>
    </row>
    <row r="4885" spans="1:13" x14ac:dyDescent="0.3">
      <c r="A4885" s="2">
        <v>202303</v>
      </c>
      <c r="B4885" s="19">
        <f>DATE(表格1[[#This Row],[年]],表格1[[#This Row],[月]],1)</f>
        <v>44986</v>
      </c>
      <c r="C4885" s="2" t="str">
        <f>LEFT(表格1[[#This Row],[年月]],4)</f>
        <v>2023</v>
      </c>
      <c r="D4885" s="2" t="str">
        <f>RIGHT(表格1[[#This Row],[年月]],2)</f>
        <v>03</v>
      </c>
      <c r="E4885" s="5">
        <v>10017000</v>
      </c>
      <c r="F4885" s="2" t="str">
        <f>VLOOKUP(TEXT(表格1[[#This Row],[地區]],"00000000"),縣市代碼,2,0)</f>
        <v>基隆市</v>
      </c>
      <c r="G4885" s="2" t="s">
        <v>8</v>
      </c>
      <c r="H4885" s="13">
        <v>357180</v>
      </c>
      <c r="I4885" s="14">
        <v>586113936</v>
      </c>
      <c r="J4885" s="14">
        <f>表格1[[#This Row],[信用卡交易筆數]]/1000</f>
        <v>357.18</v>
      </c>
      <c r="K4885" s="14">
        <f>表格1[[#This Row],[信用卡交易金額'[新臺幣']]]/1000</f>
        <v>586113.93599999999</v>
      </c>
      <c r="L4885" s="14">
        <f>表格1[[#This Row],[信用卡交易金額'[新臺幣']]]/1000000</f>
        <v>586.11393599999997</v>
      </c>
      <c r="M4885" s="14" t="str" cm="1">
        <f t="array" ref="M4885">_xlfn.TEXTJOIN("", TRUE, _xlfn.XLOOKUP(TRUE, VALUE(表格1[[#This Row],[年月]]) &lt;= VALUE($R$8:$R$12), $Q$8:$Q$12)) &amp; "年度"</f>
        <v>2023年度</v>
      </c>
    </row>
    <row r="4886" spans="1:13" x14ac:dyDescent="0.3">
      <c r="A4886" s="2">
        <v>202303</v>
      </c>
      <c r="B4886" s="19">
        <f>DATE(表格1[[#This Row],[年]],表格1[[#This Row],[月]],1)</f>
        <v>44986</v>
      </c>
      <c r="C4886" s="2" t="str">
        <f>LEFT(表格1[[#This Row],[年月]],4)</f>
        <v>2023</v>
      </c>
      <c r="D4886" s="2" t="str">
        <f>RIGHT(表格1[[#This Row],[年月]],2)</f>
        <v>03</v>
      </c>
      <c r="E4886" s="5">
        <v>10017000</v>
      </c>
      <c r="F4886" s="2" t="str">
        <f>VLOOKUP(TEXT(表格1[[#This Row],[地區]],"00000000"),縣市代碼,2,0)</f>
        <v>基隆市</v>
      </c>
      <c r="G4886" s="2" t="s">
        <v>9</v>
      </c>
      <c r="H4886" s="13">
        <v>682083</v>
      </c>
      <c r="I4886" s="14">
        <v>808173093</v>
      </c>
      <c r="J4886" s="14">
        <f>表格1[[#This Row],[信用卡交易筆數]]/1000</f>
        <v>682.08299999999997</v>
      </c>
      <c r="K4886" s="14">
        <f>表格1[[#This Row],[信用卡交易金額'[新臺幣']]]/1000</f>
        <v>808173.09299999999</v>
      </c>
      <c r="L4886" s="14">
        <f>表格1[[#This Row],[信用卡交易金額'[新臺幣']]]/1000000</f>
        <v>808.17309299999999</v>
      </c>
      <c r="M4886" s="14" t="str" cm="1">
        <f t="array" ref="M4886">_xlfn.TEXTJOIN("", TRUE, _xlfn.XLOOKUP(TRUE, VALUE(表格1[[#This Row],[年月]]) &lt;= VALUE($R$8:$R$12), $Q$8:$Q$12)) &amp; "年度"</f>
        <v>2023年度</v>
      </c>
    </row>
    <row r="4887" spans="1:13" x14ac:dyDescent="0.3">
      <c r="A4887" s="2">
        <v>202303</v>
      </c>
      <c r="B4887" s="19">
        <f>DATE(表格1[[#This Row],[年]],表格1[[#This Row],[月]],1)</f>
        <v>44986</v>
      </c>
      <c r="C4887" s="2" t="str">
        <f>LEFT(表格1[[#This Row],[年月]],4)</f>
        <v>2023</v>
      </c>
      <c r="D4887" s="2" t="str">
        <f>RIGHT(表格1[[#This Row],[年月]],2)</f>
        <v>03</v>
      </c>
      <c r="E4887" s="5">
        <v>10017000</v>
      </c>
      <c r="F4887" s="2" t="str">
        <f>VLOOKUP(TEXT(表格1[[#This Row],[地區]],"00000000"),縣市代碼,2,0)</f>
        <v>基隆市</v>
      </c>
      <c r="G4887" s="2" t="s">
        <v>10</v>
      </c>
      <c r="H4887" s="13">
        <v>499727</v>
      </c>
      <c r="I4887" s="14">
        <v>1246129966</v>
      </c>
      <c r="J4887" s="14">
        <f>表格1[[#This Row],[信用卡交易筆數]]/1000</f>
        <v>499.72699999999998</v>
      </c>
      <c r="K4887" s="14">
        <f>表格1[[#This Row],[信用卡交易金額'[新臺幣']]]/1000</f>
        <v>1246129.966</v>
      </c>
      <c r="L4887" s="14">
        <f>表格1[[#This Row],[信用卡交易金額'[新臺幣']]]/1000000</f>
        <v>1246.129966</v>
      </c>
      <c r="M4887" s="14" t="str" cm="1">
        <f t="array" ref="M4887">_xlfn.TEXTJOIN("", TRUE, _xlfn.XLOOKUP(TRUE, VALUE(表格1[[#This Row],[年月]]) &lt;= VALUE($R$8:$R$12), $Q$8:$Q$12)) &amp; "年度"</f>
        <v>2023年度</v>
      </c>
    </row>
    <row r="4888" spans="1:13" x14ac:dyDescent="0.3">
      <c r="A4888" s="2">
        <v>202303</v>
      </c>
      <c r="B4888" s="19">
        <f>DATE(表格1[[#This Row],[年]],表格1[[#This Row],[月]],1)</f>
        <v>44986</v>
      </c>
      <c r="C4888" s="2" t="str">
        <f>LEFT(表格1[[#This Row],[年月]],4)</f>
        <v>2023</v>
      </c>
      <c r="D4888" s="2" t="str">
        <f>RIGHT(表格1[[#This Row],[年月]],2)</f>
        <v>03</v>
      </c>
      <c r="E4888" s="5">
        <v>10002000</v>
      </c>
      <c r="F4888" s="2" t="str">
        <f>VLOOKUP(TEXT(表格1[[#This Row],[地區]],"00000000"),縣市代碼,2,0)</f>
        <v>宜蘭縣</v>
      </c>
      <c r="G4888" s="2" t="s">
        <v>4</v>
      </c>
      <c r="H4888" s="13">
        <v>604254</v>
      </c>
      <c r="I4888" s="14">
        <v>269868133</v>
      </c>
      <c r="J4888" s="14">
        <f>表格1[[#This Row],[信用卡交易筆數]]/1000</f>
        <v>604.25400000000002</v>
      </c>
      <c r="K4888" s="14">
        <f>表格1[[#This Row],[信用卡交易金額'[新臺幣']]]/1000</f>
        <v>269868.13299999997</v>
      </c>
      <c r="L4888" s="14">
        <f>表格1[[#This Row],[信用卡交易金額'[新臺幣']]]/1000000</f>
        <v>269.868133</v>
      </c>
      <c r="M4888" s="14" t="str" cm="1">
        <f t="array" ref="M4888">_xlfn.TEXTJOIN("", TRUE, _xlfn.XLOOKUP(TRUE, VALUE(表格1[[#This Row],[年月]]) &lt;= VALUE($R$8:$R$12), $Q$8:$Q$12)) &amp; "年度"</f>
        <v>2023年度</v>
      </c>
    </row>
    <row r="4889" spans="1:13" x14ac:dyDescent="0.3">
      <c r="A4889" s="2">
        <v>202303</v>
      </c>
      <c r="B4889" s="19">
        <f>DATE(表格1[[#This Row],[年]],表格1[[#This Row],[月]],1)</f>
        <v>44986</v>
      </c>
      <c r="C4889" s="2" t="str">
        <f>LEFT(表格1[[#This Row],[年月]],4)</f>
        <v>2023</v>
      </c>
      <c r="D4889" s="2" t="str">
        <f>RIGHT(表格1[[#This Row],[年月]],2)</f>
        <v>03</v>
      </c>
      <c r="E4889" s="5">
        <v>10002000</v>
      </c>
      <c r="F4889" s="2" t="str">
        <f>VLOOKUP(TEXT(表格1[[#This Row],[地區]],"00000000"),縣市代碼,2,0)</f>
        <v>宜蘭縣</v>
      </c>
      <c r="G4889" s="2" t="s">
        <v>5</v>
      </c>
      <c r="H4889" s="13">
        <v>44157</v>
      </c>
      <c r="I4889" s="14">
        <v>125455383</v>
      </c>
      <c r="J4889" s="14">
        <f>表格1[[#This Row],[信用卡交易筆數]]/1000</f>
        <v>44.156999999999996</v>
      </c>
      <c r="K4889" s="14">
        <f>表格1[[#This Row],[信用卡交易金額'[新臺幣']]]/1000</f>
        <v>125455.383</v>
      </c>
      <c r="L4889" s="14">
        <f>表格1[[#This Row],[信用卡交易金額'[新臺幣']]]/1000000</f>
        <v>125.455383</v>
      </c>
      <c r="M4889" s="14" t="str" cm="1">
        <f t="array" ref="M4889">_xlfn.TEXTJOIN("", TRUE, _xlfn.XLOOKUP(TRUE, VALUE(表格1[[#This Row],[年月]]) &lt;= VALUE($R$8:$R$12), $Q$8:$Q$12)) &amp; "年度"</f>
        <v>2023年度</v>
      </c>
    </row>
    <row r="4890" spans="1:13" x14ac:dyDescent="0.3">
      <c r="A4890" s="2">
        <v>202303</v>
      </c>
      <c r="B4890" s="19">
        <f>DATE(表格1[[#This Row],[年]],表格1[[#This Row],[月]],1)</f>
        <v>44986</v>
      </c>
      <c r="C4890" s="2" t="str">
        <f>LEFT(表格1[[#This Row],[年月]],4)</f>
        <v>2023</v>
      </c>
      <c r="D4890" s="2" t="str">
        <f>RIGHT(表格1[[#This Row],[年月]],2)</f>
        <v>03</v>
      </c>
      <c r="E4890" s="5">
        <v>10002000</v>
      </c>
      <c r="F4890" s="2" t="str">
        <f>VLOOKUP(TEXT(表格1[[#This Row],[地區]],"00000000"),縣市代碼,2,0)</f>
        <v>宜蘭縣</v>
      </c>
      <c r="G4890" s="2" t="s">
        <v>6</v>
      </c>
      <c r="H4890" s="13">
        <v>68979</v>
      </c>
      <c r="I4890" s="14">
        <v>217291171</v>
      </c>
      <c r="J4890" s="14">
        <f>表格1[[#This Row],[信用卡交易筆數]]/1000</f>
        <v>68.978999999999999</v>
      </c>
      <c r="K4890" s="14">
        <f>表格1[[#This Row],[信用卡交易金額'[新臺幣']]]/1000</f>
        <v>217291.171</v>
      </c>
      <c r="L4890" s="14">
        <f>表格1[[#This Row],[信用卡交易金額'[新臺幣']]]/1000000</f>
        <v>217.29117099999999</v>
      </c>
      <c r="M4890" s="14" t="str" cm="1">
        <f t="array" ref="M4890">_xlfn.TEXTJOIN("", TRUE, _xlfn.XLOOKUP(TRUE, VALUE(表格1[[#This Row],[年月]]) &lt;= VALUE($R$8:$R$12), $Q$8:$Q$12)) &amp; "年度"</f>
        <v>2023年度</v>
      </c>
    </row>
    <row r="4891" spans="1:13" x14ac:dyDescent="0.3">
      <c r="A4891" s="2">
        <v>202303</v>
      </c>
      <c r="B4891" s="19">
        <f>DATE(表格1[[#This Row],[年]],表格1[[#This Row],[月]],1)</f>
        <v>44986</v>
      </c>
      <c r="C4891" s="2" t="str">
        <f>LEFT(表格1[[#This Row],[年月]],4)</f>
        <v>2023</v>
      </c>
      <c r="D4891" s="2" t="str">
        <f>RIGHT(表格1[[#This Row],[年月]],2)</f>
        <v>03</v>
      </c>
      <c r="E4891" s="5">
        <v>10002000</v>
      </c>
      <c r="F4891" s="2" t="str">
        <f>VLOOKUP(TEXT(表格1[[#This Row],[地區]],"00000000"),縣市代碼,2,0)</f>
        <v>宜蘭縣</v>
      </c>
      <c r="G4891" s="2" t="s">
        <v>7</v>
      </c>
      <c r="H4891" s="13">
        <v>395080</v>
      </c>
      <c r="I4891" s="14">
        <v>458740137</v>
      </c>
      <c r="J4891" s="14">
        <f>表格1[[#This Row],[信用卡交易筆數]]/1000</f>
        <v>395.08</v>
      </c>
      <c r="K4891" s="14">
        <f>表格1[[#This Row],[信用卡交易金額'[新臺幣']]]/1000</f>
        <v>458740.13699999999</v>
      </c>
      <c r="L4891" s="14">
        <f>表格1[[#This Row],[信用卡交易金額'[新臺幣']]]/1000000</f>
        <v>458.740137</v>
      </c>
      <c r="M4891" s="14" t="str" cm="1">
        <f t="array" ref="M4891">_xlfn.TEXTJOIN("", TRUE, _xlfn.XLOOKUP(TRUE, VALUE(表格1[[#This Row],[年月]]) &lt;= VALUE($R$8:$R$12), $Q$8:$Q$12)) &amp; "年度"</f>
        <v>2023年度</v>
      </c>
    </row>
    <row r="4892" spans="1:13" x14ac:dyDescent="0.3">
      <c r="A4892" s="2">
        <v>202303</v>
      </c>
      <c r="B4892" s="19">
        <f>DATE(表格1[[#This Row],[年]],表格1[[#This Row],[月]],1)</f>
        <v>44986</v>
      </c>
      <c r="C4892" s="2" t="str">
        <f>LEFT(表格1[[#This Row],[年月]],4)</f>
        <v>2023</v>
      </c>
      <c r="D4892" s="2" t="str">
        <f>RIGHT(表格1[[#This Row],[年月]],2)</f>
        <v>03</v>
      </c>
      <c r="E4892" s="5">
        <v>10002000</v>
      </c>
      <c r="F4892" s="2" t="str">
        <f>VLOOKUP(TEXT(表格1[[#This Row],[地區]],"00000000"),縣市代碼,2,0)</f>
        <v>宜蘭縣</v>
      </c>
      <c r="G4892" s="2" t="s">
        <v>8</v>
      </c>
      <c r="H4892" s="13">
        <v>302219</v>
      </c>
      <c r="I4892" s="14">
        <v>486307246</v>
      </c>
      <c r="J4892" s="14">
        <f>表格1[[#This Row],[信用卡交易筆數]]/1000</f>
        <v>302.21899999999999</v>
      </c>
      <c r="K4892" s="14">
        <f>表格1[[#This Row],[信用卡交易金額'[新臺幣']]]/1000</f>
        <v>486307.24599999998</v>
      </c>
      <c r="L4892" s="14">
        <f>表格1[[#This Row],[信用卡交易金額'[新臺幣']]]/1000000</f>
        <v>486.30724600000002</v>
      </c>
      <c r="M4892" s="14" t="str" cm="1">
        <f t="array" ref="M4892">_xlfn.TEXTJOIN("", TRUE, _xlfn.XLOOKUP(TRUE, VALUE(表格1[[#This Row],[年月]]) &lt;= VALUE($R$8:$R$12), $Q$8:$Q$12)) &amp; "年度"</f>
        <v>2023年度</v>
      </c>
    </row>
    <row r="4893" spans="1:13" x14ac:dyDescent="0.3">
      <c r="A4893" s="2">
        <v>202303</v>
      </c>
      <c r="B4893" s="19">
        <f>DATE(表格1[[#This Row],[年]],表格1[[#This Row],[月]],1)</f>
        <v>44986</v>
      </c>
      <c r="C4893" s="2" t="str">
        <f>LEFT(表格1[[#This Row],[年月]],4)</f>
        <v>2023</v>
      </c>
      <c r="D4893" s="2" t="str">
        <f>RIGHT(表格1[[#This Row],[年月]],2)</f>
        <v>03</v>
      </c>
      <c r="E4893" s="5">
        <v>10002000</v>
      </c>
      <c r="F4893" s="2" t="str">
        <f>VLOOKUP(TEXT(表格1[[#This Row],[地區]],"00000000"),縣市代碼,2,0)</f>
        <v>宜蘭縣</v>
      </c>
      <c r="G4893" s="2" t="s">
        <v>9</v>
      </c>
      <c r="H4893" s="13">
        <v>601638</v>
      </c>
      <c r="I4893" s="14">
        <v>717792465</v>
      </c>
      <c r="J4893" s="14">
        <f>表格1[[#This Row],[信用卡交易筆數]]/1000</f>
        <v>601.63800000000003</v>
      </c>
      <c r="K4893" s="14">
        <f>表格1[[#This Row],[信用卡交易金額'[新臺幣']]]/1000</f>
        <v>717792.46499999997</v>
      </c>
      <c r="L4893" s="14">
        <f>表格1[[#This Row],[信用卡交易金額'[新臺幣']]]/1000000</f>
        <v>717.79246499999999</v>
      </c>
      <c r="M4893" s="14" t="str" cm="1">
        <f t="array" ref="M4893">_xlfn.TEXTJOIN("", TRUE, _xlfn.XLOOKUP(TRUE, VALUE(表格1[[#This Row],[年月]]) &lt;= VALUE($R$8:$R$12), $Q$8:$Q$12)) &amp; "年度"</f>
        <v>2023年度</v>
      </c>
    </row>
    <row r="4894" spans="1:13" x14ac:dyDescent="0.3">
      <c r="A4894" s="2">
        <v>202303</v>
      </c>
      <c r="B4894" s="19">
        <f>DATE(表格1[[#This Row],[年]],表格1[[#This Row],[月]],1)</f>
        <v>44986</v>
      </c>
      <c r="C4894" s="2" t="str">
        <f>LEFT(表格1[[#This Row],[年月]],4)</f>
        <v>2023</v>
      </c>
      <c r="D4894" s="2" t="str">
        <f>RIGHT(表格1[[#This Row],[年月]],2)</f>
        <v>03</v>
      </c>
      <c r="E4894" s="5">
        <v>10002000</v>
      </c>
      <c r="F4894" s="2" t="str">
        <f>VLOOKUP(TEXT(表格1[[#This Row],[地區]],"00000000"),縣市代碼,2,0)</f>
        <v>宜蘭縣</v>
      </c>
      <c r="G4894" s="2" t="s">
        <v>10</v>
      </c>
      <c r="H4894" s="13">
        <v>389249</v>
      </c>
      <c r="I4894" s="14">
        <v>1086650909</v>
      </c>
      <c r="J4894" s="14">
        <f>表格1[[#This Row],[信用卡交易筆數]]/1000</f>
        <v>389.24900000000002</v>
      </c>
      <c r="K4894" s="14">
        <f>表格1[[#This Row],[信用卡交易金額'[新臺幣']]]/1000</f>
        <v>1086650.909</v>
      </c>
      <c r="L4894" s="14">
        <f>表格1[[#This Row],[信用卡交易金額'[新臺幣']]]/1000000</f>
        <v>1086.650909</v>
      </c>
      <c r="M4894" s="14" t="str" cm="1">
        <f t="array" ref="M4894">_xlfn.TEXTJOIN("", TRUE, _xlfn.XLOOKUP(TRUE, VALUE(表格1[[#This Row],[年月]]) &lt;= VALUE($R$8:$R$12), $Q$8:$Q$12)) &amp; "年度"</f>
        <v>2023年度</v>
      </c>
    </row>
    <row r="4895" spans="1:13" x14ac:dyDescent="0.3">
      <c r="A4895" s="2">
        <v>202303</v>
      </c>
      <c r="B4895" s="19">
        <f>DATE(表格1[[#This Row],[年]],表格1[[#This Row],[月]],1)</f>
        <v>44986</v>
      </c>
      <c r="C4895" s="2" t="str">
        <f>LEFT(表格1[[#This Row],[年月]],4)</f>
        <v>2023</v>
      </c>
      <c r="D4895" s="2" t="str">
        <f>RIGHT(表格1[[#This Row],[年月]],2)</f>
        <v>03</v>
      </c>
      <c r="E4895" s="5">
        <v>10015000</v>
      </c>
      <c r="F4895" s="2" t="str">
        <f>VLOOKUP(TEXT(表格1[[#This Row],[地區]],"00000000"),縣市代碼,2,0)</f>
        <v>花蓮縣</v>
      </c>
      <c r="G4895" s="2" t="s">
        <v>4</v>
      </c>
      <c r="H4895" s="13">
        <v>436005</v>
      </c>
      <c r="I4895" s="14">
        <v>238197563</v>
      </c>
      <c r="J4895" s="14">
        <f>表格1[[#This Row],[信用卡交易筆數]]/1000</f>
        <v>436.005</v>
      </c>
      <c r="K4895" s="14">
        <f>表格1[[#This Row],[信用卡交易金額'[新臺幣']]]/1000</f>
        <v>238197.56299999999</v>
      </c>
      <c r="L4895" s="14">
        <f>表格1[[#This Row],[信用卡交易金額'[新臺幣']]]/1000000</f>
        <v>238.197563</v>
      </c>
      <c r="M4895" s="14" t="str" cm="1">
        <f t="array" ref="M4895">_xlfn.TEXTJOIN("", TRUE, _xlfn.XLOOKUP(TRUE, VALUE(表格1[[#This Row],[年月]]) &lt;= VALUE($R$8:$R$12), $Q$8:$Q$12)) &amp; "年度"</f>
        <v>2023年度</v>
      </c>
    </row>
    <row r="4896" spans="1:13" x14ac:dyDescent="0.3">
      <c r="A4896" s="2">
        <v>202303</v>
      </c>
      <c r="B4896" s="19">
        <f>DATE(表格1[[#This Row],[年]],表格1[[#This Row],[月]],1)</f>
        <v>44986</v>
      </c>
      <c r="C4896" s="2" t="str">
        <f>LEFT(表格1[[#This Row],[年月]],4)</f>
        <v>2023</v>
      </c>
      <c r="D4896" s="2" t="str">
        <f>RIGHT(表格1[[#This Row],[年月]],2)</f>
        <v>03</v>
      </c>
      <c r="E4896" s="5">
        <v>10015000</v>
      </c>
      <c r="F4896" s="2" t="str">
        <f>VLOOKUP(TEXT(表格1[[#This Row],[地區]],"00000000"),縣市代碼,2,0)</f>
        <v>花蓮縣</v>
      </c>
      <c r="G4896" s="2" t="s">
        <v>5</v>
      </c>
      <c r="H4896" s="13">
        <v>28151</v>
      </c>
      <c r="I4896" s="14">
        <v>72550956</v>
      </c>
      <c r="J4896" s="14">
        <f>表格1[[#This Row],[信用卡交易筆數]]/1000</f>
        <v>28.151</v>
      </c>
      <c r="K4896" s="14">
        <f>表格1[[#This Row],[信用卡交易金額'[新臺幣']]]/1000</f>
        <v>72550.956000000006</v>
      </c>
      <c r="L4896" s="14">
        <f>表格1[[#This Row],[信用卡交易金額'[新臺幣']]]/1000000</f>
        <v>72.550955999999999</v>
      </c>
      <c r="M4896" s="14" t="str" cm="1">
        <f t="array" ref="M4896">_xlfn.TEXTJOIN("", TRUE, _xlfn.XLOOKUP(TRUE, VALUE(表格1[[#This Row],[年月]]) &lt;= VALUE($R$8:$R$12), $Q$8:$Q$12)) &amp; "年度"</f>
        <v>2023年度</v>
      </c>
    </row>
    <row r="4897" spans="1:13" x14ac:dyDescent="0.3">
      <c r="A4897" s="2">
        <v>202303</v>
      </c>
      <c r="B4897" s="19">
        <f>DATE(表格1[[#This Row],[年]],表格1[[#This Row],[月]],1)</f>
        <v>44986</v>
      </c>
      <c r="C4897" s="2" t="str">
        <f>LEFT(表格1[[#This Row],[年月]],4)</f>
        <v>2023</v>
      </c>
      <c r="D4897" s="2" t="str">
        <f>RIGHT(表格1[[#This Row],[年月]],2)</f>
        <v>03</v>
      </c>
      <c r="E4897" s="5">
        <v>10015000</v>
      </c>
      <c r="F4897" s="2" t="str">
        <f>VLOOKUP(TEXT(表格1[[#This Row],[地區]],"00000000"),縣市代碼,2,0)</f>
        <v>花蓮縣</v>
      </c>
      <c r="G4897" s="2" t="s">
        <v>6</v>
      </c>
      <c r="H4897" s="13">
        <v>48188</v>
      </c>
      <c r="I4897" s="14">
        <v>164581716</v>
      </c>
      <c r="J4897" s="14">
        <f>表格1[[#This Row],[信用卡交易筆數]]/1000</f>
        <v>48.188000000000002</v>
      </c>
      <c r="K4897" s="14">
        <f>表格1[[#This Row],[信用卡交易金額'[新臺幣']]]/1000</f>
        <v>164581.71599999999</v>
      </c>
      <c r="L4897" s="14">
        <f>表格1[[#This Row],[信用卡交易金額'[新臺幣']]]/1000000</f>
        <v>164.581716</v>
      </c>
      <c r="M4897" s="14" t="str" cm="1">
        <f t="array" ref="M4897">_xlfn.TEXTJOIN("", TRUE, _xlfn.XLOOKUP(TRUE, VALUE(表格1[[#This Row],[年月]]) &lt;= VALUE($R$8:$R$12), $Q$8:$Q$12)) &amp; "年度"</f>
        <v>2023年度</v>
      </c>
    </row>
    <row r="4898" spans="1:13" x14ac:dyDescent="0.3">
      <c r="A4898" s="2">
        <v>202303</v>
      </c>
      <c r="B4898" s="19">
        <f>DATE(表格1[[#This Row],[年]],表格1[[#This Row],[月]],1)</f>
        <v>44986</v>
      </c>
      <c r="C4898" s="2" t="str">
        <f>LEFT(表格1[[#This Row],[年月]],4)</f>
        <v>2023</v>
      </c>
      <c r="D4898" s="2" t="str">
        <f>RIGHT(表格1[[#This Row],[年月]],2)</f>
        <v>03</v>
      </c>
      <c r="E4898" s="5">
        <v>10015000</v>
      </c>
      <c r="F4898" s="2" t="str">
        <f>VLOOKUP(TEXT(表格1[[#This Row],[地區]],"00000000"),縣市代碼,2,0)</f>
        <v>花蓮縣</v>
      </c>
      <c r="G4898" s="2" t="s">
        <v>7</v>
      </c>
      <c r="H4898" s="13">
        <v>286638</v>
      </c>
      <c r="I4898" s="14">
        <v>315418966</v>
      </c>
      <c r="J4898" s="14">
        <f>表格1[[#This Row],[信用卡交易筆數]]/1000</f>
        <v>286.63799999999998</v>
      </c>
      <c r="K4898" s="14">
        <f>表格1[[#This Row],[信用卡交易金額'[新臺幣']]]/1000</f>
        <v>315418.96600000001</v>
      </c>
      <c r="L4898" s="14">
        <f>表格1[[#This Row],[信用卡交易金額'[新臺幣']]]/1000000</f>
        <v>315.41896600000001</v>
      </c>
      <c r="M4898" s="14" t="str" cm="1">
        <f t="array" ref="M4898">_xlfn.TEXTJOIN("", TRUE, _xlfn.XLOOKUP(TRUE, VALUE(表格1[[#This Row],[年月]]) &lt;= VALUE($R$8:$R$12), $Q$8:$Q$12)) &amp; "年度"</f>
        <v>2023年度</v>
      </c>
    </row>
    <row r="4899" spans="1:13" x14ac:dyDescent="0.3">
      <c r="A4899" s="2">
        <v>202303</v>
      </c>
      <c r="B4899" s="19">
        <f>DATE(表格1[[#This Row],[年]],表格1[[#This Row],[月]],1)</f>
        <v>44986</v>
      </c>
      <c r="C4899" s="2" t="str">
        <f>LEFT(表格1[[#This Row],[年月]],4)</f>
        <v>2023</v>
      </c>
      <c r="D4899" s="2" t="str">
        <f>RIGHT(表格1[[#This Row],[年月]],2)</f>
        <v>03</v>
      </c>
      <c r="E4899" s="5">
        <v>10015000</v>
      </c>
      <c r="F4899" s="2" t="str">
        <f>VLOOKUP(TEXT(表格1[[#This Row],[地區]],"00000000"),縣市代碼,2,0)</f>
        <v>花蓮縣</v>
      </c>
      <c r="G4899" s="2" t="s">
        <v>8</v>
      </c>
      <c r="H4899" s="13">
        <v>202632</v>
      </c>
      <c r="I4899" s="14">
        <v>317849183</v>
      </c>
      <c r="J4899" s="14">
        <f>表格1[[#This Row],[信用卡交易筆數]]/1000</f>
        <v>202.63200000000001</v>
      </c>
      <c r="K4899" s="14">
        <f>表格1[[#This Row],[信用卡交易金額'[新臺幣']]]/1000</f>
        <v>317849.18300000002</v>
      </c>
      <c r="L4899" s="14">
        <f>表格1[[#This Row],[信用卡交易金額'[新臺幣']]]/1000000</f>
        <v>317.84918299999998</v>
      </c>
      <c r="M4899" s="14" t="str" cm="1">
        <f t="array" ref="M4899">_xlfn.TEXTJOIN("", TRUE, _xlfn.XLOOKUP(TRUE, VALUE(表格1[[#This Row],[年月]]) &lt;= VALUE($R$8:$R$12), $Q$8:$Q$12)) &amp; "年度"</f>
        <v>2023年度</v>
      </c>
    </row>
    <row r="4900" spans="1:13" x14ac:dyDescent="0.3">
      <c r="A4900" s="2">
        <v>202303</v>
      </c>
      <c r="B4900" s="19">
        <f>DATE(表格1[[#This Row],[年]],表格1[[#This Row],[月]],1)</f>
        <v>44986</v>
      </c>
      <c r="C4900" s="2" t="str">
        <f>LEFT(表格1[[#This Row],[年月]],4)</f>
        <v>2023</v>
      </c>
      <c r="D4900" s="2" t="str">
        <f>RIGHT(表格1[[#This Row],[年月]],2)</f>
        <v>03</v>
      </c>
      <c r="E4900" s="5">
        <v>10015000</v>
      </c>
      <c r="F4900" s="2" t="str">
        <f>VLOOKUP(TEXT(表格1[[#This Row],[地區]],"00000000"),縣市代碼,2,0)</f>
        <v>花蓮縣</v>
      </c>
      <c r="G4900" s="2" t="s">
        <v>9</v>
      </c>
      <c r="H4900" s="13">
        <v>382842</v>
      </c>
      <c r="I4900" s="14">
        <v>469429849</v>
      </c>
      <c r="J4900" s="14">
        <f>表格1[[#This Row],[信用卡交易筆數]]/1000</f>
        <v>382.84199999999998</v>
      </c>
      <c r="K4900" s="14">
        <f>表格1[[#This Row],[信用卡交易金額'[新臺幣']]]/1000</f>
        <v>469429.84899999999</v>
      </c>
      <c r="L4900" s="14">
        <f>表格1[[#This Row],[信用卡交易金額'[新臺幣']]]/1000000</f>
        <v>469.42984899999999</v>
      </c>
      <c r="M4900" s="14" t="str" cm="1">
        <f t="array" ref="M4900">_xlfn.TEXTJOIN("", TRUE, _xlfn.XLOOKUP(TRUE, VALUE(表格1[[#This Row],[年月]]) &lt;= VALUE($R$8:$R$12), $Q$8:$Q$12)) &amp; "年度"</f>
        <v>2023年度</v>
      </c>
    </row>
    <row r="4901" spans="1:13" x14ac:dyDescent="0.3">
      <c r="A4901" s="2">
        <v>202303</v>
      </c>
      <c r="B4901" s="19">
        <f>DATE(表格1[[#This Row],[年]],表格1[[#This Row],[月]],1)</f>
        <v>44986</v>
      </c>
      <c r="C4901" s="2" t="str">
        <f>LEFT(表格1[[#This Row],[年月]],4)</f>
        <v>2023</v>
      </c>
      <c r="D4901" s="2" t="str">
        <f>RIGHT(表格1[[#This Row],[年月]],2)</f>
        <v>03</v>
      </c>
      <c r="E4901" s="5">
        <v>10015000</v>
      </c>
      <c r="F4901" s="2" t="str">
        <f>VLOOKUP(TEXT(表格1[[#This Row],[地區]],"00000000"),縣市代碼,2,0)</f>
        <v>花蓮縣</v>
      </c>
      <c r="G4901" s="2" t="s">
        <v>10</v>
      </c>
      <c r="H4901" s="13">
        <v>261976</v>
      </c>
      <c r="I4901" s="14">
        <v>751517315</v>
      </c>
      <c r="J4901" s="14">
        <f>表格1[[#This Row],[信用卡交易筆數]]/1000</f>
        <v>261.976</v>
      </c>
      <c r="K4901" s="14">
        <f>表格1[[#This Row],[信用卡交易金額'[新臺幣']]]/1000</f>
        <v>751517.31499999994</v>
      </c>
      <c r="L4901" s="14">
        <f>表格1[[#This Row],[信用卡交易金額'[新臺幣']]]/1000000</f>
        <v>751.51731500000005</v>
      </c>
      <c r="M4901" s="14" t="str" cm="1">
        <f t="array" ref="M4901">_xlfn.TEXTJOIN("", TRUE, _xlfn.XLOOKUP(TRUE, VALUE(表格1[[#This Row],[年月]]) &lt;= VALUE($R$8:$R$12), $Q$8:$Q$12)) &amp; "年度"</f>
        <v>2023年度</v>
      </c>
    </row>
    <row r="4902" spans="1:13" x14ac:dyDescent="0.3">
      <c r="A4902" s="2">
        <v>202303</v>
      </c>
      <c r="B4902" s="19">
        <f>DATE(表格1[[#This Row],[年]],表格1[[#This Row],[月]],1)</f>
        <v>44986</v>
      </c>
      <c r="C4902" s="2" t="str">
        <f>LEFT(表格1[[#This Row],[年月]],4)</f>
        <v>2023</v>
      </c>
      <c r="D4902" s="2" t="str">
        <f>RIGHT(表格1[[#This Row],[年月]],2)</f>
        <v>03</v>
      </c>
      <c r="E4902" s="5">
        <v>10014000</v>
      </c>
      <c r="F4902" s="2" t="str">
        <f>VLOOKUP(TEXT(表格1[[#This Row],[地區]],"00000000"),縣市代碼,2,0)</f>
        <v>臺東縣</v>
      </c>
      <c r="G4902" s="2" t="s">
        <v>4</v>
      </c>
      <c r="H4902" s="13">
        <v>212725</v>
      </c>
      <c r="I4902" s="14">
        <v>96375972</v>
      </c>
      <c r="J4902" s="14">
        <f>表格1[[#This Row],[信用卡交易筆數]]/1000</f>
        <v>212.72499999999999</v>
      </c>
      <c r="K4902" s="14">
        <f>表格1[[#This Row],[信用卡交易金額'[新臺幣']]]/1000</f>
        <v>96375.971999999994</v>
      </c>
      <c r="L4902" s="14">
        <f>表格1[[#This Row],[信用卡交易金額'[新臺幣']]]/1000000</f>
        <v>96.375972000000004</v>
      </c>
      <c r="M4902" s="14" t="str" cm="1">
        <f t="array" ref="M4902">_xlfn.TEXTJOIN("", TRUE, _xlfn.XLOOKUP(TRUE, VALUE(表格1[[#This Row],[年月]]) &lt;= VALUE($R$8:$R$12), $Q$8:$Q$12)) &amp; "年度"</f>
        <v>2023年度</v>
      </c>
    </row>
    <row r="4903" spans="1:13" x14ac:dyDescent="0.3">
      <c r="A4903" s="2">
        <v>202303</v>
      </c>
      <c r="B4903" s="19">
        <f>DATE(表格1[[#This Row],[年]],表格1[[#This Row],[月]],1)</f>
        <v>44986</v>
      </c>
      <c r="C4903" s="2" t="str">
        <f>LEFT(表格1[[#This Row],[年月]],4)</f>
        <v>2023</v>
      </c>
      <c r="D4903" s="2" t="str">
        <f>RIGHT(表格1[[#This Row],[年月]],2)</f>
        <v>03</v>
      </c>
      <c r="E4903" s="5">
        <v>10014000</v>
      </c>
      <c r="F4903" s="2" t="str">
        <f>VLOOKUP(TEXT(表格1[[#This Row],[地區]],"00000000"),縣市代碼,2,0)</f>
        <v>臺東縣</v>
      </c>
      <c r="G4903" s="2" t="s">
        <v>5</v>
      </c>
      <c r="H4903" s="13">
        <v>17016</v>
      </c>
      <c r="I4903" s="14">
        <v>40338895</v>
      </c>
      <c r="J4903" s="14">
        <f>表格1[[#This Row],[信用卡交易筆數]]/1000</f>
        <v>17.015999999999998</v>
      </c>
      <c r="K4903" s="14">
        <f>表格1[[#This Row],[信用卡交易金額'[新臺幣']]]/1000</f>
        <v>40338.894999999997</v>
      </c>
      <c r="L4903" s="14">
        <f>表格1[[#This Row],[信用卡交易金額'[新臺幣']]]/1000000</f>
        <v>40.338895000000001</v>
      </c>
      <c r="M4903" s="14" t="str" cm="1">
        <f t="array" ref="M4903">_xlfn.TEXTJOIN("", TRUE, _xlfn.XLOOKUP(TRUE, VALUE(表格1[[#This Row],[年月]]) &lt;= VALUE($R$8:$R$12), $Q$8:$Q$12)) &amp; "年度"</f>
        <v>2023年度</v>
      </c>
    </row>
    <row r="4904" spans="1:13" x14ac:dyDescent="0.3">
      <c r="A4904" s="2">
        <v>202303</v>
      </c>
      <c r="B4904" s="19">
        <f>DATE(表格1[[#This Row],[年]],表格1[[#This Row],[月]],1)</f>
        <v>44986</v>
      </c>
      <c r="C4904" s="2" t="str">
        <f>LEFT(表格1[[#This Row],[年月]],4)</f>
        <v>2023</v>
      </c>
      <c r="D4904" s="2" t="str">
        <f>RIGHT(表格1[[#This Row],[年月]],2)</f>
        <v>03</v>
      </c>
      <c r="E4904" s="5">
        <v>10014000</v>
      </c>
      <c r="F4904" s="2" t="str">
        <f>VLOOKUP(TEXT(表格1[[#This Row],[地區]],"00000000"),縣市代碼,2,0)</f>
        <v>臺東縣</v>
      </c>
      <c r="G4904" s="2" t="s">
        <v>6</v>
      </c>
      <c r="H4904" s="13">
        <v>24665</v>
      </c>
      <c r="I4904" s="14">
        <v>85801633</v>
      </c>
      <c r="J4904" s="14">
        <f>表格1[[#This Row],[信用卡交易筆數]]/1000</f>
        <v>24.664999999999999</v>
      </c>
      <c r="K4904" s="14">
        <f>表格1[[#This Row],[信用卡交易金額'[新臺幣']]]/1000</f>
        <v>85801.633000000002</v>
      </c>
      <c r="L4904" s="14">
        <f>表格1[[#This Row],[信用卡交易金額'[新臺幣']]]/1000000</f>
        <v>85.801632999999995</v>
      </c>
      <c r="M4904" s="14" t="str" cm="1">
        <f t="array" ref="M4904">_xlfn.TEXTJOIN("", TRUE, _xlfn.XLOOKUP(TRUE, VALUE(表格1[[#This Row],[年月]]) &lt;= VALUE($R$8:$R$12), $Q$8:$Q$12)) &amp; "年度"</f>
        <v>2023年度</v>
      </c>
    </row>
    <row r="4905" spans="1:13" x14ac:dyDescent="0.3">
      <c r="A4905" s="2">
        <v>202303</v>
      </c>
      <c r="B4905" s="19">
        <f>DATE(表格1[[#This Row],[年]],表格1[[#This Row],[月]],1)</f>
        <v>44986</v>
      </c>
      <c r="C4905" s="2" t="str">
        <f>LEFT(表格1[[#This Row],[年月]],4)</f>
        <v>2023</v>
      </c>
      <c r="D4905" s="2" t="str">
        <f>RIGHT(表格1[[#This Row],[年月]],2)</f>
        <v>03</v>
      </c>
      <c r="E4905" s="5">
        <v>10014000</v>
      </c>
      <c r="F4905" s="2" t="str">
        <f>VLOOKUP(TEXT(表格1[[#This Row],[地區]],"00000000"),縣市代碼,2,0)</f>
        <v>臺東縣</v>
      </c>
      <c r="G4905" s="2" t="s">
        <v>7</v>
      </c>
      <c r="H4905" s="13">
        <v>162539</v>
      </c>
      <c r="I4905" s="14">
        <v>183129730</v>
      </c>
      <c r="J4905" s="14">
        <f>表格1[[#This Row],[信用卡交易筆數]]/1000</f>
        <v>162.53899999999999</v>
      </c>
      <c r="K4905" s="14">
        <f>表格1[[#This Row],[信用卡交易金額'[新臺幣']]]/1000</f>
        <v>183129.73</v>
      </c>
      <c r="L4905" s="14">
        <f>表格1[[#This Row],[信用卡交易金額'[新臺幣']]]/1000000</f>
        <v>183.12973</v>
      </c>
      <c r="M4905" s="14" t="str" cm="1">
        <f t="array" ref="M4905">_xlfn.TEXTJOIN("", TRUE, _xlfn.XLOOKUP(TRUE, VALUE(表格1[[#This Row],[年月]]) &lt;= VALUE($R$8:$R$12), $Q$8:$Q$12)) &amp; "年度"</f>
        <v>2023年度</v>
      </c>
    </row>
    <row r="4906" spans="1:13" x14ac:dyDescent="0.3">
      <c r="A4906" s="2">
        <v>202303</v>
      </c>
      <c r="B4906" s="19">
        <f>DATE(表格1[[#This Row],[年]],表格1[[#This Row],[月]],1)</f>
        <v>44986</v>
      </c>
      <c r="C4906" s="2" t="str">
        <f>LEFT(表格1[[#This Row],[年月]],4)</f>
        <v>2023</v>
      </c>
      <c r="D4906" s="2" t="str">
        <f>RIGHT(表格1[[#This Row],[年月]],2)</f>
        <v>03</v>
      </c>
      <c r="E4906" s="5">
        <v>10014000</v>
      </c>
      <c r="F4906" s="2" t="str">
        <f>VLOOKUP(TEXT(表格1[[#This Row],[地區]],"00000000"),縣市代碼,2,0)</f>
        <v>臺東縣</v>
      </c>
      <c r="G4906" s="2" t="s">
        <v>8</v>
      </c>
      <c r="H4906" s="13">
        <v>102822</v>
      </c>
      <c r="I4906" s="14">
        <v>155086001</v>
      </c>
      <c r="J4906" s="14">
        <f>表格1[[#This Row],[信用卡交易筆數]]/1000</f>
        <v>102.822</v>
      </c>
      <c r="K4906" s="14">
        <f>表格1[[#This Row],[信用卡交易金額'[新臺幣']]]/1000</f>
        <v>155086.00099999999</v>
      </c>
      <c r="L4906" s="14">
        <f>表格1[[#This Row],[信用卡交易金額'[新臺幣']]]/1000000</f>
        <v>155.08600100000001</v>
      </c>
      <c r="M4906" s="14" t="str" cm="1">
        <f t="array" ref="M4906">_xlfn.TEXTJOIN("", TRUE, _xlfn.XLOOKUP(TRUE, VALUE(表格1[[#This Row],[年月]]) &lt;= VALUE($R$8:$R$12), $Q$8:$Q$12)) &amp; "年度"</f>
        <v>2023年度</v>
      </c>
    </row>
    <row r="4907" spans="1:13" x14ac:dyDescent="0.3">
      <c r="A4907" s="2">
        <v>202303</v>
      </c>
      <c r="B4907" s="19">
        <f>DATE(表格1[[#This Row],[年]],表格1[[#This Row],[月]],1)</f>
        <v>44986</v>
      </c>
      <c r="C4907" s="2" t="str">
        <f>LEFT(表格1[[#This Row],[年月]],4)</f>
        <v>2023</v>
      </c>
      <c r="D4907" s="2" t="str">
        <f>RIGHT(表格1[[#This Row],[年月]],2)</f>
        <v>03</v>
      </c>
      <c r="E4907" s="5">
        <v>10014000</v>
      </c>
      <c r="F4907" s="2" t="str">
        <f>VLOOKUP(TEXT(表格1[[#This Row],[地區]],"00000000"),縣市代碼,2,0)</f>
        <v>臺東縣</v>
      </c>
      <c r="G4907" s="2" t="s">
        <v>9</v>
      </c>
      <c r="H4907" s="13">
        <v>192636</v>
      </c>
      <c r="I4907" s="14">
        <v>228027830</v>
      </c>
      <c r="J4907" s="14">
        <f>表格1[[#This Row],[信用卡交易筆數]]/1000</f>
        <v>192.636</v>
      </c>
      <c r="K4907" s="14">
        <f>表格1[[#This Row],[信用卡交易金額'[新臺幣']]]/1000</f>
        <v>228027.83</v>
      </c>
      <c r="L4907" s="14">
        <f>表格1[[#This Row],[信用卡交易金額'[新臺幣']]]/1000000</f>
        <v>228.02782999999999</v>
      </c>
      <c r="M4907" s="14" t="str" cm="1">
        <f t="array" ref="M4907">_xlfn.TEXTJOIN("", TRUE, _xlfn.XLOOKUP(TRUE, VALUE(表格1[[#This Row],[年月]]) &lt;= VALUE($R$8:$R$12), $Q$8:$Q$12)) &amp; "年度"</f>
        <v>2023年度</v>
      </c>
    </row>
    <row r="4908" spans="1:13" x14ac:dyDescent="0.3">
      <c r="A4908" s="2">
        <v>202303</v>
      </c>
      <c r="B4908" s="19">
        <f>DATE(表格1[[#This Row],[年]],表格1[[#This Row],[月]],1)</f>
        <v>44986</v>
      </c>
      <c r="C4908" s="2" t="str">
        <f>LEFT(表格1[[#This Row],[年月]],4)</f>
        <v>2023</v>
      </c>
      <c r="D4908" s="2" t="str">
        <f>RIGHT(表格1[[#This Row],[年月]],2)</f>
        <v>03</v>
      </c>
      <c r="E4908" s="5">
        <v>10014000</v>
      </c>
      <c r="F4908" s="2" t="str">
        <f>VLOOKUP(TEXT(表格1[[#This Row],[地區]],"00000000"),縣市代碼,2,0)</f>
        <v>臺東縣</v>
      </c>
      <c r="G4908" s="2" t="s">
        <v>10</v>
      </c>
      <c r="H4908" s="13">
        <v>126145</v>
      </c>
      <c r="I4908" s="14">
        <v>386258330</v>
      </c>
      <c r="J4908" s="14">
        <f>表格1[[#This Row],[信用卡交易筆數]]/1000</f>
        <v>126.145</v>
      </c>
      <c r="K4908" s="14">
        <f>表格1[[#This Row],[信用卡交易金額'[新臺幣']]]/1000</f>
        <v>386258.33</v>
      </c>
      <c r="L4908" s="14">
        <f>表格1[[#This Row],[信用卡交易金額'[新臺幣']]]/1000000</f>
        <v>386.25833</v>
      </c>
      <c r="M4908" s="14" t="str" cm="1">
        <f t="array" ref="M4908">_xlfn.TEXTJOIN("", TRUE, _xlfn.XLOOKUP(TRUE, VALUE(表格1[[#This Row],[年月]]) &lt;= VALUE($R$8:$R$12), $Q$8:$Q$12)) &amp; "年度"</f>
        <v>2023年度</v>
      </c>
    </row>
    <row r="4909" spans="1:13" x14ac:dyDescent="0.3">
      <c r="A4909" s="2">
        <v>202303</v>
      </c>
      <c r="B4909" s="19">
        <f>DATE(表格1[[#This Row],[年]],表格1[[#This Row],[月]],1)</f>
        <v>44986</v>
      </c>
      <c r="C4909" s="2" t="str">
        <f>LEFT(表格1[[#This Row],[年月]],4)</f>
        <v>2023</v>
      </c>
      <c r="D4909" s="2" t="str">
        <f>RIGHT(表格1[[#This Row],[年月]],2)</f>
        <v>03</v>
      </c>
      <c r="E4909" s="5">
        <v>10016000</v>
      </c>
      <c r="F4909" s="2" t="str">
        <f>VLOOKUP(TEXT(表格1[[#This Row],[地區]],"00000000"),縣市代碼,2,0)</f>
        <v>澎湖縣</v>
      </c>
      <c r="G4909" s="2" t="s">
        <v>4</v>
      </c>
      <c r="H4909" s="13">
        <v>90810</v>
      </c>
      <c r="I4909" s="14">
        <v>40665896</v>
      </c>
      <c r="J4909" s="14">
        <f>表格1[[#This Row],[信用卡交易筆數]]/1000</f>
        <v>90.81</v>
      </c>
      <c r="K4909" s="14">
        <f>表格1[[#This Row],[信用卡交易金額'[新臺幣']]]/1000</f>
        <v>40665.896000000001</v>
      </c>
      <c r="L4909" s="14">
        <f>表格1[[#This Row],[信用卡交易金額'[新臺幣']]]/1000000</f>
        <v>40.665895999999996</v>
      </c>
      <c r="M4909" s="14" t="str" cm="1">
        <f t="array" ref="M4909">_xlfn.TEXTJOIN("", TRUE, _xlfn.XLOOKUP(TRUE, VALUE(表格1[[#This Row],[年月]]) &lt;= VALUE($R$8:$R$12), $Q$8:$Q$12)) &amp; "年度"</f>
        <v>2023年度</v>
      </c>
    </row>
    <row r="4910" spans="1:13" x14ac:dyDescent="0.3">
      <c r="A4910" s="2">
        <v>202303</v>
      </c>
      <c r="B4910" s="19">
        <f>DATE(表格1[[#This Row],[年]],表格1[[#This Row],[月]],1)</f>
        <v>44986</v>
      </c>
      <c r="C4910" s="2" t="str">
        <f>LEFT(表格1[[#This Row],[年月]],4)</f>
        <v>2023</v>
      </c>
      <c r="D4910" s="2" t="str">
        <f>RIGHT(表格1[[#This Row],[年月]],2)</f>
        <v>03</v>
      </c>
      <c r="E4910" s="5">
        <v>10016000</v>
      </c>
      <c r="F4910" s="2" t="str">
        <f>VLOOKUP(TEXT(表格1[[#This Row],[地區]],"00000000"),縣市代碼,2,0)</f>
        <v>澎湖縣</v>
      </c>
      <c r="G4910" s="2" t="s">
        <v>5</v>
      </c>
      <c r="H4910" s="13">
        <v>7876</v>
      </c>
      <c r="I4910" s="14">
        <v>22343079</v>
      </c>
      <c r="J4910" s="14">
        <f>表格1[[#This Row],[信用卡交易筆數]]/1000</f>
        <v>7.8760000000000003</v>
      </c>
      <c r="K4910" s="14">
        <f>表格1[[#This Row],[信用卡交易金額'[新臺幣']]]/1000</f>
        <v>22343.079000000002</v>
      </c>
      <c r="L4910" s="14">
        <f>表格1[[#This Row],[信用卡交易金額'[新臺幣']]]/1000000</f>
        <v>22.343078999999999</v>
      </c>
      <c r="M4910" s="14" t="str" cm="1">
        <f t="array" ref="M4910">_xlfn.TEXTJOIN("", TRUE, _xlfn.XLOOKUP(TRUE, VALUE(表格1[[#This Row],[年月]]) &lt;= VALUE($R$8:$R$12), $Q$8:$Q$12)) &amp; "年度"</f>
        <v>2023年度</v>
      </c>
    </row>
    <row r="4911" spans="1:13" x14ac:dyDescent="0.3">
      <c r="A4911" s="2">
        <v>202303</v>
      </c>
      <c r="B4911" s="19">
        <f>DATE(表格1[[#This Row],[年]],表格1[[#This Row],[月]],1)</f>
        <v>44986</v>
      </c>
      <c r="C4911" s="2" t="str">
        <f>LEFT(表格1[[#This Row],[年月]],4)</f>
        <v>2023</v>
      </c>
      <c r="D4911" s="2" t="str">
        <f>RIGHT(表格1[[#This Row],[年月]],2)</f>
        <v>03</v>
      </c>
      <c r="E4911" s="5">
        <v>10016000</v>
      </c>
      <c r="F4911" s="2" t="str">
        <f>VLOOKUP(TEXT(表格1[[#This Row],[地區]],"00000000"),縣市代碼,2,0)</f>
        <v>澎湖縣</v>
      </c>
      <c r="G4911" s="2" t="s">
        <v>6</v>
      </c>
      <c r="H4911" s="13">
        <v>13182</v>
      </c>
      <c r="I4911" s="14">
        <v>46760189</v>
      </c>
      <c r="J4911" s="14">
        <f>表格1[[#This Row],[信用卡交易筆數]]/1000</f>
        <v>13.182</v>
      </c>
      <c r="K4911" s="14">
        <f>表格1[[#This Row],[信用卡交易金額'[新臺幣']]]/1000</f>
        <v>46760.188999999998</v>
      </c>
      <c r="L4911" s="14">
        <f>表格1[[#This Row],[信用卡交易金額'[新臺幣']]]/1000000</f>
        <v>46.760188999999997</v>
      </c>
      <c r="M4911" s="14" t="str" cm="1">
        <f t="array" ref="M4911">_xlfn.TEXTJOIN("", TRUE, _xlfn.XLOOKUP(TRUE, VALUE(表格1[[#This Row],[年月]]) &lt;= VALUE($R$8:$R$12), $Q$8:$Q$12)) &amp; "年度"</f>
        <v>2023年度</v>
      </c>
    </row>
    <row r="4912" spans="1:13" x14ac:dyDescent="0.3">
      <c r="A4912" s="2">
        <v>202303</v>
      </c>
      <c r="B4912" s="19">
        <f>DATE(表格1[[#This Row],[年]],表格1[[#This Row],[月]],1)</f>
        <v>44986</v>
      </c>
      <c r="C4912" s="2" t="str">
        <f>LEFT(表格1[[#This Row],[年月]],4)</f>
        <v>2023</v>
      </c>
      <c r="D4912" s="2" t="str">
        <f>RIGHT(表格1[[#This Row],[年月]],2)</f>
        <v>03</v>
      </c>
      <c r="E4912" s="5">
        <v>10016000</v>
      </c>
      <c r="F4912" s="2" t="str">
        <f>VLOOKUP(TEXT(表格1[[#This Row],[地區]],"00000000"),縣市代碼,2,0)</f>
        <v>澎湖縣</v>
      </c>
      <c r="G4912" s="2" t="s">
        <v>7</v>
      </c>
      <c r="H4912" s="13">
        <v>69930</v>
      </c>
      <c r="I4912" s="14">
        <v>101698634</v>
      </c>
      <c r="J4912" s="14">
        <f>表格1[[#This Row],[信用卡交易筆數]]/1000</f>
        <v>69.930000000000007</v>
      </c>
      <c r="K4912" s="14">
        <f>表格1[[#This Row],[信用卡交易金額'[新臺幣']]]/1000</f>
        <v>101698.63400000001</v>
      </c>
      <c r="L4912" s="14">
        <f>表格1[[#This Row],[信用卡交易金額'[新臺幣']]]/1000000</f>
        <v>101.698634</v>
      </c>
      <c r="M4912" s="14" t="str" cm="1">
        <f t="array" ref="M4912">_xlfn.TEXTJOIN("", TRUE, _xlfn.XLOOKUP(TRUE, VALUE(表格1[[#This Row],[年月]]) &lt;= VALUE($R$8:$R$12), $Q$8:$Q$12)) &amp; "年度"</f>
        <v>2023年度</v>
      </c>
    </row>
    <row r="4913" spans="1:13" x14ac:dyDescent="0.3">
      <c r="A4913" s="2">
        <v>202303</v>
      </c>
      <c r="B4913" s="19">
        <f>DATE(表格1[[#This Row],[年]],表格1[[#This Row],[月]],1)</f>
        <v>44986</v>
      </c>
      <c r="C4913" s="2" t="str">
        <f>LEFT(表格1[[#This Row],[年月]],4)</f>
        <v>2023</v>
      </c>
      <c r="D4913" s="2" t="str">
        <f>RIGHT(表格1[[#This Row],[年月]],2)</f>
        <v>03</v>
      </c>
      <c r="E4913" s="5">
        <v>10016000</v>
      </c>
      <c r="F4913" s="2" t="str">
        <f>VLOOKUP(TEXT(表格1[[#This Row],[地區]],"00000000"),縣市代碼,2,0)</f>
        <v>澎湖縣</v>
      </c>
      <c r="G4913" s="2" t="s">
        <v>8</v>
      </c>
      <c r="H4913" s="13">
        <v>52955</v>
      </c>
      <c r="I4913" s="14">
        <v>76518832</v>
      </c>
      <c r="J4913" s="14">
        <f>表格1[[#This Row],[信用卡交易筆數]]/1000</f>
        <v>52.954999999999998</v>
      </c>
      <c r="K4913" s="14">
        <f>表格1[[#This Row],[信用卡交易金額'[新臺幣']]]/1000</f>
        <v>76518.831999999995</v>
      </c>
      <c r="L4913" s="14">
        <f>表格1[[#This Row],[信用卡交易金額'[新臺幣']]]/1000000</f>
        <v>76.518832000000003</v>
      </c>
      <c r="M4913" s="14" t="str" cm="1">
        <f t="array" ref="M4913">_xlfn.TEXTJOIN("", TRUE, _xlfn.XLOOKUP(TRUE, VALUE(表格1[[#This Row],[年月]]) &lt;= VALUE($R$8:$R$12), $Q$8:$Q$12)) &amp; "年度"</f>
        <v>2023年度</v>
      </c>
    </row>
    <row r="4914" spans="1:13" x14ac:dyDescent="0.3">
      <c r="A4914" s="2">
        <v>202303</v>
      </c>
      <c r="B4914" s="19">
        <f>DATE(表格1[[#This Row],[年]],表格1[[#This Row],[月]],1)</f>
        <v>44986</v>
      </c>
      <c r="C4914" s="2" t="str">
        <f>LEFT(表格1[[#This Row],[年月]],4)</f>
        <v>2023</v>
      </c>
      <c r="D4914" s="2" t="str">
        <f>RIGHT(表格1[[#This Row],[年月]],2)</f>
        <v>03</v>
      </c>
      <c r="E4914" s="5">
        <v>10016000</v>
      </c>
      <c r="F4914" s="2" t="str">
        <f>VLOOKUP(TEXT(表格1[[#This Row],[地區]],"00000000"),縣市代碼,2,0)</f>
        <v>澎湖縣</v>
      </c>
      <c r="G4914" s="2" t="s">
        <v>9</v>
      </c>
      <c r="H4914" s="13">
        <v>92603</v>
      </c>
      <c r="I4914" s="14">
        <v>105852227</v>
      </c>
      <c r="J4914" s="14">
        <f>表格1[[#This Row],[信用卡交易筆數]]/1000</f>
        <v>92.602999999999994</v>
      </c>
      <c r="K4914" s="14">
        <f>表格1[[#This Row],[信用卡交易金額'[新臺幣']]]/1000</f>
        <v>105852.227</v>
      </c>
      <c r="L4914" s="14">
        <f>表格1[[#This Row],[信用卡交易金額'[新臺幣']]]/1000000</f>
        <v>105.852227</v>
      </c>
      <c r="M4914" s="14" t="str" cm="1">
        <f t="array" ref="M4914">_xlfn.TEXTJOIN("", TRUE, _xlfn.XLOOKUP(TRUE, VALUE(表格1[[#This Row],[年月]]) &lt;= VALUE($R$8:$R$12), $Q$8:$Q$12)) &amp; "年度"</f>
        <v>2023年度</v>
      </c>
    </row>
    <row r="4915" spans="1:13" x14ac:dyDescent="0.3">
      <c r="A4915" s="2">
        <v>202303</v>
      </c>
      <c r="B4915" s="19">
        <f>DATE(表格1[[#This Row],[年]],表格1[[#This Row],[月]],1)</f>
        <v>44986</v>
      </c>
      <c r="C4915" s="2" t="str">
        <f>LEFT(表格1[[#This Row],[年月]],4)</f>
        <v>2023</v>
      </c>
      <c r="D4915" s="2" t="str">
        <f>RIGHT(表格1[[#This Row],[年月]],2)</f>
        <v>03</v>
      </c>
      <c r="E4915" s="5">
        <v>10016000</v>
      </c>
      <c r="F4915" s="2" t="str">
        <f>VLOOKUP(TEXT(表格1[[#This Row],[地區]],"00000000"),縣市代碼,2,0)</f>
        <v>澎湖縣</v>
      </c>
      <c r="G4915" s="2" t="s">
        <v>10</v>
      </c>
      <c r="H4915" s="13">
        <v>56121</v>
      </c>
      <c r="I4915" s="14">
        <v>165561968</v>
      </c>
      <c r="J4915" s="14">
        <f>表格1[[#This Row],[信用卡交易筆數]]/1000</f>
        <v>56.121000000000002</v>
      </c>
      <c r="K4915" s="14">
        <f>表格1[[#This Row],[信用卡交易金額'[新臺幣']]]/1000</f>
        <v>165561.96799999999</v>
      </c>
      <c r="L4915" s="14">
        <f>表格1[[#This Row],[信用卡交易金額'[新臺幣']]]/1000000</f>
        <v>165.56196800000001</v>
      </c>
      <c r="M4915" s="14" t="str" cm="1">
        <f t="array" ref="M4915">_xlfn.TEXTJOIN("", TRUE, _xlfn.XLOOKUP(TRUE, VALUE(表格1[[#This Row],[年月]]) &lt;= VALUE($R$8:$R$12), $Q$8:$Q$12)) &amp; "年度"</f>
        <v>2023年度</v>
      </c>
    </row>
    <row r="4916" spans="1:13" x14ac:dyDescent="0.3">
      <c r="A4916" s="2">
        <v>202303</v>
      </c>
      <c r="B4916" s="19">
        <f>DATE(表格1[[#This Row],[年]],表格1[[#This Row],[月]],1)</f>
        <v>44986</v>
      </c>
      <c r="C4916" s="2" t="str">
        <f>LEFT(表格1[[#This Row],[年月]],4)</f>
        <v>2023</v>
      </c>
      <c r="D4916" s="2" t="str">
        <f>RIGHT(表格1[[#This Row],[年月]],2)</f>
        <v>03</v>
      </c>
      <c r="E4916" s="5" t="s">
        <v>62</v>
      </c>
      <c r="F4916" s="2" t="str">
        <f>VLOOKUP(TEXT(表格1[[#This Row],[地區]],"00000000"),縣市代碼,2,0)</f>
        <v>金門縣</v>
      </c>
      <c r="G4916" s="2" t="s">
        <v>4</v>
      </c>
      <c r="H4916" s="13">
        <v>78998</v>
      </c>
      <c r="I4916" s="14">
        <v>69168467</v>
      </c>
      <c r="J4916" s="14">
        <f>表格1[[#This Row],[信用卡交易筆數]]/1000</f>
        <v>78.998000000000005</v>
      </c>
      <c r="K4916" s="14">
        <f>表格1[[#This Row],[信用卡交易金額'[新臺幣']]]/1000</f>
        <v>69168.467000000004</v>
      </c>
      <c r="L4916" s="14">
        <f>表格1[[#This Row],[信用卡交易金額'[新臺幣']]]/1000000</f>
        <v>69.168467000000007</v>
      </c>
      <c r="M4916" s="14" t="str" cm="1">
        <f t="array" ref="M4916">_xlfn.TEXTJOIN("", TRUE, _xlfn.XLOOKUP(TRUE, VALUE(表格1[[#This Row],[年月]]) &lt;= VALUE($R$8:$R$12), $Q$8:$Q$12)) &amp; "年度"</f>
        <v>2023年度</v>
      </c>
    </row>
    <row r="4917" spans="1:13" x14ac:dyDescent="0.3">
      <c r="A4917" s="2">
        <v>202303</v>
      </c>
      <c r="B4917" s="19">
        <f>DATE(表格1[[#This Row],[年]],表格1[[#This Row],[月]],1)</f>
        <v>44986</v>
      </c>
      <c r="C4917" s="2" t="str">
        <f>LEFT(表格1[[#This Row],[年月]],4)</f>
        <v>2023</v>
      </c>
      <c r="D4917" s="2" t="str">
        <f>RIGHT(表格1[[#This Row],[年月]],2)</f>
        <v>03</v>
      </c>
      <c r="E4917" s="5" t="s">
        <v>62</v>
      </c>
      <c r="F4917" s="2" t="str">
        <f>VLOOKUP(TEXT(表格1[[#This Row],[地區]],"00000000"),縣市代碼,2,0)</f>
        <v>金門縣</v>
      </c>
      <c r="G4917" s="2" t="s">
        <v>5</v>
      </c>
      <c r="H4917" s="13">
        <v>6064</v>
      </c>
      <c r="I4917" s="14">
        <v>21052970</v>
      </c>
      <c r="J4917" s="14">
        <f>表格1[[#This Row],[信用卡交易筆數]]/1000</f>
        <v>6.0640000000000001</v>
      </c>
      <c r="K4917" s="14">
        <f>表格1[[#This Row],[信用卡交易金額'[新臺幣']]]/1000</f>
        <v>21052.97</v>
      </c>
      <c r="L4917" s="14">
        <f>表格1[[#This Row],[信用卡交易金額'[新臺幣']]]/1000000</f>
        <v>21.052969999999998</v>
      </c>
      <c r="M4917" s="14" t="str" cm="1">
        <f t="array" ref="M4917">_xlfn.TEXTJOIN("", TRUE, _xlfn.XLOOKUP(TRUE, VALUE(表格1[[#This Row],[年月]]) &lt;= VALUE($R$8:$R$12), $Q$8:$Q$12)) &amp; "年度"</f>
        <v>2023年度</v>
      </c>
    </row>
    <row r="4918" spans="1:13" x14ac:dyDescent="0.3">
      <c r="A4918" s="2">
        <v>202303</v>
      </c>
      <c r="B4918" s="19">
        <f>DATE(表格1[[#This Row],[年]],表格1[[#This Row],[月]],1)</f>
        <v>44986</v>
      </c>
      <c r="C4918" s="2" t="str">
        <f>LEFT(表格1[[#This Row],[年月]],4)</f>
        <v>2023</v>
      </c>
      <c r="D4918" s="2" t="str">
        <f>RIGHT(表格1[[#This Row],[年月]],2)</f>
        <v>03</v>
      </c>
      <c r="E4918" s="5" t="s">
        <v>62</v>
      </c>
      <c r="F4918" s="2" t="str">
        <f>VLOOKUP(TEXT(表格1[[#This Row],[地區]],"00000000"),縣市代碼,2,0)</f>
        <v>金門縣</v>
      </c>
      <c r="G4918" s="2" t="s">
        <v>6</v>
      </c>
      <c r="H4918" s="13">
        <v>10841</v>
      </c>
      <c r="I4918" s="14">
        <v>35687864</v>
      </c>
      <c r="J4918" s="14">
        <f>表格1[[#This Row],[信用卡交易筆數]]/1000</f>
        <v>10.840999999999999</v>
      </c>
      <c r="K4918" s="14">
        <f>表格1[[#This Row],[信用卡交易金額'[新臺幣']]]/1000</f>
        <v>35687.864000000001</v>
      </c>
      <c r="L4918" s="14">
        <f>表格1[[#This Row],[信用卡交易金額'[新臺幣']]]/1000000</f>
        <v>35.687863999999998</v>
      </c>
      <c r="M4918" s="14" t="str" cm="1">
        <f t="array" ref="M4918">_xlfn.TEXTJOIN("", TRUE, _xlfn.XLOOKUP(TRUE, VALUE(表格1[[#This Row],[年月]]) &lt;= VALUE($R$8:$R$12), $Q$8:$Q$12)) &amp; "年度"</f>
        <v>2023年度</v>
      </c>
    </row>
    <row r="4919" spans="1:13" x14ac:dyDescent="0.3">
      <c r="A4919" s="2">
        <v>202303</v>
      </c>
      <c r="B4919" s="19">
        <f>DATE(表格1[[#This Row],[年]],表格1[[#This Row],[月]],1)</f>
        <v>44986</v>
      </c>
      <c r="C4919" s="2" t="str">
        <f>LEFT(表格1[[#This Row],[年月]],4)</f>
        <v>2023</v>
      </c>
      <c r="D4919" s="2" t="str">
        <f>RIGHT(表格1[[#This Row],[年月]],2)</f>
        <v>03</v>
      </c>
      <c r="E4919" s="5" t="s">
        <v>62</v>
      </c>
      <c r="F4919" s="2" t="str">
        <f>VLOOKUP(TEXT(表格1[[#This Row],[地區]],"00000000"),縣市代碼,2,0)</f>
        <v>金門縣</v>
      </c>
      <c r="G4919" s="2" t="s">
        <v>7</v>
      </c>
      <c r="H4919" s="13">
        <v>46018</v>
      </c>
      <c r="I4919" s="14">
        <v>65977645</v>
      </c>
      <c r="J4919" s="14">
        <f>表格1[[#This Row],[信用卡交易筆數]]/1000</f>
        <v>46.018000000000001</v>
      </c>
      <c r="K4919" s="14">
        <f>表格1[[#This Row],[信用卡交易金額'[新臺幣']]]/1000</f>
        <v>65977.645000000004</v>
      </c>
      <c r="L4919" s="14">
        <f>表格1[[#This Row],[信用卡交易金額'[新臺幣']]]/1000000</f>
        <v>65.977644999999995</v>
      </c>
      <c r="M4919" s="14" t="str" cm="1">
        <f t="array" ref="M4919">_xlfn.TEXTJOIN("", TRUE, _xlfn.XLOOKUP(TRUE, VALUE(表格1[[#This Row],[年月]]) &lt;= VALUE($R$8:$R$12), $Q$8:$Q$12)) &amp; "年度"</f>
        <v>2023年度</v>
      </c>
    </row>
    <row r="4920" spans="1:13" x14ac:dyDescent="0.3">
      <c r="A4920" s="2">
        <v>202303</v>
      </c>
      <c r="B4920" s="19">
        <f>DATE(表格1[[#This Row],[年]],表格1[[#This Row],[月]],1)</f>
        <v>44986</v>
      </c>
      <c r="C4920" s="2" t="str">
        <f>LEFT(表格1[[#This Row],[年月]],4)</f>
        <v>2023</v>
      </c>
      <c r="D4920" s="2" t="str">
        <f>RIGHT(表格1[[#This Row],[年月]],2)</f>
        <v>03</v>
      </c>
      <c r="E4920" s="5" t="s">
        <v>62</v>
      </c>
      <c r="F4920" s="2" t="str">
        <f>VLOOKUP(TEXT(表格1[[#This Row],[地區]],"00000000"),縣市代碼,2,0)</f>
        <v>金門縣</v>
      </c>
      <c r="G4920" s="2" t="s">
        <v>8</v>
      </c>
      <c r="H4920" s="13">
        <v>42819</v>
      </c>
      <c r="I4920" s="14">
        <v>58799899</v>
      </c>
      <c r="J4920" s="14">
        <f>表格1[[#This Row],[信用卡交易筆數]]/1000</f>
        <v>42.819000000000003</v>
      </c>
      <c r="K4920" s="14">
        <f>表格1[[#This Row],[信用卡交易金額'[新臺幣']]]/1000</f>
        <v>58799.898999999998</v>
      </c>
      <c r="L4920" s="14">
        <f>表格1[[#This Row],[信用卡交易金額'[新臺幣']]]/1000000</f>
        <v>58.799899000000003</v>
      </c>
      <c r="M4920" s="14" t="str" cm="1">
        <f t="array" ref="M4920">_xlfn.TEXTJOIN("", TRUE, _xlfn.XLOOKUP(TRUE, VALUE(表格1[[#This Row],[年月]]) &lt;= VALUE($R$8:$R$12), $Q$8:$Q$12)) &amp; "年度"</f>
        <v>2023年度</v>
      </c>
    </row>
    <row r="4921" spans="1:13" x14ac:dyDescent="0.3">
      <c r="A4921" s="2">
        <v>202303</v>
      </c>
      <c r="B4921" s="19">
        <f>DATE(表格1[[#This Row],[年]],表格1[[#This Row],[月]],1)</f>
        <v>44986</v>
      </c>
      <c r="C4921" s="2" t="str">
        <f>LEFT(表格1[[#This Row],[年月]],4)</f>
        <v>2023</v>
      </c>
      <c r="D4921" s="2" t="str">
        <f>RIGHT(表格1[[#This Row],[年月]],2)</f>
        <v>03</v>
      </c>
      <c r="E4921" s="5" t="s">
        <v>62</v>
      </c>
      <c r="F4921" s="2" t="str">
        <f>VLOOKUP(TEXT(表格1[[#This Row],[地區]],"00000000"),縣市代碼,2,0)</f>
        <v>金門縣</v>
      </c>
      <c r="G4921" s="2" t="s">
        <v>9</v>
      </c>
      <c r="H4921" s="13">
        <v>97298</v>
      </c>
      <c r="I4921" s="14">
        <v>118992668</v>
      </c>
      <c r="J4921" s="14">
        <f>表格1[[#This Row],[信用卡交易筆數]]/1000</f>
        <v>97.298000000000002</v>
      </c>
      <c r="K4921" s="14">
        <f>表格1[[#This Row],[信用卡交易金額'[新臺幣']]]/1000</f>
        <v>118992.66800000001</v>
      </c>
      <c r="L4921" s="14">
        <f>表格1[[#This Row],[信用卡交易金額'[新臺幣']]]/1000000</f>
        <v>118.99266799999999</v>
      </c>
      <c r="M4921" s="14" t="str" cm="1">
        <f t="array" ref="M4921">_xlfn.TEXTJOIN("", TRUE, _xlfn.XLOOKUP(TRUE, VALUE(表格1[[#This Row],[年月]]) &lt;= VALUE($R$8:$R$12), $Q$8:$Q$12)) &amp; "年度"</f>
        <v>2023年度</v>
      </c>
    </row>
    <row r="4922" spans="1:13" x14ac:dyDescent="0.3">
      <c r="A4922" s="2">
        <v>202303</v>
      </c>
      <c r="B4922" s="19">
        <f>DATE(表格1[[#This Row],[年]],表格1[[#This Row],[月]],1)</f>
        <v>44986</v>
      </c>
      <c r="C4922" s="2" t="str">
        <f>LEFT(表格1[[#This Row],[年月]],4)</f>
        <v>2023</v>
      </c>
      <c r="D4922" s="2" t="str">
        <f>RIGHT(表格1[[#This Row],[年月]],2)</f>
        <v>03</v>
      </c>
      <c r="E4922" s="5" t="s">
        <v>62</v>
      </c>
      <c r="F4922" s="2" t="str">
        <f>VLOOKUP(TEXT(表格1[[#This Row],[地區]],"00000000"),縣市代碼,2,0)</f>
        <v>金門縣</v>
      </c>
      <c r="G4922" s="2" t="s">
        <v>10</v>
      </c>
      <c r="H4922" s="13">
        <v>46356</v>
      </c>
      <c r="I4922" s="14">
        <v>124060669</v>
      </c>
      <c r="J4922" s="14">
        <f>表格1[[#This Row],[信用卡交易筆數]]/1000</f>
        <v>46.356000000000002</v>
      </c>
      <c r="K4922" s="14">
        <f>表格1[[#This Row],[信用卡交易金額'[新臺幣']]]/1000</f>
        <v>124060.66899999999</v>
      </c>
      <c r="L4922" s="14">
        <f>表格1[[#This Row],[信用卡交易金額'[新臺幣']]]/1000000</f>
        <v>124.060669</v>
      </c>
      <c r="M4922" s="14" t="str" cm="1">
        <f t="array" ref="M4922">_xlfn.TEXTJOIN("", TRUE, _xlfn.XLOOKUP(TRUE, VALUE(表格1[[#This Row],[年月]]) &lt;= VALUE($R$8:$R$12), $Q$8:$Q$12)) &amp; "年度"</f>
        <v>2023年度</v>
      </c>
    </row>
    <row r="4923" spans="1:13" x14ac:dyDescent="0.3">
      <c r="A4923" s="2">
        <v>202303</v>
      </c>
      <c r="B4923" s="19">
        <f>DATE(表格1[[#This Row],[年]],表格1[[#This Row],[月]],1)</f>
        <v>44986</v>
      </c>
      <c r="C4923" s="2" t="str">
        <f>LEFT(表格1[[#This Row],[年月]],4)</f>
        <v>2023</v>
      </c>
      <c r="D4923" s="2" t="str">
        <f>RIGHT(表格1[[#This Row],[年月]],2)</f>
        <v>03</v>
      </c>
      <c r="E4923" s="5">
        <v>9007000</v>
      </c>
      <c r="F4923" s="2" t="str">
        <f>VLOOKUP(TEXT(表格1[[#This Row],[地區]],"00000000"),縣市代碼,2,0)</f>
        <v>連江縣</v>
      </c>
      <c r="G4923" s="2" t="s">
        <v>4</v>
      </c>
      <c r="H4923" s="13">
        <v>11262</v>
      </c>
      <c r="I4923" s="14">
        <v>5017072</v>
      </c>
      <c r="J4923" s="14">
        <f>表格1[[#This Row],[信用卡交易筆數]]/1000</f>
        <v>11.262</v>
      </c>
      <c r="K4923" s="14">
        <f>表格1[[#This Row],[信用卡交易金額'[新臺幣']]]/1000</f>
        <v>5017.0720000000001</v>
      </c>
      <c r="L4923" s="14">
        <f>表格1[[#This Row],[信用卡交易金額'[新臺幣']]]/1000000</f>
        <v>5.0170719999999998</v>
      </c>
      <c r="M4923" s="14" t="str" cm="1">
        <f t="array" ref="M4923">_xlfn.TEXTJOIN("", TRUE, _xlfn.XLOOKUP(TRUE, VALUE(表格1[[#This Row],[年月]]) &lt;= VALUE($R$8:$R$12), $Q$8:$Q$12)) &amp; "年度"</f>
        <v>2023年度</v>
      </c>
    </row>
    <row r="4924" spans="1:13" x14ac:dyDescent="0.3">
      <c r="A4924" s="2">
        <v>202303</v>
      </c>
      <c r="B4924" s="19">
        <f>DATE(表格1[[#This Row],[年]],表格1[[#This Row],[月]],1)</f>
        <v>44986</v>
      </c>
      <c r="C4924" s="2" t="str">
        <f>LEFT(表格1[[#This Row],[年月]],4)</f>
        <v>2023</v>
      </c>
      <c r="D4924" s="2" t="str">
        <f>RIGHT(表格1[[#This Row],[年月]],2)</f>
        <v>03</v>
      </c>
      <c r="E4924" s="5">
        <v>9007000</v>
      </c>
      <c r="F4924" s="2" t="str">
        <f>VLOOKUP(TEXT(表格1[[#This Row],[地區]],"00000000"),縣市代碼,2,0)</f>
        <v>連江縣</v>
      </c>
      <c r="G4924" s="2" t="s">
        <v>5</v>
      </c>
      <c r="H4924" s="13">
        <v>812</v>
      </c>
      <c r="I4924" s="14">
        <v>1915466</v>
      </c>
      <c r="J4924" s="14">
        <f>表格1[[#This Row],[信用卡交易筆數]]/1000</f>
        <v>0.81200000000000006</v>
      </c>
      <c r="K4924" s="14">
        <f>表格1[[#This Row],[信用卡交易金額'[新臺幣']]]/1000</f>
        <v>1915.4659999999999</v>
      </c>
      <c r="L4924" s="14">
        <f>表格1[[#This Row],[信用卡交易金額'[新臺幣']]]/1000000</f>
        <v>1.9154659999999999</v>
      </c>
      <c r="M4924" s="14" t="str" cm="1">
        <f t="array" ref="M4924">_xlfn.TEXTJOIN("", TRUE, _xlfn.XLOOKUP(TRUE, VALUE(表格1[[#This Row],[年月]]) &lt;= VALUE($R$8:$R$12), $Q$8:$Q$12)) &amp; "年度"</f>
        <v>2023年度</v>
      </c>
    </row>
    <row r="4925" spans="1:13" x14ac:dyDescent="0.3">
      <c r="A4925" s="2">
        <v>202303</v>
      </c>
      <c r="B4925" s="19">
        <f>DATE(表格1[[#This Row],[年]],表格1[[#This Row],[月]],1)</f>
        <v>44986</v>
      </c>
      <c r="C4925" s="2" t="str">
        <f>LEFT(表格1[[#This Row],[年月]],4)</f>
        <v>2023</v>
      </c>
      <c r="D4925" s="2" t="str">
        <f>RIGHT(表格1[[#This Row],[年月]],2)</f>
        <v>03</v>
      </c>
      <c r="E4925" s="5">
        <v>9007000</v>
      </c>
      <c r="F4925" s="2" t="str">
        <f>VLOOKUP(TEXT(表格1[[#This Row],[地區]],"00000000"),縣市代碼,2,0)</f>
        <v>連江縣</v>
      </c>
      <c r="G4925" s="2" t="s">
        <v>6</v>
      </c>
      <c r="H4925" s="13">
        <v>1655</v>
      </c>
      <c r="I4925" s="14">
        <v>4676795</v>
      </c>
      <c r="J4925" s="14">
        <f>表格1[[#This Row],[信用卡交易筆數]]/1000</f>
        <v>1.655</v>
      </c>
      <c r="K4925" s="14">
        <f>表格1[[#This Row],[信用卡交易金額'[新臺幣']]]/1000</f>
        <v>4676.7950000000001</v>
      </c>
      <c r="L4925" s="14">
        <f>表格1[[#This Row],[信用卡交易金額'[新臺幣']]]/1000000</f>
        <v>4.6767950000000003</v>
      </c>
      <c r="M4925" s="14" t="str" cm="1">
        <f t="array" ref="M4925">_xlfn.TEXTJOIN("", TRUE, _xlfn.XLOOKUP(TRUE, VALUE(表格1[[#This Row],[年月]]) &lt;= VALUE($R$8:$R$12), $Q$8:$Q$12)) &amp; "年度"</f>
        <v>2023年度</v>
      </c>
    </row>
    <row r="4926" spans="1:13" x14ac:dyDescent="0.3">
      <c r="A4926" s="2">
        <v>202303</v>
      </c>
      <c r="B4926" s="19">
        <f>DATE(表格1[[#This Row],[年]],表格1[[#This Row],[月]],1)</f>
        <v>44986</v>
      </c>
      <c r="C4926" s="2" t="str">
        <f>LEFT(表格1[[#This Row],[年月]],4)</f>
        <v>2023</v>
      </c>
      <c r="D4926" s="2" t="str">
        <f>RIGHT(表格1[[#This Row],[年月]],2)</f>
        <v>03</v>
      </c>
      <c r="E4926" s="5">
        <v>9007000</v>
      </c>
      <c r="F4926" s="2" t="str">
        <f>VLOOKUP(TEXT(表格1[[#This Row],[地區]],"00000000"),縣市代碼,2,0)</f>
        <v>連江縣</v>
      </c>
      <c r="G4926" s="2" t="s">
        <v>7</v>
      </c>
      <c r="H4926" s="13">
        <v>8894</v>
      </c>
      <c r="I4926" s="14">
        <v>15051372</v>
      </c>
      <c r="J4926" s="14">
        <f>表格1[[#This Row],[信用卡交易筆數]]/1000</f>
        <v>8.8940000000000001</v>
      </c>
      <c r="K4926" s="14">
        <f>表格1[[#This Row],[信用卡交易金額'[新臺幣']]]/1000</f>
        <v>15051.371999999999</v>
      </c>
      <c r="L4926" s="14">
        <f>表格1[[#This Row],[信用卡交易金額'[新臺幣']]]/1000000</f>
        <v>15.051372000000001</v>
      </c>
      <c r="M4926" s="14" t="str" cm="1">
        <f t="array" ref="M4926">_xlfn.TEXTJOIN("", TRUE, _xlfn.XLOOKUP(TRUE, VALUE(表格1[[#This Row],[年月]]) &lt;= VALUE($R$8:$R$12), $Q$8:$Q$12)) &amp; "年度"</f>
        <v>2023年度</v>
      </c>
    </row>
    <row r="4927" spans="1:13" x14ac:dyDescent="0.3">
      <c r="A4927" s="2">
        <v>202303</v>
      </c>
      <c r="B4927" s="19">
        <f>DATE(表格1[[#This Row],[年]],表格1[[#This Row],[月]],1)</f>
        <v>44986</v>
      </c>
      <c r="C4927" s="2" t="str">
        <f>LEFT(表格1[[#This Row],[年月]],4)</f>
        <v>2023</v>
      </c>
      <c r="D4927" s="2" t="str">
        <f>RIGHT(表格1[[#This Row],[年月]],2)</f>
        <v>03</v>
      </c>
      <c r="E4927" s="5">
        <v>9007000</v>
      </c>
      <c r="F4927" s="2" t="str">
        <f>VLOOKUP(TEXT(表格1[[#This Row],[地區]],"00000000"),縣市代碼,2,0)</f>
        <v>連江縣</v>
      </c>
      <c r="G4927" s="2" t="s">
        <v>8</v>
      </c>
      <c r="H4927" s="13">
        <v>7417</v>
      </c>
      <c r="I4927" s="14">
        <v>9819089</v>
      </c>
      <c r="J4927" s="14">
        <f>表格1[[#This Row],[信用卡交易筆數]]/1000</f>
        <v>7.4169999999999998</v>
      </c>
      <c r="K4927" s="14">
        <f>表格1[[#This Row],[信用卡交易金額'[新臺幣']]]/1000</f>
        <v>9819.0889999999999</v>
      </c>
      <c r="L4927" s="14">
        <f>表格1[[#This Row],[信用卡交易金額'[新臺幣']]]/1000000</f>
        <v>9.819089</v>
      </c>
      <c r="M4927" s="14" t="str" cm="1">
        <f t="array" ref="M4927">_xlfn.TEXTJOIN("", TRUE, _xlfn.XLOOKUP(TRUE, VALUE(表格1[[#This Row],[年月]]) &lt;= VALUE($R$8:$R$12), $Q$8:$Q$12)) &amp; "年度"</f>
        <v>2023年度</v>
      </c>
    </row>
    <row r="4928" spans="1:13" x14ac:dyDescent="0.3">
      <c r="A4928" s="2">
        <v>202303</v>
      </c>
      <c r="B4928" s="19">
        <f>DATE(表格1[[#This Row],[年]],表格1[[#This Row],[月]],1)</f>
        <v>44986</v>
      </c>
      <c r="C4928" s="2" t="str">
        <f>LEFT(表格1[[#This Row],[年月]],4)</f>
        <v>2023</v>
      </c>
      <c r="D4928" s="2" t="str">
        <f>RIGHT(表格1[[#This Row],[年月]],2)</f>
        <v>03</v>
      </c>
      <c r="E4928" s="5">
        <v>9007000</v>
      </c>
      <c r="F4928" s="2" t="str">
        <f>VLOOKUP(TEXT(表格1[[#This Row],[地區]],"00000000"),縣市代碼,2,0)</f>
        <v>連江縣</v>
      </c>
      <c r="G4928" s="2" t="s">
        <v>9</v>
      </c>
      <c r="H4928" s="13">
        <v>10529</v>
      </c>
      <c r="I4928" s="14">
        <v>13052624</v>
      </c>
      <c r="J4928" s="14">
        <f>表格1[[#This Row],[信用卡交易筆數]]/1000</f>
        <v>10.529</v>
      </c>
      <c r="K4928" s="14">
        <f>表格1[[#This Row],[信用卡交易金額'[新臺幣']]]/1000</f>
        <v>13052.624</v>
      </c>
      <c r="L4928" s="14">
        <f>表格1[[#This Row],[信用卡交易金額'[新臺幣']]]/1000000</f>
        <v>13.052624</v>
      </c>
      <c r="M4928" s="14" t="str" cm="1">
        <f t="array" ref="M4928">_xlfn.TEXTJOIN("", TRUE, _xlfn.XLOOKUP(TRUE, VALUE(表格1[[#This Row],[年月]]) &lt;= VALUE($R$8:$R$12), $Q$8:$Q$12)) &amp; "年度"</f>
        <v>2023年度</v>
      </c>
    </row>
    <row r="4929" spans="1:13" x14ac:dyDescent="0.3">
      <c r="A4929" s="2">
        <v>202303</v>
      </c>
      <c r="B4929" s="19">
        <f>DATE(表格1[[#This Row],[年]],表格1[[#This Row],[月]],1)</f>
        <v>44986</v>
      </c>
      <c r="C4929" s="2" t="str">
        <f>LEFT(表格1[[#This Row],[年月]],4)</f>
        <v>2023</v>
      </c>
      <c r="D4929" s="2" t="str">
        <f>RIGHT(表格1[[#This Row],[年月]],2)</f>
        <v>03</v>
      </c>
      <c r="E4929" s="5">
        <v>9007000</v>
      </c>
      <c r="F4929" s="2" t="str">
        <f>VLOOKUP(TEXT(表格1[[#This Row],[地區]],"00000000"),縣市代碼,2,0)</f>
        <v>連江縣</v>
      </c>
      <c r="G4929" s="2" t="s">
        <v>10</v>
      </c>
      <c r="H4929" s="13">
        <v>7820</v>
      </c>
      <c r="I4929" s="14">
        <v>19770192</v>
      </c>
      <c r="J4929" s="14">
        <f>表格1[[#This Row],[信用卡交易筆數]]/1000</f>
        <v>7.82</v>
      </c>
      <c r="K4929" s="14">
        <f>表格1[[#This Row],[信用卡交易金額'[新臺幣']]]/1000</f>
        <v>19770.191999999999</v>
      </c>
      <c r="L4929" s="14">
        <f>表格1[[#This Row],[信用卡交易金額'[新臺幣']]]/1000000</f>
        <v>19.770192000000002</v>
      </c>
      <c r="M4929" s="14" t="str" cm="1">
        <f t="array" ref="M4929">_xlfn.TEXTJOIN("", TRUE, _xlfn.XLOOKUP(TRUE, VALUE(表格1[[#This Row],[年月]]) &lt;= VALUE($R$8:$R$12), $Q$8:$Q$12)) &amp; "年度"</f>
        <v>2023年度</v>
      </c>
    </row>
    <row r="4930" spans="1:13" x14ac:dyDescent="0.3">
      <c r="A4930" s="2">
        <v>202304</v>
      </c>
      <c r="B4930" s="19">
        <f>DATE(表格1[[#This Row],[年]],表格1[[#This Row],[月]],1)</f>
        <v>45017</v>
      </c>
      <c r="C4930" s="2" t="str">
        <f>LEFT(表格1[[#This Row],[年月]],4)</f>
        <v>2023</v>
      </c>
      <c r="D4930" s="2" t="str">
        <f>RIGHT(表格1[[#This Row],[年月]],2)</f>
        <v>04</v>
      </c>
      <c r="E4930" s="5">
        <v>63000000</v>
      </c>
      <c r="F4930" s="2" t="str">
        <f>VLOOKUP(TEXT(表格1[[#This Row],[地區]],"00000000"),縣市代碼,2,0)</f>
        <v>臺北市</v>
      </c>
      <c r="G4930" s="2" t="s">
        <v>4</v>
      </c>
      <c r="H4930" s="13">
        <v>12018503</v>
      </c>
      <c r="I4930" s="14">
        <v>7263094009</v>
      </c>
      <c r="J4930" s="14">
        <f>表格1[[#This Row],[信用卡交易筆數]]/1000</f>
        <v>12018.503000000001</v>
      </c>
      <c r="K4930" s="14">
        <f>表格1[[#This Row],[信用卡交易金額'[新臺幣']]]/1000</f>
        <v>7263094.0089999996</v>
      </c>
      <c r="L4930" s="14">
        <f>表格1[[#This Row],[信用卡交易金額'[新臺幣']]]/1000000</f>
        <v>7263.0940090000004</v>
      </c>
      <c r="M4930" s="14" t="str" cm="1">
        <f t="array" ref="M4930">_xlfn.TEXTJOIN("", TRUE, _xlfn.XLOOKUP(TRUE, VALUE(表格1[[#This Row],[年月]]) &lt;= VALUE($R$8:$R$12), $Q$8:$Q$12)) &amp; "年度"</f>
        <v>2023年度</v>
      </c>
    </row>
    <row r="4931" spans="1:13" x14ac:dyDescent="0.3">
      <c r="A4931" s="2">
        <v>202304</v>
      </c>
      <c r="B4931" s="19">
        <f>DATE(表格1[[#This Row],[年]],表格1[[#This Row],[月]],1)</f>
        <v>45017</v>
      </c>
      <c r="C4931" s="2" t="str">
        <f>LEFT(表格1[[#This Row],[年月]],4)</f>
        <v>2023</v>
      </c>
      <c r="D4931" s="2" t="str">
        <f>RIGHT(表格1[[#This Row],[年月]],2)</f>
        <v>04</v>
      </c>
      <c r="E4931" s="5">
        <v>63000000</v>
      </c>
      <c r="F4931" s="2" t="str">
        <f>VLOOKUP(TEXT(表格1[[#This Row],[地區]],"00000000"),縣市代碼,2,0)</f>
        <v>臺北市</v>
      </c>
      <c r="G4931" s="2" t="s">
        <v>5</v>
      </c>
      <c r="H4931" s="13">
        <v>638062</v>
      </c>
      <c r="I4931" s="14">
        <v>2758156337</v>
      </c>
      <c r="J4931" s="14">
        <f>表格1[[#This Row],[信用卡交易筆數]]/1000</f>
        <v>638.06200000000001</v>
      </c>
      <c r="K4931" s="14">
        <f>表格1[[#This Row],[信用卡交易金額'[新臺幣']]]/1000</f>
        <v>2758156.3369999998</v>
      </c>
      <c r="L4931" s="14">
        <f>表格1[[#This Row],[信用卡交易金額'[新臺幣']]]/1000000</f>
        <v>2758.1563369999999</v>
      </c>
      <c r="M4931" s="14" t="str" cm="1">
        <f t="array" ref="M4931">_xlfn.TEXTJOIN("", TRUE, _xlfn.XLOOKUP(TRUE, VALUE(表格1[[#This Row],[年月]]) &lt;= VALUE($R$8:$R$12), $Q$8:$Q$12)) &amp; "年度"</f>
        <v>2023年度</v>
      </c>
    </row>
    <row r="4932" spans="1:13" x14ac:dyDescent="0.3">
      <c r="A4932" s="2">
        <v>202304</v>
      </c>
      <c r="B4932" s="19">
        <f>DATE(表格1[[#This Row],[年]],表格1[[#This Row],[月]],1)</f>
        <v>45017</v>
      </c>
      <c r="C4932" s="2" t="str">
        <f>LEFT(表格1[[#This Row],[年月]],4)</f>
        <v>2023</v>
      </c>
      <c r="D4932" s="2" t="str">
        <f>RIGHT(表格1[[#This Row],[年月]],2)</f>
        <v>04</v>
      </c>
      <c r="E4932" s="5">
        <v>63000000</v>
      </c>
      <c r="F4932" s="2" t="str">
        <f>VLOOKUP(TEXT(表格1[[#This Row],[地區]],"00000000"),縣市代碼,2,0)</f>
        <v>臺北市</v>
      </c>
      <c r="G4932" s="2" t="s">
        <v>6</v>
      </c>
      <c r="H4932" s="13">
        <v>874678</v>
      </c>
      <c r="I4932" s="14">
        <v>4447093934</v>
      </c>
      <c r="J4932" s="14">
        <f>表格1[[#This Row],[信用卡交易筆數]]/1000</f>
        <v>874.678</v>
      </c>
      <c r="K4932" s="14">
        <f>表格1[[#This Row],[信用卡交易金額'[新臺幣']]]/1000</f>
        <v>4447093.9340000004</v>
      </c>
      <c r="L4932" s="14">
        <f>表格1[[#This Row],[信用卡交易金額'[新臺幣']]]/1000000</f>
        <v>4447.0939340000004</v>
      </c>
      <c r="M4932" s="14" t="str" cm="1">
        <f t="array" ref="M4932">_xlfn.TEXTJOIN("", TRUE, _xlfn.XLOOKUP(TRUE, VALUE(表格1[[#This Row],[年月]]) &lt;= VALUE($R$8:$R$12), $Q$8:$Q$12)) &amp; "年度"</f>
        <v>2023年度</v>
      </c>
    </row>
    <row r="4933" spans="1:13" x14ac:dyDescent="0.3">
      <c r="A4933" s="2">
        <v>202304</v>
      </c>
      <c r="B4933" s="19">
        <f>DATE(表格1[[#This Row],[年]],表格1[[#This Row],[月]],1)</f>
        <v>45017</v>
      </c>
      <c r="C4933" s="2" t="str">
        <f>LEFT(表格1[[#This Row],[年月]],4)</f>
        <v>2023</v>
      </c>
      <c r="D4933" s="2" t="str">
        <f>RIGHT(表格1[[#This Row],[年月]],2)</f>
        <v>04</v>
      </c>
      <c r="E4933" s="5">
        <v>63000000</v>
      </c>
      <c r="F4933" s="2" t="str">
        <f>VLOOKUP(TEXT(表格1[[#This Row],[地區]],"00000000"),縣市代碼,2,0)</f>
        <v>臺北市</v>
      </c>
      <c r="G4933" s="2" t="s">
        <v>7</v>
      </c>
      <c r="H4933" s="13">
        <v>4948896</v>
      </c>
      <c r="I4933" s="14">
        <v>5676760396</v>
      </c>
      <c r="J4933" s="14">
        <f>表格1[[#This Row],[信用卡交易筆數]]/1000</f>
        <v>4948.8959999999997</v>
      </c>
      <c r="K4933" s="14">
        <f>表格1[[#This Row],[信用卡交易金額'[新臺幣']]]/1000</f>
        <v>5676760.3959999997</v>
      </c>
      <c r="L4933" s="14">
        <f>表格1[[#This Row],[信用卡交易金額'[新臺幣']]]/1000000</f>
        <v>5676.7603959999997</v>
      </c>
      <c r="M4933" s="14" t="str" cm="1">
        <f t="array" ref="M4933">_xlfn.TEXTJOIN("", TRUE, _xlfn.XLOOKUP(TRUE, VALUE(表格1[[#This Row],[年月]]) &lt;= VALUE($R$8:$R$12), $Q$8:$Q$12)) &amp; "年度"</f>
        <v>2023年度</v>
      </c>
    </row>
    <row r="4934" spans="1:13" x14ac:dyDescent="0.3">
      <c r="A4934" s="2">
        <v>202304</v>
      </c>
      <c r="B4934" s="19">
        <f>DATE(表格1[[#This Row],[年]],表格1[[#This Row],[月]],1)</f>
        <v>45017</v>
      </c>
      <c r="C4934" s="2" t="str">
        <f>LEFT(表格1[[#This Row],[年月]],4)</f>
        <v>2023</v>
      </c>
      <c r="D4934" s="2" t="str">
        <f>RIGHT(表格1[[#This Row],[年月]],2)</f>
        <v>04</v>
      </c>
      <c r="E4934" s="5">
        <v>63000000</v>
      </c>
      <c r="F4934" s="2" t="str">
        <f>VLOOKUP(TEXT(表格1[[#This Row],[地區]],"00000000"),縣市代碼,2,0)</f>
        <v>臺北市</v>
      </c>
      <c r="G4934" s="2" t="s">
        <v>8</v>
      </c>
      <c r="H4934" s="13">
        <v>4118015</v>
      </c>
      <c r="I4934" s="14">
        <v>9340725251</v>
      </c>
      <c r="J4934" s="14">
        <f>表格1[[#This Row],[信用卡交易筆數]]/1000</f>
        <v>4118.0150000000003</v>
      </c>
      <c r="K4934" s="14">
        <f>表格1[[#This Row],[信用卡交易金額'[新臺幣']]]/1000</f>
        <v>9340725.2510000002</v>
      </c>
      <c r="L4934" s="14">
        <f>表格1[[#This Row],[信用卡交易金額'[新臺幣']]]/1000000</f>
        <v>9340.7252509999998</v>
      </c>
      <c r="M4934" s="14" t="str" cm="1">
        <f t="array" ref="M4934">_xlfn.TEXTJOIN("", TRUE, _xlfn.XLOOKUP(TRUE, VALUE(表格1[[#This Row],[年月]]) &lt;= VALUE($R$8:$R$12), $Q$8:$Q$12)) &amp; "年度"</f>
        <v>2023年度</v>
      </c>
    </row>
    <row r="4935" spans="1:13" x14ac:dyDescent="0.3">
      <c r="A4935" s="2">
        <v>202304</v>
      </c>
      <c r="B4935" s="19">
        <f>DATE(表格1[[#This Row],[年]],表格1[[#This Row],[月]],1)</f>
        <v>45017</v>
      </c>
      <c r="C4935" s="2" t="str">
        <f>LEFT(表格1[[#This Row],[年月]],4)</f>
        <v>2023</v>
      </c>
      <c r="D4935" s="2" t="str">
        <f>RIGHT(表格1[[#This Row],[年月]],2)</f>
        <v>04</v>
      </c>
      <c r="E4935" s="5">
        <v>63000000</v>
      </c>
      <c r="F4935" s="2" t="str">
        <f>VLOOKUP(TEXT(表格1[[#This Row],[地區]],"00000000"),縣市代碼,2,0)</f>
        <v>臺北市</v>
      </c>
      <c r="G4935" s="2" t="s">
        <v>9</v>
      </c>
      <c r="H4935" s="13">
        <v>8562513</v>
      </c>
      <c r="I4935" s="14">
        <v>13088736148</v>
      </c>
      <c r="J4935" s="14">
        <f>表格1[[#This Row],[信用卡交易筆數]]/1000</f>
        <v>8562.5130000000008</v>
      </c>
      <c r="K4935" s="14">
        <f>表格1[[#This Row],[信用卡交易金額'[新臺幣']]]/1000</f>
        <v>13088736.148</v>
      </c>
      <c r="L4935" s="14">
        <f>表格1[[#This Row],[信用卡交易金額'[新臺幣']]]/1000000</f>
        <v>13088.736148</v>
      </c>
      <c r="M4935" s="14" t="str" cm="1">
        <f t="array" ref="M4935">_xlfn.TEXTJOIN("", TRUE, _xlfn.XLOOKUP(TRUE, VALUE(表格1[[#This Row],[年月]]) &lt;= VALUE($R$8:$R$12), $Q$8:$Q$12)) &amp; "年度"</f>
        <v>2023年度</v>
      </c>
    </row>
    <row r="4936" spans="1:13" x14ac:dyDescent="0.3">
      <c r="A4936" s="2">
        <v>202304</v>
      </c>
      <c r="B4936" s="19">
        <f>DATE(表格1[[#This Row],[年]],表格1[[#This Row],[月]],1)</f>
        <v>45017</v>
      </c>
      <c r="C4936" s="2" t="str">
        <f>LEFT(表格1[[#This Row],[年月]],4)</f>
        <v>2023</v>
      </c>
      <c r="D4936" s="2" t="str">
        <f>RIGHT(表格1[[#This Row],[年月]],2)</f>
        <v>04</v>
      </c>
      <c r="E4936" s="5">
        <v>63000000</v>
      </c>
      <c r="F4936" s="2" t="str">
        <f>VLOOKUP(TEXT(表格1[[#This Row],[地區]],"00000000"),縣市代碼,2,0)</f>
        <v>臺北市</v>
      </c>
      <c r="G4936" s="2" t="s">
        <v>10</v>
      </c>
      <c r="H4936" s="13">
        <v>4406944</v>
      </c>
      <c r="I4936" s="14">
        <v>13842340152</v>
      </c>
      <c r="J4936" s="14">
        <f>表格1[[#This Row],[信用卡交易筆數]]/1000</f>
        <v>4406.9440000000004</v>
      </c>
      <c r="K4936" s="14">
        <f>表格1[[#This Row],[信用卡交易金額'[新臺幣']]]/1000</f>
        <v>13842340.152000001</v>
      </c>
      <c r="L4936" s="14">
        <f>表格1[[#This Row],[信用卡交易金額'[新臺幣']]]/1000000</f>
        <v>13842.340152000001</v>
      </c>
      <c r="M4936" s="14" t="str" cm="1">
        <f t="array" ref="M4936">_xlfn.TEXTJOIN("", TRUE, _xlfn.XLOOKUP(TRUE, VALUE(表格1[[#This Row],[年月]]) &lt;= VALUE($R$8:$R$12), $Q$8:$Q$12)) &amp; "年度"</f>
        <v>2023年度</v>
      </c>
    </row>
    <row r="4937" spans="1:13" x14ac:dyDescent="0.3">
      <c r="A4937" s="2">
        <v>202304</v>
      </c>
      <c r="B4937" s="19">
        <f>DATE(表格1[[#This Row],[年]],表格1[[#This Row],[月]],1)</f>
        <v>45017</v>
      </c>
      <c r="C4937" s="2" t="str">
        <f>LEFT(表格1[[#This Row],[年月]],4)</f>
        <v>2023</v>
      </c>
      <c r="D4937" s="2" t="str">
        <f>RIGHT(表格1[[#This Row],[年月]],2)</f>
        <v>04</v>
      </c>
      <c r="E4937" s="5">
        <v>65000000</v>
      </c>
      <c r="F4937" s="2" t="str">
        <f>VLOOKUP(TEXT(表格1[[#This Row],[地區]],"00000000"),縣市代碼,2,0)</f>
        <v>新北市</v>
      </c>
      <c r="G4937" s="2" t="s">
        <v>4</v>
      </c>
      <c r="H4937" s="13">
        <v>13306626</v>
      </c>
      <c r="I4937" s="14">
        <v>6778353921</v>
      </c>
      <c r="J4937" s="14">
        <f>表格1[[#This Row],[信用卡交易筆數]]/1000</f>
        <v>13306.626</v>
      </c>
      <c r="K4937" s="14">
        <f>表格1[[#This Row],[信用卡交易金額'[新臺幣']]]/1000</f>
        <v>6778353.9210000001</v>
      </c>
      <c r="L4937" s="14">
        <f>表格1[[#This Row],[信用卡交易金額'[新臺幣']]]/1000000</f>
        <v>6778.3539209999999</v>
      </c>
      <c r="M4937" s="14" t="str" cm="1">
        <f t="array" ref="M4937">_xlfn.TEXTJOIN("", TRUE, _xlfn.XLOOKUP(TRUE, VALUE(表格1[[#This Row],[年月]]) &lt;= VALUE($R$8:$R$12), $Q$8:$Q$12)) &amp; "年度"</f>
        <v>2023年度</v>
      </c>
    </row>
    <row r="4938" spans="1:13" x14ac:dyDescent="0.3">
      <c r="A4938" s="2">
        <v>202304</v>
      </c>
      <c r="B4938" s="19">
        <f>DATE(表格1[[#This Row],[年]],表格1[[#This Row],[月]],1)</f>
        <v>45017</v>
      </c>
      <c r="C4938" s="2" t="str">
        <f>LEFT(表格1[[#This Row],[年月]],4)</f>
        <v>2023</v>
      </c>
      <c r="D4938" s="2" t="str">
        <f>RIGHT(表格1[[#This Row],[年月]],2)</f>
        <v>04</v>
      </c>
      <c r="E4938" s="5">
        <v>65000000</v>
      </c>
      <c r="F4938" s="2" t="str">
        <f>VLOOKUP(TEXT(表格1[[#This Row],[地區]],"00000000"),縣市代碼,2,0)</f>
        <v>新北市</v>
      </c>
      <c r="G4938" s="2" t="s">
        <v>5</v>
      </c>
      <c r="H4938" s="13">
        <v>806459</v>
      </c>
      <c r="I4938" s="14">
        <v>2431348566</v>
      </c>
      <c r="J4938" s="14">
        <f>表格1[[#This Row],[信用卡交易筆數]]/1000</f>
        <v>806.45899999999995</v>
      </c>
      <c r="K4938" s="14">
        <f>表格1[[#This Row],[信用卡交易金額'[新臺幣']]]/1000</f>
        <v>2431348.5660000001</v>
      </c>
      <c r="L4938" s="14">
        <f>表格1[[#This Row],[信用卡交易金額'[新臺幣']]]/1000000</f>
        <v>2431.3485660000001</v>
      </c>
      <c r="M4938" s="14" t="str" cm="1">
        <f t="array" ref="M4938">_xlfn.TEXTJOIN("", TRUE, _xlfn.XLOOKUP(TRUE, VALUE(表格1[[#This Row],[年月]]) &lt;= VALUE($R$8:$R$12), $Q$8:$Q$12)) &amp; "年度"</f>
        <v>2023年度</v>
      </c>
    </row>
    <row r="4939" spans="1:13" x14ac:dyDescent="0.3">
      <c r="A4939" s="2">
        <v>202304</v>
      </c>
      <c r="B4939" s="19">
        <f>DATE(表格1[[#This Row],[年]],表格1[[#This Row],[月]],1)</f>
        <v>45017</v>
      </c>
      <c r="C4939" s="2" t="str">
        <f>LEFT(表格1[[#This Row],[年月]],4)</f>
        <v>2023</v>
      </c>
      <c r="D4939" s="2" t="str">
        <f>RIGHT(表格1[[#This Row],[年月]],2)</f>
        <v>04</v>
      </c>
      <c r="E4939" s="5">
        <v>65000000</v>
      </c>
      <c r="F4939" s="2" t="str">
        <f>VLOOKUP(TEXT(表格1[[#This Row],[地區]],"00000000"),縣市代碼,2,0)</f>
        <v>新北市</v>
      </c>
      <c r="G4939" s="2" t="s">
        <v>6</v>
      </c>
      <c r="H4939" s="13">
        <v>1122632</v>
      </c>
      <c r="I4939" s="14">
        <v>4231878493</v>
      </c>
      <c r="J4939" s="14">
        <f>表格1[[#This Row],[信用卡交易筆數]]/1000</f>
        <v>1122.6320000000001</v>
      </c>
      <c r="K4939" s="14">
        <f>表格1[[#This Row],[信用卡交易金額'[新臺幣']]]/1000</f>
        <v>4231878.4929999998</v>
      </c>
      <c r="L4939" s="14">
        <f>表格1[[#This Row],[信用卡交易金額'[新臺幣']]]/1000000</f>
        <v>4231.8784930000002</v>
      </c>
      <c r="M4939" s="14" t="str" cm="1">
        <f t="array" ref="M4939">_xlfn.TEXTJOIN("", TRUE, _xlfn.XLOOKUP(TRUE, VALUE(表格1[[#This Row],[年月]]) &lt;= VALUE($R$8:$R$12), $Q$8:$Q$12)) &amp; "年度"</f>
        <v>2023年度</v>
      </c>
    </row>
    <row r="4940" spans="1:13" x14ac:dyDescent="0.3">
      <c r="A4940" s="2">
        <v>202304</v>
      </c>
      <c r="B4940" s="19">
        <f>DATE(表格1[[#This Row],[年]],表格1[[#This Row],[月]],1)</f>
        <v>45017</v>
      </c>
      <c r="C4940" s="2" t="str">
        <f>LEFT(表格1[[#This Row],[年月]],4)</f>
        <v>2023</v>
      </c>
      <c r="D4940" s="2" t="str">
        <f>RIGHT(表格1[[#This Row],[年月]],2)</f>
        <v>04</v>
      </c>
      <c r="E4940" s="5">
        <v>65000000</v>
      </c>
      <c r="F4940" s="2" t="str">
        <f>VLOOKUP(TEXT(表格1[[#This Row],[地區]],"00000000"),縣市代碼,2,0)</f>
        <v>新北市</v>
      </c>
      <c r="G4940" s="2" t="s">
        <v>7</v>
      </c>
      <c r="H4940" s="13">
        <v>6014353</v>
      </c>
      <c r="I4940" s="14">
        <v>6683560335</v>
      </c>
      <c r="J4940" s="14">
        <f>表格1[[#This Row],[信用卡交易筆數]]/1000</f>
        <v>6014.3530000000001</v>
      </c>
      <c r="K4940" s="14">
        <f>表格1[[#This Row],[信用卡交易金額'[新臺幣']]]/1000</f>
        <v>6683560.335</v>
      </c>
      <c r="L4940" s="14">
        <f>表格1[[#This Row],[信用卡交易金額'[新臺幣']]]/1000000</f>
        <v>6683.5603350000001</v>
      </c>
      <c r="M4940" s="14" t="str" cm="1">
        <f t="array" ref="M4940">_xlfn.TEXTJOIN("", TRUE, _xlfn.XLOOKUP(TRUE, VALUE(表格1[[#This Row],[年月]]) &lt;= VALUE($R$8:$R$12), $Q$8:$Q$12)) &amp; "年度"</f>
        <v>2023年度</v>
      </c>
    </row>
    <row r="4941" spans="1:13" x14ac:dyDescent="0.3">
      <c r="A4941" s="2">
        <v>202304</v>
      </c>
      <c r="B4941" s="19">
        <f>DATE(表格1[[#This Row],[年]],表格1[[#This Row],[月]],1)</f>
        <v>45017</v>
      </c>
      <c r="C4941" s="2" t="str">
        <f>LEFT(表格1[[#This Row],[年月]],4)</f>
        <v>2023</v>
      </c>
      <c r="D4941" s="2" t="str">
        <f>RIGHT(表格1[[#This Row],[年月]],2)</f>
        <v>04</v>
      </c>
      <c r="E4941" s="5">
        <v>65000000</v>
      </c>
      <c r="F4941" s="2" t="str">
        <f>VLOOKUP(TEXT(表格1[[#This Row],[地區]],"00000000"),縣市代碼,2,0)</f>
        <v>新北市</v>
      </c>
      <c r="G4941" s="2" t="s">
        <v>8</v>
      </c>
      <c r="H4941" s="13">
        <v>5163434</v>
      </c>
      <c r="I4941" s="14">
        <v>9179226657</v>
      </c>
      <c r="J4941" s="14">
        <f>表格1[[#This Row],[信用卡交易筆數]]/1000</f>
        <v>5163.4340000000002</v>
      </c>
      <c r="K4941" s="14">
        <f>表格1[[#This Row],[信用卡交易金額'[新臺幣']]]/1000</f>
        <v>9179226.6569999997</v>
      </c>
      <c r="L4941" s="14">
        <f>表格1[[#This Row],[信用卡交易金額'[新臺幣']]]/1000000</f>
        <v>9179.2266569999992</v>
      </c>
      <c r="M4941" s="14" t="str" cm="1">
        <f t="array" ref="M4941">_xlfn.TEXTJOIN("", TRUE, _xlfn.XLOOKUP(TRUE, VALUE(表格1[[#This Row],[年月]]) &lt;= VALUE($R$8:$R$12), $Q$8:$Q$12)) &amp; "年度"</f>
        <v>2023年度</v>
      </c>
    </row>
    <row r="4942" spans="1:13" x14ac:dyDescent="0.3">
      <c r="A4942" s="2">
        <v>202304</v>
      </c>
      <c r="B4942" s="19">
        <f>DATE(表格1[[#This Row],[年]],表格1[[#This Row],[月]],1)</f>
        <v>45017</v>
      </c>
      <c r="C4942" s="2" t="str">
        <f>LEFT(表格1[[#This Row],[年月]],4)</f>
        <v>2023</v>
      </c>
      <c r="D4942" s="2" t="str">
        <f>RIGHT(表格1[[#This Row],[年月]],2)</f>
        <v>04</v>
      </c>
      <c r="E4942" s="5">
        <v>65000000</v>
      </c>
      <c r="F4942" s="2" t="str">
        <f>VLOOKUP(TEXT(表格1[[#This Row],[地區]],"00000000"),縣市代碼,2,0)</f>
        <v>新北市</v>
      </c>
      <c r="G4942" s="2" t="s">
        <v>9</v>
      </c>
      <c r="H4942" s="13">
        <v>10954959</v>
      </c>
      <c r="I4942" s="14">
        <v>14310010858</v>
      </c>
      <c r="J4942" s="14">
        <f>表格1[[#This Row],[信用卡交易筆數]]/1000</f>
        <v>10954.959000000001</v>
      </c>
      <c r="K4942" s="14">
        <f>表格1[[#This Row],[信用卡交易金額'[新臺幣']]]/1000</f>
        <v>14310010.857999999</v>
      </c>
      <c r="L4942" s="14">
        <f>表格1[[#This Row],[信用卡交易金額'[新臺幣']]]/1000000</f>
        <v>14310.010858</v>
      </c>
      <c r="M4942" s="14" t="str" cm="1">
        <f t="array" ref="M4942">_xlfn.TEXTJOIN("", TRUE, _xlfn.XLOOKUP(TRUE, VALUE(表格1[[#This Row],[年月]]) &lt;= VALUE($R$8:$R$12), $Q$8:$Q$12)) &amp; "年度"</f>
        <v>2023年度</v>
      </c>
    </row>
    <row r="4943" spans="1:13" x14ac:dyDescent="0.3">
      <c r="A4943" s="2">
        <v>202304</v>
      </c>
      <c r="B4943" s="19">
        <f>DATE(表格1[[#This Row],[年]],表格1[[#This Row],[月]],1)</f>
        <v>45017</v>
      </c>
      <c r="C4943" s="2" t="str">
        <f>LEFT(表格1[[#This Row],[年月]],4)</f>
        <v>2023</v>
      </c>
      <c r="D4943" s="2" t="str">
        <f>RIGHT(表格1[[#This Row],[年月]],2)</f>
        <v>04</v>
      </c>
      <c r="E4943" s="5">
        <v>65000000</v>
      </c>
      <c r="F4943" s="2" t="str">
        <f>VLOOKUP(TEXT(表格1[[#This Row],[地區]],"00000000"),縣市代碼,2,0)</f>
        <v>新北市</v>
      </c>
      <c r="G4943" s="2" t="s">
        <v>10</v>
      </c>
      <c r="H4943" s="13">
        <v>5852157</v>
      </c>
      <c r="I4943" s="14">
        <v>15970228763</v>
      </c>
      <c r="J4943" s="14">
        <f>表格1[[#This Row],[信用卡交易筆數]]/1000</f>
        <v>5852.1570000000002</v>
      </c>
      <c r="K4943" s="14">
        <f>表格1[[#This Row],[信用卡交易金額'[新臺幣']]]/1000</f>
        <v>15970228.763</v>
      </c>
      <c r="L4943" s="14">
        <f>表格1[[#This Row],[信用卡交易金額'[新臺幣']]]/1000000</f>
        <v>15970.228762999999</v>
      </c>
      <c r="M4943" s="14" t="str" cm="1">
        <f t="array" ref="M4943">_xlfn.TEXTJOIN("", TRUE, _xlfn.XLOOKUP(TRUE, VALUE(表格1[[#This Row],[年月]]) &lt;= VALUE($R$8:$R$12), $Q$8:$Q$12)) &amp; "年度"</f>
        <v>2023年度</v>
      </c>
    </row>
    <row r="4944" spans="1:13" x14ac:dyDescent="0.3">
      <c r="A4944" s="2">
        <v>202304</v>
      </c>
      <c r="B4944" s="19">
        <f>DATE(表格1[[#This Row],[年]],表格1[[#This Row],[月]],1)</f>
        <v>45017</v>
      </c>
      <c r="C4944" s="2" t="str">
        <f>LEFT(表格1[[#This Row],[年月]],4)</f>
        <v>2023</v>
      </c>
      <c r="D4944" s="2" t="str">
        <f>RIGHT(表格1[[#This Row],[年月]],2)</f>
        <v>04</v>
      </c>
      <c r="E4944" s="5">
        <v>68000000</v>
      </c>
      <c r="F4944" s="2" t="str">
        <f>VLOOKUP(TEXT(表格1[[#This Row],[地區]],"00000000"),縣市代碼,2,0)</f>
        <v>桃園市</v>
      </c>
      <c r="G4944" s="2" t="s">
        <v>4</v>
      </c>
      <c r="H4944" s="13">
        <v>5896857</v>
      </c>
      <c r="I4944" s="14">
        <v>2906815852</v>
      </c>
      <c r="J4944" s="14">
        <f>表格1[[#This Row],[信用卡交易筆數]]/1000</f>
        <v>5896.857</v>
      </c>
      <c r="K4944" s="14">
        <f>表格1[[#This Row],[信用卡交易金額'[新臺幣']]]/1000</f>
        <v>2906815.852</v>
      </c>
      <c r="L4944" s="14">
        <f>表格1[[#This Row],[信用卡交易金額'[新臺幣']]]/1000000</f>
        <v>2906.8158520000002</v>
      </c>
      <c r="M4944" s="14" t="str" cm="1">
        <f t="array" ref="M4944">_xlfn.TEXTJOIN("", TRUE, _xlfn.XLOOKUP(TRUE, VALUE(表格1[[#This Row],[年月]]) &lt;= VALUE($R$8:$R$12), $Q$8:$Q$12)) &amp; "年度"</f>
        <v>2023年度</v>
      </c>
    </row>
    <row r="4945" spans="1:13" x14ac:dyDescent="0.3">
      <c r="A4945" s="2">
        <v>202304</v>
      </c>
      <c r="B4945" s="19">
        <f>DATE(表格1[[#This Row],[年]],表格1[[#This Row],[月]],1)</f>
        <v>45017</v>
      </c>
      <c r="C4945" s="2" t="str">
        <f>LEFT(表格1[[#This Row],[年月]],4)</f>
        <v>2023</v>
      </c>
      <c r="D4945" s="2" t="str">
        <f>RIGHT(表格1[[#This Row],[年月]],2)</f>
        <v>04</v>
      </c>
      <c r="E4945" s="5">
        <v>68000000</v>
      </c>
      <c r="F4945" s="2" t="str">
        <f>VLOOKUP(TEXT(表格1[[#This Row],[地區]],"00000000"),縣市代碼,2,0)</f>
        <v>桃園市</v>
      </c>
      <c r="G4945" s="2" t="s">
        <v>5</v>
      </c>
      <c r="H4945" s="13">
        <v>352707</v>
      </c>
      <c r="I4945" s="14">
        <v>1056079138</v>
      </c>
      <c r="J4945" s="14">
        <f>表格1[[#This Row],[信用卡交易筆數]]/1000</f>
        <v>352.70699999999999</v>
      </c>
      <c r="K4945" s="14">
        <f>表格1[[#This Row],[信用卡交易金額'[新臺幣']]]/1000</f>
        <v>1056079.138</v>
      </c>
      <c r="L4945" s="14">
        <f>表格1[[#This Row],[信用卡交易金額'[新臺幣']]]/1000000</f>
        <v>1056.0791380000001</v>
      </c>
      <c r="M4945" s="14" t="str" cm="1">
        <f t="array" ref="M4945">_xlfn.TEXTJOIN("", TRUE, _xlfn.XLOOKUP(TRUE, VALUE(表格1[[#This Row],[年月]]) &lt;= VALUE($R$8:$R$12), $Q$8:$Q$12)) &amp; "年度"</f>
        <v>2023年度</v>
      </c>
    </row>
    <row r="4946" spans="1:13" x14ac:dyDescent="0.3">
      <c r="A4946" s="2">
        <v>202304</v>
      </c>
      <c r="B4946" s="19">
        <f>DATE(表格1[[#This Row],[年]],表格1[[#This Row],[月]],1)</f>
        <v>45017</v>
      </c>
      <c r="C4946" s="2" t="str">
        <f>LEFT(表格1[[#This Row],[年月]],4)</f>
        <v>2023</v>
      </c>
      <c r="D4946" s="2" t="str">
        <f>RIGHT(表格1[[#This Row],[年月]],2)</f>
        <v>04</v>
      </c>
      <c r="E4946" s="5">
        <v>68000000</v>
      </c>
      <c r="F4946" s="2" t="str">
        <f>VLOOKUP(TEXT(表格1[[#This Row],[地區]],"00000000"),縣市代碼,2,0)</f>
        <v>桃園市</v>
      </c>
      <c r="G4946" s="2" t="s">
        <v>6</v>
      </c>
      <c r="H4946" s="13">
        <v>530752</v>
      </c>
      <c r="I4946" s="14">
        <v>1910284811</v>
      </c>
      <c r="J4946" s="14">
        <f>表格1[[#This Row],[信用卡交易筆數]]/1000</f>
        <v>530.75199999999995</v>
      </c>
      <c r="K4946" s="14">
        <f>表格1[[#This Row],[信用卡交易金額'[新臺幣']]]/1000</f>
        <v>1910284.811</v>
      </c>
      <c r="L4946" s="14">
        <f>表格1[[#This Row],[信用卡交易金額'[新臺幣']]]/1000000</f>
        <v>1910.284811</v>
      </c>
      <c r="M4946" s="14" t="str" cm="1">
        <f t="array" ref="M4946">_xlfn.TEXTJOIN("", TRUE, _xlfn.XLOOKUP(TRUE, VALUE(表格1[[#This Row],[年月]]) &lt;= VALUE($R$8:$R$12), $Q$8:$Q$12)) &amp; "年度"</f>
        <v>2023年度</v>
      </c>
    </row>
    <row r="4947" spans="1:13" x14ac:dyDescent="0.3">
      <c r="A4947" s="2">
        <v>202304</v>
      </c>
      <c r="B4947" s="19">
        <f>DATE(表格1[[#This Row],[年]],表格1[[#This Row],[月]],1)</f>
        <v>45017</v>
      </c>
      <c r="C4947" s="2" t="str">
        <f>LEFT(表格1[[#This Row],[年月]],4)</f>
        <v>2023</v>
      </c>
      <c r="D4947" s="2" t="str">
        <f>RIGHT(表格1[[#This Row],[年月]],2)</f>
        <v>04</v>
      </c>
      <c r="E4947" s="5">
        <v>68000000</v>
      </c>
      <c r="F4947" s="2" t="str">
        <f>VLOOKUP(TEXT(表格1[[#This Row],[地區]],"00000000"),縣市代碼,2,0)</f>
        <v>桃園市</v>
      </c>
      <c r="G4947" s="2" t="s">
        <v>7</v>
      </c>
      <c r="H4947" s="13">
        <v>2997527</v>
      </c>
      <c r="I4947" s="14">
        <v>3703559303</v>
      </c>
      <c r="J4947" s="14">
        <f>表格1[[#This Row],[信用卡交易筆數]]/1000</f>
        <v>2997.527</v>
      </c>
      <c r="K4947" s="14">
        <f>表格1[[#This Row],[信用卡交易金額'[新臺幣']]]/1000</f>
        <v>3703559.3029999998</v>
      </c>
      <c r="L4947" s="14">
        <f>表格1[[#This Row],[信用卡交易金額'[新臺幣']]]/1000000</f>
        <v>3703.559303</v>
      </c>
      <c r="M4947" s="14" t="str" cm="1">
        <f t="array" ref="M4947">_xlfn.TEXTJOIN("", TRUE, _xlfn.XLOOKUP(TRUE, VALUE(表格1[[#This Row],[年月]]) &lt;= VALUE($R$8:$R$12), $Q$8:$Q$12)) &amp; "年度"</f>
        <v>2023年度</v>
      </c>
    </row>
    <row r="4948" spans="1:13" x14ac:dyDescent="0.3">
      <c r="A4948" s="2">
        <v>202304</v>
      </c>
      <c r="B4948" s="19">
        <f>DATE(表格1[[#This Row],[年]],表格1[[#This Row],[月]],1)</f>
        <v>45017</v>
      </c>
      <c r="C4948" s="2" t="str">
        <f>LEFT(表格1[[#This Row],[年月]],4)</f>
        <v>2023</v>
      </c>
      <c r="D4948" s="2" t="str">
        <f>RIGHT(表格1[[#This Row],[年月]],2)</f>
        <v>04</v>
      </c>
      <c r="E4948" s="5">
        <v>68000000</v>
      </c>
      <c r="F4948" s="2" t="str">
        <f>VLOOKUP(TEXT(表格1[[#This Row],[地區]],"00000000"),縣市代碼,2,0)</f>
        <v>桃園市</v>
      </c>
      <c r="G4948" s="2" t="s">
        <v>8</v>
      </c>
      <c r="H4948" s="13">
        <v>2433835</v>
      </c>
      <c r="I4948" s="14">
        <v>4037606410</v>
      </c>
      <c r="J4948" s="14">
        <f>表格1[[#This Row],[信用卡交易筆數]]/1000</f>
        <v>2433.835</v>
      </c>
      <c r="K4948" s="14">
        <f>表格1[[#This Row],[信用卡交易金額'[新臺幣']]]/1000</f>
        <v>4037606.41</v>
      </c>
      <c r="L4948" s="14">
        <f>表格1[[#This Row],[信用卡交易金額'[新臺幣']]]/1000000</f>
        <v>4037.6064099999999</v>
      </c>
      <c r="M4948" s="14" t="str" cm="1">
        <f t="array" ref="M4948">_xlfn.TEXTJOIN("", TRUE, _xlfn.XLOOKUP(TRUE, VALUE(表格1[[#This Row],[年月]]) &lt;= VALUE($R$8:$R$12), $Q$8:$Q$12)) &amp; "年度"</f>
        <v>2023年度</v>
      </c>
    </row>
    <row r="4949" spans="1:13" x14ac:dyDescent="0.3">
      <c r="A4949" s="2">
        <v>202304</v>
      </c>
      <c r="B4949" s="19">
        <f>DATE(表格1[[#This Row],[年]],表格1[[#This Row],[月]],1)</f>
        <v>45017</v>
      </c>
      <c r="C4949" s="2" t="str">
        <f>LEFT(表格1[[#This Row],[年月]],4)</f>
        <v>2023</v>
      </c>
      <c r="D4949" s="2" t="str">
        <f>RIGHT(表格1[[#This Row],[年月]],2)</f>
        <v>04</v>
      </c>
      <c r="E4949" s="5">
        <v>68000000</v>
      </c>
      <c r="F4949" s="2" t="str">
        <f>VLOOKUP(TEXT(表格1[[#This Row],[地區]],"00000000"),縣市代碼,2,0)</f>
        <v>桃園市</v>
      </c>
      <c r="G4949" s="2" t="s">
        <v>9</v>
      </c>
      <c r="H4949" s="13">
        <v>4748613</v>
      </c>
      <c r="I4949" s="14">
        <v>6805614252</v>
      </c>
      <c r="J4949" s="14">
        <f>表格1[[#This Row],[信用卡交易筆數]]/1000</f>
        <v>4748.6130000000003</v>
      </c>
      <c r="K4949" s="14">
        <f>表格1[[#This Row],[信用卡交易金額'[新臺幣']]]/1000</f>
        <v>6805614.2520000003</v>
      </c>
      <c r="L4949" s="14">
        <f>表格1[[#This Row],[信用卡交易金額'[新臺幣']]]/1000000</f>
        <v>6805.6142520000003</v>
      </c>
      <c r="M4949" s="14" t="str" cm="1">
        <f t="array" ref="M4949">_xlfn.TEXTJOIN("", TRUE, _xlfn.XLOOKUP(TRUE, VALUE(表格1[[#This Row],[年月]]) &lt;= VALUE($R$8:$R$12), $Q$8:$Q$12)) &amp; "年度"</f>
        <v>2023年度</v>
      </c>
    </row>
    <row r="4950" spans="1:13" x14ac:dyDescent="0.3">
      <c r="A4950" s="2">
        <v>202304</v>
      </c>
      <c r="B4950" s="19">
        <f>DATE(表格1[[#This Row],[年]],表格1[[#This Row],[月]],1)</f>
        <v>45017</v>
      </c>
      <c r="C4950" s="2" t="str">
        <f>LEFT(表格1[[#This Row],[年月]],4)</f>
        <v>2023</v>
      </c>
      <c r="D4950" s="2" t="str">
        <f>RIGHT(表格1[[#This Row],[年月]],2)</f>
        <v>04</v>
      </c>
      <c r="E4950" s="5">
        <v>68000000</v>
      </c>
      <c r="F4950" s="2" t="str">
        <f>VLOOKUP(TEXT(表格1[[#This Row],[地區]],"00000000"),縣市代碼,2,0)</f>
        <v>桃園市</v>
      </c>
      <c r="G4950" s="2" t="s">
        <v>10</v>
      </c>
      <c r="H4950" s="13">
        <v>2750146</v>
      </c>
      <c r="I4950" s="14">
        <v>7544879785</v>
      </c>
      <c r="J4950" s="14">
        <f>表格1[[#This Row],[信用卡交易筆數]]/1000</f>
        <v>2750.1460000000002</v>
      </c>
      <c r="K4950" s="14">
        <f>表格1[[#This Row],[信用卡交易金額'[新臺幣']]]/1000</f>
        <v>7544879.7850000001</v>
      </c>
      <c r="L4950" s="14">
        <f>表格1[[#This Row],[信用卡交易金額'[新臺幣']]]/1000000</f>
        <v>7544.8797850000001</v>
      </c>
      <c r="M4950" s="14" t="str" cm="1">
        <f t="array" ref="M4950">_xlfn.TEXTJOIN("", TRUE, _xlfn.XLOOKUP(TRUE, VALUE(表格1[[#This Row],[年月]]) &lt;= VALUE($R$8:$R$12), $Q$8:$Q$12)) &amp; "年度"</f>
        <v>2023年度</v>
      </c>
    </row>
    <row r="4951" spans="1:13" x14ac:dyDescent="0.3">
      <c r="A4951" s="2">
        <v>202304</v>
      </c>
      <c r="B4951" s="19">
        <f>DATE(表格1[[#This Row],[年]],表格1[[#This Row],[月]],1)</f>
        <v>45017</v>
      </c>
      <c r="C4951" s="2" t="str">
        <f>LEFT(表格1[[#This Row],[年月]],4)</f>
        <v>2023</v>
      </c>
      <c r="D4951" s="2" t="str">
        <f>RIGHT(表格1[[#This Row],[年月]],2)</f>
        <v>04</v>
      </c>
      <c r="E4951" s="5">
        <v>10004000</v>
      </c>
      <c r="F4951" s="2" t="str">
        <f>VLOOKUP(TEXT(表格1[[#This Row],[地區]],"00000000"),縣市代碼,2,0)</f>
        <v>新竹縣</v>
      </c>
      <c r="G4951" s="2" t="s">
        <v>4</v>
      </c>
      <c r="H4951" s="13">
        <v>1726970</v>
      </c>
      <c r="I4951" s="14">
        <v>940375961</v>
      </c>
      <c r="J4951" s="14">
        <f>表格1[[#This Row],[信用卡交易筆數]]/1000</f>
        <v>1726.97</v>
      </c>
      <c r="K4951" s="14">
        <f>表格1[[#This Row],[信用卡交易金額'[新臺幣']]]/1000</f>
        <v>940375.96100000001</v>
      </c>
      <c r="L4951" s="14">
        <f>表格1[[#This Row],[信用卡交易金額'[新臺幣']]]/1000000</f>
        <v>940.37596099999996</v>
      </c>
      <c r="M4951" s="14" t="str" cm="1">
        <f t="array" ref="M4951">_xlfn.TEXTJOIN("", TRUE, _xlfn.XLOOKUP(TRUE, VALUE(表格1[[#This Row],[年月]]) &lt;= VALUE($R$8:$R$12), $Q$8:$Q$12)) &amp; "年度"</f>
        <v>2023年度</v>
      </c>
    </row>
    <row r="4952" spans="1:13" x14ac:dyDescent="0.3">
      <c r="A4952" s="2">
        <v>202304</v>
      </c>
      <c r="B4952" s="19">
        <f>DATE(表格1[[#This Row],[年]],表格1[[#This Row],[月]],1)</f>
        <v>45017</v>
      </c>
      <c r="C4952" s="2" t="str">
        <f>LEFT(表格1[[#This Row],[年月]],4)</f>
        <v>2023</v>
      </c>
      <c r="D4952" s="2" t="str">
        <f>RIGHT(表格1[[#This Row],[年月]],2)</f>
        <v>04</v>
      </c>
      <c r="E4952" s="5">
        <v>10004000</v>
      </c>
      <c r="F4952" s="2" t="str">
        <f>VLOOKUP(TEXT(表格1[[#This Row],[地區]],"00000000"),縣市代碼,2,0)</f>
        <v>新竹縣</v>
      </c>
      <c r="G4952" s="2" t="s">
        <v>5</v>
      </c>
      <c r="H4952" s="13">
        <v>98809</v>
      </c>
      <c r="I4952" s="14">
        <v>346170572</v>
      </c>
      <c r="J4952" s="14">
        <f>表格1[[#This Row],[信用卡交易筆數]]/1000</f>
        <v>98.808999999999997</v>
      </c>
      <c r="K4952" s="14">
        <f>表格1[[#This Row],[信用卡交易金額'[新臺幣']]]/1000</f>
        <v>346170.57199999999</v>
      </c>
      <c r="L4952" s="14">
        <f>表格1[[#This Row],[信用卡交易金額'[新臺幣']]]/1000000</f>
        <v>346.17057199999999</v>
      </c>
      <c r="M4952" s="14" t="str" cm="1">
        <f t="array" ref="M4952">_xlfn.TEXTJOIN("", TRUE, _xlfn.XLOOKUP(TRUE, VALUE(表格1[[#This Row],[年月]]) &lt;= VALUE($R$8:$R$12), $Q$8:$Q$12)) &amp; "年度"</f>
        <v>2023年度</v>
      </c>
    </row>
    <row r="4953" spans="1:13" x14ac:dyDescent="0.3">
      <c r="A4953" s="2">
        <v>202304</v>
      </c>
      <c r="B4953" s="19">
        <f>DATE(表格1[[#This Row],[年]],表格1[[#This Row],[月]],1)</f>
        <v>45017</v>
      </c>
      <c r="C4953" s="2" t="str">
        <f>LEFT(表格1[[#This Row],[年月]],4)</f>
        <v>2023</v>
      </c>
      <c r="D4953" s="2" t="str">
        <f>RIGHT(表格1[[#This Row],[年月]],2)</f>
        <v>04</v>
      </c>
      <c r="E4953" s="5">
        <v>10004000</v>
      </c>
      <c r="F4953" s="2" t="str">
        <f>VLOOKUP(TEXT(表格1[[#This Row],[地區]],"00000000"),縣市代碼,2,0)</f>
        <v>新竹縣</v>
      </c>
      <c r="G4953" s="2" t="s">
        <v>6</v>
      </c>
      <c r="H4953" s="13">
        <v>160382</v>
      </c>
      <c r="I4953" s="14">
        <v>694853527</v>
      </c>
      <c r="J4953" s="14">
        <f>表格1[[#This Row],[信用卡交易筆數]]/1000</f>
        <v>160.38200000000001</v>
      </c>
      <c r="K4953" s="14">
        <f>表格1[[#This Row],[信用卡交易金額'[新臺幣']]]/1000</f>
        <v>694853.527</v>
      </c>
      <c r="L4953" s="14">
        <f>表格1[[#This Row],[信用卡交易金額'[新臺幣']]]/1000000</f>
        <v>694.85352699999999</v>
      </c>
      <c r="M4953" s="14" t="str" cm="1">
        <f t="array" ref="M4953">_xlfn.TEXTJOIN("", TRUE, _xlfn.XLOOKUP(TRUE, VALUE(表格1[[#This Row],[年月]]) &lt;= VALUE($R$8:$R$12), $Q$8:$Q$12)) &amp; "年度"</f>
        <v>2023年度</v>
      </c>
    </row>
    <row r="4954" spans="1:13" x14ac:dyDescent="0.3">
      <c r="A4954" s="2">
        <v>202304</v>
      </c>
      <c r="B4954" s="19">
        <f>DATE(表格1[[#This Row],[年]],表格1[[#This Row],[月]],1)</f>
        <v>45017</v>
      </c>
      <c r="C4954" s="2" t="str">
        <f>LEFT(表格1[[#This Row],[年月]],4)</f>
        <v>2023</v>
      </c>
      <c r="D4954" s="2" t="str">
        <f>RIGHT(表格1[[#This Row],[年月]],2)</f>
        <v>04</v>
      </c>
      <c r="E4954" s="5">
        <v>10004000</v>
      </c>
      <c r="F4954" s="2" t="str">
        <f>VLOOKUP(TEXT(表格1[[#This Row],[地區]],"00000000"),縣市代碼,2,0)</f>
        <v>新竹縣</v>
      </c>
      <c r="G4954" s="2" t="s">
        <v>7</v>
      </c>
      <c r="H4954" s="13">
        <v>839232</v>
      </c>
      <c r="I4954" s="14">
        <v>1121186608</v>
      </c>
      <c r="J4954" s="14">
        <f>表格1[[#This Row],[信用卡交易筆數]]/1000</f>
        <v>839.23199999999997</v>
      </c>
      <c r="K4954" s="14">
        <f>表格1[[#This Row],[信用卡交易金額'[新臺幣']]]/1000</f>
        <v>1121186.608</v>
      </c>
      <c r="L4954" s="14">
        <f>表格1[[#This Row],[信用卡交易金額'[新臺幣']]]/1000000</f>
        <v>1121.186608</v>
      </c>
      <c r="M4954" s="14" t="str" cm="1">
        <f t="array" ref="M4954">_xlfn.TEXTJOIN("", TRUE, _xlfn.XLOOKUP(TRUE, VALUE(表格1[[#This Row],[年月]]) &lt;= VALUE($R$8:$R$12), $Q$8:$Q$12)) &amp; "年度"</f>
        <v>2023年度</v>
      </c>
    </row>
    <row r="4955" spans="1:13" x14ac:dyDescent="0.3">
      <c r="A4955" s="2">
        <v>202304</v>
      </c>
      <c r="B4955" s="19">
        <f>DATE(表格1[[#This Row],[年]],表格1[[#This Row],[月]],1)</f>
        <v>45017</v>
      </c>
      <c r="C4955" s="2" t="str">
        <f>LEFT(表格1[[#This Row],[年月]],4)</f>
        <v>2023</v>
      </c>
      <c r="D4955" s="2" t="str">
        <f>RIGHT(表格1[[#This Row],[年月]],2)</f>
        <v>04</v>
      </c>
      <c r="E4955" s="5">
        <v>10004000</v>
      </c>
      <c r="F4955" s="2" t="str">
        <f>VLOOKUP(TEXT(表格1[[#This Row],[地區]],"00000000"),縣市代碼,2,0)</f>
        <v>新竹縣</v>
      </c>
      <c r="G4955" s="2" t="s">
        <v>8</v>
      </c>
      <c r="H4955" s="13">
        <v>763923</v>
      </c>
      <c r="I4955" s="14">
        <v>1354713575</v>
      </c>
      <c r="J4955" s="14">
        <f>表格1[[#This Row],[信用卡交易筆數]]/1000</f>
        <v>763.923</v>
      </c>
      <c r="K4955" s="14">
        <f>表格1[[#This Row],[信用卡交易金額'[新臺幣']]]/1000</f>
        <v>1354713.575</v>
      </c>
      <c r="L4955" s="14">
        <f>表格1[[#This Row],[信用卡交易金額'[新臺幣']]]/1000000</f>
        <v>1354.713575</v>
      </c>
      <c r="M4955" s="14" t="str" cm="1">
        <f t="array" ref="M4955">_xlfn.TEXTJOIN("", TRUE, _xlfn.XLOOKUP(TRUE, VALUE(表格1[[#This Row],[年月]]) &lt;= VALUE($R$8:$R$12), $Q$8:$Q$12)) &amp; "年度"</f>
        <v>2023年度</v>
      </c>
    </row>
    <row r="4956" spans="1:13" x14ac:dyDescent="0.3">
      <c r="A4956" s="2">
        <v>202304</v>
      </c>
      <c r="B4956" s="19">
        <f>DATE(表格1[[#This Row],[年]],表格1[[#This Row],[月]],1)</f>
        <v>45017</v>
      </c>
      <c r="C4956" s="2" t="str">
        <f>LEFT(表格1[[#This Row],[年月]],4)</f>
        <v>2023</v>
      </c>
      <c r="D4956" s="2" t="str">
        <f>RIGHT(表格1[[#This Row],[年月]],2)</f>
        <v>04</v>
      </c>
      <c r="E4956" s="5">
        <v>10004000</v>
      </c>
      <c r="F4956" s="2" t="str">
        <f>VLOOKUP(TEXT(表格1[[#This Row],[地區]],"00000000"),縣市代碼,2,0)</f>
        <v>新竹縣</v>
      </c>
      <c r="G4956" s="2" t="s">
        <v>9</v>
      </c>
      <c r="H4956" s="13">
        <v>1342377</v>
      </c>
      <c r="I4956" s="14">
        <v>2013294548</v>
      </c>
      <c r="J4956" s="14">
        <f>表格1[[#This Row],[信用卡交易筆數]]/1000</f>
        <v>1342.377</v>
      </c>
      <c r="K4956" s="14">
        <f>表格1[[#This Row],[信用卡交易金額'[新臺幣']]]/1000</f>
        <v>2013294.548</v>
      </c>
      <c r="L4956" s="14">
        <f>表格1[[#This Row],[信用卡交易金額'[新臺幣']]]/1000000</f>
        <v>2013.2945480000001</v>
      </c>
      <c r="M4956" s="14" t="str" cm="1">
        <f t="array" ref="M4956">_xlfn.TEXTJOIN("", TRUE, _xlfn.XLOOKUP(TRUE, VALUE(表格1[[#This Row],[年月]]) &lt;= VALUE($R$8:$R$12), $Q$8:$Q$12)) &amp; "年度"</f>
        <v>2023年度</v>
      </c>
    </row>
    <row r="4957" spans="1:13" x14ac:dyDescent="0.3">
      <c r="A4957" s="2">
        <v>202304</v>
      </c>
      <c r="B4957" s="19">
        <f>DATE(表格1[[#This Row],[年]],表格1[[#This Row],[月]],1)</f>
        <v>45017</v>
      </c>
      <c r="C4957" s="2" t="str">
        <f>LEFT(表格1[[#This Row],[年月]],4)</f>
        <v>2023</v>
      </c>
      <c r="D4957" s="2" t="str">
        <f>RIGHT(表格1[[#This Row],[年月]],2)</f>
        <v>04</v>
      </c>
      <c r="E4957" s="5">
        <v>10004000</v>
      </c>
      <c r="F4957" s="2" t="str">
        <f>VLOOKUP(TEXT(表格1[[#This Row],[地區]],"00000000"),縣市代碼,2,0)</f>
        <v>新竹縣</v>
      </c>
      <c r="G4957" s="2" t="s">
        <v>10</v>
      </c>
      <c r="H4957" s="13">
        <v>796856</v>
      </c>
      <c r="I4957" s="14">
        <v>2132147487</v>
      </c>
      <c r="J4957" s="14">
        <f>表格1[[#This Row],[信用卡交易筆數]]/1000</f>
        <v>796.85599999999999</v>
      </c>
      <c r="K4957" s="14">
        <f>表格1[[#This Row],[信用卡交易金額'[新臺幣']]]/1000</f>
        <v>2132147.4870000002</v>
      </c>
      <c r="L4957" s="14">
        <f>表格1[[#This Row],[信用卡交易金額'[新臺幣']]]/1000000</f>
        <v>2132.1474870000002</v>
      </c>
      <c r="M4957" s="14" t="str" cm="1">
        <f t="array" ref="M4957">_xlfn.TEXTJOIN("", TRUE, _xlfn.XLOOKUP(TRUE, VALUE(表格1[[#This Row],[年月]]) &lt;= VALUE($R$8:$R$12), $Q$8:$Q$12)) &amp; "年度"</f>
        <v>2023年度</v>
      </c>
    </row>
    <row r="4958" spans="1:13" x14ac:dyDescent="0.3">
      <c r="A4958" s="2">
        <v>202304</v>
      </c>
      <c r="B4958" s="19">
        <f>DATE(表格1[[#This Row],[年]],表格1[[#This Row],[月]],1)</f>
        <v>45017</v>
      </c>
      <c r="C4958" s="2" t="str">
        <f>LEFT(表格1[[#This Row],[年月]],4)</f>
        <v>2023</v>
      </c>
      <c r="D4958" s="2" t="str">
        <f>RIGHT(表格1[[#This Row],[年月]],2)</f>
        <v>04</v>
      </c>
      <c r="E4958" s="5">
        <v>10018000</v>
      </c>
      <c r="F4958" s="2" t="str">
        <f>VLOOKUP(TEXT(表格1[[#This Row],[地區]],"00000000"),縣市代碼,2,0)</f>
        <v>新竹市</v>
      </c>
      <c r="G4958" s="2" t="s">
        <v>4</v>
      </c>
      <c r="H4958" s="13">
        <v>1667508</v>
      </c>
      <c r="I4958" s="14">
        <v>876679503</v>
      </c>
      <c r="J4958" s="14">
        <f>表格1[[#This Row],[信用卡交易筆數]]/1000</f>
        <v>1667.508</v>
      </c>
      <c r="K4958" s="14">
        <f>表格1[[#This Row],[信用卡交易金額'[新臺幣']]]/1000</f>
        <v>876679.50300000003</v>
      </c>
      <c r="L4958" s="14">
        <f>表格1[[#This Row],[信用卡交易金額'[新臺幣']]]/1000000</f>
        <v>876.67950299999995</v>
      </c>
      <c r="M4958" s="14" t="str" cm="1">
        <f t="array" ref="M4958">_xlfn.TEXTJOIN("", TRUE, _xlfn.XLOOKUP(TRUE, VALUE(表格1[[#This Row],[年月]]) &lt;= VALUE($R$8:$R$12), $Q$8:$Q$12)) &amp; "年度"</f>
        <v>2023年度</v>
      </c>
    </row>
    <row r="4959" spans="1:13" x14ac:dyDescent="0.3">
      <c r="A4959" s="2">
        <v>202304</v>
      </c>
      <c r="B4959" s="19">
        <f>DATE(表格1[[#This Row],[年]],表格1[[#This Row],[月]],1)</f>
        <v>45017</v>
      </c>
      <c r="C4959" s="2" t="str">
        <f>LEFT(表格1[[#This Row],[年月]],4)</f>
        <v>2023</v>
      </c>
      <c r="D4959" s="2" t="str">
        <f>RIGHT(表格1[[#This Row],[年月]],2)</f>
        <v>04</v>
      </c>
      <c r="E4959" s="5">
        <v>10018000</v>
      </c>
      <c r="F4959" s="2" t="str">
        <f>VLOOKUP(TEXT(表格1[[#This Row],[地區]],"00000000"),縣市代碼,2,0)</f>
        <v>新竹市</v>
      </c>
      <c r="G4959" s="2" t="s">
        <v>5</v>
      </c>
      <c r="H4959" s="13">
        <v>87552</v>
      </c>
      <c r="I4959" s="14">
        <v>307748743</v>
      </c>
      <c r="J4959" s="14">
        <f>表格1[[#This Row],[信用卡交易筆數]]/1000</f>
        <v>87.552000000000007</v>
      </c>
      <c r="K4959" s="14">
        <f>表格1[[#This Row],[信用卡交易金額'[新臺幣']]]/1000</f>
        <v>307748.74300000002</v>
      </c>
      <c r="L4959" s="14">
        <f>表格1[[#This Row],[信用卡交易金額'[新臺幣']]]/1000000</f>
        <v>307.74874299999999</v>
      </c>
      <c r="M4959" s="14" t="str" cm="1">
        <f t="array" ref="M4959">_xlfn.TEXTJOIN("", TRUE, _xlfn.XLOOKUP(TRUE, VALUE(表格1[[#This Row],[年月]]) &lt;= VALUE($R$8:$R$12), $Q$8:$Q$12)) &amp; "年度"</f>
        <v>2023年度</v>
      </c>
    </row>
    <row r="4960" spans="1:13" x14ac:dyDescent="0.3">
      <c r="A4960" s="2">
        <v>202304</v>
      </c>
      <c r="B4960" s="19">
        <f>DATE(表格1[[#This Row],[年]],表格1[[#This Row],[月]],1)</f>
        <v>45017</v>
      </c>
      <c r="C4960" s="2" t="str">
        <f>LEFT(表格1[[#This Row],[年月]],4)</f>
        <v>2023</v>
      </c>
      <c r="D4960" s="2" t="str">
        <f>RIGHT(表格1[[#This Row],[年月]],2)</f>
        <v>04</v>
      </c>
      <c r="E4960" s="5">
        <v>10018000</v>
      </c>
      <c r="F4960" s="2" t="str">
        <f>VLOOKUP(TEXT(表格1[[#This Row],[地區]],"00000000"),縣市代碼,2,0)</f>
        <v>新竹市</v>
      </c>
      <c r="G4960" s="2" t="s">
        <v>6</v>
      </c>
      <c r="H4960" s="13">
        <v>143503</v>
      </c>
      <c r="I4960" s="14">
        <v>600152848</v>
      </c>
      <c r="J4960" s="14">
        <f>表格1[[#This Row],[信用卡交易筆數]]/1000</f>
        <v>143.50299999999999</v>
      </c>
      <c r="K4960" s="14">
        <f>表格1[[#This Row],[信用卡交易金額'[新臺幣']]]/1000</f>
        <v>600152.848</v>
      </c>
      <c r="L4960" s="14">
        <f>表格1[[#This Row],[信用卡交易金額'[新臺幣']]]/1000000</f>
        <v>600.15284799999995</v>
      </c>
      <c r="M4960" s="14" t="str" cm="1">
        <f t="array" ref="M4960">_xlfn.TEXTJOIN("", TRUE, _xlfn.XLOOKUP(TRUE, VALUE(表格1[[#This Row],[年月]]) &lt;= VALUE($R$8:$R$12), $Q$8:$Q$12)) &amp; "年度"</f>
        <v>2023年度</v>
      </c>
    </row>
    <row r="4961" spans="1:13" x14ac:dyDescent="0.3">
      <c r="A4961" s="2">
        <v>202304</v>
      </c>
      <c r="B4961" s="19">
        <f>DATE(表格1[[#This Row],[年]],表格1[[#This Row],[月]],1)</f>
        <v>45017</v>
      </c>
      <c r="C4961" s="2" t="str">
        <f>LEFT(表格1[[#This Row],[年月]],4)</f>
        <v>2023</v>
      </c>
      <c r="D4961" s="2" t="str">
        <f>RIGHT(表格1[[#This Row],[年月]],2)</f>
        <v>04</v>
      </c>
      <c r="E4961" s="5">
        <v>10018000</v>
      </c>
      <c r="F4961" s="2" t="str">
        <f>VLOOKUP(TEXT(表格1[[#This Row],[地區]],"00000000"),縣市代碼,2,0)</f>
        <v>新竹市</v>
      </c>
      <c r="G4961" s="2" t="s">
        <v>7</v>
      </c>
      <c r="H4961" s="13">
        <v>724111</v>
      </c>
      <c r="I4961" s="14">
        <v>914557581</v>
      </c>
      <c r="J4961" s="14">
        <f>表格1[[#This Row],[信用卡交易筆數]]/1000</f>
        <v>724.11099999999999</v>
      </c>
      <c r="K4961" s="14">
        <f>表格1[[#This Row],[信用卡交易金額'[新臺幣']]]/1000</f>
        <v>914557.58100000001</v>
      </c>
      <c r="L4961" s="14">
        <f>表格1[[#This Row],[信用卡交易金額'[新臺幣']]]/1000000</f>
        <v>914.55758100000003</v>
      </c>
      <c r="M4961" s="14" t="str" cm="1">
        <f t="array" ref="M4961">_xlfn.TEXTJOIN("", TRUE, _xlfn.XLOOKUP(TRUE, VALUE(表格1[[#This Row],[年月]]) &lt;= VALUE($R$8:$R$12), $Q$8:$Q$12)) &amp; "年度"</f>
        <v>2023年度</v>
      </c>
    </row>
    <row r="4962" spans="1:13" x14ac:dyDescent="0.3">
      <c r="A4962" s="2">
        <v>202304</v>
      </c>
      <c r="B4962" s="19">
        <f>DATE(表格1[[#This Row],[年]],表格1[[#This Row],[月]],1)</f>
        <v>45017</v>
      </c>
      <c r="C4962" s="2" t="str">
        <f>LEFT(表格1[[#This Row],[年月]],4)</f>
        <v>2023</v>
      </c>
      <c r="D4962" s="2" t="str">
        <f>RIGHT(表格1[[#This Row],[年月]],2)</f>
        <v>04</v>
      </c>
      <c r="E4962" s="5">
        <v>10018000</v>
      </c>
      <c r="F4962" s="2" t="str">
        <f>VLOOKUP(TEXT(表格1[[#This Row],[地區]],"00000000"),縣市代碼,2,0)</f>
        <v>新竹市</v>
      </c>
      <c r="G4962" s="2" t="s">
        <v>8</v>
      </c>
      <c r="H4962" s="13">
        <v>601193</v>
      </c>
      <c r="I4962" s="14">
        <v>1257968503</v>
      </c>
      <c r="J4962" s="14">
        <f>表格1[[#This Row],[信用卡交易筆數]]/1000</f>
        <v>601.19299999999998</v>
      </c>
      <c r="K4962" s="14">
        <f>表格1[[#This Row],[信用卡交易金額'[新臺幣']]]/1000</f>
        <v>1257968.503</v>
      </c>
      <c r="L4962" s="14">
        <f>表格1[[#This Row],[信用卡交易金額'[新臺幣']]]/1000000</f>
        <v>1257.9685030000001</v>
      </c>
      <c r="M4962" s="14" t="str" cm="1">
        <f t="array" ref="M4962">_xlfn.TEXTJOIN("", TRUE, _xlfn.XLOOKUP(TRUE, VALUE(表格1[[#This Row],[年月]]) &lt;= VALUE($R$8:$R$12), $Q$8:$Q$12)) &amp; "年度"</f>
        <v>2023年度</v>
      </c>
    </row>
    <row r="4963" spans="1:13" x14ac:dyDescent="0.3">
      <c r="A4963" s="2">
        <v>202304</v>
      </c>
      <c r="B4963" s="19">
        <f>DATE(表格1[[#This Row],[年]],表格1[[#This Row],[月]],1)</f>
        <v>45017</v>
      </c>
      <c r="C4963" s="2" t="str">
        <f>LEFT(表格1[[#This Row],[年月]],4)</f>
        <v>2023</v>
      </c>
      <c r="D4963" s="2" t="str">
        <f>RIGHT(表格1[[#This Row],[年月]],2)</f>
        <v>04</v>
      </c>
      <c r="E4963" s="5">
        <v>10018000</v>
      </c>
      <c r="F4963" s="2" t="str">
        <f>VLOOKUP(TEXT(表格1[[#This Row],[地區]],"00000000"),縣市代碼,2,0)</f>
        <v>新竹市</v>
      </c>
      <c r="G4963" s="2" t="s">
        <v>9</v>
      </c>
      <c r="H4963" s="13">
        <v>1315906</v>
      </c>
      <c r="I4963" s="14">
        <v>1952487423</v>
      </c>
      <c r="J4963" s="14">
        <f>表格1[[#This Row],[信用卡交易筆數]]/1000</f>
        <v>1315.9059999999999</v>
      </c>
      <c r="K4963" s="14">
        <f>表格1[[#This Row],[信用卡交易金額'[新臺幣']]]/1000</f>
        <v>1952487.423</v>
      </c>
      <c r="L4963" s="14">
        <f>表格1[[#This Row],[信用卡交易金額'[新臺幣']]]/1000000</f>
        <v>1952.487423</v>
      </c>
      <c r="M4963" s="14" t="str" cm="1">
        <f t="array" ref="M4963">_xlfn.TEXTJOIN("", TRUE, _xlfn.XLOOKUP(TRUE, VALUE(表格1[[#This Row],[年月]]) &lt;= VALUE($R$8:$R$12), $Q$8:$Q$12)) &amp; "年度"</f>
        <v>2023年度</v>
      </c>
    </row>
    <row r="4964" spans="1:13" x14ac:dyDescent="0.3">
      <c r="A4964" s="2">
        <v>202304</v>
      </c>
      <c r="B4964" s="19">
        <f>DATE(表格1[[#This Row],[年]],表格1[[#This Row],[月]],1)</f>
        <v>45017</v>
      </c>
      <c r="C4964" s="2" t="str">
        <f>LEFT(表格1[[#This Row],[年月]],4)</f>
        <v>2023</v>
      </c>
      <c r="D4964" s="2" t="str">
        <f>RIGHT(表格1[[#This Row],[年月]],2)</f>
        <v>04</v>
      </c>
      <c r="E4964" s="5">
        <v>10018000</v>
      </c>
      <c r="F4964" s="2" t="str">
        <f>VLOOKUP(TEXT(表格1[[#This Row],[地區]],"00000000"),縣市代碼,2,0)</f>
        <v>新竹市</v>
      </c>
      <c r="G4964" s="2" t="s">
        <v>10</v>
      </c>
      <c r="H4964" s="13">
        <v>719839</v>
      </c>
      <c r="I4964" s="14">
        <v>1955291044</v>
      </c>
      <c r="J4964" s="14">
        <f>表格1[[#This Row],[信用卡交易筆數]]/1000</f>
        <v>719.83900000000006</v>
      </c>
      <c r="K4964" s="14">
        <f>表格1[[#This Row],[信用卡交易金額'[新臺幣']]]/1000</f>
        <v>1955291.044</v>
      </c>
      <c r="L4964" s="14">
        <f>表格1[[#This Row],[信用卡交易金額'[新臺幣']]]/1000000</f>
        <v>1955.2910440000001</v>
      </c>
      <c r="M4964" s="14" t="str" cm="1">
        <f t="array" ref="M4964">_xlfn.TEXTJOIN("", TRUE, _xlfn.XLOOKUP(TRUE, VALUE(表格1[[#This Row],[年月]]) &lt;= VALUE($R$8:$R$12), $Q$8:$Q$12)) &amp; "年度"</f>
        <v>2023年度</v>
      </c>
    </row>
    <row r="4965" spans="1:13" x14ac:dyDescent="0.3">
      <c r="A4965" s="2">
        <v>202304</v>
      </c>
      <c r="B4965" s="19">
        <f>DATE(表格1[[#This Row],[年]],表格1[[#This Row],[月]],1)</f>
        <v>45017</v>
      </c>
      <c r="C4965" s="2" t="str">
        <f>LEFT(表格1[[#This Row],[年月]],4)</f>
        <v>2023</v>
      </c>
      <c r="D4965" s="2" t="str">
        <f>RIGHT(表格1[[#This Row],[年月]],2)</f>
        <v>04</v>
      </c>
      <c r="E4965" s="5">
        <v>10005000</v>
      </c>
      <c r="F4965" s="2" t="str">
        <f>VLOOKUP(TEXT(表格1[[#This Row],[地區]],"00000000"),縣市代碼,2,0)</f>
        <v>苗栗縣</v>
      </c>
      <c r="G4965" s="2" t="s">
        <v>4</v>
      </c>
      <c r="H4965" s="13">
        <v>824127</v>
      </c>
      <c r="I4965" s="14">
        <v>410788255</v>
      </c>
      <c r="J4965" s="14">
        <f>表格1[[#This Row],[信用卡交易筆數]]/1000</f>
        <v>824.12699999999995</v>
      </c>
      <c r="K4965" s="14">
        <f>表格1[[#This Row],[信用卡交易金額'[新臺幣']]]/1000</f>
        <v>410788.255</v>
      </c>
      <c r="L4965" s="14">
        <f>表格1[[#This Row],[信用卡交易金額'[新臺幣']]]/1000000</f>
        <v>410.78825499999999</v>
      </c>
      <c r="M4965" s="14" t="str" cm="1">
        <f t="array" ref="M4965">_xlfn.TEXTJOIN("", TRUE, _xlfn.XLOOKUP(TRUE, VALUE(表格1[[#This Row],[年月]]) &lt;= VALUE($R$8:$R$12), $Q$8:$Q$12)) &amp; "年度"</f>
        <v>2023年度</v>
      </c>
    </row>
    <row r="4966" spans="1:13" x14ac:dyDescent="0.3">
      <c r="A4966" s="2">
        <v>202304</v>
      </c>
      <c r="B4966" s="19">
        <f>DATE(表格1[[#This Row],[年]],表格1[[#This Row],[月]],1)</f>
        <v>45017</v>
      </c>
      <c r="C4966" s="2" t="str">
        <f>LEFT(表格1[[#This Row],[年月]],4)</f>
        <v>2023</v>
      </c>
      <c r="D4966" s="2" t="str">
        <f>RIGHT(表格1[[#This Row],[年月]],2)</f>
        <v>04</v>
      </c>
      <c r="E4966" s="5">
        <v>10005000</v>
      </c>
      <c r="F4966" s="2" t="str">
        <f>VLOOKUP(TEXT(表格1[[#This Row],[地區]],"00000000"),縣市代碼,2,0)</f>
        <v>苗栗縣</v>
      </c>
      <c r="G4966" s="2" t="s">
        <v>5</v>
      </c>
      <c r="H4966" s="13">
        <v>58438</v>
      </c>
      <c r="I4966" s="14">
        <v>171009949</v>
      </c>
      <c r="J4966" s="14">
        <f>表格1[[#This Row],[信用卡交易筆數]]/1000</f>
        <v>58.438000000000002</v>
      </c>
      <c r="K4966" s="14">
        <f>表格1[[#This Row],[信用卡交易金額'[新臺幣']]]/1000</f>
        <v>171009.94899999999</v>
      </c>
      <c r="L4966" s="14">
        <f>表格1[[#This Row],[信用卡交易金額'[新臺幣']]]/1000000</f>
        <v>171.00994900000001</v>
      </c>
      <c r="M4966" s="14" t="str" cm="1">
        <f t="array" ref="M4966">_xlfn.TEXTJOIN("", TRUE, _xlfn.XLOOKUP(TRUE, VALUE(表格1[[#This Row],[年月]]) &lt;= VALUE($R$8:$R$12), $Q$8:$Q$12)) &amp; "年度"</f>
        <v>2023年度</v>
      </c>
    </row>
    <row r="4967" spans="1:13" x14ac:dyDescent="0.3">
      <c r="A4967" s="2">
        <v>202304</v>
      </c>
      <c r="B4967" s="19">
        <f>DATE(表格1[[#This Row],[年]],表格1[[#This Row],[月]],1)</f>
        <v>45017</v>
      </c>
      <c r="C4967" s="2" t="str">
        <f>LEFT(表格1[[#This Row],[年月]],4)</f>
        <v>2023</v>
      </c>
      <c r="D4967" s="2" t="str">
        <f>RIGHT(表格1[[#This Row],[年月]],2)</f>
        <v>04</v>
      </c>
      <c r="E4967" s="5">
        <v>10005000</v>
      </c>
      <c r="F4967" s="2" t="str">
        <f>VLOOKUP(TEXT(表格1[[#This Row],[地區]],"00000000"),縣市代碼,2,0)</f>
        <v>苗栗縣</v>
      </c>
      <c r="G4967" s="2" t="s">
        <v>6</v>
      </c>
      <c r="H4967" s="13">
        <v>85473</v>
      </c>
      <c r="I4967" s="14">
        <v>316238071</v>
      </c>
      <c r="J4967" s="14">
        <f>表格1[[#This Row],[信用卡交易筆數]]/1000</f>
        <v>85.472999999999999</v>
      </c>
      <c r="K4967" s="14">
        <f>表格1[[#This Row],[信用卡交易金額'[新臺幣']]]/1000</f>
        <v>316238.071</v>
      </c>
      <c r="L4967" s="14">
        <f>表格1[[#This Row],[信用卡交易金額'[新臺幣']]]/1000000</f>
        <v>316.23807099999999</v>
      </c>
      <c r="M4967" s="14" t="str" cm="1">
        <f t="array" ref="M4967">_xlfn.TEXTJOIN("", TRUE, _xlfn.XLOOKUP(TRUE, VALUE(表格1[[#This Row],[年月]]) &lt;= VALUE($R$8:$R$12), $Q$8:$Q$12)) &amp; "年度"</f>
        <v>2023年度</v>
      </c>
    </row>
    <row r="4968" spans="1:13" x14ac:dyDescent="0.3">
      <c r="A4968" s="2">
        <v>202304</v>
      </c>
      <c r="B4968" s="19">
        <f>DATE(表格1[[#This Row],[年]],表格1[[#This Row],[月]],1)</f>
        <v>45017</v>
      </c>
      <c r="C4968" s="2" t="str">
        <f>LEFT(表格1[[#This Row],[年月]],4)</f>
        <v>2023</v>
      </c>
      <c r="D4968" s="2" t="str">
        <f>RIGHT(表格1[[#This Row],[年月]],2)</f>
        <v>04</v>
      </c>
      <c r="E4968" s="5">
        <v>10005000</v>
      </c>
      <c r="F4968" s="2" t="str">
        <f>VLOOKUP(TEXT(表格1[[#This Row],[地區]],"00000000"),縣市代碼,2,0)</f>
        <v>苗栗縣</v>
      </c>
      <c r="G4968" s="2" t="s">
        <v>7</v>
      </c>
      <c r="H4968" s="13">
        <v>551944</v>
      </c>
      <c r="I4968" s="14">
        <v>682276377</v>
      </c>
      <c r="J4968" s="14">
        <f>表格1[[#This Row],[信用卡交易筆數]]/1000</f>
        <v>551.94399999999996</v>
      </c>
      <c r="K4968" s="14">
        <f>表格1[[#This Row],[信用卡交易金額'[新臺幣']]]/1000</f>
        <v>682276.37699999998</v>
      </c>
      <c r="L4968" s="14">
        <f>表格1[[#This Row],[信用卡交易金額'[新臺幣']]]/1000000</f>
        <v>682.27637700000002</v>
      </c>
      <c r="M4968" s="14" t="str" cm="1">
        <f t="array" ref="M4968">_xlfn.TEXTJOIN("", TRUE, _xlfn.XLOOKUP(TRUE, VALUE(表格1[[#This Row],[年月]]) &lt;= VALUE($R$8:$R$12), $Q$8:$Q$12)) &amp; "年度"</f>
        <v>2023年度</v>
      </c>
    </row>
    <row r="4969" spans="1:13" x14ac:dyDescent="0.3">
      <c r="A4969" s="2">
        <v>202304</v>
      </c>
      <c r="B4969" s="19">
        <f>DATE(表格1[[#This Row],[年]],表格1[[#This Row],[月]],1)</f>
        <v>45017</v>
      </c>
      <c r="C4969" s="2" t="str">
        <f>LEFT(表格1[[#This Row],[年月]],4)</f>
        <v>2023</v>
      </c>
      <c r="D4969" s="2" t="str">
        <f>RIGHT(表格1[[#This Row],[年月]],2)</f>
        <v>04</v>
      </c>
      <c r="E4969" s="5">
        <v>10005000</v>
      </c>
      <c r="F4969" s="2" t="str">
        <f>VLOOKUP(TEXT(表格1[[#This Row],[地區]],"00000000"),縣市代碼,2,0)</f>
        <v>苗栗縣</v>
      </c>
      <c r="G4969" s="2" t="s">
        <v>8</v>
      </c>
      <c r="H4969" s="13">
        <v>377794</v>
      </c>
      <c r="I4969" s="14">
        <v>587258970</v>
      </c>
      <c r="J4969" s="14">
        <f>表格1[[#This Row],[信用卡交易筆數]]/1000</f>
        <v>377.79399999999998</v>
      </c>
      <c r="K4969" s="14">
        <f>表格1[[#This Row],[信用卡交易金額'[新臺幣']]]/1000</f>
        <v>587258.97</v>
      </c>
      <c r="L4969" s="14">
        <f>表格1[[#This Row],[信用卡交易金額'[新臺幣']]]/1000000</f>
        <v>587.25896999999998</v>
      </c>
      <c r="M4969" s="14" t="str" cm="1">
        <f t="array" ref="M4969">_xlfn.TEXTJOIN("", TRUE, _xlfn.XLOOKUP(TRUE, VALUE(表格1[[#This Row],[年月]]) &lt;= VALUE($R$8:$R$12), $Q$8:$Q$12)) &amp; "年度"</f>
        <v>2023年度</v>
      </c>
    </row>
    <row r="4970" spans="1:13" x14ac:dyDescent="0.3">
      <c r="A4970" s="2">
        <v>202304</v>
      </c>
      <c r="B4970" s="19">
        <f>DATE(表格1[[#This Row],[年]],表格1[[#This Row],[月]],1)</f>
        <v>45017</v>
      </c>
      <c r="C4970" s="2" t="str">
        <f>LEFT(表格1[[#This Row],[年月]],4)</f>
        <v>2023</v>
      </c>
      <c r="D4970" s="2" t="str">
        <f>RIGHT(表格1[[#This Row],[年月]],2)</f>
        <v>04</v>
      </c>
      <c r="E4970" s="5">
        <v>10005000</v>
      </c>
      <c r="F4970" s="2" t="str">
        <f>VLOOKUP(TEXT(表格1[[#This Row],[地區]],"00000000"),縣市代碼,2,0)</f>
        <v>苗栗縣</v>
      </c>
      <c r="G4970" s="2" t="s">
        <v>9</v>
      </c>
      <c r="H4970" s="13">
        <v>707833</v>
      </c>
      <c r="I4970" s="14">
        <v>953766237</v>
      </c>
      <c r="J4970" s="14">
        <f>表格1[[#This Row],[信用卡交易筆數]]/1000</f>
        <v>707.83299999999997</v>
      </c>
      <c r="K4970" s="14">
        <f>表格1[[#This Row],[信用卡交易金額'[新臺幣']]]/1000</f>
        <v>953766.23699999996</v>
      </c>
      <c r="L4970" s="14">
        <f>表格1[[#This Row],[信用卡交易金額'[新臺幣']]]/1000000</f>
        <v>953.76623700000005</v>
      </c>
      <c r="M4970" s="14" t="str" cm="1">
        <f t="array" ref="M4970">_xlfn.TEXTJOIN("", TRUE, _xlfn.XLOOKUP(TRUE, VALUE(表格1[[#This Row],[年月]]) &lt;= VALUE($R$8:$R$12), $Q$8:$Q$12)) &amp; "年度"</f>
        <v>2023年度</v>
      </c>
    </row>
    <row r="4971" spans="1:13" x14ac:dyDescent="0.3">
      <c r="A4971" s="2">
        <v>202304</v>
      </c>
      <c r="B4971" s="19">
        <f>DATE(表格1[[#This Row],[年]],表格1[[#This Row],[月]],1)</f>
        <v>45017</v>
      </c>
      <c r="C4971" s="2" t="str">
        <f>LEFT(表格1[[#This Row],[年月]],4)</f>
        <v>2023</v>
      </c>
      <c r="D4971" s="2" t="str">
        <f>RIGHT(表格1[[#This Row],[年月]],2)</f>
        <v>04</v>
      </c>
      <c r="E4971" s="5">
        <v>10005000</v>
      </c>
      <c r="F4971" s="2" t="str">
        <f>VLOOKUP(TEXT(表格1[[#This Row],[地區]],"00000000"),縣市代碼,2,0)</f>
        <v>苗栗縣</v>
      </c>
      <c r="G4971" s="2" t="s">
        <v>10</v>
      </c>
      <c r="H4971" s="13">
        <v>469502</v>
      </c>
      <c r="I4971" s="14">
        <v>1230869682</v>
      </c>
      <c r="J4971" s="14">
        <f>表格1[[#This Row],[信用卡交易筆數]]/1000</f>
        <v>469.50200000000001</v>
      </c>
      <c r="K4971" s="14">
        <f>表格1[[#This Row],[信用卡交易金額'[新臺幣']]]/1000</f>
        <v>1230869.682</v>
      </c>
      <c r="L4971" s="14">
        <f>表格1[[#This Row],[信用卡交易金額'[新臺幣']]]/1000000</f>
        <v>1230.869682</v>
      </c>
      <c r="M4971" s="14" t="str" cm="1">
        <f t="array" ref="M4971">_xlfn.TEXTJOIN("", TRUE, _xlfn.XLOOKUP(TRUE, VALUE(表格1[[#This Row],[年月]]) &lt;= VALUE($R$8:$R$12), $Q$8:$Q$12)) &amp; "年度"</f>
        <v>2023年度</v>
      </c>
    </row>
    <row r="4972" spans="1:13" x14ac:dyDescent="0.3">
      <c r="A4972" s="2">
        <v>202304</v>
      </c>
      <c r="B4972" s="19">
        <f>DATE(表格1[[#This Row],[年]],表格1[[#This Row],[月]],1)</f>
        <v>45017</v>
      </c>
      <c r="C4972" s="2" t="str">
        <f>LEFT(表格1[[#This Row],[年月]],4)</f>
        <v>2023</v>
      </c>
      <c r="D4972" s="2" t="str">
        <f>RIGHT(表格1[[#This Row],[年月]],2)</f>
        <v>04</v>
      </c>
      <c r="E4972" s="5">
        <v>66000000</v>
      </c>
      <c r="F4972" s="2" t="str">
        <f>VLOOKUP(TEXT(表格1[[#This Row],[地區]],"00000000"),縣市代碼,2,0)</f>
        <v>臺中市</v>
      </c>
      <c r="G4972" s="2" t="s">
        <v>4</v>
      </c>
      <c r="H4972" s="13">
        <v>7663636</v>
      </c>
      <c r="I4972" s="14">
        <v>4148049980</v>
      </c>
      <c r="J4972" s="14">
        <f>表格1[[#This Row],[信用卡交易筆數]]/1000</f>
        <v>7663.6360000000004</v>
      </c>
      <c r="K4972" s="14">
        <f>表格1[[#This Row],[信用卡交易金額'[新臺幣']]]/1000</f>
        <v>4148049.98</v>
      </c>
      <c r="L4972" s="14">
        <f>表格1[[#This Row],[信用卡交易金額'[新臺幣']]]/1000000</f>
        <v>4148.0499799999998</v>
      </c>
      <c r="M4972" s="14" t="str" cm="1">
        <f t="array" ref="M4972">_xlfn.TEXTJOIN("", TRUE, _xlfn.XLOOKUP(TRUE, VALUE(表格1[[#This Row],[年月]]) &lt;= VALUE($R$8:$R$12), $Q$8:$Q$12)) &amp; "年度"</f>
        <v>2023年度</v>
      </c>
    </row>
    <row r="4973" spans="1:13" x14ac:dyDescent="0.3">
      <c r="A4973" s="2">
        <v>202304</v>
      </c>
      <c r="B4973" s="19">
        <f>DATE(表格1[[#This Row],[年]],表格1[[#This Row],[月]],1)</f>
        <v>45017</v>
      </c>
      <c r="C4973" s="2" t="str">
        <f>LEFT(表格1[[#This Row],[年月]],4)</f>
        <v>2023</v>
      </c>
      <c r="D4973" s="2" t="str">
        <f>RIGHT(表格1[[#This Row],[年月]],2)</f>
        <v>04</v>
      </c>
      <c r="E4973" s="5">
        <v>66000000</v>
      </c>
      <c r="F4973" s="2" t="str">
        <f>VLOOKUP(TEXT(表格1[[#This Row],[地區]],"00000000"),縣市代碼,2,0)</f>
        <v>臺中市</v>
      </c>
      <c r="G4973" s="2" t="s">
        <v>5</v>
      </c>
      <c r="H4973" s="13">
        <v>482306</v>
      </c>
      <c r="I4973" s="14">
        <v>1640468564</v>
      </c>
      <c r="J4973" s="14">
        <f>表格1[[#This Row],[信用卡交易筆數]]/1000</f>
        <v>482.30599999999998</v>
      </c>
      <c r="K4973" s="14">
        <f>表格1[[#This Row],[信用卡交易金額'[新臺幣']]]/1000</f>
        <v>1640468.564</v>
      </c>
      <c r="L4973" s="14">
        <f>表格1[[#This Row],[信用卡交易金額'[新臺幣']]]/1000000</f>
        <v>1640.468564</v>
      </c>
      <c r="M4973" s="14" t="str" cm="1">
        <f t="array" ref="M4973">_xlfn.TEXTJOIN("", TRUE, _xlfn.XLOOKUP(TRUE, VALUE(表格1[[#This Row],[年月]]) &lt;= VALUE($R$8:$R$12), $Q$8:$Q$12)) &amp; "年度"</f>
        <v>2023年度</v>
      </c>
    </row>
    <row r="4974" spans="1:13" x14ac:dyDescent="0.3">
      <c r="A4974" s="2">
        <v>202304</v>
      </c>
      <c r="B4974" s="19">
        <f>DATE(表格1[[#This Row],[年]],表格1[[#This Row],[月]],1)</f>
        <v>45017</v>
      </c>
      <c r="C4974" s="2" t="str">
        <f>LEFT(表格1[[#This Row],[年月]],4)</f>
        <v>2023</v>
      </c>
      <c r="D4974" s="2" t="str">
        <f>RIGHT(表格1[[#This Row],[年月]],2)</f>
        <v>04</v>
      </c>
      <c r="E4974" s="5">
        <v>66000000</v>
      </c>
      <c r="F4974" s="2" t="str">
        <f>VLOOKUP(TEXT(表格1[[#This Row],[地區]],"00000000"),縣市代碼,2,0)</f>
        <v>臺中市</v>
      </c>
      <c r="G4974" s="2" t="s">
        <v>6</v>
      </c>
      <c r="H4974" s="13">
        <v>704659</v>
      </c>
      <c r="I4974" s="14">
        <v>2689568187</v>
      </c>
      <c r="J4974" s="14">
        <f>表格1[[#This Row],[信用卡交易筆數]]/1000</f>
        <v>704.65899999999999</v>
      </c>
      <c r="K4974" s="14">
        <f>表格1[[#This Row],[信用卡交易金額'[新臺幣']]]/1000</f>
        <v>2689568.1869999999</v>
      </c>
      <c r="L4974" s="14">
        <f>表格1[[#This Row],[信用卡交易金額'[新臺幣']]]/1000000</f>
        <v>2689.5681869999999</v>
      </c>
      <c r="M4974" s="14" t="str" cm="1">
        <f t="array" ref="M4974">_xlfn.TEXTJOIN("", TRUE, _xlfn.XLOOKUP(TRUE, VALUE(表格1[[#This Row],[年月]]) &lt;= VALUE($R$8:$R$12), $Q$8:$Q$12)) &amp; "年度"</f>
        <v>2023年度</v>
      </c>
    </row>
    <row r="4975" spans="1:13" x14ac:dyDescent="0.3">
      <c r="A4975" s="2">
        <v>202304</v>
      </c>
      <c r="B4975" s="19">
        <f>DATE(表格1[[#This Row],[年]],表格1[[#This Row],[月]],1)</f>
        <v>45017</v>
      </c>
      <c r="C4975" s="2" t="str">
        <f>LEFT(表格1[[#This Row],[年月]],4)</f>
        <v>2023</v>
      </c>
      <c r="D4975" s="2" t="str">
        <f>RIGHT(表格1[[#This Row],[年月]],2)</f>
        <v>04</v>
      </c>
      <c r="E4975" s="5">
        <v>66000000</v>
      </c>
      <c r="F4975" s="2" t="str">
        <f>VLOOKUP(TEXT(表格1[[#This Row],[地區]],"00000000"),縣市代碼,2,0)</f>
        <v>臺中市</v>
      </c>
      <c r="G4975" s="2" t="s">
        <v>7</v>
      </c>
      <c r="H4975" s="13">
        <v>3948947</v>
      </c>
      <c r="I4975" s="14">
        <v>4822841144</v>
      </c>
      <c r="J4975" s="14">
        <f>表格1[[#This Row],[信用卡交易筆數]]/1000</f>
        <v>3948.9470000000001</v>
      </c>
      <c r="K4975" s="14">
        <f>表格1[[#This Row],[信用卡交易金額'[新臺幣']]]/1000</f>
        <v>4822841.1440000003</v>
      </c>
      <c r="L4975" s="14">
        <f>表格1[[#This Row],[信用卡交易金額'[新臺幣']]]/1000000</f>
        <v>4822.841144</v>
      </c>
      <c r="M4975" s="14" t="str" cm="1">
        <f t="array" ref="M4975">_xlfn.TEXTJOIN("", TRUE, _xlfn.XLOOKUP(TRUE, VALUE(表格1[[#This Row],[年月]]) &lt;= VALUE($R$8:$R$12), $Q$8:$Q$12)) &amp; "年度"</f>
        <v>2023年度</v>
      </c>
    </row>
    <row r="4976" spans="1:13" x14ac:dyDescent="0.3">
      <c r="A4976" s="2">
        <v>202304</v>
      </c>
      <c r="B4976" s="19">
        <f>DATE(表格1[[#This Row],[年]],表格1[[#This Row],[月]],1)</f>
        <v>45017</v>
      </c>
      <c r="C4976" s="2" t="str">
        <f>LEFT(表格1[[#This Row],[年月]],4)</f>
        <v>2023</v>
      </c>
      <c r="D4976" s="2" t="str">
        <f>RIGHT(表格1[[#This Row],[年月]],2)</f>
        <v>04</v>
      </c>
      <c r="E4976" s="5">
        <v>66000000</v>
      </c>
      <c r="F4976" s="2" t="str">
        <f>VLOOKUP(TEXT(表格1[[#This Row],[地區]],"00000000"),縣市代碼,2,0)</f>
        <v>臺中市</v>
      </c>
      <c r="G4976" s="2" t="s">
        <v>8</v>
      </c>
      <c r="H4976" s="13">
        <v>2830080</v>
      </c>
      <c r="I4976" s="14">
        <v>5368346281</v>
      </c>
      <c r="J4976" s="14">
        <f>表格1[[#This Row],[信用卡交易筆數]]/1000</f>
        <v>2830.08</v>
      </c>
      <c r="K4976" s="14">
        <f>表格1[[#This Row],[信用卡交易金額'[新臺幣']]]/1000</f>
        <v>5368346.2810000004</v>
      </c>
      <c r="L4976" s="14">
        <f>表格1[[#This Row],[信用卡交易金額'[新臺幣']]]/1000000</f>
        <v>5368.3462810000001</v>
      </c>
      <c r="M4976" s="14" t="str" cm="1">
        <f t="array" ref="M4976">_xlfn.TEXTJOIN("", TRUE, _xlfn.XLOOKUP(TRUE, VALUE(表格1[[#This Row],[年月]]) &lt;= VALUE($R$8:$R$12), $Q$8:$Q$12)) &amp; "年度"</f>
        <v>2023年度</v>
      </c>
    </row>
    <row r="4977" spans="1:13" x14ac:dyDescent="0.3">
      <c r="A4977" s="2">
        <v>202304</v>
      </c>
      <c r="B4977" s="19">
        <f>DATE(表格1[[#This Row],[年]],表格1[[#This Row],[月]],1)</f>
        <v>45017</v>
      </c>
      <c r="C4977" s="2" t="str">
        <f>LEFT(表格1[[#This Row],[年月]],4)</f>
        <v>2023</v>
      </c>
      <c r="D4977" s="2" t="str">
        <f>RIGHT(表格1[[#This Row],[年月]],2)</f>
        <v>04</v>
      </c>
      <c r="E4977" s="5">
        <v>66000000</v>
      </c>
      <c r="F4977" s="2" t="str">
        <f>VLOOKUP(TEXT(表格1[[#This Row],[地區]],"00000000"),縣市代碼,2,0)</f>
        <v>臺中市</v>
      </c>
      <c r="G4977" s="2" t="s">
        <v>9</v>
      </c>
      <c r="H4977" s="13">
        <v>6171295</v>
      </c>
      <c r="I4977" s="14">
        <v>8975721052</v>
      </c>
      <c r="J4977" s="14">
        <f>表格1[[#This Row],[信用卡交易筆數]]/1000</f>
        <v>6171.2950000000001</v>
      </c>
      <c r="K4977" s="14">
        <f>表格1[[#This Row],[信用卡交易金額'[新臺幣']]]/1000</f>
        <v>8975721.0519999992</v>
      </c>
      <c r="L4977" s="14">
        <f>表格1[[#This Row],[信用卡交易金額'[新臺幣']]]/1000000</f>
        <v>8975.7210520000008</v>
      </c>
      <c r="M4977" s="14" t="str" cm="1">
        <f t="array" ref="M4977">_xlfn.TEXTJOIN("", TRUE, _xlfn.XLOOKUP(TRUE, VALUE(表格1[[#This Row],[年月]]) &lt;= VALUE($R$8:$R$12), $Q$8:$Q$12)) &amp; "年度"</f>
        <v>2023年度</v>
      </c>
    </row>
    <row r="4978" spans="1:13" x14ac:dyDescent="0.3">
      <c r="A4978" s="2">
        <v>202304</v>
      </c>
      <c r="B4978" s="19">
        <f>DATE(表格1[[#This Row],[年]],表格1[[#This Row],[月]],1)</f>
        <v>45017</v>
      </c>
      <c r="C4978" s="2" t="str">
        <f>LEFT(表格1[[#This Row],[年月]],4)</f>
        <v>2023</v>
      </c>
      <c r="D4978" s="2" t="str">
        <f>RIGHT(表格1[[#This Row],[年月]],2)</f>
        <v>04</v>
      </c>
      <c r="E4978" s="5">
        <v>66000000</v>
      </c>
      <c r="F4978" s="2" t="str">
        <f>VLOOKUP(TEXT(表格1[[#This Row],[地區]],"00000000"),縣市代碼,2,0)</f>
        <v>臺中市</v>
      </c>
      <c r="G4978" s="2" t="s">
        <v>10</v>
      </c>
      <c r="H4978" s="13">
        <v>3398334</v>
      </c>
      <c r="I4978" s="14">
        <v>10227930572</v>
      </c>
      <c r="J4978" s="14">
        <f>表格1[[#This Row],[信用卡交易筆數]]/1000</f>
        <v>3398.3339999999998</v>
      </c>
      <c r="K4978" s="14">
        <f>表格1[[#This Row],[信用卡交易金額'[新臺幣']]]/1000</f>
        <v>10227930.572000001</v>
      </c>
      <c r="L4978" s="14">
        <f>表格1[[#This Row],[信用卡交易金額'[新臺幣']]]/1000000</f>
        <v>10227.930571999999</v>
      </c>
      <c r="M4978" s="14" t="str" cm="1">
        <f t="array" ref="M4978">_xlfn.TEXTJOIN("", TRUE, _xlfn.XLOOKUP(TRUE, VALUE(表格1[[#This Row],[年月]]) &lt;= VALUE($R$8:$R$12), $Q$8:$Q$12)) &amp; "年度"</f>
        <v>2023年度</v>
      </c>
    </row>
    <row r="4979" spans="1:13" x14ac:dyDescent="0.3">
      <c r="A4979" s="2">
        <v>202304</v>
      </c>
      <c r="B4979" s="19">
        <f>DATE(表格1[[#This Row],[年]],表格1[[#This Row],[月]],1)</f>
        <v>45017</v>
      </c>
      <c r="C4979" s="2" t="str">
        <f>LEFT(表格1[[#This Row],[年月]],4)</f>
        <v>2023</v>
      </c>
      <c r="D4979" s="2" t="str">
        <f>RIGHT(表格1[[#This Row],[年月]],2)</f>
        <v>04</v>
      </c>
      <c r="E4979" s="5">
        <v>10007000</v>
      </c>
      <c r="F4979" s="2" t="str">
        <f>VLOOKUP(TEXT(表格1[[#This Row],[地區]],"00000000"),縣市代碼,2,0)</f>
        <v>彰化縣</v>
      </c>
      <c r="G4979" s="2" t="s">
        <v>4</v>
      </c>
      <c r="H4979" s="13">
        <v>1644648</v>
      </c>
      <c r="I4979" s="14">
        <v>854277214</v>
      </c>
      <c r="J4979" s="14">
        <f>表格1[[#This Row],[信用卡交易筆數]]/1000</f>
        <v>1644.6479999999999</v>
      </c>
      <c r="K4979" s="14">
        <f>表格1[[#This Row],[信用卡交易金額'[新臺幣']]]/1000</f>
        <v>854277.21400000004</v>
      </c>
      <c r="L4979" s="14">
        <f>表格1[[#This Row],[信用卡交易金額'[新臺幣']]]/1000000</f>
        <v>854.27721399999996</v>
      </c>
      <c r="M4979" s="14" t="str" cm="1">
        <f t="array" ref="M4979">_xlfn.TEXTJOIN("", TRUE, _xlfn.XLOOKUP(TRUE, VALUE(表格1[[#This Row],[年月]]) &lt;= VALUE($R$8:$R$12), $Q$8:$Q$12)) &amp; "年度"</f>
        <v>2023年度</v>
      </c>
    </row>
    <row r="4980" spans="1:13" x14ac:dyDescent="0.3">
      <c r="A4980" s="2">
        <v>202304</v>
      </c>
      <c r="B4980" s="19">
        <f>DATE(表格1[[#This Row],[年]],表格1[[#This Row],[月]],1)</f>
        <v>45017</v>
      </c>
      <c r="C4980" s="2" t="str">
        <f>LEFT(表格1[[#This Row],[年月]],4)</f>
        <v>2023</v>
      </c>
      <c r="D4980" s="2" t="str">
        <f>RIGHT(表格1[[#This Row],[年月]],2)</f>
        <v>04</v>
      </c>
      <c r="E4980" s="5">
        <v>10007000</v>
      </c>
      <c r="F4980" s="2" t="str">
        <f>VLOOKUP(TEXT(表格1[[#This Row],[地區]],"00000000"),縣市代碼,2,0)</f>
        <v>彰化縣</v>
      </c>
      <c r="G4980" s="2" t="s">
        <v>5</v>
      </c>
      <c r="H4980" s="13">
        <v>138606</v>
      </c>
      <c r="I4980" s="14">
        <v>380834968</v>
      </c>
      <c r="J4980" s="14">
        <f>表格1[[#This Row],[信用卡交易筆數]]/1000</f>
        <v>138.60599999999999</v>
      </c>
      <c r="K4980" s="14">
        <f>表格1[[#This Row],[信用卡交易金額'[新臺幣']]]/1000</f>
        <v>380834.96799999999</v>
      </c>
      <c r="L4980" s="14">
        <f>表格1[[#This Row],[信用卡交易金額'[新臺幣']]]/1000000</f>
        <v>380.834968</v>
      </c>
      <c r="M4980" s="14" t="str" cm="1">
        <f t="array" ref="M4980">_xlfn.TEXTJOIN("", TRUE, _xlfn.XLOOKUP(TRUE, VALUE(表格1[[#This Row],[年月]]) &lt;= VALUE($R$8:$R$12), $Q$8:$Q$12)) &amp; "年度"</f>
        <v>2023年度</v>
      </c>
    </row>
    <row r="4981" spans="1:13" x14ac:dyDescent="0.3">
      <c r="A4981" s="2">
        <v>202304</v>
      </c>
      <c r="B4981" s="19">
        <f>DATE(表格1[[#This Row],[年]],表格1[[#This Row],[月]],1)</f>
        <v>45017</v>
      </c>
      <c r="C4981" s="2" t="str">
        <f>LEFT(表格1[[#This Row],[年月]],4)</f>
        <v>2023</v>
      </c>
      <c r="D4981" s="2" t="str">
        <f>RIGHT(表格1[[#This Row],[年月]],2)</f>
        <v>04</v>
      </c>
      <c r="E4981" s="5">
        <v>10007000</v>
      </c>
      <c r="F4981" s="2" t="str">
        <f>VLOOKUP(TEXT(表格1[[#This Row],[地區]],"00000000"),縣市代碼,2,0)</f>
        <v>彰化縣</v>
      </c>
      <c r="G4981" s="2" t="s">
        <v>6</v>
      </c>
      <c r="H4981" s="13">
        <v>175657</v>
      </c>
      <c r="I4981" s="14">
        <v>608242160</v>
      </c>
      <c r="J4981" s="14">
        <f>表格1[[#This Row],[信用卡交易筆數]]/1000</f>
        <v>175.65700000000001</v>
      </c>
      <c r="K4981" s="14">
        <f>表格1[[#This Row],[信用卡交易金額'[新臺幣']]]/1000</f>
        <v>608242.16</v>
      </c>
      <c r="L4981" s="14">
        <f>表格1[[#This Row],[信用卡交易金額'[新臺幣']]]/1000000</f>
        <v>608.24216000000001</v>
      </c>
      <c r="M4981" s="14" t="str" cm="1">
        <f t="array" ref="M4981">_xlfn.TEXTJOIN("", TRUE, _xlfn.XLOOKUP(TRUE, VALUE(表格1[[#This Row],[年月]]) &lt;= VALUE($R$8:$R$12), $Q$8:$Q$12)) &amp; "年度"</f>
        <v>2023年度</v>
      </c>
    </row>
    <row r="4982" spans="1:13" x14ac:dyDescent="0.3">
      <c r="A4982" s="2">
        <v>202304</v>
      </c>
      <c r="B4982" s="19">
        <f>DATE(表格1[[#This Row],[年]],表格1[[#This Row],[月]],1)</f>
        <v>45017</v>
      </c>
      <c r="C4982" s="2" t="str">
        <f>LEFT(表格1[[#This Row],[年月]],4)</f>
        <v>2023</v>
      </c>
      <c r="D4982" s="2" t="str">
        <f>RIGHT(表格1[[#This Row],[年月]],2)</f>
        <v>04</v>
      </c>
      <c r="E4982" s="5">
        <v>10007000</v>
      </c>
      <c r="F4982" s="2" t="str">
        <f>VLOOKUP(TEXT(表格1[[#This Row],[地區]],"00000000"),縣市代碼,2,0)</f>
        <v>彰化縣</v>
      </c>
      <c r="G4982" s="2" t="s">
        <v>7</v>
      </c>
      <c r="H4982" s="13">
        <v>1126854</v>
      </c>
      <c r="I4982" s="14">
        <v>1397908468</v>
      </c>
      <c r="J4982" s="14">
        <f>表格1[[#This Row],[信用卡交易筆數]]/1000</f>
        <v>1126.854</v>
      </c>
      <c r="K4982" s="14">
        <f>表格1[[#This Row],[信用卡交易金額'[新臺幣']]]/1000</f>
        <v>1397908.4680000001</v>
      </c>
      <c r="L4982" s="14">
        <f>表格1[[#This Row],[信用卡交易金額'[新臺幣']]]/1000000</f>
        <v>1397.9084680000001</v>
      </c>
      <c r="M4982" s="14" t="str" cm="1">
        <f t="array" ref="M4982">_xlfn.TEXTJOIN("", TRUE, _xlfn.XLOOKUP(TRUE, VALUE(表格1[[#This Row],[年月]]) &lt;= VALUE($R$8:$R$12), $Q$8:$Q$12)) &amp; "年度"</f>
        <v>2023年度</v>
      </c>
    </row>
    <row r="4983" spans="1:13" x14ac:dyDescent="0.3">
      <c r="A4983" s="2">
        <v>202304</v>
      </c>
      <c r="B4983" s="19">
        <f>DATE(表格1[[#This Row],[年]],表格1[[#This Row],[月]],1)</f>
        <v>45017</v>
      </c>
      <c r="C4983" s="2" t="str">
        <f>LEFT(表格1[[#This Row],[年月]],4)</f>
        <v>2023</v>
      </c>
      <c r="D4983" s="2" t="str">
        <f>RIGHT(表格1[[#This Row],[年月]],2)</f>
        <v>04</v>
      </c>
      <c r="E4983" s="5">
        <v>10007000</v>
      </c>
      <c r="F4983" s="2" t="str">
        <f>VLOOKUP(TEXT(表格1[[#This Row],[地區]],"00000000"),縣市代碼,2,0)</f>
        <v>彰化縣</v>
      </c>
      <c r="G4983" s="2" t="s">
        <v>8</v>
      </c>
      <c r="H4983" s="13">
        <v>713746</v>
      </c>
      <c r="I4983" s="14">
        <v>1217621675</v>
      </c>
      <c r="J4983" s="14">
        <f>表格1[[#This Row],[信用卡交易筆數]]/1000</f>
        <v>713.74599999999998</v>
      </c>
      <c r="K4983" s="14">
        <f>表格1[[#This Row],[信用卡交易金額'[新臺幣']]]/1000</f>
        <v>1217621.675</v>
      </c>
      <c r="L4983" s="14">
        <f>表格1[[#This Row],[信用卡交易金額'[新臺幣']]]/1000000</f>
        <v>1217.6216750000001</v>
      </c>
      <c r="M4983" s="14" t="str" cm="1">
        <f t="array" ref="M4983">_xlfn.TEXTJOIN("", TRUE, _xlfn.XLOOKUP(TRUE, VALUE(表格1[[#This Row],[年月]]) &lt;= VALUE($R$8:$R$12), $Q$8:$Q$12)) &amp; "年度"</f>
        <v>2023年度</v>
      </c>
    </row>
    <row r="4984" spans="1:13" x14ac:dyDescent="0.3">
      <c r="A4984" s="2">
        <v>202304</v>
      </c>
      <c r="B4984" s="19">
        <f>DATE(表格1[[#This Row],[年]],表格1[[#This Row],[月]],1)</f>
        <v>45017</v>
      </c>
      <c r="C4984" s="2" t="str">
        <f>LEFT(表格1[[#This Row],[年月]],4)</f>
        <v>2023</v>
      </c>
      <c r="D4984" s="2" t="str">
        <f>RIGHT(表格1[[#This Row],[年月]],2)</f>
        <v>04</v>
      </c>
      <c r="E4984" s="5">
        <v>10007000</v>
      </c>
      <c r="F4984" s="2" t="str">
        <f>VLOOKUP(TEXT(表格1[[#This Row],[地區]],"00000000"),縣市代碼,2,0)</f>
        <v>彰化縣</v>
      </c>
      <c r="G4984" s="2" t="s">
        <v>9</v>
      </c>
      <c r="H4984" s="13">
        <v>1474250</v>
      </c>
      <c r="I4984" s="14">
        <v>2021324232</v>
      </c>
      <c r="J4984" s="14">
        <f>表格1[[#This Row],[信用卡交易筆數]]/1000</f>
        <v>1474.25</v>
      </c>
      <c r="K4984" s="14">
        <f>表格1[[#This Row],[信用卡交易金額'[新臺幣']]]/1000</f>
        <v>2021324.2320000001</v>
      </c>
      <c r="L4984" s="14">
        <f>表格1[[#This Row],[信用卡交易金額'[新臺幣']]]/1000000</f>
        <v>2021.3242319999999</v>
      </c>
      <c r="M4984" s="14" t="str" cm="1">
        <f t="array" ref="M4984">_xlfn.TEXTJOIN("", TRUE, _xlfn.XLOOKUP(TRUE, VALUE(表格1[[#This Row],[年月]]) &lt;= VALUE($R$8:$R$12), $Q$8:$Q$12)) &amp; "年度"</f>
        <v>2023年度</v>
      </c>
    </row>
    <row r="4985" spans="1:13" x14ac:dyDescent="0.3">
      <c r="A4985" s="2">
        <v>202304</v>
      </c>
      <c r="B4985" s="19">
        <f>DATE(表格1[[#This Row],[年]],表格1[[#This Row],[月]],1)</f>
        <v>45017</v>
      </c>
      <c r="C4985" s="2" t="str">
        <f>LEFT(表格1[[#This Row],[年月]],4)</f>
        <v>2023</v>
      </c>
      <c r="D4985" s="2" t="str">
        <f>RIGHT(表格1[[#This Row],[年月]],2)</f>
        <v>04</v>
      </c>
      <c r="E4985" s="5">
        <v>10007000</v>
      </c>
      <c r="F4985" s="2" t="str">
        <f>VLOOKUP(TEXT(表格1[[#This Row],[地區]],"00000000"),縣市代碼,2,0)</f>
        <v>彰化縣</v>
      </c>
      <c r="G4985" s="2" t="s">
        <v>10</v>
      </c>
      <c r="H4985" s="13">
        <v>929749</v>
      </c>
      <c r="I4985" s="14">
        <v>2756686928</v>
      </c>
      <c r="J4985" s="14">
        <f>表格1[[#This Row],[信用卡交易筆數]]/1000</f>
        <v>929.74900000000002</v>
      </c>
      <c r="K4985" s="14">
        <f>表格1[[#This Row],[信用卡交易金額'[新臺幣']]]/1000</f>
        <v>2756686.9279999998</v>
      </c>
      <c r="L4985" s="14">
        <f>表格1[[#This Row],[信用卡交易金額'[新臺幣']]]/1000000</f>
        <v>2756.6869280000001</v>
      </c>
      <c r="M4985" s="14" t="str" cm="1">
        <f t="array" ref="M4985">_xlfn.TEXTJOIN("", TRUE, _xlfn.XLOOKUP(TRUE, VALUE(表格1[[#This Row],[年月]]) &lt;= VALUE($R$8:$R$12), $Q$8:$Q$12)) &amp; "年度"</f>
        <v>2023年度</v>
      </c>
    </row>
    <row r="4986" spans="1:13" x14ac:dyDescent="0.3">
      <c r="A4986" s="2">
        <v>202304</v>
      </c>
      <c r="B4986" s="19">
        <f>DATE(表格1[[#This Row],[年]],表格1[[#This Row],[月]],1)</f>
        <v>45017</v>
      </c>
      <c r="C4986" s="2" t="str">
        <f>LEFT(表格1[[#This Row],[年月]],4)</f>
        <v>2023</v>
      </c>
      <c r="D4986" s="2" t="str">
        <f>RIGHT(表格1[[#This Row],[年月]],2)</f>
        <v>04</v>
      </c>
      <c r="E4986" s="5">
        <v>10008000</v>
      </c>
      <c r="F4986" s="2" t="str">
        <f>VLOOKUP(TEXT(表格1[[#This Row],[地區]],"00000000"),縣市代碼,2,0)</f>
        <v>南投縣</v>
      </c>
      <c r="G4986" s="2" t="s">
        <v>4</v>
      </c>
      <c r="H4986" s="13">
        <v>535948</v>
      </c>
      <c r="I4986" s="14">
        <v>267144815</v>
      </c>
      <c r="J4986" s="14">
        <f>表格1[[#This Row],[信用卡交易筆數]]/1000</f>
        <v>535.94799999999998</v>
      </c>
      <c r="K4986" s="14">
        <f>表格1[[#This Row],[信用卡交易金額'[新臺幣']]]/1000</f>
        <v>267144.815</v>
      </c>
      <c r="L4986" s="14">
        <f>表格1[[#This Row],[信用卡交易金額'[新臺幣']]]/1000000</f>
        <v>267.14481499999999</v>
      </c>
      <c r="M4986" s="14" t="str" cm="1">
        <f t="array" ref="M4986">_xlfn.TEXTJOIN("", TRUE, _xlfn.XLOOKUP(TRUE, VALUE(表格1[[#This Row],[年月]]) &lt;= VALUE($R$8:$R$12), $Q$8:$Q$12)) &amp; "年度"</f>
        <v>2023年度</v>
      </c>
    </row>
    <row r="4987" spans="1:13" x14ac:dyDescent="0.3">
      <c r="A4987" s="2">
        <v>202304</v>
      </c>
      <c r="B4987" s="19">
        <f>DATE(表格1[[#This Row],[年]],表格1[[#This Row],[月]],1)</f>
        <v>45017</v>
      </c>
      <c r="C4987" s="2" t="str">
        <f>LEFT(表格1[[#This Row],[年月]],4)</f>
        <v>2023</v>
      </c>
      <c r="D4987" s="2" t="str">
        <f>RIGHT(表格1[[#This Row],[年月]],2)</f>
        <v>04</v>
      </c>
      <c r="E4987" s="5">
        <v>10008000</v>
      </c>
      <c r="F4987" s="2" t="str">
        <f>VLOOKUP(TEXT(表格1[[#This Row],[地區]],"00000000"),縣市代碼,2,0)</f>
        <v>南投縣</v>
      </c>
      <c r="G4987" s="2" t="s">
        <v>5</v>
      </c>
      <c r="H4987" s="13">
        <v>44636</v>
      </c>
      <c r="I4987" s="14">
        <v>111710284</v>
      </c>
      <c r="J4987" s="14">
        <f>表格1[[#This Row],[信用卡交易筆數]]/1000</f>
        <v>44.636000000000003</v>
      </c>
      <c r="K4987" s="14">
        <f>表格1[[#This Row],[信用卡交易金額'[新臺幣']]]/1000</f>
        <v>111710.284</v>
      </c>
      <c r="L4987" s="14">
        <f>表格1[[#This Row],[信用卡交易金額'[新臺幣']]]/1000000</f>
        <v>111.710284</v>
      </c>
      <c r="M4987" s="14" t="str" cm="1">
        <f t="array" ref="M4987">_xlfn.TEXTJOIN("", TRUE, _xlfn.XLOOKUP(TRUE, VALUE(表格1[[#This Row],[年月]]) &lt;= VALUE($R$8:$R$12), $Q$8:$Q$12)) &amp; "年度"</f>
        <v>2023年度</v>
      </c>
    </row>
    <row r="4988" spans="1:13" x14ac:dyDescent="0.3">
      <c r="A4988" s="2">
        <v>202304</v>
      </c>
      <c r="B4988" s="19">
        <f>DATE(表格1[[#This Row],[年]],表格1[[#This Row],[月]],1)</f>
        <v>45017</v>
      </c>
      <c r="C4988" s="2" t="str">
        <f>LEFT(表格1[[#This Row],[年月]],4)</f>
        <v>2023</v>
      </c>
      <c r="D4988" s="2" t="str">
        <f>RIGHT(表格1[[#This Row],[年月]],2)</f>
        <v>04</v>
      </c>
      <c r="E4988" s="5">
        <v>10008000</v>
      </c>
      <c r="F4988" s="2" t="str">
        <f>VLOOKUP(TEXT(表格1[[#This Row],[地區]],"00000000"),縣市代碼,2,0)</f>
        <v>南投縣</v>
      </c>
      <c r="G4988" s="2" t="s">
        <v>6</v>
      </c>
      <c r="H4988" s="13">
        <v>57770</v>
      </c>
      <c r="I4988" s="14">
        <v>210357188</v>
      </c>
      <c r="J4988" s="14">
        <f>表格1[[#This Row],[信用卡交易筆數]]/1000</f>
        <v>57.77</v>
      </c>
      <c r="K4988" s="14">
        <f>表格1[[#This Row],[信用卡交易金額'[新臺幣']]]/1000</f>
        <v>210357.18799999999</v>
      </c>
      <c r="L4988" s="14">
        <f>表格1[[#This Row],[信用卡交易金額'[新臺幣']]]/1000000</f>
        <v>210.35718800000001</v>
      </c>
      <c r="M4988" s="14" t="str" cm="1">
        <f t="array" ref="M4988">_xlfn.TEXTJOIN("", TRUE, _xlfn.XLOOKUP(TRUE, VALUE(表格1[[#This Row],[年月]]) &lt;= VALUE($R$8:$R$12), $Q$8:$Q$12)) &amp; "年度"</f>
        <v>2023年度</v>
      </c>
    </row>
    <row r="4989" spans="1:13" x14ac:dyDescent="0.3">
      <c r="A4989" s="2">
        <v>202304</v>
      </c>
      <c r="B4989" s="19">
        <f>DATE(表格1[[#This Row],[年]],表格1[[#This Row],[月]],1)</f>
        <v>45017</v>
      </c>
      <c r="C4989" s="2" t="str">
        <f>LEFT(表格1[[#This Row],[年月]],4)</f>
        <v>2023</v>
      </c>
      <c r="D4989" s="2" t="str">
        <f>RIGHT(表格1[[#This Row],[年月]],2)</f>
        <v>04</v>
      </c>
      <c r="E4989" s="5">
        <v>10008000</v>
      </c>
      <c r="F4989" s="2" t="str">
        <f>VLOOKUP(TEXT(表格1[[#This Row],[地區]],"00000000"),縣市代碼,2,0)</f>
        <v>南投縣</v>
      </c>
      <c r="G4989" s="2" t="s">
        <v>7</v>
      </c>
      <c r="H4989" s="13">
        <v>382973</v>
      </c>
      <c r="I4989" s="14">
        <v>484989597</v>
      </c>
      <c r="J4989" s="14">
        <f>表格1[[#This Row],[信用卡交易筆數]]/1000</f>
        <v>382.97300000000001</v>
      </c>
      <c r="K4989" s="14">
        <f>表格1[[#This Row],[信用卡交易金額'[新臺幣']]]/1000</f>
        <v>484989.59700000001</v>
      </c>
      <c r="L4989" s="14">
        <f>表格1[[#This Row],[信用卡交易金額'[新臺幣']]]/1000000</f>
        <v>484.989597</v>
      </c>
      <c r="M4989" s="14" t="str" cm="1">
        <f t="array" ref="M4989">_xlfn.TEXTJOIN("", TRUE, _xlfn.XLOOKUP(TRUE, VALUE(表格1[[#This Row],[年月]]) &lt;= VALUE($R$8:$R$12), $Q$8:$Q$12)) &amp; "年度"</f>
        <v>2023年度</v>
      </c>
    </row>
    <row r="4990" spans="1:13" x14ac:dyDescent="0.3">
      <c r="A4990" s="2">
        <v>202304</v>
      </c>
      <c r="B4990" s="19">
        <f>DATE(表格1[[#This Row],[年]],表格1[[#This Row],[月]],1)</f>
        <v>45017</v>
      </c>
      <c r="C4990" s="2" t="str">
        <f>LEFT(表格1[[#This Row],[年月]],4)</f>
        <v>2023</v>
      </c>
      <c r="D4990" s="2" t="str">
        <f>RIGHT(表格1[[#This Row],[年月]],2)</f>
        <v>04</v>
      </c>
      <c r="E4990" s="5">
        <v>10008000</v>
      </c>
      <c r="F4990" s="2" t="str">
        <f>VLOOKUP(TEXT(表格1[[#This Row],[地區]],"00000000"),縣市代碼,2,0)</f>
        <v>南投縣</v>
      </c>
      <c r="G4990" s="2" t="s">
        <v>8</v>
      </c>
      <c r="H4990" s="13">
        <v>280224</v>
      </c>
      <c r="I4990" s="14">
        <v>390744977</v>
      </c>
      <c r="J4990" s="14">
        <f>表格1[[#This Row],[信用卡交易筆數]]/1000</f>
        <v>280.22399999999999</v>
      </c>
      <c r="K4990" s="14">
        <f>表格1[[#This Row],[信用卡交易金額'[新臺幣']]]/1000</f>
        <v>390744.97700000001</v>
      </c>
      <c r="L4990" s="14">
        <f>表格1[[#This Row],[信用卡交易金額'[新臺幣']]]/1000000</f>
        <v>390.74497700000001</v>
      </c>
      <c r="M4990" s="14" t="str" cm="1">
        <f t="array" ref="M4990">_xlfn.TEXTJOIN("", TRUE, _xlfn.XLOOKUP(TRUE, VALUE(表格1[[#This Row],[年月]]) &lt;= VALUE($R$8:$R$12), $Q$8:$Q$12)) &amp; "年度"</f>
        <v>2023年度</v>
      </c>
    </row>
    <row r="4991" spans="1:13" x14ac:dyDescent="0.3">
      <c r="A4991" s="2">
        <v>202304</v>
      </c>
      <c r="B4991" s="19">
        <f>DATE(表格1[[#This Row],[年]],表格1[[#This Row],[月]],1)</f>
        <v>45017</v>
      </c>
      <c r="C4991" s="2" t="str">
        <f>LEFT(表格1[[#This Row],[年月]],4)</f>
        <v>2023</v>
      </c>
      <c r="D4991" s="2" t="str">
        <f>RIGHT(表格1[[#This Row],[年月]],2)</f>
        <v>04</v>
      </c>
      <c r="E4991" s="5">
        <v>10008000</v>
      </c>
      <c r="F4991" s="2" t="str">
        <f>VLOOKUP(TEXT(表格1[[#This Row],[地區]],"00000000"),縣市代碼,2,0)</f>
        <v>南投縣</v>
      </c>
      <c r="G4991" s="2" t="s">
        <v>9</v>
      </c>
      <c r="H4991" s="13">
        <v>486617</v>
      </c>
      <c r="I4991" s="14">
        <v>637858325</v>
      </c>
      <c r="J4991" s="14">
        <f>表格1[[#This Row],[信用卡交易筆數]]/1000</f>
        <v>486.61700000000002</v>
      </c>
      <c r="K4991" s="14">
        <f>表格1[[#This Row],[信用卡交易金額'[新臺幣']]]/1000</f>
        <v>637858.32499999995</v>
      </c>
      <c r="L4991" s="14">
        <f>表格1[[#This Row],[信用卡交易金額'[新臺幣']]]/1000000</f>
        <v>637.85832500000004</v>
      </c>
      <c r="M4991" s="14" t="str" cm="1">
        <f t="array" ref="M4991">_xlfn.TEXTJOIN("", TRUE, _xlfn.XLOOKUP(TRUE, VALUE(表格1[[#This Row],[年月]]) &lt;= VALUE($R$8:$R$12), $Q$8:$Q$12)) &amp; "年度"</f>
        <v>2023年度</v>
      </c>
    </row>
    <row r="4992" spans="1:13" x14ac:dyDescent="0.3">
      <c r="A4992" s="2">
        <v>202304</v>
      </c>
      <c r="B4992" s="19">
        <f>DATE(表格1[[#This Row],[年]],表格1[[#This Row],[月]],1)</f>
        <v>45017</v>
      </c>
      <c r="C4992" s="2" t="str">
        <f>LEFT(表格1[[#This Row],[年月]],4)</f>
        <v>2023</v>
      </c>
      <c r="D4992" s="2" t="str">
        <f>RIGHT(表格1[[#This Row],[年月]],2)</f>
        <v>04</v>
      </c>
      <c r="E4992" s="5">
        <v>10008000</v>
      </c>
      <c r="F4992" s="2" t="str">
        <f>VLOOKUP(TEXT(表格1[[#This Row],[地區]],"00000000"),縣市代碼,2,0)</f>
        <v>南投縣</v>
      </c>
      <c r="G4992" s="2" t="s">
        <v>10</v>
      </c>
      <c r="H4992" s="13">
        <v>307861</v>
      </c>
      <c r="I4992" s="14">
        <v>886257349</v>
      </c>
      <c r="J4992" s="14">
        <f>表格1[[#This Row],[信用卡交易筆數]]/1000</f>
        <v>307.86099999999999</v>
      </c>
      <c r="K4992" s="14">
        <f>表格1[[#This Row],[信用卡交易金額'[新臺幣']]]/1000</f>
        <v>886257.34900000005</v>
      </c>
      <c r="L4992" s="14">
        <f>表格1[[#This Row],[信用卡交易金額'[新臺幣']]]/1000000</f>
        <v>886.25734899999998</v>
      </c>
      <c r="M4992" s="14" t="str" cm="1">
        <f t="array" ref="M4992">_xlfn.TEXTJOIN("", TRUE, _xlfn.XLOOKUP(TRUE, VALUE(表格1[[#This Row],[年月]]) &lt;= VALUE($R$8:$R$12), $Q$8:$Q$12)) &amp; "年度"</f>
        <v>2023年度</v>
      </c>
    </row>
    <row r="4993" spans="1:13" x14ac:dyDescent="0.3">
      <c r="A4993" s="2">
        <v>202304</v>
      </c>
      <c r="B4993" s="19">
        <f>DATE(表格1[[#This Row],[年]],表格1[[#This Row],[月]],1)</f>
        <v>45017</v>
      </c>
      <c r="C4993" s="2" t="str">
        <f>LEFT(表格1[[#This Row],[年月]],4)</f>
        <v>2023</v>
      </c>
      <c r="D4993" s="2" t="str">
        <f>RIGHT(表格1[[#This Row],[年月]],2)</f>
        <v>04</v>
      </c>
      <c r="E4993" s="5">
        <v>10009000</v>
      </c>
      <c r="F4993" s="2" t="str">
        <f>VLOOKUP(TEXT(表格1[[#This Row],[地區]],"00000000"),縣市代碼,2,0)</f>
        <v>雲林縣</v>
      </c>
      <c r="G4993" s="2" t="s">
        <v>4</v>
      </c>
      <c r="H4993" s="13">
        <v>644775</v>
      </c>
      <c r="I4993" s="14">
        <v>317741527</v>
      </c>
      <c r="J4993" s="14">
        <f>表格1[[#This Row],[信用卡交易筆數]]/1000</f>
        <v>644.77499999999998</v>
      </c>
      <c r="K4993" s="14">
        <f>表格1[[#This Row],[信用卡交易金額'[新臺幣']]]/1000</f>
        <v>317741.527</v>
      </c>
      <c r="L4993" s="14">
        <f>表格1[[#This Row],[信用卡交易金額'[新臺幣']]]/1000000</f>
        <v>317.74152700000002</v>
      </c>
      <c r="M4993" s="14" t="str" cm="1">
        <f t="array" ref="M4993">_xlfn.TEXTJOIN("", TRUE, _xlfn.XLOOKUP(TRUE, VALUE(表格1[[#This Row],[年月]]) &lt;= VALUE($R$8:$R$12), $Q$8:$Q$12)) &amp; "年度"</f>
        <v>2023年度</v>
      </c>
    </row>
    <row r="4994" spans="1:13" x14ac:dyDescent="0.3">
      <c r="A4994" s="2">
        <v>202304</v>
      </c>
      <c r="B4994" s="19">
        <f>DATE(表格1[[#This Row],[年]],表格1[[#This Row],[月]],1)</f>
        <v>45017</v>
      </c>
      <c r="C4994" s="2" t="str">
        <f>LEFT(表格1[[#This Row],[年月]],4)</f>
        <v>2023</v>
      </c>
      <c r="D4994" s="2" t="str">
        <f>RIGHT(表格1[[#This Row],[年月]],2)</f>
        <v>04</v>
      </c>
      <c r="E4994" s="5">
        <v>10009000</v>
      </c>
      <c r="F4994" s="2" t="str">
        <f>VLOOKUP(TEXT(表格1[[#This Row],[地區]],"00000000"),縣市代碼,2,0)</f>
        <v>雲林縣</v>
      </c>
      <c r="G4994" s="2" t="s">
        <v>5</v>
      </c>
      <c r="H4994" s="13">
        <v>61604</v>
      </c>
      <c r="I4994" s="14">
        <v>154246365</v>
      </c>
      <c r="J4994" s="14">
        <f>表格1[[#This Row],[信用卡交易筆數]]/1000</f>
        <v>61.603999999999999</v>
      </c>
      <c r="K4994" s="14">
        <f>表格1[[#This Row],[信用卡交易金額'[新臺幣']]]/1000</f>
        <v>154246.36499999999</v>
      </c>
      <c r="L4994" s="14">
        <f>表格1[[#This Row],[信用卡交易金額'[新臺幣']]]/1000000</f>
        <v>154.246365</v>
      </c>
      <c r="M4994" s="14" t="str" cm="1">
        <f t="array" ref="M4994">_xlfn.TEXTJOIN("", TRUE, _xlfn.XLOOKUP(TRUE, VALUE(表格1[[#This Row],[年月]]) &lt;= VALUE($R$8:$R$12), $Q$8:$Q$12)) &amp; "年度"</f>
        <v>2023年度</v>
      </c>
    </row>
    <row r="4995" spans="1:13" x14ac:dyDescent="0.3">
      <c r="A4995" s="2">
        <v>202304</v>
      </c>
      <c r="B4995" s="19">
        <f>DATE(表格1[[#This Row],[年]],表格1[[#This Row],[月]],1)</f>
        <v>45017</v>
      </c>
      <c r="C4995" s="2" t="str">
        <f>LEFT(表格1[[#This Row],[年月]],4)</f>
        <v>2023</v>
      </c>
      <c r="D4995" s="2" t="str">
        <f>RIGHT(表格1[[#This Row],[年月]],2)</f>
        <v>04</v>
      </c>
      <c r="E4995" s="5">
        <v>10009000</v>
      </c>
      <c r="F4995" s="2" t="str">
        <f>VLOOKUP(TEXT(表格1[[#This Row],[地區]],"00000000"),縣市代碼,2,0)</f>
        <v>雲林縣</v>
      </c>
      <c r="G4995" s="2" t="s">
        <v>6</v>
      </c>
      <c r="H4995" s="13">
        <v>75854</v>
      </c>
      <c r="I4995" s="14">
        <v>257571855</v>
      </c>
      <c r="J4995" s="14">
        <f>表格1[[#This Row],[信用卡交易筆數]]/1000</f>
        <v>75.853999999999999</v>
      </c>
      <c r="K4995" s="14">
        <f>表格1[[#This Row],[信用卡交易金額'[新臺幣']]]/1000</f>
        <v>257571.85500000001</v>
      </c>
      <c r="L4995" s="14">
        <f>表格1[[#This Row],[信用卡交易金額'[新臺幣']]]/1000000</f>
        <v>257.57185500000003</v>
      </c>
      <c r="M4995" s="14" t="str" cm="1">
        <f t="array" ref="M4995">_xlfn.TEXTJOIN("", TRUE, _xlfn.XLOOKUP(TRUE, VALUE(表格1[[#This Row],[年月]]) &lt;= VALUE($R$8:$R$12), $Q$8:$Q$12)) &amp; "年度"</f>
        <v>2023年度</v>
      </c>
    </row>
    <row r="4996" spans="1:13" x14ac:dyDescent="0.3">
      <c r="A4996" s="2">
        <v>202304</v>
      </c>
      <c r="B4996" s="19">
        <f>DATE(表格1[[#This Row],[年]],表格1[[#This Row],[月]],1)</f>
        <v>45017</v>
      </c>
      <c r="C4996" s="2" t="str">
        <f>LEFT(表格1[[#This Row],[年月]],4)</f>
        <v>2023</v>
      </c>
      <c r="D4996" s="2" t="str">
        <f>RIGHT(表格1[[#This Row],[年月]],2)</f>
        <v>04</v>
      </c>
      <c r="E4996" s="5">
        <v>10009000</v>
      </c>
      <c r="F4996" s="2" t="str">
        <f>VLOOKUP(TEXT(表格1[[#This Row],[地區]],"00000000"),縣市代碼,2,0)</f>
        <v>雲林縣</v>
      </c>
      <c r="G4996" s="2" t="s">
        <v>7</v>
      </c>
      <c r="H4996" s="13">
        <v>528541</v>
      </c>
      <c r="I4996" s="14">
        <v>636461426</v>
      </c>
      <c r="J4996" s="14">
        <f>表格1[[#This Row],[信用卡交易筆數]]/1000</f>
        <v>528.54100000000005</v>
      </c>
      <c r="K4996" s="14">
        <f>表格1[[#This Row],[信用卡交易金額'[新臺幣']]]/1000</f>
        <v>636461.42599999998</v>
      </c>
      <c r="L4996" s="14">
        <f>表格1[[#This Row],[信用卡交易金額'[新臺幣']]]/1000000</f>
        <v>636.46142599999996</v>
      </c>
      <c r="M4996" s="14" t="str" cm="1">
        <f t="array" ref="M4996">_xlfn.TEXTJOIN("", TRUE, _xlfn.XLOOKUP(TRUE, VALUE(表格1[[#This Row],[年月]]) &lt;= VALUE($R$8:$R$12), $Q$8:$Q$12)) &amp; "年度"</f>
        <v>2023年度</v>
      </c>
    </row>
    <row r="4997" spans="1:13" x14ac:dyDescent="0.3">
      <c r="A4997" s="2">
        <v>202304</v>
      </c>
      <c r="B4997" s="19">
        <f>DATE(表格1[[#This Row],[年]],表格1[[#This Row],[月]],1)</f>
        <v>45017</v>
      </c>
      <c r="C4997" s="2" t="str">
        <f>LEFT(表格1[[#This Row],[年月]],4)</f>
        <v>2023</v>
      </c>
      <c r="D4997" s="2" t="str">
        <f>RIGHT(表格1[[#This Row],[年月]],2)</f>
        <v>04</v>
      </c>
      <c r="E4997" s="5">
        <v>10009000</v>
      </c>
      <c r="F4997" s="2" t="str">
        <f>VLOOKUP(TEXT(表格1[[#This Row],[地區]],"00000000"),縣市代碼,2,0)</f>
        <v>雲林縣</v>
      </c>
      <c r="G4997" s="2" t="s">
        <v>8</v>
      </c>
      <c r="H4997" s="13">
        <v>317851</v>
      </c>
      <c r="I4997" s="14">
        <v>471439235</v>
      </c>
      <c r="J4997" s="14">
        <f>表格1[[#This Row],[信用卡交易筆數]]/1000</f>
        <v>317.851</v>
      </c>
      <c r="K4997" s="14">
        <f>表格1[[#This Row],[信用卡交易金額'[新臺幣']]]/1000</f>
        <v>471439.23499999999</v>
      </c>
      <c r="L4997" s="14">
        <f>表格1[[#This Row],[信用卡交易金額'[新臺幣']]]/1000000</f>
        <v>471.439235</v>
      </c>
      <c r="M4997" s="14" t="str" cm="1">
        <f t="array" ref="M4997">_xlfn.TEXTJOIN("", TRUE, _xlfn.XLOOKUP(TRUE, VALUE(表格1[[#This Row],[年月]]) &lt;= VALUE($R$8:$R$12), $Q$8:$Q$12)) &amp; "年度"</f>
        <v>2023年度</v>
      </c>
    </row>
    <row r="4998" spans="1:13" x14ac:dyDescent="0.3">
      <c r="A4998" s="2">
        <v>202304</v>
      </c>
      <c r="B4998" s="19">
        <f>DATE(表格1[[#This Row],[年]],表格1[[#This Row],[月]],1)</f>
        <v>45017</v>
      </c>
      <c r="C4998" s="2" t="str">
        <f>LEFT(表格1[[#This Row],[年月]],4)</f>
        <v>2023</v>
      </c>
      <c r="D4998" s="2" t="str">
        <f>RIGHT(表格1[[#This Row],[年月]],2)</f>
        <v>04</v>
      </c>
      <c r="E4998" s="5">
        <v>10009000</v>
      </c>
      <c r="F4998" s="2" t="str">
        <f>VLOOKUP(TEXT(表格1[[#This Row],[地區]],"00000000"),縣市代碼,2,0)</f>
        <v>雲林縣</v>
      </c>
      <c r="G4998" s="2" t="s">
        <v>9</v>
      </c>
      <c r="H4998" s="13">
        <v>603335</v>
      </c>
      <c r="I4998" s="14">
        <v>820438423</v>
      </c>
      <c r="J4998" s="14">
        <f>表格1[[#This Row],[信用卡交易筆數]]/1000</f>
        <v>603.33500000000004</v>
      </c>
      <c r="K4998" s="14">
        <f>表格1[[#This Row],[信用卡交易金額'[新臺幣']]]/1000</f>
        <v>820438.42299999995</v>
      </c>
      <c r="L4998" s="14">
        <f>表格1[[#This Row],[信用卡交易金額'[新臺幣']]]/1000000</f>
        <v>820.43842299999994</v>
      </c>
      <c r="M4998" s="14" t="str" cm="1">
        <f t="array" ref="M4998">_xlfn.TEXTJOIN("", TRUE, _xlfn.XLOOKUP(TRUE, VALUE(表格1[[#This Row],[年月]]) &lt;= VALUE($R$8:$R$12), $Q$8:$Q$12)) &amp; "年度"</f>
        <v>2023年度</v>
      </c>
    </row>
    <row r="4999" spans="1:13" x14ac:dyDescent="0.3">
      <c r="A4999" s="2">
        <v>202304</v>
      </c>
      <c r="B4999" s="19">
        <f>DATE(表格1[[#This Row],[年]],表格1[[#This Row],[月]],1)</f>
        <v>45017</v>
      </c>
      <c r="C4999" s="2" t="str">
        <f>LEFT(表格1[[#This Row],[年月]],4)</f>
        <v>2023</v>
      </c>
      <c r="D4999" s="2" t="str">
        <f>RIGHT(表格1[[#This Row],[年月]],2)</f>
        <v>04</v>
      </c>
      <c r="E4999" s="5">
        <v>10009000</v>
      </c>
      <c r="F4999" s="2" t="str">
        <f>VLOOKUP(TEXT(表格1[[#This Row],[地區]],"00000000"),縣市代碼,2,0)</f>
        <v>雲林縣</v>
      </c>
      <c r="G4999" s="2" t="s">
        <v>10</v>
      </c>
      <c r="H4999" s="13">
        <v>387175</v>
      </c>
      <c r="I4999" s="14">
        <v>1126808267</v>
      </c>
      <c r="J4999" s="14">
        <f>表格1[[#This Row],[信用卡交易筆數]]/1000</f>
        <v>387.17500000000001</v>
      </c>
      <c r="K4999" s="14">
        <f>表格1[[#This Row],[信用卡交易金額'[新臺幣']]]/1000</f>
        <v>1126808.267</v>
      </c>
      <c r="L4999" s="14">
        <f>表格1[[#This Row],[信用卡交易金額'[新臺幣']]]/1000000</f>
        <v>1126.8082669999999</v>
      </c>
      <c r="M4999" s="14" t="str" cm="1">
        <f t="array" ref="M4999">_xlfn.TEXTJOIN("", TRUE, _xlfn.XLOOKUP(TRUE, VALUE(表格1[[#This Row],[年月]]) &lt;= VALUE($R$8:$R$12), $Q$8:$Q$12)) &amp; "年度"</f>
        <v>2023年度</v>
      </c>
    </row>
    <row r="5000" spans="1:13" x14ac:dyDescent="0.3">
      <c r="A5000" s="2">
        <v>202304</v>
      </c>
      <c r="B5000" s="19">
        <f>DATE(表格1[[#This Row],[年]],表格1[[#This Row],[月]],1)</f>
        <v>45017</v>
      </c>
      <c r="C5000" s="2" t="str">
        <f>LEFT(表格1[[#This Row],[年月]],4)</f>
        <v>2023</v>
      </c>
      <c r="D5000" s="2" t="str">
        <f>RIGHT(表格1[[#This Row],[年月]],2)</f>
        <v>04</v>
      </c>
      <c r="E5000" s="5">
        <v>10010000</v>
      </c>
      <c r="F5000" s="2" t="str">
        <f>VLOOKUP(TEXT(表格1[[#This Row],[地區]],"00000000"),縣市代碼,2,0)</f>
        <v>嘉義縣</v>
      </c>
      <c r="G5000" s="2" t="s">
        <v>4</v>
      </c>
      <c r="H5000" s="13">
        <v>449860</v>
      </c>
      <c r="I5000" s="14">
        <v>221650949</v>
      </c>
      <c r="J5000" s="14">
        <f>表格1[[#This Row],[信用卡交易筆數]]/1000</f>
        <v>449.86</v>
      </c>
      <c r="K5000" s="14">
        <f>表格1[[#This Row],[信用卡交易金額'[新臺幣']]]/1000</f>
        <v>221650.94899999999</v>
      </c>
      <c r="L5000" s="14">
        <f>表格1[[#This Row],[信用卡交易金額'[新臺幣']]]/1000000</f>
        <v>221.650949</v>
      </c>
      <c r="M5000" s="14" t="str" cm="1">
        <f t="array" ref="M5000">_xlfn.TEXTJOIN("", TRUE, _xlfn.XLOOKUP(TRUE, VALUE(表格1[[#This Row],[年月]]) &lt;= VALUE($R$8:$R$12), $Q$8:$Q$12)) &amp; "年度"</f>
        <v>2023年度</v>
      </c>
    </row>
    <row r="5001" spans="1:13" x14ac:dyDescent="0.3">
      <c r="A5001" s="2">
        <v>202304</v>
      </c>
      <c r="B5001" s="19">
        <f>DATE(表格1[[#This Row],[年]],表格1[[#This Row],[月]],1)</f>
        <v>45017</v>
      </c>
      <c r="C5001" s="2" t="str">
        <f>LEFT(表格1[[#This Row],[年月]],4)</f>
        <v>2023</v>
      </c>
      <c r="D5001" s="2" t="str">
        <f>RIGHT(表格1[[#This Row],[年月]],2)</f>
        <v>04</v>
      </c>
      <c r="E5001" s="5">
        <v>10010000</v>
      </c>
      <c r="F5001" s="2" t="str">
        <f>VLOOKUP(TEXT(表格1[[#This Row],[地區]],"00000000"),縣市代碼,2,0)</f>
        <v>嘉義縣</v>
      </c>
      <c r="G5001" s="2" t="s">
        <v>5</v>
      </c>
      <c r="H5001" s="13">
        <v>40454</v>
      </c>
      <c r="I5001" s="14">
        <v>107138134</v>
      </c>
      <c r="J5001" s="14">
        <f>表格1[[#This Row],[信用卡交易筆數]]/1000</f>
        <v>40.454000000000001</v>
      </c>
      <c r="K5001" s="14">
        <f>表格1[[#This Row],[信用卡交易金額'[新臺幣']]]/1000</f>
        <v>107138.13400000001</v>
      </c>
      <c r="L5001" s="14">
        <f>表格1[[#This Row],[信用卡交易金額'[新臺幣']]]/1000000</f>
        <v>107.13813399999999</v>
      </c>
      <c r="M5001" s="14" t="str" cm="1">
        <f t="array" ref="M5001">_xlfn.TEXTJOIN("", TRUE, _xlfn.XLOOKUP(TRUE, VALUE(表格1[[#This Row],[年月]]) &lt;= VALUE($R$8:$R$12), $Q$8:$Q$12)) &amp; "年度"</f>
        <v>2023年度</v>
      </c>
    </row>
    <row r="5002" spans="1:13" x14ac:dyDescent="0.3">
      <c r="A5002" s="2">
        <v>202304</v>
      </c>
      <c r="B5002" s="19">
        <f>DATE(表格1[[#This Row],[年]],表格1[[#This Row],[月]],1)</f>
        <v>45017</v>
      </c>
      <c r="C5002" s="2" t="str">
        <f>LEFT(表格1[[#This Row],[年月]],4)</f>
        <v>2023</v>
      </c>
      <c r="D5002" s="2" t="str">
        <f>RIGHT(表格1[[#This Row],[年月]],2)</f>
        <v>04</v>
      </c>
      <c r="E5002" s="5">
        <v>10010000</v>
      </c>
      <c r="F5002" s="2" t="str">
        <f>VLOOKUP(TEXT(表格1[[#This Row],[地區]],"00000000"),縣市代碼,2,0)</f>
        <v>嘉義縣</v>
      </c>
      <c r="G5002" s="2" t="s">
        <v>6</v>
      </c>
      <c r="H5002" s="13">
        <v>52209</v>
      </c>
      <c r="I5002" s="14">
        <v>176237333</v>
      </c>
      <c r="J5002" s="14">
        <f>表格1[[#This Row],[信用卡交易筆數]]/1000</f>
        <v>52.209000000000003</v>
      </c>
      <c r="K5002" s="14">
        <f>表格1[[#This Row],[信用卡交易金額'[新臺幣']]]/1000</f>
        <v>176237.33300000001</v>
      </c>
      <c r="L5002" s="14">
        <f>表格1[[#This Row],[信用卡交易金額'[新臺幣']]]/1000000</f>
        <v>176.23733300000001</v>
      </c>
      <c r="M5002" s="14" t="str" cm="1">
        <f t="array" ref="M5002">_xlfn.TEXTJOIN("", TRUE, _xlfn.XLOOKUP(TRUE, VALUE(表格1[[#This Row],[年月]]) &lt;= VALUE($R$8:$R$12), $Q$8:$Q$12)) &amp; "年度"</f>
        <v>2023年度</v>
      </c>
    </row>
    <row r="5003" spans="1:13" x14ac:dyDescent="0.3">
      <c r="A5003" s="2">
        <v>202304</v>
      </c>
      <c r="B5003" s="19">
        <f>DATE(表格1[[#This Row],[年]],表格1[[#This Row],[月]],1)</f>
        <v>45017</v>
      </c>
      <c r="C5003" s="2" t="str">
        <f>LEFT(表格1[[#This Row],[年月]],4)</f>
        <v>2023</v>
      </c>
      <c r="D5003" s="2" t="str">
        <f>RIGHT(表格1[[#This Row],[年月]],2)</f>
        <v>04</v>
      </c>
      <c r="E5003" s="5">
        <v>10010000</v>
      </c>
      <c r="F5003" s="2" t="str">
        <f>VLOOKUP(TEXT(表格1[[#This Row],[地區]],"00000000"),縣市代碼,2,0)</f>
        <v>嘉義縣</v>
      </c>
      <c r="G5003" s="2" t="s">
        <v>7</v>
      </c>
      <c r="H5003" s="13">
        <v>388669</v>
      </c>
      <c r="I5003" s="14">
        <v>471860753</v>
      </c>
      <c r="J5003" s="14">
        <f>表格1[[#This Row],[信用卡交易筆數]]/1000</f>
        <v>388.66899999999998</v>
      </c>
      <c r="K5003" s="14">
        <f>表格1[[#This Row],[信用卡交易金額'[新臺幣']]]/1000</f>
        <v>471860.75300000003</v>
      </c>
      <c r="L5003" s="14">
        <f>表格1[[#This Row],[信用卡交易金額'[新臺幣']]]/1000000</f>
        <v>471.86075299999999</v>
      </c>
      <c r="M5003" s="14" t="str" cm="1">
        <f t="array" ref="M5003">_xlfn.TEXTJOIN("", TRUE, _xlfn.XLOOKUP(TRUE, VALUE(表格1[[#This Row],[年月]]) &lt;= VALUE($R$8:$R$12), $Q$8:$Q$12)) &amp; "年度"</f>
        <v>2023年度</v>
      </c>
    </row>
    <row r="5004" spans="1:13" x14ac:dyDescent="0.3">
      <c r="A5004" s="2">
        <v>202304</v>
      </c>
      <c r="B5004" s="19">
        <f>DATE(表格1[[#This Row],[年]],表格1[[#This Row],[月]],1)</f>
        <v>45017</v>
      </c>
      <c r="C5004" s="2" t="str">
        <f>LEFT(表格1[[#This Row],[年月]],4)</f>
        <v>2023</v>
      </c>
      <c r="D5004" s="2" t="str">
        <f>RIGHT(表格1[[#This Row],[年月]],2)</f>
        <v>04</v>
      </c>
      <c r="E5004" s="5">
        <v>10010000</v>
      </c>
      <c r="F5004" s="2" t="str">
        <f>VLOOKUP(TEXT(表格1[[#This Row],[地區]],"00000000"),縣市代碼,2,0)</f>
        <v>嘉義縣</v>
      </c>
      <c r="G5004" s="2" t="s">
        <v>8</v>
      </c>
      <c r="H5004" s="13">
        <v>231525</v>
      </c>
      <c r="I5004" s="14">
        <v>336715551</v>
      </c>
      <c r="J5004" s="14">
        <f>表格1[[#This Row],[信用卡交易筆數]]/1000</f>
        <v>231.52500000000001</v>
      </c>
      <c r="K5004" s="14">
        <f>表格1[[#This Row],[信用卡交易金額'[新臺幣']]]/1000</f>
        <v>336715.55099999998</v>
      </c>
      <c r="L5004" s="14">
        <f>表格1[[#This Row],[信用卡交易金額'[新臺幣']]]/1000000</f>
        <v>336.715551</v>
      </c>
      <c r="M5004" s="14" t="str" cm="1">
        <f t="array" ref="M5004">_xlfn.TEXTJOIN("", TRUE, _xlfn.XLOOKUP(TRUE, VALUE(表格1[[#This Row],[年月]]) &lt;= VALUE($R$8:$R$12), $Q$8:$Q$12)) &amp; "年度"</f>
        <v>2023年度</v>
      </c>
    </row>
    <row r="5005" spans="1:13" x14ac:dyDescent="0.3">
      <c r="A5005" s="2">
        <v>202304</v>
      </c>
      <c r="B5005" s="19">
        <f>DATE(表格1[[#This Row],[年]],表格1[[#This Row],[月]],1)</f>
        <v>45017</v>
      </c>
      <c r="C5005" s="2" t="str">
        <f>LEFT(表格1[[#This Row],[年月]],4)</f>
        <v>2023</v>
      </c>
      <c r="D5005" s="2" t="str">
        <f>RIGHT(表格1[[#This Row],[年月]],2)</f>
        <v>04</v>
      </c>
      <c r="E5005" s="5">
        <v>10010000</v>
      </c>
      <c r="F5005" s="2" t="str">
        <f>VLOOKUP(TEXT(表格1[[#This Row],[地區]],"00000000"),縣市代碼,2,0)</f>
        <v>嘉義縣</v>
      </c>
      <c r="G5005" s="2" t="s">
        <v>9</v>
      </c>
      <c r="H5005" s="13">
        <v>457077</v>
      </c>
      <c r="I5005" s="14">
        <v>627459130</v>
      </c>
      <c r="J5005" s="14">
        <f>表格1[[#This Row],[信用卡交易筆數]]/1000</f>
        <v>457.077</v>
      </c>
      <c r="K5005" s="14">
        <f>表格1[[#This Row],[信用卡交易金額'[新臺幣']]]/1000</f>
        <v>627459.13</v>
      </c>
      <c r="L5005" s="14">
        <f>表格1[[#This Row],[信用卡交易金額'[新臺幣']]]/1000000</f>
        <v>627.45912999999996</v>
      </c>
      <c r="M5005" s="14" t="str" cm="1">
        <f t="array" ref="M5005">_xlfn.TEXTJOIN("", TRUE, _xlfn.XLOOKUP(TRUE, VALUE(表格1[[#This Row],[年月]]) &lt;= VALUE($R$8:$R$12), $Q$8:$Q$12)) &amp; "年度"</f>
        <v>2023年度</v>
      </c>
    </row>
    <row r="5006" spans="1:13" x14ac:dyDescent="0.3">
      <c r="A5006" s="2">
        <v>202304</v>
      </c>
      <c r="B5006" s="19">
        <f>DATE(表格1[[#This Row],[年]],表格1[[#This Row],[月]],1)</f>
        <v>45017</v>
      </c>
      <c r="C5006" s="2" t="str">
        <f>LEFT(表格1[[#This Row],[年月]],4)</f>
        <v>2023</v>
      </c>
      <c r="D5006" s="2" t="str">
        <f>RIGHT(表格1[[#This Row],[年月]],2)</f>
        <v>04</v>
      </c>
      <c r="E5006" s="5">
        <v>10010000</v>
      </c>
      <c r="F5006" s="2" t="str">
        <f>VLOOKUP(TEXT(表格1[[#This Row],[地區]],"00000000"),縣市代碼,2,0)</f>
        <v>嘉義縣</v>
      </c>
      <c r="G5006" s="2" t="s">
        <v>10</v>
      </c>
      <c r="H5006" s="13">
        <v>280013</v>
      </c>
      <c r="I5006" s="14">
        <v>816358234</v>
      </c>
      <c r="J5006" s="14">
        <f>表格1[[#This Row],[信用卡交易筆數]]/1000</f>
        <v>280.01299999999998</v>
      </c>
      <c r="K5006" s="14">
        <f>表格1[[#This Row],[信用卡交易金額'[新臺幣']]]/1000</f>
        <v>816358.23400000005</v>
      </c>
      <c r="L5006" s="14">
        <f>表格1[[#This Row],[信用卡交易金額'[新臺幣']]]/1000000</f>
        <v>816.35823400000004</v>
      </c>
      <c r="M5006" s="14" t="str" cm="1">
        <f t="array" ref="M5006">_xlfn.TEXTJOIN("", TRUE, _xlfn.XLOOKUP(TRUE, VALUE(表格1[[#This Row],[年月]]) &lt;= VALUE($R$8:$R$12), $Q$8:$Q$12)) &amp; "年度"</f>
        <v>2023年度</v>
      </c>
    </row>
    <row r="5007" spans="1:13" x14ac:dyDescent="0.3">
      <c r="A5007" s="2">
        <v>202304</v>
      </c>
      <c r="B5007" s="19">
        <f>DATE(表格1[[#This Row],[年]],表格1[[#This Row],[月]],1)</f>
        <v>45017</v>
      </c>
      <c r="C5007" s="2" t="str">
        <f>LEFT(表格1[[#This Row],[年月]],4)</f>
        <v>2023</v>
      </c>
      <c r="D5007" s="2" t="str">
        <f>RIGHT(表格1[[#This Row],[年月]],2)</f>
        <v>04</v>
      </c>
      <c r="E5007" s="5">
        <v>10020000</v>
      </c>
      <c r="F5007" s="2" t="str">
        <f>VLOOKUP(TEXT(表格1[[#This Row],[地區]],"00000000"),縣市代碼,2,0)</f>
        <v>嘉義市</v>
      </c>
      <c r="G5007" s="2" t="s">
        <v>4</v>
      </c>
      <c r="H5007" s="13">
        <v>470189</v>
      </c>
      <c r="I5007" s="14">
        <v>239429713</v>
      </c>
      <c r="J5007" s="14">
        <f>表格1[[#This Row],[信用卡交易筆數]]/1000</f>
        <v>470.18900000000002</v>
      </c>
      <c r="K5007" s="14">
        <f>表格1[[#This Row],[信用卡交易金額'[新臺幣']]]/1000</f>
        <v>239429.71299999999</v>
      </c>
      <c r="L5007" s="14">
        <f>表格1[[#This Row],[信用卡交易金額'[新臺幣']]]/1000000</f>
        <v>239.42971299999999</v>
      </c>
      <c r="M5007" s="14" t="str" cm="1">
        <f t="array" ref="M5007">_xlfn.TEXTJOIN("", TRUE, _xlfn.XLOOKUP(TRUE, VALUE(表格1[[#This Row],[年月]]) &lt;= VALUE($R$8:$R$12), $Q$8:$Q$12)) &amp; "年度"</f>
        <v>2023年度</v>
      </c>
    </row>
    <row r="5008" spans="1:13" x14ac:dyDescent="0.3">
      <c r="A5008" s="2">
        <v>202304</v>
      </c>
      <c r="B5008" s="19">
        <f>DATE(表格1[[#This Row],[年]],表格1[[#This Row],[月]],1)</f>
        <v>45017</v>
      </c>
      <c r="C5008" s="2" t="str">
        <f>LEFT(表格1[[#This Row],[年月]],4)</f>
        <v>2023</v>
      </c>
      <c r="D5008" s="2" t="str">
        <f>RIGHT(表格1[[#This Row],[年月]],2)</f>
        <v>04</v>
      </c>
      <c r="E5008" s="5">
        <v>10020000</v>
      </c>
      <c r="F5008" s="2" t="str">
        <f>VLOOKUP(TEXT(表格1[[#This Row],[地區]],"00000000"),縣市代碼,2,0)</f>
        <v>嘉義市</v>
      </c>
      <c r="G5008" s="2" t="s">
        <v>5</v>
      </c>
      <c r="H5008" s="13">
        <v>37245</v>
      </c>
      <c r="I5008" s="14">
        <v>108201381</v>
      </c>
      <c r="J5008" s="14">
        <f>表格1[[#This Row],[信用卡交易筆數]]/1000</f>
        <v>37.244999999999997</v>
      </c>
      <c r="K5008" s="14">
        <f>表格1[[#This Row],[信用卡交易金額'[新臺幣']]]/1000</f>
        <v>108201.38099999999</v>
      </c>
      <c r="L5008" s="14">
        <f>表格1[[#This Row],[信用卡交易金額'[新臺幣']]]/1000000</f>
        <v>108.201381</v>
      </c>
      <c r="M5008" s="14" t="str" cm="1">
        <f t="array" ref="M5008">_xlfn.TEXTJOIN("", TRUE, _xlfn.XLOOKUP(TRUE, VALUE(表格1[[#This Row],[年月]]) &lt;= VALUE($R$8:$R$12), $Q$8:$Q$12)) &amp; "年度"</f>
        <v>2023年度</v>
      </c>
    </row>
    <row r="5009" spans="1:13" x14ac:dyDescent="0.3">
      <c r="A5009" s="2">
        <v>202304</v>
      </c>
      <c r="B5009" s="19">
        <f>DATE(表格1[[#This Row],[年]],表格1[[#This Row],[月]],1)</f>
        <v>45017</v>
      </c>
      <c r="C5009" s="2" t="str">
        <f>LEFT(表格1[[#This Row],[年月]],4)</f>
        <v>2023</v>
      </c>
      <c r="D5009" s="2" t="str">
        <f>RIGHT(表格1[[#This Row],[年月]],2)</f>
        <v>04</v>
      </c>
      <c r="E5009" s="5">
        <v>10020000</v>
      </c>
      <c r="F5009" s="2" t="str">
        <f>VLOOKUP(TEXT(表格1[[#This Row],[地區]],"00000000"),縣市代碼,2,0)</f>
        <v>嘉義市</v>
      </c>
      <c r="G5009" s="2" t="s">
        <v>6</v>
      </c>
      <c r="H5009" s="13">
        <v>51903</v>
      </c>
      <c r="I5009" s="14">
        <v>193379935</v>
      </c>
      <c r="J5009" s="14">
        <f>表格1[[#This Row],[信用卡交易筆數]]/1000</f>
        <v>51.902999999999999</v>
      </c>
      <c r="K5009" s="14">
        <f>表格1[[#This Row],[信用卡交易金額'[新臺幣']]]/1000</f>
        <v>193379.935</v>
      </c>
      <c r="L5009" s="14">
        <f>表格1[[#This Row],[信用卡交易金額'[新臺幣']]]/1000000</f>
        <v>193.37993499999999</v>
      </c>
      <c r="M5009" s="14" t="str" cm="1">
        <f t="array" ref="M5009">_xlfn.TEXTJOIN("", TRUE, _xlfn.XLOOKUP(TRUE, VALUE(表格1[[#This Row],[年月]]) &lt;= VALUE($R$8:$R$12), $Q$8:$Q$12)) &amp; "年度"</f>
        <v>2023年度</v>
      </c>
    </row>
    <row r="5010" spans="1:13" x14ac:dyDescent="0.3">
      <c r="A5010" s="2">
        <v>202304</v>
      </c>
      <c r="B5010" s="19">
        <f>DATE(表格1[[#This Row],[年]],表格1[[#This Row],[月]],1)</f>
        <v>45017</v>
      </c>
      <c r="C5010" s="2" t="str">
        <f>LEFT(表格1[[#This Row],[年月]],4)</f>
        <v>2023</v>
      </c>
      <c r="D5010" s="2" t="str">
        <f>RIGHT(表格1[[#This Row],[年月]],2)</f>
        <v>04</v>
      </c>
      <c r="E5010" s="5">
        <v>10020000</v>
      </c>
      <c r="F5010" s="2" t="str">
        <f>VLOOKUP(TEXT(表格1[[#This Row],[地區]],"00000000"),縣市代碼,2,0)</f>
        <v>嘉義市</v>
      </c>
      <c r="G5010" s="2" t="s">
        <v>7</v>
      </c>
      <c r="H5010" s="13">
        <v>291462</v>
      </c>
      <c r="I5010" s="14">
        <v>338886513</v>
      </c>
      <c r="J5010" s="14">
        <f>表格1[[#This Row],[信用卡交易筆數]]/1000</f>
        <v>291.46199999999999</v>
      </c>
      <c r="K5010" s="14">
        <f>表格1[[#This Row],[信用卡交易金額'[新臺幣']]]/1000</f>
        <v>338886.51299999998</v>
      </c>
      <c r="L5010" s="14">
        <f>表格1[[#This Row],[信用卡交易金額'[新臺幣']]]/1000000</f>
        <v>338.88651299999998</v>
      </c>
      <c r="M5010" s="14" t="str" cm="1">
        <f t="array" ref="M5010">_xlfn.TEXTJOIN("", TRUE, _xlfn.XLOOKUP(TRUE, VALUE(表格1[[#This Row],[年月]]) &lt;= VALUE($R$8:$R$12), $Q$8:$Q$12)) &amp; "年度"</f>
        <v>2023年度</v>
      </c>
    </row>
    <row r="5011" spans="1:13" x14ac:dyDescent="0.3">
      <c r="A5011" s="2">
        <v>202304</v>
      </c>
      <c r="B5011" s="19">
        <f>DATE(表格1[[#This Row],[年]],表格1[[#This Row],[月]],1)</f>
        <v>45017</v>
      </c>
      <c r="C5011" s="2" t="str">
        <f>LEFT(表格1[[#This Row],[年月]],4)</f>
        <v>2023</v>
      </c>
      <c r="D5011" s="2" t="str">
        <f>RIGHT(表格1[[#This Row],[年月]],2)</f>
        <v>04</v>
      </c>
      <c r="E5011" s="5">
        <v>10020000</v>
      </c>
      <c r="F5011" s="2" t="str">
        <f>VLOOKUP(TEXT(表格1[[#This Row],[地區]],"00000000"),縣市代碼,2,0)</f>
        <v>嘉義市</v>
      </c>
      <c r="G5011" s="2" t="s">
        <v>8</v>
      </c>
      <c r="H5011" s="13">
        <v>190566</v>
      </c>
      <c r="I5011" s="14">
        <v>344733881</v>
      </c>
      <c r="J5011" s="14">
        <f>表格1[[#This Row],[信用卡交易筆數]]/1000</f>
        <v>190.566</v>
      </c>
      <c r="K5011" s="14">
        <f>表格1[[#This Row],[信用卡交易金額'[新臺幣']]]/1000</f>
        <v>344733.88099999999</v>
      </c>
      <c r="L5011" s="14">
        <f>表格1[[#This Row],[信用卡交易金額'[新臺幣']]]/1000000</f>
        <v>344.733881</v>
      </c>
      <c r="M5011" s="14" t="str" cm="1">
        <f t="array" ref="M5011">_xlfn.TEXTJOIN("", TRUE, _xlfn.XLOOKUP(TRUE, VALUE(表格1[[#This Row],[年月]]) &lt;= VALUE($R$8:$R$12), $Q$8:$Q$12)) &amp; "年度"</f>
        <v>2023年度</v>
      </c>
    </row>
    <row r="5012" spans="1:13" x14ac:dyDescent="0.3">
      <c r="A5012" s="2">
        <v>202304</v>
      </c>
      <c r="B5012" s="19">
        <f>DATE(表格1[[#This Row],[年]],表格1[[#This Row],[月]],1)</f>
        <v>45017</v>
      </c>
      <c r="C5012" s="2" t="str">
        <f>LEFT(表格1[[#This Row],[年月]],4)</f>
        <v>2023</v>
      </c>
      <c r="D5012" s="2" t="str">
        <f>RIGHT(表格1[[#This Row],[年月]],2)</f>
        <v>04</v>
      </c>
      <c r="E5012" s="5">
        <v>10020000</v>
      </c>
      <c r="F5012" s="2" t="str">
        <f>VLOOKUP(TEXT(表格1[[#This Row],[地區]],"00000000"),縣市代碼,2,0)</f>
        <v>嘉義市</v>
      </c>
      <c r="G5012" s="2" t="s">
        <v>9</v>
      </c>
      <c r="H5012" s="13">
        <v>460019</v>
      </c>
      <c r="I5012" s="14">
        <v>650767368</v>
      </c>
      <c r="J5012" s="14">
        <f>表格1[[#This Row],[信用卡交易筆數]]/1000</f>
        <v>460.01900000000001</v>
      </c>
      <c r="K5012" s="14">
        <f>表格1[[#This Row],[信用卡交易金額'[新臺幣']]]/1000</f>
        <v>650767.36800000002</v>
      </c>
      <c r="L5012" s="14">
        <f>表格1[[#This Row],[信用卡交易金額'[新臺幣']]]/1000000</f>
        <v>650.76736800000003</v>
      </c>
      <c r="M5012" s="14" t="str" cm="1">
        <f t="array" ref="M5012">_xlfn.TEXTJOIN("", TRUE, _xlfn.XLOOKUP(TRUE, VALUE(表格1[[#This Row],[年月]]) &lt;= VALUE($R$8:$R$12), $Q$8:$Q$12)) &amp; "年度"</f>
        <v>2023年度</v>
      </c>
    </row>
    <row r="5013" spans="1:13" x14ac:dyDescent="0.3">
      <c r="A5013" s="2">
        <v>202304</v>
      </c>
      <c r="B5013" s="19">
        <f>DATE(表格1[[#This Row],[年]],表格1[[#This Row],[月]],1)</f>
        <v>45017</v>
      </c>
      <c r="C5013" s="2" t="str">
        <f>LEFT(表格1[[#This Row],[年月]],4)</f>
        <v>2023</v>
      </c>
      <c r="D5013" s="2" t="str">
        <f>RIGHT(表格1[[#This Row],[年月]],2)</f>
        <v>04</v>
      </c>
      <c r="E5013" s="5">
        <v>10020000</v>
      </c>
      <c r="F5013" s="2" t="str">
        <f>VLOOKUP(TEXT(表格1[[#This Row],[地區]],"00000000"),縣市代碼,2,0)</f>
        <v>嘉義市</v>
      </c>
      <c r="G5013" s="2" t="s">
        <v>10</v>
      </c>
      <c r="H5013" s="13">
        <v>259437</v>
      </c>
      <c r="I5013" s="14">
        <v>756308906</v>
      </c>
      <c r="J5013" s="14">
        <f>表格1[[#This Row],[信用卡交易筆數]]/1000</f>
        <v>259.43700000000001</v>
      </c>
      <c r="K5013" s="14">
        <f>表格1[[#This Row],[信用卡交易金額'[新臺幣']]]/1000</f>
        <v>756308.90599999996</v>
      </c>
      <c r="L5013" s="14">
        <f>表格1[[#This Row],[信用卡交易金額'[新臺幣']]]/1000000</f>
        <v>756.30890599999998</v>
      </c>
      <c r="M5013" s="14" t="str" cm="1">
        <f t="array" ref="M5013">_xlfn.TEXTJOIN("", TRUE, _xlfn.XLOOKUP(TRUE, VALUE(表格1[[#This Row],[年月]]) &lt;= VALUE($R$8:$R$12), $Q$8:$Q$12)) &amp; "年度"</f>
        <v>2023年度</v>
      </c>
    </row>
    <row r="5014" spans="1:13" x14ac:dyDescent="0.3">
      <c r="A5014" s="2">
        <v>202304</v>
      </c>
      <c r="B5014" s="19">
        <f>DATE(表格1[[#This Row],[年]],表格1[[#This Row],[月]],1)</f>
        <v>45017</v>
      </c>
      <c r="C5014" s="2" t="str">
        <f>LEFT(表格1[[#This Row],[年月]],4)</f>
        <v>2023</v>
      </c>
      <c r="D5014" s="2" t="str">
        <f>RIGHT(表格1[[#This Row],[年月]],2)</f>
        <v>04</v>
      </c>
      <c r="E5014" s="5">
        <v>67000000</v>
      </c>
      <c r="F5014" s="2" t="str">
        <f>VLOOKUP(TEXT(表格1[[#This Row],[地區]],"00000000"),縣市代碼,2,0)</f>
        <v>臺南市</v>
      </c>
      <c r="G5014" s="2" t="s">
        <v>4</v>
      </c>
      <c r="H5014" s="13">
        <v>3461424</v>
      </c>
      <c r="I5014" s="14">
        <v>1733611916</v>
      </c>
      <c r="J5014" s="14">
        <f>表格1[[#This Row],[信用卡交易筆數]]/1000</f>
        <v>3461.424</v>
      </c>
      <c r="K5014" s="14">
        <f>表格1[[#This Row],[信用卡交易金額'[新臺幣']]]/1000</f>
        <v>1733611.916</v>
      </c>
      <c r="L5014" s="14">
        <f>表格1[[#This Row],[信用卡交易金額'[新臺幣']]]/1000000</f>
        <v>1733.6119160000001</v>
      </c>
      <c r="M5014" s="14" t="str" cm="1">
        <f t="array" ref="M5014">_xlfn.TEXTJOIN("", TRUE, _xlfn.XLOOKUP(TRUE, VALUE(表格1[[#This Row],[年月]]) &lt;= VALUE($R$8:$R$12), $Q$8:$Q$12)) &amp; "年度"</f>
        <v>2023年度</v>
      </c>
    </row>
    <row r="5015" spans="1:13" x14ac:dyDescent="0.3">
      <c r="A5015" s="2">
        <v>202304</v>
      </c>
      <c r="B5015" s="19">
        <f>DATE(表格1[[#This Row],[年]],表格1[[#This Row],[月]],1)</f>
        <v>45017</v>
      </c>
      <c r="C5015" s="2" t="str">
        <f>LEFT(表格1[[#This Row],[年月]],4)</f>
        <v>2023</v>
      </c>
      <c r="D5015" s="2" t="str">
        <f>RIGHT(表格1[[#This Row],[年月]],2)</f>
        <v>04</v>
      </c>
      <c r="E5015" s="5">
        <v>67000000</v>
      </c>
      <c r="F5015" s="2" t="str">
        <f>VLOOKUP(TEXT(表格1[[#This Row],[地區]],"00000000"),縣市代碼,2,0)</f>
        <v>臺南市</v>
      </c>
      <c r="G5015" s="2" t="s">
        <v>5</v>
      </c>
      <c r="H5015" s="13">
        <v>254356</v>
      </c>
      <c r="I5015" s="14">
        <v>687650129</v>
      </c>
      <c r="J5015" s="14">
        <f>表格1[[#This Row],[信用卡交易筆數]]/1000</f>
        <v>254.35599999999999</v>
      </c>
      <c r="K5015" s="14">
        <f>表格1[[#This Row],[信用卡交易金額'[新臺幣']]]/1000</f>
        <v>687650.12899999996</v>
      </c>
      <c r="L5015" s="14">
        <f>表格1[[#This Row],[信用卡交易金額'[新臺幣']]]/1000000</f>
        <v>687.65012899999999</v>
      </c>
      <c r="M5015" s="14" t="str" cm="1">
        <f t="array" ref="M5015">_xlfn.TEXTJOIN("", TRUE, _xlfn.XLOOKUP(TRUE, VALUE(表格1[[#This Row],[年月]]) &lt;= VALUE($R$8:$R$12), $Q$8:$Q$12)) &amp; "年度"</f>
        <v>2023年度</v>
      </c>
    </row>
    <row r="5016" spans="1:13" x14ac:dyDescent="0.3">
      <c r="A5016" s="2">
        <v>202304</v>
      </c>
      <c r="B5016" s="19">
        <f>DATE(表格1[[#This Row],[年]],表格1[[#This Row],[月]],1)</f>
        <v>45017</v>
      </c>
      <c r="C5016" s="2" t="str">
        <f>LEFT(表格1[[#This Row],[年月]],4)</f>
        <v>2023</v>
      </c>
      <c r="D5016" s="2" t="str">
        <f>RIGHT(表格1[[#This Row],[年月]],2)</f>
        <v>04</v>
      </c>
      <c r="E5016" s="5">
        <v>67000000</v>
      </c>
      <c r="F5016" s="2" t="str">
        <f>VLOOKUP(TEXT(表格1[[#This Row],[地區]],"00000000"),縣市代碼,2,0)</f>
        <v>臺南市</v>
      </c>
      <c r="G5016" s="2" t="s">
        <v>6</v>
      </c>
      <c r="H5016" s="13">
        <v>403328</v>
      </c>
      <c r="I5016" s="14">
        <v>1467593069</v>
      </c>
      <c r="J5016" s="14">
        <f>表格1[[#This Row],[信用卡交易筆數]]/1000</f>
        <v>403.32799999999997</v>
      </c>
      <c r="K5016" s="14">
        <f>表格1[[#This Row],[信用卡交易金額'[新臺幣']]]/1000</f>
        <v>1467593.0689999999</v>
      </c>
      <c r="L5016" s="14">
        <f>表格1[[#This Row],[信用卡交易金額'[新臺幣']]]/1000000</f>
        <v>1467.593069</v>
      </c>
      <c r="M5016" s="14" t="str" cm="1">
        <f t="array" ref="M5016">_xlfn.TEXTJOIN("", TRUE, _xlfn.XLOOKUP(TRUE, VALUE(表格1[[#This Row],[年月]]) &lt;= VALUE($R$8:$R$12), $Q$8:$Q$12)) &amp; "年度"</f>
        <v>2023年度</v>
      </c>
    </row>
    <row r="5017" spans="1:13" x14ac:dyDescent="0.3">
      <c r="A5017" s="2">
        <v>202304</v>
      </c>
      <c r="B5017" s="19">
        <f>DATE(表格1[[#This Row],[年]],表格1[[#This Row],[月]],1)</f>
        <v>45017</v>
      </c>
      <c r="C5017" s="2" t="str">
        <f>LEFT(表格1[[#This Row],[年月]],4)</f>
        <v>2023</v>
      </c>
      <c r="D5017" s="2" t="str">
        <f>RIGHT(表格1[[#This Row],[年月]],2)</f>
        <v>04</v>
      </c>
      <c r="E5017" s="5">
        <v>67000000</v>
      </c>
      <c r="F5017" s="2" t="str">
        <f>VLOOKUP(TEXT(表格1[[#This Row],[地區]],"00000000"),縣市代碼,2,0)</f>
        <v>臺南市</v>
      </c>
      <c r="G5017" s="2" t="s">
        <v>7</v>
      </c>
      <c r="H5017" s="13">
        <v>2170874</v>
      </c>
      <c r="I5017" s="14">
        <v>2552098561</v>
      </c>
      <c r="J5017" s="14">
        <f>表格1[[#This Row],[信用卡交易筆數]]/1000</f>
        <v>2170.8739999999998</v>
      </c>
      <c r="K5017" s="14">
        <f>表格1[[#This Row],[信用卡交易金額'[新臺幣']]]/1000</f>
        <v>2552098.5610000002</v>
      </c>
      <c r="L5017" s="14">
        <f>表格1[[#This Row],[信用卡交易金額'[新臺幣']]]/1000000</f>
        <v>2552.0985609999998</v>
      </c>
      <c r="M5017" s="14" t="str" cm="1">
        <f t="array" ref="M5017">_xlfn.TEXTJOIN("", TRUE, _xlfn.XLOOKUP(TRUE, VALUE(表格1[[#This Row],[年月]]) &lt;= VALUE($R$8:$R$12), $Q$8:$Q$12)) &amp; "年度"</f>
        <v>2023年度</v>
      </c>
    </row>
    <row r="5018" spans="1:13" x14ac:dyDescent="0.3">
      <c r="A5018" s="2">
        <v>202304</v>
      </c>
      <c r="B5018" s="19">
        <f>DATE(表格1[[#This Row],[年]],表格1[[#This Row],[月]],1)</f>
        <v>45017</v>
      </c>
      <c r="C5018" s="2" t="str">
        <f>LEFT(表格1[[#This Row],[年月]],4)</f>
        <v>2023</v>
      </c>
      <c r="D5018" s="2" t="str">
        <f>RIGHT(表格1[[#This Row],[年月]],2)</f>
        <v>04</v>
      </c>
      <c r="E5018" s="5">
        <v>67000000</v>
      </c>
      <c r="F5018" s="2" t="str">
        <f>VLOOKUP(TEXT(表格1[[#This Row],[地區]],"00000000"),縣市代碼,2,0)</f>
        <v>臺南市</v>
      </c>
      <c r="G5018" s="2" t="s">
        <v>8</v>
      </c>
      <c r="H5018" s="13">
        <v>1442130</v>
      </c>
      <c r="I5018" s="14">
        <v>2404284588</v>
      </c>
      <c r="J5018" s="14">
        <f>表格1[[#This Row],[信用卡交易筆數]]/1000</f>
        <v>1442.13</v>
      </c>
      <c r="K5018" s="14">
        <f>表格1[[#This Row],[信用卡交易金額'[新臺幣']]]/1000</f>
        <v>2404284.588</v>
      </c>
      <c r="L5018" s="14">
        <f>表格1[[#This Row],[信用卡交易金額'[新臺幣']]]/1000000</f>
        <v>2404.284588</v>
      </c>
      <c r="M5018" s="14" t="str" cm="1">
        <f t="array" ref="M5018">_xlfn.TEXTJOIN("", TRUE, _xlfn.XLOOKUP(TRUE, VALUE(表格1[[#This Row],[年月]]) &lt;= VALUE($R$8:$R$12), $Q$8:$Q$12)) &amp; "年度"</f>
        <v>2023年度</v>
      </c>
    </row>
    <row r="5019" spans="1:13" x14ac:dyDescent="0.3">
      <c r="A5019" s="2">
        <v>202304</v>
      </c>
      <c r="B5019" s="19">
        <f>DATE(表格1[[#This Row],[年]],表格1[[#This Row],[月]],1)</f>
        <v>45017</v>
      </c>
      <c r="C5019" s="2" t="str">
        <f>LEFT(表格1[[#This Row],[年月]],4)</f>
        <v>2023</v>
      </c>
      <c r="D5019" s="2" t="str">
        <f>RIGHT(表格1[[#This Row],[年月]],2)</f>
        <v>04</v>
      </c>
      <c r="E5019" s="5">
        <v>67000000</v>
      </c>
      <c r="F5019" s="2" t="str">
        <f>VLOOKUP(TEXT(表格1[[#This Row],[地區]],"00000000"),縣市代碼,2,0)</f>
        <v>臺南市</v>
      </c>
      <c r="G5019" s="2" t="s">
        <v>9</v>
      </c>
      <c r="H5019" s="13">
        <v>3335580</v>
      </c>
      <c r="I5019" s="14">
        <v>4685199673</v>
      </c>
      <c r="J5019" s="14">
        <f>表格1[[#This Row],[信用卡交易筆數]]/1000</f>
        <v>3335.58</v>
      </c>
      <c r="K5019" s="14">
        <f>表格1[[#This Row],[信用卡交易金額'[新臺幣']]]/1000</f>
        <v>4685199.6730000004</v>
      </c>
      <c r="L5019" s="14">
        <f>表格1[[#This Row],[信用卡交易金額'[新臺幣']]]/1000000</f>
        <v>4685.1996730000001</v>
      </c>
      <c r="M5019" s="14" t="str" cm="1">
        <f t="array" ref="M5019">_xlfn.TEXTJOIN("", TRUE, _xlfn.XLOOKUP(TRUE, VALUE(表格1[[#This Row],[年月]]) &lt;= VALUE($R$8:$R$12), $Q$8:$Q$12)) &amp; "年度"</f>
        <v>2023年度</v>
      </c>
    </row>
    <row r="5020" spans="1:13" x14ac:dyDescent="0.3">
      <c r="A5020" s="2">
        <v>202304</v>
      </c>
      <c r="B5020" s="19">
        <f>DATE(表格1[[#This Row],[年]],表格1[[#This Row],[月]],1)</f>
        <v>45017</v>
      </c>
      <c r="C5020" s="2" t="str">
        <f>LEFT(表格1[[#This Row],[年月]],4)</f>
        <v>2023</v>
      </c>
      <c r="D5020" s="2" t="str">
        <f>RIGHT(表格1[[#This Row],[年月]],2)</f>
        <v>04</v>
      </c>
      <c r="E5020" s="5">
        <v>67000000</v>
      </c>
      <c r="F5020" s="2" t="str">
        <f>VLOOKUP(TEXT(表格1[[#This Row],[地區]],"00000000"),縣市代碼,2,0)</f>
        <v>臺南市</v>
      </c>
      <c r="G5020" s="2" t="s">
        <v>10</v>
      </c>
      <c r="H5020" s="13">
        <v>1932884</v>
      </c>
      <c r="I5020" s="14">
        <v>5389358463</v>
      </c>
      <c r="J5020" s="14">
        <f>表格1[[#This Row],[信用卡交易筆數]]/1000</f>
        <v>1932.884</v>
      </c>
      <c r="K5020" s="14">
        <f>表格1[[#This Row],[信用卡交易金額'[新臺幣']]]/1000</f>
        <v>5389358.4630000005</v>
      </c>
      <c r="L5020" s="14">
        <f>表格1[[#This Row],[信用卡交易金額'[新臺幣']]]/1000000</f>
        <v>5389.3584629999996</v>
      </c>
      <c r="M5020" s="14" t="str" cm="1">
        <f t="array" ref="M5020">_xlfn.TEXTJOIN("", TRUE, _xlfn.XLOOKUP(TRUE, VALUE(表格1[[#This Row],[年月]]) &lt;= VALUE($R$8:$R$12), $Q$8:$Q$12)) &amp; "年度"</f>
        <v>2023年度</v>
      </c>
    </row>
    <row r="5021" spans="1:13" x14ac:dyDescent="0.3">
      <c r="A5021" s="2">
        <v>202304</v>
      </c>
      <c r="B5021" s="19">
        <f>DATE(表格1[[#This Row],[年]],表格1[[#This Row],[月]],1)</f>
        <v>45017</v>
      </c>
      <c r="C5021" s="2" t="str">
        <f>LEFT(表格1[[#This Row],[年月]],4)</f>
        <v>2023</v>
      </c>
      <c r="D5021" s="2" t="str">
        <f>RIGHT(表格1[[#This Row],[年月]],2)</f>
        <v>04</v>
      </c>
      <c r="E5021" s="5">
        <v>64000000</v>
      </c>
      <c r="F5021" s="2" t="str">
        <f>VLOOKUP(TEXT(表格1[[#This Row],[地區]],"00000000"),縣市代碼,2,0)</f>
        <v>高雄市</v>
      </c>
      <c r="G5021" s="2" t="s">
        <v>4</v>
      </c>
      <c r="H5021" s="13">
        <v>5718779</v>
      </c>
      <c r="I5021" s="14">
        <v>3059670338</v>
      </c>
      <c r="J5021" s="14">
        <f>表格1[[#This Row],[信用卡交易筆數]]/1000</f>
        <v>5718.7790000000005</v>
      </c>
      <c r="K5021" s="14">
        <f>表格1[[#This Row],[信用卡交易金額'[新臺幣']]]/1000</f>
        <v>3059670.338</v>
      </c>
      <c r="L5021" s="14">
        <f>表格1[[#This Row],[信用卡交易金額'[新臺幣']]]/1000000</f>
        <v>3059.6703379999999</v>
      </c>
      <c r="M5021" s="14" t="str" cm="1">
        <f t="array" ref="M5021">_xlfn.TEXTJOIN("", TRUE, _xlfn.XLOOKUP(TRUE, VALUE(表格1[[#This Row],[年月]]) &lt;= VALUE($R$8:$R$12), $Q$8:$Q$12)) &amp; "年度"</f>
        <v>2023年度</v>
      </c>
    </row>
    <row r="5022" spans="1:13" x14ac:dyDescent="0.3">
      <c r="A5022" s="2">
        <v>202304</v>
      </c>
      <c r="B5022" s="19">
        <f>DATE(表格1[[#This Row],[年]],表格1[[#This Row],[月]],1)</f>
        <v>45017</v>
      </c>
      <c r="C5022" s="2" t="str">
        <f>LEFT(表格1[[#This Row],[年月]],4)</f>
        <v>2023</v>
      </c>
      <c r="D5022" s="2" t="str">
        <f>RIGHT(表格1[[#This Row],[年月]],2)</f>
        <v>04</v>
      </c>
      <c r="E5022" s="5">
        <v>64000000</v>
      </c>
      <c r="F5022" s="2" t="str">
        <f>VLOOKUP(TEXT(表格1[[#This Row],[地區]],"00000000"),縣市代碼,2,0)</f>
        <v>高雄市</v>
      </c>
      <c r="G5022" s="2" t="s">
        <v>5</v>
      </c>
      <c r="H5022" s="13">
        <v>383304</v>
      </c>
      <c r="I5022" s="14">
        <v>1059526910</v>
      </c>
      <c r="J5022" s="14">
        <f>表格1[[#This Row],[信用卡交易筆數]]/1000</f>
        <v>383.30399999999997</v>
      </c>
      <c r="K5022" s="14">
        <f>表格1[[#This Row],[信用卡交易金額'[新臺幣']]]/1000</f>
        <v>1059526.9099999999</v>
      </c>
      <c r="L5022" s="14">
        <f>表格1[[#This Row],[信用卡交易金額'[新臺幣']]]/1000000</f>
        <v>1059.52691</v>
      </c>
      <c r="M5022" s="14" t="str" cm="1">
        <f t="array" ref="M5022">_xlfn.TEXTJOIN("", TRUE, _xlfn.XLOOKUP(TRUE, VALUE(表格1[[#This Row],[年月]]) &lt;= VALUE($R$8:$R$12), $Q$8:$Q$12)) &amp; "年度"</f>
        <v>2023年度</v>
      </c>
    </row>
    <row r="5023" spans="1:13" x14ac:dyDescent="0.3">
      <c r="A5023" s="2">
        <v>202304</v>
      </c>
      <c r="B5023" s="19">
        <f>DATE(表格1[[#This Row],[年]],表格1[[#This Row],[月]],1)</f>
        <v>45017</v>
      </c>
      <c r="C5023" s="2" t="str">
        <f>LEFT(表格1[[#This Row],[年月]],4)</f>
        <v>2023</v>
      </c>
      <c r="D5023" s="2" t="str">
        <f>RIGHT(表格1[[#This Row],[年月]],2)</f>
        <v>04</v>
      </c>
      <c r="E5023" s="5">
        <v>64000000</v>
      </c>
      <c r="F5023" s="2" t="str">
        <f>VLOOKUP(TEXT(表格1[[#This Row],[地區]],"00000000"),縣市代碼,2,0)</f>
        <v>高雄市</v>
      </c>
      <c r="G5023" s="2" t="s">
        <v>6</v>
      </c>
      <c r="H5023" s="13">
        <v>617157</v>
      </c>
      <c r="I5023" s="14">
        <v>2214347431</v>
      </c>
      <c r="J5023" s="14">
        <f>表格1[[#This Row],[信用卡交易筆數]]/1000</f>
        <v>617.15700000000004</v>
      </c>
      <c r="K5023" s="14">
        <f>表格1[[#This Row],[信用卡交易金額'[新臺幣']]]/1000</f>
        <v>2214347.4309999999</v>
      </c>
      <c r="L5023" s="14">
        <f>表格1[[#This Row],[信用卡交易金額'[新臺幣']]]/1000000</f>
        <v>2214.3474310000001</v>
      </c>
      <c r="M5023" s="14" t="str" cm="1">
        <f t="array" ref="M5023">_xlfn.TEXTJOIN("", TRUE, _xlfn.XLOOKUP(TRUE, VALUE(表格1[[#This Row],[年月]]) &lt;= VALUE($R$8:$R$12), $Q$8:$Q$12)) &amp; "年度"</f>
        <v>2023年度</v>
      </c>
    </row>
    <row r="5024" spans="1:13" x14ac:dyDescent="0.3">
      <c r="A5024" s="2">
        <v>202304</v>
      </c>
      <c r="B5024" s="19">
        <f>DATE(表格1[[#This Row],[年]],表格1[[#This Row],[月]],1)</f>
        <v>45017</v>
      </c>
      <c r="C5024" s="2" t="str">
        <f>LEFT(表格1[[#This Row],[年月]],4)</f>
        <v>2023</v>
      </c>
      <c r="D5024" s="2" t="str">
        <f>RIGHT(表格1[[#This Row],[年月]],2)</f>
        <v>04</v>
      </c>
      <c r="E5024" s="5">
        <v>64000000</v>
      </c>
      <c r="F5024" s="2" t="str">
        <f>VLOOKUP(TEXT(表格1[[#This Row],[地區]],"00000000"),縣市代碼,2,0)</f>
        <v>高雄市</v>
      </c>
      <c r="G5024" s="2" t="s">
        <v>7</v>
      </c>
      <c r="H5024" s="13">
        <v>3294278</v>
      </c>
      <c r="I5024" s="14">
        <v>3505398395</v>
      </c>
      <c r="J5024" s="14">
        <f>表格1[[#This Row],[信用卡交易筆數]]/1000</f>
        <v>3294.2779999999998</v>
      </c>
      <c r="K5024" s="14">
        <f>表格1[[#This Row],[信用卡交易金額'[新臺幣']]]/1000</f>
        <v>3505398.395</v>
      </c>
      <c r="L5024" s="14">
        <f>表格1[[#This Row],[信用卡交易金額'[新臺幣']]]/1000000</f>
        <v>3505.3983950000002</v>
      </c>
      <c r="M5024" s="14" t="str" cm="1">
        <f t="array" ref="M5024">_xlfn.TEXTJOIN("", TRUE, _xlfn.XLOOKUP(TRUE, VALUE(表格1[[#This Row],[年月]]) &lt;= VALUE($R$8:$R$12), $Q$8:$Q$12)) &amp; "年度"</f>
        <v>2023年度</v>
      </c>
    </row>
    <row r="5025" spans="1:13" x14ac:dyDescent="0.3">
      <c r="A5025" s="2">
        <v>202304</v>
      </c>
      <c r="B5025" s="19">
        <f>DATE(表格1[[#This Row],[年]],表格1[[#This Row],[月]],1)</f>
        <v>45017</v>
      </c>
      <c r="C5025" s="2" t="str">
        <f>LEFT(表格1[[#This Row],[年月]],4)</f>
        <v>2023</v>
      </c>
      <c r="D5025" s="2" t="str">
        <f>RIGHT(表格1[[#This Row],[年月]],2)</f>
        <v>04</v>
      </c>
      <c r="E5025" s="5">
        <v>64000000</v>
      </c>
      <c r="F5025" s="2" t="str">
        <f>VLOOKUP(TEXT(表格1[[#This Row],[地區]],"00000000"),縣市代碼,2,0)</f>
        <v>高雄市</v>
      </c>
      <c r="G5025" s="2" t="s">
        <v>8</v>
      </c>
      <c r="H5025" s="13">
        <v>2331956</v>
      </c>
      <c r="I5025" s="14">
        <v>3869092643</v>
      </c>
      <c r="J5025" s="14">
        <f>表格1[[#This Row],[信用卡交易筆數]]/1000</f>
        <v>2331.9560000000001</v>
      </c>
      <c r="K5025" s="14">
        <f>表格1[[#This Row],[信用卡交易金額'[新臺幣']]]/1000</f>
        <v>3869092.6430000002</v>
      </c>
      <c r="L5025" s="14">
        <f>表格1[[#This Row],[信用卡交易金額'[新臺幣']]]/1000000</f>
        <v>3869.092643</v>
      </c>
      <c r="M5025" s="14" t="str" cm="1">
        <f t="array" ref="M5025">_xlfn.TEXTJOIN("", TRUE, _xlfn.XLOOKUP(TRUE, VALUE(表格1[[#This Row],[年月]]) &lt;= VALUE($R$8:$R$12), $Q$8:$Q$12)) &amp; "年度"</f>
        <v>2023年度</v>
      </c>
    </row>
    <row r="5026" spans="1:13" x14ac:dyDescent="0.3">
      <c r="A5026" s="2">
        <v>202304</v>
      </c>
      <c r="B5026" s="19">
        <f>DATE(表格1[[#This Row],[年]],表格1[[#This Row],[月]],1)</f>
        <v>45017</v>
      </c>
      <c r="C5026" s="2" t="str">
        <f>LEFT(表格1[[#This Row],[年月]],4)</f>
        <v>2023</v>
      </c>
      <c r="D5026" s="2" t="str">
        <f>RIGHT(表格1[[#This Row],[年月]],2)</f>
        <v>04</v>
      </c>
      <c r="E5026" s="5">
        <v>64000000</v>
      </c>
      <c r="F5026" s="2" t="str">
        <f>VLOOKUP(TEXT(表格1[[#This Row],[地區]],"00000000"),縣市代碼,2,0)</f>
        <v>高雄市</v>
      </c>
      <c r="G5026" s="2" t="s">
        <v>9</v>
      </c>
      <c r="H5026" s="13">
        <v>5331824</v>
      </c>
      <c r="I5026" s="14">
        <v>7896661023</v>
      </c>
      <c r="J5026" s="14">
        <f>表格1[[#This Row],[信用卡交易筆數]]/1000</f>
        <v>5331.8239999999996</v>
      </c>
      <c r="K5026" s="14">
        <f>表格1[[#This Row],[信用卡交易金額'[新臺幣']]]/1000</f>
        <v>7896661.023</v>
      </c>
      <c r="L5026" s="14">
        <f>表格1[[#This Row],[信用卡交易金額'[新臺幣']]]/1000000</f>
        <v>7896.6610229999997</v>
      </c>
      <c r="M5026" s="14" t="str" cm="1">
        <f t="array" ref="M5026">_xlfn.TEXTJOIN("", TRUE, _xlfn.XLOOKUP(TRUE, VALUE(表格1[[#This Row],[年月]]) &lt;= VALUE($R$8:$R$12), $Q$8:$Q$12)) &amp; "年度"</f>
        <v>2023年度</v>
      </c>
    </row>
    <row r="5027" spans="1:13" x14ac:dyDescent="0.3">
      <c r="A5027" s="2">
        <v>202304</v>
      </c>
      <c r="B5027" s="19">
        <f>DATE(表格1[[#This Row],[年]],表格1[[#This Row],[月]],1)</f>
        <v>45017</v>
      </c>
      <c r="C5027" s="2" t="str">
        <f>LEFT(表格1[[#This Row],[年月]],4)</f>
        <v>2023</v>
      </c>
      <c r="D5027" s="2" t="str">
        <f>RIGHT(表格1[[#This Row],[年月]],2)</f>
        <v>04</v>
      </c>
      <c r="E5027" s="5">
        <v>64000000</v>
      </c>
      <c r="F5027" s="2" t="str">
        <f>VLOOKUP(TEXT(表格1[[#This Row],[地區]],"00000000"),縣市代碼,2,0)</f>
        <v>高雄市</v>
      </c>
      <c r="G5027" s="2" t="s">
        <v>10</v>
      </c>
      <c r="H5027" s="13">
        <v>2863849</v>
      </c>
      <c r="I5027" s="14">
        <v>8355426224</v>
      </c>
      <c r="J5027" s="14">
        <f>表格1[[#This Row],[信用卡交易筆數]]/1000</f>
        <v>2863.8490000000002</v>
      </c>
      <c r="K5027" s="14">
        <f>表格1[[#This Row],[信用卡交易金額'[新臺幣']]]/1000</f>
        <v>8355426.2240000004</v>
      </c>
      <c r="L5027" s="14">
        <f>表格1[[#This Row],[信用卡交易金額'[新臺幣']]]/1000000</f>
        <v>8355.4262240000007</v>
      </c>
      <c r="M5027" s="14" t="str" cm="1">
        <f t="array" ref="M5027">_xlfn.TEXTJOIN("", TRUE, _xlfn.XLOOKUP(TRUE, VALUE(表格1[[#This Row],[年月]]) &lt;= VALUE($R$8:$R$12), $Q$8:$Q$12)) &amp; "年度"</f>
        <v>2023年度</v>
      </c>
    </row>
    <row r="5028" spans="1:13" x14ac:dyDescent="0.3">
      <c r="A5028" s="2">
        <v>202304</v>
      </c>
      <c r="B5028" s="19">
        <f>DATE(表格1[[#This Row],[年]],表格1[[#This Row],[月]],1)</f>
        <v>45017</v>
      </c>
      <c r="C5028" s="2" t="str">
        <f>LEFT(表格1[[#This Row],[年月]],4)</f>
        <v>2023</v>
      </c>
      <c r="D5028" s="2" t="str">
        <f>RIGHT(表格1[[#This Row],[年月]],2)</f>
        <v>04</v>
      </c>
      <c r="E5028" s="5">
        <v>10013000</v>
      </c>
      <c r="F5028" s="2" t="str">
        <f>VLOOKUP(TEXT(表格1[[#This Row],[地區]],"00000000"),縣市代碼,2,0)</f>
        <v>屏東縣</v>
      </c>
      <c r="G5028" s="2" t="s">
        <v>4</v>
      </c>
      <c r="H5028" s="13">
        <v>802153</v>
      </c>
      <c r="I5028" s="14">
        <v>412625110</v>
      </c>
      <c r="J5028" s="14">
        <f>表格1[[#This Row],[信用卡交易筆數]]/1000</f>
        <v>802.15300000000002</v>
      </c>
      <c r="K5028" s="14">
        <f>表格1[[#This Row],[信用卡交易金額'[新臺幣']]]/1000</f>
        <v>412625.11</v>
      </c>
      <c r="L5028" s="14">
        <f>表格1[[#This Row],[信用卡交易金額'[新臺幣']]]/1000000</f>
        <v>412.62511000000001</v>
      </c>
      <c r="M5028" s="14" t="str" cm="1">
        <f t="array" ref="M5028">_xlfn.TEXTJOIN("", TRUE, _xlfn.XLOOKUP(TRUE, VALUE(表格1[[#This Row],[年月]]) &lt;= VALUE($R$8:$R$12), $Q$8:$Q$12)) &amp; "年度"</f>
        <v>2023年度</v>
      </c>
    </row>
    <row r="5029" spans="1:13" x14ac:dyDescent="0.3">
      <c r="A5029" s="2">
        <v>202304</v>
      </c>
      <c r="B5029" s="19">
        <f>DATE(表格1[[#This Row],[年]],表格1[[#This Row],[月]],1)</f>
        <v>45017</v>
      </c>
      <c r="C5029" s="2" t="str">
        <f>LEFT(表格1[[#This Row],[年月]],4)</f>
        <v>2023</v>
      </c>
      <c r="D5029" s="2" t="str">
        <f>RIGHT(表格1[[#This Row],[年月]],2)</f>
        <v>04</v>
      </c>
      <c r="E5029" s="5">
        <v>10013000</v>
      </c>
      <c r="F5029" s="2" t="str">
        <f>VLOOKUP(TEXT(表格1[[#This Row],[地區]],"00000000"),縣市代碼,2,0)</f>
        <v>屏東縣</v>
      </c>
      <c r="G5029" s="2" t="s">
        <v>5</v>
      </c>
      <c r="H5029" s="13">
        <v>65954</v>
      </c>
      <c r="I5029" s="14">
        <v>165148938</v>
      </c>
      <c r="J5029" s="14">
        <f>表格1[[#This Row],[信用卡交易筆數]]/1000</f>
        <v>65.953999999999994</v>
      </c>
      <c r="K5029" s="14">
        <f>表格1[[#This Row],[信用卡交易金額'[新臺幣']]]/1000</f>
        <v>165148.93799999999</v>
      </c>
      <c r="L5029" s="14">
        <f>表格1[[#This Row],[信用卡交易金額'[新臺幣']]]/1000000</f>
        <v>165.14893799999999</v>
      </c>
      <c r="M5029" s="14" t="str" cm="1">
        <f t="array" ref="M5029">_xlfn.TEXTJOIN("", TRUE, _xlfn.XLOOKUP(TRUE, VALUE(表格1[[#This Row],[年月]]) &lt;= VALUE($R$8:$R$12), $Q$8:$Q$12)) &amp; "年度"</f>
        <v>2023年度</v>
      </c>
    </row>
    <row r="5030" spans="1:13" x14ac:dyDescent="0.3">
      <c r="A5030" s="2">
        <v>202304</v>
      </c>
      <c r="B5030" s="19">
        <f>DATE(表格1[[#This Row],[年]],表格1[[#This Row],[月]],1)</f>
        <v>45017</v>
      </c>
      <c r="C5030" s="2" t="str">
        <f>LEFT(表格1[[#This Row],[年月]],4)</f>
        <v>2023</v>
      </c>
      <c r="D5030" s="2" t="str">
        <f>RIGHT(表格1[[#This Row],[年月]],2)</f>
        <v>04</v>
      </c>
      <c r="E5030" s="5">
        <v>10013000</v>
      </c>
      <c r="F5030" s="2" t="str">
        <f>VLOOKUP(TEXT(表格1[[#This Row],[地區]],"00000000"),縣市代碼,2,0)</f>
        <v>屏東縣</v>
      </c>
      <c r="G5030" s="2" t="s">
        <v>6</v>
      </c>
      <c r="H5030" s="13">
        <v>99967</v>
      </c>
      <c r="I5030" s="14">
        <v>346823699</v>
      </c>
      <c r="J5030" s="14">
        <f>表格1[[#This Row],[信用卡交易筆數]]/1000</f>
        <v>99.966999999999999</v>
      </c>
      <c r="K5030" s="14">
        <f>表格1[[#This Row],[信用卡交易金額'[新臺幣']]]/1000</f>
        <v>346823.69900000002</v>
      </c>
      <c r="L5030" s="14">
        <f>表格1[[#This Row],[信用卡交易金額'[新臺幣']]]/1000000</f>
        <v>346.82369899999998</v>
      </c>
      <c r="M5030" s="14" t="str" cm="1">
        <f t="array" ref="M5030">_xlfn.TEXTJOIN("", TRUE, _xlfn.XLOOKUP(TRUE, VALUE(表格1[[#This Row],[年月]]) &lt;= VALUE($R$8:$R$12), $Q$8:$Q$12)) &amp; "年度"</f>
        <v>2023年度</v>
      </c>
    </row>
    <row r="5031" spans="1:13" x14ac:dyDescent="0.3">
      <c r="A5031" s="2">
        <v>202304</v>
      </c>
      <c r="B5031" s="19">
        <f>DATE(表格1[[#This Row],[年]],表格1[[#This Row],[月]],1)</f>
        <v>45017</v>
      </c>
      <c r="C5031" s="2" t="str">
        <f>LEFT(表格1[[#This Row],[年月]],4)</f>
        <v>2023</v>
      </c>
      <c r="D5031" s="2" t="str">
        <f>RIGHT(表格1[[#This Row],[年月]],2)</f>
        <v>04</v>
      </c>
      <c r="E5031" s="5">
        <v>10013000</v>
      </c>
      <c r="F5031" s="2" t="str">
        <f>VLOOKUP(TEXT(表格1[[#This Row],[地區]],"00000000"),縣市代碼,2,0)</f>
        <v>屏東縣</v>
      </c>
      <c r="G5031" s="2" t="s">
        <v>7</v>
      </c>
      <c r="H5031" s="13">
        <v>647665</v>
      </c>
      <c r="I5031" s="14">
        <v>692863451</v>
      </c>
      <c r="J5031" s="14">
        <f>表格1[[#This Row],[信用卡交易筆數]]/1000</f>
        <v>647.66499999999996</v>
      </c>
      <c r="K5031" s="14">
        <f>表格1[[#This Row],[信用卡交易金額'[新臺幣']]]/1000</f>
        <v>692863.451</v>
      </c>
      <c r="L5031" s="14">
        <f>表格1[[#This Row],[信用卡交易金額'[新臺幣']]]/1000000</f>
        <v>692.86345100000005</v>
      </c>
      <c r="M5031" s="14" t="str" cm="1">
        <f t="array" ref="M5031">_xlfn.TEXTJOIN("", TRUE, _xlfn.XLOOKUP(TRUE, VALUE(表格1[[#This Row],[年月]]) &lt;= VALUE($R$8:$R$12), $Q$8:$Q$12)) &amp; "年度"</f>
        <v>2023年度</v>
      </c>
    </row>
    <row r="5032" spans="1:13" x14ac:dyDescent="0.3">
      <c r="A5032" s="2">
        <v>202304</v>
      </c>
      <c r="B5032" s="19">
        <f>DATE(表格1[[#This Row],[年]],表格1[[#This Row],[月]],1)</f>
        <v>45017</v>
      </c>
      <c r="C5032" s="2" t="str">
        <f>LEFT(表格1[[#This Row],[年月]],4)</f>
        <v>2023</v>
      </c>
      <c r="D5032" s="2" t="str">
        <f>RIGHT(表格1[[#This Row],[年月]],2)</f>
        <v>04</v>
      </c>
      <c r="E5032" s="5">
        <v>10013000</v>
      </c>
      <c r="F5032" s="2" t="str">
        <f>VLOOKUP(TEXT(表格1[[#This Row],[地區]],"00000000"),縣市代碼,2,0)</f>
        <v>屏東縣</v>
      </c>
      <c r="G5032" s="2" t="s">
        <v>8</v>
      </c>
      <c r="H5032" s="13">
        <v>405841</v>
      </c>
      <c r="I5032" s="14">
        <v>575012800</v>
      </c>
      <c r="J5032" s="14">
        <f>表格1[[#This Row],[信用卡交易筆數]]/1000</f>
        <v>405.84100000000001</v>
      </c>
      <c r="K5032" s="14">
        <f>表格1[[#This Row],[信用卡交易金額'[新臺幣']]]/1000</f>
        <v>575012.80000000005</v>
      </c>
      <c r="L5032" s="14">
        <f>表格1[[#This Row],[信用卡交易金額'[新臺幣']]]/1000000</f>
        <v>575.01279999999997</v>
      </c>
      <c r="M5032" s="14" t="str" cm="1">
        <f t="array" ref="M5032">_xlfn.TEXTJOIN("", TRUE, _xlfn.XLOOKUP(TRUE, VALUE(表格1[[#This Row],[年月]]) &lt;= VALUE($R$8:$R$12), $Q$8:$Q$12)) &amp; "年度"</f>
        <v>2023年度</v>
      </c>
    </row>
    <row r="5033" spans="1:13" x14ac:dyDescent="0.3">
      <c r="A5033" s="2">
        <v>202304</v>
      </c>
      <c r="B5033" s="19">
        <f>DATE(表格1[[#This Row],[年]],表格1[[#This Row],[月]],1)</f>
        <v>45017</v>
      </c>
      <c r="C5033" s="2" t="str">
        <f>LEFT(表格1[[#This Row],[年月]],4)</f>
        <v>2023</v>
      </c>
      <c r="D5033" s="2" t="str">
        <f>RIGHT(表格1[[#This Row],[年月]],2)</f>
        <v>04</v>
      </c>
      <c r="E5033" s="5">
        <v>10013000</v>
      </c>
      <c r="F5033" s="2" t="str">
        <f>VLOOKUP(TEXT(表格1[[#This Row],[地區]],"00000000"),縣市代碼,2,0)</f>
        <v>屏東縣</v>
      </c>
      <c r="G5033" s="2" t="s">
        <v>9</v>
      </c>
      <c r="H5033" s="13">
        <v>824334</v>
      </c>
      <c r="I5033" s="14">
        <v>1181181736</v>
      </c>
      <c r="J5033" s="14">
        <f>表格1[[#This Row],[信用卡交易筆數]]/1000</f>
        <v>824.33399999999995</v>
      </c>
      <c r="K5033" s="14">
        <f>表格1[[#This Row],[信用卡交易金額'[新臺幣']]]/1000</f>
        <v>1181181.736</v>
      </c>
      <c r="L5033" s="14">
        <f>表格1[[#This Row],[信用卡交易金額'[新臺幣']]]/1000000</f>
        <v>1181.181736</v>
      </c>
      <c r="M5033" s="14" t="str" cm="1">
        <f t="array" ref="M5033">_xlfn.TEXTJOIN("", TRUE, _xlfn.XLOOKUP(TRUE, VALUE(表格1[[#This Row],[年月]]) &lt;= VALUE($R$8:$R$12), $Q$8:$Q$12)) &amp; "年度"</f>
        <v>2023年度</v>
      </c>
    </row>
    <row r="5034" spans="1:13" x14ac:dyDescent="0.3">
      <c r="A5034" s="2">
        <v>202304</v>
      </c>
      <c r="B5034" s="19">
        <f>DATE(表格1[[#This Row],[年]],表格1[[#This Row],[月]],1)</f>
        <v>45017</v>
      </c>
      <c r="C5034" s="2" t="str">
        <f>LEFT(表格1[[#This Row],[年月]],4)</f>
        <v>2023</v>
      </c>
      <c r="D5034" s="2" t="str">
        <f>RIGHT(表格1[[#This Row],[年月]],2)</f>
        <v>04</v>
      </c>
      <c r="E5034" s="5">
        <v>10013000</v>
      </c>
      <c r="F5034" s="2" t="str">
        <f>VLOOKUP(TEXT(表格1[[#This Row],[地區]],"00000000"),縣市代碼,2,0)</f>
        <v>屏東縣</v>
      </c>
      <c r="G5034" s="2" t="s">
        <v>10</v>
      </c>
      <c r="H5034" s="13">
        <v>517617</v>
      </c>
      <c r="I5034" s="14">
        <v>1578545605</v>
      </c>
      <c r="J5034" s="14">
        <f>表格1[[#This Row],[信用卡交易筆數]]/1000</f>
        <v>517.61699999999996</v>
      </c>
      <c r="K5034" s="14">
        <f>表格1[[#This Row],[信用卡交易金額'[新臺幣']]]/1000</f>
        <v>1578545.605</v>
      </c>
      <c r="L5034" s="14">
        <f>表格1[[#This Row],[信用卡交易金額'[新臺幣']]]/1000000</f>
        <v>1578.545605</v>
      </c>
      <c r="M5034" s="14" t="str" cm="1">
        <f t="array" ref="M5034">_xlfn.TEXTJOIN("", TRUE, _xlfn.XLOOKUP(TRUE, VALUE(表格1[[#This Row],[年月]]) &lt;= VALUE($R$8:$R$12), $Q$8:$Q$12)) &amp; "年度"</f>
        <v>2023年度</v>
      </c>
    </row>
    <row r="5035" spans="1:13" x14ac:dyDescent="0.3">
      <c r="A5035" s="2">
        <v>202304</v>
      </c>
      <c r="B5035" s="19">
        <f>DATE(表格1[[#This Row],[年]],表格1[[#This Row],[月]],1)</f>
        <v>45017</v>
      </c>
      <c r="C5035" s="2" t="str">
        <f>LEFT(表格1[[#This Row],[年月]],4)</f>
        <v>2023</v>
      </c>
      <c r="D5035" s="2" t="str">
        <f>RIGHT(表格1[[#This Row],[年月]],2)</f>
        <v>04</v>
      </c>
      <c r="E5035" s="5">
        <v>10017000</v>
      </c>
      <c r="F5035" s="2" t="str">
        <f>VLOOKUP(TEXT(表格1[[#This Row],[地區]],"00000000"),縣市代碼,2,0)</f>
        <v>基隆市</v>
      </c>
      <c r="G5035" s="2" t="s">
        <v>4</v>
      </c>
      <c r="H5035" s="13">
        <v>764605</v>
      </c>
      <c r="I5035" s="14">
        <v>389368626</v>
      </c>
      <c r="J5035" s="14">
        <f>表格1[[#This Row],[信用卡交易筆數]]/1000</f>
        <v>764.60500000000002</v>
      </c>
      <c r="K5035" s="14">
        <f>表格1[[#This Row],[信用卡交易金額'[新臺幣']]]/1000</f>
        <v>389368.62599999999</v>
      </c>
      <c r="L5035" s="14">
        <f>表格1[[#This Row],[信用卡交易金額'[新臺幣']]]/1000000</f>
        <v>389.36862600000001</v>
      </c>
      <c r="M5035" s="14" t="str" cm="1">
        <f t="array" ref="M5035">_xlfn.TEXTJOIN("", TRUE, _xlfn.XLOOKUP(TRUE, VALUE(表格1[[#This Row],[年月]]) &lt;= VALUE($R$8:$R$12), $Q$8:$Q$12)) &amp; "年度"</f>
        <v>2023年度</v>
      </c>
    </row>
    <row r="5036" spans="1:13" x14ac:dyDescent="0.3">
      <c r="A5036" s="2">
        <v>202304</v>
      </c>
      <c r="B5036" s="19">
        <f>DATE(表格1[[#This Row],[年]],表格1[[#This Row],[月]],1)</f>
        <v>45017</v>
      </c>
      <c r="C5036" s="2" t="str">
        <f>LEFT(表格1[[#This Row],[年月]],4)</f>
        <v>2023</v>
      </c>
      <c r="D5036" s="2" t="str">
        <f>RIGHT(表格1[[#This Row],[年月]],2)</f>
        <v>04</v>
      </c>
      <c r="E5036" s="5">
        <v>10017000</v>
      </c>
      <c r="F5036" s="2" t="str">
        <f>VLOOKUP(TEXT(表格1[[#This Row],[地區]],"00000000"),縣市代碼,2,0)</f>
        <v>基隆市</v>
      </c>
      <c r="G5036" s="2" t="s">
        <v>5</v>
      </c>
      <c r="H5036" s="13">
        <v>55587</v>
      </c>
      <c r="I5036" s="14">
        <v>158670318</v>
      </c>
      <c r="J5036" s="14">
        <f>表格1[[#This Row],[信用卡交易筆數]]/1000</f>
        <v>55.587000000000003</v>
      </c>
      <c r="K5036" s="14">
        <f>表格1[[#This Row],[信用卡交易金額'[新臺幣']]]/1000</f>
        <v>158670.318</v>
      </c>
      <c r="L5036" s="14">
        <f>表格1[[#This Row],[信用卡交易金額'[新臺幣']]]/1000000</f>
        <v>158.67031800000001</v>
      </c>
      <c r="M5036" s="14" t="str" cm="1">
        <f t="array" ref="M5036">_xlfn.TEXTJOIN("", TRUE, _xlfn.XLOOKUP(TRUE, VALUE(表格1[[#This Row],[年月]]) &lt;= VALUE($R$8:$R$12), $Q$8:$Q$12)) &amp; "年度"</f>
        <v>2023年度</v>
      </c>
    </row>
    <row r="5037" spans="1:13" x14ac:dyDescent="0.3">
      <c r="A5037" s="2">
        <v>202304</v>
      </c>
      <c r="B5037" s="19">
        <f>DATE(表格1[[#This Row],[年]],表格1[[#This Row],[月]],1)</f>
        <v>45017</v>
      </c>
      <c r="C5037" s="2" t="str">
        <f>LEFT(表格1[[#This Row],[年月]],4)</f>
        <v>2023</v>
      </c>
      <c r="D5037" s="2" t="str">
        <f>RIGHT(表格1[[#This Row],[年月]],2)</f>
        <v>04</v>
      </c>
      <c r="E5037" s="5">
        <v>10017000</v>
      </c>
      <c r="F5037" s="2" t="str">
        <f>VLOOKUP(TEXT(表格1[[#This Row],[地區]],"00000000"),縣市代碼,2,0)</f>
        <v>基隆市</v>
      </c>
      <c r="G5037" s="2" t="s">
        <v>6</v>
      </c>
      <c r="H5037" s="13">
        <v>70514</v>
      </c>
      <c r="I5037" s="14">
        <v>280091025</v>
      </c>
      <c r="J5037" s="14">
        <f>表格1[[#This Row],[信用卡交易筆數]]/1000</f>
        <v>70.513999999999996</v>
      </c>
      <c r="K5037" s="14">
        <f>表格1[[#This Row],[信用卡交易金額'[新臺幣']]]/1000</f>
        <v>280091.02500000002</v>
      </c>
      <c r="L5037" s="14">
        <f>表格1[[#This Row],[信用卡交易金額'[新臺幣']]]/1000000</f>
        <v>280.091025</v>
      </c>
      <c r="M5037" s="14" t="str" cm="1">
        <f t="array" ref="M5037">_xlfn.TEXTJOIN("", TRUE, _xlfn.XLOOKUP(TRUE, VALUE(表格1[[#This Row],[年月]]) &lt;= VALUE($R$8:$R$12), $Q$8:$Q$12)) &amp; "年度"</f>
        <v>2023年度</v>
      </c>
    </row>
    <row r="5038" spans="1:13" x14ac:dyDescent="0.3">
      <c r="A5038" s="2">
        <v>202304</v>
      </c>
      <c r="B5038" s="19">
        <f>DATE(表格1[[#This Row],[年]],表格1[[#This Row],[月]],1)</f>
        <v>45017</v>
      </c>
      <c r="C5038" s="2" t="str">
        <f>LEFT(表格1[[#This Row],[年月]],4)</f>
        <v>2023</v>
      </c>
      <c r="D5038" s="2" t="str">
        <f>RIGHT(表格1[[#This Row],[年月]],2)</f>
        <v>04</v>
      </c>
      <c r="E5038" s="5">
        <v>10017000</v>
      </c>
      <c r="F5038" s="2" t="str">
        <f>VLOOKUP(TEXT(表格1[[#This Row],[地區]],"00000000"),縣市代碼,2,0)</f>
        <v>基隆市</v>
      </c>
      <c r="G5038" s="2" t="s">
        <v>7</v>
      </c>
      <c r="H5038" s="13">
        <v>438291</v>
      </c>
      <c r="I5038" s="14">
        <v>470638957</v>
      </c>
      <c r="J5038" s="14">
        <f>表格1[[#This Row],[信用卡交易筆數]]/1000</f>
        <v>438.291</v>
      </c>
      <c r="K5038" s="14">
        <f>表格1[[#This Row],[信用卡交易金額'[新臺幣']]]/1000</f>
        <v>470638.95699999999</v>
      </c>
      <c r="L5038" s="14">
        <f>表格1[[#This Row],[信用卡交易金額'[新臺幣']]]/1000000</f>
        <v>470.638957</v>
      </c>
      <c r="M5038" s="14" t="str" cm="1">
        <f t="array" ref="M5038">_xlfn.TEXTJOIN("", TRUE, _xlfn.XLOOKUP(TRUE, VALUE(表格1[[#This Row],[年月]]) &lt;= VALUE($R$8:$R$12), $Q$8:$Q$12)) &amp; "年度"</f>
        <v>2023年度</v>
      </c>
    </row>
    <row r="5039" spans="1:13" x14ac:dyDescent="0.3">
      <c r="A5039" s="2">
        <v>202304</v>
      </c>
      <c r="B5039" s="19">
        <f>DATE(表格1[[#This Row],[年]],表格1[[#This Row],[月]],1)</f>
        <v>45017</v>
      </c>
      <c r="C5039" s="2" t="str">
        <f>LEFT(表格1[[#This Row],[年月]],4)</f>
        <v>2023</v>
      </c>
      <c r="D5039" s="2" t="str">
        <f>RIGHT(表格1[[#This Row],[年月]],2)</f>
        <v>04</v>
      </c>
      <c r="E5039" s="5">
        <v>10017000</v>
      </c>
      <c r="F5039" s="2" t="str">
        <f>VLOOKUP(TEXT(表格1[[#This Row],[地區]],"00000000"),縣市代碼,2,0)</f>
        <v>基隆市</v>
      </c>
      <c r="G5039" s="2" t="s">
        <v>8</v>
      </c>
      <c r="H5039" s="13">
        <v>350096</v>
      </c>
      <c r="I5039" s="14">
        <v>559357091</v>
      </c>
      <c r="J5039" s="14">
        <f>表格1[[#This Row],[信用卡交易筆數]]/1000</f>
        <v>350.096</v>
      </c>
      <c r="K5039" s="14">
        <f>表格1[[#This Row],[信用卡交易金額'[新臺幣']]]/1000</f>
        <v>559357.09100000001</v>
      </c>
      <c r="L5039" s="14">
        <f>表格1[[#This Row],[信用卡交易金額'[新臺幣']]]/1000000</f>
        <v>559.35709099999997</v>
      </c>
      <c r="M5039" s="14" t="str" cm="1">
        <f t="array" ref="M5039">_xlfn.TEXTJOIN("", TRUE, _xlfn.XLOOKUP(TRUE, VALUE(表格1[[#This Row],[年月]]) &lt;= VALUE($R$8:$R$12), $Q$8:$Q$12)) &amp; "年度"</f>
        <v>2023年度</v>
      </c>
    </row>
    <row r="5040" spans="1:13" x14ac:dyDescent="0.3">
      <c r="A5040" s="2">
        <v>202304</v>
      </c>
      <c r="B5040" s="19">
        <f>DATE(表格1[[#This Row],[年]],表格1[[#This Row],[月]],1)</f>
        <v>45017</v>
      </c>
      <c r="C5040" s="2" t="str">
        <f>LEFT(表格1[[#This Row],[年月]],4)</f>
        <v>2023</v>
      </c>
      <c r="D5040" s="2" t="str">
        <f>RIGHT(表格1[[#This Row],[年月]],2)</f>
        <v>04</v>
      </c>
      <c r="E5040" s="5">
        <v>10017000</v>
      </c>
      <c r="F5040" s="2" t="str">
        <f>VLOOKUP(TEXT(表格1[[#This Row],[地區]],"00000000"),縣市代碼,2,0)</f>
        <v>基隆市</v>
      </c>
      <c r="G5040" s="2" t="s">
        <v>9</v>
      </c>
      <c r="H5040" s="13">
        <v>697076</v>
      </c>
      <c r="I5040" s="14">
        <v>848535714</v>
      </c>
      <c r="J5040" s="14">
        <f>表格1[[#This Row],[信用卡交易筆數]]/1000</f>
        <v>697.07600000000002</v>
      </c>
      <c r="K5040" s="14">
        <f>表格1[[#This Row],[信用卡交易金額'[新臺幣']]]/1000</f>
        <v>848535.71400000004</v>
      </c>
      <c r="L5040" s="14">
        <f>表格1[[#This Row],[信用卡交易金額'[新臺幣']]]/1000000</f>
        <v>848.53571399999998</v>
      </c>
      <c r="M5040" s="14" t="str" cm="1">
        <f t="array" ref="M5040">_xlfn.TEXTJOIN("", TRUE, _xlfn.XLOOKUP(TRUE, VALUE(表格1[[#This Row],[年月]]) &lt;= VALUE($R$8:$R$12), $Q$8:$Q$12)) &amp; "年度"</f>
        <v>2023年度</v>
      </c>
    </row>
    <row r="5041" spans="1:13" x14ac:dyDescent="0.3">
      <c r="A5041" s="2">
        <v>202304</v>
      </c>
      <c r="B5041" s="19">
        <f>DATE(表格1[[#This Row],[年]],表格1[[#This Row],[月]],1)</f>
        <v>45017</v>
      </c>
      <c r="C5041" s="2" t="str">
        <f>LEFT(表格1[[#This Row],[年月]],4)</f>
        <v>2023</v>
      </c>
      <c r="D5041" s="2" t="str">
        <f>RIGHT(表格1[[#This Row],[年月]],2)</f>
        <v>04</v>
      </c>
      <c r="E5041" s="5">
        <v>10017000</v>
      </c>
      <c r="F5041" s="2" t="str">
        <f>VLOOKUP(TEXT(表格1[[#This Row],[地區]],"00000000"),縣市代碼,2,0)</f>
        <v>基隆市</v>
      </c>
      <c r="G5041" s="2" t="s">
        <v>10</v>
      </c>
      <c r="H5041" s="13">
        <v>431464</v>
      </c>
      <c r="I5041" s="14">
        <v>1069139711</v>
      </c>
      <c r="J5041" s="14">
        <f>表格1[[#This Row],[信用卡交易筆數]]/1000</f>
        <v>431.464</v>
      </c>
      <c r="K5041" s="14">
        <f>表格1[[#This Row],[信用卡交易金額'[新臺幣']]]/1000</f>
        <v>1069139.7109999999</v>
      </c>
      <c r="L5041" s="14">
        <f>表格1[[#This Row],[信用卡交易金額'[新臺幣']]]/1000000</f>
        <v>1069.139711</v>
      </c>
      <c r="M5041" s="14" t="str" cm="1">
        <f t="array" ref="M5041">_xlfn.TEXTJOIN("", TRUE, _xlfn.XLOOKUP(TRUE, VALUE(表格1[[#This Row],[年月]]) &lt;= VALUE($R$8:$R$12), $Q$8:$Q$12)) &amp; "年度"</f>
        <v>2023年度</v>
      </c>
    </row>
    <row r="5042" spans="1:13" x14ac:dyDescent="0.3">
      <c r="A5042" s="2">
        <v>202304</v>
      </c>
      <c r="B5042" s="19">
        <f>DATE(表格1[[#This Row],[年]],表格1[[#This Row],[月]],1)</f>
        <v>45017</v>
      </c>
      <c r="C5042" s="2" t="str">
        <f>LEFT(表格1[[#This Row],[年月]],4)</f>
        <v>2023</v>
      </c>
      <c r="D5042" s="2" t="str">
        <f>RIGHT(表格1[[#This Row],[年月]],2)</f>
        <v>04</v>
      </c>
      <c r="E5042" s="5">
        <v>10002000</v>
      </c>
      <c r="F5042" s="2" t="str">
        <f>VLOOKUP(TEXT(表格1[[#This Row],[地區]],"00000000"),縣市代碼,2,0)</f>
        <v>宜蘭縣</v>
      </c>
      <c r="G5042" s="2" t="s">
        <v>4</v>
      </c>
      <c r="H5042" s="13">
        <v>609917</v>
      </c>
      <c r="I5042" s="14">
        <v>298726951</v>
      </c>
      <c r="J5042" s="14">
        <f>表格1[[#This Row],[信用卡交易筆數]]/1000</f>
        <v>609.91700000000003</v>
      </c>
      <c r="K5042" s="14">
        <f>表格1[[#This Row],[信用卡交易金額'[新臺幣']]]/1000</f>
        <v>298726.951</v>
      </c>
      <c r="L5042" s="14">
        <f>表格1[[#This Row],[信用卡交易金額'[新臺幣']]]/1000000</f>
        <v>298.72695099999999</v>
      </c>
      <c r="M5042" s="14" t="str" cm="1">
        <f t="array" ref="M5042">_xlfn.TEXTJOIN("", TRUE, _xlfn.XLOOKUP(TRUE, VALUE(表格1[[#This Row],[年月]]) &lt;= VALUE($R$8:$R$12), $Q$8:$Q$12)) &amp; "年度"</f>
        <v>2023年度</v>
      </c>
    </row>
    <row r="5043" spans="1:13" x14ac:dyDescent="0.3">
      <c r="A5043" s="2">
        <v>202304</v>
      </c>
      <c r="B5043" s="19">
        <f>DATE(表格1[[#This Row],[年]],表格1[[#This Row],[月]],1)</f>
        <v>45017</v>
      </c>
      <c r="C5043" s="2" t="str">
        <f>LEFT(表格1[[#This Row],[年月]],4)</f>
        <v>2023</v>
      </c>
      <c r="D5043" s="2" t="str">
        <f>RIGHT(表格1[[#This Row],[年月]],2)</f>
        <v>04</v>
      </c>
      <c r="E5043" s="5">
        <v>10002000</v>
      </c>
      <c r="F5043" s="2" t="str">
        <f>VLOOKUP(TEXT(表格1[[#This Row],[地區]],"00000000"),縣市代碼,2,0)</f>
        <v>宜蘭縣</v>
      </c>
      <c r="G5043" s="2" t="s">
        <v>5</v>
      </c>
      <c r="H5043" s="13">
        <v>47501</v>
      </c>
      <c r="I5043" s="14">
        <v>129882929</v>
      </c>
      <c r="J5043" s="14">
        <f>表格1[[#This Row],[信用卡交易筆數]]/1000</f>
        <v>47.500999999999998</v>
      </c>
      <c r="K5043" s="14">
        <f>表格1[[#This Row],[信用卡交易金額'[新臺幣']]]/1000</f>
        <v>129882.929</v>
      </c>
      <c r="L5043" s="14">
        <f>表格1[[#This Row],[信用卡交易金額'[新臺幣']]]/1000000</f>
        <v>129.88292899999999</v>
      </c>
      <c r="M5043" s="14" t="str" cm="1">
        <f t="array" ref="M5043">_xlfn.TEXTJOIN("", TRUE, _xlfn.XLOOKUP(TRUE, VALUE(表格1[[#This Row],[年月]]) &lt;= VALUE($R$8:$R$12), $Q$8:$Q$12)) &amp; "年度"</f>
        <v>2023年度</v>
      </c>
    </row>
    <row r="5044" spans="1:13" x14ac:dyDescent="0.3">
      <c r="A5044" s="2">
        <v>202304</v>
      </c>
      <c r="B5044" s="19">
        <f>DATE(表格1[[#This Row],[年]],表格1[[#This Row],[月]],1)</f>
        <v>45017</v>
      </c>
      <c r="C5044" s="2" t="str">
        <f>LEFT(表格1[[#This Row],[年月]],4)</f>
        <v>2023</v>
      </c>
      <c r="D5044" s="2" t="str">
        <f>RIGHT(表格1[[#This Row],[年月]],2)</f>
        <v>04</v>
      </c>
      <c r="E5044" s="5">
        <v>10002000</v>
      </c>
      <c r="F5044" s="2" t="str">
        <f>VLOOKUP(TEXT(表格1[[#This Row],[地區]],"00000000"),縣市代碼,2,0)</f>
        <v>宜蘭縣</v>
      </c>
      <c r="G5044" s="2" t="s">
        <v>6</v>
      </c>
      <c r="H5044" s="13">
        <v>69908</v>
      </c>
      <c r="I5044" s="14">
        <v>255243773</v>
      </c>
      <c r="J5044" s="14">
        <f>表格1[[#This Row],[信用卡交易筆數]]/1000</f>
        <v>69.908000000000001</v>
      </c>
      <c r="K5044" s="14">
        <f>表格1[[#This Row],[信用卡交易金額'[新臺幣']]]/1000</f>
        <v>255243.77299999999</v>
      </c>
      <c r="L5044" s="14">
        <f>表格1[[#This Row],[信用卡交易金額'[新臺幣']]]/1000000</f>
        <v>255.243773</v>
      </c>
      <c r="M5044" s="14" t="str" cm="1">
        <f t="array" ref="M5044">_xlfn.TEXTJOIN("", TRUE, _xlfn.XLOOKUP(TRUE, VALUE(表格1[[#This Row],[年月]]) &lt;= VALUE($R$8:$R$12), $Q$8:$Q$12)) &amp; "年度"</f>
        <v>2023年度</v>
      </c>
    </row>
    <row r="5045" spans="1:13" x14ac:dyDescent="0.3">
      <c r="A5045" s="2">
        <v>202304</v>
      </c>
      <c r="B5045" s="19">
        <f>DATE(表格1[[#This Row],[年]],表格1[[#This Row],[月]],1)</f>
        <v>45017</v>
      </c>
      <c r="C5045" s="2" t="str">
        <f>LEFT(表格1[[#This Row],[年月]],4)</f>
        <v>2023</v>
      </c>
      <c r="D5045" s="2" t="str">
        <f>RIGHT(表格1[[#This Row],[年月]],2)</f>
        <v>04</v>
      </c>
      <c r="E5045" s="5">
        <v>10002000</v>
      </c>
      <c r="F5045" s="2" t="str">
        <f>VLOOKUP(TEXT(表格1[[#This Row],[地區]],"00000000"),縣市代碼,2,0)</f>
        <v>宜蘭縣</v>
      </c>
      <c r="G5045" s="2" t="s">
        <v>7</v>
      </c>
      <c r="H5045" s="13">
        <v>380975</v>
      </c>
      <c r="I5045" s="14">
        <v>412151017</v>
      </c>
      <c r="J5045" s="14">
        <f>表格1[[#This Row],[信用卡交易筆數]]/1000</f>
        <v>380.97500000000002</v>
      </c>
      <c r="K5045" s="14">
        <f>表格1[[#This Row],[信用卡交易金額'[新臺幣']]]/1000</f>
        <v>412151.01699999999</v>
      </c>
      <c r="L5045" s="14">
        <f>表格1[[#This Row],[信用卡交易金額'[新臺幣']]]/1000000</f>
        <v>412.15101700000002</v>
      </c>
      <c r="M5045" s="14" t="str" cm="1">
        <f t="array" ref="M5045">_xlfn.TEXTJOIN("", TRUE, _xlfn.XLOOKUP(TRUE, VALUE(表格1[[#This Row],[年月]]) &lt;= VALUE($R$8:$R$12), $Q$8:$Q$12)) &amp; "年度"</f>
        <v>2023年度</v>
      </c>
    </row>
    <row r="5046" spans="1:13" x14ac:dyDescent="0.3">
      <c r="A5046" s="2">
        <v>202304</v>
      </c>
      <c r="B5046" s="19">
        <f>DATE(表格1[[#This Row],[年]],表格1[[#This Row],[月]],1)</f>
        <v>45017</v>
      </c>
      <c r="C5046" s="2" t="str">
        <f>LEFT(表格1[[#This Row],[年月]],4)</f>
        <v>2023</v>
      </c>
      <c r="D5046" s="2" t="str">
        <f>RIGHT(表格1[[#This Row],[年月]],2)</f>
        <v>04</v>
      </c>
      <c r="E5046" s="5">
        <v>10002000</v>
      </c>
      <c r="F5046" s="2" t="str">
        <f>VLOOKUP(TEXT(表格1[[#This Row],[地區]],"00000000"),縣市代碼,2,0)</f>
        <v>宜蘭縣</v>
      </c>
      <c r="G5046" s="2" t="s">
        <v>8</v>
      </c>
      <c r="H5046" s="13">
        <v>294348</v>
      </c>
      <c r="I5046" s="14">
        <v>446947865</v>
      </c>
      <c r="J5046" s="14">
        <f>表格1[[#This Row],[信用卡交易筆數]]/1000</f>
        <v>294.34800000000001</v>
      </c>
      <c r="K5046" s="14">
        <f>表格1[[#This Row],[信用卡交易金額'[新臺幣']]]/1000</f>
        <v>446947.86499999999</v>
      </c>
      <c r="L5046" s="14">
        <f>表格1[[#This Row],[信用卡交易金額'[新臺幣']]]/1000000</f>
        <v>446.94786499999998</v>
      </c>
      <c r="M5046" s="14" t="str" cm="1">
        <f t="array" ref="M5046">_xlfn.TEXTJOIN("", TRUE, _xlfn.XLOOKUP(TRUE, VALUE(表格1[[#This Row],[年月]]) &lt;= VALUE($R$8:$R$12), $Q$8:$Q$12)) &amp; "年度"</f>
        <v>2023年度</v>
      </c>
    </row>
    <row r="5047" spans="1:13" x14ac:dyDescent="0.3">
      <c r="A5047" s="2">
        <v>202304</v>
      </c>
      <c r="B5047" s="19">
        <f>DATE(表格1[[#This Row],[年]],表格1[[#This Row],[月]],1)</f>
        <v>45017</v>
      </c>
      <c r="C5047" s="2" t="str">
        <f>LEFT(表格1[[#This Row],[年月]],4)</f>
        <v>2023</v>
      </c>
      <c r="D5047" s="2" t="str">
        <f>RIGHT(表格1[[#This Row],[年月]],2)</f>
        <v>04</v>
      </c>
      <c r="E5047" s="5">
        <v>10002000</v>
      </c>
      <c r="F5047" s="2" t="str">
        <f>VLOOKUP(TEXT(表格1[[#This Row],[地區]],"00000000"),縣市代碼,2,0)</f>
        <v>宜蘭縣</v>
      </c>
      <c r="G5047" s="2" t="s">
        <v>9</v>
      </c>
      <c r="H5047" s="13">
        <v>603648</v>
      </c>
      <c r="I5047" s="14">
        <v>728569419</v>
      </c>
      <c r="J5047" s="14">
        <f>表格1[[#This Row],[信用卡交易筆數]]/1000</f>
        <v>603.64800000000002</v>
      </c>
      <c r="K5047" s="14">
        <f>表格1[[#This Row],[信用卡交易金額'[新臺幣']]]/1000</f>
        <v>728569.41899999999</v>
      </c>
      <c r="L5047" s="14">
        <f>表格1[[#This Row],[信用卡交易金額'[新臺幣']]]/1000000</f>
        <v>728.56941900000004</v>
      </c>
      <c r="M5047" s="14" t="str" cm="1">
        <f t="array" ref="M5047">_xlfn.TEXTJOIN("", TRUE, _xlfn.XLOOKUP(TRUE, VALUE(表格1[[#This Row],[年月]]) &lt;= VALUE($R$8:$R$12), $Q$8:$Q$12)) &amp; "年度"</f>
        <v>2023年度</v>
      </c>
    </row>
    <row r="5048" spans="1:13" x14ac:dyDescent="0.3">
      <c r="A5048" s="2">
        <v>202304</v>
      </c>
      <c r="B5048" s="19">
        <f>DATE(表格1[[#This Row],[年]],表格1[[#This Row],[月]],1)</f>
        <v>45017</v>
      </c>
      <c r="C5048" s="2" t="str">
        <f>LEFT(表格1[[#This Row],[年月]],4)</f>
        <v>2023</v>
      </c>
      <c r="D5048" s="2" t="str">
        <f>RIGHT(表格1[[#This Row],[年月]],2)</f>
        <v>04</v>
      </c>
      <c r="E5048" s="5">
        <v>10002000</v>
      </c>
      <c r="F5048" s="2" t="str">
        <f>VLOOKUP(TEXT(表格1[[#This Row],[地區]],"00000000"),縣市代碼,2,0)</f>
        <v>宜蘭縣</v>
      </c>
      <c r="G5048" s="2" t="s">
        <v>10</v>
      </c>
      <c r="H5048" s="13">
        <v>338817</v>
      </c>
      <c r="I5048" s="14">
        <v>965001377</v>
      </c>
      <c r="J5048" s="14">
        <f>表格1[[#This Row],[信用卡交易筆數]]/1000</f>
        <v>338.81700000000001</v>
      </c>
      <c r="K5048" s="14">
        <f>表格1[[#This Row],[信用卡交易金額'[新臺幣']]]/1000</f>
        <v>965001.37699999998</v>
      </c>
      <c r="L5048" s="14">
        <f>表格1[[#This Row],[信用卡交易金額'[新臺幣']]]/1000000</f>
        <v>965.00137700000005</v>
      </c>
      <c r="M5048" s="14" t="str" cm="1">
        <f t="array" ref="M5048">_xlfn.TEXTJOIN("", TRUE, _xlfn.XLOOKUP(TRUE, VALUE(表格1[[#This Row],[年月]]) &lt;= VALUE($R$8:$R$12), $Q$8:$Q$12)) &amp; "年度"</f>
        <v>2023年度</v>
      </c>
    </row>
    <row r="5049" spans="1:13" x14ac:dyDescent="0.3">
      <c r="A5049" s="2">
        <v>202304</v>
      </c>
      <c r="B5049" s="19">
        <f>DATE(表格1[[#This Row],[年]],表格1[[#This Row],[月]],1)</f>
        <v>45017</v>
      </c>
      <c r="C5049" s="2" t="str">
        <f>LEFT(表格1[[#This Row],[年月]],4)</f>
        <v>2023</v>
      </c>
      <c r="D5049" s="2" t="str">
        <f>RIGHT(表格1[[#This Row],[年月]],2)</f>
        <v>04</v>
      </c>
      <c r="E5049" s="5">
        <v>10015000</v>
      </c>
      <c r="F5049" s="2" t="str">
        <f>VLOOKUP(TEXT(表格1[[#This Row],[地區]],"00000000"),縣市代碼,2,0)</f>
        <v>花蓮縣</v>
      </c>
      <c r="G5049" s="2" t="s">
        <v>4</v>
      </c>
      <c r="H5049" s="13">
        <v>437804</v>
      </c>
      <c r="I5049" s="14">
        <v>243907823</v>
      </c>
      <c r="J5049" s="14">
        <f>表格1[[#This Row],[信用卡交易筆數]]/1000</f>
        <v>437.80399999999997</v>
      </c>
      <c r="K5049" s="14">
        <f>表格1[[#This Row],[信用卡交易金額'[新臺幣']]]/1000</f>
        <v>243907.823</v>
      </c>
      <c r="L5049" s="14">
        <f>表格1[[#This Row],[信用卡交易金額'[新臺幣']]]/1000000</f>
        <v>243.90782300000001</v>
      </c>
      <c r="M5049" s="14" t="str" cm="1">
        <f t="array" ref="M5049">_xlfn.TEXTJOIN("", TRUE, _xlfn.XLOOKUP(TRUE, VALUE(表格1[[#This Row],[年月]]) &lt;= VALUE($R$8:$R$12), $Q$8:$Q$12)) &amp; "年度"</f>
        <v>2023年度</v>
      </c>
    </row>
    <row r="5050" spans="1:13" x14ac:dyDescent="0.3">
      <c r="A5050" s="2">
        <v>202304</v>
      </c>
      <c r="B5050" s="19">
        <f>DATE(表格1[[#This Row],[年]],表格1[[#This Row],[月]],1)</f>
        <v>45017</v>
      </c>
      <c r="C5050" s="2" t="str">
        <f>LEFT(表格1[[#This Row],[年月]],4)</f>
        <v>2023</v>
      </c>
      <c r="D5050" s="2" t="str">
        <f>RIGHT(表格1[[#This Row],[年月]],2)</f>
        <v>04</v>
      </c>
      <c r="E5050" s="5">
        <v>10015000</v>
      </c>
      <c r="F5050" s="2" t="str">
        <f>VLOOKUP(TEXT(表格1[[#This Row],[地區]],"00000000"),縣市代碼,2,0)</f>
        <v>花蓮縣</v>
      </c>
      <c r="G5050" s="2" t="s">
        <v>5</v>
      </c>
      <c r="H5050" s="13">
        <v>30052</v>
      </c>
      <c r="I5050" s="14">
        <v>77142663</v>
      </c>
      <c r="J5050" s="14">
        <f>表格1[[#This Row],[信用卡交易筆數]]/1000</f>
        <v>30.052</v>
      </c>
      <c r="K5050" s="14">
        <f>表格1[[#This Row],[信用卡交易金額'[新臺幣']]]/1000</f>
        <v>77142.663</v>
      </c>
      <c r="L5050" s="14">
        <f>表格1[[#This Row],[信用卡交易金額'[新臺幣']]]/1000000</f>
        <v>77.142662999999999</v>
      </c>
      <c r="M5050" s="14" t="str" cm="1">
        <f t="array" ref="M5050">_xlfn.TEXTJOIN("", TRUE, _xlfn.XLOOKUP(TRUE, VALUE(表格1[[#This Row],[年月]]) &lt;= VALUE($R$8:$R$12), $Q$8:$Q$12)) &amp; "年度"</f>
        <v>2023年度</v>
      </c>
    </row>
    <row r="5051" spans="1:13" x14ac:dyDescent="0.3">
      <c r="A5051" s="2">
        <v>202304</v>
      </c>
      <c r="B5051" s="19">
        <f>DATE(表格1[[#This Row],[年]],表格1[[#This Row],[月]],1)</f>
        <v>45017</v>
      </c>
      <c r="C5051" s="2" t="str">
        <f>LEFT(表格1[[#This Row],[年月]],4)</f>
        <v>2023</v>
      </c>
      <c r="D5051" s="2" t="str">
        <f>RIGHT(表格1[[#This Row],[年月]],2)</f>
        <v>04</v>
      </c>
      <c r="E5051" s="5">
        <v>10015000</v>
      </c>
      <c r="F5051" s="2" t="str">
        <f>VLOOKUP(TEXT(表格1[[#This Row],[地區]],"00000000"),縣市代碼,2,0)</f>
        <v>花蓮縣</v>
      </c>
      <c r="G5051" s="2" t="s">
        <v>6</v>
      </c>
      <c r="H5051" s="13">
        <v>48918</v>
      </c>
      <c r="I5051" s="14">
        <v>186847835</v>
      </c>
      <c r="J5051" s="14">
        <f>表格1[[#This Row],[信用卡交易筆數]]/1000</f>
        <v>48.917999999999999</v>
      </c>
      <c r="K5051" s="14">
        <f>表格1[[#This Row],[信用卡交易金額'[新臺幣']]]/1000</f>
        <v>186847.83499999999</v>
      </c>
      <c r="L5051" s="14">
        <f>表格1[[#This Row],[信用卡交易金額'[新臺幣']]]/1000000</f>
        <v>186.847835</v>
      </c>
      <c r="M5051" s="14" t="str" cm="1">
        <f t="array" ref="M5051">_xlfn.TEXTJOIN("", TRUE, _xlfn.XLOOKUP(TRUE, VALUE(表格1[[#This Row],[年月]]) &lt;= VALUE($R$8:$R$12), $Q$8:$Q$12)) &amp; "年度"</f>
        <v>2023年度</v>
      </c>
    </row>
    <row r="5052" spans="1:13" x14ac:dyDescent="0.3">
      <c r="A5052" s="2">
        <v>202304</v>
      </c>
      <c r="B5052" s="19">
        <f>DATE(表格1[[#This Row],[年]],表格1[[#This Row],[月]],1)</f>
        <v>45017</v>
      </c>
      <c r="C5052" s="2" t="str">
        <f>LEFT(表格1[[#This Row],[年月]],4)</f>
        <v>2023</v>
      </c>
      <c r="D5052" s="2" t="str">
        <f>RIGHT(表格1[[#This Row],[年月]],2)</f>
        <v>04</v>
      </c>
      <c r="E5052" s="5">
        <v>10015000</v>
      </c>
      <c r="F5052" s="2" t="str">
        <f>VLOOKUP(TEXT(表格1[[#This Row],[地區]],"00000000"),縣市代碼,2,0)</f>
        <v>花蓮縣</v>
      </c>
      <c r="G5052" s="2" t="s">
        <v>7</v>
      </c>
      <c r="H5052" s="13">
        <v>277716</v>
      </c>
      <c r="I5052" s="14">
        <v>292658930</v>
      </c>
      <c r="J5052" s="14">
        <f>表格1[[#This Row],[信用卡交易筆數]]/1000</f>
        <v>277.71600000000001</v>
      </c>
      <c r="K5052" s="14">
        <f>表格1[[#This Row],[信用卡交易金額'[新臺幣']]]/1000</f>
        <v>292658.93</v>
      </c>
      <c r="L5052" s="14">
        <f>表格1[[#This Row],[信用卡交易金額'[新臺幣']]]/1000000</f>
        <v>292.65893</v>
      </c>
      <c r="M5052" s="14" t="str" cm="1">
        <f t="array" ref="M5052">_xlfn.TEXTJOIN("", TRUE, _xlfn.XLOOKUP(TRUE, VALUE(表格1[[#This Row],[年月]]) &lt;= VALUE($R$8:$R$12), $Q$8:$Q$12)) &amp; "年度"</f>
        <v>2023年度</v>
      </c>
    </row>
    <row r="5053" spans="1:13" x14ac:dyDescent="0.3">
      <c r="A5053" s="2">
        <v>202304</v>
      </c>
      <c r="B5053" s="19">
        <f>DATE(表格1[[#This Row],[年]],表格1[[#This Row],[月]],1)</f>
        <v>45017</v>
      </c>
      <c r="C5053" s="2" t="str">
        <f>LEFT(表格1[[#This Row],[年月]],4)</f>
        <v>2023</v>
      </c>
      <c r="D5053" s="2" t="str">
        <f>RIGHT(表格1[[#This Row],[年月]],2)</f>
        <v>04</v>
      </c>
      <c r="E5053" s="5">
        <v>10015000</v>
      </c>
      <c r="F5053" s="2" t="str">
        <f>VLOOKUP(TEXT(表格1[[#This Row],[地區]],"00000000"),縣市代碼,2,0)</f>
        <v>花蓮縣</v>
      </c>
      <c r="G5053" s="2" t="s">
        <v>8</v>
      </c>
      <c r="H5053" s="13">
        <v>198629</v>
      </c>
      <c r="I5053" s="14">
        <v>290010943</v>
      </c>
      <c r="J5053" s="14">
        <f>表格1[[#This Row],[信用卡交易筆數]]/1000</f>
        <v>198.62899999999999</v>
      </c>
      <c r="K5053" s="14">
        <f>表格1[[#This Row],[信用卡交易金額'[新臺幣']]]/1000</f>
        <v>290010.94300000003</v>
      </c>
      <c r="L5053" s="14">
        <f>表格1[[#This Row],[信用卡交易金額'[新臺幣']]]/1000000</f>
        <v>290.010943</v>
      </c>
      <c r="M5053" s="14" t="str" cm="1">
        <f t="array" ref="M5053">_xlfn.TEXTJOIN("", TRUE, _xlfn.XLOOKUP(TRUE, VALUE(表格1[[#This Row],[年月]]) &lt;= VALUE($R$8:$R$12), $Q$8:$Q$12)) &amp; "年度"</f>
        <v>2023年度</v>
      </c>
    </row>
    <row r="5054" spans="1:13" x14ac:dyDescent="0.3">
      <c r="A5054" s="2">
        <v>202304</v>
      </c>
      <c r="B5054" s="19">
        <f>DATE(表格1[[#This Row],[年]],表格1[[#This Row],[月]],1)</f>
        <v>45017</v>
      </c>
      <c r="C5054" s="2" t="str">
        <f>LEFT(表格1[[#This Row],[年月]],4)</f>
        <v>2023</v>
      </c>
      <c r="D5054" s="2" t="str">
        <f>RIGHT(表格1[[#This Row],[年月]],2)</f>
        <v>04</v>
      </c>
      <c r="E5054" s="5">
        <v>10015000</v>
      </c>
      <c r="F5054" s="2" t="str">
        <f>VLOOKUP(TEXT(表格1[[#This Row],[地區]],"00000000"),縣市代碼,2,0)</f>
        <v>花蓮縣</v>
      </c>
      <c r="G5054" s="2" t="s">
        <v>9</v>
      </c>
      <c r="H5054" s="13">
        <v>392808</v>
      </c>
      <c r="I5054" s="14">
        <v>491166333</v>
      </c>
      <c r="J5054" s="14">
        <f>表格1[[#This Row],[信用卡交易筆數]]/1000</f>
        <v>392.80799999999999</v>
      </c>
      <c r="K5054" s="14">
        <f>表格1[[#This Row],[信用卡交易金額'[新臺幣']]]/1000</f>
        <v>491166.33299999998</v>
      </c>
      <c r="L5054" s="14">
        <f>表格1[[#This Row],[信用卡交易金額'[新臺幣']]]/1000000</f>
        <v>491.16633300000001</v>
      </c>
      <c r="M5054" s="14" t="str" cm="1">
        <f t="array" ref="M5054">_xlfn.TEXTJOIN("", TRUE, _xlfn.XLOOKUP(TRUE, VALUE(表格1[[#This Row],[年月]]) &lt;= VALUE($R$8:$R$12), $Q$8:$Q$12)) &amp; "年度"</f>
        <v>2023年度</v>
      </c>
    </row>
    <row r="5055" spans="1:13" x14ac:dyDescent="0.3">
      <c r="A5055" s="2">
        <v>202304</v>
      </c>
      <c r="B5055" s="19">
        <f>DATE(表格1[[#This Row],[年]],表格1[[#This Row],[月]],1)</f>
        <v>45017</v>
      </c>
      <c r="C5055" s="2" t="str">
        <f>LEFT(表格1[[#This Row],[年月]],4)</f>
        <v>2023</v>
      </c>
      <c r="D5055" s="2" t="str">
        <f>RIGHT(表格1[[#This Row],[年月]],2)</f>
        <v>04</v>
      </c>
      <c r="E5055" s="5">
        <v>10015000</v>
      </c>
      <c r="F5055" s="2" t="str">
        <f>VLOOKUP(TEXT(表格1[[#This Row],[地區]],"00000000"),縣市代碼,2,0)</f>
        <v>花蓮縣</v>
      </c>
      <c r="G5055" s="2" t="s">
        <v>10</v>
      </c>
      <c r="H5055" s="13">
        <v>223362</v>
      </c>
      <c r="I5055" s="14">
        <v>657609346</v>
      </c>
      <c r="J5055" s="14">
        <f>表格1[[#This Row],[信用卡交易筆數]]/1000</f>
        <v>223.36199999999999</v>
      </c>
      <c r="K5055" s="14">
        <f>表格1[[#This Row],[信用卡交易金額'[新臺幣']]]/1000</f>
        <v>657609.34600000002</v>
      </c>
      <c r="L5055" s="14">
        <f>表格1[[#This Row],[信用卡交易金額'[新臺幣']]]/1000000</f>
        <v>657.60934599999996</v>
      </c>
      <c r="M5055" s="14" t="str" cm="1">
        <f t="array" ref="M5055">_xlfn.TEXTJOIN("", TRUE, _xlfn.XLOOKUP(TRUE, VALUE(表格1[[#This Row],[年月]]) &lt;= VALUE($R$8:$R$12), $Q$8:$Q$12)) &amp; "年度"</f>
        <v>2023年度</v>
      </c>
    </row>
    <row r="5056" spans="1:13" x14ac:dyDescent="0.3">
      <c r="A5056" s="2">
        <v>202304</v>
      </c>
      <c r="B5056" s="19">
        <f>DATE(表格1[[#This Row],[年]],表格1[[#This Row],[月]],1)</f>
        <v>45017</v>
      </c>
      <c r="C5056" s="2" t="str">
        <f>LEFT(表格1[[#This Row],[年月]],4)</f>
        <v>2023</v>
      </c>
      <c r="D5056" s="2" t="str">
        <f>RIGHT(表格1[[#This Row],[年月]],2)</f>
        <v>04</v>
      </c>
      <c r="E5056" s="5">
        <v>10014000</v>
      </c>
      <c r="F5056" s="2" t="str">
        <f>VLOOKUP(TEXT(表格1[[#This Row],[地區]],"00000000"),縣市代碼,2,0)</f>
        <v>臺東縣</v>
      </c>
      <c r="G5056" s="2" t="s">
        <v>4</v>
      </c>
      <c r="H5056" s="13">
        <v>214258</v>
      </c>
      <c r="I5056" s="14">
        <v>102726528</v>
      </c>
      <c r="J5056" s="14">
        <f>表格1[[#This Row],[信用卡交易筆數]]/1000</f>
        <v>214.25800000000001</v>
      </c>
      <c r="K5056" s="14">
        <f>表格1[[#This Row],[信用卡交易金額'[新臺幣']]]/1000</f>
        <v>102726.52800000001</v>
      </c>
      <c r="L5056" s="14">
        <f>表格1[[#This Row],[信用卡交易金額'[新臺幣']]]/1000000</f>
        <v>102.726528</v>
      </c>
      <c r="M5056" s="14" t="str" cm="1">
        <f t="array" ref="M5056">_xlfn.TEXTJOIN("", TRUE, _xlfn.XLOOKUP(TRUE, VALUE(表格1[[#This Row],[年月]]) &lt;= VALUE($R$8:$R$12), $Q$8:$Q$12)) &amp; "年度"</f>
        <v>2023年度</v>
      </c>
    </row>
    <row r="5057" spans="1:13" x14ac:dyDescent="0.3">
      <c r="A5057" s="2">
        <v>202304</v>
      </c>
      <c r="B5057" s="19">
        <f>DATE(表格1[[#This Row],[年]],表格1[[#This Row],[月]],1)</f>
        <v>45017</v>
      </c>
      <c r="C5057" s="2" t="str">
        <f>LEFT(表格1[[#This Row],[年月]],4)</f>
        <v>2023</v>
      </c>
      <c r="D5057" s="2" t="str">
        <f>RIGHT(表格1[[#This Row],[年月]],2)</f>
        <v>04</v>
      </c>
      <c r="E5057" s="5">
        <v>10014000</v>
      </c>
      <c r="F5057" s="2" t="str">
        <f>VLOOKUP(TEXT(表格1[[#This Row],[地區]],"00000000"),縣市代碼,2,0)</f>
        <v>臺東縣</v>
      </c>
      <c r="G5057" s="2" t="s">
        <v>5</v>
      </c>
      <c r="H5057" s="13">
        <v>17961</v>
      </c>
      <c r="I5057" s="14">
        <v>42347340</v>
      </c>
      <c r="J5057" s="14">
        <f>表格1[[#This Row],[信用卡交易筆數]]/1000</f>
        <v>17.960999999999999</v>
      </c>
      <c r="K5057" s="14">
        <f>表格1[[#This Row],[信用卡交易金額'[新臺幣']]]/1000</f>
        <v>42347.34</v>
      </c>
      <c r="L5057" s="14">
        <f>表格1[[#This Row],[信用卡交易金額'[新臺幣']]]/1000000</f>
        <v>42.347340000000003</v>
      </c>
      <c r="M5057" s="14" t="str" cm="1">
        <f t="array" ref="M5057">_xlfn.TEXTJOIN("", TRUE, _xlfn.XLOOKUP(TRUE, VALUE(表格1[[#This Row],[年月]]) &lt;= VALUE($R$8:$R$12), $Q$8:$Q$12)) &amp; "年度"</f>
        <v>2023年度</v>
      </c>
    </row>
    <row r="5058" spans="1:13" x14ac:dyDescent="0.3">
      <c r="A5058" s="2">
        <v>202304</v>
      </c>
      <c r="B5058" s="19">
        <f>DATE(表格1[[#This Row],[年]],表格1[[#This Row],[月]],1)</f>
        <v>45017</v>
      </c>
      <c r="C5058" s="2" t="str">
        <f>LEFT(表格1[[#This Row],[年月]],4)</f>
        <v>2023</v>
      </c>
      <c r="D5058" s="2" t="str">
        <f>RIGHT(表格1[[#This Row],[年月]],2)</f>
        <v>04</v>
      </c>
      <c r="E5058" s="5">
        <v>10014000</v>
      </c>
      <c r="F5058" s="2" t="str">
        <f>VLOOKUP(TEXT(表格1[[#This Row],[地區]],"00000000"),縣市代碼,2,0)</f>
        <v>臺東縣</v>
      </c>
      <c r="G5058" s="2" t="s">
        <v>6</v>
      </c>
      <c r="H5058" s="13">
        <v>24330</v>
      </c>
      <c r="I5058" s="14">
        <v>96219509</v>
      </c>
      <c r="J5058" s="14">
        <f>表格1[[#This Row],[信用卡交易筆數]]/1000</f>
        <v>24.33</v>
      </c>
      <c r="K5058" s="14">
        <f>表格1[[#This Row],[信用卡交易金額'[新臺幣']]]/1000</f>
        <v>96219.509000000005</v>
      </c>
      <c r="L5058" s="14">
        <f>表格1[[#This Row],[信用卡交易金額'[新臺幣']]]/1000000</f>
        <v>96.219509000000002</v>
      </c>
      <c r="M5058" s="14" t="str" cm="1">
        <f t="array" ref="M5058">_xlfn.TEXTJOIN("", TRUE, _xlfn.XLOOKUP(TRUE, VALUE(表格1[[#This Row],[年月]]) &lt;= VALUE($R$8:$R$12), $Q$8:$Q$12)) &amp; "年度"</f>
        <v>2023年度</v>
      </c>
    </row>
    <row r="5059" spans="1:13" x14ac:dyDescent="0.3">
      <c r="A5059" s="2">
        <v>202304</v>
      </c>
      <c r="B5059" s="19">
        <f>DATE(表格1[[#This Row],[年]],表格1[[#This Row],[月]],1)</f>
        <v>45017</v>
      </c>
      <c r="C5059" s="2" t="str">
        <f>LEFT(表格1[[#This Row],[年月]],4)</f>
        <v>2023</v>
      </c>
      <c r="D5059" s="2" t="str">
        <f>RIGHT(表格1[[#This Row],[年月]],2)</f>
        <v>04</v>
      </c>
      <c r="E5059" s="5">
        <v>10014000</v>
      </c>
      <c r="F5059" s="2" t="str">
        <f>VLOOKUP(TEXT(表格1[[#This Row],[地區]],"00000000"),縣市代碼,2,0)</f>
        <v>臺東縣</v>
      </c>
      <c r="G5059" s="2" t="s">
        <v>7</v>
      </c>
      <c r="H5059" s="13">
        <v>155405</v>
      </c>
      <c r="I5059" s="14">
        <v>154674125</v>
      </c>
      <c r="J5059" s="14">
        <f>表格1[[#This Row],[信用卡交易筆數]]/1000</f>
        <v>155.405</v>
      </c>
      <c r="K5059" s="14">
        <f>表格1[[#This Row],[信用卡交易金額'[新臺幣']]]/1000</f>
        <v>154674.125</v>
      </c>
      <c r="L5059" s="14">
        <f>表格1[[#This Row],[信用卡交易金額'[新臺幣']]]/1000000</f>
        <v>154.674125</v>
      </c>
      <c r="M5059" s="14" t="str" cm="1">
        <f t="array" ref="M5059">_xlfn.TEXTJOIN("", TRUE, _xlfn.XLOOKUP(TRUE, VALUE(表格1[[#This Row],[年月]]) &lt;= VALUE($R$8:$R$12), $Q$8:$Q$12)) &amp; "年度"</f>
        <v>2023年度</v>
      </c>
    </row>
    <row r="5060" spans="1:13" x14ac:dyDescent="0.3">
      <c r="A5060" s="2">
        <v>202304</v>
      </c>
      <c r="B5060" s="19">
        <f>DATE(表格1[[#This Row],[年]],表格1[[#This Row],[月]],1)</f>
        <v>45017</v>
      </c>
      <c r="C5060" s="2" t="str">
        <f>LEFT(表格1[[#This Row],[年月]],4)</f>
        <v>2023</v>
      </c>
      <c r="D5060" s="2" t="str">
        <f>RIGHT(表格1[[#This Row],[年月]],2)</f>
        <v>04</v>
      </c>
      <c r="E5060" s="5">
        <v>10014000</v>
      </c>
      <c r="F5060" s="2" t="str">
        <f>VLOOKUP(TEXT(表格1[[#This Row],[地區]],"00000000"),縣市代碼,2,0)</f>
        <v>臺東縣</v>
      </c>
      <c r="G5060" s="2" t="s">
        <v>8</v>
      </c>
      <c r="H5060" s="13">
        <v>103176</v>
      </c>
      <c r="I5060" s="14">
        <v>147266495</v>
      </c>
      <c r="J5060" s="14">
        <f>表格1[[#This Row],[信用卡交易筆數]]/1000</f>
        <v>103.176</v>
      </c>
      <c r="K5060" s="14">
        <f>表格1[[#This Row],[信用卡交易金額'[新臺幣']]]/1000</f>
        <v>147266.495</v>
      </c>
      <c r="L5060" s="14">
        <f>表格1[[#This Row],[信用卡交易金額'[新臺幣']]]/1000000</f>
        <v>147.26649499999999</v>
      </c>
      <c r="M5060" s="14" t="str" cm="1">
        <f t="array" ref="M5060">_xlfn.TEXTJOIN("", TRUE, _xlfn.XLOOKUP(TRUE, VALUE(表格1[[#This Row],[年月]]) &lt;= VALUE($R$8:$R$12), $Q$8:$Q$12)) &amp; "年度"</f>
        <v>2023年度</v>
      </c>
    </row>
    <row r="5061" spans="1:13" x14ac:dyDescent="0.3">
      <c r="A5061" s="2">
        <v>202304</v>
      </c>
      <c r="B5061" s="19">
        <f>DATE(表格1[[#This Row],[年]],表格1[[#This Row],[月]],1)</f>
        <v>45017</v>
      </c>
      <c r="C5061" s="2" t="str">
        <f>LEFT(表格1[[#This Row],[年月]],4)</f>
        <v>2023</v>
      </c>
      <c r="D5061" s="2" t="str">
        <f>RIGHT(表格1[[#This Row],[年月]],2)</f>
        <v>04</v>
      </c>
      <c r="E5061" s="5">
        <v>10014000</v>
      </c>
      <c r="F5061" s="2" t="str">
        <f>VLOOKUP(TEXT(表格1[[#This Row],[地區]],"00000000"),縣市代碼,2,0)</f>
        <v>臺東縣</v>
      </c>
      <c r="G5061" s="2" t="s">
        <v>9</v>
      </c>
      <c r="H5061" s="13">
        <v>197283</v>
      </c>
      <c r="I5061" s="14">
        <v>242763277</v>
      </c>
      <c r="J5061" s="14">
        <f>表格1[[#This Row],[信用卡交易筆數]]/1000</f>
        <v>197.28299999999999</v>
      </c>
      <c r="K5061" s="14">
        <f>表格1[[#This Row],[信用卡交易金額'[新臺幣']]]/1000</f>
        <v>242763.277</v>
      </c>
      <c r="L5061" s="14">
        <f>表格1[[#This Row],[信用卡交易金額'[新臺幣']]]/1000000</f>
        <v>242.76327699999999</v>
      </c>
      <c r="M5061" s="14" t="str" cm="1">
        <f t="array" ref="M5061">_xlfn.TEXTJOIN("", TRUE, _xlfn.XLOOKUP(TRUE, VALUE(表格1[[#This Row],[年月]]) &lt;= VALUE($R$8:$R$12), $Q$8:$Q$12)) &amp; "年度"</f>
        <v>2023年度</v>
      </c>
    </row>
    <row r="5062" spans="1:13" x14ac:dyDescent="0.3">
      <c r="A5062" s="2">
        <v>202304</v>
      </c>
      <c r="B5062" s="19">
        <f>DATE(表格1[[#This Row],[年]],表格1[[#This Row],[月]],1)</f>
        <v>45017</v>
      </c>
      <c r="C5062" s="2" t="str">
        <f>LEFT(表格1[[#This Row],[年月]],4)</f>
        <v>2023</v>
      </c>
      <c r="D5062" s="2" t="str">
        <f>RIGHT(表格1[[#This Row],[年月]],2)</f>
        <v>04</v>
      </c>
      <c r="E5062" s="5">
        <v>10014000</v>
      </c>
      <c r="F5062" s="2" t="str">
        <f>VLOOKUP(TEXT(表格1[[#This Row],[地區]],"00000000"),縣市代碼,2,0)</f>
        <v>臺東縣</v>
      </c>
      <c r="G5062" s="2" t="s">
        <v>10</v>
      </c>
      <c r="H5062" s="13">
        <v>108370</v>
      </c>
      <c r="I5062" s="14">
        <v>340344440</v>
      </c>
      <c r="J5062" s="14">
        <f>表格1[[#This Row],[信用卡交易筆數]]/1000</f>
        <v>108.37</v>
      </c>
      <c r="K5062" s="14">
        <f>表格1[[#This Row],[信用卡交易金額'[新臺幣']]]/1000</f>
        <v>340344.44</v>
      </c>
      <c r="L5062" s="14">
        <f>表格1[[#This Row],[信用卡交易金額'[新臺幣']]]/1000000</f>
        <v>340.34444000000002</v>
      </c>
      <c r="M5062" s="14" t="str" cm="1">
        <f t="array" ref="M5062">_xlfn.TEXTJOIN("", TRUE, _xlfn.XLOOKUP(TRUE, VALUE(表格1[[#This Row],[年月]]) &lt;= VALUE($R$8:$R$12), $Q$8:$Q$12)) &amp; "年度"</f>
        <v>2023年度</v>
      </c>
    </row>
    <row r="5063" spans="1:13" x14ac:dyDescent="0.3">
      <c r="A5063" s="2">
        <v>202304</v>
      </c>
      <c r="B5063" s="19">
        <f>DATE(表格1[[#This Row],[年]],表格1[[#This Row],[月]],1)</f>
        <v>45017</v>
      </c>
      <c r="C5063" s="2" t="str">
        <f>LEFT(表格1[[#This Row],[年月]],4)</f>
        <v>2023</v>
      </c>
      <c r="D5063" s="2" t="str">
        <f>RIGHT(表格1[[#This Row],[年月]],2)</f>
        <v>04</v>
      </c>
      <c r="E5063" s="5">
        <v>10016000</v>
      </c>
      <c r="F5063" s="2" t="str">
        <f>VLOOKUP(TEXT(表格1[[#This Row],[地區]],"00000000"),縣市代碼,2,0)</f>
        <v>澎湖縣</v>
      </c>
      <c r="G5063" s="2" t="s">
        <v>4</v>
      </c>
      <c r="H5063" s="13">
        <v>90183</v>
      </c>
      <c r="I5063" s="14">
        <v>41693324</v>
      </c>
      <c r="J5063" s="14">
        <f>表格1[[#This Row],[信用卡交易筆數]]/1000</f>
        <v>90.183000000000007</v>
      </c>
      <c r="K5063" s="14">
        <f>表格1[[#This Row],[信用卡交易金額'[新臺幣']]]/1000</f>
        <v>41693.324000000001</v>
      </c>
      <c r="L5063" s="14">
        <f>表格1[[#This Row],[信用卡交易金額'[新臺幣']]]/1000000</f>
        <v>41.693323999999997</v>
      </c>
      <c r="M5063" s="14" t="str" cm="1">
        <f t="array" ref="M5063">_xlfn.TEXTJOIN("", TRUE, _xlfn.XLOOKUP(TRUE, VALUE(表格1[[#This Row],[年月]]) &lt;= VALUE($R$8:$R$12), $Q$8:$Q$12)) &amp; "年度"</f>
        <v>2023年度</v>
      </c>
    </row>
    <row r="5064" spans="1:13" x14ac:dyDescent="0.3">
      <c r="A5064" s="2">
        <v>202304</v>
      </c>
      <c r="B5064" s="19">
        <f>DATE(表格1[[#This Row],[年]],表格1[[#This Row],[月]],1)</f>
        <v>45017</v>
      </c>
      <c r="C5064" s="2" t="str">
        <f>LEFT(表格1[[#This Row],[年月]],4)</f>
        <v>2023</v>
      </c>
      <c r="D5064" s="2" t="str">
        <f>RIGHT(表格1[[#This Row],[年月]],2)</f>
        <v>04</v>
      </c>
      <c r="E5064" s="5">
        <v>10016000</v>
      </c>
      <c r="F5064" s="2" t="str">
        <f>VLOOKUP(TEXT(表格1[[#This Row],[地區]],"00000000"),縣市代碼,2,0)</f>
        <v>澎湖縣</v>
      </c>
      <c r="G5064" s="2" t="s">
        <v>5</v>
      </c>
      <c r="H5064" s="13">
        <v>8394</v>
      </c>
      <c r="I5064" s="14">
        <v>22268661</v>
      </c>
      <c r="J5064" s="14">
        <f>表格1[[#This Row],[信用卡交易筆數]]/1000</f>
        <v>8.3940000000000001</v>
      </c>
      <c r="K5064" s="14">
        <f>表格1[[#This Row],[信用卡交易金額'[新臺幣']]]/1000</f>
        <v>22268.661</v>
      </c>
      <c r="L5064" s="14">
        <f>表格1[[#This Row],[信用卡交易金額'[新臺幣']]]/1000000</f>
        <v>22.268661000000002</v>
      </c>
      <c r="M5064" s="14" t="str" cm="1">
        <f t="array" ref="M5064">_xlfn.TEXTJOIN("", TRUE, _xlfn.XLOOKUP(TRUE, VALUE(表格1[[#This Row],[年月]]) &lt;= VALUE($R$8:$R$12), $Q$8:$Q$12)) &amp; "年度"</f>
        <v>2023年度</v>
      </c>
    </row>
    <row r="5065" spans="1:13" x14ac:dyDescent="0.3">
      <c r="A5065" s="2">
        <v>202304</v>
      </c>
      <c r="B5065" s="19">
        <f>DATE(表格1[[#This Row],[年]],表格1[[#This Row],[月]],1)</f>
        <v>45017</v>
      </c>
      <c r="C5065" s="2" t="str">
        <f>LEFT(表格1[[#This Row],[年月]],4)</f>
        <v>2023</v>
      </c>
      <c r="D5065" s="2" t="str">
        <f>RIGHT(表格1[[#This Row],[年月]],2)</f>
        <v>04</v>
      </c>
      <c r="E5065" s="5">
        <v>10016000</v>
      </c>
      <c r="F5065" s="2" t="str">
        <f>VLOOKUP(TEXT(表格1[[#This Row],[地區]],"00000000"),縣市代碼,2,0)</f>
        <v>澎湖縣</v>
      </c>
      <c r="G5065" s="2" t="s">
        <v>6</v>
      </c>
      <c r="H5065" s="13">
        <v>12446</v>
      </c>
      <c r="I5065" s="14">
        <v>44457536</v>
      </c>
      <c r="J5065" s="14">
        <f>表格1[[#This Row],[信用卡交易筆數]]/1000</f>
        <v>12.446</v>
      </c>
      <c r="K5065" s="14">
        <f>表格1[[#This Row],[信用卡交易金額'[新臺幣']]]/1000</f>
        <v>44457.536</v>
      </c>
      <c r="L5065" s="14">
        <f>表格1[[#This Row],[信用卡交易金額'[新臺幣']]]/1000000</f>
        <v>44.457535999999998</v>
      </c>
      <c r="M5065" s="14" t="str" cm="1">
        <f t="array" ref="M5065">_xlfn.TEXTJOIN("", TRUE, _xlfn.XLOOKUP(TRUE, VALUE(表格1[[#This Row],[年月]]) &lt;= VALUE($R$8:$R$12), $Q$8:$Q$12)) &amp; "年度"</f>
        <v>2023年度</v>
      </c>
    </row>
    <row r="5066" spans="1:13" x14ac:dyDescent="0.3">
      <c r="A5066" s="2">
        <v>202304</v>
      </c>
      <c r="B5066" s="19">
        <f>DATE(表格1[[#This Row],[年]],表格1[[#This Row],[月]],1)</f>
        <v>45017</v>
      </c>
      <c r="C5066" s="2" t="str">
        <f>LEFT(表格1[[#This Row],[年月]],4)</f>
        <v>2023</v>
      </c>
      <c r="D5066" s="2" t="str">
        <f>RIGHT(表格1[[#This Row],[年月]],2)</f>
        <v>04</v>
      </c>
      <c r="E5066" s="5">
        <v>10016000</v>
      </c>
      <c r="F5066" s="2" t="str">
        <f>VLOOKUP(TEXT(表格1[[#This Row],[地區]],"00000000"),縣市代碼,2,0)</f>
        <v>澎湖縣</v>
      </c>
      <c r="G5066" s="2" t="s">
        <v>7</v>
      </c>
      <c r="H5066" s="13">
        <v>64786</v>
      </c>
      <c r="I5066" s="14">
        <v>90584448</v>
      </c>
      <c r="J5066" s="14">
        <f>表格1[[#This Row],[信用卡交易筆數]]/1000</f>
        <v>64.786000000000001</v>
      </c>
      <c r="K5066" s="14">
        <f>表格1[[#This Row],[信用卡交易金額'[新臺幣']]]/1000</f>
        <v>90584.448000000004</v>
      </c>
      <c r="L5066" s="14">
        <f>表格1[[#This Row],[信用卡交易金額'[新臺幣']]]/1000000</f>
        <v>90.584447999999995</v>
      </c>
      <c r="M5066" s="14" t="str" cm="1">
        <f t="array" ref="M5066">_xlfn.TEXTJOIN("", TRUE, _xlfn.XLOOKUP(TRUE, VALUE(表格1[[#This Row],[年月]]) &lt;= VALUE($R$8:$R$12), $Q$8:$Q$12)) &amp; "年度"</f>
        <v>2023年度</v>
      </c>
    </row>
    <row r="5067" spans="1:13" x14ac:dyDescent="0.3">
      <c r="A5067" s="2">
        <v>202304</v>
      </c>
      <c r="B5067" s="19">
        <f>DATE(表格1[[#This Row],[年]],表格1[[#This Row],[月]],1)</f>
        <v>45017</v>
      </c>
      <c r="C5067" s="2" t="str">
        <f>LEFT(表格1[[#This Row],[年月]],4)</f>
        <v>2023</v>
      </c>
      <c r="D5067" s="2" t="str">
        <f>RIGHT(表格1[[#This Row],[年月]],2)</f>
        <v>04</v>
      </c>
      <c r="E5067" s="5">
        <v>10016000</v>
      </c>
      <c r="F5067" s="2" t="str">
        <f>VLOOKUP(TEXT(表格1[[#This Row],[地區]],"00000000"),縣市代碼,2,0)</f>
        <v>澎湖縣</v>
      </c>
      <c r="G5067" s="2" t="s">
        <v>8</v>
      </c>
      <c r="H5067" s="13">
        <v>50980</v>
      </c>
      <c r="I5067" s="14">
        <v>65200877</v>
      </c>
      <c r="J5067" s="14">
        <f>表格1[[#This Row],[信用卡交易筆數]]/1000</f>
        <v>50.98</v>
      </c>
      <c r="K5067" s="14">
        <f>表格1[[#This Row],[信用卡交易金額'[新臺幣']]]/1000</f>
        <v>65200.877</v>
      </c>
      <c r="L5067" s="14">
        <f>表格1[[#This Row],[信用卡交易金額'[新臺幣']]]/1000000</f>
        <v>65.200877000000006</v>
      </c>
      <c r="M5067" s="14" t="str" cm="1">
        <f t="array" ref="M5067">_xlfn.TEXTJOIN("", TRUE, _xlfn.XLOOKUP(TRUE, VALUE(表格1[[#This Row],[年月]]) &lt;= VALUE($R$8:$R$12), $Q$8:$Q$12)) &amp; "年度"</f>
        <v>2023年度</v>
      </c>
    </row>
    <row r="5068" spans="1:13" x14ac:dyDescent="0.3">
      <c r="A5068" s="2">
        <v>202304</v>
      </c>
      <c r="B5068" s="19">
        <f>DATE(表格1[[#This Row],[年]],表格1[[#This Row],[月]],1)</f>
        <v>45017</v>
      </c>
      <c r="C5068" s="2" t="str">
        <f>LEFT(表格1[[#This Row],[年月]],4)</f>
        <v>2023</v>
      </c>
      <c r="D5068" s="2" t="str">
        <f>RIGHT(表格1[[#This Row],[年月]],2)</f>
        <v>04</v>
      </c>
      <c r="E5068" s="5">
        <v>10016000</v>
      </c>
      <c r="F5068" s="2" t="str">
        <f>VLOOKUP(TEXT(表格1[[#This Row],[地區]],"00000000"),縣市代碼,2,0)</f>
        <v>澎湖縣</v>
      </c>
      <c r="G5068" s="2" t="s">
        <v>9</v>
      </c>
      <c r="H5068" s="13">
        <v>93587</v>
      </c>
      <c r="I5068" s="14">
        <v>105549669</v>
      </c>
      <c r="J5068" s="14">
        <f>表格1[[#This Row],[信用卡交易筆數]]/1000</f>
        <v>93.587000000000003</v>
      </c>
      <c r="K5068" s="14">
        <f>表格1[[#This Row],[信用卡交易金額'[新臺幣']]]/1000</f>
        <v>105549.66899999999</v>
      </c>
      <c r="L5068" s="14">
        <f>表格1[[#This Row],[信用卡交易金額'[新臺幣']]]/1000000</f>
        <v>105.54966899999999</v>
      </c>
      <c r="M5068" s="14" t="str" cm="1">
        <f t="array" ref="M5068">_xlfn.TEXTJOIN("", TRUE, _xlfn.XLOOKUP(TRUE, VALUE(表格1[[#This Row],[年月]]) &lt;= VALUE($R$8:$R$12), $Q$8:$Q$12)) &amp; "年度"</f>
        <v>2023年度</v>
      </c>
    </row>
    <row r="5069" spans="1:13" x14ac:dyDescent="0.3">
      <c r="A5069" s="2">
        <v>202304</v>
      </c>
      <c r="B5069" s="19">
        <f>DATE(表格1[[#This Row],[年]],表格1[[#This Row],[月]],1)</f>
        <v>45017</v>
      </c>
      <c r="C5069" s="2" t="str">
        <f>LEFT(表格1[[#This Row],[年月]],4)</f>
        <v>2023</v>
      </c>
      <c r="D5069" s="2" t="str">
        <f>RIGHT(表格1[[#This Row],[年月]],2)</f>
        <v>04</v>
      </c>
      <c r="E5069" s="5">
        <v>10016000</v>
      </c>
      <c r="F5069" s="2" t="str">
        <f>VLOOKUP(TEXT(表格1[[#This Row],[地區]],"00000000"),縣市代碼,2,0)</f>
        <v>澎湖縣</v>
      </c>
      <c r="G5069" s="2" t="s">
        <v>10</v>
      </c>
      <c r="H5069" s="13">
        <v>46650</v>
      </c>
      <c r="I5069" s="14">
        <v>121012210</v>
      </c>
      <c r="J5069" s="14">
        <f>表格1[[#This Row],[信用卡交易筆數]]/1000</f>
        <v>46.65</v>
      </c>
      <c r="K5069" s="14">
        <f>表格1[[#This Row],[信用卡交易金額'[新臺幣']]]/1000</f>
        <v>121012.21</v>
      </c>
      <c r="L5069" s="14">
        <f>表格1[[#This Row],[信用卡交易金額'[新臺幣']]]/1000000</f>
        <v>121.01221</v>
      </c>
      <c r="M5069" s="14" t="str" cm="1">
        <f t="array" ref="M5069">_xlfn.TEXTJOIN("", TRUE, _xlfn.XLOOKUP(TRUE, VALUE(表格1[[#This Row],[年月]]) &lt;= VALUE($R$8:$R$12), $Q$8:$Q$12)) &amp; "年度"</f>
        <v>2023年度</v>
      </c>
    </row>
    <row r="5070" spans="1:13" x14ac:dyDescent="0.3">
      <c r="A5070" s="2">
        <v>202304</v>
      </c>
      <c r="B5070" s="19">
        <f>DATE(表格1[[#This Row],[年]],表格1[[#This Row],[月]],1)</f>
        <v>45017</v>
      </c>
      <c r="C5070" s="2" t="str">
        <f>LEFT(表格1[[#This Row],[年月]],4)</f>
        <v>2023</v>
      </c>
      <c r="D5070" s="2" t="str">
        <f>RIGHT(表格1[[#This Row],[年月]],2)</f>
        <v>04</v>
      </c>
      <c r="E5070" s="5" t="s">
        <v>62</v>
      </c>
      <c r="F5070" s="2" t="str">
        <f>VLOOKUP(TEXT(表格1[[#This Row],[地區]],"00000000"),縣市代碼,2,0)</f>
        <v>金門縣</v>
      </c>
      <c r="G5070" s="2" t="s">
        <v>4</v>
      </c>
      <c r="H5070" s="13">
        <v>78081</v>
      </c>
      <c r="I5070" s="14">
        <v>47764655</v>
      </c>
      <c r="J5070" s="14">
        <f>表格1[[#This Row],[信用卡交易筆數]]/1000</f>
        <v>78.081000000000003</v>
      </c>
      <c r="K5070" s="14">
        <f>表格1[[#This Row],[信用卡交易金額'[新臺幣']]]/1000</f>
        <v>47764.654999999999</v>
      </c>
      <c r="L5070" s="14">
        <f>表格1[[#This Row],[信用卡交易金額'[新臺幣']]]/1000000</f>
        <v>47.764654999999998</v>
      </c>
      <c r="M5070" s="14" t="str" cm="1">
        <f t="array" ref="M5070">_xlfn.TEXTJOIN("", TRUE, _xlfn.XLOOKUP(TRUE, VALUE(表格1[[#This Row],[年月]]) &lt;= VALUE($R$8:$R$12), $Q$8:$Q$12)) &amp; "年度"</f>
        <v>2023年度</v>
      </c>
    </row>
    <row r="5071" spans="1:13" x14ac:dyDescent="0.3">
      <c r="A5071" s="2">
        <v>202304</v>
      </c>
      <c r="B5071" s="19">
        <f>DATE(表格1[[#This Row],[年]],表格1[[#This Row],[月]],1)</f>
        <v>45017</v>
      </c>
      <c r="C5071" s="2" t="str">
        <f>LEFT(表格1[[#This Row],[年月]],4)</f>
        <v>2023</v>
      </c>
      <c r="D5071" s="2" t="str">
        <f>RIGHT(表格1[[#This Row],[年月]],2)</f>
        <v>04</v>
      </c>
      <c r="E5071" s="5" t="s">
        <v>62</v>
      </c>
      <c r="F5071" s="2" t="str">
        <f>VLOOKUP(TEXT(表格1[[#This Row],[地區]],"00000000"),縣市代碼,2,0)</f>
        <v>金門縣</v>
      </c>
      <c r="G5071" s="2" t="s">
        <v>5</v>
      </c>
      <c r="H5071" s="13">
        <v>6579</v>
      </c>
      <c r="I5071" s="14">
        <v>26131033</v>
      </c>
      <c r="J5071" s="14">
        <f>表格1[[#This Row],[信用卡交易筆數]]/1000</f>
        <v>6.5789999999999997</v>
      </c>
      <c r="K5071" s="14">
        <f>表格1[[#This Row],[信用卡交易金額'[新臺幣']]]/1000</f>
        <v>26131.032999999999</v>
      </c>
      <c r="L5071" s="14">
        <f>表格1[[#This Row],[信用卡交易金額'[新臺幣']]]/1000000</f>
        <v>26.131032999999999</v>
      </c>
      <c r="M5071" s="14" t="str" cm="1">
        <f t="array" ref="M5071">_xlfn.TEXTJOIN("", TRUE, _xlfn.XLOOKUP(TRUE, VALUE(表格1[[#This Row],[年月]]) &lt;= VALUE($R$8:$R$12), $Q$8:$Q$12)) &amp; "年度"</f>
        <v>2023年度</v>
      </c>
    </row>
    <row r="5072" spans="1:13" x14ac:dyDescent="0.3">
      <c r="A5072" s="2">
        <v>202304</v>
      </c>
      <c r="B5072" s="19">
        <f>DATE(表格1[[#This Row],[年]],表格1[[#This Row],[月]],1)</f>
        <v>45017</v>
      </c>
      <c r="C5072" s="2" t="str">
        <f>LEFT(表格1[[#This Row],[年月]],4)</f>
        <v>2023</v>
      </c>
      <c r="D5072" s="2" t="str">
        <f>RIGHT(表格1[[#This Row],[年月]],2)</f>
        <v>04</v>
      </c>
      <c r="E5072" s="5" t="s">
        <v>62</v>
      </c>
      <c r="F5072" s="2" t="str">
        <f>VLOOKUP(TEXT(表格1[[#This Row],[地區]],"00000000"),縣市代碼,2,0)</f>
        <v>金門縣</v>
      </c>
      <c r="G5072" s="2" t="s">
        <v>6</v>
      </c>
      <c r="H5072" s="13">
        <v>10540</v>
      </c>
      <c r="I5072" s="14">
        <v>36412010</v>
      </c>
      <c r="J5072" s="14">
        <f>表格1[[#This Row],[信用卡交易筆數]]/1000</f>
        <v>10.54</v>
      </c>
      <c r="K5072" s="14">
        <f>表格1[[#This Row],[信用卡交易金額'[新臺幣']]]/1000</f>
        <v>36412.01</v>
      </c>
      <c r="L5072" s="14">
        <f>表格1[[#This Row],[信用卡交易金額'[新臺幣']]]/1000000</f>
        <v>36.412010000000002</v>
      </c>
      <c r="M5072" s="14" t="str" cm="1">
        <f t="array" ref="M5072">_xlfn.TEXTJOIN("", TRUE, _xlfn.XLOOKUP(TRUE, VALUE(表格1[[#This Row],[年月]]) &lt;= VALUE($R$8:$R$12), $Q$8:$Q$12)) &amp; "年度"</f>
        <v>2023年度</v>
      </c>
    </row>
    <row r="5073" spans="1:13" x14ac:dyDescent="0.3">
      <c r="A5073" s="2">
        <v>202304</v>
      </c>
      <c r="B5073" s="19">
        <f>DATE(表格1[[#This Row],[年]],表格1[[#This Row],[月]],1)</f>
        <v>45017</v>
      </c>
      <c r="C5073" s="2" t="str">
        <f>LEFT(表格1[[#This Row],[年月]],4)</f>
        <v>2023</v>
      </c>
      <c r="D5073" s="2" t="str">
        <f>RIGHT(表格1[[#This Row],[年月]],2)</f>
        <v>04</v>
      </c>
      <c r="E5073" s="5" t="s">
        <v>62</v>
      </c>
      <c r="F5073" s="2" t="str">
        <f>VLOOKUP(TEXT(表格1[[#This Row],[地區]],"00000000"),縣市代碼,2,0)</f>
        <v>金門縣</v>
      </c>
      <c r="G5073" s="2" t="s">
        <v>7</v>
      </c>
      <c r="H5073" s="13">
        <v>44824</v>
      </c>
      <c r="I5073" s="14">
        <v>61687792</v>
      </c>
      <c r="J5073" s="14">
        <f>表格1[[#This Row],[信用卡交易筆數]]/1000</f>
        <v>44.823999999999998</v>
      </c>
      <c r="K5073" s="14">
        <f>表格1[[#This Row],[信用卡交易金額'[新臺幣']]]/1000</f>
        <v>61687.792000000001</v>
      </c>
      <c r="L5073" s="14">
        <f>表格1[[#This Row],[信用卡交易金額'[新臺幣']]]/1000000</f>
        <v>61.687792000000002</v>
      </c>
      <c r="M5073" s="14" t="str" cm="1">
        <f t="array" ref="M5073">_xlfn.TEXTJOIN("", TRUE, _xlfn.XLOOKUP(TRUE, VALUE(表格1[[#This Row],[年月]]) &lt;= VALUE($R$8:$R$12), $Q$8:$Q$12)) &amp; "年度"</f>
        <v>2023年度</v>
      </c>
    </row>
    <row r="5074" spans="1:13" x14ac:dyDescent="0.3">
      <c r="A5074" s="2">
        <v>202304</v>
      </c>
      <c r="B5074" s="19">
        <f>DATE(表格1[[#This Row],[年]],表格1[[#This Row],[月]],1)</f>
        <v>45017</v>
      </c>
      <c r="C5074" s="2" t="str">
        <f>LEFT(表格1[[#This Row],[年月]],4)</f>
        <v>2023</v>
      </c>
      <c r="D5074" s="2" t="str">
        <f>RIGHT(表格1[[#This Row],[年月]],2)</f>
        <v>04</v>
      </c>
      <c r="E5074" s="5" t="s">
        <v>62</v>
      </c>
      <c r="F5074" s="2" t="str">
        <f>VLOOKUP(TEXT(表格1[[#This Row],[地區]],"00000000"),縣市代碼,2,0)</f>
        <v>金門縣</v>
      </c>
      <c r="G5074" s="2" t="s">
        <v>8</v>
      </c>
      <c r="H5074" s="13">
        <v>41968</v>
      </c>
      <c r="I5074" s="14">
        <v>59288365</v>
      </c>
      <c r="J5074" s="14">
        <f>表格1[[#This Row],[信用卡交易筆數]]/1000</f>
        <v>41.968000000000004</v>
      </c>
      <c r="K5074" s="14">
        <f>表格1[[#This Row],[信用卡交易金額'[新臺幣']]]/1000</f>
        <v>59288.364999999998</v>
      </c>
      <c r="L5074" s="14">
        <f>表格1[[#This Row],[信用卡交易金額'[新臺幣']]]/1000000</f>
        <v>59.288364999999999</v>
      </c>
      <c r="M5074" s="14" t="str" cm="1">
        <f t="array" ref="M5074">_xlfn.TEXTJOIN("", TRUE, _xlfn.XLOOKUP(TRUE, VALUE(表格1[[#This Row],[年月]]) &lt;= VALUE($R$8:$R$12), $Q$8:$Q$12)) &amp; "年度"</f>
        <v>2023年度</v>
      </c>
    </row>
    <row r="5075" spans="1:13" x14ac:dyDescent="0.3">
      <c r="A5075" s="2">
        <v>202304</v>
      </c>
      <c r="B5075" s="19">
        <f>DATE(表格1[[#This Row],[年]],表格1[[#This Row],[月]],1)</f>
        <v>45017</v>
      </c>
      <c r="C5075" s="2" t="str">
        <f>LEFT(表格1[[#This Row],[年月]],4)</f>
        <v>2023</v>
      </c>
      <c r="D5075" s="2" t="str">
        <f>RIGHT(表格1[[#This Row],[年月]],2)</f>
        <v>04</v>
      </c>
      <c r="E5075" s="5" t="s">
        <v>62</v>
      </c>
      <c r="F5075" s="2" t="str">
        <f>VLOOKUP(TEXT(表格1[[#This Row],[地區]],"00000000"),縣市代碼,2,0)</f>
        <v>金門縣</v>
      </c>
      <c r="G5075" s="2" t="s">
        <v>9</v>
      </c>
      <c r="H5075" s="13">
        <v>101507</v>
      </c>
      <c r="I5075" s="14">
        <v>125121994</v>
      </c>
      <c r="J5075" s="14">
        <f>表格1[[#This Row],[信用卡交易筆數]]/1000</f>
        <v>101.50700000000001</v>
      </c>
      <c r="K5075" s="14">
        <f>表格1[[#This Row],[信用卡交易金額'[新臺幣']]]/1000</f>
        <v>125121.99400000001</v>
      </c>
      <c r="L5075" s="14">
        <f>表格1[[#This Row],[信用卡交易金額'[新臺幣']]]/1000000</f>
        <v>125.121994</v>
      </c>
      <c r="M5075" s="14" t="str" cm="1">
        <f t="array" ref="M5075">_xlfn.TEXTJOIN("", TRUE, _xlfn.XLOOKUP(TRUE, VALUE(表格1[[#This Row],[年月]]) &lt;= VALUE($R$8:$R$12), $Q$8:$Q$12)) &amp; "年度"</f>
        <v>2023年度</v>
      </c>
    </row>
    <row r="5076" spans="1:13" x14ac:dyDescent="0.3">
      <c r="A5076" s="2">
        <v>202304</v>
      </c>
      <c r="B5076" s="19">
        <f>DATE(表格1[[#This Row],[年]],表格1[[#This Row],[月]],1)</f>
        <v>45017</v>
      </c>
      <c r="C5076" s="2" t="str">
        <f>LEFT(表格1[[#This Row],[年月]],4)</f>
        <v>2023</v>
      </c>
      <c r="D5076" s="2" t="str">
        <f>RIGHT(表格1[[#This Row],[年月]],2)</f>
        <v>04</v>
      </c>
      <c r="E5076" s="5" t="s">
        <v>62</v>
      </c>
      <c r="F5076" s="2" t="str">
        <f>VLOOKUP(TEXT(表格1[[#This Row],[地區]],"00000000"),縣市代碼,2,0)</f>
        <v>金門縣</v>
      </c>
      <c r="G5076" s="2" t="s">
        <v>10</v>
      </c>
      <c r="H5076" s="13">
        <v>38787</v>
      </c>
      <c r="I5076" s="14">
        <v>97920754</v>
      </c>
      <c r="J5076" s="14">
        <f>表格1[[#This Row],[信用卡交易筆數]]/1000</f>
        <v>38.786999999999999</v>
      </c>
      <c r="K5076" s="14">
        <f>表格1[[#This Row],[信用卡交易金額'[新臺幣']]]/1000</f>
        <v>97920.754000000001</v>
      </c>
      <c r="L5076" s="14">
        <f>表格1[[#This Row],[信用卡交易金額'[新臺幣']]]/1000000</f>
        <v>97.920754000000002</v>
      </c>
      <c r="M5076" s="14" t="str" cm="1">
        <f t="array" ref="M5076">_xlfn.TEXTJOIN("", TRUE, _xlfn.XLOOKUP(TRUE, VALUE(表格1[[#This Row],[年月]]) &lt;= VALUE($R$8:$R$12), $Q$8:$Q$12)) &amp; "年度"</f>
        <v>2023年度</v>
      </c>
    </row>
    <row r="5077" spans="1:13" x14ac:dyDescent="0.3">
      <c r="A5077" s="2">
        <v>202304</v>
      </c>
      <c r="B5077" s="19">
        <f>DATE(表格1[[#This Row],[年]],表格1[[#This Row],[月]],1)</f>
        <v>45017</v>
      </c>
      <c r="C5077" s="2" t="str">
        <f>LEFT(表格1[[#This Row],[年月]],4)</f>
        <v>2023</v>
      </c>
      <c r="D5077" s="2" t="str">
        <f>RIGHT(表格1[[#This Row],[年月]],2)</f>
        <v>04</v>
      </c>
      <c r="E5077" s="5">
        <v>9007000</v>
      </c>
      <c r="F5077" s="2" t="str">
        <f>VLOOKUP(TEXT(表格1[[#This Row],[地區]],"00000000"),縣市代碼,2,0)</f>
        <v>連江縣</v>
      </c>
      <c r="G5077" s="2" t="s">
        <v>4</v>
      </c>
      <c r="H5077" s="13">
        <v>12359</v>
      </c>
      <c r="I5077" s="14">
        <v>6069844</v>
      </c>
      <c r="J5077" s="14">
        <f>表格1[[#This Row],[信用卡交易筆數]]/1000</f>
        <v>12.359</v>
      </c>
      <c r="K5077" s="14">
        <f>表格1[[#This Row],[信用卡交易金額'[新臺幣']]]/1000</f>
        <v>6069.8440000000001</v>
      </c>
      <c r="L5077" s="14">
        <f>表格1[[#This Row],[信用卡交易金額'[新臺幣']]]/1000000</f>
        <v>6.0698439999999998</v>
      </c>
      <c r="M5077" s="14" t="str" cm="1">
        <f t="array" ref="M5077">_xlfn.TEXTJOIN("", TRUE, _xlfn.XLOOKUP(TRUE, VALUE(表格1[[#This Row],[年月]]) &lt;= VALUE($R$8:$R$12), $Q$8:$Q$12)) &amp; "年度"</f>
        <v>2023年度</v>
      </c>
    </row>
    <row r="5078" spans="1:13" x14ac:dyDescent="0.3">
      <c r="A5078" s="2">
        <v>202304</v>
      </c>
      <c r="B5078" s="19">
        <f>DATE(表格1[[#This Row],[年]],表格1[[#This Row],[月]],1)</f>
        <v>45017</v>
      </c>
      <c r="C5078" s="2" t="str">
        <f>LEFT(表格1[[#This Row],[年月]],4)</f>
        <v>2023</v>
      </c>
      <c r="D5078" s="2" t="str">
        <f>RIGHT(表格1[[#This Row],[年月]],2)</f>
        <v>04</v>
      </c>
      <c r="E5078" s="5">
        <v>9007000</v>
      </c>
      <c r="F5078" s="2" t="str">
        <f>VLOOKUP(TEXT(表格1[[#This Row],[地區]],"00000000"),縣市代碼,2,0)</f>
        <v>連江縣</v>
      </c>
      <c r="G5078" s="2" t="s">
        <v>5</v>
      </c>
      <c r="H5078" s="13">
        <v>994</v>
      </c>
      <c r="I5078" s="14">
        <v>2725615</v>
      </c>
      <c r="J5078" s="14">
        <f>表格1[[#This Row],[信用卡交易筆數]]/1000</f>
        <v>0.99399999999999999</v>
      </c>
      <c r="K5078" s="14">
        <f>表格1[[#This Row],[信用卡交易金額'[新臺幣']]]/1000</f>
        <v>2725.6149999999998</v>
      </c>
      <c r="L5078" s="14">
        <f>表格1[[#This Row],[信用卡交易金額'[新臺幣']]]/1000000</f>
        <v>2.7256149999999999</v>
      </c>
      <c r="M5078" s="14" t="str" cm="1">
        <f t="array" ref="M5078">_xlfn.TEXTJOIN("", TRUE, _xlfn.XLOOKUP(TRUE, VALUE(表格1[[#This Row],[年月]]) &lt;= VALUE($R$8:$R$12), $Q$8:$Q$12)) &amp; "年度"</f>
        <v>2023年度</v>
      </c>
    </row>
    <row r="5079" spans="1:13" x14ac:dyDescent="0.3">
      <c r="A5079" s="2">
        <v>202304</v>
      </c>
      <c r="B5079" s="19">
        <f>DATE(表格1[[#This Row],[年]],表格1[[#This Row],[月]],1)</f>
        <v>45017</v>
      </c>
      <c r="C5079" s="2" t="str">
        <f>LEFT(表格1[[#This Row],[年月]],4)</f>
        <v>2023</v>
      </c>
      <c r="D5079" s="2" t="str">
        <f>RIGHT(表格1[[#This Row],[年月]],2)</f>
        <v>04</v>
      </c>
      <c r="E5079" s="5">
        <v>9007000</v>
      </c>
      <c r="F5079" s="2" t="str">
        <f>VLOOKUP(TEXT(表格1[[#This Row],[地區]],"00000000"),縣市代碼,2,0)</f>
        <v>連江縣</v>
      </c>
      <c r="G5079" s="2" t="s">
        <v>6</v>
      </c>
      <c r="H5079" s="13">
        <v>1771</v>
      </c>
      <c r="I5079" s="14">
        <v>5270275</v>
      </c>
      <c r="J5079" s="14">
        <f>表格1[[#This Row],[信用卡交易筆數]]/1000</f>
        <v>1.7709999999999999</v>
      </c>
      <c r="K5079" s="14">
        <f>表格1[[#This Row],[信用卡交易金額'[新臺幣']]]/1000</f>
        <v>5270.2749999999996</v>
      </c>
      <c r="L5079" s="14">
        <f>表格1[[#This Row],[信用卡交易金額'[新臺幣']]]/1000000</f>
        <v>5.2702749999999998</v>
      </c>
      <c r="M5079" s="14" t="str" cm="1">
        <f t="array" ref="M5079">_xlfn.TEXTJOIN("", TRUE, _xlfn.XLOOKUP(TRUE, VALUE(表格1[[#This Row],[年月]]) &lt;= VALUE($R$8:$R$12), $Q$8:$Q$12)) &amp; "年度"</f>
        <v>2023年度</v>
      </c>
    </row>
    <row r="5080" spans="1:13" x14ac:dyDescent="0.3">
      <c r="A5080" s="2">
        <v>202304</v>
      </c>
      <c r="B5080" s="19">
        <f>DATE(表格1[[#This Row],[年]],表格1[[#This Row],[月]],1)</f>
        <v>45017</v>
      </c>
      <c r="C5080" s="2" t="str">
        <f>LEFT(表格1[[#This Row],[年月]],4)</f>
        <v>2023</v>
      </c>
      <c r="D5080" s="2" t="str">
        <f>RIGHT(表格1[[#This Row],[年月]],2)</f>
        <v>04</v>
      </c>
      <c r="E5080" s="5">
        <v>9007000</v>
      </c>
      <c r="F5080" s="2" t="str">
        <f>VLOOKUP(TEXT(表格1[[#This Row],[地區]],"00000000"),縣市代碼,2,0)</f>
        <v>連江縣</v>
      </c>
      <c r="G5080" s="2" t="s">
        <v>7</v>
      </c>
      <c r="H5080" s="13">
        <v>9198</v>
      </c>
      <c r="I5080" s="14">
        <v>14366560</v>
      </c>
      <c r="J5080" s="14">
        <f>表格1[[#This Row],[信用卡交易筆數]]/1000</f>
        <v>9.1980000000000004</v>
      </c>
      <c r="K5080" s="14">
        <f>表格1[[#This Row],[信用卡交易金額'[新臺幣']]]/1000</f>
        <v>14366.56</v>
      </c>
      <c r="L5080" s="14">
        <f>表格1[[#This Row],[信用卡交易金額'[新臺幣']]]/1000000</f>
        <v>14.36656</v>
      </c>
      <c r="M5080" s="14" t="str" cm="1">
        <f t="array" ref="M5080">_xlfn.TEXTJOIN("", TRUE, _xlfn.XLOOKUP(TRUE, VALUE(表格1[[#This Row],[年月]]) &lt;= VALUE($R$8:$R$12), $Q$8:$Q$12)) &amp; "年度"</f>
        <v>2023年度</v>
      </c>
    </row>
    <row r="5081" spans="1:13" x14ac:dyDescent="0.3">
      <c r="A5081" s="2">
        <v>202304</v>
      </c>
      <c r="B5081" s="19">
        <f>DATE(表格1[[#This Row],[年]],表格1[[#This Row],[月]],1)</f>
        <v>45017</v>
      </c>
      <c r="C5081" s="2" t="str">
        <f>LEFT(表格1[[#This Row],[年月]],4)</f>
        <v>2023</v>
      </c>
      <c r="D5081" s="2" t="str">
        <f>RIGHT(表格1[[#This Row],[年月]],2)</f>
        <v>04</v>
      </c>
      <c r="E5081" s="5">
        <v>9007000</v>
      </c>
      <c r="F5081" s="2" t="str">
        <f>VLOOKUP(TEXT(表格1[[#This Row],[地區]],"00000000"),縣市代碼,2,0)</f>
        <v>連江縣</v>
      </c>
      <c r="G5081" s="2" t="s">
        <v>8</v>
      </c>
      <c r="H5081" s="13">
        <v>7509</v>
      </c>
      <c r="I5081" s="14">
        <v>9445997</v>
      </c>
      <c r="J5081" s="14">
        <f>表格1[[#This Row],[信用卡交易筆數]]/1000</f>
        <v>7.5090000000000003</v>
      </c>
      <c r="K5081" s="14">
        <f>表格1[[#This Row],[信用卡交易金額'[新臺幣']]]/1000</f>
        <v>9445.9969999999994</v>
      </c>
      <c r="L5081" s="14">
        <f>表格1[[#This Row],[信用卡交易金額'[新臺幣']]]/1000000</f>
        <v>9.4459970000000002</v>
      </c>
      <c r="M5081" s="14" t="str" cm="1">
        <f t="array" ref="M5081">_xlfn.TEXTJOIN("", TRUE, _xlfn.XLOOKUP(TRUE, VALUE(表格1[[#This Row],[年月]]) &lt;= VALUE($R$8:$R$12), $Q$8:$Q$12)) &amp; "年度"</f>
        <v>2023年度</v>
      </c>
    </row>
    <row r="5082" spans="1:13" x14ac:dyDescent="0.3">
      <c r="A5082" s="2">
        <v>202304</v>
      </c>
      <c r="B5082" s="19">
        <f>DATE(表格1[[#This Row],[年]],表格1[[#This Row],[月]],1)</f>
        <v>45017</v>
      </c>
      <c r="C5082" s="2" t="str">
        <f>LEFT(表格1[[#This Row],[年月]],4)</f>
        <v>2023</v>
      </c>
      <c r="D5082" s="2" t="str">
        <f>RIGHT(表格1[[#This Row],[年月]],2)</f>
        <v>04</v>
      </c>
      <c r="E5082" s="5">
        <v>9007000</v>
      </c>
      <c r="F5082" s="2" t="str">
        <f>VLOOKUP(TEXT(表格1[[#This Row],[地區]],"00000000"),縣市代碼,2,0)</f>
        <v>連江縣</v>
      </c>
      <c r="G5082" s="2" t="s">
        <v>9</v>
      </c>
      <c r="H5082" s="13">
        <v>12114</v>
      </c>
      <c r="I5082" s="14">
        <v>14952632</v>
      </c>
      <c r="J5082" s="14">
        <f>表格1[[#This Row],[信用卡交易筆數]]/1000</f>
        <v>12.114000000000001</v>
      </c>
      <c r="K5082" s="14">
        <f>表格1[[#This Row],[信用卡交易金額'[新臺幣']]]/1000</f>
        <v>14952.632</v>
      </c>
      <c r="L5082" s="14">
        <f>表格1[[#This Row],[信用卡交易金額'[新臺幣']]]/1000000</f>
        <v>14.952631999999999</v>
      </c>
      <c r="M5082" s="14" t="str" cm="1">
        <f t="array" ref="M5082">_xlfn.TEXTJOIN("", TRUE, _xlfn.XLOOKUP(TRUE, VALUE(表格1[[#This Row],[年月]]) &lt;= VALUE($R$8:$R$12), $Q$8:$Q$12)) &amp; "年度"</f>
        <v>2023年度</v>
      </c>
    </row>
    <row r="5083" spans="1:13" x14ac:dyDescent="0.3">
      <c r="A5083" s="2">
        <v>202304</v>
      </c>
      <c r="B5083" s="19">
        <f>DATE(表格1[[#This Row],[年]],表格1[[#This Row],[月]],1)</f>
        <v>45017</v>
      </c>
      <c r="C5083" s="2" t="str">
        <f>LEFT(表格1[[#This Row],[年月]],4)</f>
        <v>2023</v>
      </c>
      <c r="D5083" s="2" t="str">
        <f>RIGHT(表格1[[#This Row],[年月]],2)</f>
        <v>04</v>
      </c>
      <c r="E5083" s="5">
        <v>9007000</v>
      </c>
      <c r="F5083" s="2" t="str">
        <f>VLOOKUP(TEXT(表格1[[#This Row],[地區]],"00000000"),縣市代碼,2,0)</f>
        <v>連江縣</v>
      </c>
      <c r="G5083" s="2" t="s">
        <v>10</v>
      </c>
      <c r="H5083" s="13">
        <v>6437</v>
      </c>
      <c r="I5083" s="14">
        <v>15954849</v>
      </c>
      <c r="J5083" s="14">
        <f>表格1[[#This Row],[信用卡交易筆數]]/1000</f>
        <v>6.4370000000000003</v>
      </c>
      <c r="K5083" s="14">
        <f>表格1[[#This Row],[信用卡交易金額'[新臺幣']]]/1000</f>
        <v>15954.849</v>
      </c>
      <c r="L5083" s="14">
        <f>表格1[[#This Row],[信用卡交易金額'[新臺幣']]]/1000000</f>
        <v>15.954848999999999</v>
      </c>
      <c r="M5083" s="14" t="str" cm="1">
        <f t="array" ref="M5083">_xlfn.TEXTJOIN("", TRUE, _xlfn.XLOOKUP(TRUE, VALUE(表格1[[#This Row],[年月]]) &lt;= VALUE($R$8:$R$12), $Q$8:$Q$12)) &amp; "年度"</f>
        <v>2023年度</v>
      </c>
    </row>
    <row r="5084" spans="1:13" x14ac:dyDescent="0.3">
      <c r="A5084" s="2">
        <v>202305</v>
      </c>
      <c r="B5084" s="19">
        <f>DATE(表格1[[#This Row],[年]],表格1[[#This Row],[月]],1)</f>
        <v>45047</v>
      </c>
      <c r="C5084" s="2" t="str">
        <f>LEFT(表格1[[#This Row],[年月]],4)</f>
        <v>2023</v>
      </c>
      <c r="D5084" s="2" t="str">
        <f>RIGHT(表格1[[#This Row],[年月]],2)</f>
        <v>05</v>
      </c>
      <c r="E5084" s="5">
        <v>63000000</v>
      </c>
      <c r="F5084" s="2" t="str">
        <f>VLOOKUP(TEXT(表格1[[#This Row],[地區]],"00000000"),縣市代碼,2,0)</f>
        <v>臺北市</v>
      </c>
      <c r="G5084" s="2" t="s">
        <v>4</v>
      </c>
      <c r="H5084" s="13">
        <v>12741746</v>
      </c>
      <c r="I5084" s="14">
        <v>7504609035</v>
      </c>
      <c r="J5084" s="14">
        <f>表格1[[#This Row],[信用卡交易筆數]]/1000</f>
        <v>12741.745999999999</v>
      </c>
      <c r="K5084" s="14">
        <f>表格1[[#This Row],[信用卡交易金額'[新臺幣']]]/1000</f>
        <v>7504609.0350000001</v>
      </c>
      <c r="L5084" s="14">
        <f>表格1[[#This Row],[信用卡交易金額'[新臺幣']]]/1000000</f>
        <v>7504.6090350000004</v>
      </c>
      <c r="M5084" s="14" t="str" cm="1">
        <f t="array" ref="M5084">_xlfn.TEXTJOIN("", TRUE, _xlfn.XLOOKUP(TRUE, VALUE(表格1[[#This Row],[年月]]) &lt;= VALUE($R$8:$R$12), $Q$8:$Q$12)) &amp; "年度"</f>
        <v>2023年度</v>
      </c>
    </row>
    <row r="5085" spans="1:13" x14ac:dyDescent="0.3">
      <c r="A5085" s="2">
        <v>202305</v>
      </c>
      <c r="B5085" s="19">
        <f>DATE(表格1[[#This Row],[年]],表格1[[#This Row],[月]],1)</f>
        <v>45047</v>
      </c>
      <c r="C5085" s="2" t="str">
        <f>LEFT(表格1[[#This Row],[年月]],4)</f>
        <v>2023</v>
      </c>
      <c r="D5085" s="2" t="str">
        <f>RIGHT(表格1[[#This Row],[年月]],2)</f>
        <v>05</v>
      </c>
      <c r="E5085" s="5">
        <v>63000000</v>
      </c>
      <c r="F5085" s="2" t="str">
        <f>VLOOKUP(TEXT(表格1[[#This Row],[地區]],"00000000"),縣市代碼,2,0)</f>
        <v>臺北市</v>
      </c>
      <c r="G5085" s="2" t="s">
        <v>5</v>
      </c>
      <c r="H5085" s="13">
        <v>649082</v>
      </c>
      <c r="I5085" s="14">
        <v>2821247157</v>
      </c>
      <c r="J5085" s="14">
        <f>表格1[[#This Row],[信用卡交易筆數]]/1000</f>
        <v>649.08199999999999</v>
      </c>
      <c r="K5085" s="14">
        <f>表格1[[#This Row],[信用卡交易金額'[新臺幣']]]/1000</f>
        <v>2821247.1570000001</v>
      </c>
      <c r="L5085" s="14">
        <f>表格1[[#This Row],[信用卡交易金額'[新臺幣']]]/1000000</f>
        <v>2821.2471569999998</v>
      </c>
      <c r="M5085" s="14" t="str" cm="1">
        <f t="array" ref="M5085">_xlfn.TEXTJOIN("", TRUE, _xlfn.XLOOKUP(TRUE, VALUE(表格1[[#This Row],[年月]]) &lt;= VALUE($R$8:$R$12), $Q$8:$Q$12)) &amp; "年度"</f>
        <v>2023年度</v>
      </c>
    </row>
    <row r="5086" spans="1:13" x14ac:dyDescent="0.3">
      <c r="A5086" s="2">
        <v>202305</v>
      </c>
      <c r="B5086" s="19">
        <f>DATE(表格1[[#This Row],[年]],表格1[[#This Row],[月]],1)</f>
        <v>45047</v>
      </c>
      <c r="C5086" s="2" t="str">
        <f>LEFT(表格1[[#This Row],[年月]],4)</f>
        <v>2023</v>
      </c>
      <c r="D5086" s="2" t="str">
        <f>RIGHT(表格1[[#This Row],[年月]],2)</f>
        <v>05</v>
      </c>
      <c r="E5086" s="5">
        <v>63000000</v>
      </c>
      <c r="F5086" s="2" t="str">
        <f>VLOOKUP(TEXT(表格1[[#This Row],[地區]],"00000000"),縣市代碼,2,0)</f>
        <v>臺北市</v>
      </c>
      <c r="G5086" s="2" t="s">
        <v>6</v>
      </c>
      <c r="H5086" s="13">
        <v>855592</v>
      </c>
      <c r="I5086" s="14">
        <v>4241628681</v>
      </c>
      <c r="J5086" s="14">
        <f>表格1[[#This Row],[信用卡交易筆數]]/1000</f>
        <v>855.59199999999998</v>
      </c>
      <c r="K5086" s="14">
        <f>表格1[[#This Row],[信用卡交易金額'[新臺幣']]]/1000</f>
        <v>4241628.6809999999</v>
      </c>
      <c r="L5086" s="14">
        <f>表格1[[#This Row],[信用卡交易金額'[新臺幣']]]/1000000</f>
        <v>4241.6286810000001</v>
      </c>
      <c r="M5086" s="14" t="str" cm="1">
        <f t="array" ref="M5086">_xlfn.TEXTJOIN("", TRUE, _xlfn.XLOOKUP(TRUE, VALUE(表格1[[#This Row],[年月]]) &lt;= VALUE($R$8:$R$12), $Q$8:$Q$12)) &amp; "年度"</f>
        <v>2023年度</v>
      </c>
    </row>
    <row r="5087" spans="1:13" x14ac:dyDescent="0.3">
      <c r="A5087" s="2">
        <v>202305</v>
      </c>
      <c r="B5087" s="19">
        <f>DATE(表格1[[#This Row],[年]],表格1[[#This Row],[月]],1)</f>
        <v>45047</v>
      </c>
      <c r="C5087" s="2" t="str">
        <f>LEFT(表格1[[#This Row],[年月]],4)</f>
        <v>2023</v>
      </c>
      <c r="D5087" s="2" t="str">
        <f>RIGHT(表格1[[#This Row],[年月]],2)</f>
        <v>05</v>
      </c>
      <c r="E5087" s="5">
        <v>63000000</v>
      </c>
      <c r="F5087" s="2" t="str">
        <f>VLOOKUP(TEXT(表格1[[#This Row],[地區]],"00000000"),縣市代碼,2,0)</f>
        <v>臺北市</v>
      </c>
      <c r="G5087" s="2" t="s">
        <v>7</v>
      </c>
      <c r="H5087" s="13">
        <v>5235567</v>
      </c>
      <c r="I5087" s="14">
        <v>6058636508</v>
      </c>
      <c r="J5087" s="14">
        <f>表格1[[#This Row],[信用卡交易筆數]]/1000</f>
        <v>5235.567</v>
      </c>
      <c r="K5087" s="14">
        <f>表格1[[#This Row],[信用卡交易金額'[新臺幣']]]/1000</f>
        <v>6058636.5080000004</v>
      </c>
      <c r="L5087" s="14">
        <f>表格1[[#This Row],[信用卡交易金額'[新臺幣']]]/1000000</f>
        <v>6058.6365079999996</v>
      </c>
      <c r="M5087" s="14" t="str" cm="1">
        <f t="array" ref="M5087">_xlfn.TEXTJOIN("", TRUE, _xlfn.XLOOKUP(TRUE, VALUE(表格1[[#This Row],[年月]]) &lt;= VALUE($R$8:$R$12), $Q$8:$Q$12)) &amp; "年度"</f>
        <v>2023年度</v>
      </c>
    </row>
    <row r="5088" spans="1:13" x14ac:dyDescent="0.3">
      <c r="A5088" s="2">
        <v>202305</v>
      </c>
      <c r="B5088" s="19">
        <f>DATE(表格1[[#This Row],[年]],表格1[[#This Row],[月]],1)</f>
        <v>45047</v>
      </c>
      <c r="C5088" s="2" t="str">
        <f>LEFT(表格1[[#This Row],[年月]],4)</f>
        <v>2023</v>
      </c>
      <c r="D5088" s="2" t="str">
        <f>RIGHT(表格1[[#This Row],[年月]],2)</f>
        <v>05</v>
      </c>
      <c r="E5088" s="5">
        <v>63000000</v>
      </c>
      <c r="F5088" s="2" t="str">
        <f>VLOOKUP(TEXT(表格1[[#This Row],[地區]],"00000000"),縣市代碼,2,0)</f>
        <v>臺北市</v>
      </c>
      <c r="G5088" s="2" t="s">
        <v>8</v>
      </c>
      <c r="H5088" s="13">
        <v>4242448</v>
      </c>
      <c r="I5088" s="14">
        <v>10558790444</v>
      </c>
      <c r="J5088" s="14">
        <f>表格1[[#This Row],[信用卡交易筆數]]/1000</f>
        <v>4242.4480000000003</v>
      </c>
      <c r="K5088" s="14">
        <f>表格1[[#This Row],[信用卡交易金額'[新臺幣']]]/1000</f>
        <v>10558790.444</v>
      </c>
      <c r="L5088" s="14">
        <f>表格1[[#This Row],[信用卡交易金額'[新臺幣']]]/1000000</f>
        <v>10558.790444</v>
      </c>
      <c r="M5088" s="14" t="str" cm="1">
        <f t="array" ref="M5088">_xlfn.TEXTJOIN("", TRUE, _xlfn.XLOOKUP(TRUE, VALUE(表格1[[#This Row],[年月]]) &lt;= VALUE($R$8:$R$12), $Q$8:$Q$12)) &amp; "年度"</f>
        <v>2023年度</v>
      </c>
    </row>
    <row r="5089" spans="1:13" x14ac:dyDescent="0.3">
      <c r="A5089" s="2">
        <v>202305</v>
      </c>
      <c r="B5089" s="19">
        <f>DATE(表格1[[#This Row],[年]],表格1[[#This Row],[月]],1)</f>
        <v>45047</v>
      </c>
      <c r="C5089" s="2" t="str">
        <f>LEFT(表格1[[#This Row],[年月]],4)</f>
        <v>2023</v>
      </c>
      <c r="D5089" s="2" t="str">
        <f>RIGHT(表格1[[#This Row],[年月]],2)</f>
        <v>05</v>
      </c>
      <c r="E5089" s="5">
        <v>63000000</v>
      </c>
      <c r="F5089" s="2" t="str">
        <f>VLOOKUP(TEXT(表格1[[#This Row],[地區]],"00000000"),縣市代碼,2,0)</f>
        <v>臺北市</v>
      </c>
      <c r="G5089" s="2" t="s">
        <v>9</v>
      </c>
      <c r="H5089" s="13">
        <v>9049524</v>
      </c>
      <c r="I5089" s="14">
        <v>12941548435</v>
      </c>
      <c r="J5089" s="14">
        <f>表格1[[#This Row],[信用卡交易筆數]]/1000</f>
        <v>9049.5239999999994</v>
      </c>
      <c r="K5089" s="14">
        <f>表格1[[#This Row],[信用卡交易金額'[新臺幣']]]/1000</f>
        <v>12941548.435000001</v>
      </c>
      <c r="L5089" s="14">
        <f>表格1[[#This Row],[信用卡交易金額'[新臺幣']]]/1000000</f>
        <v>12941.548435000001</v>
      </c>
      <c r="M5089" s="14" t="str" cm="1">
        <f t="array" ref="M5089">_xlfn.TEXTJOIN("", TRUE, _xlfn.XLOOKUP(TRUE, VALUE(表格1[[#This Row],[年月]]) &lt;= VALUE($R$8:$R$12), $Q$8:$Q$12)) &amp; "年度"</f>
        <v>2023年度</v>
      </c>
    </row>
    <row r="5090" spans="1:13" x14ac:dyDescent="0.3">
      <c r="A5090" s="2">
        <v>202305</v>
      </c>
      <c r="B5090" s="19">
        <f>DATE(表格1[[#This Row],[年]],表格1[[#This Row],[月]],1)</f>
        <v>45047</v>
      </c>
      <c r="C5090" s="2" t="str">
        <f>LEFT(表格1[[#This Row],[年月]],4)</f>
        <v>2023</v>
      </c>
      <c r="D5090" s="2" t="str">
        <f>RIGHT(表格1[[#This Row],[年月]],2)</f>
        <v>05</v>
      </c>
      <c r="E5090" s="5">
        <v>63000000</v>
      </c>
      <c r="F5090" s="2" t="str">
        <f>VLOOKUP(TEXT(表格1[[#This Row],[地區]],"00000000"),縣市代碼,2,0)</f>
        <v>臺北市</v>
      </c>
      <c r="G5090" s="2" t="s">
        <v>10</v>
      </c>
      <c r="H5090" s="13">
        <v>5172479</v>
      </c>
      <c r="I5090" s="14">
        <v>91288251855</v>
      </c>
      <c r="J5090" s="14">
        <f>表格1[[#This Row],[信用卡交易筆數]]/1000</f>
        <v>5172.4790000000003</v>
      </c>
      <c r="K5090" s="14">
        <f>表格1[[#This Row],[信用卡交易金額'[新臺幣']]]/1000</f>
        <v>91288251.855000004</v>
      </c>
      <c r="L5090" s="14">
        <f>表格1[[#This Row],[信用卡交易金額'[新臺幣']]]/1000000</f>
        <v>91288.251854999995</v>
      </c>
      <c r="M5090" s="14" t="str" cm="1">
        <f t="array" ref="M5090">_xlfn.TEXTJOIN("", TRUE, _xlfn.XLOOKUP(TRUE, VALUE(表格1[[#This Row],[年月]]) &lt;= VALUE($R$8:$R$12), $Q$8:$Q$12)) &amp; "年度"</f>
        <v>2023年度</v>
      </c>
    </row>
    <row r="5091" spans="1:13" x14ac:dyDescent="0.3">
      <c r="A5091" s="2">
        <v>202305</v>
      </c>
      <c r="B5091" s="19">
        <f>DATE(表格1[[#This Row],[年]],表格1[[#This Row],[月]],1)</f>
        <v>45047</v>
      </c>
      <c r="C5091" s="2" t="str">
        <f>LEFT(表格1[[#This Row],[年月]],4)</f>
        <v>2023</v>
      </c>
      <c r="D5091" s="2" t="str">
        <f>RIGHT(表格1[[#This Row],[年月]],2)</f>
        <v>05</v>
      </c>
      <c r="E5091" s="5">
        <v>65000000</v>
      </c>
      <c r="F5091" s="2" t="str">
        <f>VLOOKUP(TEXT(表格1[[#This Row],[地區]],"00000000"),縣市代碼,2,0)</f>
        <v>新北市</v>
      </c>
      <c r="G5091" s="2" t="s">
        <v>4</v>
      </c>
      <c r="H5091" s="13">
        <v>14121416</v>
      </c>
      <c r="I5091" s="14">
        <v>7069721946</v>
      </c>
      <c r="J5091" s="14">
        <f>表格1[[#This Row],[信用卡交易筆數]]/1000</f>
        <v>14121.415999999999</v>
      </c>
      <c r="K5091" s="14">
        <f>表格1[[#This Row],[信用卡交易金額'[新臺幣']]]/1000</f>
        <v>7069721.9460000005</v>
      </c>
      <c r="L5091" s="14">
        <f>表格1[[#This Row],[信用卡交易金額'[新臺幣']]]/1000000</f>
        <v>7069.7219459999997</v>
      </c>
      <c r="M5091" s="14" t="str" cm="1">
        <f t="array" ref="M5091">_xlfn.TEXTJOIN("", TRUE, _xlfn.XLOOKUP(TRUE, VALUE(表格1[[#This Row],[年月]]) &lt;= VALUE($R$8:$R$12), $Q$8:$Q$12)) &amp; "年度"</f>
        <v>2023年度</v>
      </c>
    </row>
    <row r="5092" spans="1:13" x14ac:dyDescent="0.3">
      <c r="A5092" s="2">
        <v>202305</v>
      </c>
      <c r="B5092" s="19">
        <f>DATE(表格1[[#This Row],[年]],表格1[[#This Row],[月]],1)</f>
        <v>45047</v>
      </c>
      <c r="C5092" s="2" t="str">
        <f>LEFT(表格1[[#This Row],[年月]],4)</f>
        <v>2023</v>
      </c>
      <c r="D5092" s="2" t="str">
        <f>RIGHT(表格1[[#This Row],[年月]],2)</f>
        <v>05</v>
      </c>
      <c r="E5092" s="5">
        <v>65000000</v>
      </c>
      <c r="F5092" s="2" t="str">
        <f>VLOOKUP(TEXT(表格1[[#This Row],[地區]],"00000000"),縣市代碼,2,0)</f>
        <v>新北市</v>
      </c>
      <c r="G5092" s="2" t="s">
        <v>5</v>
      </c>
      <c r="H5092" s="13">
        <v>821659</v>
      </c>
      <c r="I5092" s="14">
        <v>2432130451</v>
      </c>
      <c r="J5092" s="14">
        <f>表格1[[#This Row],[信用卡交易筆數]]/1000</f>
        <v>821.65899999999999</v>
      </c>
      <c r="K5092" s="14">
        <f>表格1[[#This Row],[信用卡交易金額'[新臺幣']]]/1000</f>
        <v>2432130.4509999999</v>
      </c>
      <c r="L5092" s="14">
        <f>表格1[[#This Row],[信用卡交易金額'[新臺幣']]]/1000000</f>
        <v>2432.130451</v>
      </c>
      <c r="M5092" s="14" t="str" cm="1">
        <f t="array" ref="M5092">_xlfn.TEXTJOIN("", TRUE, _xlfn.XLOOKUP(TRUE, VALUE(表格1[[#This Row],[年月]]) &lt;= VALUE($R$8:$R$12), $Q$8:$Q$12)) &amp; "年度"</f>
        <v>2023年度</v>
      </c>
    </row>
    <row r="5093" spans="1:13" x14ac:dyDescent="0.3">
      <c r="A5093" s="2">
        <v>202305</v>
      </c>
      <c r="B5093" s="19">
        <f>DATE(表格1[[#This Row],[年]],表格1[[#This Row],[月]],1)</f>
        <v>45047</v>
      </c>
      <c r="C5093" s="2" t="str">
        <f>LEFT(表格1[[#This Row],[年月]],4)</f>
        <v>2023</v>
      </c>
      <c r="D5093" s="2" t="str">
        <f>RIGHT(表格1[[#This Row],[年月]],2)</f>
        <v>05</v>
      </c>
      <c r="E5093" s="5">
        <v>65000000</v>
      </c>
      <c r="F5093" s="2" t="str">
        <f>VLOOKUP(TEXT(表格1[[#This Row],[地區]],"00000000"),縣市代碼,2,0)</f>
        <v>新北市</v>
      </c>
      <c r="G5093" s="2" t="s">
        <v>6</v>
      </c>
      <c r="H5093" s="13">
        <v>1105060</v>
      </c>
      <c r="I5093" s="14">
        <v>4066069241</v>
      </c>
      <c r="J5093" s="14">
        <f>表格1[[#This Row],[信用卡交易筆數]]/1000</f>
        <v>1105.06</v>
      </c>
      <c r="K5093" s="14">
        <f>表格1[[#This Row],[信用卡交易金額'[新臺幣']]]/1000</f>
        <v>4066069.2409999999</v>
      </c>
      <c r="L5093" s="14">
        <f>表格1[[#This Row],[信用卡交易金額'[新臺幣']]]/1000000</f>
        <v>4066.0692410000001</v>
      </c>
      <c r="M5093" s="14" t="str" cm="1">
        <f t="array" ref="M5093">_xlfn.TEXTJOIN("", TRUE, _xlfn.XLOOKUP(TRUE, VALUE(表格1[[#This Row],[年月]]) &lt;= VALUE($R$8:$R$12), $Q$8:$Q$12)) &amp; "年度"</f>
        <v>2023年度</v>
      </c>
    </row>
    <row r="5094" spans="1:13" x14ac:dyDescent="0.3">
      <c r="A5094" s="2">
        <v>202305</v>
      </c>
      <c r="B5094" s="19">
        <f>DATE(表格1[[#This Row],[年]],表格1[[#This Row],[月]],1)</f>
        <v>45047</v>
      </c>
      <c r="C5094" s="2" t="str">
        <f>LEFT(表格1[[#This Row],[年月]],4)</f>
        <v>2023</v>
      </c>
      <c r="D5094" s="2" t="str">
        <f>RIGHT(表格1[[#This Row],[年月]],2)</f>
        <v>05</v>
      </c>
      <c r="E5094" s="5">
        <v>65000000</v>
      </c>
      <c r="F5094" s="2" t="str">
        <f>VLOOKUP(TEXT(表格1[[#This Row],[地區]],"00000000"),縣市代碼,2,0)</f>
        <v>新北市</v>
      </c>
      <c r="G5094" s="2" t="s">
        <v>7</v>
      </c>
      <c r="H5094" s="13">
        <v>6290376</v>
      </c>
      <c r="I5094" s="14">
        <v>6896918891</v>
      </c>
      <c r="J5094" s="14">
        <f>表格1[[#This Row],[信用卡交易筆數]]/1000</f>
        <v>6290.3760000000002</v>
      </c>
      <c r="K5094" s="14">
        <f>表格1[[#This Row],[信用卡交易金額'[新臺幣']]]/1000</f>
        <v>6896918.8909999998</v>
      </c>
      <c r="L5094" s="14">
        <f>表格1[[#This Row],[信用卡交易金額'[新臺幣']]]/1000000</f>
        <v>6896.9188910000003</v>
      </c>
      <c r="M5094" s="14" t="str" cm="1">
        <f t="array" ref="M5094">_xlfn.TEXTJOIN("", TRUE, _xlfn.XLOOKUP(TRUE, VALUE(表格1[[#This Row],[年月]]) &lt;= VALUE($R$8:$R$12), $Q$8:$Q$12)) &amp; "年度"</f>
        <v>2023年度</v>
      </c>
    </row>
    <row r="5095" spans="1:13" x14ac:dyDescent="0.3">
      <c r="A5095" s="2">
        <v>202305</v>
      </c>
      <c r="B5095" s="19">
        <f>DATE(表格1[[#This Row],[年]],表格1[[#This Row],[月]],1)</f>
        <v>45047</v>
      </c>
      <c r="C5095" s="2" t="str">
        <f>LEFT(表格1[[#This Row],[年月]],4)</f>
        <v>2023</v>
      </c>
      <c r="D5095" s="2" t="str">
        <f>RIGHT(表格1[[#This Row],[年月]],2)</f>
        <v>05</v>
      </c>
      <c r="E5095" s="5">
        <v>65000000</v>
      </c>
      <c r="F5095" s="2" t="str">
        <f>VLOOKUP(TEXT(表格1[[#This Row],[地區]],"00000000"),縣市代碼,2,0)</f>
        <v>新北市</v>
      </c>
      <c r="G5095" s="2" t="s">
        <v>8</v>
      </c>
      <c r="H5095" s="13">
        <v>5240167</v>
      </c>
      <c r="I5095" s="14">
        <v>9979350184</v>
      </c>
      <c r="J5095" s="14">
        <f>表格1[[#This Row],[信用卡交易筆數]]/1000</f>
        <v>5240.1670000000004</v>
      </c>
      <c r="K5095" s="14">
        <f>表格1[[#This Row],[信用卡交易金額'[新臺幣']]]/1000</f>
        <v>9979350.1840000004</v>
      </c>
      <c r="L5095" s="14">
        <f>表格1[[#This Row],[信用卡交易金額'[新臺幣']]]/1000000</f>
        <v>9979.3501840000008</v>
      </c>
      <c r="M5095" s="14" t="str" cm="1">
        <f t="array" ref="M5095">_xlfn.TEXTJOIN("", TRUE, _xlfn.XLOOKUP(TRUE, VALUE(表格1[[#This Row],[年月]]) &lt;= VALUE($R$8:$R$12), $Q$8:$Q$12)) &amp; "年度"</f>
        <v>2023年度</v>
      </c>
    </row>
    <row r="5096" spans="1:13" x14ac:dyDescent="0.3">
      <c r="A5096" s="2">
        <v>202305</v>
      </c>
      <c r="B5096" s="19">
        <f>DATE(表格1[[#This Row],[年]],表格1[[#This Row],[月]],1)</f>
        <v>45047</v>
      </c>
      <c r="C5096" s="2" t="str">
        <f>LEFT(表格1[[#This Row],[年月]],4)</f>
        <v>2023</v>
      </c>
      <c r="D5096" s="2" t="str">
        <f>RIGHT(表格1[[#This Row],[年月]],2)</f>
        <v>05</v>
      </c>
      <c r="E5096" s="5">
        <v>65000000</v>
      </c>
      <c r="F5096" s="2" t="str">
        <f>VLOOKUP(TEXT(表格1[[#This Row],[地區]],"00000000"),縣市代碼,2,0)</f>
        <v>新北市</v>
      </c>
      <c r="G5096" s="2" t="s">
        <v>9</v>
      </c>
      <c r="H5096" s="13">
        <v>11555054</v>
      </c>
      <c r="I5096" s="14">
        <v>14474050890</v>
      </c>
      <c r="J5096" s="14">
        <f>表格1[[#This Row],[信用卡交易筆數]]/1000</f>
        <v>11555.054</v>
      </c>
      <c r="K5096" s="14">
        <f>表格1[[#This Row],[信用卡交易金額'[新臺幣']]]/1000</f>
        <v>14474050.890000001</v>
      </c>
      <c r="L5096" s="14">
        <f>表格1[[#This Row],[信用卡交易金額'[新臺幣']]]/1000000</f>
        <v>14474.05089</v>
      </c>
      <c r="M5096" s="14" t="str" cm="1">
        <f t="array" ref="M5096">_xlfn.TEXTJOIN("", TRUE, _xlfn.XLOOKUP(TRUE, VALUE(表格1[[#This Row],[年月]]) &lt;= VALUE($R$8:$R$12), $Q$8:$Q$12)) &amp; "年度"</f>
        <v>2023年度</v>
      </c>
    </row>
    <row r="5097" spans="1:13" x14ac:dyDescent="0.3">
      <c r="A5097" s="2">
        <v>202305</v>
      </c>
      <c r="B5097" s="19">
        <f>DATE(表格1[[#This Row],[年]],表格1[[#This Row],[月]],1)</f>
        <v>45047</v>
      </c>
      <c r="C5097" s="2" t="str">
        <f>LEFT(表格1[[#This Row],[年月]],4)</f>
        <v>2023</v>
      </c>
      <c r="D5097" s="2" t="str">
        <f>RIGHT(表格1[[#This Row],[年月]],2)</f>
        <v>05</v>
      </c>
      <c r="E5097" s="5">
        <v>65000000</v>
      </c>
      <c r="F5097" s="2" t="str">
        <f>VLOOKUP(TEXT(表格1[[#This Row],[地區]],"00000000"),縣市代碼,2,0)</f>
        <v>新北市</v>
      </c>
      <c r="G5097" s="2" t="s">
        <v>10</v>
      </c>
      <c r="H5097" s="13">
        <v>6884995</v>
      </c>
      <c r="I5097" s="14">
        <v>46328492213</v>
      </c>
      <c r="J5097" s="14">
        <f>表格1[[#This Row],[信用卡交易筆數]]/1000</f>
        <v>6884.9949999999999</v>
      </c>
      <c r="K5097" s="14">
        <f>表格1[[#This Row],[信用卡交易金額'[新臺幣']]]/1000</f>
        <v>46328492.213</v>
      </c>
      <c r="L5097" s="14">
        <f>表格1[[#This Row],[信用卡交易金額'[新臺幣']]]/1000000</f>
        <v>46328.492212999998</v>
      </c>
      <c r="M5097" s="14" t="str" cm="1">
        <f t="array" ref="M5097">_xlfn.TEXTJOIN("", TRUE, _xlfn.XLOOKUP(TRUE, VALUE(表格1[[#This Row],[年月]]) &lt;= VALUE($R$8:$R$12), $Q$8:$Q$12)) &amp; "年度"</f>
        <v>2023年度</v>
      </c>
    </row>
    <row r="5098" spans="1:13" x14ac:dyDescent="0.3">
      <c r="A5098" s="2">
        <v>202305</v>
      </c>
      <c r="B5098" s="19">
        <f>DATE(表格1[[#This Row],[年]],表格1[[#This Row],[月]],1)</f>
        <v>45047</v>
      </c>
      <c r="C5098" s="2" t="str">
        <f>LEFT(表格1[[#This Row],[年月]],4)</f>
        <v>2023</v>
      </c>
      <c r="D5098" s="2" t="str">
        <f>RIGHT(表格1[[#This Row],[年月]],2)</f>
        <v>05</v>
      </c>
      <c r="E5098" s="5">
        <v>68000000</v>
      </c>
      <c r="F5098" s="2" t="str">
        <f>VLOOKUP(TEXT(表格1[[#This Row],[地區]],"00000000"),縣市代碼,2,0)</f>
        <v>桃園市</v>
      </c>
      <c r="G5098" s="2" t="s">
        <v>4</v>
      </c>
      <c r="H5098" s="13">
        <v>6270064</v>
      </c>
      <c r="I5098" s="14">
        <v>3016491558</v>
      </c>
      <c r="J5098" s="14">
        <f>表格1[[#This Row],[信用卡交易筆數]]/1000</f>
        <v>6270.0640000000003</v>
      </c>
      <c r="K5098" s="14">
        <f>表格1[[#This Row],[信用卡交易金額'[新臺幣']]]/1000</f>
        <v>3016491.5580000002</v>
      </c>
      <c r="L5098" s="14">
        <f>表格1[[#This Row],[信用卡交易金額'[新臺幣']]]/1000000</f>
        <v>3016.4915580000002</v>
      </c>
      <c r="M5098" s="14" t="str" cm="1">
        <f t="array" ref="M5098">_xlfn.TEXTJOIN("", TRUE, _xlfn.XLOOKUP(TRUE, VALUE(表格1[[#This Row],[年月]]) &lt;= VALUE($R$8:$R$12), $Q$8:$Q$12)) &amp; "年度"</f>
        <v>2023年度</v>
      </c>
    </row>
    <row r="5099" spans="1:13" x14ac:dyDescent="0.3">
      <c r="A5099" s="2">
        <v>202305</v>
      </c>
      <c r="B5099" s="19">
        <f>DATE(表格1[[#This Row],[年]],表格1[[#This Row],[月]],1)</f>
        <v>45047</v>
      </c>
      <c r="C5099" s="2" t="str">
        <f>LEFT(表格1[[#This Row],[年月]],4)</f>
        <v>2023</v>
      </c>
      <c r="D5099" s="2" t="str">
        <f>RIGHT(表格1[[#This Row],[年月]],2)</f>
        <v>05</v>
      </c>
      <c r="E5099" s="5">
        <v>68000000</v>
      </c>
      <c r="F5099" s="2" t="str">
        <f>VLOOKUP(TEXT(表格1[[#This Row],[地區]],"00000000"),縣市代碼,2,0)</f>
        <v>桃園市</v>
      </c>
      <c r="G5099" s="2" t="s">
        <v>5</v>
      </c>
      <c r="H5099" s="13">
        <v>356090</v>
      </c>
      <c r="I5099" s="14">
        <v>1042098521</v>
      </c>
      <c r="J5099" s="14">
        <f>表格1[[#This Row],[信用卡交易筆數]]/1000</f>
        <v>356.09</v>
      </c>
      <c r="K5099" s="14">
        <f>表格1[[#This Row],[信用卡交易金額'[新臺幣']]]/1000</f>
        <v>1042098.5209999999</v>
      </c>
      <c r="L5099" s="14">
        <f>表格1[[#This Row],[信用卡交易金額'[新臺幣']]]/1000000</f>
        <v>1042.0985209999999</v>
      </c>
      <c r="M5099" s="14" t="str" cm="1">
        <f t="array" ref="M5099">_xlfn.TEXTJOIN("", TRUE, _xlfn.XLOOKUP(TRUE, VALUE(表格1[[#This Row],[年月]]) &lt;= VALUE($R$8:$R$12), $Q$8:$Q$12)) &amp; "年度"</f>
        <v>2023年度</v>
      </c>
    </row>
    <row r="5100" spans="1:13" x14ac:dyDescent="0.3">
      <c r="A5100" s="2">
        <v>202305</v>
      </c>
      <c r="B5100" s="19">
        <f>DATE(表格1[[#This Row],[年]],表格1[[#This Row],[月]],1)</f>
        <v>45047</v>
      </c>
      <c r="C5100" s="2" t="str">
        <f>LEFT(表格1[[#This Row],[年月]],4)</f>
        <v>2023</v>
      </c>
      <c r="D5100" s="2" t="str">
        <f>RIGHT(表格1[[#This Row],[年月]],2)</f>
        <v>05</v>
      </c>
      <c r="E5100" s="5">
        <v>68000000</v>
      </c>
      <c r="F5100" s="2" t="str">
        <f>VLOOKUP(TEXT(表格1[[#This Row],[地區]],"00000000"),縣市代碼,2,0)</f>
        <v>桃園市</v>
      </c>
      <c r="G5100" s="2" t="s">
        <v>6</v>
      </c>
      <c r="H5100" s="13">
        <v>524526</v>
      </c>
      <c r="I5100" s="14">
        <v>1774153559</v>
      </c>
      <c r="J5100" s="14">
        <f>表格1[[#This Row],[信用卡交易筆數]]/1000</f>
        <v>524.52599999999995</v>
      </c>
      <c r="K5100" s="14">
        <f>表格1[[#This Row],[信用卡交易金額'[新臺幣']]]/1000</f>
        <v>1774153.5589999999</v>
      </c>
      <c r="L5100" s="14">
        <f>表格1[[#This Row],[信用卡交易金額'[新臺幣']]]/1000000</f>
        <v>1774.1535590000001</v>
      </c>
      <c r="M5100" s="14" t="str" cm="1">
        <f t="array" ref="M5100">_xlfn.TEXTJOIN("", TRUE, _xlfn.XLOOKUP(TRUE, VALUE(表格1[[#This Row],[年月]]) &lt;= VALUE($R$8:$R$12), $Q$8:$Q$12)) &amp; "年度"</f>
        <v>2023年度</v>
      </c>
    </row>
    <row r="5101" spans="1:13" x14ac:dyDescent="0.3">
      <c r="A5101" s="2">
        <v>202305</v>
      </c>
      <c r="B5101" s="19">
        <f>DATE(表格1[[#This Row],[年]],表格1[[#This Row],[月]],1)</f>
        <v>45047</v>
      </c>
      <c r="C5101" s="2" t="str">
        <f>LEFT(表格1[[#This Row],[年月]],4)</f>
        <v>2023</v>
      </c>
      <c r="D5101" s="2" t="str">
        <f>RIGHT(表格1[[#This Row],[年月]],2)</f>
        <v>05</v>
      </c>
      <c r="E5101" s="5">
        <v>68000000</v>
      </c>
      <c r="F5101" s="2" t="str">
        <f>VLOOKUP(TEXT(表格1[[#This Row],[地區]],"00000000"),縣市代碼,2,0)</f>
        <v>桃園市</v>
      </c>
      <c r="G5101" s="2" t="s">
        <v>7</v>
      </c>
      <c r="H5101" s="13">
        <v>3142555</v>
      </c>
      <c r="I5101" s="14">
        <v>3782361628</v>
      </c>
      <c r="J5101" s="14">
        <f>表格1[[#This Row],[信用卡交易筆數]]/1000</f>
        <v>3142.5549999999998</v>
      </c>
      <c r="K5101" s="14">
        <f>表格1[[#This Row],[信用卡交易金額'[新臺幣']]]/1000</f>
        <v>3782361.628</v>
      </c>
      <c r="L5101" s="14">
        <f>表格1[[#This Row],[信用卡交易金額'[新臺幣']]]/1000000</f>
        <v>3782.3616280000001</v>
      </c>
      <c r="M5101" s="14" t="str" cm="1">
        <f t="array" ref="M5101">_xlfn.TEXTJOIN("", TRUE, _xlfn.XLOOKUP(TRUE, VALUE(表格1[[#This Row],[年月]]) &lt;= VALUE($R$8:$R$12), $Q$8:$Q$12)) &amp; "年度"</f>
        <v>2023年度</v>
      </c>
    </row>
    <row r="5102" spans="1:13" x14ac:dyDescent="0.3">
      <c r="A5102" s="2">
        <v>202305</v>
      </c>
      <c r="B5102" s="19">
        <f>DATE(表格1[[#This Row],[年]],表格1[[#This Row],[月]],1)</f>
        <v>45047</v>
      </c>
      <c r="C5102" s="2" t="str">
        <f>LEFT(表格1[[#This Row],[年月]],4)</f>
        <v>2023</v>
      </c>
      <c r="D5102" s="2" t="str">
        <f>RIGHT(表格1[[#This Row],[年月]],2)</f>
        <v>05</v>
      </c>
      <c r="E5102" s="5">
        <v>68000000</v>
      </c>
      <c r="F5102" s="2" t="str">
        <f>VLOOKUP(TEXT(表格1[[#This Row],[地區]],"00000000"),縣市代碼,2,0)</f>
        <v>桃園市</v>
      </c>
      <c r="G5102" s="2" t="s">
        <v>8</v>
      </c>
      <c r="H5102" s="13">
        <v>2468476</v>
      </c>
      <c r="I5102" s="14">
        <v>4447570002</v>
      </c>
      <c r="J5102" s="14">
        <f>表格1[[#This Row],[信用卡交易筆數]]/1000</f>
        <v>2468.4760000000001</v>
      </c>
      <c r="K5102" s="14">
        <f>表格1[[#This Row],[信用卡交易金額'[新臺幣']]]/1000</f>
        <v>4447570.0020000003</v>
      </c>
      <c r="L5102" s="14">
        <f>表格1[[#This Row],[信用卡交易金額'[新臺幣']]]/1000000</f>
        <v>4447.5700020000004</v>
      </c>
      <c r="M5102" s="14" t="str" cm="1">
        <f t="array" ref="M5102">_xlfn.TEXTJOIN("", TRUE, _xlfn.XLOOKUP(TRUE, VALUE(表格1[[#This Row],[年月]]) &lt;= VALUE($R$8:$R$12), $Q$8:$Q$12)) &amp; "年度"</f>
        <v>2023年度</v>
      </c>
    </row>
    <row r="5103" spans="1:13" x14ac:dyDescent="0.3">
      <c r="A5103" s="2">
        <v>202305</v>
      </c>
      <c r="B5103" s="19">
        <f>DATE(表格1[[#This Row],[年]],表格1[[#This Row],[月]],1)</f>
        <v>45047</v>
      </c>
      <c r="C5103" s="2" t="str">
        <f>LEFT(表格1[[#This Row],[年月]],4)</f>
        <v>2023</v>
      </c>
      <c r="D5103" s="2" t="str">
        <f>RIGHT(表格1[[#This Row],[年月]],2)</f>
        <v>05</v>
      </c>
      <c r="E5103" s="5">
        <v>68000000</v>
      </c>
      <c r="F5103" s="2" t="str">
        <f>VLOOKUP(TEXT(表格1[[#This Row],[地區]],"00000000"),縣市代碼,2,0)</f>
        <v>桃園市</v>
      </c>
      <c r="G5103" s="2" t="s">
        <v>9</v>
      </c>
      <c r="H5103" s="13">
        <v>4999233</v>
      </c>
      <c r="I5103" s="14">
        <v>6995658690</v>
      </c>
      <c r="J5103" s="14">
        <f>表格1[[#This Row],[信用卡交易筆數]]/1000</f>
        <v>4999.2330000000002</v>
      </c>
      <c r="K5103" s="14">
        <f>表格1[[#This Row],[信用卡交易金額'[新臺幣']]]/1000</f>
        <v>6995658.6900000004</v>
      </c>
      <c r="L5103" s="14">
        <f>表格1[[#This Row],[信用卡交易金額'[新臺幣']]]/1000000</f>
        <v>6995.6586900000002</v>
      </c>
      <c r="M5103" s="14" t="str" cm="1">
        <f t="array" ref="M5103">_xlfn.TEXTJOIN("", TRUE, _xlfn.XLOOKUP(TRUE, VALUE(表格1[[#This Row],[年月]]) &lt;= VALUE($R$8:$R$12), $Q$8:$Q$12)) &amp; "年度"</f>
        <v>2023年度</v>
      </c>
    </row>
    <row r="5104" spans="1:13" x14ac:dyDescent="0.3">
      <c r="A5104" s="2">
        <v>202305</v>
      </c>
      <c r="B5104" s="19">
        <f>DATE(表格1[[#This Row],[年]],表格1[[#This Row],[月]],1)</f>
        <v>45047</v>
      </c>
      <c r="C5104" s="2" t="str">
        <f>LEFT(表格1[[#This Row],[年月]],4)</f>
        <v>2023</v>
      </c>
      <c r="D5104" s="2" t="str">
        <f>RIGHT(表格1[[#This Row],[年月]],2)</f>
        <v>05</v>
      </c>
      <c r="E5104" s="5">
        <v>68000000</v>
      </c>
      <c r="F5104" s="2" t="str">
        <f>VLOOKUP(TEXT(表格1[[#This Row],[地區]],"00000000"),縣市代碼,2,0)</f>
        <v>桃園市</v>
      </c>
      <c r="G5104" s="2" t="s">
        <v>10</v>
      </c>
      <c r="H5104" s="13">
        <v>3235082</v>
      </c>
      <c r="I5104" s="14">
        <v>20132240623</v>
      </c>
      <c r="J5104" s="14">
        <f>表格1[[#This Row],[信用卡交易筆數]]/1000</f>
        <v>3235.0819999999999</v>
      </c>
      <c r="K5104" s="14">
        <f>表格1[[#This Row],[信用卡交易金額'[新臺幣']]]/1000</f>
        <v>20132240.623</v>
      </c>
      <c r="L5104" s="14">
        <f>表格1[[#This Row],[信用卡交易金額'[新臺幣']]]/1000000</f>
        <v>20132.240623000002</v>
      </c>
      <c r="M5104" s="14" t="str" cm="1">
        <f t="array" ref="M5104">_xlfn.TEXTJOIN("", TRUE, _xlfn.XLOOKUP(TRUE, VALUE(表格1[[#This Row],[年月]]) &lt;= VALUE($R$8:$R$12), $Q$8:$Q$12)) &amp; "年度"</f>
        <v>2023年度</v>
      </c>
    </row>
    <row r="5105" spans="1:13" x14ac:dyDescent="0.3">
      <c r="A5105" s="2">
        <v>202305</v>
      </c>
      <c r="B5105" s="19">
        <f>DATE(表格1[[#This Row],[年]],表格1[[#This Row],[月]],1)</f>
        <v>45047</v>
      </c>
      <c r="C5105" s="2" t="str">
        <f>LEFT(表格1[[#This Row],[年月]],4)</f>
        <v>2023</v>
      </c>
      <c r="D5105" s="2" t="str">
        <f>RIGHT(表格1[[#This Row],[年月]],2)</f>
        <v>05</v>
      </c>
      <c r="E5105" s="5">
        <v>10004000</v>
      </c>
      <c r="F5105" s="2" t="str">
        <f>VLOOKUP(TEXT(表格1[[#This Row],[地區]],"00000000"),縣市代碼,2,0)</f>
        <v>新竹縣</v>
      </c>
      <c r="G5105" s="2" t="s">
        <v>4</v>
      </c>
      <c r="H5105" s="13">
        <v>1802531</v>
      </c>
      <c r="I5105" s="14">
        <v>946212564</v>
      </c>
      <c r="J5105" s="14">
        <f>表格1[[#This Row],[信用卡交易筆數]]/1000</f>
        <v>1802.5309999999999</v>
      </c>
      <c r="K5105" s="14">
        <f>表格1[[#This Row],[信用卡交易金額'[新臺幣']]]/1000</f>
        <v>946212.56400000001</v>
      </c>
      <c r="L5105" s="14">
        <f>表格1[[#This Row],[信用卡交易金額'[新臺幣']]]/1000000</f>
        <v>946.21256400000004</v>
      </c>
      <c r="M5105" s="14" t="str" cm="1">
        <f t="array" ref="M5105">_xlfn.TEXTJOIN("", TRUE, _xlfn.XLOOKUP(TRUE, VALUE(表格1[[#This Row],[年月]]) &lt;= VALUE($R$8:$R$12), $Q$8:$Q$12)) &amp; "年度"</f>
        <v>2023年度</v>
      </c>
    </row>
    <row r="5106" spans="1:13" x14ac:dyDescent="0.3">
      <c r="A5106" s="2">
        <v>202305</v>
      </c>
      <c r="B5106" s="19">
        <f>DATE(表格1[[#This Row],[年]],表格1[[#This Row],[月]],1)</f>
        <v>45047</v>
      </c>
      <c r="C5106" s="2" t="str">
        <f>LEFT(表格1[[#This Row],[年月]],4)</f>
        <v>2023</v>
      </c>
      <c r="D5106" s="2" t="str">
        <f>RIGHT(表格1[[#This Row],[年月]],2)</f>
        <v>05</v>
      </c>
      <c r="E5106" s="5">
        <v>10004000</v>
      </c>
      <c r="F5106" s="2" t="str">
        <f>VLOOKUP(TEXT(表格1[[#This Row],[地區]],"00000000"),縣市代碼,2,0)</f>
        <v>新竹縣</v>
      </c>
      <c r="G5106" s="2" t="s">
        <v>5</v>
      </c>
      <c r="H5106" s="13">
        <v>95600</v>
      </c>
      <c r="I5106" s="14">
        <v>320280048</v>
      </c>
      <c r="J5106" s="14">
        <f>表格1[[#This Row],[信用卡交易筆數]]/1000</f>
        <v>95.6</v>
      </c>
      <c r="K5106" s="14">
        <f>表格1[[#This Row],[信用卡交易金額'[新臺幣']]]/1000</f>
        <v>320280.04800000001</v>
      </c>
      <c r="L5106" s="14">
        <f>表格1[[#This Row],[信用卡交易金額'[新臺幣']]]/1000000</f>
        <v>320.28004800000002</v>
      </c>
      <c r="M5106" s="14" t="str" cm="1">
        <f t="array" ref="M5106">_xlfn.TEXTJOIN("", TRUE, _xlfn.XLOOKUP(TRUE, VALUE(表格1[[#This Row],[年月]]) &lt;= VALUE($R$8:$R$12), $Q$8:$Q$12)) &amp; "年度"</f>
        <v>2023年度</v>
      </c>
    </row>
    <row r="5107" spans="1:13" x14ac:dyDescent="0.3">
      <c r="A5107" s="2">
        <v>202305</v>
      </c>
      <c r="B5107" s="19">
        <f>DATE(表格1[[#This Row],[年]],表格1[[#This Row],[月]],1)</f>
        <v>45047</v>
      </c>
      <c r="C5107" s="2" t="str">
        <f>LEFT(表格1[[#This Row],[年月]],4)</f>
        <v>2023</v>
      </c>
      <c r="D5107" s="2" t="str">
        <f>RIGHT(表格1[[#This Row],[年月]],2)</f>
        <v>05</v>
      </c>
      <c r="E5107" s="5">
        <v>10004000</v>
      </c>
      <c r="F5107" s="2" t="str">
        <f>VLOOKUP(TEXT(表格1[[#This Row],[地區]],"00000000"),縣市代碼,2,0)</f>
        <v>新竹縣</v>
      </c>
      <c r="G5107" s="2" t="s">
        <v>6</v>
      </c>
      <c r="H5107" s="13">
        <v>146134</v>
      </c>
      <c r="I5107" s="14">
        <v>565642140</v>
      </c>
      <c r="J5107" s="14">
        <f>表格1[[#This Row],[信用卡交易筆數]]/1000</f>
        <v>146.13399999999999</v>
      </c>
      <c r="K5107" s="14">
        <f>表格1[[#This Row],[信用卡交易金額'[新臺幣']]]/1000</f>
        <v>565642.14</v>
      </c>
      <c r="L5107" s="14">
        <f>表格1[[#This Row],[信用卡交易金額'[新臺幣']]]/1000000</f>
        <v>565.64214000000004</v>
      </c>
      <c r="M5107" s="14" t="str" cm="1">
        <f t="array" ref="M5107">_xlfn.TEXTJOIN("", TRUE, _xlfn.XLOOKUP(TRUE, VALUE(表格1[[#This Row],[年月]]) &lt;= VALUE($R$8:$R$12), $Q$8:$Q$12)) &amp; "年度"</f>
        <v>2023年度</v>
      </c>
    </row>
    <row r="5108" spans="1:13" x14ac:dyDescent="0.3">
      <c r="A5108" s="2">
        <v>202305</v>
      </c>
      <c r="B5108" s="19">
        <f>DATE(表格1[[#This Row],[年]],表格1[[#This Row],[月]],1)</f>
        <v>45047</v>
      </c>
      <c r="C5108" s="2" t="str">
        <f>LEFT(表格1[[#This Row],[年月]],4)</f>
        <v>2023</v>
      </c>
      <c r="D5108" s="2" t="str">
        <f>RIGHT(表格1[[#This Row],[年月]],2)</f>
        <v>05</v>
      </c>
      <c r="E5108" s="5">
        <v>10004000</v>
      </c>
      <c r="F5108" s="2" t="str">
        <f>VLOOKUP(TEXT(表格1[[#This Row],[地區]],"00000000"),縣市代碼,2,0)</f>
        <v>新竹縣</v>
      </c>
      <c r="G5108" s="2" t="s">
        <v>7</v>
      </c>
      <c r="H5108" s="13">
        <v>866517</v>
      </c>
      <c r="I5108" s="14">
        <v>1152440534</v>
      </c>
      <c r="J5108" s="14">
        <f>表格1[[#This Row],[信用卡交易筆數]]/1000</f>
        <v>866.51700000000005</v>
      </c>
      <c r="K5108" s="14">
        <f>表格1[[#This Row],[信用卡交易金額'[新臺幣']]]/1000</f>
        <v>1152440.534</v>
      </c>
      <c r="L5108" s="14">
        <f>表格1[[#This Row],[信用卡交易金額'[新臺幣']]]/1000000</f>
        <v>1152.4405340000001</v>
      </c>
      <c r="M5108" s="14" t="str" cm="1">
        <f t="array" ref="M5108">_xlfn.TEXTJOIN("", TRUE, _xlfn.XLOOKUP(TRUE, VALUE(表格1[[#This Row],[年月]]) &lt;= VALUE($R$8:$R$12), $Q$8:$Q$12)) &amp; "年度"</f>
        <v>2023年度</v>
      </c>
    </row>
    <row r="5109" spans="1:13" x14ac:dyDescent="0.3">
      <c r="A5109" s="2">
        <v>202305</v>
      </c>
      <c r="B5109" s="19">
        <f>DATE(表格1[[#This Row],[年]],表格1[[#This Row],[月]],1)</f>
        <v>45047</v>
      </c>
      <c r="C5109" s="2" t="str">
        <f>LEFT(表格1[[#This Row],[年月]],4)</f>
        <v>2023</v>
      </c>
      <c r="D5109" s="2" t="str">
        <f>RIGHT(表格1[[#This Row],[年月]],2)</f>
        <v>05</v>
      </c>
      <c r="E5109" s="5">
        <v>10004000</v>
      </c>
      <c r="F5109" s="2" t="str">
        <f>VLOOKUP(TEXT(表格1[[#This Row],[地區]],"00000000"),縣市代碼,2,0)</f>
        <v>新竹縣</v>
      </c>
      <c r="G5109" s="2" t="s">
        <v>8</v>
      </c>
      <c r="H5109" s="13">
        <v>798460</v>
      </c>
      <c r="I5109" s="14">
        <v>1342223627</v>
      </c>
      <c r="J5109" s="14">
        <f>表格1[[#This Row],[信用卡交易筆數]]/1000</f>
        <v>798.46</v>
      </c>
      <c r="K5109" s="14">
        <f>表格1[[#This Row],[信用卡交易金額'[新臺幣']]]/1000</f>
        <v>1342223.6270000001</v>
      </c>
      <c r="L5109" s="14">
        <f>表格1[[#This Row],[信用卡交易金額'[新臺幣']]]/1000000</f>
        <v>1342.2236270000001</v>
      </c>
      <c r="M5109" s="14" t="str" cm="1">
        <f t="array" ref="M5109">_xlfn.TEXTJOIN("", TRUE, _xlfn.XLOOKUP(TRUE, VALUE(表格1[[#This Row],[年月]]) &lt;= VALUE($R$8:$R$12), $Q$8:$Q$12)) &amp; "年度"</f>
        <v>2023年度</v>
      </c>
    </row>
    <row r="5110" spans="1:13" x14ac:dyDescent="0.3">
      <c r="A5110" s="2">
        <v>202305</v>
      </c>
      <c r="B5110" s="19">
        <f>DATE(表格1[[#This Row],[年]],表格1[[#This Row],[月]],1)</f>
        <v>45047</v>
      </c>
      <c r="C5110" s="2" t="str">
        <f>LEFT(表格1[[#This Row],[年月]],4)</f>
        <v>2023</v>
      </c>
      <c r="D5110" s="2" t="str">
        <f>RIGHT(表格1[[#This Row],[年月]],2)</f>
        <v>05</v>
      </c>
      <c r="E5110" s="5">
        <v>10004000</v>
      </c>
      <c r="F5110" s="2" t="str">
        <f>VLOOKUP(TEXT(表格1[[#This Row],[地區]],"00000000"),縣市代碼,2,0)</f>
        <v>新竹縣</v>
      </c>
      <c r="G5110" s="2" t="s">
        <v>9</v>
      </c>
      <c r="H5110" s="13">
        <v>1393050</v>
      </c>
      <c r="I5110" s="14">
        <v>2042309837</v>
      </c>
      <c r="J5110" s="14">
        <f>表格1[[#This Row],[信用卡交易筆數]]/1000</f>
        <v>1393.05</v>
      </c>
      <c r="K5110" s="14">
        <f>表格1[[#This Row],[信用卡交易金額'[新臺幣']]]/1000</f>
        <v>2042309.8370000001</v>
      </c>
      <c r="L5110" s="14">
        <f>表格1[[#This Row],[信用卡交易金額'[新臺幣']]]/1000000</f>
        <v>2042.309837</v>
      </c>
      <c r="M5110" s="14" t="str" cm="1">
        <f t="array" ref="M5110">_xlfn.TEXTJOIN("", TRUE, _xlfn.XLOOKUP(TRUE, VALUE(表格1[[#This Row],[年月]]) &lt;= VALUE($R$8:$R$12), $Q$8:$Q$12)) &amp; "年度"</f>
        <v>2023年度</v>
      </c>
    </row>
    <row r="5111" spans="1:13" x14ac:dyDescent="0.3">
      <c r="A5111" s="2">
        <v>202305</v>
      </c>
      <c r="B5111" s="19">
        <f>DATE(表格1[[#This Row],[年]],表格1[[#This Row],[月]],1)</f>
        <v>45047</v>
      </c>
      <c r="C5111" s="2" t="str">
        <f>LEFT(表格1[[#This Row],[年月]],4)</f>
        <v>2023</v>
      </c>
      <c r="D5111" s="2" t="str">
        <f>RIGHT(表格1[[#This Row],[年月]],2)</f>
        <v>05</v>
      </c>
      <c r="E5111" s="5">
        <v>10004000</v>
      </c>
      <c r="F5111" s="2" t="str">
        <f>VLOOKUP(TEXT(表格1[[#This Row],[地區]],"00000000"),縣市代碼,2,0)</f>
        <v>新竹縣</v>
      </c>
      <c r="G5111" s="2" t="s">
        <v>10</v>
      </c>
      <c r="H5111" s="13">
        <v>930800</v>
      </c>
      <c r="I5111" s="14">
        <v>14930224988</v>
      </c>
      <c r="J5111" s="14">
        <f>表格1[[#This Row],[信用卡交易筆數]]/1000</f>
        <v>930.8</v>
      </c>
      <c r="K5111" s="14">
        <f>表格1[[#This Row],[信用卡交易金額'[新臺幣']]]/1000</f>
        <v>14930224.988</v>
      </c>
      <c r="L5111" s="14">
        <f>表格1[[#This Row],[信用卡交易金額'[新臺幣']]]/1000000</f>
        <v>14930.224988</v>
      </c>
      <c r="M5111" s="14" t="str" cm="1">
        <f t="array" ref="M5111">_xlfn.TEXTJOIN("", TRUE, _xlfn.XLOOKUP(TRUE, VALUE(表格1[[#This Row],[年月]]) &lt;= VALUE($R$8:$R$12), $Q$8:$Q$12)) &amp; "年度"</f>
        <v>2023年度</v>
      </c>
    </row>
    <row r="5112" spans="1:13" x14ac:dyDescent="0.3">
      <c r="A5112" s="2">
        <v>202305</v>
      </c>
      <c r="B5112" s="19">
        <f>DATE(表格1[[#This Row],[年]],表格1[[#This Row],[月]],1)</f>
        <v>45047</v>
      </c>
      <c r="C5112" s="2" t="str">
        <f>LEFT(表格1[[#This Row],[年月]],4)</f>
        <v>2023</v>
      </c>
      <c r="D5112" s="2" t="str">
        <f>RIGHT(表格1[[#This Row],[年月]],2)</f>
        <v>05</v>
      </c>
      <c r="E5112" s="5">
        <v>10018000</v>
      </c>
      <c r="F5112" s="2" t="str">
        <f>VLOOKUP(TEXT(表格1[[#This Row],[地區]],"00000000"),縣市代碼,2,0)</f>
        <v>新竹市</v>
      </c>
      <c r="G5112" s="2" t="s">
        <v>4</v>
      </c>
      <c r="H5112" s="13">
        <v>1754657</v>
      </c>
      <c r="I5112" s="14">
        <v>898121722</v>
      </c>
      <c r="J5112" s="14">
        <f>表格1[[#This Row],[信用卡交易筆數]]/1000</f>
        <v>1754.6569999999999</v>
      </c>
      <c r="K5112" s="14">
        <f>表格1[[#This Row],[信用卡交易金額'[新臺幣']]]/1000</f>
        <v>898121.72199999995</v>
      </c>
      <c r="L5112" s="14">
        <f>表格1[[#This Row],[信用卡交易金額'[新臺幣']]]/1000000</f>
        <v>898.12172199999998</v>
      </c>
      <c r="M5112" s="14" t="str" cm="1">
        <f t="array" ref="M5112">_xlfn.TEXTJOIN("", TRUE, _xlfn.XLOOKUP(TRUE, VALUE(表格1[[#This Row],[年月]]) &lt;= VALUE($R$8:$R$12), $Q$8:$Q$12)) &amp; "年度"</f>
        <v>2023年度</v>
      </c>
    </row>
    <row r="5113" spans="1:13" x14ac:dyDescent="0.3">
      <c r="A5113" s="2">
        <v>202305</v>
      </c>
      <c r="B5113" s="19">
        <f>DATE(表格1[[#This Row],[年]],表格1[[#This Row],[月]],1)</f>
        <v>45047</v>
      </c>
      <c r="C5113" s="2" t="str">
        <f>LEFT(表格1[[#This Row],[年月]],4)</f>
        <v>2023</v>
      </c>
      <c r="D5113" s="2" t="str">
        <f>RIGHT(表格1[[#This Row],[年月]],2)</f>
        <v>05</v>
      </c>
      <c r="E5113" s="5">
        <v>10018000</v>
      </c>
      <c r="F5113" s="2" t="str">
        <f>VLOOKUP(TEXT(表格1[[#This Row],[地區]],"00000000"),縣市代碼,2,0)</f>
        <v>新竹市</v>
      </c>
      <c r="G5113" s="2" t="s">
        <v>5</v>
      </c>
      <c r="H5113" s="13">
        <v>88228</v>
      </c>
      <c r="I5113" s="14">
        <v>288079682</v>
      </c>
      <c r="J5113" s="14">
        <f>表格1[[#This Row],[信用卡交易筆數]]/1000</f>
        <v>88.227999999999994</v>
      </c>
      <c r="K5113" s="14">
        <f>表格1[[#This Row],[信用卡交易金額'[新臺幣']]]/1000</f>
        <v>288079.68199999997</v>
      </c>
      <c r="L5113" s="14">
        <f>表格1[[#This Row],[信用卡交易金額'[新臺幣']]]/1000000</f>
        <v>288.07968199999999</v>
      </c>
      <c r="M5113" s="14" t="str" cm="1">
        <f t="array" ref="M5113">_xlfn.TEXTJOIN("", TRUE, _xlfn.XLOOKUP(TRUE, VALUE(表格1[[#This Row],[年月]]) &lt;= VALUE($R$8:$R$12), $Q$8:$Q$12)) &amp; "年度"</f>
        <v>2023年度</v>
      </c>
    </row>
    <row r="5114" spans="1:13" x14ac:dyDescent="0.3">
      <c r="A5114" s="2">
        <v>202305</v>
      </c>
      <c r="B5114" s="19">
        <f>DATE(表格1[[#This Row],[年]],表格1[[#This Row],[月]],1)</f>
        <v>45047</v>
      </c>
      <c r="C5114" s="2" t="str">
        <f>LEFT(表格1[[#This Row],[年月]],4)</f>
        <v>2023</v>
      </c>
      <c r="D5114" s="2" t="str">
        <f>RIGHT(表格1[[#This Row],[年月]],2)</f>
        <v>05</v>
      </c>
      <c r="E5114" s="5">
        <v>10018000</v>
      </c>
      <c r="F5114" s="2" t="str">
        <f>VLOOKUP(TEXT(表格1[[#This Row],[地區]],"00000000"),縣市代碼,2,0)</f>
        <v>新竹市</v>
      </c>
      <c r="G5114" s="2" t="s">
        <v>6</v>
      </c>
      <c r="H5114" s="13">
        <v>137079</v>
      </c>
      <c r="I5114" s="14">
        <v>530083492</v>
      </c>
      <c r="J5114" s="14">
        <f>表格1[[#This Row],[信用卡交易筆數]]/1000</f>
        <v>137.07900000000001</v>
      </c>
      <c r="K5114" s="14">
        <f>表格1[[#This Row],[信用卡交易金額'[新臺幣']]]/1000</f>
        <v>530083.49199999997</v>
      </c>
      <c r="L5114" s="14">
        <f>表格1[[#This Row],[信用卡交易金額'[新臺幣']]]/1000000</f>
        <v>530.08349199999998</v>
      </c>
      <c r="M5114" s="14" t="str" cm="1">
        <f t="array" ref="M5114">_xlfn.TEXTJOIN("", TRUE, _xlfn.XLOOKUP(TRUE, VALUE(表格1[[#This Row],[年月]]) &lt;= VALUE($R$8:$R$12), $Q$8:$Q$12)) &amp; "年度"</f>
        <v>2023年度</v>
      </c>
    </row>
    <row r="5115" spans="1:13" x14ac:dyDescent="0.3">
      <c r="A5115" s="2">
        <v>202305</v>
      </c>
      <c r="B5115" s="19">
        <f>DATE(表格1[[#This Row],[年]],表格1[[#This Row],[月]],1)</f>
        <v>45047</v>
      </c>
      <c r="C5115" s="2" t="str">
        <f>LEFT(表格1[[#This Row],[年月]],4)</f>
        <v>2023</v>
      </c>
      <c r="D5115" s="2" t="str">
        <f>RIGHT(表格1[[#This Row],[年月]],2)</f>
        <v>05</v>
      </c>
      <c r="E5115" s="5">
        <v>10018000</v>
      </c>
      <c r="F5115" s="2" t="str">
        <f>VLOOKUP(TEXT(表格1[[#This Row],[地區]],"00000000"),縣市代碼,2,0)</f>
        <v>新竹市</v>
      </c>
      <c r="G5115" s="2" t="s">
        <v>7</v>
      </c>
      <c r="H5115" s="13">
        <v>751734</v>
      </c>
      <c r="I5115" s="14">
        <v>973156977</v>
      </c>
      <c r="J5115" s="14">
        <f>表格1[[#This Row],[信用卡交易筆數]]/1000</f>
        <v>751.73400000000004</v>
      </c>
      <c r="K5115" s="14">
        <f>表格1[[#This Row],[信用卡交易金額'[新臺幣']]]/1000</f>
        <v>973156.97699999996</v>
      </c>
      <c r="L5115" s="14">
        <f>表格1[[#This Row],[信用卡交易金額'[新臺幣']]]/1000000</f>
        <v>973.15697699999998</v>
      </c>
      <c r="M5115" s="14" t="str" cm="1">
        <f t="array" ref="M5115">_xlfn.TEXTJOIN("", TRUE, _xlfn.XLOOKUP(TRUE, VALUE(表格1[[#This Row],[年月]]) &lt;= VALUE($R$8:$R$12), $Q$8:$Q$12)) &amp; "年度"</f>
        <v>2023年度</v>
      </c>
    </row>
    <row r="5116" spans="1:13" x14ac:dyDescent="0.3">
      <c r="A5116" s="2">
        <v>202305</v>
      </c>
      <c r="B5116" s="19">
        <f>DATE(表格1[[#This Row],[年]],表格1[[#This Row],[月]],1)</f>
        <v>45047</v>
      </c>
      <c r="C5116" s="2" t="str">
        <f>LEFT(表格1[[#This Row],[年月]],4)</f>
        <v>2023</v>
      </c>
      <c r="D5116" s="2" t="str">
        <f>RIGHT(表格1[[#This Row],[年月]],2)</f>
        <v>05</v>
      </c>
      <c r="E5116" s="5">
        <v>10018000</v>
      </c>
      <c r="F5116" s="2" t="str">
        <f>VLOOKUP(TEXT(表格1[[#This Row],[地區]],"00000000"),縣市代碼,2,0)</f>
        <v>新竹市</v>
      </c>
      <c r="G5116" s="2" t="s">
        <v>8</v>
      </c>
      <c r="H5116" s="13">
        <v>600646</v>
      </c>
      <c r="I5116" s="14">
        <v>1389616740</v>
      </c>
      <c r="J5116" s="14">
        <f>表格1[[#This Row],[信用卡交易筆數]]/1000</f>
        <v>600.64599999999996</v>
      </c>
      <c r="K5116" s="14">
        <f>表格1[[#This Row],[信用卡交易金額'[新臺幣']]]/1000</f>
        <v>1389616.74</v>
      </c>
      <c r="L5116" s="14">
        <f>表格1[[#This Row],[信用卡交易金額'[新臺幣']]]/1000000</f>
        <v>1389.6167399999999</v>
      </c>
      <c r="M5116" s="14" t="str" cm="1">
        <f t="array" ref="M5116">_xlfn.TEXTJOIN("", TRUE, _xlfn.XLOOKUP(TRUE, VALUE(表格1[[#This Row],[年月]]) &lt;= VALUE($R$8:$R$12), $Q$8:$Q$12)) &amp; "年度"</f>
        <v>2023年度</v>
      </c>
    </row>
    <row r="5117" spans="1:13" x14ac:dyDescent="0.3">
      <c r="A5117" s="2">
        <v>202305</v>
      </c>
      <c r="B5117" s="19">
        <f>DATE(表格1[[#This Row],[年]],表格1[[#This Row],[月]],1)</f>
        <v>45047</v>
      </c>
      <c r="C5117" s="2" t="str">
        <f>LEFT(表格1[[#This Row],[年月]],4)</f>
        <v>2023</v>
      </c>
      <c r="D5117" s="2" t="str">
        <f>RIGHT(表格1[[#This Row],[年月]],2)</f>
        <v>05</v>
      </c>
      <c r="E5117" s="5">
        <v>10018000</v>
      </c>
      <c r="F5117" s="2" t="str">
        <f>VLOOKUP(TEXT(表格1[[#This Row],[地區]],"00000000"),縣市代碼,2,0)</f>
        <v>新竹市</v>
      </c>
      <c r="G5117" s="2" t="s">
        <v>9</v>
      </c>
      <c r="H5117" s="13">
        <v>1380182</v>
      </c>
      <c r="I5117" s="14">
        <v>2057920154</v>
      </c>
      <c r="J5117" s="14">
        <f>表格1[[#This Row],[信用卡交易筆數]]/1000</f>
        <v>1380.182</v>
      </c>
      <c r="K5117" s="14">
        <f>表格1[[#This Row],[信用卡交易金額'[新臺幣']]]/1000</f>
        <v>2057920.1540000001</v>
      </c>
      <c r="L5117" s="14">
        <f>表格1[[#This Row],[信用卡交易金額'[新臺幣']]]/1000000</f>
        <v>2057.9201539999999</v>
      </c>
      <c r="M5117" s="14" t="str" cm="1">
        <f t="array" ref="M5117">_xlfn.TEXTJOIN("", TRUE, _xlfn.XLOOKUP(TRUE, VALUE(表格1[[#This Row],[年月]]) &lt;= VALUE($R$8:$R$12), $Q$8:$Q$12)) &amp; "年度"</f>
        <v>2023年度</v>
      </c>
    </row>
    <row r="5118" spans="1:13" x14ac:dyDescent="0.3">
      <c r="A5118" s="2">
        <v>202305</v>
      </c>
      <c r="B5118" s="19">
        <f>DATE(表格1[[#This Row],[年]],表格1[[#This Row],[月]],1)</f>
        <v>45047</v>
      </c>
      <c r="C5118" s="2" t="str">
        <f>LEFT(表格1[[#This Row],[年月]],4)</f>
        <v>2023</v>
      </c>
      <c r="D5118" s="2" t="str">
        <f>RIGHT(表格1[[#This Row],[年月]],2)</f>
        <v>05</v>
      </c>
      <c r="E5118" s="5">
        <v>10018000</v>
      </c>
      <c r="F5118" s="2" t="str">
        <f>VLOOKUP(TEXT(表格1[[#This Row],[地區]],"00000000"),縣市代碼,2,0)</f>
        <v>新竹市</v>
      </c>
      <c r="G5118" s="2" t="s">
        <v>10</v>
      </c>
      <c r="H5118" s="13">
        <v>853166</v>
      </c>
      <c r="I5118" s="14">
        <v>18211804145</v>
      </c>
      <c r="J5118" s="14">
        <f>表格1[[#This Row],[信用卡交易筆數]]/1000</f>
        <v>853.16600000000005</v>
      </c>
      <c r="K5118" s="14">
        <f>表格1[[#This Row],[信用卡交易金額'[新臺幣']]]/1000</f>
        <v>18211804.145</v>
      </c>
      <c r="L5118" s="14">
        <f>表格1[[#This Row],[信用卡交易金額'[新臺幣']]]/1000000</f>
        <v>18211.804144999998</v>
      </c>
      <c r="M5118" s="14" t="str" cm="1">
        <f t="array" ref="M5118">_xlfn.TEXTJOIN("", TRUE, _xlfn.XLOOKUP(TRUE, VALUE(表格1[[#This Row],[年月]]) &lt;= VALUE($R$8:$R$12), $Q$8:$Q$12)) &amp; "年度"</f>
        <v>2023年度</v>
      </c>
    </row>
    <row r="5119" spans="1:13" x14ac:dyDescent="0.3">
      <c r="A5119" s="2">
        <v>202305</v>
      </c>
      <c r="B5119" s="19">
        <f>DATE(表格1[[#This Row],[年]],表格1[[#This Row],[月]],1)</f>
        <v>45047</v>
      </c>
      <c r="C5119" s="2" t="str">
        <f>LEFT(表格1[[#This Row],[年月]],4)</f>
        <v>2023</v>
      </c>
      <c r="D5119" s="2" t="str">
        <f>RIGHT(表格1[[#This Row],[年月]],2)</f>
        <v>05</v>
      </c>
      <c r="E5119" s="5">
        <v>10005000</v>
      </c>
      <c r="F5119" s="2" t="str">
        <f>VLOOKUP(TEXT(表格1[[#This Row],[地區]],"00000000"),縣市代碼,2,0)</f>
        <v>苗栗縣</v>
      </c>
      <c r="G5119" s="2" t="s">
        <v>4</v>
      </c>
      <c r="H5119" s="13">
        <v>872923</v>
      </c>
      <c r="I5119" s="14">
        <v>421106591</v>
      </c>
      <c r="J5119" s="14">
        <f>表格1[[#This Row],[信用卡交易筆數]]/1000</f>
        <v>872.923</v>
      </c>
      <c r="K5119" s="14">
        <f>表格1[[#This Row],[信用卡交易金額'[新臺幣']]]/1000</f>
        <v>421106.59100000001</v>
      </c>
      <c r="L5119" s="14">
        <f>表格1[[#This Row],[信用卡交易金額'[新臺幣']]]/1000000</f>
        <v>421.10659099999998</v>
      </c>
      <c r="M5119" s="14" t="str" cm="1">
        <f t="array" ref="M5119">_xlfn.TEXTJOIN("", TRUE, _xlfn.XLOOKUP(TRUE, VALUE(表格1[[#This Row],[年月]]) &lt;= VALUE($R$8:$R$12), $Q$8:$Q$12)) &amp; "年度"</f>
        <v>2023年度</v>
      </c>
    </row>
    <row r="5120" spans="1:13" x14ac:dyDescent="0.3">
      <c r="A5120" s="2">
        <v>202305</v>
      </c>
      <c r="B5120" s="19">
        <f>DATE(表格1[[#This Row],[年]],表格1[[#This Row],[月]],1)</f>
        <v>45047</v>
      </c>
      <c r="C5120" s="2" t="str">
        <f>LEFT(表格1[[#This Row],[年月]],4)</f>
        <v>2023</v>
      </c>
      <c r="D5120" s="2" t="str">
        <f>RIGHT(表格1[[#This Row],[年月]],2)</f>
        <v>05</v>
      </c>
      <c r="E5120" s="5">
        <v>10005000</v>
      </c>
      <c r="F5120" s="2" t="str">
        <f>VLOOKUP(TEXT(表格1[[#This Row],[地區]],"00000000"),縣市代碼,2,0)</f>
        <v>苗栗縣</v>
      </c>
      <c r="G5120" s="2" t="s">
        <v>5</v>
      </c>
      <c r="H5120" s="13">
        <v>60173</v>
      </c>
      <c r="I5120" s="14">
        <v>177990987</v>
      </c>
      <c r="J5120" s="14">
        <f>表格1[[#This Row],[信用卡交易筆數]]/1000</f>
        <v>60.173000000000002</v>
      </c>
      <c r="K5120" s="14">
        <f>表格1[[#This Row],[信用卡交易金額'[新臺幣']]]/1000</f>
        <v>177990.98699999999</v>
      </c>
      <c r="L5120" s="14">
        <f>表格1[[#This Row],[信用卡交易金額'[新臺幣']]]/1000000</f>
        <v>177.99098699999999</v>
      </c>
      <c r="M5120" s="14" t="str" cm="1">
        <f t="array" ref="M5120">_xlfn.TEXTJOIN("", TRUE, _xlfn.XLOOKUP(TRUE, VALUE(表格1[[#This Row],[年月]]) &lt;= VALUE($R$8:$R$12), $Q$8:$Q$12)) &amp; "年度"</f>
        <v>2023年度</v>
      </c>
    </row>
    <row r="5121" spans="1:13" x14ac:dyDescent="0.3">
      <c r="A5121" s="2">
        <v>202305</v>
      </c>
      <c r="B5121" s="19">
        <f>DATE(表格1[[#This Row],[年]],表格1[[#This Row],[月]],1)</f>
        <v>45047</v>
      </c>
      <c r="C5121" s="2" t="str">
        <f>LEFT(表格1[[#This Row],[年月]],4)</f>
        <v>2023</v>
      </c>
      <c r="D5121" s="2" t="str">
        <f>RIGHT(表格1[[#This Row],[年月]],2)</f>
        <v>05</v>
      </c>
      <c r="E5121" s="5">
        <v>10005000</v>
      </c>
      <c r="F5121" s="2" t="str">
        <f>VLOOKUP(TEXT(表格1[[#This Row],[地區]],"00000000"),縣市代碼,2,0)</f>
        <v>苗栗縣</v>
      </c>
      <c r="G5121" s="2" t="s">
        <v>6</v>
      </c>
      <c r="H5121" s="13">
        <v>83640</v>
      </c>
      <c r="I5121" s="14">
        <v>276450997</v>
      </c>
      <c r="J5121" s="14">
        <f>表格1[[#This Row],[信用卡交易筆數]]/1000</f>
        <v>83.64</v>
      </c>
      <c r="K5121" s="14">
        <f>表格1[[#This Row],[信用卡交易金額'[新臺幣']]]/1000</f>
        <v>276450.99699999997</v>
      </c>
      <c r="L5121" s="14">
        <f>表格1[[#This Row],[信用卡交易金額'[新臺幣']]]/1000000</f>
        <v>276.45099699999997</v>
      </c>
      <c r="M5121" s="14" t="str" cm="1">
        <f t="array" ref="M5121">_xlfn.TEXTJOIN("", TRUE, _xlfn.XLOOKUP(TRUE, VALUE(表格1[[#This Row],[年月]]) &lt;= VALUE($R$8:$R$12), $Q$8:$Q$12)) &amp; "年度"</f>
        <v>2023年度</v>
      </c>
    </row>
    <row r="5122" spans="1:13" x14ac:dyDescent="0.3">
      <c r="A5122" s="2">
        <v>202305</v>
      </c>
      <c r="B5122" s="19">
        <f>DATE(表格1[[#This Row],[年]],表格1[[#This Row],[月]],1)</f>
        <v>45047</v>
      </c>
      <c r="C5122" s="2" t="str">
        <f>LEFT(表格1[[#This Row],[年月]],4)</f>
        <v>2023</v>
      </c>
      <c r="D5122" s="2" t="str">
        <f>RIGHT(表格1[[#This Row],[年月]],2)</f>
        <v>05</v>
      </c>
      <c r="E5122" s="5">
        <v>10005000</v>
      </c>
      <c r="F5122" s="2" t="str">
        <f>VLOOKUP(TEXT(表格1[[#This Row],[地區]],"00000000"),縣市代碼,2,0)</f>
        <v>苗栗縣</v>
      </c>
      <c r="G5122" s="2" t="s">
        <v>7</v>
      </c>
      <c r="H5122" s="13">
        <v>579246</v>
      </c>
      <c r="I5122" s="14">
        <v>661603421</v>
      </c>
      <c r="J5122" s="14">
        <f>表格1[[#This Row],[信用卡交易筆數]]/1000</f>
        <v>579.24599999999998</v>
      </c>
      <c r="K5122" s="14">
        <f>表格1[[#This Row],[信用卡交易金額'[新臺幣']]]/1000</f>
        <v>661603.42099999997</v>
      </c>
      <c r="L5122" s="14">
        <f>表格1[[#This Row],[信用卡交易金額'[新臺幣']]]/1000000</f>
        <v>661.60342100000003</v>
      </c>
      <c r="M5122" s="14" t="str" cm="1">
        <f t="array" ref="M5122">_xlfn.TEXTJOIN("", TRUE, _xlfn.XLOOKUP(TRUE, VALUE(表格1[[#This Row],[年月]]) &lt;= VALUE($R$8:$R$12), $Q$8:$Q$12)) &amp; "年度"</f>
        <v>2023年度</v>
      </c>
    </row>
    <row r="5123" spans="1:13" x14ac:dyDescent="0.3">
      <c r="A5123" s="2">
        <v>202305</v>
      </c>
      <c r="B5123" s="19">
        <f>DATE(表格1[[#This Row],[年]],表格1[[#This Row],[月]],1)</f>
        <v>45047</v>
      </c>
      <c r="C5123" s="2" t="str">
        <f>LEFT(表格1[[#This Row],[年月]],4)</f>
        <v>2023</v>
      </c>
      <c r="D5123" s="2" t="str">
        <f>RIGHT(表格1[[#This Row],[年月]],2)</f>
        <v>05</v>
      </c>
      <c r="E5123" s="5">
        <v>10005000</v>
      </c>
      <c r="F5123" s="2" t="str">
        <f>VLOOKUP(TEXT(表格1[[#This Row],[地區]],"00000000"),縣市代碼,2,0)</f>
        <v>苗栗縣</v>
      </c>
      <c r="G5123" s="2" t="s">
        <v>8</v>
      </c>
      <c r="H5123" s="13">
        <v>389467</v>
      </c>
      <c r="I5123" s="14">
        <v>648433671</v>
      </c>
      <c r="J5123" s="14">
        <f>表格1[[#This Row],[信用卡交易筆數]]/1000</f>
        <v>389.46699999999998</v>
      </c>
      <c r="K5123" s="14">
        <f>表格1[[#This Row],[信用卡交易金額'[新臺幣']]]/1000</f>
        <v>648433.67099999997</v>
      </c>
      <c r="L5123" s="14">
        <f>表格1[[#This Row],[信用卡交易金額'[新臺幣']]]/1000000</f>
        <v>648.433671</v>
      </c>
      <c r="M5123" s="14" t="str" cm="1">
        <f t="array" ref="M5123">_xlfn.TEXTJOIN("", TRUE, _xlfn.XLOOKUP(TRUE, VALUE(表格1[[#This Row],[年月]]) &lt;= VALUE($R$8:$R$12), $Q$8:$Q$12)) &amp; "年度"</f>
        <v>2023年度</v>
      </c>
    </row>
    <row r="5124" spans="1:13" x14ac:dyDescent="0.3">
      <c r="A5124" s="2">
        <v>202305</v>
      </c>
      <c r="B5124" s="19">
        <f>DATE(表格1[[#This Row],[年]],表格1[[#This Row],[月]],1)</f>
        <v>45047</v>
      </c>
      <c r="C5124" s="2" t="str">
        <f>LEFT(表格1[[#This Row],[年月]],4)</f>
        <v>2023</v>
      </c>
      <c r="D5124" s="2" t="str">
        <f>RIGHT(表格1[[#This Row],[年月]],2)</f>
        <v>05</v>
      </c>
      <c r="E5124" s="5">
        <v>10005000</v>
      </c>
      <c r="F5124" s="2" t="str">
        <f>VLOOKUP(TEXT(表格1[[#This Row],[地區]],"00000000"),縣市代碼,2,0)</f>
        <v>苗栗縣</v>
      </c>
      <c r="G5124" s="2" t="s">
        <v>9</v>
      </c>
      <c r="H5124" s="13">
        <v>747157</v>
      </c>
      <c r="I5124" s="14">
        <v>965921488</v>
      </c>
      <c r="J5124" s="14">
        <f>表格1[[#This Row],[信用卡交易筆數]]/1000</f>
        <v>747.15700000000004</v>
      </c>
      <c r="K5124" s="14">
        <f>表格1[[#This Row],[信用卡交易金額'[新臺幣']]]/1000</f>
        <v>965921.48800000001</v>
      </c>
      <c r="L5124" s="14">
        <f>表格1[[#This Row],[信用卡交易金額'[新臺幣']]]/1000000</f>
        <v>965.92148799999995</v>
      </c>
      <c r="M5124" s="14" t="str" cm="1">
        <f t="array" ref="M5124">_xlfn.TEXTJOIN("", TRUE, _xlfn.XLOOKUP(TRUE, VALUE(表格1[[#This Row],[年月]]) &lt;= VALUE($R$8:$R$12), $Q$8:$Q$12)) &amp; "年度"</f>
        <v>2023年度</v>
      </c>
    </row>
    <row r="5125" spans="1:13" x14ac:dyDescent="0.3">
      <c r="A5125" s="2">
        <v>202305</v>
      </c>
      <c r="B5125" s="19">
        <f>DATE(表格1[[#This Row],[年]],表格1[[#This Row],[月]],1)</f>
        <v>45047</v>
      </c>
      <c r="C5125" s="2" t="str">
        <f>LEFT(表格1[[#This Row],[年月]],4)</f>
        <v>2023</v>
      </c>
      <c r="D5125" s="2" t="str">
        <f>RIGHT(表格1[[#This Row],[年月]],2)</f>
        <v>05</v>
      </c>
      <c r="E5125" s="5">
        <v>10005000</v>
      </c>
      <c r="F5125" s="2" t="str">
        <f>VLOOKUP(TEXT(表格1[[#This Row],[地區]],"00000000"),縣市代碼,2,0)</f>
        <v>苗栗縣</v>
      </c>
      <c r="G5125" s="2" t="s">
        <v>10</v>
      </c>
      <c r="H5125" s="13">
        <v>555989</v>
      </c>
      <c r="I5125" s="14">
        <v>3016869848</v>
      </c>
      <c r="J5125" s="14">
        <f>表格1[[#This Row],[信用卡交易筆數]]/1000</f>
        <v>555.98900000000003</v>
      </c>
      <c r="K5125" s="14">
        <f>表格1[[#This Row],[信用卡交易金額'[新臺幣']]]/1000</f>
        <v>3016869.8480000002</v>
      </c>
      <c r="L5125" s="14">
        <f>表格1[[#This Row],[信用卡交易金額'[新臺幣']]]/1000000</f>
        <v>3016.8698479999998</v>
      </c>
      <c r="M5125" s="14" t="str" cm="1">
        <f t="array" ref="M5125">_xlfn.TEXTJOIN("", TRUE, _xlfn.XLOOKUP(TRUE, VALUE(表格1[[#This Row],[年月]]) &lt;= VALUE($R$8:$R$12), $Q$8:$Q$12)) &amp; "年度"</f>
        <v>2023年度</v>
      </c>
    </row>
    <row r="5126" spans="1:13" x14ac:dyDescent="0.3">
      <c r="A5126" s="2">
        <v>202305</v>
      </c>
      <c r="B5126" s="19">
        <f>DATE(表格1[[#This Row],[年]],表格1[[#This Row],[月]],1)</f>
        <v>45047</v>
      </c>
      <c r="C5126" s="2" t="str">
        <f>LEFT(表格1[[#This Row],[年月]],4)</f>
        <v>2023</v>
      </c>
      <c r="D5126" s="2" t="str">
        <f>RIGHT(表格1[[#This Row],[年月]],2)</f>
        <v>05</v>
      </c>
      <c r="E5126" s="5">
        <v>66000000</v>
      </c>
      <c r="F5126" s="2" t="str">
        <f>VLOOKUP(TEXT(表格1[[#This Row],[地區]],"00000000"),縣市代碼,2,0)</f>
        <v>臺中市</v>
      </c>
      <c r="G5126" s="2" t="s">
        <v>4</v>
      </c>
      <c r="H5126" s="13">
        <v>8157882</v>
      </c>
      <c r="I5126" s="14">
        <v>4349296237</v>
      </c>
      <c r="J5126" s="14">
        <f>表格1[[#This Row],[信用卡交易筆數]]/1000</f>
        <v>8157.8819999999996</v>
      </c>
      <c r="K5126" s="14">
        <f>表格1[[#This Row],[信用卡交易金額'[新臺幣']]]/1000</f>
        <v>4349296.2369999997</v>
      </c>
      <c r="L5126" s="14">
        <f>表格1[[#This Row],[信用卡交易金額'[新臺幣']]]/1000000</f>
        <v>4349.2962369999996</v>
      </c>
      <c r="M5126" s="14" t="str" cm="1">
        <f t="array" ref="M5126">_xlfn.TEXTJOIN("", TRUE, _xlfn.XLOOKUP(TRUE, VALUE(表格1[[#This Row],[年月]]) &lt;= VALUE($R$8:$R$12), $Q$8:$Q$12)) &amp; "年度"</f>
        <v>2023年度</v>
      </c>
    </row>
    <row r="5127" spans="1:13" x14ac:dyDescent="0.3">
      <c r="A5127" s="2">
        <v>202305</v>
      </c>
      <c r="B5127" s="19">
        <f>DATE(表格1[[#This Row],[年]],表格1[[#This Row],[月]],1)</f>
        <v>45047</v>
      </c>
      <c r="C5127" s="2" t="str">
        <f>LEFT(表格1[[#This Row],[年月]],4)</f>
        <v>2023</v>
      </c>
      <c r="D5127" s="2" t="str">
        <f>RIGHT(表格1[[#This Row],[年月]],2)</f>
        <v>05</v>
      </c>
      <c r="E5127" s="5">
        <v>66000000</v>
      </c>
      <c r="F5127" s="2" t="str">
        <f>VLOOKUP(TEXT(表格1[[#This Row],[地區]],"00000000"),縣市代碼,2,0)</f>
        <v>臺中市</v>
      </c>
      <c r="G5127" s="2" t="s">
        <v>5</v>
      </c>
      <c r="H5127" s="13">
        <v>482950</v>
      </c>
      <c r="I5127" s="14">
        <v>1630892679</v>
      </c>
      <c r="J5127" s="14">
        <f>表格1[[#This Row],[信用卡交易筆數]]/1000</f>
        <v>482.95</v>
      </c>
      <c r="K5127" s="14">
        <f>表格1[[#This Row],[信用卡交易金額'[新臺幣']]]/1000</f>
        <v>1630892.679</v>
      </c>
      <c r="L5127" s="14">
        <f>表格1[[#This Row],[信用卡交易金額'[新臺幣']]]/1000000</f>
        <v>1630.892679</v>
      </c>
      <c r="M5127" s="14" t="str" cm="1">
        <f t="array" ref="M5127">_xlfn.TEXTJOIN("", TRUE, _xlfn.XLOOKUP(TRUE, VALUE(表格1[[#This Row],[年月]]) &lt;= VALUE($R$8:$R$12), $Q$8:$Q$12)) &amp; "年度"</f>
        <v>2023年度</v>
      </c>
    </row>
    <row r="5128" spans="1:13" x14ac:dyDescent="0.3">
      <c r="A5128" s="2">
        <v>202305</v>
      </c>
      <c r="B5128" s="19">
        <f>DATE(表格1[[#This Row],[年]],表格1[[#This Row],[月]],1)</f>
        <v>45047</v>
      </c>
      <c r="C5128" s="2" t="str">
        <f>LEFT(表格1[[#This Row],[年月]],4)</f>
        <v>2023</v>
      </c>
      <c r="D5128" s="2" t="str">
        <f>RIGHT(表格1[[#This Row],[年月]],2)</f>
        <v>05</v>
      </c>
      <c r="E5128" s="5">
        <v>66000000</v>
      </c>
      <c r="F5128" s="2" t="str">
        <f>VLOOKUP(TEXT(表格1[[#This Row],[地區]],"00000000"),縣市代碼,2,0)</f>
        <v>臺中市</v>
      </c>
      <c r="G5128" s="2" t="s">
        <v>6</v>
      </c>
      <c r="H5128" s="13">
        <v>689314</v>
      </c>
      <c r="I5128" s="14">
        <v>2409923946</v>
      </c>
      <c r="J5128" s="14">
        <f>表格1[[#This Row],[信用卡交易筆數]]/1000</f>
        <v>689.31399999999996</v>
      </c>
      <c r="K5128" s="14">
        <f>表格1[[#This Row],[信用卡交易金額'[新臺幣']]]/1000</f>
        <v>2409923.946</v>
      </c>
      <c r="L5128" s="14">
        <f>表格1[[#This Row],[信用卡交易金額'[新臺幣']]]/1000000</f>
        <v>2409.9239459999999</v>
      </c>
      <c r="M5128" s="14" t="str" cm="1">
        <f t="array" ref="M5128">_xlfn.TEXTJOIN("", TRUE, _xlfn.XLOOKUP(TRUE, VALUE(表格1[[#This Row],[年月]]) &lt;= VALUE($R$8:$R$12), $Q$8:$Q$12)) &amp; "年度"</f>
        <v>2023年度</v>
      </c>
    </row>
    <row r="5129" spans="1:13" x14ac:dyDescent="0.3">
      <c r="A5129" s="2">
        <v>202305</v>
      </c>
      <c r="B5129" s="19">
        <f>DATE(表格1[[#This Row],[年]],表格1[[#This Row],[月]],1)</f>
        <v>45047</v>
      </c>
      <c r="C5129" s="2" t="str">
        <f>LEFT(表格1[[#This Row],[年月]],4)</f>
        <v>2023</v>
      </c>
      <c r="D5129" s="2" t="str">
        <f>RIGHT(表格1[[#This Row],[年月]],2)</f>
        <v>05</v>
      </c>
      <c r="E5129" s="5">
        <v>66000000</v>
      </c>
      <c r="F5129" s="2" t="str">
        <f>VLOOKUP(TEXT(表格1[[#This Row],[地區]],"00000000"),縣市代碼,2,0)</f>
        <v>臺中市</v>
      </c>
      <c r="G5129" s="2" t="s">
        <v>7</v>
      </c>
      <c r="H5129" s="13">
        <v>4132413</v>
      </c>
      <c r="I5129" s="14">
        <v>5039234576</v>
      </c>
      <c r="J5129" s="14">
        <f>表格1[[#This Row],[信用卡交易筆數]]/1000</f>
        <v>4132.4129999999996</v>
      </c>
      <c r="K5129" s="14">
        <f>表格1[[#This Row],[信用卡交易金額'[新臺幣']]]/1000</f>
        <v>5039234.5760000004</v>
      </c>
      <c r="L5129" s="14">
        <f>表格1[[#This Row],[信用卡交易金額'[新臺幣']]]/1000000</f>
        <v>5039.2345759999998</v>
      </c>
      <c r="M5129" s="14" t="str" cm="1">
        <f t="array" ref="M5129">_xlfn.TEXTJOIN("", TRUE, _xlfn.XLOOKUP(TRUE, VALUE(表格1[[#This Row],[年月]]) &lt;= VALUE($R$8:$R$12), $Q$8:$Q$12)) &amp; "年度"</f>
        <v>2023年度</v>
      </c>
    </row>
    <row r="5130" spans="1:13" x14ac:dyDescent="0.3">
      <c r="A5130" s="2">
        <v>202305</v>
      </c>
      <c r="B5130" s="19">
        <f>DATE(表格1[[#This Row],[年]],表格1[[#This Row],[月]],1)</f>
        <v>45047</v>
      </c>
      <c r="C5130" s="2" t="str">
        <f>LEFT(表格1[[#This Row],[年月]],4)</f>
        <v>2023</v>
      </c>
      <c r="D5130" s="2" t="str">
        <f>RIGHT(表格1[[#This Row],[年月]],2)</f>
        <v>05</v>
      </c>
      <c r="E5130" s="5">
        <v>66000000</v>
      </c>
      <c r="F5130" s="2" t="str">
        <f>VLOOKUP(TEXT(表格1[[#This Row],[地區]],"00000000"),縣市代碼,2,0)</f>
        <v>臺中市</v>
      </c>
      <c r="G5130" s="2" t="s">
        <v>8</v>
      </c>
      <c r="H5130" s="13">
        <v>2890281</v>
      </c>
      <c r="I5130" s="14">
        <v>6010665970</v>
      </c>
      <c r="J5130" s="14">
        <f>表格1[[#This Row],[信用卡交易筆數]]/1000</f>
        <v>2890.2809999999999</v>
      </c>
      <c r="K5130" s="14">
        <f>表格1[[#This Row],[信用卡交易金額'[新臺幣']]]/1000</f>
        <v>6010665.9699999997</v>
      </c>
      <c r="L5130" s="14">
        <f>表格1[[#This Row],[信用卡交易金額'[新臺幣']]]/1000000</f>
        <v>6010.66597</v>
      </c>
      <c r="M5130" s="14" t="str" cm="1">
        <f t="array" ref="M5130">_xlfn.TEXTJOIN("", TRUE, _xlfn.XLOOKUP(TRUE, VALUE(表格1[[#This Row],[年月]]) &lt;= VALUE($R$8:$R$12), $Q$8:$Q$12)) &amp; "年度"</f>
        <v>2023年度</v>
      </c>
    </row>
    <row r="5131" spans="1:13" x14ac:dyDescent="0.3">
      <c r="A5131" s="2">
        <v>202305</v>
      </c>
      <c r="B5131" s="19">
        <f>DATE(表格1[[#This Row],[年]],表格1[[#This Row],[月]],1)</f>
        <v>45047</v>
      </c>
      <c r="C5131" s="2" t="str">
        <f>LEFT(表格1[[#This Row],[年月]],4)</f>
        <v>2023</v>
      </c>
      <c r="D5131" s="2" t="str">
        <f>RIGHT(表格1[[#This Row],[年月]],2)</f>
        <v>05</v>
      </c>
      <c r="E5131" s="5">
        <v>66000000</v>
      </c>
      <c r="F5131" s="2" t="str">
        <f>VLOOKUP(TEXT(表格1[[#This Row],[地區]],"00000000"),縣市代碼,2,0)</f>
        <v>臺中市</v>
      </c>
      <c r="G5131" s="2" t="s">
        <v>9</v>
      </c>
      <c r="H5131" s="13">
        <v>6483977</v>
      </c>
      <c r="I5131" s="14">
        <v>8864748934</v>
      </c>
      <c r="J5131" s="14">
        <f>表格1[[#This Row],[信用卡交易筆數]]/1000</f>
        <v>6483.9769999999999</v>
      </c>
      <c r="K5131" s="14">
        <f>表格1[[#This Row],[信用卡交易金額'[新臺幣']]]/1000</f>
        <v>8864748.9340000004</v>
      </c>
      <c r="L5131" s="14">
        <f>表格1[[#This Row],[信用卡交易金額'[新臺幣']]]/1000000</f>
        <v>8864.7489339999993</v>
      </c>
      <c r="M5131" s="14" t="str" cm="1">
        <f t="array" ref="M5131">_xlfn.TEXTJOIN("", TRUE, _xlfn.XLOOKUP(TRUE, VALUE(表格1[[#This Row],[年月]]) &lt;= VALUE($R$8:$R$12), $Q$8:$Q$12)) &amp; "年度"</f>
        <v>2023年度</v>
      </c>
    </row>
    <row r="5132" spans="1:13" x14ac:dyDescent="0.3">
      <c r="A5132" s="2">
        <v>202305</v>
      </c>
      <c r="B5132" s="19">
        <f>DATE(表格1[[#This Row],[年]],表格1[[#This Row],[月]],1)</f>
        <v>45047</v>
      </c>
      <c r="C5132" s="2" t="str">
        <f>LEFT(表格1[[#This Row],[年月]],4)</f>
        <v>2023</v>
      </c>
      <c r="D5132" s="2" t="str">
        <f>RIGHT(表格1[[#This Row],[年月]],2)</f>
        <v>05</v>
      </c>
      <c r="E5132" s="5">
        <v>66000000</v>
      </c>
      <c r="F5132" s="2" t="str">
        <f>VLOOKUP(TEXT(表格1[[#This Row],[地區]],"00000000"),縣市代碼,2,0)</f>
        <v>臺中市</v>
      </c>
      <c r="G5132" s="2" t="s">
        <v>10</v>
      </c>
      <c r="H5132" s="13">
        <v>3919363</v>
      </c>
      <c r="I5132" s="14">
        <v>28329535305</v>
      </c>
      <c r="J5132" s="14">
        <f>表格1[[#This Row],[信用卡交易筆數]]/1000</f>
        <v>3919.3629999999998</v>
      </c>
      <c r="K5132" s="14">
        <f>表格1[[#This Row],[信用卡交易金額'[新臺幣']]]/1000</f>
        <v>28329535.305</v>
      </c>
      <c r="L5132" s="14">
        <f>表格1[[#This Row],[信用卡交易金額'[新臺幣']]]/1000000</f>
        <v>28329.535305000001</v>
      </c>
      <c r="M5132" s="14" t="str" cm="1">
        <f t="array" ref="M5132">_xlfn.TEXTJOIN("", TRUE, _xlfn.XLOOKUP(TRUE, VALUE(表格1[[#This Row],[年月]]) &lt;= VALUE($R$8:$R$12), $Q$8:$Q$12)) &amp; "年度"</f>
        <v>2023年度</v>
      </c>
    </row>
    <row r="5133" spans="1:13" x14ac:dyDescent="0.3">
      <c r="A5133" s="2">
        <v>202305</v>
      </c>
      <c r="B5133" s="19">
        <f>DATE(表格1[[#This Row],[年]],表格1[[#This Row],[月]],1)</f>
        <v>45047</v>
      </c>
      <c r="C5133" s="2" t="str">
        <f>LEFT(表格1[[#This Row],[年月]],4)</f>
        <v>2023</v>
      </c>
      <c r="D5133" s="2" t="str">
        <f>RIGHT(表格1[[#This Row],[年月]],2)</f>
        <v>05</v>
      </c>
      <c r="E5133" s="5">
        <v>10007000</v>
      </c>
      <c r="F5133" s="2" t="str">
        <f>VLOOKUP(TEXT(表格1[[#This Row],[地區]],"00000000"),縣市代碼,2,0)</f>
        <v>彰化縣</v>
      </c>
      <c r="G5133" s="2" t="s">
        <v>4</v>
      </c>
      <c r="H5133" s="13">
        <v>1756368</v>
      </c>
      <c r="I5133" s="14">
        <v>883176692</v>
      </c>
      <c r="J5133" s="14">
        <f>表格1[[#This Row],[信用卡交易筆數]]/1000</f>
        <v>1756.3679999999999</v>
      </c>
      <c r="K5133" s="14">
        <f>表格1[[#This Row],[信用卡交易金額'[新臺幣']]]/1000</f>
        <v>883176.69200000004</v>
      </c>
      <c r="L5133" s="14">
        <f>表格1[[#This Row],[信用卡交易金額'[新臺幣']]]/1000000</f>
        <v>883.176692</v>
      </c>
      <c r="M5133" s="14" t="str" cm="1">
        <f t="array" ref="M5133">_xlfn.TEXTJOIN("", TRUE, _xlfn.XLOOKUP(TRUE, VALUE(表格1[[#This Row],[年月]]) &lt;= VALUE($R$8:$R$12), $Q$8:$Q$12)) &amp; "年度"</f>
        <v>2023年度</v>
      </c>
    </row>
    <row r="5134" spans="1:13" x14ac:dyDescent="0.3">
      <c r="A5134" s="2">
        <v>202305</v>
      </c>
      <c r="B5134" s="19">
        <f>DATE(表格1[[#This Row],[年]],表格1[[#This Row],[月]],1)</f>
        <v>45047</v>
      </c>
      <c r="C5134" s="2" t="str">
        <f>LEFT(表格1[[#This Row],[年月]],4)</f>
        <v>2023</v>
      </c>
      <c r="D5134" s="2" t="str">
        <f>RIGHT(表格1[[#This Row],[年月]],2)</f>
        <v>05</v>
      </c>
      <c r="E5134" s="5">
        <v>10007000</v>
      </c>
      <c r="F5134" s="2" t="str">
        <f>VLOOKUP(TEXT(表格1[[#This Row],[地區]],"00000000"),縣市代碼,2,0)</f>
        <v>彰化縣</v>
      </c>
      <c r="G5134" s="2" t="s">
        <v>5</v>
      </c>
      <c r="H5134" s="13">
        <v>136819</v>
      </c>
      <c r="I5134" s="14">
        <v>371857986</v>
      </c>
      <c r="J5134" s="14">
        <f>表格1[[#This Row],[信用卡交易筆數]]/1000</f>
        <v>136.81899999999999</v>
      </c>
      <c r="K5134" s="14">
        <f>表格1[[#This Row],[信用卡交易金額'[新臺幣']]]/1000</f>
        <v>371857.98599999998</v>
      </c>
      <c r="L5134" s="14">
        <f>表格1[[#This Row],[信用卡交易金額'[新臺幣']]]/1000000</f>
        <v>371.85798599999998</v>
      </c>
      <c r="M5134" s="14" t="str" cm="1">
        <f t="array" ref="M5134">_xlfn.TEXTJOIN("", TRUE, _xlfn.XLOOKUP(TRUE, VALUE(表格1[[#This Row],[年月]]) &lt;= VALUE($R$8:$R$12), $Q$8:$Q$12)) &amp; "年度"</f>
        <v>2023年度</v>
      </c>
    </row>
    <row r="5135" spans="1:13" x14ac:dyDescent="0.3">
      <c r="A5135" s="2">
        <v>202305</v>
      </c>
      <c r="B5135" s="19">
        <f>DATE(表格1[[#This Row],[年]],表格1[[#This Row],[月]],1)</f>
        <v>45047</v>
      </c>
      <c r="C5135" s="2" t="str">
        <f>LEFT(表格1[[#This Row],[年月]],4)</f>
        <v>2023</v>
      </c>
      <c r="D5135" s="2" t="str">
        <f>RIGHT(表格1[[#This Row],[年月]],2)</f>
        <v>05</v>
      </c>
      <c r="E5135" s="5">
        <v>10007000</v>
      </c>
      <c r="F5135" s="2" t="str">
        <f>VLOOKUP(TEXT(表格1[[#This Row],[地區]],"00000000"),縣市代碼,2,0)</f>
        <v>彰化縣</v>
      </c>
      <c r="G5135" s="2" t="s">
        <v>6</v>
      </c>
      <c r="H5135" s="13">
        <v>173513</v>
      </c>
      <c r="I5135" s="14">
        <v>554989041</v>
      </c>
      <c r="J5135" s="14">
        <f>表格1[[#This Row],[信用卡交易筆數]]/1000</f>
        <v>173.51300000000001</v>
      </c>
      <c r="K5135" s="14">
        <f>表格1[[#This Row],[信用卡交易金額'[新臺幣']]]/1000</f>
        <v>554989.04099999997</v>
      </c>
      <c r="L5135" s="14">
        <f>表格1[[#This Row],[信用卡交易金額'[新臺幣']]]/1000000</f>
        <v>554.98904100000004</v>
      </c>
      <c r="M5135" s="14" t="str" cm="1">
        <f t="array" ref="M5135">_xlfn.TEXTJOIN("", TRUE, _xlfn.XLOOKUP(TRUE, VALUE(表格1[[#This Row],[年月]]) &lt;= VALUE($R$8:$R$12), $Q$8:$Q$12)) &amp; "年度"</f>
        <v>2023年度</v>
      </c>
    </row>
    <row r="5136" spans="1:13" x14ac:dyDescent="0.3">
      <c r="A5136" s="2">
        <v>202305</v>
      </c>
      <c r="B5136" s="19">
        <f>DATE(表格1[[#This Row],[年]],表格1[[#This Row],[月]],1)</f>
        <v>45047</v>
      </c>
      <c r="C5136" s="2" t="str">
        <f>LEFT(表格1[[#This Row],[年月]],4)</f>
        <v>2023</v>
      </c>
      <c r="D5136" s="2" t="str">
        <f>RIGHT(表格1[[#This Row],[年月]],2)</f>
        <v>05</v>
      </c>
      <c r="E5136" s="5">
        <v>10007000</v>
      </c>
      <c r="F5136" s="2" t="str">
        <f>VLOOKUP(TEXT(表格1[[#This Row],[地區]],"00000000"),縣市代碼,2,0)</f>
        <v>彰化縣</v>
      </c>
      <c r="G5136" s="2" t="s">
        <v>7</v>
      </c>
      <c r="H5136" s="13">
        <v>1177597</v>
      </c>
      <c r="I5136" s="14">
        <v>1455055982</v>
      </c>
      <c r="J5136" s="14">
        <f>表格1[[#This Row],[信用卡交易筆數]]/1000</f>
        <v>1177.597</v>
      </c>
      <c r="K5136" s="14">
        <f>表格1[[#This Row],[信用卡交易金額'[新臺幣']]]/1000</f>
        <v>1455055.9820000001</v>
      </c>
      <c r="L5136" s="14">
        <f>表格1[[#This Row],[信用卡交易金額'[新臺幣']]]/1000000</f>
        <v>1455.0559820000001</v>
      </c>
      <c r="M5136" s="14" t="str" cm="1">
        <f t="array" ref="M5136">_xlfn.TEXTJOIN("", TRUE, _xlfn.XLOOKUP(TRUE, VALUE(表格1[[#This Row],[年月]]) &lt;= VALUE($R$8:$R$12), $Q$8:$Q$12)) &amp; "年度"</f>
        <v>2023年度</v>
      </c>
    </row>
    <row r="5137" spans="1:13" x14ac:dyDescent="0.3">
      <c r="A5137" s="2">
        <v>202305</v>
      </c>
      <c r="B5137" s="19">
        <f>DATE(表格1[[#This Row],[年]],表格1[[#This Row],[月]],1)</f>
        <v>45047</v>
      </c>
      <c r="C5137" s="2" t="str">
        <f>LEFT(表格1[[#This Row],[年月]],4)</f>
        <v>2023</v>
      </c>
      <c r="D5137" s="2" t="str">
        <f>RIGHT(表格1[[#This Row],[年月]],2)</f>
        <v>05</v>
      </c>
      <c r="E5137" s="5">
        <v>10007000</v>
      </c>
      <c r="F5137" s="2" t="str">
        <f>VLOOKUP(TEXT(表格1[[#This Row],[地區]],"00000000"),縣市代碼,2,0)</f>
        <v>彰化縣</v>
      </c>
      <c r="G5137" s="2" t="s">
        <v>8</v>
      </c>
      <c r="H5137" s="13">
        <v>720019</v>
      </c>
      <c r="I5137" s="14">
        <v>1327073425</v>
      </c>
      <c r="J5137" s="14">
        <f>表格1[[#This Row],[信用卡交易筆數]]/1000</f>
        <v>720.01900000000001</v>
      </c>
      <c r="K5137" s="14">
        <f>表格1[[#This Row],[信用卡交易金額'[新臺幣']]]/1000</f>
        <v>1327073.425</v>
      </c>
      <c r="L5137" s="14">
        <f>表格1[[#This Row],[信用卡交易金額'[新臺幣']]]/1000000</f>
        <v>1327.073425</v>
      </c>
      <c r="M5137" s="14" t="str" cm="1">
        <f t="array" ref="M5137">_xlfn.TEXTJOIN("", TRUE, _xlfn.XLOOKUP(TRUE, VALUE(表格1[[#This Row],[年月]]) &lt;= VALUE($R$8:$R$12), $Q$8:$Q$12)) &amp; "年度"</f>
        <v>2023年度</v>
      </c>
    </row>
    <row r="5138" spans="1:13" x14ac:dyDescent="0.3">
      <c r="A5138" s="2">
        <v>202305</v>
      </c>
      <c r="B5138" s="19">
        <f>DATE(表格1[[#This Row],[年]],表格1[[#This Row],[月]],1)</f>
        <v>45047</v>
      </c>
      <c r="C5138" s="2" t="str">
        <f>LEFT(表格1[[#This Row],[年月]],4)</f>
        <v>2023</v>
      </c>
      <c r="D5138" s="2" t="str">
        <f>RIGHT(表格1[[#This Row],[年月]],2)</f>
        <v>05</v>
      </c>
      <c r="E5138" s="5">
        <v>10007000</v>
      </c>
      <c r="F5138" s="2" t="str">
        <f>VLOOKUP(TEXT(表格1[[#This Row],[地區]],"00000000"),縣市代碼,2,0)</f>
        <v>彰化縣</v>
      </c>
      <c r="G5138" s="2" t="s">
        <v>9</v>
      </c>
      <c r="H5138" s="13">
        <v>1553177</v>
      </c>
      <c r="I5138" s="14">
        <v>1985559249</v>
      </c>
      <c r="J5138" s="14">
        <f>表格1[[#This Row],[信用卡交易筆數]]/1000</f>
        <v>1553.1769999999999</v>
      </c>
      <c r="K5138" s="14">
        <f>表格1[[#This Row],[信用卡交易金額'[新臺幣']]]/1000</f>
        <v>1985559.2490000001</v>
      </c>
      <c r="L5138" s="14">
        <f>表格1[[#This Row],[信用卡交易金額'[新臺幣']]]/1000000</f>
        <v>1985.5592489999999</v>
      </c>
      <c r="M5138" s="14" t="str" cm="1">
        <f t="array" ref="M5138">_xlfn.TEXTJOIN("", TRUE, _xlfn.XLOOKUP(TRUE, VALUE(表格1[[#This Row],[年月]]) &lt;= VALUE($R$8:$R$12), $Q$8:$Q$12)) &amp; "年度"</f>
        <v>2023年度</v>
      </c>
    </row>
    <row r="5139" spans="1:13" x14ac:dyDescent="0.3">
      <c r="A5139" s="2">
        <v>202305</v>
      </c>
      <c r="B5139" s="19">
        <f>DATE(表格1[[#This Row],[年]],表格1[[#This Row],[月]],1)</f>
        <v>45047</v>
      </c>
      <c r="C5139" s="2" t="str">
        <f>LEFT(表格1[[#This Row],[年月]],4)</f>
        <v>2023</v>
      </c>
      <c r="D5139" s="2" t="str">
        <f>RIGHT(表格1[[#This Row],[年月]],2)</f>
        <v>05</v>
      </c>
      <c r="E5139" s="5">
        <v>10007000</v>
      </c>
      <c r="F5139" s="2" t="str">
        <f>VLOOKUP(TEXT(表格1[[#This Row],[地區]],"00000000"),縣市代碼,2,0)</f>
        <v>彰化縣</v>
      </c>
      <c r="G5139" s="2" t="s">
        <v>10</v>
      </c>
      <c r="H5139" s="13">
        <v>1072483</v>
      </c>
      <c r="I5139" s="14">
        <v>6395104342</v>
      </c>
      <c r="J5139" s="14">
        <f>表格1[[#This Row],[信用卡交易筆數]]/1000</f>
        <v>1072.4829999999999</v>
      </c>
      <c r="K5139" s="14">
        <f>表格1[[#This Row],[信用卡交易金額'[新臺幣']]]/1000</f>
        <v>6395104.3420000002</v>
      </c>
      <c r="L5139" s="14">
        <f>表格1[[#This Row],[信用卡交易金額'[新臺幣']]]/1000000</f>
        <v>6395.1043419999996</v>
      </c>
      <c r="M5139" s="14" t="str" cm="1">
        <f t="array" ref="M5139">_xlfn.TEXTJOIN("", TRUE, _xlfn.XLOOKUP(TRUE, VALUE(表格1[[#This Row],[年月]]) &lt;= VALUE($R$8:$R$12), $Q$8:$Q$12)) &amp; "年度"</f>
        <v>2023年度</v>
      </c>
    </row>
    <row r="5140" spans="1:13" x14ac:dyDescent="0.3">
      <c r="A5140" s="2">
        <v>202305</v>
      </c>
      <c r="B5140" s="19">
        <f>DATE(表格1[[#This Row],[年]],表格1[[#This Row],[月]],1)</f>
        <v>45047</v>
      </c>
      <c r="C5140" s="2" t="str">
        <f>LEFT(表格1[[#This Row],[年月]],4)</f>
        <v>2023</v>
      </c>
      <c r="D5140" s="2" t="str">
        <f>RIGHT(表格1[[#This Row],[年月]],2)</f>
        <v>05</v>
      </c>
      <c r="E5140" s="5">
        <v>10008000</v>
      </c>
      <c r="F5140" s="2" t="str">
        <f>VLOOKUP(TEXT(表格1[[#This Row],[地區]],"00000000"),縣市代碼,2,0)</f>
        <v>南投縣</v>
      </c>
      <c r="G5140" s="2" t="s">
        <v>4</v>
      </c>
      <c r="H5140" s="13">
        <v>573566</v>
      </c>
      <c r="I5140" s="14">
        <v>283606289</v>
      </c>
      <c r="J5140" s="14">
        <f>表格1[[#This Row],[信用卡交易筆數]]/1000</f>
        <v>573.56600000000003</v>
      </c>
      <c r="K5140" s="14">
        <f>表格1[[#This Row],[信用卡交易金額'[新臺幣']]]/1000</f>
        <v>283606.28899999999</v>
      </c>
      <c r="L5140" s="14">
        <f>表格1[[#This Row],[信用卡交易金額'[新臺幣']]]/1000000</f>
        <v>283.606289</v>
      </c>
      <c r="M5140" s="14" t="str" cm="1">
        <f t="array" ref="M5140">_xlfn.TEXTJOIN("", TRUE, _xlfn.XLOOKUP(TRUE, VALUE(表格1[[#This Row],[年月]]) &lt;= VALUE($R$8:$R$12), $Q$8:$Q$12)) &amp; "年度"</f>
        <v>2023年度</v>
      </c>
    </row>
    <row r="5141" spans="1:13" x14ac:dyDescent="0.3">
      <c r="A5141" s="2">
        <v>202305</v>
      </c>
      <c r="B5141" s="19">
        <f>DATE(表格1[[#This Row],[年]],表格1[[#This Row],[月]],1)</f>
        <v>45047</v>
      </c>
      <c r="C5141" s="2" t="str">
        <f>LEFT(表格1[[#This Row],[年月]],4)</f>
        <v>2023</v>
      </c>
      <c r="D5141" s="2" t="str">
        <f>RIGHT(表格1[[#This Row],[年月]],2)</f>
        <v>05</v>
      </c>
      <c r="E5141" s="5">
        <v>10008000</v>
      </c>
      <c r="F5141" s="2" t="str">
        <f>VLOOKUP(TEXT(表格1[[#This Row],[地區]],"00000000"),縣市代碼,2,0)</f>
        <v>南投縣</v>
      </c>
      <c r="G5141" s="2" t="s">
        <v>5</v>
      </c>
      <c r="H5141" s="13">
        <v>44818</v>
      </c>
      <c r="I5141" s="14">
        <v>109988112</v>
      </c>
      <c r="J5141" s="14">
        <f>表格1[[#This Row],[信用卡交易筆數]]/1000</f>
        <v>44.817999999999998</v>
      </c>
      <c r="K5141" s="14">
        <f>表格1[[#This Row],[信用卡交易金額'[新臺幣']]]/1000</f>
        <v>109988.11199999999</v>
      </c>
      <c r="L5141" s="14">
        <f>表格1[[#This Row],[信用卡交易金額'[新臺幣']]]/1000000</f>
        <v>109.988112</v>
      </c>
      <c r="M5141" s="14" t="str" cm="1">
        <f t="array" ref="M5141">_xlfn.TEXTJOIN("", TRUE, _xlfn.XLOOKUP(TRUE, VALUE(表格1[[#This Row],[年月]]) &lt;= VALUE($R$8:$R$12), $Q$8:$Q$12)) &amp; "年度"</f>
        <v>2023年度</v>
      </c>
    </row>
    <row r="5142" spans="1:13" x14ac:dyDescent="0.3">
      <c r="A5142" s="2">
        <v>202305</v>
      </c>
      <c r="B5142" s="19">
        <f>DATE(表格1[[#This Row],[年]],表格1[[#This Row],[月]],1)</f>
        <v>45047</v>
      </c>
      <c r="C5142" s="2" t="str">
        <f>LEFT(表格1[[#This Row],[年月]],4)</f>
        <v>2023</v>
      </c>
      <c r="D5142" s="2" t="str">
        <f>RIGHT(表格1[[#This Row],[年月]],2)</f>
        <v>05</v>
      </c>
      <c r="E5142" s="5">
        <v>10008000</v>
      </c>
      <c r="F5142" s="2" t="str">
        <f>VLOOKUP(TEXT(表格1[[#This Row],[地區]],"00000000"),縣市代碼,2,0)</f>
        <v>南投縣</v>
      </c>
      <c r="G5142" s="2" t="s">
        <v>6</v>
      </c>
      <c r="H5142" s="13">
        <v>57587</v>
      </c>
      <c r="I5142" s="14">
        <v>194137195</v>
      </c>
      <c r="J5142" s="14">
        <f>表格1[[#This Row],[信用卡交易筆數]]/1000</f>
        <v>57.587000000000003</v>
      </c>
      <c r="K5142" s="14">
        <f>表格1[[#This Row],[信用卡交易金額'[新臺幣']]]/1000</f>
        <v>194137.19500000001</v>
      </c>
      <c r="L5142" s="14">
        <f>表格1[[#This Row],[信用卡交易金額'[新臺幣']]]/1000000</f>
        <v>194.13719499999999</v>
      </c>
      <c r="M5142" s="14" t="str" cm="1">
        <f t="array" ref="M5142">_xlfn.TEXTJOIN("", TRUE, _xlfn.XLOOKUP(TRUE, VALUE(表格1[[#This Row],[年月]]) &lt;= VALUE($R$8:$R$12), $Q$8:$Q$12)) &amp; "年度"</f>
        <v>2023年度</v>
      </c>
    </row>
    <row r="5143" spans="1:13" x14ac:dyDescent="0.3">
      <c r="A5143" s="2">
        <v>202305</v>
      </c>
      <c r="B5143" s="19">
        <f>DATE(表格1[[#This Row],[年]],表格1[[#This Row],[月]],1)</f>
        <v>45047</v>
      </c>
      <c r="C5143" s="2" t="str">
        <f>LEFT(表格1[[#This Row],[年月]],4)</f>
        <v>2023</v>
      </c>
      <c r="D5143" s="2" t="str">
        <f>RIGHT(表格1[[#This Row],[年月]],2)</f>
        <v>05</v>
      </c>
      <c r="E5143" s="5">
        <v>10008000</v>
      </c>
      <c r="F5143" s="2" t="str">
        <f>VLOOKUP(TEXT(表格1[[#This Row],[地區]],"00000000"),縣市代碼,2,0)</f>
        <v>南投縣</v>
      </c>
      <c r="G5143" s="2" t="s">
        <v>7</v>
      </c>
      <c r="H5143" s="13">
        <v>402349</v>
      </c>
      <c r="I5143" s="14">
        <v>518585004</v>
      </c>
      <c r="J5143" s="14">
        <f>表格1[[#This Row],[信用卡交易筆數]]/1000</f>
        <v>402.34899999999999</v>
      </c>
      <c r="K5143" s="14">
        <f>表格1[[#This Row],[信用卡交易金額'[新臺幣']]]/1000</f>
        <v>518585.00400000002</v>
      </c>
      <c r="L5143" s="14">
        <f>表格1[[#This Row],[信用卡交易金額'[新臺幣']]]/1000000</f>
        <v>518.58500400000003</v>
      </c>
      <c r="M5143" s="14" t="str" cm="1">
        <f t="array" ref="M5143">_xlfn.TEXTJOIN("", TRUE, _xlfn.XLOOKUP(TRUE, VALUE(表格1[[#This Row],[年月]]) &lt;= VALUE($R$8:$R$12), $Q$8:$Q$12)) &amp; "年度"</f>
        <v>2023年度</v>
      </c>
    </row>
    <row r="5144" spans="1:13" x14ac:dyDescent="0.3">
      <c r="A5144" s="2">
        <v>202305</v>
      </c>
      <c r="B5144" s="19">
        <f>DATE(表格1[[#This Row],[年]],表格1[[#This Row],[月]],1)</f>
        <v>45047</v>
      </c>
      <c r="C5144" s="2" t="str">
        <f>LEFT(表格1[[#This Row],[年月]],4)</f>
        <v>2023</v>
      </c>
      <c r="D5144" s="2" t="str">
        <f>RIGHT(表格1[[#This Row],[年月]],2)</f>
        <v>05</v>
      </c>
      <c r="E5144" s="5">
        <v>10008000</v>
      </c>
      <c r="F5144" s="2" t="str">
        <f>VLOOKUP(TEXT(表格1[[#This Row],[地區]],"00000000"),縣市代碼,2,0)</f>
        <v>南投縣</v>
      </c>
      <c r="G5144" s="2" t="s">
        <v>8</v>
      </c>
      <c r="H5144" s="13">
        <v>294469</v>
      </c>
      <c r="I5144" s="14">
        <v>444614521</v>
      </c>
      <c r="J5144" s="14">
        <f>表格1[[#This Row],[信用卡交易筆數]]/1000</f>
        <v>294.46899999999999</v>
      </c>
      <c r="K5144" s="14">
        <f>表格1[[#This Row],[信用卡交易金額'[新臺幣']]]/1000</f>
        <v>444614.52100000001</v>
      </c>
      <c r="L5144" s="14">
        <f>表格1[[#This Row],[信用卡交易金額'[新臺幣']]]/1000000</f>
        <v>444.61452100000002</v>
      </c>
      <c r="M5144" s="14" t="str" cm="1">
        <f t="array" ref="M5144">_xlfn.TEXTJOIN("", TRUE, _xlfn.XLOOKUP(TRUE, VALUE(表格1[[#This Row],[年月]]) &lt;= VALUE($R$8:$R$12), $Q$8:$Q$12)) &amp; "年度"</f>
        <v>2023年度</v>
      </c>
    </row>
    <row r="5145" spans="1:13" x14ac:dyDescent="0.3">
      <c r="A5145" s="2">
        <v>202305</v>
      </c>
      <c r="B5145" s="19">
        <f>DATE(表格1[[#This Row],[年]],表格1[[#This Row],[月]],1)</f>
        <v>45047</v>
      </c>
      <c r="C5145" s="2" t="str">
        <f>LEFT(表格1[[#This Row],[年月]],4)</f>
        <v>2023</v>
      </c>
      <c r="D5145" s="2" t="str">
        <f>RIGHT(表格1[[#This Row],[年月]],2)</f>
        <v>05</v>
      </c>
      <c r="E5145" s="5">
        <v>10008000</v>
      </c>
      <c r="F5145" s="2" t="str">
        <f>VLOOKUP(TEXT(表格1[[#This Row],[地區]],"00000000"),縣市代碼,2,0)</f>
        <v>南投縣</v>
      </c>
      <c r="G5145" s="2" t="s">
        <v>9</v>
      </c>
      <c r="H5145" s="13">
        <v>515192</v>
      </c>
      <c r="I5145" s="14">
        <v>629666310</v>
      </c>
      <c r="J5145" s="14">
        <f>表格1[[#This Row],[信用卡交易筆數]]/1000</f>
        <v>515.19200000000001</v>
      </c>
      <c r="K5145" s="14">
        <f>表格1[[#This Row],[信用卡交易金額'[新臺幣']]]/1000</f>
        <v>629666.31000000006</v>
      </c>
      <c r="L5145" s="14">
        <f>表格1[[#This Row],[信用卡交易金額'[新臺幣']]]/1000000</f>
        <v>629.66630999999995</v>
      </c>
      <c r="M5145" s="14" t="str" cm="1">
        <f t="array" ref="M5145">_xlfn.TEXTJOIN("", TRUE, _xlfn.XLOOKUP(TRUE, VALUE(表格1[[#This Row],[年月]]) &lt;= VALUE($R$8:$R$12), $Q$8:$Q$12)) &amp; "年度"</f>
        <v>2023年度</v>
      </c>
    </row>
    <row r="5146" spans="1:13" x14ac:dyDescent="0.3">
      <c r="A5146" s="2">
        <v>202305</v>
      </c>
      <c r="B5146" s="19">
        <f>DATE(表格1[[#This Row],[年]],表格1[[#This Row],[月]],1)</f>
        <v>45047</v>
      </c>
      <c r="C5146" s="2" t="str">
        <f>LEFT(表格1[[#This Row],[年月]],4)</f>
        <v>2023</v>
      </c>
      <c r="D5146" s="2" t="str">
        <f>RIGHT(表格1[[#This Row],[年月]],2)</f>
        <v>05</v>
      </c>
      <c r="E5146" s="5">
        <v>10008000</v>
      </c>
      <c r="F5146" s="2" t="str">
        <f>VLOOKUP(TEXT(表格1[[#This Row],[地區]],"00000000"),縣市代碼,2,0)</f>
        <v>南投縣</v>
      </c>
      <c r="G5146" s="2" t="s">
        <v>10</v>
      </c>
      <c r="H5146" s="13">
        <v>353219</v>
      </c>
      <c r="I5146" s="14">
        <v>1747601976</v>
      </c>
      <c r="J5146" s="14">
        <f>表格1[[#This Row],[信用卡交易筆數]]/1000</f>
        <v>353.21899999999999</v>
      </c>
      <c r="K5146" s="14">
        <f>表格1[[#This Row],[信用卡交易金額'[新臺幣']]]/1000</f>
        <v>1747601.976</v>
      </c>
      <c r="L5146" s="14">
        <f>表格1[[#This Row],[信用卡交易金額'[新臺幣']]]/1000000</f>
        <v>1747.6019759999999</v>
      </c>
      <c r="M5146" s="14" t="str" cm="1">
        <f t="array" ref="M5146">_xlfn.TEXTJOIN("", TRUE, _xlfn.XLOOKUP(TRUE, VALUE(表格1[[#This Row],[年月]]) &lt;= VALUE($R$8:$R$12), $Q$8:$Q$12)) &amp; "年度"</f>
        <v>2023年度</v>
      </c>
    </row>
    <row r="5147" spans="1:13" x14ac:dyDescent="0.3">
      <c r="A5147" s="2">
        <v>202305</v>
      </c>
      <c r="B5147" s="19">
        <f>DATE(表格1[[#This Row],[年]],表格1[[#This Row],[月]],1)</f>
        <v>45047</v>
      </c>
      <c r="C5147" s="2" t="str">
        <f>LEFT(表格1[[#This Row],[年月]],4)</f>
        <v>2023</v>
      </c>
      <c r="D5147" s="2" t="str">
        <f>RIGHT(表格1[[#This Row],[年月]],2)</f>
        <v>05</v>
      </c>
      <c r="E5147" s="5">
        <v>10009000</v>
      </c>
      <c r="F5147" s="2" t="str">
        <f>VLOOKUP(TEXT(表格1[[#This Row],[地區]],"00000000"),縣市代碼,2,0)</f>
        <v>雲林縣</v>
      </c>
      <c r="G5147" s="2" t="s">
        <v>4</v>
      </c>
      <c r="H5147" s="13">
        <v>689224</v>
      </c>
      <c r="I5147" s="14">
        <v>327346774</v>
      </c>
      <c r="J5147" s="14">
        <f>表格1[[#This Row],[信用卡交易筆數]]/1000</f>
        <v>689.22400000000005</v>
      </c>
      <c r="K5147" s="14">
        <f>表格1[[#This Row],[信用卡交易金額'[新臺幣']]]/1000</f>
        <v>327346.77399999998</v>
      </c>
      <c r="L5147" s="14">
        <f>表格1[[#This Row],[信用卡交易金額'[新臺幣']]]/1000000</f>
        <v>327.34677399999998</v>
      </c>
      <c r="M5147" s="14" t="str" cm="1">
        <f t="array" ref="M5147">_xlfn.TEXTJOIN("", TRUE, _xlfn.XLOOKUP(TRUE, VALUE(表格1[[#This Row],[年月]]) &lt;= VALUE($R$8:$R$12), $Q$8:$Q$12)) &amp; "年度"</f>
        <v>2023年度</v>
      </c>
    </row>
    <row r="5148" spans="1:13" x14ac:dyDescent="0.3">
      <c r="A5148" s="2">
        <v>202305</v>
      </c>
      <c r="B5148" s="19">
        <f>DATE(表格1[[#This Row],[年]],表格1[[#This Row],[月]],1)</f>
        <v>45047</v>
      </c>
      <c r="C5148" s="2" t="str">
        <f>LEFT(表格1[[#This Row],[年月]],4)</f>
        <v>2023</v>
      </c>
      <c r="D5148" s="2" t="str">
        <f>RIGHT(表格1[[#This Row],[年月]],2)</f>
        <v>05</v>
      </c>
      <c r="E5148" s="5">
        <v>10009000</v>
      </c>
      <c r="F5148" s="2" t="str">
        <f>VLOOKUP(TEXT(表格1[[#This Row],[地區]],"00000000"),縣市代碼,2,0)</f>
        <v>雲林縣</v>
      </c>
      <c r="G5148" s="2" t="s">
        <v>5</v>
      </c>
      <c r="H5148" s="13">
        <v>60892</v>
      </c>
      <c r="I5148" s="14">
        <v>154269740</v>
      </c>
      <c r="J5148" s="14">
        <f>表格1[[#This Row],[信用卡交易筆數]]/1000</f>
        <v>60.892000000000003</v>
      </c>
      <c r="K5148" s="14">
        <f>表格1[[#This Row],[信用卡交易金額'[新臺幣']]]/1000</f>
        <v>154269.74</v>
      </c>
      <c r="L5148" s="14">
        <f>表格1[[#This Row],[信用卡交易金額'[新臺幣']]]/1000000</f>
        <v>154.26974000000001</v>
      </c>
      <c r="M5148" s="14" t="str" cm="1">
        <f t="array" ref="M5148">_xlfn.TEXTJOIN("", TRUE, _xlfn.XLOOKUP(TRUE, VALUE(表格1[[#This Row],[年月]]) &lt;= VALUE($R$8:$R$12), $Q$8:$Q$12)) &amp; "年度"</f>
        <v>2023年度</v>
      </c>
    </row>
    <row r="5149" spans="1:13" x14ac:dyDescent="0.3">
      <c r="A5149" s="2">
        <v>202305</v>
      </c>
      <c r="B5149" s="19">
        <f>DATE(表格1[[#This Row],[年]],表格1[[#This Row],[月]],1)</f>
        <v>45047</v>
      </c>
      <c r="C5149" s="2" t="str">
        <f>LEFT(表格1[[#This Row],[年月]],4)</f>
        <v>2023</v>
      </c>
      <c r="D5149" s="2" t="str">
        <f>RIGHT(表格1[[#This Row],[年月]],2)</f>
        <v>05</v>
      </c>
      <c r="E5149" s="5">
        <v>10009000</v>
      </c>
      <c r="F5149" s="2" t="str">
        <f>VLOOKUP(TEXT(表格1[[#This Row],[地區]],"00000000"),縣市代碼,2,0)</f>
        <v>雲林縣</v>
      </c>
      <c r="G5149" s="2" t="s">
        <v>6</v>
      </c>
      <c r="H5149" s="13">
        <v>75037</v>
      </c>
      <c r="I5149" s="14">
        <v>235779165</v>
      </c>
      <c r="J5149" s="14">
        <f>表格1[[#This Row],[信用卡交易筆數]]/1000</f>
        <v>75.037000000000006</v>
      </c>
      <c r="K5149" s="14">
        <f>表格1[[#This Row],[信用卡交易金額'[新臺幣']]]/1000</f>
        <v>235779.16500000001</v>
      </c>
      <c r="L5149" s="14">
        <f>表格1[[#This Row],[信用卡交易金額'[新臺幣']]]/1000000</f>
        <v>235.77916500000001</v>
      </c>
      <c r="M5149" s="14" t="str" cm="1">
        <f t="array" ref="M5149">_xlfn.TEXTJOIN("", TRUE, _xlfn.XLOOKUP(TRUE, VALUE(表格1[[#This Row],[年月]]) &lt;= VALUE($R$8:$R$12), $Q$8:$Q$12)) &amp; "年度"</f>
        <v>2023年度</v>
      </c>
    </row>
    <row r="5150" spans="1:13" x14ac:dyDescent="0.3">
      <c r="A5150" s="2">
        <v>202305</v>
      </c>
      <c r="B5150" s="19">
        <f>DATE(表格1[[#This Row],[年]],表格1[[#This Row],[月]],1)</f>
        <v>45047</v>
      </c>
      <c r="C5150" s="2" t="str">
        <f>LEFT(表格1[[#This Row],[年月]],4)</f>
        <v>2023</v>
      </c>
      <c r="D5150" s="2" t="str">
        <f>RIGHT(表格1[[#This Row],[年月]],2)</f>
        <v>05</v>
      </c>
      <c r="E5150" s="5">
        <v>10009000</v>
      </c>
      <c r="F5150" s="2" t="str">
        <f>VLOOKUP(TEXT(表格1[[#This Row],[地區]],"00000000"),縣市代碼,2,0)</f>
        <v>雲林縣</v>
      </c>
      <c r="G5150" s="2" t="s">
        <v>7</v>
      </c>
      <c r="H5150" s="13">
        <v>552740</v>
      </c>
      <c r="I5150" s="14">
        <v>713263258</v>
      </c>
      <c r="J5150" s="14">
        <f>表格1[[#This Row],[信用卡交易筆數]]/1000</f>
        <v>552.74</v>
      </c>
      <c r="K5150" s="14">
        <f>表格1[[#This Row],[信用卡交易金額'[新臺幣']]]/1000</f>
        <v>713263.25800000003</v>
      </c>
      <c r="L5150" s="14">
        <f>表格1[[#This Row],[信用卡交易金額'[新臺幣']]]/1000000</f>
        <v>713.26325799999995</v>
      </c>
      <c r="M5150" s="14" t="str" cm="1">
        <f t="array" ref="M5150">_xlfn.TEXTJOIN("", TRUE, _xlfn.XLOOKUP(TRUE, VALUE(表格1[[#This Row],[年月]]) &lt;= VALUE($R$8:$R$12), $Q$8:$Q$12)) &amp; "年度"</f>
        <v>2023年度</v>
      </c>
    </row>
    <row r="5151" spans="1:13" x14ac:dyDescent="0.3">
      <c r="A5151" s="2">
        <v>202305</v>
      </c>
      <c r="B5151" s="19">
        <f>DATE(表格1[[#This Row],[年]],表格1[[#This Row],[月]],1)</f>
        <v>45047</v>
      </c>
      <c r="C5151" s="2" t="str">
        <f>LEFT(表格1[[#This Row],[年月]],4)</f>
        <v>2023</v>
      </c>
      <c r="D5151" s="2" t="str">
        <f>RIGHT(表格1[[#This Row],[年月]],2)</f>
        <v>05</v>
      </c>
      <c r="E5151" s="5">
        <v>10009000</v>
      </c>
      <c r="F5151" s="2" t="str">
        <f>VLOOKUP(TEXT(表格1[[#This Row],[地區]],"00000000"),縣市代碼,2,0)</f>
        <v>雲林縣</v>
      </c>
      <c r="G5151" s="2" t="s">
        <v>8</v>
      </c>
      <c r="H5151" s="13">
        <v>312860</v>
      </c>
      <c r="I5151" s="14">
        <v>511905177</v>
      </c>
      <c r="J5151" s="14">
        <f>表格1[[#This Row],[信用卡交易筆數]]/1000</f>
        <v>312.86</v>
      </c>
      <c r="K5151" s="14">
        <f>表格1[[#This Row],[信用卡交易金額'[新臺幣']]]/1000</f>
        <v>511905.17700000003</v>
      </c>
      <c r="L5151" s="14">
        <f>表格1[[#This Row],[信用卡交易金額'[新臺幣']]]/1000000</f>
        <v>511.90517699999998</v>
      </c>
      <c r="M5151" s="14" t="str" cm="1">
        <f t="array" ref="M5151">_xlfn.TEXTJOIN("", TRUE, _xlfn.XLOOKUP(TRUE, VALUE(表格1[[#This Row],[年月]]) &lt;= VALUE($R$8:$R$12), $Q$8:$Q$12)) &amp; "年度"</f>
        <v>2023年度</v>
      </c>
    </row>
    <row r="5152" spans="1:13" x14ac:dyDescent="0.3">
      <c r="A5152" s="2">
        <v>202305</v>
      </c>
      <c r="B5152" s="19">
        <f>DATE(表格1[[#This Row],[年]],表格1[[#This Row],[月]],1)</f>
        <v>45047</v>
      </c>
      <c r="C5152" s="2" t="str">
        <f>LEFT(表格1[[#This Row],[年月]],4)</f>
        <v>2023</v>
      </c>
      <c r="D5152" s="2" t="str">
        <f>RIGHT(表格1[[#This Row],[年月]],2)</f>
        <v>05</v>
      </c>
      <c r="E5152" s="5">
        <v>10009000</v>
      </c>
      <c r="F5152" s="2" t="str">
        <f>VLOOKUP(TEXT(表格1[[#This Row],[地區]],"00000000"),縣市代碼,2,0)</f>
        <v>雲林縣</v>
      </c>
      <c r="G5152" s="2" t="s">
        <v>9</v>
      </c>
      <c r="H5152" s="13">
        <v>632744</v>
      </c>
      <c r="I5152" s="14">
        <v>804348846</v>
      </c>
      <c r="J5152" s="14">
        <f>表格1[[#This Row],[信用卡交易筆數]]/1000</f>
        <v>632.74400000000003</v>
      </c>
      <c r="K5152" s="14">
        <f>表格1[[#This Row],[信用卡交易金額'[新臺幣']]]/1000</f>
        <v>804348.84600000002</v>
      </c>
      <c r="L5152" s="14">
        <f>表格1[[#This Row],[信用卡交易金額'[新臺幣']]]/1000000</f>
        <v>804.34884599999998</v>
      </c>
      <c r="M5152" s="14" t="str" cm="1">
        <f t="array" ref="M5152">_xlfn.TEXTJOIN("", TRUE, _xlfn.XLOOKUP(TRUE, VALUE(表格1[[#This Row],[年月]]) &lt;= VALUE($R$8:$R$12), $Q$8:$Q$12)) &amp; "年度"</f>
        <v>2023年度</v>
      </c>
    </row>
    <row r="5153" spans="1:13" x14ac:dyDescent="0.3">
      <c r="A5153" s="2">
        <v>202305</v>
      </c>
      <c r="B5153" s="19">
        <f>DATE(表格1[[#This Row],[年]],表格1[[#This Row],[月]],1)</f>
        <v>45047</v>
      </c>
      <c r="C5153" s="2" t="str">
        <f>LEFT(表格1[[#This Row],[年月]],4)</f>
        <v>2023</v>
      </c>
      <c r="D5153" s="2" t="str">
        <f>RIGHT(表格1[[#This Row],[年月]],2)</f>
        <v>05</v>
      </c>
      <c r="E5153" s="5">
        <v>10009000</v>
      </c>
      <c r="F5153" s="2" t="str">
        <f>VLOOKUP(TEXT(表格1[[#This Row],[地區]],"00000000"),縣市代碼,2,0)</f>
        <v>雲林縣</v>
      </c>
      <c r="G5153" s="2" t="s">
        <v>10</v>
      </c>
      <c r="H5153" s="13">
        <v>439852</v>
      </c>
      <c r="I5153" s="14">
        <v>2385976009</v>
      </c>
      <c r="J5153" s="14">
        <f>表格1[[#This Row],[信用卡交易筆數]]/1000</f>
        <v>439.85199999999998</v>
      </c>
      <c r="K5153" s="14">
        <f>表格1[[#This Row],[信用卡交易金額'[新臺幣']]]/1000</f>
        <v>2385976.0090000001</v>
      </c>
      <c r="L5153" s="14">
        <f>表格1[[#This Row],[信用卡交易金額'[新臺幣']]]/1000000</f>
        <v>2385.976009</v>
      </c>
      <c r="M5153" s="14" t="str" cm="1">
        <f t="array" ref="M5153">_xlfn.TEXTJOIN("", TRUE, _xlfn.XLOOKUP(TRUE, VALUE(表格1[[#This Row],[年月]]) &lt;= VALUE($R$8:$R$12), $Q$8:$Q$12)) &amp; "年度"</f>
        <v>2023年度</v>
      </c>
    </row>
    <row r="5154" spans="1:13" x14ac:dyDescent="0.3">
      <c r="A5154" s="2">
        <v>202305</v>
      </c>
      <c r="B5154" s="19">
        <f>DATE(表格1[[#This Row],[年]],表格1[[#This Row],[月]],1)</f>
        <v>45047</v>
      </c>
      <c r="C5154" s="2" t="str">
        <f>LEFT(表格1[[#This Row],[年月]],4)</f>
        <v>2023</v>
      </c>
      <c r="D5154" s="2" t="str">
        <f>RIGHT(表格1[[#This Row],[年月]],2)</f>
        <v>05</v>
      </c>
      <c r="E5154" s="5">
        <v>10010000</v>
      </c>
      <c r="F5154" s="2" t="str">
        <f>VLOOKUP(TEXT(表格1[[#This Row],[地區]],"00000000"),縣市代碼,2,0)</f>
        <v>嘉義縣</v>
      </c>
      <c r="G5154" s="2" t="s">
        <v>4</v>
      </c>
      <c r="H5154" s="13">
        <v>492224</v>
      </c>
      <c r="I5154" s="14">
        <v>231647448</v>
      </c>
      <c r="J5154" s="14">
        <f>表格1[[#This Row],[信用卡交易筆數]]/1000</f>
        <v>492.22399999999999</v>
      </c>
      <c r="K5154" s="14">
        <f>表格1[[#This Row],[信用卡交易金額'[新臺幣']]]/1000</f>
        <v>231647.448</v>
      </c>
      <c r="L5154" s="14">
        <f>表格1[[#This Row],[信用卡交易金額'[新臺幣']]]/1000000</f>
        <v>231.647448</v>
      </c>
      <c r="M5154" s="14" t="str" cm="1">
        <f t="array" ref="M5154">_xlfn.TEXTJOIN("", TRUE, _xlfn.XLOOKUP(TRUE, VALUE(表格1[[#This Row],[年月]]) &lt;= VALUE($R$8:$R$12), $Q$8:$Q$12)) &amp; "年度"</f>
        <v>2023年度</v>
      </c>
    </row>
    <row r="5155" spans="1:13" x14ac:dyDescent="0.3">
      <c r="A5155" s="2">
        <v>202305</v>
      </c>
      <c r="B5155" s="19">
        <f>DATE(表格1[[#This Row],[年]],表格1[[#This Row],[月]],1)</f>
        <v>45047</v>
      </c>
      <c r="C5155" s="2" t="str">
        <f>LEFT(表格1[[#This Row],[年月]],4)</f>
        <v>2023</v>
      </c>
      <c r="D5155" s="2" t="str">
        <f>RIGHT(表格1[[#This Row],[年月]],2)</f>
        <v>05</v>
      </c>
      <c r="E5155" s="5">
        <v>10010000</v>
      </c>
      <c r="F5155" s="2" t="str">
        <f>VLOOKUP(TEXT(表格1[[#This Row],[地區]],"00000000"),縣市代碼,2,0)</f>
        <v>嘉義縣</v>
      </c>
      <c r="G5155" s="2" t="s">
        <v>5</v>
      </c>
      <c r="H5155" s="13">
        <v>40211</v>
      </c>
      <c r="I5155" s="14">
        <v>104786923</v>
      </c>
      <c r="J5155" s="14">
        <f>表格1[[#This Row],[信用卡交易筆數]]/1000</f>
        <v>40.210999999999999</v>
      </c>
      <c r="K5155" s="14">
        <f>表格1[[#This Row],[信用卡交易金額'[新臺幣']]]/1000</f>
        <v>104786.923</v>
      </c>
      <c r="L5155" s="14">
        <f>表格1[[#This Row],[信用卡交易金額'[新臺幣']]]/1000000</f>
        <v>104.786923</v>
      </c>
      <c r="M5155" s="14" t="str" cm="1">
        <f t="array" ref="M5155">_xlfn.TEXTJOIN("", TRUE, _xlfn.XLOOKUP(TRUE, VALUE(表格1[[#This Row],[年月]]) &lt;= VALUE($R$8:$R$12), $Q$8:$Q$12)) &amp; "年度"</f>
        <v>2023年度</v>
      </c>
    </row>
    <row r="5156" spans="1:13" x14ac:dyDescent="0.3">
      <c r="A5156" s="2">
        <v>202305</v>
      </c>
      <c r="B5156" s="19">
        <f>DATE(表格1[[#This Row],[年]],表格1[[#This Row],[月]],1)</f>
        <v>45047</v>
      </c>
      <c r="C5156" s="2" t="str">
        <f>LEFT(表格1[[#This Row],[年月]],4)</f>
        <v>2023</v>
      </c>
      <c r="D5156" s="2" t="str">
        <f>RIGHT(表格1[[#This Row],[年月]],2)</f>
        <v>05</v>
      </c>
      <c r="E5156" s="5">
        <v>10010000</v>
      </c>
      <c r="F5156" s="2" t="str">
        <f>VLOOKUP(TEXT(表格1[[#This Row],[地區]],"00000000"),縣市代碼,2,0)</f>
        <v>嘉義縣</v>
      </c>
      <c r="G5156" s="2" t="s">
        <v>6</v>
      </c>
      <c r="H5156" s="13">
        <v>52271</v>
      </c>
      <c r="I5156" s="14">
        <v>164695202</v>
      </c>
      <c r="J5156" s="14">
        <f>表格1[[#This Row],[信用卡交易筆數]]/1000</f>
        <v>52.271000000000001</v>
      </c>
      <c r="K5156" s="14">
        <f>表格1[[#This Row],[信用卡交易金額'[新臺幣']]]/1000</f>
        <v>164695.20199999999</v>
      </c>
      <c r="L5156" s="14">
        <f>表格1[[#This Row],[信用卡交易金額'[新臺幣']]]/1000000</f>
        <v>164.69520199999999</v>
      </c>
      <c r="M5156" s="14" t="str" cm="1">
        <f t="array" ref="M5156">_xlfn.TEXTJOIN("", TRUE, _xlfn.XLOOKUP(TRUE, VALUE(表格1[[#This Row],[年月]]) &lt;= VALUE($R$8:$R$12), $Q$8:$Q$12)) &amp; "年度"</f>
        <v>2023年度</v>
      </c>
    </row>
    <row r="5157" spans="1:13" x14ac:dyDescent="0.3">
      <c r="A5157" s="2">
        <v>202305</v>
      </c>
      <c r="B5157" s="19">
        <f>DATE(表格1[[#This Row],[年]],表格1[[#This Row],[月]],1)</f>
        <v>45047</v>
      </c>
      <c r="C5157" s="2" t="str">
        <f>LEFT(表格1[[#This Row],[年月]],4)</f>
        <v>2023</v>
      </c>
      <c r="D5157" s="2" t="str">
        <f>RIGHT(表格1[[#This Row],[年月]],2)</f>
        <v>05</v>
      </c>
      <c r="E5157" s="5">
        <v>10010000</v>
      </c>
      <c r="F5157" s="2" t="str">
        <f>VLOOKUP(TEXT(表格1[[#This Row],[地區]],"00000000"),縣市代碼,2,0)</f>
        <v>嘉義縣</v>
      </c>
      <c r="G5157" s="2" t="s">
        <v>7</v>
      </c>
      <c r="H5157" s="13">
        <v>409393</v>
      </c>
      <c r="I5157" s="14">
        <v>495686162</v>
      </c>
      <c r="J5157" s="14">
        <f>表格1[[#This Row],[信用卡交易筆數]]/1000</f>
        <v>409.39299999999997</v>
      </c>
      <c r="K5157" s="14">
        <f>表格1[[#This Row],[信用卡交易金額'[新臺幣']]]/1000</f>
        <v>495686.16200000001</v>
      </c>
      <c r="L5157" s="14">
        <f>表格1[[#This Row],[信用卡交易金額'[新臺幣']]]/1000000</f>
        <v>495.68616200000002</v>
      </c>
      <c r="M5157" s="14" t="str" cm="1">
        <f t="array" ref="M5157">_xlfn.TEXTJOIN("", TRUE, _xlfn.XLOOKUP(TRUE, VALUE(表格1[[#This Row],[年月]]) &lt;= VALUE($R$8:$R$12), $Q$8:$Q$12)) &amp; "年度"</f>
        <v>2023年度</v>
      </c>
    </row>
    <row r="5158" spans="1:13" x14ac:dyDescent="0.3">
      <c r="A5158" s="2">
        <v>202305</v>
      </c>
      <c r="B5158" s="19">
        <f>DATE(表格1[[#This Row],[年]],表格1[[#This Row],[月]],1)</f>
        <v>45047</v>
      </c>
      <c r="C5158" s="2" t="str">
        <f>LEFT(表格1[[#This Row],[年月]],4)</f>
        <v>2023</v>
      </c>
      <c r="D5158" s="2" t="str">
        <f>RIGHT(表格1[[#This Row],[年月]],2)</f>
        <v>05</v>
      </c>
      <c r="E5158" s="5">
        <v>10010000</v>
      </c>
      <c r="F5158" s="2" t="str">
        <f>VLOOKUP(TEXT(表格1[[#This Row],[地區]],"00000000"),縣市代碼,2,0)</f>
        <v>嘉義縣</v>
      </c>
      <c r="G5158" s="2" t="s">
        <v>8</v>
      </c>
      <c r="H5158" s="13">
        <v>231068</v>
      </c>
      <c r="I5158" s="14">
        <v>367700650</v>
      </c>
      <c r="J5158" s="14">
        <f>表格1[[#This Row],[信用卡交易筆數]]/1000</f>
        <v>231.06800000000001</v>
      </c>
      <c r="K5158" s="14">
        <f>表格1[[#This Row],[信用卡交易金額'[新臺幣']]]/1000</f>
        <v>367700.65</v>
      </c>
      <c r="L5158" s="14">
        <f>表格1[[#This Row],[信用卡交易金額'[新臺幣']]]/1000000</f>
        <v>367.70065</v>
      </c>
      <c r="M5158" s="14" t="str" cm="1">
        <f t="array" ref="M5158">_xlfn.TEXTJOIN("", TRUE, _xlfn.XLOOKUP(TRUE, VALUE(表格1[[#This Row],[年月]]) &lt;= VALUE($R$8:$R$12), $Q$8:$Q$12)) &amp; "年度"</f>
        <v>2023年度</v>
      </c>
    </row>
    <row r="5159" spans="1:13" x14ac:dyDescent="0.3">
      <c r="A5159" s="2">
        <v>202305</v>
      </c>
      <c r="B5159" s="19">
        <f>DATE(表格1[[#This Row],[年]],表格1[[#This Row],[月]],1)</f>
        <v>45047</v>
      </c>
      <c r="C5159" s="2" t="str">
        <f>LEFT(表格1[[#This Row],[年月]],4)</f>
        <v>2023</v>
      </c>
      <c r="D5159" s="2" t="str">
        <f>RIGHT(表格1[[#This Row],[年月]],2)</f>
        <v>05</v>
      </c>
      <c r="E5159" s="5">
        <v>10010000</v>
      </c>
      <c r="F5159" s="2" t="str">
        <f>VLOOKUP(TEXT(表格1[[#This Row],[地區]],"00000000"),縣市代碼,2,0)</f>
        <v>嘉義縣</v>
      </c>
      <c r="G5159" s="2" t="s">
        <v>9</v>
      </c>
      <c r="H5159" s="13">
        <v>479142</v>
      </c>
      <c r="I5159" s="14">
        <v>659850450</v>
      </c>
      <c r="J5159" s="14">
        <f>表格1[[#This Row],[信用卡交易筆數]]/1000</f>
        <v>479.142</v>
      </c>
      <c r="K5159" s="14">
        <f>表格1[[#This Row],[信用卡交易金額'[新臺幣']]]/1000</f>
        <v>659850.44999999995</v>
      </c>
      <c r="L5159" s="14">
        <f>表格1[[#This Row],[信用卡交易金額'[新臺幣']]]/1000000</f>
        <v>659.85045000000002</v>
      </c>
      <c r="M5159" s="14" t="str" cm="1">
        <f t="array" ref="M5159">_xlfn.TEXTJOIN("", TRUE, _xlfn.XLOOKUP(TRUE, VALUE(表格1[[#This Row],[年月]]) &lt;= VALUE($R$8:$R$12), $Q$8:$Q$12)) &amp; "年度"</f>
        <v>2023年度</v>
      </c>
    </row>
    <row r="5160" spans="1:13" x14ac:dyDescent="0.3">
      <c r="A5160" s="2">
        <v>202305</v>
      </c>
      <c r="B5160" s="19">
        <f>DATE(表格1[[#This Row],[年]],表格1[[#This Row],[月]],1)</f>
        <v>45047</v>
      </c>
      <c r="C5160" s="2" t="str">
        <f>LEFT(表格1[[#This Row],[年月]],4)</f>
        <v>2023</v>
      </c>
      <c r="D5160" s="2" t="str">
        <f>RIGHT(表格1[[#This Row],[年月]],2)</f>
        <v>05</v>
      </c>
      <c r="E5160" s="5">
        <v>10010000</v>
      </c>
      <c r="F5160" s="2" t="str">
        <f>VLOOKUP(TEXT(表格1[[#This Row],[地區]],"00000000"),縣市代碼,2,0)</f>
        <v>嘉義縣</v>
      </c>
      <c r="G5160" s="2" t="s">
        <v>10</v>
      </c>
      <c r="H5160" s="13">
        <v>323821</v>
      </c>
      <c r="I5160" s="14">
        <v>1407373574</v>
      </c>
      <c r="J5160" s="14">
        <f>表格1[[#This Row],[信用卡交易筆數]]/1000</f>
        <v>323.82100000000003</v>
      </c>
      <c r="K5160" s="14">
        <f>表格1[[#This Row],[信用卡交易金額'[新臺幣']]]/1000</f>
        <v>1407373.574</v>
      </c>
      <c r="L5160" s="14">
        <f>表格1[[#This Row],[信用卡交易金額'[新臺幣']]]/1000000</f>
        <v>1407.373574</v>
      </c>
      <c r="M5160" s="14" t="str" cm="1">
        <f t="array" ref="M5160">_xlfn.TEXTJOIN("", TRUE, _xlfn.XLOOKUP(TRUE, VALUE(表格1[[#This Row],[年月]]) &lt;= VALUE($R$8:$R$12), $Q$8:$Q$12)) &amp; "年度"</f>
        <v>2023年度</v>
      </c>
    </row>
    <row r="5161" spans="1:13" x14ac:dyDescent="0.3">
      <c r="A5161" s="2">
        <v>202305</v>
      </c>
      <c r="B5161" s="19">
        <f>DATE(表格1[[#This Row],[年]],表格1[[#This Row],[月]],1)</f>
        <v>45047</v>
      </c>
      <c r="C5161" s="2" t="str">
        <f>LEFT(表格1[[#This Row],[年月]],4)</f>
        <v>2023</v>
      </c>
      <c r="D5161" s="2" t="str">
        <f>RIGHT(表格1[[#This Row],[年月]],2)</f>
        <v>05</v>
      </c>
      <c r="E5161" s="5">
        <v>10020000</v>
      </c>
      <c r="F5161" s="2" t="str">
        <f>VLOOKUP(TEXT(表格1[[#This Row],[地區]],"00000000"),縣市代碼,2,0)</f>
        <v>嘉義市</v>
      </c>
      <c r="G5161" s="2" t="s">
        <v>4</v>
      </c>
      <c r="H5161" s="13">
        <v>505142</v>
      </c>
      <c r="I5161" s="14">
        <v>243321221</v>
      </c>
      <c r="J5161" s="14">
        <f>表格1[[#This Row],[信用卡交易筆數]]/1000</f>
        <v>505.142</v>
      </c>
      <c r="K5161" s="14">
        <f>表格1[[#This Row],[信用卡交易金額'[新臺幣']]]/1000</f>
        <v>243321.22099999999</v>
      </c>
      <c r="L5161" s="14">
        <f>表格1[[#This Row],[信用卡交易金額'[新臺幣']]]/1000000</f>
        <v>243.32122100000001</v>
      </c>
      <c r="M5161" s="14" t="str" cm="1">
        <f t="array" ref="M5161">_xlfn.TEXTJOIN("", TRUE, _xlfn.XLOOKUP(TRUE, VALUE(表格1[[#This Row],[年月]]) &lt;= VALUE($R$8:$R$12), $Q$8:$Q$12)) &amp; "年度"</f>
        <v>2023年度</v>
      </c>
    </row>
    <row r="5162" spans="1:13" x14ac:dyDescent="0.3">
      <c r="A5162" s="2">
        <v>202305</v>
      </c>
      <c r="B5162" s="19">
        <f>DATE(表格1[[#This Row],[年]],表格1[[#This Row],[月]],1)</f>
        <v>45047</v>
      </c>
      <c r="C5162" s="2" t="str">
        <f>LEFT(表格1[[#This Row],[年月]],4)</f>
        <v>2023</v>
      </c>
      <c r="D5162" s="2" t="str">
        <f>RIGHT(表格1[[#This Row],[年月]],2)</f>
        <v>05</v>
      </c>
      <c r="E5162" s="5">
        <v>10020000</v>
      </c>
      <c r="F5162" s="2" t="str">
        <f>VLOOKUP(TEXT(表格1[[#This Row],[地區]],"00000000"),縣市代碼,2,0)</f>
        <v>嘉義市</v>
      </c>
      <c r="G5162" s="2" t="s">
        <v>5</v>
      </c>
      <c r="H5162" s="13">
        <v>37560</v>
      </c>
      <c r="I5162" s="14">
        <v>114692038</v>
      </c>
      <c r="J5162" s="14">
        <f>表格1[[#This Row],[信用卡交易筆數]]/1000</f>
        <v>37.56</v>
      </c>
      <c r="K5162" s="14">
        <f>表格1[[#This Row],[信用卡交易金額'[新臺幣']]]/1000</f>
        <v>114692.038</v>
      </c>
      <c r="L5162" s="14">
        <f>表格1[[#This Row],[信用卡交易金額'[新臺幣']]]/1000000</f>
        <v>114.692038</v>
      </c>
      <c r="M5162" s="14" t="str" cm="1">
        <f t="array" ref="M5162">_xlfn.TEXTJOIN("", TRUE, _xlfn.XLOOKUP(TRUE, VALUE(表格1[[#This Row],[年月]]) &lt;= VALUE($R$8:$R$12), $Q$8:$Q$12)) &amp; "年度"</f>
        <v>2023年度</v>
      </c>
    </row>
    <row r="5163" spans="1:13" x14ac:dyDescent="0.3">
      <c r="A5163" s="2">
        <v>202305</v>
      </c>
      <c r="B5163" s="19">
        <f>DATE(表格1[[#This Row],[年]],表格1[[#This Row],[月]],1)</f>
        <v>45047</v>
      </c>
      <c r="C5163" s="2" t="str">
        <f>LEFT(表格1[[#This Row],[年月]],4)</f>
        <v>2023</v>
      </c>
      <c r="D5163" s="2" t="str">
        <f>RIGHT(表格1[[#This Row],[年月]],2)</f>
        <v>05</v>
      </c>
      <c r="E5163" s="5">
        <v>10020000</v>
      </c>
      <c r="F5163" s="2" t="str">
        <f>VLOOKUP(TEXT(表格1[[#This Row],[地區]],"00000000"),縣市代碼,2,0)</f>
        <v>嘉義市</v>
      </c>
      <c r="G5163" s="2" t="s">
        <v>6</v>
      </c>
      <c r="H5163" s="13">
        <v>51491</v>
      </c>
      <c r="I5163" s="14">
        <v>175708041</v>
      </c>
      <c r="J5163" s="14">
        <f>表格1[[#This Row],[信用卡交易筆數]]/1000</f>
        <v>51.491</v>
      </c>
      <c r="K5163" s="14">
        <f>表格1[[#This Row],[信用卡交易金額'[新臺幣']]]/1000</f>
        <v>175708.041</v>
      </c>
      <c r="L5163" s="14">
        <f>表格1[[#This Row],[信用卡交易金額'[新臺幣']]]/1000000</f>
        <v>175.70804100000001</v>
      </c>
      <c r="M5163" s="14" t="str" cm="1">
        <f t="array" ref="M5163">_xlfn.TEXTJOIN("", TRUE, _xlfn.XLOOKUP(TRUE, VALUE(表格1[[#This Row],[年月]]) &lt;= VALUE($R$8:$R$12), $Q$8:$Q$12)) &amp; "年度"</f>
        <v>2023年度</v>
      </c>
    </row>
    <row r="5164" spans="1:13" x14ac:dyDescent="0.3">
      <c r="A5164" s="2">
        <v>202305</v>
      </c>
      <c r="B5164" s="19">
        <f>DATE(表格1[[#This Row],[年]],表格1[[#This Row],[月]],1)</f>
        <v>45047</v>
      </c>
      <c r="C5164" s="2" t="str">
        <f>LEFT(表格1[[#This Row],[年月]],4)</f>
        <v>2023</v>
      </c>
      <c r="D5164" s="2" t="str">
        <f>RIGHT(表格1[[#This Row],[年月]],2)</f>
        <v>05</v>
      </c>
      <c r="E5164" s="5">
        <v>10020000</v>
      </c>
      <c r="F5164" s="2" t="str">
        <f>VLOOKUP(TEXT(表格1[[#This Row],[地區]],"00000000"),縣市代碼,2,0)</f>
        <v>嘉義市</v>
      </c>
      <c r="G5164" s="2" t="s">
        <v>7</v>
      </c>
      <c r="H5164" s="13">
        <v>308150</v>
      </c>
      <c r="I5164" s="14">
        <v>381965826</v>
      </c>
      <c r="J5164" s="14">
        <f>表格1[[#This Row],[信用卡交易筆數]]/1000</f>
        <v>308.14999999999998</v>
      </c>
      <c r="K5164" s="14">
        <f>表格1[[#This Row],[信用卡交易金額'[新臺幣']]]/1000</f>
        <v>381965.826</v>
      </c>
      <c r="L5164" s="14">
        <f>表格1[[#This Row],[信用卡交易金額'[新臺幣']]]/1000000</f>
        <v>381.96582599999999</v>
      </c>
      <c r="M5164" s="14" t="str" cm="1">
        <f t="array" ref="M5164">_xlfn.TEXTJOIN("", TRUE, _xlfn.XLOOKUP(TRUE, VALUE(表格1[[#This Row],[年月]]) &lt;= VALUE($R$8:$R$12), $Q$8:$Q$12)) &amp; "年度"</f>
        <v>2023年度</v>
      </c>
    </row>
    <row r="5165" spans="1:13" x14ac:dyDescent="0.3">
      <c r="A5165" s="2">
        <v>202305</v>
      </c>
      <c r="B5165" s="19">
        <f>DATE(表格1[[#This Row],[年]],表格1[[#This Row],[月]],1)</f>
        <v>45047</v>
      </c>
      <c r="C5165" s="2" t="str">
        <f>LEFT(表格1[[#This Row],[年月]],4)</f>
        <v>2023</v>
      </c>
      <c r="D5165" s="2" t="str">
        <f>RIGHT(表格1[[#This Row],[年月]],2)</f>
        <v>05</v>
      </c>
      <c r="E5165" s="5">
        <v>10020000</v>
      </c>
      <c r="F5165" s="2" t="str">
        <f>VLOOKUP(TEXT(表格1[[#This Row],[地區]],"00000000"),縣市代碼,2,0)</f>
        <v>嘉義市</v>
      </c>
      <c r="G5165" s="2" t="s">
        <v>8</v>
      </c>
      <c r="H5165" s="13">
        <v>194331</v>
      </c>
      <c r="I5165" s="14">
        <v>386413762</v>
      </c>
      <c r="J5165" s="14">
        <f>表格1[[#This Row],[信用卡交易筆數]]/1000</f>
        <v>194.33099999999999</v>
      </c>
      <c r="K5165" s="14">
        <f>表格1[[#This Row],[信用卡交易金額'[新臺幣']]]/1000</f>
        <v>386413.76199999999</v>
      </c>
      <c r="L5165" s="14">
        <f>表格1[[#This Row],[信用卡交易金額'[新臺幣']]]/1000000</f>
        <v>386.41376200000002</v>
      </c>
      <c r="M5165" s="14" t="str" cm="1">
        <f t="array" ref="M5165">_xlfn.TEXTJOIN("", TRUE, _xlfn.XLOOKUP(TRUE, VALUE(表格1[[#This Row],[年月]]) &lt;= VALUE($R$8:$R$12), $Q$8:$Q$12)) &amp; "年度"</f>
        <v>2023年度</v>
      </c>
    </row>
    <row r="5166" spans="1:13" x14ac:dyDescent="0.3">
      <c r="A5166" s="2">
        <v>202305</v>
      </c>
      <c r="B5166" s="19">
        <f>DATE(表格1[[#This Row],[年]],表格1[[#This Row],[月]],1)</f>
        <v>45047</v>
      </c>
      <c r="C5166" s="2" t="str">
        <f>LEFT(表格1[[#This Row],[年月]],4)</f>
        <v>2023</v>
      </c>
      <c r="D5166" s="2" t="str">
        <f>RIGHT(表格1[[#This Row],[年月]],2)</f>
        <v>05</v>
      </c>
      <c r="E5166" s="5">
        <v>10020000</v>
      </c>
      <c r="F5166" s="2" t="str">
        <f>VLOOKUP(TEXT(表格1[[#This Row],[地區]],"00000000"),縣市代碼,2,0)</f>
        <v>嘉義市</v>
      </c>
      <c r="G5166" s="2" t="s">
        <v>9</v>
      </c>
      <c r="H5166" s="13">
        <v>481809</v>
      </c>
      <c r="I5166" s="14">
        <v>654288798</v>
      </c>
      <c r="J5166" s="14">
        <f>表格1[[#This Row],[信用卡交易筆數]]/1000</f>
        <v>481.80900000000003</v>
      </c>
      <c r="K5166" s="14">
        <f>表格1[[#This Row],[信用卡交易金額'[新臺幣']]]/1000</f>
        <v>654288.79799999995</v>
      </c>
      <c r="L5166" s="14">
        <f>表格1[[#This Row],[信用卡交易金額'[新臺幣']]]/1000000</f>
        <v>654.28879800000004</v>
      </c>
      <c r="M5166" s="14" t="str" cm="1">
        <f t="array" ref="M5166">_xlfn.TEXTJOIN("", TRUE, _xlfn.XLOOKUP(TRUE, VALUE(表格1[[#This Row],[年月]]) &lt;= VALUE($R$8:$R$12), $Q$8:$Q$12)) &amp; "年度"</f>
        <v>2023年度</v>
      </c>
    </row>
    <row r="5167" spans="1:13" x14ac:dyDescent="0.3">
      <c r="A5167" s="2">
        <v>202305</v>
      </c>
      <c r="B5167" s="19">
        <f>DATE(表格1[[#This Row],[年]],表格1[[#This Row],[月]],1)</f>
        <v>45047</v>
      </c>
      <c r="C5167" s="2" t="str">
        <f>LEFT(表格1[[#This Row],[年月]],4)</f>
        <v>2023</v>
      </c>
      <c r="D5167" s="2" t="str">
        <f>RIGHT(表格1[[#This Row],[年月]],2)</f>
        <v>05</v>
      </c>
      <c r="E5167" s="5">
        <v>10020000</v>
      </c>
      <c r="F5167" s="2" t="str">
        <f>VLOOKUP(TEXT(表格1[[#This Row],[地區]],"00000000"),縣市代碼,2,0)</f>
        <v>嘉義市</v>
      </c>
      <c r="G5167" s="2" t="s">
        <v>10</v>
      </c>
      <c r="H5167" s="13">
        <v>299485</v>
      </c>
      <c r="I5167" s="14">
        <v>1744615602</v>
      </c>
      <c r="J5167" s="14">
        <f>表格1[[#This Row],[信用卡交易筆數]]/1000</f>
        <v>299.48500000000001</v>
      </c>
      <c r="K5167" s="14">
        <f>表格1[[#This Row],[信用卡交易金額'[新臺幣']]]/1000</f>
        <v>1744615.602</v>
      </c>
      <c r="L5167" s="14">
        <f>表格1[[#This Row],[信用卡交易金額'[新臺幣']]]/1000000</f>
        <v>1744.6156020000001</v>
      </c>
      <c r="M5167" s="14" t="str" cm="1">
        <f t="array" ref="M5167">_xlfn.TEXTJOIN("", TRUE, _xlfn.XLOOKUP(TRUE, VALUE(表格1[[#This Row],[年月]]) &lt;= VALUE($R$8:$R$12), $Q$8:$Q$12)) &amp; "年度"</f>
        <v>2023年度</v>
      </c>
    </row>
    <row r="5168" spans="1:13" x14ac:dyDescent="0.3">
      <c r="A5168" s="2">
        <v>202305</v>
      </c>
      <c r="B5168" s="19">
        <f>DATE(表格1[[#This Row],[年]],表格1[[#This Row],[月]],1)</f>
        <v>45047</v>
      </c>
      <c r="C5168" s="2" t="str">
        <f>LEFT(表格1[[#This Row],[年月]],4)</f>
        <v>2023</v>
      </c>
      <c r="D5168" s="2" t="str">
        <f>RIGHT(表格1[[#This Row],[年月]],2)</f>
        <v>05</v>
      </c>
      <c r="E5168" s="5">
        <v>67000000</v>
      </c>
      <c r="F5168" s="2" t="str">
        <f>VLOOKUP(TEXT(表格1[[#This Row],[地區]],"00000000"),縣市代碼,2,0)</f>
        <v>臺南市</v>
      </c>
      <c r="G5168" s="2" t="s">
        <v>4</v>
      </c>
      <c r="H5168" s="13">
        <v>3699567</v>
      </c>
      <c r="I5168" s="14">
        <v>1811448554</v>
      </c>
      <c r="J5168" s="14">
        <f>表格1[[#This Row],[信用卡交易筆數]]/1000</f>
        <v>3699.567</v>
      </c>
      <c r="K5168" s="14">
        <f>表格1[[#This Row],[信用卡交易金額'[新臺幣']]]/1000</f>
        <v>1811448.554</v>
      </c>
      <c r="L5168" s="14">
        <f>表格1[[#This Row],[信用卡交易金額'[新臺幣']]]/1000000</f>
        <v>1811.4485540000001</v>
      </c>
      <c r="M5168" s="14" t="str" cm="1">
        <f t="array" ref="M5168">_xlfn.TEXTJOIN("", TRUE, _xlfn.XLOOKUP(TRUE, VALUE(表格1[[#This Row],[年月]]) &lt;= VALUE($R$8:$R$12), $Q$8:$Q$12)) &amp; "年度"</f>
        <v>2023年度</v>
      </c>
    </row>
    <row r="5169" spans="1:13" x14ac:dyDescent="0.3">
      <c r="A5169" s="2">
        <v>202305</v>
      </c>
      <c r="B5169" s="19">
        <f>DATE(表格1[[#This Row],[年]],表格1[[#This Row],[月]],1)</f>
        <v>45047</v>
      </c>
      <c r="C5169" s="2" t="str">
        <f>LEFT(表格1[[#This Row],[年月]],4)</f>
        <v>2023</v>
      </c>
      <c r="D5169" s="2" t="str">
        <f>RIGHT(表格1[[#This Row],[年月]],2)</f>
        <v>05</v>
      </c>
      <c r="E5169" s="5">
        <v>67000000</v>
      </c>
      <c r="F5169" s="2" t="str">
        <f>VLOOKUP(TEXT(表格1[[#This Row],[地區]],"00000000"),縣市代碼,2,0)</f>
        <v>臺南市</v>
      </c>
      <c r="G5169" s="2" t="s">
        <v>5</v>
      </c>
      <c r="H5169" s="13">
        <v>249877</v>
      </c>
      <c r="I5169" s="14">
        <v>681856787</v>
      </c>
      <c r="J5169" s="14">
        <f>表格1[[#This Row],[信用卡交易筆數]]/1000</f>
        <v>249.87700000000001</v>
      </c>
      <c r="K5169" s="14">
        <f>表格1[[#This Row],[信用卡交易金額'[新臺幣']]]/1000</f>
        <v>681856.78700000001</v>
      </c>
      <c r="L5169" s="14">
        <f>表格1[[#This Row],[信用卡交易金額'[新臺幣']]]/1000000</f>
        <v>681.85678700000005</v>
      </c>
      <c r="M5169" s="14" t="str" cm="1">
        <f t="array" ref="M5169">_xlfn.TEXTJOIN("", TRUE, _xlfn.XLOOKUP(TRUE, VALUE(表格1[[#This Row],[年月]]) &lt;= VALUE($R$8:$R$12), $Q$8:$Q$12)) &amp; "年度"</f>
        <v>2023年度</v>
      </c>
    </row>
    <row r="5170" spans="1:13" x14ac:dyDescent="0.3">
      <c r="A5170" s="2">
        <v>202305</v>
      </c>
      <c r="B5170" s="19">
        <f>DATE(表格1[[#This Row],[年]],表格1[[#This Row],[月]],1)</f>
        <v>45047</v>
      </c>
      <c r="C5170" s="2" t="str">
        <f>LEFT(表格1[[#This Row],[年月]],4)</f>
        <v>2023</v>
      </c>
      <c r="D5170" s="2" t="str">
        <f>RIGHT(表格1[[#This Row],[年月]],2)</f>
        <v>05</v>
      </c>
      <c r="E5170" s="5">
        <v>67000000</v>
      </c>
      <c r="F5170" s="2" t="str">
        <f>VLOOKUP(TEXT(表格1[[#This Row],[地區]],"00000000"),縣市代碼,2,0)</f>
        <v>臺南市</v>
      </c>
      <c r="G5170" s="2" t="s">
        <v>6</v>
      </c>
      <c r="H5170" s="13">
        <v>401079</v>
      </c>
      <c r="I5170" s="14">
        <v>1307267198</v>
      </c>
      <c r="J5170" s="14">
        <f>表格1[[#This Row],[信用卡交易筆數]]/1000</f>
        <v>401.07900000000001</v>
      </c>
      <c r="K5170" s="14">
        <f>表格1[[#This Row],[信用卡交易金額'[新臺幣']]]/1000</f>
        <v>1307267.1980000001</v>
      </c>
      <c r="L5170" s="14">
        <f>表格1[[#This Row],[信用卡交易金額'[新臺幣']]]/1000000</f>
        <v>1307.267198</v>
      </c>
      <c r="M5170" s="14" t="str" cm="1">
        <f t="array" ref="M5170">_xlfn.TEXTJOIN("", TRUE, _xlfn.XLOOKUP(TRUE, VALUE(表格1[[#This Row],[年月]]) &lt;= VALUE($R$8:$R$12), $Q$8:$Q$12)) &amp; "年度"</f>
        <v>2023年度</v>
      </c>
    </row>
    <row r="5171" spans="1:13" x14ac:dyDescent="0.3">
      <c r="A5171" s="2">
        <v>202305</v>
      </c>
      <c r="B5171" s="19">
        <f>DATE(表格1[[#This Row],[年]],表格1[[#This Row],[月]],1)</f>
        <v>45047</v>
      </c>
      <c r="C5171" s="2" t="str">
        <f>LEFT(表格1[[#This Row],[年月]],4)</f>
        <v>2023</v>
      </c>
      <c r="D5171" s="2" t="str">
        <f>RIGHT(表格1[[#This Row],[年月]],2)</f>
        <v>05</v>
      </c>
      <c r="E5171" s="5">
        <v>67000000</v>
      </c>
      <c r="F5171" s="2" t="str">
        <f>VLOOKUP(TEXT(表格1[[#This Row],[地區]],"00000000"),縣市代碼,2,0)</f>
        <v>臺南市</v>
      </c>
      <c r="G5171" s="2" t="s">
        <v>7</v>
      </c>
      <c r="H5171" s="13">
        <v>2273047</v>
      </c>
      <c r="I5171" s="14">
        <v>2729308218</v>
      </c>
      <c r="J5171" s="14">
        <f>表格1[[#This Row],[信用卡交易筆數]]/1000</f>
        <v>2273.047</v>
      </c>
      <c r="K5171" s="14">
        <f>表格1[[#This Row],[信用卡交易金額'[新臺幣']]]/1000</f>
        <v>2729308.2179999999</v>
      </c>
      <c r="L5171" s="14">
        <f>表格1[[#This Row],[信用卡交易金額'[新臺幣']]]/1000000</f>
        <v>2729.3082180000001</v>
      </c>
      <c r="M5171" s="14" t="str" cm="1">
        <f t="array" ref="M5171">_xlfn.TEXTJOIN("", TRUE, _xlfn.XLOOKUP(TRUE, VALUE(表格1[[#This Row],[年月]]) &lt;= VALUE($R$8:$R$12), $Q$8:$Q$12)) &amp; "年度"</f>
        <v>2023年度</v>
      </c>
    </row>
    <row r="5172" spans="1:13" x14ac:dyDescent="0.3">
      <c r="A5172" s="2">
        <v>202305</v>
      </c>
      <c r="B5172" s="19">
        <f>DATE(表格1[[#This Row],[年]],表格1[[#This Row],[月]],1)</f>
        <v>45047</v>
      </c>
      <c r="C5172" s="2" t="str">
        <f>LEFT(表格1[[#This Row],[年月]],4)</f>
        <v>2023</v>
      </c>
      <c r="D5172" s="2" t="str">
        <f>RIGHT(表格1[[#This Row],[年月]],2)</f>
        <v>05</v>
      </c>
      <c r="E5172" s="5">
        <v>67000000</v>
      </c>
      <c r="F5172" s="2" t="str">
        <f>VLOOKUP(TEXT(表格1[[#This Row],[地區]],"00000000"),縣市代碼,2,0)</f>
        <v>臺南市</v>
      </c>
      <c r="G5172" s="2" t="s">
        <v>8</v>
      </c>
      <c r="H5172" s="13">
        <v>1459870</v>
      </c>
      <c r="I5172" s="14">
        <v>2713530145</v>
      </c>
      <c r="J5172" s="14">
        <f>表格1[[#This Row],[信用卡交易筆數]]/1000</f>
        <v>1459.87</v>
      </c>
      <c r="K5172" s="14">
        <f>表格1[[#This Row],[信用卡交易金額'[新臺幣']]]/1000</f>
        <v>2713530.145</v>
      </c>
      <c r="L5172" s="14">
        <f>表格1[[#This Row],[信用卡交易金額'[新臺幣']]]/1000000</f>
        <v>2713.5301450000002</v>
      </c>
      <c r="M5172" s="14" t="str" cm="1">
        <f t="array" ref="M5172">_xlfn.TEXTJOIN("", TRUE, _xlfn.XLOOKUP(TRUE, VALUE(表格1[[#This Row],[年月]]) &lt;= VALUE($R$8:$R$12), $Q$8:$Q$12)) &amp; "年度"</f>
        <v>2023年度</v>
      </c>
    </row>
    <row r="5173" spans="1:13" x14ac:dyDescent="0.3">
      <c r="A5173" s="2">
        <v>202305</v>
      </c>
      <c r="B5173" s="19">
        <f>DATE(表格1[[#This Row],[年]],表格1[[#This Row],[月]],1)</f>
        <v>45047</v>
      </c>
      <c r="C5173" s="2" t="str">
        <f>LEFT(表格1[[#This Row],[年月]],4)</f>
        <v>2023</v>
      </c>
      <c r="D5173" s="2" t="str">
        <f>RIGHT(表格1[[#This Row],[年月]],2)</f>
        <v>05</v>
      </c>
      <c r="E5173" s="5">
        <v>67000000</v>
      </c>
      <c r="F5173" s="2" t="str">
        <f>VLOOKUP(TEXT(表格1[[#This Row],[地區]],"00000000"),縣市代碼,2,0)</f>
        <v>臺南市</v>
      </c>
      <c r="G5173" s="2" t="s">
        <v>9</v>
      </c>
      <c r="H5173" s="13">
        <v>3466766</v>
      </c>
      <c r="I5173" s="14">
        <v>4585786750</v>
      </c>
      <c r="J5173" s="14">
        <f>表格1[[#This Row],[信用卡交易筆數]]/1000</f>
        <v>3466.7660000000001</v>
      </c>
      <c r="K5173" s="14">
        <f>表格1[[#This Row],[信用卡交易金額'[新臺幣']]]/1000</f>
        <v>4585786.75</v>
      </c>
      <c r="L5173" s="14">
        <f>表格1[[#This Row],[信用卡交易金額'[新臺幣']]]/1000000</f>
        <v>4585.7867500000002</v>
      </c>
      <c r="M5173" s="14" t="str" cm="1">
        <f t="array" ref="M5173">_xlfn.TEXTJOIN("", TRUE, _xlfn.XLOOKUP(TRUE, VALUE(表格1[[#This Row],[年月]]) &lt;= VALUE($R$8:$R$12), $Q$8:$Q$12)) &amp; "年度"</f>
        <v>2023年度</v>
      </c>
    </row>
    <row r="5174" spans="1:13" x14ac:dyDescent="0.3">
      <c r="A5174" s="2">
        <v>202305</v>
      </c>
      <c r="B5174" s="19">
        <f>DATE(表格1[[#This Row],[年]],表格1[[#This Row],[月]],1)</f>
        <v>45047</v>
      </c>
      <c r="C5174" s="2" t="str">
        <f>LEFT(表格1[[#This Row],[年月]],4)</f>
        <v>2023</v>
      </c>
      <c r="D5174" s="2" t="str">
        <f>RIGHT(表格1[[#This Row],[年月]],2)</f>
        <v>05</v>
      </c>
      <c r="E5174" s="5">
        <v>67000000</v>
      </c>
      <c r="F5174" s="2" t="str">
        <f>VLOOKUP(TEXT(表格1[[#This Row],[地區]],"00000000"),縣市代碼,2,0)</f>
        <v>臺南市</v>
      </c>
      <c r="G5174" s="2" t="s">
        <v>10</v>
      </c>
      <c r="H5174" s="13">
        <v>2238996</v>
      </c>
      <c r="I5174" s="14">
        <v>15250802368</v>
      </c>
      <c r="J5174" s="14">
        <f>表格1[[#This Row],[信用卡交易筆數]]/1000</f>
        <v>2238.9960000000001</v>
      </c>
      <c r="K5174" s="14">
        <f>表格1[[#This Row],[信用卡交易金額'[新臺幣']]]/1000</f>
        <v>15250802.368000001</v>
      </c>
      <c r="L5174" s="14">
        <f>表格1[[#This Row],[信用卡交易金額'[新臺幣']]]/1000000</f>
        <v>15250.802368000001</v>
      </c>
      <c r="M5174" s="14" t="str" cm="1">
        <f t="array" ref="M5174">_xlfn.TEXTJOIN("", TRUE, _xlfn.XLOOKUP(TRUE, VALUE(表格1[[#This Row],[年月]]) &lt;= VALUE($R$8:$R$12), $Q$8:$Q$12)) &amp; "年度"</f>
        <v>2023年度</v>
      </c>
    </row>
    <row r="5175" spans="1:13" x14ac:dyDescent="0.3">
      <c r="A5175" s="2">
        <v>202305</v>
      </c>
      <c r="B5175" s="19">
        <f>DATE(表格1[[#This Row],[年]],表格1[[#This Row],[月]],1)</f>
        <v>45047</v>
      </c>
      <c r="C5175" s="2" t="str">
        <f>LEFT(表格1[[#This Row],[年月]],4)</f>
        <v>2023</v>
      </c>
      <c r="D5175" s="2" t="str">
        <f>RIGHT(表格1[[#This Row],[年月]],2)</f>
        <v>05</v>
      </c>
      <c r="E5175" s="5">
        <v>64000000</v>
      </c>
      <c r="F5175" s="2" t="str">
        <f>VLOOKUP(TEXT(表格1[[#This Row],[地區]],"00000000"),縣市代碼,2,0)</f>
        <v>高雄市</v>
      </c>
      <c r="G5175" s="2" t="s">
        <v>4</v>
      </c>
      <c r="H5175" s="13">
        <v>6094947</v>
      </c>
      <c r="I5175" s="14">
        <v>3237595788</v>
      </c>
      <c r="J5175" s="14">
        <f>表格1[[#This Row],[信用卡交易筆數]]/1000</f>
        <v>6094.9470000000001</v>
      </c>
      <c r="K5175" s="14">
        <f>表格1[[#This Row],[信用卡交易金額'[新臺幣']]]/1000</f>
        <v>3237595.7880000002</v>
      </c>
      <c r="L5175" s="14">
        <f>表格1[[#This Row],[信用卡交易金額'[新臺幣']]]/1000000</f>
        <v>3237.5957880000001</v>
      </c>
      <c r="M5175" s="14" t="str" cm="1">
        <f t="array" ref="M5175">_xlfn.TEXTJOIN("", TRUE, _xlfn.XLOOKUP(TRUE, VALUE(表格1[[#This Row],[年月]]) &lt;= VALUE($R$8:$R$12), $Q$8:$Q$12)) &amp; "年度"</f>
        <v>2023年度</v>
      </c>
    </row>
    <row r="5176" spans="1:13" x14ac:dyDescent="0.3">
      <c r="A5176" s="2">
        <v>202305</v>
      </c>
      <c r="B5176" s="19">
        <f>DATE(表格1[[#This Row],[年]],表格1[[#This Row],[月]],1)</f>
        <v>45047</v>
      </c>
      <c r="C5176" s="2" t="str">
        <f>LEFT(表格1[[#This Row],[年月]],4)</f>
        <v>2023</v>
      </c>
      <c r="D5176" s="2" t="str">
        <f>RIGHT(表格1[[#This Row],[年月]],2)</f>
        <v>05</v>
      </c>
      <c r="E5176" s="5">
        <v>64000000</v>
      </c>
      <c r="F5176" s="2" t="str">
        <f>VLOOKUP(TEXT(表格1[[#This Row],[地區]],"00000000"),縣市代碼,2,0)</f>
        <v>高雄市</v>
      </c>
      <c r="G5176" s="2" t="s">
        <v>5</v>
      </c>
      <c r="H5176" s="13">
        <v>378883</v>
      </c>
      <c r="I5176" s="14">
        <v>1047872534</v>
      </c>
      <c r="J5176" s="14">
        <f>表格1[[#This Row],[信用卡交易筆數]]/1000</f>
        <v>378.88299999999998</v>
      </c>
      <c r="K5176" s="14">
        <f>表格1[[#This Row],[信用卡交易金額'[新臺幣']]]/1000</f>
        <v>1047872.534</v>
      </c>
      <c r="L5176" s="14">
        <f>表格1[[#This Row],[信用卡交易金額'[新臺幣']]]/1000000</f>
        <v>1047.8725340000001</v>
      </c>
      <c r="M5176" s="14" t="str" cm="1">
        <f t="array" ref="M5176">_xlfn.TEXTJOIN("", TRUE, _xlfn.XLOOKUP(TRUE, VALUE(表格1[[#This Row],[年月]]) &lt;= VALUE($R$8:$R$12), $Q$8:$Q$12)) &amp; "年度"</f>
        <v>2023年度</v>
      </c>
    </row>
    <row r="5177" spans="1:13" x14ac:dyDescent="0.3">
      <c r="A5177" s="2">
        <v>202305</v>
      </c>
      <c r="B5177" s="19">
        <f>DATE(表格1[[#This Row],[年]],表格1[[#This Row],[月]],1)</f>
        <v>45047</v>
      </c>
      <c r="C5177" s="2" t="str">
        <f>LEFT(表格1[[#This Row],[年月]],4)</f>
        <v>2023</v>
      </c>
      <c r="D5177" s="2" t="str">
        <f>RIGHT(表格1[[#This Row],[年月]],2)</f>
        <v>05</v>
      </c>
      <c r="E5177" s="5">
        <v>64000000</v>
      </c>
      <c r="F5177" s="2" t="str">
        <f>VLOOKUP(TEXT(表格1[[#This Row],[地區]],"00000000"),縣市代碼,2,0)</f>
        <v>高雄市</v>
      </c>
      <c r="G5177" s="2" t="s">
        <v>6</v>
      </c>
      <c r="H5177" s="13">
        <v>615259</v>
      </c>
      <c r="I5177" s="14">
        <v>2049577972</v>
      </c>
      <c r="J5177" s="14">
        <f>表格1[[#This Row],[信用卡交易筆數]]/1000</f>
        <v>615.25900000000001</v>
      </c>
      <c r="K5177" s="14">
        <f>表格1[[#This Row],[信用卡交易金額'[新臺幣']]]/1000</f>
        <v>2049577.9720000001</v>
      </c>
      <c r="L5177" s="14">
        <f>表格1[[#This Row],[信用卡交易金額'[新臺幣']]]/1000000</f>
        <v>2049.577972</v>
      </c>
      <c r="M5177" s="14" t="str" cm="1">
        <f t="array" ref="M5177">_xlfn.TEXTJOIN("", TRUE, _xlfn.XLOOKUP(TRUE, VALUE(表格1[[#This Row],[年月]]) &lt;= VALUE($R$8:$R$12), $Q$8:$Q$12)) &amp; "年度"</f>
        <v>2023年度</v>
      </c>
    </row>
    <row r="5178" spans="1:13" x14ac:dyDescent="0.3">
      <c r="A5178" s="2">
        <v>202305</v>
      </c>
      <c r="B5178" s="19">
        <f>DATE(表格1[[#This Row],[年]],表格1[[#This Row],[月]],1)</f>
        <v>45047</v>
      </c>
      <c r="C5178" s="2" t="str">
        <f>LEFT(表格1[[#This Row],[年月]],4)</f>
        <v>2023</v>
      </c>
      <c r="D5178" s="2" t="str">
        <f>RIGHT(表格1[[#This Row],[年月]],2)</f>
        <v>05</v>
      </c>
      <c r="E5178" s="5">
        <v>64000000</v>
      </c>
      <c r="F5178" s="2" t="str">
        <f>VLOOKUP(TEXT(表格1[[#This Row],[地區]],"00000000"),縣市代碼,2,0)</f>
        <v>高雄市</v>
      </c>
      <c r="G5178" s="2" t="s">
        <v>7</v>
      </c>
      <c r="H5178" s="13">
        <v>3429438</v>
      </c>
      <c r="I5178" s="14">
        <v>3751821228</v>
      </c>
      <c r="J5178" s="14">
        <f>表格1[[#This Row],[信用卡交易筆數]]/1000</f>
        <v>3429.4380000000001</v>
      </c>
      <c r="K5178" s="14">
        <f>表格1[[#This Row],[信用卡交易金額'[新臺幣']]]/1000</f>
        <v>3751821.2280000001</v>
      </c>
      <c r="L5178" s="14">
        <f>表格1[[#This Row],[信用卡交易金額'[新臺幣']]]/1000000</f>
        <v>3751.8212279999998</v>
      </c>
      <c r="M5178" s="14" t="str" cm="1">
        <f t="array" ref="M5178">_xlfn.TEXTJOIN("", TRUE, _xlfn.XLOOKUP(TRUE, VALUE(表格1[[#This Row],[年月]]) &lt;= VALUE($R$8:$R$12), $Q$8:$Q$12)) &amp; "年度"</f>
        <v>2023年度</v>
      </c>
    </row>
    <row r="5179" spans="1:13" x14ac:dyDescent="0.3">
      <c r="A5179" s="2">
        <v>202305</v>
      </c>
      <c r="B5179" s="19">
        <f>DATE(表格1[[#This Row],[年]],表格1[[#This Row],[月]],1)</f>
        <v>45047</v>
      </c>
      <c r="C5179" s="2" t="str">
        <f>LEFT(表格1[[#This Row],[年月]],4)</f>
        <v>2023</v>
      </c>
      <c r="D5179" s="2" t="str">
        <f>RIGHT(表格1[[#This Row],[年月]],2)</f>
        <v>05</v>
      </c>
      <c r="E5179" s="5">
        <v>64000000</v>
      </c>
      <c r="F5179" s="2" t="str">
        <f>VLOOKUP(TEXT(表格1[[#This Row],[地區]],"00000000"),縣市代碼,2,0)</f>
        <v>高雄市</v>
      </c>
      <c r="G5179" s="2" t="s">
        <v>8</v>
      </c>
      <c r="H5179" s="13">
        <v>2391975</v>
      </c>
      <c r="I5179" s="14">
        <v>4316586761</v>
      </c>
      <c r="J5179" s="14">
        <f>表格1[[#This Row],[信用卡交易筆數]]/1000</f>
        <v>2391.9749999999999</v>
      </c>
      <c r="K5179" s="14">
        <f>表格1[[#This Row],[信用卡交易金額'[新臺幣']]]/1000</f>
        <v>4316586.7609999999</v>
      </c>
      <c r="L5179" s="14">
        <f>表格1[[#This Row],[信用卡交易金額'[新臺幣']]]/1000000</f>
        <v>4316.5867609999996</v>
      </c>
      <c r="M5179" s="14" t="str" cm="1">
        <f t="array" ref="M5179">_xlfn.TEXTJOIN("", TRUE, _xlfn.XLOOKUP(TRUE, VALUE(表格1[[#This Row],[年月]]) &lt;= VALUE($R$8:$R$12), $Q$8:$Q$12)) &amp; "年度"</f>
        <v>2023年度</v>
      </c>
    </row>
    <row r="5180" spans="1:13" x14ac:dyDescent="0.3">
      <c r="A5180" s="2">
        <v>202305</v>
      </c>
      <c r="B5180" s="19">
        <f>DATE(表格1[[#This Row],[年]],表格1[[#This Row],[月]],1)</f>
        <v>45047</v>
      </c>
      <c r="C5180" s="2" t="str">
        <f>LEFT(表格1[[#This Row],[年月]],4)</f>
        <v>2023</v>
      </c>
      <c r="D5180" s="2" t="str">
        <f>RIGHT(表格1[[#This Row],[年月]],2)</f>
        <v>05</v>
      </c>
      <c r="E5180" s="5">
        <v>64000000</v>
      </c>
      <c r="F5180" s="2" t="str">
        <f>VLOOKUP(TEXT(表格1[[#This Row],[地區]],"00000000"),縣市代碼,2,0)</f>
        <v>高雄市</v>
      </c>
      <c r="G5180" s="2" t="s">
        <v>9</v>
      </c>
      <c r="H5180" s="13">
        <v>5482925</v>
      </c>
      <c r="I5180" s="14">
        <v>7489025457</v>
      </c>
      <c r="J5180" s="14">
        <f>表格1[[#This Row],[信用卡交易筆數]]/1000</f>
        <v>5482.9250000000002</v>
      </c>
      <c r="K5180" s="14">
        <f>表格1[[#This Row],[信用卡交易金額'[新臺幣']]]/1000</f>
        <v>7489025.4570000004</v>
      </c>
      <c r="L5180" s="14">
        <f>表格1[[#This Row],[信用卡交易金額'[新臺幣']]]/1000000</f>
        <v>7489.0254569999997</v>
      </c>
      <c r="M5180" s="14" t="str" cm="1">
        <f t="array" ref="M5180">_xlfn.TEXTJOIN("", TRUE, _xlfn.XLOOKUP(TRUE, VALUE(表格1[[#This Row],[年月]]) &lt;= VALUE($R$8:$R$12), $Q$8:$Q$12)) &amp; "年度"</f>
        <v>2023年度</v>
      </c>
    </row>
    <row r="5181" spans="1:13" x14ac:dyDescent="0.3">
      <c r="A5181" s="2">
        <v>202305</v>
      </c>
      <c r="B5181" s="19">
        <f>DATE(表格1[[#This Row],[年]],表格1[[#This Row],[月]],1)</f>
        <v>45047</v>
      </c>
      <c r="C5181" s="2" t="str">
        <f>LEFT(表格1[[#This Row],[年月]],4)</f>
        <v>2023</v>
      </c>
      <c r="D5181" s="2" t="str">
        <f>RIGHT(表格1[[#This Row],[年月]],2)</f>
        <v>05</v>
      </c>
      <c r="E5181" s="5">
        <v>64000000</v>
      </c>
      <c r="F5181" s="2" t="str">
        <f>VLOOKUP(TEXT(表格1[[#This Row],[地區]],"00000000"),縣市代碼,2,0)</f>
        <v>高雄市</v>
      </c>
      <c r="G5181" s="2" t="s">
        <v>10</v>
      </c>
      <c r="H5181" s="13">
        <v>3340267</v>
      </c>
      <c r="I5181" s="14">
        <v>21428784639</v>
      </c>
      <c r="J5181" s="14">
        <f>表格1[[#This Row],[信用卡交易筆數]]/1000</f>
        <v>3340.2669999999998</v>
      </c>
      <c r="K5181" s="14">
        <f>表格1[[#This Row],[信用卡交易金額'[新臺幣']]]/1000</f>
        <v>21428784.638999999</v>
      </c>
      <c r="L5181" s="14">
        <f>表格1[[#This Row],[信用卡交易金額'[新臺幣']]]/1000000</f>
        <v>21428.784639000001</v>
      </c>
      <c r="M5181" s="14" t="str" cm="1">
        <f t="array" ref="M5181">_xlfn.TEXTJOIN("", TRUE, _xlfn.XLOOKUP(TRUE, VALUE(表格1[[#This Row],[年月]]) &lt;= VALUE($R$8:$R$12), $Q$8:$Q$12)) &amp; "年度"</f>
        <v>2023年度</v>
      </c>
    </row>
    <row r="5182" spans="1:13" x14ac:dyDescent="0.3">
      <c r="A5182" s="2">
        <v>202305</v>
      </c>
      <c r="B5182" s="19">
        <f>DATE(表格1[[#This Row],[年]],表格1[[#This Row],[月]],1)</f>
        <v>45047</v>
      </c>
      <c r="C5182" s="2" t="str">
        <f>LEFT(表格1[[#This Row],[年月]],4)</f>
        <v>2023</v>
      </c>
      <c r="D5182" s="2" t="str">
        <f>RIGHT(表格1[[#This Row],[年月]],2)</f>
        <v>05</v>
      </c>
      <c r="E5182" s="5">
        <v>10013000</v>
      </c>
      <c r="F5182" s="2" t="str">
        <f>VLOOKUP(TEXT(表格1[[#This Row],[地區]],"00000000"),縣市代碼,2,0)</f>
        <v>屏東縣</v>
      </c>
      <c r="G5182" s="2" t="s">
        <v>4</v>
      </c>
      <c r="H5182" s="13">
        <v>857259</v>
      </c>
      <c r="I5182" s="14">
        <v>432730654</v>
      </c>
      <c r="J5182" s="14">
        <f>表格1[[#This Row],[信用卡交易筆數]]/1000</f>
        <v>857.25900000000001</v>
      </c>
      <c r="K5182" s="14">
        <f>表格1[[#This Row],[信用卡交易金額'[新臺幣']]]/1000</f>
        <v>432730.65399999998</v>
      </c>
      <c r="L5182" s="14">
        <f>表格1[[#This Row],[信用卡交易金額'[新臺幣']]]/1000000</f>
        <v>432.73065400000002</v>
      </c>
      <c r="M5182" s="14" t="str" cm="1">
        <f t="array" ref="M5182">_xlfn.TEXTJOIN("", TRUE, _xlfn.XLOOKUP(TRUE, VALUE(表格1[[#This Row],[年月]]) &lt;= VALUE($R$8:$R$12), $Q$8:$Q$12)) &amp; "年度"</f>
        <v>2023年度</v>
      </c>
    </row>
    <row r="5183" spans="1:13" x14ac:dyDescent="0.3">
      <c r="A5183" s="2">
        <v>202305</v>
      </c>
      <c r="B5183" s="19">
        <f>DATE(表格1[[#This Row],[年]],表格1[[#This Row],[月]],1)</f>
        <v>45047</v>
      </c>
      <c r="C5183" s="2" t="str">
        <f>LEFT(表格1[[#This Row],[年月]],4)</f>
        <v>2023</v>
      </c>
      <c r="D5183" s="2" t="str">
        <f>RIGHT(表格1[[#This Row],[年月]],2)</f>
        <v>05</v>
      </c>
      <c r="E5183" s="5">
        <v>10013000</v>
      </c>
      <c r="F5183" s="2" t="str">
        <f>VLOOKUP(TEXT(表格1[[#This Row],[地區]],"00000000"),縣市代碼,2,0)</f>
        <v>屏東縣</v>
      </c>
      <c r="G5183" s="2" t="s">
        <v>5</v>
      </c>
      <c r="H5183" s="13">
        <v>65320</v>
      </c>
      <c r="I5183" s="14">
        <v>164942694</v>
      </c>
      <c r="J5183" s="14">
        <f>表格1[[#This Row],[信用卡交易筆數]]/1000</f>
        <v>65.319999999999993</v>
      </c>
      <c r="K5183" s="14">
        <f>表格1[[#This Row],[信用卡交易金額'[新臺幣']]]/1000</f>
        <v>164942.69399999999</v>
      </c>
      <c r="L5183" s="14">
        <f>表格1[[#This Row],[信用卡交易金額'[新臺幣']]]/1000000</f>
        <v>164.94269399999999</v>
      </c>
      <c r="M5183" s="14" t="str" cm="1">
        <f t="array" ref="M5183">_xlfn.TEXTJOIN("", TRUE, _xlfn.XLOOKUP(TRUE, VALUE(表格1[[#This Row],[年月]]) &lt;= VALUE($R$8:$R$12), $Q$8:$Q$12)) &amp; "年度"</f>
        <v>2023年度</v>
      </c>
    </row>
    <row r="5184" spans="1:13" x14ac:dyDescent="0.3">
      <c r="A5184" s="2">
        <v>202305</v>
      </c>
      <c r="B5184" s="19">
        <f>DATE(表格1[[#This Row],[年]],表格1[[#This Row],[月]],1)</f>
        <v>45047</v>
      </c>
      <c r="C5184" s="2" t="str">
        <f>LEFT(表格1[[#This Row],[年月]],4)</f>
        <v>2023</v>
      </c>
      <c r="D5184" s="2" t="str">
        <f>RIGHT(表格1[[#This Row],[年月]],2)</f>
        <v>05</v>
      </c>
      <c r="E5184" s="5">
        <v>10013000</v>
      </c>
      <c r="F5184" s="2" t="str">
        <f>VLOOKUP(TEXT(表格1[[#This Row],[地區]],"00000000"),縣市代碼,2,0)</f>
        <v>屏東縣</v>
      </c>
      <c r="G5184" s="2" t="s">
        <v>6</v>
      </c>
      <c r="H5184" s="13">
        <v>99869</v>
      </c>
      <c r="I5184" s="14">
        <v>319690236</v>
      </c>
      <c r="J5184" s="14">
        <f>表格1[[#This Row],[信用卡交易筆數]]/1000</f>
        <v>99.869</v>
      </c>
      <c r="K5184" s="14">
        <f>表格1[[#This Row],[信用卡交易金額'[新臺幣']]]/1000</f>
        <v>319690.23599999998</v>
      </c>
      <c r="L5184" s="14">
        <f>表格1[[#This Row],[信用卡交易金額'[新臺幣']]]/1000000</f>
        <v>319.69023600000003</v>
      </c>
      <c r="M5184" s="14" t="str" cm="1">
        <f t="array" ref="M5184">_xlfn.TEXTJOIN("", TRUE, _xlfn.XLOOKUP(TRUE, VALUE(表格1[[#This Row],[年月]]) &lt;= VALUE($R$8:$R$12), $Q$8:$Q$12)) &amp; "年度"</f>
        <v>2023年度</v>
      </c>
    </row>
    <row r="5185" spans="1:13" x14ac:dyDescent="0.3">
      <c r="A5185" s="2">
        <v>202305</v>
      </c>
      <c r="B5185" s="19">
        <f>DATE(表格1[[#This Row],[年]],表格1[[#This Row],[月]],1)</f>
        <v>45047</v>
      </c>
      <c r="C5185" s="2" t="str">
        <f>LEFT(表格1[[#This Row],[年月]],4)</f>
        <v>2023</v>
      </c>
      <c r="D5185" s="2" t="str">
        <f>RIGHT(表格1[[#This Row],[年月]],2)</f>
        <v>05</v>
      </c>
      <c r="E5185" s="5">
        <v>10013000</v>
      </c>
      <c r="F5185" s="2" t="str">
        <f>VLOOKUP(TEXT(表格1[[#This Row],[地區]],"00000000"),縣市代碼,2,0)</f>
        <v>屏東縣</v>
      </c>
      <c r="G5185" s="2" t="s">
        <v>7</v>
      </c>
      <c r="H5185" s="13">
        <v>678782</v>
      </c>
      <c r="I5185" s="14">
        <v>735425166</v>
      </c>
      <c r="J5185" s="14">
        <f>表格1[[#This Row],[信用卡交易筆數]]/1000</f>
        <v>678.78200000000004</v>
      </c>
      <c r="K5185" s="14">
        <f>表格1[[#This Row],[信用卡交易金額'[新臺幣']]]/1000</f>
        <v>735425.16599999997</v>
      </c>
      <c r="L5185" s="14">
        <f>表格1[[#This Row],[信用卡交易金額'[新臺幣']]]/1000000</f>
        <v>735.42516599999999</v>
      </c>
      <c r="M5185" s="14" t="str" cm="1">
        <f t="array" ref="M5185">_xlfn.TEXTJOIN("", TRUE, _xlfn.XLOOKUP(TRUE, VALUE(表格1[[#This Row],[年月]]) &lt;= VALUE($R$8:$R$12), $Q$8:$Q$12)) &amp; "年度"</f>
        <v>2023年度</v>
      </c>
    </row>
    <row r="5186" spans="1:13" x14ac:dyDescent="0.3">
      <c r="A5186" s="2">
        <v>202305</v>
      </c>
      <c r="B5186" s="19">
        <f>DATE(表格1[[#This Row],[年]],表格1[[#This Row],[月]],1)</f>
        <v>45047</v>
      </c>
      <c r="C5186" s="2" t="str">
        <f>LEFT(表格1[[#This Row],[年月]],4)</f>
        <v>2023</v>
      </c>
      <c r="D5186" s="2" t="str">
        <f>RIGHT(表格1[[#This Row],[年月]],2)</f>
        <v>05</v>
      </c>
      <c r="E5186" s="5">
        <v>10013000</v>
      </c>
      <c r="F5186" s="2" t="str">
        <f>VLOOKUP(TEXT(表格1[[#This Row],[地區]],"00000000"),縣市代碼,2,0)</f>
        <v>屏東縣</v>
      </c>
      <c r="G5186" s="2" t="s">
        <v>8</v>
      </c>
      <c r="H5186" s="13">
        <v>407722</v>
      </c>
      <c r="I5186" s="14">
        <v>625514896</v>
      </c>
      <c r="J5186" s="14">
        <f>表格1[[#This Row],[信用卡交易筆數]]/1000</f>
        <v>407.72199999999998</v>
      </c>
      <c r="K5186" s="14">
        <f>表格1[[#This Row],[信用卡交易金額'[新臺幣']]]/1000</f>
        <v>625514.89599999995</v>
      </c>
      <c r="L5186" s="14">
        <f>表格1[[#This Row],[信用卡交易金額'[新臺幣']]]/1000000</f>
        <v>625.51489600000002</v>
      </c>
      <c r="M5186" s="14" t="str" cm="1">
        <f t="array" ref="M5186">_xlfn.TEXTJOIN("", TRUE, _xlfn.XLOOKUP(TRUE, VALUE(表格1[[#This Row],[年月]]) &lt;= VALUE($R$8:$R$12), $Q$8:$Q$12)) &amp; "年度"</f>
        <v>2023年度</v>
      </c>
    </row>
    <row r="5187" spans="1:13" x14ac:dyDescent="0.3">
      <c r="A5187" s="2">
        <v>202305</v>
      </c>
      <c r="B5187" s="19">
        <f>DATE(表格1[[#This Row],[年]],表格1[[#This Row],[月]],1)</f>
        <v>45047</v>
      </c>
      <c r="C5187" s="2" t="str">
        <f>LEFT(表格1[[#This Row],[年月]],4)</f>
        <v>2023</v>
      </c>
      <c r="D5187" s="2" t="str">
        <f>RIGHT(表格1[[#This Row],[年月]],2)</f>
        <v>05</v>
      </c>
      <c r="E5187" s="5">
        <v>10013000</v>
      </c>
      <c r="F5187" s="2" t="str">
        <f>VLOOKUP(TEXT(表格1[[#This Row],[地區]],"00000000"),縣市代碼,2,0)</f>
        <v>屏東縣</v>
      </c>
      <c r="G5187" s="2" t="s">
        <v>9</v>
      </c>
      <c r="H5187" s="13">
        <v>845029</v>
      </c>
      <c r="I5187" s="14">
        <v>1116418450</v>
      </c>
      <c r="J5187" s="14">
        <f>表格1[[#This Row],[信用卡交易筆數]]/1000</f>
        <v>845.029</v>
      </c>
      <c r="K5187" s="14">
        <f>表格1[[#This Row],[信用卡交易金額'[新臺幣']]]/1000</f>
        <v>1116418.45</v>
      </c>
      <c r="L5187" s="14">
        <f>表格1[[#This Row],[信用卡交易金額'[新臺幣']]]/1000000</f>
        <v>1116.4184499999999</v>
      </c>
      <c r="M5187" s="14" t="str" cm="1">
        <f t="array" ref="M5187">_xlfn.TEXTJOIN("", TRUE, _xlfn.XLOOKUP(TRUE, VALUE(表格1[[#This Row],[年月]]) &lt;= VALUE($R$8:$R$12), $Q$8:$Q$12)) &amp; "年度"</f>
        <v>2023年度</v>
      </c>
    </row>
    <row r="5188" spans="1:13" x14ac:dyDescent="0.3">
      <c r="A5188" s="2">
        <v>202305</v>
      </c>
      <c r="B5188" s="19">
        <f>DATE(表格1[[#This Row],[年]],表格1[[#This Row],[月]],1)</f>
        <v>45047</v>
      </c>
      <c r="C5188" s="2" t="str">
        <f>LEFT(表格1[[#This Row],[年月]],4)</f>
        <v>2023</v>
      </c>
      <c r="D5188" s="2" t="str">
        <f>RIGHT(表格1[[#This Row],[年月]],2)</f>
        <v>05</v>
      </c>
      <c r="E5188" s="5">
        <v>10013000</v>
      </c>
      <c r="F5188" s="2" t="str">
        <f>VLOOKUP(TEXT(表格1[[#This Row],[地區]],"00000000"),縣市代碼,2,0)</f>
        <v>屏東縣</v>
      </c>
      <c r="G5188" s="2" t="s">
        <v>10</v>
      </c>
      <c r="H5188" s="13">
        <v>609341</v>
      </c>
      <c r="I5188" s="14">
        <v>2840563167</v>
      </c>
      <c r="J5188" s="14">
        <f>表格1[[#This Row],[信用卡交易筆數]]/1000</f>
        <v>609.34100000000001</v>
      </c>
      <c r="K5188" s="14">
        <f>表格1[[#This Row],[信用卡交易金額'[新臺幣']]]/1000</f>
        <v>2840563.1669999999</v>
      </c>
      <c r="L5188" s="14">
        <f>表格1[[#This Row],[信用卡交易金額'[新臺幣']]]/1000000</f>
        <v>2840.5631669999998</v>
      </c>
      <c r="M5188" s="14" t="str" cm="1">
        <f t="array" ref="M5188">_xlfn.TEXTJOIN("", TRUE, _xlfn.XLOOKUP(TRUE, VALUE(表格1[[#This Row],[年月]]) &lt;= VALUE($R$8:$R$12), $Q$8:$Q$12)) &amp; "年度"</f>
        <v>2023年度</v>
      </c>
    </row>
    <row r="5189" spans="1:13" x14ac:dyDescent="0.3">
      <c r="A5189" s="2">
        <v>202305</v>
      </c>
      <c r="B5189" s="19">
        <f>DATE(表格1[[#This Row],[年]],表格1[[#This Row],[月]],1)</f>
        <v>45047</v>
      </c>
      <c r="C5189" s="2" t="str">
        <f>LEFT(表格1[[#This Row],[年月]],4)</f>
        <v>2023</v>
      </c>
      <c r="D5189" s="2" t="str">
        <f>RIGHT(表格1[[#This Row],[年月]],2)</f>
        <v>05</v>
      </c>
      <c r="E5189" s="5">
        <v>10017000</v>
      </c>
      <c r="F5189" s="2" t="str">
        <f>VLOOKUP(TEXT(表格1[[#This Row],[地區]],"00000000"),縣市代碼,2,0)</f>
        <v>基隆市</v>
      </c>
      <c r="G5189" s="2" t="s">
        <v>4</v>
      </c>
      <c r="H5189" s="13">
        <v>803425</v>
      </c>
      <c r="I5189" s="14">
        <v>397811361</v>
      </c>
      <c r="J5189" s="14">
        <f>表格1[[#This Row],[信用卡交易筆數]]/1000</f>
        <v>803.42499999999995</v>
      </c>
      <c r="K5189" s="14">
        <f>表格1[[#This Row],[信用卡交易金額'[新臺幣']]]/1000</f>
        <v>397811.36099999998</v>
      </c>
      <c r="L5189" s="14">
        <f>表格1[[#This Row],[信用卡交易金額'[新臺幣']]]/1000000</f>
        <v>397.81136099999998</v>
      </c>
      <c r="M5189" s="14" t="str" cm="1">
        <f t="array" ref="M5189">_xlfn.TEXTJOIN("", TRUE, _xlfn.XLOOKUP(TRUE, VALUE(表格1[[#This Row],[年月]]) &lt;= VALUE($R$8:$R$12), $Q$8:$Q$12)) &amp; "年度"</f>
        <v>2023年度</v>
      </c>
    </row>
    <row r="5190" spans="1:13" x14ac:dyDescent="0.3">
      <c r="A5190" s="2">
        <v>202305</v>
      </c>
      <c r="B5190" s="19">
        <f>DATE(表格1[[#This Row],[年]],表格1[[#This Row],[月]],1)</f>
        <v>45047</v>
      </c>
      <c r="C5190" s="2" t="str">
        <f>LEFT(表格1[[#This Row],[年月]],4)</f>
        <v>2023</v>
      </c>
      <c r="D5190" s="2" t="str">
        <f>RIGHT(表格1[[#This Row],[年月]],2)</f>
        <v>05</v>
      </c>
      <c r="E5190" s="5">
        <v>10017000</v>
      </c>
      <c r="F5190" s="2" t="str">
        <f>VLOOKUP(TEXT(表格1[[#This Row],[地區]],"00000000"),縣市代碼,2,0)</f>
        <v>基隆市</v>
      </c>
      <c r="G5190" s="2" t="s">
        <v>5</v>
      </c>
      <c r="H5190" s="13">
        <v>56215</v>
      </c>
      <c r="I5190" s="14">
        <v>160082432</v>
      </c>
      <c r="J5190" s="14">
        <f>表格1[[#This Row],[信用卡交易筆數]]/1000</f>
        <v>56.215000000000003</v>
      </c>
      <c r="K5190" s="14">
        <f>表格1[[#This Row],[信用卡交易金額'[新臺幣']]]/1000</f>
        <v>160082.432</v>
      </c>
      <c r="L5190" s="14">
        <f>表格1[[#This Row],[信用卡交易金額'[新臺幣']]]/1000000</f>
        <v>160.08243200000001</v>
      </c>
      <c r="M5190" s="14" t="str" cm="1">
        <f t="array" ref="M5190">_xlfn.TEXTJOIN("", TRUE, _xlfn.XLOOKUP(TRUE, VALUE(表格1[[#This Row],[年月]]) &lt;= VALUE($R$8:$R$12), $Q$8:$Q$12)) &amp; "年度"</f>
        <v>2023年度</v>
      </c>
    </row>
    <row r="5191" spans="1:13" x14ac:dyDescent="0.3">
      <c r="A5191" s="2">
        <v>202305</v>
      </c>
      <c r="B5191" s="19">
        <f>DATE(表格1[[#This Row],[年]],表格1[[#This Row],[月]],1)</f>
        <v>45047</v>
      </c>
      <c r="C5191" s="2" t="str">
        <f>LEFT(表格1[[#This Row],[年月]],4)</f>
        <v>2023</v>
      </c>
      <c r="D5191" s="2" t="str">
        <f>RIGHT(表格1[[#This Row],[年月]],2)</f>
        <v>05</v>
      </c>
      <c r="E5191" s="5">
        <v>10017000</v>
      </c>
      <c r="F5191" s="2" t="str">
        <f>VLOOKUP(TEXT(表格1[[#This Row],[地區]],"00000000"),縣市代碼,2,0)</f>
        <v>基隆市</v>
      </c>
      <c r="G5191" s="2" t="s">
        <v>6</v>
      </c>
      <c r="H5191" s="13">
        <v>69098</v>
      </c>
      <c r="I5191" s="14">
        <v>249952877</v>
      </c>
      <c r="J5191" s="14">
        <f>表格1[[#This Row],[信用卡交易筆數]]/1000</f>
        <v>69.097999999999999</v>
      </c>
      <c r="K5191" s="14">
        <f>表格1[[#This Row],[信用卡交易金額'[新臺幣']]]/1000</f>
        <v>249952.87700000001</v>
      </c>
      <c r="L5191" s="14">
        <f>表格1[[#This Row],[信用卡交易金額'[新臺幣']]]/1000000</f>
        <v>249.952877</v>
      </c>
      <c r="M5191" s="14" t="str" cm="1">
        <f t="array" ref="M5191">_xlfn.TEXTJOIN("", TRUE, _xlfn.XLOOKUP(TRUE, VALUE(表格1[[#This Row],[年月]]) &lt;= VALUE($R$8:$R$12), $Q$8:$Q$12)) &amp; "年度"</f>
        <v>2023年度</v>
      </c>
    </row>
    <row r="5192" spans="1:13" x14ac:dyDescent="0.3">
      <c r="A5192" s="2">
        <v>202305</v>
      </c>
      <c r="B5192" s="19">
        <f>DATE(表格1[[#This Row],[年]],表格1[[#This Row],[月]],1)</f>
        <v>45047</v>
      </c>
      <c r="C5192" s="2" t="str">
        <f>LEFT(表格1[[#This Row],[年月]],4)</f>
        <v>2023</v>
      </c>
      <c r="D5192" s="2" t="str">
        <f>RIGHT(表格1[[#This Row],[年月]],2)</f>
        <v>05</v>
      </c>
      <c r="E5192" s="5">
        <v>10017000</v>
      </c>
      <c r="F5192" s="2" t="str">
        <f>VLOOKUP(TEXT(表格1[[#This Row],[地區]],"00000000"),縣市代碼,2,0)</f>
        <v>基隆市</v>
      </c>
      <c r="G5192" s="2" t="s">
        <v>7</v>
      </c>
      <c r="H5192" s="13">
        <v>458898</v>
      </c>
      <c r="I5192" s="14">
        <v>492019271</v>
      </c>
      <c r="J5192" s="14">
        <f>表格1[[#This Row],[信用卡交易筆數]]/1000</f>
        <v>458.89800000000002</v>
      </c>
      <c r="K5192" s="14">
        <f>表格1[[#This Row],[信用卡交易金額'[新臺幣']]]/1000</f>
        <v>492019.27100000001</v>
      </c>
      <c r="L5192" s="14">
        <f>表格1[[#This Row],[信用卡交易金額'[新臺幣']]]/1000000</f>
        <v>492.019271</v>
      </c>
      <c r="M5192" s="14" t="str" cm="1">
        <f t="array" ref="M5192">_xlfn.TEXTJOIN("", TRUE, _xlfn.XLOOKUP(TRUE, VALUE(表格1[[#This Row],[年月]]) &lt;= VALUE($R$8:$R$12), $Q$8:$Q$12)) &amp; "年度"</f>
        <v>2023年度</v>
      </c>
    </row>
    <row r="5193" spans="1:13" x14ac:dyDescent="0.3">
      <c r="A5193" s="2">
        <v>202305</v>
      </c>
      <c r="B5193" s="19">
        <f>DATE(表格1[[#This Row],[年]],表格1[[#This Row],[月]],1)</f>
        <v>45047</v>
      </c>
      <c r="C5193" s="2" t="str">
        <f>LEFT(表格1[[#This Row],[年月]],4)</f>
        <v>2023</v>
      </c>
      <c r="D5193" s="2" t="str">
        <f>RIGHT(表格1[[#This Row],[年月]],2)</f>
        <v>05</v>
      </c>
      <c r="E5193" s="5">
        <v>10017000</v>
      </c>
      <c r="F5193" s="2" t="str">
        <f>VLOOKUP(TEXT(表格1[[#This Row],[地區]],"00000000"),縣市代碼,2,0)</f>
        <v>基隆市</v>
      </c>
      <c r="G5193" s="2" t="s">
        <v>8</v>
      </c>
      <c r="H5193" s="13">
        <v>355241</v>
      </c>
      <c r="I5193" s="14">
        <v>592736520</v>
      </c>
      <c r="J5193" s="14">
        <f>表格1[[#This Row],[信用卡交易筆數]]/1000</f>
        <v>355.24099999999999</v>
      </c>
      <c r="K5193" s="14">
        <f>表格1[[#This Row],[信用卡交易金額'[新臺幣']]]/1000</f>
        <v>592736.52</v>
      </c>
      <c r="L5193" s="14">
        <f>表格1[[#This Row],[信用卡交易金額'[新臺幣']]]/1000000</f>
        <v>592.73652000000004</v>
      </c>
      <c r="M5193" s="14" t="str" cm="1">
        <f t="array" ref="M5193">_xlfn.TEXTJOIN("", TRUE, _xlfn.XLOOKUP(TRUE, VALUE(表格1[[#This Row],[年月]]) &lt;= VALUE($R$8:$R$12), $Q$8:$Q$12)) &amp; "年度"</f>
        <v>2023年度</v>
      </c>
    </row>
    <row r="5194" spans="1:13" x14ac:dyDescent="0.3">
      <c r="A5194" s="2">
        <v>202305</v>
      </c>
      <c r="B5194" s="19">
        <f>DATE(表格1[[#This Row],[年]],表格1[[#This Row],[月]],1)</f>
        <v>45047</v>
      </c>
      <c r="C5194" s="2" t="str">
        <f>LEFT(表格1[[#This Row],[年月]],4)</f>
        <v>2023</v>
      </c>
      <c r="D5194" s="2" t="str">
        <f>RIGHT(表格1[[#This Row],[年月]],2)</f>
        <v>05</v>
      </c>
      <c r="E5194" s="5">
        <v>10017000</v>
      </c>
      <c r="F5194" s="2" t="str">
        <f>VLOOKUP(TEXT(表格1[[#This Row],[地區]],"00000000"),縣市代碼,2,0)</f>
        <v>基隆市</v>
      </c>
      <c r="G5194" s="2" t="s">
        <v>9</v>
      </c>
      <c r="H5194" s="13">
        <v>737677</v>
      </c>
      <c r="I5194" s="14">
        <v>853658670</v>
      </c>
      <c r="J5194" s="14">
        <f>表格1[[#This Row],[信用卡交易筆數]]/1000</f>
        <v>737.67700000000002</v>
      </c>
      <c r="K5194" s="14">
        <f>表格1[[#This Row],[信用卡交易金額'[新臺幣']]]/1000</f>
        <v>853658.67</v>
      </c>
      <c r="L5194" s="14">
        <f>表格1[[#This Row],[信用卡交易金額'[新臺幣']]]/1000000</f>
        <v>853.65867000000003</v>
      </c>
      <c r="M5194" s="14" t="str" cm="1">
        <f t="array" ref="M5194">_xlfn.TEXTJOIN("", TRUE, _xlfn.XLOOKUP(TRUE, VALUE(表格1[[#This Row],[年月]]) &lt;= VALUE($R$8:$R$12), $Q$8:$Q$12)) &amp; "年度"</f>
        <v>2023年度</v>
      </c>
    </row>
    <row r="5195" spans="1:13" x14ac:dyDescent="0.3">
      <c r="A5195" s="2">
        <v>202305</v>
      </c>
      <c r="B5195" s="19">
        <f>DATE(表格1[[#This Row],[年]],表格1[[#This Row],[月]],1)</f>
        <v>45047</v>
      </c>
      <c r="C5195" s="2" t="str">
        <f>LEFT(表格1[[#This Row],[年月]],4)</f>
        <v>2023</v>
      </c>
      <c r="D5195" s="2" t="str">
        <f>RIGHT(表格1[[#This Row],[年月]],2)</f>
        <v>05</v>
      </c>
      <c r="E5195" s="5">
        <v>10017000</v>
      </c>
      <c r="F5195" s="2" t="str">
        <f>VLOOKUP(TEXT(表格1[[#This Row],[地區]],"00000000"),縣市代碼,2,0)</f>
        <v>基隆市</v>
      </c>
      <c r="G5195" s="2" t="s">
        <v>10</v>
      </c>
      <c r="H5195" s="13">
        <v>511407</v>
      </c>
      <c r="I5195" s="14">
        <v>2261159807</v>
      </c>
      <c r="J5195" s="14">
        <f>表格1[[#This Row],[信用卡交易筆數]]/1000</f>
        <v>511.40699999999998</v>
      </c>
      <c r="K5195" s="14">
        <f>表格1[[#This Row],[信用卡交易金額'[新臺幣']]]/1000</f>
        <v>2261159.807</v>
      </c>
      <c r="L5195" s="14">
        <f>表格1[[#This Row],[信用卡交易金額'[新臺幣']]]/1000000</f>
        <v>2261.159807</v>
      </c>
      <c r="M5195" s="14" t="str" cm="1">
        <f t="array" ref="M5195">_xlfn.TEXTJOIN("", TRUE, _xlfn.XLOOKUP(TRUE, VALUE(表格1[[#This Row],[年月]]) &lt;= VALUE($R$8:$R$12), $Q$8:$Q$12)) &amp; "年度"</f>
        <v>2023年度</v>
      </c>
    </row>
    <row r="5196" spans="1:13" x14ac:dyDescent="0.3">
      <c r="A5196" s="2">
        <v>202305</v>
      </c>
      <c r="B5196" s="19">
        <f>DATE(表格1[[#This Row],[年]],表格1[[#This Row],[月]],1)</f>
        <v>45047</v>
      </c>
      <c r="C5196" s="2" t="str">
        <f>LEFT(表格1[[#This Row],[年月]],4)</f>
        <v>2023</v>
      </c>
      <c r="D5196" s="2" t="str">
        <f>RIGHT(表格1[[#This Row],[年月]],2)</f>
        <v>05</v>
      </c>
      <c r="E5196" s="5">
        <v>10002000</v>
      </c>
      <c r="F5196" s="2" t="str">
        <f>VLOOKUP(TEXT(表格1[[#This Row],[地區]],"00000000"),縣市代碼,2,0)</f>
        <v>宜蘭縣</v>
      </c>
      <c r="G5196" s="2" t="s">
        <v>4</v>
      </c>
      <c r="H5196" s="13">
        <v>645964</v>
      </c>
      <c r="I5196" s="14">
        <v>299640242</v>
      </c>
      <c r="J5196" s="14">
        <f>表格1[[#This Row],[信用卡交易筆數]]/1000</f>
        <v>645.96400000000006</v>
      </c>
      <c r="K5196" s="14">
        <f>表格1[[#This Row],[信用卡交易金額'[新臺幣']]]/1000</f>
        <v>299640.24200000003</v>
      </c>
      <c r="L5196" s="14">
        <f>表格1[[#This Row],[信用卡交易金額'[新臺幣']]]/1000000</f>
        <v>299.640242</v>
      </c>
      <c r="M5196" s="14" t="str" cm="1">
        <f t="array" ref="M5196">_xlfn.TEXTJOIN("", TRUE, _xlfn.XLOOKUP(TRUE, VALUE(表格1[[#This Row],[年月]]) &lt;= VALUE($R$8:$R$12), $Q$8:$Q$12)) &amp; "年度"</f>
        <v>2023年度</v>
      </c>
    </row>
    <row r="5197" spans="1:13" x14ac:dyDescent="0.3">
      <c r="A5197" s="2">
        <v>202305</v>
      </c>
      <c r="B5197" s="19">
        <f>DATE(表格1[[#This Row],[年]],表格1[[#This Row],[月]],1)</f>
        <v>45047</v>
      </c>
      <c r="C5197" s="2" t="str">
        <f>LEFT(表格1[[#This Row],[年月]],4)</f>
        <v>2023</v>
      </c>
      <c r="D5197" s="2" t="str">
        <f>RIGHT(表格1[[#This Row],[年月]],2)</f>
        <v>05</v>
      </c>
      <c r="E5197" s="5">
        <v>10002000</v>
      </c>
      <c r="F5197" s="2" t="str">
        <f>VLOOKUP(TEXT(表格1[[#This Row],[地區]],"00000000"),縣市代碼,2,0)</f>
        <v>宜蘭縣</v>
      </c>
      <c r="G5197" s="2" t="s">
        <v>5</v>
      </c>
      <c r="H5197" s="13">
        <v>48891</v>
      </c>
      <c r="I5197" s="14">
        <v>133065651</v>
      </c>
      <c r="J5197" s="14">
        <f>表格1[[#This Row],[信用卡交易筆數]]/1000</f>
        <v>48.890999999999998</v>
      </c>
      <c r="K5197" s="14">
        <f>表格1[[#This Row],[信用卡交易金額'[新臺幣']]]/1000</f>
        <v>133065.65100000001</v>
      </c>
      <c r="L5197" s="14">
        <f>表格1[[#This Row],[信用卡交易金額'[新臺幣']]]/1000000</f>
        <v>133.065651</v>
      </c>
      <c r="M5197" s="14" t="str" cm="1">
        <f t="array" ref="M5197">_xlfn.TEXTJOIN("", TRUE, _xlfn.XLOOKUP(TRUE, VALUE(表格1[[#This Row],[年月]]) &lt;= VALUE($R$8:$R$12), $Q$8:$Q$12)) &amp; "年度"</f>
        <v>2023年度</v>
      </c>
    </row>
    <row r="5198" spans="1:13" x14ac:dyDescent="0.3">
      <c r="A5198" s="2">
        <v>202305</v>
      </c>
      <c r="B5198" s="19">
        <f>DATE(表格1[[#This Row],[年]],表格1[[#This Row],[月]],1)</f>
        <v>45047</v>
      </c>
      <c r="C5198" s="2" t="str">
        <f>LEFT(表格1[[#This Row],[年月]],4)</f>
        <v>2023</v>
      </c>
      <c r="D5198" s="2" t="str">
        <f>RIGHT(表格1[[#This Row],[年月]],2)</f>
        <v>05</v>
      </c>
      <c r="E5198" s="5">
        <v>10002000</v>
      </c>
      <c r="F5198" s="2" t="str">
        <f>VLOOKUP(TEXT(表格1[[#This Row],[地區]],"00000000"),縣市代碼,2,0)</f>
        <v>宜蘭縣</v>
      </c>
      <c r="G5198" s="2" t="s">
        <v>6</v>
      </c>
      <c r="H5198" s="13">
        <v>70044</v>
      </c>
      <c r="I5198" s="14">
        <v>237557733</v>
      </c>
      <c r="J5198" s="14">
        <f>表格1[[#This Row],[信用卡交易筆數]]/1000</f>
        <v>70.043999999999997</v>
      </c>
      <c r="K5198" s="14">
        <f>表格1[[#This Row],[信用卡交易金額'[新臺幣']]]/1000</f>
        <v>237557.73300000001</v>
      </c>
      <c r="L5198" s="14">
        <f>表格1[[#This Row],[信用卡交易金額'[新臺幣']]]/1000000</f>
        <v>237.55773300000001</v>
      </c>
      <c r="M5198" s="14" t="str" cm="1">
        <f t="array" ref="M5198">_xlfn.TEXTJOIN("", TRUE, _xlfn.XLOOKUP(TRUE, VALUE(表格1[[#This Row],[年月]]) &lt;= VALUE($R$8:$R$12), $Q$8:$Q$12)) &amp; "年度"</f>
        <v>2023年度</v>
      </c>
    </row>
    <row r="5199" spans="1:13" x14ac:dyDescent="0.3">
      <c r="A5199" s="2">
        <v>202305</v>
      </c>
      <c r="B5199" s="19">
        <f>DATE(表格1[[#This Row],[年]],表格1[[#This Row],[月]],1)</f>
        <v>45047</v>
      </c>
      <c r="C5199" s="2" t="str">
        <f>LEFT(表格1[[#This Row],[年月]],4)</f>
        <v>2023</v>
      </c>
      <c r="D5199" s="2" t="str">
        <f>RIGHT(表格1[[#This Row],[年月]],2)</f>
        <v>05</v>
      </c>
      <c r="E5199" s="5">
        <v>10002000</v>
      </c>
      <c r="F5199" s="2" t="str">
        <f>VLOOKUP(TEXT(表格1[[#This Row],[地區]],"00000000"),縣市代碼,2,0)</f>
        <v>宜蘭縣</v>
      </c>
      <c r="G5199" s="2" t="s">
        <v>7</v>
      </c>
      <c r="H5199" s="13">
        <v>404110</v>
      </c>
      <c r="I5199" s="14">
        <v>444416043</v>
      </c>
      <c r="J5199" s="14">
        <f>表格1[[#This Row],[信用卡交易筆數]]/1000</f>
        <v>404.11</v>
      </c>
      <c r="K5199" s="14">
        <f>表格1[[#This Row],[信用卡交易金額'[新臺幣']]]/1000</f>
        <v>444416.04300000001</v>
      </c>
      <c r="L5199" s="14">
        <f>表格1[[#This Row],[信用卡交易金額'[新臺幣']]]/1000000</f>
        <v>444.416043</v>
      </c>
      <c r="M5199" s="14" t="str" cm="1">
        <f t="array" ref="M5199">_xlfn.TEXTJOIN("", TRUE, _xlfn.XLOOKUP(TRUE, VALUE(表格1[[#This Row],[年月]]) &lt;= VALUE($R$8:$R$12), $Q$8:$Q$12)) &amp; "年度"</f>
        <v>2023年度</v>
      </c>
    </row>
    <row r="5200" spans="1:13" x14ac:dyDescent="0.3">
      <c r="A5200" s="2">
        <v>202305</v>
      </c>
      <c r="B5200" s="19">
        <f>DATE(表格1[[#This Row],[年]],表格1[[#This Row],[月]],1)</f>
        <v>45047</v>
      </c>
      <c r="C5200" s="2" t="str">
        <f>LEFT(表格1[[#This Row],[年月]],4)</f>
        <v>2023</v>
      </c>
      <c r="D5200" s="2" t="str">
        <f>RIGHT(表格1[[#This Row],[年月]],2)</f>
        <v>05</v>
      </c>
      <c r="E5200" s="5">
        <v>10002000</v>
      </c>
      <c r="F5200" s="2" t="str">
        <f>VLOOKUP(TEXT(表格1[[#This Row],[地區]],"00000000"),縣市代碼,2,0)</f>
        <v>宜蘭縣</v>
      </c>
      <c r="G5200" s="2" t="s">
        <v>8</v>
      </c>
      <c r="H5200" s="13">
        <v>305451</v>
      </c>
      <c r="I5200" s="14">
        <v>484965905</v>
      </c>
      <c r="J5200" s="14">
        <f>表格1[[#This Row],[信用卡交易筆數]]/1000</f>
        <v>305.45100000000002</v>
      </c>
      <c r="K5200" s="14">
        <f>表格1[[#This Row],[信用卡交易金額'[新臺幣']]]/1000</f>
        <v>484965.90500000003</v>
      </c>
      <c r="L5200" s="14">
        <f>表格1[[#This Row],[信用卡交易金額'[新臺幣']]]/1000000</f>
        <v>484.96590500000002</v>
      </c>
      <c r="M5200" s="14" t="str" cm="1">
        <f t="array" ref="M5200">_xlfn.TEXTJOIN("", TRUE, _xlfn.XLOOKUP(TRUE, VALUE(表格1[[#This Row],[年月]]) &lt;= VALUE($R$8:$R$12), $Q$8:$Q$12)) &amp; "年度"</f>
        <v>2023年度</v>
      </c>
    </row>
    <row r="5201" spans="1:13" x14ac:dyDescent="0.3">
      <c r="A5201" s="2">
        <v>202305</v>
      </c>
      <c r="B5201" s="19">
        <f>DATE(表格1[[#This Row],[年]],表格1[[#This Row],[月]],1)</f>
        <v>45047</v>
      </c>
      <c r="C5201" s="2" t="str">
        <f>LEFT(表格1[[#This Row],[年月]],4)</f>
        <v>2023</v>
      </c>
      <c r="D5201" s="2" t="str">
        <f>RIGHT(表格1[[#This Row],[年月]],2)</f>
        <v>05</v>
      </c>
      <c r="E5201" s="5">
        <v>10002000</v>
      </c>
      <c r="F5201" s="2" t="str">
        <f>VLOOKUP(TEXT(表格1[[#This Row],[地區]],"00000000"),縣市代碼,2,0)</f>
        <v>宜蘭縣</v>
      </c>
      <c r="G5201" s="2" t="s">
        <v>9</v>
      </c>
      <c r="H5201" s="13">
        <v>638482</v>
      </c>
      <c r="I5201" s="14">
        <v>779354406</v>
      </c>
      <c r="J5201" s="14">
        <f>表格1[[#This Row],[信用卡交易筆數]]/1000</f>
        <v>638.48199999999997</v>
      </c>
      <c r="K5201" s="14">
        <f>表格1[[#This Row],[信用卡交易金額'[新臺幣']]]/1000</f>
        <v>779354.40599999996</v>
      </c>
      <c r="L5201" s="14">
        <f>表格1[[#This Row],[信用卡交易金額'[新臺幣']]]/1000000</f>
        <v>779.35440600000004</v>
      </c>
      <c r="M5201" s="14" t="str" cm="1">
        <f t="array" ref="M5201">_xlfn.TEXTJOIN("", TRUE, _xlfn.XLOOKUP(TRUE, VALUE(表格1[[#This Row],[年月]]) &lt;= VALUE($R$8:$R$12), $Q$8:$Q$12)) &amp; "年度"</f>
        <v>2023年度</v>
      </c>
    </row>
    <row r="5202" spans="1:13" x14ac:dyDescent="0.3">
      <c r="A5202" s="2">
        <v>202305</v>
      </c>
      <c r="B5202" s="19">
        <f>DATE(表格1[[#This Row],[年]],表格1[[#This Row],[月]],1)</f>
        <v>45047</v>
      </c>
      <c r="C5202" s="2" t="str">
        <f>LEFT(表格1[[#This Row],[年月]],4)</f>
        <v>2023</v>
      </c>
      <c r="D5202" s="2" t="str">
        <f>RIGHT(表格1[[#This Row],[年月]],2)</f>
        <v>05</v>
      </c>
      <c r="E5202" s="5">
        <v>10002000</v>
      </c>
      <c r="F5202" s="2" t="str">
        <f>VLOOKUP(TEXT(表格1[[#This Row],[地區]],"00000000"),縣市代碼,2,0)</f>
        <v>宜蘭縣</v>
      </c>
      <c r="G5202" s="2" t="s">
        <v>10</v>
      </c>
      <c r="H5202" s="13">
        <v>401484</v>
      </c>
      <c r="I5202" s="14">
        <v>1720012872</v>
      </c>
      <c r="J5202" s="14">
        <f>表格1[[#This Row],[信用卡交易筆數]]/1000</f>
        <v>401.48399999999998</v>
      </c>
      <c r="K5202" s="14">
        <f>表格1[[#This Row],[信用卡交易金額'[新臺幣']]]/1000</f>
        <v>1720012.872</v>
      </c>
      <c r="L5202" s="14">
        <f>表格1[[#This Row],[信用卡交易金額'[新臺幣']]]/1000000</f>
        <v>1720.012872</v>
      </c>
      <c r="M5202" s="14" t="str" cm="1">
        <f t="array" ref="M5202">_xlfn.TEXTJOIN("", TRUE, _xlfn.XLOOKUP(TRUE, VALUE(表格1[[#This Row],[年月]]) &lt;= VALUE($R$8:$R$12), $Q$8:$Q$12)) &amp; "年度"</f>
        <v>2023年度</v>
      </c>
    </row>
    <row r="5203" spans="1:13" x14ac:dyDescent="0.3">
      <c r="A5203" s="2">
        <v>202305</v>
      </c>
      <c r="B5203" s="19">
        <f>DATE(表格1[[#This Row],[年]],表格1[[#This Row],[月]],1)</f>
        <v>45047</v>
      </c>
      <c r="C5203" s="2" t="str">
        <f>LEFT(表格1[[#This Row],[年月]],4)</f>
        <v>2023</v>
      </c>
      <c r="D5203" s="2" t="str">
        <f>RIGHT(表格1[[#This Row],[年月]],2)</f>
        <v>05</v>
      </c>
      <c r="E5203" s="5">
        <v>10015000</v>
      </c>
      <c r="F5203" s="2" t="str">
        <f>VLOOKUP(TEXT(表格1[[#This Row],[地區]],"00000000"),縣市代碼,2,0)</f>
        <v>花蓮縣</v>
      </c>
      <c r="G5203" s="2" t="s">
        <v>4</v>
      </c>
      <c r="H5203" s="13">
        <v>463809</v>
      </c>
      <c r="I5203" s="14">
        <v>255962497</v>
      </c>
      <c r="J5203" s="14">
        <f>表格1[[#This Row],[信用卡交易筆數]]/1000</f>
        <v>463.80900000000003</v>
      </c>
      <c r="K5203" s="14">
        <f>表格1[[#This Row],[信用卡交易金額'[新臺幣']]]/1000</f>
        <v>255962.497</v>
      </c>
      <c r="L5203" s="14">
        <f>表格1[[#This Row],[信用卡交易金額'[新臺幣']]]/1000000</f>
        <v>255.96249700000001</v>
      </c>
      <c r="M5203" s="14" t="str" cm="1">
        <f t="array" ref="M5203">_xlfn.TEXTJOIN("", TRUE, _xlfn.XLOOKUP(TRUE, VALUE(表格1[[#This Row],[年月]]) &lt;= VALUE($R$8:$R$12), $Q$8:$Q$12)) &amp; "年度"</f>
        <v>2023年度</v>
      </c>
    </row>
    <row r="5204" spans="1:13" x14ac:dyDescent="0.3">
      <c r="A5204" s="2">
        <v>202305</v>
      </c>
      <c r="B5204" s="19">
        <f>DATE(表格1[[#This Row],[年]],表格1[[#This Row],[月]],1)</f>
        <v>45047</v>
      </c>
      <c r="C5204" s="2" t="str">
        <f>LEFT(表格1[[#This Row],[年月]],4)</f>
        <v>2023</v>
      </c>
      <c r="D5204" s="2" t="str">
        <f>RIGHT(表格1[[#This Row],[年月]],2)</f>
        <v>05</v>
      </c>
      <c r="E5204" s="5">
        <v>10015000</v>
      </c>
      <c r="F5204" s="2" t="str">
        <f>VLOOKUP(TEXT(表格1[[#This Row],[地區]],"00000000"),縣市代碼,2,0)</f>
        <v>花蓮縣</v>
      </c>
      <c r="G5204" s="2" t="s">
        <v>5</v>
      </c>
      <c r="H5204" s="13">
        <v>30962</v>
      </c>
      <c r="I5204" s="14">
        <v>78706638</v>
      </c>
      <c r="J5204" s="14">
        <f>表格1[[#This Row],[信用卡交易筆數]]/1000</f>
        <v>30.962</v>
      </c>
      <c r="K5204" s="14">
        <f>表格1[[#This Row],[信用卡交易金額'[新臺幣']]]/1000</f>
        <v>78706.638000000006</v>
      </c>
      <c r="L5204" s="14">
        <f>表格1[[#This Row],[信用卡交易金額'[新臺幣']]]/1000000</f>
        <v>78.706637999999998</v>
      </c>
      <c r="M5204" s="14" t="str" cm="1">
        <f t="array" ref="M5204">_xlfn.TEXTJOIN("", TRUE, _xlfn.XLOOKUP(TRUE, VALUE(表格1[[#This Row],[年月]]) &lt;= VALUE($R$8:$R$12), $Q$8:$Q$12)) &amp; "年度"</f>
        <v>2023年度</v>
      </c>
    </row>
    <row r="5205" spans="1:13" x14ac:dyDescent="0.3">
      <c r="A5205" s="2">
        <v>202305</v>
      </c>
      <c r="B5205" s="19">
        <f>DATE(表格1[[#This Row],[年]],表格1[[#This Row],[月]],1)</f>
        <v>45047</v>
      </c>
      <c r="C5205" s="2" t="str">
        <f>LEFT(表格1[[#This Row],[年月]],4)</f>
        <v>2023</v>
      </c>
      <c r="D5205" s="2" t="str">
        <f>RIGHT(表格1[[#This Row],[年月]],2)</f>
        <v>05</v>
      </c>
      <c r="E5205" s="5">
        <v>10015000</v>
      </c>
      <c r="F5205" s="2" t="str">
        <f>VLOOKUP(TEXT(表格1[[#This Row],[地區]],"00000000"),縣市代碼,2,0)</f>
        <v>花蓮縣</v>
      </c>
      <c r="G5205" s="2" t="s">
        <v>6</v>
      </c>
      <c r="H5205" s="13">
        <v>47411</v>
      </c>
      <c r="I5205" s="14">
        <v>175793048</v>
      </c>
      <c r="J5205" s="14">
        <f>表格1[[#This Row],[信用卡交易筆數]]/1000</f>
        <v>47.411000000000001</v>
      </c>
      <c r="K5205" s="14">
        <f>表格1[[#This Row],[信用卡交易金額'[新臺幣']]]/1000</f>
        <v>175793.04800000001</v>
      </c>
      <c r="L5205" s="14">
        <f>表格1[[#This Row],[信用卡交易金額'[新臺幣']]]/1000000</f>
        <v>175.793048</v>
      </c>
      <c r="M5205" s="14" t="str" cm="1">
        <f t="array" ref="M5205">_xlfn.TEXTJOIN("", TRUE, _xlfn.XLOOKUP(TRUE, VALUE(表格1[[#This Row],[年月]]) &lt;= VALUE($R$8:$R$12), $Q$8:$Q$12)) &amp; "年度"</f>
        <v>2023年度</v>
      </c>
    </row>
    <row r="5206" spans="1:13" x14ac:dyDescent="0.3">
      <c r="A5206" s="2">
        <v>202305</v>
      </c>
      <c r="B5206" s="19">
        <f>DATE(表格1[[#This Row],[年]],表格1[[#This Row],[月]],1)</f>
        <v>45047</v>
      </c>
      <c r="C5206" s="2" t="str">
        <f>LEFT(表格1[[#This Row],[年月]],4)</f>
        <v>2023</v>
      </c>
      <c r="D5206" s="2" t="str">
        <f>RIGHT(表格1[[#This Row],[年月]],2)</f>
        <v>05</v>
      </c>
      <c r="E5206" s="5">
        <v>10015000</v>
      </c>
      <c r="F5206" s="2" t="str">
        <f>VLOOKUP(TEXT(表格1[[#This Row],[地區]],"00000000"),縣市代碼,2,0)</f>
        <v>花蓮縣</v>
      </c>
      <c r="G5206" s="2" t="s">
        <v>7</v>
      </c>
      <c r="H5206" s="13">
        <v>291853</v>
      </c>
      <c r="I5206" s="14">
        <v>313746401</v>
      </c>
      <c r="J5206" s="14">
        <f>表格1[[#This Row],[信用卡交易筆數]]/1000</f>
        <v>291.85300000000001</v>
      </c>
      <c r="K5206" s="14">
        <f>表格1[[#This Row],[信用卡交易金額'[新臺幣']]]/1000</f>
        <v>313746.40100000001</v>
      </c>
      <c r="L5206" s="14">
        <f>表格1[[#This Row],[信用卡交易金額'[新臺幣']]]/1000000</f>
        <v>313.74640099999999</v>
      </c>
      <c r="M5206" s="14" t="str" cm="1">
        <f t="array" ref="M5206">_xlfn.TEXTJOIN("", TRUE, _xlfn.XLOOKUP(TRUE, VALUE(表格1[[#This Row],[年月]]) &lt;= VALUE($R$8:$R$12), $Q$8:$Q$12)) &amp; "年度"</f>
        <v>2023年度</v>
      </c>
    </row>
    <row r="5207" spans="1:13" x14ac:dyDescent="0.3">
      <c r="A5207" s="2">
        <v>202305</v>
      </c>
      <c r="B5207" s="19">
        <f>DATE(表格1[[#This Row],[年]],表格1[[#This Row],[月]],1)</f>
        <v>45047</v>
      </c>
      <c r="C5207" s="2" t="str">
        <f>LEFT(表格1[[#This Row],[年月]],4)</f>
        <v>2023</v>
      </c>
      <c r="D5207" s="2" t="str">
        <f>RIGHT(表格1[[#This Row],[年月]],2)</f>
        <v>05</v>
      </c>
      <c r="E5207" s="5">
        <v>10015000</v>
      </c>
      <c r="F5207" s="2" t="str">
        <f>VLOOKUP(TEXT(表格1[[#This Row],[地區]],"00000000"),縣市代碼,2,0)</f>
        <v>花蓮縣</v>
      </c>
      <c r="G5207" s="2" t="s">
        <v>8</v>
      </c>
      <c r="H5207" s="13">
        <v>199409</v>
      </c>
      <c r="I5207" s="14">
        <v>321465434</v>
      </c>
      <c r="J5207" s="14">
        <f>表格1[[#This Row],[信用卡交易筆數]]/1000</f>
        <v>199.40899999999999</v>
      </c>
      <c r="K5207" s="14">
        <f>表格1[[#This Row],[信用卡交易金額'[新臺幣']]]/1000</f>
        <v>321465.43400000001</v>
      </c>
      <c r="L5207" s="14">
        <f>表格1[[#This Row],[信用卡交易金額'[新臺幣']]]/1000000</f>
        <v>321.46543400000002</v>
      </c>
      <c r="M5207" s="14" t="str" cm="1">
        <f t="array" ref="M5207">_xlfn.TEXTJOIN("", TRUE, _xlfn.XLOOKUP(TRUE, VALUE(表格1[[#This Row],[年月]]) &lt;= VALUE($R$8:$R$12), $Q$8:$Q$12)) &amp; "年度"</f>
        <v>2023年度</v>
      </c>
    </row>
    <row r="5208" spans="1:13" x14ac:dyDescent="0.3">
      <c r="A5208" s="2">
        <v>202305</v>
      </c>
      <c r="B5208" s="19">
        <f>DATE(表格1[[#This Row],[年]],表格1[[#This Row],[月]],1)</f>
        <v>45047</v>
      </c>
      <c r="C5208" s="2" t="str">
        <f>LEFT(表格1[[#This Row],[年月]],4)</f>
        <v>2023</v>
      </c>
      <c r="D5208" s="2" t="str">
        <f>RIGHT(表格1[[#This Row],[年月]],2)</f>
        <v>05</v>
      </c>
      <c r="E5208" s="5">
        <v>10015000</v>
      </c>
      <c r="F5208" s="2" t="str">
        <f>VLOOKUP(TEXT(表格1[[#This Row],[地區]],"00000000"),縣市代碼,2,0)</f>
        <v>花蓮縣</v>
      </c>
      <c r="G5208" s="2" t="s">
        <v>9</v>
      </c>
      <c r="H5208" s="13">
        <v>408857</v>
      </c>
      <c r="I5208" s="14">
        <v>506080310</v>
      </c>
      <c r="J5208" s="14">
        <f>表格1[[#This Row],[信用卡交易筆數]]/1000</f>
        <v>408.85700000000003</v>
      </c>
      <c r="K5208" s="14">
        <f>表格1[[#This Row],[信用卡交易金額'[新臺幣']]]/1000</f>
        <v>506080.31</v>
      </c>
      <c r="L5208" s="14">
        <f>表格1[[#This Row],[信用卡交易金額'[新臺幣']]]/1000000</f>
        <v>506.08031</v>
      </c>
      <c r="M5208" s="14" t="str" cm="1">
        <f t="array" ref="M5208">_xlfn.TEXTJOIN("", TRUE, _xlfn.XLOOKUP(TRUE, VALUE(表格1[[#This Row],[年月]]) &lt;= VALUE($R$8:$R$12), $Q$8:$Q$12)) &amp; "年度"</f>
        <v>2023年度</v>
      </c>
    </row>
    <row r="5209" spans="1:13" x14ac:dyDescent="0.3">
      <c r="A5209" s="2">
        <v>202305</v>
      </c>
      <c r="B5209" s="19">
        <f>DATE(表格1[[#This Row],[年]],表格1[[#This Row],[月]],1)</f>
        <v>45047</v>
      </c>
      <c r="C5209" s="2" t="str">
        <f>LEFT(表格1[[#This Row],[年月]],4)</f>
        <v>2023</v>
      </c>
      <c r="D5209" s="2" t="str">
        <f>RIGHT(表格1[[#This Row],[年月]],2)</f>
        <v>05</v>
      </c>
      <c r="E5209" s="5">
        <v>10015000</v>
      </c>
      <c r="F5209" s="2" t="str">
        <f>VLOOKUP(TEXT(表格1[[#This Row],[地區]],"00000000"),縣市代碼,2,0)</f>
        <v>花蓮縣</v>
      </c>
      <c r="G5209" s="2" t="s">
        <v>10</v>
      </c>
      <c r="H5209" s="13">
        <v>268757</v>
      </c>
      <c r="I5209" s="14">
        <v>1099773755</v>
      </c>
      <c r="J5209" s="14">
        <f>表格1[[#This Row],[信用卡交易筆數]]/1000</f>
        <v>268.75700000000001</v>
      </c>
      <c r="K5209" s="14">
        <f>表格1[[#This Row],[信用卡交易金額'[新臺幣']]]/1000</f>
        <v>1099773.7549999999</v>
      </c>
      <c r="L5209" s="14">
        <f>表格1[[#This Row],[信用卡交易金額'[新臺幣']]]/1000000</f>
        <v>1099.7737549999999</v>
      </c>
      <c r="M5209" s="14" t="str" cm="1">
        <f t="array" ref="M5209">_xlfn.TEXTJOIN("", TRUE, _xlfn.XLOOKUP(TRUE, VALUE(表格1[[#This Row],[年月]]) &lt;= VALUE($R$8:$R$12), $Q$8:$Q$12)) &amp; "年度"</f>
        <v>2023年度</v>
      </c>
    </row>
    <row r="5210" spans="1:13" x14ac:dyDescent="0.3">
      <c r="A5210" s="2">
        <v>202305</v>
      </c>
      <c r="B5210" s="19">
        <f>DATE(表格1[[#This Row],[年]],表格1[[#This Row],[月]],1)</f>
        <v>45047</v>
      </c>
      <c r="C5210" s="2" t="str">
        <f>LEFT(表格1[[#This Row],[年月]],4)</f>
        <v>2023</v>
      </c>
      <c r="D5210" s="2" t="str">
        <f>RIGHT(表格1[[#This Row],[年月]],2)</f>
        <v>05</v>
      </c>
      <c r="E5210" s="5">
        <v>10014000</v>
      </c>
      <c r="F5210" s="2" t="str">
        <f>VLOOKUP(TEXT(表格1[[#This Row],[地區]],"00000000"),縣市代碼,2,0)</f>
        <v>臺東縣</v>
      </c>
      <c r="G5210" s="2" t="s">
        <v>4</v>
      </c>
      <c r="H5210" s="13">
        <v>228895</v>
      </c>
      <c r="I5210" s="14">
        <v>106465789</v>
      </c>
      <c r="J5210" s="14">
        <f>表格1[[#This Row],[信用卡交易筆數]]/1000</f>
        <v>228.89500000000001</v>
      </c>
      <c r="K5210" s="14">
        <f>表格1[[#This Row],[信用卡交易金額'[新臺幣']]]/1000</f>
        <v>106465.789</v>
      </c>
      <c r="L5210" s="14">
        <f>表格1[[#This Row],[信用卡交易金額'[新臺幣']]]/1000000</f>
        <v>106.465789</v>
      </c>
      <c r="M5210" s="14" t="str" cm="1">
        <f t="array" ref="M5210">_xlfn.TEXTJOIN("", TRUE, _xlfn.XLOOKUP(TRUE, VALUE(表格1[[#This Row],[年月]]) &lt;= VALUE($R$8:$R$12), $Q$8:$Q$12)) &amp; "年度"</f>
        <v>2023年度</v>
      </c>
    </row>
    <row r="5211" spans="1:13" x14ac:dyDescent="0.3">
      <c r="A5211" s="2">
        <v>202305</v>
      </c>
      <c r="B5211" s="19">
        <f>DATE(表格1[[#This Row],[年]],表格1[[#This Row],[月]],1)</f>
        <v>45047</v>
      </c>
      <c r="C5211" s="2" t="str">
        <f>LEFT(表格1[[#This Row],[年月]],4)</f>
        <v>2023</v>
      </c>
      <c r="D5211" s="2" t="str">
        <f>RIGHT(表格1[[#This Row],[年月]],2)</f>
        <v>05</v>
      </c>
      <c r="E5211" s="5">
        <v>10014000</v>
      </c>
      <c r="F5211" s="2" t="str">
        <f>VLOOKUP(TEXT(表格1[[#This Row],[地區]],"00000000"),縣市代碼,2,0)</f>
        <v>臺東縣</v>
      </c>
      <c r="G5211" s="2" t="s">
        <v>5</v>
      </c>
      <c r="H5211" s="13">
        <v>18023</v>
      </c>
      <c r="I5211" s="14">
        <v>43259002</v>
      </c>
      <c r="J5211" s="14">
        <f>表格1[[#This Row],[信用卡交易筆數]]/1000</f>
        <v>18.023</v>
      </c>
      <c r="K5211" s="14">
        <f>表格1[[#This Row],[信用卡交易金額'[新臺幣']]]/1000</f>
        <v>43259.002</v>
      </c>
      <c r="L5211" s="14">
        <f>表格1[[#This Row],[信用卡交易金額'[新臺幣']]]/1000000</f>
        <v>43.259002000000002</v>
      </c>
      <c r="M5211" s="14" t="str" cm="1">
        <f t="array" ref="M5211">_xlfn.TEXTJOIN("", TRUE, _xlfn.XLOOKUP(TRUE, VALUE(表格1[[#This Row],[年月]]) &lt;= VALUE($R$8:$R$12), $Q$8:$Q$12)) &amp; "年度"</f>
        <v>2023年度</v>
      </c>
    </row>
    <row r="5212" spans="1:13" x14ac:dyDescent="0.3">
      <c r="A5212" s="2">
        <v>202305</v>
      </c>
      <c r="B5212" s="19">
        <f>DATE(表格1[[#This Row],[年]],表格1[[#This Row],[月]],1)</f>
        <v>45047</v>
      </c>
      <c r="C5212" s="2" t="str">
        <f>LEFT(表格1[[#This Row],[年月]],4)</f>
        <v>2023</v>
      </c>
      <c r="D5212" s="2" t="str">
        <f>RIGHT(表格1[[#This Row],[年月]],2)</f>
        <v>05</v>
      </c>
      <c r="E5212" s="5">
        <v>10014000</v>
      </c>
      <c r="F5212" s="2" t="str">
        <f>VLOOKUP(TEXT(表格1[[#This Row],[地區]],"00000000"),縣市代碼,2,0)</f>
        <v>臺東縣</v>
      </c>
      <c r="G5212" s="2" t="s">
        <v>6</v>
      </c>
      <c r="H5212" s="13">
        <v>24664</v>
      </c>
      <c r="I5212" s="14">
        <v>89868154</v>
      </c>
      <c r="J5212" s="14">
        <f>表格1[[#This Row],[信用卡交易筆數]]/1000</f>
        <v>24.664000000000001</v>
      </c>
      <c r="K5212" s="14">
        <f>表格1[[#This Row],[信用卡交易金額'[新臺幣']]]/1000</f>
        <v>89868.153999999995</v>
      </c>
      <c r="L5212" s="14">
        <f>表格1[[#This Row],[信用卡交易金額'[新臺幣']]]/1000000</f>
        <v>89.868154000000004</v>
      </c>
      <c r="M5212" s="14" t="str" cm="1">
        <f t="array" ref="M5212">_xlfn.TEXTJOIN("", TRUE, _xlfn.XLOOKUP(TRUE, VALUE(表格1[[#This Row],[年月]]) &lt;= VALUE($R$8:$R$12), $Q$8:$Q$12)) &amp; "年度"</f>
        <v>2023年度</v>
      </c>
    </row>
    <row r="5213" spans="1:13" x14ac:dyDescent="0.3">
      <c r="A5213" s="2">
        <v>202305</v>
      </c>
      <c r="B5213" s="19">
        <f>DATE(表格1[[#This Row],[年]],表格1[[#This Row],[月]],1)</f>
        <v>45047</v>
      </c>
      <c r="C5213" s="2" t="str">
        <f>LEFT(表格1[[#This Row],[年月]],4)</f>
        <v>2023</v>
      </c>
      <c r="D5213" s="2" t="str">
        <f>RIGHT(表格1[[#This Row],[年月]],2)</f>
        <v>05</v>
      </c>
      <c r="E5213" s="5">
        <v>10014000</v>
      </c>
      <c r="F5213" s="2" t="str">
        <f>VLOOKUP(TEXT(表格1[[#This Row],[地區]],"00000000"),縣市代碼,2,0)</f>
        <v>臺東縣</v>
      </c>
      <c r="G5213" s="2" t="s">
        <v>7</v>
      </c>
      <c r="H5213" s="13">
        <v>161545</v>
      </c>
      <c r="I5213" s="14">
        <v>171671097</v>
      </c>
      <c r="J5213" s="14">
        <f>表格1[[#This Row],[信用卡交易筆數]]/1000</f>
        <v>161.54499999999999</v>
      </c>
      <c r="K5213" s="14">
        <f>表格1[[#This Row],[信用卡交易金額'[新臺幣']]]/1000</f>
        <v>171671.09700000001</v>
      </c>
      <c r="L5213" s="14">
        <f>表格1[[#This Row],[信用卡交易金額'[新臺幣']]]/1000000</f>
        <v>171.671097</v>
      </c>
      <c r="M5213" s="14" t="str" cm="1">
        <f t="array" ref="M5213">_xlfn.TEXTJOIN("", TRUE, _xlfn.XLOOKUP(TRUE, VALUE(表格1[[#This Row],[年月]]) &lt;= VALUE($R$8:$R$12), $Q$8:$Q$12)) &amp; "年度"</f>
        <v>2023年度</v>
      </c>
    </row>
    <row r="5214" spans="1:13" x14ac:dyDescent="0.3">
      <c r="A5214" s="2">
        <v>202305</v>
      </c>
      <c r="B5214" s="19">
        <f>DATE(表格1[[#This Row],[年]],表格1[[#This Row],[月]],1)</f>
        <v>45047</v>
      </c>
      <c r="C5214" s="2" t="str">
        <f>LEFT(表格1[[#This Row],[年月]],4)</f>
        <v>2023</v>
      </c>
      <c r="D5214" s="2" t="str">
        <f>RIGHT(表格1[[#This Row],[年月]],2)</f>
        <v>05</v>
      </c>
      <c r="E5214" s="5">
        <v>10014000</v>
      </c>
      <c r="F5214" s="2" t="str">
        <f>VLOOKUP(TEXT(表格1[[#This Row],[地區]],"00000000"),縣市代碼,2,0)</f>
        <v>臺東縣</v>
      </c>
      <c r="G5214" s="2" t="s">
        <v>8</v>
      </c>
      <c r="H5214" s="13">
        <v>103918</v>
      </c>
      <c r="I5214" s="14">
        <v>156925929</v>
      </c>
      <c r="J5214" s="14">
        <f>表格1[[#This Row],[信用卡交易筆數]]/1000</f>
        <v>103.91800000000001</v>
      </c>
      <c r="K5214" s="14">
        <f>表格1[[#This Row],[信用卡交易金額'[新臺幣']]]/1000</f>
        <v>156925.929</v>
      </c>
      <c r="L5214" s="14">
        <f>表格1[[#This Row],[信用卡交易金額'[新臺幣']]]/1000000</f>
        <v>156.925929</v>
      </c>
      <c r="M5214" s="14" t="str" cm="1">
        <f t="array" ref="M5214">_xlfn.TEXTJOIN("", TRUE, _xlfn.XLOOKUP(TRUE, VALUE(表格1[[#This Row],[年月]]) &lt;= VALUE($R$8:$R$12), $Q$8:$Q$12)) &amp; "年度"</f>
        <v>2023年度</v>
      </c>
    </row>
    <row r="5215" spans="1:13" x14ac:dyDescent="0.3">
      <c r="A5215" s="2">
        <v>202305</v>
      </c>
      <c r="B5215" s="19">
        <f>DATE(表格1[[#This Row],[年]],表格1[[#This Row],[月]],1)</f>
        <v>45047</v>
      </c>
      <c r="C5215" s="2" t="str">
        <f>LEFT(表格1[[#This Row],[年月]],4)</f>
        <v>2023</v>
      </c>
      <c r="D5215" s="2" t="str">
        <f>RIGHT(表格1[[#This Row],[年月]],2)</f>
        <v>05</v>
      </c>
      <c r="E5215" s="5">
        <v>10014000</v>
      </c>
      <c r="F5215" s="2" t="str">
        <f>VLOOKUP(TEXT(表格1[[#This Row],[地區]],"00000000"),縣市代碼,2,0)</f>
        <v>臺東縣</v>
      </c>
      <c r="G5215" s="2" t="s">
        <v>9</v>
      </c>
      <c r="H5215" s="13">
        <v>206636</v>
      </c>
      <c r="I5215" s="14">
        <v>239996616</v>
      </c>
      <c r="J5215" s="14">
        <f>表格1[[#This Row],[信用卡交易筆數]]/1000</f>
        <v>206.636</v>
      </c>
      <c r="K5215" s="14">
        <f>表格1[[#This Row],[信用卡交易金額'[新臺幣']]]/1000</f>
        <v>239996.61600000001</v>
      </c>
      <c r="L5215" s="14">
        <f>表格1[[#This Row],[信用卡交易金額'[新臺幣']]]/1000000</f>
        <v>239.99661599999999</v>
      </c>
      <c r="M5215" s="14" t="str" cm="1">
        <f t="array" ref="M5215">_xlfn.TEXTJOIN("", TRUE, _xlfn.XLOOKUP(TRUE, VALUE(表格1[[#This Row],[年月]]) &lt;= VALUE($R$8:$R$12), $Q$8:$Q$12)) &amp; "年度"</f>
        <v>2023年度</v>
      </c>
    </row>
    <row r="5216" spans="1:13" x14ac:dyDescent="0.3">
      <c r="A5216" s="2">
        <v>202305</v>
      </c>
      <c r="B5216" s="19">
        <f>DATE(表格1[[#This Row],[年]],表格1[[#This Row],[月]],1)</f>
        <v>45047</v>
      </c>
      <c r="C5216" s="2" t="str">
        <f>LEFT(表格1[[#This Row],[年月]],4)</f>
        <v>2023</v>
      </c>
      <c r="D5216" s="2" t="str">
        <f>RIGHT(表格1[[#This Row],[年月]],2)</f>
        <v>05</v>
      </c>
      <c r="E5216" s="5">
        <v>10014000</v>
      </c>
      <c r="F5216" s="2" t="str">
        <f>VLOOKUP(TEXT(表格1[[#This Row],[地區]],"00000000"),縣市代碼,2,0)</f>
        <v>臺東縣</v>
      </c>
      <c r="G5216" s="2" t="s">
        <v>10</v>
      </c>
      <c r="H5216" s="13">
        <v>126193</v>
      </c>
      <c r="I5216" s="14">
        <v>548401084</v>
      </c>
      <c r="J5216" s="14">
        <f>表格1[[#This Row],[信用卡交易筆數]]/1000</f>
        <v>126.193</v>
      </c>
      <c r="K5216" s="14">
        <f>表格1[[#This Row],[信用卡交易金額'[新臺幣']]]/1000</f>
        <v>548401.08400000003</v>
      </c>
      <c r="L5216" s="14">
        <f>表格1[[#This Row],[信用卡交易金額'[新臺幣']]]/1000000</f>
        <v>548.40108399999997</v>
      </c>
      <c r="M5216" s="14" t="str" cm="1">
        <f t="array" ref="M5216">_xlfn.TEXTJOIN("", TRUE, _xlfn.XLOOKUP(TRUE, VALUE(表格1[[#This Row],[年月]]) &lt;= VALUE($R$8:$R$12), $Q$8:$Q$12)) &amp; "年度"</f>
        <v>2023年度</v>
      </c>
    </row>
    <row r="5217" spans="1:13" x14ac:dyDescent="0.3">
      <c r="A5217" s="2">
        <v>202305</v>
      </c>
      <c r="B5217" s="19">
        <f>DATE(表格1[[#This Row],[年]],表格1[[#This Row],[月]],1)</f>
        <v>45047</v>
      </c>
      <c r="C5217" s="2" t="str">
        <f>LEFT(表格1[[#This Row],[年月]],4)</f>
        <v>2023</v>
      </c>
      <c r="D5217" s="2" t="str">
        <f>RIGHT(表格1[[#This Row],[年月]],2)</f>
        <v>05</v>
      </c>
      <c r="E5217" s="5">
        <v>10016000</v>
      </c>
      <c r="F5217" s="2" t="str">
        <f>VLOOKUP(TEXT(表格1[[#This Row],[地區]],"00000000"),縣市代碼,2,0)</f>
        <v>澎湖縣</v>
      </c>
      <c r="G5217" s="2" t="s">
        <v>4</v>
      </c>
      <c r="H5217" s="13">
        <v>97958</v>
      </c>
      <c r="I5217" s="14">
        <v>43499839</v>
      </c>
      <c r="J5217" s="14">
        <f>表格1[[#This Row],[信用卡交易筆數]]/1000</f>
        <v>97.957999999999998</v>
      </c>
      <c r="K5217" s="14">
        <f>表格1[[#This Row],[信用卡交易金額'[新臺幣']]]/1000</f>
        <v>43499.839</v>
      </c>
      <c r="L5217" s="14">
        <f>表格1[[#This Row],[信用卡交易金額'[新臺幣']]]/1000000</f>
        <v>43.499839000000001</v>
      </c>
      <c r="M5217" s="14" t="str" cm="1">
        <f t="array" ref="M5217">_xlfn.TEXTJOIN("", TRUE, _xlfn.XLOOKUP(TRUE, VALUE(表格1[[#This Row],[年月]]) &lt;= VALUE($R$8:$R$12), $Q$8:$Q$12)) &amp; "年度"</f>
        <v>2023年度</v>
      </c>
    </row>
    <row r="5218" spans="1:13" x14ac:dyDescent="0.3">
      <c r="A5218" s="2">
        <v>202305</v>
      </c>
      <c r="B5218" s="19">
        <f>DATE(表格1[[#This Row],[年]],表格1[[#This Row],[月]],1)</f>
        <v>45047</v>
      </c>
      <c r="C5218" s="2" t="str">
        <f>LEFT(表格1[[#This Row],[年月]],4)</f>
        <v>2023</v>
      </c>
      <c r="D5218" s="2" t="str">
        <f>RIGHT(表格1[[#This Row],[年月]],2)</f>
        <v>05</v>
      </c>
      <c r="E5218" s="5">
        <v>10016000</v>
      </c>
      <c r="F5218" s="2" t="str">
        <f>VLOOKUP(TEXT(表格1[[#This Row],[地區]],"00000000"),縣市代碼,2,0)</f>
        <v>澎湖縣</v>
      </c>
      <c r="G5218" s="2" t="s">
        <v>5</v>
      </c>
      <c r="H5218" s="13">
        <v>8300</v>
      </c>
      <c r="I5218" s="14">
        <v>22489943</v>
      </c>
      <c r="J5218" s="14">
        <f>表格1[[#This Row],[信用卡交易筆數]]/1000</f>
        <v>8.3000000000000007</v>
      </c>
      <c r="K5218" s="14">
        <f>表格1[[#This Row],[信用卡交易金額'[新臺幣']]]/1000</f>
        <v>22489.942999999999</v>
      </c>
      <c r="L5218" s="14">
        <f>表格1[[#This Row],[信用卡交易金額'[新臺幣']]]/1000000</f>
        <v>22.489943</v>
      </c>
      <c r="M5218" s="14" t="str" cm="1">
        <f t="array" ref="M5218">_xlfn.TEXTJOIN("", TRUE, _xlfn.XLOOKUP(TRUE, VALUE(表格1[[#This Row],[年月]]) &lt;= VALUE($R$8:$R$12), $Q$8:$Q$12)) &amp; "年度"</f>
        <v>2023年度</v>
      </c>
    </row>
    <row r="5219" spans="1:13" x14ac:dyDescent="0.3">
      <c r="A5219" s="2">
        <v>202305</v>
      </c>
      <c r="B5219" s="19">
        <f>DATE(表格1[[#This Row],[年]],表格1[[#This Row],[月]],1)</f>
        <v>45047</v>
      </c>
      <c r="C5219" s="2" t="str">
        <f>LEFT(表格1[[#This Row],[年月]],4)</f>
        <v>2023</v>
      </c>
      <c r="D5219" s="2" t="str">
        <f>RIGHT(表格1[[#This Row],[年月]],2)</f>
        <v>05</v>
      </c>
      <c r="E5219" s="5">
        <v>10016000</v>
      </c>
      <c r="F5219" s="2" t="str">
        <f>VLOOKUP(TEXT(表格1[[#This Row],[地區]],"00000000"),縣市代碼,2,0)</f>
        <v>澎湖縣</v>
      </c>
      <c r="G5219" s="2" t="s">
        <v>6</v>
      </c>
      <c r="H5219" s="13">
        <v>12426</v>
      </c>
      <c r="I5219" s="14">
        <v>46351149</v>
      </c>
      <c r="J5219" s="14">
        <f>表格1[[#This Row],[信用卡交易筆數]]/1000</f>
        <v>12.426</v>
      </c>
      <c r="K5219" s="14">
        <f>表格1[[#This Row],[信用卡交易金額'[新臺幣']]]/1000</f>
        <v>46351.148999999998</v>
      </c>
      <c r="L5219" s="14">
        <f>表格1[[#This Row],[信用卡交易金額'[新臺幣']]]/1000000</f>
        <v>46.351148999999999</v>
      </c>
      <c r="M5219" s="14" t="str" cm="1">
        <f t="array" ref="M5219">_xlfn.TEXTJOIN("", TRUE, _xlfn.XLOOKUP(TRUE, VALUE(表格1[[#This Row],[年月]]) &lt;= VALUE($R$8:$R$12), $Q$8:$Q$12)) &amp; "年度"</f>
        <v>2023年度</v>
      </c>
    </row>
    <row r="5220" spans="1:13" x14ac:dyDescent="0.3">
      <c r="A5220" s="2">
        <v>202305</v>
      </c>
      <c r="B5220" s="19">
        <f>DATE(表格1[[#This Row],[年]],表格1[[#This Row],[月]],1)</f>
        <v>45047</v>
      </c>
      <c r="C5220" s="2" t="str">
        <f>LEFT(表格1[[#This Row],[年月]],4)</f>
        <v>2023</v>
      </c>
      <c r="D5220" s="2" t="str">
        <f>RIGHT(表格1[[#This Row],[年月]],2)</f>
        <v>05</v>
      </c>
      <c r="E5220" s="5">
        <v>10016000</v>
      </c>
      <c r="F5220" s="2" t="str">
        <f>VLOOKUP(TEXT(表格1[[#This Row],[地區]],"00000000"),縣市代碼,2,0)</f>
        <v>澎湖縣</v>
      </c>
      <c r="G5220" s="2" t="s">
        <v>7</v>
      </c>
      <c r="H5220" s="13">
        <v>64217</v>
      </c>
      <c r="I5220" s="14">
        <v>88675693</v>
      </c>
      <c r="J5220" s="14">
        <f>表格1[[#This Row],[信用卡交易筆數]]/1000</f>
        <v>64.216999999999999</v>
      </c>
      <c r="K5220" s="14">
        <f>表格1[[#This Row],[信用卡交易金額'[新臺幣']]]/1000</f>
        <v>88675.692999999999</v>
      </c>
      <c r="L5220" s="14">
        <f>表格1[[#This Row],[信用卡交易金額'[新臺幣']]]/1000000</f>
        <v>88.675692999999995</v>
      </c>
      <c r="M5220" s="14" t="str" cm="1">
        <f t="array" ref="M5220">_xlfn.TEXTJOIN("", TRUE, _xlfn.XLOOKUP(TRUE, VALUE(表格1[[#This Row],[年月]]) &lt;= VALUE($R$8:$R$12), $Q$8:$Q$12)) &amp; "年度"</f>
        <v>2023年度</v>
      </c>
    </row>
    <row r="5221" spans="1:13" x14ac:dyDescent="0.3">
      <c r="A5221" s="2">
        <v>202305</v>
      </c>
      <c r="B5221" s="19">
        <f>DATE(表格1[[#This Row],[年]],表格1[[#This Row],[月]],1)</f>
        <v>45047</v>
      </c>
      <c r="C5221" s="2" t="str">
        <f>LEFT(表格1[[#This Row],[年月]],4)</f>
        <v>2023</v>
      </c>
      <c r="D5221" s="2" t="str">
        <f>RIGHT(表格1[[#This Row],[年月]],2)</f>
        <v>05</v>
      </c>
      <c r="E5221" s="5">
        <v>10016000</v>
      </c>
      <c r="F5221" s="2" t="str">
        <f>VLOOKUP(TEXT(表格1[[#This Row],[地區]],"00000000"),縣市代碼,2,0)</f>
        <v>澎湖縣</v>
      </c>
      <c r="G5221" s="2" t="s">
        <v>8</v>
      </c>
      <c r="H5221" s="13">
        <v>52664</v>
      </c>
      <c r="I5221" s="14">
        <v>68710966</v>
      </c>
      <c r="J5221" s="14">
        <f>表格1[[#This Row],[信用卡交易筆數]]/1000</f>
        <v>52.664000000000001</v>
      </c>
      <c r="K5221" s="14">
        <f>表格1[[#This Row],[信用卡交易金額'[新臺幣']]]/1000</f>
        <v>68710.966</v>
      </c>
      <c r="L5221" s="14">
        <f>表格1[[#This Row],[信用卡交易金額'[新臺幣']]]/1000000</f>
        <v>68.710965999999999</v>
      </c>
      <c r="M5221" s="14" t="str" cm="1">
        <f t="array" ref="M5221">_xlfn.TEXTJOIN("", TRUE, _xlfn.XLOOKUP(TRUE, VALUE(表格1[[#This Row],[年月]]) &lt;= VALUE($R$8:$R$12), $Q$8:$Q$12)) &amp; "年度"</f>
        <v>2023年度</v>
      </c>
    </row>
    <row r="5222" spans="1:13" x14ac:dyDescent="0.3">
      <c r="A5222" s="2">
        <v>202305</v>
      </c>
      <c r="B5222" s="19">
        <f>DATE(表格1[[#This Row],[年]],表格1[[#This Row],[月]],1)</f>
        <v>45047</v>
      </c>
      <c r="C5222" s="2" t="str">
        <f>LEFT(表格1[[#This Row],[年月]],4)</f>
        <v>2023</v>
      </c>
      <c r="D5222" s="2" t="str">
        <f>RIGHT(表格1[[#This Row],[年月]],2)</f>
        <v>05</v>
      </c>
      <c r="E5222" s="5">
        <v>10016000</v>
      </c>
      <c r="F5222" s="2" t="str">
        <f>VLOOKUP(TEXT(表格1[[#This Row],[地區]],"00000000"),縣市代碼,2,0)</f>
        <v>澎湖縣</v>
      </c>
      <c r="G5222" s="2" t="s">
        <v>9</v>
      </c>
      <c r="H5222" s="13">
        <v>98766</v>
      </c>
      <c r="I5222" s="14">
        <v>104968014</v>
      </c>
      <c r="J5222" s="14">
        <f>表格1[[#This Row],[信用卡交易筆數]]/1000</f>
        <v>98.766000000000005</v>
      </c>
      <c r="K5222" s="14">
        <f>表格1[[#This Row],[信用卡交易金額'[新臺幣']]]/1000</f>
        <v>104968.014</v>
      </c>
      <c r="L5222" s="14">
        <f>表格1[[#This Row],[信用卡交易金額'[新臺幣']]]/1000000</f>
        <v>104.968014</v>
      </c>
      <c r="M5222" s="14" t="str" cm="1">
        <f t="array" ref="M5222">_xlfn.TEXTJOIN("", TRUE, _xlfn.XLOOKUP(TRUE, VALUE(表格1[[#This Row],[年月]]) &lt;= VALUE($R$8:$R$12), $Q$8:$Q$12)) &amp; "年度"</f>
        <v>2023年度</v>
      </c>
    </row>
    <row r="5223" spans="1:13" x14ac:dyDescent="0.3">
      <c r="A5223" s="2">
        <v>202305</v>
      </c>
      <c r="B5223" s="19">
        <f>DATE(表格1[[#This Row],[年]],表格1[[#This Row],[月]],1)</f>
        <v>45047</v>
      </c>
      <c r="C5223" s="2" t="str">
        <f>LEFT(表格1[[#This Row],[年月]],4)</f>
        <v>2023</v>
      </c>
      <c r="D5223" s="2" t="str">
        <f>RIGHT(表格1[[#This Row],[年月]],2)</f>
        <v>05</v>
      </c>
      <c r="E5223" s="5">
        <v>10016000</v>
      </c>
      <c r="F5223" s="2" t="str">
        <f>VLOOKUP(TEXT(表格1[[#This Row],[地區]],"00000000"),縣市代碼,2,0)</f>
        <v>澎湖縣</v>
      </c>
      <c r="G5223" s="2" t="s">
        <v>10</v>
      </c>
      <c r="H5223" s="13">
        <v>55439</v>
      </c>
      <c r="I5223" s="14">
        <v>222630662</v>
      </c>
      <c r="J5223" s="14">
        <f>表格1[[#This Row],[信用卡交易筆數]]/1000</f>
        <v>55.439</v>
      </c>
      <c r="K5223" s="14">
        <f>表格1[[#This Row],[信用卡交易金額'[新臺幣']]]/1000</f>
        <v>222630.66200000001</v>
      </c>
      <c r="L5223" s="14">
        <f>表格1[[#This Row],[信用卡交易金額'[新臺幣']]]/1000000</f>
        <v>222.630662</v>
      </c>
      <c r="M5223" s="14" t="str" cm="1">
        <f t="array" ref="M5223">_xlfn.TEXTJOIN("", TRUE, _xlfn.XLOOKUP(TRUE, VALUE(表格1[[#This Row],[年月]]) &lt;= VALUE($R$8:$R$12), $Q$8:$Q$12)) &amp; "年度"</f>
        <v>2023年度</v>
      </c>
    </row>
    <row r="5224" spans="1:13" x14ac:dyDescent="0.3">
      <c r="A5224" s="2">
        <v>202305</v>
      </c>
      <c r="B5224" s="19">
        <f>DATE(表格1[[#This Row],[年]],表格1[[#This Row],[月]],1)</f>
        <v>45047</v>
      </c>
      <c r="C5224" s="2" t="str">
        <f>LEFT(表格1[[#This Row],[年月]],4)</f>
        <v>2023</v>
      </c>
      <c r="D5224" s="2" t="str">
        <f>RIGHT(表格1[[#This Row],[年月]],2)</f>
        <v>05</v>
      </c>
      <c r="E5224" s="5" t="s">
        <v>62</v>
      </c>
      <c r="F5224" s="2" t="str">
        <f>VLOOKUP(TEXT(表格1[[#This Row],[地區]],"00000000"),縣市代碼,2,0)</f>
        <v>金門縣</v>
      </c>
      <c r="G5224" s="2" t="s">
        <v>4</v>
      </c>
      <c r="H5224" s="13">
        <v>82558</v>
      </c>
      <c r="I5224" s="14">
        <v>41997647</v>
      </c>
      <c r="J5224" s="14">
        <f>表格1[[#This Row],[信用卡交易筆數]]/1000</f>
        <v>82.558000000000007</v>
      </c>
      <c r="K5224" s="14">
        <f>表格1[[#This Row],[信用卡交易金額'[新臺幣']]]/1000</f>
        <v>41997.646999999997</v>
      </c>
      <c r="L5224" s="14">
        <f>表格1[[#This Row],[信用卡交易金額'[新臺幣']]]/1000000</f>
        <v>41.997647000000001</v>
      </c>
      <c r="M5224" s="14" t="str" cm="1">
        <f t="array" ref="M5224">_xlfn.TEXTJOIN("", TRUE, _xlfn.XLOOKUP(TRUE, VALUE(表格1[[#This Row],[年月]]) &lt;= VALUE($R$8:$R$12), $Q$8:$Q$12)) &amp; "年度"</f>
        <v>2023年度</v>
      </c>
    </row>
    <row r="5225" spans="1:13" x14ac:dyDescent="0.3">
      <c r="A5225" s="2">
        <v>202305</v>
      </c>
      <c r="B5225" s="19">
        <f>DATE(表格1[[#This Row],[年]],表格1[[#This Row],[月]],1)</f>
        <v>45047</v>
      </c>
      <c r="C5225" s="2" t="str">
        <f>LEFT(表格1[[#This Row],[年月]],4)</f>
        <v>2023</v>
      </c>
      <c r="D5225" s="2" t="str">
        <f>RIGHT(表格1[[#This Row],[年月]],2)</f>
        <v>05</v>
      </c>
      <c r="E5225" s="5" t="s">
        <v>62</v>
      </c>
      <c r="F5225" s="2" t="str">
        <f>VLOOKUP(TEXT(表格1[[#This Row],[地區]],"00000000"),縣市代碼,2,0)</f>
        <v>金門縣</v>
      </c>
      <c r="G5225" s="2" t="s">
        <v>5</v>
      </c>
      <c r="H5225" s="13">
        <v>6839</v>
      </c>
      <c r="I5225" s="14">
        <v>17171671</v>
      </c>
      <c r="J5225" s="14">
        <f>表格1[[#This Row],[信用卡交易筆數]]/1000</f>
        <v>6.8390000000000004</v>
      </c>
      <c r="K5225" s="14">
        <f>表格1[[#This Row],[信用卡交易金額'[新臺幣']]]/1000</f>
        <v>17171.670999999998</v>
      </c>
      <c r="L5225" s="14">
        <f>表格1[[#This Row],[信用卡交易金額'[新臺幣']]]/1000000</f>
        <v>17.171671</v>
      </c>
      <c r="M5225" s="14" t="str" cm="1">
        <f t="array" ref="M5225">_xlfn.TEXTJOIN("", TRUE, _xlfn.XLOOKUP(TRUE, VALUE(表格1[[#This Row],[年月]]) &lt;= VALUE($R$8:$R$12), $Q$8:$Q$12)) &amp; "年度"</f>
        <v>2023年度</v>
      </c>
    </row>
    <row r="5226" spans="1:13" x14ac:dyDescent="0.3">
      <c r="A5226" s="2">
        <v>202305</v>
      </c>
      <c r="B5226" s="19">
        <f>DATE(表格1[[#This Row],[年]],表格1[[#This Row],[月]],1)</f>
        <v>45047</v>
      </c>
      <c r="C5226" s="2" t="str">
        <f>LEFT(表格1[[#This Row],[年月]],4)</f>
        <v>2023</v>
      </c>
      <c r="D5226" s="2" t="str">
        <f>RIGHT(表格1[[#This Row],[年月]],2)</f>
        <v>05</v>
      </c>
      <c r="E5226" s="5" t="s">
        <v>62</v>
      </c>
      <c r="F5226" s="2" t="str">
        <f>VLOOKUP(TEXT(表格1[[#This Row],[地區]],"00000000"),縣市代碼,2,0)</f>
        <v>金門縣</v>
      </c>
      <c r="G5226" s="2" t="s">
        <v>6</v>
      </c>
      <c r="H5226" s="13">
        <v>10550</v>
      </c>
      <c r="I5226" s="14">
        <v>34030685</v>
      </c>
      <c r="J5226" s="14">
        <f>表格1[[#This Row],[信用卡交易筆數]]/1000</f>
        <v>10.55</v>
      </c>
      <c r="K5226" s="14">
        <f>表格1[[#This Row],[信用卡交易金額'[新臺幣']]]/1000</f>
        <v>34030.684999999998</v>
      </c>
      <c r="L5226" s="14">
        <f>表格1[[#This Row],[信用卡交易金額'[新臺幣']]]/1000000</f>
        <v>34.030684999999998</v>
      </c>
      <c r="M5226" s="14" t="str" cm="1">
        <f t="array" ref="M5226">_xlfn.TEXTJOIN("", TRUE, _xlfn.XLOOKUP(TRUE, VALUE(表格1[[#This Row],[年月]]) &lt;= VALUE($R$8:$R$12), $Q$8:$Q$12)) &amp; "年度"</f>
        <v>2023年度</v>
      </c>
    </row>
    <row r="5227" spans="1:13" x14ac:dyDescent="0.3">
      <c r="A5227" s="2">
        <v>202305</v>
      </c>
      <c r="B5227" s="19">
        <f>DATE(表格1[[#This Row],[年]],表格1[[#This Row],[月]],1)</f>
        <v>45047</v>
      </c>
      <c r="C5227" s="2" t="str">
        <f>LEFT(表格1[[#This Row],[年月]],4)</f>
        <v>2023</v>
      </c>
      <c r="D5227" s="2" t="str">
        <f>RIGHT(表格1[[#This Row],[年月]],2)</f>
        <v>05</v>
      </c>
      <c r="E5227" s="5" t="s">
        <v>62</v>
      </c>
      <c r="F5227" s="2" t="str">
        <f>VLOOKUP(TEXT(表格1[[#This Row],[地區]],"00000000"),縣市代碼,2,0)</f>
        <v>金門縣</v>
      </c>
      <c r="G5227" s="2" t="s">
        <v>7</v>
      </c>
      <c r="H5227" s="13">
        <v>47922</v>
      </c>
      <c r="I5227" s="14">
        <v>71821491</v>
      </c>
      <c r="J5227" s="14">
        <f>表格1[[#This Row],[信用卡交易筆數]]/1000</f>
        <v>47.921999999999997</v>
      </c>
      <c r="K5227" s="14">
        <f>表格1[[#This Row],[信用卡交易金額'[新臺幣']]]/1000</f>
        <v>71821.490999999995</v>
      </c>
      <c r="L5227" s="14">
        <f>表格1[[#This Row],[信用卡交易金額'[新臺幣']]]/1000000</f>
        <v>71.821490999999995</v>
      </c>
      <c r="M5227" s="14" t="str" cm="1">
        <f t="array" ref="M5227">_xlfn.TEXTJOIN("", TRUE, _xlfn.XLOOKUP(TRUE, VALUE(表格1[[#This Row],[年月]]) &lt;= VALUE($R$8:$R$12), $Q$8:$Q$12)) &amp; "年度"</f>
        <v>2023年度</v>
      </c>
    </row>
    <row r="5228" spans="1:13" x14ac:dyDescent="0.3">
      <c r="A5228" s="2">
        <v>202305</v>
      </c>
      <c r="B5228" s="19">
        <f>DATE(表格1[[#This Row],[年]],表格1[[#This Row],[月]],1)</f>
        <v>45047</v>
      </c>
      <c r="C5228" s="2" t="str">
        <f>LEFT(表格1[[#This Row],[年月]],4)</f>
        <v>2023</v>
      </c>
      <c r="D5228" s="2" t="str">
        <f>RIGHT(表格1[[#This Row],[年月]],2)</f>
        <v>05</v>
      </c>
      <c r="E5228" s="5" t="s">
        <v>62</v>
      </c>
      <c r="F5228" s="2" t="str">
        <f>VLOOKUP(TEXT(表格1[[#This Row],[地區]],"00000000"),縣市代碼,2,0)</f>
        <v>金門縣</v>
      </c>
      <c r="G5228" s="2" t="s">
        <v>8</v>
      </c>
      <c r="H5228" s="13">
        <v>42597</v>
      </c>
      <c r="I5228" s="14">
        <v>61601793</v>
      </c>
      <c r="J5228" s="14">
        <f>表格1[[#This Row],[信用卡交易筆數]]/1000</f>
        <v>42.597000000000001</v>
      </c>
      <c r="K5228" s="14">
        <f>表格1[[#This Row],[信用卡交易金額'[新臺幣']]]/1000</f>
        <v>61601.792999999998</v>
      </c>
      <c r="L5228" s="14">
        <f>表格1[[#This Row],[信用卡交易金額'[新臺幣']]]/1000000</f>
        <v>61.601793000000001</v>
      </c>
      <c r="M5228" s="14" t="str" cm="1">
        <f t="array" ref="M5228">_xlfn.TEXTJOIN("", TRUE, _xlfn.XLOOKUP(TRUE, VALUE(表格1[[#This Row],[年月]]) &lt;= VALUE($R$8:$R$12), $Q$8:$Q$12)) &amp; "年度"</f>
        <v>2023年度</v>
      </c>
    </row>
    <row r="5229" spans="1:13" x14ac:dyDescent="0.3">
      <c r="A5229" s="2">
        <v>202305</v>
      </c>
      <c r="B5229" s="19">
        <f>DATE(表格1[[#This Row],[年]],表格1[[#This Row],[月]],1)</f>
        <v>45047</v>
      </c>
      <c r="C5229" s="2" t="str">
        <f>LEFT(表格1[[#This Row],[年月]],4)</f>
        <v>2023</v>
      </c>
      <c r="D5229" s="2" t="str">
        <f>RIGHT(表格1[[#This Row],[年月]],2)</f>
        <v>05</v>
      </c>
      <c r="E5229" s="5" t="s">
        <v>62</v>
      </c>
      <c r="F5229" s="2" t="str">
        <f>VLOOKUP(TEXT(表格1[[#This Row],[地區]],"00000000"),縣市代碼,2,0)</f>
        <v>金門縣</v>
      </c>
      <c r="G5229" s="2" t="s">
        <v>9</v>
      </c>
      <c r="H5229" s="13">
        <v>105207</v>
      </c>
      <c r="I5229" s="14">
        <v>114810522</v>
      </c>
      <c r="J5229" s="14">
        <f>表格1[[#This Row],[信用卡交易筆數]]/1000</f>
        <v>105.20699999999999</v>
      </c>
      <c r="K5229" s="14">
        <f>表格1[[#This Row],[信用卡交易金額'[新臺幣']]]/1000</f>
        <v>114810.522</v>
      </c>
      <c r="L5229" s="14">
        <f>表格1[[#This Row],[信用卡交易金額'[新臺幣']]]/1000000</f>
        <v>114.81052200000001</v>
      </c>
      <c r="M5229" s="14" t="str" cm="1">
        <f t="array" ref="M5229">_xlfn.TEXTJOIN("", TRUE, _xlfn.XLOOKUP(TRUE, VALUE(表格1[[#This Row],[年月]]) &lt;= VALUE($R$8:$R$12), $Q$8:$Q$12)) &amp; "年度"</f>
        <v>2023年度</v>
      </c>
    </row>
    <row r="5230" spans="1:13" x14ac:dyDescent="0.3">
      <c r="A5230" s="2">
        <v>202305</v>
      </c>
      <c r="B5230" s="19">
        <f>DATE(表格1[[#This Row],[年]],表格1[[#This Row],[月]],1)</f>
        <v>45047</v>
      </c>
      <c r="C5230" s="2" t="str">
        <f>LEFT(表格1[[#This Row],[年月]],4)</f>
        <v>2023</v>
      </c>
      <c r="D5230" s="2" t="str">
        <f>RIGHT(表格1[[#This Row],[年月]],2)</f>
        <v>05</v>
      </c>
      <c r="E5230" s="5" t="s">
        <v>62</v>
      </c>
      <c r="F5230" s="2" t="str">
        <f>VLOOKUP(TEXT(表格1[[#This Row],[地區]],"00000000"),縣市代碼,2,0)</f>
        <v>金門縣</v>
      </c>
      <c r="G5230" s="2" t="s">
        <v>10</v>
      </c>
      <c r="H5230" s="13">
        <v>46386</v>
      </c>
      <c r="I5230" s="14">
        <v>198568221</v>
      </c>
      <c r="J5230" s="14">
        <f>表格1[[#This Row],[信用卡交易筆數]]/1000</f>
        <v>46.386000000000003</v>
      </c>
      <c r="K5230" s="14">
        <f>表格1[[#This Row],[信用卡交易金額'[新臺幣']]]/1000</f>
        <v>198568.22099999999</v>
      </c>
      <c r="L5230" s="14">
        <f>表格1[[#This Row],[信用卡交易金額'[新臺幣']]]/1000000</f>
        <v>198.56822099999999</v>
      </c>
      <c r="M5230" s="14" t="str" cm="1">
        <f t="array" ref="M5230">_xlfn.TEXTJOIN("", TRUE, _xlfn.XLOOKUP(TRUE, VALUE(表格1[[#This Row],[年月]]) &lt;= VALUE($R$8:$R$12), $Q$8:$Q$12)) &amp; "年度"</f>
        <v>2023年度</v>
      </c>
    </row>
    <row r="5231" spans="1:13" x14ac:dyDescent="0.3">
      <c r="A5231" s="2">
        <v>202305</v>
      </c>
      <c r="B5231" s="19">
        <f>DATE(表格1[[#This Row],[年]],表格1[[#This Row],[月]],1)</f>
        <v>45047</v>
      </c>
      <c r="C5231" s="2" t="str">
        <f>LEFT(表格1[[#This Row],[年月]],4)</f>
        <v>2023</v>
      </c>
      <c r="D5231" s="2" t="str">
        <f>RIGHT(表格1[[#This Row],[年月]],2)</f>
        <v>05</v>
      </c>
      <c r="E5231" s="5">
        <v>9007000</v>
      </c>
      <c r="F5231" s="2" t="str">
        <f>VLOOKUP(TEXT(表格1[[#This Row],[地區]],"00000000"),縣市代碼,2,0)</f>
        <v>連江縣</v>
      </c>
      <c r="G5231" s="2" t="s">
        <v>4</v>
      </c>
      <c r="H5231" s="13">
        <v>13120</v>
      </c>
      <c r="I5231" s="14">
        <v>10492641</v>
      </c>
      <c r="J5231" s="14">
        <f>表格1[[#This Row],[信用卡交易筆數]]/1000</f>
        <v>13.12</v>
      </c>
      <c r="K5231" s="14">
        <f>表格1[[#This Row],[信用卡交易金額'[新臺幣']]]/1000</f>
        <v>10492.641</v>
      </c>
      <c r="L5231" s="14">
        <f>表格1[[#This Row],[信用卡交易金額'[新臺幣']]]/1000000</f>
        <v>10.492641000000001</v>
      </c>
      <c r="M5231" s="14" t="str" cm="1">
        <f t="array" ref="M5231">_xlfn.TEXTJOIN("", TRUE, _xlfn.XLOOKUP(TRUE, VALUE(表格1[[#This Row],[年月]]) &lt;= VALUE($R$8:$R$12), $Q$8:$Q$12)) &amp; "年度"</f>
        <v>2023年度</v>
      </c>
    </row>
    <row r="5232" spans="1:13" x14ac:dyDescent="0.3">
      <c r="A5232" s="2">
        <v>202305</v>
      </c>
      <c r="B5232" s="19">
        <f>DATE(表格1[[#This Row],[年]],表格1[[#This Row],[月]],1)</f>
        <v>45047</v>
      </c>
      <c r="C5232" s="2" t="str">
        <f>LEFT(表格1[[#This Row],[年月]],4)</f>
        <v>2023</v>
      </c>
      <c r="D5232" s="2" t="str">
        <f>RIGHT(表格1[[#This Row],[年月]],2)</f>
        <v>05</v>
      </c>
      <c r="E5232" s="5">
        <v>9007000</v>
      </c>
      <c r="F5232" s="2" t="str">
        <f>VLOOKUP(TEXT(表格1[[#This Row],[地區]],"00000000"),縣市代碼,2,0)</f>
        <v>連江縣</v>
      </c>
      <c r="G5232" s="2" t="s">
        <v>5</v>
      </c>
      <c r="H5232" s="13">
        <v>1019</v>
      </c>
      <c r="I5232" s="14">
        <v>3212859</v>
      </c>
      <c r="J5232" s="14">
        <f>表格1[[#This Row],[信用卡交易筆數]]/1000</f>
        <v>1.0189999999999999</v>
      </c>
      <c r="K5232" s="14">
        <f>表格1[[#This Row],[信用卡交易金額'[新臺幣']]]/1000</f>
        <v>3212.8589999999999</v>
      </c>
      <c r="L5232" s="14">
        <f>表格1[[#This Row],[信用卡交易金額'[新臺幣']]]/1000000</f>
        <v>3.2128589999999999</v>
      </c>
      <c r="M5232" s="14" t="str" cm="1">
        <f t="array" ref="M5232">_xlfn.TEXTJOIN("", TRUE, _xlfn.XLOOKUP(TRUE, VALUE(表格1[[#This Row],[年月]]) &lt;= VALUE($R$8:$R$12), $Q$8:$Q$12)) &amp; "年度"</f>
        <v>2023年度</v>
      </c>
    </row>
    <row r="5233" spans="1:13" x14ac:dyDescent="0.3">
      <c r="A5233" s="2">
        <v>202305</v>
      </c>
      <c r="B5233" s="19">
        <f>DATE(表格1[[#This Row],[年]],表格1[[#This Row],[月]],1)</f>
        <v>45047</v>
      </c>
      <c r="C5233" s="2" t="str">
        <f>LEFT(表格1[[#This Row],[年月]],4)</f>
        <v>2023</v>
      </c>
      <c r="D5233" s="2" t="str">
        <f>RIGHT(表格1[[#This Row],[年月]],2)</f>
        <v>05</v>
      </c>
      <c r="E5233" s="5">
        <v>9007000</v>
      </c>
      <c r="F5233" s="2" t="str">
        <f>VLOOKUP(TEXT(表格1[[#This Row],[地區]],"00000000"),縣市代碼,2,0)</f>
        <v>連江縣</v>
      </c>
      <c r="G5233" s="2" t="s">
        <v>6</v>
      </c>
      <c r="H5233" s="13">
        <v>1653</v>
      </c>
      <c r="I5233" s="14">
        <v>4150255</v>
      </c>
      <c r="J5233" s="14">
        <f>表格1[[#This Row],[信用卡交易筆數]]/1000</f>
        <v>1.653</v>
      </c>
      <c r="K5233" s="14">
        <f>表格1[[#This Row],[信用卡交易金額'[新臺幣']]]/1000</f>
        <v>4150.2550000000001</v>
      </c>
      <c r="L5233" s="14">
        <f>表格1[[#This Row],[信用卡交易金額'[新臺幣']]]/1000000</f>
        <v>4.1502549999999996</v>
      </c>
      <c r="M5233" s="14" t="str" cm="1">
        <f t="array" ref="M5233">_xlfn.TEXTJOIN("", TRUE, _xlfn.XLOOKUP(TRUE, VALUE(表格1[[#This Row],[年月]]) &lt;= VALUE($R$8:$R$12), $Q$8:$Q$12)) &amp; "年度"</f>
        <v>2023年度</v>
      </c>
    </row>
    <row r="5234" spans="1:13" x14ac:dyDescent="0.3">
      <c r="A5234" s="2">
        <v>202305</v>
      </c>
      <c r="B5234" s="19">
        <f>DATE(表格1[[#This Row],[年]],表格1[[#This Row],[月]],1)</f>
        <v>45047</v>
      </c>
      <c r="C5234" s="2" t="str">
        <f>LEFT(表格1[[#This Row],[年月]],4)</f>
        <v>2023</v>
      </c>
      <c r="D5234" s="2" t="str">
        <f>RIGHT(表格1[[#This Row],[年月]],2)</f>
        <v>05</v>
      </c>
      <c r="E5234" s="5">
        <v>9007000</v>
      </c>
      <c r="F5234" s="2" t="str">
        <f>VLOOKUP(TEXT(表格1[[#This Row],[地區]],"00000000"),縣市代碼,2,0)</f>
        <v>連江縣</v>
      </c>
      <c r="G5234" s="2" t="s">
        <v>7</v>
      </c>
      <c r="H5234" s="13">
        <v>9047</v>
      </c>
      <c r="I5234" s="14">
        <v>14082670</v>
      </c>
      <c r="J5234" s="14">
        <f>表格1[[#This Row],[信用卡交易筆數]]/1000</f>
        <v>9.0470000000000006</v>
      </c>
      <c r="K5234" s="14">
        <f>表格1[[#This Row],[信用卡交易金額'[新臺幣']]]/1000</f>
        <v>14082.67</v>
      </c>
      <c r="L5234" s="14">
        <f>表格1[[#This Row],[信用卡交易金額'[新臺幣']]]/1000000</f>
        <v>14.08267</v>
      </c>
      <c r="M5234" s="14" t="str" cm="1">
        <f t="array" ref="M5234">_xlfn.TEXTJOIN("", TRUE, _xlfn.XLOOKUP(TRUE, VALUE(表格1[[#This Row],[年月]]) &lt;= VALUE($R$8:$R$12), $Q$8:$Q$12)) &amp; "年度"</f>
        <v>2023年度</v>
      </c>
    </row>
    <row r="5235" spans="1:13" x14ac:dyDescent="0.3">
      <c r="A5235" s="2">
        <v>202305</v>
      </c>
      <c r="B5235" s="19">
        <f>DATE(表格1[[#This Row],[年]],表格1[[#This Row],[月]],1)</f>
        <v>45047</v>
      </c>
      <c r="C5235" s="2" t="str">
        <f>LEFT(表格1[[#This Row],[年月]],4)</f>
        <v>2023</v>
      </c>
      <c r="D5235" s="2" t="str">
        <f>RIGHT(表格1[[#This Row],[年月]],2)</f>
        <v>05</v>
      </c>
      <c r="E5235" s="5">
        <v>9007000</v>
      </c>
      <c r="F5235" s="2" t="str">
        <f>VLOOKUP(TEXT(表格1[[#This Row],[地區]],"00000000"),縣市代碼,2,0)</f>
        <v>連江縣</v>
      </c>
      <c r="G5235" s="2" t="s">
        <v>8</v>
      </c>
      <c r="H5235" s="13">
        <v>7376</v>
      </c>
      <c r="I5235" s="14">
        <v>12327445</v>
      </c>
      <c r="J5235" s="14">
        <f>表格1[[#This Row],[信用卡交易筆數]]/1000</f>
        <v>7.3760000000000003</v>
      </c>
      <c r="K5235" s="14">
        <f>表格1[[#This Row],[信用卡交易金額'[新臺幣']]]/1000</f>
        <v>12327.445</v>
      </c>
      <c r="L5235" s="14">
        <f>表格1[[#This Row],[信用卡交易金額'[新臺幣']]]/1000000</f>
        <v>12.327445000000001</v>
      </c>
      <c r="M5235" s="14" t="str" cm="1">
        <f t="array" ref="M5235">_xlfn.TEXTJOIN("", TRUE, _xlfn.XLOOKUP(TRUE, VALUE(表格1[[#This Row],[年月]]) &lt;= VALUE($R$8:$R$12), $Q$8:$Q$12)) &amp; "年度"</f>
        <v>2023年度</v>
      </c>
    </row>
    <row r="5236" spans="1:13" x14ac:dyDescent="0.3">
      <c r="A5236" s="2">
        <v>202305</v>
      </c>
      <c r="B5236" s="19">
        <f>DATE(表格1[[#This Row],[年]],表格1[[#This Row],[月]],1)</f>
        <v>45047</v>
      </c>
      <c r="C5236" s="2" t="str">
        <f>LEFT(表格1[[#This Row],[年月]],4)</f>
        <v>2023</v>
      </c>
      <c r="D5236" s="2" t="str">
        <f>RIGHT(表格1[[#This Row],[年月]],2)</f>
        <v>05</v>
      </c>
      <c r="E5236" s="5">
        <v>9007000</v>
      </c>
      <c r="F5236" s="2" t="str">
        <f>VLOOKUP(TEXT(表格1[[#This Row],[地區]],"00000000"),縣市代碼,2,0)</f>
        <v>連江縣</v>
      </c>
      <c r="G5236" s="2" t="s">
        <v>9</v>
      </c>
      <c r="H5236" s="13">
        <v>12886</v>
      </c>
      <c r="I5236" s="14">
        <v>16002771</v>
      </c>
      <c r="J5236" s="14">
        <f>表格1[[#This Row],[信用卡交易筆數]]/1000</f>
        <v>12.885999999999999</v>
      </c>
      <c r="K5236" s="14">
        <f>表格1[[#This Row],[信用卡交易金額'[新臺幣']]]/1000</f>
        <v>16002.771000000001</v>
      </c>
      <c r="L5236" s="14">
        <f>表格1[[#This Row],[信用卡交易金額'[新臺幣']]]/1000000</f>
        <v>16.002770999999999</v>
      </c>
      <c r="M5236" s="14" t="str" cm="1">
        <f t="array" ref="M5236">_xlfn.TEXTJOIN("", TRUE, _xlfn.XLOOKUP(TRUE, VALUE(表格1[[#This Row],[年月]]) &lt;= VALUE($R$8:$R$12), $Q$8:$Q$12)) &amp; "年度"</f>
        <v>2023年度</v>
      </c>
    </row>
    <row r="5237" spans="1:13" x14ac:dyDescent="0.3">
      <c r="A5237" s="2">
        <v>202305</v>
      </c>
      <c r="B5237" s="19">
        <f>DATE(表格1[[#This Row],[年]],表格1[[#This Row],[月]],1)</f>
        <v>45047</v>
      </c>
      <c r="C5237" s="2" t="str">
        <f>LEFT(表格1[[#This Row],[年月]],4)</f>
        <v>2023</v>
      </c>
      <c r="D5237" s="2" t="str">
        <f>RIGHT(表格1[[#This Row],[年月]],2)</f>
        <v>05</v>
      </c>
      <c r="E5237" s="5">
        <v>9007000</v>
      </c>
      <c r="F5237" s="2" t="str">
        <f>VLOOKUP(TEXT(表格1[[#This Row],[地區]],"00000000"),縣市代碼,2,0)</f>
        <v>連江縣</v>
      </c>
      <c r="G5237" s="2" t="s">
        <v>10</v>
      </c>
      <c r="H5237" s="13">
        <v>8162</v>
      </c>
      <c r="I5237" s="14">
        <v>33053988</v>
      </c>
      <c r="J5237" s="14">
        <f>表格1[[#This Row],[信用卡交易筆數]]/1000</f>
        <v>8.1620000000000008</v>
      </c>
      <c r="K5237" s="14">
        <f>表格1[[#This Row],[信用卡交易金額'[新臺幣']]]/1000</f>
        <v>33053.987999999998</v>
      </c>
      <c r="L5237" s="14">
        <f>表格1[[#This Row],[信用卡交易金額'[新臺幣']]]/1000000</f>
        <v>33.053987999999997</v>
      </c>
      <c r="M5237" s="14" t="str" cm="1">
        <f t="array" ref="M5237">_xlfn.TEXTJOIN("", TRUE, _xlfn.XLOOKUP(TRUE, VALUE(表格1[[#This Row],[年月]]) &lt;= VALUE($R$8:$R$12), $Q$8:$Q$12)) &amp; "年度"</f>
        <v>2023年度</v>
      </c>
    </row>
    <row r="5238" spans="1:13" x14ac:dyDescent="0.3">
      <c r="A5238" s="2">
        <v>202306</v>
      </c>
      <c r="B5238" s="19">
        <f>DATE(表格1[[#This Row],[年]],表格1[[#This Row],[月]],1)</f>
        <v>45078</v>
      </c>
      <c r="C5238" s="2" t="str">
        <f>LEFT(表格1[[#This Row],[年月]],4)</f>
        <v>2023</v>
      </c>
      <c r="D5238" s="2" t="str">
        <f>RIGHT(表格1[[#This Row],[年月]],2)</f>
        <v>06</v>
      </c>
      <c r="E5238" s="5">
        <v>63000000</v>
      </c>
      <c r="F5238" s="2" t="str">
        <f>VLOOKUP(TEXT(表格1[[#This Row],[地區]],"00000000"),縣市代碼,2,0)</f>
        <v>臺北市</v>
      </c>
      <c r="G5238" s="2" t="s">
        <v>4</v>
      </c>
      <c r="H5238" s="13">
        <v>12634101</v>
      </c>
      <c r="I5238" s="14">
        <v>7309160580</v>
      </c>
      <c r="J5238" s="14">
        <f>表格1[[#This Row],[信用卡交易筆數]]/1000</f>
        <v>12634.101000000001</v>
      </c>
      <c r="K5238" s="14">
        <f>表格1[[#This Row],[信用卡交易金額'[新臺幣']]]/1000</f>
        <v>7309160.5800000001</v>
      </c>
      <c r="L5238" s="14">
        <f>表格1[[#This Row],[信用卡交易金額'[新臺幣']]]/1000000</f>
        <v>7309.1605799999998</v>
      </c>
      <c r="M5238" s="14" t="str" cm="1">
        <f t="array" ref="M5238">_xlfn.TEXTJOIN("", TRUE, _xlfn.XLOOKUP(TRUE, VALUE(表格1[[#This Row],[年月]]) &lt;= VALUE($R$8:$R$12), $Q$8:$Q$12)) &amp; "年度"</f>
        <v>2023年度</v>
      </c>
    </row>
    <row r="5239" spans="1:13" x14ac:dyDescent="0.3">
      <c r="A5239" s="2">
        <v>202306</v>
      </c>
      <c r="B5239" s="19">
        <f>DATE(表格1[[#This Row],[年]],表格1[[#This Row],[月]],1)</f>
        <v>45078</v>
      </c>
      <c r="C5239" s="2" t="str">
        <f>LEFT(表格1[[#This Row],[年月]],4)</f>
        <v>2023</v>
      </c>
      <c r="D5239" s="2" t="str">
        <f>RIGHT(表格1[[#This Row],[年月]],2)</f>
        <v>06</v>
      </c>
      <c r="E5239" s="5">
        <v>63000000</v>
      </c>
      <c r="F5239" s="2" t="str">
        <f>VLOOKUP(TEXT(表格1[[#This Row],[地區]],"00000000"),縣市代碼,2,0)</f>
        <v>臺北市</v>
      </c>
      <c r="G5239" s="2" t="s">
        <v>5</v>
      </c>
      <c r="H5239" s="13">
        <v>699535</v>
      </c>
      <c r="I5239" s="14">
        <v>2894235601</v>
      </c>
      <c r="J5239" s="14">
        <f>表格1[[#This Row],[信用卡交易筆數]]/1000</f>
        <v>699.53499999999997</v>
      </c>
      <c r="K5239" s="14">
        <f>表格1[[#This Row],[信用卡交易金額'[新臺幣']]]/1000</f>
        <v>2894235.6009999998</v>
      </c>
      <c r="L5239" s="14">
        <f>表格1[[#This Row],[信用卡交易金額'[新臺幣']]]/1000000</f>
        <v>2894.2356009999999</v>
      </c>
      <c r="M5239" s="14" t="str" cm="1">
        <f t="array" ref="M5239">_xlfn.TEXTJOIN("", TRUE, _xlfn.XLOOKUP(TRUE, VALUE(表格1[[#This Row],[年月]]) &lt;= VALUE($R$8:$R$12), $Q$8:$Q$12)) &amp; "年度"</f>
        <v>2023年度</v>
      </c>
    </row>
    <row r="5240" spans="1:13" x14ac:dyDescent="0.3">
      <c r="A5240" s="2">
        <v>202306</v>
      </c>
      <c r="B5240" s="19">
        <f>DATE(表格1[[#This Row],[年]],表格1[[#This Row],[月]],1)</f>
        <v>45078</v>
      </c>
      <c r="C5240" s="2" t="str">
        <f>LEFT(表格1[[#This Row],[年月]],4)</f>
        <v>2023</v>
      </c>
      <c r="D5240" s="2" t="str">
        <f>RIGHT(表格1[[#This Row],[年月]],2)</f>
        <v>06</v>
      </c>
      <c r="E5240" s="5">
        <v>63000000</v>
      </c>
      <c r="F5240" s="2" t="str">
        <f>VLOOKUP(TEXT(表格1[[#This Row],[地區]],"00000000"),縣市代碼,2,0)</f>
        <v>臺北市</v>
      </c>
      <c r="G5240" s="2" t="s">
        <v>6</v>
      </c>
      <c r="H5240" s="13">
        <v>886120</v>
      </c>
      <c r="I5240" s="14">
        <v>4446757300</v>
      </c>
      <c r="J5240" s="14">
        <f>表格1[[#This Row],[信用卡交易筆數]]/1000</f>
        <v>886.12</v>
      </c>
      <c r="K5240" s="14">
        <f>表格1[[#This Row],[信用卡交易金額'[新臺幣']]]/1000</f>
        <v>4446757.3</v>
      </c>
      <c r="L5240" s="14">
        <f>表格1[[#This Row],[信用卡交易金額'[新臺幣']]]/1000000</f>
        <v>4446.7573000000002</v>
      </c>
      <c r="M5240" s="14" t="str" cm="1">
        <f t="array" ref="M5240">_xlfn.TEXTJOIN("", TRUE, _xlfn.XLOOKUP(TRUE, VALUE(表格1[[#This Row],[年月]]) &lt;= VALUE($R$8:$R$12), $Q$8:$Q$12)) &amp; "年度"</f>
        <v>2023年度</v>
      </c>
    </row>
    <row r="5241" spans="1:13" x14ac:dyDescent="0.3">
      <c r="A5241" s="2">
        <v>202306</v>
      </c>
      <c r="B5241" s="19">
        <f>DATE(表格1[[#This Row],[年]],表格1[[#This Row],[月]],1)</f>
        <v>45078</v>
      </c>
      <c r="C5241" s="2" t="str">
        <f>LEFT(表格1[[#This Row],[年月]],4)</f>
        <v>2023</v>
      </c>
      <c r="D5241" s="2" t="str">
        <f>RIGHT(表格1[[#This Row],[年月]],2)</f>
        <v>06</v>
      </c>
      <c r="E5241" s="5">
        <v>63000000</v>
      </c>
      <c r="F5241" s="2" t="str">
        <f>VLOOKUP(TEXT(表格1[[#This Row],[地區]],"00000000"),縣市代碼,2,0)</f>
        <v>臺北市</v>
      </c>
      <c r="G5241" s="2" t="s">
        <v>7</v>
      </c>
      <c r="H5241" s="13">
        <v>5176566</v>
      </c>
      <c r="I5241" s="14">
        <v>5794504431</v>
      </c>
      <c r="J5241" s="14">
        <f>表格1[[#This Row],[信用卡交易筆數]]/1000</f>
        <v>5176.5659999999998</v>
      </c>
      <c r="K5241" s="14">
        <f>表格1[[#This Row],[信用卡交易金額'[新臺幣']]]/1000</f>
        <v>5794504.4309999999</v>
      </c>
      <c r="L5241" s="14">
        <f>表格1[[#This Row],[信用卡交易金額'[新臺幣']]]/1000000</f>
        <v>5794.5044310000003</v>
      </c>
      <c r="M5241" s="14" t="str" cm="1">
        <f t="array" ref="M5241">_xlfn.TEXTJOIN("", TRUE, _xlfn.XLOOKUP(TRUE, VALUE(表格1[[#This Row],[年月]]) &lt;= VALUE($R$8:$R$12), $Q$8:$Q$12)) &amp; "年度"</f>
        <v>2023年度</v>
      </c>
    </row>
    <row r="5242" spans="1:13" x14ac:dyDescent="0.3">
      <c r="A5242" s="2">
        <v>202306</v>
      </c>
      <c r="B5242" s="19">
        <f>DATE(表格1[[#This Row],[年]],表格1[[#This Row],[月]],1)</f>
        <v>45078</v>
      </c>
      <c r="C5242" s="2" t="str">
        <f>LEFT(表格1[[#This Row],[年月]],4)</f>
        <v>2023</v>
      </c>
      <c r="D5242" s="2" t="str">
        <f>RIGHT(表格1[[#This Row],[年月]],2)</f>
        <v>06</v>
      </c>
      <c r="E5242" s="5">
        <v>63000000</v>
      </c>
      <c r="F5242" s="2" t="str">
        <f>VLOOKUP(TEXT(表格1[[#This Row],[地區]],"00000000"),縣市代碼,2,0)</f>
        <v>臺北市</v>
      </c>
      <c r="G5242" s="2" t="s">
        <v>8</v>
      </c>
      <c r="H5242" s="13">
        <v>4219831</v>
      </c>
      <c r="I5242" s="14">
        <v>10517907161</v>
      </c>
      <c r="J5242" s="14">
        <f>表格1[[#This Row],[信用卡交易筆數]]/1000</f>
        <v>4219.8310000000001</v>
      </c>
      <c r="K5242" s="14">
        <f>表格1[[#This Row],[信用卡交易金額'[新臺幣']]]/1000</f>
        <v>10517907.161</v>
      </c>
      <c r="L5242" s="14">
        <f>表格1[[#This Row],[信用卡交易金額'[新臺幣']]]/1000000</f>
        <v>10517.907160999999</v>
      </c>
      <c r="M5242" s="14" t="str" cm="1">
        <f t="array" ref="M5242">_xlfn.TEXTJOIN("", TRUE, _xlfn.XLOOKUP(TRUE, VALUE(表格1[[#This Row],[年月]]) &lt;= VALUE($R$8:$R$12), $Q$8:$Q$12)) &amp; "年度"</f>
        <v>2023年度</v>
      </c>
    </row>
    <row r="5243" spans="1:13" x14ac:dyDescent="0.3">
      <c r="A5243" s="2">
        <v>202306</v>
      </c>
      <c r="B5243" s="19">
        <f>DATE(表格1[[#This Row],[年]],表格1[[#This Row],[月]],1)</f>
        <v>45078</v>
      </c>
      <c r="C5243" s="2" t="str">
        <f>LEFT(表格1[[#This Row],[年月]],4)</f>
        <v>2023</v>
      </c>
      <c r="D5243" s="2" t="str">
        <f>RIGHT(表格1[[#This Row],[年月]],2)</f>
        <v>06</v>
      </c>
      <c r="E5243" s="5">
        <v>63000000</v>
      </c>
      <c r="F5243" s="2" t="str">
        <f>VLOOKUP(TEXT(表格1[[#This Row],[地區]],"00000000"),縣市代碼,2,0)</f>
        <v>臺北市</v>
      </c>
      <c r="G5243" s="2" t="s">
        <v>9</v>
      </c>
      <c r="H5243" s="13">
        <v>9022876</v>
      </c>
      <c r="I5243" s="14">
        <v>12488454324</v>
      </c>
      <c r="J5243" s="14">
        <f>表格1[[#This Row],[信用卡交易筆數]]/1000</f>
        <v>9022.8760000000002</v>
      </c>
      <c r="K5243" s="14">
        <f>表格1[[#This Row],[信用卡交易金額'[新臺幣']]]/1000</f>
        <v>12488454.323999999</v>
      </c>
      <c r="L5243" s="14">
        <f>表格1[[#This Row],[信用卡交易金額'[新臺幣']]]/1000000</f>
        <v>12488.454324</v>
      </c>
      <c r="M5243" s="14" t="str" cm="1">
        <f t="array" ref="M5243">_xlfn.TEXTJOIN("", TRUE, _xlfn.XLOOKUP(TRUE, VALUE(表格1[[#This Row],[年月]]) &lt;= VALUE($R$8:$R$12), $Q$8:$Q$12)) &amp; "年度"</f>
        <v>2023年度</v>
      </c>
    </row>
    <row r="5244" spans="1:13" x14ac:dyDescent="0.3">
      <c r="A5244" s="2">
        <v>202306</v>
      </c>
      <c r="B5244" s="19">
        <f>DATE(表格1[[#This Row],[年]],表格1[[#This Row],[月]],1)</f>
        <v>45078</v>
      </c>
      <c r="C5244" s="2" t="str">
        <f>LEFT(表格1[[#This Row],[年月]],4)</f>
        <v>2023</v>
      </c>
      <c r="D5244" s="2" t="str">
        <f>RIGHT(表格1[[#This Row],[年月]],2)</f>
        <v>06</v>
      </c>
      <c r="E5244" s="5">
        <v>63000000</v>
      </c>
      <c r="F5244" s="2" t="str">
        <f>VLOOKUP(TEXT(表格1[[#This Row],[地區]],"00000000"),縣市代碼,2,0)</f>
        <v>臺北市</v>
      </c>
      <c r="G5244" s="2" t="s">
        <v>10</v>
      </c>
      <c r="H5244" s="13">
        <v>4616858</v>
      </c>
      <c r="I5244" s="14">
        <v>16283221164</v>
      </c>
      <c r="J5244" s="14">
        <f>表格1[[#This Row],[信用卡交易筆數]]/1000</f>
        <v>4616.8580000000002</v>
      </c>
      <c r="K5244" s="14">
        <f>表格1[[#This Row],[信用卡交易金額'[新臺幣']]]/1000</f>
        <v>16283221.164000001</v>
      </c>
      <c r="L5244" s="14">
        <f>表格1[[#This Row],[信用卡交易金額'[新臺幣']]]/1000000</f>
        <v>16283.221164</v>
      </c>
      <c r="M5244" s="14" t="str" cm="1">
        <f t="array" ref="M5244">_xlfn.TEXTJOIN("", TRUE, _xlfn.XLOOKUP(TRUE, VALUE(表格1[[#This Row],[年月]]) &lt;= VALUE($R$8:$R$12), $Q$8:$Q$12)) &amp; "年度"</f>
        <v>2023年度</v>
      </c>
    </row>
    <row r="5245" spans="1:13" x14ac:dyDescent="0.3">
      <c r="A5245" s="2">
        <v>202306</v>
      </c>
      <c r="B5245" s="19">
        <f>DATE(表格1[[#This Row],[年]],表格1[[#This Row],[月]],1)</f>
        <v>45078</v>
      </c>
      <c r="C5245" s="2" t="str">
        <f>LEFT(表格1[[#This Row],[年月]],4)</f>
        <v>2023</v>
      </c>
      <c r="D5245" s="2" t="str">
        <f>RIGHT(表格1[[#This Row],[年月]],2)</f>
        <v>06</v>
      </c>
      <c r="E5245" s="5">
        <v>65000000</v>
      </c>
      <c r="F5245" s="2" t="str">
        <f>VLOOKUP(TEXT(表格1[[#This Row],[地區]],"00000000"),縣市代碼,2,0)</f>
        <v>新北市</v>
      </c>
      <c r="G5245" s="2" t="s">
        <v>4</v>
      </c>
      <c r="H5245" s="13">
        <v>14209183</v>
      </c>
      <c r="I5245" s="14">
        <v>6819103036</v>
      </c>
      <c r="J5245" s="14">
        <f>表格1[[#This Row],[信用卡交易筆數]]/1000</f>
        <v>14209.183000000001</v>
      </c>
      <c r="K5245" s="14">
        <f>表格1[[#This Row],[信用卡交易金額'[新臺幣']]]/1000</f>
        <v>6819103.0360000003</v>
      </c>
      <c r="L5245" s="14">
        <f>表格1[[#This Row],[信用卡交易金額'[新臺幣']]]/1000000</f>
        <v>6819.1030360000004</v>
      </c>
      <c r="M5245" s="14" t="str" cm="1">
        <f t="array" ref="M5245">_xlfn.TEXTJOIN("", TRUE, _xlfn.XLOOKUP(TRUE, VALUE(表格1[[#This Row],[年月]]) &lt;= VALUE($R$8:$R$12), $Q$8:$Q$12)) &amp; "年度"</f>
        <v>2023年度</v>
      </c>
    </row>
    <row r="5246" spans="1:13" x14ac:dyDescent="0.3">
      <c r="A5246" s="2">
        <v>202306</v>
      </c>
      <c r="B5246" s="19">
        <f>DATE(表格1[[#This Row],[年]],表格1[[#This Row],[月]],1)</f>
        <v>45078</v>
      </c>
      <c r="C5246" s="2" t="str">
        <f>LEFT(表格1[[#This Row],[年月]],4)</f>
        <v>2023</v>
      </c>
      <c r="D5246" s="2" t="str">
        <f>RIGHT(表格1[[#This Row],[年月]],2)</f>
        <v>06</v>
      </c>
      <c r="E5246" s="5">
        <v>65000000</v>
      </c>
      <c r="F5246" s="2" t="str">
        <f>VLOOKUP(TEXT(表格1[[#This Row],[地區]],"00000000"),縣市代碼,2,0)</f>
        <v>新北市</v>
      </c>
      <c r="G5246" s="2" t="s">
        <v>5</v>
      </c>
      <c r="H5246" s="13">
        <v>870622</v>
      </c>
      <c r="I5246" s="14">
        <v>2586955971</v>
      </c>
      <c r="J5246" s="14">
        <f>表格1[[#This Row],[信用卡交易筆數]]/1000</f>
        <v>870.62199999999996</v>
      </c>
      <c r="K5246" s="14">
        <f>表格1[[#This Row],[信用卡交易金額'[新臺幣']]]/1000</f>
        <v>2586955.9709999999</v>
      </c>
      <c r="L5246" s="14">
        <f>表格1[[#This Row],[信用卡交易金額'[新臺幣']]]/1000000</f>
        <v>2586.9559709999999</v>
      </c>
      <c r="M5246" s="14" t="str" cm="1">
        <f t="array" ref="M5246">_xlfn.TEXTJOIN("", TRUE, _xlfn.XLOOKUP(TRUE, VALUE(表格1[[#This Row],[年月]]) &lt;= VALUE($R$8:$R$12), $Q$8:$Q$12)) &amp; "年度"</f>
        <v>2023年度</v>
      </c>
    </row>
    <row r="5247" spans="1:13" x14ac:dyDescent="0.3">
      <c r="A5247" s="2">
        <v>202306</v>
      </c>
      <c r="B5247" s="19">
        <f>DATE(表格1[[#This Row],[年]],表格1[[#This Row],[月]],1)</f>
        <v>45078</v>
      </c>
      <c r="C5247" s="2" t="str">
        <f>LEFT(表格1[[#This Row],[年月]],4)</f>
        <v>2023</v>
      </c>
      <c r="D5247" s="2" t="str">
        <f>RIGHT(表格1[[#This Row],[年月]],2)</f>
        <v>06</v>
      </c>
      <c r="E5247" s="5">
        <v>65000000</v>
      </c>
      <c r="F5247" s="2" t="str">
        <f>VLOOKUP(TEXT(表格1[[#This Row],[地區]],"00000000"),縣市代碼,2,0)</f>
        <v>新北市</v>
      </c>
      <c r="G5247" s="2" t="s">
        <v>6</v>
      </c>
      <c r="H5247" s="13">
        <v>1141428</v>
      </c>
      <c r="I5247" s="14">
        <v>4267785286</v>
      </c>
      <c r="J5247" s="14">
        <f>表格1[[#This Row],[信用卡交易筆數]]/1000</f>
        <v>1141.4280000000001</v>
      </c>
      <c r="K5247" s="14">
        <f>表格1[[#This Row],[信用卡交易金額'[新臺幣']]]/1000</f>
        <v>4267785.2860000003</v>
      </c>
      <c r="L5247" s="14">
        <f>表格1[[#This Row],[信用卡交易金額'[新臺幣']]]/1000000</f>
        <v>4267.7852860000003</v>
      </c>
      <c r="M5247" s="14" t="str" cm="1">
        <f t="array" ref="M5247">_xlfn.TEXTJOIN("", TRUE, _xlfn.XLOOKUP(TRUE, VALUE(表格1[[#This Row],[年月]]) &lt;= VALUE($R$8:$R$12), $Q$8:$Q$12)) &amp; "年度"</f>
        <v>2023年度</v>
      </c>
    </row>
    <row r="5248" spans="1:13" x14ac:dyDescent="0.3">
      <c r="A5248" s="2">
        <v>202306</v>
      </c>
      <c r="B5248" s="19">
        <f>DATE(表格1[[#This Row],[年]],表格1[[#This Row],[月]],1)</f>
        <v>45078</v>
      </c>
      <c r="C5248" s="2" t="str">
        <f>LEFT(表格1[[#This Row],[年月]],4)</f>
        <v>2023</v>
      </c>
      <c r="D5248" s="2" t="str">
        <f>RIGHT(表格1[[#This Row],[年月]],2)</f>
        <v>06</v>
      </c>
      <c r="E5248" s="5">
        <v>65000000</v>
      </c>
      <c r="F5248" s="2" t="str">
        <f>VLOOKUP(TEXT(表格1[[#This Row],[地區]],"00000000"),縣市代碼,2,0)</f>
        <v>新北市</v>
      </c>
      <c r="G5248" s="2" t="s">
        <v>7</v>
      </c>
      <c r="H5248" s="13">
        <v>6255555</v>
      </c>
      <c r="I5248" s="14">
        <v>6717425362</v>
      </c>
      <c r="J5248" s="14">
        <f>表格1[[#This Row],[信用卡交易筆數]]/1000</f>
        <v>6255.5550000000003</v>
      </c>
      <c r="K5248" s="14">
        <f>表格1[[#This Row],[信用卡交易金額'[新臺幣']]]/1000</f>
        <v>6717425.3619999997</v>
      </c>
      <c r="L5248" s="14">
        <f>表格1[[#This Row],[信用卡交易金額'[新臺幣']]]/1000000</f>
        <v>6717.425362</v>
      </c>
      <c r="M5248" s="14" t="str" cm="1">
        <f t="array" ref="M5248">_xlfn.TEXTJOIN("", TRUE, _xlfn.XLOOKUP(TRUE, VALUE(表格1[[#This Row],[年月]]) &lt;= VALUE($R$8:$R$12), $Q$8:$Q$12)) &amp; "年度"</f>
        <v>2023年度</v>
      </c>
    </row>
    <row r="5249" spans="1:13" x14ac:dyDescent="0.3">
      <c r="A5249" s="2">
        <v>202306</v>
      </c>
      <c r="B5249" s="19">
        <f>DATE(表格1[[#This Row],[年]],表格1[[#This Row],[月]],1)</f>
        <v>45078</v>
      </c>
      <c r="C5249" s="2" t="str">
        <f>LEFT(表格1[[#This Row],[年月]],4)</f>
        <v>2023</v>
      </c>
      <c r="D5249" s="2" t="str">
        <f>RIGHT(表格1[[#This Row],[年月]],2)</f>
        <v>06</v>
      </c>
      <c r="E5249" s="5">
        <v>65000000</v>
      </c>
      <c r="F5249" s="2" t="str">
        <f>VLOOKUP(TEXT(表格1[[#This Row],[地區]],"00000000"),縣市代碼,2,0)</f>
        <v>新北市</v>
      </c>
      <c r="G5249" s="2" t="s">
        <v>8</v>
      </c>
      <c r="H5249" s="13">
        <v>5190490</v>
      </c>
      <c r="I5249" s="14">
        <v>9967166282</v>
      </c>
      <c r="J5249" s="14">
        <f>表格1[[#This Row],[信用卡交易筆數]]/1000</f>
        <v>5190.49</v>
      </c>
      <c r="K5249" s="14">
        <f>表格1[[#This Row],[信用卡交易金額'[新臺幣']]]/1000</f>
        <v>9967166.2819999997</v>
      </c>
      <c r="L5249" s="14">
        <f>表格1[[#This Row],[信用卡交易金額'[新臺幣']]]/1000000</f>
        <v>9967.1662820000001</v>
      </c>
      <c r="M5249" s="14" t="str" cm="1">
        <f t="array" ref="M5249">_xlfn.TEXTJOIN("", TRUE, _xlfn.XLOOKUP(TRUE, VALUE(表格1[[#This Row],[年月]]) &lt;= VALUE($R$8:$R$12), $Q$8:$Q$12)) &amp; "年度"</f>
        <v>2023年度</v>
      </c>
    </row>
    <row r="5250" spans="1:13" x14ac:dyDescent="0.3">
      <c r="A5250" s="2">
        <v>202306</v>
      </c>
      <c r="B5250" s="19">
        <f>DATE(表格1[[#This Row],[年]],表格1[[#This Row],[月]],1)</f>
        <v>45078</v>
      </c>
      <c r="C5250" s="2" t="str">
        <f>LEFT(表格1[[#This Row],[年月]],4)</f>
        <v>2023</v>
      </c>
      <c r="D5250" s="2" t="str">
        <f>RIGHT(表格1[[#This Row],[年月]],2)</f>
        <v>06</v>
      </c>
      <c r="E5250" s="5">
        <v>65000000</v>
      </c>
      <c r="F5250" s="2" t="str">
        <f>VLOOKUP(TEXT(表格1[[#This Row],[地區]],"00000000"),縣市代碼,2,0)</f>
        <v>新北市</v>
      </c>
      <c r="G5250" s="2" t="s">
        <v>9</v>
      </c>
      <c r="H5250" s="13">
        <v>11562843</v>
      </c>
      <c r="I5250" s="14">
        <v>13948960567</v>
      </c>
      <c r="J5250" s="14">
        <f>表格1[[#This Row],[信用卡交易筆數]]/1000</f>
        <v>11562.843000000001</v>
      </c>
      <c r="K5250" s="14">
        <f>表格1[[#This Row],[信用卡交易金額'[新臺幣']]]/1000</f>
        <v>13948960.567</v>
      </c>
      <c r="L5250" s="14">
        <f>表格1[[#This Row],[信用卡交易金額'[新臺幣']]]/1000000</f>
        <v>13948.960567</v>
      </c>
      <c r="M5250" s="14" t="str" cm="1">
        <f t="array" ref="M5250">_xlfn.TEXTJOIN("", TRUE, _xlfn.XLOOKUP(TRUE, VALUE(表格1[[#This Row],[年月]]) &lt;= VALUE($R$8:$R$12), $Q$8:$Q$12)) &amp; "年度"</f>
        <v>2023年度</v>
      </c>
    </row>
    <row r="5251" spans="1:13" x14ac:dyDescent="0.3">
      <c r="A5251" s="2">
        <v>202306</v>
      </c>
      <c r="B5251" s="19">
        <f>DATE(表格1[[#This Row],[年]],表格1[[#This Row],[月]],1)</f>
        <v>45078</v>
      </c>
      <c r="C5251" s="2" t="str">
        <f>LEFT(表格1[[#This Row],[年月]],4)</f>
        <v>2023</v>
      </c>
      <c r="D5251" s="2" t="str">
        <f>RIGHT(表格1[[#This Row],[年月]],2)</f>
        <v>06</v>
      </c>
      <c r="E5251" s="5">
        <v>65000000</v>
      </c>
      <c r="F5251" s="2" t="str">
        <f>VLOOKUP(TEXT(表格1[[#This Row],[地區]],"00000000"),縣市代碼,2,0)</f>
        <v>新北市</v>
      </c>
      <c r="G5251" s="2" t="s">
        <v>10</v>
      </c>
      <c r="H5251" s="13">
        <v>6170853</v>
      </c>
      <c r="I5251" s="14">
        <v>17764195407</v>
      </c>
      <c r="J5251" s="14">
        <f>表格1[[#This Row],[信用卡交易筆數]]/1000</f>
        <v>6170.8530000000001</v>
      </c>
      <c r="K5251" s="14">
        <f>表格1[[#This Row],[信用卡交易金額'[新臺幣']]]/1000</f>
        <v>17764195.407000002</v>
      </c>
      <c r="L5251" s="14">
        <f>表格1[[#This Row],[信用卡交易金額'[新臺幣']]]/1000000</f>
        <v>17764.195406999999</v>
      </c>
      <c r="M5251" s="14" t="str" cm="1">
        <f t="array" ref="M5251">_xlfn.TEXTJOIN("", TRUE, _xlfn.XLOOKUP(TRUE, VALUE(表格1[[#This Row],[年月]]) &lt;= VALUE($R$8:$R$12), $Q$8:$Q$12)) &amp; "年度"</f>
        <v>2023年度</v>
      </c>
    </row>
    <row r="5252" spans="1:13" x14ac:dyDescent="0.3">
      <c r="A5252" s="2">
        <v>202306</v>
      </c>
      <c r="B5252" s="19">
        <f>DATE(表格1[[#This Row],[年]],表格1[[#This Row],[月]],1)</f>
        <v>45078</v>
      </c>
      <c r="C5252" s="2" t="str">
        <f>LEFT(表格1[[#This Row],[年月]],4)</f>
        <v>2023</v>
      </c>
      <c r="D5252" s="2" t="str">
        <f>RIGHT(表格1[[#This Row],[年月]],2)</f>
        <v>06</v>
      </c>
      <c r="E5252" s="5">
        <v>68000000</v>
      </c>
      <c r="F5252" s="2" t="str">
        <f>VLOOKUP(TEXT(表格1[[#This Row],[地區]],"00000000"),縣市代碼,2,0)</f>
        <v>桃園市</v>
      </c>
      <c r="G5252" s="2" t="s">
        <v>4</v>
      </c>
      <c r="H5252" s="13">
        <v>6355837</v>
      </c>
      <c r="I5252" s="14">
        <v>2905087020</v>
      </c>
      <c r="J5252" s="14">
        <f>表格1[[#This Row],[信用卡交易筆數]]/1000</f>
        <v>6355.8370000000004</v>
      </c>
      <c r="K5252" s="14">
        <f>表格1[[#This Row],[信用卡交易金額'[新臺幣']]]/1000</f>
        <v>2905087.02</v>
      </c>
      <c r="L5252" s="14">
        <f>表格1[[#This Row],[信用卡交易金額'[新臺幣']]]/1000000</f>
        <v>2905.0870199999999</v>
      </c>
      <c r="M5252" s="14" t="str" cm="1">
        <f t="array" ref="M5252">_xlfn.TEXTJOIN("", TRUE, _xlfn.XLOOKUP(TRUE, VALUE(表格1[[#This Row],[年月]]) &lt;= VALUE($R$8:$R$12), $Q$8:$Q$12)) &amp; "年度"</f>
        <v>2023年度</v>
      </c>
    </row>
    <row r="5253" spans="1:13" x14ac:dyDescent="0.3">
      <c r="A5253" s="2">
        <v>202306</v>
      </c>
      <c r="B5253" s="19">
        <f>DATE(表格1[[#This Row],[年]],表格1[[#This Row],[月]],1)</f>
        <v>45078</v>
      </c>
      <c r="C5253" s="2" t="str">
        <f>LEFT(表格1[[#This Row],[年月]],4)</f>
        <v>2023</v>
      </c>
      <c r="D5253" s="2" t="str">
        <f>RIGHT(表格1[[#This Row],[年月]],2)</f>
        <v>06</v>
      </c>
      <c r="E5253" s="5">
        <v>68000000</v>
      </c>
      <c r="F5253" s="2" t="str">
        <f>VLOOKUP(TEXT(表格1[[#This Row],[地區]],"00000000"),縣市代碼,2,0)</f>
        <v>桃園市</v>
      </c>
      <c r="G5253" s="2" t="s">
        <v>5</v>
      </c>
      <c r="H5253" s="13">
        <v>377264</v>
      </c>
      <c r="I5253" s="14">
        <v>1109082628</v>
      </c>
      <c r="J5253" s="14">
        <f>表格1[[#This Row],[信用卡交易筆數]]/1000</f>
        <v>377.26400000000001</v>
      </c>
      <c r="K5253" s="14">
        <f>表格1[[#This Row],[信用卡交易金額'[新臺幣']]]/1000</f>
        <v>1109082.628</v>
      </c>
      <c r="L5253" s="14">
        <f>表格1[[#This Row],[信用卡交易金額'[新臺幣']]]/1000000</f>
        <v>1109.0826280000001</v>
      </c>
      <c r="M5253" s="14" t="str" cm="1">
        <f t="array" ref="M5253">_xlfn.TEXTJOIN("", TRUE, _xlfn.XLOOKUP(TRUE, VALUE(表格1[[#This Row],[年月]]) &lt;= VALUE($R$8:$R$12), $Q$8:$Q$12)) &amp; "年度"</f>
        <v>2023年度</v>
      </c>
    </row>
    <row r="5254" spans="1:13" x14ac:dyDescent="0.3">
      <c r="A5254" s="2">
        <v>202306</v>
      </c>
      <c r="B5254" s="19">
        <f>DATE(表格1[[#This Row],[年]],表格1[[#This Row],[月]],1)</f>
        <v>45078</v>
      </c>
      <c r="C5254" s="2" t="str">
        <f>LEFT(表格1[[#This Row],[年月]],4)</f>
        <v>2023</v>
      </c>
      <c r="D5254" s="2" t="str">
        <f>RIGHT(表格1[[#This Row],[年月]],2)</f>
        <v>06</v>
      </c>
      <c r="E5254" s="5">
        <v>68000000</v>
      </c>
      <c r="F5254" s="2" t="str">
        <f>VLOOKUP(TEXT(表格1[[#This Row],[地區]],"00000000"),縣市代碼,2,0)</f>
        <v>桃園市</v>
      </c>
      <c r="G5254" s="2" t="s">
        <v>6</v>
      </c>
      <c r="H5254" s="13">
        <v>543637</v>
      </c>
      <c r="I5254" s="14">
        <v>1932740767</v>
      </c>
      <c r="J5254" s="14">
        <f>表格1[[#This Row],[信用卡交易筆數]]/1000</f>
        <v>543.63699999999994</v>
      </c>
      <c r="K5254" s="14">
        <f>表格1[[#This Row],[信用卡交易金額'[新臺幣']]]/1000</f>
        <v>1932740.767</v>
      </c>
      <c r="L5254" s="14">
        <f>表格1[[#This Row],[信用卡交易金額'[新臺幣']]]/1000000</f>
        <v>1932.740767</v>
      </c>
      <c r="M5254" s="14" t="str" cm="1">
        <f t="array" ref="M5254">_xlfn.TEXTJOIN("", TRUE, _xlfn.XLOOKUP(TRUE, VALUE(表格1[[#This Row],[年月]]) &lt;= VALUE($R$8:$R$12), $Q$8:$Q$12)) &amp; "年度"</f>
        <v>2023年度</v>
      </c>
    </row>
    <row r="5255" spans="1:13" x14ac:dyDescent="0.3">
      <c r="A5255" s="2">
        <v>202306</v>
      </c>
      <c r="B5255" s="19">
        <f>DATE(表格1[[#This Row],[年]],表格1[[#This Row],[月]],1)</f>
        <v>45078</v>
      </c>
      <c r="C5255" s="2" t="str">
        <f>LEFT(表格1[[#This Row],[年月]],4)</f>
        <v>2023</v>
      </c>
      <c r="D5255" s="2" t="str">
        <f>RIGHT(表格1[[#This Row],[年月]],2)</f>
        <v>06</v>
      </c>
      <c r="E5255" s="5">
        <v>68000000</v>
      </c>
      <c r="F5255" s="2" t="str">
        <f>VLOOKUP(TEXT(表格1[[#This Row],[地區]],"00000000"),縣市代碼,2,0)</f>
        <v>桃園市</v>
      </c>
      <c r="G5255" s="2" t="s">
        <v>7</v>
      </c>
      <c r="H5255" s="13">
        <v>3127067</v>
      </c>
      <c r="I5255" s="14">
        <v>3776051415</v>
      </c>
      <c r="J5255" s="14">
        <f>表格1[[#This Row],[信用卡交易筆數]]/1000</f>
        <v>3127.067</v>
      </c>
      <c r="K5255" s="14">
        <f>表格1[[#This Row],[信用卡交易金額'[新臺幣']]]/1000</f>
        <v>3776051.415</v>
      </c>
      <c r="L5255" s="14">
        <f>表格1[[#This Row],[信用卡交易金額'[新臺幣']]]/1000000</f>
        <v>3776.0514149999999</v>
      </c>
      <c r="M5255" s="14" t="str" cm="1">
        <f t="array" ref="M5255">_xlfn.TEXTJOIN("", TRUE, _xlfn.XLOOKUP(TRUE, VALUE(表格1[[#This Row],[年月]]) &lt;= VALUE($R$8:$R$12), $Q$8:$Q$12)) &amp; "年度"</f>
        <v>2023年度</v>
      </c>
    </row>
    <row r="5256" spans="1:13" x14ac:dyDescent="0.3">
      <c r="A5256" s="2">
        <v>202306</v>
      </c>
      <c r="B5256" s="19">
        <f>DATE(表格1[[#This Row],[年]],表格1[[#This Row],[月]],1)</f>
        <v>45078</v>
      </c>
      <c r="C5256" s="2" t="str">
        <f>LEFT(表格1[[#This Row],[年月]],4)</f>
        <v>2023</v>
      </c>
      <c r="D5256" s="2" t="str">
        <f>RIGHT(表格1[[#This Row],[年月]],2)</f>
        <v>06</v>
      </c>
      <c r="E5256" s="5">
        <v>68000000</v>
      </c>
      <c r="F5256" s="2" t="str">
        <f>VLOOKUP(TEXT(表格1[[#This Row],[地區]],"00000000"),縣市代碼,2,0)</f>
        <v>桃園市</v>
      </c>
      <c r="G5256" s="2" t="s">
        <v>8</v>
      </c>
      <c r="H5256" s="13">
        <v>2413134</v>
      </c>
      <c r="I5256" s="14">
        <v>4422289783</v>
      </c>
      <c r="J5256" s="14">
        <f>表格1[[#This Row],[信用卡交易筆數]]/1000</f>
        <v>2413.134</v>
      </c>
      <c r="K5256" s="14">
        <f>表格1[[#This Row],[信用卡交易金額'[新臺幣']]]/1000</f>
        <v>4422289.7829999998</v>
      </c>
      <c r="L5256" s="14">
        <f>表格1[[#This Row],[信用卡交易金額'[新臺幣']]]/1000000</f>
        <v>4422.2897830000002</v>
      </c>
      <c r="M5256" s="14" t="str" cm="1">
        <f t="array" ref="M5256">_xlfn.TEXTJOIN("", TRUE, _xlfn.XLOOKUP(TRUE, VALUE(表格1[[#This Row],[年月]]) &lt;= VALUE($R$8:$R$12), $Q$8:$Q$12)) &amp; "年度"</f>
        <v>2023年度</v>
      </c>
    </row>
    <row r="5257" spans="1:13" x14ac:dyDescent="0.3">
      <c r="A5257" s="2">
        <v>202306</v>
      </c>
      <c r="B5257" s="19">
        <f>DATE(表格1[[#This Row],[年]],表格1[[#This Row],[月]],1)</f>
        <v>45078</v>
      </c>
      <c r="C5257" s="2" t="str">
        <f>LEFT(表格1[[#This Row],[年月]],4)</f>
        <v>2023</v>
      </c>
      <c r="D5257" s="2" t="str">
        <f>RIGHT(表格1[[#This Row],[年月]],2)</f>
        <v>06</v>
      </c>
      <c r="E5257" s="5">
        <v>68000000</v>
      </c>
      <c r="F5257" s="2" t="str">
        <f>VLOOKUP(TEXT(表格1[[#This Row],[地區]],"00000000"),縣市代碼,2,0)</f>
        <v>桃園市</v>
      </c>
      <c r="G5257" s="2" t="s">
        <v>9</v>
      </c>
      <c r="H5257" s="13">
        <v>5037168</v>
      </c>
      <c r="I5257" s="14">
        <v>6734180823</v>
      </c>
      <c r="J5257" s="14">
        <f>表格1[[#This Row],[信用卡交易筆數]]/1000</f>
        <v>5037.1679999999997</v>
      </c>
      <c r="K5257" s="14">
        <f>表格1[[#This Row],[信用卡交易金額'[新臺幣']]]/1000</f>
        <v>6734180.8229999999</v>
      </c>
      <c r="L5257" s="14">
        <f>表格1[[#This Row],[信用卡交易金額'[新臺幣']]]/1000000</f>
        <v>6734.1808229999997</v>
      </c>
      <c r="M5257" s="14" t="str" cm="1">
        <f t="array" ref="M5257">_xlfn.TEXTJOIN("", TRUE, _xlfn.XLOOKUP(TRUE, VALUE(表格1[[#This Row],[年月]]) &lt;= VALUE($R$8:$R$12), $Q$8:$Q$12)) &amp; "年度"</f>
        <v>2023年度</v>
      </c>
    </row>
    <row r="5258" spans="1:13" x14ac:dyDescent="0.3">
      <c r="A5258" s="2">
        <v>202306</v>
      </c>
      <c r="B5258" s="19">
        <f>DATE(表格1[[#This Row],[年]],表格1[[#This Row],[月]],1)</f>
        <v>45078</v>
      </c>
      <c r="C5258" s="2" t="str">
        <f>LEFT(表格1[[#This Row],[年月]],4)</f>
        <v>2023</v>
      </c>
      <c r="D5258" s="2" t="str">
        <f>RIGHT(表格1[[#This Row],[年月]],2)</f>
        <v>06</v>
      </c>
      <c r="E5258" s="5">
        <v>68000000</v>
      </c>
      <c r="F5258" s="2" t="str">
        <f>VLOOKUP(TEXT(表格1[[#This Row],[地區]],"00000000"),縣市代碼,2,0)</f>
        <v>桃園市</v>
      </c>
      <c r="G5258" s="2" t="s">
        <v>10</v>
      </c>
      <c r="H5258" s="13">
        <v>2898645</v>
      </c>
      <c r="I5258" s="14">
        <v>8078035329</v>
      </c>
      <c r="J5258" s="14">
        <f>表格1[[#This Row],[信用卡交易筆數]]/1000</f>
        <v>2898.645</v>
      </c>
      <c r="K5258" s="14">
        <f>表格1[[#This Row],[信用卡交易金額'[新臺幣']]]/1000</f>
        <v>8078035.3289999999</v>
      </c>
      <c r="L5258" s="14">
        <f>表格1[[#This Row],[信用卡交易金額'[新臺幣']]]/1000000</f>
        <v>8078.0353290000003</v>
      </c>
      <c r="M5258" s="14" t="str" cm="1">
        <f t="array" ref="M5258">_xlfn.TEXTJOIN("", TRUE, _xlfn.XLOOKUP(TRUE, VALUE(表格1[[#This Row],[年月]]) &lt;= VALUE($R$8:$R$12), $Q$8:$Q$12)) &amp; "年度"</f>
        <v>2023年度</v>
      </c>
    </row>
    <row r="5259" spans="1:13" x14ac:dyDescent="0.3">
      <c r="A5259" s="2">
        <v>202306</v>
      </c>
      <c r="B5259" s="19">
        <f>DATE(表格1[[#This Row],[年]],表格1[[#This Row],[月]],1)</f>
        <v>45078</v>
      </c>
      <c r="C5259" s="2" t="str">
        <f>LEFT(表格1[[#This Row],[年月]],4)</f>
        <v>2023</v>
      </c>
      <c r="D5259" s="2" t="str">
        <f>RIGHT(表格1[[#This Row],[年月]],2)</f>
        <v>06</v>
      </c>
      <c r="E5259" s="5">
        <v>10004000</v>
      </c>
      <c r="F5259" s="2" t="str">
        <f>VLOOKUP(TEXT(表格1[[#This Row],[地區]],"00000000"),縣市代碼,2,0)</f>
        <v>新竹縣</v>
      </c>
      <c r="G5259" s="2" t="s">
        <v>4</v>
      </c>
      <c r="H5259" s="13">
        <v>1837444</v>
      </c>
      <c r="I5259" s="14">
        <v>915945097</v>
      </c>
      <c r="J5259" s="14">
        <f>表格1[[#This Row],[信用卡交易筆數]]/1000</f>
        <v>1837.444</v>
      </c>
      <c r="K5259" s="14">
        <f>表格1[[#This Row],[信用卡交易金額'[新臺幣']]]/1000</f>
        <v>915945.09699999995</v>
      </c>
      <c r="L5259" s="14">
        <f>表格1[[#This Row],[信用卡交易金額'[新臺幣']]]/1000000</f>
        <v>915.94509700000003</v>
      </c>
      <c r="M5259" s="14" t="str" cm="1">
        <f t="array" ref="M5259">_xlfn.TEXTJOIN("", TRUE, _xlfn.XLOOKUP(TRUE, VALUE(表格1[[#This Row],[年月]]) &lt;= VALUE($R$8:$R$12), $Q$8:$Q$12)) &amp; "年度"</f>
        <v>2023年度</v>
      </c>
    </row>
    <row r="5260" spans="1:13" x14ac:dyDescent="0.3">
      <c r="A5260" s="2">
        <v>202306</v>
      </c>
      <c r="B5260" s="19">
        <f>DATE(表格1[[#This Row],[年]],表格1[[#This Row],[月]],1)</f>
        <v>45078</v>
      </c>
      <c r="C5260" s="2" t="str">
        <f>LEFT(表格1[[#This Row],[年月]],4)</f>
        <v>2023</v>
      </c>
      <c r="D5260" s="2" t="str">
        <f>RIGHT(表格1[[#This Row],[年月]],2)</f>
        <v>06</v>
      </c>
      <c r="E5260" s="5">
        <v>10004000</v>
      </c>
      <c r="F5260" s="2" t="str">
        <f>VLOOKUP(TEXT(表格1[[#This Row],[地區]],"00000000"),縣市代碼,2,0)</f>
        <v>新竹縣</v>
      </c>
      <c r="G5260" s="2" t="s">
        <v>5</v>
      </c>
      <c r="H5260" s="13">
        <v>100615</v>
      </c>
      <c r="I5260" s="14">
        <v>344806206</v>
      </c>
      <c r="J5260" s="14">
        <f>表格1[[#This Row],[信用卡交易筆數]]/1000</f>
        <v>100.61499999999999</v>
      </c>
      <c r="K5260" s="14">
        <f>表格1[[#This Row],[信用卡交易金額'[新臺幣']]]/1000</f>
        <v>344806.20600000001</v>
      </c>
      <c r="L5260" s="14">
        <f>表格1[[#This Row],[信用卡交易金額'[新臺幣']]]/1000000</f>
        <v>344.80620599999997</v>
      </c>
      <c r="M5260" s="14" t="str" cm="1">
        <f t="array" ref="M5260">_xlfn.TEXTJOIN("", TRUE, _xlfn.XLOOKUP(TRUE, VALUE(表格1[[#This Row],[年月]]) &lt;= VALUE($R$8:$R$12), $Q$8:$Q$12)) &amp; "年度"</f>
        <v>2023年度</v>
      </c>
    </row>
    <row r="5261" spans="1:13" x14ac:dyDescent="0.3">
      <c r="A5261" s="2">
        <v>202306</v>
      </c>
      <c r="B5261" s="19">
        <f>DATE(表格1[[#This Row],[年]],表格1[[#This Row],[月]],1)</f>
        <v>45078</v>
      </c>
      <c r="C5261" s="2" t="str">
        <f>LEFT(表格1[[#This Row],[年月]],4)</f>
        <v>2023</v>
      </c>
      <c r="D5261" s="2" t="str">
        <f>RIGHT(表格1[[#This Row],[年月]],2)</f>
        <v>06</v>
      </c>
      <c r="E5261" s="5">
        <v>10004000</v>
      </c>
      <c r="F5261" s="2" t="str">
        <f>VLOOKUP(TEXT(表格1[[#This Row],[地區]],"00000000"),縣市代碼,2,0)</f>
        <v>新竹縣</v>
      </c>
      <c r="G5261" s="2" t="s">
        <v>6</v>
      </c>
      <c r="H5261" s="13">
        <v>154667</v>
      </c>
      <c r="I5261" s="14">
        <v>633791328</v>
      </c>
      <c r="J5261" s="14">
        <f>表格1[[#This Row],[信用卡交易筆數]]/1000</f>
        <v>154.667</v>
      </c>
      <c r="K5261" s="14">
        <f>表格1[[#This Row],[信用卡交易金額'[新臺幣']]]/1000</f>
        <v>633791.32799999998</v>
      </c>
      <c r="L5261" s="14">
        <f>表格1[[#This Row],[信用卡交易金額'[新臺幣']]]/1000000</f>
        <v>633.79132800000002</v>
      </c>
      <c r="M5261" s="14" t="str" cm="1">
        <f t="array" ref="M5261">_xlfn.TEXTJOIN("", TRUE, _xlfn.XLOOKUP(TRUE, VALUE(表格1[[#This Row],[年月]]) &lt;= VALUE($R$8:$R$12), $Q$8:$Q$12)) &amp; "年度"</f>
        <v>2023年度</v>
      </c>
    </row>
    <row r="5262" spans="1:13" x14ac:dyDescent="0.3">
      <c r="A5262" s="2">
        <v>202306</v>
      </c>
      <c r="B5262" s="19">
        <f>DATE(表格1[[#This Row],[年]],表格1[[#This Row],[月]],1)</f>
        <v>45078</v>
      </c>
      <c r="C5262" s="2" t="str">
        <f>LEFT(表格1[[#This Row],[年月]],4)</f>
        <v>2023</v>
      </c>
      <c r="D5262" s="2" t="str">
        <f>RIGHT(表格1[[#This Row],[年月]],2)</f>
        <v>06</v>
      </c>
      <c r="E5262" s="5">
        <v>10004000</v>
      </c>
      <c r="F5262" s="2" t="str">
        <f>VLOOKUP(TEXT(表格1[[#This Row],[地區]],"00000000"),縣市代碼,2,0)</f>
        <v>新竹縣</v>
      </c>
      <c r="G5262" s="2" t="s">
        <v>7</v>
      </c>
      <c r="H5262" s="13">
        <v>865472</v>
      </c>
      <c r="I5262" s="14">
        <v>1161854749</v>
      </c>
      <c r="J5262" s="14">
        <f>表格1[[#This Row],[信用卡交易筆數]]/1000</f>
        <v>865.47199999999998</v>
      </c>
      <c r="K5262" s="14">
        <f>表格1[[#This Row],[信用卡交易金額'[新臺幣']]]/1000</f>
        <v>1161854.7490000001</v>
      </c>
      <c r="L5262" s="14">
        <f>表格1[[#This Row],[信用卡交易金額'[新臺幣']]]/1000000</f>
        <v>1161.8547490000001</v>
      </c>
      <c r="M5262" s="14" t="str" cm="1">
        <f t="array" ref="M5262">_xlfn.TEXTJOIN("", TRUE, _xlfn.XLOOKUP(TRUE, VALUE(表格1[[#This Row],[年月]]) &lt;= VALUE($R$8:$R$12), $Q$8:$Q$12)) &amp; "年度"</f>
        <v>2023年度</v>
      </c>
    </row>
    <row r="5263" spans="1:13" x14ac:dyDescent="0.3">
      <c r="A5263" s="2">
        <v>202306</v>
      </c>
      <c r="B5263" s="19">
        <f>DATE(表格1[[#This Row],[年]],表格1[[#This Row],[月]],1)</f>
        <v>45078</v>
      </c>
      <c r="C5263" s="2" t="str">
        <f>LEFT(表格1[[#This Row],[年月]],4)</f>
        <v>2023</v>
      </c>
      <c r="D5263" s="2" t="str">
        <f>RIGHT(表格1[[#This Row],[年月]],2)</f>
        <v>06</v>
      </c>
      <c r="E5263" s="5">
        <v>10004000</v>
      </c>
      <c r="F5263" s="2" t="str">
        <f>VLOOKUP(TEXT(表格1[[#This Row],[地區]],"00000000"),縣市代碼,2,0)</f>
        <v>新竹縣</v>
      </c>
      <c r="G5263" s="2" t="s">
        <v>8</v>
      </c>
      <c r="H5263" s="13">
        <v>769122</v>
      </c>
      <c r="I5263" s="14">
        <v>1399338532</v>
      </c>
      <c r="J5263" s="14">
        <f>表格1[[#This Row],[信用卡交易筆數]]/1000</f>
        <v>769.12199999999996</v>
      </c>
      <c r="K5263" s="14">
        <f>表格1[[#This Row],[信用卡交易金額'[新臺幣']]]/1000</f>
        <v>1399338.5319999999</v>
      </c>
      <c r="L5263" s="14">
        <f>表格1[[#This Row],[信用卡交易金額'[新臺幣']]]/1000000</f>
        <v>1399.338532</v>
      </c>
      <c r="M5263" s="14" t="str" cm="1">
        <f t="array" ref="M5263">_xlfn.TEXTJOIN("", TRUE, _xlfn.XLOOKUP(TRUE, VALUE(表格1[[#This Row],[年月]]) &lt;= VALUE($R$8:$R$12), $Q$8:$Q$12)) &amp; "年度"</f>
        <v>2023年度</v>
      </c>
    </row>
    <row r="5264" spans="1:13" x14ac:dyDescent="0.3">
      <c r="A5264" s="2">
        <v>202306</v>
      </c>
      <c r="B5264" s="19">
        <f>DATE(表格1[[#This Row],[年]],表格1[[#This Row],[月]],1)</f>
        <v>45078</v>
      </c>
      <c r="C5264" s="2" t="str">
        <f>LEFT(表格1[[#This Row],[年月]],4)</f>
        <v>2023</v>
      </c>
      <c r="D5264" s="2" t="str">
        <f>RIGHT(表格1[[#This Row],[年月]],2)</f>
        <v>06</v>
      </c>
      <c r="E5264" s="5">
        <v>10004000</v>
      </c>
      <c r="F5264" s="2" t="str">
        <f>VLOOKUP(TEXT(表格1[[#This Row],[地區]],"00000000"),縣市代碼,2,0)</f>
        <v>新竹縣</v>
      </c>
      <c r="G5264" s="2" t="s">
        <v>9</v>
      </c>
      <c r="H5264" s="13">
        <v>1407292</v>
      </c>
      <c r="I5264" s="14">
        <v>1896331272</v>
      </c>
      <c r="J5264" s="14">
        <f>表格1[[#This Row],[信用卡交易筆數]]/1000</f>
        <v>1407.2919999999999</v>
      </c>
      <c r="K5264" s="14">
        <f>表格1[[#This Row],[信用卡交易金額'[新臺幣']]]/1000</f>
        <v>1896331.2720000001</v>
      </c>
      <c r="L5264" s="14">
        <f>表格1[[#This Row],[信用卡交易金額'[新臺幣']]]/1000000</f>
        <v>1896.3312719999999</v>
      </c>
      <c r="M5264" s="14" t="str" cm="1">
        <f t="array" ref="M5264">_xlfn.TEXTJOIN("", TRUE, _xlfn.XLOOKUP(TRUE, VALUE(表格1[[#This Row],[年月]]) &lt;= VALUE($R$8:$R$12), $Q$8:$Q$12)) &amp; "年度"</f>
        <v>2023年度</v>
      </c>
    </row>
    <row r="5265" spans="1:13" x14ac:dyDescent="0.3">
      <c r="A5265" s="2">
        <v>202306</v>
      </c>
      <c r="B5265" s="19">
        <f>DATE(表格1[[#This Row],[年]],表格1[[#This Row],[月]],1)</f>
        <v>45078</v>
      </c>
      <c r="C5265" s="2" t="str">
        <f>LEFT(表格1[[#This Row],[年月]],4)</f>
        <v>2023</v>
      </c>
      <c r="D5265" s="2" t="str">
        <f>RIGHT(表格1[[#This Row],[年月]],2)</f>
        <v>06</v>
      </c>
      <c r="E5265" s="5">
        <v>10004000</v>
      </c>
      <c r="F5265" s="2" t="str">
        <f>VLOOKUP(TEXT(表格1[[#This Row],[地區]],"00000000"),縣市代碼,2,0)</f>
        <v>新竹縣</v>
      </c>
      <c r="G5265" s="2" t="s">
        <v>10</v>
      </c>
      <c r="H5265" s="13">
        <v>819670</v>
      </c>
      <c r="I5265" s="14">
        <v>2275972971</v>
      </c>
      <c r="J5265" s="14">
        <f>表格1[[#This Row],[信用卡交易筆數]]/1000</f>
        <v>819.67</v>
      </c>
      <c r="K5265" s="14">
        <f>表格1[[#This Row],[信用卡交易金額'[新臺幣']]]/1000</f>
        <v>2275972.9709999999</v>
      </c>
      <c r="L5265" s="14">
        <f>表格1[[#This Row],[信用卡交易金額'[新臺幣']]]/1000000</f>
        <v>2275.9729710000001</v>
      </c>
      <c r="M5265" s="14" t="str" cm="1">
        <f t="array" ref="M5265">_xlfn.TEXTJOIN("", TRUE, _xlfn.XLOOKUP(TRUE, VALUE(表格1[[#This Row],[年月]]) &lt;= VALUE($R$8:$R$12), $Q$8:$Q$12)) &amp; "年度"</f>
        <v>2023年度</v>
      </c>
    </row>
    <row r="5266" spans="1:13" x14ac:dyDescent="0.3">
      <c r="A5266" s="2">
        <v>202306</v>
      </c>
      <c r="B5266" s="19">
        <f>DATE(表格1[[#This Row],[年]],表格1[[#This Row],[月]],1)</f>
        <v>45078</v>
      </c>
      <c r="C5266" s="2" t="str">
        <f>LEFT(表格1[[#This Row],[年月]],4)</f>
        <v>2023</v>
      </c>
      <c r="D5266" s="2" t="str">
        <f>RIGHT(表格1[[#This Row],[年月]],2)</f>
        <v>06</v>
      </c>
      <c r="E5266" s="5">
        <v>10018000</v>
      </c>
      <c r="F5266" s="2" t="str">
        <f>VLOOKUP(TEXT(表格1[[#This Row],[地區]],"00000000"),縣市代碼,2,0)</f>
        <v>新竹市</v>
      </c>
      <c r="G5266" s="2" t="s">
        <v>4</v>
      </c>
      <c r="H5266" s="13">
        <v>1768905</v>
      </c>
      <c r="I5266" s="14">
        <v>866060820</v>
      </c>
      <c r="J5266" s="14">
        <f>表格1[[#This Row],[信用卡交易筆數]]/1000</f>
        <v>1768.905</v>
      </c>
      <c r="K5266" s="14">
        <f>表格1[[#This Row],[信用卡交易金額'[新臺幣']]]/1000</f>
        <v>866060.82</v>
      </c>
      <c r="L5266" s="14">
        <f>表格1[[#This Row],[信用卡交易金額'[新臺幣']]]/1000000</f>
        <v>866.06082000000004</v>
      </c>
      <c r="M5266" s="14" t="str" cm="1">
        <f t="array" ref="M5266">_xlfn.TEXTJOIN("", TRUE, _xlfn.XLOOKUP(TRUE, VALUE(表格1[[#This Row],[年月]]) &lt;= VALUE($R$8:$R$12), $Q$8:$Q$12)) &amp; "年度"</f>
        <v>2023年度</v>
      </c>
    </row>
    <row r="5267" spans="1:13" x14ac:dyDescent="0.3">
      <c r="A5267" s="2">
        <v>202306</v>
      </c>
      <c r="B5267" s="19">
        <f>DATE(表格1[[#This Row],[年]],表格1[[#This Row],[月]],1)</f>
        <v>45078</v>
      </c>
      <c r="C5267" s="2" t="str">
        <f>LEFT(表格1[[#This Row],[年月]],4)</f>
        <v>2023</v>
      </c>
      <c r="D5267" s="2" t="str">
        <f>RIGHT(表格1[[#This Row],[年月]],2)</f>
        <v>06</v>
      </c>
      <c r="E5267" s="5">
        <v>10018000</v>
      </c>
      <c r="F5267" s="2" t="str">
        <f>VLOOKUP(TEXT(表格1[[#This Row],[地區]],"00000000"),縣市代碼,2,0)</f>
        <v>新竹市</v>
      </c>
      <c r="G5267" s="2" t="s">
        <v>5</v>
      </c>
      <c r="H5267" s="13">
        <v>93862</v>
      </c>
      <c r="I5267" s="14">
        <v>309294768</v>
      </c>
      <c r="J5267" s="14">
        <f>表格1[[#This Row],[信用卡交易筆數]]/1000</f>
        <v>93.861999999999995</v>
      </c>
      <c r="K5267" s="14">
        <f>表格1[[#This Row],[信用卡交易金額'[新臺幣']]]/1000</f>
        <v>309294.76799999998</v>
      </c>
      <c r="L5267" s="14">
        <f>表格1[[#This Row],[信用卡交易金額'[新臺幣']]]/1000000</f>
        <v>309.29476799999998</v>
      </c>
      <c r="M5267" s="14" t="str" cm="1">
        <f t="array" ref="M5267">_xlfn.TEXTJOIN("", TRUE, _xlfn.XLOOKUP(TRUE, VALUE(表格1[[#This Row],[年月]]) &lt;= VALUE($R$8:$R$12), $Q$8:$Q$12)) &amp; "年度"</f>
        <v>2023年度</v>
      </c>
    </row>
    <row r="5268" spans="1:13" x14ac:dyDescent="0.3">
      <c r="A5268" s="2">
        <v>202306</v>
      </c>
      <c r="B5268" s="19">
        <f>DATE(表格1[[#This Row],[年]],表格1[[#This Row],[月]],1)</f>
        <v>45078</v>
      </c>
      <c r="C5268" s="2" t="str">
        <f>LEFT(表格1[[#This Row],[年月]],4)</f>
        <v>2023</v>
      </c>
      <c r="D5268" s="2" t="str">
        <f>RIGHT(表格1[[#This Row],[年月]],2)</f>
        <v>06</v>
      </c>
      <c r="E5268" s="5">
        <v>10018000</v>
      </c>
      <c r="F5268" s="2" t="str">
        <f>VLOOKUP(TEXT(表格1[[#This Row],[地區]],"00000000"),縣市代碼,2,0)</f>
        <v>新竹市</v>
      </c>
      <c r="G5268" s="2" t="s">
        <v>6</v>
      </c>
      <c r="H5268" s="13">
        <v>146205</v>
      </c>
      <c r="I5268" s="14">
        <v>614897760</v>
      </c>
      <c r="J5268" s="14">
        <f>表格1[[#This Row],[信用卡交易筆數]]/1000</f>
        <v>146.20500000000001</v>
      </c>
      <c r="K5268" s="14">
        <f>表格1[[#This Row],[信用卡交易金額'[新臺幣']]]/1000</f>
        <v>614897.76</v>
      </c>
      <c r="L5268" s="14">
        <f>表格1[[#This Row],[信用卡交易金額'[新臺幣']]]/1000000</f>
        <v>614.89775999999995</v>
      </c>
      <c r="M5268" s="14" t="str" cm="1">
        <f t="array" ref="M5268">_xlfn.TEXTJOIN("", TRUE, _xlfn.XLOOKUP(TRUE, VALUE(表格1[[#This Row],[年月]]) &lt;= VALUE($R$8:$R$12), $Q$8:$Q$12)) &amp; "年度"</f>
        <v>2023年度</v>
      </c>
    </row>
    <row r="5269" spans="1:13" x14ac:dyDescent="0.3">
      <c r="A5269" s="2">
        <v>202306</v>
      </c>
      <c r="B5269" s="19">
        <f>DATE(表格1[[#This Row],[年]],表格1[[#This Row],[月]],1)</f>
        <v>45078</v>
      </c>
      <c r="C5269" s="2" t="str">
        <f>LEFT(表格1[[#This Row],[年月]],4)</f>
        <v>2023</v>
      </c>
      <c r="D5269" s="2" t="str">
        <f>RIGHT(表格1[[#This Row],[年月]],2)</f>
        <v>06</v>
      </c>
      <c r="E5269" s="5">
        <v>10018000</v>
      </c>
      <c r="F5269" s="2" t="str">
        <f>VLOOKUP(TEXT(表格1[[#This Row],[地區]],"00000000"),縣市代碼,2,0)</f>
        <v>新竹市</v>
      </c>
      <c r="G5269" s="2" t="s">
        <v>7</v>
      </c>
      <c r="H5269" s="13">
        <v>748801</v>
      </c>
      <c r="I5269" s="14">
        <v>940675805</v>
      </c>
      <c r="J5269" s="14">
        <f>表格1[[#This Row],[信用卡交易筆數]]/1000</f>
        <v>748.80100000000004</v>
      </c>
      <c r="K5269" s="14">
        <f>表格1[[#This Row],[信用卡交易金額'[新臺幣']]]/1000</f>
        <v>940675.80500000005</v>
      </c>
      <c r="L5269" s="14">
        <f>表格1[[#This Row],[信用卡交易金額'[新臺幣']]]/1000000</f>
        <v>940.67580499999997</v>
      </c>
      <c r="M5269" s="14" t="str" cm="1">
        <f t="array" ref="M5269">_xlfn.TEXTJOIN("", TRUE, _xlfn.XLOOKUP(TRUE, VALUE(表格1[[#This Row],[年月]]) &lt;= VALUE($R$8:$R$12), $Q$8:$Q$12)) &amp; "年度"</f>
        <v>2023年度</v>
      </c>
    </row>
    <row r="5270" spans="1:13" x14ac:dyDescent="0.3">
      <c r="A5270" s="2">
        <v>202306</v>
      </c>
      <c r="B5270" s="19">
        <f>DATE(表格1[[#This Row],[年]],表格1[[#This Row],[月]],1)</f>
        <v>45078</v>
      </c>
      <c r="C5270" s="2" t="str">
        <f>LEFT(表格1[[#This Row],[年月]],4)</f>
        <v>2023</v>
      </c>
      <c r="D5270" s="2" t="str">
        <f>RIGHT(表格1[[#This Row],[年月]],2)</f>
        <v>06</v>
      </c>
      <c r="E5270" s="5">
        <v>10018000</v>
      </c>
      <c r="F5270" s="2" t="str">
        <f>VLOOKUP(TEXT(表格1[[#This Row],[地區]],"00000000"),縣市代碼,2,0)</f>
        <v>新竹市</v>
      </c>
      <c r="G5270" s="2" t="s">
        <v>8</v>
      </c>
      <c r="H5270" s="13">
        <v>606613</v>
      </c>
      <c r="I5270" s="14">
        <v>1428372614</v>
      </c>
      <c r="J5270" s="14">
        <f>表格1[[#This Row],[信用卡交易筆數]]/1000</f>
        <v>606.61300000000006</v>
      </c>
      <c r="K5270" s="14">
        <f>表格1[[#This Row],[信用卡交易金額'[新臺幣']]]/1000</f>
        <v>1428372.6140000001</v>
      </c>
      <c r="L5270" s="14">
        <f>表格1[[#This Row],[信用卡交易金額'[新臺幣']]]/1000000</f>
        <v>1428.3726140000001</v>
      </c>
      <c r="M5270" s="14" t="str" cm="1">
        <f t="array" ref="M5270">_xlfn.TEXTJOIN("", TRUE, _xlfn.XLOOKUP(TRUE, VALUE(表格1[[#This Row],[年月]]) &lt;= VALUE($R$8:$R$12), $Q$8:$Q$12)) &amp; "年度"</f>
        <v>2023年度</v>
      </c>
    </row>
    <row r="5271" spans="1:13" x14ac:dyDescent="0.3">
      <c r="A5271" s="2">
        <v>202306</v>
      </c>
      <c r="B5271" s="19">
        <f>DATE(表格1[[#This Row],[年]],表格1[[#This Row],[月]],1)</f>
        <v>45078</v>
      </c>
      <c r="C5271" s="2" t="str">
        <f>LEFT(表格1[[#This Row],[年月]],4)</f>
        <v>2023</v>
      </c>
      <c r="D5271" s="2" t="str">
        <f>RIGHT(表格1[[#This Row],[年月]],2)</f>
        <v>06</v>
      </c>
      <c r="E5271" s="5">
        <v>10018000</v>
      </c>
      <c r="F5271" s="2" t="str">
        <f>VLOOKUP(TEXT(表格1[[#This Row],[地區]],"00000000"),縣市代碼,2,0)</f>
        <v>新竹市</v>
      </c>
      <c r="G5271" s="2" t="s">
        <v>9</v>
      </c>
      <c r="H5271" s="13">
        <v>1392115</v>
      </c>
      <c r="I5271" s="14">
        <v>1884985338</v>
      </c>
      <c r="J5271" s="14">
        <f>表格1[[#This Row],[信用卡交易筆數]]/1000</f>
        <v>1392.115</v>
      </c>
      <c r="K5271" s="14">
        <f>表格1[[#This Row],[信用卡交易金額'[新臺幣']]]/1000</f>
        <v>1884985.338</v>
      </c>
      <c r="L5271" s="14">
        <f>表格1[[#This Row],[信用卡交易金額'[新臺幣']]]/1000000</f>
        <v>1884.985338</v>
      </c>
      <c r="M5271" s="14" t="str" cm="1">
        <f t="array" ref="M5271">_xlfn.TEXTJOIN("", TRUE, _xlfn.XLOOKUP(TRUE, VALUE(表格1[[#This Row],[年月]]) &lt;= VALUE($R$8:$R$12), $Q$8:$Q$12)) &amp; "年度"</f>
        <v>2023年度</v>
      </c>
    </row>
    <row r="5272" spans="1:13" x14ac:dyDescent="0.3">
      <c r="A5272" s="2">
        <v>202306</v>
      </c>
      <c r="B5272" s="19">
        <f>DATE(表格1[[#This Row],[年]],表格1[[#This Row],[月]],1)</f>
        <v>45078</v>
      </c>
      <c r="C5272" s="2" t="str">
        <f>LEFT(表格1[[#This Row],[年月]],4)</f>
        <v>2023</v>
      </c>
      <c r="D5272" s="2" t="str">
        <f>RIGHT(表格1[[#This Row],[年月]],2)</f>
        <v>06</v>
      </c>
      <c r="E5272" s="5">
        <v>10018000</v>
      </c>
      <c r="F5272" s="2" t="str">
        <f>VLOOKUP(TEXT(表格1[[#This Row],[地區]],"00000000"),縣市代碼,2,0)</f>
        <v>新竹市</v>
      </c>
      <c r="G5272" s="2" t="s">
        <v>10</v>
      </c>
      <c r="H5272" s="13">
        <v>745897</v>
      </c>
      <c r="I5272" s="14">
        <v>2196346881</v>
      </c>
      <c r="J5272" s="14">
        <f>表格1[[#This Row],[信用卡交易筆數]]/1000</f>
        <v>745.89700000000005</v>
      </c>
      <c r="K5272" s="14">
        <f>表格1[[#This Row],[信用卡交易金額'[新臺幣']]]/1000</f>
        <v>2196346.8810000001</v>
      </c>
      <c r="L5272" s="14">
        <f>表格1[[#This Row],[信用卡交易金額'[新臺幣']]]/1000000</f>
        <v>2196.3468809999999</v>
      </c>
      <c r="M5272" s="14" t="str" cm="1">
        <f t="array" ref="M5272">_xlfn.TEXTJOIN("", TRUE, _xlfn.XLOOKUP(TRUE, VALUE(表格1[[#This Row],[年月]]) &lt;= VALUE($R$8:$R$12), $Q$8:$Q$12)) &amp; "年度"</f>
        <v>2023年度</v>
      </c>
    </row>
    <row r="5273" spans="1:13" x14ac:dyDescent="0.3">
      <c r="A5273" s="2">
        <v>202306</v>
      </c>
      <c r="B5273" s="19">
        <f>DATE(表格1[[#This Row],[年]],表格1[[#This Row],[月]],1)</f>
        <v>45078</v>
      </c>
      <c r="C5273" s="2" t="str">
        <f>LEFT(表格1[[#This Row],[年月]],4)</f>
        <v>2023</v>
      </c>
      <c r="D5273" s="2" t="str">
        <f>RIGHT(表格1[[#This Row],[年月]],2)</f>
        <v>06</v>
      </c>
      <c r="E5273" s="5">
        <v>10005000</v>
      </c>
      <c r="F5273" s="2" t="str">
        <f>VLOOKUP(TEXT(表格1[[#This Row],[地區]],"00000000"),縣市代碼,2,0)</f>
        <v>苗栗縣</v>
      </c>
      <c r="G5273" s="2" t="s">
        <v>4</v>
      </c>
      <c r="H5273" s="13">
        <v>893649</v>
      </c>
      <c r="I5273" s="14">
        <v>405351132</v>
      </c>
      <c r="J5273" s="14">
        <f>表格1[[#This Row],[信用卡交易筆數]]/1000</f>
        <v>893.649</v>
      </c>
      <c r="K5273" s="14">
        <f>表格1[[#This Row],[信用卡交易金額'[新臺幣']]]/1000</f>
        <v>405351.13199999998</v>
      </c>
      <c r="L5273" s="14">
        <f>表格1[[#This Row],[信用卡交易金額'[新臺幣']]]/1000000</f>
        <v>405.35113200000001</v>
      </c>
      <c r="M5273" s="14" t="str" cm="1">
        <f t="array" ref="M5273">_xlfn.TEXTJOIN("", TRUE, _xlfn.XLOOKUP(TRUE, VALUE(表格1[[#This Row],[年月]]) &lt;= VALUE($R$8:$R$12), $Q$8:$Q$12)) &amp; "年度"</f>
        <v>2023年度</v>
      </c>
    </row>
    <row r="5274" spans="1:13" x14ac:dyDescent="0.3">
      <c r="A5274" s="2">
        <v>202306</v>
      </c>
      <c r="B5274" s="19">
        <f>DATE(表格1[[#This Row],[年]],表格1[[#This Row],[月]],1)</f>
        <v>45078</v>
      </c>
      <c r="C5274" s="2" t="str">
        <f>LEFT(表格1[[#This Row],[年月]],4)</f>
        <v>2023</v>
      </c>
      <c r="D5274" s="2" t="str">
        <f>RIGHT(表格1[[#This Row],[年月]],2)</f>
        <v>06</v>
      </c>
      <c r="E5274" s="5">
        <v>10005000</v>
      </c>
      <c r="F5274" s="2" t="str">
        <f>VLOOKUP(TEXT(表格1[[#This Row],[地區]],"00000000"),縣市代碼,2,0)</f>
        <v>苗栗縣</v>
      </c>
      <c r="G5274" s="2" t="s">
        <v>5</v>
      </c>
      <c r="H5274" s="13">
        <v>62160</v>
      </c>
      <c r="I5274" s="14">
        <v>180534669</v>
      </c>
      <c r="J5274" s="14">
        <f>表格1[[#This Row],[信用卡交易筆數]]/1000</f>
        <v>62.16</v>
      </c>
      <c r="K5274" s="14">
        <f>表格1[[#This Row],[信用卡交易金額'[新臺幣']]]/1000</f>
        <v>180534.66899999999</v>
      </c>
      <c r="L5274" s="14">
        <f>表格1[[#This Row],[信用卡交易金額'[新臺幣']]]/1000000</f>
        <v>180.53466900000001</v>
      </c>
      <c r="M5274" s="14" t="str" cm="1">
        <f t="array" ref="M5274">_xlfn.TEXTJOIN("", TRUE, _xlfn.XLOOKUP(TRUE, VALUE(表格1[[#This Row],[年月]]) &lt;= VALUE($R$8:$R$12), $Q$8:$Q$12)) &amp; "年度"</f>
        <v>2023年度</v>
      </c>
    </row>
    <row r="5275" spans="1:13" x14ac:dyDescent="0.3">
      <c r="A5275" s="2">
        <v>202306</v>
      </c>
      <c r="B5275" s="19">
        <f>DATE(表格1[[#This Row],[年]],表格1[[#This Row],[月]],1)</f>
        <v>45078</v>
      </c>
      <c r="C5275" s="2" t="str">
        <f>LEFT(表格1[[#This Row],[年月]],4)</f>
        <v>2023</v>
      </c>
      <c r="D5275" s="2" t="str">
        <f>RIGHT(表格1[[#This Row],[年月]],2)</f>
        <v>06</v>
      </c>
      <c r="E5275" s="5">
        <v>10005000</v>
      </c>
      <c r="F5275" s="2" t="str">
        <f>VLOOKUP(TEXT(表格1[[#This Row],[地區]],"00000000"),縣市代碼,2,0)</f>
        <v>苗栗縣</v>
      </c>
      <c r="G5275" s="2" t="s">
        <v>6</v>
      </c>
      <c r="H5275" s="13">
        <v>88991</v>
      </c>
      <c r="I5275" s="14">
        <v>306950077</v>
      </c>
      <c r="J5275" s="14">
        <f>表格1[[#This Row],[信用卡交易筆數]]/1000</f>
        <v>88.991</v>
      </c>
      <c r="K5275" s="14">
        <f>表格1[[#This Row],[信用卡交易金額'[新臺幣']]]/1000</f>
        <v>306950.07699999999</v>
      </c>
      <c r="L5275" s="14">
        <f>表格1[[#This Row],[信用卡交易金額'[新臺幣']]]/1000000</f>
        <v>306.95007700000002</v>
      </c>
      <c r="M5275" s="14" t="str" cm="1">
        <f t="array" ref="M5275">_xlfn.TEXTJOIN("", TRUE, _xlfn.XLOOKUP(TRUE, VALUE(表格1[[#This Row],[年月]]) &lt;= VALUE($R$8:$R$12), $Q$8:$Q$12)) &amp; "年度"</f>
        <v>2023年度</v>
      </c>
    </row>
    <row r="5276" spans="1:13" x14ac:dyDescent="0.3">
      <c r="A5276" s="2">
        <v>202306</v>
      </c>
      <c r="B5276" s="19">
        <f>DATE(表格1[[#This Row],[年]],表格1[[#This Row],[月]],1)</f>
        <v>45078</v>
      </c>
      <c r="C5276" s="2" t="str">
        <f>LEFT(表格1[[#This Row],[年月]],4)</f>
        <v>2023</v>
      </c>
      <c r="D5276" s="2" t="str">
        <f>RIGHT(表格1[[#This Row],[年月]],2)</f>
        <v>06</v>
      </c>
      <c r="E5276" s="5">
        <v>10005000</v>
      </c>
      <c r="F5276" s="2" t="str">
        <f>VLOOKUP(TEXT(表格1[[#This Row],[地區]],"00000000"),縣市代碼,2,0)</f>
        <v>苗栗縣</v>
      </c>
      <c r="G5276" s="2" t="s">
        <v>7</v>
      </c>
      <c r="H5276" s="13">
        <v>573401</v>
      </c>
      <c r="I5276" s="14">
        <v>663786962</v>
      </c>
      <c r="J5276" s="14">
        <f>表格1[[#This Row],[信用卡交易筆數]]/1000</f>
        <v>573.40099999999995</v>
      </c>
      <c r="K5276" s="14">
        <f>表格1[[#This Row],[信用卡交易金額'[新臺幣']]]/1000</f>
        <v>663786.96200000006</v>
      </c>
      <c r="L5276" s="14">
        <f>表格1[[#This Row],[信用卡交易金額'[新臺幣']]]/1000000</f>
        <v>663.78696200000002</v>
      </c>
      <c r="M5276" s="14" t="str" cm="1">
        <f t="array" ref="M5276">_xlfn.TEXTJOIN("", TRUE, _xlfn.XLOOKUP(TRUE, VALUE(表格1[[#This Row],[年月]]) &lt;= VALUE($R$8:$R$12), $Q$8:$Q$12)) &amp; "年度"</f>
        <v>2023年度</v>
      </c>
    </row>
    <row r="5277" spans="1:13" x14ac:dyDescent="0.3">
      <c r="A5277" s="2">
        <v>202306</v>
      </c>
      <c r="B5277" s="19">
        <f>DATE(表格1[[#This Row],[年]],表格1[[#This Row],[月]],1)</f>
        <v>45078</v>
      </c>
      <c r="C5277" s="2" t="str">
        <f>LEFT(表格1[[#This Row],[年月]],4)</f>
        <v>2023</v>
      </c>
      <c r="D5277" s="2" t="str">
        <f>RIGHT(表格1[[#This Row],[年月]],2)</f>
        <v>06</v>
      </c>
      <c r="E5277" s="5">
        <v>10005000</v>
      </c>
      <c r="F5277" s="2" t="str">
        <f>VLOOKUP(TEXT(表格1[[#This Row],[地區]],"00000000"),縣市代碼,2,0)</f>
        <v>苗栗縣</v>
      </c>
      <c r="G5277" s="2" t="s">
        <v>8</v>
      </c>
      <c r="H5277" s="13">
        <v>378685</v>
      </c>
      <c r="I5277" s="14">
        <v>628402777</v>
      </c>
      <c r="J5277" s="14">
        <f>表格1[[#This Row],[信用卡交易筆數]]/1000</f>
        <v>378.685</v>
      </c>
      <c r="K5277" s="14">
        <f>表格1[[#This Row],[信用卡交易金額'[新臺幣']]]/1000</f>
        <v>628402.777</v>
      </c>
      <c r="L5277" s="14">
        <f>表格1[[#This Row],[信用卡交易金額'[新臺幣']]]/1000000</f>
        <v>628.40277700000001</v>
      </c>
      <c r="M5277" s="14" t="str" cm="1">
        <f t="array" ref="M5277">_xlfn.TEXTJOIN("", TRUE, _xlfn.XLOOKUP(TRUE, VALUE(表格1[[#This Row],[年月]]) &lt;= VALUE($R$8:$R$12), $Q$8:$Q$12)) &amp; "年度"</f>
        <v>2023年度</v>
      </c>
    </row>
    <row r="5278" spans="1:13" x14ac:dyDescent="0.3">
      <c r="A5278" s="2">
        <v>202306</v>
      </c>
      <c r="B5278" s="19">
        <f>DATE(表格1[[#This Row],[年]],表格1[[#This Row],[月]],1)</f>
        <v>45078</v>
      </c>
      <c r="C5278" s="2" t="str">
        <f>LEFT(表格1[[#This Row],[年月]],4)</f>
        <v>2023</v>
      </c>
      <c r="D5278" s="2" t="str">
        <f>RIGHT(表格1[[#This Row],[年月]],2)</f>
        <v>06</v>
      </c>
      <c r="E5278" s="5">
        <v>10005000</v>
      </c>
      <c r="F5278" s="2" t="str">
        <f>VLOOKUP(TEXT(表格1[[#This Row],[地區]],"00000000"),縣市代碼,2,0)</f>
        <v>苗栗縣</v>
      </c>
      <c r="G5278" s="2" t="s">
        <v>9</v>
      </c>
      <c r="H5278" s="13">
        <v>751837</v>
      </c>
      <c r="I5278" s="14">
        <v>932171969</v>
      </c>
      <c r="J5278" s="14">
        <f>表格1[[#This Row],[信用卡交易筆數]]/1000</f>
        <v>751.83699999999999</v>
      </c>
      <c r="K5278" s="14">
        <f>表格1[[#This Row],[信用卡交易金額'[新臺幣']]]/1000</f>
        <v>932171.96900000004</v>
      </c>
      <c r="L5278" s="14">
        <f>表格1[[#This Row],[信用卡交易金額'[新臺幣']]]/1000000</f>
        <v>932.17196899999999</v>
      </c>
      <c r="M5278" s="14" t="str" cm="1">
        <f t="array" ref="M5278">_xlfn.TEXTJOIN("", TRUE, _xlfn.XLOOKUP(TRUE, VALUE(表格1[[#This Row],[年月]]) &lt;= VALUE($R$8:$R$12), $Q$8:$Q$12)) &amp; "年度"</f>
        <v>2023年度</v>
      </c>
    </row>
    <row r="5279" spans="1:13" x14ac:dyDescent="0.3">
      <c r="A5279" s="2">
        <v>202306</v>
      </c>
      <c r="B5279" s="19">
        <f>DATE(表格1[[#This Row],[年]],表格1[[#This Row],[月]],1)</f>
        <v>45078</v>
      </c>
      <c r="C5279" s="2" t="str">
        <f>LEFT(表格1[[#This Row],[年月]],4)</f>
        <v>2023</v>
      </c>
      <c r="D5279" s="2" t="str">
        <f>RIGHT(表格1[[#This Row],[年月]],2)</f>
        <v>06</v>
      </c>
      <c r="E5279" s="5">
        <v>10005000</v>
      </c>
      <c r="F5279" s="2" t="str">
        <f>VLOOKUP(TEXT(表格1[[#This Row],[地區]],"00000000"),縣市代碼,2,0)</f>
        <v>苗栗縣</v>
      </c>
      <c r="G5279" s="2" t="s">
        <v>10</v>
      </c>
      <c r="H5279" s="13">
        <v>497862</v>
      </c>
      <c r="I5279" s="14">
        <v>1303406327</v>
      </c>
      <c r="J5279" s="14">
        <f>表格1[[#This Row],[信用卡交易筆數]]/1000</f>
        <v>497.86200000000002</v>
      </c>
      <c r="K5279" s="14">
        <f>表格1[[#This Row],[信用卡交易金額'[新臺幣']]]/1000</f>
        <v>1303406.327</v>
      </c>
      <c r="L5279" s="14">
        <f>表格1[[#This Row],[信用卡交易金額'[新臺幣']]]/1000000</f>
        <v>1303.4063269999999</v>
      </c>
      <c r="M5279" s="14" t="str" cm="1">
        <f t="array" ref="M5279">_xlfn.TEXTJOIN("", TRUE, _xlfn.XLOOKUP(TRUE, VALUE(表格1[[#This Row],[年月]]) &lt;= VALUE($R$8:$R$12), $Q$8:$Q$12)) &amp; "年度"</f>
        <v>2023年度</v>
      </c>
    </row>
    <row r="5280" spans="1:13" x14ac:dyDescent="0.3">
      <c r="A5280" s="2">
        <v>202306</v>
      </c>
      <c r="B5280" s="19">
        <f>DATE(表格1[[#This Row],[年]],表格1[[#This Row],[月]],1)</f>
        <v>45078</v>
      </c>
      <c r="C5280" s="2" t="str">
        <f>LEFT(表格1[[#This Row],[年月]],4)</f>
        <v>2023</v>
      </c>
      <c r="D5280" s="2" t="str">
        <f>RIGHT(表格1[[#This Row],[年月]],2)</f>
        <v>06</v>
      </c>
      <c r="E5280" s="5">
        <v>66000000</v>
      </c>
      <c r="F5280" s="2" t="str">
        <f>VLOOKUP(TEXT(表格1[[#This Row],[地區]],"00000000"),縣市代碼,2,0)</f>
        <v>臺中市</v>
      </c>
      <c r="G5280" s="2" t="s">
        <v>4</v>
      </c>
      <c r="H5280" s="13">
        <v>8202007</v>
      </c>
      <c r="I5280" s="14">
        <v>4145319085</v>
      </c>
      <c r="J5280" s="14">
        <f>表格1[[#This Row],[信用卡交易筆數]]/1000</f>
        <v>8202.0069999999996</v>
      </c>
      <c r="K5280" s="14">
        <f>表格1[[#This Row],[信用卡交易金額'[新臺幣']]]/1000</f>
        <v>4145319.085</v>
      </c>
      <c r="L5280" s="14">
        <f>表格1[[#This Row],[信用卡交易金額'[新臺幣']]]/1000000</f>
        <v>4145.3190850000001</v>
      </c>
      <c r="M5280" s="14" t="str" cm="1">
        <f t="array" ref="M5280">_xlfn.TEXTJOIN("", TRUE, _xlfn.XLOOKUP(TRUE, VALUE(表格1[[#This Row],[年月]]) &lt;= VALUE($R$8:$R$12), $Q$8:$Q$12)) &amp; "年度"</f>
        <v>2023年度</v>
      </c>
    </row>
    <row r="5281" spans="1:13" x14ac:dyDescent="0.3">
      <c r="A5281" s="2">
        <v>202306</v>
      </c>
      <c r="B5281" s="19">
        <f>DATE(表格1[[#This Row],[年]],表格1[[#This Row],[月]],1)</f>
        <v>45078</v>
      </c>
      <c r="C5281" s="2" t="str">
        <f>LEFT(表格1[[#This Row],[年月]],4)</f>
        <v>2023</v>
      </c>
      <c r="D5281" s="2" t="str">
        <f>RIGHT(表格1[[#This Row],[年月]],2)</f>
        <v>06</v>
      </c>
      <c r="E5281" s="5">
        <v>66000000</v>
      </c>
      <c r="F5281" s="2" t="str">
        <f>VLOOKUP(TEXT(表格1[[#This Row],[地區]],"00000000"),縣市代碼,2,0)</f>
        <v>臺中市</v>
      </c>
      <c r="G5281" s="2" t="s">
        <v>5</v>
      </c>
      <c r="H5281" s="13">
        <v>499301</v>
      </c>
      <c r="I5281" s="14">
        <v>1615373677</v>
      </c>
      <c r="J5281" s="14">
        <f>表格1[[#This Row],[信用卡交易筆數]]/1000</f>
        <v>499.30099999999999</v>
      </c>
      <c r="K5281" s="14">
        <f>表格1[[#This Row],[信用卡交易金額'[新臺幣']]]/1000</f>
        <v>1615373.6769999999</v>
      </c>
      <c r="L5281" s="14">
        <f>表格1[[#This Row],[信用卡交易金額'[新臺幣']]]/1000000</f>
        <v>1615.373677</v>
      </c>
      <c r="M5281" s="14" t="str" cm="1">
        <f t="array" ref="M5281">_xlfn.TEXTJOIN("", TRUE, _xlfn.XLOOKUP(TRUE, VALUE(表格1[[#This Row],[年月]]) &lt;= VALUE($R$8:$R$12), $Q$8:$Q$12)) &amp; "年度"</f>
        <v>2023年度</v>
      </c>
    </row>
    <row r="5282" spans="1:13" x14ac:dyDescent="0.3">
      <c r="A5282" s="2">
        <v>202306</v>
      </c>
      <c r="B5282" s="19">
        <f>DATE(表格1[[#This Row],[年]],表格1[[#This Row],[月]],1)</f>
        <v>45078</v>
      </c>
      <c r="C5282" s="2" t="str">
        <f>LEFT(表格1[[#This Row],[年月]],4)</f>
        <v>2023</v>
      </c>
      <c r="D5282" s="2" t="str">
        <f>RIGHT(表格1[[#This Row],[年月]],2)</f>
        <v>06</v>
      </c>
      <c r="E5282" s="5">
        <v>66000000</v>
      </c>
      <c r="F5282" s="2" t="str">
        <f>VLOOKUP(TEXT(表格1[[#This Row],[地區]],"00000000"),縣市代碼,2,0)</f>
        <v>臺中市</v>
      </c>
      <c r="G5282" s="2" t="s">
        <v>6</v>
      </c>
      <c r="H5282" s="13">
        <v>711339</v>
      </c>
      <c r="I5282" s="14">
        <v>2637017197</v>
      </c>
      <c r="J5282" s="14">
        <f>表格1[[#This Row],[信用卡交易筆數]]/1000</f>
        <v>711.33900000000006</v>
      </c>
      <c r="K5282" s="14">
        <f>表格1[[#This Row],[信用卡交易金額'[新臺幣']]]/1000</f>
        <v>2637017.1970000002</v>
      </c>
      <c r="L5282" s="14">
        <f>表格1[[#This Row],[信用卡交易金額'[新臺幣']]]/1000000</f>
        <v>2637.0171970000001</v>
      </c>
      <c r="M5282" s="14" t="str" cm="1">
        <f t="array" ref="M5282">_xlfn.TEXTJOIN("", TRUE, _xlfn.XLOOKUP(TRUE, VALUE(表格1[[#This Row],[年月]]) &lt;= VALUE($R$8:$R$12), $Q$8:$Q$12)) &amp; "年度"</f>
        <v>2023年度</v>
      </c>
    </row>
    <row r="5283" spans="1:13" x14ac:dyDescent="0.3">
      <c r="A5283" s="2">
        <v>202306</v>
      </c>
      <c r="B5283" s="19">
        <f>DATE(表格1[[#This Row],[年]],表格1[[#This Row],[月]],1)</f>
        <v>45078</v>
      </c>
      <c r="C5283" s="2" t="str">
        <f>LEFT(表格1[[#This Row],[年月]],4)</f>
        <v>2023</v>
      </c>
      <c r="D5283" s="2" t="str">
        <f>RIGHT(表格1[[#This Row],[年月]],2)</f>
        <v>06</v>
      </c>
      <c r="E5283" s="5">
        <v>66000000</v>
      </c>
      <c r="F5283" s="2" t="str">
        <f>VLOOKUP(TEXT(表格1[[#This Row],[地區]],"00000000"),縣市代碼,2,0)</f>
        <v>臺中市</v>
      </c>
      <c r="G5283" s="2" t="s">
        <v>7</v>
      </c>
      <c r="H5283" s="13">
        <v>4105065</v>
      </c>
      <c r="I5283" s="14">
        <v>4950694420</v>
      </c>
      <c r="J5283" s="14">
        <f>表格1[[#This Row],[信用卡交易筆數]]/1000</f>
        <v>4105.0649999999996</v>
      </c>
      <c r="K5283" s="14">
        <f>表格1[[#This Row],[信用卡交易金額'[新臺幣']]]/1000</f>
        <v>4950694.42</v>
      </c>
      <c r="L5283" s="14">
        <f>表格1[[#This Row],[信用卡交易金額'[新臺幣']]]/1000000</f>
        <v>4950.6944199999998</v>
      </c>
      <c r="M5283" s="14" t="str" cm="1">
        <f t="array" ref="M5283">_xlfn.TEXTJOIN("", TRUE, _xlfn.XLOOKUP(TRUE, VALUE(表格1[[#This Row],[年月]]) &lt;= VALUE($R$8:$R$12), $Q$8:$Q$12)) &amp; "年度"</f>
        <v>2023年度</v>
      </c>
    </row>
    <row r="5284" spans="1:13" x14ac:dyDescent="0.3">
      <c r="A5284" s="2">
        <v>202306</v>
      </c>
      <c r="B5284" s="19">
        <f>DATE(表格1[[#This Row],[年]],表格1[[#This Row],[月]],1)</f>
        <v>45078</v>
      </c>
      <c r="C5284" s="2" t="str">
        <f>LEFT(表格1[[#This Row],[年月]],4)</f>
        <v>2023</v>
      </c>
      <c r="D5284" s="2" t="str">
        <f>RIGHT(表格1[[#This Row],[年月]],2)</f>
        <v>06</v>
      </c>
      <c r="E5284" s="5">
        <v>66000000</v>
      </c>
      <c r="F5284" s="2" t="str">
        <f>VLOOKUP(TEXT(表格1[[#This Row],[地區]],"00000000"),縣市代碼,2,0)</f>
        <v>臺中市</v>
      </c>
      <c r="G5284" s="2" t="s">
        <v>8</v>
      </c>
      <c r="H5284" s="13">
        <v>2856371</v>
      </c>
      <c r="I5284" s="14">
        <v>6081098396</v>
      </c>
      <c r="J5284" s="14">
        <f>表格1[[#This Row],[信用卡交易筆數]]/1000</f>
        <v>2856.3710000000001</v>
      </c>
      <c r="K5284" s="14">
        <f>表格1[[#This Row],[信用卡交易金額'[新臺幣']]]/1000</f>
        <v>6081098.3959999997</v>
      </c>
      <c r="L5284" s="14">
        <f>表格1[[#This Row],[信用卡交易金額'[新臺幣']]]/1000000</f>
        <v>6081.0983960000003</v>
      </c>
      <c r="M5284" s="14" t="str" cm="1">
        <f t="array" ref="M5284">_xlfn.TEXTJOIN("", TRUE, _xlfn.XLOOKUP(TRUE, VALUE(表格1[[#This Row],[年月]]) &lt;= VALUE($R$8:$R$12), $Q$8:$Q$12)) &amp; "年度"</f>
        <v>2023年度</v>
      </c>
    </row>
    <row r="5285" spans="1:13" x14ac:dyDescent="0.3">
      <c r="A5285" s="2">
        <v>202306</v>
      </c>
      <c r="B5285" s="19">
        <f>DATE(表格1[[#This Row],[年]],表格1[[#This Row],[月]],1)</f>
        <v>45078</v>
      </c>
      <c r="C5285" s="2" t="str">
        <f>LEFT(表格1[[#This Row],[年月]],4)</f>
        <v>2023</v>
      </c>
      <c r="D5285" s="2" t="str">
        <f>RIGHT(表格1[[#This Row],[年月]],2)</f>
        <v>06</v>
      </c>
      <c r="E5285" s="5">
        <v>66000000</v>
      </c>
      <c r="F5285" s="2" t="str">
        <f>VLOOKUP(TEXT(表格1[[#This Row],[地區]],"00000000"),縣市代碼,2,0)</f>
        <v>臺中市</v>
      </c>
      <c r="G5285" s="2" t="s">
        <v>9</v>
      </c>
      <c r="H5285" s="13">
        <v>6456821</v>
      </c>
      <c r="I5285" s="14">
        <v>8457949704</v>
      </c>
      <c r="J5285" s="14">
        <f>表格1[[#This Row],[信用卡交易筆數]]/1000</f>
        <v>6456.8209999999999</v>
      </c>
      <c r="K5285" s="14">
        <f>表格1[[#This Row],[信用卡交易金額'[新臺幣']]]/1000</f>
        <v>8457949.7039999999</v>
      </c>
      <c r="L5285" s="14">
        <f>表格1[[#This Row],[信用卡交易金額'[新臺幣']]]/1000000</f>
        <v>8457.9497040000006</v>
      </c>
      <c r="M5285" s="14" t="str" cm="1">
        <f t="array" ref="M5285">_xlfn.TEXTJOIN("", TRUE, _xlfn.XLOOKUP(TRUE, VALUE(表格1[[#This Row],[年月]]) &lt;= VALUE($R$8:$R$12), $Q$8:$Q$12)) &amp; "年度"</f>
        <v>2023年度</v>
      </c>
    </row>
    <row r="5286" spans="1:13" x14ac:dyDescent="0.3">
      <c r="A5286" s="2">
        <v>202306</v>
      </c>
      <c r="B5286" s="19">
        <f>DATE(表格1[[#This Row],[年]],表格1[[#This Row],[月]],1)</f>
        <v>45078</v>
      </c>
      <c r="C5286" s="2" t="str">
        <f>LEFT(表格1[[#This Row],[年月]],4)</f>
        <v>2023</v>
      </c>
      <c r="D5286" s="2" t="str">
        <f>RIGHT(表格1[[#This Row],[年月]],2)</f>
        <v>06</v>
      </c>
      <c r="E5286" s="5">
        <v>66000000</v>
      </c>
      <c r="F5286" s="2" t="str">
        <f>VLOOKUP(TEXT(表格1[[#This Row],[地區]],"00000000"),縣市代碼,2,0)</f>
        <v>臺中市</v>
      </c>
      <c r="G5286" s="2" t="s">
        <v>10</v>
      </c>
      <c r="H5286" s="13">
        <v>3538156</v>
      </c>
      <c r="I5286" s="14">
        <v>11261559454</v>
      </c>
      <c r="J5286" s="14">
        <f>表格1[[#This Row],[信用卡交易筆數]]/1000</f>
        <v>3538.1559999999999</v>
      </c>
      <c r="K5286" s="14">
        <f>表格1[[#This Row],[信用卡交易金額'[新臺幣']]]/1000</f>
        <v>11261559.454</v>
      </c>
      <c r="L5286" s="14">
        <f>表格1[[#This Row],[信用卡交易金額'[新臺幣']]]/1000000</f>
        <v>11261.559454</v>
      </c>
      <c r="M5286" s="14" t="str" cm="1">
        <f t="array" ref="M5286">_xlfn.TEXTJOIN("", TRUE, _xlfn.XLOOKUP(TRUE, VALUE(表格1[[#This Row],[年月]]) &lt;= VALUE($R$8:$R$12), $Q$8:$Q$12)) &amp; "年度"</f>
        <v>2023年度</v>
      </c>
    </row>
    <row r="5287" spans="1:13" x14ac:dyDescent="0.3">
      <c r="A5287" s="2">
        <v>202306</v>
      </c>
      <c r="B5287" s="19">
        <f>DATE(表格1[[#This Row],[年]],表格1[[#This Row],[月]],1)</f>
        <v>45078</v>
      </c>
      <c r="C5287" s="2" t="str">
        <f>LEFT(表格1[[#This Row],[年月]],4)</f>
        <v>2023</v>
      </c>
      <c r="D5287" s="2" t="str">
        <f>RIGHT(表格1[[#This Row],[年月]],2)</f>
        <v>06</v>
      </c>
      <c r="E5287" s="5">
        <v>10007000</v>
      </c>
      <c r="F5287" s="2" t="str">
        <f>VLOOKUP(TEXT(表格1[[#This Row],[地區]],"00000000"),縣市代碼,2,0)</f>
        <v>彰化縣</v>
      </c>
      <c r="G5287" s="2" t="s">
        <v>4</v>
      </c>
      <c r="H5287" s="13">
        <v>1783192</v>
      </c>
      <c r="I5287" s="14">
        <v>839253470</v>
      </c>
      <c r="J5287" s="14">
        <f>表格1[[#This Row],[信用卡交易筆數]]/1000</f>
        <v>1783.192</v>
      </c>
      <c r="K5287" s="14">
        <f>表格1[[#This Row],[信用卡交易金額'[新臺幣']]]/1000</f>
        <v>839253.47</v>
      </c>
      <c r="L5287" s="14">
        <f>表格1[[#This Row],[信用卡交易金額'[新臺幣']]]/1000000</f>
        <v>839.25346999999999</v>
      </c>
      <c r="M5287" s="14" t="str" cm="1">
        <f t="array" ref="M5287">_xlfn.TEXTJOIN("", TRUE, _xlfn.XLOOKUP(TRUE, VALUE(表格1[[#This Row],[年月]]) &lt;= VALUE($R$8:$R$12), $Q$8:$Q$12)) &amp; "年度"</f>
        <v>2023年度</v>
      </c>
    </row>
    <row r="5288" spans="1:13" x14ac:dyDescent="0.3">
      <c r="A5288" s="2">
        <v>202306</v>
      </c>
      <c r="B5288" s="19">
        <f>DATE(表格1[[#This Row],[年]],表格1[[#This Row],[月]],1)</f>
        <v>45078</v>
      </c>
      <c r="C5288" s="2" t="str">
        <f>LEFT(表格1[[#This Row],[年月]],4)</f>
        <v>2023</v>
      </c>
      <c r="D5288" s="2" t="str">
        <f>RIGHT(表格1[[#This Row],[年月]],2)</f>
        <v>06</v>
      </c>
      <c r="E5288" s="5">
        <v>10007000</v>
      </c>
      <c r="F5288" s="2" t="str">
        <f>VLOOKUP(TEXT(表格1[[#This Row],[地區]],"00000000"),縣市代碼,2,0)</f>
        <v>彰化縣</v>
      </c>
      <c r="G5288" s="2" t="s">
        <v>5</v>
      </c>
      <c r="H5288" s="13">
        <v>139715</v>
      </c>
      <c r="I5288" s="14">
        <v>379451260</v>
      </c>
      <c r="J5288" s="14">
        <f>表格1[[#This Row],[信用卡交易筆數]]/1000</f>
        <v>139.715</v>
      </c>
      <c r="K5288" s="14">
        <f>表格1[[#This Row],[信用卡交易金額'[新臺幣']]]/1000</f>
        <v>379451.26</v>
      </c>
      <c r="L5288" s="14">
        <f>表格1[[#This Row],[信用卡交易金額'[新臺幣']]]/1000000</f>
        <v>379.45125999999999</v>
      </c>
      <c r="M5288" s="14" t="str" cm="1">
        <f t="array" ref="M5288">_xlfn.TEXTJOIN("", TRUE, _xlfn.XLOOKUP(TRUE, VALUE(表格1[[#This Row],[年月]]) &lt;= VALUE($R$8:$R$12), $Q$8:$Q$12)) &amp; "年度"</f>
        <v>2023年度</v>
      </c>
    </row>
    <row r="5289" spans="1:13" x14ac:dyDescent="0.3">
      <c r="A5289" s="2">
        <v>202306</v>
      </c>
      <c r="B5289" s="19">
        <f>DATE(表格1[[#This Row],[年]],表格1[[#This Row],[月]],1)</f>
        <v>45078</v>
      </c>
      <c r="C5289" s="2" t="str">
        <f>LEFT(表格1[[#This Row],[年月]],4)</f>
        <v>2023</v>
      </c>
      <c r="D5289" s="2" t="str">
        <f>RIGHT(表格1[[#This Row],[年月]],2)</f>
        <v>06</v>
      </c>
      <c r="E5289" s="5">
        <v>10007000</v>
      </c>
      <c r="F5289" s="2" t="str">
        <f>VLOOKUP(TEXT(表格1[[#This Row],[地區]],"00000000"),縣市代碼,2,0)</f>
        <v>彰化縣</v>
      </c>
      <c r="G5289" s="2" t="s">
        <v>6</v>
      </c>
      <c r="H5289" s="13">
        <v>178272</v>
      </c>
      <c r="I5289" s="14">
        <v>586774792</v>
      </c>
      <c r="J5289" s="14">
        <f>表格1[[#This Row],[信用卡交易筆數]]/1000</f>
        <v>178.27199999999999</v>
      </c>
      <c r="K5289" s="14">
        <f>表格1[[#This Row],[信用卡交易金額'[新臺幣']]]/1000</f>
        <v>586774.79200000002</v>
      </c>
      <c r="L5289" s="14">
        <f>表格1[[#This Row],[信用卡交易金額'[新臺幣']]]/1000000</f>
        <v>586.77479200000005</v>
      </c>
      <c r="M5289" s="14" t="str" cm="1">
        <f t="array" ref="M5289">_xlfn.TEXTJOIN("", TRUE, _xlfn.XLOOKUP(TRUE, VALUE(表格1[[#This Row],[年月]]) &lt;= VALUE($R$8:$R$12), $Q$8:$Q$12)) &amp; "年度"</f>
        <v>2023年度</v>
      </c>
    </row>
    <row r="5290" spans="1:13" x14ac:dyDescent="0.3">
      <c r="A5290" s="2">
        <v>202306</v>
      </c>
      <c r="B5290" s="19">
        <f>DATE(表格1[[#This Row],[年]],表格1[[#This Row],[月]],1)</f>
        <v>45078</v>
      </c>
      <c r="C5290" s="2" t="str">
        <f>LEFT(表格1[[#This Row],[年月]],4)</f>
        <v>2023</v>
      </c>
      <c r="D5290" s="2" t="str">
        <f>RIGHT(表格1[[#This Row],[年月]],2)</f>
        <v>06</v>
      </c>
      <c r="E5290" s="5">
        <v>10007000</v>
      </c>
      <c r="F5290" s="2" t="str">
        <f>VLOOKUP(TEXT(表格1[[#This Row],[地區]],"00000000"),縣市代碼,2,0)</f>
        <v>彰化縣</v>
      </c>
      <c r="G5290" s="2" t="s">
        <v>7</v>
      </c>
      <c r="H5290" s="13">
        <v>1160845</v>
      </c>
      <c r="I5290" s="14">
        <v>1454906769</v>
      </c>
      <c r="J5290" s="14">
        <f>表格1[[#This Row],[信用卡交易筆數]]/1000</f>
        <v>1160.845</v>
      </c>
      <c r="K5290" s="14">
        <f>表格1[[#This Row],[信用卡交易金額'[新臺幣']]]/1000</f>
        <v>1454906.7690000001</v>
      </c>
      <c r="L5290" s="14">
        <f>表格1[[#This Row],[信用卡交易金額'[新臺幣']]]/1000000</f>
        <v>1454.9067689999999</v>
      </c>
      <c r="M5290" s="14" t="str" cm="1">
        <f t="array" ref="M5290">_xlfn.TEXTJOIN("", TRUE, _xlfn.XLOOKUP(TRUE, VALUE(表格1[[#This Row],[年月]]) &lt;= VALUE($R$8:$R$12), $Q$8:$Q$12)) &amp; "年度"</f>
        <v>2023年度</v>
      </c>
    </row>
    <row r="5291" spans="1:13" x14ac:dyDescent="0.3">
      <c r="A5291" s="2">
        <v>202306</v>
      </c>
      <c r="B5291" s="19">
        <f>DATE(表格1[[#This Row],[年]],表格1[[#This Row],[月]],1)</f>
        <v>45078</v>
      </c>
      <c r="C5291" s="2" t="str">
        <f>LEFT(表格1[[#This Row],[年月]],4)</f>
        <v>2023</v>
      </c>
      <c r="D5291" s="2" t="str">
        <f>RIGHT(表格1[[#This Row],[年月]],2)</f>
        <v>06</v>
      </c>
      <c r="E5291" s="5">
        <v>10007000</v>
      </c>
      <c r="F5291" s="2" t="str">
        <f>VLOOKUP(TEXT(表格1[[#This Row],[地區]],"00000000"),縣市代碼,2,0)</f>
        <v>彰化縣</v>
      </c>
      <c r="G5291" s="2" t="s">
        <v>8</v>
      </c>
      <c r="H5291" s="13">
        <v>706258</v>
      </c>
      <c r="I5291" s="14">
        <v>1351640622</v>
      </c>
      <c r="J5291" s="14">
        <f>表格1[[#This Row],[信用卡交易筆數]]/1000</f>
        <v>706.25800000000004</v>
      </c>
      <c r="K5291" s="14">
        <f>表格1[[#This Row],[信用卡交易金額'[新臺幣']]]/1000</f>
        <v>1351640.622</v>
      </c>
      <c r="L5291" s="14">
        <f>表格1[[#This Row],[信用卡交易金額'[新臺幣']]]/1000000</f>
        <v>1351.6406219999999</v>
      </c>
      <c r="M5291" s="14" t="str" cm="1">
        <f t="array" ref="M5291">_xlfn.TEXTJOIN("", TRUE, _xlfn.XLOOKUP(TRUE, VALUE(表格1[[#This Row],[年月]]) &lt;= VALUE($R$8:$R$12), $Q$8:$Q$12)) &amp; "年度"</f>
        <v>2023年度</v>
      </c>
    </row>
    <row r="5292" spans="1:13" x14ac:dyDescent="0.3">
      <c r="A5292" s="2">
        <v>202306</v>
      </c>
      <c r="B5292" s="19">
        <f>DATE(表格1[[#This Row],[年]],表格1[[#This Row],[月]],1)</f>
        <v>45078</v>
      </c>
      <c r="C5292" s="2" t="str">
        <f>LEFT(表格1[[#This Row],[年月]],4)</f>
        <v>2023</v>
      </c>
      <c r="D5292" s="2" t="str">
        <f>RIGHT(表格1[[#This Row],[年月]],2)</f>
        <v>06</v>
      </c>
      <c r="E5292" s="5">
        <v>10007000</v>
      </c>
      <c r="F5292" s="2" t="str">
        <f>VLOOKUP(TEXT(表格1[[#This Row],[地區]],"00000000"),縣市代碼,2,0)</f>
        <v>彰化縣</v>
      </c>
      <c r="G5292" s="2" t="s">
        <v>9</v>
      </c>
      <c r="H5292" s="13">
        <v>1552987</v>
      </c>
      <c r="I5292" s="14">
        <v>1901811264</v>
      </c>
      <c r="J5292" s="14">
        <f>表格1[[#This Row],[信用卡交易筆數]]/1000</f>
        <v>1552.9870000000001</v>
      </c>
      <c r="K5292" s="14">
        <f>表格1[[#This Row],[信用卡交易金額'[新臺幣']]]/1000</f>
        <v>1901811.264</v>
      </c>
      <c r="L5292" s="14">
        <f>表格1[[#This Row],[信用卡交易金額'[新臺幣']]]/1000000</f>
        <v>1901.8112639999999</v>
      </c>
      <c r="M5292" s="14" t="str" cm="1">
        <f t="array" ref="M5292">_xlfn.TEXTJOIN("", TRUE, _xlfn.XLOOKUP(TRUE, VALUE(表格1[[#This Row],[年月]]) &lt;= VALUE($R$8:$R$12), $Q$8:$Q$12)) &amp; "年度"</f>
        <v>2023年度</v>
      </c>
    </row>
    <row r="5293" spans="1:13" x14ac:dyDescent="0.3">
      <c r="A5293" s="2">
        <v>202306</v>
      </c>
      <c r="B5293" s="19">
        <f>DATE(表格1[[#This Row],[年]],表格1[[#This Row],[月]],1)</f>
        <v>45078</v>
      </c>
      <c r="C5293" s="2" t="str">
        <f>LEFT(表格1[[#This Row],[年月]],4)</f>
        <v>2023</v>
      </c>
      <c r="D5293" s="2" t="str">
        <f>RIGHT(表格1[[#This Row],[年月]],2)</f>
        <v>06</v>
      </c>
      <c r="E5293" s="5">
        <v>10007000</v>
      </c>
      <c r="F5293" s="2" t="str">
        <f>VLOOKUP(TEXT(表格1[[#This Row],[地區]],"00000000"),縣市代碼,2,0)</f>
        <v>彰化縣</v>
      </c>
      <c r="G5293" s="2" t="s">
        <v>10</v>
      </c>
      <c r="H5293" s="13">
        <v>973638</v>
      </c>
      <c r="I5293" s="14">
        <v>2971351864</v>
      </c>
      <c r="J5293" s="14">
        <f>表格1[[#This Row],[信用卡交易筆數]]/1000</f>
        <v>973.63800000000003</v>
      </c>
      <c r="K5293" s="14">
        <f>表格1[[#This Row],[信用卡交易金額'[新臺幣']]]/1000</f>
        <v>2971351.8640000001</v>
      </c>
      <c r="L5293" s="14">
        <f>表格1[[#This Row],[信用卡交易金額'[新臺幣']]]/1000000</f>
        <v>2971.3518640000002</v>
      </c>
      <c r="M5293" s="14" t="str" cm="1">
        <f t="array" ref="M5293">_xlfn.TEXTJOIN("", TRUE, _xlfn.XLOOKUP(TRUE, VALUE(表格1[[#This Row],[年月]]) &lt;= VALUE($R$8:$R$12), $Q$8:$Q$12)) &amp; "年度"</f>
        <v>2023年度</v>
      </c>
    </row>
    <row r="5294" spans="1:13" x14ac:dyDescent="0.3">
      <c r="A5294" s="2">
        <v>202306</v>
      </c>
      <c r="B5294" s="19">
        <f>DATE(表格1[[#This Row],[年]],表格1[[#This Row],[月]],1)</f>
        <v>45078</v>
      </c>
      <c r="C5294" s="2" t="str">
        <f>LEFT(表格1[[#This Row],[年月]],4)</f>
        <v>2023</v>
      </c>
      <c r="D5294" s="2" t="str">
        <f>RIGHT(表格1[[#This Row],[年月]],2)</f>
        <v>06</v>
      </c>
      <c r="E5294" s="5">
        <v>10008000</v>
      </c>
      <c r="F5294" s="2" t="str">
        <f>VLOOKUP(TEXT(表格1[[#This Row],[地區]],"00000000"),縣市代碼,2,0)</f>
        <v>南投縣</v>
      </c>
      <c r="G5294" s="2" t="s">
        <v>4</v>
      </c>
      <c r="H5294" s="13">
        <v>574504</v>
      </c>
      <c r="I5294" s="14">
        <v>276661023</v>
      </c>
      <c r="J5294" s="14">
        <f>表格1[[#This Row],[信用卡交易筆數]]/1000</f>
        <v>574.50400000000002</v>
      </c>
      <c r="K5294" s="14">
        <f>表格1[[#This Row],[信用卡交易金額'[新臺幣']]]/1000</f>
        <v>276661.02299999999</v>
      </c>
      <c r="L5294" s="14">
        <f>表格1[[#This Row],[信用卡交易金額'[新臺幣']]]/1000000</f>
        <v>276.661023</v>
      </c>
      <c r="M5294" s="14" t="str" cm="1">
        <f t="array" ref="M5294">_xlfn.TEXTJOIN("", TRUE, _xlfn.XLOOKUP(TRUE, VALUE(表格1[[#This Row],[年月]]) &lt;= VALUE($R$8:$R$12), $Q$8:$Q$12)) &amp; "年度"</f>
        <v>2023年度</v>
      </c>
    </row>
    <row r="5295" spans="1:13" x14ac:dyDescent="0.3">
      <c r="A5295" s="2">
        <v>202306</v>
      </c>
      <c r="B5295" s="19">
        <f>DATE(表格1[[#This Row],[年]],表格1[[#This Row],[月]],1)</f>
        <v>45078</v>
      </c>
      <c r="C5295" s="2" t="str">
        <f>LEFT(表格1[[#This Row],[年月]],4)</f>
        <v>2023</v>
      </c>
      <c r="D5295" s="2" t="str">
        <f>RIGHT(表格1[[#This Row],[年月]],2)</f>
        <v>06</v>
      </c>
      <c r="E5295" s="5">
        <v>10008000</v>
      </c>
      <c r="F5295" s="2" t="str">
        <f>VLOOKUP(TEXT(表格1[[#This Row],[地區]],"00000000"),縣市代碼,2,0)</f>
        <v>南投縣</v>
      </c>
      <c r="G5295" s="2" t="s">
        <v>5</v>
      </c>
      <c r="H5295" s="13">
        <v>44391</v>
      </c>
      <c r="I5295" s="14">
        <v>119335660</v>
      </c>
      <c r="J5295" s="14">
        <f>表格1[[#This Row],[信用卡交易筆數]]/1000</f>
        <v>44.390999999999998</v>
      </c>
      <c r="K5295" s="14">
        <f>表格1[[#This Row],[信用卡交易金額'[新臺幣']]]/1000</f>
        <v>119335.66</v>
      </c>
      <c r="L5295" s="14">
        <f>表格1[[#This Row],[信用卡交易金額'[新臺幣']]]/1000000</f>
        <v>119.33566</v>
      </c>
      <c r="M5295" s="14" t="str" cm="1">
        <f t="array" ref="M5295">_xlfn.TEXTJOIN("", TRUE, _xlfn.XLOOKUP(TRUE, VALUE(表格1[[#This Row],[年月]]) &lt;= VALUE($R$8:$R$12), $Q$8:$Q$12)) &amp; "年度"</f>
        <v>2023年度</v>
      </c>
    </row>
    <row r="5296" spans="1:13" x14ac:dyDescent="0.3">
      <c r="A5296" s="2">
        <v>202306</v>
      </c>
      <c r="B5296" s="19">
        <f>DATE(表格1[[#This Row],[年]],表格1[[#This Row],[月]],1)</f>
        <v>45078</v>
      </c>
      <c r="C5296" s="2" t="str">
        <f>LEFT(表格1[[#This Row],[年月]],4)</f>
        <v>2023</v>
      </c>
      <c r="D5296" s="2" t="str">
        <f>RIGHT(表格1[[#This Row],[年月]],2)</f>
        <v>06</v>
      </c>
      <c r="E5296" s="5">
        <v>10008000</v>
      </c>
      <c r="F5296" s="2" t="str">
        <f>VLOOKUP(TEXT(表格1[[#This Row],[地區]],"00000000"),縣市代碼,2,0)</f>
        <v>南投縣</v>
      </c>
      <c r="G5296" s="2" t="s">
        <v>6</v>
      </c>
      <c r="H5296" s="13">
        <v>59131</v>
      </c>
      <c r="I5296" s="14">
        <v>203193106</v>
      </c>
      <c r="J5296" s="14">
        <f>表格1[[#This Row],[信用卡交易筆數]]/1000</f>
        <v>59.131</v>
      </c>
      <c r="K5296" s="14">
        <f>表格1[[#This Row],[信用卡交易金額'[新臺幣']]]/1000</f>
        <v>203193.106</v>
      </c>
      <c r="L5296" s="14">
        <f>表格1[[#This Row],[信用卡交易金額'[新臺幣']]]/1000000</f>
        <v>203.193106</v>
      </c>
      <c r="M5296" s="14" t="str" cm="1">
        <f t="array" ref="M5296">_xlfn.TEXTJOIN("", TRUE, _xlfn.XLOOKUP(TRUE, VALUE(表格1[[#This Row],[年月]]) &lt;= VALUE($R$8:$R$12), $Q$8:$Q$12)) &amp; "年度"</f>
        <v>2023年度</v>
      </c>
    </row>
    <row r="5297" spans="1:13" x14ac:dyDescent="0.3">
      <c r="A5297" s="2">
        <v>202306</v>
      </c>
      <c r="B5297" s="19">
        <f>DATE(表格1[[#This Row],[年]],表格1[[#This Row],[月]],1)</f>
        <v>45078</v>
      </c>
      <c r="C5297" s="2" t="str">
        <f>LEFT(表格1[[#This Row],[年月]],4)</f>
        <v>2023</v>
      </c>
      <c r="D5297" s="2" t="str">
        <f>RIGHT(表格1[[#This Row],[年月]],2)</f>
        <v>06</v>
      </c>
      <c r="E5297" s="5">
        <v>10008000</v>
      </c>
      <c r="F5297" s="2" t="str">
        <f>VLOOKUP(TEXT(表格1[[#This Row],[地區]],"00000000"),縣市代碼,2,0)</f>
        <v>南投縣</v>
      </c>
      <c r="G5297" s="2" t="s">
        <v>7</v>
      </c>
      <c r="H5297" s="13">
        <v>398300</v>
      </c>
      <c r="I5297" s="14">
        <v>503452887</v>
      </c>
      <c r="J5297" s="14">
        <f>表格1[[#This Row],[信用卡交易筆數]]/1000</f>
        <v>398.3</v>
      </c>
      <c r="K5297" s="14">
        <f>表格1[[#This Row],[信用卡交易金額'[新臺幣']]]/1000</f>
        <v>503452.88699999999</v>
      </c>
      <c r="L5297" s="14">
        <f>表格1[[#This Row],[信用卡交易金額'[新臺幣']]]/1000000</f>
        <v>503.45288699999998</v>
      </c>
      <c r="M5297" s="14" t="str" cm="1">
        <f t="array" ref="M5297">_xlfn.TEXTJOIN("", TRUE, _xlfn.XLOOKUP(TRUE, VALUE(表格1[[#This Row],[年月]]) &lt;= VALUE($R$8:$R$12), $Q$8:$Q$12)) &amp; "年度"</f>
        <v>2023年度</v>
      </c>
    </row>
    <row r="5298" spans="1:13" x14ac:dyDescent="0.3">
      <c r="A5298" s="2">
        <v>202306</v>
      </c>
      <c r="B5298" s="19">
        <f>DATE(表格1[[#This Row],[年]],表格1[[#This Row],[月]],1)</f>
        <v>45078</v>
      </c>
      <c r="C5298" s="2" t="str">
        <f>LEFT(表格1[[#This Row],[年月]],4)</f>
        <v>2023</v>
      </c>
      <c r="D5298" s="2" t="str">
        <f>RIGHT(表格1[[#This Row],[年月]],2)</f>
        <v>06</v>
      </c>
      <c r="E5298" s="5">
        <v>10008000</v>
      </c>
      <c r="F5298" s="2" t="str">
        <f>VLOOKUP(TEXT(表格1[[#This Row],[地區]],"00000000"),縣市代碼,2,0)</f>
        <v>南投縣</v>
      </c>
      <c r="G5298" s="2" t="s">
        <v>8</v>
      </c>
      <c r="H5298" s="13">
        <v>288051</v>
      </c>
      <c r="I5298" s="14">
        <v>437437850</v>
      </c>
      <c r="J5298" s="14">
        <f>表格1[[#This Row],[信用卡交易筆數]]/1000</f>
        <v>288.05099999999999</v>
      </c>
      <c r="K5298" s="14">
        <f>表格1[[#This Row],[信用卡交易金額'[新臺幣']]]/1000</f>
        <v>437437.85</v>
      </c>
      <c r="L5298" s="14">
        <f>表格1[[#This Row],[信用卡交易金額'[新臺幣']]]/1000000</f>
        <v>437.43785000000003</v>
      </c>
      <c r="M5298" s="14" t="str" cm="1">
        <f t="array" ref="M5298">_xlfn.TEXTJOIN("", TRUE, _xlfn.XLOOKUP(TRUE, VALUE(表格1[[#This Row],[年月]]) &lt;= VALUE($R$8:$R$12), $Q$8:$Q$12)) &amp; "年度"</f>
        <v>2023年度</v>
      </c>
    </row>
    <row r="5299" spans="1:13" x14ac:dyDescent="0.3">
      <c r="A5299" s="2">
        <v>202306</v>
      </c>
      <c r="B5299" s="19">
        <f>DATE(表格1[[#This Row],[年]],表格1[[#This Row],[月]],1)</f>
        <v>45078</v>
      </c>
      <c r="C5299" s="2" t="str">
        <f>LEFT(表格1[[#This Row],[年月]],4)</f>
        <v>2023</v>
      </c>
      <c r="D5299" s="2" t="str">
        <f>RIGHT(表格1[[#This Row],[年月]],2)</f>
        <v>06</v>
      </c>
      <c r="E5299" s="5">
        <v>10008000</v>
      </c>
      <c r="F5299" s="2" t="str">
        <f>VLOOKUP(TEXT(表格1[[#This Row],[地區]],"00000000"),縣市代碼,2,0)</f>
        <v>南投縣</v>
      </c>
      <c r="G5299" s="2" t="s">
        <v>9</v>
      </c>
      <c r="H5299" s="13">
        <v>511445</v>
      </c>
      <c r="I5299" s="14">
        <v>619604606</v>
      </c>
      <c r="J5299" s="14">
        <f>表格1[[#This Row],[信用卡交易筆數]]/1000</f>
        <v>511.44499999999999</v>
      </c>
      <c r="K5299" s="14">
        <f>表格1[[#This Row],[信用卡交易金額'[新臺幣']]]/1000</f>
        <v>619604.60600000003</v>
      </c>
      <c r="L5299" s="14">
        <f>表格1[[#This Row],[信用卡交易金額'[新臺幣']]]/1000000</f>
        <v>619.60460599999999</v>
      </c>
      <c r="M5299" s="14" t="str" cm="1">
        <f t="array" ref="M5299">_xlfn.TEXTJOIN("", TRUE, _xlfn.XLOOKUP(TRUE, VALUE(表格1[[#This Row],[年月]]) &lt;= VALUE($R$8:$R$12), $Q$8:$Q$12)) &amp; "年度"</f>
        <v>2023年度</v>
      </c>
    </row>
    <row r="5300" spans="1:13" x14ac:dyDescent="0.3">
      <c r="A5300" s="2">
        <v>202306</v>
      </c>
      <c r="B5300" s="19">
        <f>DATE(表格1[[#This Row],[年]],表格1[[#This Row],[月]],1)</f>
        <v>45078</v>
      </c>
      <c r="C5300" s="2" t="str">
        <f>LEFT(表格1[[#This Row],[年月]],4)</f>
        <v>2023</v>
      </c>
      <c r="D5300" s="2" t="str">
        <f>RIGHT(表格1[[#This Row],[年月]],2)</f>
        <v>06</v>
      </c>
      <c r="E5300" s="5">
        <v>10008000</v>
      </c>
      <c r="F5300" s="2" t="str">
        <f>VLOOKUP(TEXT(表格1[[#This Row],[地區]],"00000000"),縣市代碼,2,0)</f>
        <v>南投縣</v>
      </c>
      <c r="G5300" s="2" t="s">
        <v>10</v>
      </c>
      <c r="H5300" s="13">
        <v>317767</v>
      </c>
      <c r="I5300" s="14">
        <v>1039771002</v>
      </c>
      <c r="J5300" s="14">
        <f>表格1[[#This Row],[信用卡交易筆數]]/1000</f>
        <v>317.767</v>
      </c>
      <c r="K5300" s="14">
        <f>表格1[[#This Row],[信用卡交易金額'[新臺幣']]]/1000</f>
        <v>1039771.002</v>
      </c>
      <c r="L5300" s="14">
        <f>表格1[[#This Row],[信用卡交易金額'[新臺幣']]]/1000000</f>
        <v>1039.771002</v>
      </c>
      <c r="M5300" s="14" t="str" cm="1">
        <f t="array" ref="M5300">_xlfn.TEXTJOIN("", TRUE, _xlfn.XLOOKUP(TRUE, VALUE(表格1[[#This Row],[年月]]) &lt;= VALUE($R$8:$R$12), $Q$8:$Q$12)) &amp; "年度"</f>
        <v>2023年度</v>
      </c>
    </row>
    <row r="5301" spans="1:13" x14ac:dyDescent="0.3">
      <c r="A5301" s="2">
        <v>202306</v>
      </c>
      <c r="B5301" s="19">
        <f>DATE(表格1[[#This Row],[年]],表格1[[#This Row],[月]],1)</f>
        <v>45078</v>
      </c>
      <c r="C5301" s="2" t="str">
        <f>LEFT(表格1[[#This Row],[年月]],4)</f>
        <v>2023</v>
      </c>
      <c r="D5301" s="2" t="str">
        <f>RIGHT(表格1[[#This Row],[年月]],2)</f>
        <v>06</v>
      </c>
      <c r="E5301" s="5">
        <v>10009000</v>
      </c>
      <c r="F5301" s="2" t="str">
        <f>VLOOKUP(TEXT(表格1[[#This Row],[地區]],"00000000"),縣市代碼,2,0)</f>
        <v>雲林縣</v>
      </c>
      <c r="G5301" s="2" t="s">
        <v>4</v>
      </c>
      <c r="H5301" s="13">
        <v>699140</v>
      </c>
      <c r="I5301" s="14">
        <v>317088275</v>
      </c>
      <c r="J5301" s="14">
        <f>表格1[[#This Row],[信用卡交易筆數]]/1000</f>
        <v>699.14</v>
      </c>
      <c r="K5301" s="14">
        <f>表格1[[#This Row],[信用卡交易金額'[新臺幣']]]/1000</f>
        <v>317088.27500000002</v>
      </c>
      <c r="L5301" s="14">
        <f>表格1[[#This Row],[信用卡交易金額'[新臺幣']]]/1000000</f>
        <v>317.08827500000001</v>
      </c>
      <c r="M5301" s="14" t="str" cm="1">
        <f t="array" ref="M5301">_xlfn.TEXTJOIN("", TRUE, _xlfn.XLOOKUP(TRUE, VALUE(表格1[[#This Row],[年月]]) &lt;= VALUE($R$8:$R$12), $Q$8:$Q$12)) &amp; "年度"</f>
        <v>2023年度</v>
      </c>
    </row>
    <row r="5302" spans="1:13" x14ac:dyDescent="0.3">
      <c r="A5302" s="2">
        <v>202306</v>
      </c>
      <c r="B5302" s="19">
        <f>DATE(表格1[[#This Row],[年]],表格1[[#This Row],[月]],1)</f>
        <v>45078</v>
      </c>
      <c r="C5302" s="2" t="str">
        <f>LEFT(表格1[[#This Row],[年月]],4)</f>
        <v>2023</v>
      </c>
      <c r="D5302" s="2" t="str">
        <f>RIGHT(表格1[[#This Row],[年月]],2)</f>
        <v>06</v>
      </c>
      <c r="E5302" s="5">
        <v>10009000</v>
      </c>
      <c r="F5302" s="2" t="str">
        <f>VLOOKUP(TEXT(表格1[[#This Row],[地區]],"00000000"),縣市代碼,2,0)</f>
        <v>雲林縣</v>
      </c>
      <c r="G5302" s="2" t="s">
        <v>5</v>
      </c>
      <c r="H5302" s="13">
        <v>60580</v>
      </c>
      <c r="I5302" s="14">
        <v>149751258</v>
      </c>
      <c r="J5302" s="14">
        <f>表格1[[#This Row],[信用卡交易筆數]]/1000</f>
        <v>60.58</v>
      </c>
      <c r="K5302" s="14">
        <f>表格1[[#This Row],[信用卡交易金額'[新臺幣']]]/1000</f>
        <v>149751.258</v>
      </c>
      <c r="L5302" s="14">
        <f>表格1[[#This Row],[信用卡交易金額'[新臺幣']]]/1000000</f>
        <v>149.75125800000001</v>
      </c>
      <c r="M5302" s="14" t="str" cm="1">
        <f t="array" ref="M5302">_xlfn.TEXTJOIN("", TRUE, _xlfn.XLOOKUP(TRUE, VALUE(表格1[[#This Row],[年月]]) &lt;= VALUE($R$8:$R$12), $Q$8:$Q$12)) &amp; "年度"</f>
        <v>2023年度</v>
      </c>
    </row>
    <row r="5303" spans="1:13" x14ac:dyDescent="0.3">
      <c r="A5303" s="2">
        <v>202306</v>
      </c>
      <c r="B5303" s="19">
        <f>DATE(表格1[[#This Row],[年]],表格1[[#This Row],[月]],1)</f>
        <v>45078</v>
      </c>
      <c r="C5303" s="2" t="str">
        <f>LEFT(表格1[[#This Row],[年月]],4)</f>
        <v>2023</v>
      </c>
      <c r="D5303" s="2" t="str">
        <f>RIGHT(表格1[[#This Row],[年月]],2)</f>
        <v>06</v>
      </c>
      <c r="E5303" s="5">
        <v>10009000</v>
      </c>
      <c r="F5303" s="2" t="str">
        <f>VLOOKUP(TEXT(表格1[[#This Row],[地區]],"00000000"),縣市代碼,2,0)</f>
        <v>雲林縣</v>
      </c>
      <c r="G5303" s="2" t="s">
        <v>6</v>
      </c>
      <c r="H5303" s="13">
        <v>78056</v>
      </c>
      <c r="I5303" s="14">
        <v>262219034</v>
      </c>
      <c r="J5303" s="14">
        <f>表格1[[#This Row],[信用卡交易筆數]]/1000</f>
        <v>78.055999999999997</v>
      </c>
      <c r="K5303" s="14">
        <f>表格1[[#This Row],[信用卡交易金額'[新臺幣']]]/1000</f>
        <v>262219.03399999999</v>
      </c>
      <c r="L5303" s="14">
        <f>表格1[[#This Row],[信用卡交易金額'[新臺幣']]]/1000000</f>
        <v>262.21903400000002</v>
      </c>
      <c r="M5303" s="14" t="str" cm="1">
        <f t="array" ref="M5303">_xlfn.TEXTJOIN("", TRUE, _xlfn.XLOOKUP(TRUE, VALUE(表格1[[#This Row],[年月]]) &lt;= VALUE($R$8:$R$12), $Q$8:$Q$12)) &amp; "年度"</f>
        <v>2023年度</v>
      </c>
    </row>
    <row r="5304" spans="1:13" x14ac:dyDescent="0.3">
      <c r="A5304" s="2">
        <v>202306</v>
      </c>
      <c r="B5304" s="19">
        <f>DATE(表格1[[#This Row],[年]],表格1[[#This Row],[月]],1)</f>
        <v>45078</v>
      </c>
      <c r="C5304" s="2" t="str">
        <f>LEFT(表格1[[#This Row],[年月]],4)</f>
        <v>2023</v>
      </c>
      <c r="D5304" s="2" t="str">
        <f>RIGHT(表格1[[#This Row],[年月]],2)</f>
        <v>06</v>
      </c>
      <c r="E5304" s="5">
        <v>10009000</v>
      </c>
      <c r="F5304" s="2" t="str">
        <f>VLOOKUP(TEXT(表格1[[#This Row],[地區]],"00000000"),縣市代碼,2,0)</f>
        <v>雲林縣</v>
      </c>
      <c r="G5304" s="2" t="s">
        <v>7</v>
      </c>
      <c r="H5304" s="13">
        <v>542703</v>
      </c>
      <c r="I5304" s="14">
        <v>692681793</v>
      </c>
      <c r="J5304" s="14">
        <f>表格1[[#This Row],[信用卡交易筆數]]/1000</f>
        <v>542.70299999999997</v>
      </c>
      <c r="K5304" s="14">
        <f>表格1[[#This Row],[信用卡交易金額'[新臺幣']]]/1000</f>
        <v>692681.79299999995</v>
      </c>
      <c r="L5304" s="14">
        <f>表格1[[#This Row],[信用卡交易金額'[新臺幣']]]/1000000</f>
        <v>692.68179299999997</v>
      </c>
      <c r="M5304" s="14" t="str" cm="1">
        <f t="array" ref="M5304">_xlfn.TEXTJOIN("", TRUE, _xlfn.XLOOKUP(TRUE, VALUE(表格1[[#This Row],[年月]]) &lt;= VALUE($R$8:$R$12), $Q$8:$Q$12)) &amp; "年度"</f>
        <v>2023年度</v>
      </c>
    </row>
    <row r="5305" spans="1:13" x14ac:dyDescent="0.3">
      <c r="A5305" s="2">
        <v>202306</v>
      </c>
      <c r="B5305" s="19">
        <f>DATE(表格1[[#This Row],[年]],表格1[[#This Row],[月]],1)</f>
        <v>45078</v>
      </c>
      <c r="C5305" s="2" t="str">
        <f>LEFT(表格1[[#This Row],[年月]],4)</f>
        <v>2023</v>
      </c>
      <c r="D5305" s="2" t="str">
        <f>RIGHT(表格1[[#This Row],[年月]],2)</f>
        <v>06</v>
      </c>
      <c r="E5305" s="5">
        <v>10009000</v>
      </c>
      <c r="F5305" s="2" t="str">
        <f>VLOOKUP(TEXT(表格1[[#This Row],[地區]],"00000000"),縣市代碼,2,0)</f>
        <v>雲林縣</v>
      </c>
      <c r="G5305" s="2" t="s">
        <v>8</v>
      </c>
      <c r="H5305" s="13">
        <v>316852</v>
      </c>
      <c r="I5305" s="14">
        <v>517428041</v>
      </c>
      <c r="J5305" s="14">
        <f>表格1[[#This Row],[信用卡交易筆數]]/1000</f>
        <v>316.85199999999998</v>
      </c>
      <c r="K5305" s="14">
        <f>表格1[[#This Row],[信用卡交易金額'[新臺幣']]]/1000</f>
        <v>517428.04100000003</v>
      </c>
      <c r="L5305" s="14">
        <f>表格1[[#This Row],[信用卡交易金額'[新臺幣']]]/1000000</f>
        <v>517.42804100000001</v>
      </c>
      <c r="M5305" s="14" t="str" cm="1">
        <f t="array" ref="M5305">_xlfn.TEXTJOIN("", TRUE, _xlfn.XLOOKUP(TRUE, VALUE(表格1[[#This Row],[年月]]) &lt;= VALUE($R$8:$R$12), $Q$8:$Q$12)) &amp; "年度"</f>
        <v>2023年度</v>
      </c>
    </row>
    <row r="5306" spans="1:13" x14ac:dyDescent="0.3">
      <c r="A5306" s="2">
        <v>202306</v>
      </c>
      <c r="B5306" s="19">
        <f>DATE(表格1[[#This Row],[年]],表格1[[#This Row],[月]],1)</f>
        <v>45078</v>
      </c>
      <c r="C5306" s="2" t="str">
        <f>LEFT(表格1[[#This Row],[年月]],4)</f>
        <v>2023</v>
      </c>
      <c r="D5306" s="2" t="str">
        <f>RIGHT(表格1[[#This Row],[年月]],2)</f>
        <v>06</v>
      </c>
      <c r="E5306" s="5">
        <v>10009000</v>
      </c>
      <c r="F5306" s="2" t="str">
        <f>VLOOKUP(TEXT(表格1[[#This Row],[地區]],"00000000"),縣市代碼,2,0)</f>
        <v>雲林縣</v>
      </c>
      <c r="G5306" s="2" t="s">
        <v>9</v>
      </c>
      <c r="H5306" s="13">
        <v>629925</v>
      </c>
      <c r="I5306" s="14">
        <v>779037730</v>
      </c>
      <c r="J5306" s="14">
        <f>表格1[[#This Row],[信用卡交易筆數]]/1000</f>
        <v>629.92499999999995</v>
      </c>
      <c r="K5306" s="14">
        <f>表格1[[#This Row],[信用卡交易金額'[新臺幣']]]/1000</f>
        <v>779037.73</v>
      </c>
      <c r="L5306" s="14">
        <f>表格1[[#This Row],[信用卡交易金額'[新臺幣']]]/1000000</f>
        <v>779.03773000000001</v>
      </c>
      <c r="M5306" s="14" t="str" cm="1">
        <f t="array" ref="M5306">_xlfn.TEXTJOIN("", TRUE, _xlfn.XLOOKUP(TRUE, VALUE(表格1[[#This Row],[年月]]) &lt;= VALUE($R$8:$R$12), $Q$8:$Q$12)) &amp; "年度"</f>
        <v>2023年度</v>
      </c>
    </row>
    <row r="5307" spans="1:13" x14ac:dyDescent="0.3">
      <c r="A5307" s="2">
        <v>202306</v>
      </c>
      <c r="B5307" s="19">
        <f>DATE(表格1[[#This Row],[年]],表格1[[#This Row],[月]],1)</f>
        <v>45078</v>
      </c>
      <c r="C5307" s="2" t="str">
        <f>LEFT(表格1[[#This Row],[年月]],4)</f>
        <v>2023</v>
      </c>
      <c r="D5307" s="2" t="str">
        <f>RIGHT(表格1[[#This Row],[年月]],2)</f>
        <v>06</v>
      </c>
      <c r="E5307" s="5">
        <v>10009000</v>
      </c>
      <c r="F5307" s="2" t="str">
        <f>VLOOKUP(TEXT(表格1[[#This Row],[地區]],"00000000"),縣市代碼,2,0)</f>
        <v>雲林縣</v>
      </c>
      <c r="G5307" s="2" t="s">
        <v>10</v>
      </c>
      <c r="H5307" s="13">
        <v>400926</v>
      </c>
      <c r="I5307" s="14">
        <v>1209220264</v>
      </c>
      <c r="J5307" s="14">
        <f>表格1[[#This Row],[信用卡交易筆數]]/1000</f>
        <v>400.92599999999999</v>
      </c>
      <c r="K5307" s="14">
        <f>表格1[[#This Row],[信用卡交易金額'[新臺幣']]]/1000</f>
        <v>1209220.264</v>
      </c>
      <c r="L5307" s="14">
        <f>表格1[[#This Row],[信用卡交易金額'[新臺幣']]]/1000000</f>
        <v>1209.220264</v>
      </c>
      <c r="M5307" s="14" t="str" cm="1">
        <f t="array" ref="M5307">_xlfn.TEXTJOIN("", TRUE, _xlfn.XLOOKUP(TRUE, VALUE(表格1[[#This Row],[年月]]) &lt;= VALUE($R$8:$R$12), $Q$8:$Q$12)) &amp; "年度"</f>
        <v>2023年度</v>
      </c>
    </row>
    <row r="5308" spans="1:13" x14ac:dyDescent="0.3">
      <c r="A5308" s="2">
        <v>202306</v>
      </c>
      <c r="B5308" s="19">
        <f>DATE(表格1[[#This Row],[年]],表格1[[#This Row],[月]],1)</f>
        <v>45078</v>
      </c>
      <c r="C5308" s="2" t="str">
        <f>LEFT(表格1[[#This Row],[年月]],4)</f>
        <v>2023</v>
      </c>
      <c r="D5308" s="2" t="str">
        <f>RIGHT(表格1[[#This Row],[年月]],2)</f>
        <v>06</v>
      </c>
      <c r="E5308" s="5">
        <v>10010000</v>
      </c>
      <c r="F5308" s="2" t="str">
        <f>VLOOKUP(TEXT(表格1[[#This Row],[地區]],"00000000"),縣市代碼,2,0)</f>
        <v>嘉義縣</v>
      </c>
      <c r="G5308" s="2" t="s">
        <v>4</v>
      </c>
      <c r="H5308" s="13">
        <v>497528</v>
      </c>
      <c r="I5308" s="14">
        <v>219895989</v>
      </c>
      <c r="J5308" s="14">
        <f>表格1[[#This Row],[信用卡交易筆數]]/1000</f>
        <v>497.52800000000002</v>
      </c>
      <c r="K5308" s="14">
        <f>表格1[[#This Row],[信用卡交易金額'[新臺幣']]]/1000</f>
        <v>219895.989</v>
      </c>
      <c r="L5308" s="14">
        <f>表格1[[#This Row],[信用卡交易金額'[新臺幣']]]/1000000</f>
        <v>219.89598899999999</v>
      </c>
      <c r="M5308" s="14" t="str" cm="1">
        <f t="array" ref="M5308">_xlfn.TEXTJOIN("", TRUE, _xlfn.XLOOKUP(TRUE, VALUE(表格1[[#This Row],[年月]]) &lt;= VALUE($R$8:$R$12), $Q$8:$Q$12)) &amp; "年度"</f>
        <v>2023年度</v>
      </c>
    </row>
    <row r="5309" spans="1:13" x14ac:dyDescent="0.3">
      <c r="A5309" s="2">
        <v>202306</v>
      </c>
      <c r="B5309" s="19">
        <f>DATE(表格1[[#This Row],[年]],表格1[[#This Row],[月]],1)</f>
        <v>45078</v>
      </c>
      <c r="C5309" s="2" t="str">
        <f>LEFT(表格1[[#This Row],[年月]],4)</f>
        <v>2023</v>
      </c>
      <c r="D5309" s="2" t="str">
        <f>RIGHT(表格1[[#This Row],[年月]],2)</f>
        <v>06</v>
      </c>
      <c r="E5309" s="5">
        <v>10010000</v>
      </c>
      <c r="F5309" s="2" t="str">
        <f>VLOOKUP(TEXT(表格1[[#This Row],[地區]],"00000000"),縣市代碼,2,0)</f>
        <v>嘉義縣</v>
      </c>
      <c r="G5309" s="2" t="s">
        <v>5</v>
      </c>
      <c r="H5309" s="13">
        <v>40934</v>
      </c>
      <c r="I5309" s="14">
        <v>102336986</v>
      </c>
      <c r="J5309" s="14">
        <f>表格1[[#This Row],[信用卡交易筆數]]/1000</f>
        <v>40.933999999999997</v>
      </c>
      <c r="K5309" s="14">
        <f>表格1[[#This Row],[信用卡交易金額'[新臺幣']]]/1000</f>
        <v>102336.986</v>
      </c>
      <c r="L5309" s="14">
        <f>表格1[[#This Row],[信用卡交易金額'[新臺幣']]]/1000000</f>
        <v>102.336986</v>
      </c>
      <c r="M5309" s="14" t="str" cm="1">
        <f t="array" ref="M5309">_xlfn.TEXTJOIN("", TRUE, _xlfn.XLOOKUP(TRUE, VALUE(表格1[[#This Row],[年月]]) &lt;= VALUE($R$8:$R$12), $Q$8:$Q$12)) &amp; "年度"</f>
        <v>2023年度</v>
      </c>
    </row>
    <row r="5310" spans="1:13" x14ac:dyDescent="0.3">
      <c r="A5310" s="2">
        <v>202306</v>
      </c>
      <c r="B5310" s="19">
        <f>DATE(表格1[[#This Row],[年]],表格1[[#This Row],[月]],1)</f>
        <v>45078</v>
      </c>
      <c r="C5310" s="2" t="str">
        <f>LEFT(表格1[[#This Row],[年月]],4)</f>
        <v>2023</v>
      </c>
      <c r="D5310" s="2" t="str">
        <f>RIGHT(表格1[[#This Row],[年月]],2)</f>
        <v>06</v>
      </c>
      <c r="E5310" s="5">
        <v>10010000</v>
      </c>
      <c r="F5310" s="2" t="str">
        <f>VLOOKUP(TEXT(表格1[[#This Row],[地區]],"00000000"),縣市代碼,2,0)</f>
        <v>嘉義縣</v>
      </c>
      <c r="G5310" s="2" t="s">
        <v>6</v>
      </c>
      <c r="H5310" s="13">
        <v>53794</v>
      </c>
      <c r="I5310" s="14">
        <v>175639084</v>
      </c>
      <c r="J5310" s="14">
        <f>表格1[[#This Row],[信用卡交易筆數]]/1000</f>
        <v>53.793999999999997</v>
      </c>
      <c r="K5310" s="14">
        <f>表格1[[#This Row],[信用卡交易金額'[新臺幣']]]/1000</f>
        <v>175639.084</v>
      </c>
      <c r="L5310" s="14">
        <f>表格1[[#This Row],[信用卡交易金額'[新臺幣']]]/1000000</f>
        <v>175.639084</v>
      </c>
      <c r="M5310" s="14" t="str" cm="1">
        <f t="array" ref="M5310">_xlfn.TEXTJOIN("", TRUE, _xlfn.XLOOKUP(TRUE, VALUE(表格1[[#This Row],[年月]]) &lt;= VALUE($R$8:$R$12), $Q$8:$Q$12)) &amp; "年度"</f>
        <v>2023年度</v>
      </c>
    </row>
    <row r="5311" spans="1:13" x14ac:dyDescent="0.3">
      <c r="A5311" s="2">
        <v>202306</v>
      </c>
      <c r="B5311" s="19">
        <f>DATE(表格1[[#This Row],[年]],表格1[[#This Row],[月]],1)</f>
        <v>45078</v>
      </c>
      <c r="C5311" s="2" t="str">
        <f>LEFT(表格1[[#This Row],[年月]],4)</f>
        <v>2023</v>
      </c>
      <c r="D5311" s="2" t="str">
        <f>RIGHT(表格1[[#This Row],[年月]],2)</f>
        <v>06</v>
      </c>
      <c r="E5311" s="5">
        <v>10010000</v>
      </c>
      <c r="F5311" s="2" t="str">
        <f>VLOOKUP(TEXT(表格1[[#This Row],[地區]],"00000000"),縣市代碼,2,0)</f>
        <v>嘉義縣</v>
      </c>
      <c r="G5311" s="2" t="s">
        <v>7</v>
      </c>
      <c r="H5311" s="13">
        <v>402544</v>
      </c>
      <c r="I5311" s="14">
        <v>495654063</v>
      </c>
      <c r="J5311" s="14">
        <f>表格1[[#This Row],[信用卡交易筆數]]/1000</f>
        <v>402.54399999999998</v>
      </c>
      <c r="K5311" s="14">
        <f>表格1[[#This Row],[信用卡交易金額'[新臺幣']]]/1000</f>
        <v>495654.06300000002</v>
      </c>
      <c r="L5311" s="14">
        <f>表格1[[#This Row],[信用卡交易金額'[新臺幣']]]/1000000</f>
        <v>495.65406300000001</v>
      </c>
      <c r="M5311" s="14" t="str" cm="1">
        <f t="array" ref="M5311">_xlfn.TEXTJOIN("", TRUE, _xlfn.XLOOKUP(TRUE, VALUE(表格1[[#This Row],[年月]]) &lt;= VALUE($R$8:$R$12), $Q$8:$Q$12)) &amp; "年度"</f>
        <v>2023年度</v>
      </c>
    </row>
    <row r="5312" spans="1:13" x14ac:dyDescent="0.3">
      <c r="A5312" s="2">
        <v>202306</v>
      </c>
      <c r="B5312" s="19">
        <f>DATE(表格1[[#This Row],[年]],表格1[[#This Row],[月]],1)</f>
        <v>45078</v>
      </c>
      <c r="C5312" s="2" t="str">
        <f>LEFT(表格1[[#This Row],[年月]],4)</f>
        <v>2023</v>
      </c>
      <c r="D5312" s="2" t="str">
        <f>RIGHT(表格1[[#This Row],[年月]],2)</f>
        <v>06</v>
      </c>
      <c r="E5312" s="5">
        <v>10010000</v>
      </c>
      <c r="F5312" s="2" t="str">
        <f>VLOOKUP(TEXT(表格1[[#This Row],[地區]],"00000000"),縣市代碼,2,0)</f>
        <v>嘉義縣</v>
      </c>
      <c r="G5312" s="2" t="s">
        <v>8</v>
      </c>
      <c r="H5312" s="13">
        <v>226672</v>
      </c>
      <c r="I5312" s="14">
        <v>357295387</v>
      </c>
      <c r="J5312" s="14">
        <f>表格1[[#This Row],[信用卡交易筆數]]/1000</f>
        <v>226.672</v>
      </c>
      <c r="K5312" s="14">
        <f>表格1[[#This Row],[信用卡交易金額'[新臺幣']]]/1000</f>
        <v>357295.38699999999</v>
      </c>
      <c r="L5312" s="14">
        <f>表格1[[#This Row],[信用卡交易金額'[新臺幣']]]/1000000</f>
        <v>357.29538700000001</v>
      </c>
      <c r="M5312" s="14" t="str" cm="1">
        <f t="array" ref="M5312">_xlfn.TEXTJOIN("", TRUE, _xlfn.XLOOKUP(TRUE, VALUE(表格1[[#This Row],[年月]]) &lt;= VALUE($R$8:$R$12), $Q$8:$Q$12)) &amp; "年度"</f>
        <v>2023年度</v>
      </c>
    </row>
    <row r="5313" spans="1:13" x14ac:dyDescent="0.3">
      <c r="A5313" s="2">
        <v>202306</v>
      </c>
      <c r="B5313" s="19">
        <f>DATE(表格1[[#This Row],[年]],表格1[[#This Row],[月]],1)</f>
        <v>45078</v>
      </c>
      <c r="C5313" s="2" t="str">
        <f>LEFT(表格1[[#This Row],[年月]],4)</f>
        <v>2023</v>
      </c>
      <c r="D5313" s="2" t="str">
        <f>RIGHT(表格1[[#This Row],[年月]],2)</f>
        <v>06</v>
      </c>
      <c r="E5313" s="5">
        <v>10010000</v>
      </c>
      <c r="F5313" s="2" t="str">
        <f>VLOOKUP(TEXT(表格1[[#This Row],[地區]],"00000000"),縣市代碼,2,0)</f>
        <v>嘉義縣</v>
      </c>
      <c r="G5313" s="2" t="s">
        <v>9</v>
      </c>
      <c r="H5313" s="13">
        <v>477378</v>
      </c>
      <c r="I5313" s="14">
        <v>591638714</v>
      </c>
      <c r="J5313" s="14">
        <f>表格1[[#This Row],[信用卡交易筆數]]/1000</f>
        <v>477.37799999999999</v>
      </c>
      <c r="K5313" s="14">
        <f>表格1[[#This Row],[信用卡交易金額'[新臺幣']]]/1000</f>
        <v>591638.71400000004</v>
      </c>
      <c r="L5313" s="14">
        <f>表格1[[#This Row],[信用卡交易金額'[新臺幣']]]/1000000</f>
        <v>591.63871400000005</v>
      </c>
      <c r="M5313" s="14" t="str" cm="1">
        <f t="array" ref="M5313">_xlfn.TEXTJOIN("", TRUE, _xlfn.XLOOKUP(TRUE, VALUE(表格1[[#This Row],[年月]]) &lt;= VALUE($R$8:$R$12), $Q$8:$Q$12)) &amp; "年度"</f>
        <v>2023年度</v>
      </c>
    </row>
    <row r="5314" spans="1:13" x14ac:dyDescent="0.3">
      <c r="A5314" s="2">
        <v>202306</v>
      </c>
      <c r="B5314" s="19">
        <f>DATE(表格1[[#This Row],[年]],表格1[[#This Row],[月]],1)</f>
        <v>45078</v>
      </c>
      <c r="C5314" s="2" t="str">
        <f>LEFT(表格1[[#This Row],[年月]],4)</f>
        <v>2023</v>
      </c>
      <c r="D5314" s="2" t="str">
        <f>RIGHT(表格1[[#This Row],[年月]],2)</f>
        <v>06</v>
      </c>
      <c r="E5314" s="5">
        <v>10010000</v>
      </c>
      <c r="F5314" s="2" t="str">
        <f>VLOOKUP(TEXT(表格1[[#This Row],[地區]],"00000000"),縣市代碼,2,0)</f>
        <v>嘉義縣</v>
      </c>
      <c r="G5314" s="2" t="s">
        <v>10</v>
      </c>
      <c r="H5314" s="13">
        <v>294258</v>
      </c>
      <c r="I5314" s="14">
        <v>891047963</v>
      </c>
      <c r="J5314" s="14">
        <f>表格1[[#This Row],[信用卡交易筆數]]/1000</f>
        <v>294.25799999999998</v>
      </c>
      <c r="K5314" s="14">
        <f>表格1[[#This Row],[信用卡交易金額'[新臺幣']]]/1000</f>
        <v>891047.96299999999</v>
      </c>
      <c r="L5314" s="14">
        <f>表格1[[#This Row],[信用卡交易金額'[新臺幣']]]/1000000</f>
        <v>891.04796299999998</v>
      </c>
      <c r="M5314" s="14" t="str" cm="1">
        <f t="array" ref="M5314">_xlfn.TEXTJOIN("", TRUE, _xlfn.XLOOKUP(TRUE, VALUE(表格1[[#This Row],[年月]]) &lt;= VALUE($R$8:$R$12), $Q$8:$Q$12)) &amp; "年度"</f>
        <v>2023年度</v>
      </c>
    </row>
    <row r="5315" spans="1:13" x14ac:dyDescent="0.3">
      <c r="A5315" s="2">
        <v>202306</v>
      </c>
      <c r="B5315" s="19">
        <f>DATE(表格1[[#This Row],[年]],表格1[[#This Row],[月]],1)</f>
        <v>45078</v>
      </c>
      <c r="C5315" s="2" t="str">
        <f>LEFT(表格1[[#This Row],[年月]],4)</f>
        <v>2023</v>
      </c>
      <c r="D5315" s="2" t="str">
        <f>RIGHT(表格1[[#This Row],[年月]],2)</f>
        <v>06</v>
      </c>
      <c r="E5315" s="5">
        <v>10020000</v>
      </c>
      <c r="F5315" s="2" t="str">
        <f>VLOOKUP(TEXT(表格1[[#This Row],[地區]],"00000000"),縣市代碼,2,0)</f>
        <v>嘉義市</v>
      </c>
      <c r="G5315" s="2" t="s">
        <v>4</v>
      </c>
      <c r="H5315" s="13">
        <v>511141</v>
      </c>
      <c r="I5315" s="14">
        <v>238926261</v>
      </c>
      <c r="J5315" s="14">
        <f>表格1[[#This Row],[信用卡交易筆數]]/1000</f>
        <v>511.14100000000002</v>
      </c>
      <c r="K5315" s="14">
        <f>表格1[[#This Row],[信用卡交易金額'[新臺幣']]]/1000</f>
        <v>238926.261</v>
      </c>
      <c r="L5315" s="14">
        <f>表格1[[#This Row],[信用卡交易金額'[新臺幣']]]/1000000</f>
        <v>238.92626100000001</v>
      </c>
      <c r="M5315" s="14" t="str" cm="1">
        <f t="array" ref="M5315">_xlfn.TEXTJOIN("", TRUE, _xlfn.XLOOKUP(TRUE, VALUE(表格1[[#This Row],[年月]]) &lt;= VALUE($R$8:$R$12), $Q$8:$Q$12)) &amp; "年度"</f>
        <v>2023年度</v>
      </c>
    </row>
    <row r="5316" spans="1:13" x14ac:dyDescent="0.3">
      <c r="A5316" s="2">
        <v>202306</v>
      </c>
      <c r="B5316" s="19">
        <f>DATE(表格1[[#This Row],[年]],表格1[[#This Row],[月]],1)</f>
        <v>45078</v>
      </c>
      <c r="C5316" s="2" t="str">
        <f>LEFT(表格1[[#This Row],[年月]],4)</f>
        <v>2023</v>
      </c>
      <c r="D5316" s="2" t="str">
        <f>RIGHT(表格1[[#This Row],[年月]],2)</f>
        <v>06</v>
      </c>
      <c r="E5316" s="5">
        <v>10020000</v>
      </c>
      <c r="F5316" s="2" t="str">
        <f>VLOOKUP(TEXT(表格1[[#This Row],[地區]],"00000000"),縣市代碼,2,0)</f>
        <v>嘉義市</v>
      </c>
      <c r="G5316" s="2" t="s">
        <v>5</v>
      </c>
      <c r="H5316" s="13">
        <v>37461</v>
      </c>
      <c r="I5316" s="14">
        <v>108998384</v>
      </c>
      <c r="J5316" s="14">
        <f>表格1[[#This Row],[信用卡交易筆數]]/1000</f>
        <v>37.460999999999999</v>
      </c>
      <c r="K5316" s="14">
        <f>表格1[[#This Row],[信用卡交易金額'[新臺幣']]]/1000</f>
        <v>108998.38400000001</v>
      </c>
      <c r="L5316" s="14">
        <f>表格1[[#This Row],[信用卡交易金額'[新臺幣']]]/1000000</f>
        <v>108.998384</v>
      </c>
      <c r="M5316" s="14" t="str" cm="1">
        <f t="array" ref="M5316">_xlfn.TEXTJOIN("", TRUE, _xlfn.XLOOKUP(TRUE, VALUE(表格1[[#This Row],[年月]]) &lt;= VALUE($R$8:$R$12), $Q$8:$Q$12)) &amp; "年度"</f>
        <v>2023年度</v>
      </c>
    </row>
    <row r="5317" spans="1:13" x14ac:dyDescent="0.3">
      <c r="A5317" s="2">
        <v>202306</v>
      </c>
      <c r="B5317" s="19">
        <f>DATE(表格1[[#This Row],[年]],表格1[[#This Row],[月]],1)</f>
        <v>45078</v>
      </c>
      <c r="C5317" s="2" t="str">
        <f>LEFT(表格1[[#This Row],[年月]],4)</f>
        <v>2023</v>
      </c>
      <c r="D5317" s="2" t="str">
        <f>RIGHT(表格1[[#This Row],[年月]],2)</f>
        <v>06</v>
      </c>
      <c r="E5317" s="5">
        <v>10020000</v>
      </c>
      <c r="F5317" s="2" t="str">
        <f>VLOOKUP(TEXT(表格1[[#This Row],[地區]],"00000000"),縣市代碼,2,0)</f>
        <v>嘉義市</v>
      </c>
      <c r="G5317" s="2" t="s">
        <v>6</v>
      </c>
      <c r="H5317" s="13">
        <v>52808</v>
      </c>
      <c r="I5317" s="14">
        <v>186093747</v>
      </c>
      <c r="J5317" s="14">
        <f>表格1[[#This Row],[信用卡交易筆數]]/1000</f>
        <v>52.808</v>
      </c>
      <c r="K5317" s="14">
        <f>表格1[[#This Row],[信用卡交易金額'[新臺幣']]]/1000</f>
        <v>186093.747</v>
      </c>
      <c r="L5317" s="14">
        <f>表格1[[#This Row],[信用卡交易金額'[新臺幣']]]/1000000</f>
        <v>186.09374700000001</v>
      </c>
      <c r="M5317" s="14" t="str" cm="1">
        <f t="array" ref="M5317">_xlfn.TEXTJOIN("", TRUE, _xlfn.XLOOKUP(TRUE, VALUE(表格1[[#This Row],[年月]]) &lt;= VALUE($R$8:$R$12), $Q$8:$Q$12)) &amp; "年度"</f>
        <v>2023年度</v>
      </c>
    </row>
    <row r="5318" spans="1:13" x14ac:dyDescent="0.3">
      <c r="A5318" s="2">
        <v>202306</v>
      </c>
      <c r="B5318" s="19">
        <f>DATE(表格1[[#This Row],[年]],表格1[[#This Row],[月]],1)</f>
        <v>45078</v>
      </c>
      <c r="C5318" s="2" t="str">
        <f>LEFT(表格1[[#This Row],[年月]],4)</f>
        <v>2023</v>
      </c>
      <c r="D5318" s="2" t="str">
        <f>RIGHT(表格1[[#This Row],[年月]],2)</f>
        <v>06</v>
      </c>
      <c r="E5318" s="5">
        <v>10020000</v>
      </c>
      <c r="F5318" s="2" t="str">
        <f>VLOOKUP(TEXT(表格1[[#This Row],[地區]],"00000000"),縣市代碼,2,0)</f>
        <v>嘉義市</v>
      </c>
      <c r="G5318" s="2" t="s">
        <v>7</v>
      </c>
      <c r="H5318" s="13">
        <v>302073</v>
      </c>
      <c r="I5318" s="14">
        <v>376870293</v>
      </c>
      <c r="J5318" s="14">
        <f>表格1[[#This Row],[信用卡交易筆數]]/1000</f>
        <v>302.07299999999998</v>
      </c>
      <c r="K5318" s="14">
        <f>表格1[[#This Row],[信用卡交易金額'[新臺幣']]]/1000</f>
        <v>376870.29300000001</v>
      </c>
      <c r="L5318" s="14">
        <f>表格1[[#This Row],[信用卡交易金額'[新臺幣']]]/1000000</f>
        <v>376.870293</v>
      </c>
      <c r="M5318" s="14" t="str" cm="1">
        <f t="array" ref="M5318">_xlfn.TEXTJOIN("", TRUE, _xlfn.XLOOKUP(TRUE, VALUE(表格1[[#This Row],[年月]]) &lt;= VALUE($R$8:$R$12), $Q$8:$Q$12)) &amp; "年度"</f>
        <v>2023年度</v>
      </c>
    </row>
    <row r="5319" spans="1:13" x14ac:dyDescent="0.3">
      <c r="A5319" s="2">
        <v>202306</v>
      </c>
      <c r="B5319" s="19">
        <f>DATE(表格1[[#This Row],[年]],表格1[[#This Row],[月]],1)</f>
        <v>45078</v>
      </c>
      <c r="C5319" s="2" t="str">
        <f>LEFT(表格1[[#This Row],[年月]],4)</f>
        <v>2023</v>
      </c>
      <c r="D5319" s="2" t="str">
        <f>RIGHT(表格1[[#This Row],[年月]],2)</f>
        <v>06</v>
      </c>
      <c r="E5319" s="5">
        <v>10020000</v>
      </c>
      <c r="F5319" s="2" t="str">
        <f>VLOOKUP(TEXT(表格1[[#This Row],[地區]],"00000000"),縣市代碼,2,0)</f>
        <v>嘉義市</v>
      </c>
      <c r="G5319" s="2" t="s">
        <v>8</v>
      </c>
      <c r="H5319" s="13">
        <v>192399</v>
      </c>
      <c r="I5319" s="14">
        <v>396517029</v>
      </c>
      <c r="J5319" s="14">
        <f>表格1[[#This Row],[信用卡交易筆數]]/1000</f>
        <v>192.399</v>
      </c>
      <c r="K5319" s="14">
        <f>表格1[[#This Row],[信用卡交易金額'[新臺幣']]]/1000</f>
        <v>396517.02899999998</v>
      </c>
      <c r="L5319" s="14">
        <f>表格1[[#This Row],[信用卡交易金額'[新臺幣']]]/1000000</f>
        <v>396.51702899999998</v>
      </c>
      <c r="M5319" s="14" t="str" cm="1">
        <f t="array" ref="M5319">_xlfn.TEXTJOIN("", TRUE, _xlfn.XLOOKUP(TRUE, VALUE(表格1[[#This Row],[年月]]) &lt;= VALUE($R$8:$R$12), $Q$8:$Q$12)) &amp; "年度"</f>
        <v>2023年度</v>
      </c>
    </row>
    <row r="5320" spans="1:13" x14ac:dyDescent="0.3">
      <c r="A5320" s="2">
        <v>202306</v>
      </c>
      <c r="B5320" s="19">
        <f>DATE(表格1[[#This Row],[年]],表格1[[#This Row],[月]],1)</f>
        <v>45078</v>
      </c>
      <c r="C5320" s="2" t="str">
        <f>LEFT(表格1[[#This Row],[年月]],4)</f>
        <v>2023</v>
      </c>
      <c r="D5320" s="2" t="str">
        <f>RIGHT(表格1[[#This Row],[年月]],2)</f>
        <v>06</v>
      </c>
      <c r="E5320" s="5">
        <v>10020000</v>
      </c>
      <c r="F5320" s="2" t="str">
        <f>VLOOKUP(TEXT(表格1[[#This Row],[地區]],"00000000"),縣市代碼,2,0)</f>
        <v>嘉義市</v>
      </c>
      <c r="G5320" s="2" t="s">
        <v>9</v>
      </c>
      <c r="H5320" s="13">
        <v>476100</v>
      </c>
      <c r="I5320" s="14">
        <v>620745467</v>
      </c>
      <c r="J5320" s="14">
        <f>表格1[[#This Row],[信用卡交易筆數]]/1000</f>
        <v>476.1</v>
      </c>
      <c r="K5320" s="14">
        <f>表格1[[#This Row],[信用卡交易金額'[新臺幣']]]/1000</f>
        <v>620745.46699999995</v>
      </c>
      <c r="L5320" s="14">
        <f>表格1[[#This Row],[信用卡交易金額'[新臺幣']]]/1000000</f>
        <v>620.74546699999996</v>
      </c>
      <c r="M5320" s="14" t="str" cm="1">
        <f t="array" ref="M5320">_xlfn.TEXTJOIN("", TRUE, _xlfn.XLOOKUP(TRUE, VALUE(表格1[[#This Row],[年月]]) &lt;= VALUE($R$8:$R$12), $Q$8:$Q$12)) &amp; "年度"</f>
        <v>2023年度</v>
      </c>
    </row>
    <row r="5321" spans="1:13" x14ac:dyDescent="0.3">
      <c r="A5321" s="2">
        <v>202306</v>
      </c>
      <c r="B5321" s="19">
        <f>DATE(表格1[[#This Row],[年]],表格1[[#This Row],[月]],1)</f>
        <v>45078</v>
      </c>
      <c r="C5321" s="2" t="str">
        <f>LEFT(表格1[[#This Row],[年月]],4)</f>
        <v>2023</v>
      </c>
      <c r="D5321" s="2" t="str">
        <f>RIGHT(表格1[[#This Row],[年月]],2)</f>
        <v>06</v>
      </c>
      <c r="E5321" s="5">
        <v>10020000</v>
      </c>
      <c r="F5321" s="2" t="str">
        <f>VLOOKUP(TEXT(表格1[[#This Row],[地區]],"00000000"),縣市代碼,2,0)</f>
        <v>嘉義市</v>
      </c>
      <c r="G5321" s="2" t="s">
        <v>10</v>
      </c>
      <c r="H5321" s="13">
        <v>270258</v>
      </c>
      <c r="I5321" s="14">
        <v>816577216</v>
      </c>
      <c r="J5321" s="14">
        <f>表格1[[#This Row],[信用卡交易筆數]]/1000</f>
        <v>270.25799999999998</v>
      </c>
      <c r="K5321" s="14">
        <f>表格1[[#This Row],[信用卡交易金額'[新臺幣']]]/1000</f>
        <v>816577.21600000001</v>
      </c>
      <c r="L5321" s="14">
        <f>表格1[[#This Row],[信用卡交易金額'[新臺幣']]]/1000000</f>
        <v>816.57721600000002</v>
      </c>
      <c r="M5321" s="14" t="str" cm="1">
        <f t="array" ref="M5321">_xlfn.TEXTJOIN("", TRUE, _xlfn.XLOOKUP(TRUE, VALUE(表格1[[#This Row],[年月]]) &lt;= VALUE($R$8:$R$12), $Q$8:$Q$12)) &amp; "年度"</f>
        <v>2023年度</v>
      </c>
    </row>
    <row r="5322" spans="1:13" x14ac:dyDescent="0.3">
      <c r="A5322" s="2">
        <v>202306</v>
      </c>
      <c r="B5322" s="19">
        <f>DATE(表格1[[#This Row],[年]],表格1[[#This Row],[月]],1)</f>
        <v>45078</v>
      </c>
      <c r="C5322" s="2" t="str">
        <f>LEFT(表格1[[#This Row],[年月]],4)</f>
        <v>2023</v>
      </c>
      <c r="D5322" s="2" t="str">
        <f>RIGHT(表格1[[#This Row],[年月]],2)</f>
        <v>06</v>
      </c>
      <c r="E5322" s="5">
        <v>67000000</v>
      </c>
      <c r="F5322" s="2" t="str">
        <f>VLOOKUP(TEXT(表格1[[#This Row],[地區]],"00000000"),縣市代碼,2,0)</f>
        <v>臺南市</v>
      </c>
      <c r="G5322" s="2" t="s">
        <v>4</v>
      </c>
      <c r="H5322" s="13">
        <v>3751167</v>
      </c>
      <c r="I5322" s="14">
        <v>1725534736</v>
      </c>
      <c r="J5322" s="14">
        <f>表格1[[#This Row],[信用卡交易筆數]]/1000</f>
        <v>3751.1669999999999</v>
      </c>
      <c r="K5322" s="14">
        <f>表格1[[#This Row],[信用卡交易金額'[新臺幣']]]/1000</f>
        <v>1725534.736</v>
      </c>
      <c r="L5322" s="14">
        <f>表格1[[#This Row],[信用卡交易金額'[新臺幣']]]/1000000</f>
        <v>1725.5347360000001</v>
      </c>
      <c r="M5322" s="14" t="str" cm="1">
        <f t="array" ref="M5322">_xlfn.TEXTJOIN("", TRUE, _xlfn.XLOOKUP(TRUE, VALUE(表格1[[#This Row],[年月]]) &lt;= VALUE($R$8:$R$12), $Q$8:$Q$12)) &amp; "年度"</f>
        <v>2023年度</v>
      </c>
    </row>
    <row r="5323" spans="1:13" x14ac:dyDescent="0.3">
      <c r="A5323" s="2">
        <v>202306</v>
      </c>
      <c r="B5323" s="19">
        <f>DATE(表格1[[#This Row],[年]],表格1[[#This Row],[月]],1)</f>
        <v>45078</v>
      </c>
      <c r="C5323" s="2" t="str">
        <f>LEFT(表格1[[#This Row],[年月]],4)</f>
        <v>2023</v>
      </c>
      <c r="D5323" s="2" t="str">
        <f>RIGHT(表格1[[#This Row],[年月]],2)</f>
        <v>06</v>
      </c>
      <c r="E5323" s="5">
        <v>67000000</v>
      </c>
      <c r="F5323" s="2" t="str">
        <f>VLOOKUP(TEXT(表格1[[#This Row],[地區]],"00000000"),縣市代碼,2,0)</f>
        <v>臺南市</v>
      </c>
      <c r="G5323" s="2" t="s">
        <v>5</v>
      </c>
      <c r="H5323" s="13">
        <v>257652</v>
      </c>
      <c r="I5323" s="14">
        <v>700478864</v>
      </c>
      <c r="J5323" s="14">
        <f>表格1[[#This Row],[信用卡交易筆數]]/1000</f>
        <v>257.65199999999999</v>
      </c>
      <c r="K5323" s="14">
        <f>表格1[[#This Row],[信用卡交易金額'[新臺幣']]]/1000</f>
        <v>700478.86399999994</v>
      </c>
      <c r="L5323" s="14">
        <f>表格1[[#This Row],[信用卡交易金額'[新臺幣']]]/1000000</f>
        <v>700.47886400000004</v>
      </c>
      <c r="M5323" s="14" t="str" cm="1">
        <f t="array" ref="M5323">_xlfn.TEXTJOIN("", TRUE, _xlfn.XLOOKUP(TRUE, VALUE(表格1[[#This Row],[年月]]) &lt;= VALUE($R$8:$R$12), $Q$8:$Q$12)) &amp; "年度"</f>
        <v>2023年度</v>
      </c>
    </row>
    <row r="5324" spans="1:13" x14ac:dyDescent="0.3">
      <c r="A5324" s="2">
        <v>202306</v>
      </c>
      <c r="B5324" s="19">
        <f>DATE(表格1[[#This Row],[年]],表格1[[#This Row],[月]],1)</f>
        <v>45078</v>
      </c>
      <c r="C5324" s="2" t="str">
        <f>LEFT(表格1[[#This Row],[年月]],4)</f>
        <v>2023</v>
      </c>
      <c r="D5324" s="2" t="str">
        <f>RIGHT(表格1[[#This Row],[年月]],2)</f>
        <v>06</v>
      </c>
      <c r="E5324" s="5">
        <v>67000000</v>
      </c>
      <c r="F5324" s="2" t="str">
        <f>VLOOKUP(TEXT(表格1[[#This Row],[地區]],"00000000"),縣市代碼,2,0)</f>
        <v>臺南市</v>
      </c>
      <c r="G5324" s="2" t="s">
        <v>6</v>
      </c>
      <c r="H5324" s="13">
        <v>412200</v>
      </c>
      <c r="I5324" s="14">
        <v>1372011357</v>
      </c>
      <c r="J5324" s="14">
        <f>表格1[[#This Row],[信用卡交易筆數]]/1000</f>
        <v>412.2</v>
      </c>
      <c r="K5324" s="14">
        <f>表格1[[#This Row],[信用卡交易金額'[新臺幣']]]/1000</f>
        <v>1372011.3570000001</v>
      </c>
      <c r="L5324" s="14">
        <f>表格1[[#This Row],[信用卡交易金額'[新臺幣']]]/1000000</f>
        <v>1372.0113570000001</v>
      </c>
      <c r="M5324" s="14" t="str" cm="1">
        <f t="array" ref="M5324">_xlfn.TEXTJOIN("", TRUE, _xlfn.XLOOKUP(TRUE, VALUE(表格1[[#This Row],[年月]]) &lt;= VALUE($R$8:$R$12), $Q$8:$Q$12)) &amp; "年度"</f>
        <v>2023年度</v>
      </c>
    </row>
    <row r="5325" spans="1:13" x14ac:dyDescent="0.3">
      <c r="A5325" s="2">
        <v>202306</v>
      </c>
      <c r="B5325" s="19">
        <f>DATE(表格1[[#This Row],[年]],表格1[[#This Row],[月]],1)</f>
        <v>45078</v>
      </c>
      <c r="C5325" s="2" t="str">
        <f>LEFT(表格1[[#This Row],[年月]],4)</f>
        <v>2023</v>
      </c>
      <c r="D5325" s="2" t="str">
        <f>RIGHT(表格1[[#This Row],[年月]],2)</f>
        <v>06</v>
      </c>
      <c r="E5325" s="5">
        <v>67000000</v>
      </c>
      <c r="F5325" s="2" t="str">
        <f>VLOOKUP(TEXT(表格1[[#This Row],[地區]],"00000000"),縣市代碼,2,0)</f>
        <v>臺南市</v>
      </c>
      <c r="G5325" s="2" t="s">
        <v>7</v>
      </c>
      <c r="H5325" s="13">
        <v>2242174</v>
      </c>
      <c r="I5325" s="14">
        <v>2654482457</v>
      </c>
      <c r="J5325" s="14">
        <f>表格1[[#This Row],[信用卡交易筆數]]/1000</f>
        <v>2242.174</v>
      </c>
      <c r="K5325" s="14">
        <f>表格1[[#This Row],[信用卡交易金額'[新臺幣']]]/1000</f>
        <v>2654482.4569999999</v>
      </c>
      <c r="L5325" s="14">
        <f>表格1[[#This Row],[信用卡交易金額'[新臺幣']]]/1000000</f>
        <v>2654.4824570000001</v>
      </c>
      <c r="M5325" s="14" t="str" cm="1">
        <f t="array" ref="M5325">_xlfn.TEXTJOIN("", TRUE, _xlfn.XLOOKUP(TRUE, VALUE(表格1[[#This Row],[年月]]) &lt;= VALUE($R$8:$R$12), $Q$8:$Q$12)) &amp; "年度"</f>
        <v>2023年度</v>
      </c>
    </row>
    <row r="5326" spans="1:13" x14ac:dyDescent="0.3">
      <c r="A5326" s="2">
        <v>202306</v>
      </c>
      <c r="B5326" s="19">
        <f>DATE(表格1[[#This Row],[年]],表格1[[#This Row],[月]],1)</f>
        <v>45078</v>
      </c>
      <c r="C5326" s="2" t="str">
        <f>LEFT(表格1[[#This Row],[年月]],4)</f>
        <v>2023</v>
      </c>
      <c r="D5326" s="2" t="str">
        <f>RIGHT(表格1[[#This Row],[年月]],2)</f>
        <v>06</v>
      </c>
      <c r="E5326" s="5">
        <v>67000000</v>
      </c>
      <c r="F5326" s="2" t="str">
        <f>VLOOKUP(TEXT(表格1[[#This Row],[地區]],"00000000"),縣市代碼,2,0)</f>
        <v>臺南市</v>
      </c>
      <c r="G5326" s="2" t="s">
        <v>8</v>
      </c>
      <c r="H5326" s="13">
        <v>1471003</v>
      </c>
      <c r="I5326" s="14">
        <v>2690619614</v>
      </c>
      <c r="J5326" s="14">
        <f>表格1[[#This Row],[信用卡交易筆數]]/1000</f>
        <v>1471.0029999999999</v>
      </c>
      <c r="K5326" s="14">
        <f>表格1[[#This Row],[信用卡交易金額'[新臺幣']]]/1000</f>
        <v>2690619.6140000001</v>
      </c>
      <c r="L5326" s="14">
        <f>表格1[[#This Row],[信用卡交易金額'[新臺幣']]]/1000000</f>
        <v>2690.6196140000002</v>
      </c>
      <c r="M5326" s="14" t="str" cm="1">
        <f t="array" ref="M5326">_xlfn.TEXTJOIN("", TRUE, _xlfn.XLOOKUP(TRUE, VALUE(表格1[[#This Row],[年月]]) &lt;= VALUE($R$8:$R$12), $Q$8:$Q$12)) &amp; "年度"</f>
        <v>2023年度</v>
      </c>
    </row>
    <row r="5327" spans="1:13" x14ac:dyDescent="0.3">
      <c r="A5327" s="2">
        <v>202306</v>
      </c>
      <c r="B5327" s="19">
        <f>DATE(表格1[[#This Row],[年]],表格1[[#This Row],[月]],1)</f>
        <v>45078</v>
      </c>
      <c r="C5327" s="2" t="str">
        <f>LEFT(表格1[[#This Row],[年月]],4)</f>
        <v>2023</v>
      </c>
      <c r="D5327" s="2" t="str">
        <f>RIGHT(表格1[[#This Row],[年月]],2)</f>
        <v>06</v>
      </c>
      <c r="E5327" s="5">
        <v>67000000</v>
      </c>
      <c r="F5327" s="2" t="str">
        <f>VLOOKUP(TEXT(表格1[[#This Row],[地區]],"00000000"),縣市代碼,2,0)</f>
        <v>臺南市</v>
      </c>
      <c r="G5327" s="2" t="s">
        <v>9</v>
      </c>
      <c r="H5327" s="13">
        <v>3458917</v>
      </c>
      <c r="I5327" s="14">
        <v>4398985357</v>
      </c>
      <c r="J5327" s="14">
        <f>表格1[[#This Row],[信用卡交易筆數]]/1000</f>
        <v>3458.9169999999999</v>
      </c>
      <c r="K5327" s="14">
        <f>表格1[[#This Row],[信用卡交易金額'[新臺幣']]]/1000</f>
        <v>4398985.3569999998</v>
      </c>
      <c r="L5327" s="14">
        <f>表格1[[#This Row],[信用卡交易金額'[新臺幣']]]/1000000</f>
        <v>4398.9853569999996</v>
      </c>
      <c r="M5327" s="14" t="str" cm="1">
        <f t="array" ref="M5327">_xlfn.TEXTJOIN("", TRUE, _xlfn.XLOOKUP(TRUE, VALUE(表格1[[#This Row],[年月]]) &lt;= VALUE($R$8:$R$12), $Q$8:$Q$12)) &amp; "年度"</f>
        <v>2023年度</v>
      </c>
    </row>
    <row r="5328" spans="1:13" x14ac:dyDescent="0.3">
      <c r="A5328" s="2">
        <v>202306</v>
      </c>
      <c r="B5328" s="19">
        <f>DATE(表格1[[#This Row],[年]],表格1[[#This Row],[月]],1)</f>
        <v>45078</v>
      </c>
      <c r="C5328" s="2" t="str">
        <f>LEFT(表格1[[#This Row],[年月]],4)</f>
        <v>2023</v>
      </c>
      <c r="D5328" s="2" t="str">
        <f>RIGHT(表格1[[#This Row],[年月]],2)</f>
        <v>06</v>
      </c>
      <c r="E5328" s="5">
        <v>67000000</v>
      </c>
      <c r="F5328" s="2" t="str">
        <f>VLOOKUP(TEXT(表格1[[#This Row],[地區]],"00000000"),縣市代碼,2,0)</f>
        <v>臺南市</v>
      </c>
      <c r="G5328" s="2" t="s">
        <v>10</v>
      </c>
      <c r="H5328" s="13">
        <v>2024173</v>
      </c>
      <c r="I5328" s="14">
        <v>5820854067</v>
      </c>
      <c r="J5328" s="14">
        <f>表格1[[#This Row],[信用卡交易筆數]]/1000</f>
        <v>2024.173</v>
      </c>
      <c r="K5328" s="14">
        <f>表格1[[#This Row],[信用卡交易金額'[新臺幣']]]/1000</f>
        <v>5820854.0669999998</v>
      </c>
      <c r="L5328" s="14">
        <f>表格1[[#This Row],[信用卡交易金額'[新臺幣']]]/1000000</f>
        <v>5820.8540670000002</v>
      </c>
      <c r="M5328" s="14" t="str" cm="1">
        <f t="array" ref="M5328">_xlfn.TEXTJOIN("", TRUE, _xlfn.XLOOKUP(TRUE, VALUE(表格1[[#This Row],[年月]]) &lt;= VALUE($R$8:$R$12), $Q$8:$Q$12)) &amp; "年度"</f>
        <v>2023年度</v>
      </c>
    </row>
    <row r="5329" spans="1:13" x14ac:dyDescent="0.3">
      <c r="A5329" s="2">
        <v>202306</v>
      </c>
      <c r="B5329" s="19">
        <f>DATE(表格1[[#This Row],[年]],表格1[[#This Row],[月]],1)</f>
        <v>45078</v>
      </c>
      <c r="C5329" s="2" t="str">
        <f>LEFT(表格1[[#This Row],[年月]],4)</f>
        <v>2023</v>
      </c>
      <c r="D5329" s="2" t="str">
        <f>RIGHT(表格1[[#This Row],[年月]],2)</f>
        <v>06</v>
      </c>
      <c r="E5329" s="5">
        <v>64000000</v>
      </c>
      <c r="F5329" s="2" t="str">
        <f>VLOOKUP(TEXT(表格1[[#This Row],[地區]],"00000000"),縣市代碼,2,0)</f>
        <v>高雄市</v>
      </c>
      <c r="G5329" s="2" t="s">
        <v>4</v>
      </c>
      <c r="H5329" s="13">
        <v>6109819</v>
      </c>
      <c r="I5329" s="14">
        <v>3082445230</v>
      </c>
      <c r="J5329" s="14">
        <f>表格1[[#This Row],[信用卡交易筆數]]/1000</f>
        <v>6109.8190000000004</v>
      </c>
      <c r="K5329" s="14">
        <f>表格1[[#This Row],[信用卡交易金額'[新臺幣']]]/1000</f>
        <v>3082445.23</v>
      </c>
      <c r="L5329" s="14">
        <f>表格1[[#This Row],[信用卡交易金額'[新臺幣']]]/1000000</f>
        <v>3082.4452299999998</v>
      </c>
      <c r="M5329" s="14" t="str" cm="1">
        <f t="array" ref="M5329">_xlfn.TEXTJOIN("", TRUE, _xlfn.XLOOKUP(TRUE, VALUE(表格1[[#This Row],[年月]]) &lt;= VALUE($R$8:$R$12), $Q$8:$Q$12)) &amp; "年度"</f>
        <v>2023年度</v>
      </c>
    </row>
    <row r="5330" spans="1:13" x14ac:dyDescent="0.3">
      <c r="A5330" s="2">
        <v>202306</v>
      </c>
      <c r="B5330" s="19">
        <f>DATE(表格1[[#This Row],[年]],表格1[[#This Row],[月]],1)</f>
        <v>45078</v>
      </c>
      <c r="C5330" s="2" t="str">
        <f>LEFT(表格1[[#This Row],[年月]],4)</f>
        <v>2023</v>
      </c>
      <c r="D5330" s="2" t="str">
        <f>RIGHT(表格1[[#This Row],[年月]],2)</f>
        <v>06</v>
      </c>
      <c r="E5330" s="5">
        <v>64000000</v>
      </c>
      <c r="F5330" s="2" t="str">
        <f>VLOOKUP(TEXT(表格1[[#This Row],[地區]],"00000000"),縣市代碼,2,0)</f>
        <v>高雄市</v>
      </c>
      <c r="G5330" s="2" t="s">
        <v>5</v>
      </c>
      <c r="H5330" s="13">
        <v>388815</v>
      </c>
      <c r="I5330" s="14">
        <v>1104241467</v>
      </c>
      <c r="J5330" s="14">
        <f>表格1[[#This Row],[信用卡交易筆數]]/1000</f>
        <v>388.815</v>
      </c>
      <c r="K5330" s="14">
        <f>表格1[[#This Row],[信用卡交易金額'[新臺幣']]]/1000</f>
        <v>1104241.4669999999</v>
      </c>
      <c r="L5330" s="14">
        <f>表格1[[#This Row],[信用卡交易金額'[新臺幣']]]/1000000</f>
        <v>1104.2414670000001</v>
      </c>
      <c r="M5330" s="14" t="str" cm="1">
        <f t="array" ref="M5330">_xlfn.TEXTJOIN("", TRUE, _xlfn.XLOOKUP(TRUE, VALUE(表格1[[#This Row],[年月]]) &lt;= VALUE($R$8:$R$12), $Q$8:$Q$12)) &amp; "年度"</f>
        <v>2023年度</v>
      </c>
    </row>
    <row r="5331" spans="1:13" x14ac:dyDescent="0.3">
      <c r="A5331" s="2">
        <v>202306</v>
      </c>
      <c r="B5331" s="19">
        <f>DATE(表格1[[#This Row],[年]],表格1[[#This Row],[月]],1)</f>
        <v>45078</v>
      </c>
      <c r="C5331" s="2" t="str">
        <f>LEFT(表格1[[#This Row],[年月]],4)</f>
        <v>2023</v>
      </c>
      <c r="D5331" s="2" t="str">
        <f>RIGHT(表格1[[#This Row],[年月]],2)</f>
        <v>06</v>
      </c>
      <c r="E5331" s="5">
        <v>64000000</v>
      </c>
      <c r="F5331" s="2" t="str">
        <f>VLOOKUP(TEXT(表格1[[#This Row],[地區]],"00000000"),縣市代碼,2,0)</f>
        <v>高雄市</v>
      </c>
      <c r="G5331" s="2" t="s">
        <v>6</v>
      </c>
      <c r="H5331" s="13">
        <v>629482</v>
      </c>
      <c r="I5331" s="14">
        <v>2182089372</v>
      </c>
      <c r="J5331" s="14">
        <f>表格1[[#This Row],[信用卡交易筆數]]/1000</f>
        <v>629.48199999999997</v>
      </c>
      <c r="K5331" s="14">
        <f>表格1[[#This Row],[信用卡交易金額'[新臺幣']]]/1000</f>
        <v>2182089.372</v>
      </c>
      <c r="L5331" s="14">
        <f>表格1[[#This Row],[信用卡交易金額'[新臺幣']]]/1000000</f>
        <v>2182.0893719999999</v>
      </c>
      <c r="M5331" s="14" t="str" cm="1">
        <f t="array" ref="M5331">_xlfn.TEXTJOIN("", TRUE, _xlfn.XLOOKUP(TRUE, VALUE(表格1[[#This Row],[年月]]) &lt;= VALUE($R$8:$R$12), $Q$8:$Q$12)) &amp; "年度"</f>
        <v>2023年度</v>
      </c>
    </row>
    <row r="5332" spans="1:13" x14ac:dyDescent="0.3">
      <c r="A5332" s="2">
        <v>202306</v>
      </c>
      <c r="B5332" s="19">
        <f>DATE(表格1[[#This Row],[年]],表格1[[#This Row],[月]],1)</f>
        <v>45078</v>
      </c>
      <c r="C5332" s="2" t="str">
        <f>LEFT(表格1[[#This Row],[年月]],4)</f>
        <v>2023</v>
      </c>
      <c r="D5332" s="2" t="str">
        <f>RIGHT(表格1[[#This Row],[年月]],2)</f>
        <v>06</v>
      </c>
      <c r="E5332" s="5">
        <v>64000000</v>
      </c>
      <c r="F5332" s="2" t="str">
        <f>VLOOKUP(TEXT(表格1[[#This Row],[地區]],"00000000"),縣市代碼,2,0)</f>
        <v>高雄市</v>
      </c>
      <c r="G5332" s="2" t="s">
        <v>7</v>
      </c>
      <c r="H5332" s="13">
        <v>3387706</v>
      </c>
      <c r="I5332" s="14">
        <v>3756412561</v>
      </c>
      <c r="J5332" s="14">
        <f>表格1[[#This Row],[信用卡交易筆數]]/1000</f>
        <v>3387.7060000000001</v>
      </c>
      <c r="K5332" s="14">
        <f>表格1[[#This Row],[信用卡交易金額'[新臺幣']]]/1000</f>
        <v>3756412.5610000002</v>
      </c>
      <c r="L5332" s="14">
        <f>表格1[[#This Row],[信用卡交易金額'[新臺幣']]]/1000000</f>
        <v>3756.4125610000001</v>
      </c>
      <c r="M5332" s="14" t="str" cm="1">
        <f t="array" ref="M5332">_xlfn.TEXTJOIN("", TRUE, _xlfn.XLOOKUP(TRUE, VALUE(表格1[[#This Row],[年月]]) &lt;= VALUE($R$8:$R$12), $Q$8:$Q$12)) &amp; "年度"</f>
        <v>2023年度</v>
      </c>
    </row>
    <row r="5333" spans="1:13" x14ac:dyDescent="0.3">
      <c r="A5333" s="2">
        <v>202306</v>
      </c>
      <c r="B5333" s="19">
        <f>DATE(表格1[[#This Row],[年]],表格1[[#This Row],[月]],1)</f>
        <v>45078</v>
      </c>
      <c r="C5333" s="2" t="str">
        <f>LEFT(表格1[[#This Row],[年月]],4)</f>
        <v>2023</v>
      </c>
      <c r="D5333" s="2" t="str">
        <f>RIGHT(表格1[[#This Row],[年月]],2)</f>
        <v>06</v>
      </c>
      <c r="E5333" s="5">
        <v>64000000</v>
      </c>
      <c r="F5333" s="2" t="str">
        <f>VLOOKUP(TEXT(表格1[[#This Row],[地區]],"00000000"),縣市代碼,2,0)</f>
        <v>高雄市</v>
      </c>
      <c r="G5333" s="2" t="s">
        <v>8</v>
      </c>
      <c r="H5333" s="13">
        <v>2389727</v>
      </c>
      <c r="I5333" s="14">
        <v>4204940811</v>
      </c>
      <c r="J5333" s="14">
        <f>表格1[[#This Row],[信用卡交易筆數]]/1000</f>
        <v>2389.7269999999999</v>
      </c>
      <c r="K5333" s="14">
        <f>表格1[[#This Row],[信用卡交易金額'[新臺幣']]]/1000</f>
        <v>4204940.8109999998</v>
      </c>
      <c r="L5333" s="14">
        <f>表格1[[#This Row],[信用卡交易金額'[新臺幣']]]/1000000</f>
        <v>4204.9408110000004</v>
      </c>
      <c r="M5333" s="14" t="str" cm="1">
        <f t="array" ref="M5333">_xlfn.TEXTJOIN("", TRUE, _xlfn.XLOOKUP(TRUE, VALUE(表格1[[#This Row],[年月]]) &lt;= VALUE($R$8:$R$12), $Q$8:$Q$12)) &amp; "年度"</f>
        <v>2023年度</v>
      </c>
    </row>
    <row r="5334" spans="1:13" x14ac:dyDescent="0.3">
      <c r="A5334" s="2">
        <v>202306</v>
      </c>
      <c r="B5334" s="19">
        <f>DATE(表格1[[#This Row],[年]],表格1[[#This Row],[月]],1)</f>
        <v>45078</v>
      </c>
      <c r="C5334" s="2" t="str">
        <f>LEFT(表格1[[#This Row],[年月]],4)</f>
        <v>2023</v>
      </c>
      <c r="D5334" s="2" t="str">
        <f>RIGHT(表格1[[#This Row],[年月]],2)</f>
        <v>06</v>
      </c>
      <c r="E5334" s="5">
        <v>64000000</v>
      </c>
      <c r="F5334" s="2" t="str">
        <f>VLOOKUP(TEXT(表格1[[#This Row],[地區]],"00000000"),縣市代碼,2,0)</f>
        <v>高雄市</v>
      </c>
      <c r="G5334" s="2" t="s">
        <v>9</v>
      </c>
      <c r="H5334" s="13">
        <v>5445860</v>
      </c>
      <c r="I5334" s="14">
        <v>7121819432</v>
      </c>
      <c r="J5334" s="14">
        <f>表格1[[#This Row],[信用卡交易筆數]]/1000</f>
        <v>5445.86</v>
      </c>
      <c r="K5334" s="14">
        <f>表格1[[#This Row],[信用卡交易金額'[新臺幣']]]/1000</f>
        <v>7121819.432</v>
      </c>
      <c r="L5334" s="14">
        <f>表格1[[#This Row],[信用卡交易金額'[新臺幣']]]/1000000</f>
        <v>7121.8194320000002</v>
      </c>
      <c r="M5334" s="14" t="str" cm="1">
        <f t="array" ref="M5334">_xlfn.TEXTJOIN("", TRUE, _xlfn.XLOOKUP(TRUE, VALUE(表格1[[#This Row],[年月]]) &lt;= VALUE($R$8:$R$12), $Q$8:$Q$12)) &amp; "年度"</f>
        <v>2023年度</v>
      </c>
    </row>
    <row r="5335" spans="1:13" x14ac:dyDescent="0.3">
      <c r="A5335" s="2">
        <v>202306</v>
      </c>
      <c r="B5335" s="19">
        <f>DATE(表格1[[#This Row],[年]],表格1[[#This Row],[月]],1)</f>
        <v>45078</v>
      </c>
      <c r="C5335" s="2" t="str">
        <f>LEFT(表格1[[#This Row],[年月]],4)</f>
        <v>2023</v>
      </c>
      <c r="D5335" s="2" t="str">
        <f>RIGHT(表格1[[#This Row],[年月]],2)</f>
        <v>06</v>
      </c>
      <c r="E5335" s="5">
        <v>64000000</v>
      </c>
      <c r="F5335" s="2" t="str">
        <f>VLOOKUP(TEXT(表格1[[#This Row],[地區]],"00000000"),縣市代碼,2,0)</f>
        <v>高雄市</v>
      </c>
      <c r="G5335" s="2" t="s">
        <v>10</v>
      </c>
      <c r="H5335" s="13">
        <v>2996346</v>
      </c>
      <c r="I5335" s="14">
        <v>9224937957</v>
      </c>
      <c r="J5335" s="14">
        <f>表格1[[#This Row],[信用卡交易筆數]]/1000</f>
        <v>2996.346</v>
      </c>
      <c r="K5335" s="14">
        <f>表格1[[#This Row],[信用卡交易金額'[新臺幣']]]/1000</f>
        <v>9224937.9570000004</v>
      </c>
      <c r="L5335" s="14">
        <f>表格1[[#This Row],[信用卡交易金額'[新臺幣']]]/1000000</f>
        <v>9224.9379570000001</v>
      </c>
      <c r="M5335" s="14" t="str" cm="1">
        <f t="array" ref="M5335">_xlfn.TEXTJOIN("", TRUE, _xlfn.XLOOKUP(TRUE, VALUE(表格1[[#This Row],[年月]]) &lt;= VALUE($R$8:$R$12), $Q$8:$Q$12)) &amp; "年度"</f>
        <v>2023年度</v>
      </c>
    </row>
    <row r="5336" spans="1:13" x14ac:dyDescent="0.3">
      <c r="A5336" s="2">
        <v>202306</v>
      </c>
      <c r="B5336" s="19">
        <f>DATE(表格1[[#This Row],[年]],表格1[[#This Row],[月]],1)</f>
        <v>45078</v>
      </c>
      <c r="C5336" s="2" t="str">
        <f>LEFT(表格1[[#This Row],[年月]],4)</f>
        <v>2023</v>
      </c>
      <c r="D5336" s="2" t="str">
        <f>RIGHT(表格1[[#This Row],[年月]],2)</f>
        <v>06</v>
      </c>
      <c r="E5336" s="5">
        <v>10013000</v>
      </c>
      <c r="F5336" s="2" t="str">
        <f>VLOOKUP(TEXT(表格1[[#This Row],[地區]],"00000000"),縣市代碼,2,0)</f>
        <v>屏東縣</v>
      </c>
      <c r="G5336" s="2" t="s">
        <v>4</v>
      </c>
      <c r="H5336" s="13">
        <v>867538</v>
      </c>
      <c r="I5336" s="14">
        <v>409377969</v>
      </c>
      <c r="J5336" s="14">
        <f>表格1[[#This Row],[信用卡交易筆數]]/1000</f>
        <v>867.53800000000001</v>
      </c>
      <c r="K5336" s="14">
        <f>表格1[[#This Row],[信用卡交易金額'[新臺幣']]]/1000</f>
        <v>409377.96899999998</v>
      </c>
      <c r="L5336" s="14">
        <f>表格1[[#This Row],[信用卡交易金額'[新臺幣']]]/1000000</f>
        <v>409.37796900000001</v>
      </c>
      <c r="M5336" s="14" t="str" cm="1">
        <f t="array" ref="M5336">_xlfn.TEXTJOIN("", TRUE, _xlfn.XLOOKUP(TRUE, VALUE(表格1[[#This Row],[年月]]) &lt;= VALUE($R$8:$R$12), $Q$8:$Q$12)) &amp; "年度"</f>
        <v>2023年度</v>
      </c>
    </row>
    <row r="5337" spans="1:13" x14ac:dyDescent="0.3">
      <c r="A5337" s="2">
        <v>202306</v>
      </c>
      <c r="B5337" s="19">
        <f>DATE(表格1[[#This Row],[年]],表格1[[#This Row],[月]],1)</f>
        <v>45078</v>
      </c>
      <c r="C5337" s="2" t="str">
        <f>LEFT(表格1[[#This Row],[年月]],4)</f>
        <v>2023</v>
      </c>
      <c r="D5337" s="2" t="str">
        <f>RIGHT(表格1[[#This Row],[年月]],2)</f>
        <v>06</v>
      </c>
      <c r="E5337" s="5">
        <v>10013000</v>
      </c>
      <c r="F5337" s="2" t="str">
        <f>VLOOKUP(TEXT(表格1[[#This Row],[地區]],"00000000"),縣市代碼,2,0)</f>
        <v>屏東縣</v>
      </c>
      <c r="G5337" s="2" t="s">
        <v>5</v>
      </c>
      <c r="H5337" s="13">
        <v>65813</v>
      </c>
      <c r="I5337" s="14">
        <v>164242842</v>
      </c>
      <c r="J5337" s="14">
        <f>表格1[[#This Row],[信用卡交易筆數]]/1000</f>
        <v>65.813000000000002</v>
      </c>
      <c r="K5337" s="14">
        <f>表格1[[#This Row],[信用卡交易金額'[新臺幣']]]/1000</f>
        <v>164242.842</v>
      </c>
      <c r="L5337" s="14">
        <f>表格1[[#This Row],[信用卡交易金額'[新臺幣']]]/1000000</f>
        <v>164.242842</v>
      </c>
      <c r="M5337" s="14" t="str" cm="1">
        <f t="array" ref="M5337">_xlfn.TEXTJOIN("", TRUE, _xlfn.XLOOKUP(TRUE, VALUE(表格1[[#This Row],[年月]]) &lt;= VALUE($R$8:$R$12), $Q$8:$Q$12)) &amp; "年度"</f>
        <v>2023年度</v>
      </c>
    </row>
    <row r="5338" spans="1:13" x14ac:dyDescent="0.3">
      <c r="A5338" s="2">
        <v>202306</v>
      </c>
      <c r="B5338" s="19">
        <f>DATE(表格1[[#This Row],[年]],表格1[[#This Row],[月]],1)</f>
        <v>45078</v>
      </c>
      <c r="C5338" s="2" t="str">
        <f>LEFT(表格1[[#This Row],[年月]],4)</f>
        <v>2023</v>
      </c>
      <c r="D5338" s="2" t="str">
        <f>RIGHT(表格1[[#This Row],[年月]],2)</f>
        <v>06</v>
      </c>
      <c r="E5338" s="5">
        <v>10013000</v>
      </c>
      <c r="F5338" s="2" t="str">
        <f>VLOOKUP(TEXT(表格1[[#This Row],[地區]],"00000000"),縣市代碼,2,0)</f>
        <v>屏東縣</v>
      </c>
      <c r="G5338" s="2" t="s">
        <v>6</v>
      </c>
      <c r="H5338" s="13">
        <v>102285</v>
      </c>
      <c r="I5338" s="14">
        <v>337741311</v>
      </c>
      <c r="J5338" s="14">
        <f>表格1[[#This Row],[信用卡交易筆數]]/1000</f>
        <v>102.285</v>
      </c>
      <c r="K5338" s="14">
        <f>表格1[[#This Row],[信用卡交易金額'[新臺幣']]]/1000</f>
        <v>337741.31099999999</v>
      </c>
      <c r="L5338" s="14">
        <f>表格1[[#This Row],[信用卡交易金額'[新臺幣']]]/1000000</f>
        <v>337.741311</v>
      </c>
      <c r="M5338" s="14" t="str" cm="1">
        <f t="array" ref="M5338">_xlfn.TEXTJOIN("", TRUE, _xlfn.XLOOKUP(TRUE, VALUE(表格1[[#This Row],[年月]]) &lt;= VALUE($R$8:$R$12), $Q$8:$Q$12)) &amp; "年度"</f>
        <v>2023年度</v>
      </c>
    </row>
    <row r="5339" spans="1:13" x14ac:dyDescent="0.3">
      <c r="A5339" s="2">
        <v>202306</v>
      </c>
      <c r="B5339" s="19">
        <f>DATE(表格1[[#This Row],[年]],表格1[[#This Row],[月]],1)</f>
        <v>45078</v>
      </c>
      <c r="C5339" s="2" t="str">
        <f>LEFT(表格1[[#This Row],[年月]],4)</f>
        <v>2023</v>
      </c>
      <c r="D5339" s="2" t="str">
        <f>RIGHT(表格1[[#This Row],[年月]],2)</f>
        <v>06</v>
      </c>
      <c r="E5339" s="5">
        <v>10013000</v>
      </c>
      <c r="F5339" s="2" t="str">
        <f>VLOOKUP(TEXT(表格1[[#This Row],[地區]],"00000000"),縣市代碼,2,0)</f>
        <v>屏東縣</v>
      </c>
      <c r="G5339" s="2" t="s">
        <v>7</v>
      </c>
      <c r="H5339" s="13">
        <v>669410</v>
      </c>
      <c r="I5339" s="14">
        <v>726566945</v>
      </c>
      <c r="J5339" s="14">
        <f>表格1[[#This Row],[信用卡交易筆數]]/1000</f>
        <v>669.41</v>
      </c>
      <c r="K5339" s="14">
        <f>表格1[[#This Row],[信用卡交易金額'[新臺幣']]]/1000</f>
        <v>726566.94499999995</v>
      </c>
      <c r="L5339" s="14">
        <f>表格1[[#This Row],[信用卡交易金額'[新臺幣']]]/1000000</f>
        <v>726.56694500000003</v>
      </c>
      <c r="M5339" s="14" t="str" cm="1">
        <f t="array" ref="M5339">_xlfn.TEXTJOIN("", TRUE, _xlfn.XLOOKUP(TRUE, VALUE(表格1[[#This Row],[年月]]) &lt;= VALUE($R$8:$R$12), $Q$8:$Q$12)) &amp; "年度"</f>
        <v>2023年度</v>
      </c>
    </row>
    <row r="5340" spans="1:13" x14ac:dyDescent="0.3">
      <c r="A5340" s="2">
        <v>202306</v>
      </c>
      <c r="B5340" s="19">
        <f>DATE(表格1[[#This Row],[年]],表格1[[#This Row],[月]],1)</f>
        <v>45078</v>
      </c>
      <c r="C5340" s="2" t="str">
        <f>LEFT(表格1[[#This Row],[年月]],4)</f>
        <v>2023</v>
      </c>
      <c r="D5340" s="2" t="str">
        <f>RIGHT(表格1[[#This Row],[年月]],2)</f>
        <v>06</v>
      </c>
      <c r="E5340" s="5">
        <v>10013000</v>
      </c>
      <c r="F5340" s="2" t="str">
        <f>VLOOKUP(TEXT(表格1[[#This Row],[地區]],"00000000"),縣市代碼,2,0)</f>
        <v>屏東縣</v>
      </c>
      <c r="G5340" s="2" t="s">
        <v>8</v>
      </c>
      <c r="H5340" s="13">
        <v>402114</v>
      </c>
      <c r="I5340" s="14">
        <v>623956096</v>
      </c>
      <c r="J5340" s="14">
        <f>表格1[[#This Row],[信用卡交易筆數]]/1000</f>
        <v>402.11399999999998</v>
      </c>
      <c r="K5340" s="14">
        <f>表格1[[#This Row],[信用卡交易金額'[新臺幣']]]/1000</f>
        <v>623956.09600000002</v>
      </c>
      <c r="L5340" s="14">
        <f>表格1[[#This Row],[信用卡交易金額'[新臺幣']]]/1000000</f>
        <v>623.956096</v>
      </c>
      <c r="M5340" s="14" t="str" cm="1">
        <f t="array" ref="M5340">_xlfn.TEXTJOIN("", TRUE, _xlfn.XLOOKUP(TRUE, VALUE(表格1[[#This Row],[年月]]) &lt;= VALUE($R$8:$R$12), $Q$8:$Q$12)) &amp; "年度"</f>
        <v>2023年度</v>
      </c>
    </row>
    <row r="5341" spans="1:13" x14ac:dyDescent="0.3">
      <c r="A5341" s="2">
        <v>202306</v>
      </c>
      <c r="B5341" s="19">
        <f>DATE(表格1[[#This Row],[年]],表格1[[#This Row],[月]],1)</f>
        <v>45078</v>
      </c>
      <c r="C5341" s="2" t="str">
        <f>LEFT(表格1[[#This Row],[年月]],4)</f>
        <v>2023</v>
      </c>
      <c r="D5341" s="2" t="str">
        <f>RIGHT(表格1[[#This Row],[年月]],2)</f>
        <v>06</v>
      </c>
      <c r="E5341" s="5">
        <v>10013000</v>
      </c>
      <c r="F5341" s="2" t="str">
        <f>VLOOKUP(TEXT(表格1[[#This Row],[地區]],"00000000"),縣市代碼,2,0)</f>
        <v>屏東縣</v>
      </c>
      <c r="G5341" s="2" t="s">
        <v>9</v>
      </c>
      <c r="H5341" s="13">
        <v>844633</v>
      </c>
      <c r="I5341" s="14">
        <v>1067752563</v>
      </c>
      <c r="J5341" s="14">
        <f>表格1[[#This Row],[信用卡交易筆數]]/1000</f>
        <v>844.63300000000004</v>
      </c>
      <c r="K5341" s="14">
        <f>表格1[[#This Row],[信用卡交易金額'[新臺幣']]]/1000</f>
        <v>1067752.5630000001</v>
      </c>
      <c r="L5341" s="14">
        <f>表格1[[#This Row],[信用卡交易金額'[新臺幣']]]/1000000</f>
        <v>1067.752563</v>
      </c>
      <c r="M5341" s="14" t="str" cm="1">
        <f t="array" ref="M5341">_xlfn.TEXTJOIN("", TRUE, _xlfn.XLOOKUP(TRUE, VALUE(表格1[[#This Row],[年月]]) &lt;= VALUE($R$8:$R$12), $Q$8:$Q$12)) &amp; "年度"</f>
        <v>2023年度</v>
      </c>
    </row>
    <row r="5342" spans="1:13" x14ac:dyDescent="0.3">
      <c r="A5342" s="2">
        <v>202306</v>
      </c>
      <c r="B5342" s="19">
        <f>DATE(表格1[[#This Row],[年]],表格1[[#This Row],[月]],1)</f>
        <v>45078</v>
      </c>
      <c r="C5342" s="2" t="str">
        <f>LEFT(表格1[[#This Row],[年月]],4)</f>
        <v>2023</v>
      </c>
      <c r="D5342" s="2" t="str">
        <f>RIGHT(表格1[[#This Row],[年月]],2)</f>
        <v>06</v>
      </c>
      <c r="E5342" s="5">
        <v>10013000</v>
      </c>
      <c r="F5342" s="2" t="str">
        <f>VLOOKUP(TEXT(表格1[[#This Row],[地區]],"00000000"),縣市代碼,2,0)</f>
        <v>屏東縣</v>
      </c>
      <c r="G5342" s="2" t="s">
        <v>10</v>
      </c>
      <c r="H5342" s="13">
        <v>548970</v>
      </c>
      <c r="I5342" s="14">
        <v>1781951577</v>
      </c>
      <c r="J5342" s="14">
        <f>表格1[[#This Row],[信用卡交易筆數]]/1000</f>
        <v>548.97</v>
      </c>
      <c r="K5342" s="14">
        <f>表格1[[#This Row],[信用卡交易金額'[新臺幣']]]/1000</f>
        <v>1781951.577</v>
      </c>
      <c r="L5342" s="14">
        <f>表格1[[#This Row],[信用卡交易金額'[新臺幣']]]/1000000</f>
        <v>1781.951577</v>
      </c>
      <c r="M5342" s="14" t="str" cm="1">
        <f t="array" ref="M5342">_xlfn.TEXTJOIN("", TRUE, _xlfn.XLOOKUP(TRUE, VALUE(表格1[[#This Row],[年月]]) &lt;= VALUE($R$8:$R$12), $Q$8:$Q$12)) &amp; "年度"</f>
        <v>2023年度</v>
      </c>
    </row>
    <row r="5343" spans="1:13" x14ac:dyDescent="0.3">
      <c r="A5343" s="2">
        <v>202306</v>
      </c>
      <c r="B5343" s="19">
        <f>DATE(表格1[[#This Row],[年]],表格1[[#This Row],[月]],1)</f>
        <v>45078</v>
      </c>
      <c r="C5343" s="2" t="str">
        <f>LEFT(表格1[[#This Row],[年月]],4)</f>
        <v>2023</v>
      </c>
      <c r="D5343" s="2" t="str">
        <f>RIGHT(表格1[[#This Row],[年月]],2)</f>
        <v>06</v>
      </c>
      <c r="E5343" s="5">
        <v>10017000</v>
      </c>
      <c r="F5343" s="2" t="str">
        <f>VLOOKUP(TEXT(表格1[[#This Row],[地區]],"00000000"),縣市代碼,2,0)</f>
        <v>基隆市</v>
      </c>
      <c r="G5343" s="2" t="s">
        <v>4</v>
      </c>
      <c r="H5343" s="13">
        <v>813846</v>
      </c>
      <c r="I5343" s="14">
        <v>384268110</v>
      </c>
      <c r="J5343" s="14">
        <f>表格1[[#This Row],[信用卡交易筆數]]/1000</f>
        <v>813.846</v>
      </c>
      <c r="K5343" s="14">
        <f>表格1[[#This Row],[信用卡交易金額'[新臺幣']]]/1000</f>
        <v>384268.11</v>
      </c>
      <c r="L5343" s="14">
        <f>表格1[[#This Row],[信用卡交易金額'[新臺幣']]]/1000000</f>
        <v>384.26810999999998</v>
      </c>
      <c r="M5343" s="14" t="str" cm="1">
        <f t="array" ref="M5343">_xlfn.TEXTJOIN("", TRUE, _xlfn.XLOOKUP(TRUE, VALUE(表格1[[#This Row],[年月]]) &lt;= VALUE($R$8:$R$12), $Q$8:$Q$12)) &amp; "年度"</f>
        <v>2023年度</v>
      </c>
    </row>
    <row r="5344" spans="1:13" x14ac:dyDescent="0.3">
      <c r="A5344" s="2">
        <v>202306</v>
      </c>
      <c r="B5344" s="19">
        <f>DATE(表格1[[#This Row],[年]],表格1[[#This Row],[月]],1)</f>
        <v>45078</v>
      </c>
      <c r="C5344" s="2" t="str">
        <f>LEFT(表格1[[#This Row],[年月]],4)</f>
        <v>2023</v>
      </c>
      <c r="D5344" s="2" t="str">
        <f>RIGHT(表格1[[#This Row],[年月]],2)</f>
        <v>06</v>
      </c>
      <c r="E5344" s="5">
        <v>10017000</v>
      </c>
      <c r="F5344" s="2" t="str">
        <f>VLOOKUP(TEXT(表格1[[#This Row],[地區]],"00000000"),縣市代碼,2,0)</f>
        <v>基隆市</v>
      </c>
      <c r="G5344" s="2" t="s">
        <v>5</v>
      </c>
      <c r="H5344" s="13">
        <v>59659</v>
      </c>
      <c r="I5344" s="14">
        <v>161616658</v>
      </c>
      <c r="J5344" s="14">
        <f>表格1[[#This Row],[信用卡交易筆數]]/1000</f>
        <v>59.658999999999999</v>
      </c>
      <c r="K5344" s="14">
        <f>表格1[[#This Row],[信用卡交易金額'[新臺幣']]]/1000</f>
        <v>161616.658</v>
      </c>
      <c r="L5344" s="14">
        <f>表格1[[#This Row],[信用卡交易金額'[新臺幣']]]/1000000</f>
        <v>161.616658</v>
      </c>
      <c r="M5344" s="14" t="str" cm="1">
        <f t="array" ref="M5344">_xlfn.TEXTJOIN("", TRUE, _xlfn.XLOOKUP(TRUE, VALUE(表格1[[#This Row],[年月]]) &lt;= VALUE($R$8:$R$12), $Q$8:$Q$12)) &amp; "年度"</f>
        <v>2023年度</v>
      </c>
    </row>
    <row r="5345" spans="1:13" x14ac:dyDescent="0.3">
      <c r="A5345" s="2">
        <v>202306</v>
      </c>
      <c r="B5345" s="19">
        <f>DATE(表格1[[#This Row],[年]],表格1[[#This Row],[月]],1)</f>
        <v>45078</v>
      </c>
      <c r="C5345" s="2" t="str">
        <f>LEFT(表格1[[#This Row],[年月]],4)</f>
        <v>2023</v>
      </c>
      <c r="D5345" s="2" t="str">
        <f>RIGHT(表格1[[#This Row],[年月]],2)</f>
        <v>06</v>
      </c>
      <c r="E5345" s="5">
        <v>10017000</v>
      </c>
      <c r="F5345" s="2" t="str">
        <f>VLOOKUP(TEXT(表格1[[#This Row],[地區]],"00000000"),縣市代碼,2,0)</f>
        <v>基隆市</v>
      </c>
      <c r="G5345" s="2" t="s">
        <v>6</v>
      </c>
      <c r="H5345" s="13">
        <v>71134</v>
      </c>
      <c r="I5345" s="14">
        <v>271012003</v>
      </c>
      <c r="J5345" s="14">
        <f>表格1[[#This Row],[信用卡交易筆數]]/1000</f>
        <v>71.134</v>
      </c>
      <c r="K5345" s="14">
        <f>表格1[[#This Row],[信用卡交易金額'[新臺幣']]]/1000</f>
        <v>271012.00300000003</v>
      </c>
      <c r="L5345" s="14">
        <f>表格1[[#This Row],[信用卡交易金額'[新臺幣']]]/1000000</f>
        <v>271.01200299999999</v>
      </c>
      <c r="M5345" s="14" t="str" cm="1">
        <f t="array" ref="M5345">_xlfn.TEXTJOIN("", TRUE, _xlfn.XLOOKUP(TRUE, VALUE(表格1[[#This Row],[年月]]) &lt;= VALUE($R$8:$R$12), $Q$8:$Q$12)) &amp; "年度"</f>
        <v>2023年度</v>
      </c>
    </row>
    <row r="5346" spans="1:13" x14ac:dyDescent="0.3">
      <c r="A5346" s="2">
        <v>202306</v>
      </c>
      <c r="B5346" s="19">
        <f>DATE(表格1[[#This Row],[年]],表格1[[#This Row],[月]],1)</f>
        <v>45078</v>
      </c>
      <c r="C5346" s="2" t="str">
        <f>LEFT(表格1[[#This Row],[年月]],4)</f>
        <v>2023</v>
      </c>
      <c r="D5346" s="2" t="str">
        <f>RIGHT(表格1[[#This Row],[年月]],2)</f>
        <v>06</v>
      </c>
      <c r="E5346" s="5">
        <v>10017000</v>
      </c>
      <c r="F5346" s="2" t="str">
        <f>VLOOKUP(TEXT(表格1[[#This Row],[地區]],"00000000"),縣市代碼,2,0)</f>
        <v>基隆市</v>
      </c>
      <c r="G5346" s="2" t="s">
        <v>7</v>
      </c>
      <c r="H5346" s="13">
        <v>457039</v>
      </c>
      <c r="I5346" s="14">
        <v>474460795</v>
      </c>
      <c r="J5346" s="14">
        <f>表格1[[#This Row],[信用卡交易筆數]]/1000</f>
        <v>457.03899999999999</v>
      </c>
      <c r="K5346" s="14">
        <f>表格1[[#This Row],[信用卡交易金額'[新臺幣']]]/1000</f>
        <v>474460.79499999998</v>
      </c>
      <c r="L5346" s="14">
        <f>表格1[[#This Row],[信用卡交易金額'[新臺幣']]]/1000000</f>
        <v>474.46079500000002</v>
      </c>
      <c r="M5346" s="14" t="str" cm="1">
        <f t="array" ref="M5346">_xlfn.TEXTJOIN("", TRUE, _xlfn.XLOOKUP(TRUE, VALUE(表格1[[#This Row],[年月]]) &lt;= VALUE($R$8:$R$12), $Q$8:$Q$12)) &amp; "年度"</f>
        <v>2023年度</v>
      </c>
    </row>
    <row r="5347" spans="1:13" x14ac:dyDescent="0.3">
      <c r="A5347" s="2">
        <v>202306</v>
      </c>
      <c r="B5347" s="19">
        <f>DATE(表格1[[#This Row],[年]],表格1[[#This Row],[月]],1)</f>
        <v>45078</v>
      </c>
      <c r="C5347" s="2" t="str">
        <f>LEFT(表格1[[#This Row],[年月]],4)</f>
        <v>2023</v>
      </c>
      <c r="D5347" s="2" t="str">
        <f>RIGHT(表格1[[#This Row],[年月]],2)</f>
        <v>06</v>
      </c>
      <c r="E5347" s="5">
        <v>10017000</v>
      </c>
      <c r="F5347" s="2" t="str">
        <f>VLOOKUP(TEXT(表格1[[#This Row],[地區]],"00000000"),縣市代碼,2,0)</f>
        <v>基隆市</v>
      </c>
      <c r="G5347" s="2" t="s">
        <v>8</v>
      </c>
      <c r="H5347" s="13">
        <v>346957</v>
      </c>
      <c r="I5347" s="14">
        <v>576521240</v>
      </c>
      <c r="J5347" s="14">
        <f>表格1[[#This Row],[信用卡交易筆數]]/1000</f>
        <v>346.95699999999999</v>
      </c>
      <c r="K5347" s="14">
        <f>表格1[[#This Row],[信用卡交易金額'[新臺幣']]]/1000</f>
        <v>576521.24</v>
      </c>
      <c r="L5347" s="14">
        <f>表格1[[#This Row],[信用卡交易金額'[新臺幣']]]/1000000</f>
        <v>576.52124000000003</v>
      </c>
      <c r="M5347" s="14" t="str" cm="1">
        <f t="array" ref="M5347">_xlfn.TEXTJOIN("", TRUE, _xlfn.XLOOKUP(TRUE, VALUE(表格1[[#This Row],[年月]]) &lt;= VALUE($R$8:$R$12), $Q$8:$Q$12)) &amp; "年度"</f>
        <v>2023年度</v>
      </c>
    </row>
    <row r="5348" spans="1:13" x14ac:dyDescent="0.3">
      <c r="A5348" s="2">
        <v>202306</v>
      </c>
      <c r="B5348" s="19">
        <f>DATE(表格1[[#This Row],[年]],表格1[[#This Row],[月]],1)</f>
        <v>45078</v>
      </c>
      <c r="C5348" s="2" t="str">
        <f>LEFT(表格1[[#This Row],[年月]],4)</f>
        <v>2023</v>
      </c>
      <c r="D5348" s="2" t="str">
        <f>RIGHT(表格1[[#This Row],[年月]],2)</f>
        <v>06</v>
      </c>
      <c r="E5348" s="5">
        <v>10017000</v>
      </c>
      <c r="F5348" s="2" t="str">
        <f>VLOOKUP(TEXT(表格1[[#This Row],[地區]],"00000000"),縣市代碼,2,0)</f>
        <v>基隆市</v>
      </c>
      <c r="G5348" s="2" t="s">
        <v>9</v>
      </c>
      <c r="H5348" s="13">
        <v>739801</v>
      </c>
      <c r="I5348" s="14">
        <v>836791552</v>
      </c>
      <c r="J5348" s="14">
        <f>表格1[[#This Row],[信用卡交易筆數]]/1000</f>
        <v>739.80100000000004</v>
      </c>
      <c r="K5348" s="14">
        <f>表格1[[#This Row],[信用卡交易金額'[新臺幣']]]/1000</f>
        <v>836791.55200000003</v>
      </c>
      <c r="L5348" s="14">
        <f>表格1[[#This Row],[信用卡交易金額'[新臺幣']]]/1000000</f>
        <v>836.79155200000002</v>
      </c>
      <c r="M5348" s="14" t="str" cm="1">
        <f t="array" ref="M5348">_xlfn.TEXTJOIN("", TRUE, _xlfn.XLOOKUP(TRUE, VALUE(表格1[[#This Row],[年月]]) &lt;= VALUE($R$8:$R$12), $Q$8:$Q$12)) &amp; "年度"</f>
        <v>2023年度</v>
      </c>
    </row>
    <row r="5349" spans="1:13" x14ac:dyDescent="0.3">
      <c r="A5349" s="2">
        <v>202306</v>
      </c>
      <c r="B5349" s="19">
        <f>DATE(表格1[[#This Row],[年]],表格1[[#This Row],[月]],1)</f>
        <v>45078</v>
      </c>
      <c r="C5349" s="2" t="str">
        <f>LEFT(表格1[[#This Row],[年月]],4)</f>
        <v>2023</v>
      </c>
      <c r="D5349" s="2" t="str">
        <f>RIGHT(表格1[[#This Row],[年月]],2)</f>
        <v>06</v>
      </c>
      <c r="E5349" s="5">
        <v>10017000</v>
      </c>
      <c r="F5349" s="2" t="str">
        <f>VLOOKUP(TEXT(表格1[[#This Row],[地區]],"00000000"),縣市代碼,2,0)</f>
        <v>基隆市</v>
      </c>
      <c r="G5349" s="2" t="s">
        <v>10</v>
      </c>
      <c r="H5349" s="13">
        <v>459340</v>
      </c>
      <c r="I5349" s="14">
        <v>1171477150</v>
      </c>
      <c r="J5349" s="14">
        <f>表格1[[#This Row],[信用卡交易筆數]]/1000</f>
        <v>459.34</v>
      </c>
      <c r="K5349" s="14">
        <f>表格1[[#This Row],[信用卡交易金額'[新臺幣']]]/1000</f>
        <v>1171477.1499999999</v>
      </c>
      <c r="L5349" s="14">
        <f>表格1[[#This Row],[信用卡交易金額'[新臺幣']]]/1000000</f>
        <v>1171.4771499999999</v>
      </c>
      <c r="M5349" s="14" t="str" cm="1">
        <f t="array" ref="M5349">_xlfn.TEXTJOIN("", TRUE, _xlfn.XLOOKUP(TRUE, VALUE(表格1[[#This Row],[年月]]) &lt;= VALUE($R$8:$R$12), $Q$8:$Q$12)) &amp; "年度"</f>
        <v>2023年度</v>
      </c>
    </row>
    <row r="5350" spans="1:13" x14ac:dyDescent="0.3">
      <c r="A5350" s="2">
        <v>202306</v>
      </c>
      <c r="B5350" s="19">
        <f>DATE(表格1[[#This Row],[年]],表格1[[#This Row],[月]],1)</f>
        <v>45078</v>
      </c>
      <c r="C5350" s="2" t="str">
        <f>LEFT(表格1[[#This Row],[年月]],4)</f>
        <v>2023</v>
      </c>
      <c r="D5350" s="2" t="str">
        <f>RIGHT(表格1[[#This Row],[年月]],2)</f>
        <v>06</v>
      </c>
      <c r="E5350" s="5">
        <v>10002000</v>
      </c>
      <c r="F5350" s="2" t="str">
        <f>VLOOKUP(TEXT(表格1[[#This Row],[地區]],"00000000"),縣市代碼,2,0)</f>
        <v>宜蘭縣</v>
      </c>
      <c r="G5350" s="2" t="s">
        <v>4</v>
      </c>
      <c r="H5350" s="13">
        <v>657245</v>
      </c>
      <c r="I5350" s="14">
        <v>292634572</v>
      </c>
      <c r="J5350" s="14">
        <f>表格1[[#This Row],[信用卡交易筆數]]/1000</f>
        <v>657.245</v>
      </c>
      <c r="K5350" s="14">
        <f>表格1[[#This Row],[信用卡交易金額'[新臺幣']]]/1000</f>
        <v>292634.57199999999</v>
      </c>
      <c r="L5350" s="14">
        <f>表格1[[#This Row],[信用卡交易金額'[新臺幣']]]/1000000</f>
        <v>292.63457199999999</v>
      </c>
      <c r="M5350" s="14" t="str" cm="1">
        <f t="array" ref="M5350">_xlfn.TEXTJOIN("", TRUE, _xlfn.XLOOKUP(TRUE, VALUE(表格1[[#This Row],[年月]]) &lt;= VALUE($R$8:$R$12), $Q$8:$Q$12)) &amp; "年度"</f>
        <v>2023年度</v>
      </c>
    </row>
    <row r="5351" spans="1:13" x14ac:dyDescent="0.3">
      <c r="A5351" s="2">
        <v>202306</v>
      </c>
      <c r="B5351" s="19">
        <f>DATE(表格1[[#This Row],[年]],表格1[[#This Row],[月]],1)</f>
        <v>45078</v>
      </c>
      <c r="C5351" s="2" t="str">
        <f>LEFT(表格1[[#This Row],[年月]],4)</f>
        <v>2023</v>
      </c>
      <c r="D5351" s="2" t="str">
        <f>RIGHT(表格1[[#This Row],[年月]],2)</f>
        <v>06</v>
      </c>
      <c r="E5351" s="5">
        <v>10002000</v>
      </c>
      <c r="F5351" s="2" t="str">
        <f>VLOOKUP(TEXT(表格1[[#This Row],[地區]],"00000000"),縣市代碼,2,0)</f>
        <v>宜蘭縣</v>
      </c>
      <c r="G5351" s="2" t="s">
        <v>5</v>
      </c>
      <c r="H5351" s="13">
        <v>49416</v>
      </c>
      <c r="I5351" s="14">
        <v>134260831</v>
      </c>
      <c r="J5351" s="14">
        <f>表格1[[#This Row],[信用卡交易筆數]]/1000</f>
        <v>49.415999999999997</v>
      </c>
      <c r="K5351" s="14">
        <f>表格1[[#This Row],[信用卡交易金額'[新臺幣']]]/1000</f>
        <v>134260.83100000001</v>
      </c>
      <c r="L5351" s="14">
        <f>表格1[[#This Row],[信用卡交易金額'[新臺幣']]]/1000000</f>
        <v>134.260831</v>
      </c>
      <c r="M5351" s="14" t="str" cm="1">
        <f t="array" ref="M5351">_xlfn.TEXTJOIN("", TRUE, _xlfn.XLOOKUP(TRUE, VALUE(表格1[[#This Row],[年月]]) &lt;= VALUE($R$8:$R$12), $Q$8:$Q$12)) &amp; "年度"</f>
        <v>2023年度</v>
      </c>
    </row>
    <row r="5352" spans="1:13" x14ac:dyDescent="0.3">
      <c r="A5352" s="2">
        <v>202306</v>
      </c>
      <c r="B5352" s="19">
        <f>DATE(表格1[[#This Row],[年]],表格1[[#This Row],[月]],1)</f>
        <v>45078</v>
      </c>
      <c r="C5352" s="2" t="str">
        <f>LEFT(表格1[[#This Row],[年月]],4)</f>
        <v>2023</v>
      </c>
      <c r="D5352" s="2" t="str">
        <f>RIGHT(表格1[[#This Row],[年月]],2)</f>
        <v>06</v>
      </c>
      <c r="E5352" s="5">
        <v>10002000</v>
      </c>
      <c r="F5352" s="2" t="str">
        <f>VLOOKUP(TEXT(表格1[[#This Row],[地區]],"00000000"),縣市代碼,2,0)</f>
        <v>宜蘭縣</v>
      </c>
      <c r="G5352" s="2" t="s">
        <v>6</v>
      </c>
      <c r="H5352" s="13">
        <v>72666</v>
      </c>
      <c r="I5352" s="14">
        <v>252203347</v>
      </c>
      <c r="J5352" s="14">
        <f>表格1[[#This Row],[信用卡交易筆數]]/1000</f>
        <v>72.665999999999997</v>
      </c>
      <c r="K5352" s="14">
        <f>表格1[[#This Row],[信用卡交易金額'[新臺幣']]]/1000</f>
        <v>252203.34700000001</v>
      </c>
      <c r="L5352" s="14">
        <f>表格1[[#This Row],[信用卡交易金額'[新臺幣']]]/1000000</f>
        <v>252.20334700000001</v>
      </c>
      <c r="M5352" s="14" t="str" cm="1">
        <f t="array" ref="M5352">_xlfn.TEXTJOIN("", TRUE, _xlfn.XLOOKUP(TRUE, VALUE(表格1[[#This Row],[年月]]) &lt;= VALUE($R$8:$R$12), $Q$8:$Q$12)) &amp; "年度"</f>
        <v>2023年度</v>
      </c>
    </row>
    <row r="5353" spans="1:13" x14ac:dyDescent="0.3">
      <c r="A5353" s="2">
        <v>202306</v>
      </c>
      <c r="B5353" s="19">
        <f>DATE(表格1[[#This Row],[年]],表格1[[#This Row],[月]],1)</f>
        <v>45078</v>
      </c>
      <c r="C5353" s="2" t="str">
        <f>LEFT(表格1[[#This Row],[年月]],4)</f>
        <v>2023</v>
      </c>
      <c r="D5353" s="2" t="str">
        <f>RIGHT(表格1[[#This Row],[年月]],2)</f>
        <v>06</v>
      </c>
      <c r="E5353" s="5">
        <v>10002000</v>
      </c>
      <c r="F5353" s="2" t="str">
        <f>VLOOKUP(TEXT(表格1[[#This Row],[地區]],"00000000"),縣市代碼,2,0)</f>
        <v>宜蘭縣</v>
      </c>
      <c r="G5353" s="2" t="s">
        <v>7</v>
      </c>
      <c r="H5353" s="13">
        <v>400024</v>
      </c>
      <c r="I5353" s="14">
        <v>449128274</v>
      </c>
      <c r="J5353" s="14">
        <f>表格1[[#This Row],[信用卡交易筆數]]/1000</f>
        <v>400.024</v>
      </c>
      <c r="K5353" s="14">
        <f>表格1[[#This Row],[信用卡交易金額'[新臺幣']]]/1000</f>
        <v>449128.27399999998</v>
      </c>
      <c r="L5353" s="14">
        <f>表格1[[#This Row],[信用卡交易金額'[新臺幣']]]/1000000</f>
        <v>449.12827399999998</v>
      </c>
      <c r="M5353" s="14" t="str" cm="1">
        <f t="array" ref="M5353">_xlfn.TEXTJOIN("", TRUE, _xlfn.XLOOKUP(TRUE, VALUE(表格1[[#This Row],[年月]]) &lt;= VALUE($R$8:$R$12), $Q$8:$Q$12)) &amp; "年度"</f>
        <v>2023年度</v>
      </c>
    </row>
    <row r="5354" spans="1:13" x14ac:dyDescent="0.3">
      <c r="A5354" s="2">
        <v>202306</v>
      </c>
      <c r="B5354" s="19">
        <f>DATE(表格1[[#This Row],[年]],表格1[[#This Row],[月]],1)</f>
        <v>45078</v>
      </c>
      <c r="C5354" s="2" t="str">
        <f>LEFT(表格1[[#This Row],[年月]],4)</f>
        <v>2023</v>
      </c>
      <c r="D5354" s="2" t="str">
        <f>RIGHT(表格1[[#This Row],[年月]],2)</f>
        <v>06</v>
      </c>
      <c r="E5354" s="5">
        <v>10002000</v>
      </c>
      <c r="F5354" s="2" t="str">
        <f>VLOOKUP(TEXT(表格1[[#This Row],[地區]],"00000000"),縣市代碼,2,0)</f>
        <v>宜蘭縣</v>
      </c>
      <c r="G5354" s="2" t="s">
        <v>8</v>
      </c>
      <c r="H5354" s="13">
        <v>300071</v>
      </c>
      <c r="I5354" s="14">
        <v>480265394</v>
      </c>
      <c r="J5354" s="14">
        <f>表格1[[#This Row],[信用卡交易筆數]]/1000</f>
        <v>300.07100000000003</v>
      </c>
      <c r="K5354" s="14">
        <f>表格1[[#This Row],[信用卡交易金額'[新臺幣']]]/1000</f>
        <v>480265.39399999997</v>
      </c>
      <c r="L5354" s="14">
        <f>表格1[[#This Row],[信用卡交易金額'[新臺幣']]]/1000000</f>
        <v>480.26539400000001</v>
      </c>
      <c r="M5354" s="14" t="str" cm="1">
        <f t="array" ref="M5354">_xlfn.TEXTJOIN("", TRUE, _xlfn.XLOOKUP(TRUE, VALUE(表格1[[#This Row],[年月]]) &lt;= VALUE($R$8:$R$12), $Q$8:$Q$12)) &amp; "年度"</f>
        <v>2023年度</v>
      </c>
    </row>
    <row r="5355" spans="1:13" x14ac:dyDescent="0.3">
      <c r="A5355" s="2">
        <v>202306</v>
      </c>
      <c r="B5355" s="19">
        <f>DATE(表格1[[#This Row],[年]],表格1[[#This Row],[月]],1)</f>
        <v>45078</v>
      </c>
      <c r="C5355" s="2" t="str">
        <f>LEFT(表格1[[#This Row],[年月]],4)</f>
        <v>2023</v>
      </c>
      <c r="D5355" s="2" t="str">
        <f>RIGHT(表格1[[#This Row],[年月]],2)</f>
        <v>06</v>
      </c>
      <c r="E5355" s="5">
        <v>10002000</v>
      </c>
      <c r="F5355" s="2" t="str">
        <f>VLOOKUP(TEXT(表格1[[#This Row],[地區]],"00000000"),縣市代碼,2,0)</f>
        <v>宜蘭縣</v>
      </c>
      <c r="G5355" s="2" t="s">
        <v>9</v>
      </c>
      <c r="H5355" s="13">
        <v>637572</v>
      </c>
      <c r="I5355" s="14">
        <v>736440508</v>
      </c>
      <c r="J5355" s="14">
        <f>表格1[[#This Row],[信用卡交易筆數]]/1000</f>
        <v>637.572</v>
      </c>
      <c r="K5355" s="14">
        <f>表格1[[#This Row],[信用卡交易金額'[新臺幣']]]/1000</f>
        <v>736440.50800000003</v>
      </c>
      <c r="L5355" s="14">
        <f>表格1[[#This Row],[信用卡交易金額'[新臺幣']]]/1000000</f>
        <v>736.44050800000002</v>
      </c>
      <c r="M5355" s="14" t="str" cm="1">
        <f t="array" ref="M5355">_xlfn.TEXTJOIN("", TRUE, _xlfn.XLOOKUP(TRUE, VALUE(表格1[[#This Row],[年月]]) &lt;= VALUE($R$8:$R$12), $Q$8:$Q$12)) &amp; "年度"</f>
        <v>2023年度</v>
      </c>
    </row>
    <row r="5356" spans="1:13" x14ac:dyDescent="0.3">
      <c r="A5356" s="2">
        <v>202306</v>
      </c>
      <c r="B5356" s="19">
        <f>DATE(表格1[[#This Row],[年]],表格1[[#This Row],[月]],1)</f>
        <v>45078</v>
      </c>
      <c r="C5356" s="2" t="str">
        <f>LEFT(表格1[[#This Row],[年月]],4)</f>
        <v>2023</v>
      </c>
      <c r="D5356" s="2" t="str">
        <f>RIGHT(表格1[[#This Row],[年月]],2)</f>
        <v>06</v>
      </c>
      <c r="E5356" s="5">
        <v>10002000</v>
      </c>
      <c r="F5356" s="2" t="str">
        <f>VLOOKUP(TEXT(表格1[[#This Row],[地區]],"00000000"),縣市代碼,2,0)</f>
        <v>宜蘭縣</v>
      </c>
      <c r="G5356" s="2" t="s">
        <v>10</v>
      </c>
      <c r="H5356" s="13">
        <v>359625</v>
      </c>
      <c r="I5356" s="14">
        <v>1065456397</v>
      </c>
      <c r="J5356" s="14">
        <f>表格1[[#This Row],[信用卡交易筆數]]/1000</f>
        <v>359.625</v>
      </c>
      <c r="K5356" s="14">
        <f>表格1[[#This Row],[信用卡交易金額'[新臺幣']]]/1000</f>
        <v>1065456.3970000001</v>
      </c>
      <c r="L5356" s="14">
        <f>表格1[[#This Row],[信用卡交易金額'[新臺幣']]]/1000000</f>
        <v>1065.4563969999999</v>
      </c>
      <c r="M5356" s="14" t="str" cm="1">
        <f t="array" ref="M5356">_xlfn.TEXTJOIN("", TRUE, _xlfn.XLOOKUP(TRUE, VALUE(表格1[[#This Row],[年月]]) &lt;= VALUE($R$8:$R$12), $Q$8:$Q$12)) &amp; "年度"</f>
        <v>2023年度</v>
      </c>
    </row>
    <row r="5357" spans="1:13" x14ac:dyDescent="0.3">
      <c r="A5357" s="2">
        <v>202306</v>
      </c>
      <c r="B5357" s="19">
        <f>DATE(表格1[[#This Row],[年]],表格1[[#This Row],[月]],1)</f>
        <v>45078</v>
      </c>
      <c r="C5357" s="2" t="str">
        <f>LEFT(表格1[[#This Row],[年月]],4)</f>
        <v>2023</v>
      </c>
      <c r="D5357" s="2" t="str">
        <f>RIGHT(表格1[[#This Row],[年月]],2)</f>
        <v>06</v>
      </c>
      <c r="E5357" s="5">
        <v>10015000</v>
      </c>
      <c r="F5357" s="2" t="str">
        <f>VLOOKUP(TEXT(表格1[[#This Row],[地區]],"00000000"),縣市代碼,2,0)</f>
        <v>花蓮縣</v>
      </c>
      <c r="G5357" s="2" t="s">
        <v>4</v>
      </c>
      <c r="H5357" s="13">
        <v>465864</v>
      </c>
      <c r="I5357" s="14">
        <v>252122594</v>
      </c>
      <c r="J5357" s="14">
        <f>表格1[[#This Row],[信用卡交易筆數]]/1000</f>
        <v>465.86399999999998</v>
      </c>
      <c r="K5357" s="14">
        <f>表格1[[#This Row],[信用卡交易金額'[新臺幣']]]/1000</f>
        <v>252122.59400000001</v>
      </c>
      <c r="L5357" s="14">
        <f>表格1[[#This Row],[信用卡交易金額'[新臺幣']]]/1000000</f>
        <v>252.12259399999999</v>
      </c>
      <c r="M5357" s="14" t="str" cm="1">
        <f t="array" ref="M5357">_xlfn.TEXTJOIN("", TRUE, _xlfn.XLOOKUP(TRUE, VALUE(表格1[[#This Row],[年月]]) &lt;= VALUE($R$8:$R$12), $Q$8:$Q$12)) &amp; "年度"</f>
        <v>2023年度</v>
      </c>
    </row>
    <row r="5358" spans="1:13" x14ac:dyDescent="0.3">
      <c r="A5358" s="2">
        <v>202306</v>
      </c>
      <c r="B5358" s="19">
        <f>DATE(表格1[[#This Row],[年]],表格1[[#This Row],[月]],1)</f>
        <v>45078</v>
      </c>
      <c r="C5358" s="2" t="str">
        <f>LEFT(表格1[[#This Row],[年月]],4)</f>
        <v>2023</v>
      </c>
      <c r="D5358" s="2" t="str">
        <f>RIGHT(表格1[[#This Row],[年月]],2)</f>
        <v>06</v>
      </c>
      <c r="E5358" s="5">
        <v>10015000</v>
      </c>
      <c r="F5358" s="2" t="str">
        <f>VLOOKUP(TEXT(表格1[[#This Row],[地區]],"00000000"),縣市代碼,2,0)</f>
        <v>花蓮縣</v>
      </c>
      <c r="G5358" s="2" t="s">
        <v>5</v>
      </c>
      <c r="H5358" s="13">
        <v>31646</v>
      </c>
      <c r="I5358" s="14">
        <v>77695809</v>
      </c>
      <c r="J5358" s="14">
        <f>表格1[[#This Row],[信用卡交易筆數]]/1000</f>
        <v>31.646000000000001</v>
      </c>
      <c r="K5358" s="14">
        <f>表格1[[#This Row],[信用卡交易金額'[新臺幣']]]/1000</f>
        <v>77695.808999999994</v>
      </c>
      <c r="L5358" s="14">
        <f>表格1[[#This Row],[信用卡交易金額'[新臺幣']]]/1000000</f>
        <v>77.695808999999997</v>
      </c>
      <c r="M5358" s="14" t="str" cm="1">
        <f t="array" ref="M5358">_xlfn.TEXTJOIN("", TRUE, _xlfn.XLOOKUP(TRUE, VALUE(表格1[[#This Row],[年月]]) &lt;= VALUE($R$8:$R$12), $Q$8:$Q$12)) &amp; "年度"</f>
        <v>2023年度</v>
      </c>
    </row>
    <row r="5359" spans="1:13" x14ac:dyDescent="0.3">
      <c r="A5359" s="2">
        <v>202306</v>
      </c>
      <c r="B5359" s="19">
        <f>DATE(表格1[[#This Row],[年]],表格1[[#This Row],[月]],1)</f>
        <v>45078</v>
      </c>
      <c r="C5359" s="2" t="str">
        <f>LEFT(表格1[[#This Row],[年月]],4)</f>
        <v>2023</v>
      </c>
      <c r="D5359" s="2" t="str">
        <f>RIGHT(表格1[[#This Row],[年月]],2)</f>
        <v>06</v>
      </c>
      <c r="E5359" s="5">
        <v>10015000</v>
      </c>
      <c r="F5359" s="2" t="str">
        <f>VLOOKUP(TEXT(表格1[[#This Row],[地區]],"00000000"),縣市代碼,2,0)</f>
        <v>花蓮縣</v>
      </c>
      <c r="G5359" s="2" t="s">
        <v>6</v>
      </c>
      <c r="H5359" s="13">
        <v>48957</v>
      </c>
      <c r="I5359" s="14">
        <v>184824189</v>
      </c>
      <c r="J5359" s="14">
        <f>表格1[[#This Row],[信用卡交易筆數]]/1000</f>
        <v>48.957000000000001</v>
      </c>
      <c r="K5359" s="14">
        <f>表格1[[#This Row],[信用卡交易金額'[新臺幣']]]/1000</f>
        <v>184824.18900000001</v>
      </c>
      <c r="L5359" s="14">
        <f>表格1[[#This Row],[信用卡交易金額'[新臺幣']]]/1000000</f>
        <v>184.82418899999999</v>
      </c>
      <c r="M5359" s="14" t="str" cm="1">
        <f t="array" ref="M5359">_xlfn.TEXTJOIN("", TRUE, _xlfn.XLOOKUP(TRUE, VALUE(表格1[[#This Row],[年月]]) &lt;= VALUE($R$8:$R$12), $Q$8:$Q$12)) &amp; "年度"</f>
        <v>2023年度</v>
      </c>
    </row>
    <row r="5360" spans="1:13" x14ac:dyDescent="0.3">
      <c r="A5360" s="2">
        <v>202306</v>
      </c>
      <c r="B5360" s="19">
        <f>DATE(表格1[[#This Row],[年]],表格1[[#This Row],[月]],1)</f>
        <v>45078</v>
      </c>
      <c r="C5360" s="2" t="str">
        <f>LEFT(表格1[[#This Row],[年月]],4)</f>
        <v>2023</v>
      </c>
      <c r="D5360" s="2" t="str">
        <f>RIGHT(表格1[[#This Row],[年月]],2)</f>
        <v>06</v>
      </c>
      <c r="E5360" s="5">
        <v>10015000</v>
      </c>
      <c r="F5360" s="2" t="str">
        <f>VLOOKUP(TEXT(表格1[[#This Row],[地區]],"00000000"),縣市代碼,2,0)</f>
        <v>花蓮縣</v>
      </c>
      <c r="G5360" s="2" t="s">
        <v>7</v>
      </c>
      <c r="H5360" s="13">
        <v>289170</v>
      </c>
      <c r="I5360" s="14">
        <v>315826486</v>
      </c>
      <c r="J5360" s="14">
        <f>表格1[[#This Row],[信用卡交易筆數]]/1000</f>
        <v>289.17</v>
      </c>
      <c r="K5360" s="14">
        <f>表格1[[#This Row],[信用卡交易金額'[新臺幣']]]/1000</f>
        <v>315826.48599999998</v>
      </c>
      <c r="L5360" s="14">
        <f>表格1[[#This Row],[信用卡交易金額'[新臺幣']]]/1000000</f>
        <v>315.82648599999999</v>
      </c>
      <c r="M5360" s="14" t="str" cm="1">
        <f t="array" ref="M5360">_xlfn.TEXTJOIN("", TRUE, _xlfn.XLOOKUP(TRUE, VALUE(表格1[[#This Row],[年月]]) &lt;= VALUE($R$8:$R$12), $Q$8:$Q$12)) &amp; "年度"</f>
        <v>2023年度</v>
      </c>
    </row>
    <row r="5361" spans="1:13" x14ac:dyDescent="0.3">
      <c r="A5361" s="2">
        <v>202306</v>
      </c>
      <c r="B5361" s="19">
        <f>DATE(表格1[[#This Row],[年]],表格1[[#This Row],[月]],1)</f>
        <v>45078</v>
      </c>
      <c r="C5361" s="2" t="str">
        <f>LEFT(表格1[[#This Row],[年月]],4)</f>
        <v>2023</v>
      </c>
      <c r="D5361" s="2" t="str">
        <f>RIGHT(表格1[[#This Row],[年月]],2)</f>
        <v>06</v>
      </c>
      <c r="E5361" s="5">
        <v>10015000</v>
      </c>
      <c r="F5361" s="2" t="str">
        <f>VLOOKUP(TEXT(表格1[[#This Row],[地區]],"00000000"),縣市代碼,2,0)</f>
        <v>花蓮縣</v>
      </c>
      <c r="G5361" s="2" t="s">
        <v>8</v>
      </c>
      <c r="H5361" s="13">
        <v>199601</v>
      </c>
      <c r="I5361" s="14">
        <v>303135785</v>
      </c>
      <c r="J5361" s="14">
        <f>表格1[[#This Row],[信用卡交易筆數]]/1000</f>
        <v>199.601</v>
      </c>
      <c r="K5361" s="14">
        <f>表格1[[#This Row],[信用卡交易金額'[新臺幣']]]/1000</f>
        <v>303135.78499999997</v>
      </c>
      <c r="L5361" s="14">
        <f>表格1[[#This Row],[信用卡交易金額'[新臺幣']]]/1000000</f>
        <v>303.135785</v>
      </c>
      <c r="M5361" s="14" t="str" cm="1">
        <f t="array" ref="M5361">_xlfn.TEXTJOIN("", TRUE, _xlfn.XLOOKUP(TRUE, VALUE(表格1[[#This Row],[年月]]) &lt;= VALUE($R$8:$R$12), $Q$8:$Q$12)) &amp; "年度"</f>
        <v>2023年度</v>
      </c>
    </row>
    <row r="5362" spans="1:13" x14ac:dyDescent="0.3">
      <c r="A5362" s="2">
        <v>202306</v>
      </c>
      <c r="B5362" s="19">
        <f>DATE(表格1[[#This Row],[年]],表格1[[#This Row],[月]],1)</f>
        <v>45078</v>
      </c>
      <c r="C5362" s="2" t="str">
        <f>LEFT(表格1[[#This Row],[年月]],4)</f>
        <v>2023</v>
      </c>
      <c r="D5362" s="2" t="str">
        <f>RIGHT(表格1[[#This Row],[年月]],2)</f>
        <v>06</v>
      </c>
      <c r="E5362" s="5">
        <v>10015000</v>
      </c>
      <c r="F5362" s="2" t="str">
        <f>VLOOKUP(TEXT(表格1[[#This Row],[地區]],"00000000"),縣市代碼,2,0)</f>
        <v>花蓮縣</v>
      </c>
      <c r="G5362" s="2" t="s">
        <v>9</v>
      </c>
      <c r="H5362" s="13">
        <v>406793</v>
      </c>
      <c r="I5362" s="14">
        <v>481550693</v>
      </c>
      <c r="J5362" s="14">
        <f>表格1[[#This Row],[信用卡交易筆數]]/1000</f>
        <v>406.79300000000001</v>
      </c>
      <c r="K5362" s="14">
        <f>表格1[[#This Row],[信用卡交易金額'[新臺幣']]]/1000</f>
        <v>481550.69300000003</v>
      </c>
      <c r="L5362" s="14">
        <f>表格1[[#This Row],[信用卡交易金額'[新臺幣']]]/1000000</f>
        <v>481.55069300000002</v>
      </c>
      <c r="M5362" s="14" t="str" cm="1">
        <f t="array" ref="M5362">_xlfn.TEXTJOIN("", TRUE, _xlfn.XLOOKUP(TRUE, VALUE(表格1[[#This Row],[年月]]) &lt;= VALUE($R$8:$R$12), $Q$8:$Q$12)) &amp; "年度"</f>
        <v>2023年度</v>
      </c>
    </row>
    <row r="5363" spans="1:13" x14ac:dyDescent="0.3">
      <c r="A5363" s="2">
        <v>202306</v>
      </c>
      <c r="B5363" s="19">
        <f>DATE(表格1[[#This Row],[年]],表格1[[#This Row],[月]],1)</f>
        <v>45078</v>
      </c>
      <c r="C5363" s="2" t="str">
        <f>LEFT(表格1[[#This Row],[年月]],4)</f>
        <v>2023</v>
      </c>
      <c r="D5363" s="2" t="str">
        <f>RIGHT(表格1[[#This Row],[年月]],2)</f>
        <v>06</v>
      </c>
      <c r="E5363" s="5">
        <v>10015000</v>
      </c>
      <c r="F5363" s="2" t="str">
        <f>VLOOKUP(TEXT(表格1[[#This Row],[地區]],"00000000"),縣市代碼,2,0)</f>
        <v>花蓮縣</v>
      </c>
      <c r="G5363" s="2" t="s">
        <v>10</v>
      </c>
      <c r="H5363" s="13">
        <v>237699</v>
      </c>
      <c r="I5363" s="14">
        <v>697089038</v>
      </c>
      <c r="J5363" s="14">
        <f>表格1[[#This Row],[信用卡交易筆數]]/1000</f>
        <v>237.69900000000001</v>
      </c>
      <c r="K5363" s="14">
        <f>表格1[[#This Row],[信用卡交易金額'[新臺幣']]]/1000</f>
        <v>697089.03799999994</v>
      </c>
      <c r="L5363" s="14">
        <f>表格1[[#This Row],[信用卡交易金額'[新臺幣']]]/1000000</f>
        <v>697.08903799999996</v>
      </c>
      <c r="M5363" s="14" t="str" cm="1">
        <f t="array" ref="M5363">_xlfn.TEXTJOIN("", TRUE, _xlfn.XLOOKUP(TRUE, VALUE(表格1[[#This Row],[年月]]) &lt;= VALUE($R$8:$R$12), $Q$8:$Q$12)) &amp; "年度"</f>
        <v>2023年度</v>
      </c>
    </row>
    <row r="5364" spans="1:13" x14ac:dyDescent="0.3">
      <c r="A5364" s="2">
        <v>202306</v>
      </c>
      <c r="B5364" s="19">
        <f>DATE(表格1[[#This Row],[年]],表格1[[#This Row],[月]],1)</f>
        <v>45078</v>
      </c>
      <c r="C5364" s="2" t="str">
        <f>LEFT(表格1[[#This Row],[年月]],4)</f>
        <v>2023</v>
      </c>
      <c r="D5364" s="2" t="str">
        <f>RIGHT(表格1[[#This Row],[年月]],2)</f>
        <v>06</v>
      </c>
      <c r="E5364" s="5">
        <v>10014000</v>
      </c>
      <c r="F5364" s="2" t="str">
        <f>VLOOKUP(TEXT(表格1[[#This Row],[地區]],"00000000"),縣市代碼,2,0)</f>
        <v>臺東縣</v>
      </c>
      <c r="G5364" s="2" t="s">
        <v>4</v>
      </c>
      <c r="H5364" s="13">
        <v>230549</v>
      </c>
      <c r="I5364" s="14">
        <v>103084281</v>
      </c>
      <c r="J5364" s="14">
        <f>表格1[[#This Row],[信用卡交易筆數]]/1000</f>
        <v>230.54900000000001</v>
      </c>
      <c r="K5364" s="14">
        <f>表格1[[#This Row],[信用卡交易金額'[新臺幣']]]/1000</f>
        <v>103084.281</v>
      </c>
      <c r="L5364" s="14">
        <f>表格1[[#This Row],[信用卡交易金額'[新臺幣']]]/1000000</f>
        <v>103.084281</v>
      </c>
      <c r="M5364" s="14" t="str" cm="1">
        <f t="array" ref="M5364">_xlfn.TEXTJOIN("", TRUE, _xlfn.XLOOKUP(TRUE, VALUE(表格1[[#This Row],[年月]]) &lt;= VALUE($R$8:$R$12), $Q$8:$Q$12)) &amp; "年度"</f>
        <v>2023年度</v>
      </c>
    </row>
    <row r="5365" spans="1:13" x14ac:dyDescent="0.3">
      <c r="A5365" s="2">
        <v>202306</v>
      </c>
      <c r="B5365" s="19">
        <f>DATE(表格1[[#This Row],[年]],表格1[[#This Row],[月]],1)</f>
        <v>45078</v>
      </c>
      <c r="C5365" s="2" t="str">
        <f>LEFT(表格1[[#This Row],[年月]],4)</f>
        <v>2023</v>
      </c>
      <c r="D5365" s="2" t="str">
        <f>RIGHT(表格1[[#This Row],[年月]],2)</f>
        <v>06</v>
      </c>
      <c r="E5365" s="5">
        <v>10014000</v>
      </c>
      <c r="F5365" s="2" t="str">
        <f>VLOOKUP(TEXT(表格1[[#This Row],[地區]],"00000000"),縣市代碼,2,0)</f>
        <v>臺東縣</v>
      </c>
      <c r="G5365" s="2" t="s">
        <v>5</v>
      </c>
      <c r="H5365" s="13">
        <v>18429</v>
      </c>
      <c r="I5365" s="14">
        <v>44485254</v>
      </c>
      <c r="J5365" s="14">
        <f>表格1[[#This Row],[信用卡交易筆數]]/1000</f>
        <v>18.428999999999998</v>
      </c>
      <c r="K5365" s="14">
        <f>表格1[[#This Row],[信用卡交易金額'[新臺幣']]]/1000</f>
        <v>44485.254000000001</v>
      </c>
      <c r="L5365" s="14">
        <f>表格1[[#This Row],[信用卡交易金額'[新臺幣']]]/1000000</f>
        <v>44.485253999999998</v>
      </c>
      <c r="M5365" s="14" t="str" cm="1">
        <f t="array" ref="M5365">_xlfn.TEXTJOIN("", TRUE, _xlfn.XLOOKUP(TRUE, VALUE(表格1[[#This Row],[年月]]) &lt;= VALUE($R$8:$R$12), $Q$8:$Q$12)) &amp; "年度"</f>
        <v>2023年度</v>
      </c>
    </row>
    <row r="5366" spans="1:13" x14ac:dyDescent="0.3">
      <c r="A5366" s="2">
        <v>202306</v>
      </c>
      <c r="B5366" s="19">
        <f>DATE(表格1[[#This Row],[年]],表格1[[#This Row],[月]],1)</f>
        <v>45078</v>
      </c>
      <c r="C5366" s="2" t="str">
        <f>LEFT(表格1[[#This Row],[年月]],4)</f>
        <v>2023</v>
      </c>
      <c r="D5366" s="2" t="str">
        <f>RIGHT(表格1[[#This Row],[年月]],2)</f>
        <v>06</v>
      </c>
      <c r="E5366" s="5">
        <v>10014000</v>
      </c>
      <c r="F5366" s="2" t="str">
        <f>VLOOKUP(TEXT(表格1[[#This Row],[地區]],"00000000"),縣市代碼,2,0)</f>
        <v>臺東縣</v>
      </c>
      <c r="G5366" s="2" t="s">
        <v>6</v>
      </c>
      <c r="H5366" s="13">
        <v>25564</v>
      </c>
      <c r="I5366" s="14">
        <v>95831379</v>
      </c>
      <c r="J5366" s="14">
        <f>表格1[[#This Row],[信用卡交易筆數]]/1000</f>
        <v>25.564</v>
      </c>
      <c r="K5366" s="14">
        <f>表格1[[#This Row],[信用卡交易金額'[新臺幣']]]/1000</f>
        <v>95831.379000000001</v>
      </c>
      <c r="L5366" s="14">
        <f>表格1[[#This Row],[信用卡交易金額'[新臺幣']]]/1000000</f>
        <v>95.831378999999998</v>
      </c>
      <c r="M5366" s="14" t="str" cm="1">
        <f t="array" ref="M5366">_xlfn.TEXTJOIN("", TRUE, _xlfn.XLOOKUP(TRUE, VALUE(表格1[[#This Row],[年月]]) &lt;= VALUE($R$8:$R$12), $Q$8:$Q$12)) &amp; "年度"</f>
        <v>2023年度</v>
      </c>
    </row>
    <row r="5367" spans="1:13" x14ac:dyDescent="0.3">
      <c r="A5367" s="2">
        <v>202306</v>
      </c>
      <c r="B5367" s="19">
        <f>DATE(表格1[[#This Row],[年]],表格1[[#This Row],[月]],1)</f>
        <v>45078</v>
      </c>
      <c r="C5367" s="2" t="str">
        <f>LEFT(表格1[[#This Row],[年月]],4)</f>
        <v>2023</v>
      </c>
      <c r="D5367" s="2" t="str">
        <f>RIGHT(表格1[[#This Row],[年月]],2)</f>
        <v>06</v>
      </c>
      <c r="E5367" s="5">
        <v>10014000</v>
      </c>
      <c r="F5367" s="2" t="str">
        <f>VLOOKUP(TEXT(表格1[[#This Row],[地區]],"00000000"),縣市代碼,2,0)</f>
        <v>臺東縣</v>
      </c>
      <c r="G5367" s="2" t="s">
        <v>7</v>
      </c>
      <c r="H5367" s="13">
        <v>162079</v>
      </c>
      <c r="I5367" s="14">
        <v>173485893</v>
      </c>
      <c r="J5367" s="14">
        <f>表格1[[#This Row],[信用卡交易筆數]]/1000</f>
        <v>162.07900000000001</v>
      </c>
      <c r="K5367" s="14">
        <f>表格1[[#This Row],[信用卡交易金額'[新臺幣']]]/1000</f>
        <v>173485.89300000001</v>
      </c>
      <c r="L5367" s="14">
        <f>表格1[[#This Row],[信用卡交易金額'[新臺幣']]]/1000000</f>
        <v>173.485893</v>
      </c>
      <c r="M5367" s="14" t="str" cm="1">
        <f t="array" ref="M5367">_xlfn.TEXTJOIN("", TRUE, _xlfn.XLOOKUP(TRUE, VALUE(表格1[[#This Row],[年月]]) &lt;= VALUE($R$8:$R$12), $Q$8:$Q$12)) &amp; "年度"</f>
        <v>2023年度</v>
      </c>
    </row>
    <row r="5368" spans="1:13" x14ac:dyDescent="0.3">
      <c r="A5368" s="2">
        <v>202306</v>
      </c>
      <c r="B5368" s="19">
        <f>DATE(表格1[[#This Row],[年]],表格1[[#This Row],[月]],1)</f>
        <v>45078</v>
      </c>
      <c r="C5368" s="2" t="str">
        <f>LEFT(表格1[[#This Row],[年月]],4)</f>
        <v>2023</v>
      </c>
      <c r="D5368" s="2" t="str">
        <f>RIGHT(表格1[[#This Row],[年月]],2)</f>
        <v>06</v>
      </c>
      <c r="E5368" s="5">
        <v>10014000</v>
      </c>
      <c r="F5368" s="2" t="str">
        <f>VLOOKUP(TEXT(表格1[[#This Row],[地區]],"00000000"),縣市代碼,2,0)</f>
        <v>臺東縣</v>
      </c>
      <c r="G5368" s="2" t="s">
        <v>8</v>
      </c>
      <c r="H5368" s="13">
        <v>101415</v>
      </c>
      <c r="I5368" s="14">
        <v>155976678</v>
      </c>
      <c r="J5368" s="14">
        <f>表格1[[#This Row],[信用卡交易筆數]]/1000</f>
        <v>101.41500000000001</v>
      </c>
      <c r="K5368" s="14">
        <f>表格1[[#This Row],[信用卡交易金額'[新臺幣']]]/1000</f>
        <v>155976.67800000001</v>
      </c>
      <c r="L5368" s="14">
        <f>表格1[[#This Row],[信用卡交易金額'[新臺幣']]]/1000000</f>
        <v>155.97667799999999</v>
      </c>
      <c r="M5368" s="14" t="str" cm="1">
        <f t="array" ref="M5368">_xlfn.TEXTJOIN("", TRUE, _xlfn.XLOOKUP(TRUE, VALUE(表格1[[#This Row],[年月]]) &lt;= VALUE($R$8:$R$12), $Q$8:$Q$12)) &amp; "年度"</f>
        <v>2023年度</v>
      </c>
    </row>
    <row r="5369" spans="1:13" x14ac:dyDescent="0.3">
      <c r="A5369" s="2">
        <v>202306</v>
      </c>
      <c r="B5369" s="19">
        <f>DATE(表格1[[#This Row],[年]],表格1[[#This Row],[月]],1)</f>
        <v>45078</v>
      </c>
      <c r="C5369" s="2" t="str">
        <f>LEFT(表格1[[#This Row],[年月]],4)</f>
        <v>2023</v>
      </c>
      <c r="D5369" s="2" t="str">
        <f>RIGHT(表格1[[#This Row],[年月]],2)</f>
        <v>06</v>
      </c>
      <c r="E5369" s="5">
        <v>10014000</v>
      </c>
      <c r="F5369" s="2" t="str">
        <f>VLOOKUP(TEXT(表格1[[#This Row],[地區]],"00000000"),縣市代碼,2,0)</f>
        <v>臺東縣</v>
      </c>
      <c r="G5369" s="2" t="s">
        <v>9</v>
      </c>
      <c r="H5369" s="13">
        <v>202733</v>
      </c>
      <c r="I5369" s="14">
        <v>230197780</v>
      </c>
      <c r="J5369" s="14">
        <f>表格1[[#This Row],[信用卡交易筆數]]/1000</f>
        <v>202.733</v>
      </c>
      <c r="K5369" s="14">
        <f>表格1[[#This Row],[信用卡交易金額'[新臺幣']]]/1000</f>
        <v>230197.78</v>
      </c>
      <c r="L5369" s="14">
        <f>表格1[[#This Row],[信用卡交易金額'[新臺幣']]]/1000000</f>
        <v>230.19777999999999</v>
      </c>
      <c r="M5369" s="14" t="str" cm="1">
        <f t="array" ref="M5369">_xlfn.TEXTJOIN("", TRUE, _xlfn.XLOOKUP(TRUE, VALUE(表格1[[#This Row],[年月]]) &lt;= VALUE($R$8:$R$12), $Q$8:$Q$12)) &amp; "年度"</f>
        <v>2023年度</v>
      </c>
    </row>
    <row r="5370" spans="1:13" x14ac:dyDescent="0.3">
      <c r="A5370" s="2">
        <v>202306</v>
      </c>
      <c r="B5370" s="19">
        <f>DATE(表格1[[#This Row],[年]],表格1[[#This Row],[月]],1)</f>
        <v>45078</v>
      </c>
      <c r="C5370" s="2" t="str">
        <f>LEFT(表格1[[#This Row],[年月]],4)</f>
        <v>2023</v>
      </c>
      <c r="D5370" s="2" t="str">
        <f>RIGHT(表格1[[#This Row],[年月]],2)</f>
        <v>06</v>
      </c>
      <c r="E5370" s="5">
        <v>10014000</v>
      </c>
      <c r="F5370" s="2" t="str">
        <f>VLOOKUP(TEXT(表格1[[#This Row],[地區]],"00000000"),縣市代碼,2,0)</f>
        <v>臺東縣</v>
      </c>
      <c r="G5370" s="2" t="s">
        <v>10</v>
      </c>
      <c r="H5370" s="13">
        <v>114589</v>
      </c>
      <c r="I5370" s="14">
        <v>410936479</v>
      </c>
      <c r="J5370" s="14">
        <f>表格1[[#This Row],[信用卡交易筆數]]/1000</f>
        <v>114.589</v>
      </c>
      <c r="K5370" s="14">
        <f>表格1[[#This Row],[信用卡交易金額'[新臺幣']]]/1000</f>
        <v>410936.47899999999</v>
      </c>
      <c r="L5370" s="14">
        <f>表格1[[#This Row],[信用卡交易金額'[新臺幣']]]/1000000</f>
        <v>410.93647900000002</v>
      </c>
      <c r="M5370" s="14" t="str" cm="1">
        <f t="array" ref="M5370">_xlfn.TEXTJOIN("", TRUE, _xlfn.XLOOKUP(TRUE, VALUE(表格1[[#This Row],[年月]]) &lt;= VALUE($R$8:$R$12), $Q$8:$Q$12)) &amp; "年度"</f>
        <v>2023年度</v>
      </c>
    </row>
    <row r="5371" spans="1:13" x14ac:dyDescent="0.3">
      <c r="A5371" s="2">
        <v>202306</v>
      </c>
      <c r="B5371" s="19">
        <f>DATE(表格1[[#This Row],[年]],表格1[[#This Row],[月]],1)</f>
        <v>45078</v>
      </c>
      <c r="C5371" s="2" t="str">
        <f>LEFT(表格1[[#This Row],[年月]],4)</f>
        <v>2023</v>
      </c>
      <c r="D5371" s="2" t="str">
        <f>RIGHT(表格1[[#This Row],[年月]],2)</f>
        <v>06</v>
      </c>
      <c r="E5371" s="5">
        <v>10016000</v>
      </c>
      <c r="F5371" s="2" t="str">
        <f>VLOOKUP(TEXT(表格1[[#This Row],[地區]],"00000000"),縣市代碼,2,0)</f>
        <v>澎湖縣</v>
      </c>
      <c r="G5371" s="2" t="s">
        <v>4</v>
      </c>
      <c r="H5371" s="13">
        <v>99490</v>
      </c>
      <c r="I5371" s="14">
        <v>43111807</v>
      </c>
      <c r="J5371" s="14">
        <f>表格1[[#This Row],[信用卡交易筆數]]/1000</f>
        <v>99.49</v>
      </c>
      <c r="K5371" s="14">
        <f>表格1[[#This Row],[信用卡交易金額'[新臺幣']]]/1000</f>
        <v>43111.807000000001</v>
      </c>
      <c r="L5371" s="14">
        <f>表格1[[#This Row],[信用卡交易金額'[新臺幣']]]/1000000</f>
        <v>43.111806999999999</v>
      </c>
      <c r="M5371" s="14" t="str" cm="1">
        <f t="array" ref="M5371">_xlfn.TEXTJOIN("", TRUE, _xlfn.XLOOKUP(TRUE, VALUE(表格1[[#This Row],[年月]]) &lt;= VALUE($R$8:$R$12), $Q$8:$Q$12)) &amp; "年度"</f>
        <v>2023年度</v>
      </c>
    </row>
    <row r="5372" spans="1:13" x14ac:dyDescent="0.3">
      <c r="A5372" s="2">
        <v>202306</v>
      </c>
      <c r="B5372" s="19">
        <f>DATE(表格1[[#This Row],[年]],表格1[[#This Row],[月]],1)</f>
        <v>45078</v>
      </c>
      <c r="C5372" s="2" t="str">
        <f>LEFT(表格1[[#This Row],[年月]],4)</f>
        <v>2023</v>
      </c>
      <c r="D5372" s="2" t="str">
        <f>RIGHT(表格1[[#This Row],[年月]],2)</f>
        <v>06</v>
      </c>
      <c r="E5372" s="5">
        <v>10016000</v>
      </c>
      <c r="F5372" s="2" t="str">
        <f>VLOOKUP(TEXT(表格1[[#This Row],[地區]],"00000000"),縣市代碼,2,0)</f>
        <v>澎湖縣</v>
      </c>
      <c r="G5372" s="2" t="s">
        <v>5</v>
      </c>
      <c r="H5372" s="13">
        <v>8320</v>
      </c>
      <c r="I5372" s="14">
        <v>21449460</v>
      </c>
      <c r="J5372" s="14">
        <f>表格1[[#This Row],[信用卡交易筆數]]/1000</f>
        <v>8.32</v>
      </c>
      <c r="K5372" s="14">
        <f>表格1[[#This Row],[信用卡交易金額'[新臺幣']]]/1000</f>
        <v>21449.46</v>
      </c>
      <c r="L5372" s="14">
        <f>表格1[[#This Row],[信用卡交易金額'[新臺幣']]]/1000000</f>
        <v>21.449459999999998</v>
      </c>
      <c r="M5372" s="14" t="str" cm="1">
        <f t="array" ref="M5372">_xlfn.TEXTJOIN("", TRUE, _xlfn.XLOOKUP(TRUE, VALUE(表格1[[#This Row],[年月]]) &lt;= VALUE($R$8:$R$12), $Q$8:$Q$12)) &amp; "年度"</f>
        <v>2023年度</v>
      </c>
    </row>
    <row r="5373" spans="1:13" x14ac:dyDescent="0.3">
      <c r="A5373" s="2">
        <v>202306</v>
      </c>
      <c r="B5373" s="19">
        <f>DATE(表格1[[#This Row],[年]],表格1[[#This Row],[月]],1)</f>
        <v>45078</v>
      </c>
      <c r="C5373" s="2" t="str">
        <f>LEFT(表格1[[#This Row],[年月]],4)</f>
        <v>2023</v>
      </c>
      <c r="D5373" s="2" t="str">
        <f>RIGHT(表格1[[#This Row],[年月]],2)</f>
        <v>06</v>
      </c>
      <c r="E5373" s="5">
        <v>10016000</v>
      </c>
      <c r="F5373" s="2" t="str">
        <f>VLOOKUP(TEXT(表格1[[#This Row],[地區]],"00000000"),縣市代碼,2,0)</f>
        <v>澎湖縣</v>
      </c>
      <c r="G5373" s="2" t="s">
        <v>6</v>
      </c>
      <c r="H5373" s="13">
        <v>12429</v>
      </c>
      <c r="I5373" s="14">
        <v>43421389</v>
      </c>
      <c r="J5373" s="14">
        <f>表格1[[#This Row],[信用卡交易筆數]]/1000</f>
        <v>12.429</v>
      </c>
      <c r="K5373" s="14">
        <f>表格1[[#This Row],[信用卡交易金額'[新臺幣']]]/1000</f>
        <v>43421.389000000003</v>
      </c>
      <c r="L5373" s="14">
        <f>表格1[[#This Row],[信用卡交易金額'[新臺幣']]]/1000000</f>
        <v>43.421388999999998</v>
      </c>
      <c r="M5373" s="14" t="str" cm="1">
        <f t="array" ref="M5373">_xlfn.TEXTJOIN("", TRUE, _xlfn.XLOOKUP(TRUE, VALUE(表格1[[#This Row],[年月]]) &lt;= VALUE($R$8:$R$12), $Q$8:$Q$12)) &amp; "年度"</f>
        <v>2023年度</v>
      </c>
    </row>
    <row r="5374" spans="1:13" x14ac:dyDescent="0.3">
      <c r="A5374" s="2">
        <v>202306</v>
      </c>
      <c r="B5374" s="19">
        <f>DATE(表格1[[#This Row],[年]],表格1[[#This Row],[月]],1)</f>
        <v>45078</v>
      </c>
      <c r="C5374" s="2" t="str">
        <f>LEFT(表格1[[#This Row],[年月]],4)</f>
        <v>2023</v>
      </c>
      <c r="D5374" s="2" t="str">
        <f>RIGHT(表格1[[#This Row],[年月]],2)</f>
        <v>06</v>
      </c>
      <c r="E5374" s="5">
        <v>10016000</v>
      </c>
      <c r="F5374" s="2" t="str">
        <f>VLOOKUP(TEXT(表格1[[#This Row],[地區]],"00000000"),縣市代碼,2,0)</f>
        <v>澎湖縣</v>
      </c>
      <c r="G5374" s="2" t="s">
        <v>7</v>
      </c>
      <c r="H5374" s="13">
        <v>63441</v>
      </c>
      <c r="I5374" s="14">
        <v>84206034</v>
      </c>
      <c r="J5374" s="14">
        <f>表格1[[#This Row],[信用卡交易筆數]]/1000</f>
        <v>63.441000000000003</v>
      </c>
      <c r="K5374" s="14">
        <f>表格1[[#This Row],[信用卡交易金額'[新臺幣']]]/1000</f>
        <v>84206.034</v>
      </c>
      <c r="L5374" s="14">
        <f>表格1[[#This Row],[信用卡交易金額'[新臺幣']]]/1000000</f>
        <v>84.206034000000002</v>
      </c>
      <c r="M5374" s="14" t="str" cm="1">
        <f t="array" ref="M5374">_xlfn.TEXTJOIN("", TRUE, _xlfn.XLOOKUP(TRUE, VALUE(表格1[[#This Row],[年月]]) &lt;= VALUE($R$8:$R$12), $Q$8:$Q$12)) &amp; "年度"</f>
        <v>2023年度</v>
      </c>
    </row>
    <row r="5375" spans="1:13" x14ac:dyDescent="0.3">
      <c r="A5375" s="2">
        <v>202306</v>
      </c>
      <c r="B5375" s="19">
        <f>DATE(表格1[[#This Row],[年]],表格1[[#This Row],[月]],1)</f>
        <v>45078</v>
      </c>
      <c r="C5375" s="2" t="str">
        <f>LEFT(表格1[[#This Row],[年月]],4)</f>
        <v>2023</v>
      </c>
      <c r="D5375" s="2" t="str">
        <f>RIGHT(表格1[[#This Row],[年月]],2)</f>
        <v>06</v>
      </c>
      <c r="E5375" s="5">
        <v>10016000</v>
      </c>
      <c r="F5375" s="2" t="str">
        <f>VLOOKUP(TEXT(表格1[[#This Row],[地區]],"00000000"),縣市代碼,2,0)</f>
        <v>澎湖縣</v>
      </c>
      <c r="G5375" s="2" t="s">
        <v>8</v>
      </c>
      <c r="H5375" s="13">
        <v>51331</v>
      </c>
      <c r="I5375" s="14">
        <v>72210478</v>
      </c>
      <c r="J5375" s="14">
        <f>表格1[[#This Row],[信用卡交易筆數]]/1000</f>
        <v>51.331000000000003</v>
      </c>
      <c r="K5375" s="14">
        <f>表格1[[#This Row],[信用卡交易金額'[新臺幣']]]/1000</f>
        <v>72210.478000000003</v>
      </c>
      <c r="L5375" s="14">
        <f>表格1[[#This Row],[信用卡交易金額'[新臺幣']]]/1000000</f>
        <v>72.210477999999995</v>
      </c>
      <c r="M5375" s="14" t="str" cm="1">
        <f t="array" ref="M5375">_xlfn.TEXTJOIN("", TRUE, _xlfn.XLOOKUP(TRUE, VALUE(表格1[[#This Row],[年月]]) &lt;= VALUE($R$8:$R$12), $Q$8:$Q$12)) &amp; "年度"</f>
        <v>2023年度</v>
      </c>
    </row>
    <row r="5376" spans="1:13" x14ac:dyDescent="0.3">
      <c r="A5376" s="2">
        <v>202306</v>
      </c>
      <c r="B5376" s="19">
        <f>DATE(表格1[[#This Row],[年]],表格1[[#This Row],[月]],1)</f>
        <v>45078</v>
      </c>
      <c r="C5376" s="2" t="str">
        <f>LEFT(表格1[[#This Row],[年月]],4)</f>
        <v>2023</v>
      </c>
      <c r="D5376" s="2" t="str">
        <f>RIGHT(表格1[[#This Row],[年月]],2)</f>
        <v>06</v>
      </c>
      <c r="E5376" s="5">
        <v>10016000</v>
      </c>
      <c r="F5376" s="2" t="str">
        <f>VLOOKUP(TEXT(表格1[[#This Row],[地區]],"00000000"),縣市代碼,2,0)</f>
        <v>澎湖縣</v>
      </c>
      <c r="G5376" s="2" t="s">
        <v>9</v>
      </c>
      <c r="H5376" s="13">
        <v>98698</v>
      </c>
      <c r="I5376" s="14">
        <v>103237430</v>
      </c>
      <c r="J5376" s="14">
        <f>表格1[[#This Row],[信用卡交易筆數]]/1000</f>
        <v>98.697999999999993</v>
      </c>
      <c r="K5376" s="14">
        <f>表格1[[#This Row],[信用卡交易金額'[新臺幣']]]/1000</f>
        <v>103237.43</v>
      </c>
      <c r="L5376" s="14">
        <f>表格1[[#This Row],[信用卡交易金額'[新臺幣']]]/1000000</f>
        <v>103.23743</v>
      </c>
      <c r="M5376" s="14" t="str" cm="1">
        <f t="array" ref="M5376">_xlfn.TEXTJOIN("", TRUE, _xlfn.XLOOKUP(TRUE, VALUE(表格1[[#This Row],[年月]]) &lt;= VALUE($R$8:$R$12), $Q$8:$Q$12)) &amp; "年度"</f>
        <v>2023年度</v>
      </c>
    </row>
    <row r="5377" spans="1:13" x14ac:dyDescent="0.3">
      <c r="A5377" s="2">
        <v>202306</v>
      </c>
      <c r="B5377" s="19">
        <f>DATE(表格1[[#This Row],[年]],表格1[[#This Row],[月]],1)</f>
        <v>45078</v>
      </c>
      <c r="C5377" s="2" t="str">
        <f>LEFT(表格1[[#This Row],[年月]],4)</f>
        <v>2023</v>
      </c>
      <c r="D5377" s="2" t="str">
        <f>RIGHT(表格1[[#This Row],[年月]],2)</f>
        <v>06</v>
      </c>
      <c r="E5377" s="5">
        <v>10016000</v>
      </c>
      <c r="F5377" s="2" t="str">
        <f>VLOOKUP(TEXT(表格1[[#This Row],[地區]],"00000000"),縣市代碼,2,0)</f>
        <v>澎湖縣</v>
      </c>
      <c r="G5377" s="2" t="s">
        <v>10</v>
      </c>
      <c r="H5377" s="13">
        <v>50901</v>
      </c>
      <c r="I5377" s="14">
        <v>142148996</v>
      </c>
      <c r="J5377" s="14">
        <f>表格1[[#This Row],[信用卡交易筆數]]/1000</f>
        <v>50.901000000000003</v>
      </c>
      <c r="K5377" s="14">
        <f>表格1[[#This Row],[信用卡交易金額'[新臺幣']]]/1000</f>
        <v>142148.99600000001</v>
      </c>
      <c r="L5377" s="14">
        <f>表格1[[#This Row],[信用卡交易金額'[新臺幣']]]/1000000</f>
        <v>142.14899600000001</v>
      </c>
      <c r="M5377" s="14" t="str" cm="1">
        <f t="array" ref="M5377">_xlfn.TEXTJOIN("", TRUE, _xlfn.XLOOKUP(TRUE, VALUE(表格1[[#This Row],[年月]]) &lt;= VALUE($R$8:$R$12), $Q$8:$Q$12)) &amp; "年度"</f>
        <v>2023年度</v>
      </c>
    </row>
    <row r="5378" spans="1:13" x14ac:dyDescent="0.3">
      <c r="A5378" s="2">
        <v>202306</v>
      </c>
      <c r="B5378" s="19">
        <f>DATE(表格1[[#This Row],[年]],表格1[[#This Row],[月]],1)</f>
        <v>45078</v>
      </c>
      <c r="C5378" s="2" t="str">
        <f>LEFT(表格1[[#This Row],[年月]],4)</f>
        <v>2023</v>
      </c>
      <c r="D5378" s="2" t="str">
        <f>RIGHT(表格1[[#This Row],[年月]],2)</f>
        <v>06</v>
      </c>
      <c r="E5378" s="5" t="s">
        <v>62</v>
      </c>
      <c r="F5378" s="2" t="str">
        <f>VLOOKUP(TEXT(表格1[[#This Row],[地區]],"00000000"),縣市代碼,2,0)</f>
        <v>金門縣</v>
      </c>
      <c r="G5378" s="2" t="s">
        <v>4</v>
      </c>
      <c r="H5378" s="13">
        <v>82002</v>
      </c>
      <c r="I5378" s="14">
        <v>40404108</v>
      </c>
      <c r="J5378" s="14">
        <f>表格1[[#This Row],[信用卡交易筆數]]/1000</f>
        <v>82.001999999999995</v>
      </c>
      <c r="K5378" s="14">
        <f>表格1[[#This Row],[信用卡交易金額'[新臺幣']]]/1000</f>
        <v>40404.108</v>
      </c>
      <c r="L5378" s="14">
        <f>表格1[[#This Row],[信用卡交易金額'[新臺幣']]]/1000000</f>
        <v>40.404108000000001</v>
      </c>
      <c r="M5378" s="14" t="str" cm="1">
        <f t="array" ref="M5378">_xlfn.TEXTJOIN("", TRUE, _xlfn.XLOOKUP(TRUE, VALUE(表格1[[#This Row],[年月]]) &lt;= VALUE($R$8:$R$12), $Q$8:$Q$12)) &amp; "年度"</f>
        <v>2023年度</v>
      </c>
    </row>
    <row r="5379" spans="1:13" x14ac:dyDescent="0.3">
      <c r="A5379" s="2">
        <v>202306</v>
      </c>
      <c r="B5379" s="19">
        <f>DATE(表格1[[#This Row],[年]],表格1[[#This Row],[月]],1)</f>
        <v>45078</v>
      </c>
      <c r="C5379" s="2" t="str">
        <f>LEFT(表格1[[#This Row],[年月]],4)</f>
        <v>2023</v>
      </c>
      <c r="D5379" s="2" t="str">
        <f>RIGHT(表格1[[#This Row],[年月]],2)</f>
        <v>06</v>
      </c>
      <c r="E5379" s="5" t="s">
        <v>62</v>
      </c>
      <c r="F5379" s="2" t="str">
        <f>VLOOKUP(TEXT(表格1[[#This Row],[地區]],"00000000"),縣市代碼,2,0)</f>
        <v>金門縣</v>
      </c>
      <c r="G5379" s="2" t="s">
        <v>5</v>
      </c>
      <c r="H5379" s="13">
        <v>7072</v>
      </c>
      <c r="I5379" s="14">
        <v>16771912</v>
      </c>
      <c r="J5379" s="14">
        <f>表格1[[#This Row],[信用卡交易筆數]]/1000</f>
        <v>7.0720000000000001</v>
      </c>
      <c r="K5379" s="14">
        <f>表格1[[#This Row],[信用卡交易金額'[新臺幣']]]/1000</f>
        <v>16771.912</v>
      </c>
      <c r="L5379" s="14">
        <f>表格1[[#This Row],[信用卡交易金額'[新臺幣']]]/1000000</f>
        <v>16.771912</v>
      </c>
      <c r="M5379" s="14" t="str" cm="1">
        <f t="array" ref="M5379">_xlfn.TEXTJOIN("", TRUE, _xlfn.XLOOKUP(TRUE, VALUE(表格1[[#This Row],[年月]]) &lt;= VALUE($R$8:$R$12), $Q$8:$Q$12)) &amp; "年度"</f>
        <v>2023年度</v>
      </c>
    </row>
    <row r="5380" spans="1:13" x14ac:dyDescent="0.3">
      <c r="A5380" s="2">
        <v>202306</v>
      </c>
      <c r="B5380" s="19">
        <f>DATE(表格1[[#This Row],[年]],表格1[[#This Row],[月]],1)</f>
        <v>45078</v>
      </c>
      <c r="C5380" s="2" t="str">
        <f>LEFT(表格1[[#This Row],[年月]],4)</f>
        <v>2023</v>
      </c>
      <c r="D5380" s="2" t="str">
        <f>RIGHT(表格1[[#This Row],[年月]],2)</f>
        <v>06</v>
      </c>
      <c r="E5380" s="5" t="s">
        <v>62</v>
      </c>
      <c r="F5380" s="2" t="str">
        <f>VLOOKUP(TEXT(表格1[[#This Row],[地區]],"00000000"),縣市代碼,2,0)</f>
        <v>金門縣</v>
      </c>
      <c r="G5380" s="2" t="s">
        <v>6</v>
      </c>
      <c r="H5380" s="13">
        <v>10976</v>
      </c>
      <c r="I5380" s="14">
        <v>36265617</v>
      </c>
      <c r="J5380" s="14">
        <f>表格1[[#This Row],[信用卡交易筆數]]/1000</f>
        <v>10.976000000000001</v>
      </c>
      <c r="K5380" s="14">
        <f>表格1[[#This Row],[信用卡交易金額'[新臺幣']]]/1000</f>
        <v>36265.616999999998</v>
      </c>
      <c r="L5380" s="14">
        <f>表格1[[#This Row],[信用卡交易金額'[新臺幣']]]/1000000</f>
        <v>36.265616999999999</v>
      </c>
      <c r="M5380" s="14" t="str" cm="1">
        <f t="array" ref="M5380">_xlfn.TEXTJOIN("", TRUE, _xlfn.XLOOKUP(TRUE, VALUE(表格1[[#This Row],[年月]]) &lt;= VALUE($R$8:$R$12), $Q$8:$Q$12)) &amp; "年度"</f>
        <v>2023年度</v>
      </c>
    </row>
    <row r="5381" spans="1:13" x14ac:dyDescent="0.3">
      <c r="A5381" s="2">
        <v>202306</v>
      </c>
      <c r="B5381" s="19">
        <f>DATE(表格1[[#This Row],[年]],表格1[[#This Row],[月]],1)</f>
        <v>45078</v>
      </c>
      <c r="C5381" s="2" t="str">
        <f>LEFT(表格1[[#This Row],[年月]],4)</f>
        <v>2023</v>
      </c>
      <c r="D5381" s="2" t="str">
        <f>RIGHT(表格1[[#This Row],[年月]],2)</f>
        <v>06</v>
      </c>
      <c r="E5381" s="5" t="s">
        <v>62</v>
      </c>
      <c r="F5381" s="2" t="str">
        <f>VLOOKUP(TEXT(表格1[[#This Row],[地區]],"00000000"),縣市代碼,2,0)</f>
        <v>金門縣</v>
      </c>
      <c r="G5381" s="2" t="s">
        <v>7</v>
      </c>
      <c r="H5381" s="13">
        <v>48081</v>
      </c>
      <c r="I5381" s="14">
        <v>73579907</v>
      </c>
      <c r="J5381" s="14">
        <f>表格1[[#This Row],[信用卡交易筆數]]/1000</f>
        <v>48.081000000000003</v>
      </c>
      <c r="K5381" s="14">
        <f>表格1[[#This Row],[信用卡交易金額'[新臺幣']]]/1000</f>
        <v>73579.907000000007</v>
      </c>
      <c r="L5381" s="14">
        <f>表格1[[#This Row],[信用卡交易金額'[新臺幣']]]/1000000</f>
        <v>73.579907000000006</v>
      </c>
      <c r="M5381" s="14" t="str" cm="1">
        <f t="array" ref="M5381">_xlfn.TEXTJOIN("", TRUE, _xlfn.XLOOKUP(TRUE, VALUE(表格1[[#This Row],[年月]]) &lt;= VALUE($R$8:$R$12), $Q$8:$Q$12)) &amp; "年度"</f>
        <v>2023年度</v>
      </c>
    </row>
    <row r="5382" spans="1:13" x14ac:dyDescent="0.3">
      <c r="A5382" s="2">
        <v>202306</v>
      </c>
      <c r="B5382" s="19">
        <f>DATE(表格1[[#This Row],[年]],表格1[[#This Row],[月]],1)</f>
        <v>45078</v>
      </c>
      <c r="C5382" s="2" t="str">
        <f>LEFT(表格1[[#This Row],[年月]],4)</f>
        <v>2023</v>
      </c>
      <c r="D5382" s="2" t="str">
        <f>RIGHT(表格1[[#This Row],[年月]],2)</f>
        <v>06</v>
      </c>
      <c r="E5382" s="5" t="s">
        <v>62</v>
      </c>
      <c r="F5382" s="2" t="str">
        <f>VLOOKUP(TEXT(表格1[[#This Row],[地區]],"00000000"),縣市代碼,2,0)</f>
        <v>金門縣</v>
      </c>
      <c r="G5382" s="2" t="s">
        <v>8</v>
      </c>
      <c r="H5382" s="13">
        <v>42195</v>
      </c>
      <c r="I5382" s="14">
        <v>59406256</v>
      </c>
      <c r="J5382" s="14">
        <f>表格1[[#This Row],[信用卡交易筆數]]/1000</f>
        <v>42.195</v>
      </c>
      <c r="K5382" s="14">
        <f>表格1[[#This Row],[信用卡交易金額'[新臺幣']]]/1000</f>
        <v>59406.256000000001</v>
      </c>
      <c r="L5382" s="14">
        <f>表格1[[#This Row],[信用卡交易金額'[新臺幣']]]/1000000</f>
        <v>59.406255999999999</v>
      </c>
      <c r="M5382" s="14" t="str" cm="1">
        <f t="array" ref="M5382">_xlfn.TEXTJOIN("", TRUE, _xlfn.XLOOKUP(TRUE, VALUE(表格1[[#This Row],[年月]]) &lt;= VALUE($R$8:$R$12), $Q$8:$Q$12)) &amp; "年度"</f>
        <v>2023年度</v>
      </c>
    </row>
    <row r="5383" spans="1:13" x14ac:dyDescent="0.3">
      <c r="A5383" s="2">
        <v>202306</v>
      </c>
      <c r="B5383" s="19">
        <f>DATE(表格1[[#This Row],[年]],表格1[[#This Row],[月]],1)</f>
        <v>45078</v>
      </c>
      <c r="C5383" s="2" t="str">
        <f>LEFT(表格1[[#This Row],[年月]],4)</f>
        <v>2023</v>
      </c>
      <c r="D5383" s="2" t="str">
        <f>RIGHT(表格1[[#This Row],[年月]],2)</f>
        <v>06</v>
      </c>
      <c r="E5383" s="5" t="s">
        <v>62</v>
      </c>
      <c r="F5383" s="2" t="str">
        <f>VLOOKUP(TEXT(表格1[[#This Row],[地區]],"00000000"),縣市代碼,2,0)</f>
        <v>金門縣</v>
      </c>
      <c r="G5383" s="2" t="s">
        <v>9</v>
      </c>
      <c r="H5383" s="13">
        <v>105686</v>
      </c>
      <c r="I5383" s="14">
        <v>117529377</v>
      </c>
      <c r="J5383" s="14">
        <f>表格1[[#This Row],[信用卡交易筆數]]/1000</f>
        <v>105.68600000000001</v>
      </c>
      <c r="K5383" s="14">
        <f>表格1[[#This Row],[信用卡交易金額'[新臺幣']]]/1000</f>
        <v>117529.37699999999</v>
      </c>
      <c r="L5383" s="14">
        <f>表格1[[#This Row],[信用卡交易金額'[新臺幣']]]/1000000</f>
        <v>117.529377</v>
      </c>
      <c r="M5383" s="14" t="str" cm="1">
        <f t="array" ref="M5383">_xlfn.TEXTJOIN("", TRUE, _xlfn.XLOOKUP(TRUE, VALUE(表格1[[#This Row],[年月]]) &lt;= VALUE($R$8:$R$12), $Q$8:$Q$12)) &amp; "年度"</f>
        <v>2023年度</v>
      </c>
    </row>
    <row r="5384" spans="1:13" x14ac:dyDescent="0.3">
      <c r="A5384" s="2">
        <v>202306</v>
      </c>
      <c r="B5384" s="19">
        <f>DATE(表格1[[#This Row],[年]],表格1[[#This Row],[月]],1)</f>
        <v>45078</v>
      </c>
      <c r="C5384" s="2" t="str">
        <f>LEFT(表格1[[#This Row],[年月]],4)</f>
        <v>2023</v>
      </c>
      <c r="D5384" s="2" t="str">
        <f>RIGHT(表格1[[#This Row],[年月]],2)</f>
        <v>06</v>
      </c>
      <c r="E5384" s="5" t="s">
        <v>62</v>
      </c>
      <c r="F5384" s="2" t="str">
        <f>VLOOKUP(TEXT(表格1[[#This Row],[地區]],"00000000"),縣市代碼,2,0)</f>
        <v>金門縣</v>
      </c>
      <c r="G5384" s="2" t="s">
        <v>10</v>
      </c>
      <c r="H5384" s="13">
        <v>42196</v>
      </c>
      <c r="I5384" s="14">
        <v>120282334</v>
      </c>
      <c r="J5384" s="14">
        <f>表格1[[#This Row],[信用卡交易筆數]]/1000</f>
        <v>42.195999999999998</v>
      </c>
      <c r="K5384" s="14">
        <f>表格1[[#This Row],[信用卡交易金額'[新臺幣']]]/1000</f>
        <v>120282.334</v>
      </c>
      <c r="L5384" s="14">
        <f>表格1[[#This Row],[信用卡交易金額'[新臺幣']]]/1000000</f>
        <v>120.28233400000001</v>
      </c>
      <c r="M5384" s="14" t="str" cm="1">
        <f t="array" ref="M5384">_xlfn.TEXTJOIN("", TRUE, _xlfn.XLOOKUP(TRUE, VALUE(表格1[[#This Row],[年月]]) &lt;= VALUE($R$8:$R$12), $Q$8:$Q$12)) &amp; "年度"</f>
        <v>2023年度</v>
      </c>
    </row>
    <row r="5385" spans="1:13" x14ac:dyDescent="0.3">
      <c r="A5385" s="2">
        <v>202306</v>
      </c>
      <c r="B5385" s="19">
        <f>DATE(表格1[[#This Row],[年]],表格1[[#This Row],[月]],1)</f>
        <v>45078</v>
      </c>
      <c r="C5385" s="2" t="str">
        <f>LEFT(表格1[[#This Row],[年月]],4)</f>
        <v>2023</v>
      </c>
      <c r="D5385" s="2" t="str">
        <f>RIGHT(表格1[[#This Row],[年月]],2)</f>
        <v>06</v>
      </c>
      <c r="E5385" s="5">
        <v>9007000</v>
      </c>
      <c r="F5385" s="2" t="str">
        <f>VLOOKUP(TEXT(表格1[[#This Row],[地區]],"00000000"),縣市代碼,2,0)</f>
        <v>連江縣</v>
      </c>
      <c r="G5385" s="2" t="s">
        <v>4</v>
      </c>
      <c r="H5385" s="13">
        <v>14031</v>
      </c>
      <c r="I5385" s="14">
        <v>12800837</v>
      </c>
      <c r="J5385" s="14">
        <f>表格1[[#This Row],[信用卡交易筆數]]/1000</f>
        <v>14.031000000000001</v>
      </c>
      <c r="K5385" s="14">
        <f>表格1[[#This Row],[信用卡交易金額'[新臺幣']]]/1000</f>
        <v>12800.837</v>
      </c>
      <c r="L5385" s="14">
        <f>表格1[[#This Row],[信用卡交易金額'[新臺幣']]]/1000000</f>
        <v>12.800837</v>
      </c>
      <c r="M5385" s="14" t="str" cm="1">
        <f t="array" ref="M5385">_xlfn.TEXTJOIN("", TRUE, _xlfn.XLOOKUP(TRUE, VALUE(表格1[[#This Row],[年月]]) &lt;= VALUE($R$8:$R$12), $Q$8:$Q$12)) &amp; "年度"</f>
        <v>2023年度</v>
      </c>
    </row>
    <row r="5386" spans="1:13" x14ac:dyDescent="0.3">
      <c r="A5386" s="2">
        <v>202306</v>
      </c>
      <c r="B5386" s="19">
        <f>DATE(表格1[[#This Row],[年]],表格1[[#This Row],[月]],1)</f>
        <v>45078</v>
      </c>
      <c r="C5386" s="2" t="str">
        <f>LEFT(表格1[[#This Row],[年月]],4)</f>
        <v>2023</v>
      </c>
      <c r="D5386" s="2" t="str">
        <f>RIGHT(表格1[[#This Row],[年月]],2)</f>
        <v>06</v>
      </c>
      <c r="E5386" s="5">
        <v>9007000</v>
      </c>
      <c r="F5386" s="2" t="str">
        <f>VLOOKUP(TEXT(表格1[[#This Row],[地區]],"00000000"),縣市代碼,2,0)</f>
        <v>連江縣</v>
      </c>
      <c r="G5386" s="2" t="s">
        <v>5</v>
      </c>
      <c r="H5386" s="13">
        <v>1073</v>
      </c>
      <c r="I5386" s="14">
        <v>3051032</v>
      </c>
      <c r="J5386" s="14">
        <f>表格1[[#This Row],[信用卡交易筆數]]/1000</f>
        <v>1.073</v>
      </c>
      <c r="K5386" s="14">
        <f>表格1[[#This Row],[信用卡交易金額'[新臺幣']]]/1000</f>
        <v>3051.0320000000002</v>
      </c>
      <c r="L5386" s="14">
        <f>表格1[[#This Row],[信用卡交易金額'[新臺幣']]]/1000000</f>
        <v>3.0510320000000002</v>
      </c>
      <c r="M5386" s="14" t="str" cm="1">
        <f t="array" ref="M5386">_xlfn.TEXTJOIN("", TRUE, _xlfn.XLOOKUP(TRUE, VALUE(表格1[[#This Row],[年月]]) &lt;= VALUE($R$8:$R$12), $Q$8:$Q$12)) &amp; "年度"</f>
        <v>2023年度</v>
      </c>
    </row>
    <row r="5387" spans="1:13" x14ac:dyDescent="0.3">
      <c r="A5387" s="2">
        <v>202306</v>
      </c>
      <c r="B5387" s="19">
        <f>DATE(表格1[[#This Row],[年]],表格1[[#This Row],[月]],1)</f>
        <v>45078</v>
      </c>
      <c r="C5387" s="2" t="str">
        <f>LEFT(表格1[[#This Row],[年月]],4)</f>
        <v>2023</v>
      </c>
      <c r="D5387" s="2" t="str">
        <f>RIGHT(表格1[[#This Row],[年月]],2)</f>
        <v>06</v>
      </c>
      <c r="E5387" s="5">
        <v>9007000</v>
      </c>
      <c r="F5387" s="2" t="str">
        <f>VLOOKUP(TEXT(表格1[[#This Row],[地區]],"00000000"),縣市代碼,2,0)</f>
        <v>連江縣</v>
      </c>
      <c r="G5387" s="2" t="s">
        <v>6</v>
      </c>
      <c r="H5387" s="13">
        <v>1739</v>
      </c>
      <c r="I5387" s="14">
        <v>4364575</v>
      </c>
      <c r="J5387" s="14">
        <f>表格1[[#This Row],[信用卡交易筆數]]/1000</f>
        <v>1.7390000000000001</v>
      </c>
      <c r="K5387" s="14">
        <f>表格1[[#This Row],[信用卡交易金額'[新臺幣']]]/1000</f>
        <v>4364.5749999999998</v>
      </c>
      <c r="L5387" s="14">
        <f>表格1[[#This Row],[信用卡交易金額'[新臺幣']]]/1000000</f>
        <v>4.3645750000000003</v>
      </c>
      <c r="M5387" s="14" t="str" cm="1">
        <f t="array" ref="M5387">_xlfn.TEXTJOIN("", TRUE, _xlfn.XLOOKUP(TRUE, VALUE(表格1[[#This Row],[年月]]) &lt;= VALUE($R$8:$R$12), $Q$8:$Q$12)) &amp; "年度"</f>
        <v>2023年度</v>
      </c>
    </row>
    <row r="5388" spans="1:13" x14ac:dyDescent="0.3">
      <c r="A5388" s="2">
        <v>202306</v>
      </c>
      <c r="B5388" s="19">
        <f>DATE(表格1[[#This Row],[年]],表格1[[#This Row],[月]],1)</f>
        <v>45078</v>
      </c>
      <c r="C5388" s="2" t="str">
        <f>LEFT(表格1[[#This Row],[年月]],4)</f>
        <v>2023</v>
      </c>
      <c r="D5388" s="2" t="str">
        <f>RIGHT(表格1[[#This Row],[年月]],2)</f>
        <v>06</v>
      </c>
      <c r="E5388" s="5">
        <v>9007000</v>
      </c>
      <c r="F5388" s="2" t="str">
        <f>VLOOKUP(TEXT(表格1[[#This Row],[地區]],"00000000"),縣市代碼,2,0)</f>
        <v>連江縣</v>
      </c>
      <c r="G5388" s="2" t="s">
        <v>7</v>
      </c>
      <c r="H5388" s="13">
        <v>9310</v>
      </c>
      <c r="I5388" s="14">
        <v>12720178</v>
      </c>
      <c r="J5388" s="14">
        <f>表格1[[#This Row],[信用卡交易筆數]]/1000</f>
        <v>9.31</v>
      </c>
      <c r="K5388" s="14">
        <f>表格1[[#This Row],[信用卡交易金額'[新臺幣']]]/1000</f>
        <v>12720.178</v>
      </c>
      <c r="L5388" s="14">
        <f>表格1[[#This Row],[信用卡交易金額'[新臺幣']]]/1000000</f>
        <v>12.720178000000001</v>
      </c>
      <c r="M5388" s="14" t="str" cm="1">
        <f t="array" ref="M5388">_xlfn.TEXTJOIN("", TRUE, _xlfn.XLOOKUP(TRUE, VALUE(表格1[[#This Row],[年月]]) &lt;= VALUE($R$8:$R$12), $Q$8:$Q$12)) &amp; "年度"</f>
        <v>2023年度</v>
      </c>
    </row>
    <row r="5389" spans="1:13" x14ac:dyDescent="0.3">
      <c r="A5389" s="2">
        <v>202306</v>
      </c>
      <c r="B5389" s="19">
        <f>DATE(表格1[[#This Row],[年]],表格1[[#This Row],[月]],1)</f>
        <v>45078</v>
      </c>
      <c r="C5389" s="2" t="str">
        <f>LEFT(表格1[[#This Row],[年月]],4)</f>
        <v>2023</v>
      </c>
      <c r="D5389" s="2" t="str">
        <f>RIGHT(表格1[[#This Row],[年月]],2)</f>
        <v>06</v>
      </c>
      <c r="E5389" s="5">
        <v>9007000</v>
      </c>
      <c r="F5389" s="2" t="str">
        <f>VLOOKUP(TEXT(表格1[[#This Row],[地區]],"00000000"),縣市代碼,2,0)</f>
        <v>連江縣</v>
      </c>
      <c r="G5389" s="2" t="s">
        <v>8</v>
      </c>
      <c r="H5389" s="13">
        <v>7362</v>
      </c>
      <c r="I5389" s="14">
        <v>10650301</v>
      </c>
      <c r="J5389" s="14">
        <f>表格1[[#This Row],[信用卡交易筆數]]/1000</f>
        <v>7.3620000000000001</v>
      </c>
      <c r="K5389" s="14">
        <f>表格1[[#This Row],[信用卡交易金額'[新臺幣']]]/1000</f>
        <v>10650.300999999999</v>
      </c>
      <c r="L5389" s="14">
        <f>表格1[[#This Row],[信用卡交易金額'[新臺幣']]]/1000000</f>
        <v>10.650301000000001</v>
      </c>
      <c r="M5389" s="14" t="str" cm="1">
        <f t="array" ref="M5389">_xlfn.TEXTJOIN("", TRUE, _xlfn.XLOOKUP(TRUE, VALUE(表格1[[#This Row],[年月]]) &lt;= VALUE($R$8:$R$12), $Q$8:$Q$12)) &amp; "年度"</f>
        <v>2023年度</v>
      </c>
    </row>
    <row r="5390" spans="1:13" x14ac:dyDescent="0.3">
      <c r="A5390" s="2">
        <v>202306</v>
      </c>
      <c r="B5390" s="19">
        <f>DATE(表格1[[#This Row],[年]],表格1[[#This Row],[月]],1)</f>
        <v>45078</v>
      </c>
      <c r="C5390" s="2" t="str">
        <f>LEFT(表格1[[#This Row],[年月]],4)</f>
        <v>2023</v>
      </c>
      <c r="D5390" s="2" t="str">
        <f>RIGHT(表格1[[#This Row],[年月]],2)</f>
        <v>06</v>
      </c>
      <c r="E5390" s="5">
        <v>9007000</v>
      </c>
      <c r="F5390" s="2" t="str">
        <f>VLOOKUP(TEXT(表格1[[#This Row],[地區]],"00000000"),縣市代碼,2,0)</f>
        <v>連江縣</v>
      </c>
      <c r="G5390" s="2" t="s">
        <v>9</v>
      </c>
      <c r="H5390" s="13">
        <v>13418</v>
      </c>
      <c r="I5390" s="14">
        <v>15505780</v>
      </c>
      <c r="J5390" s="14">
        <f>表格1[[#This Row],[信用卡交易筆數]]/1000</f>
        <v>13.417999999999999</v>
      </c>
      <c r="K5390" s="14">
        <f>表格1[[#This Row],[信用卡交易金額'[新臺幣']]]/1000</f>
        <v>15505.78</v>
      </c>
      <c r="L5390" s="14">
        <f>表格1[[#This Row],[信用卡交易金額'[新臺幣']]]/1000000</f>
        <v>15.50578</v>
      </c>
      <c r="M5390" s="14" t="str" cm="1">
        <f t="array" ref="M5390">_xlfn.TEXTJOIN("", TRUE, _xlfn.XLOOKUP(TRUE, VALUE(表格1[[#This Row],[年月]]) &lt;= VALUE($R$8:$R$12), $Q$8:$Q$12)) &amp; "年度"</f>
        <v>2023年度</v>
      </c>
    </row>
    <row r="5391" spans="1:13" x14ac:dyDescent="0.3">
      <c r="A5391" s="2">
        <v>202306</v>
      </c>
      <c r="B5391" s="19">
        <f>DATE(表格1[[#This Row],[年]],表格1[[#This Row],[月]],1)</f>
        <v>45078</v>
      </c>
      <c r="C5391" s="2" t="str">
        <f>LEFT(表格1[[#This Row],[年月]],4)</f>
        <v>2023</v>
      </c>
      <c r="D5391" s="2" t="str">
        <f>RIGHT(表格1[[#This Row],[年月]],2)</f>
        <v>06</v>
      </c>
      <c r="E5391" s="5">
        <v>9007000</v>
      </c>
      <c r="F5391" s="2" t="str">
        <f>VLOOKUP(TEXT(表格1[[#This Row],[地區]],"00000000"),縣市代碼,2,0)</f>
        <v>連江縣</v>
      </c>
      <c r="G5391" s="2" t="s">
        <v>10</v>
      </c>
      <c r="H5391" s="13">
        <v>7577</v>
      </c>
      <c r="I5391" s="14">
        <v>19692779</v>
      </c>
      <c r="J5391" s="14">
        <f>表格1[[#This Row],[信用卡交易筆數]]/1000</f>
        <v>7.577</v>
      </c>
      <c r="K5391" s="14">
        <f>表格1[[#This Row],[信用卡交易金額'[新臺幣']]]/1000</f>
        <v>19692.778999999999</v>
      </c>
      <c r="L5391" s="14">
        <f>表格1[[#This Row],[信用卡交易金額'[新臺幣']]]/1000000</f>
        <v>19.692779000000002</v>
      </c>
      <c r="M5391" s="14" t="str" cm="1">
        <f t="array" ref="M5391">_xlfn.TEXTJOIN("", TRUE, _xlfn.XLOOKUP(TRUE, VALUE(表格1[[#This Row],[年月]]) &lt;= VALUE($R$8:$R$12), $Q$8:$Q$12)) &amp; "年度"</f>
        <v>2023年度</v>
      </c>
    </row>
    <row r="5392" spans="1:13" x14ac:dyDescent="0.3">
      <c r="A5392" s="2">
        <v>202307</v>
      </c>
      <c r="B5392" s="19">
        <f>DATE(表格1[[#This Row],[年]],表格1[[#This Row],[月]],1)</f>
        <v>45108</v>
      </c>
      <c r="C5392" s="2" t="str">
        <f>LEFT(表格1[[#This Row],[年月]],4)</f>
        <v>2023</v>
      </c>
      <c r="D5392" s="2" t="str">
        <f>RIGHT(表格1[[#This Row],[年月]],2)</f>
        <v>07</v>
      </c>
      <c r="E5392" s="5">
        <v>63000000</v>
      </c>
      <c r="F5392" s="2" t="str">
        <f>VLOOKUP(TEXT(表格1[[#This Row],[地區]],"00000000"),縣市代碼,2,0)</f>
        <v>臺北市</v>
      </c>
      <c r="G5392" s="2" t="s">
        <v>4</v>
      </c>
      <c r="H5392" s="13">
        <v>13471618</v>
      </c>
      <c r="I5392" s="14">
        <v>7865198205</v>
      </c>
      <c r="J5392" s="14">
        <f>表格1[[#This Row],[信用卡交易筆數]]/1000</f>
        <v>13471.618</v>
      </c>
      <c r="K5392" s="14">
        <f>表格1[[#This Row],[信用卡交易金額'[新臺幣']]]/1000</f>
        <v>7865198.2050000001</v>
      </c>
      <c r="L5392" s="14">
        <f>表格1[[#This Row],[信用卡交易金額'[新臺幣']]]/1000000</f>
        <v>7865.1982049999997</v>
      </c>
      <c r="M5392" s="14" t="str" cm="1">
        <f t="array" ref="M5392">_xlfn.TEXTJOIN("", TRUE, _xlfn.XLOOKUP(TRUE, VALUE(表格1[[#This Row],[年月]]) &lt;= VALUE($R$8:$R$12), $Q$8:$Q$12)) &amp; "年度"</f>
        <v>2023年度</v>
      </c>
    </row>
    <row r="5393" spans="1:13" x14ac:dyDescent="0.3">
      <c r="A5393" s="2">
        <v>202307</v>
      </c>
      <c r="B5393" s="19">
        <f>DATE(表格1[[#This Row],[年]],表格1[[#This Row],[月]],1)</f>
        <v>45108</v>
      </c>
      <c r="C5393" s="2" t="str">
        <f>LEFT(表格1[[#This Row],[年月]],4)</f>
        <v>2023</v>
      </c>
      <c r="D5393" s="2" t="str">
        <f>RIGHT(表格1[[#This Row],[年月]],2)</f>
        <v>07</v>
      </c>
      <c r="E5393" s="5">
        <v>63000000</v>
      </c>
      <c r="F5393" s="2" t="str">
        <f>VLOOKUP(TEXT(表格1[[#This Row],[地區]],"00000000"),縣市代碼,2,0)</f>
        <v>臺北市</v>
      </c>
      <c r="G5393" s="2" t="s">
        <v>5</v>
      </c>
      <c r="H5393" s="13">
        <v>706911</v>
      </c>
      <c r="I5393" s="14">
        <v>3169645076</v>
      </c>
      <c r="J5393" s="14">
        <f>表格1[[#This Row],[信用卡交易筆數]]/1000</f>
        <v>706.91099999999994</v>
      </c>
      <c r="K5393" s="14">
        <f>表格1[[#This Row],[信用卡交易金額'[新臺幣']]]/1000</f>
        <v>3169645.0759999999</v>
      </c>
      <c r="L5393" s="14">
        <f>表格1[[#This Row],[信用卡交易金額'[新臺幣']]]/1000000</f>
        <v>3169.6450759999998</v>
      </c>
      <c r="M5393" s="14" t="str" cm="1">
        <f t="array" ref="M5393">_xlfn.TEXTJOIN("", TRUE, _xlfn.XLOOKUP(TRUE, VALUE(表格1[[#This Row],[年月]]) &lt;= VALUE($R$8:$R$12), $Q$8:$Q$12)) &amp; "年度"</f>
        <v>2023年度</v>
      </c>
    </row>
    <row r="5394" spans="1:13" x14ac:dyDescent="0.3">
      <c r="A5394" s="2">
        <v>202307</v>
      </c>
      <c r="B5394" s="19">
        <f>DATE(表格1[[#This Row],[年]],表格1[[#This Row],[月]],1)</f>
        <v>45108</v>
      </c>
      <c r="C5394" s="2" t="str">
        <f>LEFT(表格1[[#This Row],[年月]],4)</f>
        <v>2023</v>
      </c>
      <c r="D5394" s="2" t="str">
        <f>RIGHT(表格1[[#This Row],[年月]],2)</f>
        <v>07</v>
      </c>
      <c r="E5394" s="5">
        <v>63000000</v>
      </c>
      <c r="F5394" s="2" t="str">
        <f>VLOOKUP(TEXT(表格1[[#This Row],[地區]],"00000000"),縣市代碼,2,0)</f>
        <v>臺北市</v>
      </c>
      <c r="G5394" s="2" t="s">
        <v>6</v>
      </c>
      <c r="H5394" s="13">
        <v>932930</v>
      </c>
      <c r="I5394" s="14">
        <v>4781093485</v>
      </c>
      <c r="J5394" s="14">
        <f>表格1[[#This Row],[信用卡交易筆數]]/1000</f>
        <v>932.93</v>
      </c>
      <c r="K5394" s="14">
        <f>表格1[[#This Row],[信用卡交易金額'[新臺幣']]]/1000</f>
        <v>4781093.4850000003</v>
      </c>
      <c r="L5394" s="14">
        <f>表格1[[#This Row],[信用卡交易金額'[新臺幣']]]/1000000</f>
        <v>4781.0934850000003</v>
      </c>
      <c r="M5394" s="14" t="str" cm="1">
        <f t="array" ref="M5394">_xlfn.TEXTJOIN("", TRUE, _xlfn.XLOOKUP(TRUE, VALUE(表格1[[#This Row],[年月]]) &lt;= VALUE($R$8:$R$12), $Q$8:$Q$12)) &amp; "年度"</f>
        <v>2023年度</v>
      </c>
    </row>
    <row r="5395" spans="1:13" x14ac:dyDescent="0.3">
      <c r="A5395" s="2">
        <v>202307</v>
      </c>
      <c r="B5395" s="19">
        <f>DATE(表格1[[#This Row],[年]],表格1[[#This Row],[月]],1)</f>
        <v>45108</v>
      </c>
      <c r="C5395" s="2" t="str">
        <f>LEFT(表格1[[#This Row],[年月]],4)</f>
        <v>2023</v>
      </c>
      <c r="D5395" s="2" t="str">
        <f>RIGHT(表格1[[#This Row],[年月]],2)</f>
        <v>07</v>
      </c>
      <c r="E5395" s="5">
        <v>63000000</v>
      </c>
      <c r="F5395" s="2" t="str">
        <f>VLOOKUP(TEXT(表格1[[#This Row],[地區]],"00000000"),縣市代碼,2,0)</f>
        <v>臺北市</v>
      </c>
      <c r="G5395" s="2" t="s">
        <v>7</v>
      </c>
      <c r="H5395" s="13">
        <v>5444123</v>
      </c>
      <c r="I5395" s="14">
        <v>6009100224</v>
      </c>
      <c r="J5395" s="14">
        <f>表格1[[#This Row],[信用卡交易筆數]]/1000</f>
        <v>5444.1229999999996</v>
      </c>
      <c r="K5395" s="14">
        <f>表格1[[#This Row],[信用卡交易金額'[新臺幣']]]/1000</f>
        <v>6009100.2240000004</v>
      </c>
      <c r="L5395" s="14">
        <f>表格1[[#This Row],[信用卡交易金額'[新臺幣']]]/1000000</f>
        <v>6009.1002239999998</v>
      </c>
      <c r="M5395" s="14" t="str" cm="1">
        <f t="array" ref="M5395">_xlfn.TEXTJOIN("", TRUE, _xlfn.XLOOKUP(TRUE, VALUE(表格1[[#This Row],[年月]]) &lt;= VALUE($R$8:$R$12), $Q$8:$Q$12)) &amp; "年度"</f>
        <v>2023年度</v>
      </c>
    </row>
    <row r="5396" spans="1:13" x14ac:dyDescent="0.3">
      <c r="A5396" s="2">
        <v>202307</v>
      </c>
      <c r="B5396" s="19">
        <f>DATE(表格1[[#This Row],[年]],表格1[[#This Row],[月]],1)</f>
        <v>45108</v>
      </c>
      <c r="C5396" s="2" t="str">
        <f>LEFT(表格1[[#This Row],[年月]],4)</f>
        <v>2023</v>
      </c>
      <c r="D5396" s="2" t="str">
        <f>RIGHT(表格1[[#This Row],[年月]],2)</f>
        <v>07</v>
      </c>
      <c r="E5396" s="5">
        <v>63000000</v>
      </c>
      <c r="F5396" s="2" t="str">
        <f>VLOOKUP(TEXT(表格1[[#This Row],[地區]],"00000000"),縣市代碼,2,0)</f>
        <v>臺北市</v>
      </c>
      <c r="G5396" s="2" t="s">
        <v>8</v>
      </c>
      <c r="H5396" s="13">
        <v>4517947</v>
      </c>
      <c r="I5396" s="14">
        <v>10708729016</v>
      </c>
      <c r="J5396" s="14">
        <f>表格1[[#This Row],[信用卡交易筆數]]/1000</f>
        <v>4517.9470000000001</v>
      </c>
      <c r="K5396" s="14">
        <f>表格1[[#This Row],[信用卡交易金額'[新臺幣']]]/1000</f>
        <v>10708729.016000001</v>
      </c>
      <c r="L5396" s="14">
        <f>表格1[[#This Row],[信用卡交易金額'[新臺幣']]]/1000000</f>
        <v>10708.729015999999</v>
      </c>
      <c r="M5396" s="14" t="str" cm="1">
        <f t="array" ref="M5396">_xlfn.TEXTJOIN("", TRUE, _xlfn.XLOOKUP(TRUE, VALUE(表格1[[#This Row],[年月]]) &lt;= VALUE($R$8:$R$12), $Q$8:$Q$12)) &amp; "年度"</f>
        <v>2023年度</v>
      </c>
    </row>
    <row r="5397" spans="1:13" x14ac:dyDescent="0.3">
      <c r="A5397" s="2">
        <v>202307</v>
      </c>
      <c r="B5397" s="19">
        <f>DATE(表格1[[#This Row],[年]],表格1[[#This Row],[月]],1)</f>
        <v>45108</v>
      </c>
      <c r="C5397" s="2" t="str">
        <f>LEFT(表格1[[#This Row],[年月]],4)</f>
        <v>2023</v>
      </c>
      <c r="D5397" s="2" t="str">
        <f>RIGHT(表格1[[#This Row],[年月]],2)</f>
        <v>07</v>
      </c>
      <c r="E5397" s="5">
        <v>63000000</v>
      </c>
      <c r="F5397" s="2" t="str">
        <f>VLOOKUP(TEXT(表格1[[#This Row],[地區]],"00000000"),縣市代碼,2,0)</f>
        <v>臺北市</v>
      </c>
      <c r="G5397" s="2" t="s">
        <v>9</v>
      </c>
      <c r="H5397" s="13">
        <v>9588975</v>
      </c>
      <c r="I5397" s="14">
        <v>12858704346</v>
      </c>
      <c r="J5397" s="14">
        <f>表格1[[#This Row],[信用卡交易筆數]]/1000</f>
        <v>9588.9750000000004</v>
      </c>
      <c r="K5397" s="14">
        <f>表格1[[#This Row],[信用卡交易金額'[新臺幣']]]/1000</f>
        <v>12858704.346000001</v>
      </c>
      <c r="L5397" s="14">
        <f>表格1[[#This Row],[信用卡交易金額'[新臺幣']]]/1000000</f>
        <v>12858.704346</v>
      </c>
      <c r="M5397" s="14" t="str" cm="1">
        <f t="array" ref="M5397">_xlfn.TEXTJOIN("", TRUE, _xlfn.XLOOKUP(TRUE, VALUE(表格1[[#This Row],[年月]]) &lt;= VALUE($R$8:$R$12), $Q$8:$Q$12)) &amp; "年度"</f>
        <v>2023年度</v>
      </c>
    </row>
    <row r="5398" spans="1:13" x14ac:dyDescent="0.3">
      <c r="A5398" s="2">
        <v>202307</v>
      </c>
      <c r="B5398" s="19">
        <f>DATE(表格1[[#This Row],[年]],表格1[[#This Row],[月]],1)</f>
        <v>45108</v>
      </c>
      <c r="C5398" s="2" t="str">
        <f>LEFT(表格1[[#This Row],[年月]],4)</f>
        <v>2023</v>
      </c>
      <c r="D5398" s="2" t="str">
        <f>RIGHT(表格1[[#This Row],[年月]],2)</f>
        <v>07</v>
      </c>
      <c r="E5398" s="5">
        <v>63000000</v>
      </c>
      <c r="F5398" s="2" t="str">
        <f>VLOOKUP(TEXT(表格1[[#This Row],[地區]],"00000000"),縣市代碼,2,0)</f>
        <v>臺北市</v>
      </c>
      <c r="G5398" s="2" t="s">
        <v>10</v>
      </c>
      <c r="H5398" s="13">
        <v>4770494</v>
      </c>
      <c r="I5398" s="14">
        <v>15006221204</v>
      </c>
      <c r="J5398" s="14">
        <f>表格1[[#This Row],[信用卡交易筆數]]/1000</f>
        <v>4770.4939999999997</v>
      </c>
      <c r="K5398" s="14">
        <f>表格1[[#This Row],[信用卡交易金額'[新臺幣']]]/1000</f>
        <v>15006221.204</v>
      </c>
      <c r="L5398" s="14">
        <f>表格1[[#This Row],[信用卡交易金額'[新臺幣']]]/1000000</f>
        <v>15006.221203999999</v>
      </c>
      <c r="M5398" s="14" t="str" cm="1">
        <f t="array" ref="M5398">_xlfn.TEXTJOIN("", TRUE, _xlfn.XLOOKUP(TRUE, VALUE(表格1[[#This Row],[年月]]) &lt;= VALUE($R$8:$R$12), $Q$8:$Q$12)) &amp; "年度"</f>
        <v>2023年度</v>
      </c>
    </row>
    <row r="5399" spans="1:13" x14ac:dyDescent="0.3">
      <c r="A5399" s="2">
        <v>202307</v>
      </c>
      <c r="B5399" s="19">
        <f>DATE(表格1[[#This Row],[年]],表格1[[#This Row],[月]],1)</f>
        <v>45108</v>
      </c>
      <c r="C5399" s="2" t="str">
        <f>LEFT(表格1[[#This Row],[年月]],4)</f>
        <v>2023</v>
      </c>
      <c r="D5399" s="2" t="str">
        <f>RIGHT(表格1[[#This Row],[年月]],2)</f>
        <v>07</v>
      </c>
      <c r="E5399" s="5">
        <v>65000000</v>
      </c>
      <c r="F5399" s="2" t="str">
        <f>VLOOKUP(TEXT(表格1[[#This Row],[地區]],"00000000"),縣市代碼,2,0)</f>
        <v>新北市</v>
      </c>
      <c r="G5399" s="2" t="s">
        <v>4</v>
      </c>
      <c r="H5399" s="13">
        <v>15280503</v>
      </c>
      <c r="I5399" s="14">
        <v>7427758584</v>
      </c>
      <c r="J5399" s="14">
        <f>表格1[[#This Row],[信用卡交易筆數]]/1000</f>
        <v>15280.503000000001</v>
      </c>
      <c r="K5399" s="14">
        <f>表格1[[#This Row],[信用卡交易金額'[新臺幣']]]/1000</f>
        <v>7427758.5839999998</v>
      </c>
      <c r="L5399" s="14">
        <f>表格1[[#This Row],[信用卡交易金額'[新臺幣']]]/1000000</f>
        <v>7427.7585840000002</v>
      </c>
      <c r="M5399" s="14" t="str" cm="1">
        <f t="array" ref="M5399">_xlfn.TEXTJOIN("", TRUE, _xlfn.XLOOKUP(TRUE, VALUE(表格1[[#This Row],[年月]]) &lt;= VALUE($R$8:$R$12), $Q$8:$Q$12)) &amp; "年度"</f>
        <v>2023年度</v>
      </c>
    </row>
    <row r="5400" spans="1:13" x14ac:dyDescent="0.3">
      <c r="A5400" s="2">
        <v>202307</v>
      </c>
      <c r="B5400" s="19">
        <f>DATE(表格1[[#This Row],[年]],表格1[[#This Row],[月]],1)</f>
        <v>45108</v>
      </c>
      <c r="C5400" s="2" t="str">
        <f>LEFT(表格1[[#This Row],[年月]],4)</f>
        <v>2023</v>
      </c>
      <c r="D5400" s="2" t="str">
        <f>RIGHT(表格1[[#This Row],[年月]],2)</f>
        <v>07</v>
      </c>
      <c r="E5400" s="5">
        <v>65000000</v>
      </c>
      <c r="F5400" s="2" t="str">
        <f>VLOOKUP(TEXT(表格1[[#This Row],[地區]],"00000000"),縣市代碼,2,0)</f>
        <v>新北市</v>
      </c>
      <c r="G5400" s="2" t="s">
        <v>5</v>
      </c>
      <c r="H5400" s="13">
        <v>874808</v>
      </c>
      <c r="I5400" s="14">
        <v>2516014340</v>
      </c>
      <c r="J5400" s="14">
        <f>表格1[[#This Row],[信用卡交易筆數]]/1000</f>
        <v>874.80799999999999</v>
      </c>
      <c r="K5400" s="14">
        <f>表格1[[#This Row],[信用卡交易金額'[新臺幣']]]/1000</f>
        <v>2516014.34</v>
      </c>
      <c r="L5400" s="14">
        <f>表格1[[#This Row],[信用卡交易金額'[新臺幣']]]/1000000</f>
        <v>2516.0143400000002</v>
      </c>
      <c r="M5400" s="14" t="str" cm="1">
        <f t="array" ref="M5400">_xlfn.TEXTJOIN("", TRUE, _xlfn.XLOOKUP(TRUE, VALUE(表格1[[#This Row],[年月]]) &lt;= VALUE($R$8:$R$12), $Q$8:$Q$12)) &amp; "年度"</f>
        <v>2023年度</v>
      </c>
    </row>
    <row r="5401" spans="1:13" x14ac:dyDescent="0.3">
      <c r="A5401" s="2">
        <v>202307</v>
      </c>
      <c r="B5401" s="19">
        <f>DATE(表格1[[#This Row],[年]],表格1[[#This Row],[月]],1)</f>
        <v>45108</v>
      </c>
      <c r="C5401" s="2" t="str">
        <f>LEFT(表格1[[#This Row],[年月]],4)</f>
        <v>2023</v>
      </c>
      <c r="D5401" s="2" t="str">
        <f>RIGHT(表格1[[#This Row],[年月]],2)</f>
        <v>07</v>
      </c>
      <c r="E5401" s="5">
        <v>65000000</v>
      </c>
      <c r="F5401" s="2" t="str">
        <f>VLOOKUP(TEXT(表格1[[#This Row],[地區]],"00000000"),縣市代碼,2,0)</f>
        <v>新北市</v>
      </c>
      <c r="G5401" s="2" t="s">
        <v>6</v>
      </c>
      <c r="H5401" s="13">
        <v>1196673</v>
      </c>
      <c r="I5401" s="14">
        <v>4558375497</v>
      </c>
      <c r="J5401" s="14">
        <f>表格1[[#This Row],[信用卡交易筆數]]/1000</f>
        <v>1196.673</v>
      </c>
      <c r="K5401" s="14">
        <f>表格1[[#This Row],[信用卡交易金額'[新臺幣']]]/1000</f>
        <v>4558375.4970000004</v>
      </c>
      <c r="L5401" s="14">
        <f>表格1[[#This Row],[信用卡交易金額'[新臺幣']]]/1000000</f>
        <v>4558.375497</v>
      </c>
      <c r="M5401" s="14" t="str" cm="1">
        <f t="array" ref="M5401">_xlfn.TEXTJOIN("", TRUE, _xlfn.XLOOKUP(TRUE, VALUE(表格1[[#This Row],[年月]]) &lt;= VALUE($R$8:$R$12), $Q$8:$Q$12)) &amp; "年度"</f>
        <v>2023年度</v>
      </c>
    </row>
    <row r="5402" spans="1:13" x14ac:dyDescent="0.3">
      <c r="A5402" s="2">
        <v>202307</v>
      </c>
      <c r="B5402" s="19">
        <f>DATE(表格1[[#This Row],[年]],表格1[[#This Row],[月]],1)</f>
        <v>45108</v>
      </c>
      <c r="C5402" s="2" t="str">
        <f>LEFT(表格1[[#This Row],[年月]],4)</f>
        <v>2023</v>
      </c>
      <c r="D5402" s="2" t="str">
        <f>RIGHT(表格1[[#This Row],[年月]],2)</f>
        <v>07</v>
      </c>
      <c r="E5402" s="5">
        <v>65000000</v>
      </c>
      <c r="F5402" s="2" t="str">
        <f>VLOOKUP(TEXT(表格1[[#This Row],[地區]],"00000000"),縣市代碼,2,0)</f>
        <v>新北市</v>
      </c>
      <c r="G5402" s="2" t="s">
        <v>7</v>
      </c>
      <c r="H5402" s="13">
        <v>6522964</v>
      </c>
      <c r="I5402" s="14">
        <v>6989199553</v>
      </c>
      <c r="J5402" s="14">
        <f>表格1[[#This Row],[信用卡交易筆數]]/1000</f>
        <v>6522.9639999999999</v>
      </c>
      <c r="K5402" s="14">
        <f>表格1[[#This Row],[信用卡交易金額'[新臺幣']]]/1000</f>
        <v>6989199.5530000003</v>
      </c>
      <c r="L5402" s="14">
        <f>表格1[[#This Row],[信用卡交易金額'[新臺幣']]]/1000000</f>
        <v>6989.1995530000004</v>
      </c>
      <c r="M5402" s="14" t="str" cm="1">
        <f t="array" ref="M5402">_xlfn.TEXTJOIN("", TRUE, _xlfn.XLOOKUP(TRUE, VALUE(表格1[[#This Row],[年月]]) &lt;= VALUE($R$8:$R$12), $Q$8:$Q$12)) &amp; "年度"</f>
        <v>2023年度</v>
      </c>
    </row>
    <row r="5403" spans="1:13" x14ac:dyDescent="0.3">
      <c r="A5403" s="2">
        <v>202307</v>
      </c>
      <c r="B5403" s="19">
        <f>DATE(表格1[[#This Row],[年]],表格1[[#This Row],[月]],1)</f>
        <v>45108</v>
      </c>
      <c r="C5403" s="2" t="str">
        <f>LEFT(表格1[[#This Row],[年月]],4)</f>
        <v>2023</v>
      </c>
      <c r="D5403" s="2" t="str">
        <f>RIGHT(表格1[[#This Row],[年月]],2)</f>
        <v>07</v>
      </c>
      <c r="E5403" s="5">
        <v>65000000</v>
      </c>
      <c r="F5403" s="2" t="str">
        <f>VLOOKUP(TEXT(表格1[[#This Row],[地區]],"00000000"),縣市代碼,2,0)</f>
        <v>新北市</v>
      </c>
      <c r="G5403" s="2" t="s">
        <v>8</v>
      </c>
      <c r="H5403" s="13">
        <v>5527412</v>
      </c>
      <c r="I5403" s="14">
        <v>10582883206</v>
      </c>
      <c r="J5403" s="14">
        <f>表格1[[#This Row],[信用卡交易筆數]]/1000</f>
        <v>5527.4120000000003</v>
      </c>
      <c r="K5403" s="14">
        <f>表格1[[#This Row],[信用卡交易金額'[新臺幣']]]/1000</f>
        <v>10582883.206</v>
      </c>
      <c r="L5403" s="14">
        <f>表格1[[#This Row],[信用卡交易金額'[新臺幣']]]/1000000</f>
        <v>10582.883206</v>
      </c>
      <c r="M5403" s="14" t="str" cm="1">
        <f t="array" ref="M5403">_xlfn.TEXTJOIN("", TRUE, _xlfn.XLOOKUP(TRUE, VALUE(表格1[[#This Row],[年月]]) &lt;= VALUE($R$8:$R$12), $Q$8:$Q$12)) &amp; "年度"</f>
        <v>2023年度</v>
      </c>
    </row>
    <row r="5404" spans="1:13" x14ac:dyDescent="0.3">
      <c r="A5404" s="2">
        <v>202307</v>
      </c>
      <c r="B5404" s="19">
        <f>DATE(表格1[[#This Row],[年]],表格1[[#This Row],[月]],1)</f>
        <v>45108</v>
      </c>
      <c r="C5404" s="2" t="str">
        <f>LEFT(表格1[[#This Row],[年月]],4)</f>
        <v>2023</v>
      </c>
      <c r="D5404" s="2" t="str">
        <f>RIGHT(表格1[[#This Row],[年月]],2)</f>
        <v>07</v>
      </c>
      <c r="E5404" s="5">
        <v>65000000</v>
      </c>
      <c r="F5404" s="2" t="str">
        <f>VLOOKUP(TEXT(表格1[[#This Row],[地區]],"00000000"),縣市代碼,2,0)</f>
        <v>新北市</v>
      </c>
      <c r="G5404" s="2" t="s">
        <v>9</v>
      </c>
      <c r="H5404" s="13">
        <v>12349900</v>
      </c>
      <c r="I5404" s="14">
        <v>14275663684</v>
      </c>
      <c r="J5404" s="14">
        <f>表格1[[#This Row],[信用卡交易筆數]]/1000</f>
        <v>12349.9</v>
      </c>
      <c r="K5404" s="14">
        <f>表格1[[#This Row],[信用卡交易金額'[新臺幣']]]/1000</f>
        <v>14275663.684</v>
      </c>
      <c r="L5404" s="14">
        <f>表格1[[#This Row],[信用卡交易金額'[新臺幣']]]/1000000</f>
        <v>14275.663683999999</v>
      </c>
      <c r="M5404" s="14" t="str" cm="1">
        <f t="array" ref="M5404">_xlfn.TEXTJOIN("", TRUE, _xlfn.XLOOKUP(TRUE, VALUE(表格1[[#This Row],[年月]]) &lt;= VALUE($R$8:$R$12), $Q$8:$Q$12)) &amp; "年度"</f>
        <v>2023年度</v>
      </c>
    </row>
    <row r="5405" spans="1:13" x14ac:dyDescent="0.3">
      <c r="A5405" s="2">
        <v>202307</v>
      </c>
      <c r="B5405" s="19">
        <f>DATE(表格1[[#This Row],[年]],表格1[[#This Row],[月]],1)</f>
        <v>45108</v>
      </c>
      <c r="C5405" s="2" t="str">
        <f>LEFT(表格1[[#This Row],[年月]],4)</f>
        <v>2023</v>
      </c>
      <c r="D5405" s="2" t="str">
        <f>RIGHT(表格1[[#This Row],[年月]],2)</f>
        <v>07</v>
      </c>
      <c r="E5405" s="5">
        <v>65000000</v>
      </c>
      <c r="F5405" s="2" t="str">
        <f>VLOOKUP(TEXT(表格1[[#This Row],[地區]],"00000000"),縣市代碼,2,0)</f>
        <v>新北市</v>
      </c>
      <c r="G5405" s="2" t="s">
        <v>10</v>
      </c>
      <c r="H5405" s="13">
        <v>6444199</v>
      </c>
      <c r="I5405" s="14">
        <v>17036181725</v>
      </c>
      <c r="J5405" s="14">
        <f>表格1[[#This Row],[信用卡交易筆數]]/1000</f>
        <v>6444.1989999999996</v>
      </c>
      <c r="K5405" s="14">
        <f>表格1[[#This Row],[信用卡交易金額'[新臺幣']]]/1000</f>
        <v>17036181.725000001</v>
      </c>
      <c r="L5405" s="14">
        <f>表格1[[#This Row],[信用卡交易金額'[新臺幣']]]/1000000</f>
        <v>17036.181724999999</v>
      </c>
      <c r="M5405" s="14" t="str" cm="1">
        <f t="array" ref="M5405">_xlfn.TEXTJOIN("", TRUE, _xlfn.XLOOKUP(TRUE, VALUE(表格1[[#This Row],[年月]]) &lt;= VALUE($R$8:$R$12), $Q$8:$Q$12)) &amp; "年度"</f>
        <v>2023年度</v>
      </c>
    </row>
    <row r="5406" spans="1:13" x14ac:dyDescent="0.3">
      <c r="A5406" s="2">
        <v>202307</v>
      </c>
      <c r="B5406" s="19">
        <f>DATE(表格1[[#This Row],[年]],表格1[[#This Row],[月]],1)</f>
        <v>45108</v>
      </c>
      <c r="C5406" s="2" t="str">
        <f>LEFT(表格1[[#This Row],[年月]],4)</f>
        <v>2023</v>
      </c>
      <c r="D5406" s="2" t="str">
        <f>RIGHT(表格1[[#This Row],[年月]],2)</f>
        <v>07</v>
      </c>
      <c r="E5406" s="5">
        <v>68000000</v>
      </c>
      <c r="F5406" s="2" t="str">
        <f>VLOOKUP(TEXT(表格1[[#This Row],[地區]],"00000000"),縣市代碼,2,0)</f>
        <v>桃園市</v>
      </c>
      <c r="G5406" s="2" t="s">
        <v>4</v>
      </c>
      <c r="H5406" s="13">
        <v>6870390</v>
      </c>
      <c r="I5406" s="14">
        <v>3244005614</v>
      </c>
      <c r="J5406" s="14">
        <f>表格1[[#This Row],[信用卡交易筆數]]/1000</f>
        <v>6870.39</v>
      </c>
      <c r="K5406" s="14">
        <f>表格1[[#This Row],[信用卡交易金額'[新臺幣']]]/1000</f>
        <v>3244005.6140000001</v>
      </c>
      <c r="L5406" s="14">
        <f>表格1[[#This Row],[信用卡交易金額'[新臺幣']]]/1000000</f>
        <v>3244.0056140000002</v>
      </c>
      <c r="M5406" s="14" t="str" cm="1">
        <f t="array" ref="M5406">_xlfn.TEXTJOIN("", TRUE, _xlfn.XLOOKUP(TRUE, VALUE(表格1[[#This Row],[年月]]) &lt;= VALUE($R$8:$R$12), $Q$8:$Q$12)) &amp; "年度"</f>
        <v>2023年度</v>
      </c>
    </row>
    <row r="5407" spans="1:13" x14ac:dyDescent="0.3">
      <c r="A5407" s="2">
        <v>202307</v>
      </c>
      <c r="B5407" s="19">
        <f>DATE(表格1[[#This Row],[年]],表格1[[#This Row],[月]],1)</f>
        <v>45108</v>
      </c>
      <c r="C5407" s="2" t="str">
        <f>LEFT(表格1[[#This Row],[年月]],4)</f>
        <v>2023</v>
      </c>
      <c r="D5407" s="2" t="str">
        <f>RIGHT(表格1[[#This Row],[年月]],2)</f>
        <v>07</v>
      </c>
      <c r="E5407" s="5">
        <v>68000000</v>
      </c>
      <c r="F5407" s="2" t="str">
        <f>VLOOKUP(TEXT(表格1[[#This Row],[地區]],"00000000"),縣市代碼,2,0)</f>
        <v>桃園市</v>
      </c>
      <c r="G5407" s="2" t="s">
        <v>5</v>
      </c>
      <c r="H5407" s="13">
        <v>374631</v>
      </c>
      <c r="I5407" s="14">
        <v>1044784911</v>
      </c>
      <c r="J5407" s="14">
        <f>表格1[[#This Row],[信用卡交易筆數]]/1000</f>
        <v>374.63099999999997</v>
      </c>
      <c r="K5407" s="14">
        <f>表格1[[#This Row],[信用卡交易金額'[新臺幣']]]/1000</f>
        <v>1044784.911</v>
      </c>
      <c r="L5407" s="14">
        <f>表格1[[#This Row],[信用卡交易金額'[新臺幣']]]/1000000</f>
        <v>1044.784911</v>
      </c>
      <c r="M5407" s="14" t="str" cm="1">
        <f t="array" ref="M5407">_xlfn.TEXTJOIN("", TRUE, _xlfn.XLOOKUP(TRUE, VALUE(表格1[[#This Row],[年月]]) &lt;= VALUE($R$8:$R$12), $Q$8:$Q$12)) &amp; "年度"</f>
        <v>2023年度</v>
      </c>
    </row>
    <row r="5408" spans="1:13" x14ac:dyDescent="0.3">
      <c r="A5408" s="2">
        <v>202307</v>
      </c>
      <c r="B5408" s="19">
        <f>DATE(表格1[[#This Row],[年]],表格1[[#This Row],[月]],1)</f>
        <v>45108</v>
      </c>
      <c r="C5408" s="2" t="str">
        <f>LEFT(表格1[[#This Row],[年月]],4)</f>
        <v>2023</v>
      </c>
      <c r="D5408" s="2" t="str">
        <f>RIGHT(表格1[[#This Row],[年月]],2)</f>
        <v>07</v>
      </c>
      <c r="E5408" s="5">
        <v>68000000</v>
      </c>
      <c r="F5408" s="2" t="str">
        <f>VLOOKUP(TEXT(表格1[[#This Row],[地區]],"00000000"),縣市代碼,2,0)</f>
        <v>桃園市</v>
      </c>
      <c r="G5408" s="2" t="s">
        <v>6</v>
      </c>
      <c r="H5408" s="13">
        <v>571342</v>
      </c>
      <c r="I5408" s="14">
        <v>2114383362</v>
      </c>
      <c r="J5408" s="14">
        <f>表格1[[#This Row],[信用卡交易筆數]]/1000</f>
        <v>571.34199999999998</v>
      </c>
      <c r="K5408" s="14">
        <f>表格1[[#This Row],[信用卡交易金額'[新臺幣']]]/1000</f>
        <v>2114383.3620000002</v>
      </c>
      <c r="L5408" s="14">
        <f>表格1[[#This Row],[信用卡交易金額'[新臺幣']]]/1000000</f>
        <v>2114.383362</v>
      </c>
      <c r="M5408" s="14" t="str" cm="1">
        <f t="array" ref="M5408">_xlfn.TEXTJOIN("", TRUE, _xlfn.XLOOKUP(TRUE, VALUE(表格1[[#This Row],[年月]]) &lt;= VALUE($R$8:$R$12), $Q$8:$Q$12)) &amp; "年度"</f>
        <v>2023年度</v>
      </c>
    </row>
    <row r="5409" spans="1:13" x14ac:dyDescent="0.3">
      <c r="A5409" s="2">
        <v>202307</v>
      </c>
      <c r="B5409" s="19">
        <f>DATE(表格1[[#This Row],[年]],表格1[[#This Row],[月]],1)</f>
        <v>45108</v>
      </c>
      <c r="C5409" s="2" t="str">
        <f>LEFT(表格1[[#This Row],[年月]],4)</f>
        <v>2023</v>
      </c>
      <c r="D5409" s="2" t="str">
        <f>RIGHT(表格1[[#This Row],[年月]],2)</f>
        <v>07</v>
      </c>
      <c r="E5409" s="5">
        <v>68000000</v>
      </c>
      <c r="F5409" s="2" t="str">
        <f>VLOOKUP(TEXT(表格1[[#This Row],[地區]],"00000000"),縣市代碼,2,0)</f>
        <v>桃園市</v>
      </c>
      <c r="G5409" s="2" t="s">
        <v>7</v>
      </c>
      <c r="H5409" s="13">
        <v>3264983</v>
      </c>
      <c r="I5409" s="14">
        <v>4004666011</v>
      </c>
      <c r="J5409" s="14">
        <f>表格1[[#This Row],[信用卡交易筆數]]/1000</f>
        <v>3264.9830000000002</v>
      </c>
      <c r="K5409" s="14">
        <f>表格1[[#This Row],[信用卡交易金額'[新臺幣']]]/1000</f>
        <v>4004666.0109999999</v>
      </c>
      <c r="L5409" s="14">
        <f>表格1[[#This Row],[信用卡交易金額'[新臺幣']]]/1000000</f>
        <v>4004.6660109999998</v>
      </c>
      <c r="M5409" s="14" t="str" cm="1">
        <f t="array" ref="M5409">_xlfn.TEXTJOIN("", TRUE, _xlfn.XLOOKUP(TRUE, VALUE(表格1[[#This Row],[年月]]) &lt;= VALUE($R$8:$R$12), $Q$8:$Q$12)) &amp; "年度"</f>
        <v>2023年度</v>
      </c>
    </row>
    <row r="5410" spans="1:13" x14ac:dyDescent="0.3">
      <c r="A5410" s="2">
        <v>202307</v>
      </c>
      <c r="B5410" s="19">
        <f>DATE(表格1[[#This Row],[年]],表格1[[#This Row],[月]],1)</f>
        <v>45108</v>
      </c>
      <c r="C5410" s="2" t="str">
        <f>LEFT(表格1[[#This Row],[年月]],4)</f>
        <v>2023</v>
      </c>
      <c r="D5410" s="2" t="str">
        <f>RIGHT(表格1[[#This Row],[年月]],2)</f>
        <v>07</v>
      </c>
      <c r="E5410" s="5">
        <v>68000000</v>
      </c>
      <c r="F5410" s="2" t="str">
        <f>VLOOKUP(TEXT(表格1[[#This Row],[地區]],"00000000"),縣市代碼,2,0)</f>
        <v>桃園市</v>
      </c>
      <c r="G5410" s="2" t="s">
        <v>8</v>
      </c>
      <c r="H5410" s="13">
        <v>2657122</v>
      </c>
      <c r="I5410" s="14">
        <v>4643982018</v>
      </c>
      <c r="J5410" s="14">
        <f>表格1[[#This Row],[信用卡交易筆數]]/1000</f>
        <v>2657.1219999999998</v>
      </c>
      <c r="K5410" s="14">
        <f>表格1[[#This Row],[信用卡交易金額'[新臺幣']]]/1000</f>
        <v>4643982.0180000002</v>
      </c>
      <c r="L5410" s="14">
        <f>表格1[[#This Row],[信用卡交易金額'[新臺幣']]]/1000000</f>
        <v>4643.9820179999997</v>
      </c>
      <c r="M5410" s="14" t="str" cm="1">
        <f t="array" ref="M5410">_xlfn.TEXTJOIN("", TRUE, _xlfn.XLOOKUP(TRUE, VALUE(表格1[[#This Row],[年月]]) &lt;= VALUE($R$8:$R$12), $Q$8:$Q$12)) &amp; "年度"</f>
        <v>2023年度</v>
      </c>
    </row>
    <row r="5411" spans="1:13" x14ac:dyDescent="0.3">
      <c r="A5411" s="2">
        <v>202307</v>
      </c>
      <c r="B5411" s="19">
        <f>DATE(表格1[[#This Row],[年]],表格1[[#This Row],[月]],1)</f>
        <v>45108</v>
      </c>
      <c r="C5411" s="2" t="str">
        <f>LEFT(表格1[[#This Row],[年月]],4)</f>
        <v>2023</v>
      </c>
      <c r="D5411" s="2" t="str">
        <f>RIGHT(表格1[[#This Row],[年月]],2)</f>
        <v>07</v>
      </c>
      <c r="E5411" s="5">
        <v>68000000</v>
      </c>
      <c r="F5411" s="2" t="str">
        <f>VLOOKUP(TEXT(表格1[[#This Row],[地區]],"00000000"),縣市代碼,2,0)</f>
        <v>桃園市</v>
      </c>
      <c r="G5411" s="2" t="s">
        <v>9</v>
      </c>
      <c r="H5411" s="13">
        <v>5382586</v>
      </c>
      <c r="I5411" s="14">
        <v>6888887531</v>
      </c>
      <c r="J5411" s="14">
        <f>表格1[[#This Row],[信用卡交易筆數]]/1000</f>
        <v>5382.5860000000002</v>
      </c>
      <c r="K5411" s="14">
        <f>表格1[[#This Row],[信用卡交易金額'[新臺幣']]]/1000</f>
        <v>6888887.5310000004</v>
      </c>
      <c r="L5411" s="14">
        <f>表格1[[#This Row],[信用卡交易金額'[新臺幣']]]/1000000</f>
        <v>6888.8875310000003</v>
      </c>
      <c r="M5411" s="14" t="str" cm="1">
        <f t="array" ref="M5411">_xlfn.TEXTJOIN("", TRUE, _xlfn.XLOOKUP(TRUE, VALUE(表格1[[#This Row],[年月]]) &lt;= VALUE($R$8:$R$12), $Q$8:$Q$12)) &amp; "年度"</f>
        <v>2023年度</v>
      </c>
    </row>
    <row r="5412" spans="1:13" x14ac:dyDescent="0.3">
      <c r="A5412" s="2">
        <v>202307</v>
      </c>
      <c r="B5412" s="19">
        <f>DATE(表格1[[#This Row],[年]],表格1[[#This Row],[月]],1)</f>
        <v>45108</v>
      </c>
      <c r="C5412" s="2" t="str">
        <f>LEFT(表格1[[#This Row],[年月]],4)</f>
        <v>2023</v>
      </c>
      <c r="D5412" s="2" t="str">
        <f>RIGHT(表格1[[#This Row],[年月]],2)</f>
        <v>07</v>
      </c>
      <c r="E5412" s="5">
        <v>68000000</v>
      </c>
      <c r="F5412" s="2" t="str">
        <f>VLOOKUP(TEXT(表格1[[#This Row],[地區]],"00000000"),縣市代碼,2,0)</f>
        <v>桃園市</v>
      </c>
      <c r="G5412" s="2" t="s">
        <v>10</v>
      </c>
      <c r="H5412" s="13">
        <v>3041737</v>
      </c>
      <c r="I5412" s="14">
        <v>7925864138</v>
      </c>
      <c r="J5412" s="14">
        <f>表格1[[#This Row],[信用卡交易筆數]]/1000</f>
        <v>3041.7370000000001</v>
      </c>
      <c r="K5412" s="14">
        <f>表格1[[#This Row],[信用卡交易金額'[新臺幣']]]/1000</f>
        <v>7925864.1380000003</v>
      </c>
      <c r="L5412" s="14">
        <f>表格1[[#This Row],[信用卡交易金額'[新臺幣']]]/1000000</f>
        <v>7925.8641379999999</v>
      </c>
      <c r="M5412" s="14" t="str" cm="1">
        <f t="array" ref="M5412">_xlfn.TEXTJOIN("", TRUE, _xlfn.XLOOKUP(TRUE, VALUE(表格1[[#This Row],[年月]]) &lt;= VALUE($R$8:$R$12), $Q$8:$Q$12)) &amp; "年度"</f>
        <v>2023年度</v>
      </c>
    </row>
    <row r="5413" spans="1:13" x14ac:dyDescent="0.3">
      <c r="A5413" s="2">
        <v>202307</v>
      </c>
      <c r="B5413" s="19">
        <f>DATE(表格1[[#This Row],[年]],表格1[[#This Row],[月]],1)</f>
        <v>45108</v>
      </c>
      <c r="C5413" s="2" t="str">
        <f>LEFT(表格1[[#This Row],[年月]],4)</f>
        <v>2023</v>
      </c>
      <c r="D5413" s="2" t="str">
        <f>RIGHT(表格1[[#This Row],[年月]],2)</f>
        <v>07</v>
      </c>
      <c r="E5413" s="5">
        <v>10004000</v>
      </c>
      <c r="F5413" s="2" t="str">
        <f>VLOOKUP(TEXT(表格1[[#This Row],[地區]],"00000000"),縣市代碼,2,0)</f>
        <v>新竹縣</v>
      </c>
      <c r="G5413" s="2" t="s">
        <v>4</v>
      </c>
      <c r="H5413" s="13">
        <v>1975212</v>
      </c>
      <c r="I5413" s="14">
        <v>1012643845</v>
      </c>
      <c r="J5413" s="14">
        <f>表格1[[#This Row],[信用卡交易筆數]]/1000</f>
        <v>1975.212</v>
      </c>
      <c r="K5413" s="14">
        <f>表格1[[#This Row],[信用卡交易金額'[新臺幣']]]/1000</f>
        <v>1012643.845</v>
      </c>
      <c r="L5413" s="14">
        <f>表格1[[#This Row],[信用卡交易金額'[新臺幣']]]/1000000</f>
        <v>1012.6438450000001</v>
      </c>
      <c r="M5413" s="14" t="str" cm="1">
        <f t="array" ref="M5413">_xlfn.TEXTJOIN("", TRUE, _xlfn.XLOOKUP(TRUE, VALUE(表格1[[#This Row],[年月]]) &lt;= VALUE($R$8:$R$12), $Q$8:$Q$12)) &amp; "年度"</f>
        <v>2023年度</v>
      </c>
    </row>
    <row r="5414" spans="1:13" x14ac:dyDescent="0.3">
      <c r="A5414" s="2">
        <v>202307</v>
      </c>
      <c r="B5414" s="19">
        <f>DATE(表格1[[#This Row],[年]],表格1[[#This Row],[月]],1)</f>
        <v>45108</v>
      </c>
      <c r="C5414" s="2" t="str">
        <f>LEFT(表格1[[#This Row],[年月]],4)</f>
        <v>2023</v>
      </c>
      <c r="D5414" s="2" t="str">
        <f>RIGHT(表格1[[#This Row],[年月]],2)</f>
        <v>07</v>
      </c>
      <c r="E5414" s="5">
        <v>10004000</v>
      </c>
      <c r="F5414" s="2" t="str">
        <f>VLOOKUP(TEXT(表格1[[#This Row],[地區]],"00000000"),縣市代碼,2,0)</f>
        <v>新竹縣</v>
      </c>
      <c r="G5414" s="2" t="s">
        <v>5</v>
      </c>
      <c r="H5414" s="13">
        <v>101300</v>
      </c>
      <c r="I5414" s="14">
        <v>339634574</v>
      </c>
      <c r="J5414" s="14">
        <f>表格1[[#This Row],[信用卡交易筆數]]/1000</f>
        <v>101.3</v>
      </c>
      <c r="K5414" s="14">
        <f>表格1[[#This Row],[信用卡交易金額'[新臺幣']]]/1000</f>
        <v>339634.57400000002</v>
      </c>
      <c r="L5414" s="14">
        <f>表格1[[#This Row],[信用卡交易金額'[新臺幣']]]/1000000</f>
        <v>339.63457399999999</v>
      </c>
      <c r="M5414" s="14" t="str" cm="1">
        <f t="array" ref="M5414">_xlfn.TEXTJOIN("", TRUE, _xlfn.XLOOKUP(TRUE, VALUE(表格1[[#This Row],[年月]]) &lt;= VALUE($R$8:$R$12), $Q$8:$Q$12)) &amp; "年度"</f>
        <v>2023年度</v>
      </c>
    </row>
    <row r="5415" spans="1:13" x14ac:dyDescent="0.3">
      <c r="A5415" s="2">
        <v>202307</v>
      </c>
      <c r="B5415" s="19">
        <f>DATE(表格1[[#This Row],[年]],表格1[[#This Row],[月]],1)</f>
        <v>45108</v>
      </c>
      <c r="C5415" s="2" t="str">
        <f>LEFT(表格1[[#This Row],[年月]],4)</f>
        <v>2023</v>
      </c>
      <c r="D5415" s="2" t="str">
        <f>RIGHT(表格1[[#This Row],[年月]],2)</f>
        <v>07</v>
      </c>
      <c r="E5415" s="5">
        <v>10004000</v>
      </c>
      <c r="F5415" s="2" t="str">
        <f>VLOOKUP(TEXT(表格1[[#This Row],[地區]],"00000000"),縣市代碼,2,0)</f>
        <v>新竹縣</v>
      </c>
      <c r="G5415" s="2" t="s">
        <v>6</v>
      </c>
      <c r="H5415" s="13">
        <v>162814</v>
      </c>
      <c r="I5415" s="14">
        <v>701951976</v>
      </c>
      <c r="J5415" s="14">
        <f>表格1[[#This Row],[信用卡交易筆數]]/1000</f>
        <v>162.81399999999999</v>
      </c>
      <c r="K5415" s="14">
        <f>表格1[[#This Row],[信用卡交易金額'[新臺幣']]]/1000</f>
        <v>701951.97600000002</v>
      </c>
      <c r="L5415" s="14">
        <f>表格1[[#This Row],[信用卡交易金額'[新臺幣']]]/1000000</f>
        <v>701.95197599999995</v>
      </c>
      <c r="M5415" s="14" t="str" cm="1">
        <f t="array" ref="M5415">_xlfn.TEXTJOIN("", TRUE, _xlfn.XLOOKUP(TRUE, VALUE(表格1[[#This Row],[年月]]) &lt;= VALUE($R$8:$R$12), $Q$8:$Q$12)) &amp; "年度"</f>
        <v>2023年度</v>
      </c>
    </row>
    <row r="5416" spans="1:13" x14ac:dyDescent="0.3">
      <c r="A5416" s="2">
        <v>202307</v>
      </c>
      <c r="B5416" s="19">
        <f>DATE(表格1[[#This Row],[年]],表格1[[#This Row],[月]],1)</f>
        <v>45108</v>
      </c>
      <c r="C5416" s="2" t="str">
        <f>LEFT(表格1[[#This Row],[年月]],4)</f>
        <v>2023</v>
      </c>
      <c r="D5416" s="2" t="str">
        <f>RIGHT(表格1[[#This Row],[年月]],2)</f>
        <v>07</v>
      </c>
      <c r="E5416" s="5">
        <v>10004000</v>
      </c>
      <c r="F5416" s="2" t="str">
        <f>VLOOKUP(TEXT(表格1[[#This Row],[地區]],"00000000"),縣市代碼,2,0)</f>
        <v>新竹縣</v>
      </c>
      <c r="G5416" s="2" t="s">
        <v>7</v>
      </c>
      <c r="H5416" s="13">
        <v>910053</v>
      </c>
      <c r="I5416" s="14">
        <v>1233575748</v>
      </c>
      <c r="J5416" s="14">
        <f>表格1[[#This Row],[信用卡交易筆數]]/1000</f>
        <v>910.053</v>
      </c>
      <c r="K5416" s="14">
        <f>表格1[[#This Row],[信用卡交易金額'[新臺幣']]]/1000</f>
        <v>1233575.7479999999</v>
      </c>
      <c r="L5416" s="14">
        <f>表格1[[#This Row],[信用卡交易金額'[新臺幣']]]/1000000</f>
        <v>1233.575748</v>
      </c>
      <c r="M5416" s="14" t="str" cm="1">
        <f t="array" ref="M5416">_xlfn.TEXTJOIN("", TRUE, _xlfn.XLOOKUP(TRUE, VALUE(表格1[[#This Row],[年月]]) &lt;= VALUE($R$8:$R$12), $Q$8:$Q$12)) &amp; "年度"</f>
        <v>2023年度</v>
      </c>
    </row>
    <row r="5417" spans="1:13" x14ac:dyDescent="0.3">
      <c r="A5417" s="2">
        <v>202307</v>
      </c>
      <c r="B5417" s="19">
        <f>DATE(表格1[[#This Row],[年]],表格1[[#This Row],[月]],1)</f>
        <v>45108</v>
      </c>
      <c r="C5417" s="2" t="str">
        <f>LEFT(表格1[[#This Row],[年月]],4)</f>
        <v>2023</v>
      </c>
      <c r="D5417" s="2" t="str">
        <f>RIGHT(表格1[[#This Row],[年月]],2)</f>
        <v>07</v>
      </c>
      <c r="E5417" s="5">
        <v>10004000</v>
      </c>
      <c r="F5417" s="2" t="str">
        <f>VLOOKUP(TEXT(表格1[[#This Row],[地區]],"00000000"),縣市代碼,2,0)</f>
        <v>新竹縣</v>
      </c>
      <c r="G5417" s="2" t="s">
        <v>8</v>
      </c>
      <c r="H5417" s="13">
        <v>888713</v>
      </c>
      <c r="I5417" s="14">
        <v>1484154973</v>
      </c>
      <c r="J5417" s="14">
        <f>表格1[[#This Row],[信用卡交易筆數]]/1000</f>
        <v>888.71299999999997</v>
      </c>
      <c r="K5417" s="14">
        <f>表格1[[#This Row],[信用卡交易金額'[新臺幣']]]/1000</f>
        <v>1484154.973</v>
      </c>
      <c r="L5417" s="14">
        <f>表格1[[#This Row],[信用卡交易金額'[新臺幣']]]/1000000</f>
        <v>1484.1549729999999</v>
      </c>
      <c r="M5417" s="14" t="str" cm="1">
        <f t="array" ref="M5417">_xlfn.TEXTJOIN("", TRUE, _xlfn.XLOOKUP(TRUE, VALUE(表格1[[#This Row],[年月]]) &lt;= VALUE($R$8:$R$12), $Q$8:$Q$12)) &amp; "年度"</f>
        <v>2023年度</v>
      </c>
    </row>
    <row r="5418" spans="1:13" x14ac:dyDescent="0.3">
      <c r="A5418" s="2">
        <v>202307</v>
      </c>
      <c r="B5418" s="19">
        <f>DATE(表格1[[#This Row],[年]],表格1[[#This Row],[月]],1)</f>
        <v>45108</v>
      </c>
      <c r="C5418" s="2" t="str">
        <f>LEFT(表格1[[#This Row],[年月]],4)</f>
        <v>2023</v>
      </c>
      <c r="D5418" s="2" t="str">
        <f>RIGHT(表格1[[#This Row],[年月]],2)</f>
        <v>07</v>
      </c>
      <c r="E5418" s="5">
        <v>10004000</v>
      </c>
      <c r="F5418" s="2" t="str">
        <f>VLOOKUP(TEXT(表格1[[#This Row],[地區]],"00000000"),縣市代碼,2,0)</f>
        <v>新竹縣</v>
      </c>
      <c r="G5418" s="2" t="s">
        <v>9</v>
      </c>
      <c r="H5418" s="13">
        <v>1514990</v>
      </c>
      <c r="I5418" s="14">
        <v>2014950802</v>
      </c>
      <c r="J5418" s="14">
        <f>表格1[[#This Row],[信用卡交易筆數]]/1000</f>
        <v>1514.99</v>
      </c>
      <c r="K5418" s="14">
        <f>表格1[[#This Row],[信用卡交易金額'[新臺幣']]]/1000</f>
        <v>2014950.8019999999</v>
      </c>
      <c r="L5418" s="14">
        <f>表格1[[#This Row],[信用卡交易金額'[新臺幣']]]/1000000</f>
        <v>2014.9508020000001</v>
      </c>
      <c r="M5418" s="14" t="str" cm="1">
        <f t="array" ref="M5418">_xlfn.TEXTJOIN("", TRUE, _xlfn.XLOOKUP(TRUE, VALUE(表格1[[#This Row],[年月]]) &lt;= VALUE($R$8:$R$12), $Q$8:$Q$12)) &amp; "年度"</f>
        <v>2023年度</v>
      </c>
    </row>
    <row r="5419" spans="1:13" x14ac:dyDescent="0.3">
      <c r="A5419" s="2">
        <v>202307</v>
      </c>
      <c r="B5419" s="19">
        <f>DATE(表格1[[#This Row],[年]],表格1[[#This Row],[月]],1)</f>
        <v>45108</v>
      </c>
      <c r="C5419" s="2" t="str">
        <f>LEFT(表格1[[#This Row],[年月]],4)</f>
        <v>2023</v>
      </c>
      <c r="D5419" s="2" t="str">
        <f>RIGHT(表格1[[#This Row],[年月]],2)</f>
        <v>07</v>
      </c>
      <c r="E5419" s="5">
        <v>10004000</v>
      </c>
      <c r="F5419" s="2" t="str">
        <f>VLOOKUP(TEXT(表格1[[#This Row],[地區]],"00000000"),縣市代碼,2,0)</f>
        <v>新竹縣</v>
      </c>
      <c r="G5419" s="2" t="s">
        <v>10</v>
      </c>
      <c r="H5419" s="13">
        <v>873160</v>
      </c>
      <c r="I5419" s="14">
        <v>2252933360</v>
      </c>
      <c r="J5419" s="14">
        <f>表格1[[#This Row],[信用卡交易筆數]]/1000</f>
        <v>873.16</v>
      </c>
      <c r="K5419" s="14">
        <f>表格1[[#This Row],[信用卡交易金額'[新臺幣']]]/1000</f>
        <v>2252933.36</v>
      </c>
      <c r="L5419" s="14">
        <f>表格1[[#This Row],[信用卡交易金額'[新臺幣']]]/1000000</f>
        <v>2252.93336</v>
      </c>
      <c r="M5419" s="14" t="str" cm="1">
        <f t="array" ref="M5419">_xlfn.TEXTJOIN("", TRUE, _xlfn.XLOOKUP(TRUE, VALUE(表格1[[#This Row],[年月]]) &lt;= VALUE($R$8:$R$12), $Q$8:$Q$12)) &amp; "年度"</f>
        <v>2023年度</v>
      </c>
    </row>
    <row r="5420" spans="1:13" x14ac:dyDescent="0.3">
      <c r="A5420" s="2">
        <v>202307</v>
      </c>
      <c r="B5420" s="19">
        <f>DATE(表格1[[#This Row],[年]],表格1[[#This Row],[月]],1)</f>
        <v>45108</v>
      </c>
      <c r="C5420" s="2" t="str">
        <f>LEFT(表格1[[#This Row],[年月]],4)</f>
        <v>2023</v>
      </c>
      <c r="D5420" s="2" t="str">
        <f>RIGHT(表格1[[#This Row],[年月]],2)</f>
        <v>07</v>
      </c>
      <c r="E5420" s="5">
        <v>10018000</v>
      </c>
      <c r="F5420" s="2" t="str">
        <f>VLOOKUP(TEXT(表格1[[#This Row],[地區]],"00000000"),縣市代碼,2,0)</f>
        <v>新竹市</v>
      </c>
      <c r="G5420" s="2" t="s">
        <v>4</v>
      </c>
      <c r="H5420" s="13">
        <v>1891500</v>
      </c>
      <c r="I5420" s="14">
        <v>952316531</v>
      </c>
      <c r="J5420" s="14">
        <f>表格1[[#This Row],[信用卡交易筆數]]/1000</f>
        <v>1891.5</v>
      </c>
      <c r="K5420" s="14">
        <f>表格1[[#This Row],[信用卡交易金額'[新臺幣']]]/1000</f>
        <v>952316.53099999996</v>
      </c>
      <c r="L5420" s="14">
        <f>表格1[[#This Row],[信用卡交易金額'[新臺幣']]]/1000000</f>
        <v>952.31653100000005</v>
      </c>
      <c r="M5420" s="14" t="str" cm="1">
        <f t="array" ref="M5420">_xlfn.TEXTJOIN("", TRUE, _xlfn.XLOOKUP(TRUE, VALUE(表格1[[#This Row],[年月]]) &lt;= VALUE($R$8:$R$12), $Q$8:$Q$12)) &amp; "年度"</f>
        <v>2023年度</v>
      </c>
    </row>
    <row r="5421" spans="1:13" x14ac:dyDescent="0.3">
      <c r="A5421" s="2">
        <v>202307</v>
      </c>
      <c r="B5421" s="19">
        <f>DATE(表格1[[#This Row],[年]],表格1[[#This Row],[月]],1)</f>
        <v>45108</v>
      </c>
      <c r="C5421" s="2" t="str">
        <f>LEFT(表格1[[#This Row],[年月]],4)</f>
        <v>2023</v>
      </c>
      <c r="D5421" s="2" t="str">
        <f>RIGHT(表格1[[#This Row],[年月]],2)</f>
        <v>07</v>
      </c>
      <c r="E5421" s="5">
        <v>10018000</v>
      </c>
      <c r="F5421" s="2" t="str">
        <f>VLOOKUP(TEXT(表格1[[#This Row],[地區]],"00000000"),縣市代碼,2,0)</f>
        <v>新竹市</v>
      </c>
      <c r="G5421" s="2" t="s">
        <v>5</v>
      </c>
      <c r="H5421" s="13">
        <v>93439</v>
      </c>
      <c r="I5421" s="14">
        <v>302618848</v>
      </c>
      <c r="J5421" s="14">
        <f>表格1[[#This Row],[信用卡交易筆數]]/1000</f>
        <v>93.438999999999993</v>
      </c>
      <c r="K5421" s="14">
        <f>表格1[[#This Row],[信用卡交易金額'[新臺幣']]]/1000</f>
        <v>302618.848</v>
      </c>
      <c r="L5421" s="14">
        <f>表格1[[#This Row],[信用卡交易金額'[新臺幣']]]/1000000</f>
        <v>302.61884800000001</v>
      </c>
      <c r="M5421" s="14" t="str" cm="1">
        <f t="array" ref="M5421">_xlfn.TEXTJOIN("", TRUE, _xlfn.XLOOKUP(TRUE, VALUE(表格1[[#This Row],[年月]]) &lt;= VALUE($R$8:$R$12), $Q$8:$Q$12)) &amp; "年度"</f>
        <v>2023年度</v>
      </c>
    </row>
    <row r="5422" spans="1:13" x14ac:dyDescent="0.3">
      <c r="A5422" s="2">
        <v>202307</v>
      </c>
      <c r="B5422" s="19">
        <f>DATE(表格1[[#This Row],[年]],表格1[[#This Row],[月]],1)</f>
        <v>45108</v>
      </c>
      <c r="C5422" s="2" t="str">
        <f>LEFT(表格1[[#This Row],[年月]],4)</f>
        <v>2023</v>
      </c>
      <c r="D5422" s="2" t="str">
        <f>RIGHT(表格1[[#This Row],[年月]],2)</f>
        <v>07</v>
      </c>
      <c r="E5422" s="5">
        <v>10018000</v>
      </c>
      <c r="F5422" s="2" t="str">
        <f>VLOOKUP(TEXT(表格1[[#This Row],[地區]],"00000000"),縣市代碼,2,0)</f>
        <v>新竹市</v>
      </c>
      <c r="G5422" s="2" t="s">
        <v>6</v>
      </c>
      <c r="H5422" s="13">
        <v>154770</v>
      </c>
      <c r="I5422" s="14">
        <v>668565268</v>
      </c>
      <c r="J5422" s="14">
        <f>表格1[[#This Row],[信用卡交易筆數]]/1000</f>
        <v>154.77000000000001</v>
      </c>
      <c r="K5422" s="14">
        <f>表格1[[#This Row],[信用卡交易金額'[新臺幣']]]/1000</f>
        <v>668565.26800000004</v>
      </c>
      <c r="L5422" s="14">
        <f>表格1[[#This Row],[信用卡交易金額'[新臺幣']]]/1000000</f>
        <v>668.56526799999995</v>
      </c>
      <c r="M5422" s="14" t="str" cm="1">
        <f t="array" ref="M5422">_xlfn.TEXTJOIN("", TRUE, _xlfn.XLOOKUP(TRUE, VALUE(表格1[[#This Row],[年月]]) &lt;= VALUE($R$8:$R$12), $Q$8:$Q$12)) &amp; "年度"</f>
        <v>2023年度</v>
      </c>
    </row>
    <row r="5423" spans="1:13" x14ac:dyDescent="0.3">
      <c r="A5423" s="2">
        <v>202307</v>
      </c>
      <c r="B5423" s="19">
        <f>DATE(表格1[[#This Row],[年]],表格1[[#This Row],[月]],1)</f>
        <v>45108</v>
      </c>
      <c r="C5423" s="2" t="str">
        <f>LEFT(表格1[[#This Row],[年月]],4)</f>
        <v>2023</v>
      </c>
      <c r="D5423" s="2" t="str">
        <f>RIGHT(表格1[[#This Row],[年月]],2)</f>
        <v>07</v>
      </c>
      <c r="E5423" s="5">
        <v>10018000</v>
      </c>
      <c r="F5423" s="2" t="str">
        <f>VLOOKUP(TEXT(表格1[[#This Row],[地區]],"00000000"),縣市代碼,2,0)</f>
        <v>新竹市</v>
      </c>
      <c r="G5423" s="2" t="s">
        <v>7</v>
      </c>
      <c r="H5423" s="13">
        <v>785115</v>
      </c>
      <c r="I5423" s="14">
        <v>1039353407</v>
      </c>
      <c r="J5423" s="14">
        <f>表格1[[#This Row],[信用卡交易筆數]]/1000</f>
        <v>785.11500000000001</v>
      </c>
      <c r="K5423" s="14">
        <f>表格1[[#This Row],[信用卡交易金額'[新臺幣']]]/1000</f>
        <v>1039353.407</v>
      </c>
      <c r="L5423" s="14">
        <f>表格1[[#This Row],[信用卡交易金額'[新臺幣']]]/1000000</f>
        <v>1039.3534070000001</v>
      </c>
      <c r="M5423" s="14" t="str" cm="1">
        <f t="array" ref="M5423">_xlfn.TEXTJOIN("", TRUE, _xlfn.XLOOKUP(TRUE, VALUE(表格1[[#This Row],[年月]]) &lt;= VALUE($R$8:$R$12), $Q$8:$Q$12)) &amp; "年度"</f>
        <v>2023年度</v>
      </c>
    </row>
    <row r="5424" spans="1:13" x14ac:dyDescent="0.3">
      <c r="A5424" s="2">
        <v>202307</v>
      </c>
      <c r="B5424" s="19">
        <f>DATE(表格1[[#This Row],[年]],表格1[[#This Row],[月]],1)</f>
        <v>45108</v>
      </c>
      <c r="C5424" s="2" t="str">
        <f>LEFT(表格1[[#This Row],[年月]],4)</f>
        <v>2023</v>
      </c>
      <c r="D5424" s="2" t="str">
        <f>RIGHT(表格1[[#This Row],[年月]],2)</f>
        <v>07</v>
      </c>
      <c r="E5424" s="5">
        <v>10018000</v>
      </c>
      <c r="F5424" s="2" t="str">
        <f>VLOOKUP(TEXT(表格1[[#This Row],[地區]],"00000000"),縣市代碼,2,0)</f>
        <v>新竹市</v>
      </c>
      <c r="G5424" s="2" t="s">
        <v>8</v>
      </c>
      <c r="H5424" s="13">
        <v>653933</v>
      </c>
      <c r="I5424" s="14">
        <v>1486754987</v>
      </c>
      <c r="J5424" s="14">
        <f>表格1[[#This Row],[信用卡交易筆數]]/1000</f>
        <v>653.93299999999999</v>
      </c>
      <c r="K5424" s="14">
        <f>表格1[[#This Row],[信用卡交易金額'[新臺幣']]]/1000</f>
        <v>1486754.987</v>
      </c>
      <c r="L5424" s="14">
        <f>表格1[[#This Row],[信用卡交易金額'[新臺幣']]]/1000000</f>
        <v>1486.754987</v>
      </c>
      <c r="M5424" s="14" t="str" cm="1">
        <f t="array" ref="M5424">_xlfn.TEXTJOIN("", TRUE, _xlfn.XLOOKUP(TRUE, VALUE(表格1[[#This Row],[年月]]) &lt;= VALUE($R$8:$R$12), $Q$8:$Q$12)) &amp; "年度"</f>
        <v>2023年度</v>
      </c>
    </row>
    <row r="5425" spans="1:13" x14ac:dyDescent="0.3">
      <c r="A5425" s="2">
        <v>202307</v>
      </c>
      <c r="B5425" s="19">
        <f>DATE(表格1[[#This Row],[年]],表格1[[#This Row],[月]],1)</f>
        <v>45108</v>
      </c>
      <c r="C5425" s="2" t="str">
        <f>LEFT(表格1[[#This Row],[年月]],4)</f>
        <v>2023</v>
      </c>
      <c r="D5425" s="2" t="str">
        <f>RIGHT(表格1[[#This Row],[年月]],2)</f>
        <v>07</v>
      </c>
      <c r="E5425" s="5">
        <v>10018000</v>
      </c>
      <c r="F5425" s="2" t="str">
        <f>VLOOKUP(TEXT(表格1[[#This Row],[地區]],"00000000"),縣市代碼,2,0)</f>
        <v>新竹市</v>
      </c>
      <c r="G5425" s="2" t="s">
        <v>9</v>
      </c>
      <c r="H5425" s="13">
        <v>1483561</v>
      </c>
      <c r="I5425" s="14">
        <v>1940215206</v>
      </c>
      <c r="J5425" s="14">
        <f>表格1[[#This Row],[信用卡交易筆數]]/1000</f>
        <v>1483.5609999999999</v>
      </c>
      <c r="K5425" s="14">
        <f>表格1[[#This Row],[信用卡交易金額'[新臺幣']]]/1000</f>
        <v>1940215.206</v>
      </c>
      <c r="L5425" s="14">
        <f>表格1[[#This Row],[信用卡交易金額'[新臺幣']]]/1000000</f>
        <v>1940.2152060000001</v>
      </c>
      <c r="M5425" s="14" t="str" cm="1">
        <f t="array" ref="M5425">_xlfn.TEXTJOIN("", TRUE, _xlfn.XLOOKUP(TRUE, VALUE(表格1[[#This Row],[年月]]) &lt;= VALUE($R$8:$R$12), $Q$8:$Q$12)) &amp; "年度"</f>
        <v>2023年度</v>
      </c>
    </row>
    <row r="5426" spans="1:13" x14ac:dyDescent="0.3">
      <c r="A5426" s="2">
        <v>202307</v>
      </c>
      <c r="B5426" s="19">
        <f>DATE(表格1[[#This Row],[年]],表格1[[#This Row],[月]],1)</f>
        <v>45108</v>
      </c>
      <c r="C5426" s="2" t="str">
        <f>LEFT(表格1[[#This Row],[年月]],4)</f>
        <v>2023</v>
      </c>
      <c r="D5426" s="2" t="str">
        <f>RIGHT(表格1[[#This Row],[年月]],2)</f>
        <v>07</v>
      </c>
      <c r="E5426" s="5">
        <v>10018000</v>
      </c>
      <c r="F5426" s="2" t="str">
        <f>VLOOKUP(TEXT(表格1[[#This Row],[地區]],"00000000"),縣市代碼,2,0)</f>
        <v>新竹市</v>
      </c>
      <c r="G5426" s="2" t="s">
        <v>10</v>
      </c>
      <c r="H5426" s="13">
        <v>794472</v>
      </c>
      <c r="I5426" s="14">
        <v>2066989635</v>
      </c>
      <c r="J5426" s="14">
        <f>表格1[[#This Row],[信用卡交易筆數]]/1000</f>
        <v>794.47199999999998</v>
      </c>
      <c r="K5426" s="14">
        <f>表格1[[#This Row],[信用卡交易金額'[新臺幣']]]/1000</f>
        <v>2066989.635</v>
      </c>
      <c r="L5426" s="14">
        <f>表格1[[#This Row],[信用卡交易金額'[新臺幣']]]/1000000</f>
        <v>2066.9896349999999</v>
      </c>
      <c r="M5426" s="14" t="str" cm="1">
        <f t="array" ref="M5426">_xlfn.TEXTJOIN("", TRUE, _xlfn.XLOOKUP(TRUE, VALUE(表格1[[#This Row],[年月]]) &lt;= VALUE($R$8:$R$12), $Q$8:$Q$12)) &amp; "年度"</f>
        <v>2023年度</v>
      </c>
    </row>
    <row r="5427" spans="1:13" x14ac:dyDescent="0.3">
      <c r="A5427" s="2">
        <v>202307</v>
      </c>
      <c r="B5427" s="19">
        <f>DATE(表格1[[#This Row],[年]],表格1[[#This Row],[月]],1)</f>
        <v>45108</v>
      </c>
      <c r="C5427" s="2" t="str">
        <f>LEFT(表格1[[#This Row],[年月]],4)</f>
        <v>2023</v>
      </c>
      <c r="D5427" s="2" t="str">
        <f>RIGHT(表格1[[#This Row],[年月]],2)</f>
        <v>07</v>
      </c>
      <c r="E5427" s="5">
        <v>10005000</v>
      </c>
      <c r="F5427" s="2" t="str">
        <f>VLOOKUP(TEXT(表格1[[#This Row],[地區]],"00000000"),縣市代碼,2,0)</f>
        <v>苗栗縣</v>
      </c>
      <c r="G5427" s="2" t="s">
        <v>4</v>
      </c>
      <c r="H5427" s="13">
        <v>970555</v>
      </c>
      <c r="I5427" s="14">
        <v>458860788</v>
      </c>
      <c r="J5427" s="14">
        <f>表格1[[#This Row],[信用卡交易筆數]]/1000</f>
        <v>970.55499999999995</v>
      </c>
      <c r="K5427" s="14">
        <f>表格1[[#This Row],[信用卡交易金額'[新臺幣']]]/1000</f>
        <v>458860.788</v>
      </c>
      <c r="L5427" s="14">
        <f>表格1[[#This Row],[信用卡交易金額'[新臺幣']]]/1000000</f>
        <v>458.86078800000001</v>
      </c>
      <c r="M5427" s="14" t="str" cm="1">
        <f t="array" ref="M5427">_xlfn.TEXTJOIN("", TRUE, _xlfn.XLOOKUP(TRUE, VALUE(表格1[[#This Row],[年月]]) &lt;= VALUE($R$8:$R$12), $Q$8:$Q$12)) &amp; "年度"</f>
        <v>2023年度</v>
      </c>
    </row>
    <row r="5428" spans="1:13" x14ac:dyDescent="0.3">
      <c r="A5428" s="2">
        <v>202307</v>
      </c>
      <c r="B5428" s="19">
        <f>DATE(表格1[[#This Row],[年]],表格1[[#This Row],[月]],1)</f>
        <v>45108</v>
      </c>
      <c r="C5428" s="2" t="str">
        <f>LEFT(表格1[[#This Row],[年月]],4)</f>
        <v>2023</v>
      </c>
      <c r="D5428" s="2" t="str">
        <f>RIGHT(表格1[[#This Row],[年月]],2)</f>
        <v>07</v>
      </c>
      <c r="E5428" s="5">
        <v>10005000</v>
      </c>
      <c r="F5428" s="2" t="str">
        <f>VLOOKUP(TEXT(表格1[[#This Row],[地區]],"00000000"),縣市代碼,2,0)</f>
        <v>苗栗縣</v>
      </c>
      <c r="G5428" s="2" t="s">
        <v>5</v>
      </c>
      <c r="H5428" s="13">
        <v>62497</v>
      </c>
      <c r="I5428" s="14">
        <v>172835916</v>
      </c>
      <c r="J5428" s="14">
        <f>表格1[[#This Row],[信用卡交易筆數]]/1000</f>
        <v>62.497</v>
      </c>
      <c r="K5428" s="14">
        <f>表格1[[#This Row],[信用卡交易金額'[新臺幣']]]/1000</f>
        <v>172835.916</v>
      </c>
      <c r="L5428" s="14">
        <f>表格1[[#This Row],[信用卡交易金額'[新臺幣']]]/1000000</f>
        <v>172.835916</v>
      </c>
      <c r="M5428" s="14" t="str" cm="1">
        <f t="array" ref="M5428">_xlfn.TEXTJOIN("", TRUE, _xlfn.XLOOKUP(TRUE, VALUE(表格1[[#This Row],[年月]]) &lt;= VALUE($R$8:$R$12), $Q$8:$Q$12)) &amp; "年度"</f>
        <v>2023年度</v>
      </c>
    </row>
    <row r="5429" spans="1:13" x14ac:dyDescent="0.3">
      <c r="A5429" s="2">
        <v>202307</v>
      </c>
      <c r="B5429" s="19">
        <f>DATE(表格1[[#This Row],[年]],表格1[[#This Row],[月]],1)</f>
        <v>45108</v>
      </c>
      <c r="C5429" s="2" t="str">
        <f>LEFT(表格1[[#This Row],[年月]],4)</f>
        <v>2023</v>
      </c>
      <c r="D5429" s="2" t="str">
        <f>RIGHT(表格1[[#This Row],[年月]],2)</f>
        <v>07</v>
      </c>
      <c r="E5429" s="5">
        <v>10005000</v>
      </c>
      <c r="F5429" s="2" t="str">
        <f>VLOOKUP(TEXT(表格1[[#This Row],[地區]],"00000000"),縣市代碼,2,0)</f>
        <v>苗栗縣</v>
      </c>
      <c r="G5429" s="2" t="s">
        <v>6</v>
      </c>
      <c r="H5429" s="13">
        <v>95670</v>
      </c>
      <c r="I5429" s="14">
        <v>353138378</v>
      </c>
      <c r="J5429" s="14">
        <f>表格1[[#This Row],[信用卡交易筆數]]/1000</f>
        <v>95.67</v>
      </c>
      <c r="K5429" s="14">
        <f>表格1[[#This Row],[信用卡交易金額'[新臺幣']]]/1000</f>
        <v>353138.37800000003</v>
      </c>
      <c r="L5429" s="14">
        <f>表格1[[#This Row],[信用卡交易金額'[新臺幣']]]/1000000</f>
        <v>353.13837799999999</v>
      </c>
      <c r="M5429" s="14" t="str" cm="1">
        <f t="array" ref="M5429">_xlfn.TEXTJOIN("", TRUE, _xlfn.XLOOKUP(TRUE, VALUE(表格1[[#This Row],[年月]]) &lt;= VALUE($R$8:$R$12), $Q$8:$Q$12)) &amp; "年度"</f>
        <v>2023年度</v>
      </c>
    </row>
    <row r="5430" spans="1:13" x14ac:dyDescent="0.3">
      <c r="A5430" s="2">
        <v>202307</v>
      </c>
      <c r="B5430" s="19">
        <f>DATE(表格1[[#This Row],[年]],表格1[[#This Row],[月]],1)</f>
        <v>45108</v>
      </c>
      <c r="C5430" s="2" t="str">
        <f>LEFT(表格1[[#This Row],[年月]],4)</f>
        <v>2023</v>
      </c>
      <c r="D5430" s="2" t="str">
        <f>RIGHT(表格1[[#This Row],[年月]],2)</f>
        <v>07</v>
      </c>
      <c r="E5430" s="5">
        <v>10005000</v>
      </c>
      <c r="F5430" s="2" t="str">
        <f>VLOOKUP(TEXT(表格1[[#This Row],[地區]],"00000000"),縣市代碼,2,0)</f>
        <v>苗栗縣</v>
      </c>
      <c r="G5430" s="2" t="s">
        <v>7</v>
      </c>
      <c r="H5430" s="13">
        <v>606130</v>
      </c>
      <c r="I5430" s="14">
        <v>730738483</v>
      </c>
      <c r="J5430" s="14">
        <f>表格1[[#This Row],[信用卡交易筆數]]/1000</f>
        <v>606.13</v>
      </c>
      <c r="K5430" s="14">
        <f>表格1[[#This Row],[信用卡交易金額'[新臺幣']]]/1000</f>
        <v>730738.48300000001</v>
      </c>
      <c r="L5430" s="14">
        <f>表格1[[#This Row],[信用卡交易金額'[新臺幣']]]/1000000</f>
        <v>730.73848299999997</v>
      </c>
      <c r="M5430" s="14" t="str" cm="1">
        <f t="array" ref="M5430">_xlfn.TEXTJOIN("", TRUE, _xlfn.XLOOKUP(TRUE, VALUE(表格1[[#This Row],[年月]]) &lt;= VALUE($R$8:$R$12), $Q$8:$Q$12)) &amp; "年度"</f>
        <v>2023年度</v>
      </c>
    </row>
    <row r="5431" spans="1:13" x14ac:dyDescent="0.3">
      <c r="A5431" s="2">
        <v>202307</v>
      </c>
      <c r="B5431" s="19">
        <f>DATE(表格1[[#This Row],[年]],表格1[[#This Row],[月]],1)</f>
        <v>45108</v>
      </c>
      <c r="C5431" s="2" t="str">
        <f>LEFT(表格1[[#This Row],[年月]],4)</f>
        <v>2023</v>
      </c>
      <c r="D5431" s="2" t="str">
        <f>RIGHT(表格1[[#This Row],[年月]],2)</f>
        <v>07</v>
      </c>
      <c r="E5431" s="5">
        <v>10005000</v>
      </c>
      <c r="F5431" s="2" t="str">
        <f>VLOOKUP(TEXT(表格1[[#This Row],[地區]],"00000000"),縣市代碼,2,0)</f>
        <v>苗栗縣</v>
      </c>
      <c r="G5431" s="2" t="s">
        <v>8</v>
      </c>
      <c r="H5431" s="13">
        <v>404804</v>
      </c>
      <c r="I5431" s="14">
        <v>663864859</v>
      </c>
      <c r="J5431" s="14">
        <f>表格1[[#This Row],[信用卡交易筆數]]/1000</f>
        <v>404.80399999999997</v>
      </c>
      <c r="K5431" s="14">
        <f>表格1[[#This Row],[信用卡交易金額'[新臺幣']]]/1000</f>
        <v>663864.85900000005</v>
      </c>
      <c r="L5431" s="14">
        <f>表格1[[#This Row],[信用卡交易金額'[新臺幣']]]/1000000</f>
        <v>663.86485900000002</v>
      </c>
      <c r="M5431" s="14" t="str" cm="1">
        <f t="array" ref="M5431">_xlfn.TEXTJOIN("", TRUE, _xlfn.XLOOKUP(TRUE, VALUE(表格1[[#This Row],[年月]]) &lt;= VALUE($R$8:$R$12), $Q$8:$Q$12)) &amp; "年度"</f>
        <v>2023年度</v>
      </c>
    </row>
    <row r="5432" spans="1:13" x14ac:dyDescent="0.3">
      <c r="A5432" s="2">
        <v>202307</v>
      </c>
      <c r="B5432" s="19">
        <f>DATE(表格1[[#This Row],[年]],表格1[[#This Row],[月]],1)</f>
        <v>45108</v>
      </c>
      <c r="C5432" s="2" t="str">
        <f>LEFT(表格1[[#This Row],[年月]],4)</f>
        <v>2023</v>
      </c>
      <c r="D5432" s="2" t="str">
        <f>RIGHT(表格1[[#This Row],[年月]],2)</f>
        <v>07</v>
      </c>
      <c r="E5432" s="5">
        <v>10005000</v>
      </c>
      <c r="F5432" s="2" t="str">
        <f>VLOOKUP(TEXT(表格1[[#This Row],[地區]],"00000000"),縣市代碼,2,0)</f>
        <v>苗栗縣</v>
      </c>
      <c r="G5432" s="2" t="s">
        <v>9</v>
      </c>
      <c r="H5432" s="13">
        <v>805295</v>
      </c>
      <c r="I5432" s="14">
        <v>976942415</v>
      </c>
      <c r="J5432" s="14">
        <f>表格1[[#This Row],[信用卡交易筆數]]/1000</f>
        <v>805.29499999999996</v>
      </c>
      <c r="K5432" s="14">
        <f>表格1[[#This Row],[信用卡交易金額'[新臺幣']]]/1000</f>
        <v>976942.41500000004</v>
      </c>
      <c r="L5432" s="14">
        <f>表格1[[#This Row],[信用卡交易金額'[新臺幣']]]/1000000</f>
        <v>976.94241499999998</v>
      </c>
      <c r="M5432" s="14" t="str" cm="1">
        <f t="array" ref="M5432">_xlfn.TEXTJOIN("", TRUE, _xlfn.XLOOKUP(TRUE, VALUE(表格1[[#This Row],[年月]]) &lt;= VALUE($R$8:$R$12), $Q$8:$Q$12)) &amp; "年度"</f>
        <v>2023年度</v>
      </c>
    </row>
    <row r="5433" spans="1:13" x14ac:dyDescent="0.3">
      <c r="A5433" s="2">
        <v>202307</v>
      </c>
      <c r="B5433" s="19">
        <f>DATE(表格1[[#This Row],[年]],表格1[[#This Row],[月]],1)</f>
        <v>45108</v>
      </c>
      <c r="C5433" s="2" t="str">
        <f>LEFT(表格1[[#This Row],[年月]],4)</f>
        <v>2023</v>
      </c>
      <c r="D5433" s="2" t="str">
        <f>RIGHT(表格1[[#This Row],[年月]],2)</f>
        <v>07</v>
      </c>
      <c r="E5433" s="5">
        <v>10005000</v>
      </c>
      <c r="F5433" s="2" t="str">
        <f>VLOOKUP(TEXT(表格1[[#This Row],[地區]],"00000000"),縣市代碼,2,0)</f>
        <v>苗栗縣</v>
      </c>
      <c r="G5433" s="2" t="s">
        <v>10</v>
      </c>
      <c r="H5433" s="13">
        <v>531502</v>
      </c>
      <c r="I5433" s="14">
        <v>1293624875</v>
      </c>
      <c r="J5433" s="14">
        <f>表格1[[#This Row],[信用卡交易筆數]]/1000</f>
        <v>531.50199999999995</v>
      </c>
      <c r="K5433" s="14">
        <f>表格1[[#This Row],[信用卡交易金額'[新臺幣']]]/1000</f>
        <v>1293624.875</v>
      </c>
      <c r="L5433" s="14">
        <f>表格1[[#This Row],[信用卡交易金額'[新臺幣']]]/1000000</f>
        <v>1293.624875</v>
      </c>
      <c r="M5433" s="14" t="str" cm="1">
        <f t="array" ref="M5433">_xlfn.TEXTJOIN("", TRUE, _xlfn.XLOOKUP(TRUE, VALUE(表格1[[#This Row],[年月]]) &lt;= VALUE($R$8:$R$12), $Q$8:$Q$12)) &amp; "年度"</f>
        <v>2023年度</v>
      </c>
    </row>
    <row r="5434" spans="1:13" x14ac:dyDescent="0.3">
      <c r="A5434" s="2">
        <v>202307</v>
      </c>
      <c r="B5434" s="19">
        <f>DATE(表格1[[#This Row],[年]],表格1[[#This Row],[月]],1)</f>
        <v>45108</v>
      </c>
      <c r="C5434" s="2" t="str">
        <f>LEFT(表格1[[#This Row],[年月]],4)</f>
        <v>2023</v>
      </c>
      <c r="D5434" s="2" t="str">
        <f>RIGHT(表格1[[#This Row],[年月]],2)</f>
        <v>07</v>
      </c>
      <c r="E5434" s="5">
        <v>66000000</v>
      </c>
      <c r="F5434" s="2" t="str">
        <f>VLOOKUP(TEXT(表格1[[#This Row],[地區]],"00000000"),縣市代碼,2,0)</f>
        <v>臺中市</v>
      </c>
      <c r="G5434" s="2" t="s">
        <v>4</v>
      </c>
      <c r="H5434" s="13">
        <v>8848189</v>
      </c>
      <c r="I5434" s="14">
        <v>4637604399</v>
      </c>
      <c r="J5434" s="14">
        <f>表格1[[#This Row],[信用卡交易筆數]]/1000</f>
        <v>8848.1890000000003</v>
      </c>
      <c r="K5434" s="14">
        <f>表格1[[#This Row],[信用卡交易金額'[新臺幣']]]/1000</f>
        <v>4637604.3990000002</v>
      </c>
      <c r="L5434" s="14">
        <f>表格1[[#This Row],[信用卡交易金額'[新臺幣']]]/1000000</f>
        <v>4637.6043989999998</v>
      </c>
      <c r="M5434" s="14" t="str" cm="1">
        <f t="array" ref="M5434">_xlfn.TEXTJOIN("", TRUE, _xlfn.XLOOKUP(TRUE, VALUE(表格1[[#This Row],[年月]]) &lt;= VALUE($R$8:$R$12), $Q$8:$Q$12)) &amp; "年度"</f>
        <v>2023年度</v>
      </c>
    </row>
    <row r="5435" spans="1:13" x14ac:dyDescent="0.3">
      <c r="A5435" s="2">
        <v>202307</v>
      </c>
      <c r="B5435" s="19">
        <f>DATE(表格1[[#This Row],[年]],表格1[[#This Row],[月]],1)</f>
        <v>45108</v>
      </c>
      <c r="C5435" s="2" t="str">
        <f>LEFT(表格1[[#This Row],[年月]],4)</f>
        <v>2023</v>
      </c>
      <c r="D5435" s="2" t="str">
        <f>RIGHT(表格1[[#This Row],[年月]],2)</f>
        <v>07</v>
      </c>
      <c r="E5435" s="5">
        <v>66000000</v>
      </c>
      <c r="F5435" s="2" t="str">
        <f>VLOOKUP(TEXT(表格1[[#This Row],[地區]],"00000000"),縣市代碼,2,0)</f>
        <v>臺中市</v>
      </c>
      <c r="G5435" s="2" t="s">
        <v>5</v>
      </c>
      <c r="H5435" s="13">
        <v>515102</v>
      </c>
      <c r="I5435" s="14">
        <v>1666803083</v>
      </c>
      <c r="J5435" s="14">
        <f>表格1[[#This Row],[信用卡交易筆數]]/1000</f>
        <v>515.10199999999998</v>
      </c>
      <c r="K5435" s="14">
        <f>表格1[[#This Row],[信用卡交易金額'[新臺幣']]]/1000</f>
        <v>1666803.0830000001</v>
      </c>
      <c r="L5435" s="14">
        <f>表格1[[#This Row],[信用卡交易金額'[新臺幣']]]/1000000</f>
        <v>1666.803083</v>
      </c>
      <c r="M5435" s="14" t="str" cm="1">
        <f t="array" ref="M5435">_xlfn.TEXTJOIN("", TRUE, _xlfn.XLOOKUP(TRUE, VALUE(表格1[[#This Row],[年月]]) &lt;= VALUE($R$8:$R$12), $Q$8:$Q$12)) &amp; "年度"</f>
        <v>2023年度</v>
      </c>
    </row>
    <row r="5436" spans="1:13" x14ac:dyDescent="0.3">
      <c r="A5436" s="2">
        <v>202307</v>
      </c>
      <c r="B5436" s="19">
        <f>DATE(表格1[[#This Row],[年]],表格1[[#This Row],[月]],1)</f>
        <v>45108</v>
      </c>
      <c r="C5436" s="2" t="str">
        <f>LEFT(表格1[[#This Row],[年月]],4)</f>
        <v>2023</v>
      </c>
      <c r="D5436" s="2" t="str">
        <f>RIGHT(表格1[[#This Row],[年月]],2)</f>
        <v>07</v>
      </c>
      <c r="E5436" s="5">
        <v>66000000</v>
      </c>
      <c r="F5436" s="2" t="str">
        <f>VLOOKUP(TEXT(表格1[[#This Row],[地區]],"00000000"),縣市代碼,2,0)</f>
        <v>臺中市</v>
      </c>
      <c r="G5436" s="2" t="s">
        <v>6</v>
      </c>
      <c r="H5436" s="13">
        <v>763658</v>
      </c>
      <c r="I5436" s="14">
        <v>2886485535</v>
      </c>
      <c r="J5436" s="14">
        <f>表格1[[#This Row],[信用卡交易筆數]]/1000</f>
        <v>763.65800000000002</v>
      </c>
      <c r="K5436" s="14">
        <f>表格1[[#This Row],[信用卡交易金額'[新臺幣']]]/1000</f>
        <v>2886485.5350000001</v>
      </c>
      <c r="L5436" s="14">
        <f>表格1[[#This Row],[信用卡交易金額'[新臺幣']]]/1000000</f>
        <v>2886.4855349999998</v>
      </c>
      <c r="M5436" s="14" t="str" cm="1">
        <f t="array" ref="M5436">_xlfn.TEXTJOIN("", TRUE, _xlfn.XLOOKUP(TRUE, VALUE(表格1[[#This Row],[年月]]) &lt;= VALUE($R$8:$R$12), $Q$8:$Q$12)) &amp; "年度"</f>
        <v>2023年度</v>
      </c>
    </row>
    <row r="5437" spans="1:13" x14ac:dyDescent="0.3">
      <c r="A5437" s="2">
        <v>202307</v>
      </c>
      <c r="B5437" s="19">
        <f>DATE(表格1[[#This Row],[年]],表格1[[#This Row],[月]],1)</f>
        <v>45108</v>
      </c>
      <c r="C5437" s="2" t="str">
        <f>LEFT(表格1[[#This Row],[年月]],4)</f>
        <v>2023</v>
      </c>
      <c r="D5437" s="2" t="str">
        <f>RIGHT(表格1[[#This Row],[年月]],2)</f>
        <v>07</v>
      </c>
      <c r="E5437" s="5">
        <v>66000000</v>
      </c>
      <c r="F5437" s="2" t="str">
        <f>VLOOKUP(TEXT(表格1[[#This Row],[地區]],"00000000"),縣市代碼,2,0)</f>
        <v>臺中市</v>
      </c>
      <c r="G5437" s="2" t="s">
        <v>7</v>
      </c>
      <c r="H5437" s="13">
        <v>4319900</v>
      </c>
      <c r="I5437" s="14">
        <v>5334031013</v>
      </c>
      <c r="J5437" s="14">
        <f>表格1[[#This Row],[信用卡交易筆數]]/1000</f>
        <v>4319.8999999999996</v>
      </c>
      <c r="K5437" s="14">
        <f>表格1[[#This Row],[信用卡交易金額'[新臺幣']]]/1000</f>
        <v>5334031.0130000003</v>
      </c>
      <c r="L5437" s="14">
        <f>表格1[[#This Row],[信用卡交易金額'[新臺幣']]]/1000000</f>
        <v>5334.0310129999998</v>
      </c>
      <c r="M5437" s="14" t="str" cm="1">
        <f t="array" ref="M5437">_xlfn.TEXTJOIN("", TRUE, _xlfn.XLOOKUP(TRUE, VALUE(表格1[[#This Row],[年月]]) &lt;= VALUE($R$8:$R$12), $Q$8:$Q$12)) &amp; "年度"</f>
        <v>2023年度</v>
      </c>
    </row>
    <row r="5438" spans="1:13" x14ac:dyDescent="0.3">
      <c r="A5438" s="2">
        <v>202307</v>
      </c>
      <c r="B5438" s="19">
        <f>DATE(表格1[[#This Row],[年]],表格1[[#This Row],[月]],1)</f>
        <v>45108</v>
      </c>
      <c r="C5438" s="2" t="str">
        <f>LEFT(表格1[[#This Row],[年月]],4)</f>
        <v>2023</v>
      </c>
      <c r="D5438" s="2" t="str">
        <f>RIGHT(表格1[[#This Row],[年月]],2)</f>
        <v>07</v>
      </c>
      <c r="E5438" s="5">
        <v>66000000</v>
      </c>
      <c r="F5438" s="2" t="str">
        <f>VLOOKUP(TEXT(表格1[[#This Row],[地區]],"00000000"),縣市代碼,2,0)</f>
        <v>臺中市</v>
      </c>
      <c r="G5438" s="2" t="s">
        <v>8</v>
      </c>
      <c r="H5438" s="13">
        <v>3075931</v>
      </c>
      <c r="I5438" s="14">
        <v>6295614686</v>
      </c>
      <c r="J5438" s="14">
        <f>表格1[[#This Row],[信用卡交易筆數]]/1000</f>
        <v>3075.931</v>
      </c>
      <c r="K5438" s="14">
        <f>表格1[[#This Row],[信用卡交易金額'[新臺幣']]]/1000</f>
        <v>6295614.6859999998</v>
      </c>
      <c r="L5438" s="14">
        <f>表格1[[#This Row],[信用卡交易金額'[新臺幣']]]/1000000</f>
        <v>6295.6146859999999</v>
      </c>
      <c r="M5438" s="14" t="str" cm="1">
        <f t="array" ref="M5438">_xlfn.TEXTJOIN("", TRUE, _xlfn.XLOOKUP(TRUE, VALUE(表格1[[#This Row],[年月]]) &lt;= VALUE($R$8:$R$12), $Q$8:$Q$12)) &amp; "年度"</f>
        <v>2023年度</v>
      </c>
    </row>
    <row r="5439" spans="1:13" x14ac:dyDescent="0.3">
      <c r="A5439" s="2">
        <v>202307</v>
      </c>
      <c r="B5439" s="19">
        <f>DATE(表格1[[#This Row],[年]],表格1[[#This Row],[月]],1)</f>
        <v>45108</v>
      </c>
      <c r="C5439" s="2" t="str">
        <f>LEFT(表格1[[#This Row],[年月]],4)</f>
        <v>2023</v>
      </c>
      <c r="D5439" s="2" t="str">
        <f>RIGHT(表格1[[#This Row],[年月]],2)</f>
        <v>07</v>
      </c>
      <c r="E5439" s="5">
        <v>66000000</v>
      </c>
      <c r="F5439" s="2" t="str">
        <f>VLOOKUP(TEXT(表格1[[#This Row],[地區]],"00000000"),縣市代碼,2,0)</f>
        <v>臺中市</v>
      </c>
      <c r="G5439" s="2" t="s">
        <v>9</v>
      </c>
      <c r="H5439" s="13">
        <v>6932182</v>
      </c>
      <c r="I5439" s="14">
        <v>8883875011</v>
      </c>
      <c r="J5439" s="14">
        <f>表格1[[#This Row],[信用卡交易筆數]]/1000</f>
        <v>6932.1819999999998</v>
      </c>
      <c r="K5439" s="14">
        <f>表格1[[#This Row],[信用卡交易金額'[新臺幣']]]/1000</f>
        <v>8883875.0109999999</v>
      </c>
      <c r="L5439" s="14">
        <f>表格1[[#This Row],[信用卡交易金額'[新臺幣']]]/1000000</f>
        <v>8883.8750110000001</v>
      </c>
      <c r="M5439" s="14" t="str" cm="1">
        <f t="array" ref="M5439">_xlfn.TEXTJOIN("", TRUE, _xlfn.XLOOKUP(TRUE, VALUE(表格1[[#This Row],[年月]]) &lt;= VALUE($R$8:$R$12), $Q$8:$Q$12)) &amp; "年度"</f>
        <v>2023年度</v>
      </c>
    </row>
    <row r="5440" spans="1:13" x14ac:dyDescent="0.3">
      <c r="A5440" s="2">
        <v>202307</v>
      </c>
      <c r="B5440" s="19">
        <f>DATE(表格1[[#This Row],[年]],表格1[[#This Row],[月]],1)</f>
        <v>45108</v>
      </c>
      <c r="C5440" s="2" t="str">
        <f>LEFT(表格1[[#This Row],[年月]],4)</f>
        <v>2023</v>
      </c>
      <c r="D5440" s="2" t="str">
        <f>RIGHT(表格1[[#This Row],[年月]],2)</f>
        <v>07</v>
      </c>
      <c r="E5440" s="5">
        <v>66000000</v>
      </c>
      <c r="F5440" s="2" t="str">
        <f>VLOOKUP(TEXT(表格1[[#This Row],[地區]],"00000000"),縣市代碼,2,0)</f>
        <v>臺中市</v>
      </c>
      <c r="G5440" s="2" t="s">
        <v>10</v>
      </c>
      <c r="H5440" s="13">
        <v>3750229</v>
      </c>
      <c r="I5440" s="14">
        <v>10988786283</v>
      </c>
      <c r="J5440" s="14">
        <f>表格1[[#This Row],[信用卡交易筆數]]/1000</f>
        <v>3750.2289999999998</v>
      </c>
      <c r="K5440" s="14">
        <f>表格1[[#This Row],[信用卡交易金額'[新臺幣']]]/1000</f>
        <v>10988786.283</v>
      </c>
      <c r="L5440" s="14">
        <f>表格1[[#This Row],[信用卡交易金額'[新臺幣']]]/1000000</f>
        <v>10988.786282999999</v>
      </c>
      <c r="M5440" s="14" t="str" cm="1">
        <f t="array" ref="M5440">_xlfn.TEXTJOIN("", TRUE, _xlfn.XLOOKUP(TRUE, VALUE(表格1[[#This Row],[年月]]) &lt;= VALUE($R$8:$R$12), $Q$8:$Q$12)) &amp; "年度"</f>
        <v>2023年度</v>
      </c>
    </row>
    <row r="5441" spans="1:13" x14ac:dyDescent="0.3">
      <c r="A5441" s="2">
        <v>202307</v>
      </c>
      <c r="B5441" s="19">
        <f>DATE(表格1[[#This Row],[年]],表格1[[#This Row],[月]],1)</f>
        <v>45108</v>
      </c>
      <c r="C5441" s="2" t="str">
        <f>LEFT(表格1[[#This Row],[年月]],4)</f>
        <v>2023</v>
      </c>
      <c r="D5441" s="2" t="str">
        <f>RIGHT(表格1[[#This Row],[年月]],2)</f>
        <v>07</v>
      </c>
      <c r="E5441" s="5">
        <v>10007000</v>
      </c>
      <c r="F5441" s="2" t="str">
        <f>VLOOKUP(TEXT(表格1[[#This Row],[地區]],"00000000"),縣市代碼,2,0)</f>
        <v>彰化縣</v>
      </c>
      <c r="G5441" s="2" t="s">
        <v>4</v>
      </c>
      <c r="H5441" s="13">
        <v>1937485</v>
      </c>
      <c r="I5441" s="14">
        <v>949912832</v>
      </c>
      <c r="J5441" s="14">
        <f>表格1[[#This Row],[信用卡交易筆數]]/1000</f>
        <v>1937.4849999999999</v>
      </c>
      <c r="K5441" s="14">
        <f>表格1[[#This Row],[信用卡交易金額'[新臺幣']]]/1000</f>
        <v>949912.83200000005</v>
      </c>
      <c r="L5441" s="14">
        <f>表格1[[#This Row],[信用卡交易金額'[新臺幣']]]/1000000</f>
        <v>949.91283199999998</v>
      </c>
      <c r="M5441" s="14" t="str" cm="1">
        <f t="array" ref="M5441">_xlfn.TEXTJOIN("", TRUE, _xlfn.XLOOKUP(TRUE, VALUE(表格1[[#This Row],[年月]]) &lt;= VALUE($R$8:$R$12), $Q$8:$Q$12)) &amp; "年度"</f>
        <v>2023年度</v>
      </c>
    </row>
    <row r="5442" spans="1:13" x14ac:dyDescent="0.3">
      <c r="A5442" s="2">
        <v>202307</v>
      </c>
      <c r="B5442" s="19">
        <f>DATE(表格1[[#This Row],[年]],表格1[[#This Row],[月]],1)</f>
        <v>45108</v>
      </c>
      <c r="C5442" s="2" t="str">
        <f>LEFT(表格1[[#This Row],[年月]],4)</f>
        <v>2023</v>
      </c>
      <c r="D5442" s="2" t="str">
        <f>RIGHT(表格1[[#This Row],[年月]],2)</f>
        <v>07</v>
      </c>
      <c r="E5442" s="5">
        <v>10007000</v>
      </c>
      <c r="F5442" s="2" t="str">
        <f>VLOOKUP(TEXT(表格1[[#This Row],[地區]],"00000000"),縣市代碼,2,0)</f>
        <v>彰化縣</v>
      </c>
      <c r="G5442" s="2" t="s">
        <v>5</v>
      </c>
      <c r="H5442" s="13">
        <v>143958</v>
      </c>
      <c r="I5442" s="14">
        <v>379625036</v>
      </c>
      <c r="J5442" s="14">
        <f>表格1[[#This Row],[信用卡交易筆數]]/1000</f>
        <v>143.958</v>
      </c>
      <c r="K5442" s="14">
        <f>表格1[[#This Row],[信用卡交易金額'[新臺幣']]]/1000</f>
        <v>379625.03600000002</v>
      </c>
      <c r="L5442" s="14">
        <f>表格1[[#This Row],[信用卡交易金額'[新臺幣']]]/1000000</f>
        <v>379.62503600000002</v>
      </c>
      <c r="M5442" s="14" t="str" cm="1">
        <f t="array" ref="M5442">_xlfn.TEXTJOIN("", TRUE, _xlfn.XLOOKUP(TRUE, VALUE(表格1[[#This Row],[年月]]) &lt;= VALUE($R$8:$R$12), $Q$8:$Q$12)) &amp; "年度"</f>
        <v>2023年度</v>
      </c>
    </row>
    <row r="5443" spans="1:13" x14ac:dyDescent="0.3">
      <c r="A5443" s="2">
        <v>202307</v>
      </c>
      <c r="B5443" s="19">
        <f>DATE(表格1[[#This Row],[年]],表格1[[#This Row],[月]],1)</f>
        <v>45108</v>
      </c>
      <c r="C5443" s="2" t="str">
        <f>LEFT(表格1[[#This Row],[年月]],4)</f>
        <v>2023</v>
      </c>
      <c r="D5443" s="2" t="str">
        <f>RIGHT(表格1[[#This Row],[年月]],2)</f>
        <v>07</v>
      </c>
      <c r="E5443" s="5">
        <v>10007000</v>
      </c>
      <c r="F5443" s="2" t="str">
        <f>VLOOKUP(TEXT(表格1[[#This Row],[地區]],"00000000"),縣市代碼,2,0)</f>
        <v>彰化縣</v>
      </c>
      <c r="G5443" s="2" t="s">
        <v>6</v>
      </c>
      <c r="H5443" s="13">
        <v>191471</v>
      </c>
      <c r="I5443" s="14">
        <v>656005580</v>
      </c>
      <c r="J5443" s="14">
        <f>表格1[[#This Row],[信用卡交易筆數]]/1000</f>
        <v>191.471</v>
      </c>
      <c r="K5443" s="14">
        <f>表格1[[#This Row],[信用卡交易金額'[新臺幣']]]/1000</f>
        <v>656005.57999999996</v>
      </c>
      <c r="L5443" s="14">
        <f>表格1[[#This Row],[信用卡交易金額'[新臺幣']]]/1000000</f>
        <v>656.00558000000001</v>
      </c>
      <c r="M5443" s="14" t="str" cm="1">
        <f t="array" ref="M5443">_xlfn.TEXTJOIN("", TRUE, _xlfn.XLOOKUP(TRUE, VALUE(表格1[[#This Row],[年月]]) &lt;= VALUE($R$8:$R$12), $Q$8:$Q$12)) &amp; "年度"</f>
        <v>2023年度</v>
      </c>
    </row>
    <row r="5444" spans="1:13" x14ac:dyDescent="0.3">
      <c r="A5444" s="2">
        <v>202307</v>
      </c>
      <c r="B5444" s="19">
        <f>DATE(表格1[[#This Row],[年]],表格1[[#This Row],[月]],1)</f>
        <v>45108</v>
      </c>
      <c r="C5444" s="2" t="str">
        <f>LEFT(表格1[[#This Row],[年月]],4)</f>
        <v>2023</v>
      </c>
      <c r="D5444" s="2" t="str">
        <f>RIGHT(表格1[[#This Row],[年月]],2)</f>
        <v>07</v>
      </c>
      <c r="E5444" s="5">
        <v>10007000</v>
      </c>
      <c r="F5444" s="2" t="str">
        <f>VLOOKUP(TEXT(表格1[[#This Row],[地區]],"00000000"),縣市代碼,2,0)</f>
        <v>彰化縣</v>
      </c>
      <c r="G5444" s="2" t="s">
        <v>7</v>
      </c>
      <c r="H5444" s="13">
        <v>1228908</v>
      </c>
      <c r="I5444" s="14">
        <v>1595819839</v>
      </c>
      <c r="J5444" s="14">
        <f>表格1[[#This Row],[信用卡交易筆數]]/1000</f>
        <v>1228.9079999999999</v>
      </c>
      <c r="K5444" s="14">
        <f>表格1[[#This Row],[信用卡交易金額'[新臺幣']]]/1000</f>
        <v>1595819.8389999999</v>
      </c>
      <c r="L5444" s="14">
        <f>表格1[[#This Row],[信用卡交易金額'[新臺幣']]]/1000000</f>
        <v>1595.819839</v>
      </c>
      <c r="M5444" s="14" t="str" cm="1">
        <f t="array" ref="M5444">_xlfn.TEXTJOIN("", TRUE, _xlfn.XLOOKUP(TRUE, VALUE(表格1[[#This Row],[年月]]) &lt;= VALUE($R$8:$R$12), $Q$8:$Q$12)) &amp; "年度"</f>
        <v>2023年度</v>
      </c>
    </row>
    <row r="5445" spans="1:13" x14ac:dyDescent="0.3">
      <c r="A5445" s="2">
        <v>202307</v>
      </c>
      <c r="B5445" s="19">
        <f>DATE(表格1[[#This Row],[年]],表格1[[#This Row],[月]],1)</f>
        <v>45108</v>
      </c>
      <c r="C5445" s="2" t="str">
        <f>LEFT(表格1[[#This Row],[年月]],4)</f>
        <v>2023</v>
      </c>
      <c r="D5445" s="2" t="str">
        <f>RIGHT(表格1[[#This Row],[年月]],2)</f>
        <v>07</v>
      </c>
      <c r="E5445" s="5">
        <v>10007000</v>
      </c>
      <c r="F5445" s="2" t="str">
        <f>VLOOKUP(TEXT(表格1[[#This Row],[地區]],"00000000"),縣市代碼,2,0)</f>
        <v>彰化縣</v>
      </c>
      <c r="G5445" s="2" t="s">
        <v>8</v>
      </c>
      <c r="H5445" s="13">
        <v>768187</v>
      </c>
      <c r="I5445" s="14">
        <v>1412933278</v>
      </c>
      <c r="J5445" s="14">
        <f>表格1[[#This Row],[信用卡交易筆數]]/1000</f>
        <v>768.18700000000001</v>
      </c>
      <c r="K5445" s="14">
        <f>表格1[[#This Row],[信用卡交易金額'[新臺幣']]]/1000</f>
        <v>1412933.2779999999</v>
      </c>
      <c r="L5445" s="14">
        <f>表格1[[#This Row],[信用卡交易金額'[新臺幣']]]/1000000</f>
        <v>1412.933278</v>
      </c>
      <c r="M5445" s="14" t="str" cm="1">
        <f t="array" ref="M5445">_xlfn.TEXTJOIN("", TRUE, _xlfn.XLOOKUP(TRUE, VALUE(表格1[[#This Row],[年月]]) &lt;= VALUE($R$8:$R$12), $Q$8:$Q$12)) &amp; "年度"</f>
        <v>2023年度</v>
      </c>
    </row>
    <row r="5446" spans="1:13" x14ac:dyDescent="0.3">
      <c r="A5446" s="2">
        <v>202307</v>
      </c>
      <c r="B5446" s="19">
        <f>DATE(表格1[[#This Row],[年]],表格1[[#This Row],[月]],1)</f>
        <v>45108</v>
      </c>
      <c r="C5446" s="2" t="str">
        <f>LEFT(表格1[[#This Row],[年月]],4)</f>
        <v>2023</v>
      </c>
      <c r="D5446" s="2" t="str">
        <f>RIGHT(表格1[[#This Row],[年月]],2)</f>
        <v>07</v>
      </c>
      <c r="E5446" s="5">
        <v>10007000</v>
      </c>
      <c r="F5446" s="2" t="str">
        <f>VLOOKUP(TEXT(表格1[[#This Row],[地區]],"00000000"),縣市代碼,2,0)</f>
        <v>彰化縣</v>
      </c>
      <c r="G5446" s="2" t="s">
        <v>9</v>
      </c>
      <c r="H5446" s="13">
        <v>1675235</v>
      </c>
      <c r="I5446" s="14">
        <v>2003738955</v>
      </c>
      <c r="J5446" s="14">
        <f>表格1[[#This Row],[信用卡交易筆數]]/1000</f>
        <v>1675.2349999999999</v>
      </c>
      <c r="K5446" s="14">
        <f>表格1[[#This Row],[信用卡交易金額'[新臺幣']]]/1000</f>
        <v>2003738.9550000001</v>
      </c>
      <c r="L5446" s="14">
        <f>表格1[[#This Row],[信用卡交易金額'[新臺幣']]]/1000000</f>
        <v>2003.738955</v>
      </c>
      <c r="M5446" s="14" t="str" cm="1">
        <f t="array" ref="M5446">_xlfn.TEXTJOIN("", TRUE, _xlfn.XLOOKUP(TRUE, VALUE(表格1[[#This Row],[年月]]) &lt;= VALUE($R$8:$R$12), $Q$8:$Q$12)) &amp; "年度"</f>
        <v>2023年度</v>
      </c>
    </row>
    <row r="5447" spans="1:13" x14ac:dyDescent="0.3">
      <c r="A5447" s="2">
        <v>202307</v>
      </c>
      <c r="B5447" s="19">
        <f>DATE(表格1[[#This Row],[年]],表格1[[#This Row],[月]],1)</f>
        <v>45108</v>
      </c>
      <c r="C5447" s="2" t="str">
        <f>LEFT(表格1[[#This Row],[年月]],4)</f>
        <v>2023</v>
      </c>
      <c r="D5447" s="2" t="str">
        <f>RIGHT(表格1[[#This Row],[年月]],2)</f>
        <v>07</v>
      </c>
      <c r="E5447" s="5">
        <v>10007000</v>
      </c>
      <c r="F5447" s="2" t="str">
        <f>VLOOKUP(TEXT(表格1[[#This Row],[地區]],"00000000"),縣市代碼,2,0)</f>
        <v>彰化縣</v>
      </c>
      <c r="G5447" s="2" t="s">
        <v>10</v>
      </c>
      <c r="H5447" s="13">
        <v>1047684</v>
      </c>
      <c r="I5447" s="14">
        <v>2885522329</v>
      </c>
      <c r="J5447" s="14">
        <f>表格1[[#This Row],[信用卡交易筆數]]/1000</f>
        <v>1047.684</v>
      </c>
      <c r="K5447" s="14">
        <f>表格1[[#This Row],[信用卡交易金額'[新臺幣']]]/1000</f>
        <v>2885522.3289999999</v>
      </c>
      <c r="L5447" s="14">
        <f>表格1[[#This Row],[信用卡交易金額'[新臺幣']]]/1000000</f>
        <v>2885.5223289999999</v>
      </c>
      <c r="M5447" s="14" t="str" cm="1">
        <f t="array" ref="M5447">_xlfn.TEXTJOIN("", TRUE, _xlfn.XLOOKUP(TRUE, VALUE(表格1[[#This Row],[年月]]) &lt;= VALUE($R$8:$R$12), $Q$8:$Q$12)) &amp; "年度"</f>
        <v>2023年度</v>
      </c>
    </row>
    <row r="5448" spans="1:13" x14ac:dyDescent="0.3">
      <c r="A5448" s="2">
        <v>202307</v>
      </c>
      <c r="B5448" s="19">
        <f>DATE(表格1[[#This Row],[年]],表格1[[#This Row],[月]],1)</f>
        <v>45108</v>
      </c>
      <c r="C5448" s="2" t="str">
        <f>LEFT(表格1[[#This Row],[年月]],4)</f>
        <v>2023</v>
      </c>
      <c r="D5448" s="2" t="str">
        <f>RIGHT(表格1[[#This Row],[年月]],2)</f>
        <v>07</v>
      </c>
      <c r="E5448" s="5">
        <v>10008000</v>
      </c>
      <c r="F5448" s="2" t="str">
        <f>VLOOKUP(TEXT(表格1[[#This Row],[地區]],"00000000"),縣市代碼,2,0)</f>
        <v>南投縣</v>
      </c>
      <c r="G5448" s="2" t="s">
        <v>4</v>
      </c>
      <c r="H5448" s="13">
        <v>618678</v>
      </c>
      <c r="I5448" s="14">
        <v>311551738</v>
      </c>
      <c r="J5448" s="14">
        <f>表格1[[#This Row],[信用卡交易筆數]]/1000</f>
        <v>618.678</v>
      </c>
      <c r="K5448" s="14">
        <f>表格1[[#This Row],[信用卡交易金額'[新臺幣']]]/1000</f>
        <v>311551.73800000001</v>
      </c>
      <c r="L5448" s="14">
        <f>表格1[[#This Row],[信用卡交易金額'[新臺幣']]]/1000000</f>
        <v>311.551738</v>
      </c>
      <c r="M5448" s="14" t="str" cm="1">
        <f t="array" ref="M5448">_xlfn.TEXTJOIN("", TRUE, _xlfn.XLOOKUP(TRUE, VALUE(表格1[[#This Row],[年月]]) &lt;= VALUE($R$8:$R$12), $Q$8:$Q$12)) &amp; "年度"</f>
        <v>2023年度</v>
      </c>
    </row>
    <row r="5449" spans="1:13" x14ac:dyDescent="0.3">
      <c r="A5449" s="2">
        <v>202307</v>
      </c>
      <c r="B5449" s="19">
        <f>DATE(表格1[[#This Row],[年]],表格1[[#This Row],[月]],1)</f>
        <v>45108</v>
      </c>
      <c r="C5449" s="2" t="str">
        <f>LEFT(表格1[[#This Row],[年月]],4)</f>
        <v>2023</v>
      </c>
      <c r="D5449" s="2" t="str">
        <f>RIGHT(表格1[[#This Row],[年月]],2)</f>
        <v>07</v>
      </c>
      <c r="E5449" s="5">
        <v>10008000</v>
      </c>
      <c r="F5449" s="2" t="str">
        <f>VLOOKUP(TEXT(表格1[[#This Row],[地區]],"00000000"),縣市代碼,2,0)</f>
        <v>南投縣</v>
      </c>
      <c r="G5449" s="2" t="s">
        <v>5</v>
      </c>
      <c r="H5449" s="13">
        <v>45976</v>
      </c>
      <c r="I5449" s="14">
        <v>109021807</v>
      </c>
      <c r="J5449" s="14">
        <f>表格1[[#This Row],[信用卡交易筆數]]/1000</f>
        <v>45.975999999999999</v>
      </c>
      <c r="K5449" s="14">
        <f>表格1[[#This Row],[信用卡交易金額'[新臺幣']]]/1000</f>
        <v>109021.807</v>
      </c>
      <c r="L5449" s="14">
        <f>表格1[[#This Row],[信用卡交易金額'[新臺幣']]]/1000000</f>
        <v>109.021807</v>
      </c>
      <c r="M5449" s="14" t="str" cm="1">
        <f t="array" ref="M5449">_xlfn.TEXTJOIN("", TRUE, _xlfn.XLOOKUP(TRUE, VALUE(表格1[[#This Row],[年月]]) &lt;= VALUE($R$8:$R$12), $Q$8:$Q$12)) &amp; "年度"</f>
        <v>2023年度</v>
      </c>
    </row>
    <row r="5450" spans="1:13" x14ac:dyDescent="0.3">
      <c r="A5450" s="2">
        <v>202307</v>
      </c>
      <c r="B5450" s="19">
        <f>DATE(表格1[[#This Row],[年]],表格1[[#This Row],[月]],1)</f>
        <v>45108</v>
      </c>
      <c r="C5450" s="2" t="str">
        <f>LEFT(表格1[[#This Row],[年月]],4)</f>
        <v>2023</v>
      </c>
      <c r="D5450" s="2" t="str">
        <f>RIGHT(表格1[[#This Row],[年月]],2)</f>
        <v>07</v>
      </c>
      <c r="E5450" s="5">
        <v>10008000</v>
      </c>
      <c r="F5450" s="2" t="str">
        <f>VLOOKUP(TEXT(表格1[[#This Row],[地區]],"00000000"),縣市代碼,2,0)</f>
        <v>南投縣</v>
      </c>
      <c r="G5450" s="2" t="s">
        <v>6</v>
      </c>
      <c r="H5450" s="13">
        <v>64533</v>
      </c>
      <c r="I5450" s="14">
        <v>234545727</v>
      </c>
      <c r="J5450" s="14">
        <f>表格1[[#This Row],[信用卡交易筆數]]/1000</f>
        <v>64.533000000000001</v>
      </c>
      <c r="K5450" s="14">
        <f>表格1[[#This Row],[信用卡交易金額'[新臺幣']]]/1000</f>
        <v>234545.72700000001</v>
      </c>
      <c r="L5450" s="14">
        <f>表格1[[#This Row],[信用卡交易金額'[新臺幣']]]/1000000</f>
        <v>234.545727</v>
      </c>
      <c r="M5450" s="14" t="str" cm="1">
        <f t="array" ref="M5450">_xlfn.TEXTJOIN("", TRUE, _xlfn.XLOOKUP(TRUE, VALUE(表格1[[#This Row],[年月]]) &lt;= VALUE($R$8:$R$12), $Q$8:$Q$12)) &amp; "年度"</f>
        <v>2023年度</v>
      </c>
    </row>
    <row r="5451" spans="1:13" x14ac:dyDescent="0.3">
      <c r="A5451" s="2">
        <v>202307</v>
      </c>
      <c r="B5451" s="19">
        <f>DATE(表格1[[#This Row],[年]],表格1[[#This Row],[月]],1)</f>
        <v>45108</v>
      </c>
      <c r="C5451" s="2" t="str">
        <f>LEFT(表格1[[#This Row],[年月]],4)</f>
        <v>2023</v>
      </c>
      <c r="D5451" s="2" t="str">
        <f>RIGHT(表格1[[#This Row],[年月]],2)</f>
        <v>07</v>
      </c>
      <c r="E5451" s="5">
        <v>10008000</v>
      </c>
      <c r="F5451" s="2" t="str">
        <f>VLOOKUP(TEXT(表格1[[#This Row],[地區]],"00000000"),縣市代碼,2,0)</f>
        <v>南投縣</v>
      </c>
      <c r="G5451" s="2" t="s">
        <v>7</v>
      </c>
      <c r="H5451" s="13">
        <v>420514</v>
      </c>
      <c r="I5451" s="14">
        <v>532100914</v>
      </c>
      <c r="J5451" s="14">
        <f>表格1[[#This Row],[信用卡交易筆數]]/1000</f>
        <v>420.51400000000001</v>
      </c>
      <c r="K5451" s="14">
        <f>表格1[[#This Row],[信用卡交易金額'[新臺幣']]]/1000</f>
        <v>532100.91399999999</v>
      </c>
      <c r="L5451" s="14">
        <f>表格1[[#This Row],[信用卡交易金額'[新臺幣']]]/1000000</f>
        <v>532.10091399999999</v>
      </c>
      <c r="M5451" s="14" t="str" cm="1">
        <f t="array" ref="M5451">_xlfn.TEXTJOIN("", TRUE, _xlfn.XLOOKUP(TRUE, VALUE(表格1[[#This Row],[年月]]) &lt;= VALUE($R$8:$R$12), $Q$8:$Q$12)) &amp; "年度"</f>
        <v>2023年度</v>
      </c>
    </row>
    <row r="5452" spans="1:13" x14ac:dyDescent="0.3">
      <c r="A5452" s="2">
        <v>202307</v>
      </c>
      <c r="B5452" s="19">
        <f>DATE(表格1[[#This Row],[年]],表格1[[#This Row],[月]],1)</f>
        <v>45108</v>
      </c>
      <c r="C5452" s="2" t="str">
        <f>LEFT(表格1[[#This Row],[年月]],4)</f>
        <v>2023</v>
      </c>
      <c r="D5452" s="2" t="str">
        <f>RIGHT(表格1[[#This Row],[年月]],2)</f>
        <v>07</v>
      </c>
      <c r="E5452" s="5">
        <v>10008000</v>
      </c>
      <c r="F5452" s="2" t="str">
        <f>VLOOKUP(TEXT(表格1[[#This Row],[地區]],"00000000"),縣市代碼,2,0)</f>
        <v>南投縣</v>
      </c>
      <c r="G5452" s="2" t="s">
        <v>8</v>
      </c>
      <c r="H5452" s="13">
        <v>327601</v>
      </c>
      <c r="I5452" s="14">
        <v>466013316</v>
      </c>
      <c r="J5452" s="14">
        <f>表格1[[#This Row],[信用卡交易筆數]]/1000</f>
        <v>327.601</v>
      </c>
      <c r="K5452" s="14">
        <f>表格1[[#This Row],[信用卡交易金額'[新臺幣']]]/1000</f>
        <v>466013.31599999999</v>
      </c>
      <c r="L5452" s="14">
        <f>表格1[[#This Row],[信用卡交易金額'[新臺幣']]]/1000000</f>
        <v>466.01331599999997</v>
      </c>
      <c r="M5452" s="14" t="str" cm="1">
        <f t="array" ref="M5452">_xlfn.TEXTJOIN("", TRUE, _xlfn.XLOOKUP(TRUE, VALUE(表格1[[#This Row],[年月]]) &lt;= VALUE($R$8:$R$12), $Q$8:$Q$12)) &amp; "年度"</f>
        <v>2023年度</v>
      </c>
    </row>
    <row r="5453" spans="1:13" x14ac:dyDescent="0.3">
      <c r="A5453" s="2">
        <v>202307</v>
      </c>
      <c r="B5453" s="19">
        <f>DATE(表格1[[#This Row],[年]],表格1[[#This Row],[月]],1)</f>
        <v>45108</v>
      </c>
      <c r="C5453" s="2" t="str">
        <f>LEFT(表格1[[#This Row],[年月]],4)</f>
        <v>2023</v>
      </c>
      <c r="D5453" s="2" t="str">
        <f>RIGHT(表格1[[#This Row],[年月]],2)</f>
        <v>07</v>
      </c>
      <c r="E5453" s="5">
        <v>10008000</v>
      </c>
      <c r="F5453" s="2" t="str">
        <f>VLOOKUP(TEXT(表格1[[#This Row],[地區]],"00000000"),縣市代碼,2,0)</f>
        <v>南投縣</v>
      </c>
      <c r="G5453" s="2" t="s">
        <v>9</v>
      </c>
      <c r="H5453" s="13">
        <v>553653</v>
      </c>
      <c r="I5453" s="14">
        <v>642509108</v>
      </c>
      <c r="J5453" s="14">
        <f>表格1[[#This Row],[信用卡交易筆數]]/1000</f>
        <v>553.65300000000002</v>
      </c>
      <c r="K5453" s="14">
        <f>表格1[[#This Row],[信用卡交易金額'[新臺幣']]]/1000</f>
        <v>642509.10800000001</v>
      </c>
      <c r="L5453" s="14">
        <f>表格1[[#This Row],[信用卡交易金額'[新臺幣']]]/1000000</f>
        <v>642.50910799999997</v>
      </c>
      <c r="M5453" s="14" t="str" cm="1">
        <f t="array" ref="M5453">_xlfn.TEXTJOIN("", TRUE, _xlfn.XLOOKUP(TRUE, VALUE(表格1[[#This Row],[年月]]) &lt;= VALUE($R$8:$R$12), $Q$8:$Q$12)) &amp; "年度"</f>
        <v>2023年度</v>
      </c>
    </row>
    <row r="5454" spans="1:13" x14ac:dyDescent="0.3">
      <c r="A5454" s="2">
        <v>202307</v>
      </c>
      <c r="B5454" s="19">
        <f>DATE(表格1[[#This Row],[年]],表格1[[#This Row],[月]],1)</f>
        <v>45108</v>
      </c>
      <c r="C5454" s="2" t="str">
        <f>LEFT(表格1[[#This Row],[年月]],4)</f>
        <v>2023</v>
      </c>
      <c r="D5454" s="2" t="str">
        <f>RIGHT(表格1[[#This Row],[年月]],2)</f>
        <v>07</v>
      </c>
      <c r="E5454" s="5">
        <v>10008000</v>
      </c>
      <c r="F5454" s="2" t="str">
        <f>VLOOKUP(TEXT(表格1[[#This Row],[地區]],"00000000"),縣市代碼,2,0)</f>
        <v>南投縣</v>
      </c>
      <c r="G5454" s="2" t="s">
        <v>10</v>
      </c>
      <c r="H5454" s="13">
        <v>342217</v>
      </c>
      <c r="I5454" s="14">
        <v>956629242</v>
      </c>
      <c r="J5454" s="14">
        <f>表格1[[#This Row],[信用卡交易筆數]]/1000</f>
        <v>342.21699999999998</v>
      </c>
      <c r="K5454" s="14">
        <f>表格1[[#This Row],[信用卡交易金額'[新臺幣']]]/1000</f>
        <v>956629.24199999997</v>
      </c>
      <c r="L5454" s="14">
        <f>表格1[[#This Row],[信用卡交易金額'[新臺幣']]]/1000000</f>
        <v>956.62924199999998</v>
      </c>
      <c r="M5454" s="14" t="str" cm="1">
        <f t="array" ref="M5454">_xlfn.TEXTJOIN("", TRUE, _xlfn.XLOOKUP(TRUE, VALUE(表格1[[#This Row],[年月]]) &lt;= VALUE($R$8:$R$12), $Q$8:$Q$12)) &amp; "年度"</f>
        <v>2023年度</v>
      </c>
    </row>
    <row r="5455" spans="1:13" x14ac:dyDescent="0.3">
      <c r="A5455" s="2">
        <v>202307</v>
      </c>
      <c r="B5455" s="19">
        <f>DATE(表格1[[#This Row],[年]],表格1[[#This Row],[月]],1)</f>
        <v>45108</v>
      </c>
      <c r="C5455" s="2" t="str">
        <f>LEFT(表格1[[#This Row],[年月]],4)</f>
        <v>2023</v>
      </c>
      <c r="D5455" s="2" t="str">
        <f>RIGHT(表格1[[#This Row],[年月]],2)</f>
        <v>07</v>
      </c>
      <c r="E5455" s="5">
        <v>10009000</v>
      </c>
      <c r="F5455" s="2" t="str">
        <f>VLOOKUP(TEXT(表格1[[#This Row],[地區]],"00000000"),縣市代碼,2,0)</f>
        <v>雲林縣</v>
      </c>
      <c r="G5455" s="2" t="s">
        <v>4</v>
      </c>
      <c r="H5455" s="13">
        <v>751338</v>
      </c>
      <c r="I5455" s="14">
        <v>359231010</v>
      </c>
      <c r="J5455" s="14">
        <f>表格1[[#This Row],[信用卡交易筆數]]/1000</f>
        <v>751.33799999999997</v>
      </c>
      <c r="K5455" s="14">
        <f>表格1[[#This Row],[信用卡交易金額'[新臺幣']]]/1000</f>
        <v>359231.01</v>
      </c>
      <c r="L5455" s="14">
        <f>表格1[[#This Row],[信用卡交易金額'[新臺幣']]]/1000000</f>
        <v>359.23101000000003</v>
      </c>
      <c r="M5455" s="14" t="str" cm="1">
        <f t="array" ref="M5455">_xlfn.TEXTJOIN("", TRUE, _xlfn.XLOOKUP(TRUE, VALUE(表格1[[#This Row],[年月]]) &lt;= VALUE($R$8:$R$12), $Q$8:$Q$12)) &amp; "年度"</f>
        <v>2023年度</v>
      </c>
    </row>
    <row r="5456" spans="1:13" x14ac:dyDescent="0.3">
      <c r="A5456" s="2">
        <v>202307</v>
      </c>
      <c r="B5456" s="19">
        <f>DATE(表格1[[#This Row],[年]],表格1[[#This Row],[月]],1)</f>
        <v>45108</v>
      </c>
      <c r="C5456" s="2" t="str">
        <f>LEFT(表格1[[#This Row],[年月]],4)</f>
        <v>2023</v>
      </c>
      <c r="D5456" s="2" t="str">
        <f>RIGHT(表格1[[#This Row],[年月]],2)</f>
        <v>07</v>
      </c>
      <c r="E5456" s="5">
        <v>10009000</v>
      </c>
      <c r="F5456" s="2" t="str">
        <f>VLOOKUP(TEXT(表格1[[#This Row],[地區]],"00000000"),縣市代碼,2,0)</f>
        <v>雲林縣</v>
      </c>
      <c r="G5456" s="2" t="s">
        <v>5</v>
      </c>
      <c r="H5456" s="13">
        <v>61910</v>
      </c>
      <c r="I5456" s="14">
        <v>159333393</v>
      </c>
      <c r="J5456" s="14">
        <f>表格1[[#This Row],[信用卡交易筆數]]/1000</f>
        <v>61.91</v>
      </c>
      <c r="K5456" s="14">
        <f>表格1[[#This Row],[信用卡交易金額'[新臺幣']]]/1000</f>
        <v>159333.39300000001</v>
      </c>
      <c r="L5456" s="14">
        <f>表格1[[#This Row],[信用卡交易金額'[新臺幣']]]/1000000</f>
        <v>159.333393</v>
      </c>
      <c r="M5456" s="14" t="str" cm="1">
        <f t="array" ref="M5456">_xlfn.TEXTJOIN("", TRUE, _xlfn.XLOOKUP(TRUE, VALUE(表格1[[#This Row],[年月]]) &lt;= VALUE($R$8:$R$12), $Q$8:$Q$12)) &amp; "年度"</f>
        <v>2023年度</v>
      </c>
    </row>
    <row r="5457" spans="1:13" x14ac:dyDescent="0.3">
      <c r="A5457" s="2">
        <v>202307</v>
      </c>
      <c r="B5457" s="19">
        <f>DATE(表格1[[#This Row],[年]],表格1[[#This Row],[月]],1)</f>
        <v>45108</v>
      </c>
      <c r="C5457" s="2" t="str">
        <f>LEFT(表格1[[#This Row],[年月]],4)</f>
        <v>2023</v>
      </c>
      <c r="D5457" s="2" t="str">
        <f>RIGHT(表格1[[#This Row],[年月]],2)</f>
        <v>07</v>
      </c>
      <c r="E5457" s="5">
        <v>10009000</v>
      </c>
      <c r="F5457" s="2" t="str">
        <f>VLOOKUP(TEXT(表格1[[#This Row],[地區]],"00000000"),縣市代碼,2,0)</f>
        <v>雲林縣</v>
      </c>
      <c r="G5457" s="2" t="s">
        <v>6</v>
      </c>
      <c r="H5457" s="13">
        <v>85545</v>
      </c>
      <c r="I5457" s="14">
        <v>291551081</v>
      </c>
      <c r="J5457" s="14">
        <f>表格1[[#This Row],[信用卡交易筆數]]/1000</f>
        <v>85.545000000000002</v>
      </c>
      <c r="K5457" s="14">
        <f>表格1[[#This Row],[信用卡交易金額'[新臺幣']]]/1000</f>
        <v>291551.08100000001</v>
      </c>
      <c r="L5457" s="14">
        <f>表格1[[#This Row],[信用卡交易金額'[新臺幣']]]/1000000</f>
        <v>291.55108100000001</v>
      </c>
      <c r="M5457" s="14" t="str" cm="1">
        <f t="array" ref="M5457">_xlfn.TEXTJOIN("", TRUE, _xlfn.XLOOKUP(TRUE, VALUE(表格1[[#This Row],[年月]]) &lt;= VALUE($R$8:$R$12), $Q$8:$Q$12)) &amp; "年度"</f>
        <v>2023年度</v>
      </c>
    </row>
    <row r="5458" spans="1:13" x14ac:dyDescent="0.3">
      <c r="A5458" s="2">
        <v>202307</v>
      </c>
      <c r="B5458" s="19">
        <f>DATE(表格1[[#This Row],[年]],表格1[[#This Row],[月]],1)</f>
        <v>45108</v>
      </c>
      <c r="C5458" s="2" t="str">
        <f>LEFT(表格1[[#This Row],[年月]],4)</f>
        <v>2023</v>
      </c>
      <c r="D5458" s="2" t="str">
        <f>RIGHT(表格1[[#This Row],[年月]],2)</f>
        <v>07</v>
      </c>
      <c r="E5458" s="5">
        <v>10009000</v>
      </c>
      <c r="F5458" s="2" t="str">
        <f>VLOOKUP(TEXT(表格1[[#This Row],[地區]],"00000000"),縣市代碼,2,0)</f>
        <v>雲林縣</v>
      </c>
      <c r="G5458" s="2" t="s">
        <v>7</v>
      </c>
      <c r="H5458" s="13">
        <v>577441</v>
      </c>
      <c r="I5458" s="14">
        <v>745952798</v>
      </c>
      <c r="J5458" s="14">
        <f>表格1[[#This Row],[信用卡交易筆數]]/1000</f>
        <v>577.44100000000003</v>
      </c>
      <c r="K5458" s="14">
        <f>表格1[[#This Row],[信用卡交易金額'[新臺幣']]]/1000</f>
        <v>745952.79799999995</v>
      </c>
      <c r="L5458" s="14">
        <f>表格1[[#This Row],[信用卡交易金額'[新臺幣']]]/1000000</f>
        <v>745.95279800000003</v>
      </c>
      <c r="M5458" s="14" t="str" cm="1">
        <f t="array" ref="M5458">_xlfn.TEXTJOIN("", TRUE, _xlfn.XLOOKUP(TRUE, VALUE(表格1[[#This Row],[年月]]) &lt;= VALUE($R$8:$R$12), $Q$8:$Q$12)) &amp; "年度"</f>
        <v>2023年度</v>
      </c>
    </row>
    <row r="5459" spans="1:13" x14ac:dyDescent="0.3">
      <c r="A5459" s="2">
        <v>202307</v>
      </c>
      <c r="B5459" s="19">
        <f>DATE(表格1[[#This Row],[年]],表格1[[#This Row],[月]],1)</f>
        <v>45108</v>
      </c>
      <c r="C5459" s="2" t="str">
        <f>LEFT(表格1[[#This Row],[年月]],4)</f>
        <v>2023</v>
      </c>
      <c r="D5459" s="2" t="str">
        <f>RIGHT(表格1[[#This Row],[年月]],2)</f>
        <v>07</v>
      </c>
      <c r="E5459" s="5">
        <v>10009000</v>
      </c>
      <c r="F5459" s="2" t="str">
        <f>VLOOKUP(TEXT(表格1[[#This Row],[地區]],"00000000"),縣市代碼,2,0)</f>
        <v>雲林縣</v>
      </c>
      <c r="G5459" s="2" t="s">
        <v>8</v>
      </c>
      <c r="H5459" s="13">
        <v>349325</v>
      </c>
      <c r="I5459" s="14">
        <v>558145693</v>
      </c>
      <c r="J5459" s="14">
        <f>表格1[[#This Row],[信用卡交易筆數]]/1000</f>
        <v>349.32499999999999</v>
      </c>
      <c r="K5459" s="14">
        <f>表格1[[#This Row],[信用卡交易金額'[新臺幣']]]/1000</f>
        <v>558145.69299999997</v>
      </c>
      <c r="L5459" s="14">
        <f>表格1[[#This Row],[信用卡交易金額'[新臺幣']]]/1000000</f>
        <v>558.14569300000005</v>
      </c>
      <c r="M5459" s="14" t="str" cm="1">
        <f t="array" ref="M5459">_xlfn.TEXTJOIN("", TRUE, _xlfn.XLOOKUP(TRUE, VALUE(表格1[[#This Row],[年月]]) &lt;= VALUE($R$8:$R$12), $Q$8:$Q$12)) &amp; "年度"</f>
        <v>2023年度</v>
      </c>
    </row>
    <row r="5460" spans="1:13" x14ac:dyDescent="0.3">
      <c r="A5460" s="2">
        <v>202307</v>
      </c>
      <c r="B5460" s="19">
        <f>DATE(表格1[[#This Row],[年]],表格1[[#This Row],[月]],1)</f>
        <v>45108</v>
      </c>
      <c r="C5460" s="2" t="str">
        <f>LEFT(表格1[[#This Row],[年月]],4)</f>
        <v>2023</v>
      </c>
      <c r="D5460" s="2" t="str">
        <f>RIGHT(表格1[[#This Row],[年月]],2)</f>
        <v>07</v>
      </c>
      <c r="E5460" s="5">
        <v>10009000</v>
      </c>
      <c r="F5460" s="2" t="str">
        <f>VLOOKUP(TEXT(表格1[[#This Row],[地區]],"00000000"),縣市代碼,2,0)</f>
        <v>雲林縣</v>
      </c>
      <c r="G5460" s="2" t="s">
        <v>9</v>
      </c>
      <c r="H5460" s="13">
        <v>689141</v>
      </c>
      <c r="I5460" s="14">
        <v>826260829</v>
      </c>
      <c r="J5460" s="14">
        <f>表格1[[#This Row],[信用卡交易筆數]]/1000</f>
        <v>689.14099999999996</v>
      </c>
      <c r="K5460" s="14">
        <f>表格1[[#This Row],[信用卡交易金額'[新臺幣']]]/1000</f>
        <v>826260.82900000003</v>
      </c>
      <c r="L5460" s="14">
        <f>表格1[[#This Row],[信用卡交易金額'[新臺幣']]]/1000000</f>
        <v>826.26082899999994</v>
      </c>
      <c r="M5460" s="14" t="str" cm="1">
        <f t="array" ref="M5460">_xlfn.TEXTJOIN("", TRUE, _xlfn.XLOOKUP(TRUE, VALUE(表格1[[#This Row],[年月]]) &lt;= VALUE($R$8:$R$12), $Q$8:$Q$12)) &amp; "年度"</f>
        <v>2023年度</v>
      </c>
    </row>
    <row r="5461" spans="1:13" x14ac:dyDescent="0.3">
      <c r="A5461" s="2">
        <v>202307</v>
      </c>
      <c r="B5461" s="19">
        <f>DATE(表格1[[#This Row],[年]],表格1[[#This Row],[月]],1)</f>
        <v>45108</v>
      </c>
      <c r="C5461" s="2" t="str">
        <f>LEFT(表格1[[#This Row],[年月]],4)</f>
        <v>2023</v>
      </c>
      <c r="D5461" s="2" t="str">
        <f>RIGHT(表格1[[#This Row],[年月]],2)</f>
        <v>07</v>
      </c>
      <c r="E5461" s="5">
        <v>10009000</v>
      </c>
      <c r="F5461" s="2" t="str">
        <f>VLOOKUP(TEXT(表格1[[#This Row],[地區]],"00000000"),縣市代碼,2,0)</f>
        <v>雲林縣</v>
      </c>
      <c r="G5461" s="2" t="s">
        <v>10</v>
      </c>
      <c r="H5461" s="13">
        <v>431259</v>
      </c>
      <c r="I5461" s="14">
        <v>1217894508</v>
      </c>
      <c r="J5461" s="14">
        <f>表格1[[#This Row],[信用卡交易筆數]]/1000</f>
        <v>431.25900000000001</v>
      </c>
      <c r="K5461" s="14">
        <f>表格1[[#This Row],[信用卡交易金額'[新臺幣']]]/1000</f>
        <v>1217894.5079999999</v>
      </c>
      <c r="L5461" s="14">
        <f>表格1[[#This Row],[信用卡交易金額'[新臺幣']]]/1000000</f>
        <v>1217.8945080000001</v>
      </c>
      <c r="M5461" s="14" t="str" cm="1">
        <f t="array" ref="M5461">_xlfn.TEXTJOIN("", TRUE, _xlfn.XLOOKUP(TRUE, VALUE(表格1[[#This Row],[年月]]) &lt;= VALUE($R$8:$R$12), $Q$8:$Q$12)) &amp; "年度"</f>
        <v>2023年度</v>
      </c>
    </row>
    <row r="5462" spans="1:13" x14ac:dyDescent="0.3">
      <c r="A5462" s="2">
        <v>202307</v>
      </c>
      <c r="B5462" s="19">
        <f>DATE(表格1[[#This Row],[年]],表格1[[#This Row],[月]],1)</f>
        <v>45108</v>
      </c>
      <c r="C5462" s="2" t="str">
        <f>LEFT(表格1[[#This Row],[年月]],4)</f>
        <v>2023</v>
      </c>
      <c r="D5462" s="2" t="str">
        <f>RIGHT(表格1[[#This Row],[年月]],2)</f>
        <v>07</v>
      </c>
      <c r="E5462" s="5">
        <v>10010000</v>
      </c>
      <c r="F5462" s="2" t="str">
        <f>VLOOKUP(TEXT(表格1[[#This Row],[地區]],"00000000"),縣市代碼,2,0)</f>
        <v>嘉義縣</v>
      </c>
      <c r="G5462" s="2" t="s">
        <v>4</v>
      </c>
      <c r="H5462" s="13">
        <v>532860</v>
      </c>
      <c r="I5462" s="14">
        <v>251236705</v>
      </c>
      <c r="J5462" s="14">
        <f>表格1[[#This Row],[信用卡交易筆數]]/1000</f>
        <v>532.86</v>
      </c>
      <c r="K5462" s="14">
        <f>表格1[[#This Row],[信用卡交易金額'[新臺幣']]]/1000</f>
        <v>251236.70499999999</v>
      </c>
      <c r="L5462" s="14">
        <f>表格1[[#This Row],[信用卡交易金額'[新臺幣']]]/1000000</f>
        <v>251.236705</v>
      </c>
      <c r="M5462" s="14" t="str" cm="1">
        <f t="array" ref="M5462">_xlfn.TEXTJOIN("", TRUE, _xlfn.XLOOKUP(TRUE, VALUE(表格1[[#This Row],[年月]]) &lt;= VALUE($R$8:$R$12), $Q$8:$Q$12)) &amp; "年度"</f>
        <v>2023年度</v>
      </c>
    </row>
    <row r="5463" spans="1:13" x14ac:dyDescent="0.3">
      <c r="A5463" s="2">
        <v>202307</v>
      </c>
      <c r="B5463" s="19">
        <f>DATE(表格1[[#This Row],[年]],表格1[[#This Row],[月]],1)</f>
        <v>45108</v>
      </c>
      <c r="C5463" s="2" t="str">
        <f>LEFT(表格1[[#This Row],[年月]],4)</f>
        <v>2023</v>
      </c>
      <c r="D5463" s="2" t="str">
        <f>RIGHT(表格1[[#This Row],[年月]],2)</f>
        <v>07</v>
      </c>
      <c r="E5463" s="5">
        <v>10010000</v>
      </c>
      <c r="F5463" s="2" t="str">
        <f>VLOOKUP(TEXT(表格1[[#This Row],[地區]],"00000000"),縣市代碼,2,0)</f>
        <v>嘉義縣</v>
      </c>
      <c r="G5463" s="2" t="s">
        <v>5</v>
      </c>
      <c r="H5463" s="13">
        <v>41363</v>
      </c>
      <c r="I5463" s="14">
        <v>103480193</v>
      </c>
      <c r="J5463" s="14">
        <f>表格1[[#This Row],[信用卡交易筆數]]/1000</f>
        <v>41.363</v>
      </c>
      <c r="K5463" s="14">
        <f>表格1[[#This Row],[信用卡交易金額'[新臺幣']]]/1000</f>
        <v>103480.193</v>
      </c>
      <c r="L5463" s="14">
        <f>表格1[[#This Row],[信用卡交易金額'[新臺幣']]]/1000000</f>
        <v>103.480193</v>
      </c>
      <c r="M5463" s="14" t="str" cm="1">
        <f t="array" ref="M5463">_xlfn.TEXTJOIN("", TRUE, _xlfn.XLOOKUP(TRUE, VALUE(表格1[[#This Row],[年月]]) &lt;= VALUE($R$8:$R$12), $Q$8:$Q$12)) &amp; "年度"</f>
        <v>2023年度</v>
      </c>
    </row>
    <row r="5464" spans="1:13" x14ac:dyDescent="0.3">
      <c r="A5464" s="2">
        <v>202307</v>
      </c>
      <c r="B5464" s="19">
        <f>DATE(表格1[[#This Row],[年]],表格1[[#This Row],[月]],1)</f>
        <v>45108</v>
      </c>
      <c r="C5464" s="2" t="str">
        <f>LEFT(表格1[[#This Row],[年月]],4)</f>
        <v>2023</v>
      </c>
      <c r="D5464" s="2" t="str">
        <f>RIGHT(表格1[[#This Row],[年月]],2)</f>
        <v>07</v>
      </c>
      <c r="E5464" s="5">
        <v>10010000</v>
      </c>
      <c r="F5464" s="2" t="str">
        <f>VLOOKUP(TEXT(表格1[[#This Row],[地區]],"00000000"),縣市代碼,2,0)</f>
        <v>嘉義縣</v>
      </c>
      <c r="G5464" s="2" t="s">
        <v>6</v>
      </c>
      <c r="H5464" s="13">
        <v>57621</v>
      </c>
      <c r="I5464" s="14">
        <v>198412669</v>
      </c>
      <c r="J5464" s="14">
        <f>表格1[[#This Row],[信用卡交易筆數]]/1000</f>
        <v>57.621000000000002</v>
      </c>
      <c r="K5464" s="14">
        <f>表格1[[#This Row],[信用卡交易金額'[新臺幣']]]/1000</f>
        <v>198412.66899999999</v>
      </c>
      <c r="L5464" s="14">
        <f>表格1[[#This Row],[信用卡交易金額'[新臺幣']]]/1000000</f>
        <v>198.41266899999999</v>
      </c>
      <c r="M5464" s="14" t="str" cm="1">
        <f t="array" ref="M5464">_xlfn.TEXTJOIN("", TRUE, _xlfn.XLOOKUP(TRUE, VALUE(表格1[[#This Row],[年月]]) &lt;= VALUE($R$8:$R$12), $Q$8:$Q$12)) &amp; "年度"</f>
        <v>2023年度</v>
      </c>
    </row>
    <row r="5465" spans="1:13" x14ac:dyDescent="0.3">
      <c r="A5465" s="2">
        <v>202307</v>
      </c>
      <c r="B5465" s="19">
        <f>DATE(表格1[[#This Row],[年]],表格1[[#This Row],[月]],1)</f>
        <v>45108</v>
      </c>
      <c r="C5465" s="2" t="str">
        <f>LEFT(表格1[[#This Row],[年月]],4)</f>
        <v>2023</v>
      </c>
      <c r="D5465" s="2" t="str">
        <f>RIGHT(表格1[[#This Row],[年月]],2)</f>
        <v>07</v>
      </c>
      <c r="E5465" s="5">
        <v>10010000</v>
      </c>
      <c r="F5465" s="2" t="str">
        <f>VLOOKUP(TEXT(表格1[[#This Row],[地區]],"00000000"),縣市代碼,2,0)</f>
        <v>嘉義縣</v>
      </c>
      <c r="G5465" s="2" t="s">
        <v>7</v>
      </c>
      <c r="H5465" s="13">
        <v>423346</v>
      </c>
      <c r="I5465" s="14">
        <v>546562554</v>
      </c>
      <c r="J5465" s="14">
        <f>表格1[[#This Row],[信用卡交易筆數]]/1000</f>
        <v>423.346</v>
      </c>
      <c r="K5465" s="14">
        <f>表格1[[#This Row],[信用卡交易金額'[新臺幣']]]/1000</f>
        <v>546562.554</v>
      </c>
      <c r="L5465" s="14">
        <f>表格1[[#This Row],[信用卡交易金額'[新臺幣']]]/1000000</f>
        <v>546.56255399999998</v>
      </c>
      <c r="M5465" s="14" t="str" cm="1">
        <f t="array" ref="M5465">_xlfn.TEXTJOIN("", TRUE, _xlfn.XLOOKUP(TRUE, VALUE(表格1[[#This Row],[年月]]) &lt;= VALUE($R$8:$R$12), $Q$8:$Q$12)) &amp; "年度"</f>
        <v>2023年度</v>
      </c>
    </row>
    <row r="5466" spans="1:13" x14ac:dyDescent="0.3">
      <c r="A5466" s="2">
        <v>202307</v>
      </c>
      <c r="B5466" s="19">
        <f>DATE(表格1[[#This Row],[年]],表格1[[#This Row],[月]],1)</f>
        <v>45108</v>
      </c>
      <c r="C5466" s="2" t="str">
        <f>LEFT(表格1[[#This Row],[年月]],4)</f>
        <v>2023</v>
      </c>
      <c r="D5466" s="2" t="str">
        <f>RIGHT(表格1[[#This Row],[年月]],2)</f>
        <v>07</v>
      </c>
      <c r="E5466" s="5">
        <v>10010000</v>
      </c>
      <c r="F5466" s="2" t="str">
        <f>VLOOKUP(TEXT(表格1[[#This Row],[地區]],"00000000"),縣市代碼,2,0)</f>
        <v>嘉義縣</v>
      </c>
      <c r="G5466" s="2" t="s">
        <v>8</v>
      </c>
      <c r="H5466" s="13">
        <v>247826</v>
      </c>
      <c r="I5466" s="14">
        <v>400894321</v>
      </c>
      <c r="J5466" s="14">
        <f>表格1[[#This Row],[信用卡交易筆數]]/1000</f>
        <v>247.82599999999999</v>
      </c>
      <c r="K5466" s="14">
        <f>表格1[[#This Row],[信用卡交易金額'[新臺幣']]]/1000</f>
        <v>400894.321</v>
      </c>
      <c r="L5466" s="14">
        <f>表格1[[#This Row],[信用卡交易金額'[新臺幣']]]/1000000</f>
        <v>400.89432099999999</v>
      </c>
      <c r="M5466" s="14" t="str" cm="1">
        <f t="array" ref="M5466">_xlfn.TEXTJOIN("", TRUE, _xlfn.XLOOKUP(TRUE, VALUE(表格1[[#This Row],[年月]]) &lt;= VALUE($R$8:$R$12), $Q$8:$Q$12)) &amp; "年度"</f>
        <v>2023年度</v>
      </c>
    </row>
    <row r="5467" spans="1:13" x14ac:dyDescent="0.3">
      <c r="A5467" s="2">
        <v>202307</v>
      </c>
      <c r="B5467" s="19">
        <f>DATE(表格1[[#This Row],[年]],表格1[[#This Row],[月]],1)</f>
        <v>45108</v>
      </c>
      <c r="C5467" s="2" t="str">
        <f>LEFT(表格1[[#This Row],[年月]],4)</f>
        <v>2023</v>
      </c>
      <c r="D5467" s="2" t="str">
        <f>RIGHT(表格1[[#This Row],[年月]],2)</f>
        <v>07</v>
      </c>
      <c r="E5467" s="5">
        <v>10010000</v>
      </c>
      <c r="F5467" s="2" t="str">
        <f>VLOOKUP(TEXT(表格1[[#This Row],[地區]],"00000000"),縣市代碼,2,0)</f>
        <v>嘉義縣</v>
      </c>
      <c r="G5467" s="2" t="s">
        <v>9</v>
      </c>
      <c r="H5467" s="13">
        <v>516671</v>
      </c>
      <c r="I5467" s="14">
        <v>629573358</v>
      </c>
      <c r="J5467" s="14">
        <f>表格1[[#This Row],[信用卡交易筆數]]/1000</f>
        <v>516.67100000000005</v>
      </c>
      <c r="K5467" s="14">
        <f>表格1[[#This Row],[信用卡交易金額'[新臺幣']]]/1000</f>
        <v>629573.35800000001</v>
      </c>
      <c r="L5467" s="14">
        <f>表格1[[#This Row],[信用卡交易金額'[新臺幣']]]/1000000</f>
        <v>629.57335799999998</v>
      </c>
      <c r="M5467" s="14" t="str" cm="1">
        <f t="array" ref="M5467">_xlfn.TEXTJOIN("", TRUE, _xlfn.XLOOKUP(TRUE, VALUE(表格1[[#This Row],[年月]]) &lt;= VALUE($R$8:$R$12), $Q$8:$Q$12)) &amp; "年度"</f>
        <v>2023年度</v>
      </c>
    </row>
    <row r="5468" spans="1:13" x14ac:dyDescent="0.3">
      <c r="A5468" s="2">
        <v>202307</v>
      </c>
      <c r="B5468" s="19">
        <f>DATE(表格1[[#This Row],[年]],表格1[[#This Row],[月]],1)</f>
        <v>45108</v>
      </c>
      <c r="C5468" s="2" t="str">
        <f>LEFT(表格1[[#This Row],[年月]],4)</f>
        <v>2023</v>
      </c>
      <c r="D5468" s="2" t="str">
        <f>RIGHT(表格1[[#This Row],[年月]],2)</f>
        <v>07</v>
      </c>
      <c r="E5468" s="5">
        <v>10010000</v>
      </c>
      <c r="F5468" s="2" t="str">
        <f>VLOOKUP(TEXT(表格1[[#This Row],[地區]],"00000000"),縣市代碼,2,0)</f>
        <v>嘉義縣</v>
      </c>
      <c r="G5468" s="2" t="s">
        <v>10</v>
      </c>
      <c r="H5468" s="13">
        <v>312213</v>
      </c>
      <c r="I5468" s="14">
        <v>858315463</v>
      </c>
      <c r="J5468" s="14">
        <f>表格1[[#This Row],[信用卡交易筆數]]/1000</f>
        <v>312.21300000000002</v>
      </c>
      <c r="K5468" s="14">
        <f>表格1[[#This Row],[信用卡交易金額'[新臺幣']]]/1000</f>
        <v>858315.46299999999</v>
      </c>
      <c r="L5468" s="14">
        <f>表格1[[#This Row],[信用卡交易金額'[新臺幣']]]/1000000</f>
        <v>858.31546300000002</v>
      </c>
      <c r="M5468" s="14" t="str" cm="1">
        <f t="array" ref="M5468">_xlfn.TEXTJOIN("", TRUE, _xlfn.XLOOKUP(TRUE, VALUE(表格1[[#This Row],[年月]]) &lt;= VALUE($R$8:$R$12), $Q$8:$Q$12)) &amp; "年度"</f>
        <v>2023年度</v>
      </c>
    </row>
    <row r="5469" spans="1:13" x14ac:dyDescent="0.3">
      <c r="A5469" s="2">
        <v>202307</v>
      </c>
      <c r="B5469" s="19">
        <f>DATE(表格1[[#This Row],[年]],表格1[[#This Row],[月]],1)</f>
        <v>45108</v>
      </c>
      <c r="C5469" s="2" t="str">
        <f>LEFT(表格1[[#This Row],[年月]],4)</f>
        <v>2023</v>
      </c>
      <c r="D5469" s="2" t="str">
        <f>RIGHT(表格1[[#This Row],[年月]],2)</f>
        <v>07</v>
      </c>
      <c r="E5469" s="5">
        <v>10020000</v>
      </c>
      <c r="F5469" s="2" t="str">
        <f>VLOOKUP(TEXT(表格1[[#This Row],[地區]],"00000000"),縣市代碼,2,0)</f>
        <v>嘉義市</v>
      </c>
      <c r="G5469" s="2" t="s">
        <v>4</v>
      </c>
      <c r="H5469" s="13">
        <v>551914</v>
      </c>
      <c r="I5469" s="14">
        <v>270165628</v>
      </c>
      <c r="J5469" s="14">
        <f>表格1[[#This Row],[信用卡交易筆數]]/1000</f>
        <v>551.91399999999999</v>
      </c>
      <c r="K5469" s="14">
        <f>表格1[[#This Row],[信用卡交易金額'[新臺幣']]]/1000</f>
        <v>270165.62800000003</v>
      </c>
      <c r="L5469" s="14">
        <f>表格1[[#This Row],[信用卡交易金額'[新臺幣']]]/1000000</f>
        <v>270.16562800000003</v>
      </c>
      <c r="M5469" s="14" t="str" cm="1">
        <f t="array" ref="M5469">_xlfn.TEXTJOIN("", TRUE, _xlfn.XLOOKUP(TRUE, VALUE(表格1[[#This Row],[年月]]) &lt;= VALUE($R$8:$R$12), $Q$8:$Q$12)) &amp; "年度"</f>
        <v>2023年度</v>
      </c>
    </row>
    <row r="5470" spans="1:13" x14ac:dyDescent="0.3">
      <c r="A5470" s="2">
        <v>202307</v>
      </c>
      <c r="B5470" s="19">
        <f>DATE(表格1[[#This Row],[年]],表格1[[#This Row],[月]],1)</f>
        <v>45108</v>
      </c>
      <c r="C5470" s="2" t="str">
        <f>LEFT(表格1[[#This Row],[年月]],4)</f>
        <v>2023</v>
      </c>
      <c r="D5470" s="2" t="str">
        <f>RIGHT(表格1[[#This Row],[年月]],2)</f>
        <v>07</v>
      </c>
      <c r="E5470" s="5">
        <v>10020000</v>
      </c>
      <c r="F5470" s="2" t="str">
        <f>VLOOKUP(TEXT(表格1[[#This Row],[地區]],"00000000"),縣市代碼,2,0)</f>
        <v>嘉義市</v>
      </c>
      <c r="G5470" s="2" t="s">
        <v>5</v>
      </c>
      <c r="H5470" s="13">
        <v>38123</v>
      </c>
      <c r="I5470" s="14">
        <v>111768692</v>
      </c>
      <c r="J5470" s="14">
        <f>表格1[[#This Row],[信用卡交易筆數]]/1000</f>
        <v>38.122999999999998</v>
      </c>
      <c r="K5470" s="14">
        <f>表格1[[#This Row],[信用卡交易金額'[新臺幣']]]/1000</f>
        <v>111768.692</v>
      </c>
      <c r="L5470" s="14">
        <f>表格1[[#This Row],[信用卡交易金額'[新臺幣']]]/1000000</f>
        <v>111.768692</v>
      </c>
      <c r="M5470" s="14" t="str" cm="1">
        <f t="array" ref="M5470">_xlfn.TEXTJOIN("", TRUE, _xlfn.XLOOKUP(TRUE, VALUE(表格1[[#This Row],[年月]]) &lt;= VALUE($R$8:$R$12), $Q$8:$Q$12)) &amp; "年度"</f>
        <v>2023年度</v>
      </c>
    </row>
    <row r="5471" spans="1:13" x14ac:dyDescent="0.3">
      <c r="A5471" s="2">
        <v>202307</v>
      </c>
      <c r="B5471" s="19">
        <f>DATE(表格1[[#This Row],[年]],表格1[[#This Row],[月]],1)</f>
        <v>45108</v>
      </c>
      <c r="C5471" s="2" t="str">
        <f>LEFT(表格1[[#This Row],[年月]],4)</f>
        <v>2023</v>
      </c>
      <c r="D5471" s="2" t="str">
        <f>RIGHT(表格1[[#This Row],[年月]],2)</f>
        <v>07</v>
      </c>
      <c r="E5471" s="5">
        <v>10020000</v>
      </c>
      <c r="F5471" s="2" t="str">
        <f>VLOOKUP(TEXT(表格1[[#This Row],[地區]],"00000000"),縣市代碼,2,0)</f>
        <v>嘉義市</v>
      </c>
      <c r="G5471" s="2" t="s">
        <v>6</v>
      </c>
      <c r="H5471" s="13">
        <v>57880</v>
      </c>
      <c r="I5471" s="14">
        <v>213826444</v>
      </c>
      <c r="J5471" s="14">
        <f>表格1[[#This Row],[信用卡交易筆數]]/1000</f>
        <v>57.88</v>
      </c>
      <c r="K5471" s="14">
        <f>表格1[[#This Row],[信用卡交易金額'[新臺幣']]]/1000</f>
        <v>213826.44399999999</v>
      </c>
      <c r="L5471" s="14">
        <f>表格1[[#This Row],[信用卡交易金額'[新臺幣']]]/1000000</f>
        <v>213.82644400000001</v>
      </c>
      <c r="M5471" s="14" t="str" cm="1">
        <f t="array" ref="M5471">_xlfn.TEXTJOIN("", TRUE, _xlfn.XLOOKUP(TRUE, VALUE(表格1[[#This Row],[年月]]) &lt;= VALUE($R$8:$R$12), $Q$8:$Q$12)) &amp; "年度"</f>
        <v>2023年度</v>
      </c>
    </row>
    <row r="5472" spans="1:13" x14ac:dyDescent="0.3">
      <c r="A5472" s="2">
        <v>202307</v>
      </c>
      <c r="B5472" s="19">
        <f>DATE(表格1[[#This Row],[年]],表格1[[#This Row],[月]],1)</f>
        <v>45108</v>
      </c>
      <c r="C5472" s="2" t="str">
        <f>LEFT(表格1[[#This Row],[年月]],4)</f>
        <v>2023</v>
      </c>
      <c r="D5472" s="2" t="str">
        <f>RIGHT(表格1[[#This Row],[年月]],2)</f>
        <v>07</v>
      </c>
      <c r="E5472" s="5">
        <v>10020000</v>
      </c>
      <c r="F5472" s="2" t="str">
        <f>VLOOKUP(TEXT(表格1[[#This Row],[地區]],"00000000"),縣市代碼,2,0)</f>
        <v>嘉義市</v>
      </c>
      <c r="G5472" s="2" t="s">
        <v>7</v>
      </c>
      <c r="H5472" s="13">
        <v>318867</v>
      </c>
      <c r="I5472" s="14">
        <v>415127282</v>
      </c>
      <c r="J5472" s="14">
        <f>表格1[[#This Row],[信用卡交易筆數]]/1000</f>
        <v>318.86700000000002</v>
      </c>
      <c r="K5472" s="14">
        <f>表格1[[#This Row],[信用卡交易金額'[新臺幣']]]/1000</f>
        <v>415127.28200000001</v>
      </c>
      <c r="L5472" s="14">
        <f>表格1[[#This Row],[信用卡交易金額'[新臺幣']]]/1000000</f>
        <v>415.12728199999998</v>
      </c>
      <c r="M5472" s="14" t="str" cm="1">
        <f t="array" ref="M5472">_xlfn.TEXTJOIN("", TRUE, _xlfn.XLOOKUP(TRUE, VALUE(表格1[[#This Row],[年月]]) &lt;= VALUE($R$8:$R$12), $Q$8:$Q$12)) &amp; "年度"</f>
        <v>2023年度</v>
      </c>
    </row>
    <row r="5473" spans="1:13" x14ac:dyDescent="0.3">
      <c r="A5473" s="2">
        <v>202307</v>
      </c>
      <c r="B5473" s="19">
        <f>DATE(表格1[[#This Row],[年]],表格1[[#This Row],[月]],1)</f>
        <v>45108</v>
      </c>
      <c r="C5473" s="2" t="str">
        <f>LEFT(表格1[[#This Row],[年月]],4)</f>
        <v>2023</v>
      </c>
      <c r="D5473" s="2" t="str">
        <f>RIGHT(表格1[[#This Row],[年月]],2)</f>
        <v>07</v>
      </c>
      <c r="E5473" s="5">
        <v>10020000</v>
      </c>
      <c r="F5473" s="2" t="str">
        <f>VLOOKUP(TEXT(表格1[[#This Row],[地區]],"00000000"),縣市代碼,2,0)</f>
        <v>嘉義市</v>
      </c>
      <c r="G5473" s="2" t="s">
        <v>8</v>
      </c>
      <c r="H5473" s="13">
        <v>209000</v>
      </c>
      <c r="I5473" s="14">
        <v>414556910</v>
      </c>
      <c r="J5473" s="14">
        <f>表格1[[#This Row],[信用卡交易筆數]]/1000</f>
        <v>209</v>
      </c>
      <c r="K5473" s="14">
        <f>表格1[[#This Row],[信用卡交易金額'[新臺幣']]]/1000</f>
        <v>414556.91</v>
      </c>
      <c r="L5473" s="14">
        <f>表格1[[#This Row],[信用卡交易金額'[新臺幣']]]/1000000</f>
        <v>414.55691000000002</v>
      </c>
      <c r="M5473" s="14" t="str" cm="1">
        <f t="array" ref="M5473">_xlfn.TEXTJOIN("", TRUE, _xlfn.XLOOKUP(TRUE, VALUE(表格1[[#This Row],[年月]]) &lt;= VALUE($R$8:$R$12), $Q$8:$Q$12)) &amp; "年度"</f>
        <v>2023年度</v>
      </c>
    </row>
    <row r="5474" spans="1:13" x14ac:dyDescent="0.3">
      <c r="A5474" s="2">
        <v>202307</v>
      </c>
      <c r="B5474" s="19">
        <f>DATE(表格1[[#This Row],[年]],表格1[[#This Row],[月]],1)</f>
        <v>45108</v>
      </c>
      <c r="C5474" s="2" t="str">
        <f>LEFT(表格1[[#This Row],[年月]],4)</f>
        <v>2023</v>
      </c>
      <c r="D5474" s="2" t="str">
        <f>RIGHT(表格1[[#This Row],[年月]],2)</f>
        <v>07</v>
      </c>
      <c r="E5474" s="5">
        <v>10020000</v>
      </c>
      <c r="F5474" s="2" t="str">
        <f>VLOOKUP(TEXT(表格1[[#This Row],[地區]],"00000000"),縣市代碼,2,0)</f>
        <v>嘉義市</v>
      </c>
      <c r="G5474" s="2" t="s">
        <v>9</v>
      </c>
      <c r="H5474" s="13">
        <v>514147</v>
      </c>
      <c r="I5474" s="14">
        <v>671807096</v>
      </c>
      <c r="J5474" s="14">
        <f>表格1[[#This Row],[信用卡交易筆數]]/1000</f>
        <v>514.14700000000005</v>
      </c>
      <c r="K5474" s="14">
        <f>表格1[[#This Row],[信用卡交易金額'[新臺幣']]]/1000</f>
        <v>671807.09600000002</v>
      </c>
      <c r="L5474" s="14">
        <f>表格1[[#This Row],[信用卡交易金額'[新臺幣']]]/1000000</f>
        <v>671.807096</v>
      </c>
      <c r="M5474" s="14" t="str" cm="1">
        <f t="array" ref="M5474">_xlfn.TEXTJOIN("", TRUE, _xlfn.XLOOKUP(TRUE, VALUE(表格1[[#This Row],[年月]]) &lt;= VALUE($R$8:$R$12), $Q$8:$Q$12)) &amp; "年度"</f>
        <v>2023年度</v>
      </c>
    </row>
    <row r="5475" spans="1:13" x14ac:dyDescent="0.3">
      <c r="A5475" s="2">
        <v>202307</v>
      </c>
      <c r="B5475" s="19">
        <f>DATE(表格1[[#This Row],[年]],表格1[[#This Row],[月]],1)</f>
        <v>45108</v>
      </c>
      <c r="C5475" s="2" t="str">
        <f>LEFT(表格1[[#This Row],[年月]],4)</f>
        <v>2023</v>
      </c>
      <c r="D5475" s="2" t="str">
        <f>RIGHT(表格1[[#This Row],[年月]],2)</f>
        <v>07</v>
      </c>
      <c r="E5475" s="5">
        <v>10020000</v>
      </c>
      <c r="F5475" s="2" t="str">
        <f>VLOOKUP(TEXT(表格1[[#This Row],[地區]],"00000000"),縣市代碼,2,0)</f>
        <v>嘉義市</v>
      </c>
      <c r="G5475" s="2" t="s">
        <v>10</v>
      </c>
      <c r="H5475" s="13">
        <v>285237</v>
      </c>
      <c r="I5475" s="14">
        <v>815180369</v>
      </c>
      <c r="J5475" s="14">
        <f>表格1[[#This Row],[信用卡交易筆數]]/1000</f>
        <v>285.23700000000002</v>
      </c>
      <c r="K5475" s="14">
        <f>表格1[[#This Row],[信用卡交易金額'[新臺幣']]]/1000</f>
        <v>815180.36899999995</v>
      </c>
      <c r="L5475" s="14">
        <f>表格1[[#This Row],[信用卡交易金額'[新臺幣']]]/1000000</f>
        <v>815.18036900000004</v>
      </c>
      <c r="M5475" s="14" t="str" cm="1">
        <f t="array" ref="M5475">_xlfn.TEXTJOIN("", TRUE, _xlfn.XLOOKUP(TRUE, VALUE(表格1[[#This Row],[年月]]) &lt;= VALUE($R$8:$R$12), $Q$8:$Q$12)) &amp; "年度"</f>
        <v>2023年度</v>
      </c>
    </row>
    <row r="5476" spans="1:13" x14ac:dyDescent="0.3">
      <c r="A5476" s="2">
        <v>202307</v>
      </c>
      <c r="B5476" s="19">
        <f>DATE(表格1[[#This Row],[年]],表格1[[#This Row],[月]],1)</f>
        <v>45108</v>
      </c>
      <c r="C5476" s="2" t="str">
        <f>LEFT(表格1[[#This Row],[年月]],4)</f>
        <v>2023</v>
      </c>
      <c r="D5476" s="2" t="str">
        <f>RIGHT(表格1[[#This Row],[年月]],2)</f>
        <v>07</v>
      </c>
      <c r="E5476" s="5">
        <v>67000000</v>
      </c>
      <c r="F5476" s="2" t="str">
        <f>VLOOKUP(TEXT(表格1[[#This Row],[地區]],"00000000"),縣市代碼,2,0)</f>
        <v>臺南市</v>
      </c>
      <c r="G5476" s="2" t="s">
        <v>4</v>
      </c>
      <c r="H5476" s="13">
        <v>3961790</v>
      </c>
      <c r="I5476" s="14">
        <v>1899128056</v>
      </c>
      <c r="J5476" s="14">
        <f>表格1[[#This Row],[信用卡交易筆數]]/1000</f>
        <v>3961.79</v>
      </c>
      <c r="K5476" s="14">
        <f>表格1[[#This Row],[信用卡交易金額'[新臺幣']]]/1000</f>
        <v>1899128.0560000001</v>
      </c>
      <c r="L5476" s="14">
        <f>表格1[[#This Row],[信用卡交易金額'[新臺幣']]]/1000000</f>
        <v>1899.128056</v>
      </c>
      <c r="M5476" s="14" t="str" cm="1">
        <f t="array" ref="M5476">_xlfn.TEXTJOIN("", TRUE, _xlfn.XLOOKUP(TRUE, VALUE(表格1[[#This Row],[年月]]) &lt;= VALUE($R$8:$R$12), $Q$8:$Q$12)) &amp; "年度"</f>
        <v>2023年度</v>
      </c>
    </row>
    <row r="5477" spans="1:13" x14ac:dyDescent="0.3">
      <c r="A5477" s="2">
        <v>202307</v>
      </c>
      <c r="B5477" s="19">
        <f>DATE(表格1[[#This Row],[年]],表格1[[#This Row],[月]],1)</f>
        <v>45108</v>
      </c>
      <c r="C5477" s="2" t="str">
        <f>LEFT(表格1[[#This Row],[年月]],4)</f>
        <v>2023</v>
      </c>
      <c r="D5477" s="2" t="str">
        <f>RIGHT(表格1[[#This Row],[年月]],2)</f>
        <v>07</v>
      </c>
      <c r="E5477" s="5">
        <v>67000000</v>
      </c>
      <c r="F5477" s="2" t="str">
        <f>VLOOKUP(TEXT(表格1[[#This Row],[地區]],"00000000"),縣市代碼,2,0)</f>
        <v>臺南市</v>
      </c>
      <c r="G5477" s="2" t="s">
        <v>5</v>
      </c>
      <c r="H5477" s="13">
        <v>258465</v>
      </c>
      <c r="I5477" s="14">
        <v>683873269</v>
      </c>
      <c r="J5477" s="14">
        <f>表格1[[#This Row],[信用卡交易筆數]]/1000</f>
        <v>258.46499999999997</v>
      </c>
      <c r="K5477" s="14">
        <f>表格1[[#This Row],[信用卡交易金額'[新臺幣']]]/1000</f>
        <v>683873.26899999997</v>
      </c>
      <c r="L5477" s="14">
        <f>表格1[[#This Row],[信用卡交易金額'[新臺幣']]]/1000000</f>
        <v>683.87326900000005</v>
      </c>
      <c r="M5477" s="14" t="str" cm="1">
        <f t="array" ref="M5477">_xlfn.TEXTJOIN("", TRUE, _xlfn.XLOOKUP(TRUE, VALUE(表格1[[#This Row],[年月]]) &lt;= VALUE($R$8:$R$12), $Q$8:$Q$12)) &amp; "年度"</f>
        <v>2023年度</v>
      </c>
    </row>
    <row r="5478" spans="1:13" x14ac:dyDescent="0.3">
      <c r="A5478" s="2">
        <v>202307</v>
      </c>
      <c r="B5478" s="19">
        <f>DATE(表格1[[#This Row],[年]],表格1[[#This Row],[月]],1)</f>
        <v>45108</v>
      </c>
      <c r="C5478" s="2" t="str">
        <f>LEFT(表格1[[#This Row],[年月]],4)</f>
        <v>2023</v>
      </c>
      <c r="D5478" s="2" t="str">
        <f>RIGHT(表格1[[#This Row],[年月]],2)</f>
        <v>07</v>
      </c>
      <c r="E5478" s="5">
        <v>67000000</v>
      </c>
      <c r="F5478" s="2" t="str">
        <f>VLOOKUP(TEXT(表格1[[#This Row],[地區]],"00000000"),縣市代碼,2,0)</f>
        <v>臺南市</v>
      </c>
      <c r="G5478" s="2" t="s">
        <v>6</v>
      </c>
      <c r="H5478" s="13">
        <v>438636</v>
      </c>
      <c r="I5478" s="14">
        <v>1521207318</v>
      </c>
      <c r="J5478" s="14">
        <f>表格1[[#This Row],[信用卡交易筆數]]/1000</f>
        <v>438.63600000000002</v>
      </c>
      <c r="K5478" s="14">
        <f>表格1[[#This Row],[信用卡交易金額'[新臺幣']]]/1000</f>
        <v>1521207.318</v>
      </c>
      <c r="L5478" s="14">
        <f>表格1[[#This Row],[信用卡交易金額'[新臺幣']]]/1000000</f>
        <v>1521.207318</v>
      </c>
      <c r="M5478" s="14" t="str" cm="1">
        <f t="array" ref="M5478">_xlfn.TEXTJOIN("", TRUE, _xlfn.XLOOKUP(TRUE, VALUE(表格1[[#This Row],[年月]]) &lt;= VALUE($R$8:$R$12), $Q$8:$Q$12)) &amp; "年度"</f>
        <v>2023年度</v>
      </c>
    </row>
    <row r="5479" spans="1:13" x14ac:dyDescent="0.3">
      <c r="A5479" s="2">
        <v>202307</v>
      </c>
      <c r="B5479" s="19">
        <f>DATE(表格1[[#This Row],[年]],表格1[[#This Row],[月]],1)</f>
        <v>45108</v>
      </c>
      <c r="C5479" s="2" t="str">
        <f>LEFT(表格1[[#This Row],[年月]],4)</f>
        <v>2023</v>
      </c>
      <c r="D5479" s="2" t="str">
        <f>RIGHT(表格1[[#This Row],[年月]],2)</f>
        <v>07</v>
      </c>
      <c r="E5479" s="5">
        <v>67000000</v>
      </c>
      <c r="F5479" s="2" t="str">
        <f>VLOOKUP(TEXT(表格1[[#This Row],[地區]],"00000000"),縣市代碼,2,0)</f>
        <v>臺南市</v>
      </c>
      <c r="G5479" s="2" t="s">
        <v>7</v>
      </c>
      <c r="H5479" s="13">
        <v>2300656</v>
      </c>
      <c r="I5479" s="14">
        <v>2793600152</v>
      </c>
      <c r="J5479" s="14">
        <f>表格1[[#This Row],[信用卡交易筆數]]/1000</f>
        <v>2300.6559999999999</v>
      </c>
      <c r="K5479" s="14">
        <f>表格1[[#This Row],[信用卡交易金額'[新臺幣']]]/1000</f>
        <v>2793600.1519999998</v>
      </c>
      <c r="L5479" s="14">
        <f>表格1[[#This Row],[信用卡交易金額'[新臺幣']]]/1000000</f>
        <v>2793.600152</v>
      </c>
      <c r="M5479" s="14" t="str" cm="1">
        <f t="array" ref="M5479">_xlfn.TEXTJOIN("", TRUE, _xlfn.XLOOKUP(TRUE, VALUE(表格1[[#This Row],[年月]]) &lt;= VALUE($R$8:$R$12), $Q$8:$Q$12)) &amp; "年度"</f>
        <v>2023年度</v>
      </c>
    </row>
    <row r="5480" spans="1:13" x14ac:dyDescent="0.3">
      <c r="A5480" s="2">
        <v>202307</v>
      </c>
      <c r="B5480" s="19">
        <f>DATE(表格1[[#This Row],[年]],表格1[[#This Row],[月]],1)</f>
        <v>45108</v>
      </c>
      <c r="C5480" s="2" t="str">
        <f>LEFT(表格1[[#This Row],[年月]],4)</f>
        <v>2023</v>
      </c>
      <c r="D5480" s="2" t="str">
        <f>RIGHT(表格1[[#This Row],[年月]],2)</f>
        <v>07</v>
      </c>
      <c r="E5480" s="5">
        <v>67000000</v>
      </c>
      <c r="F5480" s="2" t="str">
        <f>VLOOKUP(TEXT(表格1[[#This Row],[地區]],"00000000"),縣市代碼,2,0)</f>
        <v>臺南市</v>
      </c>
      <c r="G5480" s="2" t="s">
        <v>8</v>
      </c>
      <c r="H5480" s="13">
        <v>1562237</v>
      </c>
      <c r="I5480" s="14">
        <v>2877097887</v>
      </c>
      <c r="J5480" s="14">
        <f>表格1[[#This Row],[信用卡交易筆數]]/1000</f>
        <v>1562.2370000000001</v>
      </c>
      <c r="K5480" s="14">
        <f>表格1[[#This Row],[信用卡交易金額'[新臺幣']]]/1000</f>
        <v>2877097.8870000001</v>
      </c>
      <c r="L5480" s="14">
        <f>表格1[[#This Row],[信用卡交易金額'[新臺幣']]]/1000000</f>
        <v>2877.0978869999999</v>
      </c>
      <c r="M5480" s="14" t="str" cm="1">
        <f t="array" ref="M5480">_xlfn.TEXTJOIN("", TRUE, _xlfn.XLOOKUP(TRUE, VALUE(表格1[[#This Row],[年月]]) &lt;= VALUE($R$8:$R$12), $Q$8:$Q$12)) &amp; "年度"</f>
        <v>2023年度</v>
      </c>
    </row>
    <row r="5481" spans="1:13" x14ac:dyDescent="0.3">
      <c r="A5481" s="2">
        <v>202307</v>
      </c>
      <c r="B5481" s="19">
        <f>DATE(表格1[[#This Row],[年]],表格1[[#This Row],[月]],1)</f>
        <v>45108</v>
      </c>
      <c r="C5481" s="2" t="str">
        <f>LEFT(表格1[[#This Row],[年月]],4)</f>
        <v>2023</v>
      </c>
      <c r="D5481" s="2" t="str">
        <f>RIGHT(表格1[[#This Row],[年月]],2)</f>
        <v>07</v>
      </c>
      <c r="E5481" s="5">
        <v>67000000</v>
      </c>
      <c r="F5481" s="2" t="str">
        <f>VLOOKUP(TEXT(表格1[[#This Row],[地區]],"00000000"),縣市代碼,2,0)</f>
        <v>臺南市</v>
      </c>
      <c r="G5481" s="2" t="s">
        <v>9</v>
      </c>
      <c r="H5481" s="13">
        <v>3726118</v>
      </c>
      <c r="I5481" s="14">
        <v>4748097920</v>
      </c>
      <c r="J5481" s="14">
        <f>表格1[[#This Row],[信用卡交易筆數]]/1000</f>
        <v>3726.1179999999999</v>
      </c>
      <c r="K5481" s="14">
        <f>表格1[[#This Row],[信用卡交易金額'[新臺幣']]]/1000</f>
        <v>4748097.92</v>
      </c>
      <c r="L5481" s="14">
        <f>表格1[[#This Row],[信用卡交易金額'[新臺幣']]]/1000000</f>
        <v>4748.0979200000002</v>
      </c>
      <c r="M5481" s="14" t="str" cm="1">
        <f t="array" ref="M5481">_xlfn.TEXTJOIN("", TRUE, _xlfn.XLOOKUP(TRUE, VALUE(表格1[[#This Row],[年月]]) &lt;= VALUE($R$8:$R$12), $Q$8:$Q$12)) &amp; "年度"</f>
        <v>2023年度</v>
      </c>
    </row>
    <row r="5482" spans="1:13" x14ac:dyDescent="0.3">
      <c r="A5482" s="2">
        <v>202307</v>
      </c>
      <c r="B5482" s="19">
        <f>DATE(表格1[[#This Row],[年]],表格1[[#This Row],[月]],1)</f>
        <v>45108</v>
      </c>
      <c r="C5482" s="2" t="str">
        <f>LEFT(表格1[[#This Row],[年月]],4)</f>
        <v>2023</v>
      </c>
      <c r="D5482" s="2" t="str">
        <f>RIGHT(表格1[[#This Row],[年月]],2)</f>
        <v>07</v>
      </c>
      <c r="E5482" s="5">
        <v>67000000</v>
      </c>
      <c r="F5482" s="2" t="str">
        <f>VLOOKUP(TEXT(表格1[[#This Row],[地區]],"00000000"),縣市代碼,2,0)</f>
        <v>臺南市</v>
      </c>
      <c r="G5482" s="2" t="s">
        <v>10</v>
      </c>
      <c r="H5482" s="13">
        <v>2118466</v>
      </c>
      <c r="I5482" s="14">
        <v>5688966648</v>
      </c>
      <c r="J5482" s="14">
        <f>表格1[[#This Row],[信用卡交易筆數]]/1000</f>
        <v>2118.4659999999999</v>
      </c>
      <c r="K5482" s="14">
        <f>表格1[[#This Row],[信用卡交易金額'[新臺幣']]]/1000</f>
        <v>5688966.648</v>
      </c>
      <c r="L5482" s="14">
        <f>表格1[[#This Row],[信用卡交易金額'[新臺幣']]]/1000000</f>
        <v>5688.9666479999996</v>
      </c>
      <c r="M5482" s="14" t="str" cm="1">
        <f t="array" ref="M5482">_xlfn.TEXTJOIN("", TRUE, _xlfn.XLOOKUP(TRUE, VALUE(表格1[[#This Row],[年月]]) &lt;= VALUE($R$8:$R$12), $Q$8:$Q$12)) &amp; "年度"</f>
        <v>2023年度</v>
      </c>
    </row>
    <row r="5483" spans="1:13" x14ac:dyDescent="0.3">
      <c r="A5483" s="2">
        <v>202307</v>
      </c>
      <c r="B5483" s="19">
        <f>DATE(表格1[[#This Row],[年]],表格1[[#This Row],[月]],1)</f>
        <v>45108</v>
      </c>
      <c r="C5483" s="2" t="str">
        <f>LEFT(表格1[[#This Row],[年月]],4)</f>
        <v>2023</v>
      </c>
      <c r="D5483" s="2" t="str">
        <f>RIGHT(表格1[[#This Row],[年月]],2)</f>
        <v>07</v>
      </c>
      <c r="E5483" s="5">
        <v>64000000</v>
      </c>
      <c r="F5483" s="2" t="str">
        <f>VLOOKUP(TEXT(表格1[[#This Row],[地區]],"00000000"),縣市代碼,2,0)</f>
        <v>高雄市</v>
      </c>
      <c r="G5483" s="2" t="s">
        <v>4</v>
      </c>
      <c r="H5483" s="13">
        <v>6427460</v>
      </c>
      <c r="I5483" s="14">
        <v>3354871013</v>
      </c>
      <c r="J5483" s="14">
        <f>表格1[[#This Row],[信用卡交易筆數]]/1000</f>
        <v>6427.46</v>
      </c>
      <c r="K5483" s="14">
        <f>表格1[[#This Row],[信用卡交易金額'[新臺幣']]]/1000</f>
        <v>3354871.0129999998</v>
      </c>
      <c r="L5483" s="14">
        <f>表格1[[#This Row],[信用卡交易金額'[新臺幣']]]/1000000</f>
        <v>3354.8710129999999</v>
      </c>
      <c r="M5483" s="14" t="str" cm="1">
        <f t="array" ref="M5483">_xlfn.TEXTJOIN("", TRUE, _xlfn.XLOOKUP(TRUE, VALUE(表格1[[#This Row],[年月]]) &lt;= VALUE($R$8:$R$12), $Q$8:$Q$12)) &amp; "年度"</f>
        <v>2023年度</v>
      </c>
    </row>
    <row r="5484" spans="1:13" x14ac:dyDescent="0.3">
      <c r="A5484" s="2">
        <v>202307</v>
      </c>
      <c r="B5484" s="19">
        <f>DATE(表格1[[#This Row],[年]],表格1[[#This Row],[月]],1)</f>
        <v>45108</v>
      </c>
      <c r="C5484" s="2" t="str">
        <f>LEFT(表格1[[#This Row],[年月]],4)</f>
        <v>2023</v>
      </c>
      <c r="D5484" s="2" t="str">
        <f>RIGHT(表格1[[#This Row],[年月]],2)</f>
        <v>07</v>
      </c>
      <c r="E5484" s="5">
        <v>64000000</v>
      </c>
      <c r="F5484" s="2" t="str">
        <f>VLOOKUP(TEXT(表格1[[#This Row],[地區]],"00000000"),縣市代碼,2,0)</f>
        <v>高雄市</v>
      </c>
      <c r="G5484" s="2" t="s">
        <v>5</v>
      </c>
      <c r="H5484" s="13">
        <v>388518</v>
      </c>
      <c r="I5484" s="14">
        <v>1087458856</v>
      </c>
      <c r="J5484" s="14">
        <f>表格1[[#This Row],[信用卡交易筆數]]/1000</f>
        <v>388.51799999999997</v>
      </c>
      <c r="K5484" s="14">
        <f>表格1[[#This Row],[信用卡交易金額'[新臺幣']]]/1000</f>
        <v>1087458.8559999999</v>
      </c>
      <c r="L5484" s="14">
        <f>表格1[[#This Row],[信用卡交易金額'[新臺幣']]]/1000000</f>
        <v>1087.458856</v>
      </c>
      <c r="M5484" s="14" t="str" cm="1">
        <f t="array" ref="M5484">_xlfn.TEXTJOIN("", TRUE, _xlfn.XLOOKUP(TRUE, VALUE(表格1[[#This Row],[年月]]) &lt;= VALUE($R$8:$R$12), $Q$8:$Q$12)) &amp; "年度"</f>
        <v>2023年度</v>
      </c>
    </row>
    <row r="5485" spans="1:13" x14ac:dyDescent="0.3">
      <c r="A5485" s="2">
        <v>202307</v>
      </c>
      <c r="B5485" s="19">
        <f>DATE(表格1[[#This Row],[年]],表格1[[#This Row],[月]],1)</f>
        <v>45108</v>
      </c>
      <c r="C5485" s="2" t="str">
        <f>LEFT(表格1[[#This Row],[年月]],4)</f>
        <v>2023</v>
      </c>
      <c r="D5485" s="2" t="str">
        <f>RIGHT(表格1[[#This Row],[年月]],2)</f>
        <v>07</v>
      </c>
      <c r="E5485" s="5">
        <v>64000000</v>
      </c>
      <c r="F5485" s="2" t="str">
        <f>VLOOKUP(TEXT(表格1[[#This Row],[地區]],"00000000"),縣市代碼,2,0)</f>
        <v>高雄市</v>
      </c>
      <c r="G5485" s="2" t="s">
        <v>6</v>
      </c>
      <c r="H5485" s="13">
        <v>660403</v>
      </c>
      <c r="I5485" s="14">
        <v>2301831789</v>
      </c>
      <c r="J5485" s="14">
        <f>表格1[[#This Row],[信用卡交易筆數]]/1000</f>
        <v>660.40300000000002</v>
      </c>
      <c r="K5485" s="14">
        <f>表格1[[#This Row],[信用卡交易金額'[新臺幣']]]/1000</f>
        <v>2301831.7889999999</v>
      </c>
      <c r="L5485" s="14">
        <f>表格1[[#This Row],[信用卡交易金額'[新臺幣']]]/1000000</f>
        <v>2301.8317889999998</v>
      </c>
      <c r="M5485" s="14" t="str" cm="1">
        <f t="array" ref="M5485">_xlfn.TEXTJOIN("", TRUE, _xlfn.XLOOKUP(TRUE, VALUE(表格1[[#This Row],[年月]]) &lt;= VALUE($R$8:$R$12), $Q$8:$Q$12)) &amp; "年度"</f>
        <v>2023年度</v>
      </c>
    </row>
    <row r="5486" spans="1:13" x14ac:dyDescent="0.3">
      <c r="A5486" s="2">
        <v>202307</v>
      </c>
      <c r="B5486" s="19">
        <f>DATE(表格1[[#This Row],[年]],表格1[[#This Row],[月]],1)</f>
        <v>45108</v>
      </c>
      <c r="C5486" s="2" t="str">
        <f>LEFT(表格1[[#This Row],[年月]],4)</f>
        <v>2023</v>
      </c>
      <c r="D5486" s="2" t="str">
        <f>RIGHT(表格1[[#This Row],[年月]],2)</f>
        <v>07</v>
      </c>
      <c r="E5486" s="5">
        <v>64000000</v>
      </c>
      <c r="F5486" s="2" t="str">
        <f>VLOOKUP(TEXT(表格1[[#This Row],[地區]],"00000000"),縣市代碼,2,0)</f>
        <v>高雄市</v>
      </c>
      <c r="G5486" s="2" t="s">
        <v>7</v>
      </c>
      <c r="H5486" s="13">
        <v>3470284</v>
      </c>
      <c r="I5486" s="14">
        <v>3933398620</v>
      </c>
      <c r="J5486" s="14">
        <f>表格1[[#This Row],[信用卡交易筆數]]/1000</f>
        <v>3470.2840000000001</v>
      </c>
      <c r="K5486" s="14">
        <f>表格1[[#This Row],[信用卡交易金額'[新臺幣']]]/1000</f>
        <v>3933398.62</v>
      </c>
      <c r="L5486" s="14">
        <f>表格1[[#This Row],[信用卡交易金額'[新臺幣']]]/1000000</f>
        <v>3933.3986199999999</v>
      </c>
      <c r="M5486" s="14" t="str" cm="1">
        <f t="array" ref="M5486">_xlfn.TEXTJOIN("", TRUE, _xlfn.XLOOKUP(TRUE, VALUE(表格1[[#This Row],[年月]]) &lt;= VALUE($R$8:$R$12), $Q$8:$Q$12)) &amp; "年度"</f>
        <v>2023年度</v>
      </c>
    </row>
    <row r="5487" spans="1:13" x14ac:dyDescent="0.3">
      <c r="A5487" s="2">
        <v>202307</v>
      </c>
      <c r="B5487" s="19">
        <f>DATE(表格1[[#This Row],[年]],表格1[[#This Row],[月]],1)</f>
        <v>45108</v>
      </c>
      <c r="C5487" s="2" t="str">
        <f>LEFT(表格1[[#This Row],[年月]],4)</f>
        <v>2023</v>
      </c>
      <c r="D5487" s="2" t="str">
        <f>RIGHT(表格1[[#This Row],[年月]],2)</f>
        <v>07</v>
      </c>
      <c r="E5487" s="5">
        <v>64000000</v>
      </c>
      <c r="F5487" s="2" t="str">
        <f>VLOOKUP(TEXT(表格1[[#This Row],[地區]],"00000000"),縣市代碼,2,0)</f>
        <v>高雄市</v>
      </c>
      <c r="G5487" s="2" t="s">
        <v>8</v>
      </c>
      <c r="H5487" s="13">
        <v>2534525</v>
      </c>
      <c r="I5487" s="14">
        <v>4389242179</v>
      </c>
      <c r="J5487" s="14">
        <f>表格1[[#This Row],[信用卡交易筆數]]/1000</f>
        <v>2534.5250000000001</v>
      </c>
      <c r="K5487" s="14">
        <f>表格1[[#This Row],[信用卡交易金額'[新臺幣']]]/1000</f>
        <v>4389242.1789999995</v>
      </c>
      <c r="L5487" s="14">
        <f>表格1[[#This Row],[信用卡交易金額'[新臺幣']]]/1000000</f>
        <v>4389.2421789999999</v>
      </c>
      <c r="M5487" s="14" t="str" cm="1">
        <f t="array" ref="M5487">_xlfn.TEXTJOIN("", TRUE, _xlfn.XLOOKUP(TRUE, VALUE(表格1[[#This Row],[年月]]) &lt;= VALUE($R$8:$R$12), $Q$8:$Q$12)) &amp; "年度"</f>
        <v>2023年度</v>
      </c>
    </row>
    <row r="5488" spans="1:13" x14ac:dyDescent="0.3">
      <c r="A5488" s="2">
        <v>202307</v>
      </c>
      <c r="B5488" s="19">
        <f>DATE(表格1[[#This Row],[年]],表格1[[#This Row],[月]],1)</f>
        <v>45108</v>
      </c>
      <c r="C5488" s="2" t="str">
        <f>LEFT(表格1[[#This Row],[年月]],4)</f>
        <v>2023</v>
      </c>
      <c r="D5488" s="2" t="str">
        <f>RIGHT(表格1[[#This Row],[年月]],2)</f>
        <v>07</v>
      </c>
      <c r="E5488" s="5">
        <v>64000000</v>
      </c>
      <c r="F5488" s="2" t="str">
        <f>VLOOKUP(TEXT(表格1[[#This Row],[地區]],"00000000"),縣市代碼,2,0)</f>
        <v>高雄市</v>
      </c>
      <c r="G5488" s="2" t="s">
        <v>9</v>
      </c>
      <c r="H5488" s="13">
        <v>5918689</v>
      </c>
      <c r="I5488" s="14">
        <v>7592230586</v>
      </c>
      <c r="J5488" s="14">
        <f>表格1[[#This Row],[信用卡交易筆數]]/1000</f>
        <v>5918.6890000000003</v>
      </c>
      <c r="K5488" s="14">
        <f>表格1[[#This Row],[信用卡交易金額'[新臺幣']]]/1000</f>
        <v>7592230.5860000001</v>
      </c>
      <c r="L5488" s="14">
        <f>表格1[[#This Row],[信用卡交易金額'[新臺幣']]]/1000000</f>
        <v>7592.2305859999997</v>
      </c>
      <c r="M5488" s="14" t="str" cm="1">
        <f t="array" ref="M5488">_xlfn.TEXTJOIN("", TRUE, _xlfn.XLOOKUP(TRUE, VALUE(表格1[[#This Row],[年月]]) &lt;= VALUE($R$8:$R$12), $Q$8:$Q$12)) &amp; "年度"</f>
        <v>2023年度</v>
      </c>
    </row>
    <row r="5489" spans="1:13" x14ac:dyDescent="0.3">
      <c r="A5489" s="2">
        <v>202307</v>
      </c>
      <c r="B5489" s="19">
        <f>DATE(表格1[[#This Row],[年]],表格1[[#This Row],[月]],1)</f>
        <v>45108</v>
      </c>
      <c r="C5489" s="2" t="str">
        <f>LEFT(表格1[[#This Row],[年月]],4)</f>
        <v>2023</v>
      </c>
      <c r="D5489" s="2" t="str">
        <f>RIGHT(表格1[[#This Row],[年月]],2)</f>
        <v>07</v>
      </c>
      <c r="E5489" s="5">
        <v>64000000</v>
      </c>
      <c r="F5489" s="2" t="str">
        <f>VLOOKUP(TEXT(表格1[[#This Row],[地區]],"00000000"),縣市代碼,2,0)</f>
        <v>高雄市</v>
      </c>
      <c r="G5489" s="2" t="s">
        <v>10</v>
      </c>
      <c r="H5489" s="13">
        <v>3155953</v>
      </c>
      <c r="I5489" s="14">
        <v>9141336369</v>
      </c>
      <c r="J5489" s="14">
        <f>表格1[[#This Row],[信用卡交易筆數]]/1000</f>
        <v>3155.953</v>
      </c>
      <c r="K5489" s="14">
        <f>表格1[[#This Row],[信用卡交易金額'[新臺幣']]]/1000</f>
        <v>9141336.3690000009</v>
      </c>
      <c r="L5489" s="14">
        <f>表格1[[#This Row],[信用卡交易金額'[新臺幣']]]/1000000</f>
        <v>9141.3363690000006</v>
      </c>
      <c r="M5489" s="14" t="str" cm="1">
        <f t="array" ref="M5489">_xlfn.TEXTJOIN("", TRUE, _xlfn.XLOOKUP(TRUE, VALUE(表格1[[#This Row],[年月]]) &lt;= VALUE($R$8:$R$12), $Q$8:$Q$12)) &amp; "年度"</f>
        <v>2023年度</v>
      </c>
    </row>
    <row r="5490" spans="1:13" x14ac:dyDescent="0.3">
      <c r="A5490" s="2">
        <v>202307</v>
      </c>
      <c r="B5490" s="19">
        <f>DATE(表格1[[#This Row],[年]],表格1[[#This Row],[月]],1)</f>
        <v>45108</v>
      </c>
      <c r="C5490" s="2" t="str">
        <f>LEFT(表格1[[#This Row],[年月]],4)</f>
        <v>2023</v>
      </c>
      <c r="D5490" s="2" t="str">
        <f>RIGHT(表格1[[#This Row],[年月]],2)</f>
        <v>07</v>
      </c>
      <c r="E5490" s="5">
        <v>10013000</v>
      </c>
      <c r="F5490" s="2" t="str">
        <f>VLOOKUP(TEXT(表格1[[#This Row],[地區]],"00000000"),縣市代碼,2,0)</f>
        <v>屏東縣</v>
      </c>
      <c r="G5490" s="2" t="s">
        <v>4</v>
      </c>
      <c r="H5490" s="13">
        <v>922178</v>
      </c>
      <c r="I5490" s="14">
        <v>457427120</v>
      </c>
      <c r="J5490" s="14">
        <f>表格1[[#This Row],[信用卡交易筆數]]/1000</f>
        <v>922.178</v>
      </c>
      <c r="K5490" s="14">
        <f>表格1[[#This Row],[信用卡交易金額'[新臺幣']]]/1000</f>
        <v>457427.12</v>
      </c>
      <c r="L5490" s="14">
        <f>表格1[[#This Row],[信用卡交易金額'[新臺幣']]]/1000000</f>
        <v>457.42712</v>
      </c>
      <c r="M5490" s="14" t="str" cm="1">
        <f t="array" ref="M5490">_xlfn.TEXTJOIN("", TRUE, _xlfn.XLOOKUP(TRUE, VALUE(表格1[[#This Row],[年月]]) &lt;= VALUE($R$8:$R$12), $Q$8:$Q$12)) &amp; "年度"</f>
        <v>2023年度</v>
      </c>
    </row>
    <row r="5491" spans="1:13" x14ac:dyDescent="0.3">
      <c r="A5491" s="2">
        <v>202307</v>
      </c>
      <c r="B5491" s="19">
        <f>DATE(表格1[[#This Row],[年]],表格1[[#This Row],[月]],1)</f>
        <v>45108</v>
      </c>
      <c r="C5491" s="2" t="str">
        <f>LEFT(表格1[[#This Row],[年月]],4)</f>
        <v>2023</v>
      </c>
      <c r="D5491" s="2" t="str">
        <f>RIGHT(表格1[[#This Row],[年月]],2)</f>
        <v>07</v>
      </c>
      <c r="E5491" s="5">
        <v>10013000</v>
      </c>
      <c r="F5491" s="2" t="str">
        <f>VLOOKUP(TEXT(表格1[[#This Row],[地區]],"00000000"),縣市代碼,2,0)</f>
        <v>屏東縣</v>
      </c>
      <c r="G5491" s="2" t="s">
        <v>5</v>
      </c>
      <c r="H5491" s="13">
        <v>67711</v>
      </c>
      <c r="I5491" s="14">
        <v>162713441</v>
      </c>
      <c r="J5491" s="14">
        <f>表格1[[#This Row],[信用卡交易筆數]]/1000</f>
        <v>67.710999999999999</v>
      </c>
      <c r="K5491" s="14">
        <f>表格1[[#This Row],[信用卡交易金額'[新臺幣']]]/1000</f>
        <v>162713.44099999999</v>
      </c>
      <c r="L5491" s="14">
        <f>表格1[[#This Row],[信用卡交易金額'[新臺幣']]]/1000000</f>
        <v>162.71344099999999</v>
      </c>
      <c r="M5491" s="14" t="str" cm="1">
        <f t="array" ref="M5491">_xlfn.TEXTJOIN("", TRUE, _xlfn.XLOOKUP(TRUE, VALUE(表格1[[#This Row],[年月]]) &lt;= VALUE($R$8:$R$12), $Q$8:$Q$12)) &amp; "年度"</f>
        <v>2023年度</v>
      </c>
    </row>
    <row r="5492" spans="1:13" x14ac:dyDescent="0.3">
      <c r="A5492" s="2">
        <v>202307</v>
      </c>
      <c r="B5492" s="19">
        <f>DATE(表格1[[#This Row],[年]],表格1[[#This Row],[月]],1)</f>
        <v>45108</v>
      </c>
      <c r="C5492" s="2" t="str">
        <f>LEFT(表格1[[#This Row],[年月]],4)</f>
        <v>2023</v>
      </c>
      <c r="D5492" s="2" t="str">
        <f>RIGHT(表格1[[#This Row],[年月]],2)</f>
        <v>07</v>
      </c>
      <c r="E5492" s="5">
        <v>10013000</v>
      </c>
      <c r="F5492" s="2" t="str">
        <f>VLOOKUP(TEXT(表格1[[#This Row],[地區]],"00000000"),縣市代碼,2,0)</f>
        <v>屏東縣</v>
      </c>
      <c r="G5492" s="2" t="s">
        <v>6</v>
      </c>
      <c r="H5492" s="13">
        <v>109541</v>
      </c>
      <c r="I5492" s="14">
        <v>374928403</v>
      </c>
      <c r="J5492" s="14">
        <f>表格1[[#This Row],[信用卡交易筆數]]/1000</f>
        <v>109.541</v>
      </c>
      <c r="K5492" s="14">
        <f>表格1[[#This Row],[信用卡交易金額'[新臺幣']]]/1000</f>
        <v>374928.40299999999</v>
      </c>
      <c r="L5492" s="14">
        <f>表格1[[#This Row],[信用卡交易金額'[新臺幣']]]/1000000</f>
        <v>374.928403</v>
      </c>
      <c r="M5492" s="14" t="str" cm="1">
        <f t="array" ref="M5492">_xlfn.TEXTJOIN("", TRUE, _xlfn.XLOOKUP(TRUE, VALUE(表格1[[#This Row],[年月]]) &lt;= VALUE($R$8:$R$12), $Q$8:$Q$12)) &amp; "年度"</f>
        <v>2023年度</v>
      </c>
    </row>
    <row r="5493" spans="1:13" x14ac:dyDescent="0.3">
      <c r="A5493" s="2">
        <v>202307</v>
      </c>
      <c r="B5493" s="19">
        <f>DATE(表格1[[#This Row],[年]],表格1[[#This Row],[月]],1)</f>
        <v>45108</v>
      </c>
      <c r="C5493" s="2" t="str">
        <f>LEFT(表格1[[#This Row],[年月]],4)</f>
        <v>2023</v>
      </c>
      <c r="D5493" s="2" t="str">
        <f>RIGHT(表格1[[#This Row],[年月]],2)</f>
        <v>07</v>
      </c>
      <c r="E5493" s="5">
        <v>10013000</v>
      </c>
      <c r="F5493" s="2" t="str">
        <f>VLOOKUP(TEXT(表格1[[#This Row],[地區]],"00000000"),縣市代碼,2,0)</f>
        <v>屏東縣</v>
      </c>
      <c r="G5493" s="2" t="s">
        <v>7</v>
      </c>
      <c r="H5493" s="13">
        <v>686111</v>
      </c>
      <c r="I5493" s="14">
        <v>775429416</v>
      </c>
      <c r="J5493" s="14">
        <f>表格1[[#This Row],[信用卡交易筆數]]/1000</f>
        <v>686.11099999999999</v>
      </c>
      <c r="K5493" s="14">
        <f>表格1[[#This Row],[信用卡交易金額'[新臺幣']]]/1000</f>
        <v>775429.41599999997</v>
      </c>
      <c r="L5493" s="14">
        <f>表格1[[#This Row],[信用卡交易金額'[新臺幣']]]/1000000</f>
        <v>775.42941599999995</v>
      </c>
      <c r="M5493" s="14" t="str" cm="1">
        <f t="array" ref="M5493">_xlfn.TEXTJOIN("", TRUE, _xlfn.XLOOKUP(TRUE, VALUE(表格1[[#This Row],[年月]]) &lt;= VALUE($R$8:$R$12), $Q$8:$Q$12)) &amp; "年度"</f>
        <v>2023年度</v>
      </c>
    </row>
    <row r="5494" spans="1:13" x14ac:dyDescent="0.3">
      <c r="A5494" s="2">
        <v>202307</v>
      </c>
      <c r="B5494" s="19">
        <f>DATE(表格1[[#This Row],[年]],表格1[[#This Row],[月]],1)</f>
        <v>45108</v>
      </c>
      <c r="C5494" s="2" t="str">
        <f>LEFT(表格1[[#This Row],[年月]],4)</f>
        <v>2023</v>
      </c>
      <c r="D5494" s="2" t="str">
        <f>RIGHT(表格1[[#This Row],[年月]],2)</f>
        <v>07</v>
      </c>
      <c r="E5494" s="5">
        <v>10013000</v>
      </c>
      <c r="F5494" s="2" t="str">
        <f>VLOOKUP(TEXT(表格1[[#This Row],[地區]],"00000000"),縣市代碼,2,0)</f>
        <v>屏東縣</v>
      </c>
      <c r="G5494" s="2" t="s">
        <v>8</v>
      </c>
      <c r="H5494" s="13">
        <v>433206</v>
      </c>
      <c r="I5494" s="14">
        <v>689362676</v>
      </c>
      <c r="J5494" s="14">
        <f>表格1[[#This Row],[信用卡交易筆數]]/1000</f>
        <v>433.20600000000002</v>
      </c>
      <c r="K5494" s="14">
        <f>表格1[[#This Row],[信用卡交易金額'[新臺幣']]]/1000</f>
        <v>689362.67599999998</v>
      </c>
      <c r="L5494" s="14">
        <f>表格1[[#This Row],[信用卡交易金額'[新臺幣']]]/1000000</f>
        <v>689.36267599999996</v>
      </c>
      <c r="M5494" s="14" t="str" cm="1">
        <f t="array" ref="M5494">_xlfn.TEXTJOIN("", TRUE, _xlfn.XLOOKUP(TRUE, VALUE(表格1[[#This Row],[年月]]) &lt;= VALUE($R$8:$R$12), $Q$8:$Q$12)) &amp; "年度"</f>
        <v>2023年度</v>
      </c>
    </row>
    <row r="5495" spans="1:13" x14ac:dyDescent="0.3">
      <c r="A5495" s="2">
        <v>202307</v>
      </c>
      <c r="B5495" s="19">
        <f>DATE(表格1[[#This Row],[年]],表格1[[#This Row],[月]],1)</f>
        <v>45108</v>
      </c>
      <c r="C5495" s="2" t="str">
        <f>LEFT(表格1[[#This Row],[年月]],4)</f>
        <v>2023</v>
      </c>
      <c r="D5495" s="2" t="str">
        <f>RIGHT(表格1[[#This Row],[年月]],2)</f>
        <v>07</v>
      </c>
      <c r="E5495" s="5">
        <v>10013000</v>
      </c>
      <c r="F5495" s="2" t="str">
        <f>VLOOKUP(TEXT(表格1[[#This Row],[地區]],"00000000"),縣市代碼,2,0)</f>
        <v>屏東縣</v>
      </c>
      <c r="G5495" s="2" t="s">
        <v>9</v>
      </c>
      <c r="H5495" s="13">
        <v>927019</v>
      </c>
      <c r="I5495" s="14">
        <v>1136763336</v>
      </c>
      <c r="J5495" s="14">
        <f>表格1[[#This Row],[信用卡交易筆數]]/1000</f>
        <v>927.01900000000001</v>
      </c>
      <c r="K5495" s="14">
        <f>表格1[[#This Row],[信用卡交易金額'[新臺幣']]]/1000</f>
        <v>1136763.3359999999</v>
      </c>
      <c r="L5495" s="14">
        <f>表格1[[#This Row],[信用卡交易金額'[新臺幣']]]/1000000</f>
        <v>1136.763336</v>
      </c>
      <c r="M5495" s="14" t="str" cm="1">
        <f t="array" ref="M5495">_xlfn.TEXTJOIN("", TRUE, _xlfn.XLOOKUP(TRUE, VALUE(表格1[[#This Row],[年月]]) &lt;= VALUE($R$8:$R$12), $Q$8:$Q$12)) &amp; "年度"</f>
        <v>2023年度</v>
      </c>
    </row>
    <row r="5496" spans="1:13" x14ac:dyDescent="0.3">
      <c r="A5496" s="2">
        <v>202307</v>
      </c>
      <c r="B5496" s="19">
        <f>DATE(表格1[[#This Row],[年]],表格1[[#This Row],[月]],1)</f>
        <v>45108</v>
      </c>
      <c r="C5496" s="2" t="str">
        <f>LEFT(表格1[[#This Row],[年月]],4)</f>
        <v>2023</v>
      </c>
      <c r="D5496" s="2" t="str">
        <f>RIGHT(表格1[[#This Row],[年月]],2)</f>
        <v>07</v>
      </c>
      <c r="E5496" s="5">
        <v>10013000</v>
      </c>
      <c r="F5496" s="2" t="str">
        <f>VLOOKUP(TEXT(表格1[[#This Row],[地區]],"00000000"),縣市代碼,2,0)</f>
        <v>屏東縣</v>
      </c>
      <c r="G5496" s="2" t="s">
        <v>10</v>
      </c>
      <c r="H5496" s="13">
        <v>578966</v>
      </c>
      <c r="I5496" s="14">
        <v>1725073498</v>
      </c>
      <c r="J5496" s="14">
        <f>表格1[[#This Row],[信用卡交易筆數]]/1000</f>
        <v>578.96600000000001</v>
      </c>
      <c r="K5496" s="14">
        <f>表格1[[#This Row],[信用卡交易金額'[新臺幣']]]/1000</f>
        <v>1725073.4979999999</v>
      </c>
      <c r="L5496" s="14">
        <f>表格1[[#This Row],[信用卡交易金額'[新臺幣']]]/1000000</f>
        <v>1725.073498</v>
      </c>
      <c r="M5496" s="14" t="str" cm="1">
        <f t="array" ref="M5496">_xlfn.TEXTJOIN("", TRUE, _xlfn.XLOOKUP(TRUE, VALUE(表格1[[#This Row],[年月]]) &lt;= VALUE($R$8:$R$12), $Q$8:$Q$12)) &amp; "年度"</f>
        <v>2023年度</v>
      </c>
    </row>
    <row r="5497" spans="1:13" x14ac:dyDescent="0.3">
      <c r="A5497" s="2">
        <v>202307</v>
      </c>
      <c r="B5497" s="19">
        <f>DATE(表格1[[#This Row],[年]],表格1[[#This Row],[月]],1)</f>
        <v>45108</v>
      </c>
      <c r="C5497" s="2" t="str">
        <f>LEFT(表格1[[#This Row],[年月]],4)</f>
        <v>2023</v>
      </c>
      <c r="D5497" s="2" t="str">
        <f>RIGHT(表格1[[#This Row],[年月]],2)</f>
        <v>07</v>
      </c>
      <c r="E5497" s="5">
        <v>10017000</v>
      </c>
      <c r="F5497" s="2" t="str">
        <f>VLOOKUP(TEXT(表格1[[#This Row],[地區]],"00000000"),縣市代碼,2,0)</f>
        <v>基隆市</v>
      </c>
      <c r="G5497" s="2" t="s">
        <v>4</v>
      </c>
      <c r="H5497" s="13">
        <v>886019</v>
      </c>
      <c r="I5497" s="14">
        <v>421669489</v>
      </c>
      <c r="J5497" s="14">
        <f>表格1[[#This Row],[信用卡交易筆數]]/1000</f>
        <v>886.01900000000001</v>
      </c>
      <c r="K5497" s="14">
        <f>表格1[[#This Row],[信用卡交易金額'[新臺幣']]]/1000</f>
        <v>421669.489</v>
      </c>
      <c r="L5497" s="14">
        <f>表格1[[#This Row],[信用卡交易金額'[新臺幣']]]/1000000</f>
        <v>421.669489</v>
      </c>
      <c r="M5497" s="14" t="str" cm="1">
        <f t="array" ref="M5497">_xlfn.TEXTJOIN("", TRUE, _xlfn.XLOOKUP(TRUE, VALUE(表格1[[#This Row],[年月]]) &lt;= VALUE($R$8:$R$12), $Q$8:$Q$12)) &amp; "年度"</f>
        <v>2023年度</v>
      </c>
    </row>
    <row r="5498" spans="1:13" x14ac:dyDescent="0.3">
      <c r="A5498" s="2">
        <v>202307</v>
      </c>
      <c r="B5498" s="19">
        <f>DATE(表格1[[#This Row],[年]],表格1[[#This Row],[月]],1)</f>
        <v>45108</v>
      </c>
      <c r="C5498" s="2" t="str">
        <f>LEFT(表格1[[#This Row],[年月]],4)</f>
        <v>2023</v>
      </c>
      <c r="D5498" s="2" t="str">
        <f>RIGHT(表格1[[#This Row],[年月]],2)</f>
        <v>07</v>
      </c>
      <c r="E5498" s="5">
        <v>10017000</v>
      </c>
      <c r="F5498" s="2" t="str">
        <f>VLOOKUP(TEXT(表格1[[#This Row],[地區]],"00000000"),縣市代碼,2,0)</f>
        <v>基隆市</v>
      </c>
      <c r="G5498" s="2" t="s">
        <v>5</v>
      </c>
      <c r="H5498" s="13">
        <v>60211</v>
      </c>
      <c r="I5498" s="14">
        <v>159826819</v>
      </c>
      <c r="J5498" s="14">
        <f>表格1[[#This Row],[信用卡交易筆數]]/1000</f>
        <v>60.210999999999999</v>
      </c>
      <c r="K5498" s="14">
        <f>表格1[[#This Row],[信用卡交易金額'[新臺幣']]]/1000</f>
        <v>159826.81899999999</v>
      </c>
      <c r="L5498" s="14">
        <f>表格1[[#This Row],[信用卡交易金額'[新臺幣']]]/1000000</f>
        <v>159.826819</v>
      </c>
      <c r="M5498" s="14" t="str" cm="1">
        <f t="array" ref="M5498">_xlfn.TEXTJOIN("", TRUE, _xlfn.XLOOKUP(TRUE, VALUE(表格1[[#This Row],[年月]]) &lt;= VALUE($R$8:$R$12), $Q$8:$Q$12)) &amp; "年度"</f>
        <v>2023年度</v>
      </c>
    </row>
    <row r="5499" spans="1:13" x14ac:dyDescent="0.3">
      <c r="A5499" s="2">
        <v>202307</v>
      </c>
      <c r="B5499" s="19">
        <f>DATE(表格1[[#This Row],[年]],表格1[[#This Row],[月]],1)</f>
        <v>45108</v>
      </c>
      <c r="C5499" s="2" t="str">
        <f>LEFT(表格1[[#This Row],[年月]],4)</f>
        <v>2023</v>
      </c>
      <c r="D5499" s="2" t="str">
        <f>RIGHT(表格1[[#This Row],[年月]],2)</f>
        <v>07</v>
      </c>
      <c r="E5499" s="5">
        <v>10017000</v>
      </c>
      <c r="F5499" s="2" t="str">
        <f>VLOOKUP(TEXT(表格1[[#This Row],[地區]],"00000000"),縣市代碼,2,0)</f>
        <v>基隆市</v>
      </c>
      <c r="G5499" s="2" t="s">
        <v>6</v>
      </c>
      <c r="H5499" s="13">
        <v>74879</v>
      </c>
      <c r="I5499" s="14">
        <v>288617398</v>
      </c>
      <c r="J5499" s="14">
        <f>表格1[[#This Row],[信用卡交易筆數]]/1000</f>
        <v>74.879000000000005</v>
      </c>
      <c r="K5499" s="14">
        <f>表格1[[#This Row],[信用卡交易金額'[新臺幣']]]/1000</f>
        <v>288617.39799999999</v>
      </c>
      <c r="L5499" s="14">
        <f>表格1[[#This Row],[信用卡交易金額'[新臺幣']]]/1000000</f>
        <v>288.61739799999998</v>
      </c>
      <c r="M5499" s="14" t="str" cm="1">
        <f t="array" ref="M5499">_xlfn.TEXTJOIN("", TRUE, _xlfn.XLOOKUP(TRUE, VALUE(表格1[[#This Row],[年月]]) &lt;= VALUE($R$8:$R$12), $Q$8:$Q$12)) &amp; "年度"</f>
        <v>2023年度</v>
      </c>
    </row>
    <row r="5500" spans="1:13" x14ac:dyDescent="0.3">
      <c r="A5500" s="2">
        <v>202307</v>
      </c>
      <c r="B5500" s="19">
        <f>DATE(表格1[[#This Row],[年]],表格1[[#This Row],[月]],1)</f>
        <v>45108</v>
      </c>
      <c r="C5500" s="2" t="str">
        <f>LEFT(表格1[[#This Row],[年月]],4)</f>
        <v>2023</v>
      </c>
      <c r="D5500" s="2" t="str">
        <f>RIGHT(表格1[[#This Row],[年月]],2)</f>
        <v>07</v>
      </c>
      <c r="E5500" s="5">
        <v>10017000</v>
      </c>
      <c r="F5500" s="2" t="str">
        <f>VLOOKUP(TEXT(表格1[[#This Row],[地區]],"00000000"),縣市代碼,2,0)</f>
        <v>基隆市</v>
      </c>
      <c r="G5500" s="2" t="s">
        <v>7</v>
      </c>
      <c r="H5500" s="13">
        <v>474586</v>
      </c>
      <c r="I5500" s="14">
        <v>497181839</v>
      </c>
      <c r="J5500" s="14">
        <f>表格1[[#This Row],[信用卡交易筆數]]/1000</f>
        <v>474.58600000000001</v>
      </c>
      <c r="K5500" s="14">
        <f>表格1[[#This Row],[信用卡交易金額'[新臺幣']]]/1000</f>
        <v>497181.83899999998</v>
      </c>
      <c r="L5500" s="14">
        <f>表格1[[#This Row],[信用卡交易金額'[新臺幣']]]/1000000</f>
        <v>497.18183900000002</v>
      </c>
      <c r="M5500" s="14" t="str" cm="1">
        <f t="array" ref="M5500">_xlfn.TEXTJOIN("", TRUE, _xlfn.XLOOKUP(TRUE, VALUE(表格1[[#This Row],[年月]]) &lt;= VALUE($R$8:$R$12), $Q$8:$Q$12)) &amp; "年度"</f>
        <v>2023年度</v>
      </c>
    </row>
    <row r="5501" spans="1:13" x14ac:dyDescent="0.3">
      <c r="A5501" s="2">
        <v>202307</v>
      </c>
      <c r="B5501" s="19">
        <f>DATE(表格1[[#This Row],[年]],表格1[[#This Row],[月]],1)</f>
        <v>45108</v>
      </c>
      <c r="C5501" s="2" t="str">
        <f>LEFT(表格1[[#This Row],[年月]],4)</f>
        <v>2023</v>
      </c>
      <c r="D5501" s="2" t="str">
        <f>RIGHT(表格1[[#This Row],[年月]],2)</f>
        <v>07</v>
      </c>
      <c r="E5501" s="5">
        <v>10017000</v>
      </c>
      <c r="F5501" s="2" t="str">
        <f>VLOOKUP(TEXT(表格1[[#This Row],[地區]],"00000000"),縣市代碼,2,0)</f>
        <v>基隆市</v>
      </c>
      <c r="G5501" s="2" t="s">
        <v>8</v>
      </c>
      <c r="H5501" s="13">
        <v>366676</v>
      </c>
      <c r="I5501" s="14">
        <v>594443223</v>
      </c>
      <c r="J5501" s="14">
        <f>表格1[[#This Row],[信用卡交易筆數]]/1000</f>
        <v>366.67599999999999</v>
      </c>
      <c r="K5501" s="14">
        <f>表格1[[#This Row],[信用卡交易金額'[新臺幣']]]/1000</f>
        <v>594443.223</v>
      </c>
      <c r="L5501" s="14">
        <f>表格1[[#This Row],[信用卡交易金額'[新臺幣']]]/1000000</f>
        <v>594.44322299999999</v>
      </c>
      <c r="M5501" s="14" t="str" cm="1">
        <f t="array" ref="M5501">_xlfn.TEXTJOIN("", TRUE, _xlfn.XLOOKUP(TRUE, VALUE(表格1[[#This Row],[年月]]) &lt;= VALUE($R$8:$R$12), $Q$8:$Q$12)) &amp; "年度"</f>
        <v>2023年度</v>
      </c>
    </row>
    <row r="5502" spans="1:13" x14ac:dyDescent="0.3">
      <c r="A5502" s="2">
        <v>202307</v>
      </c>
      <c r="B5502" s="19">
        <f>DATE(表格1[[#This Row],[年]],表格1[[#This Row],[月]],1)</f>
        <v>45108</v>
      </c>
      <c r="C5502" s="2" t="str">
        <f>LEFT(表格1[[#This Row],[年月]],4)</f>
        <v>2023</v>
      </c>
      <c r="D5502" s="2" t="str">
        <f>RIGHT(表格1[[#This Row],[年月]],2)</f>
        <v>07</v>
      </c>
      <c r="E5502" s="5">
        <v>10017000</v>
      </c>
      <c r="F5502" s="2" t="str">
        <f>VLOOKUP(TEXT(表格1[[#This Row],[地區]],"00000000"),縣市代碼,2,0)</f>
        <v>基隆市</v>
      </c>
      <c r="G5502" s="2" t="s">
        <v>9</v>
      </c>
      <c r="H5502" s="13">
        <v>789554</v>
      </c>
      <c r="I5502" s="14">
        <v>851113024</v>
      </c>
      <c r="J5502" s="14">
        <f>表格1[[#This Row],[信用卡交易筆數]]/1000</f>
        <v>789.55399999999997</v>
      </c>
      <c r="K5502" s="14">
        <f>表格1[[#This Row],[信用卡交易金額'[新臺幣']]]/1000</f>
        <v>851113.02399999998</v>
      </c>
      <c r="L5502" s="14">
        <f>表格1[[#This Row],[信用卡交易金額'[新臺幣']]]/1000000</f>
        <v>851.113024</v>
      </c>
      <c r="M5502" s="14" t="str" cm="1">
        <f t="array" ref="M5502">_xlfn.TEXTJOIN("", TRUE, _xlfn.XLOOKUP(TRUE, VALUE(表格1[[#This Row],[年月]]) &lt;= VALUE($R$8:$R$12), $Q$8:$Q$12)) &amp; "年度"</f>
        <v>2023年度</v>
      </c>
    </row>
    <row r="5503" spans="1:13" x14ac:dyDescent="0.3">
      <c r="A5503" s="2">
        <v>202307</v>
      </c>
      <c r="B5503" s="19">
        <f>DATE(表格1[[#This Row],[年]],表格1[[#This Row],[月]],1)</f>
        <v>45108</v>
      </c>
      <c r="C5503" s="2" t="str">
        <f>LEFT(表格1[[#This Row],[年月]],4)</f>
        <v>2023</v>
      </c>
      <c r="D5503" s="2" t="str">
        <f>RIGHT(表格1[[#This Row],[年月]],2)</f>
        <v>07</v>
      </c>
      <c r="E5503" s="5">
        <v>10017000</v>
      </c>
      <c r="F5503" s="2" t="str">
        <f>VLOOKUP(TEXT(表格1[[#This Row],[地區]],"00000000"),縣市代碼,2,0)</f>
        <v>基隆市</v>
      </c>
      <c r="G5503" s="2" t="s">
        <v>10</v>
      </c>
      <c r="H5503" s="13">
        <v>469825</v>
      </c>
      <c r="I5503" s="14">
        <v>1129420672</v>
      </c>
      <c r="J5503" s="14">
        <f>表格1[[#This Row],[信用卡交易筆數]]/1000</f>
        <v>469.82499999999999</v>
      </c>
      <c r="K5503" s="14">
        <f>表格1[[#This Row],[信用卡交易金額'[新臺幣']]]/1000</f>
        <v>1129420.672</v>
      </c>
      <c r="L5503" s="14">
        <f>表格1[[#This Row],[信用卡交易金額'[新臺幣']]]/1000000</f>
        <v>1129.420672</v>
      </c>
      <c r="M5503" s="14" t="str" cm="1">
        <f t="array" ref="M5503">_xlfn.TEXTJOIN("", TRUE, _xlfn.XLOOKUP(TRUE, VALUE(表格1[[#This Row],[年月]]) &lt;= VALUE($R$8:$R$12), $Q$8:$Q$12)) &amp; "年度"</f>
        <v>2023年度</v>
      </c>
    </row>
    <row r="5504" spans="1:13" x14ac:dyDescent="0.3">
      <c r="A5504" s="2">
        <v>202307</v>
      </c>
      <c r="B5504" s="19">
        <f>DATE(表格1[[#This Row],[年]],表格1[[#This Row],[月]],1)</f>
        <v>45108</v>
      </c>
      <c r="C5504" s="2" t="str">
        <f>LEFT(表格1[[#This Row],[年月]],4)</f>
        <v>2023</v>
      </c>
      <c r="D5504" s="2" t="str">
        <f>RIGHT(表格1[[#This Row],[年月]],2)</f>
        <v>07</v>
      </c>
      <c r="E5504" s="5">
        <v>10002000</v>
      </c>
      <c r="F5504" s="2" t="str">
        <f>VLOOKUP(TEXT(表格1[[#This Row],[地區]],"00000000"),縣市代碼,2,0)</f>
        <v>宜蘭縣</v>
      </c>
      <c r="G5504" s="2" t="s">
        <v>4</v>
      </c>
      <c r="H5504" s="13">
        <v>713869</v>
      </c>
      <c r="I5504" s="14">
        <v>329965713</v>
      </c>
      <c r="J5504" s="14">
        <f>表格1[[#This Row],[信用卡交易筆數]]/1000</f>
        <v>713.86900000000003</v>
      </c>
      <c r="K5504" s="14">
        <f>表格1[[#This Row],[信用卡交易金額'[新臺幣']]]/1000</f>
        <v>329965.71299999999</v>
      </c>
      <c r="L5504" s="14">
        <f>表格1[[#This Row],[信用卡交易金額'[新臺幣']]]/1000000</f>
        <v>329.96571299999999</v>
      </c>
      <c r="M5504" s="14" t="str" cm="1">
        <f t="array" ref="M5504">_xlfn.TEXTJOIN("", TRUE, _xlfn.XLOOKUP(TRUE, VALUE(表格1[[#This Row],[年月]]) &lt;= VALUE($R$8:$R$12), $Q$8:$Q$12)) &amp; "年度"</f>
        <v>2023年度</v>
      </c>
    </row>
    <row r="5505" spans="1:13" x14ac:dyDescent="0.3">
      <c r="A5505" s="2">
        <v>202307</v>
      </c>
      <c r="B5505" s="19">
        <f>DATE(表格1[[#This Row],[年]],表格1[[#This Row],[月]],1)</f>
        <v>45108</v>
      </c>
      <c r="C5505" s="2" t="str">
        <f>LEFT(表格1[[#This Row],[年月]],4)</f>
        <v>2023</v>
      </c>
      <c r="D5505" s="2" t="str">
        <f>RIGHT(表格1[[#This Row],[年月]],2)</f>
        <v>07</v>
      </c>
      <c r="E5505" s="5">
        <v>10002000</v>
      </c>
      <c r="F5505" s="2" t="str">
        <f>VLOOKUP(TEXT(表格1[[#This Row],[地區]],"00000000"),縣市代碼,2,0)</f>
        <v>宜蘭縣</v>
      </c>
      <c r="G5505" s="2" t="s">
        <v>5</v>
      </c>
      <c r="H5505" s="13">
        <v>50507</v>
      </c>
      <c r="I5505" s="14">
        <v>137373868</v>
      </c>
      <c r="J5505" s="14">
        <f>表格1[[#This Row],[信用卡交易筆數]]/1000</f>
        <v>50.506999999999998</v>
      </c>
      <c r="K5505" s="14">
        <f>表格1[[#This Row],[信用卡交易金額'[新臺幣']]]/1000</f>
        <v>137373.86799999999</v>
      </c>
      <c r="L5505" s="14">
        <f>表格1[[#This Row],[信用卡交易金額'[新臺幣']]]/1000000</f>
        <v>137.37386799999999</v>
      </c>
      <c r="M5505" s="14" t="str" cm="1">
        <f t="array" ref="M5505">_xlfn.TEXTJOIN("", TRUE, _xlfn.XLOOKUP(TRUE, VALUE(表格1[[#This Row],[年月]]) &lt;= VALUE($R$8:$R$12), $Q$8:$Q$12)) &amp; "年度"</f>
        <v>2023年度</v>
      </c>
    </row>
    <row r="5506" spans="1:13" x14ac:dyDescent="0.3">
      <c r="A5506" s="2">
        <v>202307</v>
      </c>
      <c r="B5506" s="19">
        <f>DATE(表格1[[#This Row],[年]],表格1[[#This Row],[月]],1)</f>
        <v>45108</v>
      </c>
      <c r="C5506" s="2" t="str">
        <f>LEFT(表格1[[#This Row],[年月]],4)</f>
        <v>2023</v>
      </c>
      <c r="D5506" s="2" t="str">
        <f>RIGHT(表格1[[#This Row],[年月]],2)</f>
        <v>07</v>
      </c>
      <c r="E5506" s="5">
        <v>10002000</v>
      </c>
      <c r="F5506" s="2" t="str">
        <f>VLOOKUP(TEXT(表格1[[#This Row],[地區]],"00000000"),縣市代碼,2,0)</f>
        <v>宜蘭縣</v>
      </c>
      <c r="G5506" s="2" t="s">
        <v>6</v>
      </c>
      <c r="H5506" s="13">
        <v>76436</v>
      </c>
      <c r="I5506" s="14">
        <v>283123536</v>
      </c>
      <c r="J5506" s="14">
        <f>表格1[[#This Row],[信用卡交易筆數]]/1000</f>
        <v>76.436000000000007</v>
      </c>
      <c r="K5506" s="14">
        <f>表格1[[#This Row],[信用卡交易金額'[新臺幣']]]/1000</f>
        <v>283123.53600000002</v>
      </c>
      <c r="L5506" s="14">
        <f>表格1[[#This Row],[信用卡交易金額'[新臺幣']]]/1000000</f>
        <v>283.123536</v>
      </c>
      <c r="M5506" s="14" t="str" cm="1">
        <f t="array" ref="M5506">_xlfn.TEXTJOIN("", TRUE, _xlfn.XLOOKUP(TRUE, VALUE(表格1[[#This Row],[年月]]) &lt;= VALUE($R$8:$R$12), $Q$8:$Q$12)) &amp; "年度"</f>
        <v>2023年度</v>
      </c>
    </row>
    <row r="5507" spans="1:13" x14ac:dyDescent="0.3">
      <c r="A5507" s="2">
        <v>202307</v>
      </c>
      <c r="B5507" s="19">
        <f>DATE(表格1[[#This Row],[年]],表格1[[#This Row],[月]],1)</f>
        <v>45108</v>
      </c>
      <c r="C5507" s="2" t="str">
        <f>LEFT(表格1[[#This Row],[年月]],4)</f>
        <v>2023</v>
      </c>
      <c r="D5507" s="2" t="str">
        <f>RIGHT(表格1[[#This Row],[年月]],2)</f>
        <v>07</v>
      </c>
      <c r="E5507" s="5">
        <v>10002000</v>
      </c>
      <c r="F5507" s="2" t="str">
        <f>VLOOKUP(TEXT(表格1[[#This Row],[地區]],"00000000"),縣市代碼,2,0)</f>
        <v>宜蘭縣</v>
      </c>
      <c r="G5507" s="2" t="s">
        <v>7</v>
      </c>
      <c r="H5507" s="13">
        <v>424331</v>
      </c>
      <c r="I5507" s="14">
        <v>484373644</v>
      </c>
      <c r="J5507" s="14">
        <f>表格1[[#This Row],[信用卡交易筆數]]/1000</f>
        <v>424.33100000000002</v>
      </c>
      <c r="K5507" s="14">
        <f>表格1[[#This Row],[信用卡交易金額'[新臺幣']]]/1000</f>
        <v>484373.64399999997</v>
      </c>
      <c r="L5507" s="14">
        <f>表格1[[#This Row],[信用卡交易金額'[新臺幣']]]/1000000</f>
        <v>484.37364400000001</v>
      </c>
      <c r="M5507" s="14" t="str" cm="1">
        <f t="array" ref="M5507">_xlfn.TEXTJOIN("", TRUE, _xlfn.XLOOKUP(TRUE, VALUE(表格1[[#This Row],[年月]]) &lt;= VALUE($R$8:$R$12), $Q$8:$Q$12)) &amp; "年度"</f>
        <v>2023年度</v>
      </c>
    </row>
    <row r="5508" spans="1:13" x14ac:dyDescent="0.3">
      <c r="A5508" s="2">
        <v>202307</v>
      </c>
      <c r="B5508" s="19">
        <f>DATE(表格1[[#This Row],[年]],表格1[[#This Row],[月]],1)</f>
        <v>45108</v>
      </c>
      <c r="C5508" s="2" t="str">
        <f>LEFT(表格1[[#This Row],[年月]],4)</f>
        <v>2023</v>
      </c>
      <c r="D5508" s="2" t="str">
        <f>RIGHT(表格1[[#This Row],[年月]],2)</f>
        <v>07</v>
      </c>
      <c r="E5508" s="5">
        <v>10002000</v>
      </c>
      <c r="F5508" s="2" t="str">
        <f>VLOOKUP(TEXT(表格1[[#This Row],[地區]],"00000000"),縣市代碼,2,0)</f>
        <v>宜蘭縣</v>
      </c>
      <c r="G5508" s="2" t="s">
        <v>8</v>
      </c>
      <c r="H5508" s="13">
        <v>318170</v>
      </c>
      <c r="I5508" s="14">
        <v>521501801</v>
      </c>
      <c r="J5508" s="14">
        <f>表格1[[#This Row],[信用卡交易筆數]]/1000</f>
        <v>318.17</v>
      </c>
      <c r="K5508" s="14">
        <f>表格1[[#This Row],[信用卡交易金額'[新臺幣']]]/1000</f>
        <v>521501.80099999998</v>
      </c>
      <c r="L5508" s="14">
        <f>表格1[[#This Row],[信用卡交易金額'[新臺幣']]]/1000000</f>
        <v>521.501801</v>
      </c>
      <c r="M5508" s="14" t="str" cm="1">
        <f t="array" ref="M5508">_xlfn.TEXTJOIN("", TRUE, _xlfn.XLOOKUP(TRUE, VALUE(表格1[[#This Row],[年月]]) &lt;= VALUE($R$8:$R$12), $Q$8:$Q$12)) &amp; "年度"</f>
        <v>2023年度</v>
      </c>
    </row>
    <row r="5509" spans="1:13" x14ac:dyDescent="0.3">
      <c r="A5509" s="2">
        <v>202307</v>
      </c>
      <c r="B5509" s="19">
        <f>DATE(表格1[[#This Row],[年]],表格1[[#This Row],[月]],1)</f>
        <v>45108</v>
      </c>
      <c r="C5509" s="2" t="str">
        <f>LEFT(表格1[[#This Row],[年月]],4)</f>
        <v>2023</v>
      </c>
      <c r="D5509" s="2" t="str">
        <f>RIGHT(表格1[[#This Row],[年月]],2)</f>
        <v>07</v>
      </c>
      <c r="E5509" s="5">
        <v>10002000</v>
      </c>
      <c r="F5509" s="2" t="str">
        <f>VLOOKUP(TEXT(表格1[[#This Row],[地區]],"00000000"),縣市代碼,2,0)</f>
        <v>宜蘭縣</v>
      </c>
      <c r="G5509" s="2" t="s">
        <v>9</v>
      </c>
      <c r="H5509" s="13">
        <v>695319</v>
      </c>
      <c r="I5509" s="14">
        <v>769525122</v>
      </c>
      <c r="J5509" s="14">
        <f>表格1[[#This Row],[信用卡交易筆數]]/1000</f>
        <v>695.31899999999996</v>
      </c>
      <c r="K5509" s="14">
        <f>表格1[[#This Row],[信用卡交易金額'[新臺幣']]]/1000</f>
        <v>769525.12199999997</v>
      </c>
      <c r="L5509" s="14">
        <f>表格1[[#This Row],[信用卡交易金額'[新臺幣']]]/1000000</f>
        <v>769.52512200000001</v>
      </c>
      <c r="M5509" s="14" t="str" cm="1">
        <f t="array" ref="M5509">_xlfn.TEXTJOIN("", TRUE, _xlfn.XLOOKUP(TRUE, VALUE(表格1[[#This Row],[年月]]) &lt;= VALUE($R$8:$R$12), $Q$8:$Q$12)) &amp; "年度"</f>
        <v>2023年度</v>
      </c>
    </row>
    <row r="5510" spans="1:13" x14ac:dyDescent="0.3">
      <c r="A5510" s="2">
        <v>202307</v>
      </c>
      <c r="B5510" s="19">
        <f>DATE(表格1[[#This Row],[年]],表格1[[#This Row],[月]],1)</f>
        <v>45108</v>
      </c>
      <c r="C5510" s="2" t="str">
        <f>LEFT(表格1[[#This Row],[年月]],4)</f>
        <v>2023</v>
      </c>
      <c r="D5510" s="2" t="str">
        <f>RIGHT(表格1[[#This Row],[年月]],2)</f>
        <v>07</v>
      </c>
      <c r="E5510" s="5">
        <v>10002000</v>
      </c>
      <c r="F5510" s="2" t="str">
        <f>VLOOKUP(TEXT(表格1[[#This Row],[地區]],"00000000"),縣市代碼,2,0)</f>
        <v>宜蘭縣</v>
      </c>
      <c r="G5510" s="2" t="s">
        <v>10</v>
      </c>
      <c r="H5510" s="13">
        <v>385193</v>
      </c>
      <c r="I5510" s="14">
        <v>1087936753</v>
      </c>
      <c r="J5510" s="14">
        <f>表格1[[#This Row],[信用卡交易筆數]]/1000</f>
        <v>385.19299999999998</v>
      </c>
      <c r="K5510" s="14">
        <f>表格1[[#This Row],[信用卡交易金額'[新臺幣']]]/1000</f>
        <v>1087936.753</v>
      </c>
      <c r="L5510" s="14">
        <f>表格1[[#This Row],[信用卡交易金額'[新臺幣']]]/1000000</f>
        <v>1087.936753</v>
      </c>
      <c r="M5510" s="14" t="str" cm="1">
        <f t="array" ref="M5510">_xlfn.TEXTJOIN("", TRUE, _xlfn.XLOOKUP(TRUE, VALUE(表格1[[#This Row],[年月]]) &lt;= VALUE($R$8:$R$12), $Q$8:$Q$12)) &amp; "年度"</f>
        <v>2023年度</v>
      </c>
    </row>
    <row r="5511" spans="1:13" x14ac:dyDescent="0.3">
      <c r="A5511" s="2">
        <v>202307</v>
      </c>
      <c r="B5511" s="19">
        <f>DATE(表格1[[#This Row],[年]],表格1[[#This Row],[月]],1)</f>
        <v>45108</v>
      </c>
      <c r="C5511" s="2" t="str">
        <f>LEFT(表格1[[#This Row],[年月]],4)</f>
        <v>2023</v>
      </c>
      <c r="D5511" s="2" t="str">
        <f>RIGHT(表格1[[#This Row],[年月]],2)</f>
        <v>07</v>
      </c>
      <c r="E5511" s="5">
        <v>10015000</v>
      </c>
      <c r="F5511" s="2" t="str">
        <f>VLOOKUP(TEXT(表格1[[#This Row],[地區]],"00000000"),縣市代碼,2,0)</f>
        <v>花蓮縣</v>
      </c>
      <c r="G5511" s="2" t="s">
        <v>4</v>
      </c>
      <c r="H5511" s="13">
        <v>495220</v>
      </c>
      <c r="I5511" s="14">
        <v>268319330</v>
      </c>
      <c r="J5511" s="14">
        <f>表格1[[#This Row],[信用卡交易筆數]]/1000</f>
        <v>495.22</v>
      </c>
      <c r="K5511" s="14">
        <f>表格1[[#This Row],[信用卡交易金額'[新臺幣']]]/1000</f>
        <v>268319.33</v>
      </c>
      <c r="L5511" s="14">
        <f>表格1[[#This Row],[信用卡交易金額'[新臺幣']]]/1000000</f>
        <v>268.31932999999998</v>
      </c>
      <c r="M5511" s="14" t="str" cm="1">
        <f t="array" ref="M5511">_xlfn.TEXTJOIN("", TRUE, _xlfn.XLOOKUP(TRUE, VALUE(表格1[[#This Row],[年月]]) &lt;= VALUE($R$8:$R$12), $Q$8:$Q$12)) &amp; "年度"</f>
        <v>2023年度</v>
      </c>
    </row>
    <row r="5512" spans="1:13" x14ac:dyDescent="0.3">
      <c r="A5512" s="2">
        <v>202307</v>
      </c>
      <c r="B5512" s="19">
        <f>DATE(表格1[[#This Row],[年]],表格1[[#This Row],[月]],1)</f>
        <v>45108</v>
      </c>
      <c r="C5512" s="2" t="str">
        <f>LEFT(表格1[[#This Row],[年月]],4)</f>
        <v>2023</v>
      </c>
      <c r="D5512" s="2" t="str">
        <f>RIGHT(表格1[[#This Row],[年月]],2)</f>
        <v>07</v>
      </c>
      <c r="E5512" s="5">
        <v>10015000</v>
      </c>
      <c r="F5512" s="2" t="str">
        <f>VLOOKUP(TEXT(表格1[[#This Row],[地區]],"00000000"),縣市代碼,2,0)</f>
        <v>花蓮縣</v>
      </c>
      <c r="G5512" s="2" t="s">
        <v>5</v>
      </c>
      <c r="H5512" s="13">
        <v>32157</v>
      </c>
      <c r="I5512" s="14">
        <v>78312497</v>
      </c>
      <c r="J5512" s="14">
        <f>表格1[[#This Row],[信用卡交易筆數]]/1000</f>
        <v>32.156999999999996</v>
      </c>
      <c r="K5512" s="14">
        <f>表格1[[#This Row],[信用卡交易金額'[新臺幣']]]/1000</f>
        <v>78312.497000000003</v>
      </c>
      <c r="L5512" s="14">
        <f>表格1[[#This Row],[信用卡交易金額'[新臺幣']]]/1000000</f>
        <v>78.312496999999993</v>
      </c>
      <c r="M5512" s="14" t="str" cm="1">
        <f t="array" ref="M5512">_xlfn.TEXTJOIN("", TRUE, _xlfn.XLOOKUP(TRUE, VALUE(表格1[[#This Row],[年月]]) &lt;= VALUE($R$8:$R$12), $Q$8:$Q$12)) &amp; "年度"</f>
        <v>2023年度</v>
      </c>
    </row>
    <row r="5513" spans="1:13" x14ac:dyDescent="0.3">
      <c r="A5513" s="2">
        <v>202307</v>
      </c>
      <c r="B5513" s="19">
        <f>DATE(表格1[[#This Row],[年]],表格1[[#This Row],[月]],1)</f>
        <v>45108</v>
      </c>
      <c r="C5513" s="2" t="str">
        <f>LEFT(表格1[[#This Row],[年月]],4)</f>
        <v>2023</v>
      </c>
      <c r="D5513" s="2" t="str">
        <f>RIGHT(表格1[[#This Row],[年月]],2)</f>
        <v>07</v>
      </c>
      <c r="E5513" s="5">
        <v>10015000</v>
      </c>
      <c r="F5513" s="2" t="str">
        <f>VLOOKUP(TEXT(表格1[[#This Row],[地區]],"00000000"),縣市代碼,2,0)</f>
        <v>花蓮縣</v>
      </c>
      <c r="G5513" s="2" t="s">
        <v>6</v>
      </c>
      <c r="H5513" s="13">
        <v>51284</v>
      </c>
      <c r="I5513" s="14">
        <v>201104860</v>
      </c>
      <c r="J5513" s="14">
        <f>表格1[[#This Row],[信用卡交易筆數]]/1000</f>
        <v>51.283999999999999</v>
      </c>
      <c r="K5513" s="14">
        <f>表格1[[#This Row],[信用卡交易金額'[新臺幣']]]/1000</f>
        <v>201104.86</v>
      </c>
      <c r="L5513" s="14">
        <f>表格1[[#This Row],[信用卡交易金額'[新臺幣']]]/1000000</f>
        <v>201.10486</v>
      </c>
      <c r="M5513" s="14" t="str" cm="1">
        <f t="array" ref="M5513">_xlfn.TEXTJOIN("", TRUE, _xlfn.XLOOKUP(TRUE, VALUE(表格1[[#This Row],[年月]]) &lt;= VALUE($R$8:$R$12), $Q$8:$Q$12)) &amp; "年度"</f>
        <v>2023年度</v>
      </c>
    </row>
    <row r="5514" spans="1:13" x14ac:dyDescent="0.3">
      <c r="A5514" s="2">
        <v>202307</v>
      </c>
      <c r="B5514" s="19">
        <f>DATE(表格1[[#This Row],[年]],表格1[[#This Row],[月]],1)</f>
        <v>45108</v>
      </c>
      <c r="C5514" s="2" t="str">
        <f>LEFT(表格1[[#This Row],[年月]],4)</f>
        <v>2023</v>
      </c>
      <c r="D5514" s="2" t="str">
        <f>RIGHT(表格1[[#This Row],[年月]],2)</f>
        <v>07</v>
      </c>
      <c r="E5514" s="5">
        <v>10015000</v>
      </c>
      <c r="F5514" s="2" t="str">
        <f>VLOOKUP(TEXT(表格1[[#This Row],[地區]],"00000000"),縣市代碼,2,0)</f>
        <v>花蓮縣</v>
      </c>
      <c r="G5514" s="2" t="s">
        <v>7</v>
      </c>
      <c r="H5514" s="13">
        <v>300883</v>
      </c>
      <c r="I5514" s="14">
        <v>323612223</v>
      </c>
      <c r="J5514" s="14">
        <f>表格1[[#This Row],[信用卡交易筆數]]/1000</f>
        <v>300.88299999999998</v>
      </c>
      <c r="K5514" s="14">
        <f>表格1[[#This Row],[信用卡交易金額'[新臺幣']]]/1000</f>
        <v>323612.223</v>
      </c>
      <c r="L5514" s="14">
        <f>表格1[[#This Row],[信用卡交易金額'[新臺幣']]]/1000000</f>
        <v>323.61222299999997</v>
      </c>
      <c r="M5514" s="14" t="str" cm="1">
        <f t="array" ref="M5514">_xlfn.TEXTJOIN("", TRUE, _xlfn.XLOOKUP(TRUE, VALUE(表格1[[#This Row],[年月]]) &lt;= VALUE($R$8:$R$12), $Q$8:$Q$12)) &amp; "年度"</f>
        <v>2023年度</v>
      </c>
    </row>
    <row r="5515" spans="1:13" x14ac:dyDescent="0.3">
      <c r="A5515" s="2">
        <v>202307</v>
      </c>
      <c r="B5515" s="19">
        <f>DATE(表格1[[#This Row],[年]],表格1[[#This Row],[月]],1)</f>
        <v>45108</v>
      </c>
      <c r="C5515" s="2" t="str">
        <f>LEFT(表格1[[#This Row],[年月]],4)</f>
        <v>2023</v>
      </c>
      <c r="D5515" s="2" t="str">
        <f>RIGHT(表格1[[#This Row],[年月]],2)</f>
        <v>07</v>
      </c>
      <c r="E5515" s="5">
        <v>10015000</v>
      </c>
      <c r="F5515" s="2" t="str">
        <f>VLOOKUP(TEXT(表格1[[#This Row],[地區]],"00000000"),縣市代碼,2,0)</f>
        <v>花蓮縣</v>
      </c>
      <c r="G5515" s="2" t="s">
        <v>8</v>
      </c>
      <c r="H5515" s="13">
        <v>211285</v>
      </c>
      <c r="I5515" s="14">
        <v>326210750</v>
      </c>
      <c r="J5515" s="14">
        <f>表格1[[#This Row],[信用卡交易筆數]]/1000</f>
        <v>211.285</v>
      </c>
      <c r="K5515" s="14">
        <f>表格1[[#This Row],[信用卡交易金額'[新臺幣']]]/1000</f>
        <v>326210.75</v>
      </c>
      <c r="L5515" s="14">
        <f>表格1[[#This Row],[信用卡交易金額'[新臺幣']]]/1000000</f>
        <v>326.21075000000002</v>
      </c>
      <c r="M5515" s="14" t="str" cm="1">
        <f t="array" ref="M5515">_xlfn.TEXTJOIN("", TRUE, _xlfn.XLOOKUP(TRUE, VALUE(表格1[[#This Row],[年月]]) &lt;= VALUE($R$8:$R$12), $Q$8:$Q$12)) &amp; "年度"</f>
        <v>2023年度</v>
      </c>
    </row>
    <row r="5516" spans="1:13" x14ac:dyDescent="0.3">
      <c r="A5516" s="2">
        <v>202307</v>
      </c>
      <c r="B5516" s="19">
        <f>DATE(表格1[[#This Row],[年]],表格1[[#This Row],[月]],1)</f>
        <v>45108</v>
      </c>
      <c r="C5516" s="2" t="str">
        <f>LEFT(表格1[[#This Row],[年月]],4)</f>
        <v>2023</v>
      </c>
      <c r="D5516" s="2" t="str">
        <f>RIGHT(表格1[[#This Row],[年月]],2)</f>
        <v>07</v>
      </c>
      <c r="E5516" s="5">
        <v>10015000</v>
      </c>
      <c r="F5516" s="2" t="str">
        <f>VLOOKUP(TEXT(表格1[[#This Row],[地區]],"00000000"),縣市代碼,2,0)</f>
        <v>花蓮縣</v>
      </c>
      <c r="G5516" s="2" t="s">
        <v>9</v>
      </c>
      <c r="H5516" s="13">
        <v>442237</v>
      </c>
      <c r="I5516" s="14">
        <v>508195315</v>
      </c>
      <c r="J5516" s="14">
        <f>表格1[[#This Row],[信用卡交易筆數]]/1000</f>
        <v>442.23700000000002</v>
      </c>
      <c r="K5516" s="14">
        <f>表格1[[#This Row],[信用卡交易金額'[新臺幣']]]/1000</f>
        <v>508195.315</v>
      </c>
      <c r="L5516" s="14">
        <f>表格1[[#This Row],[信用卡交易金額'[新臺幣']]]/1000000</f>
        <v>508.19531499999999</v>
      </c>
      <c r="M5516" s="14" t="str" cm="1">
        <f t="array" ref="M5516">_xlfn.TEXTJOIN("", TRUE, _xlfn.XLOOKUP(TRUE, VALUE(表格1[[#This Row],[年月]]) &lt;= VALUE($R$8:$R$12), $Q$8:$Q$12)) &amp; "年度"</f>
        <v>2023年度</v>
      </c>
    </row>
    <row r="5517" spans="1:13" x14ac:dyDescent="0.3">
      <c r="A5517" s="2">
        <v>202307</v>
      </c>
      <c r="B5517" s="19">
        <f>DATE(表格1[[#This Row],[年]],表格1[[#This Row],[月]],1)</f>
        <v>45108</v>
      </c>
      <c r="C5517" s="2" t="str">
        <f>LEFT(表格1[[#This Row],[年月]],4)</f>
        <v>2023</v>
      </c>
      <c r="D5517" s="2" t="str">
        <f>RIGHT(表格1[[#This Row],[年月]],2)</f>
        <v>07</v>
      </c>
      <c r="E5517" s="5">
        <v>10015000</v>
      </c>
      <c r="F5517" s="2" t="str">
        <f>VLOOKUP(TEXT(表格1[[#This Row],[地區]],"00000000"),縣市代碼,2,0)</f>
        <v>花蓮縣</v>
      </c>
      <c r="G5517" s="2" t="s">
        <v>10</v>
      </c>
      <c r="H5517" s="13">
        <v>251302</v>
      </c>
      <c r="I5517" s="14">
        <v>685352558</v>
      </c>
      <c r="J5517" s="14">
        <f>表格1[[#This Row],[信用卡交易筆數]]/1000</f>
        <v>251.30199999999999</v>
      </c>
      <c r="K5517" s="14">
        <f>表格1[[#This Row],[信用卡交易金額'[新臺幣']]]/1000</f>
        <v>685352.55799999996</v>
      </c>
      <c r="L5517" s="14">
        <f>表格1[[#This Row],[信用卡交易金額'[新臺幣']]]/1000000</f>
        <v>685.35255800000004</v>
      </c>
      <c r="M5517" s="14" t="str" cm="1">
        <f t="array" ref="M5517">_xlfn.TEXTJOIN("", TRUE, _xlfn.XLOOKUP(TRUE, VALUE(表格1[[#This Row],[年月]]) &lt;= VALUE($R$8:$R$12), $Q$8:$Q$12)) &amp; "年度"</f>
        <v>2023年度</v>
      </c>
    </row>
    <row r="5518" spans="1:13" x14ac:dyDescent="0.3">
      <c r="A5518" s="2">
        <v>202307</v>
      </c>
      <c r="B5518" s="19">
        <f>DATE(表格1[[#This Row],[年]],表格1[[#This Row],[月]],1)</f>
        <v>45108</v>
      </c>
      <c r="C5518" s="2" t="str">
        <f>LEFT(表格1[[#This Row],[年月]],4)</f>
        <v>2023</v>
      </c>
      <c r="D5518" s="2" t="str">
        <f>RIGHT(表格1[[#This Row],[年月]],2)</f>
        <v>07</v>
      </c>
      <c r="E5518" s="5">
        <v>10014000</v>
      </c>
      <c r="F5518" s="2" t="str">
        <f>VLOOKUP(TEXT(表格1[[#This Row],[地區]],"00000000"),縣市代碼,2,0)</f>
        <v>臺東縣</v>
      </c>
      <c r="G5518" s="2" t="s">
        <v>4</v>
      </c>
      <c r="H5518" s="13">
        <v>243321</v>
      </c>
      <c r="I5518" s="14">
        <v>117558926</v>
      </c>
      <c r="J5518" s="14">
        <f>表格1[[#This Row],[信用卡交易筆數]]/1000</f>
        <v>243.321</v>
      </c>
      <c r="K5518" s="14">
        <f>表格1[[#This Row],[信用卡交易金額'[新臺幣']]]/1000</f>
        <v>117558.92600000001</v>
      </c>
      <c r="L5518" s="14">
        <f>表格1[[#This Row],[信用卡交易金額'[新臺幣']]]/1000000</f>
        <v>117.558926</v>
      </c>
      <c r="M5518" s="14" t="str" cm="1">
        <f t="array" ref="M5518">_xlfn.TEXTJOIN("", TRUE, _xlfn.XLOOKUP(TRUE, VALUE(表格1[[#This Row],[年月]]) &lt;= VALUE($R$8:$R$12), $Q$8:$Q$12)) &amp; "年度"</f>
        <v>2023年度</v>
      </c>
    </row>
    <row r="5519" spans="1:13" x14ac:dyDescent="0.3">
      <c r="A5519" s="2">
        <v>202307</v>
      </c>
      <c r="B5519" s="19">
        <f>DATE(表格1[[#This Row],[年]],表格1[[#This Row],[月]],1)</f>
        <v>45108</v>
      </c>
      <c r="C5519" s="2" t="str">
        <f>LEFT(表格1[[#This Row],[年月]],4)</f>
        <v>2023</v>
      </c>
      <c r="D5519" s="2" t="str">
        <f>RIGHT(表格1[[#This Row],[年月]],2)</f>
        <v>07</v>
      </c>
      <c r="E5519" s="5">
        <v>10014000</v>
      </c>
      <c r="F5519" s="2" t="str">
        <f>VLOOKUP(TEXT(表格1[[#This Row],[地區]],"00000000"),縣市代碼,2,0)</f>
        <v>臺東縣</v>
      </c>
      <c r="G5519" s="2" t="s">
        <v>5</v>
      </c>
      <c r="H5519" s="13">
        <v>18854</v>
      </c>
      <c r="I5519" s="14">
        <v>43519536</v>
      </c>
      <c r="J5519" s="14">
        <f>表格1[[#This Row],[信用卡交易筆數]]/1000</f>
        <v>18.853999999999999</v>
      </c>
      <c r="K5519" s="14">
        <f>表格1[[#This Row],[信用卡交易金額'[新臺幣']]]/1000</f>
        <v>43519.536</v>
      </c>
      <c r="L5519" s="14">
        <f>表格1[[#This Row],[信用卡交易金額'[新臺幣']]]/1000000</f>
        <v>43.519536000000002</v>
      </c>
      <c r="M5519" s="14" t="str" cm="1">
        <f t="array" ref="M5519">_xlfn.TEXTJOIN("", TRUE, _xlfn.XLOOKUP(TRUE, VALUE(表格1[[#This Row],[年月]]) &lt;= VALUE($R$8:$R$12), $Q$8:$Q$12)) &amp; "年度"</f>
        <v>2023年度</v>
      </c>
    </row>
    <row r="5520" spans="1:13" x14ac:dyDescent="0.3">
      <c r="A5520" s="2">
        <v>202307</v>
      </c>
      <c r="B5520" s="19">
        <f>DATE(表格1[[#This Row],[年]],表格1[[#This Row],[月]],1)</f>
        <v>45108</v>
      </c>
      <c r="C5520" s="2" t="str">
        <f>LEFT(表格1[[#This Row],[年月]],4)</f>
        <v>2023</v>
      </c>
      <c r="D5520" s="2" t="str">
        <f>RIGHT(表格1[[#This Row],[年月]],2)</f>
        <v>07</v>
      </c>
      <c r="E5520" s="5">
        <v>10014000</v>
      </c>
      <c r="F5520" s="2" t="str">
        <f>VLOOKUP(TEXT(表格1[[#This Row],[地區]],"00000000"),縣市代碼,2,0)</f>
        <v>臺東縣</v>
      </c>
      <c r="G5520" s="2" t="s">
        <v>6</v>
      </c>
      <c r="H5520" s="13">
        <v>26311</v>
      </c>
      <c r="I5520" s="14">
        <v>103486866</v>
      </c>
      <c r="J5520" s="14">
        <f>表格1[[#This Row],[信用卡交易筆數]]/1000</f>
        <v>26.311</v>
      </c>
      <c r="K5520" s="14">
        <f>表格1[[#This Row],[信用卡交易金額'[新臺幣']]]/1000</f>
        <v>103486.86599999999</v>
      </c>
      <c r="L5520" s="14">
        <f>表格1[[#This Row],[信用卡交易金額'[新臺幣']]]/1000000</f>
        <v>103.48686600000001</v>
      </c>
      <c r="M5520" s="14" t="str" cm="1">
        <f t="array" ref="M5520">_xlfn.TEXTJOIN("", TRUE, _xlfn.XLOOKUP(TRUE, VALUE(表格1[[#This Row],[年月]]) &lt;= VALUE($R$8:$R$12), $Q$8:$Q$12)) &amp; "年度"</f>
        <v>2023年度</v>
      </c>
    </row>
    <row r="5521" spans="1:13" x14ac:dyDescent="0.3">
      <c r="A5521" s="2">
        <v>202307</v>
      </c>
      <c r="B5521" s="19">
        <f>DATE(表格1[[#This Row],[年]],表格1[[#This Row],[月]],1)</f>
        <v>45108</v>
      </c>
      <c r="C5521" s="2" t="str">
        <f>LEFT(表格1[[#This Row],[年月]],4)</f>
        <v>2023</v>
      </c>
      <c r="D5521" s="2" t="str">
        <f>RIGHT(表格1[[#This Row],[年月]],2)</f>
        <v>07</v>
      </c>
      <c r="E5521" s="5">
        <v>10014000</v>
      </c>
      <c r="F5521" s="2" t="str">
        <f>VLOOKUP(TEXT(表格1[[#This Row],[地區]],"00000000"),縣市代碼,2,0)</f>
        <v>臺東縣</v>
      </c>
      <c r="G5521" s="2" t="s">
        <v>7</v>
      </c>
      <c r="H5521" s="13">
        <v>167388</v>
      </c>
      <c r="I5521" s="14">
        <v>175203594</v>
      </c>
      <c r="J5521" s="14">
        <f>表格1[[#This Row],[信用卡交易筆數]]/1000</f>
        <v>167.38800000000001</v>
      </c>
      <c r="K5521" s="14">
        <f>表格1[[#This Row],[信用卡交易金額'[新臺幣']]]/1000</f>
        <v>175203.59400000001</v>
      </c>
      <c r="L5521" s="14">
        <f>表格1[[#This Row],[信用卡交易金額'[新臺幣']]]/1000000</f>
        <v>175.20359400000001</v>
      </c>
      <c r="M5521" s="14" t="str" cm="1">
        <f t="array" ref="M5521">_xlfn.TEXTJOIN("", TRUE, _xlfn.XLOOKUP(TRUE, VALUE(表格1[[#This Row],[年月]]) &lt;= VALUE($R$8:$R$12), $Q$8:$Q$12)) &amp; "年度"</f>
        <v>2023年度</v>
      </c>
    </row>
    <row r="5522" spans="1:13" x14ac:dyDescent="0.3">
      <c r="A5522" s="2">
        <v>202307</v>
      </c>
      <c r="B5522" s="19">
        <f>DATE(表格1[[#This Row],[年]],表格1[[#This Row],[月]],1)</f>
        <v>45108</v>
      </c>
      <c r="C5522" s="2" t="str">
        <f>LEFT(表格1[[#This Row],[年月]],4)</f>
        <v>2023</v>
      </c>
      <c r="D5522" s="2" t="str">
        <f>RIGHT(表格1[[#This Row],[年月]],2)</f>
        <v>07</v>
      </c>
      <c r="E5522" s="5">
        <v>10014000</v>
      </c>
      <c r="F5522" s="2" t="str">
        <f>VLOOKUP(TEXT(表格1[[#This Row],[地區]],"00000000"),縣市代碼,2,0)</f>
        <v>臺東縣</v>
      </c>
      <c r="G5522" s="2" t="s">
        <v>8</v>
      </c>
      <c r="H5522" s="13">
        <v>109554</v>
      </c>
      <c r="I5522" s="14">
        <v>165456986</v>
      </c>
      <c r="J5522" s="14">
        <f>表格1[[#This Row],[信用卡交易筆數]]/1000</f>
        <v>109.554</v>
      </c>
      <c r="K5522" s="14">
        <f>表格1[[#This Row],[信用卡交易金額'[新臺幣']]]/1000</f>
        <v>165456.986</v>
      </c>
      <c r="L5522" s="14">
        <f>表格1[[#This Row],[信用卡交易金額'[新臺幣']]]/1000000</f>
        <v>165.456986</v>
      </c>
      <c r="M5522" s="14" t="str" cm="1">
        <f t="array" ref="M5522">_xlfn.TEXTJOIN("", TRUE, _xlfn.XLOOKUP(TRUE, VALUE(表格1[[#This Row],[年月]]) &lt;= VALUE($R$8:$R$12), $Q$8:$Q$12)) &amp; "年度"</f>
        <v>2023年度</v>
      </c>
    </row>
    <row r="5523" spans="1:13" x14ac:dyDescent="0.3">
      <c r="A5523" s="2">
        <v>202307</v>
      </c>
      <c r="B5523" s="19">
        <f>DATE(表格1[[#This Row],[年]],表格1[[#This Row],[月]],1)</f>
        <v>45108</v>
      </c>
      <c r="C5523" s="2" t="str">
        <f>LEFT(表格1[[#This Row],[年月]],4)</f>
        <v>2023</v>
      </c>
      <c r="D5523" s="2" t="str">
        <f>RIGHT(表格1[[#This Row],[年月]],2)</f>
        <v>07</v>
      </c>
      <c r="E5523" s="5">
        <v>10014000</v>
      </c>
      <c r="F5523" s="2" t="str">
        <f>VLOOKUP(TEXT(表格1[[#This Row],[地區]],"00000000"),縣市代碼,2,0)</f>
        <v>臺東縣</v>
      </c>
      <c r="G5523" s="2" t="s">
        <v>9</v>
      </c>
      <c r="H5523" s="13">
        <v>218753</v>
      </c>
      <c r="I5523" s="14">
        <v>249040992</v>
      </c>
      <c r="J5523" s="14">
        <f>表格1[[#This Row],[信用卡交易筆數]]/1000</f>
        <v>218.75299999999999</v>
      </c>
      <c r="K5523" s="14">
        <f>表格1[[#This Row],[信用卡交易金額'[新臺幣']]]/1000</f>
        <v>249040.992</v>
      </c>
      <c r="L5523" s="14">
        <f>表格1[[#This Row],[信用卡交易金額'[新臺幣']]]/1000000</f>
        <v>249.04099199999999</v>
      </c>
      <c r="M5523" s="14" t="str" cm="1">
        <f t="array" ref="M5523">_xlfn.TEXTJOIN("", TRUE, _xlfn.XLOOKUP(TRUE, VALUE(表格1[[#This Row],[年月]]) &lt;= VALUE($R$8:$R$12), $Q$8:$Q$12)) &amp; "年度"</f>
        <v>2023年度</v>
      </c>
    </row>
    <row r="5524" spans="1:13" x14ac:dyDescent="0.3">
      <c r="A5524" s="2">
        <v>202307</v>
      </c>
      <c r="B5524" s="19">
        <f>DATE(表格1[[#This Row],[年]],表格1[[#This Row],[月]],1)</f>
        <v>45108</v>
      </c>
      <c r="C5524" s="2" t="str">
        <f>LEFT(表格1[[#This Row],[年月]],4)</f>
        <v>2023</v>
      </c>
      <c r="D5524" s="2" t="str">
        <f>RIGHT(表格1[[#This Row],[年月]],2)</f>
        <v>07</v>
      </c>
      <c r="E5524" s="5">
        <v>10014000</v>
      </c>
      <c r="F5524" s="2" t="str">
        <f>VLOOKUP(TEXT(表格1[[#This Row],[地區]],"00000000"),縣市代碼,2,0)</f>
        <v>臺東縣</v>
      </c>
      <c r="G5524" s="2" t="s">
        <v>10</v>
      </c>
      <c r="H5524" s="13">
        <v>121788</v>
      </c>
      <c r="I5524" s="14">
        <v>358468030</v>
      </c>
      <c r="J5524" s="14">
        <f>表格1[[#This Row],[信用卡交易筆數]]/1000</f>
        <v>121.788</v>
      </c>
      <c r="K5524" s="14">
        <f>表格1[[#This Row],[信用卡交易金額'[新臺幣']]]/1000</f>
        <v>358468.03</v>
      </c>
      <c r="L5524" s="14">
        <f>表格1[[#This Row],[信用卡交易金額'[新臺幣']]]/1000000</f>
        <v>358.46803</v>
      </c>
      <c r="M5524" s="14" t="str" cm="1">
        <f t="array" ref="M5524">_xlfn.TEXTJOIN("", TRUE, _xlfn.XLOOKUP(TRUE, VALUE(表格1[[#This Row],[年月]]) &lt;= VALUE($R$8:$R$12), $Q$8:$Q$12)) &amp; "年度"</f>
        <v>2023年度</v>
      </c>
    </row>
    <row r="5525" spans="1:13" x14ac:dyDescent="0.3">
      <c r="A5525" s="2">
        <v>202307</v>
      </c>
      <c r="B5525" s="19">
        <f>DATE(表格1[[#This Row],[年]],表格1[[#This Row],[月]],1)</f>
        <v>45108</v>
      </c>
      <c r="C5525" s="2" t="str">
        <f>LEFT(表格1[[#This Row],[年月]],4)</f>
        <v>2023</v>
      </c>
      <c r="D5525" s="2" t="str">
        <f>RIGHT(表格1[[#This Row],[年月]],2)</f>
        <v>07</v>
      </c>
      <c r="E5525" s="5">
        <v>10016000</v>
      </c>
      <c r="F5525" s="2" t="str">
        <f>VLOOKUP(TEXT(表格1[[#This Row],[地區]],"00000000"),縣市代碼,2,0)</f>
        <v>澎湖縣</v>
      </c>
      <c r="G5525" s="2" t="s">
        <v>4</v>
      </c>
      <c r="H5525" s="13">
        <v>107437</v>
      </c>
      <c r="I5525" s="14">
        <v>47270210</v>
      </c>
      <c r="J5525" s="14">
        <f>表格1[[#This Row],[信用卡交易筆數]]/1000</f>
        <v>107.437</v>
      </c>
      <c r="K5525" s="14">
        <f>表格1[[#This Row],[信用卡交易金額'[新臺幣']]]/1000</f>
        <v>47270.21</v>
      </c>
      <c r="L5525" s="14">
        <f>表格1[[#This Row],[信用卡交易金額'[新臺幣']]]/1000000</f>
        <v>47.270209999999999</v>
      </c>
      <c r="M5525" s="14" t="str" cm="1">
        <f t="array" ref="M5525">_xlfn.TEXTJOIN("", TRUE, _xlfn.XLOOKUP(TRUE, VALUE(表格1[[#This Row],[年月]]) &lt;= VALUE($R$8:$R$12), $Q$8:$Q$12)) &amp; "年度"</f>
        <v>2023年度</v>
      </c>
    </row>
    <row r="5526" spans="1:13" x14ac:dyDescent="0.3">
      <c r="A5526" s="2">
        <v>202307</v>
      </c>
      <c r="B5526" s="19">
        <f>DATE(表格1[[#This Row],[年]],表格1[[#This Row],[月]],1)</f>
        <v>45108</v>
      </c>
      <c r="C5526" s="2" t="str">
        <f>LEFT(表格1[[#This Row],[年月]],4)</f>
        <v>2023</v>
      </c>
      <c r="D5526" s="2" t="str">
        <f>RIGHT(表格1[[#This Row],[年月]],2)</f>
        <v>07</v>
      </c>
      <c r="E5526" s="5">
        <v>10016000</v>
      </c>
      <c r="F5526" s="2" t="str">
        <f>VLOOKUP(TEXT(表格1[[#This Row],[地區]],"00000000"),縣市代碼,2,0)</f>
        <v>澎湖縣</v>
      </c>
      <c r="G5526" s="2" t="s">
        <v>5</v>
      </c>
      <c r="H5526" s="13">
        <v>8512</v>
      </c>
      <c r="I5526" s="14">
        <v>22588754</v>
      </c>
      <c r="J5526" s="14">
        <f>表格1[[#This Row],[信用卡交易筆數]]/1000</f>
        <v>8.5120000000000005</v>
      </c>
      <c r="K5526" s="14">
        <f>表格1[[#This Row],[信用卡交易金額'[新臺幣']]]/1000</f>
        <v>22588.754000000001</v>
      </c>
      <c r="L5526" s="14">
        <f>表格1[[#This Row],[信用卡交易金額'[新臺幣']]]/1000000</f>
        <v>22.588754000000002</v>
      </c>
      <c r="M5526" s="14" t="str" cm="1">
        <f t="array" ref="M5526">_xlfn.TEXTJOIN("", TRUE, _xlfn.XLOOKUP(TRUE, VALUE(表格1[[#This Row],[年月]]) &lt;= VALUE($R$8:$R$12), $Q$8:$Q$12)) &amp; "年度"</f>
        <v>2023年度</v>
      </c>
    </row>
    <row r="5527" spans="1:13" x14ac:dyDescent="0.3">
      <c r="A5527" s="2">
        <v>202307</v>
      </c>
      <c r="B5527" s="19">
        <f>DATE(表格1[[#This Row],[年]],表格1[[#This Row],[月]],1)</f>
        <v>45108</v>
      </c>
      <c r="C5527" s="2" t="str">
        <f>LEFT(表格1[[#This Row],[年月]],4)</f>
        <v>2023</v>
      </c>
      <c r="D5527" s="2" t="str">
        <f>RIGHT(表格1[[#This Row],[年月]],2)</f>
        <v>07</v>
      </c>
      <c r="E5527" s="5">
        <v>10016000</v>
      </c>
      <c r="F5527" s="2" t="str">
        <f>VLOOKUP(TEXT(表格1[[#This Row],[地區]],"00000000"),縣市代碼,2,0)</f>
        <v>澎湖縣</v>
      </c>
      <c r="G5527" s="2" t="s">
        <v>6</v>
      </c>
      <c r="H5527" s="13">
        <v>13397</v>
      </c>
      <c r="I5527" s="14">
        <v>51190655</v>
      </c>
      <c r="J5527" s="14">
        <f>表格1[[#This Row],[信用卡交易筆數]]/1000</f>
        <v>13.397</v>
      </c>
      <c r="K5527" s="14">
        <f>表格1[[#This Row],[信用卡交易金額'[新臺幣']]]/1000</f>
        <v>51190.654999999999</v>
      </c>
      <c r="L5527" s="14">
        <f>表格1[[#This Row],[信用卡交易金額'[新臺幣']]]/1000000</f>
        <v>51.190655</v>
      </c>
      <c r="M5527" s="14" t="str" cm="1">
        <f t="array" ref="M5527">_xlfn.TEXTJOIN("", TRUE, _xlfn.XLOOKUP(TRUE, VALUE(表格1[[#This Row],[年月]]) &lt;= VALUE($R$8:$R$12), $Q$8:$Q$12)) &amp; "年度"</f>
        <v>2023年度</v>
      </c>
    </row>
    <row r="5528" spans="1:13" x14ac:dyDescent="0.3">
      <c r="A5528" s="2">
        <v>202307</v>
      </c>
      <c r="B5528" s="19">
        <f>DATE(表格1[[#This Row],[年]],表格1[[#This Row],[月]],1)</f>
        <v>45108</v>
      </c>
      <c r="C5528" s="2" t="str">
        <f>LEFT(表格1[[#This Row],[年月]],4)</f>
        <v>2023</v>
      </c>
      <c r="D5528" s="2" t="str">
        <f>RIGHT(表格1[[#This Row],[年月]],2)</f>
        <v>07</v>
      </c>
      <c r="E5528" s="5">
        <v>10016000</v>
      </c>
      <c r="F5528" s="2" t="str">
        <f>VLOOKUP(TEXT(表格1[[#This Row],[地區]],"00000000"),縣市代碼,2,0)</f>
        <v>澎湖縣</v>
      </c>
      <c r="G5528" s="2" t="s">
        <v>7</v>
      </c>
      <c r="H5528" s="13">
        <v>68760</v>
      </c>
      <c r="I5528" s="14">
        <v>93326877</v>
      </c>
      <c r="J5528" s="14">
        <f>表格1[[#This Row],[信用卡交易筆數]]/1000</f>
        <v>68.760000000000005</v>
      </c>
      <c r="K5528" s="14">
        <f>表格1[[#This Row],[信用卡交易金額'[新臺幣']]]/1000</f>
        <v>93326.876999999993</v>
      </c>
      <c r="L5528" s="14">
        <f>表格1[[#This Row],[信用卡交易金額'[新臺幣']]]/1000000</f>
        <v>93.326876999999996</v>
      </c>
      <c r="M5528" s="14" t="str" cm="1">
        <f t="array" ref="M5528">_xlfn.TEXTJOIN("", TRUE, _xlfn.XLOOKUP(TRUE, VALUE(表格1[[#This Row],[年月]]) &lt;= VALUE($R$8:$R$12), $Q$8:$Q$12)) &amp; "年度"</f>
        <v>2023年度</v>
      </c>
    </row>
    <row r="5529" spans="1:13" x14ac:dyDescent="0.3">
      <c r="A5529" s="2">
        <v>202307</v>
      </c>
      <c r="B5529" s="19">
        <f>DATE(表格1[[#This Row],[年]],表格1[[#This Row],[月]],1)</f>
        <v>45108</v>
      </c>
      <c r="C5529" s="2" t="str">
        <f>LEFT(表格1[[#This Row],[年月]],4)</f>
        <v>2023</v>
      </c>
      <c r="D5529" s="2" t="str">
        <f>RIGHT(表格1[[#This Row],[年月]],2)</f>
        <v>07</v>
      </c>
      <c r="E5529" s="5">
        <v>10016000</v>
      </c>
      <c r="F5529" s="2" t="str">
        <f>VLOOKUP(TEXT(表格1[[#This Row],[地區]],"00000000"),縣市代碼,2,0)</f>
        <v>澎湖縣</v>
      </c>
      <c r="G5529" s="2" t="s">
        <v>8</v>
      </c>
      <c r="H5529" s="13">
        <v>55135</v>
      </c>
      <c r="I5529" s="14">
        <v>83759157</v>
      </c>
      <c r="J5529" s="14">
        <f>表格1[[#This Row],[信用卡交易筆數]]/1000</f>
        <v>55.134999999999998</v>
      </c>
      <c r="K5529" s="14">
        <f>表格1[[#This Row],[信用卡交易金額'[新臺幣']]]/1000</f>
        <v>83759.157000000007</v>
      </c>
      <c r="L5529" s="14">
        <f>表格1[[#This Row],[信用卡交易金額'[新臺幣']]]/1000000</f>
        <v>83.759157000000002</v>
      </c>
      <c r="M5529" s="14" t="str" cm="1">
        <f t="array" ref="M5529">_xlfn.TEXTJOIN("", TRUE, _xlfn.XLOOKUP(TRUE, VALUE(表格1[[#This Row],[年月]]) &lt;= VALUE($R$8:$R$12), $Q$8:$Q$12)) &amp; "年度"</f>
        <v>2023年度</v>
      </c>
    </row>
    <row r="5530" spans="1:13" x14ac:dyDescent="0.3">
      <c r="A5530" s="2">
        <v>202307</v>
      </c>
      <c r="B5530" s="19">
        <f>DATE(表格1[[#This Row],[年]],表格1[[#This Row],[月]],1)</f>
        <v>45108</v>
      </c>
      <c r="C5530" s="2" t="str">
        <f>LEFT(表格1[[#This Row],[年月]],4)</f>
        <v>2023</v>
      </c>
      <c r="D5530" s="2" t="str">
        <f>RIGHT(表格1[[#This Row],[年月]],2)</f>
        <v>07</v>
      </c>
      <c r="E5530" s="5">
        <v>10016000</v>
      </c>
      <c r="F5530" s="2" t="str">
        <f>VLOOKUP(TEXT(表格1[[#This Row],[地區]],"00000000"),縣市代碼,2,0)</f>
        <v>澎湖縣</v>
      </c>
      <c r="G5530" s="2" t="s">
        <v>9</v>
      </c>
      <c r="H5530" s="13">
        <v>109402</v>
      </c>
      <c r="I5530" s="14">
        <v>113620465</v>
      </c>
      <c r="J5530" s="14">
        <f>表格1[[#This Row],[信用卡交易筆數]]/1000</f>
        <v>109.402</v>
      </c>
      <c r="K5530" s="14">
        <f>表格1[[#This Row],[信用卡交易金額'[新臺幣']]]/1000</f>
        <v>113620.465</v>
      </c>
      <c r="L5530" s="14">
        <f>表格1[[#This Row],[信用卡交易金額'[新臺幣']]]/1000000</f>
        <v>113.620465</v>
      </c>
      <c r="M5530" s="14" t="str" cm="1">
        <f t="array" ref="M5530">_xlfn.TEXTJOIN("", TRUE, _xlfn.XLOOKUP(TRUE, VALUE(表格1[[#This Row],[年月]]) &lt;= VALUE($R$8:$R$12), $Q$8:$Q$12)) &amp; "年度"</f>
        <v>2023年度</v>
      </c>
    </row>
    <row r="5531" spans="1:13" x14ac:dyDescent="0.3">
      <c r="A5531" s="2">
        <v>202307</v>
      </c>
      <c r="B5531" s="19">
        <f>DATE(表格1[[#This Row],[年]],表格1[[#This Row],[月]],1)</f>
        <v>45108</v>
      </c>
      <c r="C5531" s="2" t="str">
        <f>LEFT(表格1[[#This Row],[年月]],4)</f>
        <v>2023</v>
      </c>
      <c r="D5531" s="2" t="str">
        <f>RIGHT(表格1[[#This Row],[年月]],2)</f>
        <v>07</v>
      </c>
      <c r="E5531" s="5">
        <v>10016000</v>
      </c>
      <c r="F5531" s="2" t="str">
        <f>VLOOKUP(TEXT(表格1[[#This Row],[地區]],"00000000"),縣市代碼,2,0)</f>
        <v>澎湖縣</v>
      </c>
      <c r="G5531" s="2" t="s">
        <v>10</v>
      </c>
      <c r="H5531" s="13">
        <v>53897</v>
      </c>
      <c r="I5531" s="14">
        <v>143798999</v>
      </c>
      <c r="J5531" s="14">
        <f>表格1[[#This Row],[信用卡交易筆數]]/1000</f>
        <v>53.896999999999998</v>
      </c>
      <c r="K5531" s="14">
        <f>表格1[[#This Row],[信用卡交易金額'[新臺幣']]]/1000</f>
        <v>143798.99900000001</v>
      </c>
      <c r="L5531" s="14">
        <f>表格1[[#This Row],[信用卡交易金額'[新臺幣']]]/1000000</f>
        <v>143.79899900000001</v>
      </c>
      <c r="M5531" s="14" t="str" cm="1">
        <f t="array" ref="M5531">_xlfn.TEXTJOIN("", TRUE, _xlfn.XLOOKUP(TRUE, VALUE(表格1[[#This Row],[年月]]) &lt;= VALUE($R$8:$R$12), $Q$8:$Q$12)) &amp; "年度"</f>
        <v>2023年度</v>
      </c>
    </row>
    <row r="5532" spans="1:13" x14ac:dyDescent="0.3">
      <c r="A5532" s="2">
        <v>202307</v>
      </c>
      <c r="B5532" s="19">
        <f>DATE(表格1[[#This Row],[年]],表格1[[#This Row],[月]],1)</f>
        <v>45108</v>
      </c>
      <c r="C5532" s="2" t="str">
        <f>LEFT(表格1[[#This Row],[年月]],4)</f>
        <v>2023</v>
      </c>
      <c r="D5532" s="2" t="str">
        <f>RIGHT(表格1[[#This Row],[年月]],2)</f>
        <v>07</v>
      </c>
      <c r="E5532" s="5" t="s">
        <v>62</v>
      </c>
      <c r="F5532" s="2" t="str">
        <f>VLOOKUP(TEXT(表格1[[#This Row],[地區]],"00000000"),縣市代碼,2,0)</f>
        <v>金門縣</v>
      </c>
      <c r="G5532" s="2" t="s">
        <v>4</v>
      </c>
      <c r="H5532" s="13">
        <v>94551</v>
      </c>
      <c r="I5532" s="14">
        <v>47735896</v>
      </c>
      <c r="J5532" s="14">
        <f>表格1[[#This Row],[信用卡交易筆數]]/1000</f>
        <v>94.551000000000002</v>
      </c>
      <c r="K5532" s="14">
        <f>表格1[[#This Row],[信用卡交易金額'[新臺幣']]]/1000</f>
        <v>47735.896000000001</v>
      </c>
      <c r="L5532" s="14">
        <f>表格1[[#This Row],[信用卡交易金額'[新臺幣']]]/1000000</f>
        <v>47.735895999999997</v>
      </c>
      <c r="M5532" s="14" t="str" cm="1">
        <f t="array" ref="M5532">_xlfn.TEXTJOIN("", TRUE, _xlfn.XLOOKUP(TRUE, VALUE(表格1[[#This Row],[年月]]) &lt;= VALUE($R$8:$R$12), $Q$8:$Q$12)) &amp; "年度"</f>
        <v>2023年度</v>
      </c>
    </row>
    <row r="5533" spans="1:13" x14ac:dyDescent="0.3">
      <c r="A5533" s="2">
        <v>202307</v>
      </c>
      <c r="B5533" s="19">
        <f>DATE(表格1[[#This Row],[年]],表格1[[#This Row],[月]],1)</f>
        <v>45108</v>
      </c>
      <c r="C5533" s="2" t="str">
        <f>LEFT(表格1[[#This Row],[年月]],4)</f>
        <v>2023</v>
      </c>
      <c r="D5533" s="2" t="str">
        <f>RIGHT(表格1[[#This Row],[年月]],2)</f>
        <v>07</v>
      </c>
      <c r="E5533" s="5" t="s">
        <v>62</v>
      </c>
      <c r="F5533" s="2" t="str">
        <f>VLOOKUP(TEXT(表格1[[#This Row],[地區]],"00000000"),縣市代碼,2,0)</f>
        <v>金門縣</v>
      </c>
      <c r="G5533" s="2" t="s">
        <v>5</v>
      </c>
      <c r="H5533" s="13">
        <v>6858</v>
      </c>
      <c r="I5533" s="14">
        <v>15562948</v>
      </c>
      <c r="J5533" s="14">
        <f>表格1[[#This Row],[信用卡交易筆數]]/1000</f>
        <v>6.8579999999999997</v>
      </c>
      <c r="K5533" s="14">
        <f>表格1[[#This Row],[信用卡交易金額'[新臺幣']]]/1000</f>
        <v>15562.948</v>
      </c>
      <c r="L5533" s="14">
        <f>表格1[[#This Row],[信用卡交易金額'[新臺幣']]]/1000000</f>
        <v>15.562948</v>
      </c>
      <c r="M5533" s="14" t="str" cm="1">
        <f t="array" ref="M5533">_xlfn.TEXTJOIN("", TRUE, _xlfn.XLOOKUP(TRUE, VALUE(表格1[[#This Row],[年月]]) &lt;= VALUE($R$8:$R$12), $Q$8:$Q$12)) &amp; "年度"</f>
        <v>2023年度</v>
      </c>
    </row>
    <row r="5534" spans="1:13" x14ac:dyDescent="0.3">
      <c r="A5534" s="2">
        <v>202307</v>
      </c>
      <c r="B5534" s="19">
        <f>DATE(表格1[[#This Row],[年]],表格1[[#This Row],[月]],1)</f>
        <v>45108</v>
      </c>
      <c r="C5534" s="2" t="str">
        <f>LEFT(表格1[[#This Row],[年月]],4)</f>
        <v>2023</v>
      </c>
      <c r="D5534" s="2" t="str">
        <f>RIGHT(表格1[[#This Row],[年月]],2)</f>
        <v>07</v>
      </c>
      <c r="E5534" s="5" t="s">
        <v>62</v>
      </c>
      <c r="F5534" s="2" t="str">
        <f>VLOOKUP(TEXT(表格1[[#This Row],[地區]],"00000000"),縣市代碼,2,0)</f>
        <v>金門縣</v>
      </c>
      <c r="G5534" s="2" t="s">
        <v>6</v>
      </c>
      <c r="H5534" s="13">
        <v>11437</v>
      </c>
      <c r="I5534" s="14">
        <v>42444379</v>
      </c>
      <c r="J5534" s="14">
        <f>表格1[[#This Row],[信用卡交易筆數]]/1000</f>
        <v>11.436999999999999</v>
      </c>
      <c r="K5534" s="14">
        <f>表格1[[#This Row],[信用卡交易金額'[新臺幣']]]/1000</f>
        <v>42444.379000000001</v>
      </c>
      <c r="L5534" s="14">
        <f>表格1[[#This Row],[信用卡交易金額'[新臺幣']]]/1000000</f>
        <v>42.444378999999998</v>
      </c>
      <c r="M5534" s="14" t="str" cm="1">
        <f t="array" ref="M5534">_xlfn.TEXTJOIN("", TRUE, _xlfn.XLOOKUP(TRUE, VALUE(表格1[[#This Row],[年月]]) &lt;= VALUE($R$8:$R$12), $Q$8:$Q$12)) &amp; "年度"</f>
        <v>2023年度</v>
      </c>
    </row>
    <row r="5535" spans="1:13" x14ac:dyDescent="0.3">
      <c r="A5535" s="2">
        <v>202307</v>
      </c>
      <c r="B5535" s="19">
        <f>DATE(表格1[[#This Row],[年]],表格1[[#This Row],[月]],1)</f>
        <v>45108</v>
      </c>
      <c r="C5535" s="2" t="str">
        <f>LEFT(表格1[[#This Row],[年月]],4)</f>
        <v>2023</v>
      </c>
      <c r="D5535" s="2" t="str">
        <f>RIGHT(表格1[[#This Row],[年月]],2)</f>
        <v>07</v>
      </c>
      <c r="E5535" s="5" t="s">
        <v>62</v>
      </c>
      <c r="F5535" s="2" t="str">
        <f>VLOOKUP(TEXT(表格1[[#This Row],[地區]],"00000000"),縣市代碼,2,0)</f>
        <v>金門縣</v>
      </c>
      <c r="G5535" s="2" t="s">
        <v>7</v>
      </c>
      <c r="H5535" s="13">
        <v>51338</v>
      </c>
      <c r="I5535" s="14">
        <v>82178583</v>
      </c>
      <c r="J5535" s="14">
        <f>表格1[[#This Row],[信用卡交易筆數]]/1000</f>
        <v>51.338000000000001</v>
      </c>
      <c r="K5535" s="14">
        <f>表格1[[#This Row],[信用卡交易金額'[新臺幣']]]/1000</f>
        <v>82178.582999999999</v>
      </c>
      <c r="L5535" s="14">
        <f>表格1[[#This Row],[信用卡交易金額'[新臺幣']]]/1000000</f>
        <v>82.178583000000003</v>
      </c>
      <c r="M5535" s="14" t="str" cm="1">
        <f t="array" ref="M5535">_xlfn.TEXTJOIN("", TRUE, _xlfn.XLOOKUP(TRUE, VALUE(表格1[[#This Row],[年月]]) &lt;= VALUE($R$8:$R$12), $Q$8:$Q$12)) &amp; "年度"</f>
        <v>2023年度</v>
      </c>
    </row>
    <row r="5536" spans="1:13" x14ac:dyDescent="0.3">
      <c r="A5536" s="2">
        <v>202307</v>
      </c>
      <c r="B5536" s="19">
        <f>DATE(表格1[[#This Row],[年]],表格1[[#This Row],[月]],1)</f>
        <v>45108</v>
      </c>
      <c r="C5536" s="2" t="str">
        <f>LEFT(表格1[[#This Row],[年月]],4)</f>
        <v>2023</v>
      </c>
      <c r="D5536" s="2" t="str">
        <f>RIGHT(表格1[[#This Row],[年月]],2)</f>
        <v>07</v>
      </c>
      <c r="E5536" s="5" t="s">
        <v>62</v>
      </c>
      <c r="F5536" s="2" t="str">
        <f>VLOOKUP(TEXT(表格1[[#This Row],[地區]],"00000000"),縣市代碼,2,0)</f>
        <v>金門縣</v>
      </c>
      <c r="G5536" s="2" t="s">
        <v>8</v>
      </c>
      <c r="H5536" s="13">
        <v>46839</v>
      </c>
      <c r="I5536" s="14">
        <v>68781137</v>
      </c>
      <c r="J5536" s="14">
        <f>表格1[[#This Row],[信用卡交易筆數]]/1000</f>
        <v>46.838999999999999</v>
      </c>
      <c r="K5536" s="14">
        <f>表格1[[#This Row],[信用卡交易金額'[新臺幣']]]/1000</f>
        <v>68781.137000000002</v>
      </c>
      <c r="L5536" s="14">
        <f>表格1[[#This Row],[信用卡交易金額'[新臺幣']]]/1000000</f>
        <v>68.781137000000001</v>
      </c>
      <c r="M5536" s="14" t="str" cm="1">
        <f t="array" ref="M5536">_xlfn.TEXTJOIN("", TRUE, _xlfn.XLOOKUP(TRUE, VALUE(表格1[[#This Row],[年月]]) &lt;= VALUE($R$8:$R$12), $Q$8:$Q$12)) &amp; "年度"</f>
        <v>2023年度</v>
      </c>
    </row>
    <row r="5537" spans="1:13" x14ac:dyDescent="0.3">
      <c r="A5537" s="2">
        <v>202307</v>
      </c>
      <c r="B5537" s="19">
        <f>DATE(表格1[[#This Row],[年]],表格1[[#This Row],[月]],1)</f>
        <v>45108</v>
      </c>
      <c r="C5537" s="2" t="str">
        <f>LEFT(表格1[[#This Row],[年月]],4)</f>
        <v>2023</v>
      </c>
      <c r="D5537" s="2" t="str">
        <f>RIGHT(表格1[[#This Row],[年月]],2)</f>
        <v>07</v>
      </c>
      <c r="E5537" s="5" t="s">
        <v>62</v>
      </c>
      <c r="F5537" s="2" t="str">
        <f>VLOOKUP(TEXT(表格1[[#This Row],[地區]],"00000000"),縣市代碼,2,0)</f>
        <v>金門縣</v>
      </c>
      <c r="G5537" s="2" t="s">
        <v>9</v>
      </c>
      <c r="H5537" s="13">
        <v>115200</v>
      </c>
      <c r="I5537" s="14">
        <v>116364508</v>
      </c>
      <c r="J5537" s="14">
        <f>表格1[[#This Row],[信用卡交易筆數]]/1000</f>
        <v>115.2</v>
      </c>
      <c r="K5537" s="14">
        <f>表格1[[#This Row],[信用卡交易金額'[新臺幣']]]/1000</f>
        <v>116364.508</v>
      </c>
      <c r="L5537" s="14">
        <f>表格1[[#This Row],[信用卡交易金額'[新臺幣']]]/1000000</f>
        <v>116.364508</v>
      </c>
      <c r="M5537" s="14" t="str" cm="1">
        <f t="array" ref="M5537">_xlfn.TEXTJOIN("", TRUE, _xlfn.XLOOKUP(TRUE, VALUE(表格1[[#This Row],[年月]]) &lt;= VALUE($R$8:$R$12), $Q$8:$Q$12)) &amp; "年度"</f>
        <v>2023年度</v>
      </c>
    </row>
    <row r="5538" spans="1:13" x14ac:dyDescent="0.3">
      <c r="A5538" s="2">
        <v>202307</v>
      </c>
      <c r="B5538" s="19">
        <f>DATE(表格1[[#This Row],[年]],表格1[[#This Row],[月]],1)</f>
        <v>45108</v>
      </c>
      <c r="C5538" s="2" t="str">
        <f>LEFT(表格1[[#This Row],[年月]],4)</f>
        <v>2023</v>
      </c>
      <c r="D5538" s="2" t="str">
        <f>RIGHT(表格1[[#This Row],[年月]],2)</f>
        <v>07</v>
      </c>
      <c r="E5538" s="5" t="s">
        <v>62</v>
      </c>
      <c r="F5538" s="2" t="str">
        <f>VLOOKUP(TEXT(表格1[[#This Row],[地區]],"00000000"),縣市代碼,2,0)</f>
        <v>金門縣</v>
      </c>
      <c r="G5538" s="2" t="s">
        <v>10</v>
      </c>
      <c r="H5538" s="13">
        <v>45036</v>
      </c>
      <c r="I5538" s="14">
        <v>112090299</v>
      </c>
      <c r="J5538" s="14">
        <f>表格1[[#This Row],[信用卡交易筆數]]/1000</f>
        <v>45.036000000000001</v>
      </c>
      <c r="K5538" s="14">
        <f>表格1[[#This Row],[信用卡交易金額'[新臺幣']]]/1000</f>
        <v>112090.299</v>
      </c>
      <c r="L5538" s="14">
        <f>表格1[[#This Row],[信用卡交易金額'[新臺幣']]]/1000000</f>
        <v>112.090299</v>
      </c>
      <c r="M5538" s="14" t="str" cm="1">
        <f t="array" ref="M5538">_xlfn.TEXTJOIN("", TRUE, _xlfn.XLOOKUP(TRUE, VALUE(表格1[[#This Row],[年月]]) &lt;= VALUE($R$8:$R$12), $Q$8:$Q$12)) &amp; "年度"</f>
        <v>2023年度</v>
      </c>
    </row>
    <row r="5539" spans="1:13" x14ac:dyDescent="0.3">
      <c r="A5539" s="2">
        <v>202307</v>
      </c>
      <c r="B5539" s="19">
        <f>DATE(表格1[[#This Row],[年]],表格1[[#This Row],[月]],1)</f>
        <v>45108</v>
      </c>
      <c r="C5539" s="2" t="str">
        <f>LEFT(表格1[[#This Row],[年月]],4)</f>
        <v>2023</v>
      </c>
      <c r="D5539" s="2" t="str">
        <f>RIGHT(表格1[[#This Row],[年月]],2)</f>
        <v>07</v>
      </c>
      <c r="E5539" s="5">
        <v>9007000</v>
      </c>
      <c r="F5539" s="2" t="str">
        <f>VLOOKUP(TEXT(表格1[[#This Row],[地區]],"00000000"),縣市代碼,2,0)</f>
        <v>連江縣</v>
      </c>
      <c r="G5539" s="2" t="s">
        <v>4</v>
      </c>
      <c r="H5539" s="13">
        <v>15978</v>
      </c>
      <c r="I5539" s="14">
        <v>8007866</v>
      </c>
      <c r="J5539" s="14">
        <f>表格1[[#This Row],[信用卡交易筆數]]/1000</f>
        <v>15.978</v>
      </c>
      <c r="K5539" s="14">
        <f>表格1[[#This Row],[信用卡交易金額'[新臺幣']]]/1000</f>
        <v>8007.866</v>
      </c>
      <c r="L5539" s="14">
        <f>表格1[[#This Row],[信用卡交易金額'[新臺幣']]]/1000000</f>
        <v>8.0078659999999999</v>
      </c>
      <c r="M5539" s="14" t="str" cm="1">
        <f t="array" ref="M5539">_xlfn.TEXTJOIN("", TRUE, _xlfn.XLOOKUP(TRUE, VALUE(表格1[[#This Row],[年月]]) &lt;= VALUE($R$8:$R$12), $Q$8:$Q$12)) &amp; "年度"</f>
        <v>2023年度</v>
      </c>
    </row>
    <row r="5540" spans="1:13" x14ac:dyDescent="0.3">
      <c r="A5540" s="2">
        <v>202307</v>
      </c>
      <c r="B5540" s="19">
        <f>DATE(表格1[[#This Row],[年]],表格1[[#This Row],[月]],1)</f>
        <v>45108</v>
      </c>
      <c r="C5540" s="2" t="str">
        <f>LEFT(表格1[[#This Row],[年月]],4)</f>
        <v>2023</v>
      </c>
      <c r="D5540" s="2" t="str">
        <f>RIGHT(表格1[[#This Row],[年月]],2)</f>
        <v>07</v>
      </c>
      <c r="E5540" s="5">
        <v>9007000</v>
      </c>
      <c r="F5540" s="2" t="str">
        <f>VLOOKUP(TEXT(表格1[[#This Row],[地區]],"00000000"),縣市代碼,2,0)</f>
        <v>連江縣</v>
      </c>
      <c r="G5540" s="2" t="s">
        <v>5</v>
      </c>
      <c r="H5540" s="13">
        <v>1193</v>
      </c>
      <c r="I5540" s="14">
        <v>2751390</v>
      </c>
      <c r="J5540" s="14">
        <f>表格1[[#This Row],[信用卡交易筆數]]/1000</f>
        <v>1.1930000000000001</v>
      </c>
      <c r="K5540" s="14">
        <f>表格1[[#This Row],[信用卡交易金額'[新臺幣']]]/1000</f>
        <v>2751.39</v>
      </c>
      <c r="L5540" s="14">
        <f>表格1[[#This Row],[信用卡交易金額'[新臺幣']]]/1000000</f>
        <v>2.7513899999999998</v>
      </c>
      <c r="M5540" s="14" t="str" cm="1">
        <f t="array" ref="M5540">_xlfn.TEXTJOIN("", TRUE, _xlfn.XLOOKUP(TRUE, VALUE(表格1[[#This Row],[年月]]) &lt;= VALUE($R$8:$R$12), $Q$8:$Q$12)) &amp; "年度"</f>
        <v>2023年度</v>
      </c>
    </row>
    <row r="5541" spans="1:13" x14ac:dyDescent="0.3">
      <c r="A5541" s="2">
        <v>202307</v>
      </c>
      <c r="B5541" s="19">
        <f>DATE(表格1[[#This Row],[年]],表格1[[#This Row],[月]],1)</f>
        <v>45108</v>
      </c>
      <c r="C5541" s="2" t="str">
        <f>LEFT(表格1[[#This Row],[年月]],4)</f>
        <v>2023</v>
      </c>
      <c r="D5541" s="2" t="str">
        <f>RIGHT(表格1[[#This Row],[年月]],2)</f>
        <v>07</v>
      </c>
      <c r="E5541" s="5">
        <v>9007000</v>
      </c>
      <c r="F5541" s="2" t="str">
        <f>VLOOKUP(TEXT(表格1[[#This Row],[地區]],"00000000"),縣市代碼,2,0)</f>
        <v>連江縣</v>
      </c>
      <c r="G5541" s="2" t="s">
        <v>6</v>
      </c>
      <c r="H5541" s="13">
        <v>1905</v>
      </c>
      <c r="I5541" s="14">
        <v>5546071</v>
      </c>
      <c r="J5541" s="14">
        <f>表格1[[#This Row],[信用卡交易筆數]]/1000</f>
        <v>1.905</v>
      </c>
      <c r="K5541" s="14">
        <f>表格1[[#This Row],[信用卡交易金額'[新臺幣']]]/1000</f>
        <v>5546.0709999999999</v>
      </c>
      <c r="L5541" s="14">
        <f>表格1[[#This Row],[信用卡交易金額'[新臺幣']]]/1000000</f>
        <v>5.5460710000000004</v>
      </c>
      <c r="M5541" s="14" t="str" cm="1">
        <f t="array" ref="M5541">_xlfn.TEXTJOIN("", TRUE, _xlfn.XLOOKUP(TRUE, VALUE(表格1[[#This Row],[年月]]) &lt;= VALUE($R$8:$R$12), $Q$8:$Q$12)) &amp; "年度"</f>
        <v>2023年度</v>
      </c>
    </row>
    <row r="5542" spans="1:13" x14ac:dyDescent="0.3">
      <c r="A5542" s="2">
        <v>202307</v>
      </c>
      <c r="B5542" s="19">
        <f>DATE(表格1[[#This Row],[年]],表格1[[#This Row],[月]],1)</f>
        <v>45108</v>
      </c>
      <c r="C5542" s="2" t="str">
        <f>LEFT(表格1[[#This Row],[年月]],4)</f>
        <v>2023</v>
      </c>
      <c r="D5542" s="2" t="str">
        <f>RIGHT(表格1[[#This Row],[年月]],2)</f>
        <v>07</v>
      </c>
      <c r="E5542" s="5">
        <v>9007000</v>
      </c>
      <c r="F5542" s="2" t="str">
        <f>VLOOKUP(TEXT(表格1[[#This Row],[地區]],"00000000"),縣市代碼,2,0)</f>
        <v>連江縣</v>
      </c>
      <c r="G5542" s="2" t="s">
        <v>7</v>
      </c>
      <c r="H5542" s="13">
        <v>9401</v>
      </c>
      <c r="I5542" s="14">
        <v>13884150</v>
      </c>
      <c r="J5542" s="14">
        <f>表格1[[#This Row],[信用卡交易筆數]]/1000</f>
        <v>9.4009999999999998</v>
      </c>
      <c r="K5542" s="14">
        <f>表格1[[#This Row],[信用卡交易金額'[新臺幣']]]/1000</f>
        <v>13884.15</v>
      </c>
      <c r="L5542" s="14">
        <f>表格1[[#This Row],[信用卡交易金額'[新臺幣']]]/1000000</f>
        <v>13.88415</v>
      </c>
      <c r="M5542" s="14" t="str" cm="1">
        <f t="array" ref="M5542">_xlfn.TEXTJOIN("", TRUE, _xlfn.XLOOKUP(TRUE, VALUE(表格1[[#This Row],[年月]]) &lt;= VALUE($R$8:$R$12), $Q$8:$Q$12)) &amp; "年度"</f>
        <v>2023年度</v>
      </c>
    </row>
    <row r="5543" spans="1:13" x14ac:dyDescent="0.3">
      <c r="A5543" s="2">
        <v>202307</v>
      </c>
      <c r="B5543" s="19">
        <f>DATE(表格1[[#This Row],[年]],表格1[[#This Row],[月]],1)</f>
        <v>45108</v>
      </c>
      <c r="C5543" s="2" t="str">
        <f>LEFT(表格1[[#This Row],[年月]],4)</f>
        <v>2023</v>
      </c>
      <c r="D5543" s="2" t="str">
        <f>RIGHT(表格1[[#This Row],[年月]],2)</f>
        <v>07</v>
      </c>
      <c r="E5543" s="5">
        <v>9007000</v>
      </c>
      <c r="F5543" s="2" t="str">
        <f>VLOOKUP(TEXT(表格1[[#This Row],[地區]],"00000000"),縣市代碼,2,0)</f>
        <v>連江縣</v>
      </c>
      <c r="G5543" s="2" t="s">
        <v>8</v>
      </c>
      <c r="H5543" s="13">
        <v>8592</v>
      </c>
      <c r="I5543" s="14">
        <v>14418826</v>
      </c>
      <c r="J5543" s="14">
        <f>表格1[[#This Row],[信用卡交易筆數]]/1000</f>
        <v>8.5920000000000005</v>
      </c>
      <c r="K5543" s="14">
        <f>表格1[[#This Row],[信用卡交易金額'[新臺幣']]]/1000</f>
        <v>14418.825999999999</v>
      </c>
      <c r="L5543" s="14">
        <f>表格1[[#This Row],[信用卡交易金額'[新臺幣']]]/1000000</f>
        <v>14.418825999999999</v>
      </c>
      <c r="M5543" s="14" t="str" cm="1">
        <f t="array" ref="M5543">_xlfn.TEXTJOIN("", TRUE, _xlfn.XLOOKUP(TRUE, VALUE(表格1[[#This Row],[年月]]) &lt;= VALUE($R$8:$R$12), $Q$8:$Q$12)) &amp; "年度"</f>
        <v>2023年度</v>
      </c>
    </row>
    <row r="5544" spans="1:13" x14ac:dyDescent="0.3">
      <c r="A5544" s="2">
        <v>202307</v>
      </c>
      <c r="B5544" s="19">
        <f>DATE(表格1[[#This Row],[年]],表格1[[#This Row],[月]],1)</f>
        <v>45108</v>
      </c>
      <c r="C5544" s="2" t="str">
        <f>LEFT(表格1[[#This Row],[年月]],4)</f>
        <v>2023</v>
      </c>
      <c r="D5544" s="2" t="str">
        <f>RIGHT(表格1[[#This Row],[年月]],2)</f>
        <v>07</v>
      </c>
      <c r="E5544" s="5">
        <v>9007000</v>
      </c>
      <c r="F5544" s="2" t="str">
        <f>VLOOKUP(TEXT(表格1[[#This Row],[地區]],"00000000"),縣市代碼,2,0)</f>
        <v>連江縣</v>
      </c>
      <c r="G5544" s="2" t="s">
        <v>9</v>
      </c>
      <c r="H5544" s="13">
        <v>14998</v>
      </c>
      <c r="I5544" s="14">
        <v>15802221</v>
      </c>
      <c r="J5544" s="14">
        <f>表格1[[#This Row],[信用卡交易筆數]]/1000</f>
        <v>14.997999999999999</v>
      </c>
      <c r="K5544" s="14">
        <f>表格1[[#This Row],[信用卡交易金額'[新臺幣']]]/1000</f>
        <v>15802.221</v>
      </c>
      <c r="L5544" s="14">
        <f>表格1[[#This Row],[信用卡交易金額'[新臺幣']]]/1000000</f>
        <v>15.802220999999999</v>
      </c>
      <c r="M5544" s="14" t="str" cm="1">
        <f t="array" ref="M5544">_xlfn.TEXTJOIN("", TRUE, _xlfn.XLOOKUP(TRUE, VALUE(表格1[[#This Row],[年月]]) &lt;= VALUE($R$8:$R$12), $Q$8:$Q$12)) &amp; "年度"</f>
        <v>2023年度</v>
      </c>
    </row>
    <row r="5545" spans="1:13" x14ac:dyDescent="0.3">
      <c r="A5545" s="2">
        <v>202307</v>
      </c>
      <c r="B5545" s="19">
        <f>DATE(表格1[[#This Row],[年]],表格1[[#This Row],[月]],1)</f>
        <v>45108</v>
      </c>
      <c r="C5545" s="2" t="str">
        <f>LEFT(表格1[[#This Row],[年月]],4)</f>
        <v>2023</v>
      </c>
      <c r="D5545" s="2" t="str">
        <f>RIGHT(表格1[[#This Row],[年月]],2)</f>
        <v>07</v>
      </c>
      <c r="E5545" s="5">
        <v>9007000</v>
      </c>
      <c r="F5545" s="2" t="str">
        <f>VLOOKUP(TEXT(表格1[[#This Row],[地區]],"00000000"),縣市代碼,2,0)</f>
        <v>連江縣</v>
      </c>
      <c r="G5545" s="2" t="s">
        <v>10</v>
      </c>
      <c r="H5545" s="13">
        <v>8272</v>
      </c>
      <c r="I5545" s="14">
        <v>20298225</v>
      </c>
      <c r="J5545" s="14">
        <f>表格1[[#This Row],[信用卡交易筆數]]/1000</f>
        <v>8.2720000000000002</v>
      </c>
      <c r="K5545" s="14">
        <f>表格1[[#This Row],[信用卡交易金額'[新臺幣']]]/1000</f>
        <v>20298.224999999999</v>
      </c>
      <c r="L5545" s="14">
        <f>表格1[[#This Row],[信用卡交易金額'[新臺幣']]]/1000000</f>
        <v>20.298224999999999</v>
      </c>
      <c r="M5545" s="14" t="str" cm="1">
        <f t="array" ref="M5545">_xlfn.TEXTJOIN("", TRUE, _xlfn.XLOOKUP(TRUE, VALUE(表格1[[#This Row],[年月]]) &lt;= VALUE($R$8:$R$12), $Q$8:$Q$12)) &amp; "年度"</f>
        <v>2023年度</v>
      </c>
    </row>
    <row r="5546" spans="1:13" x14ac:dyDescent="0.3">
      <c r="A5546" s="2">
        <v>202308</v>
      </c>
      <c r="B5546" s="19">
        <f>DATE(表格1[[#This Row],[年]],表格1[[#This Row],[月]],1)</f>
        <v>45139</v>
      </c>
      <c r="C5546" s="2" t="str">
        <f>LEFT(表格1[[#This Row],[年月]],4)</f>
        <v>2023</v>
      </c>
      <c r="D5546" s="2" t="str">
        <f>RIGHT(表格1[[#This Row],[年月]],2)</f>
        <v>08</v>
      </c>
      <c r="E5546" s="5">
        <v>63000000</v>
      </c>
      <c r="F5546" s="2" t="str">
        <f>VLOOKUP(TEXT(表格1[[#This Row],[地區]],"00000000"),縣市代碼,2,0)</f>
        <v>臺北市</v>
      </c>
      <c r="G5546" s="2" t="s">
        <v>4</v>
      </c>
      <c r="H5546" s="13">
        <v>13224427</v>
      </c>
      <c r="I5546" s="14">
        <v>7891977366</v>
      </c>
      <c r="J5546" s="14">
        <f>表格1[[#This Row],[信用卡交易筆數]]/1000</f>
        <v>13224.427</v>
      </c>
      <c r="K5546" s="14">
        <f>表格1[[#This Row],[信用卡交易金額'[新臺幣']]]/1000</f>
        <v>7891977.3660000004</v>
      </c>
      <c r="L5546" s="14">
        <f>表格1[[#This Row],[信用卡交易金額'[新臺幣']]]/1000000</f>
        <v>7891.9773660000001</v>
      </c>
      <c r="M5546" s="14" t="str" cm="1">
        <f t="array" ref="M5546">_xlfn.TEXTJOIN("", TRUE, _xlfn.XLOOKUP(TRUE, VALUE(表格1[[#This Row],[年月]]) &lt;= VALUE($R$8:$R$12), $Q$8:$Q$12)) &amp; "年度"</f>
        <v>2024年度</v>
      </c>
    </row>
    <row r="5547" spans="1:13" x14ac:dyDescent="0.3">
      <c r="A5547" s="2">
        <v>202308</v>
      </c>
      <c r="B5547" s="19">
        <f>DATE(表格1[[#This Row],[年]],表格1[[#This Row],[月]],1)</f>
        <v>45139</v>
      </c>
      <c r="C5547" s="2" t="str">
        <f>LEFT(表格1[[#This Row],[年月]],4)</f>
        <v>2023</v>
      </c>
      <c r="D5547" s="2" t="str">
        <f>RIGHT(表格1[[#This Row],[年月]],2)</f>
        <v>08</v>
      </c>
      <c r="E5547" s="5">
        <v>63000000</v>
      </c>
      <c r="F5547" s="2" t="str">
        <f>VLOOKUP(TEXT(表格1[[#This Row],[地區]],"00000000"),縣市代碼,2,0)</f>
        <v>臺北市</v>
      </c>
      <c r="G5547" s="2" t="s">
        <v>5</v>
      </c>
      <c r="H5547" s="13">
        <v>630393</v>
      </c>
      <c r="I5547" s="14">
        <v>2643164724</v>
      </c>
      <c r="J5547" s="14">
        <f>表格1[[#This Row],[信用卡交易筆數]]/1000</f>
        <v>630.39300000000003</v>
      </c>
      <c r="K5547" s="14">
        <f>表格1[[#This Row],[信用卡交易金額'[新臺幣']]]/1000</f>
        <v>2643164.7239999999</v>
      </c>
      <c r="L5547" s="14">
        <f>表格1[[#This Row],[信用卡交易金額'[新臺幣']]]/1000000</f>
        <v>2643.1647240000002</v>
      </c>
      <c r="M5547" s="14" t="str" cm="1">
        <f t="array" ref="M5547">_xlfn.TEXTJOIN("", TRUE, _xlfn.XLOOKUP(TRUE, VALUE(表格1[[#This Row],[年月]]) &lt;= VALUE($R$8:$R$12), $Q$8:$Q$12)) &amp; "年度"</f>
        <v>2024年度</v>
      </c>
    </row>
    <row r="5548" spans="1:13" x14ac:dyDescent="0.3">
      <c r="A5548" s="2">
        <v>202308</v>
      </c>
      <c r="B5548" s="19">
        <f>DATE(表格1[[#This Row],[年]],表格1[[#This Row],[月]],1)</f>
        <v>45139</v>
      </c>
      <c r="C5548" s="2" t="str">
        <f>LEFT(表格1[[#This Row],[年月]],4)</f>
        <v>2023</v>
      </c>
      <c r="D5548" s="2" t="str">
        <f>RIGHT(表格1[[#This Row],[年月]],2)</f>
        <v>08</v>
      </c>
      <c r="E5548" s="5">
        <v>63000000</v>
      </c>
      <c r="F5548" s="2" t="str">
        <f>VLOOKUP(TEXT(表格1[[#This Row],[地區]],"00000000"),縣市代碼,2,0)</f>
        <v>臺北市</v>
      </c>
      <c r="G5548" s="2" t="s">
        <v>6</v>
      </c>
      <c r="H5548" s="13">
        <v>921037</v>
      </c>
      <c r="I5548" s="14">
        <v>4558867347</v>
      </c>
      <c r="J5548" s="14">
        <f>表格1[[#This Row],[信用卡交易筆數]]/1000</f>
        <v>921.03700000000003</v>
      </c>
      <c r="K5548" s="14">
        <f>表格1[[#This Row],[信用卡交易金額'[新臺幣']]]/1000</f>
        <v>4558867.3470000001</v>
      </c>
      <c r="L5548" s="14">
        <f>表格1[[#This Row],[信用卡交易金額'[新臺幣']]]/1000000</f>
        <v>4558.8673470000003</v>
      </c>
      <c r="M5548" s="14" t="str" cm="1">
        <f t="array" ref="M5548">_xlfn.TEXTJOIN("", TRUE, _xlfn.XLOOKUP(TRUE, VALUE(表格1[[#This Row],[年月]]) &lt;= VALUE($R$8:$R$12), $Q$8:$Q$12)) &amp; "年度"</f>
        <v>2024年度</v>
      </c>
    </row>
    <row r="5549" spans="1:13" x14ac:dyDescent="0.3">
      <c r="A5549" s="2">
        <v>202308</v>
      </c>
      <c r="B5549" s="19">
        <f>DATE(表格1[[#This Row],[年]],表格1[[#This Row],[月]],1)</f>
        <v>45139</v>
      </c>
      <c r="C5549" s="2" t="str">
        <f>LEFT(表格1[[#This Row],[年月]],4)</f>
        <v>2023</v>
      </c>
      <c r="D5549" s="2" t="str">
        <f>RIGHT(表格1[[#This Row],[年月]],2)</f>
        <v>08</v>
      </c>
      <c r="E5549" s="5">
        <v>63000000</v>
      </c>
      <c r="F5549" s="2" t="str">
        <f>VLOOKUP(TEXT(表格1[[#This Row],[地區]],"00000000"),縣市代碼,2,0)</f>
        <v>臺北市</v>
      </c>
      <c r="G5549" s="2" t="s">
        <v>7</v>
      </c>
      <c r="H5549" s="13">
        <v>5421375</v>
      </c>
      <c r="I5549" s="14">
        <v>5921019331</v>
      </c>
      <c r="J5549" s="14">
        <f>表格1[[#This Row],[信用卡交易筆數]]/1000</f>
        <v>5421.375</v>
      </c>
      <c r="K5549" s="14">
        <f>表格1[[#This Row],[信用卡交易金額'[新臺幣']]]/1000</f>
        <v>5921019.3310000002</v>
      </c>
      <c r="L5549" s="14">
        <f>表格1[[#This Row],[信用卡交易金額'[新臺幣']]]/1000000</f>
        <v>5921.0193310000004</v>
      </c>
      <c r="M5549" s="14" t="str" cm="1">
        <f t="array" ref="M5549">_xlfn.TEXTJOIN("", TRUE, _xlfn.XLOOKUP(TRUE, VALUE(表格1[[#This Row],[年月]]) &lt;= VALUE($R$8:$R$12), $Q$8:$Q$12)) &amp; "年度"</f>
        <v>2024年度</v>
      </c>
    </row>
    <row r="5550" spans="1:13" x14ac:dyDescent="0.3">
      <c r="A5550" s="2">
        <v>202308</v>
      </c>
      <c r="B5550" s="19">
        <f>DATE(表格1[[#This Row],[年]],表格1[[#This Row],[月]],1)</f>
        <v>45139</v>
      </c>
      <c r="C5550" s="2" t="str">
        <f>LEFT(表格1[[#This Row],[年月]],4)</f>
        <v>2023</v>
      </c>
      <c r="D5550" s="2" t="str">
        <f>RIGHT(表格1[[#This Row],[年月]],2)</f>
        <v>08</v>
      </c>
      <c r="E5550" s="5">
        <v>63000000</v>
      </c>
      <c r="F5550" s="2" t="str">
        <f>VLOOKUP(TEXT(表格1[[#This Row],[地區]],"00000000"),縣市代碼,2,0)</f>
        <v>臺北市</v>
      </c>
      <c r="G5550" s="2" t="s">
        <v>8</v>
      </c>
      <c r="H5550" s="13">
        <v>4419132</v>
      </c>
      <c r="I5550" s="14">
        <v>12290519637</v>
      </c>
      <c r="J5550" s="14">
        <f>表格1[[#This Row],[信用卡交易筆數]]/1000</f>
        <v>4419.1319999999996</v>
      </c>
      <c r="K5550" s="14">
        <f>表格1[[#This Row],[信用卡交易金額'[新臺幣']]]/1000</f>
        <v>12290519.637</v>
      </c>
      <c r="L5550" s="14">
        <f>表格1[[#This Row],[信用卡交易金額'[新臺幣']]]/1000000</f>
        <v>12290.519636999999</v>
      </c>
      <c r="M5550" s="14" t="str" cm="1">
        <f t="array" ref="M5550">_xlfn.TEXTJOIN("", TRUE, _xlfn.XLOOKUP(TRUE, VALUE(表格1[[#This Row],[年月]]) &lt;= VALUE($R$8:$R$12), $Q$8:$Q$12)) &amp; "年度"</f>
        <v>2024年度</v>
      </c>
    </row>
    <row r="5551" spans="1:13" x14ac:dyDescent="0.3">
      <c r="A5551" s="2">
        <v>202308</v>
      </c>
      <c r="B5551" s="19">
        <f>DATE(表格1[[#This Row],[年]],表格1[[#This Row],[月]],1)</f>
        <v>45139</v>
      </c>
      <c r="C5551" s="2" t="str">
        <f>LEFT(表格1[[#This Row],[年月]],4)</f>
        <v>2023</v>
      </c>
      <c r="D5551" s="2" t="str">
        <f>RIGHT(表格1[[#This Row],[年月]],2)</f>
        <v>08</v>
      </c>
      <c r="E5551" s="5">
        <v>63000000</v>
      </c>
      <c r="F5551" s="2" t="str">
        <f>VLOOKUP(TEXT(表格1[[#This Row],[地區]],"00000000"),縣市代碼,2,0)</f>
        <v>臺北市</v>
      </c>
      <c r="G5551" s="2" t="s">
        <v>9</v>
      </c>
      <c r="H5551" s="13">
        <v>9699000</v>
      </c>
      <c r="I5551" s="14">
        <v>12876601180</v>
      </c>
      <c r="J5551" s="14">
        <f>表格1[[#This Row],[信用卡交易筆數]]/1000</f>
        <v>9699</v>
      </c>
      <c r="K5551" s="14">
        <f>表格1[[#This Row],[信用卡交易金額'[新臺幣']]]/1000</f>
        <v>12876601.18</v>
      </c>
      <c r="L5551" s="14">
        <f>表格1[[#This Row],[信用卡交易金額'[新臺幣']]]/1000000</f>
        <v>12876.60118</v>
      </c>
      <c r="M5551" s="14" t="str" cm="1">
        <f t="array" ref="M5551">_xlfn.TEXTJOIN("", TRUE, _xlfn.XLOOKUP(TRUE, VALUE(表格1[[#This Row],[年月]]) &lt;= VALUE($R$8:$R$12), $Q$8:$Q$12)) &amp; "年度"</f>
        <v>2024年度</v>
      </c>
    </row>
    <row r="5552" spans="1:13" x14ac:dyDescent="0.3">
      <c r="A5552" s="2">
        <v>202308</v>
      </c>
      <c r="B5552" s="19">
        <f>DATE(表格1[[#This Row],[年]],表格1[[#This Row],[月]],1)</f>
        <v>45139</v>
      </c>
      <c r="C5552" s="2" t="str">
        <f>LEFT(表格1[[#This Row],[年月]],4)</f>
        <v>2023</v>
      </c>
      <c r="D5552" s="2" t="str">
        <f>RIGHT(表格1[[#This Row],[年月]],2)</f>
        <v>08</v>
      </c>
      <c r="E5552" s="5">
        <v>63000000</v>
      </c>
      <c r="F5552" s="2" t="str">
        <f>VLOOKUP(TEXT(表格1[[#This Row],[地區]],"00000000"),縣市代碼,2,0)</f>
        <v>臺北市</v>
      </c>
      <c r="G5552" s="2" t="s">
        <v>10</v>
      </c>
      <c r="H5552" s="13">
        <v>4677447</v>
      </c>
      <c r="I5552" s="14">
        <v>14441159095</v>
      </c>
      <c r="J5552" s="14">
        <f>表格1[[#This Row],[信用卡交易筆數]]/1000</f>
        <v>4677.4470000000001</v>
      </c>
      <c r="K5552" s="14">
        <f>表格1[[#This Row],[信用卡交易金額'[新臺幣']]]/1000</f>
        <v>14441159.095000001</v>
      </c>
      <c r="L5552" s="14">
        <f>表格1[[#This Row],[信用卡交易金額'[新臺幣']]]/1000000</f>
        <v>14441.159095000001</v>
      </c>
      <c r="M5552" s="14" t="str" cm="1">
        <f t="array" ref="M5552">_xlfn.TEXTJOIN("", TRUE, _xlfn.XLOOKUP(TRUE, VALUE(表格1[[#This Row],[年月]]) &lt;= VALUE($R$8:$R$12), $Q$8:$Q$12)) &amp; "年度"</f>
        <v>2024年度</v>
      </c>
    </row>
    <row r="5553" spans="1:13" x14ac:dyDescent="0.3">
      <c r="A5553" s="2">
        <v>202308</v>
      </c>
      <c r="B5553" s="19">
        <f>DATE(表格1[[#This Row],[年]],表格1[[#This Row],[月]],1)</f>
        <v>45139</v>
      </c>
      <c r="C5553" s="2" t="str">
        <f>LEFT(表格1[[#This Row],[年月]],4)</f>
        <v>2023</v>
      </c>
      <c r="D5553" s="2" t="str">
        <f>RIGHT(表格1[[#This Row],[年月]],2)</f>
        <v>08</v>
      </c>
      <c r="E5553" s="5">
        <v>65000000</v>
      </c>
      <c r="F5553" s="2" t="str">
        <f>VLOOKUP(TEXT(表格1[[#This Row],[地區]],"00000000"),縣市代碼,2,0)</f>
        <v>新北市</v>
      </c>
      <c r="G5553" s="2" t="s">
        <v>4</v>
      </c>
      <c r="H5553" s="13">
        <v>15075972</v>
      </c>
      <c r="I5553" s="14">
        <v>7518533583</v>
      </c>
      <c r="J5553" s="14">
        <f>表格1[[#This Row],[信用卡交易筆數]]/1000</f>
        <v>15075.972</v>
      </c>
      <c r="K5553" s="14">
        <f>表格1[[#This Row],[信用卡交易金額'[新臺幣']]]/1000</f>
        <v>7518533.5829999996</v>
      </c>
      <c r="L5553" s="14">
        <f>表格1[[#This Row],[信用卡交易金額'[新臺幣']]]/1000000</f>
        <v>7518.5335830000004</v>
      </c>
      <c r="M5553" s="14" t="str" cm="1">
        <f t="array" ref="M5553">_xlfn.TEXTJOIN("", TRUE, _xlfn.XLOOKUP(TRUE, VALUE(表格1[[#This Row],[年月]]) &lt;= VALUE($R$8:$R$12), $Q$8:$Q$12)) &amp; "年度"</f>
        <v>2024年度</v>
      </c>
    </row>
    <row r="5554" spans="1:13" x14ac:dyDescent="0.3">
      <c r="A5554" s="2">
        <v>202308</v>
      </c>
      <c r="B5554" s="19">
        <f>DATE(表格1[[#This Row],[年]],表格1[[#This Row],[月]],1)</f>
        <v>45139</v>
      </c>
      <c r="C5554" s="2" t="str">
        <f>LEFT(表格1[[#This Row],[年月]],4)</f>
        <v>2023</v>
      </c>
      <c r="D5554" s="2" t="str">
        <f>RIGHT(表格1[[#This Row],[年月]],2)</f>
        <v>08</v>
      </c>
      <c r="E5554" s="5">
        <v>65000000</v>
      </c>
      <c r="F5554" s="2" t="str">
        <f>VLOOKUP(TEXT(表格1[[#This Row],[地區]],"00000000"),縣市代碼,2,0)</f>
        <v>新北市</v>
      </c>
      <c r="G5554" s="2" t="s">
        <v>5</v>
      </c>
      <c r="H5554" s="13">
        <v>786498</v>
      </c>
      <c r="I5554" s="14">
        <v>2241214335</v>
      </c>
      <c r="J5554" s="14">
        <f>表格1[[#This Row],[信用卡交易筆數]]/1000</f>
        <v>786.49800000000005</v>
      </c>
      <c r="K5554" s="14">
        <f>表格1[[#This Row],[信用卡交易金額'[新臺幣']]]/1000</f>
        <v>2241214.335</v>
      </c>
      <c r="L5554" s="14">
        <f>表格1[[#This Row],[信用卡交易金額'[新臺幣']]]/1000000</f>
        <v>2241.2143350000001</v>
      </c>
      <c r="M5554" s="14" t="str" cm="1">
        <f t="array" ref="M5554">_xlfn.TEXTJOIN("", TRUE, _xlfn.XLOOKUP(TRUE, VALUE(表格1[[#This Row],[年月]]) &lt;= VALUE($R$8:$R$12), $Q$8:$Q$12)) &amp; "年度"</f>
        <v>2024年度</v>
      </c>
    </row>
    <row r="5555" spans="1:13" x14ac:dyDescent="0.3">
      <c r="A5555" s="2">
        <v>202308</v>
      </c>
      <c r="B5555" s="19">
        <f>DATE(表格1[[#This Row],[年]],表格1[[#This Row],[月]],1)</f>
        <v>45139</v>
      </c>
      <c r="C5555" s="2" t="str">
        <f>LEFT(表格1[[#This Row],[年月]],4)</f>
        <v>2023</v>
      </c>
      <c r="D5555" s="2" t="str">
        <f>RIGHT(表格1[[#This Row],[年月]],2)</f>
        <v>08</v>
      </c>
      <c r="E5555" s="5">
        <v>65000000</v>
      </c>
      <c r="F5555" s="2" t="str">
        <f>VLOOKUP(TEXT(表格1[[#This Row],[地區]],"00000000"),縣市代碼,2,0)</f>
        <v>新北市</v>
      </c>
      <c r="G5555" s="2" t="s">
        <v>6</v>
      </c>
      <c r="H5555" s="13">
        <v>1185991</v>
      </c>
      <c r="I5555" s="14">
        <v>4145777415</v>
      </c>
      <c r="J5555" s="14">
        <f>表格1[[#This Row],[信用卡交易筆數]]/1000</f>
        <v>1185.991</v>
      </c>
      <c r="K5555" s="14">
        <f>表格1[[#This Row],[信用卡交易金額'[新臺幣']]]/1000</f>
        <v>4145777.415</v>
      </c>
      <c r="L5555" s="14">
        <f>表格1[[#This Row],[信用卡交易金額'[新臺幣']]]/1000000</f>
        <v>4145.7774149999996</v>
      </c>
      <c r="M5555" s="14" t="str" cm="1">
        <f t="array" ref="M5555">_xlfn.TEXTJOIN("", TRUE, _xlfn.XLOOKUP(TRUE, VALUE(表格1[[#This Row],[年月]]) &lt;= VALUE($R$8:$R$12), $Q$8:$Q$12)) &amp; "年度"</f>
        <v>2024年度</v>
      </c>
    </row>
    <row r="5556" spans="1:13" x14ac:dyDescent="0.3">
      <c r="A5556" s="2">
        <v>202308</v>
      </c>
      <c r="B5556" s="19">
        <f>DATE(表格1[[#This Row],[年]],表格1[[#This Row],[月]],1)</f>
        <v>45139</v>
      </c>
      <c r="C5556" s="2" t="str">
        <f>LEFT(表格1[[#This Row],[年月]],4)</f>
        <v>2023</v>
      </c>
      <c r="D5556" s="2" t="str">
        <f>RIGHT(表格1[[#This Row],[年月]],2)</f>
        <v>08</v>
      </c>
      <c r="E5556" s="5">
        <v>65000000</v>
      </c>
      <c r="F5556" s="2" t="str">
        <f>VLOOKUP(TEXT(表格1[[#This Row],[地區]],"00000000"),縣市代碼,2,0)</f>
        <v>新北市</v>
      </c>
      <c r="G5556" s="2" t="s">
        <v>7</v>
      </c>
      <c r="H5556" s="13">
        <v>6526118</v>
      </c>
      <c r="I5556" s="14">
        <v>6776983223</v>
      </c>
      <c r="J5556" s="14">
        <f>表格1[[#This Row],[信用卡交易筆數]]/1000</f>
        <v>6526.1180000000004</v>
      </c>
      <c r="K5556" s="14">
        <f>表格1[[#This Row],[信用卡交易金額'[新臺幣']]]/1000</f>
        <v>6776983.2230000002</v>
      </c>
      <c r="L5556" s="14">
        <f>表格1[[#This Row],[信用卡交易金額'[新臺幣']]]/1000000</f>
        <v>6776.9832230000002</v>
      </c>
      <c r="M5556" s="14" t="str" cm="1">
        <f t="array" ref="M5556">_xlfn.TEXTJOIN("", TRUE, _xlfn.XLOOKUP(TRUE, VALUE(表格1[[#This Row],[年月]]) &lt;= VALUE($R$8:$R$12), $Q$8:$Q$12)) &amp; "年度"</f>
        <v>2024年度</v>
      </c>
    </row>
    <row r="5557" spans="1:13" x14ac:dyDescent="0.3">
      <c r="A5557" s="2">
        <v>202308</v>
      </c>
      <c r="B5557" s="19">
        <f>DATE(表格1[[#This Row],[年]],表格1[[#This Row],[月]],1)</f>
        <v>45139</v>
      </c>
      <c r="C5557" s="2" t="str">
        <f>LEFT(表格1[[#This Row],[年月]],4)</f>
        <v>2023</v>
      </c>
      <c r="D5557" s="2" t="str">
        <f>RIGHT(表格1[[#This Row],[年月]],2)</f>
        <v>08</v>
      </c>
      <c r="E5557" s="5">
        <v>65000000</v>
      </c>
      <c r="F5557" s="2" t="str">
        <f>VLOOKUP(TEXT(表格1[[#This Row],[地區]],"00000000"),縣市代碼,2,0)</f>
        <v>新北市</v>
      </c>
      <c r="G5557" s="2" t="s">
        <v>8</v>
      </c>
      <c r="H5557" s="13">
        <v>5456277</v>
      </c>
      <c r="I5557" s="14">
        <v>12499737713</v>
      </c>
      <c r="J5557" s="14">
        <f>表格1[[#This Row],[信用卡交易筆數]]/1000</f>
        <v>5456.277</v>
      </c>
      <c r="K5557" s="14">
        <f>表格1[[#This Row],[信用卡交易金額'[新臺幣']]]/1000</f>
        <v>12499737.713</v>
      </c>
      <c r="L5557" s="14">
        <f>表格1[[#This Row],[信用卡交易金額'[新臺幣']]]/1000000</f>
        <v>12499.737713</v>
      </c>
      <c r="M5557" s="14" t="str" cm="1">
        <f t="array" ref="M5557">_xlfn.TEXTJOIN("", TRUE, _xlfn.XLOOKUP(TRUE, VALUE(表格1[[#This Row],[年月]]) &lt;= VALUE($R$8:$R$12), $Q$8:$Q$12)) &amp; "年度"</f>
        <v>2024年度</v>
      </c>
    </row>
    <row r="5558" spans="1:13" x14ac:dyDescent="0.3">
      <c r="A5558" s="2">
        <v>202308</v>
      </c>
      <c r="B5558" s="19">
        <f>DATE(表格1[[#This Row],[年]],表格1[[#This Row],[月]],1)</f>
        <v>45139</v>
      </c>
      <c r="C5558" s="2" t="str">
        <f>LEFT(表格1[[#This Row],[年月]],4)</f>
        <v>2023</v>
      </c>
      <c r="D5558" s="2" t="str">
        <f>RIGHT(表格1[[#This Row],[年月]],2)</f>
        <v>08</v>
      </c>
      <c r="E5558" s="5">
        <v>65000000</v>
      </c>
      <c r="F5558" s="2" t="str">
        <f>VLOOKUP(TEXT(表格1[[#This Row],[地區]],"00000000"),縣市代碼,2,0)</f>
        <v>新北市</v>
      </c>
      <c r="G5558" s="2" t="s">
        <v>9</v>
      </c>
      <c r="H5558" s="13">
        <v>12651838</v>
      </c>
      <c r="I5558" s="14">
        <v>14789582471</v>
      </c>
      <c r="J5558" s="14">
        <f>表格1[[#This Row],[信用卡交易筆數]]/1000</f>
        <v>12651.838</v>
      </c>
      <c r="K5558" s="14">
        <f>表格1[[#This Row],[信用卡交易金額'[新臺幣']]]/1000</f>
        <v>14789582.471000001</v>
      </c>
      <c r="L5558" s="14">
        <f>表格1[[#This Row],[信用卡交易金額'[新臺幣']]]/1000000</f>
        <v>14789.582471</v>
      </c>
      <c r="M5558" s="14" t="str" cm="1">
        <f t="array" ref="M5558">_xlfn.TEXTJOIN("", TRUE, _xlfn.XLOOKUP(TRUE, VALUE(表格1[[#This Row],[年月]]) &lt;= VALUE($R$8:$R$12), $Q$8:$Q$12)) &amp; "年度"</f>
        <v>2024年度</v>
      </c>
    </row>
    <row r="5559" spans="1:13" x14ac:dyDescent="0.3">
      <c r="A5559" s="2">
        <v>202308</v>
      </c>
      <c r="B5559" s="19">
        <f>DATE(表格1[[#This Row],[年]],表格1[[#This Row],[月]],1)</f>
        <v>45139</v>
      </c>
      <c r="C5559" s="2" t="str">
        <f>LEFT(表格1[[#This Row],[年月]],4)</f>
        <v>2023</v>
      </c>
      <c r="D5559" s="2" t="str">
        <f>RIGHT(表格1[[#This Row],[年月]],2)</f>
        <v>08</v>
      </c>
      <c r="E5559" s="5">
        <v>65000000</v>
      </c>
      <c r="F5559" s="2" t="str">
        <f>VLOOKUP(TEXT(表格1[[#This Row],[地區]],"00000000"),縣市代碼,2,0)</f>
        <v>新北市</v>
      </c>
      <c r="G5559" s="2" t="s">
        <v>10</v>
      </c>
      <c r="H5559" s="13">
        <v>6205154</v>
      </c>
      <c r="I5559" s="14">
        <v>16607633813</v>
      </c>
      <c r="J5559" s="14">
        <f>表格1[[#This Row],[信用卡交易筆數]]/1000</f>
        <v>6205.1540000000005</v>
      </c>
      <c r="K5559" s="14">
        <f>表格1[[#This Row],[信用卡交易金額'[新臺幣']]]/1000</f>
        <v>16607633.812999999</v>
      </c>
      <c r="L5559" s="14">
        <f>表格1[[#This Row],[信用卡交易金額'[新臺幣']]]/1000000</f>
        <v>16607.633813</v>
      </c>
      <c r="M5559" s="14" t="str" cm="1">
        <f t="array" ref="M5559">_xlfn.TEXTJOIN("", TRUE, _xlfn.XLOOKUP(TRUE, VALUE(表格1[[#This Row],[年月]]) &lt;= VALUE($R$8:$R$12), $Q$8:$Q$12)) &amp; "年度"</f>
        <v>2024年度</v>
      </c>
    </row>
    <row r="5560" spans="1:13" x14ac:dyDescent="0.3">
      <c r="A5560" s="2">
        <v>202308</v>
      </c>
      <c r="B5560" s="19">
        <f>DATE(表格1[[#This Row],[年]],表格1[[#This Row],[月]],1)</f>
        <v>45139</v>
      </c>
      <c r="C5560" s="2" t="str">
        <f>LEFT(表格1[[#This Row],[年月]],4)</f>
        <v>2023</v>
      </c>
      <c r="D5560" s="2" t="str">
        <f>RIGHT(表格1[[#This Row],[年月]],2)</f>
        <v>08</v>
      </c>
      <c r="E5560" s="5">
        <v>68000000</v>
      </c>
      <c r="F5560" s="2" t="str">
        <f>VLOOKUP(TEXT(表格1[[#This Row],[地區]],"00000000"),縣市代碼,2,0)</f>
        <v>桃園市</v>
      </c>
      <c r="G5560" s="2" t="s">
        <v>4</v>
      </c>
      <c r="H5560" s="13">
        <v>6885518</v>
      </c>
      <c r="I5560" s="14">
        <v>3301779349</v>
      </c>
      <c r="J5560" s="14">
        <f>表格1[[#This Row],[信用卡交易筆數]]/1000</f>
        <v>6885.518</v>
      </c>
      <c r="K5560" s="14">
        <f>表格1[[#This Row],[信用卡交易金額'[新臺幣']]]/1000</f>
        <v>3301779.3489999999</v>
      </c>
      <c r="L5560" s="14">
        <f>表格1[[#This Row],[信用卡交易金額'[新臺幣']]]/1000000</f>
        <v>3301.7793489999999</v>
      </c>
      <c r="M5560" s="14" t="str" cm="1">
        <f t="array" ref="M5560">_xlfn.TEXTJOIN("", TRUE, _xlfn.XLOOKUP(TRUE, VALUE(表格1[[#This Row],[年月]]) &lt;= VALUE($R$8:$R$12), $Q$8:$Q$12)) &amp; "年度"</f>
        <v>2024年度</v>
      </c>
    </row>
    <row r="5561" spans="1:13" x14ac:dyDescent="0.3">
      <c r="A5561" s="2">
        <v>202308</v>
      </c>
      <c r="B5561" s="19">
        <f>DATE(表格1[[#This Row],[年]],表格1[[#This Row],[月]],1)</f>
        <v>45139</v>
      </c>
      <c r="C5561" s="2" t="str">
        <f>LEFT(表格1[[#This Row],[年月]],4)</f>
        <v>2023</v>
      </c>
      <c r="D5561" s="2" t="str">
        <f>RIGHT(表格1[[#This Row],[年月]],2)</f>
        <v>08</v>
      </c>
      <c r="E5561" s="5">
        <v>68000000</v>
      </c>
      <c r="F5561" s="2" t="str">
        <f>VLOOKUP(TEXT(表格1[[#This Row],[地區]],"00000000"),縣市代碼,2,0)</f>
        <v>桃園市</v>
      </c>
      <c r="G5561" s="2" t="s">
        <v>5</v>
      </c>
      <c r="H5561" s="13">
        <v>347101</v>
      </c>
      <c r="I5561" s="14">
        <v>967220606</v>
      </c>
      <c r="J5561" s="14">
        <f>表格1[[#This Row],[信用卡交易筆數]]/1000</f>
        <v>347.101</v>
      </c>
      <c r="K5561" s="14">
        <f>表格1[[#This Row],[信用卡交易金額'[新臺幣']]]/1000</f>
        <v>967220.60600000003</v>
      </c>
      <c r="L5561" s="14">
        <f>表格1[[#This Row],[信用卡交易金額'[新臺幣']]]/1000000</f>
        <v>967.22060599999998</v>
      </c>
      <c r="M5561" s="14" t="str" cm="1">
        <f t="array" ref="M5561">_xlfn.TEXTJOIN("", TRUE, _xlfn.XLOOKUP(TRUE, VALUE(表格1[[#This Row],[年月]]) &lt;= VALUE($R$8:$R$12), $Q$8:$Q$12)) &amp; "年度"</f>
        <v>2024年度</v>
      </c>
    </row>
    <row r="5562" spans="1:13" x14ac:dyDescent="0.3">
      <c r="A5562" s="2">
        <v>202308</v>
      </c>
      <c r="B5562" s="19">
        <f>DATE(表格1[[#This Row],[年]],表格1[[#This Row],[月]],1)</f>
        <v>45139</v>
      </c>
      <c r="C5562" s="2" t="str">
        <f>LEFT(表格1[[#This Row],[年月]],4)</f>
        <v>2023</v>
      </c>
      <c r="D5562" s="2" t="str">
        <f>RIGHT(表格1[[#This Row],[年月]],2)</f>
        <v>08</v>
      </c>
      <c r="E5562" s="5">
        <v>68000000</v>
      </c>
      <c r="F5562" s="2" t="str">
        <f>VLOOKUP(TEXT(表格1[[#This Row],[地區]],"00000000"),縣市代碼,2,0)</f>
        <v>桃園市</v>
      </c>
      <c r="G5562" s="2" t="s">
        <v>6</v>
      </c>
      <c r="H5562" s="13">
        <v>574319</v>
      </c>
      <c r="I5562" s="14">
        <v>1954350583</v>
      </c>
      <c r="J5562" s="14">
        <f>表格1[[#This Row],[信用卡交易筆數]]/1000</f>
        <v>574.31899999999996</v>
      </c>
      <c r="K5562" s="14">
        <f>表格1[[#This Row],[信用卡交易金額'[新臺幣']]]/1000</f>
        <v>1954350.5830000001</v>
      </c>
      <c r="L5562" s="14">
        <f>表格1[[#This Row],[信用卡交易金額'[新臺幣']]]/1000000</f>
        <v>1954.3505829999999</v>
      </c>
      <c r="M5562" s="14" t="str" cm="1">
        <f t="array" ref="M5562">_xlfn.TEXTJOIN("", TRUE, _xlfn.XLOOKUP(TRUE, VALUE(表格1[[#This Row],[年月]]) &lt;= VALUE($R$8:$R$12), $Q$8:$Q$12)) &amp; "年度"</f>
        <v>2024年度</v>
      </c>
    </row>
    <row r="5563" spans="1:13" x14ac:dyDescent="0.3">
      <c r="A5563" s="2">
        <v>202308</v>
      </c>
      <c r="B5563" s="19">
        <f>DATE(表格1[[#This Row],[年]],表格1[[#This Row],[月]],1)</f>
        <v>45139</v>
      </c>
      <c r="C5563" s="2" t="str">
        <f>LEFT(表格1[[#This Row],[年月]],4)</f>
        <v>2023</v>
      </c>
      <c r="D5563" s="2" t="str">
        <f>RIGHT(表格1[[#This Row],[年月]],2)</f>
        <v>08</v>
      </c>
      <c r="E5563" s="5">
        <v>68000000</v>
      </c>
      <c r="F5563" s="2" t="str">
        <f>VLOOKUP(TEXT(表格1[[#This Row],[地區]],"00000000"),縣市代碼,2,0)</f>
        <v>桃園市</v>
      </c>
      <c r="G5563" s="2" t="s">
        <v>7</v>
      </c>
      <c r="H5563" s="13">
        <v>3303290</v>
      </c>
      <c r="I5563" s="14">
        <v>3864228798</v>
      </c>
      <c r="J5563" s="14">
        <f>表格1[[#This Row],[信用卡交易筆數]]/1000</f>
        <v>3303.29</v>
      </c>
      <c r="K5563" s="14">
        <f>表格1[[#This Row],[信用卡交易金額'[新臺幣']]]/1000</f>
        <v>3864228.798</v>
      </c>
      <c r="L5563" s="14">
        <f>表格1[[#This Row],[信用卡交易金額'[新臺幣']]]/1000000</f>
        <v>3864.2287980000001</v>
      </c>
      <c r="M5563" s="14" t="str" cm="1">
        <f t="array" ref="M5563">_xlfn.TEXTJOIN("", TRUE, _xlfn.XLOOKUP(TRUE, VALUE(表格1[[#This Row],[年月]]) &lt;= VALUE($R$8:$R$12), $Q$8:$Q$12)) &amp; "年度"</f>
        <v>2024年度</v>
      </c>
    </row>
    <row r="5564" spans="1:13" x14ac:dyDescent="0.3">
      <c r="A5564" s="2">
        <v>202308</v>
      </c>
      <c r="B5564" s="19">
        <f>DATE(表格1[[#This Row],[年]],表格1[[#This Row],[月]],1)</f>
        <v>45139</v>
      </c>
      <c r="C5564" s="2" t="str">
        <f>LEFT(表格1[[#This Row],[年月]],4)</f>
        <v>2023</v>
      </c>
      <c r="D5564" s="2" t="str">
        <f>RIGHT(表格1[[#This Row],[年月]],2)</f>
        <v>08</v>
      </c>
      <c r="E5564" s="5">
        <v>68000000</v>
      </c>
      <c r="F5564" s="2" t="str">
        <f>VLOOKUP(TEXT(表格1[[#This Row],[地區]],"00000000"),縣市代碼,2,0)</f>
        <v>桃園市</v>
      </c>
      <c r="G5564" s="2" t="s">
        <v>8</v>
      </c>
      <c r="H5564" s="13">
        <v>2867868</v>
      </c>
      <c r="I5564" s="14">
        <v>5345869257</v>
      </c>
      <c r="J5564" s="14">
        <f>表格1[[#This Row],[信用卡交易筆數]]/1000</f>
        <v>2867.8679999999999</v>
      </c>
      <c r="K5564" s="14">
        <f>表格1[[#This Row],[信用卡交易金額'[新臺幣']]]/1000</f>
        <v>5345869.2570000002</v>
      </c>
      <c r="L5564" s="14">
        <f>表格1[[#This Row],[信用卡交易金額'[新臺幣']]]/1000000</f>
        <v>5345.8692570000003</v>
      </c>
      <c r="M5564" s="14" t="str" cm="1">
        <f t="array" ref="M5564">_xlfn.TEXTJOIN("", TRUE, _xlfn.XLOOKUP(TRUE, VALUE(表格1[[#This Row],[年月]]) &lt;= VALUE($R$8:$R$12), $Q$8:$Q$12)) &amp; "年度"</f>
        <v>2024年度</v>
      </c>
    </row>
    <row r="5565" spans="1:13" x14ac:dyDescent="0.3">
      <c r="A5565" s="2">
        <v>202308</v>
      </c>
      <c r="B5565" s="19">
        <f>DATE(表格1[[#This Row],[年]],表格1[[#This Row],[月]],1)</f>
        <v>45139</v>
      </c>
      <c r="C5565" s="2" t="str">
        <f>LEFT(表格1[[#This Row],[年月]],4)</f>
        <v>2023</v>
      </c>
      <c r="D5565" s="2" t="str">
        <f>RIGHT(表格1[[#This Row],[年月]],2)</f>
        <v>08</v>
      </c>
      <c r="E5565" s="5">
        <v>68000000</v>
      </c>
      <c r="F5565" s="2" t="str">
        <f>VLOOKUP(TEXT(表格1[[#This Row],[地區]],"00000000"),縣市代碼,2,0)</f>
        <v>桃園市</v>
      </c>
      <c r="G5565" s="2" t="s">
        <v>9</v>
      </c>
      <c r="H5565" s="13">
        <v>5536938</v>
      </c>
      <c r="I5565" s="14">
        <v>7335778698</v>
      </c>
      <c r="J5565" s="14">
        <f>表格1[[#This Row],[信用卡交易筆數]]/1000</f>
        <v>5536.9380000000001</v>
      </c>
      <c r="K5565" s="14">
        <f>表格1[[#This Row],[信用卡交易金額'[新臺幣']]]/1000</f>
        <v>7335778.6979999999</v>
      </c>
      <c r="L5565" s="14">
        <f>表格1[[#This Row],[信用卡交易金額'[新臺幣']]]/1000000</f>
        <v>7335.7786980000001</v>
      </c>
      <c r="M5565" s="14" t="str" cm="1">
        <f t="array" ref="M5565">_xlfn.TEXTJOIN("", TRUE, _xlfn.XLOOKUP(TRUE, VALUE(表格1[[#This Row],[年月]]) &lt;= VALUE($R$8:$R$12), $Q$8:$Q$12)) &amp; "年度"</f>
        <v>2024年度</v>
      </c>
    </row>
    <row r="5566" spans="1:13" x14ac:dyDescent="0.3">
      <c r="A5566" s="2">
        <v>202308</v>
      </c>
      <c r="B5566" s="19">
        <f>DATE(表格1[[#This Row],[年]],表格1[[#This Row],[月]],1)</f>
        <v>45139</v>
      </c>
      <c r="C5566" s="2" t="str">
        <f>LEFT(表格1[[#This Row],[年月]],4)</f>
        <v>2023</v>
      </c>
      <c r="D5566" s="2" t="str">
        <f>RIGHT(表格1[[#This Row],[年月]],2)</f>
        <v>08</v>
      </c>
      <c r="E5566" s="5">
        <v>68000000</v>
      </c>
      <c r="F5566" s="2" t="str">
        <f>VLOOKUP(TEXT(表格1[[#This Row],[地區]],"00000000"),縣市代碼,2,0)</f>
        <v>桃園市</v>
      </c>
      <c r="G5566" s="2" t="s">
        <v>10</v>
      </c>
      <c r="H5566" s="13">
        <v>2969079</v>
      </c>
      <c r="I5566" s="14">
        <v>7721862608</v>
      </c>
      <c r="J5566" s="14">
        <f>表格1[[#This Row],[信用卡交易筆數]]/1000</f>
        <v>2969.0790000000002</v>
      </c>
      <c r="K5566" s="14">
        <f>表格1[[#This Row],[信用卡交易金額'[新臺幣']]]/1000</f>
        <v>7721862.608</v>
      </c>
      <c r="L5566" s="14">
        <f>表格1[[#This Row],[信用卡交易金額'[新臺幣']]]/1000000</f>
        <v>7721.8626080000004</v>
      </c>
      <c r="M5566" s="14" t="str" cm="1">
        <f t="array" ref="M5566">_xlfn.TEXTJOIN("", TRUE, _xlfn.XLOOKUP(TRUE, VALUE(表格1[[#This Row],[年月]]) &lt;= VALUE($R$8:$R$12), $Q$8:$Q$12)) &amp; "年度"</f>
        <v>2024年度</v>
      </c>
    </row>
    <row r="5567" spans="1:13" x14ac:dyDescent="0.3">
      <c r="A5567" s="2">
        <v>202308</v>
      </c>
      <c r="B5567" s="19">
        <f>DATE(表格1[[#This Row],[年]],表格1[[#This Row],[月]],1)</f>
        <v>45139</v>
      </c>
      <c r="C5567" s="2" t="str">
        <f>LEFT(表格1[[#This Row],[年月]],4)</f>
        <v>2023</v>
      </c>
      <c r="D5567" s="2" t="str">
        <f>RIGHT(表格1[[#This Row],[年月]],2)</f>
        <v>08</v>
      </c>
      <c r="E5567" s="5">
        <v>10004000</v>
      </c>
      <c r="F5567" s="2" t="str">
        <f>VLOOKUP(TEXT(表格1[[#This Row],[地區]],"00000000"),縣市代碼,2,0)</f>
        <v>新竹縣</v>
      </c>
      <c r="G5567" s="2" t="s">
        <v>4</v>
      </c>
      <c r="H5567" s="13">
        <v>1979878</v>
      </c>
      <c r="I5567" s="14">
        <v>1046493857</v>
      </c>
      <c r="J5567" s="14">
        <f>表格1[[#This Row],[信用卡交易筆數]]/1000</f>
        <v>1979.8779999999999</v>
      </c>
      <c r="K5567" s="14">
        <f>表格1[[#This Row],[信用卡交易金額'[新臺幣']]]/1000</f>
        <v>1046493.857</v>
      </c>
      <c r="L5567" s="14">
        <f>表格1[[#This Row],[信用卡交易金額'[新臺幣']]]/1000000</f>
        <v>1046.4938569999999</v>
      </c>
      <c r="M5567" s="14" t="str" cm="1">
        <f t="array" ref="M5567">_xlfn.TEXTJOIN("", TRUE, _xlfn.XLOOKUP(TRUE, VALUE(表格1[[#This Row],[年月]]) &lt;= VALUE($R$8:$R$12), $Q$8:$Q$12)) &amp; "年度"</f>
        <v>2024年度</v>
      </c>
    </row>
    <row r="5568" spans="1:13" x14ac:dyDescent="0.3">
      <c r="A5568" s="2">
        <v>202308</v>
      </c>
      <c r="B5568" s="19">
        <f>DATE(表格1[[#This Row],[年]],表格1[[#This Row],[月]],1)</f>
        <v>45139</v>
      </c>
      <c r="C5568" s="2" t="str">
        <f>LEFT(表格1[[#This Row],[年月]],4)</f>
        <v>2023</v>
      </c>
      <c r="D5568" s="2" t="str">
        <f>RIGHT(表格1[[#This Row],[年月]],2)</f>
        <v>08</v>
      </c>
      <c r="E5568" s="5">
        <v>10004000</v>
      </c>
      <c r="F5568" s="2" t="str">
        <f>VLOOKUP(TEXT(表格1[[#This Row],[地區]],"00000000"),縣市代碼,2,0)</f>
        <v>新竹縣</v>
      </c>
      <c r="G5568" s="2" t="s">
        <v>5</v>
      </c>
      <c r="H5568" s="13">
        <v>93952</v>
      </c>
      <c r="I5568" s="14">
        <v>307243907</v>
      </c>
      <c r="J5568" s="14">
        <f>表格1[[#This Row],[信用卡交易筆數]]/1000</f>
        <v>93.951999999999998</v>
      </c>
      <c r="K5568" s="14">
        <f>表格1[[#This Row],[信用卡交易金額'[新臺幣']]]/1000</f>
        <v>307243.90700000001</v>
      </c>
      <c r="L5568" s="14">
        <f>表格1[[#This Row],[信用卡交易金額'[新臺幣']]]/1000000</f>
        <v>307.24390699999998</v>
      </c>
      <c r="M5568" s="14" t="str" cm="1">
        <f t="array" ref="M5568">_xlfn.TEXTJOIN("", TRUE, _xlfn.XLOOKUP(TRUE, VALUE(表格1[[#This Row],[年月]]) &lt;= VALUE($R$8:$R$12), $Q$8:$Q$12)) &amp; "年度"</f>
        <v>2024年度</v>
      </c>
    </row>
    <row r="5569" spans="1:13" x14ac:dyDescent="0.3">
      <c r="A5569" s="2">
        <v>202308</v>
      </c>
      <c r="B5569" s="19">
        <f>DATE(表格1[[#This Row],[年]],表格1[[#This Row],[月]],1)</f>
        <v>45139</v>
      </c>
      <c r="C5569" s="2" t="str">
        <f>LEFT(表格1[[#This Row],[年月]],4)</f>
        <v>2023</v>
      </c>
      <c r="D5569" s="2" t="str">
        <f>RIGHT(表格1[[#This Row],[年月]],2)</f>
        <v>08</v>
      </c>
      <c r="E5569" s="5">
        <v>10004000</v>
      </c>
      <c r="F5569" s="2" t="str">
        <f>VLOOKUP(TEXT(表格1[[#This Row],[地區]],"00000000"),縣市代碼,2,0)</f>
        <v>新竹縣</v>
      </c>
      <c r="G5569" s="2" t="s">
        <v>6</v>
      </c>
      <c r="H5569" s="13">
        <v>164873</v>
      </c>
      <c r="I5569" s="14">
        <v>656009399</v>
      </c>
      <c r="J5569" s="14">
        <f>表格1[[#This Row],[信用卡交易筆數]]/1000</f>
        <v>164.87299999999999</v>
      </c>
      <c r="K5569" s="14">
        <f>表格1[[#This Row],[信用卡交易金額'[新臺幣']]]/1000</f>
        <v>656009.39899999998</v>
      </c>
      <c r="L5569" s="14">
        <f>表格1[[#This Row],[信用卡交易金額'[新臺幣']]]/1000000</f>
        <v>656.00939900000003</v>
      </c>
      <c r="M5569" s="14" t="str" cm="1">
        <f t="array" ref="M5569">_xlfn.TEXTJOIN("", TRUE, _xlfn.XLOOKUP(TRUE, VALUE(表格1[[#This Row],[年月]]) &lt;= VALUE($R$8:$R$12), $Q$8:$Q$12)) &amp; "年度"</f>
        <v>2024年度</v>
      </c>
    </row>
    <row r="5570" spans="1:13" x14ac:dyDescent="0.3">
      <c r="A5570" s="2">
        <v>202308</v>
      </c>
      <c r="B5570" s="19">
        <f>DATE(表格1[[#This Row],[年]],表格1[[#This Row],[月]],1)</f>
        <v>45139</v>
      </c>
      <c r="C5570" s="2" t="str">
        <f>LEFT(表格1[[#This Row],[年月]],4)</f>
        <v>2023</v>
      </c>
      <c r="D5570" s="2" t="str">
        <f>RIGHT(表格1[[#This Row],[年月]],2)</f>
        <v>08</v>
      </c>
      <c r="E5570" s="5">
        <v>10004000</v>
      </c>
      <c r="F5570" s="2" t="str">
        <f>VLOOKUP(TEXT(表格1[[#This Row],[地區]],"00000000"),縣市代碼,2,0)</f>
        <v>新竹縣</v>
      </c>
      <c r="G5570" s="2" t="s">
        <v>7</v>
      </c>
      <c r="H5570" s="13">
        <v>925155</v>
      </c>
      <c r="I5570" s="14">
        <v>1139901705</v>
      </c>
      <c r="J5570" s="14">
        <f>表格1[[#This Row],[信用卡交易筆數]]/1000</f>
        <v>925.15499999999997</v>
      </c>
      <c r="K5570" s="14">
        <f>表格1[[#This Row],[信用卡交易金額'[新臺幣']]]/1000</f>
        <v>1139901.7050000001</v>
      </c>
      <c r="L5570" s="14">
        <f>表格1[[#This Row],[信用卡交易金額'[新臺幣']]]/1000000</f>
        <v>1139.901705</v>
      </c>
      <c r="M5570" s="14" t="str" cm="1">
        <f t="array" ref="M5570">_xlfn.TEXTJOIN("", TRUE, _xlfn.XLOOKUP(TRUE, VALUE(表格1[[#This Row],[年月]]) &lt;= VALUE($R$8:$R$12), $Q$8:$Q$12)) &amp; "年度"</f>
        <v>2024年度</v>
      </c>
    </row>
    <row r="5571" spans="1:13" x14ac:dyDescent="0.3">
      <c r="A5571" s="2">
        <v>202308</v>
      </c>
      <c r="B5571" s="19">
        <f>DATE(表格1[[#This Row],[年]],表格1[[#This Row],[月]],1)</f>
        <v>45139</v>
      </c>
      <c r="C5571" s="2" t="str">
        <f>LEFT(表格1[[#This Row],[年月]],4)</f>
        <v>2023</v>
      </c>
      <c r="D5571" s="2" t="str">
        <f>RIGHT(表格1[[#This Row],[年月]],2)</f>
        <v>08</v>
      </c>
      <c r="E5571" s="5">
        <v>10004000</v>
      </c>
      <c r="F5571" s="2" t="str">
        <f>VLOOKUP(TEXT(表格1[[#This Row],[地區]],"00000000"),縣市代碼,2,0)</f>
        <v>新竹縣</v>
      </c>
      <c r="G5571" s="2" t="s">
        <v>8</v>
      </c>
      <c r="H5571" s="13">
        <v>1090472</v>
      </c>
      <c r="I5571" s="14">
        <v>1737318620</v>
      </c>
      <c r="J5571" s="14">
        <f>表格1[[#This Row],[信用卡交易筆數]]/1000</f>
        <v>1090.472</v>
      </c>
      <c r="K5571" s="14">
        <f>表格1[[#This Row],[信用卡交易金額'[新臺幣']]]/1000</f>
        <v>1737318.62</v>
      </c>
      <c r="L5571" s="14">
        <f>表格1[[#This Row],[信用卡交易金額'[新臺幣']]]/1000000</f>
        <v>1737.31862</v>
      </c>
      <c r="M5571" s="14" t="str" cm="1">
        <f t="array" ref="M5571">_xlfn.TEXTJOIN("", TRUE, _xlfn.XLOOKUP(TRUE, VALUE(表格1[[#This Row],[年月]]) &lt;= VALUE($R$8:$R$12), $Q$8:$Q$12)) &amp; "年度"</f>
        <v>2024年度</v>
      </c>
    </row>
    <row r="5572" spans="1:13" x14ac:dyDescent="0.3">
      <c r="A5572" s="2">
        <v>202308</v>
      </c>
      <c r="B5572" s="19">
        <f>DATE(表格1[[#This Row],[年]],表格1[[#This Row],[月]],1)</f>
        <v>45139</v>
      </c>
      <c r="C5572" s="2" t="str">
        <f>LEFT(表格1[[#This Row],[年月]],4)</f>
        <v>2023</v>
      </c>
      <c r="D5572" s="2" t="str">
        <f>RIGHT(表格1[[#This Row],[年月]],2)</f>
        <v>08</v>
      </c>
      <c r="E5572" s="5">
        <v>10004000</v>
      </c>
      <c r="F5572" s="2" t="str">
        <f>VLOOKUP(TEXT(表格1[[#This Row],[地區]],"00000000"),縣市代碼,2,0)</f>
        <v>新竹縣</v>
      </c>
      <c r="G5572" s="2" t="s">
        <v>9</v>
      </c>
      <c r="H5572" s="13">
        <v>1538200</v>
      </c>
      <c r="I5572" s="14">
        <v>2021973213</v>
      </c>
      <c r="J5572" s="14">
        <f>表格1[[#This Row],[信用卡交易筆數]]/1000</f>
        <v>1538.2</v>
      </c>
      <c r="K5572" s="14">
        <f>表格1[[#This Row],[信用卡交易金額'[新臺幣']]]/1000</f>
        <v>2021973.213</v>
      </c>
      <c r="L5572" s="14">
        <f>表格1[[#This Row],[信用卡交易金額'[新臺幣']]]/1000000</f>
        <v>2021.973213</v>
      </c>
      <c r="M5572" s="14" t="str" cm="1">
        <f t="array" ref="M5572">_xlfn.TEXTJOIN("", TRUE, _xlfn.XLOOKUP(TRUE, VALUE(表格1[[#This Row],[年月]]) &lt;= VALUE($R$8:$R$12), $Q$8:$Q$12)) &amp; "年度"</f>
        <v>2024年度</v>
      </c>
    </row>
    <row r="5573" spans="1:13" x14ac:dyDescent="0.3">
      <c r="A5573" s="2">
        <v>202308</v>
      </c>
      <c r="B5573" s="19">
        <f>DATE(表格1[[#This Row],[年]],表格1[[#This Row],[月]],1)</f>
        <v>45139</v>
      </c>
      <c r="C5573" s="2" t="str">
        <f>LEFT(表格1[[#This Row],[年月]],4)</f>
        <v>2023</v>
      </c>
      <c r="D5573" s="2" t="str">
        <f>RIGHT(表格1[[#This Row],[年月]],2)</f>
        <v>08</v>
      </c>
      <c r="E5573" s="5">
        <v>10004000</v>
      </c>
      <c r="F5573" s="2" t="str">
        <f>VLOOKUP(TEXT(表格1[[#This Row],[地區]],"00000000"),縣市代碼,2,0)</f>
        <v>新竹縣</v>
      </c>
      <c r="G5573" s="2" t="s">
        <v>10</v>
      </c>
      <c r="H5573" s="13">
        <v>840128</v>
      </c>
      <c r="I5573" s="14">
        <v>2183831631</v>
      </c>
      <c r="J5573" s="14">
        <f>表格1[[#This Row],[信用卡交易筆數]]/1000</f>
        <v>840.12800000000004</v>
      </c>
      <c r="K5573" s="14">
        <f>表格1[[#This Row],[信用卡交易金額'[新臺幣']]]/1000</f>
        <v>2183831.6310000001</v>
      </c>
      <c r="L5573" s="14">
        <f>表格1[[#This Row],[信用卡交易金額'[新臺幣']]]/1000000</f>
        <v>2183.831631</v>
      </c>
      <c r="M5573" s="14" t="str" cm="1">
        <f t="array" ref="M5573">_xlfn.TEXTJOIN("", TRUE, _xlfn.XLOOKUP(TRUE, VALUE(表格1[[#This Row],[年月]]) &lt;= VALUE($R$8:$R$12), $Q$8:$Q$12)) &amp; "年度"</f>
        <v>2024年度</v>
      </c>
    </row>
    <row r="5574" spans="1:13" x14ac:dyDescent="0.3">
      <c r="A5574" s="2">
        <v>202308</v>
      </c>
      <c r="B5574" s="19">
        <f>DATE(表格1[[#This Row],[年]],表格1[[#This Row],[月]],1)</f>
        <v>45139</v>
      </c>
      <c r="C5574" s="2" t="str">
        <f>LEFT(表格1[[#This Row],[年月]],4)</f>
        <v>2023</v>
      </c>
      <c r="D5574" s="2" t="str">
        <f>RIGHT(表格1[[#This Row],[年月]],2)</f>
        <v>08</v>
      </c>
      <c r="E5574" s="5">
        <v>10018000</v>
      </c>
      <c r="F5574" s="2" t="str">
        <f>VLOOKUP(TEXT(表格1[[#This Row],[地區]],"00000000"),縣市代碼,2,0)</f>
        <v>新竹市</v>
      </c>
      <c r="G5574" s="2" t="s">
        <v>4</v>
      </c>
      <c r="H5574" s="13">
        <v>1884981</v>
      </c>
      <c r="I5574" s="14">
        <v>971397201</v>
      </c>
      <c r="J5574" s="14">
        <f>表格1[[#This Row],[信用卡交易筆數]]/1000</f>
        <v>1884.981</v>
      </c>
      <c r="K5574" s="14">
        <f>表格1[[#This Row],[信用卡交易金額'[新臺幣']]]/1000</f>
        <v>971397.201</v>
      </c>
      <c r="L5574" s="14">
        <f>表格1[[#This Row],[信用卡交易金額'[新臺幣']]]/1000000</f>
        <v>971.397201</v>
      </c>
      <c r="M5574" s="14" t="str" cm="1">
        <f t="array" ref="M5574">_xlfn.TEXTJOIN("", TRUE, _xlfn.XLOOKUP(TRUE, VALUE(表格1[[#This Row],[年月]]) &lt;= VALUE($R$8:$R$12), $Q$8:$Q$12)) &amp; "年度"</f>
        <v>2024年度</v>
      </c>
    </row>
    <row r="5575" spans="1:13" x14ac:dyDescent="0.3">
      <c r="A5575" s="2">
        <v>202308</v>
      </c>
      <c r="B5575" s="19">
        <f>DATE(表格1[[#This Row],[年]],表格1[[#This Row],[月]],1)</f>
        <v>45139</v>
      </c>
      <c r="C5575" s="2" t="str">
        <f>LEFT(表格1[[#This Row],[年月]],4)</f>
        <v>2023</v>
      </c>
      <c r="D5575" s="2" t="str">
        <f>RIGHT(表格1[[#This Row],[年月]],2)</f>
        <v>08</v>
      </c>
      <c r="E5575" s="5">
        <v>10018000</v>
      </c>
      <c r="F5575" s="2" t="str">
        <f>VLOOKUP(TEXT(表格1[[#This Row],[地區]],"00000000"),縣市代碼,2,0)</f>
        <v>新竹市</v>
      </c>
      <c r="G5575" s="2" t="s">
        <v>5</v>
      </c>
      <c r="H5575" s="13">
        <v>86299</v>
      </c>
      <c r="I5575" s="14">
        <v>276340570</v>
      </c>
      <c r="J5575" s="14">
        <f>表格1[[#This Row],[信用卡交易筆數]]/1000</f>
        <v>86.299000000000007</v>
      </c>
      <c r="K5575" s="14">
        <f>表格1[[#This Row],[信用卡交易金額'[新臺幣']]]/1000</f>
        <v>276340.57</v>
      </c>
      <c r="L5575" s="14">
        <f>表格1[[#This Row],[信用卡交易金額'[新臺幣']]]/1000000</f>
        <v>276.34057000000001</v>
      </c>
      <c r="M5575" s="14" t="str" cm="1">
        <f t="array" ref="M5575">_xlfn.TEXTJOIN("", TRUE, _xlfn.XLOOKUP(TRUE, VALUE(表格1[[#This Row],[年月]]) &lt;= VALUE($R$8:$R$12), $Q$8:$Q$12)) &amp; "年度"</f>
        <v>2024年度</v>
      </c>
    </row>
    <row r="5576" spans="1:13" x14ac:dyDescent="0.3">
      <c r="A5576" s="2">
        <v>202308</v>
      </c>
      <c r="B5576" s="19">
        <f>DATE(表格1[[#This Row],[年]],表格1[[#This Row],[月]],1)</f>
        <v>45139</v>
      </c>
      <c r="C5576" s="2" t="str">
        <f>LEFT(表格1[[#This Row],[年月]],4)</f>
        <v>2023</v>
      </c>
      <c r="D5576" s="2" t="str">
        <f>RIGHT(表格1[[#This Row],[年月]],2)</f>
        <v>08</v>
      </c>
      <c r="E5576" s="5">
        <v>10018000</v>
      </c>
      <c r="F5576" s="2" t="str">
        <f>VLOOKUP(TEXT(表格1[[#This Row],[地區]],"00000000"),縣市代碼,2,0)</f>
        <v>新竹市</v>
      </c>
      <c r="G5576" s="2" t="s">
        <v>6</v>
      </c>
      <c r="H5576" s="13">
        <v>154057</v>
      </c>
      <c r="I5576" s="14">
        <v>638748022</v>
      </c>
      <c r="J5576" s="14">
        <f>表格1[[#This Row],[信用卡交易筆數]]/1000</f>
        <v>154.05699999999999</v>
      </c>
      <c r="K5576" s="14">
        <f>表格1[[#This Row],[信用卡交易金額'[新臺幣']]]/1000</f>
        <v>638748.022</v>
      </c>
      <c r="L5576" s="14">
        <f>表格1[[#This Row],[信用卡交易金額'[新臺幣']]]/1000000</f>
        <v>638.74802199999999</v>
      </c>
      <c r="M5576" s="14" t="str" cm="1">
        <f t="array" ref="M5576">_xlfn.TEXTJOIN("", TRUE, _xlfn.XLOOKUP(TRUE, VALUE(表格1[[#This Row],[年月]]) &lt;= VALUE($R$8:$R$12), $Q$8:$Q$12)) &amp; "年度"</f>
        <v>2024年度</v>
      </c>
    </row>
    <row r="5577" spans="1:13" x14ac:dyDescent="0.3">
      <c r="A5577" s="2">
        <v>202308</v>
      </c>
      <c r="B5577" s="19">
        <f>DATE(表格1[[#This Row],[年]],表格1[[#This Row],[月]],1)</f>
        <v>45139</v>
      </c>
      <c r="C5577" s="2" t="str">
        <f>LEFT(表格1[[#This Row],[年月]],4)</f>
        <v>2023</v>
      </c>
      <c r="D5577" s="2" t="str">
        <f>RIGHT(表格1[[#This Row],[年月]],2)</f>
        <v>08</v>
      </c>
      <c r="E5577" s="5">
        <v>10018000</v>
      </c>
      <c r="F5577" s="2" t="str">
        <f>VLOOKUP(TEXT(表格1[[#This Row],[地區]],"00000000"),縣市代碼,2,0)</f>
        <v>新竹市</v>
      </c>
      <c r="G5577" s="2" t="s">
        <v>7</v>
      </c>
      <c r="H5577" s="13">
        <v>792817</v>
      </c>
      <c r="I5577" s="14">
        <v>976335962</v>
      </c>
      <c r="J5577" s="14">
        <f>表格1[[#This Row],[信用卡交易筆數]]/1000</f>
        <v>792.81700000000001</v>
      </c>
      <c r="K5577" s="14">
        <f>表格1[[#This Row],[信用卡交易金額'[新臺幣']]]/1000</f>
        <v>976335.96200000006</v>
      </c>
      <c r="L5577" s="14">
        <f>表格1[[#This Row],[信用卡交易金額'[新臺幣']]]/1000000</f>
        <v>976.33596199999999</v>
      </c>
      <c r="M5577" s="14" t="str" cm="1">
        <f t="array" ref="M5577">_xlfn.TEXTJOIN("", TRUE, _xlfn.XLOOKUP(TRUE, VALUE(表格1[[#This Row],[年月]]) &lt;= VALUE($R$8:$R$12), $Q$8:$Q$12)) &amp; "年度"</f>
        <v>2024年度</v>
      </c>
    </row>
    <row r="5578" spans="1:13" x14ac:dyDescent="0.3">
      <c r="A5578" s="2">
        <v>202308</v>
      </c>
      <c r="B5578" s="19">
        <f>DATE(表格1[[#This Row],[年]],表格1[[#This Row],[月]],1)</f>
        <v>45139</v>
      </c>
      <c r="C5578" s="2" t="str">
        <f>LEFT(表格1[[#This Row],[年月]],4)</f>
        <v>2023</v>
      </c>
      <c r="D5578" s="2" t="str">
        <f>RIGHT(表格1[[#This Row],[年月]],2)</f>
        <v>08</v>
      </c>
      <c r="E5578" s="5">
        <v>10018000</v>
      </c>
      <c r="F5578" s="2" t="str">
        <f>VLOOKUP(TEXT(表格1[[#This Row],[地區]],"00000000"),縣市代碼,2,0)</f>
        <v>新竹市</v>
      </c>
      <c r="G5578" s="2" t="s">
        <v>8</v>
      </c>
      <c r="H5578" s="13">
        <v>648309</v>
      </c>
      <c r="I5578" s="14">
        <v>1783354897</v>
      </c>
      <c r="J5578" s="14">
        <f>表格1[[#This Row],[信用卡交易筆數]]/1000</f>
        <v>648.30899999999997</v>
      </c>
      <c r="K5578" s="14">
        <f>表格1[[#This Row],[信用卡交易金額'[新臺幣']]]/1000</f>
        <v>1783354.8970000001</v>
      </c>
      <c r="L5578" s="14">
        <f>表格1[[#This Row],[信用卡交易金額'[新臺幣']]]/1000000</f>
        <v>1783.3548969999999</v>
      </c>
      <c r="M5578" s="14" t="str" cm="1">
        <f t="array" ref="M5578">_xlfn.TEXTJOIN("", TRUE, _xlfn.XLOOKUP(TRUE, VALUE(表格1[[#This Row],[年月]]) &lt;= VALUE($R$8:$R$12), $Q$8:$Q$12)) &amp; "年度"</f>
        <v>2024年度</v>
      </c>
    </row>
    <row r="5579" spans="1:13" x14ac:dyDescent="0.3">
      <c r="A5579" s="2">
        <v>202308</v>
      </c>
      <c r="B5579" s="19">
        <f>DATE(表格1[[#This Row],[年]],表格1[[#This Row],[月]],1)</f>
        <v>45139</v>
      </c>
      <c r="C5579" s="2" t="str">
        <f>LEFT(表格1[[#This Row],[年月]],4)</f>
        <v>2023</v>
      </c>
      <c r="D5579" s="2" t="str">
        <f>RIGHT(表格1[[#This Row],[年月]],2)</f>
        <v>08</v>
      </c>
      <c r="E5579" s="5">
        <v>10018000</v>
      </c>
      <c r="F5579" s="2" t="str">
        <f>VLOOKUP(TEXT(表格1[[#This Row],[地區]],"00000000"),縣市代碼,2,0)</f>
        <v>新竹市</v>
      </c>
      <c r="G5579" s="2" t="s">
        <v>9</v>
      </c>
      <c r="H5579" s="13">
        <v>1505018</v>
      </c>
      <c r="I5579" s="14">
        <v>1986611903</v>
      </c>
      <c r="J5579" s="14">
        <f>表格1[[#This Row],[信用卡交易筆數]]/1000</f>
        <v>1505.018</v>
      </c>
      <c r="K5579" s="14">
        <f>表格1[[#This Row],[信用卡交易金額'[新臺幣']]]/1000</f>
        <v>1986611.9029999999</v>
      </c>
      <c r="L5579" s="14">
        <f>表格1[[#This Row],[信用卡交易金額'[新臺幣']]]/1000000</f>
        <v>1986.611903</v>
      </c>
      <c r="M5579" s="14" t="str" cm="1">
        <f t="array" ref="M5579">_xlfn.TEXTJOIN("", TRUE, _xlfn.XLOOKUP(TRUE, VALUE(表格1[[#This Row],[年月]]) &lt;= VALUE($R$8:$R$12), $Q$8:$Q$12)) &amp; "年度"</f>
        <v>2024年度</v>
      </c>
    </row>
    <row r="5580" spans="1:13" x14ac:dyDescent="0.3">
      <c r="A5580" s="2">
        <v>202308</v>
      </c>
      <c r="B5580" s="19">
        <f>DATE(表格1[[#This Row],[年]],表格1[[#This Row],[月]],1)</f>
        <v>45139</v>
      </c>
      <c r="C5580" s="2" t="str">
        <f>LEFT(表格1[[#This Row],[年月]],4)</f>
        <v>2023</v>
      </c>
      <c r="D5580" s="2" t="str">
        <f>RIGHT(表格1[[#This Row],[年月]],2)</f>
        <v>08</v>
      </c>
      <c r="E5580" s="5">
        <v>10018000</v>
      </c>
      <c r="F5580" s="2" t="str">
        <f>VLOOKUP(TEXT(表格1[[#This Row],[地區]],"00000000"),縣市代碼,2,0)</f>
        <v>新竹市</v>
      </c>
      <c r="G5580" s="2" t="s">
        <v>10</v>
      </c>
      <c r="H5580" s="13">
        <v>764892</v>
      </c>
      <c r="I5580" s="14">
        <v>1921996745</v>
      </c>
      <c r="J5580" s="14">
        <f>表格1[[#This Row],[信用卡交易筆數]]/1000</f>
        <v>764.89200000000005</v>
      </c>
      <c r="K5580" s="14">
        <f>表格1[[#This Row],[信用卡交易金額'[新臺幣']]]/1000</f>
        <v>1921996.7450000001</v>
      </c>
      <c r="L5580" s="14">
        <f>表格1[[#This Row],[信用卡交易金額'[新臺幣']]]/1000000</f>
        <v>1921.9967449999999</v>
      </c>
      <c r="M5580" s="14" t="str" cm="1">
        <f t="array" ref="M5580">_xlfn.TEXTJOIN("", TRUE, _xlfn.XLOOKUP(TRUE, VALUE(表格1[[#This Row],[年月]]) &lt;= VALUE($R$8:$R$12), $Q$8:$Q$12)) &amp; "年度"</f>
        <v>2024年度</v>
      </c>
    </row>
    <row r="5581" spans="1:13" x14ac:dyDescent="0.3">
      <c r="A5581" s="2">
        <v>202308</v>
      </c>
      <c r="B5581" s="19">
        <f>DATE(表格1[[#This Row],[年]],表格1[[#This Row],[月]],1)</f>
        <v>45139</v>
      </c>
      <c r="C5581" s="2" t="str">
        <f>LEFT(表格1[[#This Row],[年月]],4)</f>
        <v>2023</v>
      </c>
      <c r="D5581" s="2" t="str">
        <f>RIGHT(表格1[[#This Row],[年月]],2)</f>
        <v>08</v>
      </c>
      <c r="E5581" s="5">
        <v>10005000</v>
      </c>
      <c r="F5581" s="2" t="str">
        <f>VLOOKUP(TEXT(表格1[[#This Row],[地區]],"00000000"),縣市代碼,2,0)</f>
        <v>苗栗縣</v>
      </c>
      <c r="G5581" s="2" t="s">
        <v>4</v>
      </c>
      <c r="H5581" s="13">
        <v>965823</v>
      </c>
      <c r="I5581" s="14">
        <v>459683298</v>
      </c>
      <c r="J5581" s="14">
        <f>表格1[[#This Row],[信用卡交易筆數]]/1000</f>
        <v>965.82299999999998</v>
      </c>
      <c r="K5581" s="14">
        <f>表格1[[#This Row],[信用卡交易金額'[新臺幣']]]/1000</f>
        <v>459683.29800000001</v>
      </c>
      <c r="L5581" s="14">
        <f>表格1[[#This Row],[信用卡交易金額'[新臺幣']]]/1000000</f>
        <v>459.68329799999998</v>
      </c>
      <c r="M5581" s="14" t="str" cm="1">
        <f t="array" ref="M5581">_xlfn.TEXTJOIN("", TRUE, _xlfn.XLOOKUP(TRUE, VALUE(表格1[[#This Row],[年月]]) &lt;= VALUE($R$8:$R$12), $Q$8:$Q$12)) &amp; "年度"</f>
        <v>2024年度</v>
      </c>
    </row>
    <row r="5582" spans="1:13" x14ac:dyDescent="0.3">
      <c r="A5582" s="2">
        <v>202308</v>
      </c>
      <c r="B5582" s="19">
        <f>DATE(表格1[[#This Row],[年]],表格1[[#This Row],[月]],1)</f>
        <v>45139</v>
      </c>
      <c r="C5582" s="2" t="str">
        <f>LEFT(表格1[[#This Row],[年月]],4)</f>
        <v>2023</v>
      </c>
      <c r="D5582" s="2" t="str">
        <f>RIGHT(表格1[[#This Row],[年月]],2)</f>
        <v>08</v>
      </c>
      <c r="E5582" s="5">
        <v>10005000</v>
      </c>
      <c r="F5582" s="2" t="str">
        <f>VLOOKUP(TEXT(表格1[[#This Row],[地區]],"00000000"),縣市代碼,2,0)</f>
        <v>苗栗縣</v>
      </c>
      <c r="G5582" s="2" t="s">
        <v>5</v>
      </c>
      <c r="H5582" s="13">
        <v>59109</v>
      </c>
      <c r="I5582" s="14">
        <v>170485396</v>
      </c>
      <c r="J5582" s="14">
        <f>表格1[[#This Row],[信用卡交易筆數]]/1000</f>
        <v>59.109000000000002</v>
      </c>
      <c r="K5582" s="14">
        <f>表格1[[#This Row],[信用卡交易金額'[新臺幣']]]/1000</f>
        <v>170485.39600000001</v>
      </c>
      <c r="L5582" s="14">
        <f>表格1[[#This Row],[信用卡交易金額'[新臺幣']]]/1000000</f>
        <v>170.48539600000001</v>
      </c>
      <c r="M5582" s="14" t="str" cm="1">
        <f t="array" ref="M5582">_xlfn.TEXTJOIN("", TRUE, _xlfn.XLOOKUP(TRUE, VALUE(表格1[[#This Row],[年月]]) &lt;= VALUE($R$8:$R$12), $Q$8:$Q$12)) &amp; "年度"</f>
        <v>2024年度</v>
      </c>
    </row>
    <row r="5583" spans="1:13" x14ac:dyDescent="0.3">
      <c r="A5583" s="2">
        <v>202308</v>
      </c>
      <c r="B5583" s="19">
        <f>DATE(表格1[[#This Row],[年]],表格1[[#This Row],[月]],1)</f>
        <v>45139</v>
      </c>
      <c r="C5583" s="2" t="str">
        <f>LEFT(表格1[[#This Row],[年月]],4)</f>
        <v>2023</v>
      </c>
      <c r="D5583" s="2" t="str">
        <f>RIGHT(表格1[[#This Row],[年月]],2)</f>
        <v>08</v>
      </c>
      <c r="E5583" s="5">
        <v>10005000</v>
      </c>
      <c r="F5583" s="2" t="str">
        <f>VLOOKUP(TEXT(表格1[[#This Row],[地區]],"00000000"),縣市代碼,2,0)</f>
        <v>苗栗縣</v>
      </c>
      <c r="G5583" s="2" t="s">
        <v>6</v>
      </c>
      <c r="H5583" s="13">
        <v>94761</v>
      </c>
      <c r="I5583" s="14">
        <v>323293945</v>
      </c>
      <c r="J5583" s="14">
        <f>表格1[[#This Row],[信用卡交易筆數]]/1000</f>
        <v>94.760999999999996</v>
      </c>
      <c r="K5583" s="14">
        <f>表格1[[#This Row],[信用卡交易金額'[新臺幣']]]/1000</f>
        <v>323293.94500000001</v>
      </c>
      <c r="L5583" s="14">
        <f>表格1[[#This Row],[信用卡交易金額'[新臺幣']]]/1000000</f>
        <v>323.29394500000001</v>
      </c>
      <c r="M5583" s="14" t="str" cm="1">
        <f t="array" ref="M5583">_xlfn.TEXTJOIN("", TRUE, _xlfn.XLOOKUP(TRUE, VALUE(表格1[[#This Row],[年月]]) &lt;= VALUE($R$8:$R$12), $Q$8:$Q$12)) &amp; "年度"</f>
        <v>2024年度</v>
      </c>
    </row>
    <row r="5584" spans="1:13" x14ac:dyDescent="0.3">
      <c r="A5584" s="2">
        <v>202308</v>
      </c>
      <c r="B5584" s="19">
        <f>DATE(表格1[[#This Row],[年]],表格1[[#This Row],[月]],1)</f>
        <v>45139</v>
      </c>
      <c r="C5584" s="2" t="str">
        <f>LEFT(表格1[[#This Row],[年月]],4)</f>
        <v>2023</v>
      </c>
      <c r="D5584" s="2" t="str">
        <f>RIGHT(表格1[[#This Row],[年月]],2)</f>
        <v>08</v>
      </c>
      <c r="E5584" s="5">
        <v>10005000</v>
      </c>
      <c r="F5584" s="2" t="str">
        <f>VLOOKUP(TEXT(表格1[[#This Row],[地區]],"00000000"),縣市代碼,2,0)</f>
        <v>苗栗縣</v>
      </c>
      <c r="G5584" s="2" t="s">
        <v>7</v>
      </c>
      <c r="H5584" s="13">
        <v>605277</v>
      </c>
      <c r="I5584" s="14">
        <v>673667370</v>
      </c>
      <c r="J5584" s="14">
        <f>表格1[[#This Row],[信用卡交易筆數]]/1000</f>
        <v>605.27700000000004</v>
      </c>
      <c r="K5584" s="14">
        <f>表格1[[#This Row],[信用卡交易金額'[新臺幣']]]/1000</f>
        <v>673667.37</v>
      </c>
      <c r="L5584" s="14">
        <f>表格1[[#This Row],[信用卡交易金額'[新臺幣']]]/1000000</f>
        <v>673.66737000000001</v>
      </c>
      <c r="M5584" s="14" t="str" cm="1">
        <f t="array" ref="M5584">_xlfn.TEXTJOIN("", TRUE, _xlfn.XLOOKUP(TRUE, VALUE(表格1[[#This Row],[年月]]) &lt;= VALUE($R$8:$R$12), $Q$8:$Q$12)) &amp; "年度"</f>
        <v>2024年度</v>
      </c>
    </row>
    <row r="5585" spans="1:13" x14ac:dyDescent="0.3">
      <c r="A5585" s="2">
        <v>202308</v>
      </c>
      <c r="B5585" s="19">
        <f>DATE(表格1[[#This Row],[年]],表格1[[#This Row],[月]],1)</f>
        <v>45139</v>
      </c>
      <c r="C5585" s="2" t="str">
        <f>LEFT(表格1[[#This Row],[年月]],4)</f>
        <v>2023</v>
      </c>
      <c r="D5585" s="2" t="str">
        <f>RIGHT(表格1[[#This Row],[年月]],2)</f>
        <v>08</v>
      </c>
      <c r="E5585" s="5">
        <v>10005000</v>
      </c>
      <c r="F5585" s="2" t="str">
        <f>VLOOKUP(TEXT(表格1[[#This Row],[地區]],"00000000"),縣市代碼,2,0)</f>
        <v>苗栗縣</v>
      </c>
      <c r="G5585" s="2" t="s">
        <v>8</v>
      </c>
      <c r="H5585" s="13">
        <v>411805</v>
      </c>
      <c r="I5585" s="14">
        <v>792613687</v>
      </c>
      <c r="J5585" s="14">
        <f>表格1[[#This Row],[信用卡交易筆數]]/1000</f>
        <v>411.80500000000001</v>
      </c>
      <c r="K5585" s="14">
        <f>表格1[[#This Row],[信用卡交易金額'[新臺幣']]]/1000</f>
        <v>792613.68700000003</v>
      </c>
      <c r="L5585" s="14">
        <f>表格1[[#This Row],[信用卡交易金額'[新臺幣']]]/1000000</f>
        <v>792.61368700000003</v>
      </c>
      <c r="M5585" s="14" t="str" cm="1">
        <f t="array" ref="M5585">_xlfn.TEXTJOIN("", TRUE, _xlfn.XLOOKUP(TRUE, VALUE(表格1[[#This Row],[年月]]) &lt;= VALUE($R$8:$R$12), $Q$8:$Q$12)) &amp; "年度"</f>
        <v>2024年度</v>
      </c>
    </row>
    <row r="5586" spans="1:13" x14ac:dyDescent="0.3">
      <c r="A5586" s="2">
        <v>202308</v>
      </c>
      <c r="B5586" s="19">
        <f>DATE(表格1[[#This Row],[年]],表格1[[#This Row],[月]],1)</f>
        <v>45139</v>
      </c>
      <c r="C5586" s="2" t="str">
        <f>LEFT(表格1[[#This Row],[年月]],4)</f>
        <v>2023</v>
      </c>
      <c r="D5586" s="2" t="str">
        <f>RIGHT(表格1[[#This Row],[年月]],2)</f>
        <v>08</v>
      </c>
      <c r="E5586" s="5">
        <v>10005000</v>
      </c>
      <c r="F5586" s="2" t="str">
        <f>VLOOKUP(TEXT(表格1[[#This Row],[地區]],"00000000"),縣市代碼,2,0)</f>
        <v>苗栗縣</v>
      </c>
      <c r="G5586" s="2" t="s">
        <v>9</v>
      </c>
      <c r="H5586" s="13">
        <v>829407</v>
      </c>
      <c r="I5586" s="14">
        <v>1027761005</v>
      </c>
      <c r="J5586" s="14">
        <f>表格1[[#This Row],[信用卡交易筆數]]/1000</f>
        <v>829.40700000000004</v>
      </c>
      <c r="K5586" s="14">
        <f>表格1[[#This Row],[信用卡交易金額'[新臺幣']]]/1000</f>
        <v>1027761.005</v>
      </c>
      <c r="L5586" s="14">
        <f>表格1[[#This Row],[信用卡交易金額'[新臺幣']]]/1000000</f>
        <v>1027.7610050000001</v>
      </c>
      <c r="M5586" s="14" t="str" cm="1">
        <f t="array" ref="M5586">_xlfn.TEXTJOIN("", TRUE, _xlfn.XLOOKUP(TRUE, VALUE(表格1[[#This Row],[年月]]) &lt;= VALUE($R$8:$R$12), $Q$8:$Q$12)) &amp; "年度"</f>
        <v>2024年度</v>
      </c>
    </row>
    <row r="5587" spans="1:13" x14ac:dyDescent="0.3">
      <c r="A5587" s="2">
        <v>202308</v>
      </c>
      <c r="B5587" s="19">
        <f>DATE(表格1[[#This Row],[年]],表格1[[#This Row],[月]],1)</f>
        <v>45139</v>
      </c>
      <c r="C5587" s="2" t="str">
        <f>LEFT(表格1[[#This Row],[年月]],4)</f>
        <v>2023</v>
      </c>
      <c r="D5587" s="2" t="str">
        <f>RIGHT(表格1[[#This Row],[年月]],2)</f>
        <v>08</v>
      </c>
      <c r="E5587" s="5">
        <v>10005000</v>
      </c>
      <c r="F5587" s="2" t="str">
        <f>VLOOKUP(TEXT(表格1[[#This Row],[地區]],"00000000"),縣市代碼,2,0)</f>
        <v>苗栗縣</v>
      </c>
      <c r="G5587" s="2" t="s">
        <v>10</v>
      </c>
      <c r="H5587" s="13">
        <v>500479</v>
      </c>
      <c r="I5587" s="14">
        <v>1231210162</v>
      </c>
      <c r="J5587" s="14">
        <f>表格1[[#This Row],[信用卡交易筆數]]/1000</f>
        <v>500.47899999999998</v>
      </c>
      <c r="K5587" s="14">
        <f>表格1[[#This Row],[信用卡交易金額'[新臺幣']]]/1000</f>
        <v>1231210.162</v>
      </c>
      <c r="L5587" s="14">
        <f>表格1[[#This Row],[信用卡交易金額'[新臺幣']]]/1000000</f>
        <v>1231.2101620000001</v>
      </c>
      <c r="M5587" s="14" t="str" cm="1">
        <f t="array" ref="M5587">_xlfn.TEXTJOIN("", TRUE, _xlfn.XLOOKUP(TRUE, VALUE(表格1[[#This Row],[年月]]) &lt;= VALUE($R$8:$R$12), $Q$8:$Q$12)) &amp; "年度"</f>
        <v>2024年度</v>
      </c>
    </row>
    <row r="5588" spans="1:13" x14ac:dyDescent="0.3">
      <c r="A5588" s="2">
        <v>202308</v>
      </c>
      <c r="B5588" s="19">
        <f>DATE(表格1[[#This Row],[年]],表格1[[#This Row],[月]],1)</f>
        <v>45139</v>
      </c>
      <c r="C5588" s="2" t="str">
        <f>LEFT(表格1[[#This Row],[年月]],4)</f>
        <v>2023</v>
      </c>
      <c r="D5588" s="2" t="str">
        <f>RIGHT(表格1[[#This Row],[年月]],2)</f>
        <v>08</v>
      </c>
      <c r="E5588" s="5">
        <v>66000000</v>
      </c>
      <c r="F5588" s="2" t="str">
        <f>VLOOKUP(TEXT(表格1[[#This Row],[地區]],"00000000"),縣市代碼,2,0)</f>
        <v>臺中市</v>
      </c>
      <c r="G5588" s="2" t="s">
        <v>4</v>
      </c>
      <c r="H5588" s="13">
        <v>8778912</v>
      </c>
      <c r="I5588" s="14">
        <v>4689640479</v>
      </c>
      <c r="J5588" s="14">
        <f>表格1[[#This Row],[信用卡交易筆數]]/1000</f>
        <v>8778.9120000000003</v>
      </c>
      <c r="K5588" s="14">
        <f>表格1[[#This Row],[信用卡交易金額'[新臺幣']]]/1000</f>
        <v>4689640.4790000003</v>
      </c>
      <c r="L5588" s="14">
        <f>表格1[[#This Row],[信用卡交易金額'[新臺幣']]]/1000000</f>
        <v>4689.6404789999997</v>
      </c>
      <c r="M5588" s="14" t="str" cm="1">
        <f t="array" ref="M5588">_xlfn.TEXTJOIN("", TRUE, _xlfn.XLOOKUP(TRUE, VALUE(表格1[[#This Row],[年月]]) &lt;= VALUE($R$8:$R$12), $Q$8:$Q$12)) &amp; "年度"</f>
        <v>2024年度</v>
      </c>
    </row>
    <row r="5589" spans="1:13" x14ac:dyDescent="0.3">
      <c r="A5589" s="2">
        <v>202308</v>
      </c>
      <c r="B5589" s="19">
        <f>DATE(表格1[[#This Row],[年]],表格1[[#This Row],[月]],1)</f>
        <v>45139</v>
      </c>
      <c r="C5589" s="2" t="str">
        <f>LEFT(表格1[[#This Row],[年月]],4)</f>
        <v>2023</v>
      </c>
      <c r="D5589" s="2" t="str">
        <f>RIGHT(表格1[[#This Row],[年月]],2)</f>
        <v>08</v>
      </c>
      <c r="E5589" s="5">
        <v>66000000</v>
      </c>
      <c r="F5589" s="2" t="str">
        <f>VLOOKUP(TEXT(表格1[[#This Row],[地區]],"00000000"),縣市代碼,2,0)</f>
        <v>臺中市</v>
      </c>
      <c r="G5589" s="2" t="s">
        <v>5</v>
      </c>
      <c r="H5589" s="13">
        <v>475354</v>
      </c>
      <c r="I5589" s="14">
        <v>1446144372</v>
      </c>
      <c r="J5589" s="14">
        <f>表格1[[#This Row],[信用卡交易筆數]]/1000</f>
        <v>475.35399999999998</v>
      </c>
      <c r="K5589" s="14">
        <f>表格1[[#This Row],[信用卡交易金額'[新臺幣']]]/1000</f>
        <v>1446144.372</v>
      </c>
      <c r="L5589" s="14">
        <f>表格1[[#This Row],[信用卡交易金額'[新臺幣']]]/1000000</f>
        <v>1446.144372</v>
      </c>
      <c r="M5589" s="14" t="str" cm="1">
        <f t="array" ref="M5589">_xlfn.TEXTJOIN("", TRUE, _xlfn.XLOOKUP(TRUE, VALUE(表格1[[#This Row],[年月]]) &lt;= VALUE($R$8:$R$12), $Q$8:$Q$12)) &amp; "年度"</f>
        <v>2024年度</v>
      </c>
    </row>
    <row r="5590" spans="1:13" x14ac:dyDescent="0.3">
      <c r="A5590" s="2">
        <v>202308</v>
      </c>
      <c r="B5590" s="19">
        <f>DATE(表格1[[#This Row],[年]],表格1[[#This Row],[月]],1)</f>
        <v>45139</v>
      </c>
      <c r="C5590" s="2" t="str">
        <f>LEFT(表格1[[#This Row],[年月]],4)</f>
        <v>2023</v>
      </c>
      <c r="D5590" s="2" t="str">
        <f>RIGHT(表格1[[#This Row],[年月]],2)</f>
        <v>08</v>
      </c>
      <c r="E5590" s="5">
        <v>66000000</v>
      </c>
      <c r="F5590" s="2" t="str">
        <f>VLOOKUP(TEXT(表格1[[#This Row],[地區]],"00000000"),縣市代碼,2,0)</f>
        <v>臺中市</v>
      </c>
      <c r="G5590" s="2" t="s">
        <v>6</v>
      </c>
      <c r="H5590" s="13">
        <v>756290</v>
      </c>
      <c r="I5590" s="14">
        <v>2623777871</v>
      </c>
      <c r="J5590" s="14">
        <f>表格1[[#This Row],[信用卡交易筆數]]/1000</f>
        <v>756.29</v>
      </c>
      <c r="K5590" s="14">
        <f>表格1[[#This Row],[信用卡交易金額'[新臺幣']]]/1000</f>
        <v>2623777.8709999998</v>
      </c>
      <c r="L5590" s="14">
        <f>表格1[[#This Row],[信用卡交易金額'[新臺幣']]]/1000000</f>
        <v>2623.7778709999998</v>
      </c>
      <c r="M5590" s="14" t="str" cm="1">
        <f t="array" ref="M5590">_xlfn.TEXTJOIN("", TRUE, _xlfn.XLOOKUP(TRUE, VALUE(表格1[[#This Row],[年月]]) &lt;= VALUE($R$8:$R$12), $Q$8:$Q$12)) &amp; "年度"</f>
        <v>2024年度</v>
      </c>
    </row>
    <row r="5591" spans="1:13" x14ac:dyDescent="0.3">
      <c r="A5591" s="2">
        <v>202308</v>
      </c>
      <c r="B5591" s="19">
        <f>DATE(表格1[[#This Row],[年]],表格1[[#This Row],[月]],1)</f>
        <v>45139</v>
      </c>
      <c r="C5591" s="2" t="str">
        <f>LEFT(表格1[[#This Row],[年月]],4)</f>
        <v>2023</v>
      </c>
      <c r="D5591" s="2" t="str">
        <f>RIGHT(表格1[[#This Row],[年月]],2)</f>
        <v>08</v>
      </c>
      <c r="E5591" s="5">
        <v>66000000</v>
      </c>
      <c r="F5591" s="2" t="str">
        <f>VLOOKUP(TEXT(表格1[[#This Row],[地區]],"00000000"),縣市代碼,2,0)</f>
        <v>臺中市</v>
      </c>
      <c r="G5591" s="2" t="s">
        <v>7</v>
      </c>
      <c r="H5591" s="13">
        <v>4347288</v>
      </c>
      <c r="I5591" s="14">
        <v>5046990559</v>
      </c>
      <c r="J5591" s="14">
        <f>表格1[[#This Row],[信用卡交易筆數]]/1000</f>
        <v>4347.2879999999996</v>
      </c>
      <c r="K5591" s="14">
        <f>表格1[[#This Row],[信用卡交易金額'[新臺幣']]]/1000</f>
        <v>5046990.5590000004</v>
      </c>
      <c r="L5591" s="14">
        <f>表格1[[#This Row],[信用卡交易金額'[新臺幣']]]/1000000</f>
        <v>5046.9905589999998</v>
      </c>
      <c r="M5591" s="14" t="str" cm="1">
        <f t="array" ref="M5591">_xlfn.TEXTJOIN("", TRUE, _xlfn.XLOOKUP(TRUE, VALUE(表格1[[#This Row],[年月]]) &lt;= VALUE($R$8:$R$12), $Q$8:$Q$12)) &amp; "年度"</f>
        <v>2024年度</v>
      </c>
    </row>
    <row r="5592" spans="1:13" x14ac:dyDescent="0.3">
      <c r="A5592" s="2">
        <v>202308</v>
      </c>
      <c r="B5592" s="19">
        <f>DATE(表格1[[#This Row],[年]],表格1[[#This Row],[月]],1)</f>
        <v>45139</v>
      </c>
      <c r="C5592" s="2" t="str">
        <f>LEFT(表格1[[#This Row],[年月]],4)</f>
        <v>2023</v>
      </c>
      <c r="D5592" s="2" t="str">
        <f>RIGHT(表格1[[#This Row],[年月]],2)</f>
        <v>08</v>
      </c>
      <c r="E5592" s="5">
        <v>66000000</v>
      </c>
      <c r="F5592" s="2" t="str">
        <f>VLOOKUP(TEXT(表格1[[#This Row],[地區]],"00000000"),縣市代碼,2,0)</f>
        <v>臺中市</v>
      </c>
      <c r="G5592" s="2" t="s">
        <v>8</v>
      </c>
      <c r="H5592" s="13">
        <v>3116439</v>
      </c>
      <c r="I5592" s="14">
        <v>7731580561</v>
      </c>
      <c r="J5592" s="14">
        <f>表格1[[#This Row],[信用卡交易筆數]]/1000</f>
        <v>3116.4389999999999</v>
      </c>
      <c r="K5592" s="14">
        <f>表格1[[#This Row],[信用卡交易金額'[新臺幣']]]/1000</f>
        <v>7731580.5609999998</v>
      </c>
      <c r="L5592" s="14">
        <f>表格1[[#This Row],[信用卡交易金額'[新臺幣']]]/1000000</f>
        <v>7731.5805609999998</v>
      </c>
      <c r="M5592" s="14" t="str" cm="1">
        <f t="array" ref="M5592">_xlfn.TEXTJOIN("", TRUE, _xlfn.XLOOKUP(TRUE, VALUE(表格1[[#This Row],[年月]]) &lt;= VALUE($R$8:$R$12), $Q$8:$Q$12)) &amp; "年度"</f>
        <v>2024年度</v>
      </c>
    </row>
    <row r="5593" spans="1:13" x14ac:dyDescent="0.3">
      <c r="A5593" s="2">
        <v>202308</v>
      </c>
      <c r="B5593" s="19">
        <f>DATE(表格1[[#This Row],[年]],表格1[[#This Row],[月]],1)</f>
        <v>45139</v>
      </c>
      <c r="C5593" s="2" t="str">
        <f>LEFT(表格1[[#This Row],[年月]],4)</f>
        <v>2023</v>
      </c>
      <c r="D5593" s="2" t="str">
        <f>RIGHT(表格1[[#This Row],[年月]],2)</f>
        <v>08</v>
      </c>
      <c r="E5593" s="5">
        <v>66000000</v>
      </c>
      <c r="F5593" s="2" t="str">
        <f>VLOOKUP(TEXT(表格1[[#This Row],[地區]],"00000000"),縣市代碼,2,0)</f>
        <v>臺中市</v>
      </c>
      <c r="G5593" s="2" t="s">
        <v>9</v>
      </c>
      <c r="H5593" s="13">
        <v>7137132</v>
      </c>
      <c r="I5593" s="14">
        <v>9161030513</v>
      </c>
      <c r="J5593" s="14">
        <f>表格1[[#This Row],[信用卡交易筆數]]/1000</f>
        <v>7137.1319999999996</v>
      </c>
      <c r="K5593" s="14">
        <f>表格1[[#This Row],[信用卡交易金額'[新臺幣']]]/1000</f>
        <v>9161030.5130000003</v>
      </c>
      <c r="L5593" s="14">
        <f>表格1[[#This Row],[信用卡交易金額'[新臺幣']]]/1000000</f>
        <v>9161.0305129999997</v>
      </c>
      <c r="M5593" s="14" t="str" cm="1">
        <f t="array" ref="M5593">_xlfn.TEXTJOIN("", TRUE, _xlfn.XLOOKUP(TRUE, VALUE(表格1[[#This Row],[年月]]) &lt;= VALUE($R$8:$R$12), $Q$8:$Q$12)) &amp; "年度"</f>
        <v>2024年度</v>
      </c>
    </row>
    <row r="5594" spans="1:13" x14ac:dyDescent="0.3">
      <c r="A5594" s="2">
        <v>202308</v>
      </c>
      <c r="B5594" s="19">
        <f>DATE(表格1[[#This Row],[年]],表格1[[#This Row],[月]],1)</f>
        <v>45139</v>
      </c>
      <c r="C5594" s="2" t="str">
        <f>LEFT(表格1[[#This Row],[年月]],4)</f>
        <v>2023</v>
      </c>
      <c r="D5594" s="2" t="str">
        <f>RIGHT(表格1[[#This Row],[年月]],2)</f>
        <v>08</v>
      </c>
      <c r="E5594" s="5">
        <v>66000000</v>
      </c>
      <c r="F5594" s="2" t="str">
        <f>VLOOKUP(TEXT(表格1[[#This Row],[地區]],"00000000"),縣市代碼,2,0)</f>
        <v>臺中市</v>
      </c>
      <c r="G5594" s="2" t="s">
        <v>10</v>
      </c>
      <c r="H5594" s="13">
        <v>3586965</v>
      </c>
      <c r="I5594" s="14">
        <v>10462827557</v>
      </c>
      <c r="J5594" s="14">
        <f>表格1[[#This Row],[信用卡交易筆數]]/1000</f>
        <v>3586.9650000000001</v>
      </c>
      <c r="K5594" s="14">
        <f>表格1[[#This Row],[信用卡交易金額'[新臺幣']]]/1000</f>
        <v>10462827.557</v>
      </c>
      <c r="L5594" s="14">
        <f>表格1[[#This Row],[信用卡交易金額'[新臺幣']]]/1000000</f>
        <v>10462.827557000001</v>
      </c>
      <c r="M5594" s="14" t="str" cm="1">
        <f t="array" ref="M5594">_xlfn.TEXTJOIN("", TRUE, _xlfn.XLOOKUP(TRUE, VALUE(表格1[[#This Row],[年月]]) &lt;= VALUE($R$8:$R$12), $Q$8:$Q$12)) &amp; "年度"</f>
        <v>2024年度</v>
      </c>
    </row>
    <row r="5595" spans="1:13" x14ac:dyDescent="0.3">
      <c r="A5595" s="2">
        <v>202308</v>
      </c>
      <c r="B5595" s="19">
        <f>DATE(表格1[[#This Row],[年]],表格1[[#This Row],[月]],1)</f>
        <v>45139</v>
      </c>
      <c r="C5595" s="2" t="str">
        <f>LEFT(表格1[[#This Row],[年月]],4)</f>
        <v>2023</v>
      </c>
      <c r="D5595" s="2" t="str">
        <f>RIGHT(表格1[[#This Row],[年月]],2)</f>
        <v>08</v>
      </c>
      <c r="E5595" s="5">
        <v>10007000</v>
      </c>
      <c r="F5595" s="2" t="str">
        <f>VLOOKUP(TEXT(表格1[[#This Row],[地區]],"00000000"),縣市代碼,2,0)</f>
        <v>彰化縣</v>
      </c>
      <c r="G5595" s="2" t="s">
        <v>4</v>
      </c>
      <c r="H5595" s="13">
        <v>1918263</v>
      </c>
      <c r="I5595" s="14">
        <v>967036924</v>
      </c>
      <c r="J5595" s="14">
        <f>表格1[[#This Row],[信用卡交易筆數]]/1000</f>
        <v>1918.2629999999999</v>
      </c>
      <c r="K5595" s="14">
        <f>表格1[[#This Row],[信用卡交易金額'[新臺幣']]]/1000</f>
        <v>967036.924</v>
      </c>
      <c r="L5595" s="14">
        <f>表格1[[#This Row],[信用卡交易金額'[新臺幣']]]/1000000</f>
        <v>967.036924</v>
      </c>
      <c r="M5595" s="14" t="str" cm="1">
        <f t="array" ref="M5595">_xlfn.TEXTJOIN("", TRUE, _xlfn.XLOOKUP(TRUE, VALUE(表格1[[#This Row],[年月]]) &lt;= VALUE($R$8:$R$12), $Q$8:$Q$12)) &amp; "年度"</f>
        <v>2024年度</v>
      </c>
    </row>
    <row r="5596" spans="1:13" x14ac:dyDescent="0.3">
      <c r="A5596" s="2">
        <v>202308</v>
      </c>
      <c r="B5596" s="19">
        <f>DATE(表格1[[#This Row],[年]],表格1[[#This Row],[月]],1)</f>
        <v>45139</v>
      </c>
      <c r="C5596" s="2" t="str">
        <f>LEFT(表格1[[#This Row],[年月]],4)</f>
        <v>2023</v>
      </c>
      <c r="D5596" s="2" t="str">
        <f>RIGHT(表格1[[#This Row],[年月]],2)</f>
        <v>08</v>
      </c>
      <c r="E5596" s="5">
        <v>10007000</v>
      </c>
      <c r="F5596" s="2" t="str">
        <f>VLOOKUP(TEXT(表格1[[#This Row],[地區]],"00000000"),縣市代碼,2,0)</f>
        <v>彰化縣</v>
      </c>
      <c r="G5596" s="2" t="s">
        <v>5</v>
      </c>
      <c r="H5596" s="13">
        <v>140012</v>
      </c>
      <c r="I5596" s="14">
        <v>362358648</v>
      </c>
      <c r="J5596" s="14">
        <f>表格1[[#This Row],[信用卡交易筆數]]/1000</f>
        <v>140.012</v>
      </c>
      <c r="K5596" s="14">
        <f>表格1[[#This Row],[信用卡交易金額'[新臺幣']]]/1000</f>
        <v>362358.64799999999</v>
      </c>
      <c r="L5596" s="14">
        <f>表格1[[#This Row],[信用卡交易金額'[新臺幣']]]/1000000</f>
        <v>362.35864800000002</v>
      </c>
      <c r="M5596" s="14" t="str" cm="1">
        <f t="array" ref="M5596">_xlfn.TEXTJOIN("", TRUE, _xlfn.XLOOKUP(TRUE, VALUE(表格1[[#This Row],[年月]]) &lt;= VALUE($R$8:$R$12), $Q$8:$Q$12)) &amp; "年度"</f>
        <v>2024年度</v>
      </c>
    </row>
    <row r="5597" spans="1:13" x14ac:dyDescent="0.3">
      <c r="A5597" s="2">
        <v>202308</v>
      </c>
      <c r="B5597" s="19">
        <f>DATE(表格1[[#This Row],[年]],表格1[[#This Row],[月]],1)</f>
        <v>45139</v>
      </c>
      <c r="C5597" s="2" t="str">
        <f>LEFT(表格1[[#This Row],[年月]],4)</f>
        <v>2023</v>
      </c>
      <c r="D5597" s="2" t="str">
        <f>RIGHT(表格1[[#This Row],[年月]],2)</f>
        <v>08</v>
      </c>
      <c r="E5597" s="5">
        <v>10007000</v>
      </c>
      <c r="F5597" s="2" t="str">
        <f>VLOOKUP(TEXT(表格1[[#This Row],[地區]],"00000000"),縣市代碼,2,0)</f>
        <v>彰化縣</v>
      </c>
      <c r="G5597" s="2" t="s">
        <v>6</v>
      </c>
      <c r="H5597" s="13">
        <v>193247</v>
      </c>
      <c r="I5597" s="14">
        <v>602067876</v>
      </c>
      <c r="J5597" s="14">
        <f>表格1[[#This Row],[信用卡交易筆數]]/1000</f>
        <v>193.24700000000001</v>
      </c>
      <c r="K5597" s="14">
        <f>表格1[[#This Row],[信用卡交易金額'[新臺幣']]]/1000</f>
        <v>602067.87600000005</v>
      </c>
      <c r="L5597" s="14">
        <f>表格1[[#This Row],[信用卡交易金額'[新臺幣']]]/1000000</f>
        <v>602.06787599999996</v>
      </c>
      <c r="M5597" s="14" t="str" cm="1">
        <f t="array" ref="M5597">_xlfn.TEXTJOIN("", TRUE, _xlfn.XLOOKUP(TRUE, VALUE(表格1[[#This Row],[年月]]) &lt;= VALUE($R$8:$R$12), $Q$8:$Q$12)) &amp; "年度"</f>
        <v>2024年度</v>
      </c>
    </row>
    <row r="5598" spans="1:13" x14ac:dyDescent="0.3">
      <c r="A5598" s="2">
        <v>202308</v>
      </c>
      <c r="B5598" s="19">
        <f>DATE(表格1[[#This Row],[年]],表格1[[#This Row],[月]],1)</f>
        <v>45139</v>
      </c>
      <c r="C5598" s="2" t="str">
        <f>LEFT(表格1[[#This Row],[年月]],4)</f>
        <v>2023</v>
      </c>
      <c r="D5598" s="2" t="str">
        <f>RIGHT(表格1[[#This Row],[年月]],2)</f>
        <v>08</v>
      </c>
      <c r="E5598" s="5">
        <v>10007000</v>
      </c>
      <c r="F5598" s="2" t="str">
        <f>VLOOKUP(TEXT(表格1[[#This Row],[地區]],"00000000"),縣市代碼,2,0)</f>
        <v>彰化縣</v>
      </c>
      <c r="G5598" s="2" t="s">
        <v>7</v>
      </c>
      <c r="H5598" s="13">
        <v>1232072</v>
      </c>
      <c r="I5598" s="14">
        <v>1482042292</v>
      </c>
      <c r="J5598" s="14">
        <f>表格1[[#This Row],[信用卡交易筆數]]/1000</f>
        <v>1232.0719999999999</v>
      </c>
      <c r="K5598" s="14">
        <f>表格1[[#This Row],[信用卡交易金額'[新臺幣']]]/1000</f>
        <v>1482042.2919999999</v>
      </c>
      <c r="L5598" s="14">
        <f>表格1[[#This Row],[信用卡交易金額'[新臺幣']]]/1000000</f>
        <v>1482.0422920000001</v>
      </c>
      <c r="M5598" s="14" t="str" cm="1">
        <f t="array" ref="M5598">_xlfn.TEXTJOIN("", TRUE, _xlfn.XLOOKUP(TRUE, VALUE(表格1[[#This Row],[年月]]) &lt;= VALUE($R$8:$R$12), $Q$8:$Q$12)) &amp; "年度"</f>
        <v>2024年度</v>
      </c>
    </row>
    <row r="5599" spans="1:13" x14ac:dyDescent="0.3">
      <c r="A5599" s="2">
        <v>202308</v>
      </c>
      <c r="B5599" s="19">
        <f>DATE(表格1[[#This Row],[年]],表格1[[#This Row],[月]],1)</f>
        <v>45139</v>
      </c>
      <c r="C5599" s="2" t="str">
        <f>LEFT(表格1[[#This Row],[年月]],4)</f>
        <v>2023</v>
      </c>
      <c r="D5599" s="2" t="str">
        <f>RIGHT(表格1[[#This Row],[年月]],2)</f>
        <v>08</v>
      </c>
      <c r="E5599" s="5">
        <v>10007000</v>
      </c>
      <c r="F5599" s="2" t="str">
        <f>VLOOKUP(TEXT(表格1[[#This Row],[地區]],"00000000"),縣市代碼,2,0)</f>
        <v>彰化縣</v>
      </c>
      <c r="G5599" s="2" t="s">
        <v>8</v>
      </c>
      <c r="H5599" s="13">
        <v>788988</v>
      </c>
      <c r="I5599" s="14">
        <v>1762046893</v>
      </c>
      <c r="J5599" s="14">
        <f>表格1[[#This Row],[信用卡交易筆數]]/1000</f>
        <v>788.98800000000006</v>
      </c>
      <c r="K5599" s="14">
        <f>表格1[[#This Row],[信用卡交易金額'[新臺幣']]]/1000</f>
        <v>1762046.8929999999</v>
      </c>
      <c r="L5599" s="14">
        <f>表格1[[#This Row],[信用卡交易金額'[新臺幣']]]/1000000</f>
        <v>1762.046893</v>
      </c>
      <c r="M5599" s="14" t="str" cm="1">
        <f t="array" ref="M5599">_xlfn.TEXTJOIN("", TRUE, _xlfn.XLOOKUP(TRUE, VALUE(表格1[[#This Row],[年月]]) &lt;= VALUE($R$8:$R$12), $Q$8:$Q$12)) &amp; "年度"</f>
        <v>2024年度</v>
      </c>
    </row>
    <row r="5600" spans="1:13" x14ac:dyDescent="0.3">
      <c r="A5600" s="2">
        <v>202308</v>
      </c>
      <c r="B5600" s="19">
        <f>DATE(表格1[[#This Row],[年]],表格1[[#This Row],[月]],1)</f>
        <v>45139</v>
      </c>
      <c r="C5600" s="2" t="str">
        <f>LEFT(表格1[[#This Row],[年月]],4)</f>
        <v>2023</v>
      </c>
      <c r="D5600" s="2" t="str">
        <f>RIGHT(表格1[[#This Row],[年月]],2)</f>
        <v>08</v>
      </c>
      <c r="E5600" s="5">
        <v>10007000</v>
      </c>
      <c r="F5600" s="2" t="str">
        <f>VLOOKUP(TEXT(表格1[[#This Row],[地區]],"00000000"),縣市代碼,2,0)</f>
        <v>彰化縣</v>
      </c>
      <c r="G5600" s="2" t="s">
        <v>9</v>
      </c>
      <c r="H5600" s="13">
        <v>1738679</v>
      </c>
      <c r="I5600" s="14">
        <v>2160049352</v>
      </c>
      <c r="J5600" s="14">
        <f>表格1[[#This Row],[信用卡交易筆數]]/1000</f>
        <v>1738.6790000000001</v>
      </c>
      <c r="K5600" s="14">
        <f>表格1[[#This Row],[信用卡交易金額'[新臺幣']]]/1000</f>
        <v>2160049.352</v>
      </c>
      <c r="L5600" s="14">
        <f>表格1[[#This Row],[信用卡交易金額'[新臺幣']]]/1000000</f>
        <v>2160.049352</v>
      </c>
      <c r="M5600" s="14" t="str" cm="1">
        <f t="array" ref="M5600">_xlfn.TEXTJOIN("", TRUE, _xlfn.XLOOKUP(TRUE, VALUE(表格1[[#This Row],[年月]]) &lt;= VALUE($R$8:$R$12), $Q$8:$Q$12)) &amp; "年度"</f>
        <v>2024年度</v>
      </c>
    </row>
    <row r="5601" spans="1:13" x14ac:dyDescent="0.3">
      <c r="A5601" s="2">
        <v>202308</v>
      </c>
      <c r="B5601" s="19">
        <f>DATE(表格1[[#This Row],[年]],表格1[[#This Row],[月]],1)</f>
        <v>45139</v>
      </c>
      <c r="C5601" s="2" t="str">
        <f>LEFT(表格1[[#This Row],[年月]],4)</f>
        <v>2023</v>
      </c>
      <c r="D5601" s="2" t="str">
        <f>RIGHT(表格1[[#This Row],[年月]],2)</f>
        <v>08</v>
      </c>
      <c r="E5601" s="5">
        <v>10007000</v>
      </c>
      <c r="F5601" s="2" t="str">
        <f>VLOOKUP(TEXT(表格1[[#This Row],[地區]],"00000000"),縣市代碼,2,0)</f>
        <v>彰化縣</v>
      </c>
      <c r="G5601" s="2" t="s">
        <v>10</v>
      </c>
      <c r="H5601" s="13">
        <v>983993</v>
      </c>
      <c r="I5601" s="14">
        <v>2763754388</v>
      </c>
      <c r="J5601" s="14">
        <f>表格1[[#This Row],[信用卡交易筆數]]/1000</f>
        <v>983.99300000000005</v>
      </c>
      <c r="K5601" s="14">
        <f>表格1[[#This Row],[信用卡交易金額'[新臺幣']]]/1000</f>
        <v>2763754.3879999998</v>
      </c>
      <c r="L5601" s="14">
        <f>表格1[[#This Row],[信用卡交易金額'[新臺幣']]]/1000000</f>
        <v>2763.7543879999998</v>
      </c>
      <c r="M5601" s="14" t="str" cm="1">
        <f t="array" ref="M5601">_xlfn.TEXTJOIN("", TRUE, _xlfn.XLOOKUP(TRUE, VALUE(表格1[[#This Row],[年月]]) &lt;= VALUE($R$8:$R$12), $Q$8:$Q$12)) &amp; "年度"</f>
        <v>2024年度</v>
      </c>
    </row>
    <row r="5602" spans="1:13" x14ac:dyDescent="0.3">
      <c r="A5602" s="2">
        <v>202308</v>
      </c>
      <c r="B5602" s="19">
        <f>DATE(表格1[[#This Row],[年]],表格1[[#This Row],[月]],1)</f>
        <v>45139</v>
      </c>
      <c r="C5602" s="2" t="str">
        <f>LEFT(表格1[[#This Row],[年月]],4)</f>
        <v>2023</v>
      </c>
      <c r="D5602" s="2" t="str">
        <f>RIGHT(表格1[[#This Row],[年月]],2)</f>
        <v>08</v>
      </c>
      <c r="E5602" s="5">
        <v>10008000</v>
      </c>
      <c r="F5602" s="2" t="str">
        <f>VLOOKUP(TEXT(表格1[[#This Row],[地區]],"00000000"),縣市代碼,2,0)</f>
        <v>南投縣</v>
      </c>
      <c r="G5602" s="2" t="s">
        <v>4</v>
      </c>
      <c r="H5602" s="13">
        <v>618883</v>
      </c>
      <c r="I5602" s="14">
        <v>304938843</v>
      </c>
      <c r="J5602" s="14">
        <f>表格1[[#This Row],[信用卡交易筆數]]/1000</f>
        <v>618.88300000000004</v>
      </c>
      <c r="K5602" s="14">
        <f>表格1[[#This Row],[信用卡交易金額'[新臺幣']]]/1000</f>
        <v>304938.84299999999</v>
      </c>
      <c r="L5602" s="14">
        <f>表格1[[#This Row],[信用卡交易金額'[新臺幣']]]/1000000</f>
        <v>304.93884300000002</v>
      </c>
      <c r="M5602" s="14" t="str" cm="1">
        <f t="array" ref="M5602">_xlfn.TEXTJOIN("", TRUE, _xlfn.XLOOKUP(TRUE, VALUE(表格1[[#This Row],[年月]]) &lt;= VALUE($R$8:$R$12), $Q$8:$Q$12)) &amp; "年度"</f>
        <v>2024年度</v>
      </c>
    </row>
    <row r="5603" spans="1:13" x14ac:dyDescent="0.3">
      <c r="A5603" s="2">
        <v>202308</v>
      </c>
      <c r="B5603" s="19">
        <f>DATE(表格1[[#This Row],[年]],表格1[[#This Row],[月]],1)</f>
        <v>45139</v>
      </c>
      <c r="C5603" s="2" t="str">
        <f>LEFT(表格1[[#This Row],[年月]],4)</f>
        <v>2023</v>
      </c>
      <c r="D5603" s="2" t="str">
        <f>RIGHT(表格1[[#This Row],[年月]],2)</f>
        <v>08</v>
      </c>
      <c r="E5603" s="5">
        <v>10008000</v>
      </c>
      <c r="F5603" s="2" t="str">
        <f>VLOOKUP(TEXT(表格1[[#This Row],[地區]],"00000000"),縣市代碼,2,0)</f>
        <v>南投縣</v>
      </c>
      <c r="G5603" s="2" t="s">
        <v>5</v>
      </c>
      <c r="H5603" s="13">
        <v>44315</v>
      </c>
      <c r="I5603" s="14">
        <v>105969237</v>
      </c>
      <c r="J5603" s="14">
        <f>表格1[[#This Row],[信用卡交易筆數]]/1000</f>
        <v>44.314999999999998</v>
      </c>
      <c r="K5603" s="14">
        <f>表格1[[#This Row],[信用卡交易金額'[新臺幣']]]/1000</f>
        <v>105969.23699999999</v>
      </c>
      <c r="L5603" s="14">
        <f>表格1[[#This Row],[信用卡交易金額'[新臺幣']]]/1000000</f>
        <v>105.96923700000001</v>
      </c>
      <c r="M5603" s="14" t="str" cm="1">
        <f t="array" ref="M5603">_xlfn.TEXTJOIN("", TRUE, _xlfn.XLOOKUP(TRUE, VALUE(表格1[[#This Row],[年月]]) &lt;= VALUE($R$8:$R$12), $Q$8:$Q$12)) &amp; "年度"</f>
        <v>2024年度</v>
      </c>
    </row>
    <row r="5604" spans="1:13" x14ac:dyDescent="0.3">
      <c r="A5604" s="2">
        <v>202308</v>
      </c>
      <c r="B5604" s="19">
        <f>DATE(表格1[[#This Row],[年]],表格1[[#This Row],[月]],1)</f>
        <v>45139</v>
      </c>
      <c r="C5604" s="2" t="str">
        <f>LEFT(表格1[[#This Row],[年月]],4)</f>
        <v>2023</v>
      </c>
      <c r="D5604" s="2" t="str">
        <f>RIGHT(表格1[[#This Row],[年月]],2)</f>
        <v>08</v>
      </c>
      <c r="E5604" s="5">
        <v>10008000</v>
      </c>
      <c r="F5604" s="2" t="str">
        <f>VLOOKUP(TEXT(表格1[[#This Row],[地區]],"00000000"),縣市代碼,2,0)</f>
        <v>南投縣</v>
      </c>
      <c r="G5604" s="2" t="s">
        <v>6</v>
      </c>
      <c r="H5604" s="13">
        <v>64500</v>
      </c>
      <c r="I5604" s="14">
        <v>211344501</v>
      </c>
      <c r="J5604" s="14">
        <f>表格1[[#This Row],[信用卡交易筆數]]/1000</f>
        <v>64.5</v>
      </c>
      <c r="K5604" s="14">
        <f>表格1[[#This Row],[信用卡交易金額'[新臺幣']]]/1000</f>
        <v>211344.50099999999</v>
      </c>
      <c r="L5604" s="14">
        <f>表格1[[#This Row],[信用卡交易金額'[新臺幣']]]/1000000</f>
        <v>211.34450100000001</v>
      </c>
      <c r="M5604" s="14" t="str" cm="1">
        <f t="array" ref="M5604">_xlfn.TEXTJOIN("", TRUE, _xlfn.XLOOKUP(TRUE, VALUE(表格1[[#This Row],[年月]]) &lt;= VALUE($R$8:$R$12), $Q$8:$Q$12)) &amp; "年度"</f>
        <v>2024年度</v>
      </c>
    </row>
    <row r="5605" spans="1:13" x14ac:dyDescent="0.3">
      <c r="A5605" s="2">
        <v>202308</v>
      </c>
      <c r="B5605" s="19">
        <f>DATE(表格1[[#This Row],[年]],表格1[[#This Row],[月]],1)</f>
        <v>45139</v>
      </c>
      <c r="C5605" s="2" t="str">
        <f>LEFT(表格1[[#This Row],[年月]],4)</f>
        <v>2023</v>
      </c>
      <c r="D5605" s="2" t="str">
        <f>RIGHT(表格1[[#This Row],[年月]],2)</f>
        <v>08</v>
      </c>
      <c r="E5605" s="5">
        <v>10008000</v>
      </c>
      <c r="F5605" s="2" t="str">
        <f>VLOOKUP(TEXT(表格1[[#This Row],[地區]],"00000000"),縣市代碼,2,0)</f>
        <v>南投縣</v>
      </c>
      <c r="G5605" s="2" t="s">
        <v>7</v>
      </c>
      <c r="H5605" s="13">
        <v>422233</v>
      </c>
      <c r="I5605" s="14">
        <v>497656177</v>
      </c>
      <c r="J5605" s="14">
        <f>表格1[[#This Row],[信用卡交易筆數]]/1000</f>
        <v>422.233</v>
      </c>
      <c r="K5605" s="14">
        <f>表格1[[#This Row],[信用卡交易金額'[新臺幣']]]/1000</f>
        <v>497656.17700000003</v>
      </c>
      <c r="L5605" s="14">
        <f>表格1[[#This Row],[信用卡交易金額'[新臺幣']]]/1000000</f>
        <v>497.65617700000001</v>
      </c>
      <c r="M5605" s="14" t="str" cm="1">
        <f t="array" ref="M5605">_xlfn.TEXTJOIN("", TRUE, _xlfn.XLOOKUP(TRUE, VALUE(表格1[[#This Row],[年月]]) &lt;= VALUE($R$8:$R$12), $Q$8:$Q$12)) &amp; "年度"</f>
        <v>2024年度</v>
      </c>
    </row>
    <row r="5606" spans="1:13" x14ac:dyDescent="0.3">
      <c r="A5606" s="2">
        <v>202308</v>
      </c>
      <c r="B5606" s="19">
        <f>DATE(表格1[[#This Row],[年]],表格1[[#This Row],[月]],1)</f>
        <v>45139</v>
      </c>
      <c r="C5606" s="2" t="str">
        <f>LEFT(表格1[[#This Row],[年月]],4)</f>
        <v>2023</v>
      </c>
      <c r="D5606" s="2" t="str">
        <f>RIGHT(表格1[[#This Row],[年月]],2)</f>
        <v>08</v>
      </c>
      <c r="E5606" s="5">
        <v>10008000</v>
      </c>
      <c r="F5606" s="2" t="str">
        <f>VLOOKUP(TEXT(表格1[[#This Row],[地區]],"00000000"),縣市代碼,2,0)</f>
        <v>南投縣</v>
      </c>
      <c r="G5606" s="2" t="s">
        <v>8</v>
      </c>
      <c r="H5606" s="13">
        <v>398878</v>
      </c>
      <c r="I5606" s="14">
        <v>611122231</v>
      </c>
      <c r="J5606" s="14">
        <f>表格1[[#This Row],[信用卡交易筆數]]/1000</f>
        <v>398.87799999999999</v>
      </c>
      <c r="K5606" s="14">
        <f>表格1[[#This Row],[信用卡交易金額'[新臺幣']]]/1000</f>
        <v>611122.23100000003</v>
      </c>
      <c r="L5606" s="14">
        <f>表格1[[#This Row],[信用卡交易金額'[新臺幣']]]/1000000</f>
        <v>611.12223100000006</v>
      </c>
      <c r="M5606" s="14" t="str" cm="1">
        <f t="array" ref="M5606">_xlfn.TEXTJOIN("", TRUE, _xlfn.XLOOKUP(TRUE, VALUE(表格1[[#This Row],[年月]]) &lt;= VALUE($R$8:$R$12), $Q$8:$Q$12)) &amp; "年度"</f>
        <v>2024年度</v>
      </c>
    </row>
    <row r="5607" spans="1:13" x14ac:dyDescent="0.3">
      <c r="A5607" s="2">
        <v>202308</v>
      </c>
      <c r="B5607" s="19">
        <f>DATE(表格1[[#This Row],[年]],表格1[[#This Row],[月]],1)</f>
        <v>45139</v>
      </c>
      <c r="C5607" s="2" t="str">
        <f>LEFT(表格1[[#This Row],[年月]],4)</f>
        <v>2023</v>
      </c>
      <c r="D5607" s="2" t="str">
        <f>RIGHT(表格1[[#This Row],[年月]],2)</f>
        <v>08</v>
      </c>
      <c r="E5607" s="5">
        <v>10008000</v>
      </c>
      <c r="F5607" s="2" t="str">
        <f>VLOOKUP(TEXT(表格1[[#This Row],[地區]],"00000000"),縣市代碼,2,0)</f>
        <v>南投縣</v>
      </c>
      <c r="G5607" s="2" t="s">
        <v>9</v>
      </c>
      <c r="H5607" s="13">
        <v>571207</v>
      </c>
      <c r="I5607" s="14">
        <v>691931469</v>
      </c>
      <c r="J5607" s="14">
        <f>表格1[[#This Row],[信用卡交易筆數]]/1000</f>
        <v>571.20699999999999</v>
      </c>
      <c r="K5607" s="14">
        <f>表格1[[#This Row],[信用卡交易金額'[新臺幣']]]/1000</f>
        <v>691931.46900000004</v>
      </c>
      <c r="L5607" s="14">
        <f>表格1[[#This Row],[信用卡交易金額'[新臺幣']]]/1000000</f>
        <v>691.93146899999999</v>
      </c>
      <c r="M5607" s="14" t="str" cm="1">
        <f t="array" ref="M5607">_xlfn.TEXTJOIN("", TRUE, _xlfn.XLOOKUP(TRUE, VALUE(表格1[[#This Row],[年月]]) &lt;= VALUE($R$8:$R$12), $Q$8:$Q$12)) &amp; "年度"</f>
        <v>2024年度</v>
      </c>
    </row>
    <row r="5608" spans="1:13" x14ac:dyDescent="0.3">
      <c r="A5608" s="2">
        <v>202308</v>
      </c>
      <c r="B5608" s="19">
        <f>DATE(表格1[[#This Row],[年]],表格1[[#This Row],[月]],1)</f>
        <v>45139</v>
      </c>
      <c r="C5608" s="2" t="str">
        <f>LEFT(表格1[[#This Row],[年月]],4)</f>
        <v>2023</v>
      </c>
      <c r="D5608" s="2" t="str">
        <f>RIGHT(表格1[[#This Row],[年月]],2)</f>
        <v>08</v>
      </c>
      <c r="E5608" s="5">
        <v>10008000</v>
      </c>
      <c r="F5608" s="2" t="str">
        <f>VLOOKUP(TEXT(表格1[[#This Row],[地區]],"00000000"),縣市代碼,2,0)</f>
        <v>南投縣</v>
      </c>
      <c r="G5608" s="2" t="s">
        <v>10</v>
      </c>
      <c r="H5608" s="13">
        <v>323104</v>
      </c>
      <c r="I5608" s="14">
        <v>900769666</v>
      </c>
      <c r="J5608" s="14">
        <f>表格1[[#This Row],[信用卡交易筆數]]/1000</f>
        <v>323.10399999999998</v>
      </c>
      <c r="K5608" s="14">
        <f>表格1[[#This Row],[信用卡交易金額'[新臺幣']]]/1000</f>
        <v>900769.66599999997</v>
      </c>
      <c r="L5608" s="14">
        <f>表格1[[#This Row],[信用卡交易金額'[新臺幣']]]/1000000</f>
        <v>900.76966600000003</v>
      </c>
      <c r="M5608" s="14" t="str" cm="1">
        <f t="array" ref="M5608">_xlfn.TEXTJOIN("", TRUE, _xlfn.XLOOKUP(TRUE, VALUE(表格1[[#This Row],[年月]]) &lt;= VALUE($R$8:$R$12), $Q$8:$Q$12)) &amp; "年度"</f>
        <v>2024年度</v>
      </c>
    </row>
    <row r="5609" spans="1:13" x14ac:dyDescent="0.3">
      <c r="A5609" s="2">
        <v>202308</v>
      </c>
      <c r="B5609" s="19">
        <f>DATE(表格1[[#This Row],[年]],表格1[[#This Row],[月]],1)</f>
        <v>45139</v>
      </c>
      <c r="C5609" s="2" t="str">
        <f>LEFT(表格1[[#This Row],[年月]],4)</f>
        <v>2023</v>
      </c>
      <c r="D5609" s="2" t="str">
        <f>RIGHT(表格1[[#This Row],[年月]],2)</f>
        <v>08</v>
      </c>
      <c r="E5609" s="5">
        <v>10009000</v>
      </c>
      <c r="F5609" s="2" t="str">
        <f>VLOOKUP(TEXT(表格1[[#This Row],[地區]],"00000000"),縣市代碼,2,0)</f>
        <v>雲林縣</v>
      </c>
      <c r="G5609" s="2" t="s">
        <v>4</v>
      </c>
      <c r="H5609" s="13">
        <v>747028</v>
      </c>
      <c r="I5609" s="14">
        <v>357648703</v>
      </c>
      <c r="J5609" s="14">
        <f>表格1[[#This Row],[信用卡交易筆數]]/1000</f>
        <v>747.02800000000002</v>
      </c>
      <c r="K5609" s="14">
        <f>表格1[[#This Row],[信用卡交易金額'[新臺幣']]]/1000</f>
        <v>357648.70299999998</v>
      </c>
      <c r="L5609" s="14">
        <f>表格1[[#This Row],[信用卡交易金額'[新臺幣']]]/1000000</f>
        <v>357.64870300000001</v>
      </c>
      <c r="M5609" s="14" t="str" cm="1">
        <f t="array" ref="M5609">_xlfn.TEXTJOIN("", TRUE, _xlfn.XLOOKUP(TRUE, VALUE(表格1[[#This Row],[年月]]) &lt;= VALUE($R$8:$R$12), $Q$8:$Q$12)) &amp; "年度"</f>
        <v>2024年度</v>
      </c>
    </row>
    <row r="5610" spans="1:13" x14ac:dyDescent="0.3">
      <c r="A5610" s="2">
        <v>202308</v>
      </c>
      <c r="B5610" s="19">
        <f>DATE(表格1[[#This Row],[年]],表格1[[#This Row],[月]],1)</f>
        <v>45139</v>
      </c>
      <c r="C5610" s="2" t="str">
        <f>LEFT(表格1[[#This Row],[年月]],4)</f>
        <v>2023</v>
      </c>
      <c r="D5610" s="2" t="str">
        <f>RIGHT(表格1[[#This Row],[年月]],2)</f>
        <v>08</v>
      </c>
      <c r="E5610" s="5">
        <v>10009000</v>
      </c>
      <c r="F5610" s="2" t="str">
        <f>VLOOKUP(TEXT(表格1[[#This Row],[地區]],"00000000"),縣市代碼,2,0)</f>
        <v>雲林縣</v>
      </c>
      <c r="G5610" s="2" t="s">
        <v>5</v>
      </c>
      <c r="H5610" s="13">
        <v>61134</v>
      </c>
      <c r="I5610" s="14">
        <v>150987395</v>
      </c>
      <c r="J5610" s="14">
        <f>表格1[[#This Row],[信用卡交易筆數]]/1000</f>
        <v>61.134</v>
      </c>
      <c r="K5610" s="14">
        <f>表格1[[#This Row],[信用卡交易金額'[新臺幣']]]/1000</f>
        <v>150987.39499999999</v>
      </c>
      <c r="L5610" s="14">
        <f>表格1[[#This Row],[信用卡交易金額'[新臺幣']]]/1000000</f>
        <v>150.98739499999999</v>
      </c>
      <c r="M5610" s="14" t="str" cm="1">
        <f t="array" ref="M5610">_xlfn.TEXTJOIN("", TRUE, _xlfn.XLOOKUP(TRUE, VALUE(表格1[[#This Row],[年月]]) &lt;= VALUE($R$8:$R$12), $Q$8:$Q$12)) &amp; "年度"</f>
        <v>2024年度</v>
      </c>
    </row>
    <row r="5611" spans="1:13" x14ac:dyDescent="0.3">
      <c r="A5611" s="2">
        <v>202308</v>
      </c>
      <c r="B5611" s="19">
        <f>DATE(表格1[[#This Row],[年]],表格1[[#This Row],[月]],1)</f>
        <v>45139</v>
      </c>
      <c r="C5611" s="2" t="str">
        <f>LEFT(表格1[[#This Row],[年月]],4)</f>
        <v>2023</v>
      </c>
      <c r="D5611" s="2" t="str">
        <f>RIGHT(表格1[[#This Row],[年月]],2)</f>
        <v>08</v>
      </c>
      <c r="E5611" s="5">
        <v>10009000</v>
      </c>
      <c r="F5611" s="2" t="str">
        <f>VLOOKUP(TEXT(表格1[[#This Row],[地區]],"00000000"),縣市代碼,2,0)</f>
        <v>雲林縣</v>
      </c>
      <c r="G5611" s="2" t="s">
        <v>6</v>
      </c>
      <c r="H5611" s="13">
        <v>84125</v>
      </c>
      <c r="I5611" s="14">
        <v>262200254</v>
      </c>
      <c r="J5611" s="14">
        <f>表格1[[#This Row],[信用卡交易筆數]]/1000</f>
        <v>84.125</v>
      </c>
      <c r="K5611" s="14">
        <f>表格1[[#This Row],[信用卡交易金額'[新臺幣']]]/1000</f>
        <v>262200.25400000002</v>
      </c>
      <c r="L5611" s="14">
        <f>表格1[[#This Row],[信用卡交易金額'[新臺幣']]]/1000000</f>
        <v>262.20025399999997</v>
      </c>
      <c r="M5611" s="14" t="str" cm="1">
        <f t="array" ref="M5611">_xlfn.TEXTJOIN("", TRUE, _xlfn.XLOOKUP(TRUE, VALUE(表格1[[#This Row],[年月]]) &lt;= VALUE($R$8:$R$12), $Q$8:$Q$12)) &amp; "年度"</f>
        <v>2024年度</v>
      </c>
    </row>
    <row r="5612" spans="1:13" x14ac:dyDescent="0.3">
      <c r="A5612" s="2">
        <v>202308</v>
      </c>
      <c r="B5612" s="19">
        <f>DATE(表格1[[#This Row],[年]],表格1[[#This Row],[月]],1)</f>
        <v>45139</v>
      </c>
      <c r="C5612" s="2" t="str">
        <f>LEFT(表格1[[#This Row],[年月]],4)</f>
        <v>2023</v>
      </c>
      <c r="D5612" s="2" t="str">
        <f>RIGHT(表格1[[#This Row],[年月]],2)</f>
        <v>08</v>
      </c>
      <c r="E5612" s="5">
        <v>10009000</v>
      </c>
      <c r="F5612" s="2" t="str">
        <f>VLOOKUP(TEXT(表格1[[#This Row],[地區]],"00000000"),縣市代碼,2,0)</f>
        <v>雲林縣</v>
      </c>
      <c r="G5612" s="2" t="s">
        <v>7</v>
      </c>
      <c r="H5612" s="13">
        <v>582558</v>
      </c>
      <c r="I5612" s="14">
        <v>742145989</v>
      </c>
      <c r="J5612" s="14">
        <f>表格1[[#This Row],[信用卡交易筆數]]/1000</f>
        <v>582.55799999999999</v>
      </c>
      <c r="K5612" s="14">
        <f>表格1[[#This Row],[信用卡交易金額'[新臺幣']]]/1000</f>
        <v>742145.98899999994</v>
      </c>
      <c r="L5612" s="14">
        <f>表格1[[#This Row],[信用卡交易金額'[新臺幣']]]/1000000</f>
        <v>742.14598899999999</v>
      </c>
      <c r="M5612" s="14" t="str" cm="1">
        <f t="array" ref="M5612">_xlfn.TEXTJOIN("", TRUE, _xlfn.XLOOKUP(TRUE, VALUE(表格1[[#This Row],[年月]]) &lt;= VALUE($R$8:$R$12), $Q$8:$Q$12)) &amp; "年度"</f>
        <v>2024年度</v>
      </c>
    </row>
    <row r="5613" spans="1:13" x14ac:dyDescent="0.3">
      <c r="A5613" s="2">
        <v>202308</v>
      </c>
      <c r="B5613" s="19">
        <f>DATE(表格1[[#This Row],[年]],表格1[[#This Row],[月]],1)</f>
        <v>45139</v>
      </c>
      <c r="C5613" s="2" t="str">
        <f>LEFT(表格1[[#This Row],[年月]],4)</f>
        <v>2023</v>
      </c>
      <c r="D5613" s="2" t="str">
        <f>RIGHT(表格1[[#This Row],[年月]],2)</f>
        <v>08</v>
      </c>
      <c r="E5613" s="5">
        <v>10009000</v>
      </c>
      <c r="F5613" s="2" t="str">
        <f>VLOOKUP(TEXT(表格1[[#This Row],[地區]],"00000000"),縣市代碼,2,0)</f>
        <v>雲林縣</v>
      </c>
      <c r="G5613" s="2" t="s">
        <v>8</v>
      </c>
      <c r="H5613" s="13">
        <v>348216</v>
      </c>
      <c r="I5613" s="14">
        <v>698367741</v>
      </c>
      <c r="J5613" s="14">
        <f>表格1[[#This Row],[信用卡交易筆數]]/1000</f>
        <v>348.21600000000001</v>
      </c>
      <c r="K5613" s="14">
        <f>表格1[[#This Row],[信用卡交易金額'[新臺幣']]]/1000</f>
        <v>698367.74100000004</v>
      </c>
      <c r="L5613" s="14">
        <f>表格1[[#This Row],[信用卡交易金額'[新臺幣']]]/1000000</f>
        <v>698.36774100000002</v>
      </c>
      <c r="M5613" s="14" t="str" cm="1">
        <f t="array" ref="M5613">_xlfn.TEXTJOIN("", TRUE, _xlfn.XLOOKUP(TRUE, VALUE(表格1[[#This Row],[年月]]) &lt;= VALUE($R$8:$R$12), $Q$8:$Q$12)) &amp; "年度"</f>
        <v>2024年度</v>
      </c>
    </row>
    <row r="5614" spans="1:13" x14ac:dyDescent="0.3">
      <c r="A5614" s="2">
        <v>202308</v>
      </c>
      <c r="B5614" s="19">
        <f>DATE(表格1[[#This Row],[年]],表格1[[#This Row],[月]],1)</f>
        <v>45139</v>
      </c>
      <c r="C5614" s="2" t="str">
        <f>LEFT(表格1[[#This Row],[年月]],4)</f>
        <v>2023</v>
      </c>
      <c r="D5614" s="2" t="str">
        <f>RIGHT(表格1[[#This Row],[年月]],2)</f>
        <v>08</v>
      </c>
      <c r="E5614" s="5">
        <v>10009000</v>
      </c>
      <c r="F5614" s="2" t="str">
        <f>VLOOKUP(TEXT(表格1[[#This Row],[地區]],"00000000"),縣市代碼,2,0)</f>
        <v>雲林縣</v>
      </c>
      <c r="G5614" s="2" t="s">
        <v>9</v>
      </c>
      <c r="H5614" s="13">
        <v>717574</v>
      </c>
      <c r="I5614" s="14">
        <v>896889075</v>
      </c>
      <c r="J5614" s="14">
        <f>表格1[[#This Row],[信用卡交易筆數]]/1000</f>
        <v>717.57399999999996</v>
      </c>
      <c r="K5614" s="14">
        <f>表格1[[#This Row],[信用卡交易金額'[新臺幣']]]/1000</f>
        <v>896889.07499999995</v>
      </c>
      <c r="L5614" s="14">
        <f>表格1[[#This Row],[信用卡交易金額'[新臺幣']]]/1000000</f>
        <v>896.88907500000005</v>
      </c>
      <c r="M5614" s="14" t="str" cm="1">
        <f t="array" ref="M5614">_xlfn.TEXTJOIN("", TRUE, _xlfn.XLOOKUP(TRUE, VALUE(表格1[[#This Row],[年月]]) &lt;= VALUE($R$8:$R$12), $Q$8:$Q$12)) &amp; "年度"</f>
        <v>2024年度</v>
      </c>
    </row>
    <row r="5615" spans="1:13" x14ac:dyDescent="0.3">
      <c r="A5615" s="2">
        <v>202308</v>
      </c>
      <c r="B5615" s="19">
        <f>DATE(表格1[[#This Row],[年]],表格1[[#This Row],[月]],1)</f>
        <v>45139</v>
      </c>
      <c r="C5615" s="2" t="str">
        <f>LEFT(表格1[[#This Row],[年月]],4)</f>
        <v>2023</v>
      </c>
      <c r="D5615" s="2" t="str">
        <f>RIGHT(表格1[[#This Row],[年月]],2)</f>
        <v>08</v>
      </c>
      <c r="E5615" s="5">
        <v>10009000</v>
      </c>
      <c r="F5615" s="2" t="str">
        <f>VLOOKUP(TEXT(表格1[[#This Row],[地區]],"00000000"),縣市代碼,2,0)</f>
        <v>雲林縣</v>
      </c>
      <c r="G5615" s="2" t="s">
        <v>10</v>
      </c>
      <c r="H5615" s="13">
        <v>404859</v>
      </c>
      <c r="I5615" s="14">
        <v>1144082346</v>
      </c>
      <c r="J5615" s="14">
        <f>表格1[[#This Row],[信用卡交易筆數]]/1000</f>
        <v>404.85899999999998</v>
      </c>
      <c r="K5615" s="14">
        <f>表格1[[#This Row],[信用卡交易金額'[新臺幣']]]/1000</f>
        <v>1144082.3459999999</v>
      </c>
      <c r="L5615" s="14">
        <f>表格1[[#This Row],[信用卡交易金額'[新臺幣']]]/1000000</f>
        <v>1144.0823459999999</v>
      </c>
      <c r="M5615" s="14" t="str" cm="1">
        <f t="array" ref="M5615">_xlfn.TEXTJOIN("", TRUE, _xlfn.XLOOKUP(TRUE, VALUE(表格1[[#This Row],[年月]]) &lt;= VALUE($R$8:$R$12), $Q$8:$Q$12)) &amp; "年度"</f>
        <v>2024年度</v>
      </c>
    </row>
    <row r="5616" spans="1:13" x14ac:dyDescent="0.3">
      <c r="A5616" s="2">
        <v>202308</v>
      </c>
      <c r="B5616" s="19">
        <f>DATE(表格1[[#This Row],[年]],表格1[[#This Row],[月]],1)</f>
        <v>45139</v>
      </c>
      <c r="C5616" s="2" t="str">
        <f>LEFT(表格1[[#This Row],[年月]],4)</f>
        <v>2023</v>
      </c>
      <c r="D5616" s="2" t="str">
        <f>RIGHT(表格1[[#This Row],[年月]],2)</f>
        <v>08</v>
      </c>
      <c r="E5616" s="5">
        <v>10010000</v>
      </c>
      <c r="F5616" s="2" t="str">
        <f>VLOOKUP(TEXT(表格1[[#This Row],[地區]],"00000000"),縣市代碼,2,0)</f>
        <v>嘉義縣</v>
      </c>
      <c r="G5616" s="2" t="s">
        <v>4</v>
      </c>
      <c r="H5616" s="13">
        <v>533117</v>
      </c>
      <c r="I5616" s="14">
        <v>253533849</v>
      </c>
      <c r="J5616" s="14">
        <f>表格1[[#This Row],[信用卡交易筆數]]/1000</f>
        <v>533.11699999999996</v>
      </c>
      <c r="K5616" s="14">
        <f>表格1[[#This Row],[信用卡交易金額'[新臺幣']]]/1000</f>
        <v>253533.84899999999</v>
      </c>
      <c r="L5616" s="14">
        <f>表格1[[#This Row],[信用卡交易金額'[新臺幣']]]/1000000</f>
        <v>253.533849</v>
      </c>
      <c r="M5616" s="14" t="str" cm="1">
        <f t="array" ref="M5616">_xlfn.TEXTJOIN("", TRUE, _xlfn.XLOOKUP(TRUE, VALUE(表格1[[#This Row],[年月]]) &lt;= VALUE($R$8:$R$12), $Q$8:$Q$12)) &amp; "年度"</f>
        <v>2024年度</v>
      </c>
    </row>
    <row r="5617" spans="1:13" x14ac:dyDescent="0.3">
      <c r="A5617" s="2">
        <v>202308</v>
      </c>
      <c r="B5617" s="19">
        <f>DATE(表格1[[#This Row],[年]],表格1[[#This Row],[月]],1)</f>
        <v>45139</v>
      </c>
      <c r="C5617" s="2" t="str">
        <f>LEFT(表格1[[#This Row],[年月]],4)</f>
        <v>2023</v>
      </c>
      <c r="D5617" s="2" t="str">
        <f>RIGHT(表格1[[#This Row],[年月]],2)</f>
        <v>08</v>
      </c>
      <c r="E5617" s="5">
        <v>10010000</v>
      </c>
      <c r="F5617" s="2" t="str">
        <f>VLOOKUP(TEXT(表格1[[#This Row],[地區]],"00000000"),縣市代碼,2,0)</f>
        <v>嘉義縣</v>
      </c>
      <c r="G5617" s="2" t="s">
        <v>5</v>
      </c>
      <c r="H5617" s="13">
        <v>40391</v>
      </c>
      <c r="I5617" s="14">
        <v>99654261</v>
      </c>
      <c r="J5617" s="14">
        <f>表格1[[#This Row],[信用卡交易筆數]]/1000</f>
        <v>40.390999999999998</v>
      </c>
      <c r="K5617" s="14">
        <f>表格1[[#This Row],[信用卡交易金額'[新臺幣']]]/1000</f>
        <v>99654.260999999999</v>
      </c>
      <c r="L5617" s="14">
        <f>表格1[[#This Row],[信用卡交易金額'[新臺幣']]]/1000000</f>
        <v>99.654261000000005</v>
      </c>
      <c r="M5617" s="14" t="str" cm="1">
        <f t="array" ref="M5617">_xlfn.TEXTJOIN("", TRUE, _xlfn.XLOOKUP(TRUE, VALUE(表格1[[#This Row],[年月]]) &lt;= VALUE($R$8:$R$12), $Q$8:$Q$12)) &amp; "年度"</f>
        <v>2024年度</v>
      </c>
    </row>
    <row r="5618" spans="1:13" x14ac:dyDescent="0.3">
      <c r="A5618" s="2">
        <v>202308</v>
      </c>
      <c r="B5618" s="19">
        <f>DATE(表格1[[#This Row],[年]],表格1[[#This Row],[月]],1)</f>
        <v>45139</v>
      </c>
      <c r="C5618" s="2" t="str">
        <f>LEFT(表格1[[#This Row],[年月]],4)</f>
        <v>2023</v>
      </c>
      <c r="D5618" s="2" t="str">
        <f>RIGHT(表格1[[#This Row],[年月]],2)</f>
        <v>08</v>
      </c>
      <c r="E5618" s="5">
        <v>10010000</v>
      </c>
      <c r="F5618" s="2" t="str">
        <f>VLOOKUP(TEXT(表格1[[#This Row],[地區]],"00000000"),縣市代碼,2,0)</f>
        <v>嘉義縣</v>
      </c>
      <c r="G5618" s="2" t="s">
        <v>6</v>
      </c>
      <c r="H5618" s="13">
        <v>58787</v>
      </c>
      <c r="I5618" s="14">
        <v>187263328</v>
      </c>
      <c r="J5618" s="14">
        <f>表格1[[#This Row],[信用卡交易筆數]]/1000</f>
        <v>58.786999999999999</v>
      </c>
      <c r="K5618" s="14">
        <f>表格1[[#This Row],[信用卡交易金額'[新臺幣']]]/1000</f>
        <v>187263.32800000001</v>
      </c>
      <c r="L5618" s="14">
        <f>表格1[[#This Row],[信用卡交易金額'[新臺幣']]]/1000000</f>
        <v>187.263328</v>
      </c>
      <c r="M5618" s="14" t="str" cm="1">
        <f t="array" ref="M5618">_xlfn.TEXTJOIN("", TRUE, _xlfn.XLOOKUP(TRUE, VALUE(表格1[[#This Row],[年月]]) &lt;= VALUE($R$8:$R$12), $Q$8:$Q$12)) &amp; "年度"</f>
        <v>2024年度</v>
      </c>
    </row>
    <row r="5619" spans="1:13" x14ac:dyDescent="0.3">
      <c r="A5619" s="2">
        <v>202308</v>
      </c>
      <c r="B5619" s="19">
        <f>DATE(表格1[[#This Row],[年]],表格1[[#This Row],[月]],1)</f>
        <v>45139</v>
      </c>
      <c r="C5619" s="2" t="str">
        <f>LEFT(表格1[[#This Row],[年月]],4)</f>
        <v>2023</v>
      </c>
      <c r="D5619" s="2" t="str">
        <f>RIGHT(表格1[[#This Row],[年月]],2)</f>
        <v>08</v>
      </c>
      <c r="E5619" s="5">
        <v>10010000</v>
      </c>
      <c r="F5619" s="2" t="str">
        <f>VLOOKUP(TEXT(表格1[[#This Row],[地區]],"00000000"),縣市代碼,2,0)</f>
        <v>嘉義縣</v>
      </c>
      <c r="G5619" s="2" t="s">
        <v>7</v>
      </c>
      <c r="H5619" s="13">
        <v>428913</v>
      </c>
      <c r="I5619" s="14">
        <v>501053282</v>
      </c>
      <c r="J5619" s="14">
        <f>表格1[[#This Row],[信用卡交易筆數]]/1000</f>
        <v>428.91300000000001</v>
      </c>
      <c r="K5619" s="14">
        <f>表格1[[#This Row],[信用卡交易金額'[新臺幣']]]/1000</f>
        <v>501053.28200000001</v>
      </c>
      <c r="L5619" s="14">
        <f>表格1[[#This Row],[信用卡交易金額'[新臺幣']]]/1000000</f>
        <v>501.05328200000002</v>
      </c>
      <c r="M5619" s="14" t="str" cm="1">
        <f t="array" ref="M5619">_xlfn.TEXTJOIN("", TRUE, _xlfn.XLOOKUP(TRUE, VALUE(表格1[[#This Row],[年月]]) &lt;= VALUE($R$8:$R$12), $Q$8:$Q$12)) &amp; "年度"</f>
        <v>2024年度</v>
      </c>
    </row>
    <row r="5620" spans="1:13" x14ac:dyDescent="0.3">
      <c r="A5620" s="2">
        <v>202308</v>
      </c>
      <c r="B5620" s="19">
        <f>DATE(表格1[[#This Row],[年]],表格1[[#This Row],[月]],1)</f>
        <v>45139</v>
      </c>
      <c r="C5620" s="2" t="str">
        <f>LEFT(表格1[[#This Row],[年月]],4)</f>
        <v>2023</v>
      </c>
      <c r="D5620" s="2" t="str">
        <f>RIGHT(表格1[[#This Row],[年月]],2)</f>
        <v>08</v>
      </c>
      <c r="E5620" s="5">
        <v>10010000</v>
      </c>
      <c r="F5620" s="2" t="str">
        <f>VLOOKUP(TEXT(表格1[[#This Row],[地區]],"00000000"),縣市代碼,2,0)</f>
        <v>嘉義縣</v>
      </c>
      <c r="G5620" s="2" t="s">
        <v>8</v>
      </c>
      <c r="H5620" s="13">
        <v>250690</v>
      </c>
      <c r="I5620" s="14">
        <v>464172402</v>
      </c>
      <c r="J5620" s="14">
        <f>表格1[[#This Row],[信用卡交易筆數]]/1000</f>
        <v>250.69</v>
      </c>
      <c r="K5620" s="14">
        <f>表格1[[#This Row],[信用卡交易金額'[新臺幣']]]/1000</f>
        <v>464172.402</v>
      </c>
      <c r="L5620" s="14">
        <f>表格1[[#This Row],[信用卡交易金額'[新臺幣']]]/1000000</f>
        <v>464.17240199999998</v>
      </c>
      <c r="M5620" s="14" t="str" cm="1">
        <f t="array" ref="M5620">_xlfn.TEXTJOIN("", TRUE, _xlfn.XLOOKUP(TRUE, VALUE(表格1[[#This Row],[年月]]) &lt;= VALUE($R$8:$R$12), $Q$8:$Q$12)) &amp; "年度"</f>
        <v>2024年度</v>
      </c>
    </row>
    <row r="5621" spans="1:13" x14ac:dyDescent="0.3">
      <c r="A5621" s="2">
        <v>202308</v>
      </c>
      <c r="B5621" s="19">
        <f>DATE(表格1[[#This Row],[年]],表格1[[#This Row],[月]],1)</f>
        <v>45139</v>
      </c>
      <c r="C5621" s="2" t="str">
        <f>LEFT(表格1[[#This Row],[年月]],4)</f>
        <v>2023</v>
      </c>
      <c r="D5621" s="2" t="str">
        <f>RIGHT(表格1[[#This Row],[年月]],2)</f>
        <v>08</v>
      </c>
      <c r="E5621" s="5">
        <v>10010000</v>
      </c>
      <c r="F5621" s="2" t="str">
        <f>VLOOKUP(TEXT(表格1[[#This Row],[地區]],"00000000"),縣市代碼,2,0)</f>
        <v>嘉義縣</v>
      </c>
      <c r="G5621" s="2" t="s">
        <v>9</v>
      </c>
      <c r="H5621" s="13">
        <v>537634</v>
      </c>
      <c r="I5621" s="14">
        <v>679131096</v>
      </c>
      <c r="J5621" s="14">
        <f>表格1[[#This Row],[信用卡交易筆數]]/1000</f>
        <v>537.63400000000001</v>
      </c>
      <c r="K5621" s="14">
        <f>表格1[[#This Row],[信用卡交易金額'[新臺幣']]]/1000</f>
        <v>679131.09600000002</v>
      </c>
      <c r="L5621" s="14">
        <f>表格1[[#This Row],[信用卡交易金額'[新臺幣']]]/1000000</f>
        <v>679.13109599999996</v>
      </c>
      <c r="M5621" s="14" t="str" cm="1">
        <f t="array" ref="M5621">_xlfn.TEXTJOIN("", TRUE, _xlfn.XLOOKUP(TRUE, VALUE(表格1[[#This Row],[年月]]) &lt;= VALUE($R$8:$R$12), $Q$8:$Q$12)) &amp; "年度"</f>
        <v>2024年度</v>
      </c>
    </row>
    <row r="5622" spans="1:13" x14ac:dyDescent="0.3">
      <c r="A5622" s="2">
        <v>202308</v>
      </c>
      <c r="B5622" s="19">
        <f>DATE(表格1[[#This Row],[年]],表格1[[#This Row],[月]],1)</f>
        <v>45139</v>
      </c>
      <c r="C5622" s="2" t="str">
        <f>LEFT(表格1[[#This Row],[年月]],4)</f>
        <v>2023</v>
      </c>
      <c r="D5622" s="2" t="str">
        <f>RIGHT(表格1[[#This Row],[年月]],2)</f>
        <v>08</v>
      </c>
      <c r="E5622" s="5">
        <v>10010000</v>
      </c>
      <c r="F5622" s="2" t="str">
        <f>VLOOKUP(TEXT(表格1[[#This Row],[地區]],"00000000"),縣市代碼,2,0)</f>
        <v>嘉義縣</v>
      </c>
      <c r="G5622" s="2" t="s">
        <v>10</v>
      </c>
      <c r="H5622" s="13">
        <v>296588</v>
      </c>
      <c r="I5622" s="14">
        <v>822051849</v>
      </c>
      <c r="J5622" s="14">
        <f>表格1[[#This Row],[信用卡交易筆數]]/1000</f>
        <v>296.58800000000002</v>
      </c>
      <c r="K5622" s="14">
        <f>表格1[[#This Row],[信用卡交易金額'[新臺幣']]]/1000</f>
        <v>822051.84900000005</v>
      </c>
      <c r="L5622" s="14">
        <f>表格1[[#This Row],[信用卡交易金額'[新臺幣']]]/1000000</f>
        <v>822.05184899999995</v>
      </c>
      <c r="M5622" s="14" t="str" cm="1">
        <f t="array" ref="M5622">_xlfn.TEXTJOIN("", TRUE, _xlfn.XLOOKUP(TRUE, VALUE(表格1[[#This Row],[年月]]) &lt;= VALUE($R$8:$R$12), $Q$8:$Q$12)) &amp; "年度"</f>
        <v>2024年度</v>
      </c>
    </row>
    <row r="5623" spans="1:13" x14ac:dyDescent="0.3">
      <c r="A5623" s="2">
        <v>202308</v>
      </c>
      <c r="B5623" s="19">
        <f>DATE(表格1[[#This Row],[年]],表格1[[#This Row],[月]],1)</f>
        <v>45139</v>
      </c>
      <c r="C5623" s="2" t="str">
        <f>LEFT(表格1[[#This Row],[年月]],4)</f>
        <v>2023</v>
      </c>
      <c r="D5623" s="2" t="str">
        <f>RIGHT(表格1[[#This Row],[年月]],2)</f>
        <v>08</v>
      </c>
      <c r="E5623" s="5">
        <v>10020000</v>
      </c>
      <c r="F5623" s="2" t="str">
        <f>VLOOKUP(TEXT(表格1[[#This Row],[地區]],"00000000"),縣市代碼,2,0)</f>
        <v>嘉義市</v>
      </c>
      <c r="G5623" s="2" t="s">
        <v>4</v>
      </c>
      <c r="H5623" s="13">
        <v>555489</v>
      </c>
      <c r="I5623" s="14">
        <v>278791001</v>
      </c>
      <c r="J5623" s="14">
        <f>表格1[[#This Row],[信用卡交易筆數]]/1000</f>
        <v>555.48900000000003</v>
      </c>
      <c r="K5623" s="14">
        <f>表格1[[#This Row],[信用卡交易金額'[新臺幣']]]/1000</f>
        <v>278791.00099999999</v>
      </c>
      <c r="L5623" s="14">
        <f>表格1[[#This Row],[信用卡交易金額'[新臺幣']]]/1000000</f>
        <v>278.79100099999999</v>
      </c>
      <c r="M5623" s="14" t="str" cm="1">
        <f t="array" ref="M5623">_xlfn.TEXTJOIN("", TRUE, _xlfn.XLOOKUP(TRUE, VALUE(表格1[[#This Row],[年月]]) &lt;= VALUE($R$8:$R$12), $Q$8:$Q$12)) &amp; "年度"</f>
        <v>2024年度</v>
      </c>
    </row>
    <row r="5624" spans="1:13" x14ac:dyDescent="0.3">
      <c r="A5624" s="2">
        <v>202308</v>
      </c>
      <c r="B5624" s="19">
        <f>DATE(表格1[[#This Row],[年]],表格1[[#This Row],[月]],1)</f>
        <v>45139</v>
      </c>
      <c r="C5624" s="2" t="str">
        <f>LEFT(表格1[[#This Row],[年月]],4)</f>
        <v>2023</v>
      </c>
      <c r="D5624" s="2" t="str">
        <f>RIGHT(表格1[[#This Row],[年月]],2)</f>
        <v>08</v>
      </c>
      <c r="E5624" s="5">
        <v>10020000</v>
      </c>
      <c r="F5624" s="2" t="str">
        <f>VLOOKUP(TEXT(表格1[[#This Row],[地區]],"00000000"),縣市代碼,2,0)</f>
        <v>嘉義市</v>
      </c>
      <c r="G5624" s="2" t="s">
        <v>5</v>
      </c>
      <c r="H5624" s="13">
        <v>37693</v>
      </c>
      <c r="I5624" s="14">
        <v>103527996</v>
      </c>
      <c r="J5624" s="14">
        <f>表格1[[#This Row],[信用卡交易筆數]]/1000</f>
        <v>37.692999999999998</v>
      </c>
      <c r="K5624" s="14">
        <f>表格1[[#This Row],[信用卡交易金額'[新臺幣']]]/1000</f>
        <v>103527.996</v>
      </c>
      <c r="L5624" s="14">
        <f>表格1[[#This Row],[信用卡交易金額'[新臺幣']]]/1000000</f>
        <v>103.527996</v>
      </c>
      <c r="M5624" s="14" t="str" cm="1">
        <f t="array" ref="M5624">_xlfn.TEXTJOIN("", TRUE, _xlfn.XLOOKUP(TRUE, VALUE(表格1[[#This Row],[年月]]) &lt;= VALUE($R$8:$R$12), $Q$8:$Q$12)) &amp; "年度"</f>
        <v>2024年度</v>
      </c>
    </row>
    <row r="5625" spans="1:13" x14ac:dyDescent="0.3">
      <c r="A5625" s="2">
        <v>202308</v>
      </c>
      <c r="B5625" s="19">
        <f>DATE(表格1[[#This Row],[年]],表格1[[#This Row],[月]],1)</f>
        <v>45139</v>
      </c>
      <c r="C5625" s="2" t="str">
        <f>LEFT(表格1[[#This Row],[年月]],4)</f>
        <v>2023</v>
      </c>
      <c r="D5625" s="2" t="str">
        <f>RIGHT(表格1[[#This Row],[年月]],2)</f>
        <v>08</v>
      </c>
      <c r="E5625" s="5">
        <v>10020000</v>
      </c>
      <c r="F5625" s="2" t="str">
        <f>VLOOKUP(TEXT(表格1[[#This Row],[地區]],"00000000"),縣市代碼,2,0)</f>
        <v>嘉義市</v>
      </c>
      <c r="G5625" s="2" t="s">
        <v>6</v>
      </c>
      <c r="H5625" s="13">
        <v>58453</v>
      </c>
      <c r="I5625" s="14">
        <v>239016113</v>
      </c>
      <c r="J5625" s="14">
        <f>表格1[[#This Row],[信用卡交易筆數]]/1000</f>
        <v>58.453000000000003</v>
      </c>
      <c r="K5625" s="14">
        <f>表格1[[#This Row],[信用卡交易金額'[新臺幣']]]/1000</f>
        <v>239016.11300000001</v>
      </c>
      <c r="L5625" s="14">
        <f>表格1[[#This Row],[信用卡交易金額'[新臺幣']]]/1000000</f>
        <v>239.01611299999999</v>
      </c>
      <c r="M5625" s="14" t="str" cm="1">
        <f t="array" ref="M5625">_xlfn.TEXTJOIN("", TRUE, _xlfn.XLOOKUP(TRUE, VALUE(表格1[[#This Row],[年月]]) &lt;= VALUE($R$8:$R$12), $Q$8:$Q$12)) &amp; "年度"</f>
        <v>2024年度</v>
      </c>
    </row>
    <row r="5626" spans="1:13" x14ac:dyDescent="0.3">
      <c r="A5626" s="2">
        <v>202308</v>
      </c>
      <c r="B5626" s="19">
        <f>DATE(表格1[[#This Row],[年]],表格1[[#This Row],[月]],1)</f>
        <v>45139</v>
      </c>
      <c r="C5626" s="2" t="str">
        <f>LEFT(表格1[[#This Row],[年月]],4)</f>
        <v>2023</v>
      </c>
      <c r="D5626" s="2" t="str">
        <f>RIGHT(表格1[[#This Row],[年月]],2)</f>
        <v>08</v>
      </c>
      <c r="E5626" s="5">
        <v>10020000</v>
      </c>
      <c r="F5626" s="2" t="str">
        <f>VLOOKUP(TEXT(表格1[[#This Row],[地區]],"00000000"),縣市代碼,2,0)</f>
        <v>嘉義市</v>
      </c>
      <c r="G5626" s="2" t="s">
        <v>7</v>
      </c>
      <c r="H5626" s="13">
        <v>327002</v>
      </c>
      <c r="I5626" s="14">
        <v>400334481</v>
      </c>
      <c r="J5626" s="14">
        <f>表格1[[#This Row],[信用卡交易筆數]]/1000</f>
        <v>327.00200000000001</v>
      </c>
      <c r="K5626" s="14">
        <f>表格1[[#This Row],[信用卡交易金額'[新臺幣']]]/1000</f>
        <v>400334.48100000003</v>
      </c>
      <c r="L5626" s="14">
        <f>表格1[[#This Row],[信用卡交易金額'[新臺幣']]]/1000000</f>
        <v>400.33448099999998</v>
      </c>
      <c r="M5626" s="14" t="str" cm="1">
        <f t="array" ref="M5626">_xlfn.TEXTJOIN("", TRUE, _xlfn.XLOOKUP(TRUE, VALUE(表格1[[#This Row],[年月]]) &lt;= VALUE($R$8:$R$12), $Q$8:$Q$12)) &amp; "年度"</f>
        <v>2024年度</v>
      </c>
    </row>
    <row r="5627" spans="1:13" x14ac:dyDescent="0.3">
      <c r="A5627" s="2">
        <v>202308</v>
      </c>
      <c r="B5627" s="19">
        <f>DATE(表格1[[#This Row],[年]],表格1[[#This Row],[月]],1)</f>
        <v>45139</v>
      </c>
      <c r="C5627" s="2" t="str">
        <f>LEFT(表格1[[#This Row],[年月]],4)</f>
        <v>2023</v>
      </c>
      <c r="D5627" s="2" t="str">
        <f>RIGHT(表格1[[#This Row],[年月]],2)</f>
        <v>08</v>
      </c>
      <c r="E5627" s="5">
        <v>10020000</v>
      </c>
      <c r="F5627" s="2" t="str">
        <f>VLOOKUP(TEXT(表格1[[#This Row],[地區]],"00000000"),縣市代碼,2,0)</f>
        <v>嘉義市</v>
      </c>
      <c r="G5627" s="2" t="s">
        <v>8</v>
      </c>
      <c r="H5627" s="13">
        <v>211347</v>
      </c>
      <c r="I5627" s="14">
        <v>504513700</v>
      </c>
      <c r="J5627" s="14">
        <f>表格1[[#This Row],[信用卡交易筆數]]/1000</f>
        <v>211.34700000000001</v>
      </c>
      <c r="K5627" s="14">
        <f>表格1[[#This Row],[信用卡交易金額'[新臺幣']]]/1000</f>
        <v>504513.7</v>
      </c>
      <c r="L5627" s="14">
        <f>表格1[[#This Row],[信用卡交易金額'[新臺幣']]]/1000000</f>
        <v>504.51369999999997</v>
      </c>
      <c r="M5627" s="14" t="str" cm="1">
        <f t="array" ref="M5627">_xlfn.TEXTJOIN("", TRUE, _xlfn.XLOOKUP(TRUE, VALUE(表格1[[#This Row],[年月]]) &lt;= VALUE($R$8:$R$12), $Q$8:$Q$12)) &amp; "年度"</f>
        <v>2024年度</v>
      </c>
    </row>
    <row r="5628" spans="1:13" x14ac:dyDescent="0.3">
      <c r="A5628" s="2">
        <v>202308</v>
      </c>
      <c r="B5628" s="19">
        <f>DATE(表格1[[#This Row],[年]],表格1[[#This Row],[月]],1)</f>
        <v>45139</v>
      </c>
      <c r="C5628" s="2" t="str">
        <f>LEFT(表格1[[#This Row],[年月]],4)</f>
        <v>2023</v>
      </c>
      <c r="D5628" s="2" t="str">
        <f>RIGHT(表格1[[#This Row],[年月]],2)</f>
        <v>08</v>
      </c>
      <c r="E5628" s="5">
        <v>10020000</v>
      </c>
      <c r="F5628" s="2" t="str">
        <f>VLOOKUP(TEXT(表格1[[#This Row],[地區]],"00000000"),縣市代碼,2,0)</f>
        <v>嘉義市</v>
      </c>
      <c r="G5628" s="2" t="s">
        <v>9</v>
      </c>
      <c r="H5628" s="13">
        <v>535738</v>
      </c>
      <c r="I5628" s="14">
        <v>715703353</v>
      </c>
      <c r="J5628" s="14">
        <f>表格1[[#This Row],[信用卡交易筆數]]/1000</f>
        <v>535.73800000000006</v>
      </c>
      <c r="K5628" s="14">
        <f>表格1[[#This Row],[信用卡交易金額'[新臺幣']]]/1000</f>
        <v>715703.353</v>
      </c>
      <c r="L5628" s="14">
        <f>表格1[[#This Row],[信用卡交易金額'[新臺幣']]]/1000000</f>
        <v>715.70335299999999</v>
      </c>
      <c r="M5628" s="14" t="str" cm="1">
        <f t="array" ref="M5628">_xlfn.TEXTJOIN("", TRUE, _xlfn.XLOOKUP(TRUE, VALUE(表格1[[#This Row],[年月]]) &lt;= VALUE($R$8:$R$12), $Q$8:$Q$12)) &amp; "年度"</f>
        <v>2024年度</v>
      </c>
    </row>
    <row r="5629" spans="1:13" x14ac:dyDescent="0.3">
      <c r="A5629" s="2">
        <v>202308</v>
      </c>
      <c r="B5629" s="19">
        <f>DATE(表格1[[#This Row],[年]],表格1[[#This Row],[月]],1)</f>
        <v>45139</v>
      </c>
      <c r="C5629" s="2" t="str">
        <f>LEFT(表格1[[#This Row],[年月]],4)</f>
        <v>2023</v>
      </c>
      <c r="D5629" s="2" t="str">
        <f>RIGHT(表格1[[#This Row],[年月]],2)</f>
        <v>08</v>
      </c>
      <c r="E5629" s="5">
        <v>10020000</v>
      </c>
      <c r="F5629" s="2" t="str">
        <f>VLOOKUP(TEXT(表格1[[#This Row],[地區]],"00000000"),縣市代碼,2,0)</f>
        <v>嘉義市</v>
      </c>
      <c r="G5629" s="2" t="s">
        <v>10</v>
      </c>
      <c r="H5629" s="13">
        <v>270214</v>
      </c>
      <c r="I5629" s="14">
        <v>767798446</v>
      </c>
      <c r="J5629" s="14">
        <f>表格1[[#This Row],[信用卡交易筆數]]/1000</f>
        <v>270.214</v>
      </c>
      <c r="K5629" s="14">
        <f>表格1[[#This Row],[信用卡交易金額'[新臺幣']]]/1000</f>
        <v>767798.446</v>
      </c>
      <c r="L5629" s="14">
        <f>表格1[[#This Row],[信用卡交易金額'[新臺幣']]]/1000000</f>
        <v>767.79844600000001</v>
      </c>
      <c r="M5629" s="14" t="str" cm="1">
        <f t="array" ref="M5629">_xlfn.TEXTJOIN("", TRUE, _xlfn.XLOOKUP(TRUE, VALUE(表格1[[#This Row],[年月]]) &lt;= VALUE($R$8:$R$12), $Q$8:$Q$12)) &amp; "年度"</f>
        <v>2024年度</v>
      </c>
    </row>
    <row r="5630" spans="1:13" x14ac:dyDescent="0.3">
      <c r="A5630" s="2">
        <v>202308</v>
      </c>
      <c r="B5630" s="19">
        <f>DATE(表格1[[#This Row],[年]],表格1[[#This Row],[月]],1)</f>
        <v>45139</v>
      </c>
      <c r="C5630" s="2" t="str">
        <f>LEFT(表格1[[#This Row],[年月]],4)</f>
        <v>2023</v>
      </c>
      <c r="D5630" s="2" t="str">
        <f>RIGHT(表格1[[#This Row],[年月]],2)</f>
        <v>08</v>
      </c>
      <c r="E5630" s="5">
        <v>67000000</v>
      </c>
      <c r="F5630" s="2" t="str">
        <f>VLOOKUP(TEXT(表格1[[#This Row],[地區]],"00000000"),縣市代碼,2,0)</f>
        <v>臺南市</v>
      </c>
      <c r="G5630" s="2" t="s">
        <v>4</v>
      </c>
      <c r="H5630" s="13">
        <v>3986305</v>
      </c>
      <c r="I5630" s="14">
        <v>1951207644</v>
      </c>
      <c r="J5630" s="14">
        <f>表格1[[#This Row],[信用卡交易筆數]]/1000</f>
        <v>3986.3049999999998</v>
      </c>
      <c r="K5630" s="14">
        <f>表格1[[#This Row],[信用卡交易金額'[新臺幣']]]/1000</f>
        <v>1951207.6440000001</v>
      </c>
      <c r="L5630" s="14">
        <f>表格1[[#This Row],[信用卡交易金額'[新臺幣']]]/1000000</f>
        <v>1951.2076440000001</v>
      </c>
      <c r="M5630" s="14" t="str" cm="1">
        <f t="array" ref="M5630">_xlfn.TEXTJOIN("", TRUE, _xlfn.XLOOKUP(TRUE, VALUE(表格1[[#This Row],[年月]]) &lt;= VALUE($R$8:$R$12), $Q$8:$Q$12)) &amp; "年度"</f>
        <v>2024年度</v>
      </c>
    </row>
    <row r="5631" spans="1:13" x14ac:dyDescent="0.3">
      <c r="A5631" s="2">
        <v>202308</v>
      </c>
      <c r="B5631" s="19">
        <f>DATE(表格1[[#This Row],[年]],表格1[[#This Row],[月]],1)</f>
        <v>45139</v>
      </c>
      <c r="C5631" s="2" t="str">
        <f>LEFT(表格1[[#This Row],[年月]],4)</f>
        <v>2023</v>
      </c>
      <c r="D5631" s="2" t="str">
        <f>RIGHT(表格1[[#This Row],[年月]],2)</f>
        <v>08</v>
      </c>
      <c r="E5631" s="5">
        <v>67000000</v>
      </c>
      <c r="F5631" s="2" t="str">
        <f>VLOOKUP(TEXT(表格1[[#This Row],[地區]],"00000000"),縣市代碼,2,0)</f>
        <v>臺南市</v>
      </c>
      <c r="G5631" s="2" t="s">
        <v>5</v>
      </c>
      <c r="H5631" s="13">
        <v>247601</v>
      </c>
      <c r="I5631" s="14">
        <v>613954775</v>
      </c>
      <c r="J5631" s="14">
        <f>表格1[[#This Row],[信用卡交易筆數]]/1000</f>
        <v>247.601</v>
      </c>
      <c r="K5631" s="14">
        <f>表格1[[#This Row],[信用卡交易金額'[新臺幣']]]/1000</f>
        <v>613954.77500000002</v>
      </c>
      <c r="L5631" s="14">
        <f>表格1[[#This Row],[信用卡交易金額'[新臺幣']]]/1000000</f>
        <v>613.95477500000004</v>
      </c>
      <c r="M5631" s="14" t="str" cm="1">
        <f t="array" ref="M5631">_xlfn.TEXTJOIN("", TRUE, _xlfn.XLOOKUP(TRUE, VALUE(表格1[[#This Row],[年月]]) &lt;= VALUE($R$8:$R$12), $Q$8:$Q$12)) &amp; "年度"</f>
        <v>2024年度</v>
      </c>
    </row>
    <row r="5632" spans="1:13" x14ac:dyDescent="0.3">
      <c r="A5632" s="2">
        <v>202308</v>
      </c>
      <c r="B5632" s="19">
        <f>DATE(表格1[[#This Row],[年]],表格1[[#This Row],[月]],1)</f>
        <v>45139</v>
      </c>
      <c r="C5632" s="2" t="str">
        <f>LEFT(表格1[[#This Row],[年月]],4)</f>
        <v>2023</v>
      </c>
      <c r="D5632" s="2" t="str">
        <f>RIGHT(表格1[[#This Row],[年月]],2)</f>
        <v>08</v>
      </c>
      <c r="E5632" s="5">
        <v>67000000</v>
      </c>
      <c r="F5632" s="2" t="str">
        <f>VLOOKUP(TEXT(表格1[[#This Row],[地區]],"00000000"),縣市代碼,2,0)</f>
        <v>臺南市</v>
      </c>
      <c r="G5632" s="2" t="s">
        <v>6</v>
      </c>
      <c r="H5632" s="13">
        <v>447610</v>
      </c>
      <c r="I5632" s="14">
        <v>1453145727</v>
      </c>
      <c r="J5632" s="14">
        <f>表格1[[#This Row],[信用卡交易筆數]]/1000</f>
        <v>447.61</v>
      </c>
      <c r="K5632" s="14">
        <f>表格1[[#This Row],[信用卡交易金額'[新臺幣']]]/1000</f>
        <v>1453145.727</v>
      </c>
      <c r="L5632" s="14">
        <f>表格1[[#This Row],[信用卡交易金額'[新臺幣']]]/1000000</f>
        <v>1453.1457270000001</v>
      </c>
      <c r="M5632" s="14" t="str" cm="1">
        <f t="array" ref="M5632">_xlfn.TEXTJOIN("", TRUE, _xlfn.XLOOKUP(TRUE, VALUE(表格1[[#This Row],[年月]]) &lt;= VALUE($R$8:$R$12), $Q$8:$Q$12)) &amp; "年度"</f>
        <v>2024年度</v>
      </c>
    </row>
    <row r="5633" spans="1:13" x14ac:dyDescent="0.3">
      <c r="A5633" s="2">
        <v>202308</v>
      </c>
      <c r="B5633" s="19">
        <f>DATE(表格1[[#This Row],[年]],表格1[[#This Row],[月]],1)</f>
        <v>45139</v>
      </c>
      <c r="C5633" s="2" t="str">
        <f>LEFT(表格1[[#This Row],[年月]],4)</f>
        <v>2023</v>
      </c>
      <c r="D5633" s="2" t="str">
        <f>RIGHT(表格1[[#This Row],[年月]],2)</f>
        <v>08</v>
      </c>
      <c r="E5633" s="5">
        <v>67000000</v>
      </c>
      <c r="F5633" s="2" t="str">
        <f>VLOOKUP(TEXT(表格1[[#This Row],[地區]],"00000000"),縣市代碼,2,0)</f>
        <v>臺南市</v>
      </c>
      <c r="G5633" s="2" t="s">
        <v>7</v>
      </c>
      <c r="H5633" s="13">
        <v>2365630</v>
      </c>
      <c r="I5633" s="14">
        <v>2770733579</v>
      </c>
      <c r="J5633" s="14">
        <f>表格1[[#This Row],[信用卡交易筆數]]/1000</f>
        <v>2365.63</v>
      </c>
      <c r="K5633" s="14">
        <f>表格1[[#This Row],[信用卡交易金額'[新臺幣']]]/1000</f>
        <v>2770733.5789999999</v>
      </c>
      <c r="L5633" s="14">
        <f>表格1[[#This Row],[信用卡交易金額'[新臺幣']]]/1000000</f>
        <v>2770.7335790000002</v>
      </c>
      <c r="M5633" s="14" t="str" cm="1">
        <f t="array" ref="M5633">_xlfn.TEXTJOIN("", TRUE, _xlfn.XLOOKUP(TRUE, VALUE(表格1[[#This Row],[年月]]) &lt;= VALUE($R$8:$R$12), $Q$8:$Q$12)) &amp; "年度"</f>
        <v>2024年度</v>
      </c>
    </row>
    <row r="5634" spans="1:13" x14ac:dyDescent="0.3">
      <c r="A5634" s="2">
        <v>202308</v>
      </c>
      <c r="B5634" s="19">
        <f>DATE(表格1[[#This Row],[年]],表格1[[#This Row],[月]],1)</f>
        <v>45139</v>
      </c>
      <c r="C5634" s="2" t="str">
        <f>LEFT(表格1[[#This Row],[年月]],4)</f>
        <v>2023</v>
      </c>
      <c r="D5634" s="2" t="str">
        <f>RIGHT(表格1[[#This Row],[年月]],2)</f>
        <v>08</v>
      </c>
      <c r="E5634" s="5">
        <v>67000000</v>
      </c>
      <c r="F5634" s="2" t="str">
        <f>VLOOKUP(TEXT(表格1[[#This Row],[地區]],"00000000"),縣市代碼,2,0)</f>
        <v>臺南市</v>
      </c>
      <c r="G5634" s="2" t="s">
        <v>8</v>
      </c>
      <c r="H5634" s="13">
        <v>1553125</v>
      </c>
      <c r="I5634" s="14">
        <v>3525801155</v>
      </c>
      <c r="J5634" s="14">
        <f>表格1[[#This Row],[信用卡交易筆數]]/1000</f>
        <v>1553.125</v>
      </c>
      <c r="K5634" s="14">
        <f>表格1[[#This Row],[信用卡交易金額'[新臺幣']]]/1000</f>
        <v>3525801.1549999998</v>
      </c>
      <c r="L5634" s="14">
        <f>表格1[[#This Row],[信用卡交易金額'[新臺幣']]]/1000000</f>
        <v>3525.8011550000001</v>
      </c>
      <c r="M5634" s="14" t="str" cm="1">
        <f t="array" ref="M5634">_xlfn.TEXTJOIN("", TRUE, _xlfn.XLOOKUP(TRUE, VALUE(表格1[[#This Row],[年月]]) &lt;= VALUE($R$8:$R$12), $Q$8:$Q$12)) &amp; "年度"</f>
        <v>2024年度</v>
      </c>
    </row>
    <row r="5635" spans="1:13" x14ac:dyDescent="0.3">
      <c r="A5635" s="2">
        <v>202308</v>
      </c>
      <c r="B5635" s="19">
        <f>DATE(表格1[[#This Row],[年]],表格1[[#This Row],[月]],1)</f>
        <v>45139</v>
      </c>
      <c r="C5635" s="2" t="str">
        <f>LEFT(表格1[[#This Row],[年月]],4)</f>
        <v>2023</v>
      </c>
      <c r="D5635" s="2" t="str">
        <f>RIGHT(表格1[[#This Row],[年月]],2)</f>
        <v>08</v>
      </c>
      <c r="E5635" s="5">
        <v>67000000</v>
      </c>
      <c r="F5635" s="2" t="str">
        <f>VLOOKUP(TEXT(表格1[[#This Row],[地區]],"00000000"),縣市代碼,2,0)</f>
        <v>臺南市</v>
      </c>
      <c r="G5635" s="2" t="s">
        <v>9</v>
      </c>
      <c r="H5635" s="13">
        <v>3851774</v>
      </c>
      <c r="I5635" s="14">
        <v>4906388830</v>
      </c>
      <c r="J5635" s="14">
        <f>表格1[[#This Row],[信用卡交易筆數]]/1000</f>
        <v>3851.7739999999999</v>
      </c>
      <c r="K5635" s="14">
        <f>表格1[[#This Row],[信用卡交易金額'[新臺幣']]]/1000</f>
        <v>4906388.83</v>
      </c>
      <c r="L5635" s="14">
        <f>表格1[[#This Row],[信用卡交易金額'[新臺幣']]]/1000000</f>
        <v>4906.3888299999999</v>
      </c>
      <c r="M5635" s="14" t="str" cm="1">
        <f t="array" ref="M5635">_xlfn.TEXTJOIN("", TRUE, _xlfn.XLOOKUP(TRUE, VALUE(表格1[[#This Row],[年月]]) &lt;= VALUE($R$8:$R$12), $Q$8:$Q$12)) &amp; "年度"</f>
        <v>2024年度</v>
      </c>
    </row>
    <row r="5636" spans="1:13" x14ac:dyDescent="0.3">
      <c r="A5636" s="2">
        <v>202308</v>
      </c>
      <c r="B5636" s="19">
        <f>DATE(表格1[[#This Row],[年]],表格1[[#This Row],[月]],1)</f>
        <v>45139</v>
      </c>
      <c r="C5636" s="2" t="str">
        <f>LEFT(表格1[[#This Row],[年月]],4)</f>
        <v>2023</v>
      </c>
      <c r="D5636" s="2" t="str">
        <f>RIGHT(表格1[[#This Row],[年月]],2)</f>
        <v>08</v>
      </c>
      <c r="E5636" s="5">
        <v>67000000</v>
      </c>
      <c r="F5636" s="2" t="str">
        <f>VLOOKUP(TEXT(表格1[[#This Row],[地區]],"00000000"),縣市代碼,2,0)</f>
        <v>臺南市</v>
      </c>
      <c r="G5636" s="2" t="s">
        <v>10</v>
      </c>
      <c r="H5636" s="13">
        <v>2055706</v>
      </c>
      <c r="I5636" s="14">
        <v>5531364224</v>
      </c>
      <c r="J5636" s="14">
        <f>表格1[[#This Row],[信用卡交易筆數]]/1000</f>
        <v>2055.7060000000001</v>
      </c>
      <c r="K5636" s="14">
        <f>表格1[[#This Row],[信用卡交易金額'[新臺幣']]]/1000</f>
        <v>5531364.2240000004</v>
      </c>
      <c r="L5636" s="14">
        <f>表格1[[#This Row],[信用卡交易金額'[新臺幣']]]/1000000</f>
        <v>5531.3642239999999</v>
      </c>
      <c r="M5636" s="14" t="str" cm="1">
        <f t="array" ref="M5636">_xlfn.TEXTJOIN("", TRUE, _xlfn.XLOOKUP(TRUE, VALUE(表格1[[#This Row],[年月]]) &lt;= VALUE($R$8:$R$12), $Q$8:$Q$12)) &amp; "年度"</f>
        <v>2024年度</v>
      </c>
    </row>
    <row r="5637" spans="1:13" x14ac:dyDescent="0.3">
      <c r="A5637" s="2">
        <v>202308</v>
      </c>
      <c r="B5637" s="19">
        <f>DATE(表格1[[#This Row],[年]],表格1[[#This Row],[月]],1)</f>
        <v>45139</v>
      </c>
      <c r="C5637" s="2" t="str">
        <f>LEFT(表格1[[#This Row],[年月]],4)</f>
        <v>2023</v>
      </c>
      <c r="D5637" s="2" t="str">
        <f>RIGHT(表格1[[#This Row],[年月]],2)</f>
        <v>08</v>
      </c>
      <c r="E5637" s="5">
        <v>64000000</v>
      </c>
      <c r="F5637" s="2" t="str">
        <f>VLOOKUP(TEXT(表格1[[#This Row],[地區]],"00000000"),縣市代碼,2,0)</f>
        <v>高雄市</v>
      </c>
      <c r="G5637" s="2" t="s">
        <v>4</v>
      </c>
      <c r="H5637" s="13">
        <v>6460897</v>
      </c>
      <c r="I5637" s="14">
        <v>3481589455</v>
      </c>
      <c r="J5637" s="14">
        <f>表格1[[#This Row],[信用卡交易筆數]]/1000</f>
        <v>6460.8969999999999</v>
      </c>
      <c r="K5637" s="14">
        <f>表格1[[#This Row],[信用卡交易金額'[新臺幣']]]/1000</f>
        <v>3481589.4550000001</v>
      </c>
      <c r="L5637" s="14">
        <f>表格1[[#This Row],[信用卡交易金額'[新臺幣']]]/1000000</f>
        <v>3481.5894549999998</v>
      </c>
      <c r="M5637" s="14" t="str" cm="1">
        <f t="array" ref="M5637">_xlfn.TEXTJOIN("", TRUE, _xlfn.XLOOKUP(TRUE, VALUE(表格1[[#This Row],[年月]]) &lt;= VALUE($R$8:$R$12), $Q$8:$Q$12)) &amp; "年度"</f>
        <v>2024年度</v>
      </c>
    </row>
    <row r="5638" spans="1:13" x14ac:dyDescent="0.3">
      <c r="A5638" s="2">
        <v>202308</v>
      </c>
      <c r="B5638" s="19">
        <f>DATE(表格1[[#This Row],[年]],表格1[[#This Row],[月]],1)</f>
        <v>45139</v>
      </c>
      <c r="C5638" s="2" t="str">
        <f>LEFT(表格1[[#This Row],[年月]],4)</f>
        <v>2023</v>
      </c>
      <c r="D5638" s="2" t="str">
        <f>RIGHT(表格1[[#This Row],[年月]],2)</f>
        <v>08</v>
      </c>
      <c r="E5638" s="5">
        <v>64000000</v>
      </c>
      <c r="F5638" s="2" t="str">
        <f>VLOOKUP(TEXT(表格1[[#This Row],[地區]],"00000000"),縣市代碼,2,0)</f>
        <v>高雄市</v>
      </c>
      <c r="G5638" s="2" t="s">
        <v>5</v>
      </c>
      <c r="H5638" s="13">
        <v>371799</v>
      </c>
      <c r="I5638" s="14">
        <v>959524410</v>
      </c>
      <c r="J5638" s="14">
        <f>表格1[[#This Row],[信用卡交易筆數]]/1000</f>
        <v>371.79899999999998</v>
      </c>
      <c r="K5638" s="14">
        <f>表格1[[#This Row],[信用卡交易金額'[新臺幣']]]/1000</f>
        <v>959524.41</v>
      </c>
      <c r="L5638" s="14">
        <f>表格1[[#This Row],[信用卡交易金額'[新臺幣']]]/1000000</f>
        <v>959.52440999999999</v>
      </c>
      <c r="M5638" s="14" t="str" cm="1">
        <f t="array" ref="M5638">_xlfn.TEXTJOIN("", TRUE, _xlfn.XLOOKUP(TRUE, VALUE(表格1[[#This Row],[年月]]) &lt;= VALUE($R$8:$R$12), $Q$8:$Q$12)) &amp; "年度"</f>
        <v>2024年度</v>
      </c>
    </row>
    <row r="5639" spans="1:13" x14ac:dyDescent="0.3">
      <c r="A5639" s="2">
        <v>202308</v>
      </c>
      <c r="B5639" s="19">
        <f>DATE(表格1[[#This Row],[年]],表格1[[#This Row],[月]],1)</f>
        <v>45139</v>
      </c>
      <c r="C5639" s="2" t="str">
        <f>LEFT(表格1[[#This Row],[年月]],4)</f>
        <v>2023</v>
      </c>
      <c r="D5639" s="2" t="str">
        <f>RIGHT(表格1[[#This Row],[年月]],2)</f>
        <v>08</v>
      </c>
      <c r="E5639" s="5">
        <v>64000000</v>
      </c>
      <c r="F5639" s="2" t="str">
        <f>VLOOKUP(TEXT(表格1[[#This Row],[地區]],"00000000"),縣市代碼,2,0)</f>
        <v>高雄市</v>
      </c>
      <c r="G5639" s="2" t="s">
        <v>6</v>
      </c>
      <c r="H5639" s="13">
        <v>673658</v>
      </c>
      <c r="I5639" s="14">
        <v>2236170921</v>
      </c>
      <c r="J5639" s="14">
        <f>表格1[[#This Row],[信用卡交易筆數]]/1000</f>
        <v>673.65800000000002</v>
      </c>
      <c r="K5639" s="14">
        <f>表格1[[#This Row],[信用卡交易金額'[新臺幣']]]/1000</f>
        <v>2236170.9210000001</v>
      </c>
      <c r="L5639" s="14">
        <f>表格1[[#This Row],[信用卡交易金額'[新臺幣']]]/1000000</f>
        <v>2236.1709209999999</v>
      </c>
      <c r="M5639" s="14" t="str" cm="1">
        <f t="array" ref="M5639">_xlfn.TEXTJOIN("", TRUE, _xlfn.XLOOKUP(TRUE, VALUE(表格1[[#This Row],[年月]]) &lt;= VALUE($R$8:$R$12), $Q$8:$Q$12)) &amp; "年度"</f>
        <v>2024年度</v>
      </c>
    </row>
    <row r="5640" spans="1:13" x14ac:dyDescent="0.3">
      <c r="A5640" s="2">
        <v>202308</v>
      </c>
      <c r="B5640" s="19">
        <f>DATE(表格1[[#This Row],[年]],表格1[[#This Row],[月]],1)</f>
        <v>45139</v>
      </c>
      <c r="C5640" s="2" t="str">
        <f>LEFT(表格1[[#This Row],[年月]],4)</f>
        <v>2023</v>
      </c>
      <c r="D5640" s="2" t="str">
        <f>RIGHT(表格1[[#This Row],[年月]],2)</f>
        <v>08</v>
      </c>
      <c r="E5640" s="5">
        <v>64000000</v>
      </c>
      <c r="F5640" s="2" t="str">
        <f>VLOOKUP(TEXT(表格1[[#This Row],[地區]],"00000000"),縣市代碼,2,0)</f>
        <v>高雄市</v>
      </c>
      <c r="G5640" s="2" t="s">
        <v>7</v>
      </c>
      <c r="H5640" s="13">
        <v>3573764</v>
      </c>
      <c r="I5640" s="14">
        <v>4068566539</v>
      </c>
      <c r="J5640" s="14">
        <f>表格1[[#This Row],[信用卡交易筆數]]/1000</f>
        <v>3573.7640000000001</v>
      </c>
      <c r="K5640" s="14">
        <f>表格1[[#This Row],[信用卡交易金額'[新臺幣']]]/1000</f>
        <v>4068566.5389999999</v>
      </c>
      <c r="L5640" s="14">
        <f>表格1[[#This Row],[信用卡交易金額'[新臺幣']]]/1000000</f>
        <v>4068.5665389999999</v>
      </c>
      <c r="M5640" s="14" t="str" cm="1">
        <f t="array" ref="M5640">_xlfn.TEXTJOIN("", TRUE, _xlfn.XLOOKUP(TRUE, VALUE(表格1[[#This Row],[年月]]) &lt;= VALUE($R$8:$R$12), $Q$8:$Q$12)) &amp; "年度"</f>
        <v>2024年度</v>
      </c>
    </row>
    <row r="5641" spans="1:13" x14ac:dyDescent="0.3">
      <c r="A5641" s="2">
        <v>202308</v>
      </c>
      <c r="B5641" s="19">
        <f>DATE(表格1[[#This Row],[年]],表格1[[#This Row],[月]],1)</f>
        <v>45139</v>
      </c>
      <c r="C5641" s="2" t="str">
        <f>LEFT(表格1[[#This Row],[年月]],4)</f>
        <v>2023</v>
      </c>
      <c r="D5641" s="2" t="str">
        <f>RIGHT(表格1[[#This Row],[年月]],2)</f>
        <v>08</v>
      </c>
      <c r="E5641" s="5">
        <v>64000000</v>
      </c>
      <c r="F5641" s="2" t="str">
        <f>VLOOKUP(TEXT(表格1[[#This Row],[地區]],"00000000"),縣市代碼,2,0)</f>
        <v>高雄市</v>
      </c>
      <c r="G5641" s="2" t="s">
        <v>8</v>
      </c>
      <c r="H5641" s="13">
        <v>2659536</v>
      </c>
      <c r="I5641" s="14">
        <v>5260620313</v>
      </c>
      <c r="J5641" s="14">
        <f>表格1[[#This Row],[信用卡交易筆數]]/1000</f>
        <v>2659.5360000000001</v>
      </c>
      <c r="K5641" s="14">
        <f>表格1[[#This Row],[信用卡交易金額'[新臺幣']]]/1000</f>
        <v>5260620.3130000001</v>
      </c>
      <c r="L5641" s="14">
        <f>表格1[[#This Row],[信用卡交易金額'[新臺幣']]]/1000000</f>
        <v>5260.6203130000004</v>
      </c>
      <c r="M5641" s="14" t="str" cm="1">
        <f t="array" ref="M5641">_xlfn.TEXTJOIN("", TRUE, _xlfn.XLOOKUP(TRUE, VALUE(表格1[[#This Row],[年月]]) &lt;= VALUE($R$8:$R$12), $Q$8:$Q$12)) &amp; "年度"</f>
        <v>2024年度</v>
      </c>
    </row>
    <row r="5642" spans="1:13" x14ac:dyDescent="0.3">
      <c r="A5642" s="2">
        <v>202308</v>
      </c>
      <c r="B5642" s="19">
        <f>DATE(表格1[[#This Row],[年]],表格1[[#This Row],[月]],1)</f>
        <v>45139</v>
      </c>
      <c r="C5642" s="2" t="str">
        <f>LEFT(表格1[[#This Row],[年月]],4)</f>
        <v>2023</v>
      </c>
      <c r="D5642" s="2" t="str">
        <f>RIGHT(表格1[[#This Row],[年月]],2)</f>
        <v>08</v>
      </c>
      <c r="E5642" s="5">
        <v>64000000</v>
      </c>
      <c r="F5642" s="2" t="str">
        <f>VLOOKUP(TEXT(表格1[[#This Row],[地區]],"00000000"),縣市代碼,2,0)</f>
        <v>高雄市</v>
      </c>
      <c r="G5642" s="2" t="s">
        <v>9</v>
      </c>
      <c r="H5642" s="13">
        <v>6035937</v>
      </c>
      <c r="I5642" s="14">
        <v>7775634661</v>
      </c>
      <c r="J5642" s="14">
        <f>表格1[[#This Row],[信用卡交易筆數]]/1000</f>
        <v>6035.9369999999999</v>
      </c>
      <c r="K5642" s="14">
        <f>表格1[[#This Row],[信用卡交易金額'[新臺幣']]]/1000</f>
        <v>7775634.6610000003</v>
      </c>
      <c r="L5642" s="14">
        <f>表格1[[#This Row],[信用卡交易金額'[新臺幣']]]/1000000</f>
        <v>7775.6346610000001</v>
      </c>
      <c r="M5642" s="14" t="str" cm="1">
        <f t="array" ref="M5642">_xlfn.TEXTJOIN("", TRUE, _xlfn.XLOOKUP(TRUE, VALUE(表格1[[#This Row],[年月]]) &lt;= VALUE($R$8:$R$12), $Q$8:$Q$12)) &amp; "年度"</f>
        <v>2024年度</v>
      </c>
    </row>
    <row r="5643" spans="1:13" x14ac:dyDescent="0.3">
      <c r="A5643" s="2">
        <v>202308</v>
      </c>
      <c r="B5643" s="19">
        <f>DATE(表格1[[#This Row],[年]],表格1[[#This Row],[月]],1)</f>
        <v>45139</v>
      </c>
      <c r="C5643" s="2" t="str">
        <f>LEFT(表格1[[#This Row],[年月]],4)</f>
        <v>2023</v>
      </c>
      <c r="D5643" s="2" t="str">
        <f>RIGHT(表格1[[#This Row],[年月]],2)</f>
        <v>08</v>
      </c>
      <c r="E5643" s="5">
        <v>64000000</v>
      </c>
      <c r="F5643" s="2" t="str">
        <f>VLOOKUP(TEXT(表格1[[#This Row],[地區]],"00000000"),縣市代碼,2,0)</f>
        <v>高雄市</v>
      </c>
      <c r="G5643" s="2" t="s">
        <v>10</v>
      </c>
      <c r="H5643" s="13">
        <v>3041540</v>
      </c>
      <c r="I5643" s="14">
        <v>8771308220</v>
      </c>
      <c r="J5643" s="14">
        <f>表格1[[#This Row],[信用卡交易筆數]]/1000</f>
        <v>3041.54</v>
      </c>
      <c r="K5643" s="14">
        <f>表格1[[#This Row],[信用卡交易金額'[新臺幣']]]/1000</f>
        <v>8771308.2200000007</v>
      </c>
      <c r="L5643" s="14">
        <f>表格1[[#This Row],[信用卡交易金額'[新臺幣']]]/1000000</f>
        <v>8771.3082200000008</v>
      </c>
      <c r="M5643" s="14" t="str" cm="1">
        <f t="array" ref="M5643">_xlfn.TEXTJOIN("", TRUE, _xlfn.XLOOKUP(TRUE, VALUE(表格1[[#This Row],[年月]]) &lt;= VALUE($R$8:$R$12), $Q$8:$Q$12)) &amp; "年度"</f>
        <v>2024年度</v>
      </c>
    </row>
    <row r="5644" spans="1:13" x14ac:dyDescent="0.3">
      <c r="A5644" s="2">
        <v>202308</v>
      </c>
      <c r="B5644" s="19">
        <f>DATE(表格1[[#This Row],[年]],表格1[[#This Row],[月]],1)</f>
        <v>45139</v>
      </c>
      <c r="C5644" s="2" t="str">
        <f>LEFT(表格1[[#This Row],[年月]],4)</f>
        <v>2023</v>
      </c>
      <c r="D5644" s="2" t="str">
        <f>RIGHT(表格1[[#This Row],[年月]],2)</f>
        <v>08</v>
      </c>
      <c r="E5644" s="5">
        <v>10013000</v>
      </c>
      <c r="F5644" s="2" t="str">
        <f>VLOOKUP(TEXT(表格1[[#This Row],[地區]],"00000000"),縣市代碼,2,0)</f>
        <v>屏東縣</v>
      </c>
      <c r="G5644" s="2" t="s">
        <v>4</v>
      </c>
      <c r="H5644" s="13">
        <v>930146</v>
      </c>
      <c r="I5644" s="14">
        <v>472733896</v>
      </c>
      <c r="J5644" s="14">
        <f>表格1[[#This Row],[信用卡交易筆數]]/1000</f>
        <v>930.14599999999996</v>
      </c>
      <c r="K5644" s="14">
        <f>表格1[[#This Row],[信用卡交易金額'[新臺幣']]]/1000</f>
        <v>472733.89600000001</v>
      </c>
      <c r="L5644" s="14">
        <f>表格1[[#This Row],[信用卡交易金額'[新臺幣']]]/1000000</f>
        <v>472.73389600000002</v>
      </c>
      <c r="M5644" s="14" t="str" cm="1">
        <f t="array" ref="M5644">_xlfn.TEXTJOIN("", TRUE, _xlfn.XLOOKUP(TRUE, VALUE(表格1[[#This Row],[年月]]) &lt;= VALUE($R$8:$R$12), $Q$8:$Q$12)) &amp; "年度"</f>
        <v>2024年度</v>
      </c>
    </row>
    <row r="5645" spans="1:13" x14ac:dyDescent="0.3">
      <c r="A5645" s="2">
        <v>202308</v>
      </c>
      <c r="B5645" s="19">
        <f>DATE(表格1[[#This Row],[年]],表格1[[#This Row],[月]],1)</f>
        <v>45139</v>
      </c>
      <c r="C5645" s="2" t="str">
        <f>LEFT(表格1[[#This Row],[年月]],4)</f>
        <v>2023</v>
      </c>
      <c r="D5645" s="2" t="str">
        <f>RIGHT(表格1[[#This Row],[年月]],2)</f>
        <v>08</v>
      </c>
      <c r="E5645" s="5">
        <v>10013000</v>
      </c>
      <c r="F5645" s="2" t="str">
        <f>VLOOKUP(TEXT(表格1[[#This Row],[地區]],"00000000"),縣市代碼,2,0)</f>
        <v>屏東縣</v>
      </c>
      <c r="G5645" s="2" t="s">
        <v>5</v>
      </c>
      <c r="H5645" s="13">
        <v>66228</v>
      </c>
      <c r="I5645" s="14">
        <v>157146433</v>
      </c>
      <c r="J5645" s="14">
        <f>表格1[[#This Row],[信用卡交易筆數]]/1000</f>
        <v>66.227999999999994</v>
      </c>
      <c r="K5645" s="14">
        <f>表格1[[#This Row],[信用卡交易金額'[新臺幣']]]/1000</f>
        <v>157146.43299999999</v>
      </c>
      <c r="L5645" s="14">
        <f>表格1[[#This Row],[信用卡交易金額'[新臺幣']]]/1000000</f>
        <v>157.146433</v>
      </c>
      <c r="M5645" s="14" t="str" cm="1">
        <f t="array" ref="M5645">_xlfn.TEXTJOIN("", TRUE, _xlfn.XLOOKUP(TRUE, VALUE(表格1[[#This Row],[年月]]) &lt;= VALUE($R$8:$R$12), $Q$8:$Q$12)) &amp; "年度"</f>
        <v>2024年度</v>
      </c>
    </row>
    <row r="5646" spans="1:13" x14ac:dyDescent="0.3">
      <c r="A5646" s="2">
        <v>202308</v>
      </c>
      <c r="B5646" s="19">
        <f>DATE(表格1[[#This Row],[年]],表格1[[#This Row],[月]],1)</f>
        <v>45139</v>
      </c>
      <c r="C5646" s="2" t="str">
        <f>LEFT(表格1[[#This Row],[年月]],4)</f>
        <v>2023</v>
      </c>
      <c r="D5646" s="2" t="str">
        <f>RIGHT(表格1[[#This Row],[年月]],2)</f>
        <v>08</v>
      </c>
      <c r="E5646" s="5">
        <v>10013000</v>
      </c>
      <c r="F5646" s="2" t="str">
        <f>VLOOKUP(TEXT(表格1[[#This Row],[地區]],"00000000"),縣市代碼,2,0)</f>
        <v>屏東縣</v>
      </c>
      <c r="G5646" s="2" t="s">
        <v>6</v>
      </c>
      <c r="H5646" s="13">
        <v>112731</v>
      </c>
      <c r="I5646" s="14">
        <v>359323427</v>
      </c>
      <c r="J5646" s="14">
        <f>表格1[[#This Row],[信用卡交易筆數]]/1000</f>
        <v>112.73099999999999</v>
      </c>
      <c r="K5646" s="14">
        <f>表格1[[#This Row],[信用卡交易金額'[新臺幣']]]/1000</f>
        <v>359323.42700000003</v>
      </c>
      <c r="L5646" s="14">
        <f>表格1[[#This Row],[信用卡交易金額'[新臺幣']]]/1000000</f>
        <v>359.32342699999998</v>
      </c>
      <c r="M5646" s="14" t="str" cm="1">
        <f t="array" ref="M5646">_xlfn.TEXTJOIN("", TRUE, _xlfn.XLOOKUP(TRUE, VALUE(表格1[[#This Row],[年月]]) &lt;= VALUE($R$8:$R$12), $Q$8:$Q$12)) &amp; "年度"</f>
        <v>2024年度</v>
      </c>
    </row>
    <row r="5647" spans="1:13" x14ac:dyDescent="0.3">
      <c r="A5647" s="2">
        <v>202308</v>
      </c>
      <c r="B5647" s="19">
        <f>DATE(表格1[[#This Row],[年]],表格1[[#This Row],[月]],1)</f>
        <v>45139</v>
      </c>
      <c r="C5647" s="2" t="str">
        <f>LEFT(表格1[[#This Row],[年月]],4)</f>
        <v>2023</v>
      </c>
      <c r="D5647" s="2" t="str">
        <f>RIGHT(表格1[[#This Row],[年月]],2)</f>
        <v>08</v>
      </c>
      <c r="E5647" s="5">
        <v>10013000</v>
      </c>
      <c r="F5647" s="2" t="str">
        <f>VLOOKUP(TEXT(表格1[[#This Row],[地區]],"00000000"),縣市代碼,2,0)</f>
        <v>屏東縣</v>
      </c>
      <c r="G5647" s="2" t="s">
        <v>7</v>
      </c>
      <c r="H5647" s="13">
        <v>703740</v>
      </c>
      <c r="I5647" s="14">
        <v>788158505</v>
      </c>
      <c r="J5647" s="14">
        <f>表格1[[#This Row],[信用卡交易筆數]]/1000</f>
        <v>703.74</v>
      </c>
      <c r="K5647" s="14">
        <f>表格1[[#This Row],[信用卡交易金額'[新臺幣']]]/1000</f>
        <v>788158.505</v>
      </c>
      <c r="L5647" s="14">
        <f>表格1[[#This Row],[信用卡交易金額'[新臺幣']]]/1000000</f>
        <v>788.15850499999999</v>
      </c>
      <c r="M5647" s="14" t="str" cm="1">
        <f t="array" ref="M5647">_xlfn.TEXTJOIN("", TRUE, _xlfn.XLOOKUP(TRUE, VALUE(表格1[[#This Row],[年月]]) &lt;= VALUE($R$8:$R$12), $Q$8:$Q$12)) &amp; "年度"</f>
        <v>2024年度</v>
      </c>
    </row>
    <row r="5648" spans="1:13" x14ac:dyDescent="0.3">
      <c r="A5648" s="2">
        <v>202308</v>
      </c>
      <c r="B5648" s="19">
        <f>DATE(表格1[[#This Row],[年]],表格1[[#This Row],[月]],1)</f>
        <v>45139</v>
      </c>
      <c r="C5648" s="2" t="str">
        <f>LEFT(表格1[[#This Row],[年月]],4)</f>
        <v>2023</v>
      </c>
      <c r="D5648" s="2" t="str">
        <f>RIGHT(表格1[[#This Row],[年月]],2)</f>
        <v>08</v>
      </c>
      <c r="E5648" s="5">
        <v>10013000</v>
      </c>
      <c r="F5648" s="2" t="str">
        <f>VLOOKUP(TEXT(表格1[[#This Row],[地區]],"00000000"),縣市代碼,2,0)</f>
        <v>屏東縣</v>
      </c>
      <c r="G5648" s="2" t="s">
        <v>8</v>
      </c>
      <c r="H5648" s="13">
        <v>437689</v>
      </c>
      <c r="I5648" s="14">
        <v>821056038</v>
      </c>
      <c r="J5648" s="14">
        <f>表格1[[#This Row],[信用卡交易筆數]]/1000</f>
        <v>437.68900000000002</v>
      </c>
      <c r="K5648" s="14">
        <f>表格1[[#This Row],[信用卡交易金額'[新臺幣']]]/1000</f>
        <v>821056.03799999994</v>
      </c>
      <c r="L5648" s="14">
        <f>表格1[[#This Row],[信用卡交易金額'[新臺幣']]]/1000000</f>
        <v>821.05603799999994</v>
      </c>
      <c r="M5648" s="14" t="str" cm="1">
        <f t="array" ref="M5648">_xlfn.TEXTJOIN("", TRUE, _xlfn.XLOOKUP(TRUE, VALUE(表格1[[#This Row],[年月]]) &lt;= VALUE($R$8:$R$12), $Q$8:$Q$12)) &amp; "年度"</f>
        <v>2024年度</v>
      </c>
    </row>
    <row r="5649" spans="1:13" x14ac:dyDescent="0.3">
      <c r="A5649" s="2">
        <v>202308</v>
      </c>
      <c r="B5649" s="19">
        <f>DATE(表格1[[#This Row],[年]],表格1[[#This Row],[月]],1)</f>
        <v>45139</v>
      </c>
      <c r="C5649" s="2" t="str">
        <f>LEFT(表格1[[#This Row],[年月]],4)</f>
        <v>2023</v>
      </c>
      <c r="D5649" s="2" t="str">
        <f>RIGHT(表格1[[#This Row],[年月]],2)</f>
        <v>08</v>
      </c>
      <c r="E5649" s="5">
        <v>10013000</v>
      </c>
      <c r="F5649" s="2" t="str">
        <f>VLOOKUP(TEXT(表格1[[#This Row],[地區]],"00000000"),縣市代碼,2,0)</f>
        <v>屏東縣</v>
      </c>
      <c r="G5649" s="2" t="s">
        <v>9</v>
      </c>
      <c r="H5649" s="13">
        <v>947744</v>
      </c>
      <c r="I5649" s="14">
        <v>1210065699</v>
      </c>
      <c r="J5649" s="14">
        <f>表格1[[#This Row],[信用卡交易筆數]]/1000</f>
        <v>947.74400000000003</v>
      </c>
      <c r="K5649" s="14">
        <f>表格1[[#This Row],[信用卡交易金額'[新臺幣']]]/1000</f>
        <v>1210065.699</v>
      </c>
      <c r="L5649" s="14">
        <f>表格1[[#This Row],[信用卡交易金額'[新臺幣']]]/1000000</f>
        <v>1210.065699</v>
      </c>
      <c r="M5649" s="14" t="str" cm="1">
        <f t="array" ref="M5649">_xlfn.TEXTJOIN("", TRUE, _xlfn.XLOOKUP(TRUE, VALUE(表格1[[#This Row],[年月]]) &lt;= VALUE($R$8:$R$12), $Q$8:$Q$12)) &amp; "年度"</f>
        <v>2024年度</v>
      </c>
    </row>
    <row r="5650" spans="1:13" x14ac:dyDescent="0.3">
      <c r="A5650" s="2">
        <v>202308</v>
      </c>
      <c r="B5650" s="19">
        <f>DATE(表格1[[#This Row],[年]],表格1[[#This Row],[月]],1)</f>
        <v>45139</v>
      </c>
      <c r="C5650" s="2" t="str">
        <f>LEFT(表格1[[#This Row],[年月]],4)</f>
        <v>2023</v>
      </c>
      <c r="D5650" s="2" t="str">
        <f>RIGHT(表格1[[#This Row],[年月]],2)</f>
        <v>08</v>
      </c>
      <c r="E5650" s="5">
        <v>10013000</v>
      </c>
      <c r="F5650" s="2" t="str">
        <f>VLOOKUP(TEXT(表格1[[#This Row],[地區]],"00000000"),縣市代碼,2,0)</f>
        <v>屏東縣</v>
      </c>
      <c r="G5650" s="2" t="s">
        <v>10</v>
      </c>
      <c r="H5650" s="13">
        <v>552629</v>
      </c>
      <c r="I5650" s="14">
        <v>1695330095</v>
      </c>
      <c r="J5650" s="14">
        <f>表格1[[#This Row],[信用卡交易筆數]]/1000</f>
        <v>552.62900000000002</v>
      </c>
      <c r="K5650" s="14">
        <f>表格1[[#This Row],[信用卡交易金額'[新臺幣']]]/1000</f>
        <v>1695330.095</v>
      </c>
      <c r="L5650" s="14">
        <f>表格1[[#This Row],[信用卡交易金額'[新臺幣']]]/1000000</f>
        <v>1695.330095</v>
      </c>
      <c r="M5650" s="14" t="str" cm="1">
        <f t="array" ref="M5650">_xlfn.TEXTJOIN("", TRUE, _xlfn.XLOOKUP(TRUE, VALUE(表格1[[#This Row],[年月]]) &lt;= VALUE($R$8:$R$12), $Q$8:$Q$12)) &amp; "年度"</f>
        <v>2024年度</v>
      </c>
    </row>
    <row r="5651" spans="1:13" x14ac:dyDescent="0.3">
      <c r="A5651" s="2">
        <v>202308</v>
      </c>
      <c r="B5651" s="19">
        <f>DATE(表格1[[#This Row],[年]],表格1[[#This Row],[月]],1)</f>
        <v>45139</v>
      </c>
      <c r="C5651" s="2" t="str">
        <f>LEFT(表格1[[#This Row],[年月]],4)</f>
        <v>2023</v>
      </c>
      <c r="D5651" s="2" t="str">
        <f>RIGHT(表格1[[#This Row],[年月]],2)</f>
        <v>08</v>
      </c>
      <c r="E5651" s="5">
        <v>10017000</v>
      </c>
      <c r="F5651" s="2" t="str">
        <f>VLOOKUP(TEXT(表格1[[#This Row],[地區]],"00000000"),縣市代碼,2,0)</f>
        <v>基隆市</v>
      </c>
      <c r="G5651" s="2" t="s">
        <v>4</v>
      </c>
      <c r="H5651" s="13">
        <v>873384</v>
      </c>
      <c r="I5651" s="14">
        <v>428738028</v>
      </c>
      <c r="J5651" s="14">
        <f>表格1[[#This Row],[信用卡交易筆數]]/1000</f>
        <v>873.38400000000001</v>
      </c>
      <c r="K5651" s="14">
        <f>表格1[[#This Row],[信用卡交易金額'[新臺幣']]]/1000</f>
        <v>428738.02799999999</v>
      </c>
      <c r="L5651" s="14">
        <f>表格1[[#This Row],[信用卡交易金額'[新臺幣']]]/1000000</f>
        <v>428.73802799999999</v>
      </c>
      <c r="M5651" s="14" t="str" cm="1">
        <f t="array" ref="M5651">_xlfn.TEXTJOIN("", TRUE, _xlfn.XLOOKUP(TRUE, VALUE(表格1[[#This Row],[年月]]) &lt;= VALUE($R$8:$R$12), $Q$8:$Q$12)) &amp; "年度"</f>
        <v>2024年度</v>
      </c>
    </row>
    <row r="5652" spans="1:13" x14ac:dyDescent="0.3">
      <c r="A5652" s="2">
        <v>202308</v>
      </c>
      <c r="B5652" s="19">
        <f>DATE(表格1[[#This Row],[年]],表格1[[#This Row],[月]],1)</f>
        <v>45139</v>
      </c>
      <c r="C5652" s="2" t="str">
        <f>LEFT(表格1[[#This Row],[年月]],4)</f>
        <v>2023</v>
      </c>
      <c r="D5652" s="2" t="str">
        <f>RIGHT(表格1[[#This Row],[年月]],2)</f>
        <v>08</v>
      </c>
      <c r="E5652" s="5">
        <v>10017000</v>
      </c>
      <c r="F5652" s="2" t="str">
        <f>VLOOKUP(TEXT(表格1[[#This Row],[地區]],"00000000"),縣市代碼,2,0)</f>
        <v>基隆市</v>
      </c>
      <c r="G5652" s="2" t="s">
        <v>5</v>
      </c>
      <c r="H5652" s="13">
        <v>54571</v>
      </c>
      <c r="I5652" s="14">
        <v>143499978</v>
      </c>
      <c r="J5652" s="14">
        <f>表格1[[#This Row],[信用卡交易筆數]]/1000</f>
        <v>54.570999999999998</v>
      </c>
      <c r="K5652" s="14">
        <f>表格1[[#This Row],[信用卡交易金額'[新臺幣']]]/1000</f>
        <v>143499.978</v>
      </c>
      <c r="L5652" s="14">
        <f>表格1[[#This Row],[信用卡交易金額'[新臺幣']]]/1000000</f>
        <v>143.499978</v>
      </c>
      <c r="M5652" s="14" t="str" cm="1">
        <f t="array" ref="M5652">_xlfn.TEXTJOIN("", TRUE, _xlfn.XLOOKUP(TRUE, VALUE(表格1[[#This Row],[年月]]) &lt;= VALUE($R$8:$R$12), $Q$8:$Q$12)) &amp; "年度"</f>
        <v>2024年度</v>
      </c>
    </row>
    <row r="5653" spans="1:13" x14ac:dyDescent="0.3">
      <c r="A5653" s="2">
        <v>202308</v>
      </c>
      <c r="B5653" s="19">
        <f>DATE(表格1[[#This Row],[年]],表格1[[#This Row],[月]],1)</f>
        <v>45139</v>
      </c>
      <c r="C5653" s="2" t="str">
        <f>LEFT(表格1[[#This Row],[年月]],4)</f>
        <v>2023</v>
      </c>
      <c r="D5653" s="2" t="str">
        <f>RIGHT(表格1[[#This Row],[年月]],2)</f>
        <v>08</v>
      </c>
      <c r="E5653" s="5">
        <v>10017000</v>
      </c>
      <c r="F5653" s="2" t="str">
        <f>VLOOKUP(TEXT(表格1[[#This Row],[地區]],"00000000"),縣市代碼,2,0)</f>
        <v>基隆市</v>
      </c>
      <c r="G5653" s="2" t="s">
        <v>6</v>
      </c>
      <c r="H5653" s="13">
        <v>73440</v>
      </c>
      <c r="I5653" s="14">
        <v>261948788</v>
      </c>
      <c r="J5653" s="14">
        <f>表格1[[#This Row],[信用卡交易筆數]]/1000</f>
        <v>73.44</v>
      </c>
      <c r="K5653" s="14">
        <f>表格1[[#This Row],[信用卡交易金額'[新臺幣']]]/1000</f>
        <v>261948.788</v>
      </c>
      <c r="L5653" s="14">
        <f>表格1[[#This Row],[信用卡交易金額'[新臺幣']]]/1000000</f>
        <v>261.94878799999998</v>
      </c>
      <c r="M5653" s="14" t="str" cm="1">
        <f t="array" ref="M5653">_xlfn.TEXTJOIN("", TRUE, _xlfn.XLOOKUP(TRUE, VALUE(表格1[[#This Row],[年月]]) &lt;= VALUE($R$8:$R$12), $Q$8:$Q$12)) &amp; "年度"</f>
        <v>2024年度</v>
      </c>
    </row>
    <row r="5654" spans="1:13" x14ac:dyDescent="0.3">
      <c r="A5654" s="2">
        <v>202308</v>
      </c>
      <c r="B5654" s="19">
        <f>DATE(表格1[[#This Row],[年]],表格1[[#This Row],[月]],1)</f>
        <v>45139</v>
      </c>
      <c r="C5654" s="2" t="str">
        <f>LEFT(表格1[[#This Row],[年月]],4)</f>
        <v>2023</v>
      </c>
      <c r="D5654" s="2" t="str">
        <f>RIGHT(表格1[[#This Row],[年月]],2)</f>
        <v>08</v>
      </c>
      <c r="E5654" s="5">
        <v>10017000</v>
      </c>
      <c r="F5654" s="2" t="str">
        <f>VLOOKUP(TEXT(表格1[[#This Row],[地區]],"00000000"),縣市代碼,2,0)</f>
        <v>基隆市</v>
      </c>
      <c r="G5654" s="2" t="s">
        <v>7</v>
      </c>
      <c r="H5654" s="13">
        <v>472633</v>
      </c>
      <c r="I5654" s="14">
        <v>484494615</v>
      </c>
      <c r="J5654" s="14">
        <f>表格1[[#This Row],[信用卡交易筆數]]/1000</f>
        <v>472.63299999999998</v>
      </c>
      <c r="K5654" s="14">
        <f>表格1[[#This Row],[信用卡交易金額'[新臺幣']]]/1000</f>
        <v>484494.61499999999</v>
      </c>
      <c r="L5654" s="14">
        <f>表格1[[#This Row],[信用卡交易金額'[新臺幣']]]/1000000</f>
        <v>484.49461500000001</v>
      </c>
      <c r="M5654" s="14" t="str" cm="1">
        <f t="array" ref="M5654">_xlfn.TEXTJOIN("", TRUE, _xlfn.XLOOKUP(TRUE, VALUE(表格1[[#This Row],[年月]]) &lt;= VALUE($R$8:$R$12), $Q$8:$Q$12)) &amp; "年度"</f>
        <v>2024年度</v>
      </c>
    </row>
    <row r="5655" spans="1:13" x14ac:dyDescent="0.3">
      <c r="A5655" s="2">
        <v>202308</v>
      </c>
      <c r="B5655" s="19">
        <f>DATE(表格1[[#This Row],[年]],表格1[[#This Row],[月]],1)</f>
        <v>45139</v>
      </c>
      <c r="C5655" s="2" t="str">
        <f>LEFT(表格1[[#This Row],[年月]],4)</f>
        <v>2023</v>
      </c>
      <c r="D5655" s="2" t="str">
        <f>RIGHT(表格1[[#This Row],[年月]],2)</f>
        <v>08</v>
      </c>
      <c r="E5655" s="5">
        <v>10017000</v>
      </c>
      <c r="F5655" s="2" t="str">
        <f>VLOOKUP(TEXT(表格1[[#This Row],[地區]],"00000000"),縣市代碼,2,0)</f>
        <v>基隆市</v>
      </c>
      <c r="G5655" s="2" t="s">
        <v>8</v>
      </c>
      <c r="H5655" s="13">
        <v>354518</v>
      </c>
      <c r="I5655" s="14">
        <v>693653593</v>
      </c>
      <c r="J5655" s="14">
        <f>表格1[[#This Row],[信用卡交易筆數]]/1000</f>
        <v>354.51799999999997</v>
      </c>
      <c r="K5655" s="14">
        <f>表格1[[#This Row],[信用卡交易金額'[新臺幣']]]/1000</f>
        <v>693653.59299999999</v>
      </c>
      <c r="L5655" s="14">
        <f>表格1[[#This Row],[信用卡交易金額'[新臺幣']]]/1000000</f>
        <v>693.653593</v>
      </c>
      <c r="M5655" s="14" t="str" cm="1">
        <f t="array" ref="M5655">_xlfn.TEXTJOIN("", TRUE, _xlfn.XLOOKUP(TRUE, VALUE(表格1[[#This Row],[年月]]) &lt;= VALUE($R$8:$R$12), $Q$8:$Q$12)) &amp; "年度"</f>
        <v>2024年度</v>
      </c>
    </row>
    <row r="5656" spans="1:13" x14ac:dyDescent="0.3">
      <c r="A5656" s="2">
        <v>202308</v>
      </c>
      <c r="B5656" s="19">
        <f>DATE(表格1[[#This Row],[年]],表格1[[#This Row],[月]],1)</f>
        <v>45139</v>
      </c>
      <c r="C5656" s="2" t="str">
        <f>LEFT(表格1[[#This Row],[年月]],4)</f>
        <v>2023</v>
      </c>
      <c r="D5656" s="2" t="str">
        <f>RIGHT(表格1[[#This Row],[年月]],2)</f>
        <v>08</v>
      </c>
      <c r="E5656" s="5">
        <v>10017000</v>
      </c>
      <c r="F5656" s="2" t="str">
        <f>VLOOKUP(TEXT(表格1[[#This Row],[地區]],"00000000"),縣市代碼,2,0)</f>
        <v>基隆市</v>
      </c>
      <c r="G5656" s="2" t="s">
        <v>9</v>
      </c>
      <c r="H5656" s="13">
        <v>808769</v>
      </c>
      <c r="I5656" s="14">
        <v>891412656</v>
      </c>
      <c r="J5656" s="14">
        <f>表格1[[#This Row],[信用卡交易筆數]]/1000</f>
        <v>808.76900000000001</v>
      </c>
      <c r="K5656" s="14">
        <f>表格1[[#This Row],[信用卡交易金額'[新臺幣']]]/1000</f>
        <v>891412.65599999996</v>
      </c>
      <c r="L5656" s="14">
        <f>表格1[[#This Row],[信用卡交易金額'[新臺幣']]]/1000000</f>
        <v>891.41265599999997</v>
      </c>
      <c r="M5656" s="14" t="str" cm="1">
        <f t="array" ref="M5656">_xlfn.TEXTJOIN("", TRUE, _xlfn.XLOOKUP(TRUE, VALUE(表格1[[#This Row],[年月]]) &lt;= VALUE($R$8:$R$12), $Q$8:$Q$12)) &amp; "年度"</f>
        <v>2024年度</v>
      </c>
    </row>
    <row r="5657" spans="1:13" x14ac:dyDescent="0.3">
      <c r="A5657" s="2">
        <v>202308</v>
      </c>
      <c r="B5657" s="19">
        <f>DATE(表格1[[#This Row],[年]],表格1[[#This Row],[月]],1)</f>
        <v>45139</v>
      </c>
      <c r="C5657" s="2" t="str">
        <f>LEFT(表格1[[#This Row],[年月]],4)</f>
        <v>2023</v>
      </c>
      <c r="D5657" s="2" t="str">
        <f>RIGHT(表格1[[#This Row],[年月]],2)</f>
        <v>08</v>
      </c>
      <c r="E5657" s="5">
        <v>10017000</v>
      </c>
      <c r="F5657" s="2" t="str">
        <f>VLOOKUP(TEXT(表格1[[#This Row],[地區]],"00000000"),縣市代碼,2,0)</f>
        <v>基隆市</v>
      </c>
      <c r="G5657" s="2" t="s">
        <v>10</v>
      </c>
      <c r="H5657" s="13">
        <v>452086</v>
      </c>
      <c r="I5657" s="14">
        <v>1100154177</v>
      </c>
      <c r="J5657" s="14">
        <f>表格1[[#This Row],[信用卡交易筆數]]/1000</f>
        <v>452.08600000000001</v>
      </c>
      <c r="K5657" s="14">
        <f>表格1[[#This Row],[信用卡交易金額'[新臺幣']]]/1000</f>
        <v>1100154.1769999999</v>
      </c>
      <c r="L5657" s="14">
        <f>表格1[[#This Row],[信用卡交易金額'[新臺幣']]]/1000000</f>
        <v>1100.1541769999999</v>
      </c>
      <c r="M5657" s="14" t="str" cm="1">
        <f t="array" ref="M5657">_xlfn.TEXTJOIN("", TRUE, _xlfn.XLOOKUP(TRUE, VALUE(表格1[[#This Row],[年月]]) &lt;= VALUE($R$8:$R$12), $Q$8:$Q$12)) &amp; "年度"</f>
        <v>2024年度</v>
      </c>
    </row>
    <row r="5658" spans="1:13" x14ac:dyDescent="0.3">
      <c r="A5658" s="2">
        <v>202308</v>
      </c>
      <c r="B5658" s="19">
        <f>DATE(表格1[[#This Row],[年]],表格1[[#This Row],[月]],1)</f>
        <v>45139</v>
      </c>
      <c r="C5658" s="2" t="str">
        <f>LEFT(表格1[[#This Row],[年月]],4)</f>
        <v>2023</v>
      </c>
      <c r="D5658" s="2" t="str">
        <f>RIGHT(表格1[[#This Row],[年月]],2)</f>
        <v>08</v>
      </c>
      <c r="E5658" s="5">
        <v>10002000</v>
      </c>
      <c r="F5658" s="2" t="str">
        <f>VLOOKUP(TEXT(表格1[[#This Row],[地區]],"00000000"),縣市代碼,2,0)</f>
        <v>宜蘭縣</v>
      </c>
      <c r="G5658" s="2" t="s">
        <v>4</v>
      </c>
      <c r="H5658" s="13">
        <v>706802</v>
      </c>
      <c r="I5658" s="14">
        <v>333895943</v>
      </c>
      <c r="J5658" s="14">
        <f>表格1[[#This Row],[信用卡交易筆數]]/1000</f>
        <v>706.80200000000002</v>
      </c>
      <c r="K5658" s="14">
        <f>表格1[[#This Row],[信用卡交易金額'[新臺幣']]]/1000</f>
        <v>333895.94300000003</v>
      </c>
      <c r="L5658" s="14">
        <f>表格1[[#This Row],[信用卡交易金額'[新臺幣']]]/1000000</f>
        <v>333.89594299999999</v>
      </c>
      <c r="M5658" s="14" t="str" cm="1">
        <f t="array" ref="M5658">_xlfn.TEXTJOIN("", TRUE, _xlfn.XLOOKUP(TRUE, VALUE(表格1[[#This Row],[年月]]) &lt;= VALUE($R$8:$R$12), $Q$8:$Q$12)) &amp; "年度"</f>
        <v>2024年度</v>
      </c>
    </row>
    <row r="5659" spans="1:13" x14ac:dyDescent="0.3">
      <c r="A5659" s="2">
        <v>202308</v>
      </c>
      <c r="B5659" s="19">
        <f>DATE(表格1[[#This Row],[年]],表格1[[#This Row],[月]],1)</f>
        <v>45139</v>
      </c>
      <c r="C5659" s="2" t="str">
        <f>LEFT(表格1[[#This Row],[年月]],4)</f>
        <v>2023</v>
      </c>
      <c r="D5659" s="2" t="str">
        <f>RIGHT(表格1[[#This Row],[年月]],2)</f>
        <v>08</v>
      </c>
      <c r="E5659" s="5">
        <v>10002000</v>
      </c>
      <c r="F5659" s="2" t="str">
        <f>VLOOKUP(TEXT(表格1[[#This Row],[地區]],"00000000"),縣市代碼,2,0)</f>
        <v>宜蘭縣</v>
      </c>
      <c r="G5659" s="2" t="s">
        <v>5</v>
      </c>
      <c r="H5659" s="13">
        <v>46403</v>
      </c>
      <c r="I5659" s="14">
        <v>121534331</v>
      </c>
      <c r="J5659" s="14">
        <f>表格1[[#This Row],[信用卡交易筆數]]/1000</f>
        <v>46.402999999999999</v>
      </c>
      <c r="K5659" s="14">
        <f>表格1[[#This Row],[信用卡交易金額'[新臺幣']]]/1000</f>
        <v>121534.33100000001</v>
      </c>
      <c r="L5659" s="14">
        <f>表格1[[#This Row],[信用卡交易金額'[新臺幣']]]/1000000</f>
        <v>121.53433099999999</v>
      </c>
      <c r="M5659" s="14" t="str" cm="1">
        <f t="array" ref="M5659">_xlfn.TEXTJOIN("", TRUE, _xlfn.XLOOKUP(TRUE, VALUE(表格1[[#This Row],[年月]]) &lt;= VALUE($R$8:$R$12), $Q$8:$Q$12)) &amp; "年度"</f>
        <v>2024年度</v>
      </c>
    </row>
    <row r="5660" spans="1:13" x14ac:dyDescent="0.3">
      <c r="A5660" s="2">
        <v>202308</v>
      </c>
      <c r="B5660" s="19">
        <f>DATE(表格1[[#This Row],[年]],表格1[[#This Row],[月]],1)</f>
        <v>45139</v>
      </c>
      <c r="C5660" s="2" t="str">
        <f>LEFT(表格1[[#This Row],[年月]],4)</f>
        <v>2023</v>
      </c>
      <c r="D5660" s="2" t="str">
        <f>RIGHT(表格1[[#This Row],[年月]],2)</f>
        <v>08</v>
      </c>
      <c r="E5660" s="5">
        <v>10002000</v>
      </c>
      <c r="F5660" s="2" t="str">
        <f>VLOOKUP(TEXT(表格1[[#This Row],[地區]],"00000000"),縣市代碼,2,0)</f>
        <v>宜蘭縣</v>
      </c>
      <c r="G5660" s="2" t="s">
        <v>6</v>
      </c>
      <c r="H5660" s="13">
        <v>77460</v>
      </c>
      <c r="I5660" s="14">
        <v>258001293</v>
      </c>
      <c r="J5660" s="14">
        <f>表格1[[#This Row],[信用卡交易筆數]]/1000</f>
        <v>77.459999999999994</v>
      </c>
      <c r="K5660" s="14">
        <f>表格1[[#This Row],[信用卡交易金額'[新臺幣']]]/1000</f>
        <v>258001.29300000001</v>
      </c>
      <c r="L5660" s="14">
        <f>表格1[[#This Row],[信用卡交易金額'[新臺幣']]]/1000000</f>
        <v>258.00129299999998</v>
      </c>
      <c r="M5660" s="14" t="str" cm="1">
        <f t="array" ref="M5660">_xlfn.TEXTJOIN("", TRUE, _xlfn.XLOOKUP(TRUE, VALUE(表格1[[#This Row],[年月]]) &lt;= VALUE($R$8:$R$12), $Q$8:$Q$12)) &amp; "年度"</f>
        <v>2024年度</v>
      </c>
    </row>
    <row r="5661" spans="1:13" x14ac:dyDescent="0.3">
      <c r="A5661" s="2">
        <v>202308</v>
      </c>
      <c r="B5661" s="19">
        <f>DATE(表格1[[#This Row],[年]],表格1[[#This Row],[月]],1)</f>
        <v>45139</v>
      </c>
      <c r="C5661" s="2" t="str">
        <f>LEFT(表格1[[#This Row],[年月]],4)</f>
        <v>2023</v>
      </c>
      <c r="D5661" s="2" t="str">
        <f>RIGHT(表格1[[#This Row],[年月]],2)</f>
        <v>08</v>
      </c>
      <c r="E5661" s="5">
        <v>10002000</v>
      </c>
      <c r="F5661" s="2" t="str">
        <f>VLOOKUP(TEXT(表格1[[#This Row],[地區]],"00000000"),縣市代碼,2,0)</f>
        <v>宜蘭縣</v>
      </c>
      <c r="G5661" s="2" t="s">
        <v>7</v>
      </c>
      <c r="H5661" s="13">
        <v>422958</v>
      </c>
      <c r="I5661" s="14">
        <v>473605220</v>
      </c>
      <c r="J5661" s="14">
        <f>表格1[[#This Row],[信用卡交易筆數]]/1000</f>
        <v>422.95800000000003</v>
      </c>
      <c r="K5661" s="14">
        <f>表格1[[#This Row],[信用卡交易金額'[新臺幣']]]/1000</f>
        <v>473605.22</v>
      </c>
      <c r="L5661" s="14">
        <f>表格1[[#This Row],[信用卡交易金額'[新臺幣']]]/1000000</f>
        <v>473.60521999999997</v>
      </c>
      <c r="M5661" s="14" t="str" cm="1">
        <f t="array" ref="M5661">_xlfn.TEXTJOIN("", TRUE, _xlfn.XLOOKUP(TRUE, VALUE(表格1[[#This Row],[年月]]) &lt;= VALUE($R$8:$R$12), $Q$8:$Q$12)) &amp; "年度"</f>
        <v>2024年度</v>
      </c>
    </row>
    <row r="5662" spans="1:13" x14ac:dyDescent="0.3">
      <c r="A5662" s="2">
        <v>202308</v>
      </c>
      <c r="B5662" s="19">
        <f>DATE(表格1[[#This Row],[年]],表格1[[#This Row],[月]],1)</f>
        <v>45139</v>
      </c>
      <c r="C5662" s="2" t="str">
        <f>LEFT(表格1[[#This Row],[年月]],4)</f>
        <v>2023</v>
      </c>
      <c r="D5662" s="2" t="str">
        <f>RIGHT(表格1[[#This Row],[年月]],2)</f>
        <v>08</v>
      </c>
      <c r="E5662" s="5">
        <v>10002000</v>
      </c>
      <c r="F5662" s="2" t="str">
        <f>VLOOKUP(TEXT(表格1[[#This Row],[地區]],"00000000"),縣市代碼,2,0)</f>
        <v>宜蘭縣</v>
      </c>
      <c r="G5662" s="2" t="s">
        <v>8</v>
      </c>
      <c r="H5662" s="13">
        <v>321983</v>
      </c>
      <c r="I5662" s="14">
        <v>620979930</v>
      </c>
      <c r="J5662" s="14">
        <f>表格1[[#This Row],[信用卡交易筆數]]/1000</f>
        <v>321.983</v>
      </c>
      <c r="K5662" s="14">
        <f>表格1[[#This Row],[信用卡交易金額'[新臺幣']]]/1000</f>
        <v>620979.93000000005</v>
      </c>
      <c r="L5662" s="14">
        <f>表格1[[#This Row],[信用卡交易金額'[新臺幣']]]/1000000</f>
        <v>620.97992999999997</v>
      </c>
      <c r="M5662" s="14" t="str" cm="1">
        <f t="array" ref="M5662">_xlfn.TEXTJOIN("", TRUE, _xlfn.XLOOKUP(TRUE, VALUE(表格1[[#This Row],[年月]]) &lt;= VALUE($R$8:$R$12), $Q$8:$Q$12)) &amp; "年度"</f>
        <v>2024年度</v>
      </c>
    </row>
    <row r="5663" spans="1:13" x14ac:dyDescent="0.3">
      <c r="A5663" s="2">
        <v>202308</v>
      </c>
      <c r="B5663" s="19">
        <f>DATE(表格1[[#This Row],[年]],表格1[[#This Row],[月]],1)</f>
        <v>45139</v>
      </c>
      <c r="C5663" s="2" t="str">
        <f>LEFT(表格1[[#This Row],[年月]],4)</f>
        <v>2023</v>
      </c>
      <c r="D5663" s="2" t="str">
        <f>RIGHT(表格1[[#This Row],[年月]],2)</f>
        <v>08</v>
      </c>
      <c r="E5663" s="5">
        <v>10002000</v>
      </c>
      <c r="F5663" s="2" t="str">
        <f>VLOOKUP(TEXT(表格1[[#This Row],[地區]],"00000000"),縣市代碼,2,0)</f>
        <v>宜蘭縣</v>
      </c>
      <c r="G5663" s="2" t="s">
        <v>9</v>
      </c>
      <c r="H5663" s="13">
        <v>727325</v>
      </c>
      <c r="I5663" s="14">
        <v>824482639</v>
      </c>
      <c r="J5663" s="14">
        <f>表格1[[#This Row],[信用卡交易筆數]]/1000</f>
        <v>727.32500000000005</v>
      </c>
      <c r="K5663" s="14">
        <f>表格1[[#This Row],[信用卡交易金額'[新臺幣']]]/1000</f>
        <v>824482.63899999997</v>
      </c>
      <c r="L5663" s="14">
        <f>表格1[[#This Row],[信用卡交易金額'[新臺幣']]]/1000000</f>
        <v>824.48263899999995</v>
      </c>
      <c r="M5663" s="14" t="str" cm="1">
        <f t="array" ref="M5663">_xlfn.TEXTJOIN("", TRUE, _xlfn.XLOOKUP(TRUE, VALUE(表格1[[#This Row],[年月]]) &lt;= VALUE($R$8:$R$12), $Q$8:$Q$12)) &amp; "年度"</f>
        <v>2024年度</v>
      </c>
    </row>
    <row r="5664" spans="1:13" x14ac:dyDescent="0.3">
      <c r="A5664" s="2">
        <v>202308</v>
      </c>
      <c r="B5664" s="19">
        <f>DATE(表格1[[#This Row],[年]],表格1[[#This Row],[月]],1)</f>
        <v>45139</v>
      </c>
      <c r="C5664" s="2" t="str">
        <f>LEFT(表格1[[#This Row],[年月]],4)</f>
        <v>2023</v>
      </c>
      <c r="D5664" s="2" t="str">
        <f>RIGHT(表格1[[#This Row],[年月]],2)</f>
        <v>08</v>
      </c>
      <c r="E5664" s="5">
        <v>10002000</v>
      </c>
      <c r="F5664" s="2" t="str">
        <f>VLOOKUP(TEXT(表格1[[#This Row],[地區]],"00000000"),縣市代碼,2,0)</f>
        <v>宜蘭縣</v>
      </c>
      <c r="G5664" s="2" t="s">
        <v>10</v>
      </c>
      <c r="H5664" s="13">
        <v>365264</v>
      </c>
      <c r="I5664" s="14">
        <v>1070205634</v>
      </c>
      <c r="J5664" s="14">
        <f>表格1[[#This Row],[信用卡交易筆數]]/1000</f>
        <v>365.26400000000001</v>
      </c>
      <c r="K5664" s="14">
        <f>表格1[[#This Row],[信用卡交易金額'[新臺幣']]]/1000</f>
        <v>1070205.6340000001</v>
      </c>
      <c r="L5664" s="14">
        <f>表格1[[#This Row],[信用卡交易金額'[新臺幣']]]/1000000</f>
        <v>1070.2056339999999</v>
      </c>
      <c r="M5664" s="14" t="str" cm="1">
        <f t="array" ref="M5664">_xlfn.TEXTJOIN("", TRUE, _xlfn.XLOOKUP(TRUE, VALUE(表格1[[#This Row],[年月]]) &lt;= VALUE($R$8:$R$12), $Q$8:$Q$12)) &amp; "年度"</f>
        <v>2024年度</v>
      </c>
    </row>
    <row r="5665" spans="1:13" x14ac:dyDescent="0.3">
      <c r="A5665" s="2">
        <v>202308</v>
      </c>
      <c r="B5665" s="19">
        <f>DATE(表格1[[#This Row],[年]],表格1[[#This Row],[月]],1)</f>
        <v>45139</v>
      </c>
      <c r="C5665" s="2" t="str">
        <f>LEFT(表格1[[#This Row],[年月]],4)</f>
        <v>2023</v>
      </c>
      <c r="D5665" s="2" t="str">
        <f>RIGHT(表格1[[#This Row],[年月]],2)</f>
        <v>08</v>
      </c>
      <c r="E5665" s="5">
        <v>10015000</v>
      </c>
      <c r="F5665" s="2" t="str">
        <f>VLOOKUP(TEXT(表格1[[#This Row],[地區]],"00000000"),縣市代碼,2,0)</f>
        <v>花蓮縣</v>
      </c>
      <c r="G5665" s="2" t="s">
        <v>4</v>
      </c>
      <c r="H5665" s="13">
        <v>502121</v>
      </c>
      <c r="I5665" s="14">
        <v>281742837</v>
      </c>
      <c r="J5665" s="14">
        <f>表格1[[#This Row],[信用卡交易筆數]]/1000</f>
        <v>502.12099999999998</v>
      </c>
      <c r="K5665" s="14">
        <f>表格1[[#This Row],[信用卡交易金額'[新臺幣']]]/1000</f>
        <v>281742.837</v>
      </c>
      <c r="L5665" s="14">
        <f>表格1[[#This Row],[信用卡交易金額'[新臺幣']]]/1000000</f>
        <v>281.74283700000001</v>
      </c>
      <c r="M5665" s="14" t="str" cm="1">
        <f t="array" ref="M5665">_xlfn.TEXTJOIN("", TRUE, _xlfn.XLOOKUP(TRUE, VALUE(表格1[[#This Row],[年月]]) &lt;= VALUE($R$8:$R$12), $Q$8:$Q$12)) &amp; "年度"</f>
        <v>2024年度</v>
      </c>
    </row>
    <row r="5666" spans="1:13" x14ac:dyDescent="0.3">
      <c r="A5666" s="2">
        <v>202308</v>
      </c>
      <c r="B5666" s="19">
        <f>DATE(表格1[[#This Row],[年]],表格1[[#This Row],[月]],1)</f>
        <v>45139</v>
      </c>
      <c r="C5666" s="2" t="str">
        <f>LEFT(表格1[[#This Row],[年月]],4)</f>
        <v>2023</v>
      </c>
      <c r="D5666" s="2" t="str">
        <f>RIGHT(表格1[[#This Row],[年月]],2)</f>
        <v>08</v>
      </c>
      <c r="E5666" s="5">
        <v>10015000</v>
      </c>
      <c r="F5666" s="2" t="str">
        <f>VLOOKUP(TEXT(表格1[[#This Row],[地區]],"00000000"),縣市代碼,2,0)</f>
        <v>花蓮縣</v>
      </c>
      <c r="G5666" s="2" t="s">
        <v>5</v>
      </c>
      <c r="H5666" s="13">
        <v>31753</v>
      </c>
      <c r="I5666" s="14">
        <v>77223344</v>
      </c>
      <c r="J5666" s="14">
        <f>表格1[[#This Row],[信用卡交易筆數]]/1000</f>
        <v>31.753</v>
      </c>
      <c r="K5666" s="14">
        <f>表格1[[#This Row],[信用卡交易金額'[新臺幣']]]/1000</f>
        <v>77223.343999999997</v>
      </c>
      <c r="L5666" s="14">
        <f>表格1[[#This Row],[信用卡交易金額'[新臺幣']]]/1000000</f>
        <v>77.223343999999997</v>
      </c>
      <c r="M5666" s="14" t="str" cm="1">
        <f t="array" ref="M5666">_xlfn.TEXTJOIN("", TRUE, _xlfn.XLOOKUP(TRUE, VALUE(表格1[[#This Row],[年月]]) &lt;= VALUE($R$8:$R$12), $Q$8:$Q$12)) &amp; "年度"</f>
        <v>2024年度</v>
      </c>
    </row>
    <row r="5667" spans="1:13" x14ac:dyDescent="0.3">
      <c r="A5667" s="2">
        <v>202308</v>
      </c>
      <c r="B5667" s="19">
        <f>DATE(表格1[[#This Row],[年]],表格1[[#This Row],[月]],1)</f>
        <v>45139</v>
      </c>
      <c r="C5667" s="2" t="str">
        <f>LEFT(表格1[[#This Row],[年月]],4)</f>
        <v>2023</v>
      </c>
      <c r="D5667" s="2" t="str">
        <f>RIGHT(表格1[[#This Row],[年月]],2)</f>
        <v>08</v>
      </c>
      <c r="E5667" s="5">
        <v>10015000</v>
      </c>
      <c r="F5667" s="2" t="str">
        <f>VLOOKUP(TEXT(表格1[[#This Row],[地區]],"00000000"),縣市代碼,2,0)</f>
        <v>花蓮縣</v>
      </c>
      <c r="G5667" s="2" t="s">
        <v>6</v>
      </c>
      <c r="H5667" s="13">
        <v>52497</v>
      </c>
      <c r="I5667" s="14">
        <v>194065006</v>
      </c>
      <c r="J5667" s="14">
        <f>表格1[[#This Row],[信用卡交易筆數]]/1000</f>
        <v>52.497</v>
      </c>
      <c r="K5667" s="14">
        <f>表格1[[#This Row],[信用卡交易金額'[新臺幣']]]/1000</f>
        <v>194065.00599999999</v>
      </c>
      <c r="L5667" s="14">
        <f>表格1[[#This Row],[信用卡交易金額'[新臺幣']]]/1000000</f>
        <v>194.06500600000001</v>
      </c>
      <c r="M5667" s="14" t="str" cm="1">
        <f t="array" ref="M5667">_xlfn.TEXTJOIN("", TRUE, _xlfn.XLOOKUP(TRUE, VALUE(表格1[[#This Row],[年月]]) &lt;= VALUE($R$8:$R$12), $Q$8:$Q$12)) &amp; "年度"</f>
        <v>2024年度</v>
      </c>
    </row>
    <row r="5668" spans="1:13" x14ac:dyDescent="0.3">
      <c r="A5668" s="2">
        <v>202308</v>
      </c>
      <c r="B5668" s="19">
        <f>DATE(表格1[[#This Row],[年]],表格1[[#This Row],[月]],1)</f>
        <v>45139</v>
      </c>
      <c r="C5668" s="2" t="str">
        <f>LEFT(表格1[[#This Row],[年月]],4)</f>
        <v>2023</v>
      </c>
      <c r="D5668" s="2" t="str">
        <f>RIGHT(表格1[[#This Row],[年月]],2)</f>
        <v>08</v>
      </c>
      <c r="E5668" s="5">
        <v>10015000</v>
      </c>
      <c r="F5668" s="2" t="str">
        <f>VLOOKUP(TEXT(表格1[[#This Row],[地區]],"00000000"),縣市代碼,2,0)</f>
        <v>花蓮縣</v>
      </c>
      <c r="G5668" s="2" t="s">
        <v>7</v>
      </c>
      <c r="H5668" s="13">
        <v>307674</v>
      </c>
      <c r="I5668" s="14">
        <v>315125990</v>
      </c>
      <c r="J5668" s="14">
        <f>表格1[[#This Row],[信用卡交易筆數]]/1000</f>
        <v>307.67399999999998</v>
      </c>
      <c r="K5668" s="14">
        <f>表格1[[#This Row],[信用卡交易金額'[新臺幣']]]/1000</f>
        <v>315125.99</v>
      </c>
      <c r="L5668" s="14">
        <f>表格1[[#This Row],[信用卡交易金額'[新臺幣']]]/1000000</f>
        <v>315.12599</v>
      </c>
      <c r="M5668" s="14" t="str" cm="1">
        <f t="array" ref="M5668">_xlfn.TEXTJOIN("", TRUE, _xlfn.XLOOKUP(TRUE, VALUE(表格1[[#This Row],[年月]]) &lt;= VALUE($R$8:$R$12), $Q$8:$Q$12)) &amp; "年度"</f>
        <v>2024年度</v>
      </c>
    </row>
    <row r="5669" spans="1:13" x14ac:dyDescent="0.3">
      <c r="A5669" s="2">
        <v>202308</v>
      </c>
      <c r="B5669" s="19">
        <f>DATE(表格1[[#This Row],[年]],表格1[[#This Row],[月]],1)</f>
        <v>45139</v>
      </c>
      <c r="C5669" s="2" t="str">
        <f>LEFT(表格1[[#This Row],[年月]],4)</f>
        <v>2023</v>
      </c>
      <c r="D5669" s="2" t="str">
        <f>RIGHT(表格1[[#This Row],[年月]],2)</f>
        <v>08</v>
      </c>
      <c r="E5669" s="5">
        <v>10015000</v>
      </c>
      <c r="F5669" s="2" t="str">
        <f>VLOOKUP(TEXT(表格1[[#This Row],[地區]],"00000000"),縣市代碼,2,0)</f>
        <v>花蓮縣</v>
      </c>
      <c r="G5669" s="2" t="s">
        <v>8</v>
      </c>
      <c r="H5669" s="13">
        <v>215833</v>
      </c>
      <c r="I5669" s="14">
        <v>400034986</v>
      </c>
      <c r="J5669" s="14">
        <f>表格1[[#This Row],[信用卡交易筆數]]/1000</f>
        <v>215.833</v>
      </c>
      <c r="K5669" s="14">
        <f>表格1[[#This Row],[信用卡交易金額'[新臺幣']]]/1000</f>
        <v>400034.98599999998</v>
      </c>
      <c r="L5669" s="14">
        <f>表格1[[#This Row],[信用卡交易金額'[新臺幣']]]/1000000</f>
        <v>400.034986</v>
      </c>
      <c r="M5669" s="14" t="str" cm="1">
        <f t="array" ref="M5669">_xlfn.TEXTJOIN("", TRUE, _xlfn.XLOOKUP(TRUE, VALUE(表格1[[#This Row],[年月]]) &lt;= VALUE($R$8:$R$12), $Q$8:$Q$12)) &amp; "年度"</f>
        <v>2024年度</v>
      </c>
    </row>
    <row r="5670" spans="1:13" x14ac:dyDescent="0.3">
      <c r="A5670" s="2">
        <v>202308</v>
      </c>
      <c r="B5670" s="19">
        <f>DATE(表格1[[#This Row],[年]],表格1[[#This Row],[月]],1)</f>
        <v>45139</v>
      </c>
      <c r="C5670" s="2" t="str">
        <f>LEFT(表格1[[#This Row],[年月]],4)</f>
        <v>2023</v>
      </c>
      <c r="D5670" s="2" t="str">
        <f>RIGHT(表格1[[#This Row],[年月]],2)</f>
        <v>08</v>
      </c>
      <c r="E5670" s="5">
        <v>10015000</v>
      </c>
      <c r="F5670" s="2" t="str">
        <f>VLOOKUP(TEXT(表格1[[#This Row],[地區]],"00000000"),縣市代碼,2,0)</f>
        <v>花蓮縣</v>
      </c>
      <c r="G5670" s="2" t="s">
        <v>9</v>
      </c>
      <c r="H5670" s="13">
        <v>453286</v>
      </c>
      <c r="I5670" s="14">
        <v>551700395</v>
      </c>
      <c r="J5670" s="14">
        <f>表格1[[#This Row],[信用卡交易筆數]]/1000</f>
        <v>453.286</v>
      </c>
      <c r="K5670" s="14">
        <f>表格1[[#This Row],[信用卡交易金額'[新臺幣']]]/1000</f>
        <v>551700.39500000002</v>
      </c>
      <c r="L5670" s="14">
        <f>表格1[[#This Row],[信用卡交易金額'[新臺幣']]]/1000000</f>
        <v>551.70039499999996</v>
      </c>
      <c r="M5670" s="14" t="str" cm="1">
        <f t="array" ref="M5670">_xlfn.TEXTJOIN("", TRUE, _xlfn.XLOOKUP(TRUE, VALUE(表格1[[#This Row],[年月]]) &lt;= VALUE($R$8:$R$12), $Q$8:$Q$12)) &amp; "年度"</f>
        <v>2024年度</v>
      </c>
    </row>
    <row r="5671" spans="1:13" x14ac:dyDescent="0.3">
      <c r="A5671" s="2">
        <v>202308</v>
      </c>
      <c r="B5671" s="19">
        <f>DATE(表格1[[#This Row],[年]],表格1[[#This Row],[月]],1)</f>
        <v>45139</v>
      </c>
      <c r="C5671" s="2" t="str">
        <f>LEFT(表格1[[#This Row],[年月]],4)</f>
        <v>2023</v>
      </c>
      <c r="D5671" s="2" t="str">
        <f>RIGHT(表格1[[#This Row],[年月]],2)</f>
        <v>08</v>
      </c>
      <c r="E5671" s="5">
        <v>10015000</v>
      </c>
      <c r="F5671" s="2" t="str">
        <f>VLOOKUP(TEXT(表格1[[#This Row],[地區]],"00000000"),縣市代碼,2,0)</f>
        <v>花蓮縣</v>
      </c>
      <c r="G5671" s="2" t="s">
        <v>10</v>
      </c>
      <c r="H5671" s="13">
        <v>242792</v>
      </c>
      <c r="I5671" s="14">
        <v>680464783</v>
      </c>
      <c r="J5671" s="14">
        <f>表格1[[#This Row],[信用卡交易筆數]]/1000</f>
        <v>242.792</v>
      </c>
      <c r="K5671" s="14">
        <f>表格1[[#This Row],[信用卡交易金額'[新臺幣']]]/1000</f>
        <v>680464.78300000005</v>
      </c>
      <c r="L5671" s="14">
        <f>表格1[[#This Row],[信用卡交易金額'[新臺幣']]]/1000000</f>
        <v>680.46478300000001</v>
      </c>
      <c r="M5671" s="14" t="str" cm="1">
        <f t="array" ref="M5671">_xlfn.TEXTJOIN("", TRUE, _xlfn.XLOOKUP(TRUE, VALUE(表格1[[#This Row],[年月]]) &lt;= VALUE($R$8:$R$12), $Q$8:$Q$12)) &amp; "年度"</f>
        <v>2024年度</v>
      </c>
    </row>
    <row r="5672" spans="1:13" x14ac:dyDescent="0.3">
      <c r="A5672" s="2">
        <v>202308</v>
      </c>
      <c r="B5672" s="19">
        <f>DATE(表格1[[#This Row],[年]],表格1[[#This Row],[月]],1)</f>
        <v>45139</v>
      </c>
      <c r="C5672" s="2" t="str">
        <f>LEFT(表格1[[#This Row],[年月]],4)</f>
        <v>2023</v>
      </c>
      <c r="D5672" s="2" t="str">
        <f>RIGHT(表格1[[#This Row],[年月]],2)</f>
        <v>08</v>
      </c>
      <c r="E5672" s="5">
        <v>10014000</v>
      </c>
      <c r="F5672" s="2" t="str">
        <f>VLOOKUP(TEXT(表格1[[#This Row],[地區]],"00000000"),縣市代碼,2,0)</f>
        <v>臺東縣</v>
      </c>
      <c r="G5672" s="2" t="s">
        <v>4</v>
      </c>
      <c r="H5672" s="13">
        <v>248913</v>
      </c>
      <c r="I5672" s="14">
        <v>119388523</v>
      </c>
      <c r="J5672" s="14">
        <f>表格1[[#This Row],[信用卡交易筆數]]/1000</f>
        <v>248.91300000000001</v>
      </c>
      <c r="K5672" s="14">
        <f>表格1[[#This Row],[信用卡交易金額'[新臺幣']]]/1000</f>
        <v>119388.523</v>
      </c>
      <c r="L5672" s="14">
        <f>表格1[[#This Row],[信用卡交易金額'[新臺幣']]]/1000000</f>
        <v>119.38852300000001</v>
      </c>
      <c r="M5672" s="14" t="str" cm="1">
        <f t="array" ref="M5672">_xlfn.TEXTJOIN("", TRUE, _xlfn.XLOOKUP(TRUE, VALUE(表格1[[#This Row],[年月]]) &lt;= VALUE($R$8:$R$12), $Q$8:$Q$12)) &amp; "年度"</f>
        <v>2024年度</v>
      </c>
    </row>
    <row r="5673" spans="1:13" x14ac:dyDescent="0.3">
      <c r="A5673" s="2">
        <v>202308</v>
      </c>
      <c r="B5673" s="19">
        <f>DATE(表格1[[#This Row],[年]],表格1[[#This Row],[月]],1)</f>
        <v>45139</v>
      </c>
      <c r="C5673" s="2" t="str">
        <f>LEFT(表格1[[#This Row],[年月]],4)</f>
        <v>2023</v>
      </c>
      <c r="D5673" s="2" t="str">
        <f>RIGHT(表格1[[#This Row],[年月]],2)</f>
        <v>08</v>
      </c>
      <c r="E5673" s="5">
        <v>10014000</v>
      </c>
      <c r="F5673" s="2" t="str">
        <f>VLOOKUP(TEXT(表格1[[#This Row],[地區]],"00000000"),縣市代碼,2,0)</f>
        <v>臺東縣</v>
      </c>
      <c r="G5673" s="2" t="s">
        <v>5</v>
      </c>
      <c r="H5673" s="13">
        <v>18499</v>
      </c>
      <c r="I5673" s="14">
        <v>42381922</v>
      </c>
      <c r="J5673" s="14">
        <f>表格1[[#This Row],[信用卡交易筆數]]/1000</f>
        <v>18.498999999999999</v>
      </c>
      <c r="K5673" s="14">
        <f>表格1[[#This Row],[信用卡交易金額'[新臺幣']]]/1000</f>
        <v>42381.921999999999</v>
      </c>
      <c r="L5673" s="14">
        <f>表格1[[#This Row],[信用卡交易金額'[新臺幣']]]/1000000</f>
        <v>42.381922000000003</v>
      </c>
      <c r="M5673" s="14" t="str" cm="1">
        <f t="array" ref="M5673">_xlfn.TEXTJOIN("", TRUE, _xlfn.XLOOKUP(TRUE, VALUE(表格1[[#This Row],[年月]]) &lt;= VALUE($R$8:$R$12), $Q$8:$Q$12)) &amp; "年度"</f>
        <v>2024年度</v>
      </c>
    </row>
    <row r="5674" spans="1:13" x14ac:dyDescent="0.3">
      <c r="A5674" s="2">
        <v>202308</v>
      </c>
      <c r="B5674" s="19">
        <f>DATE(表格1[[#This Row],[年]],表格1[[#This Row],[月]],1)</f>
        <v>45139</v>
      </c>
      <c r="C5674" s="2" t="str">
        <f>LEFT(表格1[[#This Row],[年月]],4)</f>
        <v>2023</v>
      </c>
      <c r="D5674" s="2" t="str">
        <f>RIGHT(表格1[[#This Row],[年月]],2)</f>
        <v>08</v>
      </c>
      <c r="E5674" s="5">
        <v>10014000</v>
      </c>
      <c r="F5674" s="2" t="str">
        <f>VLOOKUP(TEXT(表格1[[#This Row],[地區]],"00000000"),縣市代碼,2,0)</f>
        <v>臺東縣</v>
      </c>
      <c r="G5674" s="2" t="s">
        <v>6</v>
      </c>
      <c r="H5674" s="13">
        <v>27490</v>
      </c>
      <c r="I5674" s="14">
        <v>93513188</v>
      </c>
      <c r="J5674" s="14">
        <f>表格1[[#This Row],[信用卡交易筆數]]/1000</f>
        <v>27.49</v>
      </c>
      <c r="K5674" s="14">
        <f>表格1[[#This Row],[信用卡交易金額'[新臺幣']]]/1000</f>
        <v>93513.187999999995</v>
      </c>
      <c r="L5674" s="14">
        <f>表格1[[#This Row],[信用卡交易金額'[新臺幣']]]/1000000</f>
        <v>93.513188</v>
      </c>
      <c r="M5674" s="14" t="str" cm="1">
        <f t="array" ref="M5674">_xlfn.TEXTJOIN("", TRUE, _xlfn.XLOOKUP(TRUE, VALUE(表格1[[#This Row],[年月]]) &lt;= VALUE($R$8:$R$12), $Q$8:$Q$12)) &amp; "年度"</f>
        <v>2024年度</v>
      </c>
    </row>
    <row r="5675" spans="1:13" x14ac:dyDescent="0.3">
      <c r="A5675" s="2">
        <v>202308</v>
      </c>
      <c r="B5675" s="19">
        <f>DATE(表格1[[#This Row],[年]],表格1[[#This Row],[月]],1)</f>
        <v>45139</v>
      </c>
      <c r="C5675" s="2" t="str">
        <f>LEFT(表格1[[#This Row],[年月]],4)</f>
        <v>2023</v>
      </c>
      <c r="D5675" s="2" t="str">
        <f>RIGHT(表格1[[#This Row],[年月]],2)</f>
        <v>08</v>
      </c>
      <c r="E5675" s="5">
        <v>10014000</v>
      </c>
      <c r="F5675" s="2" t="str">
        <f>VLOOKUP(TEXT(表格1[[#This Row],[地區]],"00000000"),縣市代碼,2,0)</f>
        <v>臺東縣</v>
      </c>
      <c r="G5675" s="2" t="s">
        <v>7</v>
      </c>
      <c r="H5675" s="13">
        <v>173003</v>
      </c>
      <c r="I5675" s="14">
        <v>177757683</v>
      </c>
      <c r="J5675" s="14">
        <f>表格1[[#This Row],[信用卡交易筆數]]/1000</f>
        <v>173.00299999999999</v>
      </c>
      <c r="K5675" s="14">
        <f>表格1[[#This Row],[信用卡交易金額'[新臺幣']]]/1000</f>
        <v>177757.68299999999</v>
      </c>
      <c r="L5675" s="14">
        <f>表格1[[#This Row],[信用卡交易金額'[新臺幣']]]/1000000</f>
        <v>177.75768299999999</v>
      </c>
      <c r="M5675" s="14" t="str" cm="1">
        <f t="array" ref="M5675">_xlfn.TEXTJOIN("", TRUE, _xlfn.XLOOKUP(TRUE, VALUE(表格1[[#This Row],[年月]]) &lt;= VALUE($R$8:$R$12), $Q$8:$Q$12)) &amp; "年度"</f>
        <v>2024年度</v>
      </c>
    </row>
    <row r="5676" spans="1:13" x14ac:dyDescent="0.3">
      <c r="A5676" s="2">
        <v>202308</v>
      </c>
      <c r="B5676" s="19">
        <f>DATE(表格1[[#This Row],[年]],表格1[[#This Row],[月]],1)</f>
        <v>45139</v>
      </c>
      <c r="C5676" s="2" t="str">
        <f>LEFT(表格1[[#This Row],[年月]],4)</f>
        <v>2023</v>
      </c>
      <c r="D5676" s="2" t="str">
        <f>RIGHT(表格1[[#This Row],[年月]],2)</f>
        <v>08</v>
      </c>
      <c r="E5676" s="5">
        <v>10014000</v>
      </c>
      <c r="F5676" s="2" t="str">
        <f>VLOOKUP(TEXT(表格1[[#This Row],[地區]],"00000000"),縣市代碼,2,0)</f>
        <v>臺東縣</v>
      </c>
      <c r="G5676" s="2" t="s">
        <v>8</v>
      </c>
      <c r="H5676" s="13">
        <v>110835</v>
      </c>
      <c r="I5676" s="14">
        <v>197282658</v>
      </c>
      <c r="J5676" s="14">
        <f>表格1[[#This Row],[信用卡交易筆數]]/1000</f>
        <v>110.83499999999999</v>
      </c>
      <c r="K5676" s="14">
        <f>表格1[[#This Row],[信用卡交易金額'[新臺幣']]]/1000</f>
        <v>197282.658</v>
      </c>
      <c r="L5676" s="14">
        <f>表格1[[#This Row],[信用卡交易金額'[新臺幣']]]/1000000</f>
        <v>197.282658</v>
      </c>
      <c r="M5676" s="14" t="str" cm="1">
        <f t="array" ref="M5676">_xlfn.TEXTJOIN("", TRUE, _xlfn.XLOOKUP(TRUE, VALUE(表格1[[#This Row],[年月]]) &lt;= VALUE($R$8:$R$12), $Q$8:$Q$12)) &amp; "年度"</f>
        <v>2024年度</v>
      </c>
    </row>
    <row r="5677" spans="1:13" x14ac:dyDescent="0.3">
      <c r="A5677" s="2">
        <v>202308</v>
      </c>
      <c r="B5677" s="19">
        <f>DATE(表格1[[#This Row],[年]],表格1[[#This Row],[月]],1)</f>
        <v>45139</v>
      </c>
      <c r="C5677" s="2" t="str">
        <f>LEFT(表格1[[#This Row],[年月]],4)</f>
        <v>2023</v>
      </c>
      <c r="D5677" s="2" t="str">
        <f>RIGHT(表格1[[#This Row],[年月]],2)</f>
        <v>08</v>
      </c>
      <c r="E5677" s="5">
        <v>10014000</v>
      </c>
      <c r="F5677" s="2" t="str">
        <f>VLOOKUP(TEXT(表格1[[#This Row],[地區]],"00000000"),縣市代碼,2,0)</f>
        <v>臺東縣</v>
      </c>
      <c r="G5677" s="2" t="s">
        <v>9</v>
      </c>
      <c r="H5677" s="13">
        <v>229405</v>
      </c>
      <c r="I5677" s="14">
        <v>277490307</v>
      </c>
      <c r="J5677" s="14">
        <f>表格1[[#This Row],[信用卡交易筆數]]/1000</f>
        <v>229.405</v>
      </c>
      <c r="K5677" s="14">
        <f>表格1[[#This Row],[信用卡交易金額'[新臺幣']]]/1000</f>
        <v>277490.30699999997</v>
      </c>
      <c r="L5677" s="14">
        <f>表格1[[#This Row],[信用卡交易金額'[新臺幣']]]/1000000</f>
        <v>277.49030699999997</v>
      </c>
      <c r="M5677" s="14" t="str" cm="1">
        <f t="array" ref="M5677">_xlfn.TEXTJOIN("", TRUE, _xlfn.XLOOKUP(TRUE, VALUE(表格1[[#This Row],[年月]]) &lt;= VALUE($R$8:$R$12), $Q$8:$Q$12)) &amp; "年度"</f>
        <v>2024年度</v>
      </c>
    </row>
    <row r="5678" spans="1:13" x14ac:dyDescent="0.3">
      <c r="A5678" s="2">
        <v>202308</v>
      </c>
      <c r="B5678" s="19">
        <f>DATE(表格1[[#This Row],[年]],表格1[[#This Row],[月]],1)</f>
        <v>45139</v>
      </c>
      <c r="C5678" s="2" t="str">
        <f>LEFT(表格1[[#This Row],[年月]],4)</f>
        <v>2023</v>
      </c>
      <c r="D5678" s="2" t="str">
        <f>RIGHT(表格1[[#This Row],[年月]],2)</f>
        <v>08</v>
      </c>
      <c r="E5678" s="5">
        <v>10014000</v>
      </c>
      <c r="F5678" s="2" t="str">
        <f>VLOOKUP(TEXT(表格1[[#This Row],[地區]],"00000000"),縣市代碼,2,0)</f>
        <v>臺東縣</v>
      </c>
      <c r="G5678" s="2" t="s">
        <v>10</v>
      </c>
      <c r="H5678" s="13">
        <v>116768</v>
      </c>
      <c r="I5678" s="14">
        <v>344888874</v>
      </c>
      <c r="J5678" s="14">
        <f>表格1[[#This Row],[信用卡交易筆數]]/1000</f>
        <v>116.768</v>
      </c>
      <c r="K5678" s="14">
        <f>表格1[[#This Row],[信用卡交易金額'[新臺幣']]]/1000</f>
        <v>344888.87400000001</v>
      </c>
      <c r="L5678" s="14">
        <f>表格1[[#This Row],[信用卡交易金額'[新臺幣']]]/1000000</f>
        <v>344.88887399999999</v>
      </c>
      <c r="M5678" s="14" t="str" cm="1">
        <f t="array" ref="M5678">_xlfn.TEXTJOIN("", TRUE, _xlfn.XLOOKUP(TRUE, VALUE(表格1[[#This Row],[年月]]) &lt;= VALUE($R$8:$R$12), $Q$8:$Q$12)) &amp; "年度"</f>
        <v>2024年度</v>
      </c>
    </row>
    <row r="5679" spans="1:13" x14ac:dyDescent="0.3">
      <c r="A5679" s="2">
        <v>202308</v>
      </c>
      <c r="B5679" s="19">
        <f>DATE(表格1[[#This Row],[年]],表格1[[#This Row],[月]],1)</f>
        <v>45139</v>
      </c>
      <c r="C5679" s="2" t="str">
        <f>LEFT(表格1[[#This Row],[年月]],4)</f>
        <v>2023</v>
      </c>
      <c r="D5679" s="2" t="str">
        <f>RIGHT(表格1[[#This Row],[年月]],2)</f>
        <v>08</v>
      </c>
      <c r="E5679" s="5">
        <v>10016000</v>
      </c>
      <c r="F5679" s="2" t="str">
        <f>VLOOKUP(TEXT(表格1[[#This Row],[地區]],"00000000"),縣市代碼,2,0)</f>
        <v>澎湖縣</v>
      </c>
      <c r="G5679" s="2" t="s">
        <v>4</v>
      </c>
      <c r="H5679" s="13">
        <v>109750</v>
      </c>
      <c r="I5679" s="14">
        <v>50016052</v>
      </c>
      <c r="J5679" s="14">
        <f>表格1[[#This Row],[信用卡交易筆數]]/1000</f>
        <v>109.75</v>
      </c>
      <c r="K5679" s="14">
        <f>表格1[[#This Row],[信用卡交易金額'[新臺幣']]]/1000</f>
        <v>50016.052000000003</v>
      </c>
      <c r="L5679" s="14">
        <f>表格1[[#This Row],[信用卡交易金額'[新臺幣']]]/1000000</f>
        <v>50.016052000000002</v>
      </c>
      <c r="M5679" s="14" t="str" cm="1">
        <f t="array" ref="M5679">_xlfn.TEXTJOIN("", TRUE, _xlfn.XLOOKUP(TRUE, VALUE(表格1[[#This Row],[年月]]) &lt;= VALUE($R$8:$R$12), $Q$8:$Q$12)) &amp; "年度"</f>
        <v>2024年度</v>
      </c>
    </row>
    <row r="5680" spans="1:13" x14ac:dyDescent="0.3">
      <c r="A5680" s="2">
        <v>202308</v>
      </c>
      <c r="B5680" s="19">
        <f>DATE(表格1[[#This Row],[年]],表格1[[#This Row],[月]],1)</f>
        <v>45139</v>
      </c>
      <c r="C5680" s="2" t="str">
        <f>LEFT(表格1[[#This Row],[年月]],4)</f>
        <v>2023</v>
      </c>
      <c r="D5680" s="2" t="str">
        <f>RIGHT(表格1[[#This Row],[年月]],2)</f>
        <v>08</v>
      </c>
      <c r="E5680" s="5">
        <v>10016000</v>
      </c>
      <c r="F5680" s="2" t="str">
        <f>VLOOKUP(TEXT(表格1[[#This Row],[地區]],"00000000"),縣市代碼,2,0)</f>
        <v>澎湖縣</v>
      </c>
      <c r="G5680" s="2" t="s">
        <v>5</v>
      </c>
      <c r="H5680" s="13">
        <v>8533</v>
      </c>
      <c r="I5680" s="14">
        <v>21945815</v>
      </c>
      <c r="J5680" s="14">
        <f>表格1[[#This Row],[信用卡交易筆數]]/1000</f>
        <v>8.5329999999999995</v>
      </c>
      <c r="K5680" s="14">
        <f>表格1[[#This Row],[信用卡交易金額'[新臺幣']]]/1000</f>
        <v>21945.814999999999</v>
      </c>
      <c r="L5680" s="14">
        <f>表格1[[#This Row],[信用卡交易金額'[新臺幣']]]/1000000</f>
        <v>21.945815</v>
      </c>
      <c r="M5680" s="14" t="str" cm="1">
        <f t="array" ref="M5680">_xlfn.TEXTJOIN("", TRUE, _xlfn.XLOOKUP(TRUE, VALUE(表格1[[#This Row],[年月]]) &lt;= VALUE($R$8:$R$12), $Q$8:$Q$12)) &amp; "年度"</f>
        <v>2024年度</v>
      </c>
    </row>
    <row r="5681" spans="1:13" x14ac:dyDescent="0.3">
      <c r="A5681" s="2">
        <v>202308</v>
      </c>
      <c r="B5681" s="19">
        <f>DATE(表格1[[#This Row],[年]],表格1[[#This Row],[月]],1)</f>
        <v>45139</v>
      </c>
      <c r="C5681" s="2" t="str">
        <f>LEFT(表格1[[#This Row],[年月]],4)</f>
        <v>2023</v>
      </c>
      <c r="D5681" s="2" t="str">
        <f>RIGHT(表格1[[#This Row],[年月]],2)</f>
        <v>08</v>
      </c>
      <c r="E5681" s="5">
        <v>10016000</v>
      </c>
      <c r="F5681" s="2" t="str">
        <f>VLOOKUP(TEXT(表格1[[#This Row],[地區]],"00000000"),縣市代碼,2,0)</f>
        <v>澎湖縣</v>
      </c>
      <c r="G5681" s="2" t="s">
        <v>6</v>
      </c>
      <c r="H5681" s="13">
        <v>14155</v>
      </c>
      <c r="I5681" s="14">
        <v>48763129</v>
      </c>
      <c r="J5681" s="14">
        <f>表格1[[#This Row],[信用卡交易筆數]]/1000</f>
        <v>14.154999999999999</v>
      </c>
      <c r="K5681" s="14">
        <f>表格1[[#This Row],[信用卡交易金額'[新臺幣']]]/1000</f>
        <v>48763.129000000001</v>
      </c>
      <c r="L5681" s="14">
        <f>表格1[[#This Row],[信用卡交易金額'[新臺幣']]]/1000000</f>
        <v>48.763128999999999</v>
      </c>
      <c r="M5681" s="14" t="str" cm="1">
        <f t="array" ref="M5681">_xlfn.TEXTJOIN("", TRUE, _xlfn.XLOOKUP(TRUE, VALUE(表格1[[#This Row],[年月]]) &lt;= VALUE($R$8:$R$12), $Q$8:$Q$12)) &amp; "年度"</f>
        <v>2024年度</v>
      </c>
    </row>
    <row r="5682" spans="1:13" x14ac:dyDescent="0.3">
      <c r="A5682" s="2">
        <v>202308</v>
      </c>
      <c r="B5682" s="19">
        <f>DATE(表格1[[#This Row],[年]],表格1[[#This Row],[月]],1)</f>
        <v>45139</v>
      </c>
      <c r="C5682" s="2" t="str">
        <f>LEFT(表格1[[#This Row],[年月]],4)</f>
        <v>2023</v>
      </c>
      <c r="D5682" s="2" t="str">
        <f>RIGHT(表格1[[#This Row],[年月]],2)</f>
        <v>08</v>
      </c>
      <c r="E5682" s="5">
        <v>10016000</v>
      </c>
      <c r="F5682" s="2" t="str">
        <f>VLOOKUP(TEXT(表格1[[#This Row],[地區]],"00000000"),縣市代碼,2,0)</f>
        <v>澎湖縣</v>
      </c>
      <c r="G5682" s="2" t="s">
        <v>7</v>
      </c>
      <c r="H5682" s="13">
        <v>71505</v>
      </c>
      <c r="I5682" s="14">
        <v>94981012</v>
      </c>
      <c r="J5682" s="14">
        <f>表格1[[#This Row],[信用卡交易筆數]]/1000</f>
        <v>71.504999999999995</v>
      </c>
      <c r="K5682" s="14">
        <f>表格1[[#This Row],[信用卡交易金額'[新臺幣']]]/1000</f>
        <v>94981.012000000002</v>
      </c>
      <c r="L5682" s="14">
        <f>表格1[[#This Row],[信用卡交易金額'[新臺幣']]]/1000000</f>
        <v>94.981012000000007</v>
      </c>
      <c r="M5682" s="14" t="str" cm="1">
        <f t="array" ref="M5682">_xlfn.TEXTJOIN("", TRUE, _xlfn.XLOOKUP(TRUE, VALUE(表格1[[#This Row],[年月]]) &lt;= VALUE($R$8:$R$12), $Q$8:$Q$12)) &amp; "年度"</f>
        <v>2024年度</v>
      </c>
    </row>
    <row r="5683" spans="1:13" x14ac:dyDescent="0.3">
      <c r="A5683" s="2">
        <v>202308</v>
      </c>
      <c r="B5683" s="19">
        <f>DATE(表格1[[#This Row],[年]],表格1[[#This Row],[月]],1)</f>
        <v>45139</v>
      </c>
      <c r="C5683" s="2" t="str">
        <f>LEFT(表格1[[#This Row],[年月]],4)</f>
        <v>2023</v>
      </c>
      <c r="D5683" s="2" t="str">
        <f>RIGHT(表格1[[#This Row],[年月]],2)</f>
        <v>08</v>
      </c>
      <c r="E5683" s="5">
        <v>10016000</v>
      </c>
      <c r="F5683" s="2" t="str">
        <f>VLOOKUP(TEXT(表格1[[#This Row],[地區]],"00000000"),縣市代碼,2,0)</f>
        <v>澎湖縣</v>
      </c>
      <c r="G5683" s="2" t="s">
        <v>8</v>
      </c>
      <c r="H5683" s="13">
        <v>56483</v>
      </c>
      <c r="I5683" s="14">
        <v>96959357</v>
      </c>
      <c r="J5683" s="14">
        <f>表格1[[#This Row],[信用卡交易筆數]]/1000</f>
        <v>56.482999999999997</v>
      </c>
      <c r="K5683" s="14">
        <f>表格1[[#This Row],[信用卡交易金額'[新臺幣']]]/1000</f>
        <v>96959.357000000004</v>
      </c>
      <c r="L5683" s="14">
        <f>表格1[[#This Row],[信用卡交易金額'[新臺幣']]]/1000000</f>
        <v>96.959356999999997</v>
      </c>
      <c r="M5683" s="14" t="str" cm="1">
        <f t="array" ref="M5683">_xlfn.TEXTJOIN("", TRUE, _xlfn.XLOOKUP(TRUE, VALUE(表格1[[#This Row],[年月]]) &lt;= VALUE($R$8:$R$12), $Q$8:$Q$12)) &amp; "年度"</f>
        <v>2024年度</v>
      </c>
    </row>
    <row r="5684" spans="1:13" x14ac:dyDescent="0.3">
      <c r="A5684" s="2">
        <v>202308</v>
      </c>
      <c r="B5684" s="19">
        <f>DATE(表格1[[#This Row],[年]],表格1[[#This Row],[月]],1)</f>
        <v>45139</v>
      </c>
      <c r="C5684" s="2" t="str">
        <f>LEFT(表格1[[#This Row],[年月]],4)</f>
        <v>2023</v>
      </c>
      <c r="D5684" s="2" t="str">
        <f>RIGHT(表格1[[#This Row],[年月]],2)</f>
        <v>08</v>
      </c>
      <c r="E5684" s="5">
        <v>10016000</v>
      </c>
      <c r="F5684" s="2" t="str">
        <f>VLOOKUP(TEXT(表格1[[#This Row],[地區]],"00000000"),縣市代碼,2,0)</f>
        <v>澎湖縣</v>
      </c>
      <c r="G5684" s="2" t="s">
        <v>9</v>
      </c>
      <c r="H5684" s="13">
        <v>114377</v>
      </c>
      <c r="I5684" s="14">
        <v>127633353</v>
      </c>
      <c r="J5684" s="14">
        <f>表格1[[#This Row],[信用卡交易筆數]]/1000</f>
        <v>114.377</v>
      </c>
      <c r="K5684" s="14">
        <f>表格1[[#This Row],[信用卡交易金額'[新臺幣']]]/1000</f>
        <v>127633.353</v>
      </c>
      <c r="L5684" s="14">
        <f>表格1[[#This Row],[信用卡交易金額'[新臺幣']]]/1000000</f>
        <v>127.633353</v>
      </c>
      <c r="M5684" s="14" t="str" cm="1">
        <f t="array" ref="M5684">_xlfn.TEXTJOIN("", TRUE, _xlfn.XLOOKUP(TRUE, VALUE(表格1[[#This Row],[年月]]) &lt;= VALUE($R$8:$R$12), $Q$8:$Q$12)) &amp; "年度"</f>
        <v>2024年度</v>
      </c>
    </row>
    <row r="5685" spans="1:13" x14ac:dyDescent="0.3">
      <c r="A5685" s="2">
        <v>202308</v>
      </c>
      <c r="B5685" s="19">
        <f>DATE(表格1[[#This Row],[年]],表格1[[#This Row],[月]],1)</f>
        <v>45139</v>
      </c>
      <c r="C5685" s="2" t="str">
        <f>LEFT(表格1[[#This Row],[年月]],4)</f>
        <v>2023</v>
      </c>
      <c r="D5685" s="2" t="str">
        <f>RIGHT(表格1[[#This Row],[年月]],2)</f>
        <v>08</v>
      </c>
      <c r="E5685" s="5">
        <v>10016000</v>
      </c>
      <c r="F5685" s="2" t="str">
        <f>VLOOKUP(TEXT(表格1[[#This Row],[地區]],"00000000"),縣市代碼,2,0)</f>
        <v>澎湖縣</v>
      </c>
      <c r="G5685" s="2" t="s">
        <v>10</v>
      </c>
      <c r="H5685" s="13">
        <v>53156</v>
      </c>
      <c r="I5685" s="14">
        <v>147196978</v>
      </c>
      <c r="J5685" s="14">
        <f>表格1[[#This Row],[信用卡交易筆數]]/1000</f>
        <v>53.155999999999999</v>
      </c>
      <c r="K5685" s="14">
        <f>表格1[[#This Row],[信用卡交易金額'[新臺幣']]]/1000</f>
        <v>147196.978</v>
      </c>
      <c r="L5685" s="14">
        <f>表格1[[#This Row],[信用卡交易金額'[新臺幣']]]/1000000</f>
        <v>147.196978</v>
      </c>
      <c r="M5685" s="14" t="str" cm="1">
        <f t="array" ref="M5685">_xlfn.TEXTJOIN("", TRUE, _xlfn.XLOOKUP(TRUE, VALUE(表格1[[#This Row],[年月]]) &lt;= VALUE($R$8:$R$12), $Q$8:$Q$12)) &amp; "年度"</f>
        <v>2024年度</v>
      </c>
    </row>
    <row r="5686" spans="1:13" x14ac:dyDescent="0.3">
      <c r="A5686" s="2">
        <v>202308</v>
      </c>
      <c r="B5686" s="19">
        <f>DATE(表格1[[#This Row],[年]],表格1[[#This Row],[月]],1)</f>
        <v>45139</v>
      </c>
      <c r="C5686" s="2" t="str">
        <f>LEFT(表格1[[#This Row],[年月]],4)</f>
        <v>2023</v>
      </c>
      <c r="D5686" s="2" t="str">
        <f>RIGHT(表格1[[#This Row],[年月]],2)</f>
        <v>08</v>
      </c>
      <c r="E5686" s="5" t="s">
        <v>62</v>
      </c>
      <c r="F5686" s="2" t="str">
        <f>VLOOKUP(TEXT(表格1[[#This Row],[地區]],"00000000"),縣市代碼,2,0)</f>
        <v>金門縣</v>
      </c>
      <c r="G5686" s="2" t="s">
        <v>4</v>
      </c>
      <c r="H5686" s="13">
        <v>93739</v>
      </c>
      <c r="I5686" s="14">
        <v>44932871</v>
      </c>
      <c r="J5686" s="14">
        <f>表格1[[#This Row],[信用卡交易筆數]]/1000</f>
        <v>93.739000000000004</v>
      </c>
      <c r="K5686" s="14">
        <f>表格1[[#This Row],[信用卡交易金額'[新臺幣']]]/1000</f>
        <v>44932.870999999999</v>
      </c>
      <c r="L5686" s="14">
        <f>表格1[[#This Row],[信用卡交易金額'[新臺幣']]]/1000000</f>
        <v>44.932870999999999</v>
      </c>
      <c r="M5686" s="14" t="str" cm="1">
        <f t="array" ref="M5686">_xlfn.TEXTJOIN("", TRUE, _xlfn.XLOOKUP(TRUE, VALUE(表格1[[#This Row],[年月]]) &lt;= VALUE($R$8:$R$12), $Q$8:$Q$12)) &amp; "年度"</f>
        <v>2024年度</v>
      </c>
    </row>
    <row r="5687" spans="1:13" x14ac:dyDescent="0.3">
      <c r="A5687" s="2">
        <v>202308</v>
      </c>
      <c r="B5687" s="19">
        <f>DATE(表格1[[#This Row],[年]],表格1[[#This Row],[月]],1)</f>
        <v>45139</v>
      </c>
      <c r="C5687" s="2" t="str">
        <f>LEFT(表格1[[#This Row],[年月]],4)</f>
        <v>2023</v>
      </c>
      <c r="D5687" s="2" t="str">
        <f>RIGHT(表格1[[#This Row],[年月]],2)</f>
        <v>08</v>
      </c>
      <c r="E5687" s="5" t="s">
        <v>62</v>
      </c>
      <c r="F5687" s="2" t="str">
        <f>VLOOKUP(TEXT(表格1[[#This Row],[地區]],"00000000"),縣市代碼,2,0)</f>
        <v>金門縣</v>
      </c>
      <c r="G5687" s="2" t="s">
        <v>5</v>
      </c>
      <c r="H5687" s="13">
        <v>6504</v>
      </c>
      <c r="I5687" s="14">
        <v>15757648</v>
      </c>
      <c r="J5687" s="14">
        <f>表格1[[#This Row],[信用卡交易筆數]]/1000</f>
        <v>6.5039999999999996</v>
      </c>
      <c r="K5687" s="14">
        <f>表格1[[#This Row],[信用卡交易金額'[新臺幣']]]/1000</f>
        <v>15757.647999999999</v>
      </c>
      <c r="L5687" s="14">
        <f>表格1[[#This Row],[信用卡交易金額'[新臺幣']]]/1000000</f>
        <v>15.757648</v>
      </c>
      <c r="M5687" s="14" t="str" cm="1">
        <f t="array" ref="M5687">_xlfn.TEXTJOIN("", TRUE, _xlfn.XLOOKUP(TRUE, VALUE(表格1[[#This Row],[年月]]) &lt;= VALUE($R$8:$R$12), $Q$8:$Q$12)) &amp; "年度"</f>
        <v>2024年度</v>
      </c>
    </row>
    <row r="5688" spans="1:13" x14ac:dyDescent="0.3">
      <c r="A5688" s="2">
        <v>202308</v>
      </c>
      <c r="B5688" s="19">
        <f>DATE(表格1[[#This Row],[年]],表格1[[#This Row],[月]],1)</f>
        <v>45139</v>
      </c>
      <c r="C5688" s="2" t="str">
        <f>LEFT(表格1[[#This Row],[年月]],4)</f>
        <v>2023</v>
      </c>
      <c r="D5688" s="2" t="str">
        <f>RIGHT(表格1[[#This Row],[年月]],2)</f>
        <v>08</v>
      </c>
      <c r="E5688" s="5" t="s">
        <v>62</v>
      </c>
      <c r="F5688" s="2" t="str">
        <f>VLOOKUP(TEXT(表格1[[#This Row],[地區]],"00000000"),縣市代碼,2,0)</f>
        <v>金門縣</v>
      </c>
      <c r="G5688" s="2" t="s">
        <v>6</v>
      </c>
      <c r="H5688" s="13">
        <v>11491</v>
      </c>
      <c r="I5688" s="14">
        <v>37230557</v>
      </c>
      <c r="J5688" s="14">
        <f>表格1[[#This Row],[信用卡交易筆數]]/1000</f>
        <v>11.491</v>
      </c>
      <c r="K5688" s="14">
        <f>表格1[[#This Row],[信用卡交易金額'[新臺幣']]]/1000</f>
        <v>37230.557000000001</v>
      </c>
      <c r="L5688" s="14">
        <f>表格1[[#This Row],[信用卡交易金額'[新臺幣']]]/1000000</f>
        <v>37.230556999999997</v>
      </c>
      <c r="M5688" s="14" t="str" cm="1">
        <f t="array" ref="M5688">_xlfn.TEXTJOIN("", TRUE, _xlfn.XLOOKUP(TRUE, VALUE(表格1[[#This Row],[年月]]) &lt;= VALUE($R$8:$R$12), $Q$8:$Q$12)) &amp; "年度"</f>
        <v>2024年度</v>
      </c>
    </row>
    <row r="5689" spans="1:13" x14ac:dyDescent="0.3">
      <c r="A5689" s="2">
        <v>202308</v>
      </c>
      <c r="B5689" s="19">
        <f>DATE(表格1[[#This Row],[年]],表格1[[#This Row],[月]],1)</f>
        <v>45139</v>
      </c>
      <c r="C5689" s="2" t="str">
        <f>LEFT(表格1[[#This Row],[年月]],4)</f>
        <v>2023</v>
      </c>
      <c r="D5689" s="2" t="str">
        <f>RIGHT(表格1[[#This Row],[年月]],2)</f>
        <v>08</v>
      </c>
      <c r="E5689" s="5" t="s">
        <v>62</v>
      </c>
      <c r="F5689" s="2" t="str">
        <f>VLOOKUP(TEXT(表格1[[#This Row],[地區]],"00000000"),縣市代碼,2,0)</f>
        <v>金門縣</v>
      </c>
      <c r="G5689" s="2" t="s">
        <v>7</v>
      </c>
      <c r="H5689" s="13">
        <v>49873</v>
      </c>
      <c r="I5689" s="14">
        <v>73530173</v>
      </c>
      <c r="J5689" s="14">
        <f>表格1[[#This Row],[信用卡交易筆數]]/1000</f>
        <v>49.872999999999998</v>
      </c>
      <c r="K5689" s="14">
        <f>表格1[[#This Row],[信用卡交易金額'[新臺幣']]]/1000</f>
        <v>73530.172999999995</v>
      </c>
      <c r="L5689" s="14">
        <f>表格1[[#This Row],[信用卡交易金額'[新臺幣']]]/1000000</f>
        <v>73.530173000000005</v>
      </c>
      <c r="M5689" s="14" t="str" cm="1">
        <f t="array" ref="M5689">_xlfn.TEXTJOIN("", TRUE, _xlfn.XLOOKUP(TRUE, VALUE(表格1[[#This Row],[年月]]) &lt;= VALUE($R$8:$R$12), $Q$8:$Q$12)) &amp; "年度"</f>
        <v>2024年度</v>
      </c>
    </row>
    <row r="5690" spans="1:13" x14ac:dyDescent="0.3">
      <c r="A5690" s="2">
        <v>202308</v>
      </c>
      <c r="B5690" s="19">
        <f>DATE(表格1[[#This Row],[年]],表格1[[#This Row],[月]],1)</f>
        <v>45139</v>
      </c>
      <c r="C5690" s="2" t="str">
        <f>LEFT(表格1[[#This Row],[年月]],4)</f>
        <v>2023</v>
      </c>
      <c r="D5690" s="2" t="str">
        <f>RIGHT(表格1[[#This Row],[年月]],2)</f>
        <v>08</v>
      </c>
      <c r="E5690" s="5" t="s">
        <v>62</v>
      </c>
      <c r="F5690" s="2" t="str">
        <f>VLOOKUP(TEXT(表格1[[#This Row],[地區]],"00000000"),縣市代碼,2,0)</f>
        <v>金門縣</v>
      </c>
      <c r="G5690" s="2" t="s">
        <v>8</v>
      </c>
      <c r="H5690" s="13">
        <v>44604</v>
      </c>
      <c r="I5690" s="14">
        <v>79759933</v>
      </c>
      <c r="J5690" s="14">
        <f>表格1[[#This Row],[信用卡交易筆數]]/1000</f>
        <v>44.603999999999999</v>
      </c>
      <c r="K5690" s="14">
        <f>表格1[[#This Row],[信用卡交易金額'[新臺幣']]]/1000</f>
        <v>79759.933000000005</v>
      </c>
      <c r="L5690" s="14">
        <f>表格1[[#This Row],[信用卡交易金額'[新臺幣']]]/1000000</f>
        <v>79.759933000000004</v>
      </c>
      <c r="M5690" s="14" t="str" cm="1">
        <f t="array" ref="M5690">_xlfn.TEXTJOIN("", TRUE, _xlfn.XLOOKUP(TRUE, VALUE(表格1[[#This Row],[年月]]) &lt;= VALUE($R$8:$R$12), $Q$8:$Q$12)) &amp; "年度"</f>
        <v>2024年度</v>
      </c>
    </row>
    <row r="5691" spans="1:13" x14ac:dyDescent="0.3">
      <c r="A5691" s="2">
        <v>202308</v>
      </c>
      <c r="B5691" s="19">
        <f>DATE(表格1[[#This Row],[年]],表格1[[#This Row],[月]],1)</f>
        <v>45139</v>
      </c>
      <c r="C5691" s="2" t="str">
        <f>LEFT(表格1[[#This Row],[年月]],4)</f>
        <v>2023</v>
      </c>
      <c r="D5691" s="2" t="str">
        <f>RIGHT(表格1[[#This Row],[年月]],2)</f>
        <v>08</v>
      </c>
      <c r="E5691" s="5" t="s">
        <v>62</v>
      </c>
      <c r="F5691" s="2" t="str">
        <f>VLOOKUP(TEXT(表格1[[#This Row],[地區]],"00000000"),縣市代碼,2,0)</f>
        <v>金門縣</v>
      </c>
      <c r="G5691" s="2" t="s">
        <v>9</v>
      </c>
      <c r="H5691" s="13">
        <v>118882</v>
      </c>
      <c r="I5691" s="14">
        <v>129601239</v>
      </c>
      <c r="J5691" s="14">
        <f>表格1[[#This Row],[信用卡交易筆數]]/1000</f>
        <v>118.88200000000001</v>
      </c>
      <c r="K5691" s="14">
        <f>表格1[[#This Row],[信用卡交易金額'[新臺幣']]]/1000</f>
        <v>129601.239</v>
      </c>
      <c r="L5691" s="14">
        <f>表格1[[#This Row],[信用卡交易金額'[新臺幣']]]/1000000</f>
        <v>129.60123899999999</v>
      </c>
      <c r="M5691" s="14" t="str" cm="1">
        <f t="array" ref="M5691">_xlfn.TEXTJOIN("", TRUE, _xlfn.XLOOKUP(TRUE, VALUE(表格1[[#This Row],[年月]]) &lt;= VALUE($R$8:$R$12), $Q$8:$Q$12)) &amp; "年度"</f>
        <v>2024年度</v>
      </c>
    </row>
    <row r="5692" spans="1:13" x14ac:dyDescent="0.3">
      <c r="A5692" s="2">
        <v>202308</v>
      </c>
      <c r="B5692" s="19">
        <f>DATE(表格1[[#This Row],[年]],表格1[[#This Row],[月]],1)</f>
        <v>45139</v>
      </c>
      <c r="C5692" s="2" t="str">
        <f>LEFT(表格1[[#This Row],[年月]],4)</f>
        <v>2023</v>
      </c>
      <c r="D5692" s="2" t="str">
        <f>RIGHT(表格1[[#This Row],[年月]],2)</f>
        <v>08</v>
      </c>
      <c r="E5692" s="5" t="s">
        <v>62</v>
      </c>
      <c r="F5692" s="2" t="str">
        <f>VLOOKUP(TEXT(表格1[[#This Row],[地區]],"00000000"),縣市代碼,2,0)</f>
        <v>金門縣</v>
      </c>
      <c r="G5692" s="2" t="s">
        <v>10</v>
      </c>
      <c r="H5692" s="13">
        <v>43464</v>
      </c>
      <c r="I5692" s="14">
        <v>110075119</v>
      </c>
      <c r="J5692" s="14">
        <f>表格1[[#This Row],[信用卡交易筆數]]/1000</f>
        <v>43.463999999999999</v>
      </c>
      <c r="K5692" s="14">
        <f>表格1[[#This Row],[信用卡交易金額'[新臺幣']]]/1000</f>
        <v>110075.11900000001</v>
      </c>
      <c r="L5692" s="14">
        <f>表格1[[#This Row],[信用卡交易金額'[新臺幣']]]/1000000</f>
        <v>110.075119</v>
      </c>
      <c r="M5692" s="14" t="str" cm="1">
        <f t="array" ref="M5692">_xlfn.TEXTJOIN("", TRUE, _xlfn.XLOOKUP(TRUE, VALUE(表格1[[#This Row],[年月]]) &lt;= VALUE($R$8:$R$12), $Q$8:$Q$12)) &amp; "年度"</f>
        <v>2024年度</v>
      </c>
    </row>
    <row r="5693" spans="1:13" x14ac:dyDescent="0.3">
      <c r="A5693" s="2">
        <v>202308</v>
      </c>
      <c r="B5693" s="19">
        <f>DATE(表格1[[#This Row],[年]],表格1[[#This Row],[月]],1)</f>
        <v>45139</v>
      </c>
      <c r="C5693" s="2" t="str">
        <f>LEFT(表格1[[#This Row],[年月]],4)</f>
        <v>2023</v>
      </c>
      <c r="D5693" s="2" t="str">
        <f>RIGHT(表格1[[#This Row],[年月]],2)</f>
        <v>08</v>
      </c>
      <c r="E5693" s="5">
        <v>9007000</v>
      </c>
      <c r="F5693" s="2" t="str">
        <f>VLOOKUP(TEXT(表格1[[#This Row],[地區]],"00000000"),縣市代碼,2,0)</f>
        <v>連江縣</v>
      </c>
      <c r="G5693" s="2" t="s">
        <v>4</v>
      </c>
      <c r="H5693" s="13">
        <v>16526</v>
      </c>
      <c r="I5693" s="14">
        <v>8189725</v>
      </c>
      <c r="J5693" s="14">
        <f>表格1[[#This Row],[信用卡交易筆數]]/1000</f>
        <v>16.526</v>
      </c>
      <c r="K5693" s="14">
        <f>表格1[[#This Row],[信用卡交易金額'[新臺幣']]]/1000</f>
        <v>8189.7250000000004</v>
      </c>
      <c r="L5693" s="14">
        <f>表格1[[#This Row],[信用卡交易金額'[新臺幣']]]/1000000</f>
        <v>8.1897249999999993</v>
      </c>
      <c r="M5693" s="14" t="str" cm="1">
        <f t="array" ref="M5693">_xlfn.TEXTJOIN("", TRUE, _xlfn.XLOOKUP(TRUE, VALUE(表格1[[#This Row],[年月]]) &lt;= VALUE($R$8:$R$12), $Q$8:$Q$12)) &amp; "年度"</f>
        <v>2024年度</v>
      </c>
    </row>
    <row r="5694" spans="1:13" x14ac:dyDescent="0.3">
      <c r="A5694" s="2">
        <v>202308</v>
      </c>
      <c r="B5694" s="19">
        <f>DATE(表格1[[#This Row],[年]],表格1[[#This Row],[月]],1)</f>
        <v>45139</v>
      </c>
      <c r="C5694" s="2" t="str">
        <f>LEFT(表格1[[#This Row],[年月]],4)</f>
        <v>2023</v>
      </c>
      <c r="D5694" s="2" t="str">
        <f>RIGHT(表格1[[#This Row],[年月]],2)</f>
        <v>08</v>
      </c>
      <c r="E5694" s="5">
        <v>9007000</v>
      </c>
      <c r="F5694" s="2" t="str">
        <f>VLOOKUP(TEXT(表格1[[#This Row],[地區]],"00000000"),縣市代碼,2,0)</f>
        <v>連江縣</v>
      </c>
      <c r="G5694" s="2" t="s">
        <v>5</v>
      </c>
      <c r="H5694" s="13">
        <v>1084</v>
      </c>
      <c r="I5694" s="14">
        <v>2671448</v>
      </c>
      <c r="J5694" s="14">
        <f>表格1[[#This Row],[信用卡交易筆數]]/1000</f>
        <v>1.0840000000000001</v>
      </c>
      <c r="K5694" s="14">
        <f>表格1[[#This Row],[信用卡交易金額'[新臺幣']]]/1000</f>
        <v>2671.4479999999999</v>
      </c>
      <c r="L5694" s="14">
        <f>表格1[[#This Row],[信用卡交易金額'[新臺幣']]]/1000000</f>
        <v>2.6714479999999998</v>
      </c>
      <c r="M5694" s="14" t="str" cm="1">
        <f t="array" ref="M5694">_xlfn.TEXTJOIN("", TRUE, _xlfn.XLOOKUP(TRUE, VALUE(表格1[[#This Row],[年月]]) &lt;= VALUE($R$8:$R$12), $Q$8:$Q$12)) &amp; "年度"</f>
        <v>2024年度</v>
      </c>
    </row>
    <row r="5695" spans="1:13" x14ac:dyDescent="0.3">
      <c r="A5695" s="2">
        <v>202308</v>
      </c>
      <c r="B5695" s="19">
        <f>DATE(表格1[[#This Row],[年]],表格1[[#This Row],[月]],1)</f>
        <v>45139</v>
      </c>
      <c r="C5695" s="2" t="str">
        <f>LEFT(表格1[[#This Row],[年月]],4)</f>
        <v>2023</v>
      </c>
      <c r="D5695" s="2" t="str">
        <f>RIGHT(表格1[[#This Row],[年月]],2)</f>
        <v>08</v>
      </c>
      <c r="E5695" s="5">
        <v>9007000</v>
      </c>
      <c r="F5695" s="2" t="str">
        <f>VLOOKUP(TEXT(表格1[[#This Row],[地區]],"00000000"),縣市代碼,2,0)</f>
        <v>連江縣</v>
      </c>
      <c r="G5695" s="2" t="s">
        <v>6</v>
      </c>
      <c r="H5695" s="13">
        <v>1914</v>
      </c>
      <c r="I5695" s="14">
        <v>5475995</v>
      </c>
      <c r="J5695" s="14">
        <f>表格1[[#This Row],[信用卡交易筆數]]/1000</f>
        <v>1.9139999999999999</v>
      </c>
      <c r="K5695" s="14">
        <f>表格1[[#This Row],[信用卡交易金額'[新臺幣']]]/1000</f>
        <v>5475.9949999999999</v>
      </c>
      <c r="L5695" s="14">
        <f>表格1[[#This Row],[信用卡交易金額'[新臺幣']]]/1000000</f>
        <v>5.4759950000000002</v>
      </c>
      <c r="M5695" s="14" t="str" cm="1">
        <f t="array" ref="M5695">_xlfn.TEXTJOIN("", TRUE, _xlfn.XLOOKUP(TRUE, VALUE(表格1[[#This Row],[年月]]) &lt;= VALUE($R$8:$R$12), $Q$8:$Q$12)) &amp; "年度"</f>
        <v>2024年度</v>
      </c>
    </row>
    <row r="5696" spans="1:13" x14ac:dyDescent="0.3">
      <c r="A5696" s="2">
        <v>202308</v>
      </c>
      <c r="B5696" s="19">
        <f>DATE(表格1[[#This Row],[年]],表格1[[#This Row],[月]],1)</f>
        <v>45139</v>
      </c>
      <c r="C5696" s="2" t="str">
        <f>LEFT(表格1[[#This Row],[年月]],4)</f>
        <v>2023</v>
      </c>
      <c r="D5696" s="2" t="str">
        <f>RIGHT(表格1[[#This Row],[年月]],2)</f>
        <v>08</v>
      </c>
      <c r="E5696" s="5">
        <v>9007000</v>
      </c>
      <c r="F5696" s="2" t="str">
        <f>VLOOKUP(TEXT(表格1[[#This Row],[地區]],"00000000"),縣市代碼,2,0)</f>
        <v>連江縣</v>
      </c>
      <c r="G5696" s="2" t="s">
        <v>7</v>
      </c>
      <c r="H5696" s="13">
        <v>9669</v>
      </c>
      <c r="I5696" s="14">
        <v>13970001</v>
      </c>
      <c r="J5696" s="14">
        <f>表格1[[#This Row],[信用卡交易筆數]]/1000</f>
        <v>9.6690000000000005</v>
      </c>
      <c r="K5696" s="14">
        <f>表格1[[#This Row],[信用卡交易金額'[新臺幣']]]/1000</f>
        <v>13970.001</v>
      </c>
      <c r="L5696" s="14">
        <f>表格1[[#This Row],[信用卡交易金額'[新臺幣']]]/1000000</f>
        <v>13.970001</v>
      </c>
      <c r="M5696" s="14" t="str" cm="1">
        <f t="array" ref="M5696">_xlfn.TEXTJOIN("", TRUE, _xlfn.XLOOKUP(TRUE, VALUE(表格1[[#This Row],[年月]]) &lt;= VALUE($R$8:$R$12), $Q$8:$Q$12)) &amp; "年度"</f>
        <v>2024年度</v>
      </c>
    </row>
    <row r="5697" spans="1:13" x14ac:dyDescent="0.3">
      <c r="A5697" s="2">
        <v>202308</v>
      </c>
      <c r="B5697" s="19">
        <f>DATE(表格1[[#This Row],[年]],表格1[[#This Row],[月]],1)</f>
        <v>45139</v>
      </c>
      <c r="C5697" s="2" t="str">
        <f>LEFT(表格1[[#This Row],[年月]],4)</f>
        <v>2023</v>
      </c>
      <c r="D5697" s="2" t="str">
        <f>RIGHT(表格1[[#This Row],[年月]],2)</f>
        <v>08</v>
      </c>
      <c r="E5697" s="5">
        <v>9007000</v>
      </c>
      <c r="F5697" s="2" t="str">
        <f>VLOOKUP(TEXT(表格1[[#This Row],[地區]],"00000000"),縣市代碼,2,0)</f>
        <v>連江縣</v>
      </c>
      <c r="G5697" s="2" t="s">
        <v>8</v>
      </c>
      <c r="H5697" s="13">
        <v>8109</v>
      </c>
      <c r="I5697" s="14">
        <v>16140480</v>
      </c>
      <c r="J5697" s="14">
        <f>表格1[[#This Row],[信用卡交易筆數]]/1000</f>
        <v>8.109</v>
      </c>
      <c r="K5697" s="14">
        <f>表格1[[#This Row],[信用卡交易金額'[新臺幣']]]/1000</f>
        <v>16140.48</v>
      </c>
      <c r="L5697" s="14">
        <f>表格1[[#This Row],[信用卡交易金額'[新臺幣']]]/1000000</f>
        <v>16.14048</v>
      </c>
      <c r="M5697" s="14" t="str" cm="1">
        <f t="array" ref="M5697">_xlfn.TEXTJOIN("", TRUE, _xlfn.XLOOKUP(TRUE, VALUE(表格1[[#This Row],[年月]]) &lt;= VALUE($R$8:$R$12), $Q$8:$Q$12)) &amp; "年度"</f>
        <v>2024年度</v>
      </c>
    </row>
    <row r="5698" spans="1:13" x14ac:dyDescent="0.3">
      <c r="A5698" s="2">
        <v>202308</v>
      </c>
      <c r="B5698" s="19">
        <f>DATE(表格1[[#This Row],[年]],表格1[[#This Row],[月]],1)</f>
        <v>45139</v>
      </c>
      <c r="C5698" s="2" t="str">
        <f>LEFT(表格1[[#This Row],[年月]],4)</f>
        <v>2023</v>
      </c>
      <c r="D5698" s="2" t="str">
        <f>RIGHT(表格1[[#This Row],[年月]],2)</f>
        <v>08</v>
      </c>
      <c r="E5698" s="5">
        <v>9007000</v>
      </c>
      <c r="F5698" s="2" t="str">
        <f>VLOOKUP(TEXT(表格1[[#This Row],[地區]],"00000000"),縣市代碼,2,0)</f>
        <v>連江縣</v>
      </c>
      <c r="G5698" s="2" t="s">
        <v>9</v>
      </c>
      <c r="H5698" s="13">
        <v>16031</v>
      </c>
      <c r="I5698" s="14">
        <v>18158439</v>
      </c>
      <c r="J5698" s="14">
        <f>表格1[[#This Row],[信用卡交易筆數]]/1000</f>
        <v>16.030999999999999</v>
      </c>
      <c r="K5698" s="14">
        <f>表格1[[#This Row],[信用卡交易金額'[新臺幣']]]/1000</f>
        <v>18158.438999999998</v>
      </c>
      <c r="L5698" s="14">
        <f>表格1[[#This Row],[信用卡交易金額'[新臺幣']]]/1000000</f>
        <v>18.158439000000001</v>
      </c>
      <c r="M5698" s="14" t="str" cm="1">
        <f t="array" ref="M5698">_xlfn.TEXTJOIN("", TRUE, _xlfn.XLOOKUP(TRUE, VALUE(表格1[[#This Row],[年月]]) &lt;= VALUE($R$8:$R$12), $Q$8:$Q$12)) &amp; "年度"</f>
        <v>2024年度</v>
      </c>
    </row>
    <row r="5699" spans="1:13" x14ac:dyDescent="0.3">
      <c r="A5699" s="2">
        <v>202308</v>
      </c>
      <c r="B5699" s="19">
        <f>DATE(表格1[[#This Row],[年]],表格1[[#This Row],[月]],1)</f>
        <v>45139</v>
      </c>
      <c r="C5699" s="2" t="str">
        <f>LEFT(表格1[[#This Row],[年月]],4)</f>
        <v>2023</v>
      </c>
      <c r="D5699" s="2" t="str">
        <f>RIGHT(表格1[[#This Row],[年月]],2)</f>
        <v>08</v>
      </c>
      <c r="E5699" s="5">
        <v>9007000</v>
      </c>
      <c r="F5699" s="2" t="str">
        <f>VLOOKUP(TEXT(表格1[[#This Row],[地區]],"00000000"),縣市代碼,2,0)</f>
        <v>連江縣</v>
      </c>
      <c r="G5699" s="2" t="s">
        <v>10</v>
      </c>
      <c r="H5699" s="13">
        <v>7773</v>
      </c>
      <c r="I5699" s="14">
        <v>21281621</v>
      </c>
      <c r="J5699" s="14">
        <f>表格1[[#This Row],[信用卡交易筆數]]/1000</f>
        <v>7.7729999999999997</v>
      </c>
      <c r="K5699" s="14">
        <f>表格1[[#This Row],[信用卡交易金額'[新臺幣']]]/1000</f>
        <v>21281.620999999999</v>
      </c>
      <c r="L5699" s="14">
        <f>表格1[[#This Row],[信用卡交易金額'[新臺幣']]]/1000000</f>
        <v>21.281621000000001</v>
      </c>
      <c r="M5699" s="14" t="str" cm="1">
        <f t="array" ref="M5699">_xlfn.TEXTJOIN("", TRUE, _xlfn.XLOOKUP(TRUE, VALUE(表格1[[#This Row],[年月]]) &lt;= VALUE($R$8:$R$12), $Q$8:$Q$12)) &amp; "年度"</f>
        <v>2024年度</v>
      </c>
    </row>
    <row r="5700" spans="1:13" x14ac:dyDescent="0.3">
      <c r="A5700" s="2">
        <v>202309</v>
      </c>
      <c r="B5700" s="19">
        <f>DATE(表格1[[#This Row],[年]],表格1[[#This Row],[月]],1)</f>
        <v>45170</v>
      </c>
      <c r="C5700" s="2" t="str">
        <f>LEFT(表格1[[#This Row],[年月]],4)</f>
        <v>2023</v>
      </c>
      <c r="D5700" s="2" t="str">
        <f>RIGHT(表格1[[#This Row],[年月]],2)</f>
        <v>09</v>
      </c>
      <c r="E5700" s="5">
        <v>63000000</v>
      </c>
      <c r="F5700" s="2" t="str">
        <f>VLOOKUP(TEXT(表格1[[#This Row],[地區]],"00000000"),縣市代碼,2,0)</f>
        <v>臺北市</v>
      </c>
      <c r="G5700" s="2" t="s">
        <v>4</v>
      </c>
      <c r="H5700" s="13">
        <v>12969170</v>
      </c>
      <c r="I5700" s="14">
        <v>7733325684</v>
      </c>
      <c r="J5700" s="14">
        <f>表格1[[#This Row],[信用卡交易筆數]]/1000</f>
        <v>12969.17</v>
      </c>
      <c r="K5700" s="14">
        <f>表格1[[#This Row],[信用卡交易金額'[新臺幣']]]/1000</f>
        <v>7733325.6840000004</v>
      </c>
      <c r="L5700" s="14">
        <f>表格1[[#This Row],[信用卡交易金額'[新臺幣']]]/1000000</f>
        <v>7733.3256840000004</v>
      </c>
      <c r="M5700" s="14" t="str" cm="1">
        <f t="array" ref="M5700">_xlfn.TEXTJOIN("", TRUE, _xlfn.XLOOKUP(TRUE, VALUE(表格1[[#This Row],[年月]]) &lt;= VALUE($R$8:$R$12), $Q$8:$Q$12)) &amp; "年度"</f>
        <v>2024年度</v>
      </c>
    </row>
    <row r="5701" spans="1:13" x14ac:dyDescent="0.3">
      <c r="A5701" s="2">
        <v>202309</v>
      </c>
      <c r="B5701" s="19">
        <f>DATE(表格1[[#This Row],[年]],表格1[[#This Row],[月]],1)</f>
        <v>45170</v>
      </c>
      <c r="C5701" s="2" t="str">
        <f>LEFT(表格1[[#This Row],[年月]],4)</f>
        <v>2023</v>
      </c>
      <c r="D5701" s="2" t="str">
        <f>RIGHT(表格1[[#This Row],[年月]],2)</f>
        <v>09</v>
      </c>
      <c r="E5701" s="5">
        <v>63000000</v>
      </c>
      <c r="F5701" s="2" t="str">
        <f>VLOOKUP(TEXT(表格1[[#This Row],[地區]],"00000000"),縣市代碼,2,0)</f>
        <v>臺北市</v>
      </c>
      <c r="G5701" s="2" t="s">
        <v>5</v>
      </c>
      <c r="H5701" s="13">
        <v>612323</v>
      </c>
      <c r="I5701" s="14">
        <v>2767818979</v>
      </c>
      <c r="J5701" s="14">
        <f>表格1[[#This Row],[信用卡交易筆數]]/1000</f>
        <v>612.32299999999998</v>
      </c>
      <c r="K5701" s="14">
        <f>表格1[[#This Row],[信用卡交易金額'[新臺幣']]]/1000</f>
        <v>2767818.9789999998</v>
      </c>
      <c r="L5701" s="14">
        <f>表格1[[#This Row],[信用卡交易金額'[新臺幣']]]/1000000</f>
        <v>2767.8189790000001</v>
      </c>
      <c r="M5701" s="14" t="str" cm="1">
        <f t="array" ref="M5701">_xlfn.TEXTJOIN("", TRUE, _xlfn.XLOOKUP(TRUE, VALUE(表格1[[#This Row],[年月]]) &lt;= VALUE($R$8:$R$12), $Q$8:$Q$12)) &amp; "年度"</f>
        <v>2024年度</v>
      </c>
    </row>
    <row r="5702" spans="1:13" x14ac:dyDescent="0.3">
      <c r="A5702" s="2">
        <v>202309</v>
      </c>
      <c r="B5702" s="19">
        <f>DATE(表格1[[#This Row],[年]],表格1[[#This Row],[月]],1)</f>
        <v>45170</v>
      </c>
      <c r="C5702" s="2" t="str">
        <f>LEFT(表格1[[#This Row],[年月]],4)</f>
        <v>2023</v>
      </c>
      <c r="D5702" s="2" t="str">
        <f>RIGHT(表格1[[#This Row],[年月]],2)</f>
        <v>09</v>
      </c>
      <c r="E5702" s="5">
        <v>63000000</v>
      </c>
      <c r="F5702" s="2" t="str">
        <f>VLOOKUP(TEXT(表格1[[#This Row],[地區]],"00000000"),縣市代碼,2,0)</f>
        <v>臺北市</v>
      </c>
      <c r="G5702" s="2" t="s">
        <v>6</v>
      </c>
      <c r="H5702" s="13">
        <v>874141</v>
      </c>
      <c r="I5702" s="14">
        <v>4392073593</v>
      </c>
      <c r="J5702" s="14">
        <f>表格1[[#This Row],[信用卡交易筆數]]/1000</f>
        <v>874.14099999999996</v>
      </c>
      <c r="K5702" s="14">
        <f>表格1[[#This Row],[信用卡交易金額'[新臺幣']]]/1000</f>
        <v>4392073.5930000003</v>
      </c>
      <c r="L5702" s="14">
        <f>表格1[[#This Row],[信用卡交易金額'[新臺幣']]]/1000000</f>
        <v>4392.0735930000001</v>
      </c>
      <c r="M5702" s="14" t="str" cm="1">
        <f t="array" ref="M5702">_xlfn.TEXTJOIN("", TRUE, _xlfn.XLOOKUP(TRUE, VALUE(表格1[[#This Row],[年月]]) &lt;= VALUE($R$8:$R$12), $Q$8:$Q$12)) &amp; "年度"</f>
        <v>2024年度</v>
      </c>
    </row>
    <row r="5703" spans="1:13" x14ac:dyDescent="0.3">
      <c r="A5703" s="2">
        <v>202309</v>
      </c>
      <c r="B5703" s="19">
        <f>DATE(表格1[[#This Row],[年]],表格1[[#This Row],[月]],1)</f>
        <v>45170</v>
      </c>
      <c r="C5703" s="2" t="str">
        <f>LEFT(表格1[[#This Row],[年月]],4)</f>
        <v>2023</v>
      </c>
      <c r="D5703" s="2" t="str">
        <f>RIGHT(表格1[[#This Row],[年月]],2)</f>
        <v>09</v>
      </c>
      <c r="E5703" s="5">
        <v>63000000</v>
      </c>
      <c r="F5703" s="2" t="str">
        <f>VLOOKUP(TEXT(表格1[[#This Row],[地區]],"00000000"),縣市代碼,2,0)</f>
        <v>臺北市</v>
      </c>
      <c r="G5703" s="2" t="s">
        <v>7</v>
      </c>
      <c r="H5703" s="13">
        <v>5365617</v>
      </c>
      <c r="I5703" s="14">
        <v>5739284484</v>
      </c>
      <c r="J5703" s="14">
        <f>表格1[[#This Row],[信用卡交易筆數]]/1000</f>
        <v>5365.6170000000002</v>
      </c>
      <c r="K5703" s="14">
        <f>表格1[[#This Row],[信用卡交易金額'[新臺幣']]]/1000</f>
        <v>5739284.4840000002</v>
      </c>
      <c r="L5703" s="14">
        <f>表格1[[#This Row],[信用卡交易金額'[新臺幣']]]/1000000</f>
        <v>5739.2844839999998</v>
      </c>
      <c r="M5703" s="14" t="str" cm="1">
        <f t="array" ref="M5703">_xlfn.TEXTJOIN("", TRUE, _xlfn.XLOOKUP(TRUE, VALUE(表格1[[#This Row],[年月]]) &lt;= VALUE($R$8:$R$12), $Q$8:$Q$12)) &amp; "年度"</f>
        <v>2024年度</v>
      </c>
    </row>
    <row r="5704" spans="1:13" x14ac:dyDescent="0.3">
      <c r="A5704" s="2">
        <v>202309</v>
      </c>
      <c r="B5704" s="19">
        <f>DATE(表格1[[#This Row],[年]],表格1[[#This Row],[月]],1)</f>
        <v>45170</v>
      </c>
      <c r="C5704" s="2" t="str">
        <f>LEFT(表格1[[#This Row],[年月]],4)</f>
        <v>2023</v>
      </c>
      <c r="D5704" s="2" t="str">
        <f>RIGHT(表格1[[#This Row],[年月]],2)</f>
        <v>09</v>
      </c>
      <c r="E5704" s="5">
        <v>63000000</v>
      </c>
      <c r="F5704" s="2" t="str">
        <f>VLOOKUP(TEXT(表格1[[#This Row],[地區]],"00000000"),縣市代碼,2,0)</f>
        <v>臺北市</v>
      </c>
      <c r="G5704" s="2" t="s">
        <v>8</v>
      </c>
      <c r="H5704" s="13">
        <v>4266930</v>
      </c>
      <c r="I5704" s="14">
        <v>12888704834</v>
      </c>
      <c r="J5704" s="14">
        <f>表格1[[#This Row],[信用卡交易筆數]]/1000</f>
        <v>4266.93</v>
      </c>
      <c r="K5704" s="14">
        <f>表格1[[#This Row],[信用卡交易金額'[新臺幣']]]/1000</f>
        <v>12888704.834000001</v>
      </c>
      <c r="L5704" s="14">
        <f>表格1[[#This Row],[信用卡交易金額'[新臺幣']]]/1000000</f>
        <v>12888.704834</v>
      </c>
      <c r="M5704" s="14" t="str" cm="1">
        <f t="array" ref="M5704">_xlfn.TEXTJOIN("", TRUE, _xlfn.XLOOKUP(TRUE, VALUE(表格1[[#This Row],[年月]]) &lt;= VALUE($R$8:$R$12), $Q$8:$Q$12)) &amp; "年度"</f>
        <v>2024年度</v>
      </c>
    </row>
    <row r="5705" spans="1:13" x14ac:dyDescent="0.3">
      <c r="A5705" s="2">
        <v>202309</v>
      </c>
      <c r="B5705" s="19">
        <f>DATE(表格1[[#This Row],[年]],表格1[[#This Row],[月]],1)</f>
        <v>45170</v>
      </c>
      <c r="C5705" s="2" t="str">
        <f>LEFT(表格1[[#This Row],[年月]],4)</f>
        <v>2023</v>
      </c>
      <c r="D5705" s="2" t="str">
        <f>RIGHT(表格1[[#This Row],[年月]],2)</f>
        <v>09</v>
      </c>
      <c r="E5705" s="5">
        <v>63000000</v>
      </c>
      <c r="F5705" s="2" t="str">
        <f>VLOOKUP(TEXT(表格1[[#This Row],[地區]],"00000000"),縣市代碼,2,0)</f>
        <v>臺北市</v>
      </c>
      <c r="G5705" s="2" t="s">
        <v>9</v>
      </c>
      <c r="H5705" s="13">
        <v>9320276</v>
      </c>
      <c r="I5705" s="14">
        <v>13602109650</v>
      </c>
      <c r="J5705" s="14">
        <f>表格1[[#This Row],[信用卡交易筆數]]/1000</f>
        <v>9320.2759999999998</v>
      </c>
      <c r="K5705" s="14">
        <f>表格1[[#This Row],[信用卡交易金額'[新臺幣']]]/1000</f>
        <v>13602109.65</v>
      </c>
      <c r="L5705" s="14">
        <f>表格1[[#This Row],[信用卡交易金額'[新臺幣']]]/1000000</f>
        <v>13602.10965</v>
      </c>
      <c r="M5705" s="14" t="str" cm="1">
        <f t="array" ref="M5705">_xlfn.TEXTJOIN("", TRUE, _xlfn.XLOOKUP(TRUE, VALUE(表格1[[#This Row],[年月]]) &lt;= VALUE($R$8:$R$12), $Q$8:$Q$12)) &amp; "年度"</f>
        <v>2024年度</v>
      </c>
    </row>
    <row r="5706" spans="1:13" x14ac:dyDescent="0.3">
      <c r="A5706" s="2">
        <v>202309</v>
      </c>
      <c r="B5706" s="19">
        <f>DATE(表格1[[#This Row],[年]],表格1[[#This Row],[月]],1)</f>
        <v>45170</v>
      </c>
      <c r="C5706" s="2" t="str">
        <f>LEFT(表格1[[#This Row],[年月]],4)</f>
        <v>2023</v>
      </c>
      <c r="D5706" s="2" t="str">
        <f>RIGHT(表格1[[#This Row],[年月]],2)</f>
        <v>09</v>
      </c>
      <c r="E5706" s="5">
        <v>63000000</v>
      </c>
      <c r="F5706" s="2" t="str">
        <f>VLOOKUP(TEXT(表格1[[#This Row],[地區]],"00000000"),縣市代碼,2,0)</f>
        <v>臺北市</v>
      </c>
      <c r="G5706" s="2" t="s">
        <v>10</v>
      </c>
      <c r="H5706" s="13">
        <v>4343195</v>
      </c>
      <c r="I5706" s="14">
        <v>14207476444</v>
      </c>
      <c r="J5706" s="14">
        <f>表格1[[#This Row],[信用卡交易筆數]]/1000</f>
        <v>4343.1949999999997</v>
      </c>
      <c r="K5706" s="14">
        <f>表格1[[#This Row],[信用卡交易金額'[新臺幣']]]/1000</f>
        <v>14207476.444</v>
      </c>
      <c r="L5706" s="14">
        <f>表格1[[#This Row],[信用卡交易金額'[新臺幣']]]/1000000</f>
        <v>14207.476444</v>
      </c>
      <c r="M5706" s="14" t="str" cm="1">
        <f t="array" ref="M5706">_xlfn.TEXTJOIN("", TRUE, _xlfn.XLOOKUP(TRUE, VALUE(表格1[[#This Row],[年月]]) &lt;= VALUE($R$8:$R$12), $Q$8:$Q$12)) &amp; "年度"</f>
        <v>2024年度</v>
      </c>
    </row>
    <row r="5707" spans="1:13" x14ac:dyDescent="0.3">
      <c r="A5707" s="2">
        <v>202309</v>
      </c>
      <c r="B5707" s="19">
        <f>DATE(表格1[[#This Row],[年]],表格1[[#This Row],[月]],1)</f>
        <v>45170</v>
      </c>
      <c r="C5707" s="2" t="str">
        <f>LEFT(表格1[[#This Row],[年月]],4)</f>
        <v>2023</v>
      </c>
      <c r="D5707" s="2" t="str">
        <f>RIGHT(表格1[[#This Row],[年月]],2)</f>
        <v>09</v>
      </c>
      <c r="E5707" s="5">
        <v>65000000</v>
      </c>
      <c r="F5707" s="2" t="str">
        <f>VLOOKUP(TEXT(表格1[[#This Row],[地區]],"00000000"),縣市代碼,2,0)</f>
        <v>新北市</v>
      </c>
      <c r="G5707" s="2" t="s">
        <v>4</v>
      </c>
      <c r="H5707" s="13">
        <v>14678572</v>
      </c>
      <c r="I5707" s="14">
        <v>7345137718</v>
      </c>
      <c r="J5707" s="14">
        <f>表格1[[#This Row],[信用卡交易筆數]]/1000</f>
        <v>14678.572</v>
      </c>
      <c r="K5707" s="14">
        <f>表格1[[#This Row],[信用卡交易金額'[新臺幣']]]/1000</f>
        <v>7345137.7180000003</v>
      </c>
      <c r="L5707" s="14">
        <f>表格1[[#This Row],[信用卡交易金額'[新臺幣']]]/1000000</f>
        <v>7345.1377179999999</v>
      </c>
      <c r="M5707" s="14" t="str" cm="1">
        <f t="array" ref="M5707">_xlfn.TEXTJOIN("", TRUE, _xlfn.XLOOKUP(TRUE, VALUE(表格1[[#This Row],[年月]]) &lt;= VALUE($R$8:$R$12), $Q$8:$Q$12)) &amp; "年度"</f>
        <v>2024年度</v>
      </c>
    </row>
    <row r="5708" spans="1:13" x14ac:dyDescent="0.3">
      <c r="A5708" s="2">
        <v>202309</v>
      </c>
      <c r="B5708" s="19">
        <f>DATE(表格1[[#This Row],[年]],表格1[[#This Row],[月]],1)</f>
        <v>45170</v>
      </c>
      <c r="C5708" s="2" t="str">
        <f>LEFT(表格1[[#This Row],[年月]],4)</f>
        <v>2023</v>
      </c>
      <c r="D5708" s="2" t="str">
        <f>RIGHT(表格1[[#This Row],[年月]],2)</f>
        <v>09</v>
      </c>
      <c r="E5708" s="5">
        <v>65000000</v>
      </c>
      <c r="F5708" s="2" t="str">
        <f>VLOOKUP(TEXT(表格1[[#This Row],[地區]],"00000000"),縣市代碼,2,0)</f>
        <v>新北市</v>
      </c>
      <c r="G5708" s="2" t="s">
        <v>5</v>
      </c>
      <c r="H5708" s="13">
        <v>773339</v>
      </c>
      <c r="I5708" s="14">
        <v>2388881598</v>
      </c>
      <c r="J5708" s="14">
        <f>表格1[[#This Row],[信用卡交易筆數]]/1000</f>
        <v>773.33900000000006</v>
      </c>
      <c r="K5708" s="14">
        <f>表格1[[#This Row],[信用卡交易金額'[新臺幣']]]/1000</f>
        <v>2388881.5980000002</v>
      </c>
      <c r="L5708" s="14">
        <f>表格1[[#This Row],[信用卡交易金額'[新臺幣']]]/1000000</f>
        <v>2388.8815979999999</v>
      </c>
      <c r="M5708" s="14" t="str" cm="1">
        <f t="array" ref="M5708">_xlfn.TEXTJOIN("", TRUE, _xlfn.XLOOKUP(TRUE, VALUE(表格1[[#This Row],[年月]]) &lt;= VALUE($R$8:$R$12), $Q$8:$Q$12)) &amp; "年度"</f>
        <v>2024年度</v>
      </c>
    </row>
    <row r="5709" spans="1:13" x14ac:dyDescent="0.3">
      <c r="A5709" s="2">
        <v>202309</v>
      </c>
      <c r="B5709" s="19">
        <f>DATE(表格1[[#This Row],[年]],表格1[[#This Row],[月]],1)</f>
        <v>45170</v>
      </c>
      <c r="C5709" s="2" t="str">
        <f>LEFT(表格1[[#This Row],[年月]],4)</f>
        <v>2023</v>
      </c>
      <c r="D5709" s="2" t="str">
        <f>RIGHT(表格1[[#This Row],[年月]],2)</f>
        <v>09</v>
      </c>
      <c r="E5709" s="5">
        <v>65000000</v>
      </c>
      <c r="F5709" s="2" t="str">
        <f>VLOOKUP(TEXT(表格1[[#This Row],[地區]],"00000000"),縣市代碼,2,0)</f>
        <v>新北市</v>
      </c>
      <c r="G5709" s="2" t="s">
        <v>6</v>
      </c>
      <c r="H5709" s="13">
        <v>1123595</v>
      </c>
      <c r="I5709" s="14">
        <v>4008582177</v>
      </c>
      <c r="J5709" s="14">
        <f>表格1[[#This Row],[信用卡交易筆數]]/1000</f>
        <v>1123.595</v>
      </c>
      <c r="K5709" s="14">
        <f>表格1[[#This Row],[信用卡交易金額'[新臺幣']]]/1000</f>
        <v>4008582.1770000001</v>
      </c>
      <c r="L5709" s="14">
        <f>表格1[[#This Row],[信用卡交易金額'[新臺幣']]]/1000000</f>
        <v>4008.5821769999998</v>
      </c>
      <c r="M5709" s="14" t="str" cm="1">
        <f t="array" ref="M5709">_xlfn.TEXTJOIN("", TRUE, _xlfn.XLOOKUP(TRUE, VALUE(表格1[[#This Row],[年月]]) &lt;= VALUE($R$8:$R$12), $Q$8:$Q$12)) &amp; "年度"</f>
        <v>2024年度</v>
      </c>
    </row>
    <row r="5710" spans="1:13" x14ac:dyDescent="0.3">
      <c r="A5710" s="2">
        <v>202309</v>
      </c>
      <c r="B5710" s="19">
        <f>DATE(表格1[[#This Row],[年]],表格1[[#This Row],[月]],1)</f>
        <v>45170</v>
      </c>
      <c r="C5710" s="2" t="str">
        <f>LEFT(表格1[[#This Row],[年月]],4)</f>
        <v>2023</v>
      </c>
      <c r="D5710" s="2" t="str">
        <f>RIGHT(表格1[[#This Row],[年月]],2)</f>
        <v>09</v>
      </c>
      <c r="E5710" s="5">
        <v>65000000</v>
      </c>
      <c r="F5710" s="2" t="str">
        <f>VLOOKUP(TEXT(表格1[[#This Row],[地區]],"00000000"),縣市代碼,2,0)</f>
        <v>新北市</v>
      </c>
      <c r="G5710" s="2" t="s">
        <v>7</v>
      </c>
      <c r="H5710" s="13">
        <v>6494325</v>
      </c>
      <c r="I5710" s="14">
        <v>6579041100</v>
      </c>
      <c r="J5710" s="14">
        <f>表格1[[#This Row],[信用卡交易筆數]]/1000</f>
        <v>6494.3249999999998</v>
      </c>
      <c r="K5710" s="14">
        <f>表格1[[#This Row],[信用卡交易金額'[新臺幣']]]/1000</f>
        <v>6579041.0999999996</v>
      </c>
      <c r="L5710" s="14">
        <f>表格1[[#This Row],[信用卡交易金額'[新臺幣']]]/1000000</f>
        <v>6579.0411000000004</v>
      </c>
      <c r="M5710" s="14" t="str" cm="1">
        <f t="array" ref="M5710">_xlfn.TEXTJOIN("", TRUE, _xlfn.XLOOKUP(TRUE, VALUE(表格1[[#This Row],[年月]]) &lt;= VALUE($R$8:$R$12), $Q$8:$Q$12)) &amp; "年度"</f>
        <v>2024年度</v>
      </c>
    </row>
    <row r="5711" spans="1:13" x14ac:dyDescent="0.3">
      <c r="A5711" s="2">
        <v>202309</v>
      </c>
      <c r="B5711" s="19">
        <f>DATE(表格1[[#This Row],[年]],表格1[[#This Row],[月]],1)</f>
        <v>45170</v>
      </c>
      <c r="C5711" s="2" t="str">
        <f>LEFT(表格1[[#This Row],[年月]],4)</f>
        <v>2023</v>
      </c>
      <c r="D5711" s="2" t="str">
        <f>RIGHT(表格1[[#This Row],[年月]],2)</f>
        <v>09</v>
      </c>
      <c r="E5711" s="5">
        <v>65000000</v>
      </c>
      <c r="F5711" s="2" t="str">
        <f>VLOOKUP(TEXT(表格1[[#This Row],[地區]],"00000000"),縣市代碼,2,0)</f>
        <v>新北市</v>
      </c>
      <c r="G5711" s="2" t="s">
        <v>8</v>
      </c>
      <c r="H5711" s="13">
        <v>5377099</v>
      </c>
      <c r="I5711" s="14">
        <v>12859264571</v>
      </c>
      <c r="J5711" s="14">
        <f>表格1[[#This Row],[信用卡交易筆數]]/1000</f>
        <v>5377.0990000000002</v>
      </c>
      <c r="K5711" s="14">
        <f>表格1[[#This Row],[信用卡交易金額'[新臺幣']]]/1000</f>
        <v>12859264.571</v>
      </c>
      <c r="L5711" s="14">
        <f>表格1[[#This Row],[信用卡交易金額'[新臺幣']]]/1000000</f>
        <v>12859.264571</v>
      </c>
      <c r="M5711" s="14" t="str" cm="1">
        <f t="array" ref="M5711">_xlfn.TEXTJOIN("", TRUE, _xlfn.XLOOKUP(TRUE, VALUE(表格1[[#This Row],[年月]]) &lt;= VALUE($R$8:$R$12), $Q$8:$Q$12)) &amp; "年度"</f>
        <v>2024年度</v>
      </c>
    </row>
    <row r="5712" spans="1:13" x14ac:dyDescent="0.3">
      <c r="A5712" s="2">
        <v>202309</v>
      </c>
      <c r="B5712" s="19">
        <f>DATE(表格1[[#This Row],[年]],表格1[[#This Row],[月]],1)</f>
        <v>45170</v>
      </c>
      <c r="C5712" s="2" t="str">
        <f>LEFT(表格1[[#This Row],[年月]],4)</f>
        <v>2023</v>
      </c>
      <c r="D5712" s="2" t="str">
        <f>RIGHT(表格1[[#This Row],[年月]],2)</f>
        <v>09</v>
      </c>
      <c r="E5712" s="5">
        <v>65000000</v>
      </c>
      <c r="F5712" s="2" t="str">
        <f>VLOOKUP(TEXT(表格1[[#This Row],[地區]],"00000000"),縣市代碼,2,0)</f>
        <v>新北市</v>
      </c>
      <c r="G5712" s="2" t="s">
        <v>9</v>
      </c>
      <c r="H5712" s="13">
        <v>12075524</v>
      </c>
      <c r="I5712" s="14">
        <v>14841323579</v>
      </c>
      <c r="J5712" s="14">
        <f>表格1[[#This Row],[信用卡交易筆數]]/1000</f>
        <v>12075.523999999999</v>
      </c>
      <c r="K5712" s="14">
        <f>表格1[[#This Row],[信用卡交易金額'[新臺幣']]]/1000</f>
        <v>14841323.579</v>
      </c>
      <c r="L5712" s="14">
        <f>表格1[[#This Row],[信用卡交易金額'[新臺幣']]]/1000000</f>
        <v>14841.323579</v>
      </c>
      <c r="M5712" s="14" t="str" cm="1">
        <f t="array" ref="M5712">_xlfn.TEXTJOIN("", TRUE, _xlfn.XLOOKUP(TRUE, VALUE(表格1[[#This Row],[年月]]) &lt;= VALUE($R$8:$R$12), $Q$8:$Q$12)) &amp; "年度"</f>
        <v>2024年度</v>
      </c>
    </row>
    <row r="5713" spans="1:13" x14ac:dyDescent="0.3">
      <c r="A5713" s="2">
        <v>202309</v>
      </c>
      <c r="B5713" s="19">
        <f>DATE(表格1[[#This Row],[年]],表格1[[#This Row],[月]],1)</f>
        <v>45170</v>
      </c>
      <c r="C5713" s="2" t="str">
        <f>LEFT(表格1[[#This Row],[年月]],4)</f>
        <v>2023</v>
      </c>
      <c r="D5713" s="2" t="str">
        <f>RIGHT(表格1[[#This Row],[年月]],2)</f>
        <v>09</v>
      </c>
      <c r="E5713" s="5">
        <v>65000000</v>
      </c>
      <c r="F5713" s="2" t="str">
        <f>VLOOKUP(TEXT(表格1[[#This Row],[地區]],"00000000"),縣市代碼,2,0)</f>
        <v>新北市</v>
      </c>
      <c r="G5713" s="2" t="s">
        <v>10</v>
      </c>
      <c r="H5713" s="13">
        <v>5806676</v>
      </c>
      <c r="I5713" s="14">
        <v>15751382584</v>
      </c>
      <c r="J5713" s="14">
        <f>表格1[[#This Row],[信用卡交易筆數]]/1000</f>
        <v>5806.6760000000004</v>
      </c>
      <c r="K5713" s="14">
        <f>表格1[[#This Row],[信用卡交易金額'[新臺幣']]]/1000</f>
        <v>15751382.584000001</v>
      </c>
      <c r="L5713" s="14">
        <f>表格1[[#This Row],[信用卡交易金額'[新臺幣']]]/1000000</f>
        <v>15751.382584000001</v>
      </c>
      <c r="M5713" s="14" t="str" cm="1">
        <f t="array" ref="M5713">_xlfn.TEXTJOIN("", TRUE, _xlfn.XLOOKUP(TRUE, VALUE(表格1[[#This Row],[年月]]) &lt;= VALUE($R$8:$R$12), $Q$8:$Q$12)) &amp; "年度"</f>
        <v>2024年度</v>
      </c>
    </row>
    <row r="5714" spans="1:13" x14ac:dyDescent="0.3">
      <c r="A5714" s="2">
        <v>202309</v>
      </c>
      <c r="B5714" s="19">
        <f>DATE(表格1[[#This Row],[年]],表格1[[#This Row],[月]],1)</f>
        <v>45170</v>
      </c>
      <c r="C5714" s="2" t="str">
        <f>LEFT(表格1[[#This Row],[年月]],4)</f>
        <v>2023</v>
      </c>
      <c r="D5714" s="2" t="str">
        <f>RIGHT(表格1[[#This Row],[年月]],2)</f>
        <v>09</v>
      </c>
      <c r="E5714" s="5">
        <v>68000000</v>
      </c>
      <c r="F5714" s="2" t="str">
        <f>VLOOKUP(TEXT(表格1[[#This Row],[地區]],"00000000"),縣市代碼,2,0)</f>
        <v>桃園市</v>
      </c>
      <c r="G5714" s="2" t="s">
        <v>4</v>
      </c>
      <c r="H5714" s="13">
        <v>6607447</v>
      </c>
      <c r="I5714" s="14">
        <v>3202451629</v>
      </c>
      <c r="J5714" s="14">
        <f>表格1[[#This Row],[信用卡交易筆數]]/1000</f>
        <v>6607.4470000000001</v>
      </c>
      <c r="K5714" s="14">
        <f>表格1[[#This Row],[信用卡交易金額'[新臺幣']]]/1000</f>
        <v>3202451.6290000002</v>
      </c>
      <c r="L5714" s="14">
        <f>表格1[[#This Row],[信用卡交易金額'[新臺幣']]]/1000000</f>
        <v>3202.4516290000001</v>
      </c>
      <c r="M5714" s="14" t="str" cm="1">
        <f t="array" ref="M5714">_xlfn.TEXTJOIN("", TRUE, _xlfn.XLOOKUP(TRUE, VALUE(表格1[[#This Row],[年月]]) &lt;= VALUE($R$8:$R$12), $Q$8:$Q$12)) &amp; "年度"</f>
        <v>2024年度</v>
      </c>
    </row>
    <row r="5715" spans="1:13" x14ac:dyDescent="0.3">
      <c r="A5715" s="2">
        <v>202309</v>
      </c>
      <c r="B5715" s="19">
        <f>DATE(表格1[[#This Row],[年]],表格1[[#This Row],[月]],1)</f>
        <v>45170</v>
      </c>
      <c r="C5715" s="2" t="str">
        <f>LEFT(表格1[[#This Row],[年月]],4)</f>
        <v>2023</v>
      </c>
      <c r="D5715" s="2" t="str">
        <f>RIGHT(表格1[[#This Row],[年月]],2)</f>
        <v>09</v>
      </c>
      <c r="E5715" s="5">
        <v>68000000</v>
      </c>
      <c r="F5715" s="2" t="str">
        <f>VLOOKUP(TEXT(表格1[[#This Row],[地區]],"00000000"),縣市代碼,2,0)</f>
        <v>桃園市</v>
      </c>
      <c r="G5715" s="2" t="s">
        <v>5</v>
      </c>
      <c r="H5715" s="13">
        <v>336598</v>
      </c>
      <c r="I5715" s="14">
        <v>1034578176</v>
      </c>
      <c r="J5715" s="14">
        <f>表格1[[#This Row],[信用卡交易筆數]]/1000</f>
        <v>336.59800000000001</v>
      </c>
      <c r="K5715" s="14">
        <f>表格1[[#This Row],[信用卡交易金額'[新臺幣']]]/1000</f>
        <v>1034578.176</v>
      </c>
      <c r="L5715" s="14">
        <f>表格1[[#This Row],[信用卡交易金額'[新臺幣']]]/1000000</f>
        <v>1034.578176</v>
      </c>
      <c r="M5715" s="14" t="str" cm="1">
        <f t="array" ref="M5715">_xlfn.TEXTJOIN("", TRUE, _xlfn.XLOOKUP(TRUE, VALUE(表格1[[#This Row],[年月]]) &lt;= VALUE($R$8:$R$12), $Q$8:$Q$12)) &amp; "年度"</f>
        <v>2024年度</v>
      </c>
    </row>
    <row r="5716" spans="1:13" x14ac:dyDescent="0.3">
      <c r="A5716" s="2">
        <v>202309</v>
      </c>
      <c r="B5716" s="19">
        <f>DATE(表格1[[#This Row],[年]],表格1[[#This Row],[月]],1)</f>
        <v>45170</v>
      </c>
      <c r="C5716" s="2" t="str">
        <f>LEFT(表格1[[#This Row],[年月]],4)</f>
        <v>2023</v>
      </c>
      <c r="D5716" s="2" t="str">
        <f>RIGHT(表格1[[#This Row],[年月]],2)</f>
        <v>09</v>
      </c>
      <c r="E5716" s="5">
        <v>68000000</v>
      </c>
      <c r="F5716" s="2" t="str">
        <f>VLOOKUP(TEXT(表格1[[#This Row],[地區]],"00000000"),縣市代碼,2,0)</f>
        <v>桃園市</v>
      </c>
      <c r="G5716" s="2" t="s">
        <v>6</v>
      </c>
      <c r="H5716" s="13">
        <v>534063</v>
      </c>
      <c r="I5716" s="14">
        <v>1846936269</v>
      </c>
      <c r="J5716" s="14">
        <f>表格1[[#This Row],[信用卡交易筆數]]/1000</f>
        <v>534.06299999999999</v>
      </c>
      <c r="K5716" s="14">
        <f>表格1[[#This Row],[信用卡交易金額'[新臺幣']]]/1000</f>
        <v>1846936.2690000001</v>
      </c>
      <c r="L5716" s="14">
        <f>表格1[[#This Row],[信用卡交易金額'[新臺幣']]]/1000000</f>
        <v>1846.936269</v>
      </c>
      <c r="M5716" s="14" t="str" cm="1">
        <f t="array" ref="M5716">_xlfn.TEXTJOIN("", TRUE, _xlfn.XLOOKUP(TRUE, VALUE(表格1[[#This Row],[年月]]) &lt;= VALUE($R$8:$R$12), $Q$8:$Q$12)) &amp; "年度"</f>
        <v>2024年度</v>
      </c>
    </row>
    <row r="5717" spans="1:13" x14ac:dyDescent="0.3">
      <c r="A5717" s="2">
        <v>202309</v>
      </c>
      <c r="B5717" s="19">
        <f>DATE(表格1[[#This Row],[年]],表格1[[#This Row],[月]],1)</f>
        <v>45170</v>
      </c>
      <c r="C5717" s="2" t="str">
        <f>LEFT(表格1[[#This Row],[年月]],4)</f>
        <v>2023</v>
      </c>
      <c r="D5717" s="2" t="str">
        <f>RIGHT(表格1[[#This Row],[年月]],2)</f>
        <v>09</v>
      </c>
      <c r="E5717" s="5">
        <v>68000000</v>
      </c>
      <c r="F5717" s="2" t="str">
        <f>VLOOKUP(TEXT(表格1[[#This Row],[地區]],"00000000"),縣市代碼,2,0)</f>
        <v>桃園市</v>
      </c>
      <c r="G5717" s="2" t="s">
        <v>7</v>
      </c>
      <c r="H5717" s="13">
        <v>3256718</v>
      </c>
      <c r="I5717" s="14">
        <v>3718524282</v>
      </c>
      <c r="J5717" s="14">
        <f>表格1[[#This Row],[信用卡交易筆數]]/1000</f>
        <v>3256.7179999999998</v>
      </c>
      <c r="K5717" s="14">
        <f>表格1[[#This Row],[信用卡交易金額'[新臺幣']]]/1000</f>
        <v>3718524.2820000001</v>
      </c>
      <c r="L5717" s="14">
        <f>表格1[[#This Row],[信用卡交易金額'[新臺幣']]]/1000000</f>
        <v>3718.5242819999999</v>
      </c>
      <c r="M5717" s="14" t="str" cm="1">
        <f t="array" ref="M5717">_xlfn.TEXTJOIN("", TRUE, _xlfn.XLOOKUP(TRUE, VALUE(表格1[[#This Row],[年月]]) &lt;= VALUE($R$8:$R$12), $Q$8:$Q$12)) &amp; "年度"</f>
        <v>2024年度</v>
      </c>
    </row>
    <row r="5718" spans="1:13" x14ac:dyDescent="0.3">
      <c r="A5718" s="2">
        <v>202309</v>
      </c>
      <c r="B5718" s="19">
        <f>DATE(表格1[[#This Row],[年]],表格1[[#This Row],[月]],1)</f>
        <v>45170</v>
      </c>
      <c r="C5718" s="2" t="str">
        <f>LEFT(表格1[[#This Row],[年月]],4)</f>
        <v>2023</v>
      </c>
      <c r="D5718" s="2" t="str">
        <f>RIGHT(表格1[[#This Row],[年月]],2)</f>
        <v>09</v>
      </c>
      <c r="E5718" s="5">
        <v>68000000</v>
      </c>
      <c r="F5718" s="2" t="str">
        <f>VLOOKUP(TEXT(表格1[[#This Row],[地區]],"00000000"),縣市代碼,2,0)</f>
        <v>桃園市</v>
      </c>
      <c r="G5718" s="2" t="s">
        <v>8</v>
      </c>
      <c r="H5718" s="13">
        <v>2600888</v>
      </c>
      <c r="I5718" s="14">
        <v>5618033244</v>
      </c>
      <c r="J5718" s="14">
        <f>表格1[[#This Row],[信用卡交易筆數]]/1000</f>
        <v>2600.8879999999999</v>
      </c>
      <c r="K5718" s="14">
        <f>表格1[[#This Row],[信用卡交易金額'[新臺幣']]]/1000</f>
        <v>5618033.2439999999</v>
      </c>
      <c r="L5718" s="14">
        <f>表格1[[#This Row],[信用卡交易金額'[新臺幣']]]/1000000</f>
        <v>5618.0332440000002</v>
      </c>
      <c r="M5718" s="14" t="str" cm="1">
        <f t="array" ref="M5718">_xlfn.TEXTJOIN("", TRUE, _xlfn.XLOOKUP(TRUE, VALUE(表格1[[#This Row],[年月]]) &lt;= VALUE($R$8:$R$12), $Q$8:$Q$12)) &amp; "年度"</f>
        <v>2024年度</v>
      </c>
    </row>
    <row r="5719" spans="1:13" x14ac:dyDescent="0.3">
      <c r="A5719" s="2">
        <v>202309</v>
      </c>
      <c r="B5719" s="19">
        <f>DATE(表格1[[#This Row],[年]],表格1[[#This Row],[月]],1)</f>
        <v>45170</v>
      </c>
      <c r="C5719" s="2" t="str">
        <f>LEFT(表格1[[#This Row],[年月]],4)</f>
        <v>2023</v>
      </c>
      <c r="D5719" s="2" t="str">
        <f>RIGHT(表格1[[#This Row],[年月]],2)</f>
        <v>09</v>
      </c>
      <c r="E5719" s="5">
        <v>68000000</v>
      </c>
      <c r="F5719" s="2" t="str">
        <f>VLOOKUP(TEXT(表格1[[#This Row],[地區]],"00000000"),縣市代碼,2,0)</f>
        <v>桃園市</v>
      </c>
      <c r="G5719" s="2" t="s">
        <v>9</v>
      </c>
      <c r="H5719" s="13">
        <v>5251908</v>
      </c>
      <c r="I5719" s="14">
        <v>7226222864</v>
      </c>
      <c r="J5719" s="14">
        <f>表格1[[#This Row],[信用卡交易筆數]]/1000</f>
        <v>5251.9080000000004</v>
      </c>
      <c r="K5719" s="14">
        <f>表格1[[#This Row],[信用卡交易金額'[新臺幣']]]/1000</f>
        <v>7226222.8640000001</v>
      </c>
      <c r="L5719" s="14">
        <f>表格1[[#This Row],[信用卡交易金額'[新臺幣']]]/1000000</f>
        <v>7226.2228640000003</v>
      </c>
      <c r="M5719" s="14" t="str" cm="1">
        <f t="array" ref="M5719">_xlfn.TEXTJOIN("", TRUE, _xlfn.XLOOKUP(TRUE, VALUE(表格1[[#This Row],[年月]]) &lt;= VALUE($R$8:$R$12), $Q$8:$Q$12)) &amp; "年度"</f>
        <v>2024年度</v>
      </c>
    </row>
    <row r="5720" spans="1:13" x14ac:dyDescent="0.3">
      <c r="A5720" s="2">
        <v>202309</v>
      </c>
      <c r="B5720" s="19">
        <f>DATE(表格1[[#This Row],[年]],表格1[[#This Row],[月]],1)</f>
        <v>45170</v>
      </c>
      <c r="C5720" s="2" t="str">
        <f>LEFT(表格1[[#This Row],[年月]],4)</f>
        <v>2023</v>
      </c>
      <c r="D5720" s="2" t="str">
        <f>RIGHT(表格1[[#This Row],[年月]],2)</f>
        <v>09</v>
      </c>
      <c r="E5720" s="5">
        <v>68000000</v>
      </c>
      <c r="F5720" s="2" t="str">
        <f>VLOOKUP(TEXT(表格1[[#This Row],[地區]],"00000000"),縣市代碼,2,0)</f>
        <v>桃園市</v>
      </c>
      <c r="G5720" s="2" t="s">
        <v>10</v>
      </c>
      <c r="H5720" s="13">
        <v>2710391</v>
      </c>
      <c r="I5720" s="14">
        <v>7327690844</v>
      </c>
      <c r="J5720" s="14">
        <f>表格1[[#This Row],[信用卡交易筆數]]/1000</f>
        <v>2710.3910000000001</v>
      </c>
      <c r="K5720" s="14">
        <f>表格1[[#This Row],[信用卡交易金額'[新臺幣']]]/1000</f>
        <v>7327690.8439999996</v>
      </c>
      <c r="L5720" s="14">
        <f>表格1[[#This Row],[信用卡交易金額'[新臺幣']]]/1000000</f>
        <v>7327.6908439999997</v>
      </c>
      <c r="M5720" s="14" t="str" cm="1">
        <f t="array" ref="M5720">_xlfn.TEXTJOIN("", TRUE, _xlfn.XLOOKUP(TRUE, VALUE(表格1[[#This Row],[年月]]) &lt;= VALUE($R$8:$R$12), $Q$8:$Q$12)) &amp; "年度"</f>
        <v>2024年度</v>
      </c>
    </row>
    <row r="5721" spans="1:13" x14ac:dyDescent="0.3">
      <c r="A5721" s="2">
        <v>202309</v>
      </c>
      <c r="B5721" s="19">
        <f>DATE(表格1[[#This Row],[年]],表格1[[#This Row],[月]],1)</f>
        <v>45170</v>
      </c>
      <c r="C5721" s="2" t="str">
        <f>LEFT(表格1[[#This Row],[年月]],4)</f>
        <v>2023</v>
      </c>
      <c r="D5721" s="2" t="str">
        <f>RIGHT(表格1[[#This Row],[年月]],2)</f>
        <v>09</v>
      </c>
      <c r="E5721" s="5">
        <v>10004000</v>
      </c>
      <c r="F5721" s="2" t="str">
        <f>VLOOKUP(TEXT(表格1[[#This Row],[地區]],"00000000"),縣市代碼,2,0)</f>
        <v>新竹縣</v>
      </c>
      <c r="G5721" s="2" t="s">
        <v>4</v>
      </c>
      <c r="H5721" s="13">
        <v>1905446</v>
      </c>
      <c r="I5721" s="14">
        <v>993101933</v>
      </c>
      <c r="J5721" s="14">
        <f>表格1[[#This Row],[信用卡交易筆數]]/1000</f>
        <v>1905.4459999999999</v>
      </c>
      <c r="K5721" s="14">
        <f>表格1[[#This Row],[信用卡交易金額'[新臺幣']]]/1000</f>
        <v>993101.93299999996</v>
      </c>
      <c r="L5721" s="14">
        <f>表格1[[#This Row],[信用卡交易金額'[新臺幣']]]/1000000</f>
        <v>993.10193300000003</v>
      </c>
      <c r="M5721" s="14" t="str" cm="1">
        <f t="array" ref="M5721">_xlfn.TEXTJOIN("", TRUE, _xlfn.XLOOKUP(TRUE, VALUE(表格1[[#This Row],[年月]]) &lt;= VALUE($R$8:$R$12), $Q$8:$Q$12)) &amp; "年度"</f>
        <v>2024年度</v>
      </c>
    </row>
    <row r="5722" spans="1:13" x14ac:dyDescent="0.3">
      <c r="A5722" s="2">
        <v>202309</v>
      </c>
      <c r="B5722" s="19">
        <f>DATE(表格1[[#This Row],[年]],表格1[[#This Row],[月]],1)</f>
        <v>45170</v>
      </c>
      <c r="C5722" s="2" t="str">
        <f>LEFT(表格1[[#This Row],[年月]],4)</f>
        <v>2023</v>
      </c>
      <c r="D5722" s="2" t="str">
        <f>RIGHT(表格1[[#This Row],[年月]],2)</f>
        <v>09</v>
      </c>
      <c r="E5722" s="5">
        <v>10004000</v>
      </c>
      <c r="F5722" s="2" t="str">
        <f>VLOOKUP(TEXT(表格1[[#This Row],[地區]],"00000000"),縣市代碼,2,0)</f>
        <v>新竹縣</v>
      </c>
      <c r="G5722" s="2" t="s">
        <v>5</v>
      </c>
      <c r="H5722" s="13">
        <v>91442</v>
      </c>
      <c r="I5722" s="14">
        <v>322571417</v>
      </c>
      <c r="J5722" s="14">
        <f>表格1[[#This Row],[信用卡交易筆數]]/1000</f>
        <v>91.441999999999993</v>
      </c>
      <c r="K5722" s="14">
        <f>表格1[[#This Row],[信用卡交易金額'[新臺幣']]]/1000</f>
        <v>322571.41700000002</v>
      </c>
      <c r="L5722" s="14">
        <f>表格1[[#This Row],[信用卡交易金額'[新臺幣']]]/1000000</f>
        <v>322.571417</v>
      </c>
      <c r="M5722" s="14" t="str" cm="1">
        <f t="array" ref="M5722">_xlfn.TEXTJOIN("", TRUE, _xlfn.XLOOKUP(TRUE, VALUE(表格1[[#This Row],[年月]]) &lt;= VALUE($R$8:$R$12), $Q$8:$Q$12)) &amp; "年度"</f>
        <v>2024年度</v>
      </c>
    </row>
    <row r="5723" spans="1:13" x14ac:dyDescent="0.3">
      <c r="A5723" s="2">
        <v>202309</v>
      </c>
      <c r="B5723" s="19">
        <f>DATE(表格1[[#This Row],[年]],表格1[[#This Row],[月]],1)</f>
        <v>45170</v>
      </c>
      <c r="C5723" s="2" t="str">
        <f>LEFT(表格1[[#This Row],[年月]],4)</f>
        <v>2023</v>
      </c>
      <c r="D5723" s="2" t="str">
        <f>RIGHT(表格1[[#This Row],[年月]],2)</f>
        <v>09</v>
      </c>
      <c r="E5723" s="5">
        <v>10004000</v>
      </c>
      <c r="F5723" s="2" t="str">
        <f>VLOOKUP(TEXT(表格1[[#This Row],[地區]],"00000000"),縣市代碼,2,0)</f>
        <v>新竹縣</v>
      </c>
      <c r="G5723" s="2" t="s">
        <v>6</v>
      </c>
      <c r="H5723" s="13">
        <v>153563</v>
      </c>
      <c r="I5723" s="14">
        <v>607596770</v>
      </c>
      <c r="J5723" s="14">
        <f>表格1[[#This Row],[信用卡交易筆數]]/1000</f>
        <v>153.56299999999999</v>
      </c>
      <c r="K5723" s="14">
        <f>表格1[[#This Row],[信用卡交易金額'[新臺幣']]]/1000</f>
        <v>607596.77</v>
      </c>
      <c r="L5723" s="14">
        <f>表格1[[#This Row],[信用卡交易金額'[新臺幣']]]/1000000</f>
        <v>607.59676999999999</v>
      </c>
      <c r="M5723" s="14" t="str" cm="1">
        <f t="array" ref="M5723">_xlfn.TEXTJOIN("", TRUE, _xlfn.XLOOKUP(TRUE, VALUE(表格1[[#This Row],[年月]]) &lt;= VALUE($R$8:$R$12), $Q$8:$Q$12)) &amp; "年度"</f>
        <v>2024年度</v>
      </c>
    </row>
    <row r="5724" spans="1:13" x14ac:dyDescent="0.3">
      <c r="A5724" s="2">
        <v>202309</v>
      </c>
      <c r="B5724" s="19">
        <f>DATE(表格1[[#This Row],[年]],表格1[[#This Row],[月]],1)</f>
        <v>45170</v>
      </c>
      <c r="C5724" s="2" t="str">
        <f>LEFT(表格1[[#This Row],[年月]],4)</f>
        <v>2023</v>
      </c>
      <c r="D5724" s="2" t="str">
        <f>RIGHT(表格1[[#This Row],[年月]],2)</f>
        <v>09</v>
      </c>
      <c r="E5724" s="5">
        <v>10004000</v>
      </c>
      <c r="F5724" s="2" t="str">
        <f>VLOOKUP(TEXT(表格1[[#This Row],[地區]],"00000000"),縣市代碼,2,0)</f>
        <v>新竹縣</v>
      </c>
      <c r="G5724" s="2" t="s">
        <v>7</v>
      </c>
      <c r="H5724" s="13">
        <v>914326</v>
      </c>
      <c r="I5724" s="14">
        <v>1130445619</v>
      </c>
      <c r="J5724" s="14">
        <f>表格1[[#This Row],[信用卡交易筆數]]/1000</f>
        <v>914.32600000000002</v>
      </c>
      <c r="K5724" s="14">
        <f>表格1[[#This Row],[信用卡交易金額'[新臺幣']]]/1000</f>
        <v>1130445.6189999999</v>
      </c>
      <c r="L5724" s="14">
        <f>表格1[[#This Row],[信用卡交易金額'[新臺幣']]]/1000000</f>
        <v>1130.4456190000001</v>
      </c>
      <c r="M5724" s="14" t="str" cm="1">
        <f t="array" ref="M5724">_xlfn.TEXTJOIN("", TRUE, _xlfn.XLOOKUP(TRUE, VALUE(表格1[[#This Row],[年月]]) &lt;= VALUE($R$8:$R$12), $Q$8:$Q$12)) &amp; "年度"</f>
        <v>2024年度</v>
      </c>
    </row>
    <row r="5725" spans="1:13" x14ac:dyDescent="0.3">
      <c r="A5725" s="2">
        <v>202309</v>
      </c>
      <c r="B5725" s="19">
        <f>DATE(表格1[[#This Row],[年]],表格1[[#This Row],[月]],1)</f>
        <v>45170</v>
      </c>
      <c r="C5725" s="2" t="str">
        <f>LEFT(表格1[[#This Row],[年月]],4)</f>
        <v>2023</v>
      </c>
      <c r="D5725" s="2" t="str">
        <f>RIGHT(表格1[[#This Row],[年月]],2)</f>
        <v>09</v>
      </c>
      <c r="E5725" s="5">
        <v>10004000</v>
      </c>
      <c r="F5725" s="2" t="str">
        <f>VLOOKUP(TEXT(表格1[[#This Row],[地區]],"00000000"),縣市代碼,2,0)</f>
        <v>新竹縣</v>
      </c>
      <c r="G5725" s="2" t="s">
        <v>8</v>
      </c>
      <c r="H5725" s="13">
        <v>806925</v>
      </c>
      <c r="I5725" s="14">
        <v>1707252269</v>
      </c>
      <c r="J5725" s="14">
        <f>表格1[[#This Row],[信用卡交易筆數]]/1000</f>
        <v>806.92499999999995</v>
      </c>
      <c r="K5725" s="14">
        <f>表格1[[#This Row],[信用卡交易金額'[新臺幣']]]/1000</f>
        <v>1707252.2690000001</v>
      </c>
      <c r="L5725" s="14">
        <f>表格1[[#This Row],[信用卡交易金額'[新臺幣']]]/1000000</f>
        <v>1707.2522690000001</v>
      </c>
      <c r="M5725" s="14" t="str" cm="1">
        <f t="array" ref="M5725">_xlfn.TEXTJOIN("", TRUE, _xlfn.XLOOKUP(TRUE, VALUE(表格1[[#This Row],[年月]]) &lt;= VALUE($R$8:$R$12), $Q$8:$Q$12)) &amp; "年度"</f>
        <v>2024年度</v>
      </c>
    </row>
    <row r="5726" spans="1:13" x14ac:dyDescent="0.3">
      <c r="A5726" s="2">
        <v>202309</v>
      </c>
      <c r="B5726" s="19">
        <f>DATE(表格1[[#This Row],[年]],表格1[[#This Row],[月]],1)</f>
        <v>45170</v>
      </c>
      <c r="C5726" s="2" t="str">
        <f>LEFT(表格1[[#This Row],[年月]],4)</f>
        <v>2023</v>
      </c>
      <c r="D5726" s="2" t="str">
        <f>RIGHT(表格1[[#This Row],[年月]],2)</f>
        <v>09</v>
      </c>
      <c r="E5726" s="5">
        <v>10004000</v>
      </c>
      <c r="F5726" s="2" t="str">
        <f>VLOOKUP(TEXT(表格1[[#This Row],[地區]],"00000000"),縣市代碼,2,0)</f>
        <v>新竹縣</v>
      </c>
      <c r="G5726" s="2" t="s">
        <v>9</v>
      </c>
      <c r="H5726" s="13">
        <v>1466966</v>
      </c>
      <c r="I5726" s="14">
        <v>2024135169</v>
      </c>
      <c r="J5726" s="14">
        <f>表格1[[#This Row],[信用卡交易筆數]]/1000</f>
        <v>1466.9659999999999</v>
      </c>
      <c r="K5726" s="14">
        <f>表格1[[#This Row],[信用卡交易金額'[新臺幣']]]/1000</f>
        <v>2024135.169</v>
      </c>
      <c r="L5726" s="14">
        <f>表格1[[#This Row],[信用卡交易金額'[新臺幣']]]/1000000</f>
        <v>2024.1351689999999</v>
      </c>
      <c r="M5726" s="14" t="str" cm="1">
        <f t="array" ref="M5726">_xlfn.TEXTJOIN("", TRUE, _xlfn.XLOOKUP(TRUE, VALUE(表格1[[#This Row],[年月]]) &lt;= VALUE($R$8:$R$12), $Q$8:$Q$12)) &amp; "年度"</f>
        <v>2024年度</v>
      </c>
    </row>
    <row r="5727" spans="1:13" x14ac:dyDescent="0.3">
      <c r="A5727" s="2">
        <v>202309</v>
      </c>
      <c r="B5727" s="19">
        <f>DATE(表格1[[#This Row],[年]],表格1[[#This Row],[月]],1)</f>
        <v>45170</v>
      </c>
      <c r="C5727" s="2" t="str">
        <f>LEFT(表格1[[#This Row],[年月]],4)</f>
        <v>2023</v>
      </c>
      <c r="D5727" s="2" t="str">
        <f>RIGHT(表格1[[#This Row],[年月]],2)</f>
        <v>09</v>
      </c>
      <c r="E5727" s="5">
        <v>10004000</v>
      </c>
      <c r="F5727" s="2" t="str">
        <f>VLOOKUP(TEXT(表格1[[#This Row],[地區]],"00000000"),縣市代碼,2,0)</f>
        <v>新竹縣</v>
      </c>
      <c r="G5727" s="2" t="s">
        <v>10</v>
      </c>
      <c r="H5727" s="13">
        <v>780020</v>
      </c>
      <c r="I5727" s="14">
        <v>2007687912</v>
      </c>
      <c r="J5727" s="14">
        <f>表格1[[#This Row],[信用卡交易筆數]]/1000</f>
        <v>780.02</v>
      </c>
      <c r="K5727" s="14">
        <f>表格1[[#This Row],[信用卡交易金額'[新臺幣']]]/1000</f>
        <v>2007687.912</v>
      </c>
      <c r="L5727" s="14">
        <f>表格1[[#This Row],[信用卡交易金額'[新臺幣']]]/1000000</f>
        <v>2007.6879120000001</v>
      </c>
      <c r="M5727" s="14" t="str" cm="1">
        <f t="array" ref="M5727">_xlfn.TEXTJOIN("", TRUE, _xlfn.XLOOKUP(TRUE, VALUE(表格1[[#This Row],[年月]]) &lt;= VALUE($R$8:$R$12), $Q$8:$Q$12)) &amp; "年度"</f>
        <v>2024年度</v>
      </c>
    </row>
    <row r="5728" spans="1:13" x14ac:dyDescent="0.3">
      <c r="A5728" s="2">
        <v>202309</v>
      </c>
      <c r="B5728" s="19">
        <f>DATE(表格1[[#This Row],[年]],表格1[[#This Row],[月]],1)</f>
        <v>45170</v>
      </c>
      <c r="C5728" s="2" t="str">
        <f>LEFT(表格1[[#This Row],[年月]],4)</f>
        <v>2023</v>
      </c>
      <c r="D5728" s="2" t="str">
        <f>RIGHT(表格1[[#This Row],[年月]],2)</f>
        <v>09</v>
      </c>
      <c r="E5728" s="5">
        <v>10018000</v>
      </c>
      <c r="F5728" s="2" t="str">
        <f>VLOOKUP(TEXT(表格1[[#This Row],[地區]],"00000000"),縣市代碼,2,0)</f>
        <v>新竹市</v>
      </c>
      <c r="G5728" s="2" t="s">
        <v>4</v>
      </c>
      <c r="H5728" s="13">
        <v>1822657</v>
      </c>
      <c r="I5728" s="14">
        <v>932717221</v>
      </c>
      <c r="J5728" s="14">
        <f>表格1[[#This Row],[信用卡交易筆數]]/1000</f>
        <v>1822.6569999999999</v>
      </c>
      <c r="K5728" s="14">
        <f>表格1[[#This Row],[信用卡交易金額'[新臺幣']]]/1000</f>
        <v>932717.22100000002</v>
      </c>
      <c r="L5728" s="14">
        <f>表格1[[#This Row],[信用卡交易金額'[新臺幣']]]/1000000</f>
        <v>932.717221</v>
      </c>
      <c r="M5728" s="14" t="str" cm="1">
        <f t="array" ref="M5728">_xlfn.TEXTJOIN("", TRUE, _xlfn.XLOOKUP(TRUE, VALUE(表格1[[#This Row],[年月]]) &lt;= VALUE($R$8:$R$12), $Q$8:$Q$12)) &amp; "年度"</f>
        <v>2024年度</v>
      </c>
    </row>
    <row r="5729" spans="1:13" x14ac:dyDescent="0.3">
      <c r="A5729" s="2">
        <v>202309</v>
      </c>
      <c r="B5729" s="19">
        <f>DATE(表格1[[#This Row],[年]],表格1[[#This Row],[月]],1)</f>
        <v>45170</v>
      </c>
      <c r="C5729" s="2" t="str">
        <f>LEFT(表格1[[#This Row],[年月]],4)</f>
        <v>2023</v>
      </c>
      <c r="D5729" s="2" t="str">
        <f>RIGHT(表格1[[#This Row],[年月]],2)</f>
        <v>09</v>
      </c>
      <c r="E5729" s="5">
        <v>10018000</v>
      </c>
      <c r="F5729" s="2" t="str">
        <f>VLOOKUP(TEXT(表格1[[#This Row],[地區]],"00000000"),縣市代碼,2,0)</f>
        <v>新竹市</v>
      </c>
      <c r="G5729" s="2" t="s">
        <v>5</v>
      </c>
      <c r="H5729" s="13">
        <v>83227</v>
      </c>
      <c r="I5729" s="14">
        <v>279976554</v>
      </c>
      <c r="J5729" s="14">
        <f>表格1[[#This Row],[信用卡交易筆數]]/1000</f>
        <v>83.227000000000004</v>
      </c>
      <c r="K5729" s="14">
        <f>表格1[[#This Row],[信用卡交易金額'[新臺幣']]]/1000</f>
        <v>279976.554</v>
      </c>
      <c r="L5729" s="14">
        <f>表格1[[#This Row],[信用卡交易金額'[新臺幣']]]/1000000</f>
        <v>279.97655400000002</v>
      </c>
      <c r="M5729" s="14" t="str" cm="1">
        <f t="array" ref="M5729">_xlfn.TEXTJOIN("", TRUE, _xlfn.XLOOKUP(TRUE, VALUE(表格1[[#This Row],[年月]]) &lt;= VALUE($R$8:$R$12), $Q$8:$Q$12)) &amp; "年度"</f>
        <v>2024年度</v>
      </c>
    </row>
    <row r="5730" spans="1:13" x14ac:dyDescent="0.3">
      <c r="A5730" s="2">
        <v>202309</v>
      </c>
      <c r="B5730" s="19">
        <f>DATE(表格1[[#This Row],[年]],表格1[[#This Row],[月]],1)</f>
        <v>45170</v>
      </c>
      <c r="C5730" s="2" t="str">
        <f>LEFT(表格1[[#This Row],[年月]],4)</f>
        <v>2023</v>
      </c>
      <c r="D5730" s="2" t="str">
        <f>RIGHT(表格1[[#This Row],[年月]],2)</f>
        <v>09</v>
      </c>
      <c r="E5730" s="5">
        <v>10018000</v>
      </c>
      <c r="F5730" s="2" t="str">
        <f>VLOOKUP(TEXT(表格1[[#This Row],[地區]],"00000000"),縣市代碼,2,0)</f>
        <v>新竹市</v>
      </c>
      <c r="G5730" s="2" t="s">
        <v>6</v>
      </c>
      <c r="H5730" s="13">
        <v>144483</v>
      </c>
      <c r="I5730" s="14">
        <v>582758797</v>
      </c>
      <c r="J5730" s="14">
        <f>表格1[[#This Row],[信用卡交易筆數]]/1000</f>
        <v>144.483</v>
      </c>
      <c r="K5730" s="14">
        <f>表格1[[#This Row],[信用卡交易金額'[新臺幣']]]/1000</f>
        <v>582758.79700000002</v>
      </c>
      <c r="L5730" s="14">
        <f>表格1[[#This Row],[信用卡交易金額'[新臺幣']]]/1000000</f>
        <v>582.75879699999996</v>
      </c>
      <c r="M5730" s="14" t="str" cm="1">
        <f t="array" ref="M5730">_xlfn.TEXTJOIN("", TRUE, _xlfn.XLOOKUP(TRUE, VALUE(表格1[[#This Row],[年月]]) &lt;= VALUE($R$8:$R$12), $Q$8:$Q$12)) &amp; "年度"</f>
        <v>2024年度</v>
      </c>
    </row>
    <row r="5731" spans="1:13" x14ac:dyDescent="0.3">
      <c r="A5731" s="2">
        <v>202309</v>
      </c>
      <c r="B5731" s="19">
        <f>DATE(表格1[[#This Row],[年]],表格1[[#This Row],[月]],1)</f>
        <v>45170</v>
      </c>
      <c r="C5731" s="2" t="str">
        <f>LEFT(表格1[[#This Row],[年月]],4)</f>
        <v>2023</v>
      </c>
      <c r="D5731" s="2" t="str">
        <f>RIGHT(表格1[[#This Row],[年月]],2)</f>
        <v>09</v>
      </c>
      <c r="E5731" s="5">
        <v>10018000</v>
      </c>
      <c r="F5731" s="2" t="str">
        <f>VLOOKUP(TEXT(表格1[[#This Row],[地區]],"00000000"),縣市代碼,2,0)</f>
        <v>新竹市</v>
      </c>
      <c r="G5731" s="2" t="s">
        <v>7</v>
      </c>
      <c r="H5731" s="13">
        <v>786635</v>
      </c>
      <c r="I5731" s="14">
        <v>902889761</v>
      </c>
      <c r="J5731" s="14">
        <f>表格1[[#This Row],[信用卡交易筆數]]/1000</f>
        <v>786.63499999999999</v>
      </c>
      <c r="K5731" s="14">
        <f>表格1[[#This Row],[信用卡交易金額'[新臺幣']]]/1000</f>
        <v>902889.76100000006</v>
      </c>
      <c r="L5731" s="14">
        <f>表格1[[#This Row],[信用卡交易金額'[新臺幣']]]/1000000</f>
        <v>902.88976100000002</v>
      </c>
      <c r="M5731" s="14" t="str" cm="1">
        <f t="array" ref="M5731">_xlfn.TEXTJOIN("", TRUE, _xlfn.XLOOKUP(TRUE, VALUE(表格1[[#This Row],[年月]]) &lt;= VALUE($R$8:$R$12), $Q$8:$Q$12)) &amp; "年度"</f>
        <v>2024年度</v>
      </c>
    </row>
    <row r="5732" spans="1:13" x14ac:dyDescent="0.3">
      <c r="A5732" s="2">
        <v>202309</v>
      </c>
      <c r="B5732" s="19">
        <f>DATE(表格1[[#This Row],[年]],表格1[[#This Row],[月]],1)</f>
        <v>45170</v>
      </c>
      <c r="C5732" s="2" t="str">
        <f>LEFT(表格1[[#This Row],[年月]],4)</f>
        <v>2023</v>
      </c>
      <c r="D5732" s="2" t="str">
        <f>RIGHT(表格1[[#This Row],[年月]],2)</f>
        <v>09</v>
      </c>
      <c r="E5732" s="5">
        <v>10018000</v>
      </c>
      <c r="F5732" s="2" t="str">
        <f>VLOOKUP(TEXT(表格1[[#This Row],[地區]],"00000000"),縣市代碼,2,0)</f>
        <v>新竹市</v>
      </c>
      <c r="G5732" s="2" t="s">
        <v>8</v>
      </c>
      <c r="H5732" s="13">
        <v>620860</v>
      </c>
      <c r="I5732" s="14">
        <v>1703477066</v>
      </c>
      <c r="J5732" s="14">
        <f>表格1[[#This Row],[信用卡交易筆數]]/1000</f>
        <v>620.86</v>
      </c>
      <c r="K5732" s="14">
        <f>表格1[[#This Row],[信用卡交易金額'[新臺幣']]]/1000</f>
        <v>1703477.0660000001</v>
      </c>
      <c r="L5732" s="14">
        <f>表格1[[#This Row],[信用卡交易金額'[新臺幣']]]/1000000</f>
        <v>1703.4770659999999</v>
      </c>
      <c r="M5732" s="14" t="str" cm="1">
        <f t="array" ref="M5732">_xlfn.TEXTJOIN("", TRUE, _xlfn.XLOOKUP(TRUE, VALUE(表格1[[#This Row],[年月]]) &lt;= VALUE($R$8:$R$12), $Q$8:$Q$12)) &amp; "年度"</f>
        <v>2024年度</v>
      </c>
    </row>
    <row r="5733" spans="1:13" x14ac:dyDescent="0.3">
      <c r="A5733" s="2">
        <v>202309</v>
      </c>
      <c r="B5733" s="19">
        <f>DATE(表格1[[#This Row],[年]],表格1[[#This Row],[月]],1)</f>
        <v>45170</v>
      </c>
      <c r="C5733" s="2" t="str">
        <f>LEFT(表格1[[#This Row],[年月]],4)</f>
        <v>2023</v>
      </c>
      <c r="D5733" s="2" t="str">
        <f>RIGHT(表格1[[#This Row],[年月]],2)</f>
        <v>09</v>
      </c>
      <c r="E5733" s="5">
        <v>10018000</v>
      </c>
      <c r="F5733" s="2" t="str">
        <f>VLOOKUP(TEXT(表格1[[#This Row],[地區]],"00000000"),縣市代碼,2,0)</f>
        <v>新竹市</v>
      </c>
      <c r="G5733" s="2" t="s">
        <v>9</v>
      </c>
      <c r="H5733" s="13">
        <v>1434289</v>
      </c>
      <c r="I5733" s="14">
        <v>1959845259</v>
      </c>
      <c r="J5733" s="14">
        <f>表格1[[#This Row],[信用卡交易筆數]]/1000</f>
        <v>1434.289</v>
      </c>
      <c r="K5733" s="14">
        <f>表格1[[#This Row],[信用卡交易金額'[新臺幣']]]/1000</f>
        <v>1959845.2590000001</v>
      </c>
      <c r="L5733" s="14">
        <f>表格1[[#This Row],[信用卡交易金額'[新臺幣']]]/1000000</f>
        <v>1959.8452589999999</v>
      </c>
      <c r="M5733" s="14" t="str" cm="1">
        <f t="array" ref="M5733">_xlfn.TEXTJOIN("", TRUE, _xlfn.XLOOKUP(TRUE, VALUE(表格1[[#This Row],[年月]]) &lt;= VALUE($R$8:$R$12), $Q$8:$Q$12)) &amp; "年度"</f>
        <v>2024年度</v>
      </c>
    </row>
    <row r="5734" spans="1:13" x14ac:dyDescent="0.3">
      <c r="A5734" s="2">
        <v>202309</v>
      </c>
      <c r="B5734" s="19">
        <f>DATE(表格1[[#This Row],[年]],表格1[[#This Row],[月]],1)</f>
        <v>45170</v>
      </c>
      <c r="C5734" s="2" t="str">
        <f>LEFT(表格1[[#This Row],[年月]],4)</f>
        <v>2023</v>
      </c>
      <c r="D5734" s="2" t="str">
        <f>RIGHT(表格1[[#This Row],[年月]],2)</f>
        <v>09</v>
      </c>
      <c r="E5734" s="5">
        <v>10018000</v>
      </c>
      <c r="F5734" s="2" t="str">
        <f>VLOOKUP(TEXT(表格1[[#This Row],[地區]],"00000000"),縣市代碼,2,0)</f>
        <v>新竹市</v>
      </c>
      <c r="G5734" s="2" t="s">
        <v>10</v>
      </c>
      <c r="H5734" s="13">
        <v>699226</v>
      </c>
      <c r="I5734" s="14">
        <v>1831899459</v>
      </c>
      <c r="J5734" s="14">
        <f>表格1[[#This Row],[信用卡交易筆數]]/1000</f>
        <v>699.226</v>
      </c>
      <c r="K5734" s="14">
        <f>表格1[[#This Row],[信用卡交易金額'[新臺幣']]]/1000</f>
        <v>1831899.459</v>
      </c>
      <c r="L5734" s="14">
        <f>表格1[[#This Row],[信用卡交易金額'[新臺幣']]]/1000000</f>
        <v>1831.899459</v>
      </c>
      <c r="M5734" s="14" t="str" cm="1">
        <f t="array" ref="M5734">_xlfn.TEXTJOIN("", TRUE, _xlfn.XLOOKUP(TRUE, VALUE(表格1[[#This Row],[年月]]) &lt;= VALUE($R$8:$R$12), $Q$8:$Q$12)) &amp; "年度"</f>
        <v>2024年度</v>
      </c>
    </row>
    <row r="5735" spans="1:13" x14ac:dyDescent="0.3">
      <c r="A5735" s="2">
        <v>202309</v>
      </c>
      <c r="B5735" s="19">
        <f>DATE(表格1[[#This Row],[年]],表格1[[#This Row],[月]],1)</f>
        <v>45170</v>
      </c>
      <c r="C5735" s="2" t="str">
        <f>LEFT(表格1[[#This Row],[年月]],4)</f>
        <v>2023</v>
      </c>
      <c r="D5735" s="2" t="str">
        <f>RIGHT(表格1[[#This Row],[年月]],2)</f>
        <v>09</v>
      </c>
      <c r="E5735" s="5">
        <v>10005000</v>
      </c>
      <c r="F5735" s="2" t="str">
        <f>VLOOKUP(TEXT(表格1[[#This Row],[地區]],"00000000"),縣市代碼,2,0)</f>
        <v>苗栗縣</v>
      </c>
      <c r="G5735" s="2" t="s">
        <v>4</v>
      </c>
      <c r="H5735" s="13">
        <v>923525</v>
      </c>
      <c r="I5735" s="14">
        <v>440684279</v>
      </c>
      <c r="J5735" s="14">
        <f>表格1[[#This Row],[信用卡交易筆數]]/1000</f>
        <v>923.52499999999998</v>
      </c>
      <c r="K5735" s="14">
        <f>表格1[[#This Row],[信用卡交易金額'[新臺幣']]]/1000</f>
        <v>440684.27899999998</v>
      </c>
      <c r="L5735" s="14">
        <f>表格1[[#This Row],[信用卡交易金額'[新臺幣']]]/1000000</f>
        <v>440.684279</v>
      </c>
      <c r="M5735" s="14" t="str" cm="1">
        <f t="array" ref="M5735">_xlfn.TEXTJOIN("", TRUE, _xlfn.XLOOKUP(TRUE, VALUE(表格1[[#This Row],[年月]]) &lt;= VALUE($R$8:$R$12), $Q$8:$Q$12)) &amp; "年度"</f>
        <v>2024年度</v>
      </c>
    </row>
    <row r="5736" spans="1:13" x14ac:dyDescent="0.3">
      <c r="A5736" s="2">
        <v>202309</v>
      </c>
      <c r="B5736" s="19">
        <f>DATE(表格1[[#This Row],[年]],表格1[[#This Row],[月]],1)</f>
        <v>45170</v>
      </c>
      <c r="C5736" s="2" t="str">
        <f>LEFT(表格1[[#This Row],[年月]],4)</f>
        <v>2023</v>
      </c>
      <c r="D5736" s="2" t="str">
        <f>RIGHT(表格1[[#This Row],[年月]],2)</f>
        <v>09</v>
      </c>
      <c r="E5736" s="5">
        <v>10005000</v>
      </c>
      <c r="F5736" s="2" t="str">
        <f>VLOOKUP(TEXT(表格1[[#This Row],[地區]],"00000000"),縣市代碼,2,0)</f>
        <v>苗栗縣</v>
      </c>
      <c r="G5736" s="2" t="s">
        <v>5</v>
      </c>
      <c r="H5736" s="13">
        <v>56299</v>
      </c>
      <c r="I5736" s="14">
        <v>164839742</v>
      </c>
      <c r="J5736" s="14">
        <f>表格1[[#This Row],[信用卡交易筆數]]/1000</f>
        <v>56.298999999999999</v>
      </c>
      <c r="K5736" s="14">
        <f>表格1[[#This Row],[信用卡交易金額'[新臺幣']]]/1000</f>
        <v>164839.742</v>
      </c>
      <c r="L5736" s="14">
        <f>表格1[[#This Row],[信用卡交易金額'[新臺幣']]]/1000000</f>
        <v>164.839742</v>
      </c>
      <c r="M5736" s="14" t="str" cm="1">
        <f t="array" ref="M5736">_xlfn.TEXTJOIN("", TRUE, _xlfn.XLOOKUP(TRUE, VALUE(表格1[[#This Row],[年月]]) &lt;= VALUE($R$8:$R$12), $Q$8:$Q$12)) &amp; "年度"</f>
        <v>2024年度</v>
      </c>
    </row>
    <row r="5737" spans="1:13" x14ac:dyDescent="0.3">
      <c r="A5737" s="2">
        <v>202309</v>
      </c>
      <c r="B5737" s="19">
        <f>DATE(表格1[[#This Row],[年]],表格1[[#This Row],[月]],1)</f>
        <v>45170</v>
      </c>
      <c r="C5737" s="2" t="str">
        <f>LEFT(表格1[[#This Row],[年月]],4)</f>
        <v>2023</v>
      </c>
      <c r="D5737" s="2" t="str">
        <f>RIGHT(表格1[[#This Row],[年月]],2)</f>
        <v>09</v>
      </c>
      <c r="E5737" s="5">
        <v>10005000</v>
      </c>
      <c r="F5737" s="2" t="str">
        <f>VLOOKUP(TEXT(表格1[[#This Row],[地區]],"00000000"),縣市代碼,2,0)</f>
        <v>苗栗縣</v>
      </c>
      <c r="G5737" s="2" t="s">
        <v>6</v>
      </c>
      <c r="H5737" s="13">
        <v>88238</v>
      </c>
      <c r="I5737" s="14">
        <v>292978342</v>
      </c>
      <c r="J5737" s="14">
        <f>表格1[[#This Row],[信用卡交易筆數]]/1000</f>
        <v>88.238</v>
      </c>
      <c r="K5737" s="14">
        <f>表格1[[#This Row],[信用卡交易金額'[新臺幣']]]/1000</f>
        <v>292978.342</v>
      </c>
      <c r="L5737" s="14">
        <f>表格1[[#This Row],[信用卡交易金額'[新臺幣']]]/1000000</f>
        <v>292.978342</v>
      </c>
      <c r="M5737" s="14" t="str" cm="1">
        <f t="array" ref="M5737">_xlfn.TEXTJOIN("", TRUE, _xlfn.XLOOKUP(TRUE, VALUE(表格1[[#This Row],[年月]]) &lt;= VALUE($R$8:$R$12), $Q$8:$Q$12)) &amp; "年度"</f>
        <v>2024年度</v>
      </c>
    </row>
    <row r="5738" spans="1:13" x14ac:dyDescent="0.3">
      <c r="A5738" s="2">
        <v>202309</v>
      </c>
      <c r="B5738" s="19">
        <f>DATE(表格1[[#This Row],[年]],表格1[[#This Row],[月]],1)</f>
        <v>45170</v>
      </c>
      <c r="C5738" s="2" t="str">
        <f>LEFT(表格1[[#This Row],[年月]],4)</f>
        <v>2023</v>
      </c>
      <c r="D5738" s="2" t="str">
        <f>RIGHT(表格1[[#This Row],[年月]],2)</f>
        <v>09</v>
      </c>
      <c r="E5738" s="5">
        <v>10005000</v>
      </c>
      <c r="F5738" s="2" t="str">
        <f>VLOOKUP(TEXT(表格1[[#This Row],[地區]],"00000000"),縣市代碼,2,0)</f>
        <v>苗栗縣</v>
      </c>
      <c r="G5738" s="2" t="s">
        <v>7</v>
      </c>
      <c r="H5738" s="13">
        <v>593877</v>
      </c>
      <c r="I5738" s="14">
        <v>649627346</v>
      </c>
      <c r="J5738" s="14">
        <f>表格1[[#This Row],[信用卡交易筆數]]/1000</f>
        <v>593.87699999999995</v>
      </c>
      <c r="K5738" s="14">
        <f>表格1[[#This Row],[信用卡交易金額'[新臺幣']]]/1000</f>
        <v>649627.34600000002</v>
      </c>
      <c r="L5738" s="14">
        <f>表格1[[#This Row],[信用卡交易金額'[新臺幣']]]/1000000</f>
        <v>649.62734599999999</v>
      </c>
      <c r="M5738" s="14" t="str" cm="1">
        <f t="array" ref="M5738">_xlfn.TEXTJOIN("", TRUE, _xlfn.XLOOKUP(TRUE, VALUE(表格1[[#This Row],[年月]]) &lt;= VALUE($R$8:$R$12), $Q$8:$Q$12)) &amp; "年度"</f>
        <v>2024年度</v>
      </c>
    </row>
    <row r="5739" spans="1:13" x14ac:dyDescent="0.3">
      <c r="A5739" s="2">
        <v>202309</v>
      </c>
      <c r="B5739" s="19">
        <f>DATE(表格1[[#This Row],[年]],表格1[[#This Row],[月]],1)</f>
        <v>45170</v>
      </c>
      <c r="C5739" s="2" t="str">
        <f>LEFT(表格1[[#This Row],[年月]],4)</f>
        <v>2023</v>
      </c>
      <c r="D5739" s="2" t="str">
        <f>RIGHT(表格1[[#This Row],[年月]],2)</f>
        <v>09</v>
      </c>
      <c r="E5739" s="5">
        <v>10005000</v>
      </c>
      <c r="F5739" s="2" t="str">
        <f>VLOOKUP(TEXT(表格1[[#This Row],[地區]],"00000000"),縣市代碼,2,0)</f>
        <v>苗栗縣</v>
      </c>
      <c r="G5739" s="2" t="s">
        <v>8</v>
      </c>
      <c r="H5739" s="13">
        <v>400136</v>
      </c>
      <c r="I5739" s="14">
        <v>824077247</v>
      </c>
      <c r="J5739" s="14">
        <f>表格1[[#This Row],[信用卡交易筆數]]/1000</f>
        <v>400.13600000000002</v>
      </c>
      <c r="K5739" s="14">
        <f>表格1[[#This Row],[信用卡交易金額'[新臺幣']]]/1000</f>
        <v>824077.24699999997</v>
      </c>
      <c r="L5739" s="14">
        <f>表格1[[#This Row],[信用卡交易金額'[新臺幣']]]/1000000</f>
        <v>824.07724700000006</v>
      </c>
      <c r="M5739" s="14" t="str" cm="1">
        <f t="array" ref="M5739">_xlfn.TEXTJOIN("", TRUE, _xlfn.XLOOKUP(TRUE, VALUE(表格1[[#This Row],[年月]]) &lt;= VALUE($R$8:$R$12), $Q$8:$Q$12)) &amp; "年度"</f>
        <v>2024年度</v>
      </c>
    </row>
    <row r="5740" spans="1:13" x14ac:dyDescent="0.3">
      <c r="A5740" s="2">
        <v>202309</v>
      </c>
      <c r="B5740" s="19">
        <f>DATE(表格1[[#This Row],[年]],表格1[[#This Row],[月]],1)</f>
        <v>45170</v>
      </c>
      <c r="C5740" s="2" t="str">
        <f>LEFT(表格1[[#This Row],[年月]],4)</f>
        <v>2023</v>
      </c>
      <c r="D5740" s="2" t="str">
        <f>RIGHT(表格1[[#This Row],[年月]],2)</f>
        <v>09</v>
      </c>
      <c r="E5740" s="5">
        <v>10005000</v>
      </c>
      <c r="F5740" s="2" t="str">
        <f>VLOOKUP(TEXT(表格1[[#This Row],[地區]],"00000000"),縣市代碼,2,0)</f>
        <v>苗栗縣</v>
      </c>
      <c r="G5740" s="2" t="s">
        <v>9</v>
      </c>
      <c r="H5740" s="13">
        <v>781598</v>
      </c>
      <c r="I5740" s="14">
        <v>1014587279</v>
      </c>
      <c r="J5740" s="14">
        <f>表格1[[#This Row],[信用卡交易筆數]]/1000</f>
        <v>781.59799999999996</v>
      </c>
      <c r="K5740" s="14">
        <f>表格1[[#This Row],[信用卡交易金額'[新臺幣']]]/1000</f>
        <v>1014587.279</v>
      </c>
      <c r="L5740" s="14">
        <f>表格1[[#This Row],[信用卡交易金額'[新臺幣']]]/1000000</f>
        <v>1014.587279</v>
      </c>
      <c r="M5740" s="14" t="str" cm="1">
        <f t="array" ref="M5740">_xlfn.TEXTJOIN("", TRUE, _xlfn.XLOOKUP(TRUE, VALUE(表格1[[#This Row],[年月]]) &lt;= VALUE($R$8:$R$12), $Q$8:$Q$12)) &amp; "年度"</f>
        <v>2024年度</v>
      </c>
    </row>
    <row r="5741" spans="1:13" x14ac:dyDescent="0.3">
      <c r="A5741" s="2">
        <v>202309</v>
      </c>
      <c r="B5741" s="19">
        <f>DATE(表格1[[#This Row],[年]],表格1[[#This Row],[月]],1)</f>
        <v>45170</v>
      </c>
      <c r="C5741" s="2" t="str">
        <f>LEFT(表格1[[#This Row],[年月]],4)</f>
        <v>2023</v>
      </c>
      <c r="D5741" s="2" t="str">
        <f>RIGHT(表格1[[#This Row],[年月]],2)</f>
        <v>09</v>
      </c>
      <c r="E5741" s="5">
        <v>10005000</v>
      </c>
      <c r="F5741" s="2" t="str">
        <f>VLOOKUP(TEXT(表格1[[#This Row],[地區]],"00000000"),縣市代碼,2,0)</f>
        <v>苗栗縣</v>
      </c>
      <c r="G5741" s="2" t="s">
        <v>10</v>
      </c>
      <c r="H5741" s="13">
        <v>464013</v>
      </c>
      <c r="I5741" s="14">
        <v>1161525860</v>
      </c>
      <c r="J5741" s="14">
        <f>表格1[[#This Row],[信用卡交易筆數]]/1000</f>
        <v>464.01299999999998</v>
      </c>
      <c r="K5741" s="14">
        <f>表格1[[#This Row],[信用卡交易金額'[新臺幣']]]/1000</f>
        <v>1161525.8600000001</v>
      </c>
      <c r="L5741" s="14">
        <f>表格1[[#This Row],[信用卡交易金額'[新臺幣']]]/1000000</f>
        <v>1161.52586</v>
      </c>
      <c r="M5741" s="14" t="str" cm="1">
        <f t="array" ref="M5741">_xlfn.TEXTJOIN("", TRUE, _xlfn.XLOOKUP(TRUE, VALUE(表格1[[#This Row],[年月]]) &lt;= VALUE($R$8:$R$12), $Q$8:$Q$12)) &amp; "年度"</f>
        <v>2024年度</v>
      </c>
    </row>
    <row r="5742" spans="1:13" x14ac:dyDescent="0.3">
      <c r="A5742" s="2">
        <v>202309</v>
      </c>
      <c r="B5742" s="19">
        <f>DATE(表格1[[#This Row],[年]],表格1[[#This Row],[月]],1)</f>
        <v>45170</v>
      </c>
      <c r="C5742" s="2" t="str">
        <f>LEFT(表格1[[#This Row],[年月]],4)</f>
        <v>2023</v>
      </c>
      <c r="D5742" s="2" t="str">
        <f>RIGHT(表格1[[#This Row],[年月]],2)</f>
        <v>09</v>
      </c>
      <c r="E5742" s="5">
        <v>66000000</v>
      </c>
      <c r="F5742" s="2" t="str">
        <f>VLOOKUP(TEXT(表格1[[#This Row],[地區]],"00000000"),縣市代碼,2,0)</f>
        <v>臺中市</v>
      </c>
      <c r="G5742" s="2" t="s">
        <v>4</v>
      </c>
      <c r="H5742" s="13">
        <v>8417177</v>
      </c>
      <c r="I5742" s="14">
        <v>4552921003</v>
      </c>
      <c r="J5742" s="14">
        <f>表格1[[#This Row],[信用卡交易筆數]]/1000</f>
        <v>8417.1769999999997</v>
      </c>
      <c r="K5742" s="14">
        <f>表格1[[#This Row],[信用卡交易金額'[新臺幣']]]/1000</f>
        <v>4552921.0029999996</v>
      </c>
      <c r="L5742" s="14">
        <f>表格1[[#This Row],[信用卡交易金額'[新臺幣']]]/1000000</f>
        <v>4552.9210030000004</v>
      </c>
      <c r="M5742" s="14" t="str" cm="1">
        <f t="array" ref="M5742">_xlfn.TEXTJOIN("", TRUE, _xlfn.XLOOKUP(TRUE, VALUE(表格1[[#This Row],[年月]]) &lt;= VALUE($R$8:$R$12), $Q$8:$Q$12)) &amp; "年度"</f>
        <v>2024年度</v>
      </c>
    </row>
    <row r="5743" spans="1:13" x14ac:dyDescent="0.3">
      <c r="A5743" s="2">
        <v>202309</v>
      </c>
      <c r="B5743" s="19">
        <f>DATE(表格1[[#This Row],[年]],表格1[[#This Row],[月]],1)</f>
        <v>45170</v>
      </c>
      <c r="C5743" s="2" t="str">
        <f>LEFT(表格1[[#This Row],[年月]],4)</f>
        <v>2023</v>
      </c>
      <c r="D5743" s="2" t="str">
        <f>RIGHT(表格1[[#This Row],[年月]],2)</f>
        <v>09</v>
      </c>
      <c r="E5743" s="5">
        <v>66000000</v>
      </c>
      <c r="F5743" s="2" t="str">
        <f>VLOOKUP(TEXT(表格1[[#This Row],[地區]],"00000000"),縣市代碼,2,0)</f>
        <v>臺中市</v>
      </c>
      <c r="G5743" s="2" t="s">
        <v>5</v>
      </c>
      <c r="H5743" s="13">
        <v>458849</v>
      </c>
      <c r="I5743" s="14">
        <v>1493121558</v>
      </c>
      <c r="J5743" s="14">
        <f>表格1[[#This Row],[信用卡交易筆數]]/1000</f>
        <v>458.84899999999999</v>
      </c>
      <c r="K5743" s="14">
        <f>表格1[[#This Row],[信用卡交易金額'[新臺幣']]]/1000</f>
        <v>1493121.558</v>
      </c>
      <c r="L5743" s="14">
        <f>表格1[[#This Row],[信用卡交易金額'[新臺幣']]]/1000000</f>
        <v>1493.1215580000001</v>
      </c>
      <c r="M5743" s="14" t="str" cm="1">
        <f t="array" ref="M5743">_xlfn.TEXTJOIN("", TRUE, _xlfn.XLOOKUP(TRUE, VALUE(表格1[[#This Row],[年月]]) &lt;= VALUE($R$8:$R$12), $Q$8:$Q$12)) &amp; "年度"</f>
        <v>2024年度</v>
      </c>
    </row>
    <row r="5744" spans="1:13" x14ac:dyDescent="0.3">
      <c r="A5744" s="2">
        <v>202309</v>
      </c>
      <c r="B5744" s="19">
        <f>DATE(表格1[[#This Row],[年]],表格1[[#This Row],[月]],1)</f>
        <v>45170</v>
      </c>
      <c r="C5744" s="2" t="str">
        <f>LEFT(表格1[[#This Row],[年月]],4)</f>
        <v>2023</v>
      </c>
      <c r="D5744" s="2" t="str">
        <f>RIGHT(表格1[[#This Row],[年月]],2)</f>
        <v>09</v>
      </c>
      <c r="E5744" s="5">
        <v>66000000</v>
      </c>
      <c r="F5744" s="2" t="str">
        <f>VLOOKUP(TEXT(表格1[[#This Row],[地區]],"00000000"),縣市代碼,2,0)</f>
        <v>臺中市</v>
      </c>
      <c r="G5744" s="2" t="s">
        <v>6</v>
      </c>
      <c r="H5744" s="13">
        <v>709685</v>
      </c>
      <c r="I5744" s="14">
        <v>2621277954</v>
      </c>
      <c r="J5744" s="14">
        <f>表格1[[#This Row],[信用卡交易筆數]]/1000</f>
        <v>709.68499999999995</v>
      </c>
      <c r="K5744" s="14">
        <f>表格1[[#This Row],[信用卡交易金額'[新臺幣']]]/1000</f>
        <v>2621277.9539999999</v>
      </c>
      <c r="L5744" s="14">
        <f>表格1[[#This Row],[信用卡交易金額'[新臺幣']]]/1000000</f>
        <v>2621.2779540000001</v>
      </c>
      <c r="M5744" s="14" t="str" cm="1">
        <f t="array" ref="M5744">_xlfn.TEXTJOIN("", TRUE, _xlfn.XLOOKUP(TRUE, VALUE(表格1[[#This Row],[年月]]) &lt;= VALUE($R$8:$R$12), $Q$8:$Q$12)) &amp; "年度"</f>
        <v>2024年度</v>
      </c>
    </row>
    <row r="5745" spans="1:13" x14ac:dyDescent="0.3">
      <c r="A5745" s="2">
        <v>202309</v>
      </c>
      <c r="B5745" s="19">
        <f>DATE(表格1[[#This Row],[年]],表格1[[#This Row],[月]],1)</f>
        <v>45170</v>
      </c>
      <c r="C5745" s="2" t="str">
        <f>LEFT(表格1[[#This Row],[年月]],4)</f>
        <v>2023</v>
      </c>
      <c r="D5745" s="2" t="str">
        <f>RIGHT(表格1[[#This Row],[年月]],2)</f>
        <v>09</v>
      </c>
      <c r="E5745" s="5">
        <v>66000000</v>
      </c>
      <c r="F5745" s="2" t="str">
        <f>VLOOKUP(TEXT(表格1[[#This Row],[地區]],"00000000"),縣市代碼,2,0)</f>
        <v>臺中市</v>
      </c>
      <c r="G5745" s="2" t="s">
        <v>7</v>
      </c>
      <c r="H5745" s="13">
        <v>4264013</v>
      </c>
      <c r="I5745" s="14">
        <v>4792336412</v>
      </c>
      <c r="J5745" s="14">
        <f>表格1[[#This Row],[信用卡交易筆數]]/1000</f>
        <v>4264.0129999999999</v>
      </c>
      <c r="K5745" s="14">
        <f>表格1[[#This Row],[信用卡交易金額'[新臺幣']]]/1000</f>
        <v>4792336.4119999995</v>
      </c>
      <c r="L5745" s="14">
        <f>表格1[[#This Row],[信用卡交易金額'[新臺幣']]]/1000000</f>
        <v>4792.3364119999997</v>
      </c>
      <c r="M5745" s="14" t="str" cm="1">
        <f t="array" ref="M5745">_xlfn.TEXTJOIN("", TRUE, _xlfn.XLOOKUP(TRUE, VALUE(表格1[[#This Row],[年月]]) &lt;= VALUE($R$8:$R$12), $Q$8:$Q$12)) &amp; "年度"</f>
        <v>2024年度</v>
      </c>
    </row>
    <row r="5746" spans="1:13" x14ac:dyDescent="0.3">
      <c r="A5746" s="2">
        <v>202309</v>
      </c>
      <c r="B5746" s="19">
        <f>DATE(表格1[[#This Row],[年]],表格1[[#This Row],[月]],1)</f>
        <v>45170</v>
      </c>
      <c r="C5746" s="2" t="str">
        <f>LEFT(表格1[[#This Row],[年月]],4)</f>
        <v>2023</v>
      </c>
      <c r="D5746" s="2" t="str">
        <f>RIGHT(表格1[[#This Row],[年月]],2)</f>
        <v>09</v>
      </c>
      <c r="E5746" s="5">
        <v>66000000</v>
      </c>
      <c r="F5746" s="2" t="str">
        <f>VLOOKUP(TEXT(表格1[[#This Row],[地區]],"00000000"),縣市代碼,2,0)</f>
        <v>臺中市</v>
      </c>
      <c r="G5746" s="2" t="s">
        <v>8</v>
      </c>
      <c r="H5746" s="13">
        <v>2932554</v>
      </c>
      <c r="I5746" s="14">
        <v>7579121881</v>
      </c>
      <c r="J5746" s="14">
        <f>表格1[[#This Row],[信用卡交易筆數]]/1000</f>
        <v>2932.5540000000001</v>
      </c>
      <c r="K5746" s="14">
        <f>表格1[[#This Row],[信用卡交易金額'[新臺幣']]]/1000</f>
        <v>7579121.8810000001</v>
      </c>
      <c r="L5746" s="14">
        <f>表格1[[#This Row],[信用卡交易金額'[新臺幣']]]/1000000</f>
        <v>7579.121881</v>
      </c>
      <c r="M5746" s="14" t="str" cm="1">
        <f t="array" ref="M5746">_xlfn.TEXTJOIN("", TRUE, _xlfn.XLOOKUP(TRUE, VALUE(表格1[[#This Row],[年月]]) &lt;= VALUE($R$8:$R$12), $Q$8:$Q$12)) &amp; "年度"</f>
        <v>2024年度</v>
      </c>
    </row>
    <row r="5747" spans="1:13" x14ac:dyDescent="0.3">
      <c r="A5747" s="2">
        <v>202309</v>
      </c>
      <c r="B5747" s="19">
        <f>DATE(表格1[[#This Row],[年]],表格1[[#This Row],[月]],1)</f>
        <v>45170</v>
      </c>
      <c r="C5747" s="2" t="str">
        <f>LEFT(表格1[[#This Row],[年月]],4)</f>
        <v>2023</v>
      </c>
      <c r="D5747" s="2" t="str">
        <f>RIGHT(表格1[[#This Row],[年月]],2)</f>
        <v>09</v>
      </c>
      <c r="E5747" s="5">
        <v>66000000</v>
      </c>
      <c r="F5747" s="2" t="str">
        <f>VLOOKUP(TEXT(表格1[[#This Row],[地區]],"00000000"),縣市代碼,2,0)</f>
        <v>臺中市</v>
      </c>
      <c r="G5747" s="2" t="s">
        <v>9</v>
      </c>
      <c r="H5747" s="13">
        <v>6844748</v>
      </c>
      <c r="I5747" s="14">
        <v>10516796473</v>
      </c>
      <c r="J5747" s="14">
        <f>表格1[[#This Row],[信用卡交易筆數]]/1000</f>
        <v>6844.7479999999996</v>
      </c>
      <c r="K5747" s="14">
        <f>表格1[[#This Row],[信用卡交易金額'[新臺幣']]]/1000</f>
        <v>10516796.472999999</v>
      </c>
      <c r="L5747" s="14">
        <f>表格1[[#This Row],[信用卡交易金額'[新臺幣']]]/1000000</f>
        <v>10516.796473</v>
      </c>
      <c r="M5747" s="14" t="str" cm="1">
        <f t="array" ref="M5747">_xlfn.TEXTJOIN("", TRUE, _xlfn.XLOOKUP(TRUE, VALUE(表格1[[#This Row],[年月]]) &lt;= VALUE($R$8:$R$12), $Q$8:$Q$12)) &amp; "年度"</f>
        <v>2024年度</v>
      </c>
    </row>
    <row r="5748" spans="1:13" x14ac:dyDescent="0.3">
      <c r="A5748" s="2">
        <v>202309</v>
      </c>
      <c r="B5748" s="19">
        <f>DATE(表格1[[#This Row],[年]],表格1[[#This Row],[月]],1)</f>
        <v>45170</v>
      </c>
      <c r="C5748" s="2" t="str">
        <f>LEFT(表格1[[#This Row],[年月]],4)</f>
        <v>2023</v>
      </c>
      <c r="D5748" s="2" t="str">
        <f>RIGHT(表格1[[#This Row],[年月]],2)</f>
        <v>09</v>
      </c>
      <c r="E5748" s="5">
        <v>66000000</v>
      </c>
      <c r="F5748" s="2" t="str">
        <f>VLOOKUP(TEXT(表格1[[#This Row],[地區]],"00000000"),縣市代碼,2,0)</f>
        <v>臺中市</v>
      </c>
      <c r="G5748" s="2" t="s">
        <v>10</v>
      </c>
      <c r="H5748" s="13">
        <v>3290332</v>
      </c>
      <c r="I5748" s="14">
        <v>9814281369</v>
      </c>
      <c r="J5748" s="14">
        <f>表格1[[#This Row],[信用卡交易筆數]]/1000</f>
        <v>3290.3319999999999</v>
      </c>
      <c r="K5748" s="14">
        <f>表格1[[#This Row],[信用卡交易金額'[新臺幣']]]/1000</f>
        <v>9814281.3690000009</v>
      </c>
      <c r="L5748" s="14">
        <f>表格1[[#This Row],[信用卡交易金額'[新臺幣']]]/1000000</f>
        <v>9814.2813690000003</v>
      </c>
      <c r="M5748" s="14" t="str" cm="1">
        <f t="array" ref="M5748">_xlfn.TEXTJOIN("", TRUE, _xlfn.XLOOKUP(TRUE, VALUE(表格1[[#This Row],[年月]]) &lt;= VALUE($R$8:$R$12), $Q$8:$Q$12)) &amp; "年度"</f>
        <v>2024年度</v>
      </c>
    </row>
    <row r="5749" spans="1:13" x14ac:dyDescent="0.3">
      <c r="A5749" s="2">
        <v>202309</v>
      </c>
      <c r="B5749" s="19">
        <f>DATE(表格1[[#This Row],[年]],表格1[[#This Row],[月]],1)</f>
        <v>45170</v>
      </c>
      <c r="C5749" s="2" t="str">
        <f>LEFT(表格1[[#This Row],[年月]],4)</f>
        <v>2023</v>
      </c>
      <c r="D5749" s="2" t="str">
        <f>RIGHT(表格1[[#This Row],[年月]],2)</f>
        <v>09</v>
      </c>
      <c r="E5749" s="5">
        <v>10007000</v>
      </c>
      <c r="F5749" s="2" t="str">
        <f>VLOOKUP(TEXT(表格1[[#This Row],[地區]],"00000000"),縣市代碼,2,0)</f>
        <v>彰化縣</v>
      </c>
      <c r="G5749" s="2" t="s">
        <v>4</v>
      </c>
      <c r="H5749" s="13">
        <v>1829391</v>
      </c>
      <c r="I5749" s="14">
        <v>930047911</v>
      </c>
      <c r="J5749" s="14">
        <f>表格1[[#This Row],[信用卡交易筆數]]/1000</f>
        <v>1829.3910000000001</v>
      </c>
      <c r="K5749" s="14">
        <f>表格1[[#This Row],[信用卡交易金額'[新臺幣']]]/1000</f>
        <v>930047.91099999996</v>
      </c>
      <c r="L5749" s="14">
        <f>表格1[[#This Row],[信用卡交易金額'[新臺幣']]]/1000000</f>
        <v>930.047911</v>
      </c>
      <c r="M5749" s="14" t="str" cm="1">
        <f t="array" ref="M5749">_xlfn.TEXTJOIN("", TRUE, _xlfn.XLOOKUP(TRUE, VALUE(表格1[[#This Row],[年月]]) &lt;= VALUE($R$8:$R$12), $Q$8:$Q$12)) &amp; "年度"</f>
        <v>2024年度</v>
      </c>
    </row>
    <row r="5750" spans="1:13" x14ac:dyDescent="0.3">
      <c r="A5750" s="2">
        <v>202309</v>
      </c>
      <c r="B5750" s="19">
        <f>DATE(表格1[[#This Row],[年]],表格1[[#This Row],[月]],1)</f>
        <v>45170</v>
      </c>
      <c r="C5750" s="2" t="str">
        <f>LEFT(表格1[[#This Row],[年月]],4)</f>
        <v>2023</v>
      </c>
      <c r="D5750" s="2" t="str">
        <f>RIGHT(表格1[[#This Row],[年月]],2)</f>
        <v>09</v>
      </c>
      <c r="E5750" s="5">
        <v>10007000</v>
      </c>
      <c r="F5750" s="2" t="str">
        <f>VLOOKUP(TEXT(表格1[[#This Row],[地區]],"00000000"),縣市代碼,2,0)</f>
        <v>彰化縣</v>
      </c>
      <c r="G5750" s="2" t="s">
        <v>5</v>
      </c>
      <c r="H5750" s="13">
        <v>130810</v>
      </c>
      <c r="I5750" s="14">
        <v>347550449</v>
      </c>
      <c r="J5750" s="14">
        <f>表格1[[#This Row],[信用卡交易筆數]]/1000</f>
        <v>130.81</v>
      </c>
      <c r="K5750" s="14">
        <f>表格1[[#This Row],[信用卡交易金額'[新臺幣']]]/1000</f>
        <v>347550.44900000002</v>
      </c>
      <c r="L5750" s="14">
        <f>表格1[[#This Row],[信用卡交易金額'[新臺幣']]]/1000000</f>
        <v>347.55044900000001</v>
      </c>
      <c r="M5750" s="14" t="str" cm="1">
        <f t="array" ref="M5750">_xlfn.TEXTJOIN("", TRUE, _xlfn.XLOOKUP(TRUE, VALUE(表格1[[#This Row],[年月]]) &lt;= VALUE($R$8:$R$12), $Q$8:$Q$12)) &amp; "年度"</f>
        <v>2024年度</v>
      </c>
    </row>
    <row r="5751" spans="1:13" x14ac:dyDescent="0.3">
      <c r="A5751" s="2">
        <v>202309</v>
      </c>
      <c r="B5751" s="19">
        <f>DATE(表格1[[#This Row],[年]],表格1[[#This Row],[月]],1)</f>
        <v>45170</v>
      </c>
      <c r="C5751" s="2" t="str">
        <f>LEFT(表格1[[#This Row],[年月]],4)</f>
        <v>2023</v>
      </c>
      <c r="D5751" s="2" t="str">
        <f>RIGHT(表格1[[#This Row],[年月]],2)</f>
        <v>09</v>
      </c>
      <c r="E5751" s="5">
        <v>10007000</v>
      </c>
      <c r="F5751" s="2" t="str">
        <f>VLOOKUP(TEXT(表格1[[#This Row],[地區]],"00000000"),縣市代碼,2,0)</f>
        <v>彰化縣</v>
      </c>
      <c r="G5751" s="2" t="s">
        <v>6</v>
      </c>
      <c r="H5751" s="13">
        <v>180284</v>
      </c>
      <c r="I5751" s="14">
        <v>568141659</v>
      </c>
      <c r="J5751" s="14">
        <f>表格1[[#This Row],[信用卡交易筆數]]/1000</f>
        <v>180.28399999999999</v>
      </c>
      <c r="K5751" s="14">
        <f>表格1[[#This Row],[信用卡交易金額'[新臺幣']]]/1000</f>
        <v>568141.65899999999</v>
      </c>
      <c r="L5751" s="14">
        <f>表格1[[#This Row],[信用卡交易金額'[新臺幣']]]/1000000</f>
        <v>568.141659</v>
      </c>
      <c r="M5751" s="14" t="str" cm="1">
        <f t="array" ref="M5751">_xlfn.TEXTJOIN("", TRUE, _xlfn.XLOOKUP(TRUE, VALUE(表格1[[#This Row],[年月]]) &lt;= VALUE($R$8:$R$12), $Q$8:$Q$12)) &amp; "年度"</f>
        <v>2024年度</v>
      </c>
    </row>
    <row r="5752" spans="1:13" x14ac:dyDescent="0.3">
      <c r="A5752" s="2">
        <v>202309</v>
      </c>
      <c r="B5752" s="19">
        <f>DATE(表格1[[#This Row],[年]],表格1[[#This Row],[月]],1)</f>
        <v>45170</v>
      </c>
      <c r="C5752" s="2" t="str">
        <f>LEFT(表格1[[#This Row],[年月]],4)</f>
        <v>2023</v>
      </c>
      <c r="D5752" s="2" t="str">
        <f>RIGHT(表格1[[#This Row],[年月]],2)</f>
        <v>09</v>
      </c>
      <c r="E5752" s="5">
        <v>10007000</v>
      </c>
      <c r="F5752" s="2" t="str">
        <f>VLOOKUP(TEXT(表格1[[#This Row],[地區]],"00000000"),縣市代碼,2,0)</f>
        <v>彰化縣</v>
      </c>
      <c r="G5752" s="2" t="s">
        <v>7</v>
      </c>
      <c r="H5752" s="13">
        <v>1203028</v>
      </c>
      <c r="I5752" s="14">
        <v>1380175311</v>
      </c>
      <c r="J5752" s="14">
        <f>表格1[[#This Row],[信用卡交易筆數]]/1000</f>
        <v>1203.028</v>
      </c>
      <c r="K5752" s="14">
        <f>表格1[[#This Row],[信用卡交易金額'[新臺幣']]]/1000</f>
        <v>1380175.311</v>
      </c>
      <c r="L5752" s="14">
        <f>表格1[[#This Row],[信用卡交易金額'[新臺幣']]]/1000000</f>
        <v>1380.175311</v>
      </c>
      <c r="M5752" s="14" t="str" cm="1">
        <f t="array" ref="M5752">_xlfn.TEXTJOIN("", TRUE, _xlfn.XLOOKUP(TRUE, VALUE(表格1[[#This Row],[年月]]) &lt;= VALUE($R$8:$R$12), $Q$8:$Q$12)) &amp; "年度"</f>
        <v>2024年度</v>
      </c>
    </row>
    <row r="5753" spans="1:13" x14ac:dyDescent="0.3">
      <c r="A5753" s="2">
        <v>202309</v>
      </c>
      <c r="B5753" s="19">
        <f>DATE(表格1[[#This Row],[年]],表格1[[#This Row],[月]],1)</f>
        <v>45170</v>
      </c>
      <c r="C5753" s="2" t="str">
        <f>LEFT(表格1[[#This Row],[年月]],4)</f>
        <v>2023</v>
      </c>
      <c r="D5753" s="2" t="str">
        <f>RIGHT(表格1[[#This Row],[年月]],2)</f>
        <v>09</v>
      </c>
      <c r="E5753" s="5">
        <v>10007000</v>
      </c>
      <c r="F5753" s="2" t="str">
        <f>VLOOKUP(TEXT(表格1[[#This Row],[地區]],"00000000"),縣市代碼,2,0)</f>
        <v>彰化縣</v>
      </c>
      <c r="G5753" s="2" t="s">
        <v>8</v>
      </c>
      <c r="H5753" s="13">
        <v>737468</v>
      </c>
      <c r="I5753" s="14">
        <v>1692029323</v>
      </c>
      <c r="J5753" s="14">
        <f>表格1[[#This Row],[信用卡交易筆數]]/1000</f>
        <v>737.46799999999996</v>
      </c>
      <c r="K5753" s="14">
        <f>表格1[[#This Row],[信用卡交易金額'[新臺幣']]]/1000</f>
        <v>1692029.3230000001</v>
      </c>
      <c r="L5753" s="14">
        <f>表格1[[#This Row],[信用卡交易金額'[新臺幣']]]/1000000</f>
        <v>1692.029323</v>
      </c>
      <c r="M5753" s="14" t="str" cm="1">
        <f t="array" ref="M5753">_xlfn.TEXTJOIN("", TRUE, _xlfn.XLOOKUP(TRUE, VALUE(表格1[[#This Row],[年月]]) &lt;= VALUE($R$8:$R$12), $Q$8:$Q$12)) &amp; "年度"</f>
        <v>2024年度</v>
      </c>
    </row>
    <row r="5754" spans="1:13" x14ac:dyDescent="0.3">
      <c r="A5754" s="2">
        <v>202309</v>
      </c>
      <c r="B5754" s="19">
        <f>DATE(表格1[[#This Row],[年]],表格1[[#This Row],[月]],1)</f>
        <v>45170</v>
      </c>
      <c r="C5754" s="2" t="str">
        <f>LEFT(表格1[[#This Row],[年月]],4)</f>
        <v>2023</v>
      </c>
      <c r="D5754" s="2" t="str">
        <f>RIGHT(表格1[[#This Row],[年月]],2)</f>
        <v>09</v>
      </c>
      <c r="E5754" s="5">
        <v>10007000</v>
      </c>
      <c r="F5754" s="2" t="str">
        <f>VLOOKUP(TEXT(表格1[[#This Row],[地區]],"00000000"),縣市代碼,2,0)</f>
        <v>彰化縣</v>
      </c>
      <c r="G5754" s="2" t="s">
        <v>9</v>
      </c>
      <c r="H5754" s="13">
        <v>1629938</v>
      </c>
      <c r="I5754" s="14">
        <v>2222563275</v>
      </c>
      <c r="J5754" s="14">
        <f>表格1[[#This Row],[信用卡交易筆數]]/1000</f>
        <v>1629.9380000000001</v>
      </c>
      <c r="K5754" s="14">
        <f>表格1[[#This Row],[信用卡交易金額'[新臺幣']]]/1000</f>
        <v>2222563.2749999999</v>
      </c>
      <c r="L5754" s="14">
        <f>表格1[[#This Row],[信用卡交易金額'[新臺幣']]]/1000000</f>
        <v>2222.563275</v>
      </c>
      <c r="M5754" s="14" t="str" cm="1">
        <f t="array" ref="M5754">_xlfn.TEXTJOIN("", TRUE, _xlfn.XLOOKUP(TRUE, VALUE(表格1[[#This Row],[年月]]) &lt;= VALUE($R$8:$R$12), $Q$8:$Q$12)) &amp; "年度"</f>
        <v>2024年度</v>
      </c>
    </row>
    <row r="5755" spans="1:13" x14ac:dyDescent="0.3">
      <c r="A5755" s="2">
        <v>202309</v>
      </c>
      <c r="B5755" s="19">
        <f>DATE(表格1[[#This Row],[年]],表格1[[#This Row],[月]],1)</f>
        <v>45170</v>
      </c>
      <c r="C5755" s="2" t="str">
        <f>LEFT(表格1[[#This Row],[年月]],4)</f>
        <v>2023</v>
      </c>
      <c r="D5755" s="2" t="str">
        <f>RIGHT(表格1[[#This Row],[年月]],2)</f>
        <v>09</v>
      </c>
      <c r="E5755" s="5">
        <v>10007000</v>
      </c>
      <c r="F5755" s="2" t="str">
        <f>VLOOKUP(TEXT(表格1[[#This Row],[地區]],"00000000"),縣市代碼,2,0)</f>
        <v>彰化縣</v>
      </c>
      <c r="G5755" s="2" t="s">
        <v>10</v>
      </c>
      <c r="H5755" s="13">
        <v>900461</v>
      </c>
      <c r="I5755" s="14">
        <v>2553377897</v>
      </c>
      <c r="J5755" s="14">
        <f>表格1[[#This Row],[信用卡交易筆數]]/1000</f>
        <v>900.46100000000001</v>
      </c>
      <c r="K5755" s="14">
        <f>表格1[[#This Row],[信用卡交易金額'[新臺幣']]]/1000</f>
        <v>2553377.8969999999</v>
      </c>
      <c r="L5755" s="14">
        <f>表格1[[#This Row],[信用卡交易金額'[新臺幣']]]/1000000</f>
        <v>2553.3778969999998</v>
      </c>
      <c r="M5755" s="14" t="str" cm="1">
        <f t="array" ref="M5755">_xlfn.TEXTJOIN("", TRUE, _xlfn.XLOOKUP(TRUE, VALUE(表格1[[#This Row],[年月]]) &lt;= VALUE($R$8:$R$12), $Q$8:$Q$12)) &amp; "年度"</f>
        <v>2024年度</v>
      </c>
    </row>
    <row r="5756" spans="1:13" x14ac:dyDescent="0.3">
      <c r="A5756" s="2">
        <v>202309</v>
      </c>
      <c r="B5756" s="19">
        <f>DATE(表格1[[#This Row],[年]],表格1[[#This Row],[月]],1)</f>
        <v>45170</v>
      </c>
      <c r="C5756" s="2" t="str">
        <f>LEFT(表格1[[#This Row],[年月]],4)</f>
        <v>2023</v>
      </c>
      <c r="D5756" s="2" t="str">
        <f>RIGHT(表格1[[#This Row],[年月]],2)</f>
        <v>09</v>
      </c>
      <c r="E5756" s="5">
        <v>10008000</v>
      </c>
      <c r="F5756" s="2" t="str">
        <f>VLOOKUP(TEXT(表格1[[#This Row],[地區]],"00000000"),縣市代碼,2,0)</f>
        <v>南投縣</v>
      </c>
      <c r="G5756" s="2" t="s">
        <v>4</v>
      </c>
      <c r="H5756" s="13">
        <v>591037</v>
      </c>
      <c r="I5756" s="14">
        <v>298830524</v>
      </c>
      <c r="J5756" s="14">
        <f>表格1[[#This Row],[信用卡交易筆數]]/1000</f>
        <v>591.03700000000003</v>
      </c>
      <c r="K5756" s="14">
        <f>表格1[[#This Row],[信用卡交易金額'[新臺幣']]]/1000</f>
        <v>298830.52399999998</v>
      </c>
      <c r="L5756" s="14">
        <f>表格1[[#This Row],[信用卡交易金額'[新臺幣']]]/1000000</f>
        <v>298.83052400000003</v>
      </c>
      <c r="M5756" s="14" t="str" cm="1">
        <f t="array" ref="M5756">_xlfn.TEXTJOIN("", TRUE, _xlfn.XLOOKUP(TRUE, VALUE(表格1[[#This Row],[年月]]) &lt;= VALUE($R$8:$R$12), $Q$8:$Q$12)) &amp; "年度"</f>
        <v>2024年度</v>
      </c>
    </row>
    <row r="5757" spans="1:13" x14ac:dyDescent="0.3">
      <c r="A5757" s="2">
        <v>202309</v>
      </c>
      <c r="B5757" s="19">
        <f>DATE(表格1[[#This Row],[年]],表格1[[#This Row],[月]],1)</f>
        <v>45170</v>
      </c>
      <c r="C5757" s="2" t="str">
        <f>LEFT(表格1[[#This Row],[年月]],4)</f>
        <v>2023</v>
      </c>
      <c r="D5757" s="2" t="str">
        <f>RIGHT(表格1[[#This Row],[年月]],2)</f>
        <v>09</v>
      </c>
      <c r="E5757" s="5">
        <v>10008000</v>
      </c>
      <c r="F5757" s="2" t="str">
        <f>VLOOKUP(TEXT(表格1[[#This Row],[地區]],"00000000"),縣市代碼,2,0)</f>
        <v>南投縣</v>
      </c>
      <c r="G5757" s="2" t="s">
        <v>5</v>
      </c>
      <c r="H5757" s="13">
        <v>41248</v>
      </c>
      <c r="I5757" s="14">
        <v>108979769</v>
      </c>
      <c r="J5757" s="14">
        <f>表格1[[#This Row],[信用卡交易筆數]]/1000</f>
        <v>41.247999999999998</v>
      </c>
      <c r="K5757" s="14">
        <f>表格1[[#This Row],[信用卡交易金額'[新臺幣']]]/1000</f>
        <v>108979.769</v>
      </c>
      <c r="L5757" s="14">
        <f>表格1[[#This Row],[信用卡交易金額'[新臺幣']]]/1000000</f>
        <v>108.979769</v>
      </c>
      <c r="M5757" s="14" t="str" cm="1">
        <f t="array" ref="M5757">_xlfn.TEXTJOIN("", TRUE, _xlfn.XLOOKUP(TRUE, VALUE(表格1[[#This Row],[年月]]) &lt;= VALUE($R$8:$R$12), $Q$8:$Q$12)) &amp; "年度"</f>
        <v>2024年度</v>
      </c>
    </row>
    <row r="5758" spans="1:13" x14ac:dyDescent="0.3">
      <c r="A5758" s="2">
        <v>202309</v>
      </c>
      <c r="B5758" s="19">
        <f>DATE(表格1[[#This Row],[年]],表格1[[#This Row],[月]],1)</f>
        <v>45170</v>
      </c>
      <c r="C5758" s="2" t="str">
        <f>LEFT(表格1[[#This Row],[年月]],4)</f>
        <v>2023</v>
      </c>
      <c r="D5758" s="2" t="str">
        <f>RIGHT(表格1[[#This Row],[年月]],2)</f>
        <v>09</v>
      </c>
      <c r="E5758" s="5">
        <v>10008000</v>
      </c>
      <c r="F5758" s="2" t="str">
        <f>VLOOKUP(TEXT(表格1[[#This Row],[地區]],"00000000"),縣市代碼,2,0)</f>
        <v>南投縣</v>
      </c>
      <c r="G5758" s="2" t="s">
        <v>6</v>
      </c>
      <c r="H5758" s="13">
        <v>58626</v>
      </c>
      <c r="I5758" s="14">
        <v>195893799</v>
      </c>
      <c r="J5758" s="14">
        <f>表格1[[#This Row],[信用卡交易筆數]]/1000</f>
        <v>58.625999999999998</v>
      </c>
      <c r="K5758" s="14">
        <f>表格1[[#This Row],[信用卡交易金額'[新臺幣']]]/1000</f>
        <v>195893.799</v>
      </c>
      <c r="L5758" s="14">
        <f>表格1[[#This Row],[信用卡交易金額'[新臺幣']]]/1000000</f>
        <v>195.893799</v>
      </c>
      <c r="M5758" s="14" t="str" cm="1">
        <f t="array" ref="M5758">_xlfn.TEXTJOIN("", TRUE, _xlfn.XLOOKUP(TRUE, VALUE(表格1[[#This Row],[年月]]) &lt;= VALUE($R$8:$R$12), $Q$8:$Q$12)) &amp; "年度"</f>
        <v>2024年度</v>
      </c>
    </row>
    <row r="5759" spans="1:13" x14ac:dyDescent="0.3">
      <c r="A5759" s="2">
        <v>202309</v>
      </c>
      <c r="B5759" s="19">
        <f>DATE(表格1[[#This Row],[年]],表格1[[#This Row],[月]],1)</f>
        <v>45170</v>
      </c>
      <c r="C5759" s="2" t="str">
        <f>LEFT(表格1[[#This Row],[年月]],4)</f>
        <v>2023</v>
      </c>
      <c r="D5759" s="2" t="str">
        <f>RIGHT(表格1[[#This Row],[年月]],2)</f>
        <v>09</v>
      </c>
      <c r="E5759" s="5">
        <v>10008000</v>
      </c>
      <c r="F5759" s="2" t="str">
        <f>VLOOKUP(TEXT(表格1[[#This Row],[地區]],"00000000"),縣市代碼,2,0)</f>
        <v>南投縣</v>
      </c>
      <c r="G5759" s="2" t="s">
        <v>7</v>
      </c>
      <c r="H5759" s="13">
        <v>415000</v>
      </c>
      <c r="I5759" s="14">
        <v>487477068</v>
      </c>
      <c r="J5759" s="14">
        <f>表格1[[#This Row],[信用卡交易筆數]]/1000</f>
        <v>415</v>
      </c>
      <c r="K5759" s="14">
        <f>表格1[[#This Row],[信用卡交易金額'[新臺幣']]]/1000</f>
        <v>487477.06800000003</v>
      </c>
      <c r="L5759" s="14">
        <f>表格1[[#This Row],[信用卡交易金額'[新臺幣']]]/1000000</f>
        <v>487.47706799999997</v>
      </c>
      <c r="M5759" s="14" t="str" cm="1">
        <f t="array" ref="M5759">_xlfn.TEXTJOIN("", TRUE, _xlfn.XLOOKUP(TRUE, VALUE(表格1[[#This Row],[年月]]) &lt;= VALUE($R$8:$R$12), $Q$8:$Q$12)) &amp; "年度"</f>
        <v>2024年度</v>
      </c>
    </row>
    <row r="5760" spans="1:13" x14ac:dyDescent="0.3">
      <c r="A5760" s="2">
        <v>202309</v>
      </c>
      <c r="B5760" s="19">
        <f>DATE(表格1[[#This Row],[年]],表格1[[#This Row],[月]],1)</f>
        <v>45170</v>
      </c>
      <c r="C5760" s="2" t="str">
        <f>LEFT(表格1[[#This Row],[年月]],4)</f>
        <v>2023</v>
      </c>
      <c r="D5760" s="2" t="str">
        <f>RIGHT(表格1[[#This Row],[年月]],2)</f>
        <v>09</v>
      </c>
      <c r="E5760" s="5">
        <v>10008000</v>
      </c>
      <c r="F5760" s="2" t="str">
        <f>VLOOKUP(TEXT(表格1[[#This Row],[地區]],"00000000"),縣市代碼,2,0)</f>
        <v>南投縣</v>
      </c>
      <c r="G5760" s="2" t="s">
        <v>8</v>
      </c>
      <c r="H5760" s="13">
        <v>304808</v>
      </c>
      <c r="I5760" s="14">
        <v>554718893</v>
      </c>
      <c r="J5760" s="14">
        <f>表格1[[#This Row],[信用卡交易筆數]]/1000</f>
        <v>304.80799999999999</v>
      </c>
      <c r="K5760" s="14">
        <f>表格1[[#This Row],[信用卡交易金額'[新臺幣']]]/1000</f>
        <v>554718.89300000004</v>
      </c>
      <c r="L5760" s="14">
        <f>表格1[[#This Row],[信用卡交易金額'[新臺幣']]]/1000000</f>
        <v>554.71889299999998</v>
      </c>
      <c r="M5760" s="14" t="str" cm="1">
        <f t="array" ref="M5760">_xlfn.TEXTJOIN("", TRUE, _xlfn.XLOOKUP(TRUE, VALUE(表格1[[#This Row],[年月]]) &lt;= VALUE($R$8:$R$12), $Q$8:$Q$12)) &amp; "年度"</f>
        <v>2024年度</v>
      </c>
    </row>
    <row r="5761" spans="1:13" x14ac:dyDescent="0.3">
      <c r="A5761" s="2">
        <v>202309</v>
      </c>
      <c r="B5761" s="19">
        <f>DATE(表格1[[#This Row],[年]],表格1[[#This Row],[月]],1)</f>
        <v>45170</v>
      </c>
      <c r="C5761" s="2" t="str">
        <f>LEFT(表格1[[#This Row],[年月]],4)</f>
        <v>2023</v>
      </c>
      <c r="D5761" s="2" t="str">
        <f>RIGHT(表格1[[#This Row],[年月]],2)</f>
        <v>09</v>
      </c>
      <c r="E5761" s="5">
        <v>10008000</v>
      </c>
      <c r="F5761" s="2" t="str">
        <f>VLOOKUP(TEXT(表格1[[#This Row],[地區]],"00000000"),縣市代碼,2,0)</f>
        <v>南投縣</v>
      </c>
      <c r="G5761" s="2" t="s">
        <v>9</v>
      </c>
      <c r="H5761" s="13">
        <v>539251</v>
      </c>
      <c r="I5761" s="14">
        <v>704833746</v>
      </c>
      <c r="J5761" s="14">
        <f>表格1[[#This Row],[信用卡交易筆數]]/1000</f>
        <v>539.25099999999998</v>
      </c>
      <c r="K5761" s="14">
        <f>表格1[[#This Row],[信用卡交易金額'[新臺幣']]]/1000</f>
        <v>704833.74600000004</v>
      </c>
      <c r="L5761" s="14">
        <f>表格1[[#This Row],[信用卡交易金額'[新臺幣']]]/1000000</f>
        <v>704.83374600000002</v>
      </c>
      <c r="M5761" s="14" t="str" cm="1">
        <f t="array" ref="M5761">_xlfn.TEXTJOIN("", TRUE, _xlfn.XLOOKUP(TRUE, VALUE(表格1[[#This Row],[年月]]) &lt;= VALUE($R$8:$R$12), $Q$8:$Q$12)) &amp; "年度"</f>
        <v>2024年度</v>
      </c>
    </row>
    <row r="5762" spans="1:13" x14ac:dyDescent="0.3">
      <c r="A5762" s="2">
        <v>202309</v>
      </c>
      <c r="B5762" s="19">
        <f>DATE(表格1[[#This Row],[年]],表格1[[#This Row],[月]],1)</f>
        <v>45170</v>
      </c>
      <c r="C5762" s="2" t="str">
        <f>LEFT(表格1[[#This Row],[年月]],4)</f>
        <v>2023</v>
      </c>
      <c r="D5762" s="2" t="str">
        <f>RIGHT(表格1[[#This Row],[年月]],2)</f>
        <v>09</v>
      </c>
      <c r="E5762" s="5">
        <v>10008000</v>
      </c>
      <c r="F5762" s="2" t="str">
        <f>VLOOKUP(TEXT(表格1[[#This Row],[地區]],"00000000"),縣市代碼,2,0)</f>
        <v>南投縣</v>
      </c>
      <c r="G5762" s="2" t="s">
        <v>10</v>
      </c>
      <c r="H5762" s="13">
        <v>295507</v>
      </c>
      <c r="I5762" s="14">
        <v>859611375</v>
      </c>
      <c r="J5762" s="14">
        <f>表格1[[#This Row],[信用卡交易筆數]]/1000</f>
        <v>295.50700000000001</v>
      </c>
      <c r="K5762" s="14">
        <f>表格1[[#This Row],[信用卡交易金額'[新臺幣']]]/1000</f>
        <v>859611.375</v>
      </c>
      <c r="L5762" s="14">
        <f>表格1[[#This Row],[信用卡交易金額'[新臺幣']]]/1000000</f>
        <v>859.61137499999995</v>
      </c>
      <c r="M5762" s="14" t="str" cm="1">
        <f t="array" ref="M5762">_xlfn.TEXTJOIN("", TRUE, _xlfn.XLOOKUP(TRUE, VALUE(表格1[[#This Row],[年月]]) &lt;= VALUE($R$8:$R$12), $Q$8:$Q$12)) &amp; "年度"</f>
        <v>2024年度</v>
      </c>
    </row>
    <row r="5763" spans="1:13" x14ac:dyDescent="0.3">
      <c r="A5763" s="2">
        <v>202309</v>
      </c>
      <c r="B5763" s="19">
        <f>DATE(表格1[[#This Row],[年]],表格1[[#This Row],[月]],1)</f>
        <v>45170</v>
      </c>
      <c r="C5763" s="2" t="str">
        <f>LEFT(表格1[[#This Row],[年月]],4)</f>
        <v>2023</v>
      </c>
      <c r="D5763" s="2" t="str">
        <f>RIGHT(表格1[[#This Row],[年月]],2)</f>
        <v>09</v>
      </c>
      <c r="E5763" s="5">
        <v>10009000</v>
      </c>
      <c r="F5763" s="2" t="str">
        <f>VLOOKUP(TEXT(表格1[[#This Row],[地區]],"00000000"),縣市代碼,2,0)</f>
        <v>雲林縣</v>
      </c>
      <c r="G5763" s="2" t="s">
        <v>4</v>
      </c>
      <c r="H5763" s="13">
        <v>708825</v>
      </c>
      <c r="I5763" s="14">
        <v>343687863</v>
      </c>
      <c r="J5763" s="14">
        <f>表格1[[#This Row],[信用卡交易筆數]]/1000</f>
        <v>708.82500000000005</v>
      </c>
      <c r="K5763" s="14">
        <f>表格1[[#This Row],[信用卡交易金額'[新臺幣']]]/1000</f>
        <v>343687.86300000001</v>
      </c>
      <c r="L5763" s="14">
        <f>表格1[[#This Row],[信用卡交易金額'[新臺幣']]]/1000000</f>
        <v>343.68786299999999</v>
      </c>
      <c r="M5763" s="14" t="str" cm="1">
        <f t="array" ref="M5763">_xlfn.TEXTJOIN("", TRUE, _xlfn.XLOOKUP(TRUE, VALUE(表格1[[#This Row],[年月]]) &lt;= VALUE($R$8:$R$12), $Q$8:$Q$12)) &amp; "年度"</f>
        <v>2024年度</v>
      </c>
    </row>
    <row r="5764" spans="1:13" x14ac:dyDescent="0.3">
      <c r="A5764" s="2">
        <v>202309</v>
      </c>
      <c r="B5764" s="19">
        <f>DATE(表格1[[#This Row],[年]],表格1[[#This Row],[月]],1)</f>
        <v>45170</v>
      </c>
      <c r="C5764" s="2" t="str">
        <f>LEFT(表格1[[#This Row],[年月]],4)</f>
        <v>2023</v>
      </c>
      <c r="D5764" s="2" t="str">
        <f>RIGHT(表格1[[#This Row],[年月]],2)</f>
        <v>09</v>
      </c>
      <c r="E5764" s="5">
        <v>10009000</v>
      </c>
      <c r="F5764" s="2" t="str">
        <f>VLOOKUP(TEXT(表格1[[#This Row],[地區]],"00000000"),縣市代碼,2,0)</f>
        <v>雲林縣</v>
      </c>
      <c r="G5764" s="2" t="s">
        <v>5</v>
      </c>
      <c r="H5764" s="13">
        <v>56239</v>
      </c>
      <c r="I5764" s="14">
        <v>139098454</v>
      </c>
      <c r="J5764" s="14">
        <f>表格1[[#This Row],[信用卡交易筆數]]/1000</f>
        <v>56.238999999999997</v>
      </c>
      <c r="K5764" s="14">
        <f>表格1[[#This Row],[信用卡交易金額'[新臺幣']]]/1000</f>
        <v>139098.454</v>
      </c>
      <c r="L5764" s="14">
        <f>表格1[[#This Row],[信用卡交易金額'[新臺幣']]]/1000000</f>
        <v>139.098454</v>
      </c>
      <c r="M5764" s="14" t="str" cm="1">
        <f t="array" ref="M5764">_xlfn.TEXTJOIN("", TRUE, _xlfn.XLOOKUP(TRUE, VALUE(表格1[[#This Row],[年月]]) &lt;= VALUE($R$8:$R$12), $Q$8:$Q$12)) &amp; "年度"</f>
        <v>2024年度</v>
      </c>
    </row>
    <row r="5765" spans="1:13" x14ac:dyDescent="0.3">
      <c r="A5765" s="2">
        <v>202309</v>
      </c>
      <c r="B5765" s="19">
        <f>DATE(表格1[[#This Row],[年]],表格1[[#This Row],[月]],1)</f>
        <v>45170</v>
      </c>
      <c r="C5765" s="2" t="str">
        <f>LEFT(表格1[[#This Row],[年月]],4)</f>
        <v>2023</v>
      </c>
      <c r="D5765" s="2" t="str">
        <f>RIGHT(表格1[[#This Row],[年月]],2)</f>
        <v>09</v>
      </c>
      <c r="E5765" s="5">
        <v>10009000</v>
      </c>
      <c r="F5765" s="2" t="str">
        <f>VLOOKUP(TEXT(表格1[[#This Row],[地區]],"00000000"),縣市代碼,2,0)</f>
        <v>雲林縣</v>
      </c>
      <c r="G5765" s="2" t="s">
        <v>6</v>
      </c>
      <c r="H5765" s="13">
        <v>77835</v>
      </c>
      <c r="I5765" s="14">
        <v>241649127</v>
      </c>
      <c r="J5765" s="14">
        <f>表格1[[#This Row],[信用卡交易筆數]]/1000</f>
        <v>77.834999999999994</v>
      </c>
      <c r="K5765" s="14">
        <f>表格1[[#This Row],[信用卡交易金額'[新臺幣']]]/1000</f>
        <v>241649.12700000001</v>
      </c>
      <c r="L5765" s="14">
        <f>表格1[[#This Row],[信用卡交易金額'[新臺幣']]]/1000000</f>
        <v>241.64912699999999</v>
      </c>
      <c r="M5765" s="14" t="str" cm="1">
        <f t="array" ref="M5765">_xlfn.TEXTJOIN("", TRUE, _xlfn.XLOOKUP(TRUE, VALUE(表格1[[#This Row],[年月]]) &lt;= VALUE($R$8:$R$12), $Q$8:$Q$12)) &amp; "年度"</f>
        <v>2024年度</v>
      </c>
    </row>
    <row r="5766" spans="1:13" x14ac:dyDescent="0.3">
      <c r="A5766" s="2">
        <v>202309</v>
      </c>
      <c r="B5766" s="19">
        <f>DATE(表格1[[#This Row],[年]],表格1[[#This Row],[月]],1)</f>
        <v>45170</v>
      </c>
      <c r="C5766" s="2" t="str">
        <f>LEFT(表格1[[#This Row],[年月]],4)</f>
        <v>2023</v>
      </c>
      <c r="D5766" s="2" t="str">
        <f>RIGHT(表格1[[#This Row],[年月]],2)</f>
        <v>09</v>
      </c>
      <c r="E5766" s="5">
        <v>10009000</v>
      </c>
      <c r="F5766" s="2" t="str">
        <f>VLOOKUP(TEXT(表格1[[#This Row],[地區]],"00000000"),縣市代碼,2,0)</f>
        <v>雲林縣</v>
      </c>
      <c r="G5766" s="2" t="s">
        <v>7</v>
      </c>
      <c r="H5766" s="13">
        <v>564389</v>
      </c>
      <c r="I5766" s="14">
        <v>694335483</v>
      </c>
      <c r="J5766" s="14">
        <f>表格1[[#This Row],[信用卡交易筆數]]/1000</f>
        <v>564.38900000000001</v>
      </c>
      <c r="K5766" s="14">
        <f>表格1[[#This Row],[信用卡交易金額'[新臺幣']]]/1000</f>
        <v>694335.48300000001</v>
      </c>
      <c r="L5766" s="14">
        <f>表格1[[#This Row],[信用卡交易金額'[新臺幣']]]/1000000</f>
        <v>694.33548299999995</v>
      </c>
      <c r="M5766" s="14" t="str" cm="1">
        <f t="array" ref="M5766">_xlfn.TEXTJOIN("", TRUE, _xlfn.XLOOKUP(TRUE, VALUE(表格1[[#This Row],[年月]]) &lt;= VALUE($R$8:$R$12), $Q$8:$Q$12)) &amp; "年度"</f>
        <v>2024年度</v>
      </c>
    </row>
    <row r="5767" spans="1:13" x14ac:dyDescent="0.3">
      <c r="A5767" s="2">
        <v>202309</v>
      </c>
      <c r="B5767" s="19">
        <f>DATE(表格1[[#This Row],[年]],表格1[[#This Row],[月]],1)</f>
        <v>45170</v>
      </c>
      <c r="C5767" s="2" t="str">
        <f>LEFT(表格1[[#This Row],[年月]],4)</f>
        <v>2023</v>
      </c>
      <c r="D5767" s="2" t="str">
        <f>RIGHT(表格1[[#This Row],[年月]],2)</f>
        <v>09</v>
      </c>
      <c r="E5767" s="5">
        <v>10009000</v>
      </c>
      <c r="F5767" s="2" t="str">
        <f>VLOOKUP(TEXT(表格1[[#This Row],[地區]],"00000000"),縣市代碼,2,0)</f>
        <v>雲林縣</v>
      </c>
      <c r="G5767" s="2" t="s">
        <v>8</v>
      </c>
      <c r="H5767" s="13">
        <v>328761</v>
      </c>
      <c r="I5767" s="14">
        <v>658068856</v>
      </c>
      <c r="J5767" s="14">
        <f>表格1[[#This Row],[信用卡交易筆數]]/1000</f>
        <v>328.76100000000002</v>
      </c>
      <c r="K5767" s="14">
        <f>表格1[[#This Row],[信用卡交易金額'[新臺幣']]]/1000</f>
        <v>658068.85600000003</v>
      </c>
      <c r="L5767" s="14">
        <f>表格1[[#This Row],[信用卡交易金額'[新臺幣']]]/1000000</f>
        <v>658.06885599999998</v>
      </c>
      <c r="M5767" s="14" t="str" cm="1">
        <f t="array" ref="M5767">_xlfn.TEXTJOIN("", TRUE, _xlfn.XLOOKUP(TRUE, VALUE(表格1[[#This Row],[年月]]) &lt;= VALUE($R$8:$R$12), $Q$8:$Q$12)) &amp; "年度"</f>
        <v>2024年度</v>
      </c>
    </row>
    <row r="5768" spans="1:13" x14ac:dyDescent="0.3">
      <c r="A5768" s="2">
        <v>202309</v>
      </c>
      <c r="B5768" s="19">
        <f>DATE(表格1[[#This Row],[年]],表格1[[#This Row],[月]],1)</f>
        <v>45170</v>
      </c>
      <c r="C5768" s="2" t="str">
        <f>LEFT(表格1[[#This Row],[年月]],4)</f>
        <v>2023</v>
      </c>
      <c r="D5768" s="2" t="str">
        <f>RIGHT(表格1[[#This Row],[年月]],2)</f>
        <v>09</v>
      </c>
      <c r="E5768" s="5">
        <v>10009000</v>
      </c>
      <c r="F5768" s="2" t="str">
        <f>VLOOKUP(TEXT(表格1[[#This Row],[地區]],"00000000"),縣市代碼,2,0)</f>
        <v>雲林縣</v>
      </c>
      <c r="G5768" s="2" t="s">
        <v>9</v>
      </c>
      <c r="H5768" s="13">
        <v>669846</v>
      </c>
      <c r="I5768" s="14">
        <v>890873271</v>
      </c>
      <c r="J5768" s="14">
        <f>表格1[[#This Row],[信用卡交易筆數]]/1000</f>
        <v>669.846</v>
      </c>
      <c r="K5768" s="14">
        <f>表格1[[#This Row],[信用卡交易金額'[新臺幣']]]/1000</f>
        <v>890873.27099999995</v>
      </c>
      <c r="L5768" s="14">
        <f>表格1[[#This Row],[信用卡交易金額'[新臺幣']]]/1000000</f>
        <v>890.87327100000005</v>
      </c>
      <c r="M5768" s="14" t="str" cm="1">
        <f t="array" ref="M5768">_xlfn.TEXTJOIN("", TRUE, _xlfn.XLOOKUP(TRUE, VALUE(表格1[[#This Row],[年月]]) &lt;= VALUE($R$8:$R$12), $Q$8:$Q$12)) &amp; "年度"</f>
        <v>2024年度</v>
      </c>
    </row>
    <row r="5769" spans="1:13" x14ac:dyDescent="0.3">
      <c r="A5769" s="2">
        <v>202309</v>
      </c>
      <c r="B5769" s="19">
        <f>DATE(表格1[[#This Row],[年]],表格1[[#This Row],[月]],1)</f>
        <v>45170</v>
      </c>
      <c r="C5769" s="2" t="str">
        <f>LEFT(表格1[[#This Row],[年月]],4)</f>
        <v>2023</v>
      </c>
      <c r="D5769" s="2" t="str">
        <f>RIGHT(表格1[[#This Row],[年月]],2)</f>
        <v>09</v>
      </c>
      <c r="E5769" s="5">
        <v>10009000</v>
      </c>
      <c r="F5769" s="2" t="str">
        <f>VLOOKUP(TEXT(表格1[[#This Row],[地區]],"00000000"),縣市代碼,2,0)</f>
        <v>雲林縣</v>
      </c>
      <c r="G5769" s="2" t="s">
        <v>10</v>
      </c>
      <c r="H5769" s="13">
        <v>371480</v>
      </c>
      <c r="I5769" s="14">
        <v>1068130266</v>
      </c>
      <c r="J5769" s="14">
        <f>表格1[[#This Row],[信用卡交易筆數]]/1000</f>
        <v>371.48</v>
      </c>
      <c r="K5769" s="14">
        <f>表格1[[#This Row],[信用卡交易金額'[新臺幣']]]/1000</f>
        <v>1068130.2660000001</v>
      </c>
      <c r="L5769" s="14">
        <f>表格1[[#This Row],[信用卡交易金額'[新臺幣']]]/1000000</f>
        <v>1068.1302659999999</v>
      </c>
      <c r="M5769" s="14" t="str" cm="1">
        <f t="array" ref="M5769">_xlfn.TEXTJOIN("", TRUE, _xlfn.XLOOKUP(TRUE, VALUE(表格1[[#This Row],[年月]]) &lt;= VALUE($R$8:$R$12), $Q$8:$Q$12)) &amp; "年度"</f>
        <v>2024年度</v>
      </c>
    </row>
    <row r="5770" spans="1:13" x14ac:dyDescent="0.3">
      <c r="A5770" s="2">
        <v>202309</v>
      </c>
      <c r="B5770" s="19">
        <f>DATE(表格1[[#This Row],[年]],表格1[[#This Row],[月]],1)</f>
        <v>45170</v>
      </c>
      <c r="C5770" s="2" t="str">
        <f>LEFT(表格1[[#This Row],[年月]],4)</f>
        <v>2023</v>
      </c>
      <c r="D5770" s="2" t="str">
        <f>RIGHT(表格1[[#This Row],[年月]],2)</f>
        <v>09</v>
      </c>
      <c r="E5770" s="5">
        <v>10010000</v>
      </c>
      <c r="F5770" s="2" t="str">
        <f>VLOOKUP(TEXT(表格1[[#This Row],[地區]],"00000000"),縣市代碼,2,0)</f>
        <v>嘉義縣</v>
      </c>
      <c r="G5770" s="2" t="s">
        <v>4</v>
      </c>
      <c r="H5770" s="13">
        <v>504706</v>
      </c>
      <c r="I5770" s="14">
        <v>242878613</v>
      </c>
      <c r="J5770" s="14">
        <f>表格1[[#This Row],[信用卡交易筆數]]/1000</f>
        <v>504.70600000000002</v>
      </c>
      <c r="K5770" s="14">
        <f>表格1[[#This Row],[信用卡交易金額'[新臺幣']]]/1000</f>
        <v>242878.61300000001</v>
      </c>
      <c r="L5770" s="14">
        <f>表格1[[#This Row],[信用卡交易金額'[新臺幣']]]/1000000</f>
        <v>242.878613</v>
      </c>
      <c r="M5770" s="14" t="str" cm="1">
        <f t="array" ref="M5770">_xlfn.TEXTJOIN("", TRUE, _xlfn.XLOOKUP(TRUE, VALUE(表格1[[#This Row],[年月]]) &lt;= VALUE($R$8:$R$12), $Q$8:$Q$12)) &amp; "年度"</f>
        <v>2024年度</v>
      </c>
    </row>
    <row r="5771" spans="1:13" x14ac:dyDescent="0.3">
      <c r="A5771" s="2">
        <v>202309</v>
      </c>
      <c r="B5771" s="19">
        <f>DATE(表格1[[#This Row],[年]],表格1[[#This Row],[月]],1)</f>
        <v>45170</v>
      </c>
      <c r="C5771" s="2" t="str">
        <f>LEFT(表格1[[#This Row],[年月]],4)</f>
        <v>2023</v>
      </c>
      <c r="D5771" s="2" t="str">
        <f>RIGHT(表格1[[#This Row],[年月]],2)</f>
        <v>09</v>
      </c>
      <c r="E5771" s="5">
        <v>10010000</v>
      </c>
      <c r="F5771" s="2" t="str">
        <f>VLOOKUP(TEXT(表格1[[#This Row],[地區]],"00000000"),縣市代碼,2,0)</f>
        <v>嘉義縣</v>
      </c>
      <c r="G5771" s="2" t="s">
        <v>5</v>
      </c>
      <c r="H5771" s="13">
        <v>38024</v>
      </c>
      <c r="I5771" s="14">
        <v>98699323</v>
      </c>
      <c r="J5771" s="14">
        <f>表格1[[#This Row],[信用卡交易筆數]]/1000</f>
        <v>38.024000000000001</v>
      </c>
      <c r="K5771" s="14">
        <f>表格1[[#This Row],[信用卡交易金額'[新臺幣']]]/1000</f>
        <v>98699.323000000004</v>
      </c>
      <c r="L5771" s="14">
        <f>表格1[[#This Row],[信用卡交易金額'[新臺幣']]]/1000000</f>
        <v>98.699323000000007</v>
      </c>
      <c r="M5771" s="14" t="str" cm="1">
        <f t="array" ref="M5771">_xlfn.TEXTJOIN("", TRUE, _xlfn.XLOOKUP(TRUE, VALUE(表格1[[#This Row],[年月]]) &lt;= VALUE($R$8:$R$12), $Q$8:$Q$12)) &amp; "年度"</f>
        <v>2024年度</v>
      </c>
    </row>
    <row r="5772" spans="1:13" x14ac:dyDescent="0.3">
      <c r="A5772" s="2">
        <v>202309</v>
      </c>
      <c r="B5772" s="19">
        <f>DATE(表格1[[#This Row],[年]],表格1[[#This Row],[月]],1)</f>
        <v>45170</v>
      </c>
      <c r="C5772" s="2" t="str">
        <f>LEFT(表格1[[#This Row],[年月]],4)</f>
        <v>2023</v>
      </c>
      <c r="D5772" s="2" t="str">
        <f>RIGHT(表格1[[#This Row],[年月]],2)</f>
        <v>09</v>
      </c>
      <c r="E5772" s="5">
        <v>10010000</v>
      </c>
      <c r="F5772" s="2" t="str">
        <f>VLOOKUP(TEXT(表格1[[#This Row],[地區]],"00000000"),縣市代碼,2,0)</f>
        <v>嘉義縣</v>
      </c>
      <c r="G5772" s="2" t="s">
        <v>6</v>
      </c>
      <c r="H5772" s="13">
        <v>54062</v>
      </c>
      <c r="I5772" s="14">
        <v>160367603</v>
      </c>
      <c r="J5772" s="14">
        <f>表格1[[#This Row],[信用卡交易筆數]]/1000</f>
        <v>54.061999999999998</v>
      </c>
      <c r="K5772" s="14">
        <f>表格1[[#This Row],[信用卡交易金額'[新臺幣']]]/1000</f>
        <v>160367.603</v>
      </c>
      <c r="L5772" s="14">
        <f>表格1[[#This Row],[信用卡交易金額'[新臺幣']]]/1000000</f>
        <v>160.367603</v>
      </c>
      <c r="M5772" s="14" t="str" cm="1">
        <f t="array" ref="M5772">_xlfn.TEXTJOIN("", TRUE, _xlfn.XLOOKUP(TRUE, VALUE(表格1[[#This Row],[年月]]) &lt;= VALUE($R$8:$R$12), $Q$8:$Q$12)) &amp; "年度"</f>
        <v>2024年度</v>
      </c>
    </row>
    <row r="5773" spans="1:13" x14ac:dyDescent="0.3">
      <c r="A5773" s="2">
        <v>202309</v>
      </c>
      <c r="B5773" s="19">
        <f>DATE(表格1[[#This Row],[年]],表格1[[#This Row],[月]],1)</f>
        <v>45170</v>
      </c>
      <c r="C5773" s="2" t="str">
        <f>LEFT(表格1[[#This Row],[年月]],4)</f>
        <v>2023</v>
      </c>
      <c r="D5773" s="2" t="str">
        <f>RIGHT(表格1[[#This Row],[年月]],2)</f>
        <v>09</v>
      </c>
      <c r="E5773" s="5">
        <v>10010000</v>
      </c>
      <c r="F5773" s="2" t="str">
        <f>VLOOKUP(TEXT(表格1[[#This Row],[地區]],"00000000"),縣市代碼,2,0)</f>
        <v>嘉義縣</v>
      </c>
      <c r="G5773" s="2" t="s">
        <v>7</v>
      </c>
      <c r="H5773" s="13">
        <v>418622</v>
      </c>
      <c r="I5773" s="14">
        <v>481309304</v>
      </c>
      <c r="J5773" s="14">
        <f>表格1[[#This Row],[信用卡交易筆數]]/1000</f>
        <v>418.62200000000001</v>
      </c>
      <c r="K5773" s="14">
        <f>表格1[[#This Row],[信用卡交易金額'[新臺幣']]]/1000</f>
        <v>481309.304</v>
      </c>
      <c r="L5773" s="14">
        <f>表格1[[#This Row],[信用卡交易金額'[新臺幣']]]/1000000</f>
        <v>481.309304</v>
      </c>
      <c r="M5773" s="14" t="str" cm="1">
        <f t="array" ref="M5773">_xlfn.TEXTJOIN("", TRUE, _xlfn.XLOOKUP(TRUE, VALUE(表格1[[#This Row],[年月]]) &lt;= VALUE($R$8:$R$12), $Q$8:$Q$12)) &amp; "年度"</f>
        <v>2024年度</v>
      </c>
    </row>
    <row r="5774" spans="1:13" x14ac:dyDescent="0.3">
      <c r="A5774" s="2">
        <v>202309</v>
      </c>
      <c r="B5774" s="19">
        <f>DATE(表格1[[#This Row],[年]],表格1[[#This Row],[月]],1)</f>
        <v>45170</v>
      </c>
      <c r="C5774" s="2" t="str">
        <f>LEFT(表格1[[#This Row],[年月]],4)</f>
        <v>2023</v>
      </c>
      <c r="D5774" s="2" t="str">
        <f>RIGHT(表格1[[#This Row],[年月]],2)</f>
        <v>09</v>
      </c>
      <c r="E5774" s="5">
        <v>10010000</v>
      </c>
      <c r="F5774" s="2" t="str">
        <f>VLOOKUP(TEXT(表格1[[#This Row],[地區]],"00000000"),縣市代碼,2,0)</f>
        <v>嘉義縣</v>
      </c>
      <c r="G5774" s="2" t="s">
        <v>8</v>
      </c>
      <c r="H5774" s="13">
        <v>234229</v>
      </c>
      <c r="I5774" s="14">
        <v>448179593</v>
      </c>
      <c r="J5774" s="14">
        <f>表格1[[#This Row],[信用卡交易筆數]]/1000</f>
        <v>234.22900000000001</v>
      </c>
      <c r="K5774" s="14">
        <f>表格1[[#This Row],[信用卡交易金額'[新臺幣']]]/1000</f>
        <v>448179.59299999999</v>
      </c>
      <c r="L5774" s="14">
        <f>表格1[[#This Row],[信用卡交易金額'[新臺幣']]]/1000000</f>
        <v>448.17959300000001</v>
      </c>
      <c r="M5774" s="14" t="str" cm="1">
        <f t="array" ref="M5774">_xlfn.TEXTJOIN("", TRUE, _xlfn.XLOOKUP(TRUE, VALUE(表格1[[#This Row],[年月]]) &lt;= VALUE($R$8:$R$12), $Q$8:$Q$12)) &amp; "年度"</f>
        <v>2024年度</v>
      </c>
    </row>
    <row r="5775" spans="1:13" x14ac:dyDescent="0.3">
      <c r="A5775" s="2">
        <v>202309</v>
      </c>
      <c r="B5775" s="19">
        <f>DATE(表格1[[#This Row],[年]],表格1[[#This Row],[月]],1)</f>
        <v>45170</v>
      </c>
      <c r="C5775" s="2" t="str">
        <f>LEFT(表格1[[#This Row],[年月]],4)</f>
        <v>2023</v>
      </c>
      <c r="D5775" s="2" t="str">
        <f>RIGHT(表格1[[#This Row],[年月]],2)</f>
        <v>09</v>
      </c>
      <c r="E5775" s="5">
        <v>10010000</v>
      </c>
      <c r="F5775" s="2" t="str">
        <f>VLOOKUP(TEXT(表格1[[#This Row],[地區]],"00000000"),縣市代碼,2,0)</f>
        <v>嘉義縣</v>
      </c>
      <c r="G5775" s="2" t="s">
        <v>9</v>
      </c>
      <c r="H5775" s="13">
        <v>506154</v>
      </c>
      <c r="I5775" s="14">
        <v>672084173</v>
      </c>
      <c r="J5775" s="14">
        <f>表格1[[#This Row],[信用卡交易筆數]]/1000</f>
        <v>506.154</v>
      </c>
      <c r="K5775" s="14">
        <f>表格1[[#This Row],[信用卡交易金額'[新臺幣']]]/1000</f>
        <v>672084.17299999995</v>
      </c>
      <c r="L5775" s="14">
        <f>表格1[[#This Row],[信用卡交易金額'[新臺幣']]]/1000000</f>
        <v>672.08417299999996</v>
      </c>
      <c r="M5775" s="14" t="str" cm="1">
        <f t="array" ref="M5775">_xlfn.TEXTJOIN("", TRUE, _xlfn.XLOOKUP(TRUE, VALUE(表格1[[#This Row],[年月]]) &lt;= VALUE($R$8:$R$12), $Q$8:$Q$12)) &amp; "年度"</f>
        <v>2024年度</v>
      </c>
    </row>
    <row r="5776" spans="1:13" x14ac:dyDescent="0.3">
      <c r="A5776" s="2">
        <v>202309</v>
      </c>
      <c r="B5776" s="19">
        <f>DATE(表格1[[#This Row],[年]],表格1[[#This Row],[月]],1)</f>
        <v>45170</v>
      </c>
      <c r="C5776" s="2" t="str">
        <f>LEFT(表格1[[#This Row],[年月]],4)</f>
        <v>2023</v>
      </c>
      <c r="D5776" s="2" t="str">
        <f>RIGHT(表格1[[#This Row],[年月]],2)</f>
        <v>09</v>
      </c>
      <c r="E5776" s="5">
        <v>10010000</v>
      </c>
      <c r="F5776" s="2" t="str">
        <f>VLOOKUP(TEXT(表格1[[#This Row],[地區]],"00000000"),縣市代碼,2,0)</f>
        <v>嘉義縣</v>
      </c>
      <c r="G5776" s="2" t="s">
        <v>10</v>
      </c>
      <c r="H5776" s="13">
        <v>271305</v>
      </c>
      <c r="I5776" s="14">
        <v>807472459</v>
      </c>
      <c r="J5776" s="14">
        <f>表格1[[#This Row],[信用卡交易筆數]]/1000</f>
        <v>271.30500000000001</v>
      </c>
      <c r="K5776" s="14">
        <f>表格1[[#This Row],[信用卡交易金額'[新臺幣']]]/1000</f>
        <v>807472.45900000003</v>
      </c>
      <c r="L5776" s="14">
        <f>表格1[[#This Row],[信用卡交易金額'[新臺幣']]]/1000000</f>
        <v>807.47245899999996</v>
      </c>
      <c r="M5776" s="14" t="str" cm="1">
        <f t="array" ref="M5776">_xlfn.TEXTJOIN("", TRUE, _xlfn.XLOOKUP(TRUE, VALUE(表格1[[#This Row],[年月]]) &lt;= VALUE($R$8:$R$12), $Q$8:$Q$12)) &amp; "年度"</f>
        <v>2024年度</v>
      </c>
    </row>
    <row r="5777" spans="1:13" x14ac:dyDescent="0.3">
      <c r="A5777" s="2">
        <v>202309</v>
      </c>
      <c r="B5777" s="19">
        <f>DATE(表格1[[#This Row],[年]],表格1[[#This Row],[月]],1)</f>
        <v>45170</v>
      </c>
      <c r="C5777" s="2" t="str">
        <f>LEFT(表格1[[#This Row],[年月]],4)</f>
        <v>2023</v>
      </c>
      <c r="D5777" s="2" t="str">
        <f>RIGHT(表格1[[#This Row],[年月]],2)</f>
        <v>09</v>
      </c>
      <c r="E5777" s="5">
        <v>10020000</v>
      </c>
      <c r="F5777" s="2" t="str">
        <f>VLOOKUP(TEXT(表格1[[#This Row],[地區]],"00000000"),縣市代碼,2,0)</f>
        <v>嘉義市</v>
      </c>
      <c r="G5777" s="2" t="s">
        <v>4</v>
      </c>
      <c r="H5777" s="13">
        <v>520655</v>
      </c>
      <c r="I5777" s="14">
        <v>258108073</v>
      </c>
      <c r="J5777" s="14">
        <f>表格1[[#This Row],[信用卡交易筆數]]/1000</f>
        <v>520.65499999999997</v>
      </c>
      <c r="K5777" s="14">
        <f>表格1[[#This Row],[信用卡交易金額'[新臺幣']]]/1000</f>
        <v>258108.073</v>
      </c>
      <c r="L5777" s="14">
        <f>表格1[[#This Row],[信用卡交易金額'[新臺幣']]]/1000000</f>
        <v>258.10807299999999</v>
      </c>
      <c r="M5777" s="14" t="str" cm="1">
        <f t="array" ref="M5777">_xlfn.TEXTJOIN("", TRUE, _xlfn.XLOOKUP(TRUE, VALUE(表格1[[#This Row],[年月]]) &lt;= VALUE($R$8:$R$12), $Q$8:$Q$12)) &amp; "年度"</f>
        <v>2024年度</v>
      </c>
    </row>
    <row r="5778" spans="1:13" x14ac:dyDescent="0.3">
      <c r="A5778" s="2">
        <v>202309</v>
      </c>
      <c r="B5778" s="19">
        <f>DATE(表格1[[#This Row],[年]],表格1[[#This Row],[月]],1)</f>
        <v>45170</v>
      </c>
      <c r="C5778" s="2" t="str">
        <f>LEFT(表格1[[#This Row],[年月]],4)</f>
        <v>2023</v>
      </c>
      <c r="D5778" s="2" t="str">
        <f>RIGHT(表格1[[#This Row],[年月]],2)</f>
        <v>09</v>
      </c>
      <c r="E5778" s="5">
        <v>10020000</v>
      </c>
      <c r="F5778" s="2" t="str">
        <f>VLOOKUP(TEXT(表格1[[#This Row],[地區]],"00000000"),縣市代碼,2,0)</f>
        <v>嘉義市</v>
      </c>
      <c r="G5778" s="2" t="s">
        <v>5</v>
      </c>
      <c r="H5778" s="13">
        <v>34768</v>
      </c>
      <c r="I5778" s="14">
        <v>102885630</v>
      </c>
      <c r="J5778" s="14">
        <f>表格1[[#This Row],[信用卡交易筆數]]/1000</f>
        <v>34.768000000000001</v>
      </c>
      <c r="K5778" s="14">
        <f>表格1[[#This Row],[信用卡交易金額'[新臺幣']]]/1000</f>
        <v>102885.63</v>
      </c>
      <c r="L5778" s="14">
        <f>表格1[[#This Row],[信用卡交易金額'[新臺幣']]]/1000000</f>
        <v>102.88563000000001</v>
      </c>
      <c r="M5778" s="14" t="str" cm="1">
        <f t="array" ref="M5778">_xlfn.TEXTJOIN("", TRUE, _xlfn.XLOOKUP(TRUE, VALUE(表格1[[#This Row],[年月]]) &lt;= VALUE($R$8:$R$12), $Q$8:$Q$12)) &amp; "年度"</f>
        <v>2024年度</v>
      </c>
    </row>
    <row r="5779" spans="1:13" x14ac:dyDescent="0.3">
      <c r="A5779" s="2">
        <v>202309</v>
      </c>
      <c r="B5779" s="19">
        <f>DATE(表格1[[#This Row],[年]],表格1[[#This Row],[月]],1)</f>
        <v>45170</v>
      </c>
      <c r="C5779" s="2" t="str">
        <f>LEFT(表格1[[#This Row],[年月]],4)</f>
        <v>2023</v>
      </c>
      <c r="D5779" s="2" t="str">
        <f>RIGHT(表格1[[#This Row],[年月]],2)</f>
        <v>09</v>
      </c>
      <c r="E5779" s="5">
        <v>10020000</v>
      </c>
      <c r="F5779" s="2" t="str">
        <f>VLOOKUP(TEXT(表格1[[#This Row],[地區]],"00000000"),縣市代碼,2,0)</f>
        <v>嘉義市</v>
      </c>
      <c r="G5779" s="2" t="s">
        <v>6</v>
      </c>
      <c r="H5779" s="13">
        <v>53697</v>
      </c>
      <c r="I5779" s="14">
        <v>179135407</v>
      </c>
      <c r="J5779" s="14">
        <f>表格1[[#This Row],[信用卡交易筆數]]/1000</f>
        <v>53.697000000000003</v>
      </c>
      <c r="K5779" s="14">
        <f>表格1[[#This Row],[信用卡交易金額'[新臺幣']]]/1000</f>
        <v>179135.40700000001</v>
      </c>
      <c r="L5779" s="14">
        <f>表格1[[#This Row],[信用卡交易金額'[新臺幣']]]/1000000</f>
        <v>179.13540699999999</v>
      </c>
      <c r="M5779" s="14" t="str" cm="1">
        <f t="array" ref="M5779">_xlfn.TEXTJOIN("", TRUE, _xlfn.XLOOKUP(TRUE, VALUE(表格1[[#This Row],[年月]]) &lt;= VALUE($R$8:$R$12), $Q$8:$Q$12)) &amp; "年度"</f>
        <v>2024年度</v>
      </c>
    </row>
    <row r="5780" spans="1:13" x14ac:dyDescent="0.3">
      <c r="A5780" s="2">
        <v>202309</v>
      </c>
      <c r="B5780" s="19">
        <f>DATE(表格1[[#This Row],[年]],表格1[[#This Row],[月]],1)</f>
        <v>45170</v>
      </c>
      <c r="C5780" s="2" t="str">
        <f>LEFT(表格1[[#This Row],[年月]],4)</f>
        <v>2023</v>
      </c>
      <c r="D5780" s="2" t="str">
        <f>RIGHT(表格1[[#This Row],[年月]],2)</f>
        <v>09</v>
      </c>
      <c r="E5780" s="5">
        <v>10020000</v>
      </c>
      <c r="F5780" s="2" t="str">
        <f>VLOOKUP(TEXT(表格1[[#This Row],[地區]],"00000000"),縣市代碼,2,0)</f>
        <v>嘉義市</v>
      </c>
      <c r="G5780" s="2" t="s">
        <v>7</v>
      </c>
      <c r="H5780" s="13">
        <v>315096</v>
      </c>
      <c r="I5780" s="14">
        <v>366124067</v>
      </c>
      <c r="J5780" s="14">
        <f>表格1[[#This Row],[信用卡交易筆數]]/1000</f>
        <v>315.096</v>
      </c>
      <c r="K5780" s="14">
        <f>表格1[[#This Row],[信用卡交易金額'[新臺幣']]]/1000</f>
        <v>366124.06699999998</v>
      </c>
      <c r="L5780" s="14">
        <f>表格1[[#This Row],[信用卡交易金額'[新臺幣']]]/1000000</f>
        <v>366.12406700000003</v>
      </c>
      <c r="M5780" s="14" t="str" cm="1">
        <f t="array" ref="M5780">_xlfn.TEXTJOIN("", TRUE, _xlfn.XLOOKUP(TRUE, VALUE(表格1[[#This Row],[年月]]) &lt;= VALUE($R$8:$R$12), $Q$8:$Q$12)) &amp; "年度"</f>
        <v>2024年度</v>
      </c>
    </row>
    <row r="5781" spans="1:13" x14ac:dyDescent="0.3">
      <c r="A5781" s="2">
        <v>202309</v>
      </c>
      <c r="B5781" s="19">
        <f>DATE(表格1[[#This Row],[年]],表格1[[#This Row],[月]],1)</f>
        <v>45170</v>
      </c>
      <c r="C5781" s="2" t="str">
        <f>LEFT(表格1[[#This Row],[年月]],4)</f>
        <v>2023</v>
      </c>
      <c r="D5781" s="2" t="str">
        <f>RIGHT(表格1[[#This Row],[年月]],2)</f>
        <v>09</v>
      </c>
      <c r="E5781" s="5">
        <v>10020000</v>
      </c>
      <c r="F5781" s="2" t="str">
        <f>VLOOKUP(TEXT(表格1[[#This Row],[地區]],"00000000"),縣市代碼,2,0)</f>
        <v>嘉義市</v>
      </c>
      <c r="G5781" s="2" t="s">
        <v>8</v>
      </c>
      <c r="H5781" s="13">
        <v>202470</v>
      </c>
      <c r="I5781" s="14">
        <v>480650156</v>
      </c>
      <c r="J5781" s="14">
        <f>表格1[[#This Row],[信用卡交易筆數]]/1000</f>
        <v>202.47</v>
      </c>
      <c r="K5781" s="14">
        <f>表格1[[#This Row],[信用卡交易金額'[新臺幣']]]/1000</f>
        <v>480650.15600000002</v>
      </c>
      <c r="L5781" s="14">
        <f>表格1[[#This Row],[信用卡交易金額'[新臺幣']]]/1000000</f>
        <v>480.65015599999998</v>
      </c>
      <c r="M5781" s="14" t="str" cm="1">
        <f t="array" ref="M5781">_xlfn.TEXTJOIN("", TRUE, _xlfn.XLOOKUP(TRUE, VALUE(表格1[[#This Row],[年月]]) &lt;= VALUE($R$8:$R$12), $Q$8:$Q$12)) &amp; "年度"</f>
        <v>2024年度</v>
      </c>
    </row>
    <row r="5782" spans="1:13" x14ac:dyDescent="0.3">
      <c r="A5782" s="2">
        <v>202309</v>
      </c>
      <c r="B5782" s="19">
        <f>DATE(表格1[[#This Row],[年]],表格1[[#This Row],[月]],1)</f>
        <v>45170</v>
      </c>
      <c r="C5782" s="2" t="str">
        <f>LEFT(表格1[[#This Row],[年月]],4)</f>
        <v>2023</v>
      </c>
      <c r="D5782" s="2" t="str">
        <f>RIGHT(表格1[[#This Row],[年月]],2)</f>
        <v>09</v>
      </c>
      <c r="E5782" s="5">
        <v>10020000</v>
      </c>
      <c r="F5782" s="2" t="str">
        <f>VLOOKUP(TEXT(表格1[[#This Row],[地區]],"00000000"),縣市代碼,2,0)</f>
        <v>嘉義市</v>
      </c>
      <c r="G5782" s="2" t="s">
        <v>9</v>
      </c>
      <c r="H5782" s="13">
        <v>504490</v>
      </c>
      <c r="I5782" s="14">
        <v>736495267</v>
      </c>
      <c r="J5782" s="14">
        <f>表格1[[#This Row],[信用卡交易筆數]]/1000</f>
        <v>504.49</v>
      </c>
      <c r="K5782" s="14">
        <f>表格1[[#This Row],[信用卡交易金額'[新臺幣']]]/1000</f>
        <v>736495.26699999999</v>
      </c>
      <c r="L5782" s="14">
        <f>表格1[[#This Row],[信用卡交易金額'[新臺幣']]]/1000000</f>
        <v>736.49526700000001</v>
      </c>
      <c r="M5782" s="14" t="str" cm="1">
        <f t="array" ref="M5782">_xlfn.TEXTJOIN("", TRUE, _xlfn.XLOOKUP(TRUE, VALUE(表格1[[#This Row],[年月]]) &lt;= VALUE($R$8:$R$12), $Q$8:$Q$12)) &amp; "年度"</f>
        <v>2024年度</v>
      </c>
    </row>
    <row r="5783" spans="1:13" x14ac:dyDescent="0.3">
      <c r="A5783" s="2">
        <v>202309</v>
      </c>
      <c r="B5783" s="19">
        <f>DATE(表格1[[#This Row],[年]],表格1[[#This Row],[月]],1)</f>
        <v>45170</v>
      </c>
      <c r="C5783" s="2" t="str">
        <f>LEFT(表格1[[#This Row],[年月]],4)</f>
        <v>2023</v>
      </c>
      <c r="D5783" s="2" t="str">
        <f>RIGHT(表格1[[#This Row],[年月]],2)</f>
        <v>09</v>
      </c>
      <c r="E5783" s="5">
        <v>10020000</v>
      </c>
      <c r="F5783" s="2" t="str">
        <f>VLOOKUP(TEXT(表格1[[#This Row],[地區]],"00000000"),縣市代碼,2,0)</f>
        <v>嘉義市</v>
      </c>
      <c r="G5783" s="2" t="s">
        <v>10</v>
      </c>
      <c r="H5783" s="13">
        <v>245760</v>
      </c>
      <c r="I5783" s="14">
        <v>721086286</v>
      </c>
      <c r="J5783" s="14">
        <f>表格1[[#This Row],[信用卡交易筆數]]/1000</f>
        <v>245.76</v>
      </c>
      <c r="K5783" s="14">
        <f>表格1[[#This Row],[信用卡交易金額'[新臺幣']]]/1000</f>
        <v>721086.28599999996</v>
      </c>
      <c r="L5783" s="14">
        <f>表格1[[#This Row],[信用卡交易金額'[新臺幣']]]/1000000</f>
        <v>721.08628599999997</v>
      </c>
      <c r="M5783" s="14" t="str" cm="1">
        <f t="array" ref="M5783">_xlfn.TEXTJOIN("", TRUE, _xlfn.XLOOKUP(TRUE, VALUE(表格1[[#This Row],[年月]]) &lt;= VALUE($R$8:$R$12), $Q$8:$Q$12)) &amp; "年度"</f>
        <v>2024年度</v>
      </c>
    </row>
    <row r="5784" spans="1:13" x14ac:dyDescent="0.3">
      <c r="A5784" s="2">
        <v>202309</v>
      </c>
      <c r="B5784" s="19">
        <f>DATE(表格1[[#This Row],[年]],表格1[[#This Row],[月]],1)</f>
        <v>45170</v>
      </c>
      <c r="C5784" s="2" t="str">
        <f>LEFT(表格1[[#This Row],[年月]],4)</f>
        <v>2023</v>
      </c>
      <c r="D5784" s="2" t="str">
        <f>RIGHT(表格1[[#This Row],[年月]],2)</f>
        <v>09</v>
      </c>
      <c r="E5784" s="5">
        <v>67000000</v>
      </c>
      <c r="F5784" s="2" t="str">
        <f>VLOOKUP(TEXT(表格1[[#This Row],[地區]],"00000000"),縣市代碼,2,0)</f>
        <v>臺南市</v>
      </c>
      <c r="G5784" s="2" t="s">
        <v>4</v>
      </c>
      <c r="H5784" s="13">
        <v>3798229</v>
      </c>
      <c r="I5784" s="14">
        <v>1859794754</v>
      </c>
      <c r="J5784" s="14">
        <f>表格1[[#This Row],[信用卡交易筆數]]/1000</f>
        <v>3798.2289999999998</v>
      </c>
      <c r="K5784" s="14">
        <f>表格1[[#This Row],[信用卡交易金額'[新臺幣']]]/1000</f>
        <v>1859794.754</v>
      </c>
      <c r="L5784" s="14">
        <f>表格1[[#This Row],[信用卡交易金額'[新臺幣']]]/1000000</f>
        <v>1859.794754</v>
      </c>
      <c r="M5784" s="14" t="str" cm="1">
        <f t="array" ref="M5784">_xlfn.TEXTJOIN("", TRUE, _xlfn.XLOOKUP(TRUE, VALUE(表格1[[#This Row],[年月]]) &lt;= VALUE($R$8:$R$12), $Q$8:$Q$12)) &amp; "年度"</f>
        <v>2024年度</v>
      </c>
    </row>
    <row r="5785" spans="1:13" x14ac:dyDescent="0.3">
      <c r="A5785" s="2">
        <v>202309</v>
      </c>
      <c r="B5785" s="19">
        <f>DATE(表格1[[#This Row],[年]],表格1[[#This Row],[月]],1)</f>
        <v>45170</v>
      </c>
      <c r="C5785" s="2" t="str">
        <f>LEFT(表格1[[#This Row],[年月]],4)</f>
        <v>2023</v>
      </c>
      <c r="D5785" s="2" t="str">
        <f>RIGHT(表格1[[#This Row],[年月]],2)</f>
        <v>09</v>
      </c>
      <c r="E5785" s="5">
        <v>67000000</v>
      </c>
      <c r="F5785" s="2" t="str">
        <f>VLOOKUP(TEXT(表格1[[#This Row],[地區]],"00000000"),縣市代碼,2,0)</f>
        <v>臺南市</v>
      </c>
      <c r="G5785" s="2" t="s">
        <v>5</v>
      </c>
      <c r="H5785" s="13">
        <v>239708</v>
      </c>
      <c r="I5785" s="14">
        <v>645884433</v>
      </c>
      <c r="J5785" s="14">
        <f>表格1[[#This Row],[信用卡交易筆數]]/1000</f>
        <v>239.708</v>
      </c>
      <c r="K5785" s="14">
        <f>表格1[[#This Row],[信用卡交易金額'[新臺幣']]]/1000</f>
        <v>645884.43299999996</v>
      </c>
      <c r="L5785" s="14">
        <f>表格1[[#This Row],[信用卡交易金額'[新臺幣']]]/1000000</f>
        <v>645.88443299999994</v>
      </c>
      <c r="M5785" s="14" t="str" cm="1">
        <f t="array" ref="M5785">_xlfn.TEXTJOIN("", TRUE, _xlfn.XLOOKUP(TRUE, VALUE(表格1[[#This Row],[年月]]) &lt;= VALUE($R$8:$R$12), $Q$8:$Q$12)) &amp; "年度"</f>
        <v>2024年度</v>
      </c>
    </row>
    <row r="5786" spans="1:13" x14ac:dyDescent="0.3">
      <c r="A5786" s="2">
        <v>202309</v>
      </c>
      <c r="B5786" s="19">
        <f>DATE(表格1[[#This Row],[年]],表格1[[#This Row],[月]],1)</f>
        <v>45170</v>
      </c>
      <c r="C5786" s="2" t="str">
        <f>LEFT(表格1[[#This Row],[年月]],4)</f>
        <v>2023</v>
      </c>
      <c r="D5786" s="2" t="str">
        <f>RIGHT(表格1[[#This Row],[年月]],2)</f>
        <v>09</v>
      </c>
      <c r="E5786" s="5">
        <v>67000000</v>
      </c>
      <c r="F5786" s="2" t="str">
        <f>VLOOKUP(TEXT(表格1[[#This Row],[地區]],"00000000"),縣市代碼,2,0)</f>
        <v>臺南市</v>
      </c>
      <c r="G5786" s="2" t="s">
        <v>6</v>
      </c>
      <c r="H5786" s="13">
        <v>423979</v>
      </c>
      <c r="I5786" s="14">
        <v>1333586869</v>
      </c>
      <c r="J5786" s="14">
        <f>表格1[[#This Row],[信用卡交易筆數]]/1000</f>
        <v>423.97899999999998</v>
      </c>
      <c r="K5786" s="14">
        <f>表格1[[#This Row],[信用卡交易金額'[新臺幣']]]/1000</f>
        <v>1333586.8689999999</v>
      </c>
      <c r="L5786" s="14">
        <f>表格1[[#This Row],[信用卡交易金額'[新臺幣']]]/1000000</f>
        <v>1333.586869</v>
      </c>
      <c r="M5786" s="14" t="str" cm="1">
        <f t="array" ref="M5786">_xlfn.TEXTJOIN("", TRUE, _xlfn.XLOOKUP(TRUE, VALUE(表格1[[#This Row],[年月]]) &lt;= VALUE($R$8:$R$12), $Q$8:$Q$12)) &amp; "年度"</f>
        <v>2024年度</v>
      </c>
    </row>
    <row r="5787" spans="1:13" x14ac:dyDescent="0.3">
      <c r="A5787" s="2">
        <v>202309</v>
      </c>
      <c r="B5787" s="19">
        <f>DATE(表格1[[#This Row],[年]],表格1[[#This Row],[月]],1)</f>
        <v>45170</v>
      </c>
      <c r="C5787" s="2" t="str">
        <f>LEFT(表格1[[#This Row],[年月]],4)</f>
        <v>2023</v>
      </c>
      <c r="D5787" s="2" t="str">
        <f>RIGHT(表格1[[#This Row],[年月]],2)</f>
        <v>09</v>
      </c>
      <c r="E5787" s="5">
        <v>67000000</v>
      </c>
      <c r="F5787" s="2" t="str">
        <f>VLOOKUP(TEXT(表格1[[#This Row],[地區]],"00000000"),縣市代碼,2,0)</f>
        <v>臺南市</v>
      </c>
      <c r="G5787" s="2" t="s">
        <v>7</v>
      </c>
      <c r="H5787" s="13">
        <v>2304440</v>
      </c>
      <c r="I5787" s="14">
        <v>2653629261</v>
      </c>
      <c r="J5787" s="14">
        <f>表格1[[#This Row],[信用卡交易筆數]]/1000</f>
        <v>2304.44</v>
      </c>
      <c r="K5787" s="14">
        <f>表格1[[#This Row],[信用卡交易金額'[新臺幣']]]/1000</f>
        <v>2653629.2609999999</v>
      </c>
      <c r="L5787" s="14">
        <f>表格1[[#This Row],[信用卡交易金額'[新臺幣']]]/1000000</f>
        <v>2653.629261</v>
      </c>
      <c r="M5787" s="14" t="str" cm="1">
        <f t="array" ref="M5787">_xlfn.TEXTJOIN("", TRUE, _xlfn.XLOOKUP(TRUE, VALUE(表格1[[#This Row],[年月]]) &lt;= VALUE($R$8:$R$12), $Q$8:$Q$12)) &amp; "年度"</f>
        <v>2024年度</v>
      </c>
    </row>
    <row r="5788" spans="1:13" x14ac:dyDescent="0.3">
      <c r="A5788" s="2">
        <v>202309</v>
      </c>
      <c r="B5788" s="19">
        <f>DATE(表格1[[#This Row],[年]],表格1[[#This Row],[月]],1)</f>
        <v>45170</v>
      </c>
      <c r="C5788" s="2" t="str">
        <f>LEFT(表格1[[#This Row],[年月]],4)</f>
        <v>2023</v>
      </c>
      <c r="D5788" s="2" t="str">
        <f>RIGHT(表格1[[#This Row],[年月]],2)</f>
        <v>09</v>
      </c>
      <c r="E5788" s="5">
        <v>67000000</v>
      </c>
      <c r="F5788" s="2" t="str">
        <f>VLOOKUP(TEXT(表格1[[#This Row],[地區]],"00000000"),縣市代碼,2,0)</f>
        <v>臺南市</v>
      </c>
      <c r="G5788" s="2" t="s">
        <v>8</v>
      </c>
      <c r="H5788" s="13">
        <v>1490639</v>
      </c>
      <c r="I5788" s="14">
        <v>3487707962</v>
      </c>
      <c r="J5788" s="14">
        <f>表格1[[#This Row],[信用卡交易筆數]]/1000</f>
        <v>1490.6389999999999</v>
      </c>
      <c r="K5788" s="14">
        <f>表格1[[#This Row],[信用卡交易金額'[新臺幣']]]/1000</f>
        <v>3487707.9619999998</v>
      </c>
      <c r="L5788" s="14">
        <f>表格1[[#This Row],[信用卡交易金額'[新臺幣']]]/1000000</f>
        <v>3487.707962</v>
      </c>
      <c r="M5788" s="14" t="str" cm="1">
        <f t="array" ref="M5788">_xlfn.TEXTJOIN("", TRUE, _xlfn.XLOOKUP(TRUE, VALUE(表格1[[#This Row],[年月]]) &lt;= VALUE($R$8:$R$12), $Q$8:$Q$12)) &amp; "年度"</f>
        <v>2024年度</v>
      </c>
    </row>
    <row r="5789" spans="1:13" x14ac:dyDescent="0.3">
      <c r="A5789" s="2">
        <v>202309</v>
      </c>
      <c r="B5789" s="19">
        <f>DATE(表格1[[#This Row],[年]],表格1[[#This Row],[月]],1)</f>
        <v>45170</v>
      </c>
      <c r="C5789" s="2" t="str">
        <f>LEFT(表格1[[#This Row],[年月]],4)</f>
        <v>2023</v>
      </c>
      <c r="D5789" s="2" t="str">
        <f>RIGHT(表格1[[#This Row],[年月]],2)</f>
        <v>09</v>
      </c>
      <c r="E5789" s="5">
        <v>67000000</v>
      </c>
      <c r="F5789" s="2" t="str">
        <f>VLOOKUP(TEXT(表格1[[#This Row],[地區]],"00000000"),縣市代碼,2,0)</f>
        <v>臺南市</v>
      </c>
      <c r="G5789" s="2" t="s">
        <v>9</v>
      </c>
      <c r="H5789" s="13">
        <v>3632789</v>
      </c>
      <c r="I5789" s="14">
        <v>4686127223</v>
      </c>
      <c r="J5789" s="14">
        <f>表格1[[#This Row],[信用卡交易筆數]]/1000</f>
        <v>3632.7890000000002</v>
      </c>
      <c r="K5789" s="14">
        <f>表格1[[#This Row],[信用卡交易金額'[新臺幣']]]/1000</f>
        <v>4686127.2230000002</v>
      </c>
      <c r="L5789" s="14">
        <f>表格1[[#This Row],[信用卡交易金額'[新臺幣']]]/1000000</f>
        <v>4686.1272230000004</v>
      </c>
      <c r="M5789" s="14" t="str" cm="1">
        <f t="array" ref="M5789">_xlfn.TEXTJOIN("", TRUE, _xlfn.XLOOKUP(TRUE, VALUE(表格1[[#This Row],[年月]]) &lt;= VALUE($R$8:$R$12), $Q$8:$Q$12)) &amp; "年度"</f>
        <v>2024年度</v>
      </c>
    </row>
    <row r="5790" spans="1:13" x14ac:dyDescent="0.3">
      <c r="A5790" s="2">
        <v>202309</v>
      </c>
      <c r="B5790" s="19">
        <f>DATE(表格1[[#This Row],[年]],表格1[[#This Row],[月]],1)</f>
        <v>45170</v>
      </c>
      <c r="C5790" s="2" t="str">
        <f>LEFT(表格1[[#This Row],[年月]],4)</f>
        <v>2023</v>
      </c>
      <c r="D5790" s="2" t="str">
        <f>RIGHT(表格1[[#This Row],[年月]],2)</f>
        <v>09</v>
      </c>
      <c r="E5790" s="5">
        <v>67000000</v>
      </c>
      <c r="F5790" s="2" t="str">
        <f>VLOOKUP(TEXT(表格1[[#This Row],[地區]],"00000000"),縣市代碼,2,0)</f>
        <v>臺南市</v>
      </c>
      <c r="G5790" s="2" t="s">
        <v>10</v>
      </c>
      <c r="H5790" s="13">
        <v>1874706</v>
      </c>
      <c r="I5790" s="14">
        <v>5177963189</v>
      </c>
      <c r="J5790" s="14">
        <f>表格1[[#This Row],[信用卡交易筆數]]/1000</f>
        <v>1874.7059999999999</v>
      </c>
      <c r="K5790" s="14">
        <f>表格1[[#This Row],[信用卡交易金額'[新臺幣']]]/1000</f>
        <v>5177963.1890000002</v>
      </c>
      <c r="L5790" s="14">
        <f>表格1[[#This Row],[信用卡交易金額'[新臺幣']]]/1000000</f>
        <v>5177.9631890000001</v>
      </c>
      <c r="M5790" s="14" t="str" cm="1">
        <f t="array" ref="M5790">_xlfn.TEXTJOIN("", TRUE, _xlfn.XLOOKUP(TRUE, VALUE(表格1[[#This Row],[年月]]) &lt;= VALUE($R$8:$R$12), $Q$8:$Q$12)) &amp; "年度"</f>
        <v>2024年度</v>
      </c>
    </row>
    <row r="5791" spans="1:13" x14ac:dyDescent="0.3">
      <c r="A5791" s="2">
        <v>202309</v>
      </c>
      <c r="B5791" s="19">
        <f>DATE(表格1[[#This Row],[年]],表格1[[#This Row],[月]],1)</f>
        <v>45170</v>
      </c>
      <c r="C5791" s="2" t="str">
        <f>LEFT(表格1[[#This Row],[年月]],4)</f>
        <v>2023</v>
      </c>
      <c r="D5791" s="2" t="str">
        <f>RIGHT(表格1[[#This Row],[年月]],2)</f>
        <v>09</v>
      </c>
      <c r="E5791" s="5">
        <v>64000000</v>
      </c>
      <c r="F5791" s="2" t="str">
        <f>VLOOKUP(TEXT(表格1[[#This Row],[地區]],"00000000"),縣市代碼,2,0)</f>
        <v>高雄市</v>
      </c>
      <c r="G5791" s="2" t="s">
        <v>4</v>
      </c>
      <c r="H5791" s="13">
        <v>6145442</v>
      </c>
      <c r="I5791" s="14">
        <v>3390325487</v>
      </c>
      <c r="J5791" s="14">
        <f>表格1[[#This Row],[信用卡交易筆數]]/1000</f>
        <v>6145.442</v>
      </c>
      <c r="K5791" s="14">
        <f>表格1[[#This Row],[信用卡交易金額'[新臺幣']]]/1000</f>
        <v>3390325.4870000002</v>
      </c>
      <c r="L5791" s="14">
        <f>表格1[[#This Row],[信用卡交易金額'[新臺幣']]]/1000000</f>
        <v>3390.3254870000001</v>
      </c>
      <c r="M5791" s="14" t="str" cm="1">
        <f t="array" ref="M5791">_xlfn.TEXTJOIN("", TRUE, _xlfn.XLOOKUP(TRUE, VALUE(表格1[[#This Row],[年月]]) &lt;= VALUE($R$8:$R$12), $Q$8:$Q$12)) &amp; "年度"</f>
        <v>2024年度</v>
      </c>
    </row>
    <row r="5792" spans="1:13" x14ac:dyDescent="0.3">
      <c r="A5792" s="2">
        <v>202309</v>
      </c>
      <c r="B5792" s="19">
        <f>DATE(表格1[[#This Row],[年]],表格1[[#This Row],[月]],1)</f>
        <v>45170</v>
      </c>
      <c r="C5792" s="2" t="str">
        <f>LEFT(表格1[[#This Row],[年月]],4)</f>
        <v>2023</v>
      </c>
      <c r="D5792" s="2" t="str">
        <f>RIGHT(表格1[[#This Row],[年月]],2)</f>
        <v>09</v>
      </c>
      <c r="E5792" s="5">
        <v>64000000</v>
      </c>
      <c r="F5792" s="2" t="str">
        <f>VLOOKUP(TEXT(表格1[[#This Row],[地區]],"00000000"),縣市代碼,2,0)</f>
        <v>高雄市</v>
      </c>
      <c r="G5792" s="2" t="s">
        <v>5</v>
      </c>
      <c r="H5792" s="13">
        <v>359868</v>
      </c>
      <c r="I5792" s="14">
        <v>1033737960</v>
      </c>
      <c r="J5792" s="14">
        <f>表格1[[#This Row],[信用卡交易筆數]]/1000</f>
        <v>359.86799999999999</v>
      </c>
      <c r="K5792" s="14">
        <f>表格1[[#This Row],[信用卡交易金額'[新臺幣']]]/1000</f>
        <v>1033737.96</v>
      </c>
      <c r="L5792" s="14">
        <f>表格1[[#This Row],[信用卡交易金額'[新臺幣']]]/1000000</f>
        <v>1033.7379599999999</v>
      </c>
      <c r="M5792" s="14" t="str" cm="1">
        <f t="array" ref="M5792">_xlfn.TEXTJOIN("", TRUE, _xlfn.XLOOKUP(TRUE, VALUE(表格1[[#This Row],[年月]]) &lt;= VALUE($R$8:$R$12), $Q$8:$Q$12)) &amp; "年度"</f>
        <v>2024年度</v>
      </c>
    </row>
    <row r="5793" spans="1:13" x14ac:dyDescent="0.3">
      <c r="A5793" s="2">
        <v>202309</v>
      </c>
      <c r="B5793" s="19">
        <f>DATE(表格1[[#This Row],[年]],表格1[[#This Row],[月]],1)</f>
        <v>45170</v>
      </c>
      <c r="C5793" s="2" t="str">
        <f>LEFT(表格1[[#This Row],[年月]],4)</f>
        <v>2023</v>
      </c>
      <c r="D5793" s="2" t="str">
        <f>RIGHT(表格1[[#This Row],[年月]],2)</f>
        <v>09</v>
      </c>
      <c r="E5793" s="5">
        <v>64000000</v>
      </c>
      <c r="F5793" s="2" t="str">
        <f>VLOOKUP(TEXT(表格1[[#This Row],[地區]],"00000000"),縣市代碼,2,0)</f>
        <v>高雄市</v>
      </c>
      <c r="G5793" s="2" t="s">
        <v>6</v>
      </c>
      <c r="H5793" s="13">
        <v>640393</v>
      </c>
      <c r="I5793" s="14">
        <v>2141967222</v>
      </c>
      <c r="J5793" s="14">
        <f>表格1[[#This Row],[信用卡交易筆數]]/1000</f>
        <v>640.39300000000003</v>
      </c>
      <c r="K5793" s="14">
        <f>表格1[[#This Row],[信用卡交易金額'[新臺幣']]]/1000</f>
        <v>2141967.2220000001</v>
      </c>
      <c r="L5793" s="14">
        <f>表格1[[#This Row],[信用卡交易金額'[新臺幣']]]/1000000</f>
        <v>2141.9672220000002</v>
      </c>
      <c r="M5793" s="14" t="str" cm="1">
        <f t="array" ref="M5793">_xlfn.TEXTJOIN("", TRUE, _xlfn.XLOOKUP(TRUE, VALUE(表格1[[#This Row],[年月]]) &lt;= VALUE($R$8:$R$12), $Q$8:$Q$12)) &amp; "年度"</f>
        <v>2024年度</v>
      </c>
    </row>
    <row r="5794" spans="1:13" x14ac:dyDescent="0.3">
      <c r="A5794" s="2">
        <v>202309</v>
      </c>
      <c r="B5794" s="19">
        <f>DATE(表格1[[#This Row],[年]],表格1[[#This Row],[月]],1)</f>
        <v>45170</v>
      </c>
      <c r="C5794" s="2" t="str">
        <f>LEFT(表格1[[#This Row],[年月]],4)</f>
        <v>2023</v>
      </c>
      <c r="D5794" s="2" t="str">
        <f>RIGHT(表格1[[#This Row],[年月]],2)</f>
        <v>09</v>
      </c>
      <c r="E5794" s="5">
        <v>64000000</v>
      </c>
      <c r="F5794" s="2" t="str">
        <f>VLOOKUP(TEXT(表格1[[#This Row],[地區]],"00000000"),縣市代碼,2,0)</f>
        <v>高雄市</v>
      </c>
      <c r="G5794" s="2" t="s">
        <v>7</v>
      </c>
      <c r="H5794" s="13">
        <v>3485763</v>
      </c>
      <c r="I5794" s="14">
        <v>3926316153</v>
      </c>
      <c r="J5794" s="14">
        <f>表格1[[#This Row],[信用卡交易筆數]]/1000</f>
        <v>3485.7629999999999</v>
      </c>
      <c r="K5794" s="14">
        <f>表格1[[#This Row],[信用卡交易金額'[新臺幣']]]/1000</f>
        <v>3926316.1529999999</v>
      </c>
      <c r="L5794" s="14">
        <f>表格1[[#This Row],[信用卡交易金額'[新臺幣']]]/1000000</f>
        <v>3926.3161530000002</v>
      </c>
      <c r="M5794" s="14" t="str" cm="1">
        <f t="array" ref="M5794">_xlfn.TEXTJOIN("", TRUE, _xlfn.XLOOKUP(TRUE, VALUE(表格1[[#This Row],[年月]]) &lt;= VALUE($R$8:$R$12), $Q$8:$Q$12)) &amp; "年度"</f>
        <v>2024年度</v>
      </c>
    </row>
    <row r="5795" spans="1:13" x14ac:dyDescent="0.3">
      <c r="A5795" s="2">
        <v>202309</v>
      </c>
      <c r="B5795" s="19">
        <f>DATE(表格1[[#This Row],[年]],表格1[[#This Row],[月]],1)</f>
        <v>45170</v>
      </c>
      <c r="C5795" s="2" t="str">
        <f>LEFT(表格1[[#This Row],[年月]],4)</f>
        <v>2023</v>
      </c>
      <c r="D5795" s="2" t="str">
        <f>RIGHT(表格1[[#This Row],[年月]],2)</f>
        <v>09</v>
      </c>
      <c r="E5795" s="5">
        <v>64000000</v>
      </c>
      <c r="F5795" s="2" t="str">
        <f>VLOOKUP(TEXT(表格1[[#This Row],[地區]],"00000000"),縣市代碼,2,0)</f>
        <v>高雄市</v>
      </c>
      <c r="G5795" s="2" t="s">
        <v>8</v>
      </c>
      <c r="H5795" s="13">
        <v>2478084</v>
      </c>
      <c r="I5795" s="14">
        <v>5437845527</v>
      </c>
      <c r="J5795" s="14">
        <f>表格1[[#This Row],[信用卡交易筆數]]/1000</f>
        <v>2478.0839999999998</v>
      </c>
      <c r="K5795" s="14">
        <f>表格1[[#This Row],[信用卡交易金額'[新臺幣']]]/1000</f>
        <v>5437845.5269999998</v>
      </c>
      <c r="L5795" s="14">
        <f>表格1[[#This Row],[信用卡交易金額'[新臺幣']]]/1000000</f>
        <v>5437.8455270000004</v>
      </c>
      <c r="M5795" s="14" t="str" cm="1">
        <f t="array" ref="M5795">_xlfn.TEXTJOIN("", TRUE, _xlfn.XLOOKUP(TRUE, VALUE(表格1[[#This Row],[年月]]) &lt;= VALUE($R$8:$R$12), $Q$8:$Q$12)) &amp; "年度"</f>
        <v>2024年度</v>
      </c>
    </row>
    <row r="5796" spans="1:13" x14ac:dyDescent="0.3">
      <c r="A5796" s="2">
        <v>202309</v>
      </c>
      <c r="B5796" s="19">
        <f>DATE(表格1[[#This Row],[年]],表格1[[#This Row],[月]],1)</f>
        <v>45170</v>
      </c>
      <c r="C5796" s="2" t="str">
        <f>LEFT(表格1[[#This Row],[年月]],4)</f>
        <v>2023</v>
      </c>
      <c r="D5796" s="2" t="str">
        <f>RIGHT(表格1[[#This Row],[年月]],2)</f>
        <v>09</v>
      </c>
      <c r="E5796" s="5">
        <v>64000000</v>
      </c>
      <c r="F5796" s="2" t="str">
        <f>VLOOKUP(TEXT(表格1[[#This Row],[地區]],"00000000"),縣市代碼,2,0)</f>
        <v>高雄市</v>
      </c>
      <c r="G5796" s="2" t="s">
        <v>9</v>
      </c>
      <c r="H5796" s="13">
        <v>5739295</v>
      </c>
      <c r="I5796" s="14">
        <v>8202012997</v>
      </c>
      <c r="J5796" s="14">
        <f>表格1[[#This Row],[信用卡交易筆數]]/1000</f>
        <v>5739.2950000000001</v>
      </c>
      <c r="K5796" s="14">
        <f>表格1[[#This Row],[信用卡交易金額'[新臺幣']]]/1000</f>
        <v>8202012.9970000004</v>
      </c>
      <c r="L5796" s="14">
        <f>表格1[[#This Row],[信用卡交易金額'[新臺幣']]]/1000000</f>
        <v>8202.0129969999998</v>
      </c>
      <c r="M5796" s="14" t="str" cm="1">
        <f t="array" ref="M5796">_xlfn.TEXTJOIN("", TRUE, _xlfn.XLOOKUP(TRUE, VALUE(表格1[[#This Row],[年月]]) &lt;= VALUE($R$8:$R$12), $Q$8:$Q$12)) &amp; "年度"</f>
        <v>2024年度</v>
      </c>
    </row>
    <row r="5797" spans="1:13" x14ac:dyDescent="0.3">
      <c r="A5797" s="2">
        <v>202309</v>
      </c>
      <c r="B5797" s="19">
        <f>DATE(表格1[[#This Row],[年]],表格1[[#This Row],[月]],1)</f>
        <v>45170</v>
      </c>
      <c r="C5797" s="2" t="str">
        <f>LEFT(表格1[[#This Row],[年月]],4)</f>
        <v>2023</v>
      </c>
      <c r="D5797" s="2" t="str">
        <f>RIGHT(表格1[[#This Row],[年月]],2)</f>
        <v>09</v>
      </c>
      <c r="E5797" s="5">
        <v>64000000</v>
      </c>
      <c r="F5797" s="2" t="str">
        <f>VLOOKUP(TEXT(表格1[[#This Row],[地區]],"00000000"),縣市代碼,2,0)</f>
        <v>高雄市</v>
      </c>
      <c r="G5797" s="2" t="s">
        <v>10</v>
      </c>
      <c r="H5797" s="13">
        <v>2798373</v>
      </c>
      <c r="I5797" s="14">
        <v>8227906577</v>
      </c>
      <c r="J5797" s="14">
        <f>表格1[[#This Row],[信用卡交易筆數]]/1000</f>
        <v>2798.373</v>
      </c>
      <c r="K5797" s="14">
        <f>表格1[[#This Row],[信用卡交易金額'[新臺幣']]]/1000</f>
        <v>8227906.5769999996</v>
      </c>
      <c r="L5797" s="14">
        <f>表格1[[#This Row],[信用卡交易金額'[新臺幣']]]/1000000</f>
        <v>8227.9065769999997</v>
      </c>
      <c r="M5797" s="14" t="str" cm="1">
        <f t="array" ref="M5797">_xlfn.TEXTJOIN("", TRUE, _xlfn.XLOOKUP(TRUE, VALUE(表格1[[#This Row],[年月]]) &lt;= VALUE($R$8:$R$12), $Q$8:$Q$12)) &amp; "年度"</f>
        <v>2024年度</v>
      </c>
    </row>
    <row r="5798" spans="1:13" x14ac:dyDescent="0.3">
      <c r="A5798" s="2">
        <v>202309</v>
      </c>
      <c r="B5798" s="19">
        <f>DATE(表格1[[#This Row],[年]],表格1[[#This Row],[月]],1)</f>
        <v>45170</v>
      </c>
      <c r="C5798" s="2" t="str">
        <f>LEFT(表格1[[#This Row],[年月]],4)</f>
        <v>2023</v>
      </c>
      <c r="D5798" s="2" t="str">
        <f>RIGHT(表格1[[#This Row],[年月]],2)</f>
        <v>09</v>
      </c>
      <c r="E5798" s="5">
        <v>10013000</v>
      </c>
      <c r="F5798" s="2" t="str">
        <f>VLOOKUP(TEXT(表格1[[#This Row],[地區]],"00000000"),縣市代碼,2,0)</f>
        <v>屏東縣</v>
      </c>
      <c r="G5798" s="2" t="s">
        <v>4</v>
      </c>
      <c r="H5798" s="13">
        <v>881130</v>
      </c>
      <c r="I5798" s="14">
        <v>452228941</v>
      </c>
      <c r="J5798" s="14">
        <f>表格1[[#This Row],[信用卡交易筆數]]/1000</f>
        <v>881.13</v>
      </c>
      <c r="K5798" s="14">
        <f>表格1[[#This Row],[信用卡交易金額'[新臺幣']]]/1000</f>
        <v>452228.94099999999</v>
      </c>
      <c r="L5798" s="14">
        <f>表格1[[#This Row],[信用卡交易金額'[新臺幣']]]/1000000</f>
        <v>452.22894100000002</v>
      </c>
      <c r="M5798" s="14" t="str" cm="1">
        <f t="array" ref="M5798">_xlfn.TEXTJOIN("", TRUE, _xlfn.XLOOKUP(TRUE, VALUE(表格1[[#This Row],[年月]]) &lt;= VALUE($R$8:$R$12), $Q$8:$Q$12)) &amp; "年度"</f>
        <v>2024年度</v>
      </c>
    </row>
    <row r="5799" spans="1:13" x14ac:dyDescent="0.3">
      <c r="A5799" s="2">
        <v>202309</v>
      </c>
      <c r="B5799" s="19">
        <f>DATE(表格1[[#This Row],[年]],表格1[[#This Row],[月]],1)</f>
        <v>45170</v>
      </c>
      <c r="C5799" s="2" t="str">
        <f>LEFT(表格1[[#This Row],[年月]],4)</f>
        <v>2023</v>
      </c>
      <c r="D5799" s="2" t="str">
        <f>RIGHT(表格1[[#This Row],[年月]],2)</f>
        <v>09</v>
      </c>
      <c r="E5799" s="5">
        <v>10013000</v>
      </c>
      <c r="F5799" s="2" t="str">
        <f>VLOOKUP(TEXT(表格1[[#This Row],[地區]],"00000000"),縣市代碼,2,0)</f>
        <v>屏東縣</v>
      </c>
      <c r="G5799" s="2" t="s">
        <v>5</v>
      </c>
      <c r="H5799" s="13">
        <v>64199</v>
      </c>
      <c r="I5799" s="14">
        <v>158405162</v>
      </c>
      <c r="J5799" s="14">
        <f>表格1[[#This Row],[信用卡交易筆數]]/1000</f>
        <v>64.198999999999998</v>
      </c>
      <c r="K5799" s="14">
        <f>表格1[[#This Row],[信用卡交易金額'[新臺幣']]]/1000</f>
        <v>158405.16200000001</v>
      </c>
      <c r="L5799" s="14">
        <f>表格1[[#This Row],[信用卡交易金額'[新臺幣']]]/1000000</f>
        <v>158.40516199999999</v>
      </c>
      <c r="M5799" s="14" t="str" cm="1">
        <f t="array" ref="M5799">_xlfn.TEXTJOIN("", TRUE, _xlfn.XLOOKUP(TRUE, VALUE(表格1[[#This Row],[年月]]) &lt;= VALUE($R$8:$R$12), $Q$8:$Q$12)) &amp; "年度"</f>
        <v>2024年度</v>
      </c>
    </row>
    <row r="5800" spans="1:13" x14ac:dyDescent="0.3">
      <c r="A5800" s="2">
        <v>202309</v>
      </c>
      <c r="B5800" s="19">
        <f>DATE(表格1[[#This Row],[年]],表格1[[#This Row],[月]],1)</f>
        <v>45170</v>
      </c>
      <c r="C5800" s="2" t="str">
        <f>LEFT(表格1[[#This Row],[年月]],4)</f>
        <v>2023</v>
      </c>
      <c r="D5800" s="2" t="str">
        <f>RIGHT(表格1[[#This Row],[年月]],2)</f>
        <v>09</v>
      </c>
      <c r="E5800" s="5">
        <v>10013000</v>
      </c>
      <c r="F5800" s="2" t="str">
        <f>VLOOKUP(TEXT(表格1[[#This Row],[地區]],"00000000"),縣市代碼,2,0)</f>
        <v>屏東縣</v>
      </c>
      <c r="G5800" s="2" t="s">
        <v>6</v>
      </c>
      <c r="H5800" s="13">
        <v>105290</v>
      </c>
      <c r="I5800" s="14">
        <v>326555065</v>
      </c>
      <c r="J5800" s="14">
        <f>表格1[[#This Row],[信用卡交易筆數]]/1000</f>
        <v>105.29</v>
      </c>
      <c r="K5800" s="14">
        <f>表格1[[#This Row],[信用卡交易金額'[新臺幣']]]/1000</f>
        <v>326555.065</v>
      </c>
      <c r="L5800" s="14">
        <f>表格1[[#This Row],[信用卡交易金額'[新臺幣']]]/1000000</f>
        <v>326.55506500000001</v>
      </c>
      <c r="M5800" s="14" t="str" cm="1">
        <f t="array" ref="M5800">_xlfn.TEXTJOIN("", TRUE, _xlfn.XLOOKUP(TRUE, VALUE(表格1[[#This Row],[年月]]) &lt;= VALUE($R$8:$R$12), $Q$8:$Q$12)) &amp; "年度"</f>
        <v>2024年度</v>
      </c>
    </row>
    <row r="5801" spans="1:13" x14ac:dyDescent="0.3">
      <c r="A5801" s="2">
        <v>202309</v>
      </c>
      <c r="B5801" s="19">
        <f>DATE(表格1[[#This Row],[年]],表格1[[#This Row],[月]],1)</f>
        <v>45170</v>
      </c>
      <c r="C5801" s="2" t="str">
        <f>LEFT(表格1[[#This Row],[年月]],4)</f>
        <v>2023</v>
      </c>
      <c r="D5801" s="2" t="str">
        <f>RIGHT(表格1[[#This Row],[年月]],2)</f>
        <v>09</v>
      </c>
      <c r="E5801" s="5">
        <v>10013000</v>
      </c>
      <c r="F5801" s="2" t="str">
        <f>VLOOKUP(TEXT(表格1[[#This Row],[地區]],"00000000"),縣市代碼,2,0)</f>
        <v>屏東縣</v>
      </c>
      <c r="G5801" s="2" t="s">
        <v>7</v>
      </c>
      <c r="H5801" s="13">
        <v>684143</v>
      </c>
      <c r="I5801" s="14">
        <v>767770435</v>
      </c>
      <c r="J5801" s="14">
        <f>表格1[[#This Row],[信用卡交易筆數]]/1000</f>
        <v>684.14300000000003</v>
      </c>
      <c r="K5801" s="14">
        <f>表格1[[#This Row],[信用卡交易金額'[新臺幣']]]/1000</f>
        <v>767770.43500000006</v>
      </c>
      <c r="L5801" s="14">
        <f>表格1[[#This Row],[信用卡交易金額'[新臺幣']]]/1000000</f>
        <v>767.77043500000002</v>
      </c>
      <c r="M5801" s="14" t="str" cm="1">
        <f t="array" ref="M5801">_xlfn.TEXTJOIN("", TRUE, _xlfn.XLOOKUP(TRUE, VALUE(表格1[[#This Row],[年月]]) &lt;= VALUE($R$8:$R$12), $Q$8:$Q$12)) &amp; "年度"</f>
        <v>2024年度</v>
      </c>
    </row>
    <row r="5802" spans="1:13" x14ac:dyDescent="0.3">
      <c r="A5802" s="2">
        <v>202309</v>
      </c>
      <c r="B5802" s="19">
        <f>DATE(表格1[[#This Row],[年]],表格1[[#This Row],[月]],1)</f>
        <v>45170</v>
      </c>
      <c r="C5802" s="2" t="str">
        <f>LEFT(表格1[[#This Row],[年月]],4)</f>
        <v>2023</v>
      </c>
      <c r="D5802" s="2" t="str">
        <f>RIGHT(表格1[[#This Row],[年月]],2)</f>
        <v>09</v>
      </c>
      <c r="E5802" s="5">
        <v>10013000</v>
      </c>
      <c r="F5802" s="2" t="str">
        <f>VLOOKUP(TEXT(表格1[[#This Row],[地區]],"00000000"),縣市代碼,2,0)</f>
        <v>屏東縣</v>
      </c>
      <c r="G5802" s="2" t="s">
        <v>8</v>
      </c>
      <c r="H5802" s="13">
        <v>417497</v>
      </c>
      <c r="I5802" s="14">
        <v>836129386</v>
      </c>
      <c r="J5802" s="14">
        <f>表格1[[#This Row],[信用卡交易筆數]]/1000</f>
        <v>417.49700000000001</v>
      </c>
      <c r="K5802" s="14">
        <f>表格1[[#This Row],[信用卡交易金額'[新臺幣']]]/1000</f>
        <v>836129.38600000006</v>
      </c>
      <c r="L5802" s="14">
        <f>表格1[[#This Row],[信用卡交易金額'[新臺幣']]]/1000000</f>
        <v>836.12938599999995</v>
      </c>
      <c r="M5802" s="14" t="str" cm="1">
        <f t="array" ref="M5802">_xlfn.TEXTJOIN("", TRUE, _xlfn.XLOOKUP(TRUE, VALUE(表格1[[#This Row],[年月]]) &lt;= VALUE($R$8:$R$12), $Q$8:$Q$12)) &amp; "年度"</f>
        <v>2024年度</v>
      </c>
    </row>
    <row r="5803" spans="1:13" x14ac:dyDescent="0.3">
      <c r="A5803" s="2">
        <v>202309</v>
      </c>
      <c r="B5803" s="19">
        <f>DATE(表格1[[#This Row],[年]],表格1[[#This Row],[月]],1)</f>
        <v>45170</v>
      </c>
      <c r="C5803" s="2" t="str">
        <f>LEFT(表格1[[#This Row],[年月]],4)</f>
        <v>2023</v>
      </c>
      <c r="D5803" s="2" t="str">
        <f>RIGHT(表格1[[#This Row],[年月]],2)</f>
        <v>09</v>
      </c>
      <c r="E5803" s="5">
        <v>10013000</v>
      </c>
      <c r="F5803" s="2" t="str">
        <f>VLOOKUP(TEXT(表格1[[#This Row],[地區]],"00000000"),縣市代碼,2,0)</f>
        <v>屏東縣</v>
      </c>
      <c r="G5803" s="2" t="s">
        <v>9</v>
      </c>
      <c r="H5803" s="13">
        <v>886449</v>
      </c>
      <c r="I5803" s="14">
        <v>1171489371</v>
      </c>
      <c r="J5803" s="14">
        <f>表格1[[#This Row],[信用卡交易筆數]]/1000</f>
        <v>886.44899999999996</v>
      </c>
      <c r="K5803" s="14">
        <f>表格1[[#This Row],[信用卡交易金額'[新臺幣']]]/1000</f>
        <v>1171489.371</v>
      </c>
      <c r="L5803" s="14">
        <f>表格1[[#This Row],[信用卡交易金額'[新臺幣']]]/1000000</f>
        <v>1171.4893709999999</v>
      </c>
      <c r="M5803" s="14" t="str" cm="1">
        <f t="array" ref="M5803">_xlfn.TEXTJOIN("", TRUE, _xlfn.XLOOKUP(TRUE, VALUE(表格1[[#This Row],[年月]]) &lt;= VALUE($R$8:$R$12), $Q$8:$Q$12)) &amp; "年度"</f>
        <v>2024年度</v>
      </c>
    </row>
    <row r="5804" spans="1:13" x14ac:dyDescent="0.3">
      <c r="A5804" s="2">
        <v>202309</v>
      </c>
      <c r="B5804" s="19">
        <f>DATE(表格1[[#This Row],[年]],表格1[[#This Row],[月]],1)</f>
        <v>45170</v>
      </c>
      <c r="C5804" s="2" t="str">
        <f>LEFT(表格1[[#This Row],[年月]],4)</f>
        <v>2023</v>
      </c>
      <c r="D5804" s="2" t="str">
        <f>RIGHT(表格1[[#This Row],[年月]],2)</f>
        <v>09</v>
      </c>
      <c r="E5804" s="5">
        <v>10013000</v>
      </c>
      <c r="F5804" s="2" t="str">
        <f>VLOOKUP(TEXT(表格1[[#This Row],[地區]],"00000000"),縣市代碼,2,0)</f>
        <v>屏東縣</v>
      </c>
      <c r="G5804" s="2" t="s">
        <v>10</v>
      </c>
      <c r="H5804" s="13">
        <v>504445</v>
      </c>
      <c r="I5804" s="14">
        <v>1580211923</v>
      </c>
      <c r="J5804" s="14">
        <f>表格1[[#This Row],[信用卡交易筆數]]/1000</f>
        <v>504.44499999999999</v>
      </c>
      <c r="K5804" s="14">
        <f>表格1[[#This Row],[信用卡交易金額'[新臺幣']]]/1000</f>
        <v>1580211.923</v>
      </c>
      <c r="L5804" s="14">
        <f>表格1[[#This Row],[信用卡交易金額'[新臺幣']]]/1000000</f>
        <v>1580.2119230000001</v>
      </c>
      <c r="M5804" s="14" t="str" cm="1">
        <f t="array" ref="M5804">_xlfn.TEXTJOIN("", TRUE, _xlfn.XLOOKUP(TRUE, VALUE(表格1[[#This Row],[年月]]) &lt;= VALUE($R$8:$R$12), $Q$8:$Q$12)) &amp; "年度"</f>
        <v>2024年度</v>
      </c>
    </row>
    <row r="5805" spans="1:13" x14ac:dyDescent="0.3">
      <c r="A5805" s="2">
        <v>202309</v>
      </c>
      <c r="B5805" s="19">
        <f>DATE(表格1[[#This Row],[年]],表格1[[#This Row],[月]],1)</f>
        <v>45170</v>
      </c>
      <c r="C5805" s="2" t="str">
        <f>LEFT(表格1[[#This Row],[年月]],4)</f>
        <v>2023</v>
      </c>
      <c r="D5805" s="2" t="str">
        <f>RIGHT(表格1[[#This Row],[年月]],2)</f>
        <v>09</v>
      </c>
      <c r="E5805" s="5">
        <v>10017000</v>
      </c>
      <c r="F5805" s="2" t="str">
        <f>VLOOKUP(TEXT(表格1[[#This Row],[地區]],"00000000"),縣市代碼,2,0)</f>
        <v>基隆市</v>
      </c>
      <c r="G5805" s="2" t="s">
        <v>4</v>
      </c>
      <c r="H5805" s="13">
        <v>852564</v>
      </c>
      <c r="I5805" s="14">
        <v>414373268</v>
      </c>
      <c r="J5805" s="14">
        <f>表格1[[#This Row],[信用卡交易筆數]]/1000</f>
        <v>852.56399999999996</v>
      </c>
      <c r="K5805" s="14">
        <f>表格1[[#This Row],[信用卡交易金額'[新臺幣']]]/1000</f>
        <v>414373.26799999998</v>
      </c>
      <c r="L5805" s="14">
        <f>表格1[[#This Row],[信用卡交易金額'[新臺幣']]]/1000000</f>
        <v>414.373268</v>
      </c>
      <c r="M5805" s="14" t="str" cm="1">
        <f t="array" ref="M5805">_xlfn.TEXTJOIN("", TRUE, _xlfn.XLOOKUP(TRUE, VALUE(表格1[[#This Row],[年月]]) &lt;= VALUE($R$8:$R$12), $Q$8:$Q$12)) &amp; "年度"</f>
        <v>2024年度</v>
      </c>
    </row>
    <row r="5806" spans="1:13" x14ac:dyDescent="0.3">
      <c r="A5806" s="2">
        <v>202309</v>
      </c>
      <c r="B5806" s="19">
        <f>DATE(表格1[[#This Row],[年]],表格1[[#This Row],[月]],1)</f>
        <v>45170</v>
      </c>
      <c r="C5806" s="2" t="str">
        <f>LEFT(表格1[[#This Row],[年月]],4)</f>
        <v>2023</v>
      </c>
      <c r="D5806" s="2" t="str">
        <f>RIGHT(表格1[[#This Row],[年月]],2)</f>
        <v>09</v>
      </c>
      <c r="E5806" s="5">
        <v>10017000</v>
      </c>
      <c r="F5806" s="2" t="str">
        <f>VLOOKUP(TEXT(表格1[[#This Row],[地區]],"00000000"),縣市代碼,2,0)</f>
        <v>基隆市</v>
      </c>
      <c r="G5806" s="2" t="s">
        <v>5</v>
      </c>
      <c r="H5806" s="13">
        <v>53377</v>
      </c>
      <c r="I5806" s="14">
        <v>151075177</v>
      </c>
      <c r="J5806" s="14">
        <f>表格1[[#This Row],[信用卡交易筆數]]/1000</f>
        <v>53.377000000000002</v>
      </c>
      <c r="K5806" s="14">
        <f>表格1[[#This Row],[信用卡交易金額'[新臺幣']]]/1000</f>
        <v>151075.177</v>
      </c>
      <c r="L5806" s="14">
        <f>表格1[[#This Row],[信用卡交易金額'[新臺幣']]]/1000000</f>
        <v>151.075177</v>
      </c>
      <c r="M5806" s="14" t="str" cm="1">
        <f t="array" ref="M5806">_xlfn.TEXTJOIN("", TRUE, _xlfn.XLOOKUP(TRUE, VALUE(表格1[[#This Row],[年月]]) &lt;= VALUE($R$8:$R$12), $Q$8:$Q$12)) &amp; "年度"</f>
        <v>2024年度</v>
      </c>
    </row>
    <row r="5807" spans="1:13" x14ac:dyDescent="0.3">
      <c r="A5807" s="2">
        <v>202309</v>
      </c>
      <c r="B5807" s="19">
        <f>DATE(表格1[[#This Row],[年]],表格1[[#This Row],[月]],1)</f>
        <v>45170</v>
      </c>
      <c r="C5807" s="2" t="str">
        <f>LEFT(表格1[[#This Row],[年月]],4)</f>
        <v>2023</v>
      </c>
      <c r="D5807" s="2" t="str">
        <f>RIGHT(表格1[[#This Row],[年月]],2)</f>
        <v>09</v>
      </c>
      <c r="E5807" s="5">
        <v>10017000</v>
      </c>
      <c r="F5807" s="2" t="str">
        <f>VLOOKUP(TEXT(表格1[[#This Row],[地區]],"00000000"),縣市代碼,2,0)</f>
        <v>基隆市</v>
      </c>
      <c r="G5807" s="2" t="s">
        <v>6</v>
      </c>
      <c r="H5807" s="13">
        <v>70069</v>
      </c>
      <c r="I5807" s="14">
        <v>242187250</v>
      </c>
      <c r="J5807" s="14">
        <f>表格1[[#This Row],[信用卡交易筆數]]/1000</f>
        <v>70.069000000000003</v>
      </c>
      <c r="K5807" s="14">
        <f>表格1[[#This Row],[信用卡交易金額'[新臺幣']]]/1000</f>
        <v>242187.25</v>
      </c>
      <c r="L5807" s="14">
        <f>表格1[[#This Row],[信用卡交易金額'[新臺幣']]]/1000000</f>
        <v>242.18725000000001</v>
      </c>
      <c r="M5807" s="14" t="str" cm="1">
        <f t="array" ref="M5807">_xlfn.TEXTJOIN("", TRUE, _xlfn.XLOOKUP(TRUE, VALUE(表格1[[#This Row],[年月]]) &lt;= VALUE($R$8:$R$12), $Q$8:$Q$12)) &amp; "年度"</f>
        <v>2024年度</v>
      </c>
    </row>
    <row r="5808" spans="1:13" x14ac:dyDescent="0.3">
      <c r="A5808" s="2">
        <v>202309</v>
      </c>
      <c r="B5808" s="19">
        <f>DATE(表格1[[#This Row],[年]],表格1[[#This Row],[月]],1)</f>
        <v>45170</v>
      </c>
      <c r="C5808" s="2" t="str">
        <f>LEFT(表格1[[#This Row],[年月]],4)</f>
        <v>2023</v>
      </c>
      <c r="D5808" s="2" t="str">
        <f>RIGHT(表格1[[#This Row],[年月]],2)</f>
        <v>09</v>
      </c>
      <c r="E5808" s="5">
        <v>10017000</v>
      </c>
      <c r="F5808" s="2" t="str">
        <f>VLOOKUP(TEXT(表格1[[#This Row],[地區]],"00000000"),縣市代碼,2,0)</f>
        <v>基隆市</v>
      </c>
      <c r="G5808" s="2" t="s">
        <v>7</v>
      </c>
      <c r="H5808" s="13">
        <v>471738</v>
      </c>
      <c r="I5808" s="14">
        <v>476736116</v>
      </c>
      <c r="J5808" s="14">
        <f>表格1[[#This Row],[信用卡交易筆數]]/1000</f>
        <v>471.738</v>
      </c>
      <c r="K5808" s="14">
        <f>表格1[[#This Row],[信用卡交易金額'[新臺幣']]]/1000</f>
        <v>476736.11599999998</v>
      </c>
      <c r="L5808" s="14">
        <f>表格1[[#This Row],[信用卡交易金額'[新臺幣']]]/1000000</f>
        <v>476.73611599999998</v>
      </c>
      <c r="M5808" s="14" t="str" cm="1">
        <f t="array" ref="M5808">_xlfn.TEXTJOIN("", TRUE, _xlfn.XLOOKUP(TRUE, VALUE(表格1[[#This Row],[年月]]) &lt;= VALUE($R$8:$R$12), $Q$8:$Q$12)) &amp; "年度"</f>
        <v>2024年度</v>
      </c>
    </row>
    <row r="5809" spans="1:13" x14ac:dyDescent="0.3">
      <c r="A5809" s="2">
        <v>202309</v>
      </c>
      <c r="B5809" s="19">
        <f>DATE(表格1[[#This Row],[年]],表格1[[#This Row],[月]],1)</f>
        <v>45170</v>
      </c>
      <c r="C5809" s="2" t="str">
        <f>LEFT(表格1[[#This Row],[年月]],4)</f>
        <v>2023</v>
      </c>
      <c r="D5809" s="2" t="str">
        <f>RIGHT(表格1[[#This Row],[年月]],2)</f>
        <v>09</v>
      </c>
      <c r="E5809" s="5">
        <v>10017000</v>
      </c>
      <c r="F5809" s="2" t="str">
        <f>VLOOKUP(TEXT(表格1[[#This Row],[地區]],"00000000"),縣市代碼,2,0)</f>
        <v>基隆市</v>
      </c>
      <c r="G5809" s="2" t="s">
        <v>8</v>
      </c>
      <c r="H5809" s="13">
        <v>351101</v>
      </c>
      <c r="I5809" s="14">
        <v>729342493</v>
      </c>
      <c r="J5809" s="14">
        <f>表格1[[#This Row],[信用卡交易筆數]]/1000</f>
        <v>351.101</v>
      </c>
      <c r="K5809" s="14">
        <f>表格1[[#This Row],[信用卡交易金額'[新臺幣']]]/1000</f>
        <v>729342.49300000002</v>
      </c>
      <c r="L5809" s="14">
        <f>表格1[[#This Row],[信用卡交易金額'[新臺幣']]]/1000000</f>
        <v>729.34249299999999</v>
      </c>
      <c r="M5809" s="14" t="str" cm="1">
        <f t="array" ref="M5809">_xlfn.TEXTJOIN("", TRUE, _xlfn.XLOOKUP(TRUE, VALUE(表格1[[#This Row],[年月]]) &lt;= VALUE($R$8:$R$12), $Q$8:$Q$12)) &amp; "年度"</f>
        <v>2024年度</v>
      </c>
    </row>
    <row r="5810" spans="1:13" x14ac:dyDescent="0.3">
      <c r="A5810" s="2">
        <v>202309</v>
      </c>
      <c r="B5810" s="19">
        <f>DATE(表格1[[#This Row],[年]],表格1[[#This Row],[月]],1)</f>
        <v>45170</v>
      </c>
      <c r="C5810" s="2" t="str">
        <f>LEFT(表格1[[#This Row],[年月]],4)</f>
        <v>2023</v>
      </c>
      <c r="D5810" s="2" t="str">
        <f>RIGHT(表格1[[#This Row],[年月]],2)</f>
        <v>09</v>
      </c>
      <c r="E5810" s="5">
        <v>10017000</v>
      </c>
      <c r="F5810" s="2" t="str">
        <f>VLOOKUP(TEXT(表格1[[#This Row],[地區]],"00000000"),縣市代碼,2,0)</f>
        <v>基隆市</v>
      </c>
      <c r="G5810" s="2" t="s">
        <v>9</v>
      </c>
      <c r="H5810" s="13">
        <v>770192</v>
      </c>
      <c r="I5810" s="14">
        <v>872326697</v>
      </c>
      <c r="J5810" s="14">
        <f>表格1[[#This Row],[信用卡交易筆數]]/1000</f>
        <v>770.19200000000001</v>
      </c>
      <c r="K5810" s="14">
        <f>表格1[[#This Row],[信用卡交易金額'[新臺幣']]]/1000</f>
        <v>872326.69700000004</v>
      </c>
      <c r="L5810" s="14">
        <f>表格1[[#This Row],[信用卡交易金額'[新臺幣']]]/1000000</f>
        <v>872.32669699999997</v>
      </c>
      <c r="M5810" s="14" t="str" cm="1">
        <f t="array" ref="M5810">_xlfn.TEXTJOIN("", TRUE, _xlfn.XLOOKUP(TRUE, VALUE(表格1[[#This Row],[年月]]) &lt;= VALUE($R$8:$R$12), $Q$8:$Q$12)) &amp; "年度"</f>
        <v>2024年度</v>
      </c>
    </row>
    <row r="5811" spans="1:13" x14ac:dyDescent="0.3">
      <c r="A5811" s="2">
        <v>202309</v>
      </c>
      <c r="B5811" s="19">
        <f>DATE(表格1[[#This Row],[年]],表格1[[#This Row],[月]],1)</f>
        <v>45170</v>
      </c>
      <c r="C5811" s="2" t="str">
        <f>LEFT(表格1[[#This Row],[年月]],4)</f>
        <v>2023</v>
      </c>
      <c r="D5811" s="2" t="str">
        <f>RIGHT(表格1[[#This Row],[年月]],2)</f>
        <v>09</v>
      </c>
      <c r="E5811" s="5">
        <v>10017000</v>
      </c>
      <c r="F5811" s="2" t="str">
        <f>VLOOKUP(TEXT(表格1[[#This Row],[地區]],"00000000"),縣市代碼,2,0)</f>
        <v>基隆市</v>
      </c>
      <c r="G5811" s="2" t="s">
        <v>10</v>
      </c>
      <c r="H5811" s="13">
        <v>415874</v>
      </c>
      <c r="I5811" s="14">
        <v>1046754686</v>
      </c>
      <c r="J5811" s="14">
        <f>表格1[[#This Row],[信用卡交易筆數]]/1000</f>
        <v>415.87400000000002</v>
      </c>
      <c r="K5811" s="14">
        <f>表格1[[#This Row],[信用卡交易金額'[新臺幣']]]/1000</f>
        <v>1046754.686</v>
      </c>
      <c r="L5811" s="14">
        <f>表格1[[#This Row],[信用卡交易金額'[新臺幣']]]/1000000</f>
        <v>1046.754686</v>
      </c>
      <c r="M5811" s="14" t="str" cm="1">
        <f t="array" ref="M5811">_xlfn.TEXTJOIN("", TRUE, _xlfn.XLOOKUP(TRUE, VALUE(表格1[[#This Row],[年月]]) &lt;= VALUE($R$8:$R$12), $Q$8:$Q$12)) &amp; "年度"</f>
        <v>2024年度</v>
      </c>
    </row>
    <row r="5812" spans="1:13" x14ac:dyDescent="0.3">
      <c r="A5812" s="2">
        <v>202309</v>
      </c>
      <c r="B5812" s="19">
        <f>DATE(表格1[[#This Row],[年]],表格1[[#This Row],[月]],1)</f>
        <v>45170</v>
      </c>
      <c r="C5812" s="2" t="str">
        <f>LEFT(表格1[[#This Row],[年月]],4)</f>
        <v>2023</v>
      </c>
      <c r="D5812" s="2" t="str">
        <f>RIGHT(表格1[[#This Row],[年月]],2)</f>
        <v>09</v>
      </c>
      <c r="E5812" s="5">
        <v>10002000</v>
      </c>
      <c r="F5812" s="2" t="str">
        <f>VLOOKUP(TEXT(表格1[[#This Row],[地區]],"00000000"),縣市代碼,2,0)</f>
        <v>宜蘭縣</v>
      </c>
      <c r="G5812" s="2" t="s">
        <v>4</v>
      </c>
      <c r="H5812" s="13">
        <v>673927</v>
      </c>
      <c r="I5812" s="14">
        <v>312008383</v>
      </c>
      <c r="J5812" s="14">
        <f>表格1[[#This Row],[信用卡交易筆數]]/1000</f>
        <v>673.92700000000002</v>
      </c>
      <c r="K5812" s="14">
        <f>表格1[[#This Row],[信用卡交易金額'[新臺幣']]]/1000</f>
        <v>312008.38299999997</v>
      </c>
      <c r="L5812" s="14">
        <f>表格1[[#This Row],[信用卡交易金額'[新臺幣']]]/1000000</f>
        <v>312.00838299999998</v>
      </c>
      <c r="M5812" s="14" t="str" cm="1">
        <f t="array" ref="M5812">_xlfn.TEXTJOIN("", TRUE, _xlfn.XLOOKUP(TRUE, VALUE(表格1[[#This Row],[年月]]) &lt;= VALUE($R$8:$R$12), $Q$8:$Q$12)) &amp; "年度"</f>
        <v>2024年度</v>
      </c>
    </row>
    <row r="5813" spans="1:13" x14ac:dyDescent="0.3">
      <c r="A5813" s="2">
        <v>202309</v>
      </c>
      <c r="B5813" s="19">
        <f>DATE(表格1[[#This Row],[年]],表格1[[#This Row],[月]],1)</f>
        <v>45170</v>
      </c>
      <c r="C5813" s="2" t="str">
        <f>LEFT(表格1[[#This Row],[年月]],4)</f>
        <v>2023</v>
      </c>
      <c r="D5813" s="2" t="str">
        <f>RIGHT(表格1[[#This Row],[年月]],2)</f>
        <v>09</v>
      </c>
      <c r="E5813" s="5">
        <v>10002000</v>
      </c>
      <c r="F5813" s="2" t="str">
        <f>VLOOKUP(TEXT(表格1[[#This Row],[地區]],"00000000"),縣市代碼,2,0)</f>
        <v>宜蘭縣</v>
      </c>
      <c r="G5813" s="2" t="s">
        <v>5</v>
      </c>
      <c r="H5813" s="13">
        <v>45783</v>
      </c>
      <c r="I5813" s="14">
        <v>134974810</v>
      </c>
      <c r="J5813" s="14">
        <f>表格1[[#This Row],[信用卡交易筆數]]/1000</f>
        <v>45.783000000000001</v>
      </c>
      <c r="K5813" s="14">
        <f>表格1[[#This Row],[信用卡交易金額'[新臺幣']]]/1000</f>
        <v>134974.81</v>
      </c>
      <c r="L5813" s="14">
        <f>表格1[[#This Row],[信用卡交易金額'[新臺幣']]]/1000000</f>
        <v>134.97480999999999</v>
      </c>
      <c r="M5813" s="14" t="str" cm="1">
        <f t="array" ref="M5813">_xlfn.TEXTJOIN("", TRUE, _xlfn.XLOOKUP(TRUE, VALUE(表格1[[#This Row],[年月]]) &lt;= VALUE($R$8:$R$12), $Q$8:$Q$12)) &amp; "年度"</f>
        <v>2024年度</v>
      </c>
    </row>
    <row r="5814" spans="1:13" x14ac:dyDescent="0.3">
      <c r="A5814" s="2">
        <v>202309</v>
      </c>
      <c r="B5814" s="19">
        <f>DATE(表格1[[#This Row],[年]],表格1[[#This Row],[月]],1)</f>
        <v>45170</v>
      </c>
      <c r="C5814" s="2" t="str">
        <f>LEFT(表格1[[#This Row],[年月]],4)</f>
        <v>2023</v>
      </c>
      <c r="D5814" s="2" t="str">
        <f>RIGHT(表格1[[#This Row],[年月]],2)</f>
        <v>09</v>
      </c>
      <c r="E5814" s="5">
        <v>10002000</v>
      </c>
      <c r="F5814" s="2" t="str">
        <f>VLOOKUP(TEXT(表格1[[#This Row],[地區]],"00000000"),縣市代碼,2,0)</f>
        <v>宜蘭縣</v>
      </c>
      <c r="G5814" s="2" t="s">
        <v>6</v>
      </c>
      <c r="H5814" s="13">
        <v>72157</v>
      </c>
      <c r="I5814" s="14">
        <v>240389997</v>
      </c>
      <c r="J5814" s="14">
        <f>表格1[[#This Row],[信用卡交易筆數]]/1000</f>
        <v>72.156999999999996</v>
      </c>
      <c r="K5814" s="14">
        <f>表格1[[#This Row],[信用卡交易金額'[新臺幣']]]/1000</f>
        <v>240389.997</v>
      </c>
      <c r="L5814" s="14">
        <f>表格1[[#This Row],[信用卡交易金額'[新臺幣']]]/1000000</f>
        <v>240.38999699999999</v>
      </c>
      <c r="M5814" s="14" t="str" cm="1">
        <f t="array" ref="M5814">_xlfn.TEXTJOIN("", TRUE, _xlfn.XLOOKUP(TRUE, VALUE(表格1[[#This Row],[年月]]) &lt;= VALUE($R$8:$R$12), $Q$8:$Q$12)) &amp; "年度"</f>
        <v>2024年度</v>
      </c>
    </row>
    <row r="5815" spans="1:13" x14ac:dyDescent="0.3">
      <c r="A5815" s="2">
        <v>202309</v>
      </c>
      <c r="B5815" s="19">
        <f>DATE(表格1[[#This Row],[年]],表格1[[#This Row],[月]],1)</f>
        <v>45170</v>
      </c>
      <c r="C5815" s="2" t="str">
        <f>LEFT(表格1[[#This Row],[年月]],4)</f>
        <v>2023</v>
      </c>
      <c r="D5815" s="2" t="str">
        <f>RIGHT(表格1[[#This Row],[年月]],2)</f>
        <v>09</v>
      </c>
      <c r="E5815" s="5">
        <v>10002000</v>
      </c>
      <c r="F5815" s="2" t="str">
        <f>VLOOKUP(TEXT(表格1[[#This Row],[地區]],"00000000"),縣市代碼,2,0)</f>
        <v>宜蘭縣</v>
      </c>
      <c r="G5815" s="2" t="s">
        <v>7</v>
      </c>
      <c r="H5815" s="13">
        <v>415341</v>
      </c>
      <c r="I5815" s="14">
        <v>463651953</v>
      </c>
      <c r="J5815" s="14">
        <f>表格1[[#This Row],[信用卡交易筆數]]/1000</f>
        <v>415.34100000000001</v>
      </c>
      <c r="K5815" s="14">
        <f>表格1[[#This Row],[信用卡交易金額'[新臺幣']]]/1000</f>
        <v>463651.95299999998</v>
      </c>
      <c r="L5815" s="14">
        <f>表格1[[#This Row],[信用卡交易金額'[新臺幣']]]/1000000</f>
        <v>463.65195299999999</v>
      </c>
      <c r="M5815" s="14" t="str" cm="1">
        <f t="array" ref="M5815">_xlfn.TEXTJOIN("", TRUE, _xlfn.XLOOKUP(TRUE, VALUE(表格1[[#This Row],[年月]]) &lt;= VALUE($R$8:$R$12), $Q$8:$Q$12)) &amp; "年度"</f>
        <v>2024年度</v>
      </c>
    </row>
    <row r="5816" spans="1:13" x14ac:dyDescent="0.3">
      <c r="A5816" s="2">
        <v>202309</v>
      </c>
      <c r="B5816" s="19">
        <f>DATE(表格1[[#This Row],[年]],表格1[[#This Row],[月]],1)</f>
        <v>45170</v>
      </c>
      <c r="C5816" s="2" t="str">
        <f>LEFT(表格1[[#This Row],[年月]],4)</f>
        <v>2023</v>
      </c>
      <c r="D5816" s="2" t="str">
        <f>RIGHT(表格1[[#This Row],[年月]],2)</f>
        <v>09</v>
      </c>
      <c r="E5816" s="5">
        <v>10002000</v>
      </c>
      <c r="F5816" s="2" t="str">
        <f>VLOOKUP(TEXT(表格1[[#This Row],[地區]],"00000000"),縣市代碼,2,0)</f>
        <v>宜蘭縣</v>
      </c>
      <c r="G5816" s="2" t="s">
        <v>8</v>
      </c>
      <c r="H5816" s="13">
        <v>297726</v>
      </c>
      <c r="I5816" s="14">
        <v>639168936</v>
      </c>
      <c r="J5816" s="14">
        <f>表格1[[#This Row],[信用卡交易筆數]]/1000</f>
        <v>297.726</v>
      </c>
      <c r="K5816" s="14">
        <f>表格1[[#This Row],[信用卡交易金額'[新臺幣']]]/1000</f>
        <v>639168.93599999999</v>
      </c>
      <c r="L5816" s="14">
        <f>表格1[[#This Row],[信用卡交易金額'[新臺幣']]]/1000000</f>
        <v>639.16893600000003</v>
      </c>
      <c r="M5816" s="14" t="str" cm="1">
        <f t="array" ref="M5816">_xlfn.TEXTJOIN("", TRUE, _xlfn.XLOOKUP(TRUE, VALUE(表格1[[#This Row],[年月]]) &lt;= VALUE($R$8:$R$12), $Q$8:$Q$12)) &amp; "年度"</f>
        <v>2024年度</v>
      </c>
    </row>
    <row r="5817" spans="1:13" x14ac:dyDescent="0.3">
      <c r="A5817" s="2">
        <v>202309</v>
      </c>
      <c r="B5817" s="19">
        <f>DATE(表格1[[#This Row],[年]],表格1[[#This Row],[月]],1)</f>
        <v>45170</v>
      </c>
      <c r="C5817" s="2" t="str">
        <f>LEFT(表格1[[#This Row],[年月]],4)</f>
        <v>2023</v>
      </c>
      <c r="D5817" s="2" t="str">
        <f>RIGHT(表格1[[#This Row],[年月]],2)</f>
        <v>09</v>
      </c>
      <c r="E5817" s="5">
        <v>10002000</v>
      </c>
      <c r="F5817" s="2" t="str">
        <f>VLOOKUP(TEXT(表格1[[#This Row],[地區]],"00000000"),縣市代碼,2,0)</f>
        <v>宜蘭縣</v>
      </c>
      <c r="G5817" s="2" t="s">
        <v>9</v>
      </c>
      <c r="H5817" s="13">
        <v>667458</v>
      </c>
      <c r="I5817" s="14">
        <v>803498037</v>
      </c>
      <c r="J5817" s="14">
        <f>表格1[[#This Row],[信用卡交易筆數]]/1000</f>
        <v>667.45799999999997</v>
      </c>
      <c r="K5817" s="14">
        <f>表格1[[#This Row],[信用卡交易金額'[新臺幣']]]/1000</f>
        <v>803498.03700000001</v>
      </c>
      <c r="L5817" s="14">
        <f>表格1[[#This Row],[信用卡交易金額'[新臺幣']]]/1000000</f>
        <v>803.49803699999995</v>
      </c>
      <c r="M5817" s="14" t="str" cm="1">
        <f t="array" ref="M5817">_xlfn.TEXTJOIN("", TRUE, _xlfn.XLOOKUP(TRUE, VALUE(表格1[[#This Row],[年月]]) &lt;= VALUE($R$8:$R$12), $Q$8:$Q$12)) &amp; "年度"</f>
        <v>2024年度</v>
      </c>
    </row>
    <row r="5818" spans="1:13" x14ac:dyDescent="0.3">
      <c r="A5818" s="2">
        <v>202309</v>
      </c>
      <c r="B5818" s="19">
        <f>DATE(表格1[[#This Row],[年]],表格1[[#This Row],[月]],1)</f>
        <v>45170</v>
      </c>
      <c r="C5818" s="2" t="str">
        <f>LEFT(表格1[[#This Row],[年月]],4)</f>
        <v>2023</v>
      </c>
      <c r="D5818" s="2" t="str">
        <f>RIGHT(表格1[[#This Row],[年月]],2)</f>
        <v>09</v>
      </c>
      <c r="E5818" s="5">
        <v>10002000</v>
      </c>
      <c r="F5818" s="2" t="str">
        <f>VLOOKUP(TEXT(表格1[[#This Row],[地區]],"00000000"),縣市代碼,2,0)</f>
        <v>宜蘭縣</v>
      </c>
      <c r="G5818" s="2" t="s">
        <v>10</v>
      </c>
      <c r="H5818" s="13">
        <v>332156</v>
      </c>
      <c r="I5818" s="14">
        <v>969331127</v>
      </c>
      <c r="J5818" s="14">
        <f>表格1[[#This Row],[信用卡交易筆數]]/1000</f>
        <v>332.15600000000001</v>
      </c>
      <c r="K5818" s="14">
        <f>表格1[[#This Row],[信用卡交易金額'[新臺幣']]]/1000</f>
        <v>969331.12699999998</v>
      </c>
      <c r="L5818" s="14">
        <f>表格1[[#This Row],[信用卡交易金額'[新臺幣']]]/1000000</f>
        <v>969.33112700000004</v>
      </c>
      <c r="M5818" s="14" t="str" cm="1">
        <f t="array" ref="M5818">_xlfn.TEXTJOIN("", TRUE, _xlfn.XLOOKUP(TRUE, VALUE(表格1[[#This Row],[年月]]) &lt;= VALUE($R$8:$R$12), $Q$8:$Q$12)) &amp; "年度"</f>
        <v>2024年度</v>
      </c>
    </row>
    <row r="5819" spans="1:13" x14ac:dyDescent="0.3">
      <c r="A5819" s="2">
        <v>202309</v>
      </c>
      <c r="B5819" s="19">
        <f>DATE(表格1[[#This Row],[年]],表格1[[#This Row],[月]],1)</f>
        <v>45170</v>
      </c>
      <c r="C5819" s="2" t="str">
        <f>LEFT(表格1[[#This Row],[年月]],4)</f>
        <v>2023</v>
      </c>
      <c r="D5819" s="2" t="str">
        <f>RIGHT(表格1[[#This Row],[年月]],2)</f>
        <v>09</v>
      </c>
      <c r="E5819" s="5">
        <v>10015000</v>
      </c>
      <c r="F5819" s="2" t="str">
        <f>VLOOKUP(TEXT(表格1[[#This Row],[地區]],"00000000"),縣市代碼,2,0)</f>
        <v>花蓮縣</v>
      </c>
      <c r="G5819" s="2" t="s">
        <v>4</v>
      </c>
      <c r="H5819" s="13">
        <v>461498</v>
      </c>
      <c r="I5819" s="14">
        <v>257782203</v>
      </c>
      <c r="J5819" s="14">
        <f>表格1[[#This Row],[信用卡交易筆數]]/1000</f>
        <v>461.49799999999999</v>
      </c>
      <c r="K5819" s="14">
        <f>表格1[[#This Row],[信用卡交易金額'[新臺幣']]]/1000</f>
        <v>257782.20300000001</v>
      </c>
      <c r="L5819" s="14">
        <f>表格1[[#This Row],[信用卡交易金額'[新臺幣']]]/1000000</f>
        <v>257.78220299999998</v>
      </c>
      <c r="M5819" s="14" t="str" cm="1">
        <f t="array" ref="M5819">_xlfn.TEXTJOIN("", TRUE, _xlfn.XLOOKUP(TRUE, VALUE(表格1[[#This Row],[年月]]) &lt;= VALUE($R$8:$R$12), $Q$8:$Q$12)) &amp; "年度"</f>
        <v>2024年度</v>
      </c>
    </row>
    <row r="5820" spans="1:13" x14ac:dyDescent="0.3">
      <c r="A5820" s="2">
        <v>202309</v>
      </c>
      <c r="B5820" s="19">
        <f>DATE(表格1[[#This Row],[年]],表格1[[#This Row],[月]],1)</f>
        <v>45170</v>
      </c>
      <c r="C5820" s="2" t="str">
        <f>LEFT(表格1[[#This Row],[年月]],4)</f>
        <v>2023</v>
      </c>
      <c r="D5820" s="2" t="str">
        <f>RIGHT(表格1[[#This Row],[年月]],2)</f>
        <v>09</v>
      </c>
      <c r="E5820" s="5">
        <v>10015000</v>
      </c>
      <c r="F5820" s="2" t="str">
        <f>VLOOKUP(TEXT(表格1[[#This Row],[地區]],"00000000"),縣市代碼,2,0)</f>
        <v>花蓮縣</v>
      </c>
      <c r="G5820" s="2" t="s">
        <v>5</v>
      </c>
      <c r="H5820" s="13">
        <v>28274</v>
      </c>
      <c r="I5820" s="14">
        <v>73368222</v>
      </c>
      <c r="J5820" s="14">
        <f>表格1[[#This Row],[信用卡交易筆數]]/1000</f>
        <v>28.274000000000001</v>
      </c>
      <c r="K5820" s="14">
        <f>表格1[[#This Row],[信用卡交易金額'[新臺幣']]]/1000</f>
        <v>73368.221999999994</v>
      </c>
      <c r="L5820" s="14">
        <f>表格1[[#This Row],[信用卡交易金額'[新臺幣']]]/1000000</f>
        <v>73.368222000000003</v>
      </c>
      <c r="M5820" s="14" t="str" cm="1">
        <f t="array" ref="M5820">_xlfn.TEXTJOIN("", TRUE, _xlfn.XLOOKUP(TRUE, VALUE(表格1[[#This Row],[年月]]) &lt;= VALUE($R$8:$R$12), $Q$8:$Q$12)) &amp; "年度"</f>
        <v>2024年度</v>
      </c>
    </row>
    <row r="5821" spans="1:13" x14ac:dyDescent="0.3">
      <c r="A5821" s="2">
        <v>202309</v>
      </c>
      <c r="B5821" s="19">
        <f>DATE(表格1[[#This Row],[年]],表格1[[#This Row],[月]],1)</f>
        <v>45170</v>
      </c>
      <c r="C5821" s="2" t="str">
        <f>LEFT(表格1[[#This Row],[年月]],4)</f>
        <v>2023</v>
      </c>
      <c r="D5821" s="2" t="str">
        <f>RIGHT(表格1[[#This Row],[年月]],2)</f>
        <v>09</v>
      </c>
      <c r="E5821" s="5">
        <v>10015000</v>
      </c>
      <c r="F5821" s="2" t="str">
        <f>VLOOKUP(TEXT(表格1[[#This Row],[地區]],"00000000"),縣市代碼,2,0)</f>
        <v>花蓮縣</v>
      </c>
      <c r="G5821" s="2" t="s">
        <v>6</v>
      </c>
      <c r="H5821" s="13">
        <v>47675</v>
      </c>
      <c r="I5821" s="14">
        <v>164806940</v>
      </c>
      <c r="J5821" s="14">
        <f>表格1[[#This Row],[信用卡交易筆數]]/1000</f>
        <v>47.674999999999997</v>
      </c>
      <c r="K5821" s="14">
        <f>表格1[[#This Row],[信用卡交易金額'[新臺幣']]]/1000</f>
        <v>164806.94</v>
      </c>
      <c r="L5821" s="14">
        <f>表格1[[#This Row],[信用卡交易金額'[新臺幣']]]/1000000</f>
        <v>164.80694</v>
      </c>
      <c r="M5821" s="14" t="str" cm="1">
        <f t="array" ref="M5821">_xlfn.TEXTJOIN("", TRUE, _xlfn.XLOOKUP(TRUE, VALUE(表格1[[#This Row],[年月]]) &lt;= VALUE($R$8:$R$12), $Q$8:$Q$12)) &amp; "年度"</f>
        <v>2024年度</v>
      </c>
    </row>
    <row r="5822" spans="1:13" x14ac:dyDescent="0.3">
      <c r="A5822" s="2">
        <v>202309</v>
      </c>
      <c r="B5822" s="19">
        <f>DATE(表格1[[#This Row],[年]],表格1[[#This Row],[月]],1)</f>
        <v>45170</v>
      </c>
      <c r="C5822" s="2" t="str">
        <f>LEFT(表格1[[#This Row],[年月]],4)</f>
        <v>2023</v>
      </c>
      <c r="D5822" s="2" t="str">
        <f>RIGHT(表格1[[#This Row],[年月]],2)</f>
        <v>09</v>
      </c>
      <c r="E5822" s="5">
        <v>10015000</v>
      </c>
      <c r="F5822" s="2" t="str">
        <f>VLOOKUP(TEXT(表格1[[#This Row],[地區]],"00000000"),縣市代碼,2,0)</f>
        <v>花蓮縣</v>
      </c>
      <c r="G5822" s="2" t="s">
        <v>7</v>
      </c>
      <c r="H5822" s="13">
        <v>298165</v>
      </c>
      <c r="I5822" s="14">
        <v>306523841</v>
      </c>
      <c r="J5822" s="14">
        <f>表格1[[#This Row],[信用卡交易筆數]]/1000</f>
        <v>298.16500000000002</v>
      </c>
      <c r="K5822" s="14">
        <f>表格1[[#This Row],[信用卡交易金額'[新臺幣']]]/1000</f>
        <v>306523.84100000001</v>
      </c>
      <c r="L5822" s="14">
        <f>表格1[[#This Row],[信用卡交易金額'[新臺幣']]]/1000000</f>
        <v>306.523841</v>
      </c>
      <c r="M5822" s="14" t="str" cm="1">
        <f t="array" ref="M5822">_xlfn.TEXTJOIN("", TRUE, _xlfn.XLOOKUP(TRUE, VALUE(表格1[[#This Row],[年月]]) &lt;= VALUE($R$8:$R$12), $Q$8:$Q$12)) &amp; "年度"</f>
        <v>2024年度</v>
      </c>
    </row>
    <row r="5823" spans="1:13" x14ac:dyDescent="0.3">
      <c r="A5823" s="2">
        <v>202309</v>
      </c>
      <c r="B5823" s="19">
        <f>DATE(表格1[[#This Row],[年]],表格1[[#This Row],[月]],1)</f>
        <v>45170</v>
      </c>
      <c r="C5823" s="2" t="str">
        <f>LEFT(表格1[[#This Row],[年月]],4)</f>
        <v>2023</v>
      </c>
      <c r="D5823" s="2" t="str">
        <f>RIGHT(表格1[[#This Row],[年月]],2)</f>
        <v>09</v>
      </c>
      <c r="E5823" s="5">
        <v>10015000</v>
      </c>
      <c r="F5823" s="2" t="str">
        <f>VLOOKUP(TEXT(表格1[[#This Row],[地區]],"00000000"),縣市代碼,2,0)</f>
        <v>花蓮縣</v>
      </c>
      <c r="G5823" s="2" t="s">
        <v>8</v>
      </c>
      <c r="H5823" s="13">
        <v>202982</v>
      </c>
      <c r="I5823" s="14">
        <v>390184122</v>
      </c>
      <c r="J5823" s="14">
        <f>表格1[[#This Row],[信用卡交易筆數]]/1000</f>
        <v>202.982</v>
      </c>
      <c r="K5823" s="14">
        <f>表格1[[#This Row],[信用卡交易金額'[新臺幣']]]/1000</f>
        <v>390184.12199999997</v>
      </c>
      <c r="L5823" s="14">
        <f>表格1[[#This Row],[信用卡交易金額'[新臺幣']]]/1000000</f>
        <v>390.184122</v>
      </c>
      <c r="M5823" s="14" t="str" cm="1">
        <f t="array" ref="M5823">_xlfn.TEXTJOIN("", TRUE, _xlfn.XLOOKUP(TRUE, VALUE(表格1[[#This Row],[年月]]) &lt;= VALUE($R$8:$R$12), $Q$8:$Q$12)) &amp; "年度"</f>
        <v>2024年度</v>
      </c>
    </row>
    <row r="5824" spans="1:13" x14ac:dyDescent="0.3">
      <c r="A5824" s="2">
        <v>202309</v>
      </c>
      <c r="B5824" s="19">
        <f>DATE(表格1[[#This Row],[年]],表格1[[#This Row],[月]],1)</f>
        <v>45170</v>
      </c>
      <c r="C5824" s="2" t="str">
        <f>LEFT(表格1[[#This Row],[年月]],4)</f>
        <v>2023</v>
      </c>
      <c r="D5824" s="2" t="str">
        <f>RIGHT(表格1[[#This Row],[年月]],2)</f>
        <v>09</v>
      </c>
      <c r="E5824" s="5">
        <v>10015000</v>
      </c>
      <c r="F5824" s="2" t="str">
        <f>VLOOKUP(TEXT(表格1[[#This Row],[地區]],"00000000"),縣市代碼,2,0)</f>
        <v>花蓮縣</v>
      </c>
      <c r="G5824" s="2" t="s">
        <v>9</v>
      </c>
      <c r="H5824" s="13">
        <v>425846</v>
      </c>
      <c r="I5824" s="14">
        <v>495094279</v>
      </c>
      <c r="J5824" s="14">
        <f>表格1[[#This Row],[信用卡交易筆數]]/1000</f>
        <v>425.846</v>
      </c>
      <c r="K5824" s="14">
        <f>表格1[[#This Row],[信用卡交易金額'[新臺幣']]]/1000</f>
        <v>495094.27899999998</v>
      </c>
      <c r="L5824" s="14">
        <f>表格1[[#This Row],[信用卡交易金額'[新臺幣']]]/1000000</f>
        <v>495.09427899999997</v>
      </c>
      <c r="M5824" s="14" t="str" cm="1">
        <f t="array" ref="M5824">_xlfn.TEXTJOIN("", TRUE, _xlfn.XLOOKUP(TRUE, VALUE(表格1[[#This Row],[年月]]) &lt;= VALUE($R$8:$R$12), $Q$8:$Q$12)) &amp; "年度"</f>
        <v>2024年度</v>
      </c>
    </row>
    <row r="5825" spans="1:13" x14ac:dyDescent="0.3">
      <c r="A5825" s="2">
        <v>202309</v>
      </c>
      <c r="B5825" s="19">
        <f>DATE(表格1[[#This Row],[年]],表格1[[#This Row],[月]],1)</f>
        <v>45170</v>
      </c>
      <c r="C5825" s="2" t="str">
        <f>LEFT(表格1[[#This Row],[年月]],4)</f>
        <v>2023</v>
      </c>
      <c r="D5825" s="2" t="str">
        <f>RIGHT(表格1[[#This Row],[年月]],2)</f>
        <v>09</v>
      </c>
      <c r="E5825" s="5">
        <v>10015000</v>
      </c>
      <c r="F5825" s="2" t="str">
        <f>VLOOKUP(TEXT(表格1[[#This Row],[地區]],"00000000"),縣市代碼,2,0)</f>
        <v>花蓮縣</v>
      </c>
      <c r="G5825" s="2" t="s">
        <v>10</v>
      </c>
      <c r="H5825" s="13">
        <v>217594</v>
      </c>
      <c r="I5825" s="14">
        <v>633465383</v>
      </c>
      <c r="J5825" s="14">
        <f>表格1[[#This Row],[信用卡交易筆數]]/1000</f>
        <v>217.59399999999999</v>
      </c>
      <c r="K5825" s="14">
        <f>表格1[[#This Row],[信用卡交易金額'[新臺幣']]]/1000</f>
        <v>633465.38300000003</v>
      </c>
      <c r="L5825" s="14">
        <f>表格1[[#This Row],[信用卡交易金額'[新臺幣']]]/1000000</f>
        <v>633.46538299999997</v>
      </c>
      <c r="M5825" s="14" t="str" cm="1">
        <f t="array" ref="M5825">_xlfn.TEXTJOIN("", TRUE, _xlfn.XLOOKUP(TRUE, VALUE(表格1[[#This Row],[年月]]) &lt;= VALUE($R$8:$R$12), $Q$8:$Q$12)) &amp; "年度"</f>
        <v>2024年度</v>
      </c>
    </row>
    <row r="5826" spans="1:13" x14ac:dyDescent="0.3">
      <c r="A5826" s="2">
        <v>202309</v>
      </c>
      <c r="B5826" s="19">
        <f>DATE(表格1[[#This Row],[年]],表格1[[#This Row],[月]],1)</f>
        <v>45170</v>
      </c>
      <c r="C5826" s="2" t="str">
        <f>LEFT(表格1[[#This Row],[年月]],4)</f>
        <v>2023</v>
      </c>
      <c r="D5826" s="2" t="str">
        <f>RIGHT(表格1[[#This Row],[年月]],2)</f>
        <v>09</v>
      </c>
      <c r="E5826" s="5">
        <v>10014000</v>
      </c>
      <c r="F5826" s="2" t="str">
        <f>VLOOKUP(TEXT(表格1[[#This Row],[地區]],"00000000"),縣市代碼,2,0)</f>
        <v>臺東縣</v>
      </c>
      <c r="G5826" s="2" t="s">
        <v>4</v>
      </c>
      <c r="H5826" s="13">
        <v>232129</v>
      </c>
      <c r="I5826" s="14">
        <v>109103171</v>
      </c>
      <c r="J5826" s="14">
        <f>表格1[[#This Row],[信用卡交易筆數]]/1000</f>
        <v>232.12899999999999</v>
      </c>
      <c r="K5826" s="14">
        <f>表格1[[#This Row],[信用卡交易金額'[新臺幣']]]/1000</f>
        <v>109103.171</v>
      </c>
      <c r="L5826" s="14">
        <f>表格1[[#This Row],[信用卡交易金額'[新臺幣']]]/1000000</f>
        <v>109.103171</v>
      </c>
      <c r="M5826" s="14" t="str" cm="1">
        <f t="array" ref="M5826">_xlfn.TEXTJOIN("", TRUE, _xlfn.XLOOKUP(TRUE, VALUE(表格1[[#This Row],[年月]]) &lt;= VALUE($R$8:$R$12), $Q$8:$Q$12)) &amp; "年度"</f>
        <v>2024年度</v>
      </c>
    </row>
    <row r="5827" spans="1:13" x14ac:dyDescent="0.3">
      <c r="A5827" s="2">
        <v>202309</v>
      </c>
      <c r="B5827" s="19">
        <f>DATE(表格1[[#This Row],[年]],表格1[[#This Row],[月]],1)</f>
        <v>45170</v>
      </c>
      <c r="C5827" s="2" t="str">
        <f>LEFT(表格1[[#This Row],[年月]],4)</f>
        <v>2023</v>
      </c>
      <c r="D5827" s="2" t="str">
        <f>RIGHT(表格1[[#This Row],[年月]],2)</f>
        <v>09</v>
      </c>
      <c r="E5827" s="5">
        <v>10014000</v>
      </c>
      <c r="F5827" s="2" t="str">
        <f>VLOOKUP(TEXT(表格1[[#This Row],[地區]],"00000000"),縣市代碼,2,0)</f>
        <v>臺東縣</v>
      </c>
      <c r="G5827" s="2" t="s">
        <v>5</v>
      </c>
      <c r="H5827" s="13">
        <v>17288</v>
      </c>
      <c r="I5827" s="14">
        <v>39750406</v>
      </c>
      <c r="J5827" s="14">
        <f>表格1[[#This Row],[信用卡交易筆數]]/1000</f>
        <v>17.288</v>
      </c>
      <c r="K5827" s="14">
        <f>表格1[[#This Row],[信用卡交易金額'[新臺幣']]]/1000</f>
        <v>39750.406000000003</v>
      </c>
      <c r="L5827" s="14">
        <f>表格1[[#This Row],[信用卡交易金額'[新臺幣']]]/1000000</f>
        <v>39.750405999999998</v>
      </c>
      <c r="M5827" s="14" t="str" cm="1">
        <f t="array" ref="M5827">_xlfn.TEXTJOIN("", TRUE, _xlfn.XLOOKUP(TRUE, VALUE(表格1[[#This Row],[年月]]) &lt;= VALUE($R$8:$R$12), $Q$8:$Q$12)) &amp; "年度"</f>
        <v>2024年度</v>
      </c>
    </row>
    <row r="5828" spans="1:13" x14ac:dyDescent="0.3">
      <c r="A5828" s="2">
        <v>202309</v>
      </c>
      <c r="B5828" s="19">
        <f>DATE(表格1[[#This Row],[年]],表格1[[#This Row],[月]],1)</f>
        <v>45170</v>
      </c>
      <c r="C5828" s="2" t="str">
        <f>LEFT(表格1[[#This Row],[年月]],4)</f>
        <v>2023</v>
      </c>
      <c r="D5828" s="2" t="str">
        <f>RIGHT(表格1[[#This Row],[年月]],2)</f>
        <v>09</v>
      </c>
      <c r="E5828" s="5">
        <v>10014000</v>
      </c>
      <c r="F5828" s="2" t="str">
        <f>VLOOKUP(TEXT(表格1[[#This Row],[地區]],"00000000"),縣市代碼,2,0)</f>
        <v>臺東縣</v>
      </c>
      <c r="G5828" s="2" t="s">
        <v>6</v>
      </c>
      <c r="H5828" s="13">
        <v>25064</v>
      </c>
      <c r="I5828" s="14">
        <v>84930327</v>
      </c>
      <c r="J5828" s="14">
        <f>表格1[[#This Row],[信用卡交易筆數]]/1000</f>
        <v>25.064</v>
      </c>
      <c r="K5828" s="14">
        <f>表格1[[#This Row],[信用卡交易金額'[新臺幣']]]/1000</f>
        <v>84930.327000000005</v>
      </c>
      <c r="L5828" s="14">
        <f>表格1[[#This Row],[信用卡交易金額'[新臺幣']]]/1000000</f>
        <v>84.930327000000005</v>
      </c>
      <c r="M5828" s="14" t="str" cm="1">
        <f t="array" ref="M5828">_xlfn.TEXTJOIN("", TRUE, _xlfn.XLOOKUP(TRUE, VALUE(表格1[[#This Row],[年月]]) &lt;= VALUE($R$8:$R$12), $Q$8:$Q$12)) &amp; "年度"</f>
        <v>2024年度</v>
      </c>
    </row>
    <row r="5829" spans="1:13" x14ac:dyDescent="0.3">
      <c r="A5829" s="2">
        <v>202309</v>
      </c>
      <c r="B5829" s="19">
        <f>DATE(表格1[[#This Row],[年]],表格1[[#This Row],[月]],1)</f>
        <v>45170</v>
      </c>
      <c r="C5829" s="2" t="str">
        <f>LEFT(表格1[[#This Row],[年月]],4)</f>
        <v>2023</v>
      </c>
      <c r="D5829" s="2" t="str">
        <f>RIGHT(表格1[[#This Row],[年月]],2)</f>
        <v>09</v>
      </c>
      <c r="E5829" s="5">
        <v>10014000</v>
      </c>
      <c r="F5829" s="2" t="str">
        <f>VLOOKUP(TEXT(表格1[[#This Row],[地區]],"00000000"),縣市代碼,2,0)</f>
        <v>臺東縣</v>
      </c>
      <c r="G5829" s="2" t="s">
        <v>7</v>
      </c>
      <c r="H5829" s="13">
        <v>167312</v>
      </c>
      <c r="I5829" s="14">
        <v>167972495</v>
      </c>
      <c r="J5829" s="14">
        <f>表格1[[#This Row],[信用卡交易筆數]]/1000</f>
        <v>167.31200000000001</v>
      </c>
      <c r="K5829" s="14">
        <f>表格1[[#This Row],[信用卡交易金額'[新臺幣']]]/1000</f>
        <v>167972.495</v>
      </c>
      <c r="L5829" s="14">
        <f>表格1[[#This Row],[信用卡交易金額'[新臺幣']]]/1000000</f>
        <v>167.97249500000001</v>
      </c>
      <c r="M5829" s="14" t="str" cm="1">
        <f t="array" ref="M5829">_xlfn.TEXTJOIN("", TRUE, _xlfn.XLOOKUP(TRUE, VALUE(表格1[[#This Row],[年月]]) &lt;= VALUE($R$8:$R$12), $Q$8:$Q$12)) &amp; "年度"</f>
        <v>2024年度</v>
      </c>
    </row>
    <row r="5830" spans="1:13" x14ac:dyDescent="0.3">
      <c r="A5830" s="2">
        <v>202309</v>
      </c>
      <c r="B5830" s="19">
        <f>DATE(表格1[[#This Row],[年]],表格1[[#This Row],[月]],1)</f>
        <v>45170</v>
      </c>
      <c r="C5830" s="2" t="str">
        <f>LEFT(表格1[[#This Row],[年月]],4)</f>
        <v>2023</v>
      </c>
      <c r="D5830" s="2" t="str">
        <f>RIGHT(表格1[[#This Row],[年月]],2)</f>
        <v>09</v>
      </c>
      <c r="E5830" s="5">
        <v>10014000</v>
      </c>
      <c r="F5830" s="2" t="str">
        <f>VLOOKUP(TEXT(表格1[[#This Row],[地區]],"00000000"),縣市代碼,2,0)</f>
        <v>臺東縣</v>
      </c>
      <c r="G5830" s="2" t="s">
        <v>8</v>
      </c>
      <c r="H5830" s="13">
        <v>105574</v>
      </c>
      <c r="I5830" s="14">
        <v>205401125</v>
      </c>
      <c r="J5830" s="14">
        <f>表格1[[#This Row],[信用卡交易筆數]]/1000</f>
        <v>105.574</v>
      </c>
      <c r="K5830" s="14">
        <f>表格1[[#This Row],[信用卡交易金額'[新臺幣']]]/1000</f>
        <v>205401.125</v>
      </c>
      <c r="L5830" s="14">
        <f>表格1[[#This Row],[信用卡交易金額'[新臺幣']]]/1000000</f>
        <v>205.40112500000001</v>
      </c>
      <c r="M5830" s="14" t="str" cm="1">
        <f t="array" ref="M5830">_xlfn.TEXTJOIN("", TRUE, _xlfn.XLOOKUP(TRUE, VALUE(表格1[[#This Row],[年月]]) &lt;= VALUE($R$8:$R$12), $Q$8:$Q$12)) &amp; "年度"</f>
        <v>2024年度</v>
      </c>
    </row>
    <row r="5831" spans="1:13" x14ac:dyDescent="0.3">
      <c r="A5831" s="2">
        <v>202309</v>
      </c>
      <c r="B5831" s="19">
        <f>DATE(表格1[[#This Row],[年]],表格1[[#This Row],[月]],1)</f>
        <v>45170</v>
      </c>
      <c r="C5831" s="2" t="str">
        <f>LEFT(表格1[[#This Row],[年月]],4)</f>
        <v>2023</v>
      </c>
      <c r="D5831" s="2" t="str">
        <f>RIGHT(表格1[[#This Row],[年月]],2)</f>
        <v>09</v>
      </c>
      <c r="E5831" s="5">
        <v>10014000</v>
      </c>
      <c r="F5831" s="2" t="str">
        <f>VLOOKUP(TEXT(表格1[[#This Row],[地區]],"00000000"),縣市代碼,2,0)</f>
        <v>臺東縣</v>
      </c>
      <c r="G5831" s="2" t="s">
        <v>9</v>
      </c>
      <c r="H5831" s="13">
        <v>213814</v>
      </c>
      <c r="I5831" s="14">
        <v>247291197</v>
      </c>
      <c r="J5831" s="14">
        <f>表格1[[#This Row],[信用卡交易筆數]]/1000</f>
        <v>213.81399999999999</v>
      </c>
      <c r="K5831" s="14">
        <f>表格1[[#This Row],[信用卡交易金額'[新臺幣']]]/1000</f>
        <v>247291.19699999999</v>
      </c>
      <c r="L5831" s="14">
        <f>表格1[[#This Row],[信用卡交易金額'[新臺幣']]]/1000000</f>
        <v>247.29119700000001</v>
      </c>
      <c r="M5831" s="14" t="str" cm="1">
        <f t="array" ref="M5831">_xlfn.TEXTJOIN("", TRUE, _xlfn.XLOOKUP(TRUE, VALUE(表格1[[#This Row],[年月]]) &lt;= VALUE($R$8:$R$12), $Q$8:$Q$12)) &amp; "年度"</f>
        <v>2024年度</v>
      </c>
    </row>
    <row r="5832" spans="1:13" x14ac:dyDescent="0.3">
      <c r="A5832" s="2">
        <v>202309</v>
      </c>
      <c r="B5832" s="19">
        <f>DATE(表格1[[#This Row],[年]],表格1[[#This Row],[月]],1)</f>
        <v>45170</v>
      </c>
      <c r="C5832" s="2" t="str">
        <f>LEFT(表格1[[#This Row],[年月]],4)</f>
        <v>2023</v>
      </c>
      <c r="D5832" s="2" t="str">
        <f>RIGHT(表格1[[#This Row],[年月]],2)</f>
        <v>09</v>
      </c>
      <c r="E5832" s="5">
        <v>10014000</v>
      </c>
      <c r="F5832" s="2" t="str">
        <f>VLOOKUP(TEXT(表格1[[#This Row],[地區]],"00000000"),縣市代碼,2,0)</f>
        <v>臺東縣</v>
      </c>
      <c r="G5832" s="2" t="s">
        <v>10</v>
      </c>
      <c r="H5832" s="13">
        <v>105932</v>
      </c>
      <c r="I5832" s="14">
        <v>322964991</v>
      </c>
      <c r="J5832" s="14">
        <f>表格1[[#This Row],[信用卡交易筆數]]/1000</f>
        <v>105.932</v>
      </c>
      <c r="K5832" s="14">
        <f>表格1[[#This Row],[信用卡交易金額'[新臺幣']]]/1000</f>
        <v>322964.99099999998</v>
      </c>
      <c r="L5832" s="14">
        <f>表格1[[#This Row],[信用卡交易金額'[新臺幣']]]/1000000</f>
        <v>322.964991</v>
      </c>
      <c r="M5832" s="14" t="str" cm="1">
        <f t="array" ref="M5832">_xlfn.TEXTJOIN("", TRUE, _xlfn.XLOOKUP(TRUE, VALUE(表格1[[#This Row],[年月]]) &lt;= VALUE($R$8:$R$12), $Q$8:$Q$12)) &amp; "年度"</f>
        <v>2024年度</v>
      </c>
    </row>
    <row r="5833" spans="1:13" x14ac:dyDescent="0.3">
      <c r="A5833" s="2">
        <v>202309</v>
      </c>
      <c r="B5833" s="19">
        <f>DATE(表格1[[#This Row],[年]],表格1[[#This Row],[月]],1)</f>
        <v>45170</v>
      </c>
      <c r="C5833" s="2" t="str">
        <f>LEFT(表格1[[#This Row],[年月]],4)</f>
        <v>2023</v>
      </c>
      <c r="D5833" s="2" t="str">
        <f>RIGHT(表格1[[#This Row],[年月]],2)</f>
        <v>09</v>
      </c>
      <c r="E5833" s="5">
        <v>10016000</v>
      </c>
      <c r="F5833" s="2" t="str">
        <f>VLOOKUP(TEXT(表格1[[#This Row],[地區]],"00000000"),縣市代碼,2,0)</f>
        <v>澎湖縣</v>
      </c>
      <c r="G5833" s="2" t="s">
        <v>4</v>
      </c>
      <c r="H5833" s="13">
        <v>103260</v>
      </c>
      <c r="I5833" s="14">
        <v>48691116</v>
      </c>
      <c r="J5833" s="14">
        <f>表格1[[#This Row],[信用卡交易筆數]]/1000</f>
        <v>103.26</v>
      </c>
      <c r="K5833" s="14">
        <f>表格1[[#This Row],[信用卡交易金額'[新臺幣']]]/1000</f>
        <v>48691.116000000002</v>
      </c>
      <c r="L5833" s="14">
        <f>表格1[[#This Row],[信用卡交易金額'[新臺幣']]]/1000000</f>
        <v>48.691116000000001</v>
      </c>
      <c r="M5833" s="14" t="str" cm="1">
        <f t="array" ref="M5833">_xlfn.TEXTJOIN("", TRUE, _xlfn.XLOOKUP(TRUE, VALUE(表格1[[#This Row],[年月]]) &lt;= VALUE($R$8:$R$12), $Q$8:$Q$12)) &amp; "年度"</f>
        <v>2024年度</v>
      </c>
    </row>
    <row r="5834" spans="1:13" x14ac:dyDescent="0.3">
      <c r="A5834" s="2">
        <v>202309</v>
      </c>
      <c r="B5834" s="19">
        <f>DATE(表格1[[#This Row],[年]],表格1[[#This Row],[月]],1)</f>
        <v>45170</v>
      </c>
      <c r="C5834" s="2" t="str">
        <f>LEFT(表格1[[#This Row],[年月]],4)</f>
        <v>2023</v>
      </c>
      <c r="D5834" s="2" t="str">
        <f>RIGHT(表格1[[#This Row],[年月]],2)</f>
        <v>09</v>
      </c>
      <c r="E5834" s="5">
        <v>10016000</v>
      </c>
      <c r="F5834" s="2" t="str">
        <f>VLOOKUP(TEXT(表格1[[#This Row],[地區]],"00000000"),縣市代碼,2,0)</f>
        <v>澎湖縣</v>
      </c>
      <c r="G5834" s="2" t="s">
        <v>5</v>
      </c>
      <c r="H5834" s="13">
        <v>7687</v>
      </c>
      <c r="I5834" s="14">
        <v>20231558</v>
      </c>
      <c r="J5834" s="14">
        <f>表格1[[#This Row],[信用卡交易筆數]]/1000</f>
        <v>7.6870000000000003</v>
      </c>
      <c r="K5834" s="14">
        <f>表格1[[#This Row],[信用卡交易金額'[新臺幣']]]/1000</f>
        <v>20231.558000000001</v>
      </c>
      <c r="L5834" s="14">
        <f>表格1[[#This Row],[信用卡交易金額'[新臺幣']]]/1000000</f>
        <v>20.231558</v>
      </c>
      <c r="M5834" s="14" t="str" cm="1">
        <f t="array" ref="M5834">_xlfn.TEXTJOIN("", TRUE, _xlfn.XLOOKUP(TRUE, VALUE(表格1[[#This Row],[年月]]) &lt;= VALUE($R$8:$R$12), $Q$8:$Q$12)) &amp; "年度"</f>
        <v>2024年度</v>
      </c>
    </row>
    <row r="5835" spans="1:13" x14ac:dyDescent="0.3">
      <c r="A5835" s="2">
        <v>202309</v>
      </c>
      <c r="B5835" s="19">
        <f>DATE(表格1[[#This Row],[年]],表格1[[#This Row],[月]],1)</f>
        <v>45170</v>
      </c>
      <c r="C5835" s="2" t="str">
        <f>LEFT(表格1[[#This Row],[年月]],4)</f>
        <v>2023</v>
      </c>
      <c r="D5835" s="2" t="str">
        <f>RIGHT(表格1[[#This Row],[年月]],2)</f>
        <v>09</v>
      </c>
      <c r="E5835" s="5">
        <v>10016000</v>
      </c>
      <c r="F5835" s="2" t="str">
        <f>VLOOKUP(TEXT(表格1[[#This Row],[地區]],"00000000"),縣市代碼,2,0)</f>
        <v>澎湖縣</v>
      </c>
      <c r="G5835" s="2" t="s">
        <v>6</v>
      </c>
      <c r="H5835" s="13">
        <v>12819</v>
      </c>
      <c r="I5835" s="14">
        <v>42819130</v>
      </c>
      <c r="J5835" s="14">
        <f>表格1[[#This Row],[信用卡交易筆數]]/1000</f>
        <v>12.819000000000001</v>
      </c>
      <c r="K5835" s="14">
        <f>表格1[[#This Row],[信用卡交易金額'[新臺幣']]]/1000</f>
        <v>42819.13</v>
      </c>
      <c r="L5835" s="14">
        <f>表格1[[#This Row],[信用卡交易金額'[新臺幣']]]/1000000</f>
        <v>42.819130000000001</v>
      </c>
      <c r="M5835" s="14" t="str" cm="1">
        <f t="array" ref="M5835">_xlfn.TEXTJOIN("", TRUE, _xlfn.XLOOKUP(TRUE, VALUE(表格1[[#This Row],[年月]]) &lt;= VALUE($R$8:$R$12), $Q$8:$Q$12)) &amp; "年度"</f>
        <v>2024年度</v>
      </c>
    </row>
    <row r="5836" spans="1:13" x14ac:dyDescent="0.3">
      <c r="A5836" s="2">
        <v>202309</v>
      </c>
      <c r="B5836" s="19">
        <f>DATE(表格1[[#This Row],[年]],表格1[[#This Row],[月]],1)</f>
        <v>45170</v>
      </c>
      <c r="C5836" s="2" t="str">
        <f>LEFT(表格1[[#This Row],[年月]],4)</f>
        <v>2023</v>
      </c>
      <c r="D5836" s="2" t="str">
        <f>RIGHT(表格1[[#This Row],[年月]],2)</f>
        <v>09</v>
      </c>
      <c r="E5836" s="5">
        <v>10016000</v>
      </c>
      <c r="F5836" s="2" t="str">
        <f>VLOOKUP(TEXT(表格1[[#This Row],[地區]],"00000000"),縣市代碼,2,0)</f>
        <v>澎湖縣</v>
      </c>
      <c r="G5836" s="2" t="s">
        <v>7</v>
      </c>
      <c r="H5836" s="13">
        <v>68122</v>
      </c>
      <c r="I5836" s="14">
        <v>83176119</v>
      </c>
      <c r="J5836" s="14">
        <f>表格1[[#This Row],[信用卡交易筆數]]/1000</f>
        <v>68.122</v>
      </c>
      <c r="K5836" s="14">
        <f>表格1[[#This Row],[信用卡交易金額'[新臺幣']]]/1000</f>
        <v>83176.119000000006</v>
      </c>
      <c r="L5836" s="14">
        <f>表格1[[#This Row],[信用卡交易金額'[新臺幣']]]/1000000</f>
        <v>83.176119</v>
      </c>
      <c r="M5836" s="14" t="str" cm="1">
        <f t="array" ref="M5836">_xlfn.TEXTJOIN("", TRUE, _xlfn.XLOOKUP(TRUE, VALUE(表格1[[#This Row],[年月]]) &lt;= VALUE($R$8:$R$12), $Q$8:$Q$12)) &amp; "年度"</f>
        <v>2024年度</v>
      </c>
    </row>
    <row r="5837" spans="1:13" x14ac:dyDescent="0.3">
      <c r="A5837" s="2">
        <v>202309</v>
      </c>
      <c r="B5837" s="19">
        <f>DATE(表格1[[#This Row],[年]],表格1[[#This Row],[月]],1)</f>
        <v>45170</v>
      </c>
      <c r="C5837" s="2" t="str">
        <f>LEFT(表格1[[#This Row],[年月]],4)</f>
        <v>2023</v>
      </c>
      <c r="D5837" s="2" t="str">
        <f>RIGHT(表格1[[#This Row],[年月]],2)</f>
        <v>09</v>
      </c>
      <c r="E5837" s="5">
        <v>10016000</v>
      </c>
      <c r="F5837" s="2" t="str">
        <f>VLOOKUP(TEXT(表格1[[#This Row],[地區]],"00000000"),縣市代碼,2,0)</f>
        <v>澎湖縣</v>
      </c>
      <c r="G5837" s="2" t="s">
        <v>8</v>
      </c>
      <c r="H5837" s="13">
        <v>53581</v>
      </c>
      <c r="I5837" s="14">
        <v>88693076</v>
      </c>
      <c r="J5837" s="14">
        <f>表格1[[#This Row],[信用卡交易筆數]]/1000</f>
        <v>53.581000000000003</v>
      </c>
      <c r="K5837" s="14">
        <f>表格1[[#This Row],[信用卡交易金額'[新臺幣']]]/1000</f>
        <v>88693.076000000001</v>
      </c>
      <c r="L5837" s="14">
        <f>表格1[[#This Row],[信用卡交易金額'[新臺幣']]]/1000000</f>
        <v>88.693076000000005</v>
      </c>
      <c r="M5837" s="14" t="str" cm="1">
        <f t="array" ref="M5837">_xlfn.TEXTJOIN("", TRUE, _xlfn.XLOOKUP(TRUE, VALUE(表格1[[#This Row],[年月]]) &lt;= VALUE($R$8:$R$12), $Q$8:$Q$12)) &amp; "年度"</f>
        <v>2024年度</v>
      </c>
    </row>
    <row r="5838" spans="1:13" x14ac:dyDescent="0.3">
      <c r="A5838" s="2">
        <v>202309</v>
      </c>
      <c r="B5838" s="19">
        <f>DATE(表格1[[#This Row],[年]],表格1[[#This Row],[月]],1)</f>
        <v>45170</v>
      </c>
      <c r="C5838" s="2" t="str">
        <f>LEFT(表格1[[#This Row],[年月]],4)</f>
        <v>2023</v>
      </c>
      <c r="D5838" s="2" t="str">
        <f>RIGHT(表格1[[#This Row],[年月]],2)</f>
        <v>09</v>
      </c>
      <c r="E5838" s="5">
        <v>10016000</v>
      </c>
      <c r="F5838" s="2" t="str">
        <f>VLOOKUP(TEXT(表格1[[#This Row],[地區]],"00000000"),縣市代碼,2,0)</f>
        <v>澎湖縣</v>
      </c>
      <c r="G5838" s="2" t="s">
        <v>9</v>
      </c>
      <c r="H5838" s="13">
        <v>105447</v>
      </c>
      <c r="I5838" s="14">
        <v>116963910</v>
      </c>
      <c r="J5838" s="14">
        <f>表格1[[#This Row],[信用卡交易筆數]]/1000</f>
        <v>105.447</v>
      </c>
      <c r="K5838" s="14">
        <f>表格1[[#This Row],[信用卡交易金額'[新臺幣']]]/1000</f>
        <v>116963.91</v>
      </c>
      <c r="L5838" s="14">
        <f>表格1[[#This Row],[信用卡交易金額'[新臺幣']]]/1000000</f>
        <v>116.96391</v>
      </c>
      <c r="M5838" s="14" t="str" cm="1">
        <f t="array" ref="M5838">_xlfn.TEXTJOIN("", TRUE, _xlfn.XLOOKUP(TRUE, VALUE(表格1[[#This Row],[年月]]) &lt;= VALUE($R$8:$R$12), $Q$8:$Q$12)) &amp; "年度"</f>
        <v>2024年度</v>
      </c>
    </row>
    <row r="5839" spans="1:13" x14ac:dyDescent="0.3">
      <c r="A5839" s="2">
        <v>202309</v>
      </c>
      <c r="B5839" s="19">
        <f>DATE(表格1[[#This Row],[年]],表格1[[#This Row],[月]],1)</f>
        <v>45170</v>
      </c>
      <c r="C5839" s="2" t="str">
        <f>LEFT(表格1[[#This Row],[年月]],4)</f>
        <v>2023</v>
      </c>
      <c r="D5839" s="2" t="str">
        <f>RIGHT(表格1[[#This Row],[年月]],2)</f>
        <v>09</v>
      </c>
      <c r="E5839" s="5">
        <v>10016000</v>
      </c>
      <c r="F5839" s="2" t="str">
        <f>VLOOKUP(TEXT(表格1[[#This Row],[地區]],"00000000"),縣市代碼,2,0)</f>
        <v>澎湖縣</v>
      </c>
      <c r="G5839" s="2" t="s">
        <v>10</v>
      </c>
      <c r="H5839" s="13">
        <v>46410</v>
      </c>
      <c r="I5839" s="14">
        <v>128628576</v>
      </c>
      <c r="J5839" s="14">
        <f>表格1[[#This Row],[信用卡交易筆數]]/1000</f>
        <v>46.41</v>
      </c>
      <c r="K5839" s="14">
        <f>表格1[[#This Row],[信用卡交易金額'[新臺幣']]]/1000</f>
        <v>128628.576</v>
      </c>
      <c r="L5839" s="14">
        <f>表格1[[#This Row],[信用卡交易金額'[新臺幣']]]/1000000</f>
        <v>128.62857600000001</v>
      </c>
      <c r="M5839" s="14" t="str" cm="1">
        <f t="array" ref="M5839">_xlfn.TEXTJOIN("", TRUE, _xlfn.XLOOKUP(TRUE, VALUE(表格1[[#This Row],[年月]]) &lt;= VALUE($R$8:$R$12), $Q$8:$Q$12)) &amp; "年度"</f>
        <v>2024年度</v>
      </c>
    </row>
    <row r="5840" spans="1:13" x14ac:dyDescent="0.3">
      <c r="A5840" s="2">
        <v>202309</v>
      </c>
      <c r="B5840" s="19">
        <f>DATE(表格1[[#This Row],[年]],表格1[[#This Row],[月]],1)</f>
        <v>45170</v>
      </c>
      <c r="C5840" s="2" t="str">
        <f>LEFT(表格1[[#This Row],[年月]],4)</f>
        <v>2023</v>
      </c>
      <c r="D5840" s="2" t="str">
        <f>RIGHT(表格1[[#This Row],[年月]],2)</f>
        <v>09</v>
      </c>
      <c r="E5840" s="5" t="s">
        <v>62</v>
      </c>
      <c r="F5840" s="2" t="str">
        <f>VLOOKUP(TEXT(表格1[[#This Row],[地區]],"00000000"),縣市代碼,2,0)</f>
        <v>金門縣</v>
      </c>
      <c r="G5840" s="2" t="s">
        <v>4</v>
      </c>
      <c r="H5840" s="13">
        <v>88836</v>
      </c>
      <c r="I5840" s="14">
        <v>45596102</v>
      </c>
      <c r="J5840" s="14">
        <f>表格1[[#This Row],[信用卡交易筆數]]/1000</f>
        <v>88.835999999999999</v>
      </c>
      <c r="K5840" s="14">
        <f>表格1[[#This Row],[信用卡交易金額'[新臺幣']]]/1000</f>
        <v>45596.101999999999</v>
      </c>
      <c r="L5840" s="14">
        <f>表格1[[#This Row],[信用卡交易金額'[新臺幣']]]/1000000</f>
        <v>45.596102000000002</v>
      </c>
      <c r="M5840" s="14" t="str" cm="1">
        <f t="array" ref="M5840">_xlfn.TEXTJOIN("", TRUE, _xlfn.XLOOKUP(TRUE, VALUE(表格1[[#This Row],[年月]]) &lt;= VALUE($R$8:$R$12), $Q$8:$Q$12)) &amp; "年度"</f>
        <v>2024年度</v>
      </c>
    </row>
    <row r="5841" spans="1:13" x14ac:dyDescent="0.3">
      <c r="A5841" s="2">
        <v>202309</v>
      </c>
      <c r="B5841" s="19">
        <f>DATE(表格1[[#This Row],[年]],表格1[[#This Row],[月]],1)</f>
        <v>45170</v>
      </c>
      <c r="C5841" s="2" t="str">
        <f>LEFT(表格1[[#This Row],[年月]],4)</f>
        <v>2023</v>
      </c>
      <c r="D5841" s="2" t="str">
        <f>RIGHT(表格1[[#This Row],[年月]],2)</f>
        <v>09</v>
      </c>
      <c r="E5841" s="5" t="s">
        <v>62</v>
      </c>
      <c r="F5841" s="2" t="str">
        <f>VLOOKUP(TEXT(表格1[[#This Row],[地區]],"00000000"),縣市代碼,2,0)</f>
        <v>金門縣</v>
      </c>
      <c r="G5841" s="2" t="s">
        <v>5</v>
      </c>
      <c r="H5841" s="13">
        <v>6122</v>
      </c>
      <c r="I5841" s="14">
        <v>13843929</v>
      </c>
      <c r="J5841" s="14">
        <f>表格1[[#This Row],[信用卡交易筆數]]/1000</f>
        <v>6.1219999999999999</v>
      </c>
      <c r="K5841" s="14">
        <f>表格1[[#This Row],[信用卡交易金額'[新臺幣']]]/1000</f>
        <v>13843.929</v>
      </c>
      <c r="L5841" s="14">
        <f>表格1[[#This Row],[信用卡交易金額'[新臺幣']]]/1000000</f>
        <v>13.843928999999999</v>
      </c>
      <c r="M5841" s="14" t="str" cm="1">
        <f t="array" ref="M5841">_xlfn.TEXTJOIN("", TRUE, _xlfn.XLOOKUP(TRUE, VALUE(表格1[[#This Row],[年月]]) &lt;= VALUE($R$8:$R$12), $Q$8:$Q$12)) &amp; "年度"</f>
        <v>2024年度</v>
      </c>
    </row>
    <row r="5842" spans="1:13" x14ac:dyDescent="0.3">
      <c r="A5842" s="2">
        <v>202309</v>
      </c>
      <c r="B5842" s="19">
        <f>DATE(表格1[[#This Row],[年]],表格1[[#This Row],[月]],1)</f>
        <v>45170</v>
      </c>
      <c r="C5842" s="2" t="str">
        <f>LEFT(表格1[[#This Row],[年月]],4)</f>
        <v>2023</v>
      </c>
      <c r="D5842" s="2" t="str">
        <f>RIGHT(表格1[[#This Row],[年月]],2)</f>
        <v>09</v>
      </c>
      <c r="E5842" s="5" t="s">
        <v>62</v>
      </c>
      <c r="F5842" s="2" t="str">
        <f>VLOOKUP(TEXT(表格1[[#This Row],[地區]],"00000000"),縣市代碼,2,0)</f>
        <v>金門縣</v>
      </c>
      <c r="G5842" s="2" t="s">
        <v>6</v>
      </c>
      <c r="H5842" s="13">
        <v>10865</v>
      </c>
      <c r="I5842" s="14">
        <v>35477195</v>
      </c>
      <c r="J5842" s="14">
        <f>表格1[[#This Row],[信用卡交易筆數]]/1000</f>
        <v>10.865</v>
      </c>
      <c r="K5842" s="14">
        <f>表格1[[#This Row],[信用卡交易金額'[新臺幣']]]/1000</f>
        <v>35477.195</v>
      </c>
      <c r="L5842" s="14">
        <f>表格1[[#This Row],[信用卡交易金額'[新臺幣']]]/1000000</f>
        <v>35.477195000000002</v>
      </c>
      <c r="M5842" s="14" t="str" cm="1">
        <f t="array" ref="M5842">_xlfn.TEXTJOIN("", TRUE, _xlfn.XLOOKUP(TRUE, VALUE(表格1[[#This Row],[年月]]) &lt;= VALUE($R$8:$R$12), $Q$8:$Q$12)) &amp; "年度"</f>
        <v>2024年度</v>
      </c>
    </row>
    <row r="5843" spans="1:13" x14ac:dyDescent="0.3">
      <c r="A5843" s="2">
        <v>202309</v>
      </c>
      <c r="B5843" s="19">
        <f>DATE(表格1[[#This Row],[年]],表格1[[#This Row],[月]],1)</f>
        <v>45170</v>
      </c>
      <c r="C5843" s="2" t="str">
        <f>LEFT(表格1[[#This Row],[年月]],4)</f>
        <v>2023</v>
      </c>
      <c r="D5843" s="2" t="str">
        <f>RIGHT(表格1[[#This Row],[年月]],2)</f>
        <v>09</v>
      </c>
      <c r="E5843" s="5" t="s">
        <v>62</v>
      </c>
      <c r="F5843" s="2" t="str">
        <f>VLOOKUP(TEXT(表格1[[#This Row],[地區]],"00000000"),縣市代碼,2,0)</f>
        <v>金門縣</v>
      </c>
      <c r="G5843" s="2" t="s">
        <v>7</v>
      </c>
      <c r="H5843" s="13">
        <v>46681</v>
      </c>
      <c r="I5843" s="14">
        <v>63028234</v>
      </c>
      <c r="J5843" s="14">
        <f>表格1[[#This Row],[信用卡交易筆數]]/1000</f>
        <v>46.680999999999997</v>
      </c>
      <c r="K5843" s="14">
        <f>表格1[[#This Row],[信用卡交易金額'[新臺幣']]]/1000</f>
        <v>63028.233999999997</v>
      </c>
      <c r="L5843" s="14">
        <f>表格1[[#This Row],[信用卡交易金額'[新臺幣']]]/1000000</f>
        <v>63.028233999999998</v>
      </c>
      <c r="M5843" s="14" t="str" cm="1">
        <f t="array" ref="M5843">_xlfn.TEXTJOIN("", TRUE, _xlfn.XLOOKUP(TRUE, VALUE(表格1[[#This Row],[年月]]) &lt;= VALUE($R$8:$R$12), $Q$8:$Q$12)) &amp; "年度"</f>
        <v>2024年度</v>
      </c>
    </row>
    <row r="5844" spans="1:13" x14ac:dyDescent="0.3">
      <c r="A5844" s="2">
        <v>202309</v>
      </c>
      <c r="B5844" s="19">
        <f>DATE(表格1[[#This Row],[年]],表格1[[#This Row],[月]],1)</f>
        <v>45170</v>
      </c>
      <c r="C5844" s="2" t="str">
        <f>LEFT(表格1[[#This Row],[年月]],4)</f>
        <v>2023</v>
      </c>
      <c r="D5844" s="2" t="str">
        <f>RIGHT(表格1[[#This Row],[年月]],2)</f>
        <v>09</v>
      </c>
      <c r="E5844" s="5" t="s">
        <v>62</v>
      </c>
      <c r="F5844" s="2" t="str">
        <f>VLOOKUP(TEXT(表格1[[#This Row],[地區]],"00000000"),縣市代碼,2,0)</f>
        <v>金門縣</v>
      </c>
      <c r="G5844" s="2" t="s">
        <v>8</v>
      </c>
      <c r="H5844" s="13">
        <v>41388</v>
      </c>
      <c r="I5844" s="14">
        <v>76691568</v>
      </c>
      <c r="J5844" s="14">
        <f>表格1[[#This Row],[信用卡交易筆數]]/1000</f>
        <v>41.387999999999998</v>
      </c>
      <c r="K5844" s="14">
        <f>表格1[[#This Row],[信用卡交易金額'[新臺幣']]]/1000</f>
        <v>76691.567999999999</v>
      </c>
      <c r="L5844" s="14">
        <f>表格1[[#This Row],[信用卡交易金額'[新臺幣']]]/1000000</f>
        <v>76.691568000000004</v>
      </c>
      <c r="M5844" s="14" t="str" cm="1">
        <f t="array" ref="M5844">_xlfn.TEXTJOIN("", TRUE, _xlfn.XLOOKUP(TRUE, VALUE(表格1[[#This Row],[年月]]) &lt;= VALUE($R$8:$R$12), $Q$8:$Q$12)) &amp; "年度"</f>
        <v>2024年度</v>
      </c>
    </row>
    <row r="5845" spans="1:13" x14ac:dyDescent="0.3">
      <c r="A5845" s="2">
        <v>202309</v>
      </c>
      <c r="B5845" s="19">
        <f>DATE(表格1[[#This Row],[年]],表格1[[#This Row],[月]],1)</f>
        <v>45170</v>
      </c>
      <c r="C5845" s="2" t="str">
        <f>LEFT(表格1[[#This Row],[年月]],4)</f>
        <v>2023</v>
      </c>
      <c r="D5845" s="2" t="str">
        <f>RIGHT(表格1[[#This Row],[年月]],2)</f>
        <v>09</v>
      </c>
      <c r="E5845" s="5" t="s">
        <v>62</v>
      </c>
      <c r="F5845" s="2" t="str">
        <f>VLOOKUP(TEXT(表格1[[#This Row],[地區]],"00000000"),縣市代碼,2,0)</f>
        <v>金門縣</v>
      </c>
      <c r="G5845" s="2" t="s">
        <v>9</v>
      </c>
      <c r="H5845" s="13">
        <v>110765</v>
      </c>
      <c r="I5845" s="14">
        <v>115462494</v>
      </c>
      <c r="J5845" s="14">
        <f>表格1[[#This Row],[信用卡交易筆數]]/1000</f>
        <v>110.765</v>
      </c>
      <c r="K5845" s="14">
        <f>表格1[[#This Row],[信用卡交易金額'[新臺幣']]]/1000</f>
        <v>115462.49400000001</v>
      </c>
      <c r="L5845" s="14">
        <f>表格1[[#This Row],[信用卡交易金額'[新臺幣']]]/1000000</f>
        <v>115.46249400000001</v>
      </c>
      <c r="M5845" s="14" t="str" cm="1">
        <f t="array" ref="M5845">_xlfn.TEXTJOIN("", TRUE, _xlfn.XLOOKUP(TRUE, VALUE(表格1[[#This Row],[年月]]) &lt;= VALUE($R$8:$R$12), $Q$8:$Q$12)) &amp; "年度"</f>
        <v>2024年度</v>
      </c>
    </row>
    <row r="5846" spans="1:13" x14ac:dyDescent="0.3">
      <c r="A5846" s="2">
        <v>202309</v>
      </c>
      <c r="B5846" s="19">
        <f>DATE(表格1[[#This Row],[年]],表格1[[#This Row],[月]],1)</f>
        <v>45170</v>
      </c>
      <c r="C5846" s="2" t="str">
        <f>LEFT(表格1[[#This Row],[年月]],4)</f>
        <v>2023</v>
      </c>
      <c r="D5846" s="2" t="str">
        <f>RIGHT(表格1[[#This Row],[年月]],2)</f>
        <v>09</v>
      </c>
      <c r="E5846" s="5" t="s">
        <v>62</v>
      </c>
      <c r="F5846" s="2" t="str">
        <f>VLOOKUP(TEXT(表格1[[#This Row],[地區]],"00000000"),縣市代碼,2,0)</f>
        <v>金門縣</v>
      </c>
      <c r="G5846" s="2" t="s">
        <v>10</v>
      </c>
      <c r="H5846" s="13">
        <v>39265</v>
      </c>
      <c r="I5846" s="14">
        <v>103684092</v>
      </c>
      <c r="J5846" s="14">
        <f>表格1[[#This Row],[信用卡交易筆數]]/1000</f>
        <v>39.265000000000001</v>
      </c>
      <c r="K5846" s="14">
        <f>表格1[[#This Row],[信用卡交易金額'[新臺幣']]]/1000</f>
        <v>103684.092</v>
      </c>
      <c r="L5846" s="14">
        <f>表格1[[#This Row],[信用卡交易金額'[新臺幣']]]/1000000</f>
        <v>103.68409200000001</v>
      </c>
      <c r="M5846" s="14" t="str" cm="1">
        <f t="array" ref="M5846">_xlfn.TEXTJOIN("", TRUE, _xlfn.XLOOKUP(TRUE, VALUE(表格1[[#This Row],[年月]]) &lt;= VALUE($R$8:$R$12), $Q$8:$Q$12)) &amp; "年度"</f>
        <v>2024年度</v>
      </c>
    </row>
    <row r="5847" spans="1:13" x14ac:dyDescent="0.3">
      <c r="A5847" s="2">
        <v>202309</v>
      </c>
      <c r="B5847" s="19">
        <f>DATE(表格1[[#This Row],[年]],表格1[[#This Row],[月]],1)</f>
        <v>45170</v>
      </c>
      <c r="C5847" s="2" t="str">
        <f>LEFT(表格1[[#This Row],[年月]],4)</f>
        <v>2023</v>
      </c>
      <c r="D5847" s="2" t="str">
        <f>RIGHT(表格1[[#This Row],[年月]],2)</f>
        <v>09</v>
      </c>
      <c r="E5847" s="5">
        <v>9007000</v>
      </c>
      <c r="F5847" s="2" t="str">
        <f>VLOOKUP(TEXT(表格1[[#This Row],[地區]],"00000000"),縣市代碼,2,0)</f>
        <v>連江縣</v>
      </c>
      <c r="G5847" s="2" t="s">
        <v>4</v>
      </c>
      <c r="H5847" s="13">
        <v>16608</v>
      </c>
      <c r="I5847" s="14">
        <v>13049599</v>
      </c>
      <c r="J5847" s="14">
        <f>表格1[[#This Row],[信用卡交易筆數]]/1000</f>
        <v>16.608000000000001</v>
      </c>
      <c r="K5847" s="14">
        <f>表格1[[#This Row],[信用卡交易金額'[新臺幣']]]/1000</f>
        <v>13049.599</v>
      </c>
      <c r="L5847" s="14">
        <f>表格1[[#This Row],[信用卡交易金額'[新臺幣']]]/1000000</f>
        <v>13.049599000000001</v>
      </c>
      <c r="M5847" s="14" t="str" cm="1">
        <f t="array" ref="M5847">_xlfn.TEXTJOIN("", TRUE, _xlfn.XLOOKUP(TRUE, VALUE(表格1[[#This Row],[年月]]) &lt;= VALUE($R$8:$R$12), $Q$8:$Q$12)) &amp; "年度"</f>
        <v>2024年度</v>
      </c>
    </row>
    <row r="5848" spans="1:13" x14ac:dyDescent="0.3">
      <c r="A5848" s="2">
        <v>202309</v>
      </c>
      <c r="B5848" s="19">
        <f>DATE(表格1[[#This Row],[年]],表格1[[#This Row],[月]],1)</f>
        <v>45170</v>
      </c>
      <c r="C5848" s="2" t="str">
        <f>LEFT(表格1[[#This Row],[年月]],4)</f>
        <v>2023</v>
      </c>
      <c r="D5848" s="2" t="str">
        <f>RIGHT(表格1[[#This Row],[年月]],2)</f>
        <v>09</v>
      </c>
      <c r="E5848" s="5">
        <v>9007000</v>
      </c>
      <c r="F5848" s="2" t="str">
        <f>VLOOKUP(TEXT(表格1[[#This Row],[地區]],"00000000"),縣市代碼,2,0)</f>
        <v>連江縣</v>
      </c>
      <c r="G5848" s="2" t="s">
        <v>5</v>
      </c>
      <c r="H5848" s="13">
        <v>988</v>
      </c>
      <c r="I5848" s="14">
        <v>2168228</v>
      </c>
      <c r="J5848" s="14">
        <f>表格1[[#This Row],[信用卡交易筆數]]/1000</f>
        <v>0.98799999999999999</v>
      </c>
      <c r="K5848" s="14">
        <f>表格1[[#This Row],[信用卡交易金額'[新臺幣']]]/1000</f>
        <v>2168.2280000000001</v>
      </c>
      <c r="L5848" s="14">
        <f>表格1[[#This Row],[信用卡交易金額'[新臺幣']]]/1000000</f>
        <v>2.168228</v>
      </c>
      <c r="M5848" s="14" t="str" cm="1">
        <f t="array" ref="M5848">_xlfn.TEXTJOIN("", TRUE, _xlfn.XLOOKUP(TRUE, VALUE(表格1[[#This Row],[年月]]) &lt;= VALUE($R$8:$R$12), $Q$8:$Q$12)) &amp; "年度"</f>
        <v>2024年度</v>
      </c>
    </row>
    <row r="5849" spans="1:13" x14ac:dyDescent="0.3">
      <c r="A5849" s="2">
        <v>202309</v>
      </c>
      <c r="B5849" s="19">
        <f>DATE(表格1[[#This Row],[年]],表格1[[#This Row],[月]],1)</f>
        <v>45170</v>
      </c>
      <c r="C5849" s="2" t="str">
        <f>LEFT(表格1[[#This Row],[年月]],4)</f>
        <v>2023</v>
      </c>
      <c r="D5849" s="2" t="str">
        <f>RIGHT(表格1[[#This Row],[年月]],2)</f>
        <v>09</v>
      </c>
      <c r="E5849" s="5">
        <v>9007000</v>
      </c>
      <c r="F5849" s="2" t="str">
        <f>VLOOKUP(TEXT(表格1[[#This Row],[地區]],"00000000"),縣市代碼,2,0)</f>
        <v>連江縣</v>
      </c>
      <c r="G5849" s="2" t="s">
        <v>6</v>
      </c>
      <c r="H5849" s="13">
        <v>1771</v>
      </c>
      <c r="I5849" s="14">
        <v>4674268</v>
      </c>
      <c r="J5849" s="14">
        <f>表格1[[#This Row],[信用卡交易筆數]]/1000</f>
        <v>1.7709999999999999</v>
      </c>
      <c r="K5849" s="14">
        <f>表格1[[#This Row],[信用卡交易金額'[新臺幣']]]/1000</f>
        <v>4674.268</v>
      </c>
      <c r="L5849" s="14">
        <f>表格1[[#This Row],[信用卡交易金額'[新臺幣']]]/1000000</f>
        <v>4.6742679999999996</v>
      </c>
      <c r="M5849" s="14" t="str" cm="1">
        <f t="array" ref="M5849">_xlfn.TEXTJOIN("", TRUE, _xlfn.XLOOKUP(TRUE, VALUE(表格1[[#This Row],[年月]]) &lt;= VALUE($R$8:$R$12), $Q$8:$Q$12)) &amp; "年度"</f>
        <v>2024年度</v>
      </c>
    </row>
    <row r="5850" spans="1:13" x14ac:dyDescent="0.3">
      <c r="A5850" s="2">
        <v>202309</v>
      </c>
      <c r="B5850" s="19">
        <f>DATE(表格1[[#This Row],[年]],表格1[[#This Row],[月]],1)</f>
        <v>45170</v>
      </c>
      <c r="C5850" s="2" t="str">
        <f>LEFT(表格1[[#This Row],[年月]],4)</f>
        <v>2023</v>
      </c>
      <c r="D5850" s="2" t="str">
        <f>RIGHT(表格1[[#This Row],[年月]],2)</f>
        <v>09</v>
      </c>
      <c r="E5850" s="5">
        <v>9007000</v>
      </c>
      <c r="F5850" s="2" t="str">
        <f>VLOOKUP(TEXT(表格1[[#This Row],[地區]],"00000000"),縣市代碼,2,0)</f>
        <v>連江縣</v>
      </c>
      <c r="G5850" s="2" t="s">
        <v>7</v>
      </c>
      <c r="H5850" s="13">
        <v>8788</v>
      </c>
      <c r="I5850" s="14">
        <v>11150827</v>
      </c>
      <c r="J5850" s="14">
        <f>表格1[[#This Row],[信用卡交易筆數]]/1000</f>
        <v>8.7880000000000003</v>
      </c>
      <c r="K5850" s="14">
        <f>表格1[[#This Row],[信用卡交易金額'[新臺幣']]]/1000</f>
        <v>11150.826999999999</v>
      </c>
      <c r="L5850" s="14">
        <f>表格1[[#This Row],[信用卡交易金額'[新臺幣']]]/1000000</f>
        <v>11.150827</v>
      </c>
      <c r="M5850" s="14" t="str" cm="1">
        <f t="array" ref="M5850">_xlfn.TEXTJOIN("", TRUE, _xlfn.XLOOKUP(TRUE, VALUE(表格1[[#This Row],[年月]]) &lt;= VALUE($R$8:$R$12), $Q$8:$Q$12)) &amp; "年度"</f>
        <v>2024年度</v>
      </c>
    </row>
    <row r="5851" spans="1:13" x14ac:dyDescent="0.3">
      <c r="A5851" s="2">
        <v>202309</v>
      </c>
      <c r="B5851" s="19">
        <f>DATE(表格1[[#This Row],[年]],表格1[[#This Row],[月]],1)</f>
        <v>45170</v>
      </c>
      <c r="C5851" s="2" t="str">
        <f>LEFT(表格1[[#This Row],[年月]],4)</f>
        <v>2023</v>
      </c>
      <c r="D5851" s="2" t="str">
        <f>RIGHT(表格1[[#This Row],[年月]],2)</f>
        <v>09</v>
      </c>
      <c r="E5851" s="5">
        <v>9007000</v>
      </c>
      <c r="F5851" s="2" t="str">
        <f>VLOOKUP(TEXT(表格1[[#This Row],[地區]],"00000000"),縣市代碼,2,0)</f>
        <v>連江縣</v>
      </c>
      <c r="G5851" s="2" t="s">
        <v>8</v>
      </c>
      <c r="H5851" s="13">
        <v>8430</v>
      </c>
      <c r="I5851" s="14">
        <v>14499550</v>
      </c>
      <c r="J5851" s="14">
        <f>表格1[[#This Row],[信用卡交易筆數]]/1000</f>
        <v>8.43</v>
      </c>
      <c r="K5851" s="14">
        <f>表格1[[#This Row],[信用卡交易金額'[新臺幣']]]/1000</f>
        <v>14499.55</v>
      </c>
      <c r="L5851" s="14">
        <f>表格1[[#This Row],[信用卡交易金額'[新臺幣']]]/1000000</f>
        <v>14.499549999999999</v>
      </c>
      <c r="M5851" s="14" t="str" cm="1">
        <f t="array" ref="M5851">_xlfn.TEXTJOIN("", TRUE, _xlfn.XLOOKUP(TRUE, VALUE(表格1[[#This Row],[年月]]) &lt;= VALUE($R$8:$R$12), $Q$8:$Q$12)) &amp; "年度"</f>
        <v>2024年度</v>
      </c>
    </row>
    <row r="5852" spans="1:13" x14ac:dyDescent="0.3">
      <c r="A5852" s="2">
        <v>202309</v>
      </c>
      <c r="B5852" s="19">
        <f>DATE(表格1[[#This Row],[年]],表格1[[#This Row],[月]],1)</f>
        <v>45170</v>
      </c>
      <c r="C5852" s="2" t="str">
        <f>LEFT(表格1[[#This Row],[年月]],4)</f>
        <v>2023</v>
      </c>
      <c r="D5852" s="2" t="str">
        <f>RIGHT(表格1[[#This Row],[年月]],2)</f>
        <v>09</v>
      </c>
      <c r="E5852" s="5">
        <v>9007000</v>
      </c>
      <c r="F5852" s="2" t="str">
        <f>VLOOKUP(TEXT(表格1[[#This Row],[地區]],"00000000"),縣市代碼,2,0)</f>
        <v>連江縣</v>
      </c>
      <c r="G5852" s="2" t="s">
        <v>9</v>
      </c>
      <c r="H5852" s="13">
        <v>14940</v>
      </c>
      <c r="I5852" s="14">
        <v>16421110</v>
      </c>
      <c r="J5852" s="14">
        <f>表格1[[#This Row],[信用卡交易筆數]]/1000</f>
        <v>14.94</v>
      </c>
      <c r="K5852" s="14">
        <f>表格1[[#This Row],[信用卡交易金額'[新臺幣']]]/1000</f>
        <v>16421.11</v>
      </c>
      <c r="L5852" s="14">
        <f>表格1[[#This Row],[信用卡交易金額'[新臺幣']]]/1000000</f>
        <v>16.421109999999999</v>
      </c>
      <c r="M5852" s="14" t="str" cm="1">
        <f t="array" ref="M5852">_xlfn.TEXTJOIN("", TRUE, _xlfn.XLOOKUP(TRUE, VALUE(表格1[[#This Row],[年月]]) &lt;= VALUE($R$8:$R$12), $Q$8:$Q$12)) &amp; "年度"</f>
        <v>2024年度</v>
      </c>
    </row>
    <row r="5853" spans="1:13" x14ac:dyDescent="0.3">
      <c r="A5853" s="2">
        <v>202309</v>
      </c>
      <c r="B5853" s="19">
        <f>DATE(表格1[[#This Row],[年]],表格1[[#This Row],[月]],1)</f>
        <v>45170</v>
      </c>
      <c r="C5853" s="2" t="str">
        <f>LEFT(表格1[[#This Row],[年月]],4)</f>
        <v>2023</v>
      </c>
      <c r="D5853" s="2" t="str">
        <f>RIGHT(表格1[[#This Row],[年月]],2)</f>
        <v>09</v>
      </c>
      <c r="E5853" s="5">
        <v>9007000</v>
      </c>
      <c r="F5853" s="2" t="str">
        <f>VLOOKUP(TEXT(表格1[[#This Row],[地區]],"00000000"),縣市代碼,2,0)</f>
        <v>連江縣</v>
      </c>
      <c r="G5853" s="2" t="s">
        <v>10</v>
      </c>
      <c r="H5853" s="13">
        <v>7193</v>
      </c>
      <c r="I5853" s="14">
        <v>17014896</v>
      </c>
      <c r="J5853" s="14">
        <f>表格1[[#This Row],[信用卡交易筆數]]/1000</f>
        <v>7.1929999999999996</v>
      </c>
      <c r="K5853" s="14">
        <f>表格1[[#This Row],[信用卡交易金額'[新臺幣']]]/1000</f>
        <v>17014.896000000001</v>
      </c>
      <c r="L5853" s="14">
        <f>表格1[[#This Row],[信用卡交易金額'[新臺幣']]]/1000000</f>
        <v>17.014896</v>
      </c>
      <c r="M5853" s="14" t="str" cm="1">
        <f t="array" ref="M5853">_xlfn.TEXTJOIN("", TRUE, _xlfn.XLOOKUP(TRUE, VALUE(表格1[[#This Row],[年月]]) &lt;= VALUE($R$8:$R$12), $Q$8:$Q$12)) &amp; "年度"</f>
        <v>2024年度</v>
      </c>
    </row>
    <row r="5854" spans="1:13" x14ac:dyDescent="0.3">
      <c r="A5854" s="2">
        <v>202310</v>
      </c>
      <c r="B5854" s="19">
        <f>DATE(表格1[[#This Row],[年]],表格1[[#This Row],[月]],1)</f>
        <v>45200</v>
      </c>
      <c r="C5854" s="2" t="str">
        <f>LEFT(表格1[[#This Row],[年月]],4)</f>
        <v>2023</v>
      </c>
      <c r="D5854" s="2" t="str">
        <f>RIGHT(表格1[[#This Row],[年月]],2)</f>
        <v>10</v>
      </c>
      <c r="E5854" s="5">
        <v>63000000</v>
      </c>
      <c r="F5854" s="2" t="str">
        <f>VLOOKUP(TEXT(表格1[[#This Row],[地區]],"00000000"),縣市代碼,2,0)</f>
        <v>臺北市</v>
      </c>
      <c r="G5854" s="2" t="s">
        <v>4</v>
      </c>
      <c r="H5854" s="13">
        <v>13240883</v>
      </c>
      <c r="I5854" s="14">
        <v>7580340904</v>
      </c>
      <c r="J5854" s="14">
        <f>表格1[[#This Row],[信用卡交易筆數]]/1000</f>
        <v>13240.883</v>
      </c>
      <c r="K5854" s="14">
        <f>表格1[[#This Row],[信用卡交易金額'[新臺幣']]]/1000</f>
        <v>7580340.9040000001</v>
      </c>
      <c r="L5854" s="14">
        <f>表格1[[#This Row],[信用卡交易金額'[新臺幣']]]/1000000</f>
        <v>7580.3409039999997</v>
      </c>
      <c r="M5854" s="14" t="str" cm="1">
        <f t="array" ref="M5854">_xlfn.TEXTJOIN("", TRUE, _xlfn.XLOOKUP(TRUE, VALUE(表格1[[#This Row],[年月]]) &lt;= VALUE($R$8:$R$12), $Q$8:$Q$12)) &amp; "年度"</f>
        <v>2024年度</v>
      </c>
    </row>
    <row r="5855" spans="1:13" x14ac:dyDescent="0.3">
      <c r="A5855" s="2">
        <v>202310</v>
      </c>
      <c r="B5855" s="19">
        <f>DATE(表格1[[#This Row],[年]],表格1[[#This Row],[月]],1)</f>
        <v>45200</v>
      </c>
      <c r="C5855" s="2" t="str">
        <f>LEFT(表格1[[#This Row],[年月]],4)</f>
        <v>2023</v>
      </c>
      <c r="D5855" s="2" t="str">
        <f>RIGHT(表格1[[#This Row],[年月]],2)</f>
        <v>10</v>
      </c>
      <c r="E5855" s="5">
        <v>63000000</v>
      </c>
      <c r="F5855" s="2" t="str">
        <f>VLOOKUP(TEXT(表格1[[#This Row],[地區]],"00000000"),縣市代碼,2,0)</f>
        <v>臺北市</v>
      </c>
      <c r="G5855" s="2" t="s">
        <v>5</v>
      </c>
      <c r="H5855" s="13">
        <v>660949</v>
      </c>
      <c r="I5855" s="14">
        <v>3038807470</v>
      </c>
      <c r="J5855" s="14">
        <f>表格1[[#This Row],[信用卡交易筆數]]/1000</f>
        <v>660.94899999999996</v>
      </c>
      <c r="K5855" s="14">
        <f>表格1[[#This Row],[信用卡交易金額'[新臺幣']]]/1000</f>
        <v>3038807.47</v>
      </c>
      <c r="L5855" s="14">
        <f>表格1[[#This Row],[信用卡交易金額'[新臺幣']]]/1000000</f>
        <v>3038.8074700000002</v>
      </c>
      <c r="M5855" s="14" t="str" cm="1">
        <f t="array" ref="M5855">_xlfn.TEXTJOIN("", TRUE, _xlfn.XLOOKUP(TRUE, VALUE(表格1[[#This Row],[年月]]) &lt;= VALUE($R$8:$R$12), $Q$8:$Q$12)) &amp; "年度"</f>
        <v>2024年度</v>
      </c>
    </row>
    <row r="5856" spans="1:13" x14ac:dyDescent="0.3">
      <c r="A5856" s="2">
        <v>202310</v>
      </c>
      <c r="B5856" s="19">
        <f>DATE(表格1[[#This Row],[年]],表格1[[#This Row],[月]],1)</f>
        <v>45200</v>
      </c>
      <c r="C5856" s="2" t="str">
        <f>LEFT(表格1[[#This Row],[年月]],4)</f>
        <v>2023</v>
      </c>
      <c r="D5856" s="2" t="str">
        <f>RIGHT(表格1[[#This Row],[年月]],2)</f>
        <v>10</v>
      </c>
      <c r="E5856" s="5">
        <v>63000000</v>
      </c>
      <c r="F5856" s="2" t="str">
        <f>VLOOKUP(TEXT(表格1[[#This Row],[地區]],"00000000"),縣市代碼,2,0)</f>
        <v>臺北市</v>
      </c>
      <c r="G5856" s="2" t="s">
        <v>6</v>
      </c>
      <c r="H5856" s="13">
        <v>925391</v>
      </c>
      <c r="I5856" s="14">
        <v>4720555945</v>
      </c>
      <c r="J5856" s="14">
        <f>表格1[[#This Row],[信用卡交易筆數]]/1000</f>
        <v>925.39099999999996</v>
      </c>
      <c r="K5856" s="14">
        <f>表格1[[#This Row],[信用卡交易金額'[新臺幣']]]/1000</f>
        <v>4720555.9450000003</v>
      </c>
      <c r="L5856" s="14">
        <f>表格1[[#This Row],[信用卡交易金額'[新臺幣']]]/1000000</f>
        <v>4720.5559450000001</v>
      </c>
      <c r="M5856" s="14" t="str" cm="1">
        <f t="array" ref="M5856">_xlfn.TEXTJOIN("", TRUE, _xlfn.XLOOKUP(TRUE, VALUE(表格1[[#This Row],[年月]]) &lt;= VALUE($R$8:$R$12), $Q$8:$Q$12)) &amp; "年度"</f>
        <v>2024年度</v>
      </c>
    </row>
    <row r="5857" spans="1:13" x14ac:dyDescent="0.3">
      <c r="A5857" s="2">
        <v>202310</v>
      </c>
      <c r="B5857" s="19">
        <f>DATE(表格1[[#This Row],[年]],表格1[[#This Row],[月]],1)</f>
        <v>45200</v>
      </c>
      <c r="C5857" s="2" t="str">
        <f>LEFT(表格1[[#This Row],[年月]],4)</f>
        <v>2023</v>
      </c>
      <c r="D5857" s="2" t="str">
        <f>RIGHT(表格1[[#This Row],[年月]],2)</f>
        <v>10</v>
      </c>
      <c r="E5857" s="5">
        <v>63000000</v>
      </c>
      <c r="F5857" s="2" t="str">
        <f>VLOOKUP(TEXT(表格1[[#This Row],[地區]],"00000000"),縣市代碼,2,0)</f>
        <v>臺北市</v>
      </c>
      <c r="G5857" s="2" t="s">
        <v>7</v>
      </c>
      <c r="H5857" s="13">
        <v>5365788</v>
      </c>
      <c r="I5857" s="14">
        <v>6049511909</v>
      </c>
      <c r="J5857" s="14">
        <f>表格1[[#This Row],[信用卡交易筆數]]/1000</f>
        <v>5365.7879999999996</v>
      </c>
      <c r="K5857" s="14">
        <f>表格1[[#This Row],[信用卡交易金額'[新臺幣']]]/1000</f>
        <v>6049511.909</v>
      </c>
      <c r="L5857" s="14">
        <f>表格1[[#This Row],[信用卡交易金額'[新臺幣']]]/1000000</f>
        <v>6049.5119089999998</v>
      </c>
      <c r="M5857" s="14" t="str" cm="1">
        <f t="array" ref="M5857">_xlfn.TEXTJOIN("", TRUE, _xlfn.XLOOKUP(TRUE, VALUE(表格1[[#This Row],[年月]]) &lt;= VALUE($R$8:$R$12), $Q$8:$Q$12)) &amp; "年度"</f>
        <v>2024年度</v>
      </c>
    </row>
    <row r="5858" spans="1:13" x14ac:dyDescent="0.3">
      <c r="A5858" s="2">
        <v>202310</v>
      </c>
      <c r="B5858" s="19">
        <f>DATE(表格1[[#This Row],[年]],表格1[[#This Row],[月]],1)</f>
        <v>45200</v>
      </c>
      <c r="C5858" s="2" t="str">
        <f>LEFT(表格1[[#This Row],[年月]],4)</f>
        <v>2023</v>
      </c>
      <c r="D5858" s="2" t="str">
        <f>RIGHT(表格1[[#This Row],[年月]],2)</f>
        <v>10</v>
      </c>
      <c r="E5858" s="5">
        <v>63000000</v>
      </c>
      <c r="F5858" s="2" t="str">
        <f>VLOOKUP(TEXT(表格1[[#This Row],[地區]],"00000000"),縣市代碼,2,0)</f>
        <v>臺北市</v>
      </c>
      <c r="G5858" s="2" t="s">
        <v>8</v>
      </c>
      <c r="H5858" s="13">
        <v>4397883</v>
      </c>
      <c r="I5858" s="14">
        <v>11809816886</v>
      </c>
      <c r="J5858" s="14">
        <f>表格1[[#This Row],[信用卡交易筆數]]/1000</f>
        <v>4397.8829999999998</v>
      </c>
      <c r="K5858" s="14">
        <f>表格1[[#This Row],[信用卡交易金額'[新臺幣']]]/1000</f>
        <v>11809816.886</v>
      </c>
      <c r="L5858" s="14">
        <f>表格1[[#This Row],[信用卡交易金額'[新臺幣']]]/1000000</f>
        <v>11809.816886000001</v>
      </c>
      <c r="M5858" s="14" t="str" cm="1">
        <f t="array" ref="M5858">_xlfn.TEXTJOIN("", TRUE, _xlfn.XLOOKUP(TRUE, VALUE(表格1[[#This Row],[年月]]) &lt;= VALUE($R$8:$R$12), $Q$8:$Q$12)) &amp; "年度"</f>
        <v>2024年度</v>
      </c>
    </row>
    <row r="5859" spans="1:13" x14ac:dyDescent="0.3">
      <c r="A5859" s="2">
        <v>202310</v>
      </c>
      <c r="B5859" s="19">
        <f>DATE(表格1[[#This Row],[年]],表格1[[#This Row],[月]],1)</f>
        <v>45200</v>
      </c>
      <c r="C5859" s="2" t="str">
        <f>LEFT(表格1[[#This Row],[年月]],4)</f>
        <v>2023</v>
      </c>
      <c r="D5859" s="2" t="str">
        <f>RIGHT(表格1[[#This Row],[年月]],2)</f>
        <v>10</v>
      </c>
      <c r="E5859" s="5">
        <v>63000000</v>
      </c>
      <c r="F5859" s="2" t="str">
        <f>VLOOKUP(TEXT(表格1[[#This Row],[地區]],"00000000"),縣市代碼,2,0)</f>
        <v>臺北市</v>
      </c>
      <c r="G5859" s="2" t="s">
        <v>9</v>
      </c>
      <c r="H5859" s="13">
        <v>9701208</v>
      </c>
      <c r="I5859" s="14">
        <v>15548194875</v>
      </c>
      <c r="J5859" s="14">
        <f>表格1[[#This Row],[信用卡交易筆數]]/1000</f>
        <v>9701.2080000000005</v>
      </c>
      <c r="K5859" s="14">
        <f>表格1[[#This Row],[信用卡交易金額'[新臺幣']]]/1000</f>
        <v>15548194.875</v>
      </c>
      <c r="L5859" s="14">
        <f>表格1[[#This Row],[信用卡交易金額'[新臺幣']]]/1000000</f>
        <v>15548.194874999999</v>
      </c>
      <c r="M5859" s="14" t="str" cm="1">
        <f t="array" ref="M5859">_xlfn.TEXTJOIN("", TRUE, _xlfn.XLOOKUP(TRUE, VALUE(表格1[[#This Row],[年月]]) &lt;= VALUE($R$8:$R$12), $Q$8:$Q$12)) &amp; "年度"</f>
        <v>2024年度</v>
      </c>
    </row>
    <row r="5860" spans="1:13" x14ac:dyDescent="0.3">
      <c r="A5860" s="2">
        <v>202310</v>
      </c>
      <c r="B5860" s="19">
        <f>DATE(表格1[[#This Row],[年]],表格1[[#This Row],[月]],1)</f>
        <v>45200</v>
      </c>
      <c r="C5860" s="2" t="str">
        <f>LEFT(表格1[[#This Row],[年月]],4)</f>
        <v>2023</v>
      </c>
      <c r="D5860" s="2" t="str">
        <f>RIGHT(表格1[[#This Row],[年月]],2)</f>
        <v>10</v>
      </c>
      <c r="E5860" s="5">
        <v>63000000</v>
      </c>
      <c r="F5860" s="2" t="str">
        <f>VLOOKUP(TEXT(表格1[[#This Row],[地區]],"00000000"),縣市代碼,2,0)</f>
        <v>臺北市</v>
      </c>
      <c r="G5860" s="2" t="s">
        <v>10</v>
      </c>
      <c r="H5860" s="13">
        <v>4621294</v>
      </c>
      <c r="I5860" s="14">
        <v>15897999892</v>
      </c>
      <c r="J5860" s="14">
        <f>表格1[[#This Row],[信用卡交易筆數]]/1000</f>
        <v>4621.2939999999999</v>
      </c>
      <c r="K5860" s="14">
        <f>表格1[[#This Row],[信用卡交易金額'[新臺幣']]]/1000</f>
        <v>15897999.892000001</v>
      </c>
      <c r="L5860" s="14">
        <f>表格1[[#This Row],[信用卡交易金額'[新臺幣']]]/1000000</f>
        <v>15897.999892</v>
      </c>
      <c r="M5860" s="14" t="str" cm="1">
        <f t="array" ref="M5860">_xlfn.TEXTJOIN("", TRUE, _xlfn.XLOOKUP(TRUE, VALUE(表格1[[#This Row],[年月]]) &lt;= VALUE($R$8:$R$12), $Q$8:$Q$12)) &amp; "年度"</f>
        <v>2024年度</v>
      </c>
    </row>
    <row r="5861" spans="1:13" x14ac:dyDescent="0.3">
      <c r="A5861" s="2">
        <v>202310</v>
      </c>
      <c r="B5861" s="19">
        <f>DATE(表格1[[#This Row],[年]],表格1[[#This Row],[月]],1)</f>
        <v>45200</v>
      </c>
      <c r="C5861" s="2" t="str">
        <f>LEFT(表格1[[#This Row],[年月]],4)</f>
        <v>2023</v>
      </c>
      <c r="D5861" s="2" t="str">
        <f>RIGHT(表格1[[#This Row],[年月]],2)</f>
        <v>10</v>
      </c>
      <c r="E5861" s="5">
        <v>65000000</v>
      </c>
      <c r="F5861" s="2" t="str">
        <f>VLOOKUP(TEXT(表格1[[#This Row],[地區]],"00000000"),縣市代碼,2,0)</f>
        <v>新北市</v>
      </c>
      <c r="G5861" s="2" t="s">
        <v>4</v>
      </c>
      <c r="H5861" s="13">
        <v>14885656</v>
      </c>
      <c r="I5861" s="14">
        <v>7137292325</v>
      </c>
      <c r="J5861" s="14">
        <f>表格1[[#This Row],[信用卡交易筆數]]/1000</f>
        <v>14885.656000000001</v>
      </c>
      <c r="K5861" s="14">
        <f>表格1[[#This Row],[信用卡交易金額'[新臺幣']]]/1000</f>
        <v>7137292.3250000002</v>
      </c>
      <c r="L5861" s="14">
        <f>表格1[[#This Row],[信用卡交易金額'[新臺幣']]]/1000000</f>
        <v>7137.2923250000003</v>
      </c>
      <c r="M5861" s="14" t="str" cm="1">
        <f t="array" ref="M5861">_xlfn.TEXTJOIN("", TRUE, _xlfn.XLOOKUP(TRUE, VALUE(表格1[[#This Row],[年月]]) &lt;= VALUE($R$8:$R$12), $Q$8:$Q$12)) &amp; "年度"</f>
        <v>2024年度</v>
      </c>
    </row>
    <row r="5862" spans="1:13" x14ac:dyDescent="0.3">
      <c r="A5862" s="2">
        <v>202310</v>
      </c>
      <c r="B5862" s="19">
        <f>DATE(表格1[[#This Row],[年]],表格1[[#This Row],[月]],1)</f>
        <v>45200</v>
      </c>
      <c r="C5862" s="2" t="str">
        <f>LEFT(表格1[[#This Row],[年月]],4)</f>
        <v>2023</v>
      </c>
      <c r="D5862" s="2" t="str">
        <f>RIGHT(表格1[[#This Row],[年月]],2)</f>
        <v>10</v>
      </c>
      <c r="E5862" s="5">
        <v>65000000</v>
      </c>
      <c r="F5862" s="2" t="str">
        <f>VLOOKUP(TEXT(表格1[[#This Row],[地區]],"00000000"),縣市代碼,2,0)</f>
        <v>新北市</v>
      </c>
      <c r="G5862" s="2" t="s">
        <v>5</v>
      </c>
      <c r="H5862" s="13">
        <v>842592</v>
      </c>
      <c r="I5862" s="14">
        <v>2699112128</v>
      </c>
      <c r="J5862" s="14">
        <f>表格1[[#This Row],[信用卡交易筆數]]/1000</f>
        <v>842.59199999999998</v>
      </c>
      <c r="K5862" s="14">
        <f>表格1[[#This Row],[信用卡交易金額'[新臺幣']]]/1000</f>
        <v>2699112.128</v>
      </c>
      <c r="L5862" s="14">
        <f>表格1[[#This Row],[信用卡交易金額'[新臺幣']]]/1000000</f>
        <v>2699.1121280000002</v>
      </c>
      <c r="M5862" s="14" t="str" cm="1">
        <f t="array" ref="M5862">_xlfn.TEXTJOIN("", TRUE, _xlfn.XLOOKUP(TRUE, VALUE(表格1[[#This Row],[年月]]) &lt;= VALUE($R$8:$R$12), $Q$8:$Q$12)) &amp; "年度"</f>
        <v>2024年度</v>
      </c>
    </row>
    <row r="5863" spans="1:13" x14ac:dyDescent="0.3">
      <c r="A5863" s="2">
        <v>202310</v>
      </c>
      <c r="B5863" s="19">
        <f>DATE(表格1[[#This Row],[年]],表格1[[#This Row],[月]],1)</f>
        <v>45200</v>
      </c>
      <c r="C5863" s="2" t="str">
        <f>LEFT(表格1[[#This Row],[年月]],4)</f>
        <v>2023</v>
      </c>
      <c r="D5863" s="2" t="str">
        <f>RIGHT(表格1[[#This Row],[年月]],2)</f>
        <v>10</v>
      </c>
      <c r="E5863" s="5">
        <v>65000000</v>
      </c>
      <c r="F5863" s="2" t="str">
        <f>VLOOKUP(TEXT(表格1[[#This Row],[地區]],"00000000"),縣市代碼,2,0)</f>
        <v>新北市</v>
      </c>
      <c r="G5863" s="2" t="s">
        <v>6</v>
      </c>
      <c r="H5863" s="13">
        <v>1181089</v>
      </c>
      <c r="I5863" s="14">
        <v>4259613234</v>
      </c>
      <c r="J5863" s="14">
        <f>表格1[[#This Row],[信用卡交易筆數]]/1000</f>
        <v>1181.0889999999999</v>
      </c>
      <c r="K5863" s="14">
        <f>表格1[[#This Row],[信用卡交易金額'[新臺幣']]]/1000</f>
        <v>4259613.2340000002</v>
      </c>
      <c r="L5863" s="14">
        <f>表格1[[#This Row],[信用卡交易金額'[新臺幣']]]/1000000</f>
        <v>4259.6132340000004</v>
      </c>
      <c r="M5863" s="14" t="str" cm="1">
        <f t="array" ref="M5863">_xlfn.TEXTJOIN("", TRUE, _xlfn.XLOOKUP(TRUE, VALUE(表格1[[#This Row],[年月]]) &lt;= VALUE($R$8:$R$12), $Q$8:$Q$12)) &amp; "年度"</f>
        <v>2024年度</v>
      </c>
    </row>
    <row r="5864" spans="1:13" x14ac:dyDescent="0.3">
      <c r="A5864" s="2">
        <v>202310</v>
      </c>
      <c r="B5864" s="19">
        <f>DATE(表格1[[#This Row],[年]],表格1[[#This Row],[月]],1)</f>
        <v>45200</v>
      </c>
      <c r="C5864" s="2" t="str">
        <f>LEFT(表格1[[#This Row],[年月]],4)</f>
        <v>2023</v>
      </c>
      <c r="D5864" s="2" t="str">
        <f>RIGHT(表格1[[#This Row],[年月]],2)</f>
        <v>10</v>
      </c>
      <c r="E5864" s="5">
        <v>65000000</v>
      </c>
      <c r="F5864" s="2" t="str">
        <f>VLOOKUP(TEXT(表格1[[#This Row],[地區]],"00000000"),縣市代碼,2,0)</f>
        <v>新北市</v>
      </c>
      <c r="G5864" s="2" t="s">
        <v>7</v>
      </c>
      <c r="H5864" s="13">
        <v>6564424</v>
      </c>
      <c r="I5864" s="14">
        <v>6966660534</v>
      </c>
      <c r="J5864" s="14">
        <f>表格1[[#This Row],[信用卡交易筆數]]/1000</f>
        <v>6564.424</v>
      </c>
      <c r="K5864" s="14">
        <f>表格1[[#This Row],[信用卡交易金額'[新臺幣']]]/1000</f>
        <v>6966660.534</v>
      </c>
      <c r="L5864" s="14">
        <f>表格1[[#This Row],[信用卡交易金額'[新臺幣']]]/1000000</f>
        <v>6966.6605339999996</v>
      </c>
      <c r="M5864" s="14" t="str" cm="1">
        <f t="array" ref="M5864">_xlfn.TEXTJOIN("", TRUE, _xlfn.XLOOKUP(TRUE, VALUE(表格1[[#This Row],[年月]]) &lt;= VALUE($R$8:$R$12), $Q$8:$Q$12)) &amp; "年度"</f>
        <v>2024年度</v>
      </c>
    </row>
    <row r="5865" spans="1:13" x14ac:dyDescent="0.3">
      <c r="A5865" s="2">
        <v>202310</v>
      </c>
      <c r="B5865" s="19">
        <f>DATE(表格1[[#This Row],[年]],表格1[[#This Row],[月]],1)</f>
        <v>45200</v>
      </c>
      <c r="C5865" s="2" t="str">
        <f>LEFT(表格1[[#This Row],[年月]],4)</f>
        <v>2023</v>
      </c>
      <c r="D5865" s="2" t="str">
        <f>RIGHT(表格1[[#This Row],[年月]],2)</f>
        <v>10</v>
      </c>
      <c r="E5865" s="5">
        <v>65000000</v>
      </c>
      <c r="F5865" s="2" t="str">
        <f>VLOOKUP(TEXT(表格1[[#This Row],[地區]],"00000000"),縣市代碼,2,0)</f>
        <v>新北市</v>
      </c>
      <c r="G5865" s="2" t="s">
        <v>8</v>
      </c>
      <c r="H5865" s="13">
        <v>5573862</v>
      </c>
      <c r="I5865" s="14">
        <v>11976058993</v>
      </c>
      <c r="J5865" s="14">
        <f>表格1[[#This Row],[信用卡交易筆數]]/1000</f>
        <v>5573.8620000000001</v>
      </c>
      <c r="K5865" s="14">
        <f>表格1[[#This Row],[信用卡交易金額'[新臺幣']]]/1000</f>
        <v>11976058.993000001</v>
      </c>
      <c r="L5865" s="14">
        <f>表格1[[#This Row],[信用卡交易金額'[新臺幣']]]/1000000</f>
        <v>11976.058993000001</v>
      </c>
      <c r="M5865" s="14" t="str" cm="1">
        <f t="array" ref="M5865">_xlfn.TEXTJOIN("", TRUE, _xlfn.XLOOKUP(TRUE, VALUE(表格1[[#This Row],[年月]]) &lt;= VALUE($R$8:$R$12), $Q$8:$Q$12)) &amp; "年度"</f>
        <v>2024年度</v>
      </c>
    </row>
    <row r="5866" spans="1:13" x14ac:dyDescent="0.3">
      <c r="A5866" s="2">
        <v>202310</v>
      </c>
      <c r="B5866" s="19">
        <f>DATE(表格1[[#This Row],[年]],表格1[[#This Row],[月]],1)</f>
        <v>45200</v>
      </c>
      <c r="C5866" s="2" t="str">
        <f>LEFT(表格1[[#This Row],[年月]],4)</f>
        <v>2023</v>
      </c>
      <c r="D5866" s="2" t="str">
        <f>RIGHT(表格1[[#This Row],[年月]],2)</f>
        <v>10</v>
      </c>
      <c r="E5866" s="5">
        <v>65000000</v>
      </c>
      <c r="F5866" s="2" t="str">
        <f>VLOOKUP(TEXT(表格1[[#This Row],[地區]],"00000000"),縣市代碼,2,0)</f>
        <v>新北市</v>
      </c>
      <c r="G5866" s="2" t="s">
        <v>9</v>
      </c>
      <c r="H5866" s="13">
        <v>12567956</v>
      </c>
      <c r="I5866" s="14">
        <v>16916622339</v>
      </c>
      <c r="J5866" s="14">
        <f>表格1[[#This Row],[信用卡交易筆數]]/1000</f>
        <v>12567.956</v>
      </c>
      <c r="K5866" s="14">
        <f>表格1[[#This Row],[信用卡交易金額'[新臺幣']]]/1000</f>
        <v>16916622.339000002</v>
      </c>
      <c r="L5866" s="14">
        <f>表格1[[#This Row],[信用卡交易金額'[新臺幣']]]/1000000</f>
        <v>16916.622339000001</v>
      </c>
      <c r="M5866" s="14" t="str" cm="1">
        <f t="array" ref="M5866">_xlfn.TEXTJOIN("", TRUE, _xlfn.XLOOKUP(TRUE, VALUE(表格1[[#This Row],[年月]]) &lt;= VALUE($R$8:$R$12), $Q$8:$Q$12)) &amp; "年度"</f>
        <v>2024年度</v>
      </c>
    </row>
    <row r="5867" spans="1:13" x14ac:dyDescent="0.3">
      <c r="A5867" s="2">
        <v>202310</v>
      </c>
      <c r="B5867" s="19">
        <f>DATE(表格1[[#This Row],[年]],表格1[[#This Row],[月]],1)</f>
        <v>45200</v>
      </c>
      <c r="C5867" s="2" t="str">
        <f>LEFT(表格1[[#This Row],[年月]],4)</f>
        <v>2023</v>
      </c>
      <c r="D5867" s="2" t="str">
        <f>RIGHT(表格1[[#This Row],[年月]],2)</f>
        <v>10</v>
      </c>
      <c r="E5867" s="5">
        <v>65000000</v>
      </c>
      <c r="F5867" s="2" t="str">
        <f>VLOOKUP(TEXT(表格1[[#This Row],[地區]],"00000000"),縣市代碼,2,0)</f>
        <v>新北市</v>
      </c>
      <c r="G5867" s="2" t="s">
        <v>10</v>
      </c>
      <c r="H5867" s="13">
        <v>6247794</v>
      </c>
      <c r="I5867" s="14">
        <v>17728925383</v>
      </c>
      <c r="J5867" s="14">
        <f>表格1[[#This Row],[信用卡交易筆數]]/1000</f>
        <v>6247.7939999999999</v>
      </c>
      <c r="K5867" s="14">
        <f>表格1[[#This Row],[信用卡交易金額'[新臺幣']]]/1000</f>
        <v>17728925.383000001</v>
      </c>
      <c r="L5867" s="14">
        <f>表格1[[#This Row],[信用卡交易金額'[新臺幣']]]/1000000</f>
        <v>17728.925383000002</v>
      </c>
      <c r="M5867" s="14" t="str" cm="1">
        <f t="array" ref="M5867">_xlfn.TEXTJOIN("", TRUE, _xlfn.XLOOKUP(TRUE, VALUE(表格1[[#This Row],[年月]]) &lt;= VALUE($R$8:$R$12), $Q$8:$Q$12)) &amp; "年度"</f>
        <v>2024年度</v>
      </c>
    </row>
    <row r="5868" spans="1:13" x14ac:dyDescent="0.3">
      <c r="A5868" s="2">
        <v>202310</v>
      </c>
      <c r="B5868" s="19">
        <f>DATE(表格1[[#This Row],[年]],表格1[[#This Row],[月]],1)</f>
        <v>45200</v>
      </c>
      <c r="C5868" s="2" t="str">
        <f>LEFT(表格1[[#This Row],[年月]],4)</f>
        <v>2023</v>
      </c>
      <c r="D5868" s="2" t="str">
        <f>RIGHT(表格1[[#This Row],[年月]],2)</f>
        <v>10</v>
      </c>
      <c r="E5868" s="5">
        <v>68000000</v>
      </c>
      <c r="F5868" s="2" t="str">
        <f>VLOOKUP(TEXT(表格1[[#This Row],[地區]],"00000000"),縣市代碼,2,0)</f>
        <v>桃園市</v>
      </c>
      <c r="G5868" s="2" t="s">
        <v>4</v>
      </c>
      <c r="H5868" s="13">
        <v>6729774</v>
      </c>
      <c r="I5868" s="14">
        <v>3104005074</v>
      </c>
      <c r="J5868" s="14">
        <f>表格1[[#This Row],[信用卡交易筆數]]/1000</f>
        <v>6729.7740000000003</v>
      </c>
      <c r="K5868" s="14">
        <f>表格1[[#This Row],[信用卡交易金額'[新臺幣']]]/1000</f>
        <v>3104005.074</v>
      </c>
      <c r="L5868" s="14">
        <f>表格1[[#This Row],[信用卡交易金額'[新臺幣']]]/1000000</f>
        <v>3104.0050740000001</v>
      </c>
      <c r="M5868" s="14" t="str" cm="1">
        <f t="array" ref="M5868">_xlfn.TEXTJOIN("", TRUE, _xlfn.XLOOKUP(TRUE, VALUE(表格1[[#This Row],[年月]]) &lt;= VALUE($R$8:$R$12), $Q$8:$Q$12)) &amp; "年度"</f>
        <v>2024年度</v>
      </c>
    </row>
    <row r="5869" spans="1:13" x14ac:dyDescent="0.3">
      <c r="A5869" s="2">
        <v>202310</v>
      </c>
      <c r="B5869" s="19">
        <f>DATE(表格1[[#This Row],[年]],表格1[[#This Row],[月]],1)</f>
        <v>45200</v>
      </c>
      <c r="C5869" s="2" t="str">
        <f>LEFT(表格1[[#This Row],[年月]],4)</f>
        <v>2023</v>
      </c>
      <c r="D5869" s="2" t="str">
        <f>RIGHT(表格1[[#This Row],[年月]],2)</f>
        <v>10</v>
      </c>
      <c r="E5869" s="5">
        <v>68000000</v>
      </c>
      <c r="F5869" s="2" t="str">
        <f>VLOOKUP(TEXT(表格1[[#This Row],[地區]],"00000000"),縣市代碼,2,0)</f>
        <v>桃園市</v>
      </c>
      <c r="G5869" s="2" t="s">
        <v>5</v>
      </c>
      <c r="H5869" s="13">
        <v>375460</v>
      </c>
      <c r="I5869" s="14">
        <v>1200310946</v>
      </c>
      <c r="J5869" s="14">
        <f>表格1[[#This Row],[信用卡交易筆數]]/1000</f>
        <v>375.46</v>
      </c>
      <c r="K5869" s="14">
        <f>表格1[[#This Row],[信用卡交易金額'[新臺幣']]]/1000</f>
        <v>1200310.946</v>
      </c>
      <c r="L5869" s="14">
        <f>表格1[[#This Row],[信用卡交易金額'[新臺幣']]]/1000000</f>
        <v>1200.3109460000001</v>
      </c>
      <c r="M5869" s="14" t="str" cm="1">
        <f t="array" ref="M5869">_xlfn.TEXTJOIN("", TRUE, _xlfn.XLOOKUP(TRUE, VALUE(表格1[[#This Row],[年月]]) &lt;= VALUE($R$8:$R$12), $Q$8:$Q$12)) &amp; "年度"</f>
        <v>2024年度</v>
      </c>
    </row>
    <row r="5870" spans="1:13" x14ac:dyDescent="0.3">
      <c r="A5870" s="2">
        <v>202310</v>
      </c>
      <c r="B5870" s="19">
        <f>DATE(表格1[[#This Row],[年]],表格1[[#This Row],[月]],1)</f>
        <v>45200</v>
      </c>
      <c r="C5870" s="2" t="str">
        <f>LEFT(表格1[[#This Row],[年月]],4)</f>
        <v>2023</v>
      </c>
      <c r="D5870" s="2" t="str">
        <f>RIGHT(表格1[[#This Row],[年月]],2)</f>
        <v>10</v>
      </c>
      <c r="E5870" s="5">
        <v>68000000</v>
      </c>
      <c r="F5870" s="2" t="str">
        <f>VLOOKUP(TEXT(表格1[[#This Row],[地區]],"00000000"),縣市代碼,2,0)</f>
        <v>桃園市</v>
      </c>
      <c r="G5870" s="2" t="s">
        <v>6</v>
      </c>
      <c r="H5870" s="13">
        <v>561377</v>
      </c>
      <c r="I5870" s="14">
        <v>1944168280</v>
      </c>
      <c r="J5870" s="14">
        <f>表格1[[#This Row],[信用卡交易筆數]]/1000</f>
        <v>561.37699999999995</v>
      </c>
      <c r="K5870" s="14">
        <f>表格1[[#This Row],[信用卡交易金額'[新臺幣']]]/1000</f>
        <v>1944168.28</v>
      </c>
      <c r="L5870" s="14">
        <f>表格1[[#This Row],[信用卡交易金額'[新臺幣']]]/1000000</f>
        <v>1944.1682800000001</v>
      </c>
      <c r="M5870" s="14" t="str" cm="1">
        <f t="array" ref="M5870">_xlfn.TEXTJOIN("", TRUE, _xlfn.XLOOKUP(TRUE, VALUE(表格1[[#This Row],[年月]]) &lt;= VALUE($R$8:$R$12), $Q$8:$Q$12)) &amp; "年度"</f>
        <v>2024年度</v>
      </c>
    </row>
    <row r="5871" spans="1:13" x14ac:dyDescent="0.3">
      <c r="A5871" s="2">
        <v>202310</v>
      </c>
      <c r="B5871" s="19">
        <f>DATE(表格1[[#This Row],[年]],表格1[[#This Row],[月]],1)</f>
        <v>45200</v>
      </c>
      <c r="C5871" s="2" t="str">
        <f>LEFT(表格1[[#This Row],[年月]],4)</f>
        <v>2023</v>
      </c>
      <c r="D5871" s="2" t="str">
        <f>RIGHT(表格1[[#This Row],[年月]],2)</f>
        <v>10</v>
      </c>
      <c r="E5871" s="5">
        <v>68000000</v>
      </c>
      <c r="F5871" s="2" t="str">
        <f>VLOOKUP(TEXT(表格1[[#This Row],[地區]],"00000000"),縣市代碼,2,0)</f>
        <v>桃園市</v>
      </c>
      <c r="G5871" s="2" t="s">
        <v>7</v>
      </c>
      <c r="H5871" s="13">
        <v>3327853</v>
      </c>
      <c r="I5871" s="14">
        <v>3846462633</v>
      </c>
      <c r="J5871" s="14">
        <f>表格1[[#This Row],[信用卡交易筆數]]/1000</f>
        <v>3327.8530000000001</v>
      </c>
      <c r="K5871" s="14">
        <f>表格1[[#This Row],[信用卡交易金額'[新臺幣']]]/1000</f>
        <v>3846462.6329999999</v>
      </c>
      <c r="L5871" s="14">
        <f>表格1[[#This Row],[信用卡交易金額'[新臺幣']]]/1000000</f>
        <v>3846.4626330000001</v>
      </c>
      <c r="M5871" s="14" t="str" cm="1">
        <f t="array" ref="M5871">_xlfn.TEXTJOIN("", TRUE, _xlfn.XLOOKUP(TRUE, VALUE(表格1[[#This Row],[年月]]) &lt;= VALUE($R$8:$R$12), $Q$8:$Q$12)) &amp; "年度"</f>
        <v>2024年度</v>
      </c>
    </row>
    <row r="5872" spans="1:13" x14ac:dyDescent="0.3">
      <c r="A5872" s="2">
        <v>202310</v>
      </c>
      <c r="B5872" s="19">
        <f>DATE(表格1[[#This Row],[年]],表格1[[#This Row],[月]],1)</f>
        <v>45200</v>
      </c>
      <c r="C5872" s="2" t="str">
        <f>LEFT(表格1[[#This Row],[年月]],4)</f>
        <v>2023</v>
      </c>
      <c r="D5872" s="2" t="str">
        <f>RIGHT(表格1[[#This Row],[年月]],2)</f>
        <v>10</v>
      </c>
      <c r="E5872" s="5">
        <v>68000000</v>
      </c>
      <c r="F5872" s="2" t="str">
        <f>VLOOKUP(TEXT(表格1[[#This Row],[地區]],"00000000"),縣市代碼,2,0)</f>
        <v>桃園市</v>
      </c>
      <c r="G5872" s="2" t="s">
        <v>8</v>
      </c>
      <c r="H5872" s="13">
        <v>2750248</v>
      </c>
      <c r="I5872" s="14">
        <v>5492323878</v>
      </c>
      <c r="J5872" s="14">
        <f>表格1[[#This Row],[信用卡交易筆數]]/1000</f>
        <v>2750.248</v>
      </c>
      <c r="K5872" s="14">
        <f>表格1[[#This Row],[信用卡交易金額'[新臺幣']]]/1000</f>
        <v>5492323.8779999996</v>
      </c>
      <c r="L5872" s="14">
        <f>表格1[[#This Row],[信用卡交易金額'[新臺幣']]]/1000000</f>
        <v>5492.3238780000001</v>
      </c>
      <c r="M5872" s="14" t="str" cm="1">
        <f t="array" ref="M5872">_xlfn.TEXTJOIN("", TRUE, _xlfn.XLOOKUP(TRUE, VALUE(表格1[[#This Row],[年月]]) &lt;= VALUE($R$8:$R$12), $Q$8:$Q$12)) &amp; "年度"</f>
        <v>2024年度</v>
      </c>
    </row>
    <row r="5873" spans="1:13" x14ac:dyDescent="0.3">
      <c r="A5873" s="2">
        <v>202310</v>
      </c>
      <c r="B5873" s="19">
        <f>DATE(表格1[[#This Row],[年]],表格1[[#This Row],[月]],1)</f>
        <v>45200</v>
      </c>
      <c r="C5873" s="2" t="str">
        <f>LEFT(表格1[[#This Row],[年月]],4)</f>
        <v>2023</v>
      </c>
      <c r="D5873" s="2" t="str">
        <f>RIGHT(表格1[[#This Row],[年月]],2)</f>
        <v>10</v>
      </c>
      <c r="E5873" s="5">
        <v>68000000</v>
      </c>
      <c r="F5873" s="2" t="str">
        <f>VLOOKUP(TEXT(表格1[[#This Row],[地區]],"00000000"),縣市代碼,2,0)</f>
        <v>桃園市</v>
      </c>
      <c r="G5873" s="2" t="s">
        <v>9</v>
      </c>
      <c r="H5873" s="13">
        <v>5481553</v>
      </c>
      <c r="I5873" s="14">
        <v>8145575612</v>
      </c>
      <c r="J5873" s="14">
        <f>表格1[[#This Row],[信用卡交易筆數]]/1000</f>
        <v>5481.5529999999999</v>
      </c>
      <c r="K5873" s="14">
        <f>表格1[[#This Row],[信用卡交易金額'[新臺幣']]]/1000</f>
        <v>8145575.6119999997</v>
      </c>
      <c r="L5873" s="14">
        <f>表格1[[#This Row],[信用卡交易金額'[新臺幣']]]/1000000</f>
        <v>8145.5756119999996</v>
      </c>
      <c r="M5873" s="14" t="str" cm="1">
        <f t="array" ref="M5873">_xlfn.TEXTJOIN("", TRUE, _xlfn.XLOOKUP(TRUE, VALUE(表格1[[#This Row],[年月]]) &lt;= VALUE($R$8:$R$12), $Q$8:$Q$12)) &amp; "年度"</f>
        <v>2024年度</v>
      </c>
    </row>
    <row r="5874" spans="1:13" x14ac:dyDescent="0.3">
      <c r="A5874" s="2">
        <v>202310</v>
      </c>
      <c r="B5874" s="19">
        <f>DATE(表格1[[#This Row],[年]],表格1[[#This Row],[月]],1)</f>
        <v>45200</v>
      </c>
      <c r="C5874" s="2" t="str">
        <f>LEFT(表格1[[#This Row],[年月]],4)</f>
        <v>2023</v>
      </c>
      <c r="D5874" s="2" t="str">
        <f>RIGHT(表格1[[#This Row],[年月]],2)</f>
        <v>10</v>
      </c>
      <c r="E5874" s="5">
        <v>68000000</v>
      </c>
      <c r="F5874" s="2" t="str">
        <f>VLOOKUP(TEXT(表格1[[#This Row],[地區]],"00000000"),縣市代碼,2,0)</f>
        <v>桃園市</v>
      </c>
      <c r="G5874" s="2" t="s">
        <v>10</v>
      </c>
      <c r="H5874" s="13">
        <v>2967252</v>
      </c>
      <c r="I5874" s="14">
        <v>8374227296</v>
      </c>
      <c r="J5874" s="14">
        <f>表格1[[#This Row],[信用卡交易筆數]]/1000</f>
        <v>2967.252</v>
      </c>
      <c r="K5874" s="14">
        <f>表格1[[#This Row],[信用卡交易金額'[新臺幣']]]/1000</f>
        <v>8374227.2960000001</v>
      </c>
      <c r="L5874" s="14">
        <f>表格1[[#This Row],[信用卡交易金額'[新臺幣']]]/1000000</f>
        <v>8374.2272959999991</v>
      </c>
      <c r="M5874" s="14" t="str" cm="1">
        <f t="array" ref="M5874">_xlfn.TEXTJOIN("", TRUE, _xlfn.XLOOKUP(TRUE, VALUE(表格1[[#This Row],[年月]]) &lt;= VALUE($R$8:$R$12), $Q$8:$Q$12)) &amp; "年度"</f>
        <v>2024年度</v>
      </c>
    </row>
    <row r="5875" spans="1:13" x14ac:dyDescent="0.3">
      <c r="A5875" s="2">
        <v>202310</v>
      </c>
      <c r="B5875" s="19">
        <f>DATE(表格1[[#This Row],[年]],表格1[[#This Row],[月]],1)</f>
        <v>45200</v>
      </c>
      <c r="C5875" s="2" t="str">
        <f>LEFT(表格1[[#This Row],[年月]],4)</f>
        <v>2023</v>
      </c>
      <c r="D5875" s="2" t="str">
        <f>RIGHT(表格1[[#This Row],[年月]],2)</f>
        <v>10</v>
      </c>
      <c r="E5875" s="5">
        <v>10004000</v>
      </c>
      <c r="F5875" s="2" t="str">
        <f>VLOOKUP(TEXT(表格1[[#This Row],[地區]],"00000000"),縣市代碼,2,0)</f>
        <v>新竹縣</v>
      </c>
      <c r="G5875" s="2" t="s">
        <v>4</v>
      </c>
      <c r="H5875" s="13">
        <v>1940340</v>
      </c>
      <c r="I5875" s="14">
        <v>961139369</v>
      </c>
      <c r="J5875" s="14">
        <f>表格1[[#This Row],[信用卡交易筆數]]/1000</f>
        <v>1940.34</v>
      </c>
      <c r="K5875" s="14">
        <f>表格1[[#This Row],[信用卡交易金額'[新臺幣']]]/1000</f>
        <v>961139.36899999995</v>
      </c>
      <c r="L5875" s="14">
        <f>表格1[[#This Row],[信用卡交易金額'[新臺幣']]]/1000000</f>
        <v>961.13936899999999</v>
      </c>
      <c r="M5875" s="14" t="str" cm="1">
        <f t="array" ref="M5875">_xlfn.TEXTJOIN("", TRUE, _xlfn.XLOOKUP(TRUE, VALUE(表格1[[#This Row],[年月]]) &lt;= VALUE($R$8:$R$12), $Q$8:$Q$12)) &amp; "年度"</f>
        <v>2024年度</v>
      </c>
    </row>
    <row r="5876" spans="1:13" x14ac:dyDescent="0.3">
      <c r="A5876" s="2">
        <v>202310</v>
      </c>
      <c r="B5876" s="19">
        <f>DATE(表格1[[#This Row],[年]],表格1[[#This Row],[月]],1)</f>
        <v>45200</v>
      </c>
      <c r="C5876" s="2" t="str">
        <f>LEFT(表格1[[#This Row],[年月]],4)</f>
        <v>2023</v>
      </c>
      <c r="D5876" s="2" t="str">
        <f>RIGHT(表格1[[#This Row],[年月]],2)</f>
        <v>10</v>
      </c>
      <c r="E5876" s="5">
        <v>10004000</v>
      </c>
      <c r="F5876" s="2" t="str">
        <f>VLOOKUP(TEXT(表格1[[#This Row],[地區]],"00000000"),縣市代碼,2,0)</f>
        <v>新竹縣</v>
      </c>
      <c r="G5876" s="2" t="s">
        <v>5</v>
      </c>
      <c r="H5876" s="13">
        <v>102712</v>
      </c>
      <c r="I5876" s="14">
        <v>373311886</v>
      </c>
      <c r="J5876" s="14">
        <f>表格1[[#This Row],[信用卡交易筆數]]/1000</f>
        <v>102.712</v>
      </c>
      <c r="K5876" s="14">
        <f>表格1[[#This Row],[信用卡交易金額'[新臺幣']]]/1000</f>
        <v>373311.886</v>
      </c>
      <c r="L5876" s="14">
        <f>表格1[[#This Row],[信用卡交易金額'[新臺幣']]]/1000000</f>
        <v>373.31188600000002</v>
      </c>
      <c r="M5876" s="14" t="str" cm="1">
        <f t="array" ref="M5876">_xlfn.TEXTJOIN("", TRUE, _xlfn.XLOOKUP(TRUE, VALUE(表格1[[#This Row],[年月]]) &lt;= VALUE($R$8:$R$12), $Q$8:$Q$12)) &amp; "年度"</f>
        <v>2024年度</v>
      </c>
    </row>
    <row r="5877" spans="1:13" x14ac:dyDescent="0.3">
      <c r="A5877" s="2">
        <v>202310</v>
      </c>
      <c r="B5877" s="19">
        <f>DATE(表格1[[#This Row],[年]],表格1[[#This Row],[月]],1)</f>
        <v>45200</v>
      </c>
      <c r="C5877" s="2" t="str">
        <f>LEFT(表格1[[#This Row],[年月]],4)</f>
        <v>2023</v>
      </c>
      <c r="D5877" s="2" t="str">
        <f>RIGHT(表格1[[#This Row],[年月]],2)</f>
        <v>10</v>
      </c>
      <c r="E5877" s="5">
        <v>10004000</v>
      </c>
      <c r="F5877" s="2" t="str">
        <f>VLOOKUP(TEXT(表格1[[#This Row],[地區]],"00000000"),縣市代碼,2,0)</f>
        <v>新竹縣</v>
      </c>
      <c r="G5877" s="2" t="s">
        <v>6</v>
      </c>
      <c r="H5877" s="13">
        <v>161469</v>
      </c>
      <c r="I5877" s="14">
        <v>651176850</v>
      </c>
      <c r="J5877" s="14">
        <f>表格1[[#This Row],[信用卡交易筆數]]/1000</f>
        <v>161.46899999999999</v>
      </c>
      <c r="K5877" s="14">
        <f>表格1[[#This Row],[信用卡交易金額'[新臺幣']]]/1000</f>
        <v>651176.85</v>
      </c>
      <c r="L5877" s="14">
        <f>表格1[[#This Row],[信用卡交易金額'[新臺幣']]]/1000000</f>
        <v>651.17684999999994</v>
      </c>
      <c r="M5877" s="14" t="str" cm="1">
        <f t="array" ref="M5877">_xlfn.TEXTJOIN("", TRUE, _xlfn.XLOOKUP(TRUE, VALUE(表格1[[#This Row],[年月]]) &lt;= VALUE($R$8:$R$12), $Q$8:$Q$12)) &amp; "年度"</f>
        <v>2024年度</v>
      </c>
    </row>
    <row r="5878" spans="1:13" x14ac:dyDescent="0.3">
      <c r="A5878" s="2">
        <v>202310</v>
      </c>
      <c r="B5878" s="19">
        <f>DATE(表格1[[#This Row],[年]],表格1[[#This Row],[月]],1)</f>
        <v>45200</v>
      </c>
      <c r="C5878" s="2" t="str">
        <f>LEFT(表格1[[#This Row],[年月]],4)</f>
        <v>2023</v>
      </c>
      <c r="D5878" s="2" t="str">
        <f>RIGHT(表格1[[#This Row],[年月]],2)</f>
        <v>10</v>
      </c>
      <c r="E5878" s="5">
        <v>10004000</v>
      </c>
      <c r="F5878" s="2" t="str">
        <f>VLOOKUP(TEXT(表格1[[#This Row],[地區]],"00000000"),縣市代碼,2,0)</f>
        <v>新竹縣</v>
      </c>
      <c r="G5878" s="2" t="s">
        <v>7</v>
      </c>
      <c r="H5878" s="13">
        <v>926724</v>
      </c>
      <c r="I5878" s="14">
        <v>1140682264</v>
      </c>
      <c r="J5878" s="14">
        <f>表格1[[#This Row],[信用卡交易筆數]]/1000</f>
        <v>926.72400000000005</v>
      </c>
      <c r="K5878" s="14">
        <f>表格1[[#This Row],[信用卡交易金額'[新臺幣']]]/1000</f>
        <v>1140682.264</v>
      </c>
      <c r="L5878" s="14">
        <f>表格1[[#This Row],[信用卡交易金額'[新臺幣']]]/1000000</f>
        <v>1140.682264</v>
      </c>
      <c r="M5878" s="14" t="str" cm="1">
        <f t="array" ref="M5878">_xlfn.TEXTJOIN("", TRUE, _xlfn.XLOOKUP(TRUE, VALUE(表格1[[#This Row],[年月]]) &lt;= VALUE($R$8:$R$12), $Q$8:$Q$12)) &amp; "年度"</f>
        <v>2024年度</v>
      </c>
    </row>
    <row r="5879" spans="1:13" x14ac:dyDescent="0.3">
      <c r="A5879" s="2">
        <v>202310</v>
      </c>
      <c r="B5879" s="19">
        <f>DATE(表格1[[#This Row],[年]],表格1[[#This Row],[月]],1)</f>
        <v>45200</v>
      </c>
      <c r="C5879" s="2" t="str">
        <f>LEFT(表格1[[#This Row],[年月]],4)</f>
        <v>2023</v>
      </c>
      <c r="D5879" s="2" t="str">
        <f>RIGHT(表格1[[#This Row],[年月]],2)</f>
        <v>10</v>
      </c>
      <c r="E5879" s="5">
        <v>10004000</v>
      </c>
      <c r="F5879" s="2" t="str">
        <f>VLOOKUP(TEXT(表格1[[#This Row],[地區]],"00000000"),縣市代碼,2,0)</f>
        <v>新竹縣</v>
      </c>
      <c r="G5879" s="2" t="s">
        <v>8</v>
      </c>
      <c r="H5879" s="13">
        <v>925072</v>
      </c>
      <c r="I5879" s="14">
        <v>1624174805</v>
      </c>
      <c r="J5879" s="14">
        <f>表格1[[#This Row],[信用卡交易筆數]]/1000</f>
        <v>925.072</v>
      </c>
      <c r="K5879" s="14">
        <f>表格1[[#This Row],[信用卡交易金額'[新臺幣']]]/1000</f>
        <v>1624174.8049999999</v>
      </c>
      <c r="L5879" s="14">
        <f>表格1[[#This Row],[信用卡交易金額'[新臺幣']]]/1000000</f>
        <v>1624.1748050000001</v>
      </c>
      <c r="M5879" s="14" t="str" cm="1">
        <f t="array" ref="M5879">_xlfn.TEXTJOIN("", TRUE, _xlfn.XLOOKUP(TRUE, VALUE(表格1[[#This Row],[年月]]) &lt;= VALUE($R$8:$R$12), $Q$8:$Q$12)) &amp; "年度"</f>
        <v>2024年度</v>
      </c>
    </row>
    <row r="5880" spans="1:13" x14ac:dyDescent="0.3">
      <c r="A5880" s="2">
        <v>202310</v>
      </c>
      <c r="B5880" s="19">
        <f>DATE(表格1[[#This Row],[年]],表格1[[#This Row],[月]],1)</f>
        <v>45200</v>
      </c>
      <c r="C5880" s="2" t="str">
        <f>LEFT(表格1[[#This Row],[年月]],4)</f>
        <v>2023</v>
      </c>
      <c r="D5880" s="2" t="str">
        <f>RIGHT(表格1[[#This Row],[年月]],2)</f>
        <v>10</v>
      </c>
      <c r="E5880" s="5">
        <v>10004000</v>
      </c>
      <c r="F5880" s="2" t="str">
        <f>VLOOKUP(TEXT(表格1[[#This Row],[地區]],"00000000"),縣市代碼,2,0)</f>
        <v>新竹縣</v>
      </c>
      <c r="G5880" s="2" t="s">
        <v>9</v>
      </c>
      <c r="H5880" s="13">
        <v>1526415</v>
      </c>
      <c r="I5880" s="14">
        <v>2152698543</v>
      </c>
      <c r="J5880" s="14">
        <f>表格1[[#This Row],[信用卡交易筆數]]/1000</f>
        <v>1526.415</v>
      </c>
      <c r="K5880" s="14">
        <f>表格1[[#This Row],[信用卡交易金額'[新臺幣']]]/1000</f>
        <v>2152698.5430000001</v>
      </c>
      <c r="L5880" s="14">
        <f>表格1[[#This Row],[信用卡交易金額'[新臺幣']]]/1000000</f>
        <v>2152.698543</v>
      </c>
      <c r="M5880" s="14" t="str" cm="1">
        <f t="array" ref="M5880">_xlfn.TEXTJOIN("", TRUE, _xlfn.XLOOKUP(TRUE, VALUE(表格1[[#This Row],[年月]]) &lt;= VALUE($R$8:$R$12), $Q$8:$Q$12)) &amp; "年度"</f>
        <v>2024年度</v>
      </c>
    </row>
    <row r="5881" spans="1:13" x14ac:dyDescent="0.3">
      <c r="A5881" s="2">
        <v>202310</v>
      </c>
      <c r="B5881" s="19">
        <f>DATE(表格1[[#This Row],[年]],表格1[[#This Row],[月]],1)</f>
        <v>45200</v>
      </c>
      <c r="C5881" s="2" t="str">
        <f>LEFT(表格1[[#This Row],[年月]],4)</f>
        <v>2023</v>
      </c>
      <c r="D5881" s="2" t="str">
        <f>RIGHT(表格1[[#This Row],[年月]],2)</f>
        <v>10</v>
      </c>
      <c r="E5881" s="5">
        <v>10004000</v>
      </c>
      <c r="F5881" s="2" t="str">
        <f>VLOOKUP(TEXT(表格1[[#This Row],[地區]],"00000000"),縣市代碼,2,0)</f>
        <v>新竹縣</v>
      </c>
      <c r="G5881" s="2" t="s">
        <v>10</v>
      </c>
      <c r="H5881" s="13">
        <v>850305</v>
      </c>
      <c r="I5881" s="14">
        <v>2307157882</v>
      </c>
      <c r="J5881" s="14">
        <f>表格1[[#This Row],[信用卡交易筆數]]/1000</f>
        <v>850.30499999999995</v>
      </c>
      <c r="K5881" s="14">
        <f>表格1[[#This Row],[信用卡交易金額'[新臺幣']]]/1000</f>
        <v>2307157.8820000002</v>
      </c>
      <c r="L5881" s="14">
        <f>表格1[[#This Row],[信用卡交易金額'[新臺幣']]]/1000000</f>
        <v>2307.157882</v>
      </c>
      <c r="M5881" s="14" t="str" cm="1">
        <f t="array" ref="M5881">_xlfn.TEXTJOIN("", TRUE, _xlfn.XLOOKUP(TRUE, VALUE(表格1[[#This Row],[年月]]) &lt;= VALUE($R$8:$R$12), $Q$8:$Q$12)) &amp; "年度"</f>
        <v>2024年度</v>
      </c>
    </row>
    <row r="5882" spans="1:13" x14ac:dyDescent="0.3">
      <c r="A5882" s="2">
        <v>202310</v>
      </c>
      <c r="B5882" s="19">
        <f>DATE(表格1[[#This Row],[年]],表格1[[#This Row],[月]],1)</f>
        <v>45200</v>
      </c>
      <c r="C5882" s="2" t="str">
        <f>LEFT(表格1[[#This Row],[年月]],4)</f>
        <v>2023</v>
      </c>
      <c r="D5882" s="2" t="str">
        <f>RIGHT(表格1[[#This Row],[年月]],2)</f>
        <v>10</v>
      </c>
      <c r="E5882" s="5">
        <v>10018000</v>
      </c>
      <c r="F5882" s="2" t="str">
        <f>VLOOKUP(TEXT(表格1[[#This Row],[地區]],"00000000"),縣市代碼,2,0)</f>
        <v>新竹市</v>
      </c>
      <c r="G5882" s="2" t="s">
        <v>4</v>
      </c>
      <c r="H5882" s="13">
        <v>1845677</v>
      </c>
      <c r="I5882" s="14">
        <v>902187609</v>
      </c>
      <c r="J5882" s="14">
        <f>表格1[[#This Row],[信用卡交易筆數]]/1000</f>
        <v>1845.6769999999999</v>
      </c>
      <c r="K5882" s="14">
        <f>表格1[[#This Row],[信用卡交易金額'[新臺幣']]]/1000</f>
        <v>902187.60900000005</v>
      </c>
      <c r="L5882" s="14">
        <f>表格1[[#This Row],[信用卡交易金額'[新臺幣']]]/1000000</f>
        <v>902.18760899999995</v>
      </c>
      <c r="M5882" s="14" t="str" cm="1">
        <f t="array" ref="M5882">_xlfn.TEXTJOIN("", TRUE, _xlfn.XLOOKUP(TRUE, VALUE(表格1[[#This Row],[年月]]) &lt;= VALUE($R$8:$R$12), $Q$8:$Q$12)) &amp; "年度"</f>
        <v>2024年度</v>
      </c>
    </row>
    <row r="5883" spans="1:13" x14ac:dyDescent="0.3">
      <c r="A5883" s="2">
        <v>202310</v>
      </c>
      <c r="B5883" s="19">
        <f>DATE(表格1[[#This Row],[年]],表格1[[#This Row],[月]],1)</f>
        <v>45200</v>
      </c>
      <c r="C5883" s="2" t="str">
        <f>LEFT(表格1[[#This Row],[年月]],4)</f>
        <v>2023</v>
      </c>
      <c r="D5883" s="2" t="str">
        <f>RIGHT(表格1[[#This Row],[年月]],2)</f>
        <v>10</v>
      </c>
      <c r="E5883" s="5">
        <v>10018000</v>
      </c>
      <c r="F5883" s="2" t="str">
        <f>VLOOKUP(TEXT(表格1[[#This Row],[地區]],"00000000"),縣市代碼,2,0)</f>
        <v>新竹市</v>
      </c>
      <c r="G5883" s="2" t="s">
        <v>5</v>
      </c>
      <c r="H5883" s="13">
        <v>93192</v>
      </c>
      <c r="I5883" s="14">
        <v>351294229</v>
      </c>
      <c r="J5883" s="14">
        <f>表格1[[#This Row],[信用卡交易筆數]]/1000</f>
        <v>93.191999999999993</v>
      </c>
      <c r="K5883" s="14">
        <f>表格1[[#This Row],[信用卡交易金額'[新臺幣']]]/1000</f>
        <v>351294.22899999999</v>
      </c>
      <c r="L5883" s="14">
        <f>表格1[[#This Row],[信用卡交易金額'[新臺幣']]]/1000000</f>
        <v>351.29422899999997</v>
      </c>
      <c r="M5883" s="14" t="str" cm="1">
        <f t="array" ref="M5883">_xlfn.TEXTJOIN("", TRUE, _xlfn.XLOOKUP(TRUE, VALUE(表格1[[#This Row],[年月]]) &lt;= VALUE($R$8:$R$12), $Q$8:$Q$12)) &amp; "年度"</f>
        <v>2024年度</v>
      </c>
    </row>
    <row r="5884" spans="1:13" x14ac:dyDescent="0.3">
      <c r="A5884" s="2">
        <v>202310</v>
      </c>
      <c r="B5884" s="19">
        <f>DATE(表格1[[#This Row],[年]],表格1[[#This Row],[月]],1)</f>
        <v>45200</v>
      </c>
      <c r="C5884" s="2" t="str">
        <f>LEFT(表格1[[#This Row],[年月]],4)</f>
        <v>2023</v>
      </c>
      <c r="D5884" s="2" t="str">
        <f>RIGHT(表格1[[#This Row],[年月]],2)</f>
        <v>10</v>
      </c>
      <c r="E5884" s="5">
        <v>10018000</v>
      </c>
      <c r="F5884" s="2" t="str">
        <f>VLOOKUP(TEXT(表格1[[#This Row],[地區]],"00000000"),縣市代碼,2,0)</f>
        <v>新竹市</v>
      </c>
      <c r="G5884" s="2" t="s">
        <v>6</v>
      </c>
      <c r="H5884" s="13">
        <v>151420</v>
      </c>
      <c r="I5884" s="14">
        <v>607785492</v>
      </c>
      <c r="J5884" s="14">
        <f>表格1[[#This Row],[信用卡交易筆數]]/1000</f>
        <v>151.41999999999999</v>
      </c>
      <c r="K5884" s="14">
        <f>表格1[[#This Row],[信用卡交易金額'[新臺幣']]]/1000</f>
        <v>607785.49199999997</v>
      </c>
      <c r="L5884" s="14">
        <f>表格1[[#This Row],[信用卡交易金額'[新臺幣']]]/1000000</f>
        <v>607.78549199999998</v>
      </c>
      <c r="M5884" s="14" t="str" cm="1">
        <f t="array" ref="M5884">_xlfn.TEXTJOIN("", TRUE, _xlfn.XLOOKUP(TRUE, VALUE(表格1[[#This Row],[年月]]) &lt;= VALUE($R$8:$R$12), $Q$8:$Q$12)) &amp; "年度"</f>
        <v>2024年度</v>
      </c>
    </row>
    <row r="5885" spans="1:13" x14ac:dyDescent="0.3">
      <c r="A5885" s="2">
        <v>202310</v>
      </c>
      <c r="B5885" s="19">
        <f>DATE(表格1[[#This Row],[年]],表格1[[#This Row],[月]],1)</f>
        <v>45200</v>
      </c>
      <c r="C5885" s="2" t="str">
        <f>LEFT(表格1[[#This Row],[年月]],4)</f>
        <v>2023</v>
      </c>
      <c r="D5885" s="2" t="str">
        <f>RIGHT(表格1[[#This Row],[年月]],2)</f>
        <v>10</v>
      </c>
      <c r="E5885" s="5">
        <v>10018000</v>
      </c>
      <c r="F5885" s="2" t="str">
        <f>VLOOKUP(TEXT(表格1[[#This Row],[地區]],"00000000"),縣市代碼,2,0)</f>
        <v>新竹市</v>
      </c>
      <c r="G5885" s="2" t="s">
        <v>7</v>
      </c>
      <c r="H5885" s="13">
        <v>798869</v>
      </c>
      <c r="I5885" s="14">
        <v>972790278</v>
      </c>
      <c r="J5885" s="14">
        <f>表格1[[#This Row],[信用卡交易筆數]]/1000</f>
        <v>798.86900000000003</v>
      </c>
      <c r="K5885" s="14">
        <f>表格1[[#This Row],[信用卡交易金額'[新臺幣']]]/1000</f>
        <v>972790.27800000005</v>
      </c>
      <c r="L5885" s="14">
        <f>表格1[[#This Row],[信用卡交易金額'[新臺幣']]]/1000000</f>
        <v>972.79027799999994</v>
      </c>
      <c r="M5885" s="14" t="str" cm="1">
        <f t="array" ref="M5885">_xlfn.TEXTJOIN("", TRUE, _xlfn.XLOOKUP(TRUE, VALUE(表格1[[#This Row],[年月]]) &lt;= VALUE($R$8:$R$12), $Q$8:$Q$12)) &amp; "年度"</f>
        <v>2024年度</v>
      </c>
    </row>
    <row r="5886" spans="1:13" x14ac:dyDescent="0.3">
      <c r="A5886" s="2">
        <v>202310</v>
      </c>
      <c r="B5886" s="19">
        <f>DATE(表格1[[#This Row],[年]],表格1[[#This Row],[月]],1)</f>
        <v>45200</v>
      </c>
      <c r="C5886" s="2" t="str">
        <f>LEFT(表格1[[#This Row],[年月]],4)</f>
        <v>2023</v>
      </c>
      <c r="D5886" s="2" t="str">
        <f>RIGHT(表格1[[#This Row],[年月]],2)</f>
        <v>10</v>
      </c>
      <c r="E5886" s="5">
        <v>10018000</v>
      </c>
      <c r="F5886" s="2" t="str">
        <f>VLOOKUP(TEXT(表格1[[#This Row],[地區]],"00000000"),縣市代碼,2,0)</f>
        <v>新竹市</v>
      </c>
      <c r="G5886" s="2" t="s">
        <v>8</v>
      </c>
      <c r="H5886" s="13">
        <v>629215</v>
      </c>
      <c r="I5886" s="14">
        <v>1609882903</v>
      </c>
      <c r="J5886" s="14">
        <f>表格1[[#This Row],[信用卡交易筆數]]/1000</f>
        <v>629.21500000000003</v>
      </c>
      <c r="K5886" s="14">
        <f>表格1[[#This Row],[信用卡交易金額'[新臺幣']]]/1000</f>
        <v>1609882.9029999999</v>
      </c>
      <c r="L5886" s="14">
        <f>表格1[[#This Row],[信用卡交易金額'[新臺幣']]]/1000000</f>
        <v>1609.8829029999999</v>
      </c>
      <c r="M5886" s="14" t="str" cm="1">
        <f t="array" ref="M5886">_xlfn.TEXTJOIN("", TRUE, _xlfn.XLOOKUP(TRUE, VALUE(表格1[[#This Row],[年月]]) &lt;= VALUE($R$8:$R$12), $Q$8:$Q$12)) &amp; "年度"</f>
        <v>2024年度</v>
      </c>
    </row>
    <row r="5887" spans="1:13" x14ac:dyDescent="0.3">
      <c r="A5887" s="2">
        <v>202310</v>
      </c>
      <c r="B5887" s="19">
        <f>DATE(表格1[[#This Row],[年]],表格1[[#This Row],[月]],1)</f>
        <v>45200</v>
      </c>
      <c r="C5887" s="2" t="str">
        <f>LEFT(表格1[[#This Row],[年月]],4)</f>
        <v>2023</v>
      </c>
      <c r="D5887" s="2" t="str">
        <f>RIGHT(表格1[[#This Row],[年月]],2)</f>
        <v>10</v>
      </c>
      <c r="E5887" s="5">
        <v>10018000</v>
      </c>
      <c r="F5887" s="2" t="str">
        <f>VLOOKUP(TEXT(表格1[[#This Row],[地區]],"00000000"),縣市代碼,2,0)</f>
        <v>新竹市</v>
      </c>
      <c r="G5887" s="2" t="s">
        <v>9</v>
      </c>
      <c r="H5887" s="13">
        <v>1495268</v>
      </c>
      <c r="I5887" s="14">
        <v>2193613107</v>
      </c>
      <c r="J5887" s="14">
        <f>表格1[[#This Row],[信用卡交易筆數]]/1000</f>
        <v>1495.268</v>
      </c>
      <c r="K5887" s="14">
        <f>表格1[[#This Row],[信用卡交易金額'[新臺幣']]]/1000</f>
        <v>2193613.1069999998</v>
      </c>
      <c r="L5887" s="14">
        <f>表格1[[#This Row],[信用卡交易金額'[新臺幣']]]/1000000</f>
        <v>2193.6131070000001</v>
      </c>
      <c r="M5887" s="14" t="str" cm="1">
        <f t="array" ref="M5887">_xlfn.TEXTJOIN("", TRUE, _xlfn.XLOOKUP(TRUE, VALUE(表格1[[#This Row],[年月]]) &lt;= VALUE($R$8:$R$12), $Q$8:$Q$12)) &amp; "年度"</f>
        <v>2024年度</v>
      </c>
    </row>
    <row r="5888" spans="1:13" x14ac:dyDescent="0.3">
      <c r="A5888" s="2">
        <v>202310</v>
      </c>
      <c r="B5888" s="19">
        <f>DATE(表格1[[#This Row],[年]],表格1[[#This Row],[月]],1)</f>
        <v>45200</v>
      </c>
      <c r="C5888" s="2" t="str">
        <f>LEFT(表格1[[#This Row],[年月]],4)</f>
        <v>2023</v>
      </c>
      <c r="D5888" s="2" t="str">
        <f>RIGHT(表格1[[#This Row],[年月]],2)</f>
        <v>10</v>
      </c>
      <c r="E5888" s="5">
        <v>10018000</v>
      </c>
      <c r="F5888" s="2" t="str">
        <f>VLOOKUP(TEXT(表格1[[#This Row],[地區]],"00000000"),縣市代碼,2,0)</f>
        <v>新竹市</v>
      </c>
      <c r="G5888" s="2" t="s">
        <v>10</v>
      </c>
      <c r="H5888" s="13">
        <v>768624</v>
      </c>
      <c r="I5888" s="14">
        <v>2057027758</v>
      </c>
      <c r="J5888" s="14">
        <f>表格1[[#This Row],[信用卡交易筆數]]/1000</f>
        <v>768.62400000000002</v>
      </c>
      <c r="K5888" s="14">
        <f>表格1[[#This Row],[信用卡交易金額'[新臺幣']]]/1000</f>
        <v>2057027.7579999999</v>
      </c>
      <c r="L5888" s="14">
        <f>表格1[[#This Row],[信用卡交易金額'[新臺幣']]]/1000000</f>
        <v>2057.0277580000002</v>
      </c>
      <c r="M5888" s="14" t="str" cm="1">
        <f t="array" ref="M5888">_xlfn.TEXTJOIN("", TRUE, _xlfn.XLOOKUP(TRUE, VALUE(表格1[[#This Row],[年月]]) &lt;= VALUE($R$8:$R$12), $Q$8:$Q$12)) &amp; "年度"</f>
        <v>2024年度</v>
      </c>
    </row>
    <row r="5889" spans="1:13" x14ac:dyDescent="0.3">
      <c r="A5889" s="2">
        <v>202310</v>
      </c>
      <c r="B5889" s="19">
        <f>DATE(表格1[[#This Row],[年]],表格1[[#This Row],[月]],1)</f>
        <v>45200</v>
      </c>
      <c r="C5889" s="2" t="str">
        <f>LEFT(表格1[[#This Row],[年月]],4)</f>
        <v>2023</v>
      </c>
      <c r="D5889" s="2" t="str">
        <f>RIGHT(表格1[[#This Row],[年月]],2)</f>
        <v>10</v>
      </c>
      <c r="E5889" s="5">
        <v>10005000</v>
      </c>
      <c r="F5889" s="2" t="str">
        <f>VLOOKUP(TEXT(表格1[[#This Row],[地區]],"00000000"),縣市代碼,2,0)</f>
        <v>苗栗縣</v>
      </c>
      <c r="G5889" s="2" t="s">
        <v>4</v>
      </c>
      <c r="H5889" s="13">
        <v>931594</v>
      </c>
      <c r="I5889" s="14">
        <v>421604931</v>
      </c>
      <c r="J5889" s="14">
        <f>表格1[[#This Row],[信用卡交易筆數]]/1000</f>
        <v>931.59400000000005</v>
      </c>
      <c r="K5889" s="14">
        <f>表格1[[#This Row],[信用卡交易金額'[新臺幣']]]/1000</f>
        <v>421604.93099999998</v>
      </c>
      <c r="L5889" s="14">
        <f>表格1[[#This Row],[信用卡交易金額'[新臺幣']]]/1000000</f>
        <v>421.60493100000002</v>
      </c>
      <c r="M5889" s="14" t="str" cm="1">
        <f t="array" ref="M5889">_xlfn.TEXTJOIN("", TRUE, _xlfn.XLOOKUP(TRUE, VALUE(表格1[[#This Row],[年月]]) &lt;= VALUE($R$8:$R$12), $Q$8:$Q$12)) &amp; "年度"</f>
        <v>2024年度</v>
      </c>
    </row>
    <row r="5890" spans="1:13" x14ac:dyDescent="0.3">
      <c r="A5890" s="2">
        <v>202310</v>
      </c>
      <c r="B5890" s="19">
        <f>DATE(表格1[[#This Row],[年]],表格1[[#This Row],[月]],1)</f>
        <v>45200</v>
      </c>
      <c r="C5890" s="2" t="str">
        <f>LEFT(表格1[[#This Row],[年月]],4)</f>
        <v>2023</v>
      </c>
      <c r="D5890" s="2" t="str">
        <f>RIGHT(表格1[[#This Row],[年月]],2)</f>
        <v>10</v>
      </c>
      <c r="E5890" s="5">
        <v>10005000</v>
      </c>
      <c r="F5890" s="2" t="str">
        <f>VLOOKUP(TEXT(表格1[[#This Row],[地區]],"00000000"),縣市代碼,2,0)</f>
        <v>苗栗縣</v>
      </c>
      <c r="G5890" s="2" t="s">
        <v>5</v>
      </c>
      <c r="H5890" s="13">
        <v>62080</v>
      </c>
      <c r="I5890" s="14">
        <v>188879676</v>
      </c>
      <c r="J5890" s="14">
        <f>表格1[[#This Row],[信用卡交易筆數]]/1000</f>
        <v>62.08</v>
      </c>
      <c r="K5890" s="14">
        <f>表格1[[#This Row],[信用卡交易金額'[新臺幣']]]/1000</f>
        <v>188879.67600000001</v>
      </c>
      <c r="L5890" s="14">
        <f>表格1[[#This Row],[信用卡交易金額'[新臺幣']]]/1000000</f>
        <v>188.87967599999999</v>
      </c>
      <c r="M5890" s="14" t="str" cm="1">
        <f t="array" ref="M5890">_xlfn.TEXTJOIN("", TRUE, _xlfn.XLOOKUP(TRUE, VALUE(表格1[[#This Row],[年月]]) &lt;= VALUE($R$8:$R$12), $Q$8:$Q$12)) &amp; "年度"</f>
        <v>2024年度</v>
      </c>
    </row>
    <row r="5891" spans="1:13" x14ac:dyDescent="0.3">
      <c r="A5891" s="2">
        <v>202310</v>
      </c>
      <c r="B5891" s="19">
        <f>DATE(表格1[[#This Row],[年]],表格1[[#This Row],[月]],1)</f>
        <v>45200</v>
      </c>
      <c r="C5891" s="2" t="str">
        <f>LEFT(表格1[[#This Row],[年月]],4)</f>
        <v>2023</v>
      </c>
      <c r="D5891" s="2" t="str">
        <f>RIGHT(表格1[[#This Row],[年月]],2)</f>
        <v>10</v>
      </c>
      <c r="E5891" s="5">
        <v>10005000</v>
      </c>
      <c r="F5891" s="2" t="str">
        <f>VLOOKUP(TEXT(表格1[[#This Row],[地區]],"00000000"),縣市代碼,2,0)</f>
        <v>苗栗縣</v>
      </c>
      <c r="G5891" s="2" t="s">
        <v>6</v>
      </c>
      <c r="H5891" s="13">
        <v>92527</v>
      </c>
      <c r="I5891" s="14">
        <v>304772745</v>
      </c>
      <c r="J5891" s="14">
        <f>表格1[[#This Row],[信用卡交易筆數]]/1000</f>
        <v>92.527000000000001</v>
      </c>
      <c r="K5891" s="14">
        <f>表格1[[#This Row],[信用卡交易金額'[新臺幣']]]/1000</f>
        <v>304772.745</v>
      </c>
      <c r="L5891" s="14">
        <f>表格1[[#This Row],[信用卡交易金額'[新臺幣']]]/1000000</f>
        <v>304.77274499999999</v>
      </c>
      <c r="M5891" s="14" t="str" cm="1">
        <f t="array" ref="M5891">_xlfn.TEXTJOIN("", TRUE, _xlfn.XLOOKUP(TRUE, VALUE(表格1[[#This Row],[年月]]) &lt;= VALUE($R$8:$R$12), $Q$8:$Q$12)) &amp; "年度"</f>
        <v>2024年度</v>
      </c>
    </row>
    <row r="5892" spans="1:13" x14ac:dyDescent="0.3">
      <c r="A5892" s="2">
        <v>202310</v>
      </c>
      <c r="B5892" s="19">
        <f>DATE(表格1[[#This Row],[年]],表格1[[#This Row],[月]],1)</f>
        <v>45200</v>
      </c>
      <c r="C5892" s="2" t="str">
        <f>LEFT(表格1[[#This Row],[年月]],4)</f>
        <v>2023</v>
      </c>
      <c r="D5892" s="2" t="str">
        <f>RIGHT(表格1[[#This Row],[年月]],2)</f>
        <v>10</v>
      </c>
      <c r="E5892" s="5">
        <v>10005000</v>
      </c>
      <c r="F5892" s="2" t="str">
        <f>VLOOKUP(TEXT(表格1[[#This Row],[地區]],"00000000"),縣市代碼,2,0)</f>
        <v>苗栗縣</v>
      </c>
      <c r="G5892" s="2" t="s">
        <v>7</v>
      </c>
      <c r="H5892" s="13">
        <v>598670</v>
      </c>
      <c r="I5892" s="14">
        <v>678510895</v>
      </c>
      <c r="J5892" s="14">
        <f>表格1[[#This Row],[信用卡交易筆數]]/1000</f>
        <v>598.66999999999996</v>
      </c>
      <c r="K5892" s="14">
        <f>表格1[[#This Row],[信用卡交易金額'[新臺幣']]]/1000</f>
        <v>678510.89500000002</v>
      </c>
      <c r="L5892" s="14">
        <f>表格1[[#This Row],[信用卡交易金額'[新臺幣']]]/1000000</f>
        <v>678.510895</v>
      </c>
      <c r="M5892" s="14" t="str" cm="1">
        <f t="array" ref="M5892">_xlfn.TEXTJOIN("", TRUE, _xlfn.XLOOKUP(TRUE, VALUE(表格1[[#This Row],[年月]]) &lt;= VALUE($R$8:$R$12), $Q$8:$Q$12)) &amp; "年度"</f>
        <v>2024年度</v>
      </c>
    </row>
    <row r="5893" spans="1:13" x14ac:dyDescent="0.3">
      <c r="A5893" s="2">
        <v>202310</v>
      </c>
      <c r="B5893" s="19">
        <f>DATE(表格1[[#This Row],[年]],表格1[[#This Row],[月]],1)</f>
        <v>45200</v>
      </c>
      <c r="C5893" s="2" t="str">
        <f>LEFT(表格1[[#This Row],[年月]],4)</f>
        <v>2023</v>
      </c>
      <c r="D5893" s="2" t="str">
        <f>RIGHT(表格1[[#This Row],[年月]],2)</f>
        <v>10</v>
      </c>
      <c r="E5893" s="5">
        <v>10005000</v>
      </c>
      <c r="F5893" s="2" t="str">
        <f>VLOOKUP(TEXT(表格1[[#This Row],[地區]],"00000000"),縣市代碼,2,0)</f>
        <v>苗栗縣</v>
      </c>
      <c r="G5893" s="2" t="s">
        <v>8</v>
      </c>
      <c r="H5893" s="13">
        <v>406770</v>
      </c>
      <c r="I5893" s="14">
        <v>775299043</v>
      </c>
      <c r="J5893" s="14">
        <f>表格1[[#This Row],[信用卡交易筆數]]/1000</f>
        <v>406.77</v>
      </c>
      <c r="K5893" s="14">
        <f>表格1[[#This Row],[信用卡交易金額'[新臺幣']]]/1000</f>
        <v>775299.04299999995</v>
      </c>
      <c r="L5893" s="14">
        <f>表格1[[#This Row],[信用卡交易金額'[新臺幣']]]/1000000</f>
        <v>775.29904299999998</v>
      </c>
      <c r="M5893" s="14" t="str" cm="1">
        <f t="array" ref="M5893">_xlfn.TEXTJOIN("", TRUE, _xlfn.XLOOKUP(TRUE, VALUE(表格1[[#This Row],[年月]]) &lt;= VALUE($R$8:$R$12), $Q$8:$Q$12)) &amp; "年度"</f>
        <v>2024年度</v>
      </c>
    </row>
    <row r="5894" spans="1:13" x14ac:dyDescent="0.3">
      <c r="A5894" s="2">
        <v>202310</v>
      </c>
      <c r="B5894" s="19">
        <f>DATE(表格1[[#This Row],[年]],表格1[[#This Row],[月]],1)</f>
        <v>45200</v>
      </c>
      <c r="C5894" s="2" t="str">
        <f>LEFT(表格1[[#This Row],[年月]],4)</f>
        <v>2023</v>
      </c>
      <c r="D5894" s="2" t="str">
        <f>RIGHT(表格1[[#This Row],[年月]],2)</f>
        <v>10</v>
      </c>
      <c r="E5894" s="5">
        <v>10005000</v>
      </c>
      <c r="F5894" s="2" t="str">
        <f>VLOOKUP(TEXT(表格1[[#This Row],[地區]],"00000000"),縣市代碼,2,0)</f>
        <v>苗栗縣</v>
      </c>
      <c r="G5894" s="2" t="s">
        <v>9</v>
      </c>
      <c r="H5894" s="13">
        <v>813327</v>
      </c>
      <c r="I5894" s="14">
        <v>1068925915</v>
      </c>
      <c r="J5894" s="14">
        <f>表格1[[#This Row],[信用卡交易筆數]]/1000</f>
        <v>813.327</v>
      </c>
      <c r="K5894" s="14">
        <f>表格1[[#This Row],[信用卡交易金額'[新臺幣']]]/1000</f>
        <v>1068925.915</v>
      </c>
      <c r="L5894" s="14">
        <f>表格1[[#This Row],[信用卡交易金額'[新臺幣']]]/1000000</f>
        <v>1068.925915</v>
      </c>
      <c r="M5894" s="14" t="str" cm="1">
        <f t="array" ref="M5894">_xlfn.TEXTJOIN("", TRUE, _xlfn.XLOOKUP(TRUE, VALUE(表格1[[#This Row],[年月]]) &lt;= VALUE($R$8:$R$12), $Q$8:$Q$12)) &amp; "年度"</f>
        <v>2024年度</v>
      </c>
    </row>
    <row r="5895" spans="1:13" x14ac:dyDescent="0.3">
      <c r="A5895" s="2">
        <v>202310</v>
      </c>
      <c r="B5895" s="19">
        <f>DATE(表格1[[#This Row],[年]],表格1[[#This Row],[月]],1)</f>
        <v>45200</v>
      </c>
      <c r="C5895" s="2" t="str">
        <f>LEFT(表格1[[#This Row],[年月]],4)</f>
        <v>2023</v>
      </c>
      <c r="D5895" s="2" t="str">
        <f>RIGHT(表格1[[#This Row],[年月]],2)</f>
        <v>10</v>
      </c>
      <c r="E5895" s="5">
        <v>10005000</v>
      </c>
      <c r="F5895" s="2" t="str">
        <f>VLOOKUP(TEXT(表格1[[#This Row],[地區]],"00000000"),縣市代碼,2,0)</f>
        <v>苗栗縣</v>
      </c>
      <c r="G5895" s="2" t="s">
        <v>10</v>
      </c>
      <c r="H5895" s="13">
        <v>506072</v>
      </c>
      <c r="I5895" s="14">
        <v>1300357068</v>
      </c>
      <c r="J5895" s="14">
        <f>表格1[[#This Row],[信用卡交易筆數]]/1000</f>
        <v>506.072</v>
      </c>
      <c r="K5895" s="14">
        <f>表格1[[#This Row],[信用卡交易金額'[新臺幣']]]/1000</f>
        <v>1300357.068</v>
      </c>
      <c r="L5895" s="14">
        <f>表格1[[#This Row],[信用卡交易金額'[新臺幣']]]/1000000</f>
        <v>1300.357068</v>
      </c>
      <c r="M5895" s="14" t="str" cm="1">
        <f t="array" ref="M5895">_xlfn.TEXTJOIN("", TRUE, _xlfn.XLOOKUP(TRUE, VALUE(表格1[[#This Row],[年月]]) &lt;= VALUE($R$8:$R$12), $Q$8:$Q$12)) &amp; "年度"</f>
        <v>2024年度</v>
      </c>
    </row>
    <row r="5896" spans="1:13" x14ac:dyDescent="0.3">
      <c r="A5896" s="2">
        <v>202310</v>
      </c>
      <c r="B5896" s="19">
        <f>DATE(表格1[[#This Row],[年]],表格1[[#This Row],[月]],1)</f>
        <v>45200</v>
      </c>
      <c r="C5896" s="2" t="str">
        <f>LEFT(表格1[[#This Row],[年月]],4)</f>
        <v>2023</v>
      </c>
      <c r="D5896" s="2" t="str">
        <f>RIGHT(表格1[[#This Row],[年月]],2)</f>
        <v>10</v>
      </c>
      <c r="E5896" s="5">
        <v>66000000</v>
      </c>
      <c r="F5896" s="2" t="str">
        <f>VLOOKUP(TEXT(表格1[[#This Row],[地區]],"00000000"),縣市代碼,2,0)</f>
        <v>臺中市</v>
      </c>
      <c r="G5896" s="2" t="s">
        <v>4</v>
      </c>
      <c r="H5896" s="13">
        <v>8667783</v>
      </c>
      <c r="I5896" s="14">
        <v>4408958399</v>
      </c>
      <c r="J5896" s="14">
        <f>表格1[[#This Row],[信用卡交易筆數]]/1000</f>
        <v>8667.7829999999994</v>
      </c>
      <c r="K5896" s="14">
        <f>表格1[[#This Row],[信用卡交易金額'[新臺幣']]]/1000</f>
        <v>4408958.3990000002</v>
      </c>
      <c r="L5896" s="14">
        <f>表格1[[#This Row],[信用卡交易金額'[新臺幣']]]/1000000</f>
        <v>4408.9583990000001</v>
      </c>
      <c r="M5896" s="14" t="str" cm="1">
        <f t="array" ref="M5896">_xlfn.TEXTJOIN("", TRUE, _xlfn.XLOOKUP(TRUE, VALUE(表格1[[#This Row],[年月]]) &lt;= VALUE($R$8:$R$12), $Q$8:$Q$12)) &amp; "年度"</f>
        <v>2024年度</v>
      </c>
    </row>
    <row r="5897" spans="1:13" x14ac:dyDescent="0.3">
      <c r="A5897" s="2">
        <v>202310</v>
      </c>
      <c r="B5897" s="19">
        <f>DATE(表格1[[#This Row],[年]],表格1[[#This Row],[月]],1)</f>
        <v>45200</v>
      </c>
      <c r="C5897" s="2" t="str">
        <f>LEFT(表格1[[#This Row],[年月]],4)</f>
        <v>2023</v>
      </c>
      <c r="D5897" s="2" t="str">
        <f>RIGHT(表格1[[#This Row],[年月]],2)</f>
        <v>10</v>
      </c>
      <c r="E5897" s="5">
        <v>66000000</v>
      </c>
      <c r="F5897" s="2" t="str">
        <f>VLOOKUP(TEXT(表格1[[#This Row],[地區]],"00000000"),縣市代碼,2,0)</f>
        <v>臺中市</v>
      </c>
      <c r="G5897" s="2" t="s">
        <v>5</v>
      </c>
      <c r="H5897" s="13">
        <v>499576</v>
      </c>
      <c r="I5897" s="14">
        <v>1664273636</v>
      </c>
      <c r="J5897" s="14">
        <f>表格1[[#This Row],[信用卡交易筆數]]/1000</f>
        <v>499.57600000000002</v>
      </c>
      <c r="K5897" s="14">
        <f>表格1[[#This Row],[信用卡交易金額'[新臺幣']]]/1000</f>
        <v>1664273.6359999999</v>
      </c>
      <c r="L5897" s="14">
        <f>表格1[[#This Row],[信用卡交易金額'[新臺幣']]]/1000000</f>
        <v>1664.2736359999999</v>
      </c>
      <c r="M5897" s="14" t="str" cm="1">
        <f t="array" ref="M5897">_xlfn.TEXTJOIN("", TRUE, _xlfn.XLOOKUP(TRUE, VALUE(表格1[[#This Row],[年月]]) &lt;= VALUE($R$8:$R$12), $Q$8:$Q$12)) &amp; "年度"</f>
        <v>2024年度</v>
      </c>
    </row>
    <row r="5898" spans="1:13" x14ac:dyDescent="0.3">
      <c r="A5898" s="2">
        <v>202310</v>
      </c>
      <c r="B5898" s="19">
        <f>DATE(表格1[[#This Row],[年]],表格1[[#This Row],[月]],1)</f>
        <v>45200</v>
      </c>
      <c r="C5898" s="2" t="str">
        <f>LEFT(表格1[[#This Row],[年月]],4)</f>
        <v>2023</v>
      </c>
      <c r="D5898" s="2" t="str">
        <f>RIGHT(表格1[[#This Row],[年月]],2)</f>
        <v>10</v>
      </c>
      <c r="E5898" s="5">
        <v>66000000</v>
      </c>
      <c r="F5898" s="2" t="str">
        <f>VLOOKUP(TEXT(表格1[[#This Row],[地區]],"00000000"),縣市代碼,2,0)</f>
        <v>臺中市</v>
      </c>
      <c r="G5898" s="2" t="s">
        <v>6</v>
      </c>
      <c r="H5898" s="13">
        <v>748514</v>
      </c>
      <c r="I5898" s="14">
        <v>2777636784</v>
      </c>
      <c r="J5898" s="14">
        <f>表格1[[#This Row],[信用卡交易筆數]]/1000</f>
        <v>748.51400000000001</v>
      </c>
      <c r="K5898" s="14">
        <f>表格1[[#This Row],[信用卡交易金額'[新臺幣']]]/1000</f>
        <v>2777636.784</v>
      </c>
      <c r="L5898" s="14">
        <f>表格1[[#This Row],[信用卡交易金額'[新臺幣']]]/1000000</f>
        <v>2777.6367839999998</v>
      </c>
      <c r="M5898" s="14" t="str" cm="1">
        <f t="array" ref="M5898">_xlfn.TEXTJOIN("", TRUE, _xlfn.XLOOKUP(TRUE, VALUE(表格1[[#This Row],[年月]]) &lt;= VALUE($R$8:$R$12), $Q$8:$Q$12)) &amp; "年度"</f>
        <v>2024年度</v>
      </c>
    </row>
    <row r="5899" spans="1:13" x14ac:dyDescent="0.3">
      <c r="A5899" s="2">
        <v>202310</v>
      </c>
      <c r="B5899" s="19">
        <f>DATE(表格1[[#This Row],[年]],表格1[[#This Row],[月]],1)</f>
        <v>45200</v>
      </c>
      <c r="C5899" s="2" t="str">
        <f>LEFT(表格1[[#This Row],[年月]],4)</f>
        <v>2023</v>
      </c>
      <c r="D5899" s="2" t="str">
        <f>RIGHT(表格1[[#This Row],[年月]],2)</f>
        <v>10</v>
      </c>
      <c r="E5899" s="5">
        <v>66000000</v>
      </c>
      <c r="F5899" s="2" t="str">
        <f>VLOOKUP(TEXT(表格1[[#This Row],[地區]],"00000000"),縣市代碼,2,0)</f>
        <v>臺中市</v>
      </c>
      <c r="G5899" s="2" t="s">
        <v>7</v>
      </c>
      <c r="H5899" s="13">
        <v>4344934</v>
      </c>
      <c r="I5899" s="14">
        <v>4973799892</v>
      </c>
      <c r="J5899" s="14">
        <f>表格1[[#This Row],[信用卡交易筆數]]/1000</f>
        <v>4344.9340000000002</v>
      </c>
      <c r="K5899" s="14">
        <f>表格1[[#This Row],[信用卡交易金額'[新臺幣']]]/1000</f>
        <v>4973799.892</v>
      </c>
      <c r="L5899" s="14">
        <f>表格1[[#This Row],[信用卡交易金額'[新臺幣']]]/1000000</f>
        <v>4973.799892</v>
      </c>
      <c r="M5899" s="14" t="str" cm="1">
        <f t="array" ref="M5899">_xlfn.TEXTJOIN("", TRUE, _xlfn.XLOOKUP(TRUE, VALUE(表格1[[#This Row],[年月]]) &lt;= VALUE($R$8:$R$12), $Q$8:$Q$12)) &amp; "年度"</f>
        <v>2024年度</v>
      </c>
    </row>
    <row r="5900" spans="1:13" x14ac:dyDescent="0.3">
      <c r="A5900" s="2">
        <v>202310</v>
      </c>
      <c r="B5900" s="19">
        <f>DATE(表格1[[#This Row],[年]],表格1[[#This Row],[月]],1)</f>
        <v>45200</v>
      </c>
      <c r="C5900" s="2" t="str">
        <f>LEFT(表格1[[#This Row],[年月]],4)</f>
        <v>2023</v>
      </c>
      <c r="D5900" s="2" t="str">
        <f>RIGHT(表格1[[#This Row],[年月]],2)</f>
        <v>10</v>
      </c>
      <c r="E5900" s="5">
        <v>66000000</v>
      </c>
      <c r="F5900" s="2" t="str">
        <f>VLOOKUP(TEXT(表格1[[#This Row],[地區]],"00000000"),縣市代碼,2,0)</f>
        <v>臺中市</v>
      </c>
      <c r="G5900" s="2" t="s">
        <v>8</v>
      </c>
      <c r="H5900" s="13">
        <v>2991058</v>
      </c>
      <c r="I5900" s="14">
        <v>7360016077</v>
      </c>
      <c r="J5900" s="14">
        <f>表格1[[#This Row],[信用卡交易筆數]]/1000</f>
        <v>2991.058</v>
      </c>
      <c r="K5900" s="14">
        <f>表格1[[#This Row],[信用卡交易金額'[新臺幣']]]/1000</f>
        <v>7360016.0769999996</v>
      </c>
      <c r="L5900" s="14">
        <f>表格1[[#This Row],[信用卡交易金額'[新臺幣']]]/1000000</f>
        <v>7360.0160770000002</v>
      </c>
      <c r="M5900" s="14" t="str" cm="1">
        <f t="array" ref="M5900">_xlfn.TEXTJOIN("", TRUE, _xlfn.XLOOKUP(TRUE, VALUE(表格1[[#This Row],[年月]]) &lt;= VALUE($R$8:$R$12), $Q$8:$Q$12)) &amp; "年度"</f>
        <v>2024年度</v>
      </c>
    </row>
    <row r="5901" spans="1:13" x14ac:dyDescent="0.3">
      <c r="A5901" s="2">
        <v>202310</v>
      </c>
      <c r="B5901" s="19">
        <f>DATE(表格1[[#This Row],[年]],表格1[[#This Row],[月]],1)</f>
        <v>45200</v>
      </c>
      <c r="C5901" s="2" t="str">
        <f>LEFT(表格1[[#This Row],[年月]],4)</f>
        <v>2023</v>
      </c>
      <c r="D5901" s="2" t="str">
        <f>RIGHT(表格1[[#This Row],[年月]],2)</f>
        <v>10</v>
      </c>
      <c r="E5901" s="5">
        <v>66000000</v>
      </c>
      <c r="F5901" s="2" t="str">
        <f>VLOOKUP(TEXT(表格1[[#This Row],[地區]],"00000000"),縣市代碼,2,0)</f>
        <v>臺中市</v>
      </c>
      <c r="G5901" s="2" t="s">
        <v>9</v>
      </c>
      <c r="H5901" s="13">
        <v>7153876</v>
      </c>
      <c r="I5901" s="14">
        <v>10480388379</v>
      </c>
      <c r="J5901" s="14">
        <f>表格1[[#This Row],[信用卡交易筆數]]/1000</f>
        <v>7153.8760000000002</v>
      </c>
      <c r="K5901" s="14">
        <f>表格1[[#This Row],[信用卡交易金額'[新臺幣']]]/1000</f>
        <v>10480388.379000001</v>
      </c>
      <c r="L5901" s="14">
        <f>表格1[[#This Row],[信用卡交易金額'[新臺幣']]]/1000000</f>
        <v>10480.388379</v>
      </c>
      <c r="M5901" s="14" t="str" cm="1">
        <f t="array" ref="M5901">_xlfn.TEXTJOIN("", TRUE, _xlfn.XLOOKUP(TRUE, VALUE(表格1[[#This Row],[年月]]) &lt;= VALUE($R$8:$R$12), $Q$8:$Q$12)) &amp; "年度"</f>
        <v>2024年度</v>
      </c>
    </row>
    <row r="5902" spans="1:13" x14ac:dyDescent="0.3">
      <c r="A5902" s="2">
        <v>202310</v>
      </c>
      <c r="B5902" s="19">
        <f>DATE(表格1[[#This Row],[年]],表格1[[#This Row],[月]],1)</f>
        <v>45200</v>
      </c>
      <c r="C5902" s="2" t="str">
        <f>LEFT(表格1[[#This Row],[年月]],4)</f>
        <v>2023</v>
      </c>
      <c r="D5902" s="2" t="str">
        <f>RIGHT(表格1[[#This Row],[年月]],2)</f>
        <v>10</v>
      </c>
      <c r="E5902" s="5">
        <v>66000000</v>
      </c>
      <c r="F5902" s="2" t="str">
        <f>VLOOKUP(TEXT(表格1[[#This Row],[地區]],"00000000"),縣市代碼,2,0)</f>
        <v>臺中市</v>
      </c>
      <c r="G5902" s="2" t="s">
        <v>10</v>
      </c>
      <c r="H5902" s="13">
        <v>3618367</v>
      </c>
      <c r="I5902" s="14">
        <v>11173477446</v>
      </c>
      <c r="J5902" s="14">
        <f>表格1[[#This Row],[信用卡交易筆數]]/1000</f>
        <v>3618.3670000000002</v>
      </c>
      <c r="K5902" s="14">
        <f>表格1[[#This Row],[信用卡交易金額'[新臺幣']]]/1000</f>
        <v>11173477.446</v>
      </c>
      <c r="L5902" s="14">
        <f>表格1[[#This Row],[信用卡交易金額'[新臺幣']]]/1000000</f>
        <v>11173.477446000001</v>
      </c>
      <c r="M5902" s="14" t="str" cm="1">
        <f t="array" ref="M5902">_xlfn.TEXTJOIN("", TRUE, _xlfn.XLOOKUP(TRUE, VALUE(表格1[[#This Row],[年月]]) &lt;= VALUE($R$8:$R$12), $Q$8:$Q$12)) &amp; "年度"</f>
        <v>2024年度</v>
      </c>
    </row>
    <row r="5903" spans="1:13" x14ac:dyDescent="0.3">
      <c r="A5903" s="2">
        <v>202310</v>
      </c>
      <c r="B5903" s="19">
        <f>DATE(表格1[[#This Row],[年]],表格1[[#This Row],[月]],1)</f>
        <v>45200</v>
      </c>
      <c r="C5903" s="2" t="str">
        <f>LEFT(表格1[[#This Row],[年月]],4)</f>
        <v>2023</v>
      </c>
      <c r="D5903" s="2" t="str">
        <f>RIGHT(表格1[[#This Row],[年月]],2)</f>
        <v>10</v>
      </c>
      <c r="E5903" s="5">
        <v>10007000</v>
      </c>
      <c r="F5903" s="2" t="str">
        <f>VLOOKUP(TEXT(表格1[[#This Row],[地區]],"00000000"),縣市代碼,2,0)</f>
        <v>彰化縣</v>
      </c>
      <c r="G5903" s="2" t="s">
        <v>4</v>
      </c>
      <c r="H5903" s="13">
        <v>1872534</v>
      </c>
      <c r="I5903" s="14">
        <v>895616336</v>
      </c>
      <c r="J5903" s="14">
        <f>表格1[[#This Row],[信用卡交易筆數]]/1000</f>
        <v>1872.5340000000001</v>
      </c>
      <c r="K5903" s="14">
        <f>表格1[[#This Row],[信用卡交易金額'[新臺幣']]]/1000</f>
        <v>895616.33600000001</v>
      </c>
      <c r="L5903" s="14">
        <f>表格1[[#This Row],[信用卡交易金額'[新臺幣']]]/1000000</f>
        <v>895.61633600000005</v>
      </c>
      <c r="M5903" s="14" t="str" cm="1">
        <f t="array" ref="M5903">_xlfn.TEXTJOIN("", TRUE, _xlfn.XLOOKUP(TRUE, VALUE(表格1[[#This Row],[年月]]) &lt;= VALUE($R$8:$R$12), $Q$8:$Q$12)) &amp; "年度"</f>
        <v>2024年度</v>
      </c>
    </row>
    <row r="5904" spans="1:13" x14ac:dyDescent="0.3">
      <c r="A5904" s="2">
        <v>202310</v>
      </c>
      <c r="B5904" s="19">
        <f>DATE(表格1[[#This Row],[年]],表格1[[#This Row],[月]],1)</f>
        <v>45200</v>
      </c>
      <c r="C5904" s="2" t="str">
        <f>LEFT(表格1[[#This Row],[年月]],4)</f>
        <v>2023</v>
      </c>
      <c r="D5904" s="2" t="str">
        <f>RIGHT(表格1[[#This Row],[年月]],2)</f>
        <v>10</v>
      </c>
      <c r="E5904" s="5">
        <v>10007000</v>
      </c>
      <c r="F5904" s="2" t="str">
        <f>VLOOKUP(TEXT(表格1[[#This Row],[地區]],"00000000"),縣市代碼,2,0)</f>
        <v>彰化縣</v>
      </c>
      <c r="G5904" s="2" t="s">
        <v>5</v>
      </c>
      <c r="H5904" s="13">
        <v>142434</v>
      </c>
      <c r="I5904" s="14">
        <v>395314659</v>
      </c>
      <c r="J5904" s="14">
        <f>表格1[[#This Row],[信用卡交易筆數]]/1000</f>
        <v>142.434</v>
      </c>
      <c r="K5904" s="14">
        <f>表格1[[#This Row],[信用卡交易金額'[新臺幣']]]/1000</f>
        <v>395314.65899999999</v>
      </c>
      <c r="L5904" s="14">
        <f>表格1[[#This Row],[信用卡交易金額'[新臺幣']]]/1000000</f>
        <v>395.31465900000001</v>
      </c>
      <c r="M5904" s="14" t="str" cm="1">
        <f t="array" ref="M5904">_xlfn.TEXTJOIN("", TRUE, _xlfn.XLOOKUP(TRUE, VALUE(表格1[[#This Row],[年月]]) &lt;= VALUE($R$8:$R$12), $Q$8:$Q$12)) &amp; "年度"</f>
        <v>2024年度</v>
      </c>
    </row>
    <row r="5905" spans="1:13" x14ac:dyDescent="0.3">
      <c r="A5905" s="2">
        <v>202310</v>
      </c>
      <c r="B5905" s="19">
        <f>DATE(表格1[[#This Row],[年]],表格1[[#This Row],[月]],1)</f>
        <v>45200</v>
      </c>
      <c r="C5905" s="2" t="str">
        <f>LEFT(表格1[[#This Row],[年月]],4)</f>
        <v>2023</v>
      </c>
      <c r="D5905" s="2" t="str">
        <f>RIGHT(表格1[[#This Row],[年月]],2)</f>
        <v>10</v>
      </c>
      <c r="E5905" s="5">
        <v>10007000</v>
      </c>
      <c r="F5905" s="2" t="str">
        <f>VLOOKUP(TEXT(表格1[[#This Row],[地區]],"00000000"),縣市代碼,2,0)</f>
        <v>彰化縣</v>
      </c>
      <c r="G5905" s="2" t="s">
        <v>6</v>
      </c>
      <c r="H5905" s="13">
        <v>191145</v>
      </c>
      <c r="I5905" s="14">
        <v>607634285</v>
      </c>
      <c r="J5905" s="14">
        <f>表格1[[#This Row],[信用卡交易筆數]]/1000</f>
        <v>191.14500000000001</v>
      </c>
      <c r="K5905" s="14">
        <f>表格1[[#This Row],[信用卡交易金額'[新臺幣']]]/1000</f>
        <v>607634.28500000003</v>
      </c>
      <c r="L5905" s="14">
        <f>表格1[[#This Row],[信用卡交易金額'[新臺幣']]]/1000000</f>
        <v>607.63428499999998</v>
      </c>
      <c r="M5905" s="14" t="str" cm="1">
        <f t="array" ref="M5905">_xlfn.TEXTJOIN("", TRUE, _xlfn.XLOOKUP(TRUE, VALUE(表格1[[#This Row],[年月]]) &lt;= VALUE($R$8:$R$12), $Q$8:$Q$12)) &amp; "年度"</f>
        <v>2024年度</v>
      </c>
    </row>
    <row r="5906" spans="1:13" x14ac:dyDescent="0.3">
      <c r="A5906" s="2">
        <v>202310</v>
      </c>
      <c r="B5906" s="19">
        <f>DATE(表格1[[#This Row],[年]],表格1[[#This Row],[月]],1)</f>
        <v>45200</v>
      </c>
      <c r="C5906" s="2" t="str">
        <f>LEFT(表格1[[#This Row],[年月]],4)</f>
        <v>2023</v>
      </c>
      <c r="D5906" s="2" t="str">
        <f>RIGHT(表格1[[#This Row],[年月]],2)</f>
        <v>10</v>
      </c>
      <c r="E5906" s="5">
        <v>10007000</v>
      </c>
      <c r="F5906" s="2" t="str">
        <f>VLOOKUP(TEXT(表格1[[#This Row],[地區]],"00000000"),縣市代碼,2,0)</f>
        <v>彰化縣</v>
      </c>
      <c r="G5906" s="2" t="s">
        <v>7</v>
      </c>
      <c r="H5906" s="13">
        <v>1235802</v>
      </c>
      <c r="I5906" s="14">
        <v>1437661117</v>
      </c>
      <c r="J5906" s="14">
        <f>表格1[[#This Row],[信用卡交易筆數]]/1000</f>
        <v>1235.8019999999999</v>
      </c>
      <c r="K5906" s="14">
        <f>表格1[[#This Row],[信用卡交易金額'[新臺幣']]]/1000</f>
        <v>1437661.1170000001</v>
      </c>
      <c r="L5906" s="14">
        <f>表格1[[#This Row],[信用卡交易金額'[新臺幣']]]/1000000</f>
        <v>1437.6611170000001</v>
      </c>
      <c r="M5906" s="14" t="str" cm="1">
        <f t="array" ref="M5906">_xlfn.TEXTJOIN("", TRUE, _xlfn.XLOOKUP(TRUE, VALUE(表格1[[#This Row],[年月]]) &lt;= VALUE($R$8:$R$12), $Q$8:$Q$12)) &amp; "年度"</f>
        <v>2024年度</v>
      </c>
    </row>
    <row r="5907" spans="1:13" x14ac:dyDescent="0.3">
      <c r="A5907" s="2">
        <v>202310</v>
      </c>
      <c r="B5907" s="19">
        <f>DATE(表格1[[#This Row],[年]],表格1[[#This Row],[月]],1)</f>
        <v>45200</v>
      </c>
      <c r="C5907" s="2" t="str">
        <f>LEFT(表格1[[#This Row],[年月]],4)</f>
        <v>2023</v>
      </c>
      <c r="D5907" s="2" t="str">
        <f>RIGHT(表格1[[#This Row],[年月]],2)</f>
        <v>10</v>
      </c>
      <c r="E5907" s="5">
        <v>10007000</v>
      </c>
      <c r="F5907" s="2" t="str">
        <f>VLOOKUP(TEXT(表格1[[#This Row],[地區]],"00000000"),縣市代碼,2,0)</f>
        <v>彰化縣</v>
      </c>
      <c r="G5907" s="2" t="s">
        <v>8</v>
      </c>
      <c r="H5907" s="13">
        <v>755483</v>
      </c>
      <c r="I5907" s="14">
        <v>1617214670</v>
      </c>
      <c r="J5907" s="14">
        <f>表格1[[#This Row],[信用卡交易筆數]]/1000</f>
        <v>755.48299999999995</v>
      </c>
      <c r="K5907" s="14">
        <f>表格1[[#This Row],[信用卡交易金額'[新臺幣']]]/1000</f>
        <v>1617214.67</v>
      </c>
      <c r="L5907" s="14">
        <f>表格1[[#This Row],[信用卡交易金額'[新臺幣']]]/1000000</f>
        <v>1617.2146700000001</v>
      </c>
      <c r="M5907" s="14" t="str" cm="1">
        <f t="array" ref="M5907">_xlfn.TEXTJOIN("", TRUE, _xlfn.XLOOKUP(TRUE, VALUE(表格1[[#This Row],[年月]]) &lt;= VALUE($R$8:$R$12), $Q$8:$Q$12)) &amp; "年度"</f>
        <v>2024年度</v>
      </c>
    </row>
    <row r="5908" spans="1:13" x14ac:dyDescent="0.3">
      <c r="A5908" s="2">
        <v>202310</v>
      </c>
      <c r="B5908" s="19">
        <f>DATE(表格1[[#This Row],[年]],表格1[[#This Row],[月]],1)</f>
        <v>45200</v>
      </c>
      <c r="C5908" s="2" t="str">
        <f>LEFT(表格1[[#This Row],[年月]],4)</f>
        <v>2023</v>
      </c>
      <c r="D5908" s="2" t="str">
        <f>RIGHT(表格1[[#This Row],[年月]],2)</f>
        <v>10</v>
      </c>
      <c r="E5908" s="5">
        <v>10007000</v>
      </c>
      <c r="F5908" s="2" t="str">
        <f>VLOOKUP(TEXT(表格1[[#This Row],[地區]],"00000000"),縣市代碼,2,0)</f>
        <v>彰化縣</v>
      </c>
      <c r="G5908" s="2" t="s">
        <v>9</v>
      </c>
      <c r="H5908" s="13">
        <v>1709520</v>
      </c>
      <c r="I5908" s="14">
        <v>2277064137</v>
      </c>
      <c r="J5908" s="14">
        <f>表格1[[#This Row],[信用卡交易筆數]]/1000</f>
        <v>1709.52</v>
      </c>
      <c r="K5908" s="14">
        <f>表格1[[#This Row],[信用卡交易金額'[新臺幣']]]/1000</f>
        <v>2277064.1370000001</v>
      </c>
      <c r="L5908" s="14">
        <f>表格1[[#This Row],[信用卡交易金額'[新臺幣']]]/1000000</f>
        <v>2277.0641369999998</v>
      </c>
      <c r="M5908" s="14" t="str" cm="1">
        <f t="array" ref="M5908">_xlfn.TEXTJOIN("", TRUE, _xlfn.XLOOKUP(TRUE, VALUE(表格1[[#This Row],[年月]]) &lt;= VALUE($R$8:$R$12), $Q$8:$Q$12)) &amp; "年度"</f>
        <v>2024年度</v>
      </c>
    </row>
    <row r="5909" spans="1:13" x14ac:dyDescent="0.3">
      <c r="A5909" s="2">
        <v>202310</v>
      </c>
      <c r="B5909" s="19">
        <f>DATE(表格1[[#This Row],[年]],表格1[[#This Row],[月]],1)</f>
        <v>45200</v>
      </c>
      <c r="C5909" s="2" t="str">
        <f>LEFT(表格1[[#This Row],[年月]],4)</f>
        <v>2023</v>
      </c>
      <c r="D5909" s="2" t="str">
        <f>RIGHT(表格1[[#This Row],[年月]],2)</f>
        <v>10</v>
      </c>
      <c r="E5909" s="5">
        <v>10007000</v>
      </c>
      <c r="F5909" s="2" t="str">
        <f>VLOOKUP(TEXT(表格1[[#This Row],[地區]],"00000000"),縣市代碼,2,0)</f>
        <v>彰化縣</v>
      </c>
      <c r="G5909" s="2" t="s">
        <v>10</v>
      </c>
      <c r="H5909" s="13">
        <v>997666</v>
      </c>
      <c r="I5909" s="14">
        <v>3025822380</v>
      </c>
      <c r="J5909" s="14">
        <f>表格1[[#This Row],[信用卡交易筆數]]/1000</f>
        <v>997.66600000000005</v>
      </c>
      <c r="K5909" s="14">
        <f>表格1[[#This Row],[信用卡交易金額'[新臺幣']]]/1000</f>
        <v>3025822.38</v>
      </c>
      <c r="L5909" s="14">
        <f>表格1[[#This Row],[信用卡交易金額'[新臺幣']]]/1000000</f>
        <v>3025.8223800000001</v>
      </c>
      <c r="M5909" s="14" t="str" cm="1">
        <f t="array" ref="M5909">_xlfn.TEXTJOIN("", TRUE, _xlfn.XLOOKUP(TRUE, VALUE(表格1[[#This Row],[年月]]) &lt;= VALUE($R$8:$R$12), $Q$8:$Q$12)) &amp; "年度"</f>
        <v>2024年度</v>
      </c>
    </row>
    <row r="5910" spans="1:13" x14ac:dyDescent="0.3">
      <c r="A5910" s="2">
        <v>202310</v>
      </c>
      <c r="B5910" s="19">
        <f>DATE(表格1[[#This Row],[年]],表格1[[#This Row],[月]],1)</f>
        <v>45200</v>
      </c>
      <c r="C5910" s="2" t="str">
        <f>LEFT(表格1[[#This Row],[年月]],4)</f>
        <v>2023</v>
      </c>
      <c r="D5910" s="2" t="str">
        <f>RIGHT(表格1[[#This Row],[年月]],2)</f>
        <v>10</v>
      </c>
      <c r="E5910" s="5">
        <v>10008000</v>
      </c>
      <c r="F5910" s="2" t="str">
        <f>VLOOKUP(TEXT(表格1[[#This Row],[地區]],"00000000"),縣市代碼,2,0)</f>
        <v>南投縣</v>
      </c>
      <c r="G5910" s="2" t="s">
        <v>4</v>
      </c>
      <c r="H5910" s="13">
        <v>604752</v>
      </c>
      <c r="I5910" s="14">
        <v>282295844</v>
      </c>
      <c r="J5910" s="14">
        <f>表格1[[#This Row],[信用卡交易筆數]]/1000</f>
        <v>604.75199999999995</v>
      </c>
      <c r="K5910" s="14">
        <f>表格1[[#This Row],[信用卡交易金額'[新臺幣']]]/1000</f>
        <v>282295.84399999998</v>
      </c>
      <c r="L5910" s="14">
        <f>表格1[[#This Row],[信用卡交易金額'[新臺幣']]]/1000000</f>
        <v>282.29584399999999</v>
      </c>
      <c r="M5910" s="14" t="str" cm="1">
        <f t="array" ref="M5910">_xlfn.TEXTJOIN("", TRUE, _xlfn.XLOOKUP(TRUE, VALUE(表格1[[#This Row],[年月]]) &lt;= VALUE($R$8:$R$12), $Q$8:$Q$12)) &amp; "年度"</f>
        <v>2024年度</v>
      </c>
    </row>
    <row r="5911" spans="1:13" x14ac:dyDescent="0.3">
      <c r="A5911" s="2">
        <v>202310</v>
      </c>
      <c r="B5911" s="19">
        <f>DATE(表格1[[#This Row],[年]],表格1[[#This Row],[月]],1)</f>
        <v>45200</v>
      </c>
      <c r="C5911" s="2" t="str">
        <f>LEFT(表格1[[#This Row],[年月]],4)</f>
        <v>2023</v>
      </c>
      <c r="D5911" s="2" t="str">
        <f>RIGHT(表格1[[#This Row],[年月]],2)</f>
        <v>10</v>
      </c>
      <c r="E5911" s="5">
        <v>10008000</v>
      </c>
      <c r="F5911" s="2" t="str">
        <f>VLOOKUP(TEXT(表格1[[#This Row],[地區]],"00000000"),縣市代碼,2,0)</f>
        <v>南投縣</v>
      </c>
      <c r="G5911" s="2" t="s">
        <v>5</v>
      </c>
      <c r="H5911" s="13">
        <v>44741</v>
      </c>
      <c r="I5911" s="14">
        <v>112413274</v>
      </c>
      <c r="J5911" s="14">
        <f>表格1[[#This Row],[信用卡交易筆數]]/1000</f>
        <v>44.741</v>
      </c>
      <c r="K5911" s="14">
        <f>表格1[[#This Row],[信用卡交易金額'[新臺幣']]]/1000</f>
        <v>112413.274</v>
      </c>
      <c r="L5911" s="14">
        <f>表格1[[#This Row],[信用卡交易金額'[新臺幣']]]/1000000</f>
        <v>112.413274</v>
      </c>
      <c r="M5911" s="14" t="str" cm="1">
        <f t="array" ref="M5911">_xlfn.TEXTJOIN("", TRUE, _xlfn.XLOOKUP(TRUE, VALUE(表格1[[#This Row],[年月]]) &lt;= VALUE($R$8:$R$12), $Q$8:$Q$12)) &amp; "年度"</f>
        <v>2024年度</v>
      </c>
    </row>
    <row r="5912" spans="1:13" x14ac:dyDescent="0.3">
      <c r="A5912" s="2">
        <v>202310</v>
      </c>
      <c r="B5912" s="19">
        <f>DATE(表格1[[#This Row],[年]],表格1[[#This Row],[月]],1)</f>
        <v>45200</v>
      </c>
      <c r="C5912" s="2" t="str">
        <f>LEFT(表格1[[#This Row],[年月]],4)</f>
        <v>2023</v>
      </c>
      <c r="D5912" s="2" t="str">
        <f>RIGHT(表格1[[#This Row],[年月]],2)</f>
        <v>10</v>
      </c>
      <c r="E5912" s="5">
        <v>10008000</v>
      </c>
      <c r="F5912" s="2" t="str">
        <f>VLOOKUP(TEXT(表格1[[#This Row],[地區]],"00000000"),縣市代碼,2,0)</f>
        <v>南投縣</v>
      </c>
      <c r="G5912" s="2" t="s">
        <v>6</v>
      </c>
      <c r="H5912" s="13">
        <v>62338</v>
      </c>
      <c r="I5912" s="14">
        <v>203180289</v>
      </c>
      <c r="J5912" s="14">
        <f>表格1[[#This Row],[信用卡交易筆數]]/1000</f>
        <v>62.338000000000001</v>
      </c>
      <c r="K5912" s="14">
        <f>表格1[[#This Row],[信用卡交易金額'[新臺幣']]]/1000</f>
        <v>203180.28899999999</v>
      </c>
      <c r="L5912" s="14">
        <f>表格1[[#This Row],[信用卡交易金額'[新臺幣']]]/1000000</f>
        <v>203.18028899999999</v>
      </c>
      <c r="M5912" s="14" t="str" cm="1">
        <f t="array" ref="M5912">_xlfn.TEXTJOIN("", TRUE, _xlfn.XLOOKUP(TRUE, VALUE(表格1[[#This Row],[年月]]) &lt;= VALUE($R$8:$R$12), $Q$8:$Q$12)) &amp; "年度"</f>
        <v>2024年度</v>
      </c>
    </row>
    <row r="5913" spans="1:13" x14ac:dyDescent="0.3">
      <c r="A5913" s="2">
        <v>202310</v>
      </c>
      <c r="B5913" s="19">
        <f>DATE(表格1[[#This Row],[年]],表格1[[#This Row],[月]],1)</f>
        <v>45200</v>
      </c>
      <c r="C5913" s="2" t="str">
        <f>LEFT(表格1[[#This Row],[年月]],4)</f>
        <v>2023</v>
      </c>
      <c r="D5913" s="2" t="str">
        <f>RIGHT(表格1[[#This Row],[年月]],2)</f>
        <v>10</v>
      </c>
      <c r="E5913" s="5">
        <v>10008000</v>
      </c>
      <c r="F5913" s="2" t="str">
        <f>VLOOKUP(TEXT(表格1[[#This Row],[地區]],"00000000"),縣市代碼,2,0)</f>
        <v>南投縣</v>
      </c>
      <c r="G5913" s="2" t="s">
        <v>7</v>
      </c>
      <c r="H5913" s="13">
        <v>427035</v>
      </c>
      <c r="I5913" s="14">
        <v>490296342</v>
      </c>
      <c r="J5913" s="14">
        <f>表格1[[#This Row],[信用卡交易筆數]]/1000</f>
        <v>427.03500000000003</v>
      </c>
      <c r="K5913" s="14">
        <f>表格1[[#This Row],[信用卡交易金額'[新臺幣']]]/1000</f>
        <v>490296.342</v>
      </c>
      <c r="L5913" s="14">
        <f>表格1[[#This Row],[信用卡交易金額'[新臺幣']]]/1000000</f>
        <v>490.29634199999998</v>
      </c>
      <c r="M5913" s="14" t="str" cm="1">
        <f t="array" ref="M5913">_xlfn.TEXTJOIN("", TRUE, _xlfn.XLOOKUP(TRUE, VALUE(表格1[[#This Row],[年月]]) &lt;= VALUE($R$8:$R$12), $Q$8:$Q$12)) &amp; "年度"</f>
        <v>2024年度</v>
      </c>
    </row>
    <row r="5914" spans="1:13" x14ac:dyDescent="0.3">
      <c r="A5914" s="2">
        <v>202310</v>
      </c>
      <c r="B5914" s="19">
        <f>DATE(表格1[[#This Row],[年]],表格1[[#This Row],[月]],1)</f>
        <v>45200</v>
      </c>
      <c r="C5914" s="2" t="str">
        <f>LEFT(表格1[[#This Row],[年月]],4)</f>
        <v>2023</v>
      </c>
      <c r="D5914" s="2" t="str">
        <f>RIGHT(表格1[[#This Row],[年月]],2)</f>
        <v>10</v>
      </c>
      <c r="E5914" s="5">
        <v>10008000</v>
      </c>
      <c r="F5914" s="2" t="str">
        <f>VLOOKUP(TEXT(表格1[[#This Row],[地區]],"00000000"),縣市代碼,2,0)</f>
        <v>南投縣</v>
      </c>
      <c r="G5914" s="2" t="s">
        <v>8</v>
      </c>
      <c r="H5914" s="13">
        <v>357359</v>
      </c>
      <c r="I5914" s="14">
        <v>579353950</v>
      </c>
      <c r="J5914" s="14">
        <f>表格1[[#This Row],[信用卡交易筆數]]/1000</f>
        <v>357.35899999999998</v>
      </c>
      <c r="K5914" s="14">
        <f>表格1[[#This Row],[信用卡交易金額'[新臺幣']]]/1000</f>
        <v>579353.94999999995</v>
      </c>
      <c r="L5914" s="14">
        <f>表格1[[#This Row],[信用卡交易金額'[新臺幣']]]/1000000</f>
        <v>579.35395000000005</v>
      </c>
      <c r="M5914" s="14" t="str" cm="1">
        <f t="array" ref="M5914">_xlfn.TEXTJOIN("", TRUE, _xlfn.XLOOKUP(TRUE, VALUE(表格1[[#This Row],[年月]]) &lt;= VALUE($R$8:$R$12), $Q$8:$Q$12)) &amp; "年度"</f>
        <v>2024年度</v>
      </c>
    </row>
    <row r="5915" spans="1:13" x14ac:dyDescent="0.3">
      <c r="A5915" s="2">
        <v>202310</v>
      </c>
      <c r="B5915" s="19">
        <f>DATE(表格1[[#This Row],[年]],表格1[[#This Row],[月]],1)</f>
        <v>45200</v>
      </c>
      <c r="C5915" s="2" t="str">
        <f>LEFT(表格1[[#This Row],[年月]],4)</f>
        <v>2023</v>
      </c>
      <c r="D5915" s="2" t="str">
        <f>RIGHT(表格1[[#This Row],[年月]],2)</f>
        <v>10</v>
      </c>
      <c r="E5915" s="5">
        <v>10008000</v>
      </c>
      <c r="F5915" s="2" t="str">
        <f>VLOOKUP(TEXT(表格1[[#This Row],[地區]],"00000000"),縣市代碼,2,0)</f>
        <v>南投縣</v>
      </c>
      <c r="G5915" s="2" t="s">
        <v>9</v>
      </c>
      <c r="H5915" s="13">
        <v>561823</v>
      </c>
      <c r="I5915" s="14">
        <v>723151286</v>
      </c>
      <c r="J5915" s="14">
        <f>表格1[[#This Row],[信用卡交易筆數]]/1000</f>
        <v>561.82299999999998</v>
      </c>
      <c r="K5915" s="14">
        <f>表格1[[#This Row],[信用卡交易金額'[新臺幣']]]/1000</f>
        <v>723151.28599999996</v>
      </c>
      <c r="L5915" s="14">
        <f>表格1[[#This Row],[信用卡交易金額'[新臺幣']]]/1000000</f>
        <v>723.15128600000003</v>
      </c>
      <c r="M5915" s="14" t="str" cm="1">
        <f t="array" ref="M5915">_xlfn.TEXTJOIN("", TRUE, _xlfn.XLOOKUP(TRUE, VALUE(表格1[[#This Row],[年月]]) &lt;= VALUE($R$8:$R$12), $Q$8:$Q$12)) &amp; "年度"</f>
        <v>2024年度</v>
      </c>
    </row>
    <row r="5916" spans="1:13" x14ac:dyDescent="0.3">
      <c r="A5916" s="2">
        <v>202310</v>
      </c>
      <c r="B5916" s="19">
        <f>DATE(表格1[[#This Row],[年]],表格1[[#This Row],[月]],1)</f>
        <v>45200</v>
      </c>
      <c r="C5916" s="2" t="str">
        <f>LEFT(表格1[[#This Row],[年月]],4)</f>
        <v>2023</v>
      </c>
      <c r="D5916" s="2" t="str">
        <f>RIGHT(表格1[[#This Row],[年月]],2)</f>
        <v>10</v>
      </c>
      <c r="E5916" s="5">
        <v>10008000</v>
      </c>
      <c r="F5916" s="2" t="str">
        <f>VLOOKUP(TEXT(表格1[[#This Row],[地區]],"00000000"),縣市代碼,2,0)</f>
        <v>南投縣</v>
      </c>
      <c r="G5916" s="2" t="s">
        <v>10</v>
      </c>
      <c r="H5916" s="13">
        <v>328400</v>
      </c>
      <c r="I5916" s="14">
        <v>967766831</v>
      </c>
      <c r="J5916" s="14">
        <f>表格1[[#This Row],[信用卡交易筆數]]/1000</f>
        <v>328.4</v>
      </c>
      <c r="K5916" s="14">
        <f>表格1[[#This Row],[信用卡交易金額'[新臺幣']]]/1000</f>
        <v>967766.83100000001</v>
      </c>
      <c r="L5916" s="14">
        <f>表格1[[#This Row],[信用卡交易金額'[新臺幣']]]/1000000</f>
        <v>967.76683100000002</v>
      </c>
      <c r="M5916" s="14" t="str" cm="1">
        <f t="array" ref="M5916">_xlfn.TEXTJOIN("", TRUE, _xlfn.XLOOKUP(TRUE, VALUE(表格1[[#This Row],[年月]]) &lt;= VALUE($R$8:$R$12), $Q$8:$Q$12)) &amp; "年度"</f>
        <v>2024年度</v>
      </c>
    </row>
    <row r="5917" spans="1:13" x14ac:dyDescent="0.3">
      <c r="A5917" s="2">
        <v>202310</v>
      </c>
      <c r="B5917" s="19">
        <f>DATE(表格1[[#This Row],[年]],表格1[[#This Row],[月]],1)</f>
        <v>45200</v>
      </c>
      <c r="C5917" s="2" t="str">
        <f>LEFT(表格1[[#This Row],[年月]],4)</f>
        <v>2023</v>
      </c>
      <c r="D5917" s="2" t="str">
        <f>RIGHT(表格1[[#This Row],[年月]],2)</f>
        <v>10</v>
      </c>
      <c r="E5917" s="5">
        <v>10009000</v>
      </c>
      <c r="F5917" s="2" t="str">
        <f>VLOOKUP(TEXT(表格1[[#This Row],[地區]],"00000000"),縣市代碼,2,0)</f>
        <v>雲林縣</v>
      </c>
      <c r="G5917" s="2" t="s">
        <v>4</v>
      </c>
      <c r="H5917" s="13">
        <v>742869</v>
      </c>
      <c r="I5917" s="14">
        <v>331578901</v>
      </c>
      <c r="J5917" s="14">
        <f>表格1[[#This Row],[信用卡交易筆數]]/1000</f>
        <v>742.86900000000003</v>
      </c>
      <c r="K5917" s="14">
        <f>表格1[[#This Row],[信用卡交易金額'[新臺幣']]]/1000</f>
        <v>331578.90100000001</v>
      </c>
      <c r="L5917" s="14">
        <f>表格1[[#This Row],[信用卡交易金額'[新臺幣']]]/1000000</f>
        <v>331.57890099999997</v>
      </c>
      <c r="M5917" s="14" t="str" cm="1">
        <f t="array" ref="M5917">_xlfn.TEXTJOIN("", TRUE, _xlfn.XLOOKUP(TRUE, VALUE(表格1[[#This Row],[年月]]) &lt;= VALUE($R$8:$R$12), $Q$8:$Q$12)) &amp; "年度"</f>
        <v>2024年度</v>
      </c>
    </row>
    <row r="5918" spans="1:13" x14ac:dyDescent="0.3">
      <c r="A5918" s="2">
        <v>202310</v>
      </c>
      <c r="B5918" s="19">
        <f>DATE(表格1[[#This Row],[年]],表格1[[#This Row],[月]],1)</f>
        <v>45200</v>
      </c>
      <c r="C5918" s="2" t="str">
        <f>LEFT(表格1[[#This Row],[年月]],4)</f>
        <v>2023</v>
      </c>
      <c r="D5918" s="2" t="str">
        <f>RIGHT(表格1[[#This Row],[年月]],2)</f>
        <v>10</v>
      </c>
      <c r="E5918" s="5">
        <v>10009000</v>
      </c>
      <c r="F5918" s="2" t="str">
        <f>VLOOKUP(TEXT(表格1[[#This Row],[地區]],"00000000"),縣市代碼,2,0)</f>
        <v>雲林縣</v>
      </c>
      <c r="G5918" s="2" t="s">
        <v>5</v>
      </c>
      <c r="H5918" s="13">
        <v>62771</v>
      </c>
      <c r="I5918" s="14">
        <v>167537067</v>
      </c>
      <c r="J5918" s="14">
        <f>表格1[[#This Row],[信用卡交易筆數]]/1000</f>
        <v>62.771000000000001</v>
      </c>
      <c r="K5918" s="14">
        <f>表格1[[#This Row],[信用卡交易金額'[新臺幣']]]/1000</f>
        <v>167537.06700000001</v>
      </c>
      <c r="L5918" s="14">
        <f>表格1[[#This Row],[信用卡交易金額'[新臺幣']]]/1000000</f>
        <v>167.53706700000001</v>
      </c>
      <c r="M5918" s="14" t="str" cm="1">
        <f t="array" ref="M5918">_xlfn.TEXTJOIN("", TRUE, _xlfn.XLOOKUP(TRUE, VALUE(表格1[[#This Row],[年月]]) &lt;= VALUE($R$8:$R$12), $Q$8:$Q$12)) &amp; "年度"</f>
        <v>2024年度</v>
      </c>
    </row>
    <row r="5919" spans="1:13" x14ac:dyDescent="0.3">
      <c r="A5919" s="2">
        <v>202310</v>
      </c>
      <c r="B5919" s="19">
        <f>DATE(表格1[[#This Row],[年]],表格1[[#This Row],[月]],1)</f>
        <v>45200</v>
      </c>
      <c r="C5919" s="2" t="str">
        <f>LEFT(表格1[[#This Row],[年月]],4)</f>
        <v>2023</v>
      </c>
      <c r="D5919" s="2" t="str">
        <f>RIGHT(表格1[[#This Row],[年月]],2)</f>
        <v>10</v>
      </c>
      <c r="E5919" s="5">
        <v>10009000</v>
      </c>
      <c r="F5919" s="2" t="str">
        <f>VLOOKUP(TEXT(表格1[[#This Row],[地區]],"00000000"),縣市代碼,2,0)</f>
        <v>雲林縣</v>
      </c>
      <c r="G5919" s="2" t="s">
        <v>6</v>
      </c>
      <c r="H5919" s="13">
        <v>80756</v>
      </c>
      <c r="I5919" s="14">
        <v>250840511</v>
      </c>
      <c r="J5919" s="14">
        <f>表格1[[#This Row],[信用卡交易筆數]]/1000</f>
        <v>80.756</v>
      </c>
      <c r="K5919" s="14">
        <f>表格1[[#This Row],[信用卡交易金額'[新臺幣']]]/1000</f>
        <v>250840.511</v>
      </c>
      <c r="L5919" s="14">
        <f>表格1[[#This Row],[信用卡交易金額'[新臺幣']]]/1000000</f>
        <v>250.84051099999999</v>
      </c>
      <c r="M5919" s="14" t="str" cm="1">
        <f t="array" ref="M5919">_xlfn.TEXTJOIN("", TRUE, _xlfn.XLOOKUP(TRUE, VALUE(表格1[[#This Row],[年月]]) &lt;= VALUE($R$8:$R$12), $Q$8:$Q$12)) &amp; "年度"</f>
        <v>2024年度</v>
      </c>
    </row>
    <row r="5920" spans="1:13" x14ac:dyDescent="0.3">
      <c r="A5920" s="2">
        <v>202310</v>
      </c>
      <c r="B5920" s="19">
        <f>DATE(表格1[[#This Row],[年]],表格1[[#This Row],[月]],1)</f>
        <v>45200</v>
      </c>
      <c r="C5920" s="2" t="str">
        <f>LEFT(表格1[[#This Row],[年月]],4)</f>
        <v>2023</v>
      </c>
      <c r="D5920" s="2" t="str">
        <f>RIGHT(表格1[[#This Row],[年月]],2)</f>
        <v>10</v>
      </c>
      <c r="E5920" s="5">
        <v>10009000</v>
      </c>
      <c r="F5920" s="2" t="str">
        <f>VLOOKUP(TEXT(表格1[[#This Row],[地區]],"00000000"),縣市代碼,2,0)</f>
        <v>雲林縣</v>
      </c>
      <c r="G5920" s="2" t="s">
        <v>7</v>
      </c>
      <c r="H5920" s="13">
        <v>584745</v>
      </c>
      <c r="I5920" s="14">
        <v>710349125</v>
      </c>
      <c r="J5920" s="14">
        <f>表格1[[#This Row],[信用卡交易筆數]]/1000</f>
        <v>584.745</v>
      </c>
      <c r="K5920" s="14">
        <f>表格1[[#This Row],[信用卡交易金額'[新臺幣']]]/1000</f>
        <v>710349.125</v>
      </c>
      <c r="L5920" s="14">
        <f>表格1[[#This Row],[信用卡交易金額'[新臺幣']]]/1000000</f>
        <v>710.34912499999996</v>
      </c>
      <c r="M5920" s="14" t="str" cm="1">
        <f t="array" ref="M5920">_xlfn.TEXTJOIN("", TRUE, _xlfn.XLOOKUP(TRUE, VALUE(表格1[[#This Row],[年月]]) &lt;= VALUE($R$8:$R$12), $Q$8:$Q$12)) &amp; "年度"</f>
        <v>2024年度</v>
      </c>
    </row>
    <row r="5921" spans="1:13" x14ac:dyDescent="0.3">
      <c r="A5921" s="2">
        <v>202310</v>
      </c>
      <c r="B5921" s="19">
        <f>DATE(表格1[[#This Row],[年]],表格1[[#This Row],[月]],1)</f>
        <v>45200</v>
      </c>
      <c r="C5921" s="2" t="str">
        <f>LEFT(表格1[[#This Row],[年月]],4)</f>
        <v>2023</v>
      </c>
      <c r="D5921" s="2" t="str">
        <f>RIGHT(表格1[[#This Row],[年月]],2)</f>
        <v>10</v>
      </c>
      <c r="E5921" s="5">
        <v>10009000</v>
      </c>
      <c r="F5921" s="2" t="str">
        <f>VLOOKUP(TEXT(表格1[[#This Row],[地區]],"00000000"),縣市代碼,2,0)</f>
        <v>雲林縣</v>
      </c>
      <c r="G5921" s="2" t="s">
        <v>8</v>
      </c>
      <c r="H5921" s="13">
        <v>384932</v>
      </c>
      <c r="I5921" s="14">
        <v>631788021</v>
      </c>
      <c r="J5921" s="14">
        <f>表格1[[#This Row],[信用卡交易筆數]]/1000</f>
        <v>384.93200000000002</v>
      </c>
      <c r="K5921" s="14">
        <f>表格1[[#This Row],[信用卡交易金額'[新臺幣']]]/1000</f>
        <v>631788.02099999995</v>
      </c>
      <c r="L5921" s="14">
        <f>表格1[[#This Row],[信用卡交易金額'[新臺幣']]]/1000000</f>
        <v>631.78802099999996</v>
      </c>
      <c r="M5921" s="14" t="str" cm="1">
        <f t="array" ref="M5921">_xlfn.TEXTJOIN("", TRUE, _xlfn.XLOOKUP(TRUE, VALUE(表格1[[#This Row],[年月]]) &lt;= VALUE($R$8:$R$12), $Q$8:$Q$12)) &amp; "年度"</f>
        <v>2024年度</v>
      </c>
    </row>
    <row r="5922" spans="1:13" x14ac:dyDescent="0.3">
      <c r="A5922" s="2">
        <v>202310</v>
      </c>
      <c r="B5922" s="19">
        <f>DATE(表格1[[#This Row],[年]],表格1[[#This Row],[月]],1)</f>
        <v>45200</v>
      </c>
      <c r="C5922" s="2" t="str">
        <f>LEFT(表格1[[#This Row],[年月]],4)</f>
        <v>2023</v>
      </c>
      <c r="D5922" s="2" t="str">
        <f>RIGHT(表格1[[#This Row],[年月]],2)</f>
        <v>10</v>
      </c>
      <c r="E5922" s="5">
        <v>10009000</v>
      </c>
      <c r="F5922" s="2" t="str">
        <f>VLOOKUP(TEXT(表格1[[#This Row],[地區]],"00000000"),縣市代碼,2,0)</f>
        <v>雲林縣</v>
      </c>
      <c r="G5922" s="2" t="s">
        <v>9</v>
      </c>
      <c r="H5922" s="13">
        <v>702608</v>
      </c>
      <c r="I5922" s="14">
        <v>925138165</v>
      </c>
      <c r="J5922" s="14">
        <f>表格1[[#This Row],[信用卡交易筆數]]/1000</f>
        <v>702.60799999999995</v>
      </c>
      <c r="K5922" s="14">
        <f>表格1[[#This Row],[信用卡交易金額'[新臺幣']]]/1000</f>
        <v>925138.16500000004</v>
      </c>
      <c r="L5922" s="14">
        <f>表格1[[#This Row],[信用卡交易金額'[新臺幣']]]/1000000</f>
        <v>925.13816499999996</v>
      </c>
      <c r="M5922" s="14" t="str" cm="1">
        <f t="array" ref="M5922">_xlfn.TEXTJOIN("", TRUE, _xlfn.XLOOKUP(TRUE, VALUE(表格1[[#This Row],[年月]]) &lt;= VALUE($R$8:$R$12), $Q$8:$Q$12)) &amp; "年度"</f>
        <v>2024年度</v>
      </c>
    </row>
    <row r="5923" spans="1:13" x14ac:dyDescent="0.3">
      <c r="A5923" s="2">
        <v>202310</v>
      </c>
      <c r="B5923" s="19">
        <f>DATE(表格1[[#This Row],[年]],表格1[[#This Row],[月]],1)</f>
        <v>45200</v>
      </c>
      <c r="C5923" s="2" t="str">
        <f>LEFT(表格1[[#This Row],[年月]],4)</f>
        <v>2023</v>
      </c>
      <c r="D5923" s="2" t="str">
        <f>RIGHT(表格1[[#This Row],[年月]],2)</f>
        <v>10</v>
      </c>
      <c r="E5923" s="5">
        <v>10009000</v>
      </c>
      <c r="F5923" s="2" t="str">
        <f>VLOOKUP(TEXT(表格1[[#This Row],[地區]],"00000000"),縣市代碼,2,0)</f>
        <v>雲林縣</v>
      </c>
      <c r="G5923" s="2" t="s">
        <v>10</v>
      </c>
      <c r="H5923" s="13">
        <v>412702</v>
      </c>
      <c r="I5923" s="14">
        <v>1195678335</v>
      </c>
      <c r="J5923" s="14">
        <f>表格1[[#This Row],[信用卡交易筆數]]/1000</f>
        <v>412.702</v>
      </c>
      <c r="K5923" s="14">
        <f>表格1[[#This Row],[信用卡交易金額'[新臺幣']]]/1000</f>
        <v>1195678.335</v>
      </c>
      <c r="L5923" s="14">
        <f>表格1[[#This Row],[信用卡交易金額'[新臺幣']]]/1000000</f>
        <v>1195.6783350000001</v>
      </c>
      <c r="M5923" s="14" t="str" cm="1">
        <f t="array" ref="M5923">_xlfn.TEXTJOIN("", TRUE, _xlfn.XLOOKUP(TRUE, VALUE(表格1[[#This Row],[年月]]) &lt;= VALUE($R$8:$R$12), $Q$8:$Q$12)) &amp; "年度"</f>
        <v>2024年度</v>
      </c>
    </row>
    <row r="5924" spans="1:13" x14ac:dyDescent="0.3">
      <c r="A5924" s="2">
        <v>202310</v>
      </c>
      <c r="B5924" s="19">
        <f>DATE(表格1[[#This Row],[年]],表格1[[#This Row],[月]],1)</f>
        <v>45200</v>
      </c>
      <c r="C5924" s="2" t="str">
        <f>LEFT(表格1[[#This Row],[年月]],4)</f>
        <v>2023</v>
      </c>
      <c r="D5924" s="2" t="str">
        <f>RIGHT(表格1[[#This Row],[年月]],2)</f>
        <v>10</v>
      </c>
      <c r="E5924" s="5">
        <v>10010000</v>
      </c>
      <c r="F5924" s="2" t="str">
        <f>VLOOKUP(TEXT(表格1[[#This Row],[地區]],"00000000"),縣市代碼,2,0)</f>
        <v>嘉義縣</v>
      </c>
      <c r="G5924" s="2" t="s">
        <v>4</v>
      </c>
      <c r="H5924" s="13">
        <v>523518</v>
      </c>
      <c r="I5924" s="14">
        <v>231787852</v>
      </c>
      <c r="J5924" s="14">
        <f>表格1[[#This Row],[信用卡交易筆數]]/1000</f>
        <v>523.51800000000003</v>
      </c>
      <c r="K5924" s="14">
        <f>表格1[[#This Row],[信用卡交易金額'[新臺幣']]]/1000</f>
        <v>231787.85200000001</v>
      </c>
      <c r="L5924" s="14">
        <f>表格1[[#This Row],[信用卡交易金額'[新臺幣']]]/1000000</f>
        <v>231.78785199999999</v>
      </c>
      <c r="M5924" s="14" t="str" cm="1">
        <f t="array" ref="M5924">_xlfn.TEXTJOIN("", TRUE, _xlfn.XLOOKUP(TRUE, VALUE(表格1[[#This Row],[年月]]) &lt;= VALUE($R$8:$R$12), $Q$8:$Q$12)) &amp; "年度"</f>
        <v>2024年度</v>
      </c>
    </row>
    <row r="5925" spans="1:13" x14ac:dyDescent="0.3">
      <c r="A5925" s="2">
        <v>202310</v>
      </c>
      <c r="B5925" s="19">
        <f>DATE(表格1[[#This Row],[年]],表格1[[#This Row],[月]],1)</f>
        <v>45200</v>
      </c>
      <c r="C5925" s="2" t="str">
        <f>LEFT(表格1[[#This Row],[年月]],4)</f>
        <v>2023</v>
      </c>
      <c r="D5925" s="2" t="str">
        <f>RIGHT(表格1[[#This Row],[年月]],2)</f>
        <v>10</v>
      </c>
      <c r="E5925" s="5">
        <v>10010000</v>
      </c>
      <c r="F5925" s="2" t="str">
        <f>VLOOKUP(TEXT(表格1[[#This Row],[地區]],"00000000"),縣市代碼,2,0)</f>
        <v>嘉義縣</v>
      </c>
      <c r="G5925" s="2" t="s">
        <v>5</v>
      </c>
      <c r="H5925" s="13">
        <v>41629</v>
      </c>
      <c r="I5925" s="14">
        <v>108503180</v>
      </c>
      <c r="J5925" s="14">
        <f>表格1[[#This Row],[信用卡交易筆數]]/1000</f>
        <v>41.628999999999998</v>
      </c>
      <c r="K5925" s="14">
        <f>表格1[[#This Row],[信用卡交易金額'[新臺幣']]]/1000</f>
        <v>108503.18</v>
      </c>
      <c r="L5925" s="14">
        <f>表格1[[#This Row],[信用卡交易金額'[新臺幣']]]/1000000</f>
        <v>108.50318</v>
      </c>
      <c r="M5925" s="14" t="str" cm="1">
        <f t="array" ref="M5925">_xlfn.TEXTJOIN("", TRUE, _xlfn.XLOOKUP(TRUE, VALUE(表格1[[#This Row],[年月]]) &lt;= VALUE($R$8:$R$12), $Q$8:$Q$12)) &amp; "年度"</f>
        <v>2024年度</v>
      </c>
    </row>
    <row r="5926" spans="1:13" x14ac:dyDescent="0.3">
      <c r="A5926" s="2">
        <v>202310</v>
      </c>
      <c r="B5926" s="19">
        <f>DATE(表格1[[#This Row],[年]],表格1[[#This Row],[月]],1)</f>
        <v>45200</v>
      </c>
      <c r="C5926" s="2" t="str">
        <f>LEFT(表格1[[#This Row],[年月]],4)</f>
        <v>2023</v>
      </c>
      <c r="D5926" s="2" t="str">
        <f>RIGHT(表格1[[#This Row],[年月]],2)</f>
        <v>10</v>
      </c>
      <c r="E5926" s="5">
        <v>10010000</v>
      </c>
      <c r="F5926" s="2" t="str">
        <f>VLOOKUP(TEXT(表格1[[#This Row],[地區]],"00000000"),縣市代碼,2,0)</f>
        <v>嘉義縣</v>
      </c>
      <c r="G5926" s="2" t="s">
        <v>6</v>
      </c>
      <c r="H5926" s="13">
        <v>56601</v>
      </c>
      <c r="I5926" s="14">
        <v>167222099</v>
      </c>
      <c r="J5926" s="14">
        <f>表格1[[#This Row],[信用卡交易筆數]]/1000</f>
        <v>56.600999999999999</v>
      </c>
      <c r="K5926" s="14">
        <f>表格1[[#This Row],[信用卡交易金額'[新臺幣']]]/1000</f>
        <v>167222.09899999999</v>
      </c>
      <c r="L5926" s="14">
        <f>表格1[[#This Row],[信用卡交易金額'[新臺幣']]]/1000000</f>
        <v>167.22209899999999</v>
      </c>
      <c r="M5926" s="14" t="str" cm="1">
        <f t="array" ref="M5926">_xlfn.TEXTJOIN("", TRUE, _xlfn.XLOOKUP(TRUE, VALUE(表格1[[#This Row],[年月]]) &lt;= VALUE($R$8:$R$12), $Q$8:$Q$12)) &amp; "年度"</f>
        <v>2024年度</v>
      </c>
    </row>
    <row r="5927" spans="1:13" x14ac:dyDescent="0.3">
      <c r="A5927" s="2">
        <v>202310</v>
      </c>
      <c r="B5927" s="19">
        <f>DATE(表格1[[#This Row],[年]],表格1[[#This Row],[月]],1)</f>
        <v>45200</v>
      </c>
      <c r="C5927" s="2" t="str">
        <f>LEFT(表格1[[#This Row],[年月]],4)</f>
        <v>2023</v>
      </c>
      <c r="D5927" s="2" t="str">
        <f>RIGHT(表格1[[#This Row],[年月]],2)</f>
        <v>10</v>
      </c>
      <c r="E5927" s="5">
        <v>10010000</v>
      </c>
      <c r="F5927" s="2" t="str">
        <f>VLOOKUP(TEXT(表格1[[#This Row],[地區]],"00000000"),縣市代碼,2,0)</f>
        <v>嘉義縣</v>
      </c>
      <c r="G5927" s="2" t="s">
        <v>7</v>
      </c>
      <c r="H5927" s="13">
        <v>433386</v>
      </c>
      <c r="I5927" s="14">
        <v>500619282</v>
      </c>
      <c r="J5927" s="14">
        <f>表格1[[#This Row],[信用卡交易筆數]]/1000</f>
        <v>433.38600000000002</v>
      </c>
      <c r="K5927" s="14">
        <f>表格1[[#This Row],[信用卡交易金額'[新臺幣']]]/1000</f>
        <v>500619.28200000001</v>
      </c>
      <c r="L5927" s="14">
        <f>表格1[[#This Row],[信用卡交易金額'[新臺幣']]]/1000000</f>
        <v>500.619282</v>
      </c>
      <c r="M5927" s="14" t="str" cm="1">
        <f t="array" ref="M5927">_xlfn.TEXTJOIN("", TRUE, _xlfn.XLOOKUP(TRUE, VALUE(表格1[[#This Row],[年月]]) &lt;= VALUE($R$8:$R$12), $Q$8:$Q$12)) &amp; "年度"</f>
        <v>2024年度</v>
      </c>
    </row>
    <row r="5928" spans="1:13" x14ac:dyDescent="0.3">
      <c r="A5928" s="2">
        <v>202310</v>
      </c>
      <c r="B5928" s="19">
        <f>DATE(表格1[[#This Row],[年]],表格1[[#This Row],[月]],1)</f>
        <v>45200</v>
      </c>
      <c r="C5928" s="2" t="str">
        <f>LEFT(表格1[[#This Row],[年月]],4)</f>
        <v>2023</v>
      </c>
      <c r="D5928" s="2" t="str">
        <f>RIGHT(表格1[[#This Row],[年月]],2)</f>
        <v>10</v>
      </c>
      <c r="E5928" s="5">
        <v>10010000</v>
      </c>
      <c r="F5928" s="2" t="str">
        <f>VLOOKUP(TEXT(表格1[[#This Row],[地區]],"00000000"),縣市代碼,2,0)</f>
        <v>嘉義縣</v>
      </c>
      <c r="G5928" s="2" t="s">
        <v>8</v>
      </c>
      <c r="H5928" s="13">
        <v>237691</v>
      </c>
      <c r="I5928" s="14">
        <v>424069015</v>
      </c>
      <c r="J5928" s="14">
        <f>表格1[[#This Row],[信用卡交易筆數]]/1000</f>
        <v>237.691</v>
      </c>
      <c r="K5928" s="14">
        <f>表格1[[#This Row],[信用卡交易金額'[新臺幣']]]/1000</f>
        <v>424069.01500000001</v>
      </c>
      <c r="L5928" s="14">
        <f>表格1[[#This Row],[信用卡交易金額'[新臺幣']]]/1000000</f>
        <v>424.06901499999998</v>
      </c>
      <c r="M5928" s="14" t="str" cm="1">
        <f t="array" ref="M5928">_xlfn.TEXTJOIN("", TRUE, _xlfn.XLOOKUP(TRUE, VALUE(表格1[[#This Row],[年月]]) &lt;= VALUE($R$8:$R$12), $Q$8:$Q$12)) &amp; "年度"</f>
        <v>2024年度</v>
      </c>
    </row>
    <row r="5929" spans="1:13" x14ac:dyDescent="0.3">
      <c r="A5929" s="2">
        <v>202310</v>
      </c>
      <c r="B5929" s="19">
        <f>DATE(表格1[[#This Row],[年]],表格1[[#This Row],[月]],1)</f>
        <v>45200</v>
      </c>
      <c r="C5929" s="2" t="str">
        <f>LEFT(表格1[[#This Row],[年月]],4)</f>
        <v>2023</v>
      </c>
      <c r="D5929" s="2" t="str">
        <f>RIGHT(表格1[[#This Row],[年月]],2)</f>
        <v>10</v>
      </c>
      <c r="E5929" s="5">
        <v>10010000</v>
      </c>
      <c r="F5929" s="2" t="str">
        <f>VLOOKUP(TEXT(表格1[[#This Row],[地區]],"00000000"),縣市代碼,2,0)</f>
        <v>嘉義縣</v>
      </c>
      <c r="G5929" s="2" t="s">
        <v>9</v>
      </c>
      <c r="H5929" s="13">
        <v>531079</v>
      </c>
      <c r="I5929" s="14">
        <v>722874134</v>
      </c>
      <c r="J5929" s="14">
        <f>表格1[[#This Row],[信用卡交易筆數]]/1000</f>
        <v>531.07899999999995</v>
      </c>
      <c r="K5929" s="14">
        <f>表格1[[#This Row],[信用卡交易金額'[新臺幣']]]/1000</f>
        <v>722874.13399999996</v>
      </c>
      <c r="L5929" s="14">
        <f>表格1[[#This Row],[信用卡交易金額'[新臺幣']]]/1000000</f>
        <v>722.87413400000003</v>
      </c>
      <c r="M5929" s="14" t="str" cm="1">
        <f t="array" ref="M5929">_xlfn.TEXTJOIN("", TRUE, _xlfn.XLOOKUP(TRUE, VALUE(表格1[[#This Row],[年月]]) &lt;= VALUE($R$8:$R$12), $Q$8:$Q$12)) &amp; "年度"</f>
        <v>2024年度</v>
      </c>
    </row>
    <row r="5930" spans="1:13" x14ac:dyDescent="0.3">
      <c r="A5930" s="2">
        <v>202310</v>
      </c>
      <c r="B5930" s="19">
        <f>DATE(表格1[[#This Row],[年]],表格1[[#This Row],[月]],1)</f>
        <v>45200</v>
      </c>
      <c r="C5930" s="2" t="str">
        <f>LEFT(表格1[[#This Row],[年月]],4)</f>
        <v>2023</v>
      </c>
      <c r="D5930" s="2" t="str">
        <f>RIGHT(表格1[[#This Row],[年月]],2)</f>
        <v>10</v>
      </c>
      <c r="E5930" s="5">
        <v>10010000</v>
      </c>
      <c r="F5930" s="2" t="str">
        <f>VLOOKUP(TEXT(表格1[[#This Row],[地區]],"00000000"),縣市代碼,2,0)</f>
        <v>嘉義縣</v>
      </c>
      <c r="G5930" s="2" t="s">
        <v>10</v>
      </c>
      <c r="H5930" s="13">
        <v>299124</v>
      </c>
      <c r="I5930" s="14">
        <v>891702408</v>
      </c>
      <c r="J5930" s="14">
        <f>表格1[[#This Row],[信用卡交易筆數]]/1000</f>
        <v>299.12400000000002</v>
      </c>
      <c r="K5930" s="14">
        <f>表格1[[#This Row],[信用卡交易金額'[新臺幣']]]/1000</f>
        <v>891702.40800000005</v>
      </c>
      <c r="L5930" s="14">
        <f>表格1[[#This Row],[信用卡交易金額'[新臺幣']]]/1000000</f>
        <v>891.70240799999999</v>
      </c>
      <c r="M5930" s="14" t="str" cm="1">
        <f t="array" ref="M5930">_xlfn.TEXTJOIN("", TRUE, _xlfn.XLOOKUP(TRUE, VALUE(表格1[[#This Row],[年月]]) &lt;= VALUE($R$8:$R$12), $Q$8:$Q$12)) &amp; "年度"</f>
        <v>2024年度</v>
      </c>
    </row>
    <row r="5931" spans="1:13" x14ac:dyDescent="0.3">
      <c r="A5931" s="2">
        <v>202310</v>
      </c>
      <c r="B5931" s="19">
        <f>DATE(表格1[[#This Row],[年]],表格1[[#This Row],[月]],1)</f>
        <v>45200</v>
      </c>
      <c r="C5931" s="2" t="str">
        <f>LEFT(表格1[[#This Row],[年月]],4)</f>
        <v>2023</v>
      </c>
      <c r="D5931" s="2" t="str">
        <f>RIGHT(表格1[[#This Row],[年月]],2)</f>
        <v>10</v>
      </c>
      <c r="E5931" s="5">
        <v>10020000</v>
      </c>
      <c r="F5931" s="2" t="str">
        <f>VLOOKUP(TEXT(表格1[[#This Row],[地區]],"00000000"),縣市代碼,2,0)</f>
        <v>嘉義市</v>
      </c>
      <c r="G5931" s="2" t="s">
        <v>4</v>
      </c>
      <c r="H5931" s="13">
        <v>540745</v>
      </c>
      <c r="I5931" s="14">
        <v>252360955</v>
      </c>
      <c r="J5931" s="14">
        <f>表格1[[#This Row],[信用卡交易筆數]]/1000</f>
        <v>540.745</v>
      </c>
      <c r="K5931" s="14">
        <f>表格1[[#This Row],[信用卡交易金額'[新臺幣']]]/1000</f>
        <v>252360.95499999999</v>
      </c>
      <c r="L5931" s="14">
        <f>表格1[[#This Row],[信用卡交易金額'[新臺幣']]]/1000000</f>
        <v>252.36095499999999</v>
      </c>
      <c r="M5931" s="14" t="str" cm="1">
        <f t="array" ref="M5931">_xlfn.TEXTJOIN("", TRUE, _xlfn.XLOOKUP(TRUE, VALUE(表格1[[#This Row],[年月]]) &lt;= VALUE($R$8:$R$12), $Q$8:$Q$12)) &amp; "年度"</f>
        <v>2024年度</v>
      </c>
    </row>
    <row r="5932" spans="1:13" x14ac:dyDescent="0.3">
      <c r="A5932" s="2">
        <v>202310</v>
      </c>
      <c r="B5932" s="19">
        <f>DATE(表格1[[#This Row],[年]],表格1[[#This Row],[月]],1)</f>
        <v>45200</v>
      </c>
      <c r="C5932" s="2" t="str">
        <f>LEFT(表格1[[#This Row],[年月]],4)</f>
        <v>2023</v>
      </c>
      <c r="D5932" s="2" t="str">
        <f>RIGHT(表格1[[#This Row],[年月]],2)</f>
        <v>10</v>
      </c>
      <c r="E5932" s="5">
        <v>10020000</v>
      </c>
      <c r="F5932" s="2" t="str">
        <f>VLOOKUP(TEXT(表格1[[#This Row],[地區]],"00000000"),縣市代碼,2,0)</f>
        <v>嘉義市</v>
      </c>
      <c r="G5932" s="2" t="s">
        <v>5</v>
      </c>
      <c r="H5932" s="13">
        <v>37991</v>
      </c>
      <c r="I5932" s="14">
        <v>111300122</v>
      </c>
      <c r="J5932" s="14">
        <f>表格1[[#This Row],[信用卡交易筆數]]/1000</f>
        <v>37.991</v>
      </c>
      <c r="K5932" s="14">
        <f>表格1[[#This Row],[信用卡交易金額'[新臺幣']]]/1000</f>
        <v>111300.122</v>
      </c>
      <c r="L5932" s="14">
        <f>表格1[[#This Row],[信用卡交易金額'[新臺幣']]]/1000000</f>
        <v>111.300122</v>
      </c>
      <c r="M5932" s="14" t="str" cm="1">
        <f t="array" ref="M5932">_xlfn.TEXTJOIN("", TRUE, _xlfn.XLOOKUP(TRUE, VALUE(表格1[[#This Row],[年月]]) &lt;= VALUE($R$8:$R$12), $Q$8:$Q$12)) &amp; "年度"</f>
        <v>2024年度</v>
      </c>
    </row>
    <row r="5933" spans="1:13" x14ac:dyDescent="0.3">
      <c r="A5933" s="2">
        <v>202310</v>
      </c>
      <c r="B5933" s="19">
        <f>DATE(表格1[[#This Row],[年]],表格1[[#This Row],[月]],1)</f>
        <v>45200</v>
      </c>
      <c r="C5933" s="2" t="str">
        <f>LEFT(表格1[[#This Row],[年月]],4)</f>
        <v>2023</v>
      </c>
      <c r="D5933" s="2" t="str">
        <f>RIGHT(表格1[[#This Row],[年月]],2)</f>
        <v>10</v>
      </c>
      <c r="E5933" s="5">
        <v>10020000</v>
      </c>
      <c r="F5933" s="2" t="str">
        <f>VLOOKUP(TEXT(表格1[[#This Row],[地區]],"00000000"),縣市代碼,2,0)</f>
        <v>嘉義市</v>
      </c>
      <c r="G5933" s="2" t="s">
        <v>6</v>
      </c>
      <c r="H5933" s="13">
        <v>55899</v>
      </c>
      <c r="I5933" s="14">
        <v>190067987</v>
      </c>
      <c r="J5933" s="14">
        <f>表格1[[#This Row],[信用卡交易筆數]]/1000</f>
        <v>55.899000000000001</v>
      </c>
      <c r="K5933" s="14">
        <f>表格1[[#This Row],[信用卡交易金額'[新臺幣']]]/1000</f>
        <v>190067.98699999999</v>
      </c>
      <c r="L5933" s="14">
        <f>表格1[[#This Row],[信用卡交易金額'[新臺幣']]]/1000000</f>
        <v>190.06798699999999</v>
      </c>
      <c r="M5933" s="14" t="str" cm="1">
        <f t="array" ref="M5933">_xlfn.TEXTJOIN("", TRUE, _xlfn.XLOOKUP(TRUE, VALUE(表格1[[#This Row],[年月]]) &lt;= VALUE($R$8:$R$12), $Q$8:$Q$12)) &amp; "年度"</f>
        <v>2024年度</v>
      </c>
    </row>
    <row r="5934" spans="1:13" x14ac:dyDescent="0.3">
      <c r="A5934" s="2">
        <v>202310</v>
      </c>
      <c r="B5934" s="19">
        <f>DATE(表格1[[#This Row],[年]],表格1[[#This Row],[月]],1)</f>
        <v>45200</v>
      </c>
      <c r="C5934" s="2" t="str">
        <f>LEFT(表格1[[#This Row],[年月]],4)</f>
        <v>2023</v>
      </c>
      <c r="D5934" s="2" t="str">
        <f>RIGHT(表格1[[#This Row],[年月]],2)</f>
        <v>10</v>
      </c>
      <c r="E5934" s="5">
        <v>10020000</v>
      </c>
      <c r="F5934" s="2" t="str">
        <f>VLOOKUP(TEXT(表格1[[#This Row],[地區]],"00000000"),縣市代碼,2,0)</f>
        <v>嘉義市</v>
      </c>
      <c r="G5934" s="2" t="s">
        <v>7</v>
      </c>
      <c r="H5934" s="13">
        <v>325811</v>
      </c>
      <c r="I5934" s="14">
        <v>379324226</v>
      </c>
      <c r="J5934" s="14">
        <f>表格1[[#This Row],[信用卡交易筆數]]/1000</f>
        <v>325.81099999999998</v>
      </c>
      <c r="K5934" s="14">
        <f>表格1[[#This Row],[信用卡交易金額'[新臺幣']]]/1000</f>
        <v>379324.22600000002</v>
      </c>
      <c r="L5934" s="14">
        <f>表格1[[#This Row],[信用卡交易金額'[新臺幣']]]/1000000</f>
        <v>379.32422600000001</v>
      </c>
      <c r="M5934" s="14" t="str" cm="1">
        <f t="array" ref="M5934">_xlfn.TEXTJOIN("", TRUE, _xlfn.XLOOKUP(TRUE, VALUE(表格1[[#This Row],[年月]]) &lt;= VALUE($R$8:$R$12), $Q$8:$Q$12)) &amp; "年度"</f>
        <v>2024年度</v>
      </c>
    </row>
    <row r="5935" spans="1:13" x14ac:dyDescent="0.3">
      <c r="A5935" s="2">
        <v>202310</v>
      </c>
      <c r="B5935" s="19">
        <f>DATE(表格1[[#This Row],[年]],表格1[[#This Row],[月]],1)</f>
        <v>45200</v>
      </c>
      <c r="C5935" s="2" t="str">
        <f>LEFT(表格1[[#This Row],[年月]],4)</f>
        <v>2023</v>
      </c>
      <c r="D5935" s="2" t="str">
        <f>RIGHT(表格1[[#This Row],[年月]],2)</f>
        <v>10</v>
      </c>
      <c r="E5935" s="5">
        <v>10020000</v>
      </c>
      <c r="F5935" s="2" t="str">
        <f>VLOOKUP(TEXT(表格1[[#This Row],[地區]],"00000000"),縣市代碼,2,0)</f>
        <v>嘉義市</v>
      </c>
      <c r="G5935" s="2" t="s">
        <v>8</v>
      </c>
      <c r="H5935" s="13">
        <v>204841</v>
      </c>
      <c r="I5935" s="14">
        <v>461524409</v>
      </c>
      <c r="J5935" s="14">
        <f>表格1[[#This Row],[信用卡交易筆數]]/1000</f>
        <v>204.84100000000001</v>
      </c>
      <c r="K5935" s="14">
        <f>表格1[[#This Row],[信用卡交易金額'[新臺幣']]]/1000</f>
        <v>461524.40899999999</v>
      </c>
      <c r="L5935" s="14">
        <f>表格1[[#This Row],[信用卡交易金額'[新臺幣']]]/1000000</f>
        <v>461.52440899999999</v>
      </c>
      <c r="M5935" s="14" t="str" cm="1">
        <f t="array" ref="M5935">_xlfn.TEXTJOIN("", TRUE, _xlfn.XLOOKUP(TRUE, VALUE(表格1[[#This Row],[年月]]) &lt;= VALUE($R$8:$R$12), $Q$8:$Q$12)) &amp; "年度"</f>
        <v>2024年度</v>
      </c>
    </row>
    <row r="5936" spans="1:13" x14ac:dyDescent="0.3">
      <c r="A5936" s="2">
        <v>202310</v>
      </c>
      <c r="B5936" s="19">
        <f>DATE(表格1[[#This Row],[年]],表格1[[#This Row],[月]],1)</f>
        <v>45200</v>
      </c>
      <c r="C5936" s="2" t="str">
        <f>LEFT(表格1[[#This Row],[年月]],4)</f>
        <v>2023</v>
      </c>
      <c r="D5936" s="2" t="str">
        <f>RIGHT(表格1[[#This Row],[年月]],2)</f>
        <v>10</v>
      </c>
      <c r="E5936" s="5">
        <v>10020000</v>
      </c>
      <c r="F5936" s="2" t="str">
        <f>VLOOKUP(TEXT(表格1[[#This Row],[地區]],"00000000"),縣市代碼,2,0)</f>
        <v>嘉義市</v>
      </c>
      <c r="G5936" s="2" t="s">
        <v>9</v>
      </c>
      <c r="H5936" s="13">
        <v>530133</v>
      </c>
      <c r="I5936" s="14">
        <v>816229998</v>
      </c>
      <c r="J5936" s="14">
        <f>表格1[[#This Row],[信用卡交易筆數]]/1000</f>
        <v>530.13300000000004</v>
      </c>
      <c r="K5936" s="14">
        <f>表格1[[#This Row],[信用卡交易金額'[新臺幣']]]/1000</f>
        <v>816229.99800000002</v>
      </c>
      <c r="L5936" s="14">
        <f>表格1[[#This Row],[信用卡交易金額'[新臺幣']]]/1000000</f>
        <v>816.22999800000002</v>
      </c>
      <c r="M5936" s="14" t="str" cm="1">
        <f t="array" ref="M5936">_xlfn.TEXTJOIN("", TRUE, _xlfn.XLOOKUP(TRUE, VALUE(表格1[[#This Row],[年月]]) &lt;= VALUE($R$8:$R$12), $Q$8:$Q$12)) &amp; "年度"</f>
        <v>2024年度</v>
      </c>
    </row>
    <row r="5937" spans="1:13" x14ac:dyDescent="0.3">
      <c r="A5937" s="2">
        <v>202310</v>
      </c>
      <c r="B5937" s="19">
        <f>DATE(表格1[[#This Row],[年]],表格1[[#This Row],[月]],1)</f>
        <v>45200</v>
      </c>
      <c r="C5937" s="2" t="str">
        <f>LEFT(表格1[[#This Row],[年月]],4)</f>
        <v>2023</v>
      </c>
      <c r="D5937" s="2" t="str">
        <f>RIGHT(表格1[[#This Row],[年月]],2)</f>
        <v>10</v>
      </c>
      <c r="E5937" s="5">
        <v>10020000</v>
      </c>
      <c r="F5937" s="2" t="str">
        <f>VLOOKUP(TEXT(表格1[[#This Row],[地區]],"00000000"),縣市代碼,2,0)</f>
        <v>嘉義市</v>
      </c>
      <c r="G5937" s="2" t="s">
        <v>10</v>
      </c>
      <c r="H5937" s="13">
        <v>270002</v>
      </c>
      <c r="I5937" s="14">
        <v>814387112</v>
      </c>
      <c r="J5937" s="14">
        <f>表格1[[#This Row],[信用卡交易筆數]]/1000</f>
        <v>270.00200000000001</v>
      </c>
      <c r="K5937" s="14">
        <f>表格1[[#This Row],[信用卡交易金額'[新臺幣']]]/1000</f>
        <v>814387.11199999996</v>
      </c>
      <c r="L5937" s="14">
        <f>表格1[[#This Row],[信用卡交易金額'[新臺幣']]]/1000000</f>
        <v>814.387112</v>
      </c>
      <c r="M5937" s="14" t="str" cm="1">
        <f t="array" ref="M5937">_xlfn.TEXTJOIN("", TRUE, _xlfn.XLOOKUP(TRUE, VALUE(表格1[[#This Row],[年月]]) &lt;= VALUE($R$8:$R$12), $Q$8:$Q$12)) &amp; "年度"</f>
        <v>2024年度</v>
      </c>
    </row>
    <row r="5938" spans="1:13" x14ac:dyDescent="0.3">
      <c r="A5938" s="2">
        <v>202310</v>
      </c>
      <c r="B5938" s="19">
        <f>DATE(表格1[[#This Row],[年]],表格1[[#This Row],[月]],1)</f>
        <v>45200</v>
      </c>
      <c r="C5938" s="2" t="str">
        <f>LEFT(表格1[[#This Row],[年月]],4)</f>
        <v>2023</v>
      </c>
      <c r="D5938" s="2" t="str">
        <f>RIGHT(表格1[[#This Row],[年月]],2)</f>
        <v>10</v>
      </c>
      <c r="E5938" s="5">
        <v>67000000</v>
      </c>
      <c r="F5938" s="2" t="str">
        <f>VLOOKUP(TEXT(表格1[[#This Row],[地區]],"00000000"),縣市代碼,2,0)</f>
        <v>臺南市</v>
      </c>
      <c r="G5938" s="2" t="s">
        <v>4</v>
      </c>
      <c r="H5938" s="13">
        <v>3942651</v>
      </c>
      <c r="I5938" s="14">
        <v>1798308093</v>
      </c>
      <c r="J5938" s="14">
        <f>表格1[[#This Row],[信用卡交易筆數]]/1000</f>
        <v>3942.6509999999998</v>
      </c>
      <c r="K5938" s="14">
        <f>表格1[[#This Row],[信用卡交易金額'[新臺幣']]]/1000</f>
        <v>1798308.0930000001</v>
      </c>
      <c r="L5938" s="14">
        <f>表格1[[#This Row],[信用卡交易金額'[新臺幣']]]/1000000</f>
        <v>1798.3080930000001</v>
      </c>
      <c r="M5938" s="14" t="str" cm="1">
        <f t="array" ref="M5938">_xlfn.TEXTJOIN("", TRUE, _xlfn.XLOOKUP(TRUE, VALUE(表格1[[#This Row],[年月]]) &lt;= VALUE($R$8:$R$12), $Q$8:$Q$12)) &amp; "年度"</f>
        <v>2024年度</v>
      </c>
    </row>
    <row r="5939" spans="1:13" x14ac:dyDescent="0.3">
      <c r="A5939" s="2">
        <v>202310</v>
      </c>
      <c r="B5939" s="19">
        <f>DATE(表格1[[#This Row],[年]],表格1[[#This Row],[月]],1)</f>
        <v>45200</v>
      </c>
      <c r="C5939" s="2" t="str">
        <f>LEFT(表格1[[#This Row],[年月]],4)</f>
        <v>2023</v>
      </c>
      <c r="D5939" s="2" t="str">
        <f>RIGHT(表格1[[#This Row],[年月]],2)</f>
        <v>10</v>
      </c>
      <c r="E5939" s="5">
        <v>67000000</v>
      </c>
      <c r="F5939" s="2" t="str">
        <f>VLOOKUP(TEXT(表格1[[#This Row],[地區]],"00000000"),縣市代碼,2,0)</f>
        <v>臺南市</v>
      </c>
      <c r="G5939" s="2" t="s">
        <v>5</v>
      </c>
      <c r="H5939" s="13">
        <v>258439</v>
      </c>
      <c r="I5939" s="14">
        <v>740105175</v>
      </c>
      <c r="J5939" s="14">
        <f>表格1[[#This Row],[信用卡交易筆數]]/1000</f>
        <v>258.43900000000002</v>
      </c>
      <c r="K5939" s="14">
        <f>表格1[[#This Row],[信用卡交易金額'[新臺幣']]]/1000</f>
        <v>740105.17500000005</v>
      </c>
      <c r="L5939" s="14">
        <f>表格1[[#This Row],[信用卡交易金額'[新臺幣']]]/1000000</f>
        <v>740.10517500000003</v>
      </c>
      <c r="M5939" s="14" t="str" cm="1">
        <f t="array" ref="M5939">_xlfn.TEXTJOIN("", TRUE, _xlfn.XLOOKUP(TRUE, VALUE(表格1[[#This Row],[年月]]) &lt;= VALUE($R$8:$R$12), $Q$8:$Q$12)) &amp; "年度"</f>
        <v>2024年度</v>
      </c>
    </row>
    <row r="5940" spans="1:13" x14ac:dyDescent="0.3">
      <c r="A5940" s="2">
        <v>202310</v>
      </c>
      <c r="B5940" s="19">
        <f>DATE(表格1[[#This Row],[年]],表格1[[#This Row],[月]],1)</f>
        <v>45200</v>
      </c>
      <c r="C5940" s="2" t="str">
        <f>LEFT(表格1[[#This Row],[年月]],4)</f>
        <v>2023</v>
      </c>
      <c r="D5940" s="2" t="str">
        <f>RIGHT(表格1[[#This Row],[年月]],2)</f>
        <v>10</v>
      </c>
      <c r="E5940" s="5">
        <v>67000000</v>
      </c>
      <c r="F5940" s="2" t="str">
        <f>VLOOKUP(TEXT(表格1[[#This Row],[地區]],"00000000"),縣市代碼,2,0)</f>
        <v>臺南市</v>
      </c>
      <c r="G5940" s="2" t="s">
        <v>6</v>
      </c>
      <c r="H5940" s="13">
        <v>437940</v>
      </c>
      <c r="I5940" s="14">
        <v>1423912987</v>
      </c>
      <c r="J5940" s="14">
        <f>表格1[[#This Row],[信用卡交易筆數]]/1000</f>
        <v>437.94</v>
      </c>
      <c r="K5940" s="14">
        <f>表格1[[#This Row],[信用卡交易金額'[新臺幣']]]/1000</f>
        <v>1423912.987</v>
      </c>
      <c r="L5940" s="14">
        <f>表格1[[#This Row],[信用卡交易金額'[新臺幣']]]/1000000</f>
        <v>1423.9129869999999</v>
      </c>
      <c r="M5940" s="14" t="str" cm="1">
        <f t="array" ref="M5940">_xlfn.TEXTJOIN("", TRUE, _xlfn.XLOOKUP(TRUE, VALUE(表格1[[#This Row],[年月]]) &lt;= VALUE($R$8:$R$12), $Q$8:$Q$12)) &amp; "年度"</f>
        <v>2024年度</v>
      </c>
    </row>
    <row r="5941" spans="1:13" x14ac:dyDescent="0.3">
      <c r="A5941" s="2">
        <v>202310</v>
      </c>
      <c r="B5941" s="19">
        <f>DATE(表格1[[#This Row],[年]],表格1[[#This Row],[月]],1)</f>
        <v>45200</v>
      </c>
      <c r="C5941" s="2" t="str">
        <f>LEFT(表格1[[#This Row],[年月]],4)</f>
        <v>2023</v>
      </c>
      <c r="D5941" s="2" t="str">
        <f>RIGHT(表格1[[#This Row],[年月]],2)</f>
        <v>10</v>
      </c>
      <c r="E5941" s="5">
        <v>67000000</v>
      </c>
      <c r="F5941" s="2" t="str">
        <f>VLOOKUP(TEXT(表格1[[#This Row],[地區]],"00000000"),縣市代碼,2,0)</f>
        <v>臺南市</v>
      </c>
      <c r="G5941" s="2" t="s">
        <v>7</v>
      </c>
      <c r="H5941" s="13">
        <v>2393855</v>
      </c>
      <c r="I5941" s="14">
        <v>2726395384</v>
      </c>
      <c r="J5941" s="14">
        <f>表格1[[#This Row],[信用卡交易筆數]]/1000</f>
        <v>2393.855</v>
      </c>
      <c r="K5941" s="14">
        <f>表格1[[#This Row],[信用卡交易金額'[新臺幣']]]/1000</f>
        <v>2726395.3840000001</v>
      </c>
      <c r="L5941" s="14">
        <f>表格1[[#This Row],[信用卡交易金額'[新臺幣']]]/1000000</f>
        <v>2726.3953839999999</v>
      </c>
      <c r="M5941" s="14" t="str" cm="1">
        <f t="array" ref="M5941">_xlfn.TEXTJOIN("", TRUE, _xlfn.XLOOKUP(TRUE, VALUE(表格1[[#This Row],[年月]]) &lt;= VALUE($R$8:$R$12), $Q$8:$Q$12)) &amp; "年度"</f>
        <v>2024年度</v>
      </c>
    </row>
    <row r="5942" spans="1:13" x14ac:dyDescent="0.3">
      <c r="A5942" s="2">
        <v>202310</v>
      </c>
      <c r="B5942" s="19">
        <f>DATE(表格1[[#This Row],[年]],表格1[[#This Row],[月]],1)</f>
        <v>45200</v>
      </c>
      <c r="C5942" s="2" t="str">
        <f>LEFT(表格1[[#This Row],[年月]],4)</f>
        <v>2023</v>
      </c>
      <c r="D5942" s="2" t="str">
        <f>RIGHT(表格1[[#This Row],[年月]],2)</f>
        <v>10</v>
      </c>
      <c r="E5942" s="5">
        <v>67000000</v>
      </c>
      <c r="F5942" s="2" t="str">
        <f>VLOOKUP(TEXT(表格1[[#This Row],[地區]],"00000000"),縣市代碼,2,0)</f>
        <v>臺南市</v>
      </c>
      <c r="G5942" s="2" t="s">
        <v>8</v>
      </c>
      <c r="H5942" s="13">
        <v>1521951</v>
      </c>
      <c r="I5942" s="14">
        <v>3218812166</v>
      </c>
      <c r="J5942" s="14">
        <f>表格1[[#This Row],[信用卡交易筆數]]/1000</f>
        <v>1521.951</v>
      </c>
      <c r="K5942" s="14">
        <f>表格1[[#This Row],[信用卡交易金額'[新臺幣']]]/1000</f>
        <v>3218812.1660000002</v>
      </c>
      <c r="L5942" s="14">
        <f>表格1[[#This Row],[信用卡交易金額'[新臺幣']]]/1000000</f>
        <v>3218.8121660000002</v>
      </c>
      <c r="M5942" s="14" t="str" cm="1">
        <f t="array" ref="M5942">_xlfn.TEXTJOIN("", TRUE, _xlfn.XLOOKUP(TRUE, VALUE(表格1[[#This Row],[年月]]) &lt;= VALUE($R$8:$R$12), $Q$8:$Q$12)) &amp; "年度"</f>
        <v>2024年度</v>
      </c>
    </row>
    <row r="5943" spans="1:13" x14ac:dyDescent="0.3">
      <c r="A5943" s="2">
        <v>202310</v>
      </c>
      <c r="B5943" s="19">
        <f>DATE(表格1[[#This Row],[年]],表格1[[#This Row],[月]],1)</f>
        <v>45200</v>
      </c>
      <c r="C5943" s="2" t="str">
        <f>LEFT(表格1[[#This Row],[年月]],4)</f>
        <v>2023</v>
      </c>
      <c r="D5943" s="2" t="str">
        <f>RIGHT(表格1[[#This Row],[年月]],2)</f>
        <v>10</v>
      </c>
      <c r="E5943" s="5">
        <v>67000000</v>
      </c>
      <c r="F5943" s="2" t="str">
        <f>VLOOKUP(TEXT(表格1[[#This Row],[地區]],"00000000"),縣市代碼,2,0)</f>
        <v>臺南市</v>
      </c>
      <c r="G5943" s="2" t="s">
        <v>9</v>
      </c>
      <c r="H5943" s="13">
        <v>3840808</v>
      </c>
      <c r="I5943" s="14">
        <v>5123854412</v>
      </c>
      <c r="J5943" s="14">
        <f>表格1[[#This Row],[信用卡交易筆數]]/1000</f>
        <v>3840.808</v>
      </c>
      <c r="K5943" s="14">
        <f>表格1[[#This Row],[信用卡交易金額'[新臺幣']]]/1000</f>
        <v>5123854.4119999995</v>
      </c>
      <c r="L5943" s="14">
        <f>表格1[[#This Row],[信用卡交易金額'[新臺幣']]]/1000000</f>
        <v>5123.8544119999997</v>
      </c>
      <c r="M5943" s="14" t="str" cm="1">
        <f t="array" ref="M5943">_xlfn.TEXTJOIN("", TRUE, _xlfn.XLOOKUP(TRUE, VALUE(表格1[[#This Row],[年月]]) &lt;= VALUE($R$8:$R$12), $Q$8:$Q$12)) &amp; "年度"</f>
        <v>2024年度</v>
      </c>
    </row>
    <row r="5944" spans="1:13" x14ac:dyDescent="0.3">
      <c r="A5944" s="2">
        <v>202310</v>
      </c>
      <c r="B5944" s="19">
        <f>DATE(表格1[[#This Row],[年]],表格1[[#This Row],[月]],1)</f>
        <v>45200</v>
      </c>
      <c r="C5944" s="2" t="str">
        <f>LEFT(表格1[[#This Row],[年月]],4)</f>
        <v>2023</v>
      </c>
      <c r="D5944" s="2" t="str">
        <f>RIGHT(表格1[[#This Row],[年月]],2)</f>
        <v>10</v>
      </c>
      <c r="E5944" s="5">
        <v>67000000</v>
      </c>
      <c r="F5944" s="2" t="str">
        <f>VLOOKUP(TEXT(表格1[[#This Row],[地區]],"00000000"),縣市代碼,2,0)</f>
        <v>臺南市</v>
      </c>
      <c r="G5944" s="2" t="s">
        <v>10</v>
      </c>
      <c r="H5944" s="13">
        <v>2075101</v>
      </c>
      <c r="I5944" s="14">
        <v>5991258292</v>
      </c>
      <c r="J5944" s="14">
        <f>表格1[[#This Row],[信用卡交易筆數]]/1000</f>
        <v>2075.1010000000001</v>
      </c>
      <c r="K5944" s="14">
        <f>表格1[[#This Row],[信用卡交易金額'[新臺幣']]]/1000</f>
        <v>5991258.2920000004</v>
      </c>
      <c r="L5944" s="14">
        <f>表格1[[#This Row],[信用卡交易金額'[新臺幣']]]/1000000</f>
        <v>5991.2582920000004</v>
      </c>
      <c r="M5944" s="14" t="str" cm="1">
        <f t="array" ref="M5944">_xlfn.TEXTJOIN("", TRUE, _xlfn.XLOOKUP(TRUE, VALUE(表格1[[#This Row],[年月]]) &lt;= VALUE($R$8:$R$12), $Q$8:$Q$12)) &amp; "年度"</f>
        <v>2024年度</v>
      </c>
    </row>
    <row r="5945" spans="1:13" x14ac:dyDescent="0.3">
      <c r="A5945" s="2">
        <v>202310</v>
      </c>
      <c r="B5945" s="19">
        <f>DATE(表格1[[#This Row],[年]],表格1[[#This Row],[月]],1)</f>
        <v>45200</v>
      </c>
      <c r="C5945" s="2" t="str">
        <f>LEFT(表格1[[#This Row],[年月]],4)</f>
        <v>2023</v>
      </c>
      <c r="D5945" s="2" t="str">
        <f>RIGHT(表格1[[#This Row],[年月]],2)</f>
        <v>10</v>
      </c>
      <c r="E5945" s="5">
        <v>64000000</v>
      </c>
      <c r="F5945" s="2" t="str">
        <f>VLOOKUP(TEXT(表格1[[#This Row],[地區]],"00000000"),縣市代碼,2,0)</f>
        <v>高雄市</v>
      </c>
      <c r="G5945" s="2" t="s">
        <v>4</v>
      </c>
      <c r="H5945" s="13">
        <v>6439285</v>
      </c>
      <c r="I5945" s="14">
        <v>3260735577</v>
      </c>
      <c r="J5945" s="14">
        <f>表格1[[#This Row],[信用卡交易筆數]]/1000</f>
        <v>6439.2849999999999</v>
      </c>
      <c r="K5945" s="14">
        <f>表格1[[#This Row],[信用卡交易金額'[新臺幣']]]/1000</f>
        <v>3260735.577</v>
      </c>
      <c r="L5945" s="14">
        <f>表格1[[#This Row],[信用卡交易金額'[新臺幣']]]/1000000</f>
        <v>3260.7355769999999</v>
      </c>
      <c r="M5945" s="14" t="str" cm="1">
        <f t="array" ref="M5945">_xlfn.TEXTJOIN("", TRUE, _xlfn.XLOOKUP(TRUE, VALUE(表格1[[#This Row],[年月]]) &lt;= VALUE($R$8:$R$12), $Q$8:$Q$12)) &amp; "年度"</f>
        <v>2024年度</v>
      </c>
    </row>
    <row r="5946" spans="1:13" x14ac:dyDescent="0.3">
      <c r="A5946" s="2">
        <v>202310</v>
      </c>
      <c r="B5946" s="19">
        <f>DATE(表格1[[#This Row],[年]],表格1[[#This Row],[月]],1)</f>
        <v>45200</v>
      </c>
      <c r="C5946" s="2" t="str">
        <f>LEFT(表格1[[#This Row],[年月]],4)</f>
        <v>2023</v>
      </c>
      <c r="D5946" s="2" t="str">
        <f>RIGHT(表格1[[#This Row],[年月]],2)</f>
        <v>10</v>
      </c>
      <c r="E5946" s="5">
        <v>64000000</v>
      </c>
      <c r="F5946" s="2" t="str">
        <f>VLOOKUP(TEXT(表格1[[#This Row],[地區]],"00000000"),縣市代碼,2,0)</f>
        <v>高雄市</v>
      </c>
      <c r="G5946" s="2" t="s">
        <v>5</v>
      </c>
      <c r="H5946" s="13">
        <v>384151</v>
      </c>
      <c r="I5946" s="14">
        <v>1131282474</v>
      </c>
      <c r="J5946" s="14">
        <f>表格1[[#This Row],[信用卡交易筆數]]/1000</f>
        <v>384.15100000000001</v>
      </c>
      <c r="K5946" s="14">
        <f>表格1[[#This Row],[信用卡交易金額'[新臺幣']]]/1000</f>
        <v>1131282.4739999999</v>
      </c>
      <c r="L5946" s="14">
        <f>表格1[[#This Row],[信用卡交易金額'[新臺幣']]]/1000000</f>
        <v>1131.2824740000001</v>
      </c>
      <c r="M5946" s="14" t="str" cm="1">
        <f t="array" ref="M5946">_xlfn.TEXTJOIN("", TRUE, _xlfn.XLOOKUP(TRUE, VALUE(表格1[[#This Row],[年月]]) &lt;= VALUE($R$8:$R$12), $Q$8:$Q$12)) &amp; "年度"</f>
        <v>2024年度</v>
      </c>
    </row>
    <row r="5947" spans="1:13" x14ac:dyDescent="0.3">
      <c r="A5947" s="2">
        <v>202310</v>
      </c>
      <c r="B5947" s="19">
        <f>DATE(表格1[[#This Row],[年]],表格1[[#This Row],[月]],1)</f>
        <v>45200</v>
      </c>
      <c r="C5947" s="2" t="str">
        <f>LEFT(表格1[[#This Row],[年月]],4)</f>
        <v>2023</v>
      </c>
      <c r="D5947" s="2" t="str">
        <f>RIGHT(表格1[[#This Row],[年月]],2)</f>
        <v>10</v>
      </c>
      <c r="E5947" s="5">
        <v>64000000</v>
      </c>
      <c r="F5947" s="2" t="str">
        <f>VLOOKUP(TEXT(表格1[[#This Row],[地區]],"00000000"),縣市代碼,2,0)</f>
        <v>高雄市</v>
      </c>
      <c r="G5947" s="2" t="s">
        <v>6</v>
      </c>
      <c r="H5947" s="13">
        <v>660553</v>
      </c>
      <c r="I5947" s="14">
        <v>2236823210</v>
      </c>
      <c r="J5947" s="14">
        <f>表格1[[#This Row],[信用卡交易筆數]]/1000</f>
        <v>660.553</v>
      </c>
      <c r="K5947" s="14">
        <f>表格1[[#This Row],[信用卡交易金額'[新臺幣']]]/1000</f>
        <v>2236823.21</v>
      </c>
      <c r="L5947" s="14">
        <f>表格1[[#This Row],[信用卡交易金額'[新臺幣']]]/1000000</f>
        <v>2236.82321</v>
      </c>
      <c r="M5947" s="14" t="str" cm="1">
        <f t="array" ref="M5947">_xlfn.TEXTJOIN("", TRUE, _xlfn.XLOOKUP(TRUE, VALUE(表格1[[#This Row],[年月]]) &lt;= VALUE($R$8:$R$12), $Q$8:$Q$12)) &amp; "年度"</f>
        <v>2024年度</v>
      </c>
    </row>
    <row r="5948" spans="1:13" x14ac:dyDescent="0.3">
      <c r="A5948" s="2">
        <v>202310</v>
      </c>
      <c r="B5948" s="19">
        <f>DATE(表格1[[#This Row],[年]],表格1[[#This Row],[月]],1)</f>
        <v>45200</v>
      </c>
      <c r="C5948" s="2" t="str">
        <f>LEFT(表格1[[#This Row],[年月]],4)</f>
        <v>2023</v>
      </c>
      <c r="D5948" s="2" t="str">
        <f>RIGHT(表格1[[#This Row],[年月]],2)</f>
        <v>10</v>
      </c>
      <c r="E5948" s="5">
        <v>64000000</v>
      </c>
      <c r="F5948" s="2" t="str">
        <f>VLOOKUP(TEXT(表格1[[#This Row],[地區]],"00000000"),縣市代碼,2,0)</f>
        <v>高雄市</v>
      </c>
      <c r="G5948" s="2" t="s">
        <v>7</v>
      </c>
      <c r="H5948" s="13">
        <v>3605509</v>
      </c>
      <c r="I5948" s="14">
        <v>3996633601</v>
      </c>
      <c r="J5948" s="14">
        <f>表格1[[#This Row],[信用卡交易筆數]]/1000</f>
        <v>3605.509</v>
      </c>
      <c r="K5948" s="14">
        <f>表格1[[#This Row],[信用卡交易金額'[新臺幣']]]/1000</f>
        <v>3996633.6009999998</v>
      </c>
      <c r="L5948" s="14">
        <f>表格1[[#This Row],[信用卡交易金額'[新臺幣']]]/1000000</f>
        <v>3996.633601</v>
      </c>
      <c r="M5948" s="14" t="str" cm="1">
        <f t="array" ref="M5948">_xlfn.TEXTJOIN("", TRUE, _xlfn.XLOOKUP(TRUE, VALUE(表格1[[#This Row],[年月]]) &lt;= VALUE($R$8:$R$12), $Q$8:$Q$12)) &amp; "年度"</f>
        <v>2024年度</v>
      </c>
    </row>
    <row r="5949" spans="1:13" x14ac:dyDescent="0.3">
      <c r="A5949" s="2">
        <v>202310</v>
      </c>
      <c r="B5949" s="19">
        <f>DATE(表格1[[#This Row],[年]],表格1[[#This Row],[月]],1)</f>
        <v>45200</v>
      </c>
      <c r="C5949" s="2" t="str">
        <f>LEFT(表格1[[#This Row],[年月]],4)</f>
        <v>2023</v>
      </c>
      <c r="D5949" s="2" t="str">
        <f>RIGHT(表格1[[#This Row],[年月]],2)</f>
        <v>10</v>
      </c>
      <c r="E5949" s="5">
        <v>64000000</v>
      </c>
      <c r="F5949" s="2" t="str">
        <f>VLOOKUP(TEXT(表格1[[#This Row],[地區]],"00000000"),縣市代碼,2,0)</f>
        <v>高雄市</v>
      </c>
      <c r="G5949" s="2" t="s">
        <v>8</v>
      </c>
      <c r="H5949" s="13">
        <v>2470980</v>
      </c>
      <c r="I5949" s="14">
        <v>5038302939</v>
      </c>
      <c r="J5949" s="14">
        <f>表格1[[#This Row],[信用卡交易筆數]]/1000</f>
        <v>2470.98</v>
      </c>
      <c r="K5949" s="14">
        <f>表格1[[#This Row],[信用卡交易金額'[新臺幣']]]/1000</f>
        <v>5038302.9390000002</v>
      </c>
      <c r="L5949" s="14">
        <f>表格1[[#This Row],[信用卡交易金額'[新臺幣']]]/1000000</f>
        <v>5038.3029390000002</v>
      </c>
      <c r="M5949" s="14" t="str" cm="1">
        <f t="array" ref="M5949">_xlfn.TEXTJOIN("", TRUE, _xlfn.XLOOKUP(TRUE, VALUE(表格1[[#This Row],[年月]]) &lt;= VALUE($R$8:$R$12), $Q$8:$Q$12)) &amp; "年度"</f>
        <v>2024年度</v>
      </c>
    </row>
    <row r="5950" spans="1:13" x14ac:dyDescent="0.3">
      <c r="A5950" s="2">
        <v>202310</v>
      </c>
      <c r="B5950" s="19">
        <f>DATE(表格1[[#This Row],[年]],表格1[[#This Row],[月]],1)</f>
        <v>45200</v>
      </c>
      <c r="C5950" s="2" t="str">
        <f>LEFT(表格1[[#This Row],[年月]],4)</f>
        <v>2023</v>
      </c>
      <c r="D5950" s="2" t="str">
        <f>RIGHT(表格1[[#This Row],[年月]],2)</f>
        <v>10</v>
      </c>
      <c r="E5950" s="5">
        <v>64000000</v>
      </c>
      <c r="F5950" s="2" t="str">
        <f>VLOOKUP(TEXT(表格1[[#This Row],[地區]],"00000000"),縣市代碼,2,0)</f>
        <v>高雄市</v>
      </c>
      <c r="G5950" s="2" t="s">
        <v>9</v>
      </c>
      <c r="H5950" s="13">
        <v>6089118</v>
      </c>
      <c r="I5950" s="14">
        <v>8919076181</v>
      </c>
      <c r="J5950" s="14">
        <f>表格1[[#This Row],[信用卡交易筆數]]/1000</f>
        <v>6089.1180000000004</v>
      </c>
      <c r="K5950" s="14">
        <f>表格1[[#This Row],[信用卡交易金額'[新臺幣']]]/1000</f>
        <v>8919076.1809999999</v>
      </c>
      <c r="L5950" s="14">
        <f>表格1[[#This Row],[信用卡交易金額'[新臺幣']]]/1000000</f>
        <v>8919.0761810000004</v>
      </c>
      <c r="M5950" s="14" t="str" cm="1">
        <f t="array" ref="M5950">_xlfn.TEXTJOIN("", TRUE, _xlfn.XLOOKUP(TRUE, VALUE(表格1[[#This Row],[年月]]) &lt;= VALUE($R$8:$R$12), $Q$8:$Q$12)) &amp; "年度"</f>
        <v>2024年度</v>
      </c>
    </row>
    <row r="5951" spans="1:13" x14ac:dyDescent="0.3">
      <c r="A5951" s="2">
        <v>202310</v>
      </c>
      <c r="B5951" s="19">
        <f>DATE(表格1[[#This Row],[年]],表格1[[#This Row],[月]],1)</f>
        <v>45200</v>
      </c>
      <c r="C5951" s="2" t="str">
        <f>LEFT(表格1[[#This Row],[年月]],4)</f>
        <v>2023</v>
      </c>
      <c r="D5951" s="2" t="str">
        <f>RIGHT(表格1[[#This Row],[年月]],2)</f>
        <v>10</v>
      </c>
      <c r="E5951" s="5">
        <v>64000000</v>
      </c>
      <c r="F5951" s="2" t="str">
        <f>VLOOKUP(TEXT(表格1[[#This Row],[地區]],"00000000"),縣市代碼,2,0)</f>
        <v>高雄市</v>
      </c>
      <c r="G5951" s="2" t="s">
        <v>10</v>
      </c>
      <c r="H5951" s="13">
        <v>3072760</v>
      </c>
      <c r="I5951" s="14">
        <v>9313655192</v>
      </c>
      <c r="J5951" s="14">
        <f>表格1[[#This Row],[信用卡交易筆數]]/1000</f>
        <v>3072.76</v>
      </c>
      <c r="K5951" s="14">
        <f>表格1[[#This Row],[信用卡交易金額'[新臺幣']]]/1000</f>
        <v>9313655.1919999998</v>
      </c>
      <c r="L5951" s="14">
        <f>表格1[[#This Row],[信用卡交易金額'[新臺幣']]]/1000000</f>
        <v>9313.6551920000002</v>
      </c>
      <c r="M5951" s="14" t="str" cm="1">
        <f t="array" ref="M5951">_xlfn.TEXTJOIN("", TRUE, _xlfn.XLOOKUP(TRUE, VALUE(表格1[[#This Row],[年月]]) &lt;= VALUE($R$8:$R$12), $Q$8:$Q$12)) &amp; "年度"</f>
        <v>2024年度</v>
      </c>
    </row>
    <row r="5952" spans="1:13" x14ac:dyDescent="0.3">
      <c r="A5952" s="2">
        <v>202310</v>
      </c>
      <c r="B5952" s="19">
        <f>DATE(表格1[[#This Row],[年]],表格1[[#This Row],[月]],1)</f>
        <v>45200</v>
      </c>
      <c r="C5952" s="2" t="str">
        <f>LEFT(表格1[[#This Row],[年月]],4)</f>
        <v>2023</v>
      </c>
      <c r="D5952" s="2" t="str">
        <f>RIGHT(表格1[[#This Row],[年月]],2)</f>
        <v>10</v>
      </c>
      <c r="E5952" s="5">
        <v>10013000</v>
      </c>
      <c r="F5952" s="2" t="str">
        <f>VLOOKUP(TEXT(表格1[[#This Row],[地區]],"00000000"),縣市代碼,2,0)</f>
        <v>屏東縣</v>
      </c>
      <c r="G5952" s="2" t="s">
        <v>4</v>
      </c>
      <c r="H5952" s="13">
        <v>915413</v>
      </c>
      <c r="I5952" s="14">
        <v>431732856</v>
      </c>
      <c r="J5952" s="14">
        <f>表格1[[#This Row],[信用卡交易筆數]]/1000</f>
        <v>915.41300000000001</v>
      </c>
      <c r="K5952" s="14">
        <f>表格1[[#This Row],[信用卡交易金額'[新臺幣']]]/1000</f>
        <v>431732.85600000003</v>
      </c>
      <c r="L5952" s="14">
        <f>表格1[[#This Row],[信用卡交易金額'[新臺幣']]]/1000000</f>
        <v>431.73285600000003</v>
      </c>
      <c r="M5952" s="14" t="str" cm="1">
        <f t="array" ref="M5952">_xlfn.TEXTJOIN("", TRUE, _xlfn.XLOOKUP(TRUE, VALUE(表格1[[#This Row],[年月]]) &lt;= VALUE($R$8:$R$12), $Q$8:$Q$12)) &amp; "年度"</f>
        <v>2024年度</v>
      </c>
    </row>
    <row r="5953" spans="1:13" x14ac:dyDescent="0.3">
      <c r="A5953" s="2">
        <v>202310</v>
      </c>
      <c r="B5953" s="19">
        <f>DATE(表格1[[#This Row],[年]],表格1[[#This Row],[月]],1)</f>
        <v>45200</v>
      </c>
      <c r="C5953" s="2" t="str">
        <f>LEFT(表格1[[#This Row],[年月]],4)</f>
        <v>2023</v>
      </c>
      <c r="D5953" s="2" t="str">
        <f>RIGHT(表格1[[#This Row],[年月]],2)</f>
        <v>10</v>
      </c>
      <c r="E5953" s="5">
        <v>10013000</v>
      </c>
      <c r="F5953" s="2" t="str">
        <f>VLOOKUP(TEXT(表格1[[#This Row],[地區]],"00000000"),縣市代碼,2,0)</f>
        <v>屏東縣</v>
      </c>
      <c r="G5953" s="2" t="s">
        <v>5</v>
      </c>
      <c r="H5953" s="13">
        <v>69101</v>
      </c>
      <c r="I5953" s="14">
        <v>178630931</v>
      </c>
      <c r="J5953" s="14">
        <f>表格1[[#This Row],[信用卡交易筆數]]/1000</f>
        <v>69.100999999999999</v>
      </c>
      <c r="K5953" s="14">
        <f>表格1[[#This Row],[信用卡交易金額'[新臺幣']]]/1000</f>
        <v>178630.93100000001</v>
      </c>
      <c r="L5953" s="14">
        <f>表格1[[#This Row],[信用卡交易金額'[新臺幣']]]/1000000</f>
        <v>178.630931</v>
      </c>
      <c r="M5953" s="14" t="str" cm="1">
        <f t="array" ref="M5953">_xlfn.TEXTJOIN("", TRUE, _xlfn.XLOOKUP(TRUE, VALUE(表格1[[#This Row],[年月]]) &lt;= VALUE($R$8:$R$12), $Q$8:$Q$12)) &amp; "年度"</f>
        <v>2024年度</v>
      </c>
    </row>
    <row r="5954" spans="1:13" x14ac:dyDescent="0.3">
      <c r="A5954" s="2">
        <v>202310</v>
      </c>
      <c r="B5954" s="19">
        <f>DATE(表格1[[#This Row],[年]],表格1[[#This Row],[月]],1)</f>
        <v>45200</v>
      </c>
      <c r="C5954" s="2" t="str">
        <f>LEFT(表格1[[#This Row],[年月]],4)</f>
        <v>2023</v>
      </c>
      <c r="D5954" s="2" t="str">
        <f>RIGHT(表格1[[#This Row],[年月]],2)</f>
        <v>10</v>
      </c>
      <c r="E5954" s="5">
        <v>10013000</v>
      </c>
      <c r="F5954" s="2" t="str">
        <f>VLOOKUP(TEXT(表格1[[#This Row],[地區]],"00000000"),縣市代碼,2,0)</f>
        <v>屏東縣</v>
      </c>
      <c r="G5954" s="2" t="s">
        <v>6</v>
      </c>
      <c r="H5954" s="13">
        <v>109014</v>
      </c>
      <c r="I5954" s="14">
        <v>327286868</v>
      </c>
      <c r="J5954" s="14">
        <f>表格1[[#This Row],[信用卡交易筆數]]/1000</f>
        <v>109.014</v>
      </c>
      <c r="K5954" s="14">
        <f>表格1[[#This Row],[信用卡交易金額'[新臺幣']]]/1000</f>
        <v>327286.86800000002</v>
      </c>
      <c r="L5954" s="14">
        <f>表格1[[#This Row],[信用卡交易金額'[新臺幣']]]/1000000</f>
        <v>327.28686800000003</v>
      </c>
      <c r="M5954" s="14" t="str" cm="1">
        <f t="array" ref="M5954">_xlfn.TEXTJOIN("", TRUE, _xlfn.XLOOKUP(TRUE, VALUE(表格1[[#This Row],[年月]]) &lt;= VALUE($R$8:$R$12), $Q$8:$Q$12)) &amp; "年度"</f>
        <v>2024年度</v>
      </c>
    </row>
    <row r="5955" spans="1:13" x14ac:dyDescent="0.3">
      <c r="A5955" s="2">
        <v>202310</v>
      </c>
      <c r="B5955" s="19">
        <f>DATE(表格1[[#This Row],[年]],表格1[[#This Row],[月]],1)</f>
        <v>45200</v>
      </c>
      <c r="C5955" s="2" t="str">
        <f>LEFT(表格1[[#This Row],[年月]],4)</f>
        <v>2023</v>
      </c>
      <c r="D5955" s="2" t="str">
        <f>RIGHT(表格1[[#This Row],[年月]],2)</f>
        <v>10</v>
      </c>
      <c r="E5955" s="5">
        <v>10013000</v>
      </c>
      <c r="F5955" s="2" t="str">
        <f>VLOOKUP(TEXT(表格1[[#This Row],[地區]],"00000000"),縣市代碼,2,0)</f>
        <v>屏東縣</v>
      </c>
      <c r="G5955" s="2" t="s">
        <v>7</v>
      </c>
      <c r="H5955" s="13">
        <v>712156</v>
      </c>
      <c r="I5955" s="14">
        <v>789605755</v>
      </c>
      <c r="J5955" s="14">
        <f>表格1[[#This Row],[信用卡交易筆數]]/1000</f>
        <v>712.15599999999995</v>
      </c>
      <c r="K5955" s="14">
        <f>表格1[[#This Row],[信用卡交易金額'[新臺幣']]]/1000</f>
        <v>789605.755</v>
      </c>
      <c r="L5955" s="14">
        <f>表格1[[#This Row],[信用卡交易金額'[新臺幣']]]/1000000</f>
        <v>789.60575500000004</v>
      </c>
      <c r="M5955" s="14" t="str" cm="1">
        <f t="array" ref="M5955">_xlfn.TEXTJOIN("", TRUE, _xlfn.XLOOKUP(TRUE, VALUE(表格1[[#This Row],[年月]]) &lt;= VALUE($R$8:$R$12), $Q$8:$Q$12)) &amp; "年度"</f>
        <v>2024年度</v>
      </c>
    </row>
    <row r="5956" spans="1:13" x14ac:dyDescent="0.3">
      <c r="A5956" s="2">
        <v>202310</v>
      </c>
      <c r="B5956" s="19">
        <f>DATE(表格1[[#This Row],[年]],表格1[[#This Row],[月]],1)</f>
        <v>45200</v>
      </c>
      <c r="C5956" s="2" t="str">
        <f>LEFT(表格1[[#This Row],[年月]],4)</f>
        <v>2023</v>
      </c>
      <c r="D5956" s="2" t="str">
        <f>RIGHT(表格1[[#This Row],[年月]],2)</f>
        <v>10</v>
      </c>
      <c r="E5956" s="5">
        <v>10013000</v>
      </c>
      <c r="F5956" s="2" t="str">
        <f>VLOOKUP(TEXT(表格1[[#This Row],[地區]],"00000000"),縣市代碼,2,0)</f>
        <v>屏東縣</v>
      </c>
      <c r="G5956" s="2" t="s">
        <v>8</v>
      </c>
      <c r="H5956" s="13">
        <v>424607</v>
      </c>
      <c r="I5956" s="14">
        <v>812524276</v>
      </c>
      <c r="J5956" s="14">
        <f>表格1[[#This Row],[信用卡交易筆數]]/1000</f>
        <v>424.60700000000003</v>
      </c>
      <c r="K5956" s="14">
        <f>表格1[[#This Row],[信用卡交易金額'[新臺幣']]]/1000</f>
        <v>812524.27599999995</v>
      </c>
      <c r="L5956" s="14">
        <f>表格1[[#This Row],[信用卡交易金額'[新臺幣']]]/1000000</f>
        <v>812.52427599999999</v>
      </c>
      <c r="M5956" s="14" t="str" cm="1">
        <f t="array" ref="M5956">_xlfn.TEXTJOIN("", TRUE, _xlfn.XLOOKUP(TRUE, VALUE(表格1[[#This Row],[年月]]) &lt;= VALUE($R$8:$R$12), $Q$8:$Q$12)) &amp; "年度"</f>
        <v>2024年度</v>
      </c>
    </row>
    <row r="5957" spans="1:13" x14ac:dyDescent="0.3">
      <c r="A5957" s="2">
        <v>202310</v>
      </c>
      <c r="B5957" s="19">
        <f>DATE(表格1[[#This Row],[年]],表格1[[#This Row],[月]],1)</f>
        <v>45200</v>
      </c>
      <c r="C5957" s="2" t="str">
        <f>LEFT(表格1[[#This Row],[年月]],4)</f>
        <v>2023</v>
      </c>
      <c r="D5957" s="2" t="str">
        <f>RIGHT(表格1[[#This Row],[年月]],2)</f>
        <v>10</v>
      </c>
      <c r="E5957" s="5">
        <v>10013000</v>
      </c>
      <c r="F5957" s="2" t="str">
        <f>VLOOKUP(TEXT(表格1[[#This Row],[地區]],"00000000"),縣市代碼,2,0)</f>
        <v>屏東縣</v>
      </c>
      <c r="G5957" s="2" t="s">
        <v>9</v>
      </c>
      <c r="H5957" s="13">
        <v>958748</v>
      </c>
      <c r="I5957" s="14">
        <v>1418306056</v>
      </c>
      <c r="J5957" s="14">
        <f>表格1[[#This Row],[信用卡交易筆數]]/1000</f>
        <v>958.74800000000005</v>
      </c>
      <c r="K5957" s="14">
        <f>表格1[[#This Row],[信用卡交易金額'[新臺幣']]]/1000</f>
        <v>1418306.0560000001</v>
      </c>
      <c r="L5957" s="14">
        <f>表格1[[#This Row],[信用卡交易金額'[新臺幣']]]/1000000</f>
        <v>1418.3060559999999</v>
      </c>
      <c r="M5957" s="14" t="str" cm="1">
        <f t="array" ref="M5957">_xlfn.TEXTJOIN("", TRUE, _xlfn.XLOOKUP(TRUE, VALUE(表格1[[#This Row],[年月]]) &lt;= VALUE($R$8:$R$12), $Q$8:$Q$12)) &amp; "年度"</f>
        <v>2024年度</v>
      </c>
    </row>
    <row r="5958" spans="1:13" x14ac:dyDescent="0.3">
      <c r="A5958" s="2">
        <v>202310</v>
      </c>
      <c r="B5958" s="19">
        <f>DATE(表格1[[#This Row],[年]],表格1[[#This Row],[月]],1)</f>
        <v>45200</v>
      </c>
      <c r="C5958" s="2" t="str">
        <f>LEFT(表格1[[#This Row],[年月]],4)</f>
        <v>2023</v>
      </c>
      <c r="D5958" s="2" t="str">
        <f>RIGHT(表格1[[#This Row],[年月]],2)</f>
        <v>10</v>
      </c>
      <c r="E5958" s="5">
        <v>10013000</v>
      </c>
      <c r="F5958" s="2" t="str">
        <f>VLOOKUP(TEXT(表格1[[#This Row],[地區]],"00000000"),縣市代碼,2,0)</f>
        <v>屏東縣</v>
      </c>
      <c r="G5958" s="2" t="s">
        <v>10</v>
      </c>
      <c r="H5958" s="13">
        <v>568377</v>
      </c>
      <c r="I5958" s="14">
        <v>1776454872</v>
      </c>
      <c r="J5958" s="14">
        <f>表格1[[#This Row],[信用卡交易筆數]]/1000</f>
        <v>568.37699999999995</v>
      </c>
      <c r="K5958" s="14">
        <f>表格1[[#This Row],[信用卡交易金額'[新臺幣']]]/1000</f>
        <v>1776454.872</v>
      </c>
      <c r="L5958" s="14">
        <f>表格1[[#This Row],[信用卡交易金額'[新臺幣']]]/1000000</f>
        <v>1776.454872</v>
      </c>
      <c r="M5958" s="14" t="str" cm="1">
        <f t="array" ref="M5958">_xlfn.TEXTJOIN("", TRUE, _xlfn.XLOOKUP(TRUE, VALUE(表格1[[#This Row],[年月]]) &lt;= VALUE($R$8:$R$12), $Q$8:$Q$12)) &amp; "年度"</f>
        <v>2024年度</v>
      </c>
    </row>
    <row r="5959" spans="1:13" x14ac:dyDescent="0.3">
      <c r="A5959" s="2">
        <v>202310</v>
      </c>
      <c r="B5959" s="19">
        <f>DATE(表格1[[#This Row],[年]],表格1[[#This Row],[月]],1)</f>
        <v>45200</v>
      </c>
      <c r="C5959" s="2" t="str">
        <f>LEFT(表格1[[#This Row],[年月]],4)</f>
        <v>2023</v>
      </c>
      <c r="D5959" s="2" t="str">
        <f>RIGHT(表格1[[#This Row],[年月]],2)</f>
        <v>10</v>
      </c>
      <c r="E5959" s="5">
        <v>10017000</v>
      </c>
      <c r="F5959" s="2" t="str">
        <f>VLOOKUP(TEXT(表格1[[#This Row],[地區]],"00000000"),縣市代碼,2,0)</f>
        <v>基隆市</v>
      </c>
      <c r="G5959" s="2" t="s">
        <v>4</v>
      </c>
      <c r="H5959" s="13">
        <v>863559</v>
      </c>
      <c r="I5959" s="14">
        <v>405560217</v>
      </c>
      <c r="J5959" s="14">
        <f>表格1[[#This Row],[信用卡交易筆數]]/1000</f>
        <v>863.55899999999997</v>
      </c>
      <c r="K5959" s="14">
        <f>表格1[[#This Row],[信用卡交易金額'[新臺幣']]]/1000</f>
        <v>405560.217</v>
      </c>
      <c r="L5959" s="14">
        <f>表格1[[#This Row],[信用卡交易金額'[新臺幣']]]/1000000</f>
        <v>405.56021700000002</v>
      </c>
      <c r="M5959" s="14" t="str" cm="1">
        <f t="array" ref="M5959">_xlfn.TEXTJOIN("", TRUE, _xlfn.XLOOKUP(TRUE, VALUE(表格1[[#This Row],[年月]]) &lt;= VALUE($R$8:$R$12), $Q$8:$Q$12)) &amp; "年度"</f>
        <v>2024年度</v>
      </c>
    </row>
    <row r="5960" spans="1:13" x14ac:dyDescent="0.3">
      <c r="A5960" s="2">
        <v>202310</v>
      </c>
      <c r="B5960" s="19">
        <f>DATE(表格1[[#This Row],[年]],表格1[[#This Row],[月]],1)</f>
        <v>45200</v>
      </c>
      <c r="C5960" s="2" t="str">
        <f>LEFT(表格1[[#This Row],[年月]],4)</f>
        <v>2023</v>
      </c>
      <c r="D5960" s="2" t="str">
        <f>RIGHT(表格1[[#This Row],[年月]],2)</f>
        <v>10</v>
      </c>
      <c r="E5960" s="5">
        <v>10017000</v>
      </c>
      <c r="F5960" s="2" t="str">
        <f>VLOOKUP(TEXT(表格1[[#This Row],[地區]],"00000000"),縣市代碼,2,0)</f>
        <v>基隆市</v>
      </c>
      <c r="G5960" s="2" t="s">
        <v>5</v>
      </c>
      <c r="H5960" s="13">
        <v>58143</v>
      </c>
      <c r="I5960" s="14">
        <v>178794375</v>
      </c>
      <c r="J5960" s="14">
        <f>表格1[[#This Row],[信用卡交易筆數]]/1000</f>
        <v>58.143000000000001</v>
      </c>
      <c r="K5960" s="14">
        <f>表格1[[#This Row],[信用卡交易金額'[新臺幣']]]/1000</f>
        <v>178794.375</v>
      </c>
      <c r="L5960" s="14">
        <f>表格1[[#This Row],[信用卡交易金額'[新臺幣']]]/1000000</f>
        <v>178.794375</v>
      </c>
      <c r="M5960" s="14" t="str" cm="1">
        <f t="array" ref="M5960">_xlfn.TEXTJOIN("", TRUE, _xlfn.XLOOKUP(TRUE, VALUE(表格1[[#This Row],[年月]]) &lt;= VALUE($R$8:$R$12), $Q$8:$Q$12)) &amp; "年度"</f>
        <v>2024年度</v>
      </c>
    </row>
    <row r="5961" spans="1:13" x14ac:dyDescent="0.3">
      <c r="A5961" s="2">
        <v>202310</v>
      </c>
      <c r="B5961" s="19">
        <f>DATE(表格1[[#This Row],[年]],表格1[[#This Row],[月]],1)</f>
        <v>45200</v>
      </c>
      <c r="C5961" s="2" t="str">
        <f>LEFT(表格1[[#This Row],[年月]],4)</f>
        <v>2023</v>
      </c>
      <c r="D5961" s="2" t="str">
        <f>RIGHT(表格1[[#This Row],[年月]],2)</f>
        <v>10</v>
      </c>
      <c r="E5961" s="5">
        <v>10017000</v>
      </c>
      <c r="F5961" s="2" t="str">
        <f>VLOOKUP(TEXT(表格1[[#This Row],[地區]],"00000000"),縣市代碼,2,0)</f>
        <v>基隆市</v>
      </c>
      <c r="G5961" s="2" t="s">
        <v>6</v>
      </c>
      <c r="H5961" s="13">
        <v>74412</v>
      </c>
      <c r="I5961" s="14">
        <v>265099862</v>
      </c>
      <c r="J5961" s="14">
        <f>表格1[[#This Row],[信用卡交易筆數]]/1000</f>
        <v>74.412000000000006</v>
      </c>
      <c r="K5961" s="14">
        <f>表格1[[#This Row],[信用卡交易金額'[新臺幣']]]/1000</f>
        <v>265099.86200000002</v>
      </c>
      <c r="L5961" s="14">
        <f>表格1[[#This Row],[信用卡交易金額'[新臺幣']]]/1000000</f>
        <v>265.09986199999997</v>
      </c>
      <c r="M5961" s="14" t="str" cm="1">
        <f t="array" ref="M5961">_xlfn.TEXTJOIN("", TRUE, _xlfn.XLOOKUP(TRUE, VALUE(表格1[[#This Row],[年月]]) &lt;= VALUE($R$8:$R$12), $Q$8:$Q$12)) &amp; "年度"</f>
        <v>2024年度</v>
      </c>
    </row>
    <row r="5962" spans="1:13" x14ac:dyDescent="0.3">
      <c r="A5962" s="2">
        <v>202310</v>
      </c>
      <c r="B5962" s="19">
        <f>DATE(表格1[[#This Row],[年]],表格1[[#This Row],[月]],1)</f>
        <v>45200</v>
      </c>
      <c r="C5962" s="2" t="str">
        <f>LEFT(表格1[[#This Row],[年月]],4)</f>
        <v>2023</v>
      </c>
      <c r="D5962" s="2" t="str">
        <f>RIGHT(表格1[[#This Row],[年月]],2)</f>
        <v>10</v>
      </c>
      <c r="E5962" s="5">
        <v>10017000</v>
      </c>
      <c r="F5962" s="2" t="str">
        <f>VLOOKUP(TEXT(表格1[[#This Row],[地區]],"00000000"),縣市代碼,2,0)</f>
        <v>基隆市</v>
      </c>
      <c r="G5962" s="2" t="s">
        <v>7</v>
      </c>
      <c r="H5962" s="13">
        <v>478693</v>
      </c>
      <c r="I5962" s="14">
        <v>495912372</v>
      </c>
      <c r="J5962" s="14">
        <f>表格1[[#This Row],[信用卡交易筆數]]/1000</f>
        <v>478.69299999999998</v>
      </c>
      <c r="K5962" s="14">
        <f>表格1[[#This Row],[信用卡交易金額'[新臺幣']]]/1000</f>
        <v>495912.37199999997</v>
      </c>
      <c r="L5962" s="14">
        <f>表格1[[#This Row],[信用卡交易金額'[新臺幣']]]/1000000</f>
        <v>495.912372</v>
      </c>
      <c r="M5962" s="14" t="str" cm="1">
        <f t="array" ref="M5962">_xlfn.TEXTJOIN("", TRUE, _xlfn.XLOOKUP(TRUE, VALUE(表格1[[#This Row],[年月]]) &lt;= VALUE($R$8:$R$12), $Q$8:$Q$12)) &amp; "年度"</f>
        <v>2024年度</v>
      </c>
    </row>
    <row r="5963" spans="1:13" x14ac:dyDescent="0.3">
      <c r="A5963" s="2">
        <v>202310</v>
      </c>
      <c r="B5963" s="19">
        <f>DATE(表格1[[#This Row],[年]],表格1[[#This Row],[月]],1)</f>
        <v>45200</v>
      </c>
      <c r="C5963" s="2" t="str">
        <f>LEFT(表格1[[#This Row],[年月]],4)</f>
        <v>2023</v>
      </c>
      <c r="D5963" s="2" t="str">
        <f>RIGHT(表格1[[#This Row],[年月]],2)</f>
        <v>10</v>
      </c>
      <c r="E5963" s="5">
        <v>10017000</v>
      </c>
      <c r="F5963" s="2" t="str">
        <f>VLOOKUP(TEXT(表格1[[#This Row],[地區]],"00000000"),縣市代碼,2,0)</f>
        <v>基隆市</v>
      </c>
      <c r="G5963" s="2" t="s">
        <v>8</v>
      </c>
      <c r="H5963" s="13">
        <v>358841</v>
      </c>
      <c r="I5963" s="14">
        <v>681269845</v>
      </c>
      <c r="J5963" s="14">
        <f>表格1[[#This Row],[信用卡交易筆數]]/1000</f>
        <v>358.84100000000001</v>
      </c>
      <c r="K5963" s="14">
        <f>表格1[[#This Row],[信用卡交易金額'[新臺幣']]]/1000</f>
        <v>681269.84499999997</v>
      </c>
      <c r="L5963" s="14">
        <f>表格1[[#This Row],[信用卡交易金額'[新臺幣']]]/1000000</f>
        <v>681.26984500000003</v>
      </c>
      <c r="M5963" s="14" t="str" cm="1">
        <f t="array" ref="M5963">_xlfn.TEXTJOIN("", TRUE, _xlfn.XLOOKUP(TRUE, VALUE(表格1[[#This Row],[年月]]) &lt;= VALUE($R$8:$R$12), $Q$8:$Q$12)) &amp; "年度"</f>
        <v>2024年度</v>
      </c>
    </row>
    <row r="5964" spans="1:13" x14ac:dyDescent="0.3">
      <c r="A5964" s="2">
        <v>202310</v>
      </c>
      <c r="B5964" s="19">
        <f>DATE(表格1[[#This Row],[年]],表格1[[#This Row],[月]],1)</f>
        <v>45200</v>
      </c>
      <c r="C5964" s="2" t="str">
        <f>LEFT(表格1[[#This Row],[年月]],4)</f>
        <v>2023</v>
      </c>
      <c r="D5964" s="2" t="str">
        <f>RIGHT(表格1[[#This Row],[年月]],2)</f>
        <v>10</v>
      </c>
      <c r="E5964" s="5">
        <v>10017000</v>
      </c>
      <c r="F5964" s="2" t="str">
        <f>VLOOKUP(TEXT(表格1[[#This Row],[地區]],"00000000"),縣市代碼,2,0)</f>
        <v>基隆市</v>
      </c>
      <c r="G5964" s="2" t="s">
        <v>9</v>
      </c>
      <c r="H5964" s="13">
        <v>802135</v>
      </c>
      <c r="I5964" s="14">
        <v>994158415</v>
      </c>
      <c r="J5964" s="14">
        <f>表格1[[#This Row],[信用卡交易筆數]]/1000</f>
        <v>802.13499999999999</v>
      </c>
      <c r="K5964" s="14">
        <f>表格1[[#This Row],[信用卡交易金額'[新臺幣']]]/1000</f>
        <v>994158.41500000004</v>
      </c>
      <c r="L5964" s="14">
        <f>表格1[[#This Row],[信用卡交易金額'[新臺幣']]]/1000000</f>
        <v>994.15841499999999</v>
      </c>
      <c r="M5964" s="14" t="str" cm="1">
        <f t="array" ref="M5964">_xlfn.TEXTJOIN("", TRUE, _xlfn.XLOOKUP(TRUE, VALUE(表格1[[#This Row],[年月]]) &lt;= VALUE($R$8:$R$12), $Q$8:$Q$12)) &amp; "年度"</f>
        <v>2024年度</v>
      </c>
    </row>
    <row r="5965" spans="1:13" x14ac:dyDescent="0.3">
      <c r="A5965" s="2">
        <v>202310</v>
      </c>
      <c r="B5965" s="19">
        <f>DATE(表格1[[#This Row],[年]],表格1[[#This Row],[月]],1)</f>
        <v>45200</v>
      </c>
      <c r="C5965" s="2" t="str">
        <f>LEFT(表格1[[#This Row],[年月]],4)</f>
        <v>2023</v>
      </c>
      <c r="D5965" s="2" t="str">
        <f>RIGHT(表格1[[#This Row],[年月]],2)</f>
        <v>10</v>
      </c>
      <c r="E5965" s="5">
        <v>10017000</v>
      </c>
      <c r="F5965" s="2" t="str">
        <f>VLOOKUP(TEXT(表格1[[#This Row],[地區]],"00000000"),縣市代碼,2,0)</f>
        <v>基隆市</v>
      </c>
      <c r="G5965" s="2" t="s">
        <v>10</v>
      </c>
      <c r="H5965" s="13">
        <v>458311</v>
      </c>
      <c r="I5965" s="14">
        <v>1138392381</v>
      </c>
      <c r="J5965" s="14">
        <f>表格1[[#This Row],[信用卡交易筆數]]/1000</f>
        <v>458.31099999999998</v>
      </c>
      <c r="K5965" s="14">
        <f>表格1[[#This Row],[信用卡交易金額'[新臺幣']]]/1000</f>
        <v>1138392.3810000001</v>
      </c>
      <c r="L5965" s="14">
        <f>表格1[[#This Row],[信用卡交易金額'[新臺幣']]]/1000000</f>
        <v>1138.3923809999999</v>
      </c>
      <c r="M5965" s="14" t="str" cm="1">
        <f t="array" ref="M5965">_xlfn.TEXTJOIN("", TRUE, _xlfn.XLOOKUP(TRUE, VALUE(表格1[[#This Row],[年月]]) &lt;= VALUE($R$8:$R$12), $Q$8:$Q$12)) &amp; "年度"</f>
        <v>2024年度</v>
      </c>
    </row>
    <row r="5966" spans="1:13" x14ac:dyDescent="0.3">
      <c r="A5966" s="2">
        <v>202310</v>
      </c>
      <c r="B5966" s="19">
        <f>DATE(表格1[[#This Row],[年]],表格1[[#This Row],[月]],1)</f>
        <v>45200</v>
      </c>
      <c r="C5966" s="2" t="str">
        <f>LEFT(表格1[[#This Row],[年月]],4)</f>
        <v>2023</v>
      </c>
      <c r="D5966" s="2" t="str">
        <f>RIGHT(表格1[[#This Row],[年月]],2)</f>
        <v>10</v>
      </c>
      <c r="E5966" s="5">
        <v>10002000</v>
      </c>
      <c r="F5966" s="2" t="str">
        <f>VLOOKUP(TEXT(表格1[[#This Row],[地區]],"00000000"),縣市代碼,2,0)</f>
        <v>宜蘭縣</v>
      </c>
      <c r="G5966" s="2" t="s">
        <v>4</v>
      </c>
      <c r="H5966" s="13">
        <v>678795</v>
      </c>
      <c r="I5966" s="14">
        <v>303560946</v>
      </c>
      <c r="J5966" s="14">
        <f>表格1[[#This Row],[信用卡交易筆數]]/1000</f>
        <v>678.79499999999996</v>
      </c>
      <c r="K5966" s="14">
        <f>表格1[[#This Row],[信用卡交易金額'[新臺幣']]]/1000</f>
        <v>303560.946</v>
      </c>
      <c r="L5966" s="14">
        <f>表格1[[#This Row],[信用卡交易金額'[新臺幣']]]/1000000</f>
        <v>303.560946</v>
      </c>
      <c r="M5966" s="14" t="str" cm="1">
        <f t="array" ref="M5966">_xlfn.TEXTJOIN("", TRUE, _xlfn.XLOOKUP(TRUE, VALUE(表格1[[#This Row],[年月]]) &lt;= VALUE($R$8:$R$12), $Q$8:$Q$12)) &amp; "年度"</f>
        <v>2024年度</v>
      </c>
    </row>
    <row r="5967" spans="1:13" x14ac:dyDescent="0.3">
      <c r="A5967" s="2">
        <v>202310</v>
      </c>
      <c r="B5967" s="19">
        <f>DATE(表格1[[#This Row],[年]],表格1[[#This Row],[月]],1)</f>
        <v>45200</v>
      </c>
      <c r="C5967" s="2" t="str">
        <f>LEFT(表格1[[#This Row],[年月]],4)</f>
        <v>2023</v>
      </c>
      <c r="D5967" s="2" t="str">
        <f>RIGHT(表格1[[#This Row],[年月]],2)</f>
        <v>10</v>
      </c>
      <c r="E5967" s="5">
        <v>10002000</v>
      </c>
      <c r="F5967" s="2" t="str">
        <f>VLOOKUP(TEXT(表格1[[#This Row],[地區]],"00000000"),縣市代碼,2,0)</f>
        <v>宜蘭縣</v>
      </c>
      <c r="G5967" s="2" t="s">
        <v>5</v>
      </c>
      <c r="H5967" s="13">
        <v>49767</v>
      </c>
      <c r="I5967" s="14">
        <v>145844650</v>
      </c>
      <c r="J5967" s="14">
        <f>表格1[[#This Row],[信用卡交易筆數]]/1000</f>
        <v>49.767000000000003</v>
      </c>
      <c r="K5967" s="14">
        <f>表格1[[#This Row],[信用卡交易金額'[新臺幣']]]/1000</f>
        <v>145844.65</v>
      </c>
      <c r="L5967" s="14">
        <f>表格1[[#This Row],[信用卡交易金額'[新臺幣']]]/1000000</f>
        <v>145.84465</v>
      </c>
      <c r="M5967" s="14" t="str" cm="1">
        <f t="array" ref="M5967">_xlfn.TEXTJOIN("", TRUE, _xlfn.XLOOKUP(TRUE, VALUE(表格1[[#This Row],[年月]]) &lt;= VALUE($R$8:$R$12), $Q$8:$Q$12)) &amp; "年度"</f>
        <v>2024年度</v>
      </c>
    </row>
    <row r="5968" spans="1:13" x14ac:dyDescent="0.3">
      <c r="A5968" s="2">
        <v>202310</v>
      </c>
      <c r="B5968" s="19">
        <f>DATE(表格1[[#This Row],[年]],表格1[[#This Row],[月]],1)</f>
        <v>45200</v>
      </c>
      <c r="C5968" s="2" t="str">
        <f>LEFT(表格1[[#This Row],[年月]],4)</f>
        <v>2023</v>
      </c>
      <c r="D5968" s="2" t="str">
        <f>RIGHT(表格1[[#This Row],[年月]],2)</f>
        <v>10</v>
      </c>
      <c r="E5968" s="5">
        <v>10002000</v>
      </c>
      <c r="F5968" s="2" t="str">
        <f>VLOOKUP(TEXT(表格1[[#This Row],[地區]],"00000000"),縣市代碼,2,0)</f>
        <v>宜蘭縣</v>
      </c>
      <c r="G5968" s="2" t="s">
        <v>6</v>
      </c>
      <c r="H5968" s="13">
        <v>75441</v>
      </c>
      <c r="I5968" s="14">
        <v>233496678</v>
      </c>
      <c r="J5968" s="14">
        <f>表格1[[#This Row],[信用卡交易筆數]]/1000</f>
        <v>75.441000000000003</v>
      </c>
      <c r="K5968" s="14">
        <f>表格1[[#This Row],[信用卡交易金額'[新臺幣']]]/1000</f>
        <v>233496.67800000001</v>
      </c>
      <c r="L5968" s="14">
        <f>表格1[[#This Row],[信用卡交易金額'[新臺幣']]]/1000000</f>
        <v>233.496678</v>
      </c>
      <c r="M5968" s="14" t="str" cm="1">
        <f t="array" ref="M5968">_xlfn.TEXTJOIN("", TRUE, _xlfn.XLOOKUP(TRUE, VALUE(表格1[[#This Row],[年月]]) &lt;= VALUE($R$8:$R$12), $Q$8:$Q$12)) &amp; "年度"</f>
        <v>2024年度</v>
      </c>
    </row>
    <row r="5969" spans="1:13" x14ac:dyDescent="0.3">
      <c r="A5969" s="2">
        <v>202310</v>
      </c>
      <c r="B5969" s="19">
        <f>DATE(表格1[[#This Row],[年]],表格1[[#This Row],[月]],1)</f>
        <v>45200</v>
      </c>
      <c r="C5969" s="2" t="str">
        <f>LEFT(表格1[[#This Row],[年月]],4)</f>
        <v>2023</v>
      </c>
      <c r="D5969" s="2" t="str">
        <f>RIGHT(表格1[[#This Row],[年月]],2)</f>
        <v>10</v>
      </c>
      <c r="E5969" s="5">
        <v>10002000</v>
      </c>
      <c r="F5969" s="2" t="str">
        <f>VLOOKUP(TEXT(表格1[[#This Row],[地區]],"00000000"),縣市代碼,2,0)</f>
        <v>宜蘭縣</v>
      </c>
      <c r="G5969" s="2" t="s">
        <v>7</v>
      </c>
      <c r="H5969" s="13">
        <v>421350</v>
      </c>
      <c r="I5969" s="14">
        <v>450961324</v>
      </c>
      <c r="J5969" s="14">
        <f>表格1[[#This Row],[信用卡交易筆數]]/1000</f>
        <v>421.35</v>
      </c>
      <c r="K5969" s="14">
        <f>表格1[[#This Row],[信用卡交易金額'[新臺幣']]]/1000</f>
        <v>450961.32400000002</v>
      </c>
      <c r="L5969" s="14">
        <f>表格1[[#This Row],[信用卡交易金額'[新臺幣']]]/1000000</f>
        <v>450.96132399999999</v>
      </c>
      <c r="M5969" s="14" t="str" cm="1">
        <f t="array" ref="M5969">_xlfn.TEXTJOIN("", TRUE, _xlfn.XLOOKUP(TRUE, VALUE(表格1[[#This Row],[年月]]) &lt;= VALUE($R$8:$R$12), $Q$8:$Q$12)) &amp; "年度"</f>
        <v>2024年度</v>
      </c>
    </row>
    <row r="5970" spans="1:13" x14ac:dyDescent="0.3">
      <c r="A5970" s="2">
        <v>202310</v>
      </c>
      <c r="B5970" s="19">
        <f>DATE(表格1[[#This Row],[年]],表格1[[#This Row],[月]],1)</f>
        <v>45200</v>
      </c>
      <c r="C5970" s="2" t="str">
        <f>LEFT(表格1[[#This Row],[年月]],4)</f>
        <v>2023</v>
      </c>
      <c r="D5970" s="2" t="str">
        <f>RIGHT(表格1[[#This Row],[年月]],2)</f>
        <v>10</v>
      </c>
      <c r="E5970" s="5">
        <v>10002000</v>
      </c>
      <c r="F5970" s="2" t="str">
        <f>VLOOKUP(TEXT(表格1[[#This Row],[地區]],"00000000"),縣市代碼,2,0)</f>
        <v>宜蘭縣</v>
      </c>
      <c r="G5970" s="2" t="s">
        <v>8</v>
      </c>
      <c r="H5970" s="13">
        <v>302864</v>
      </c>
      <c r="I5970" s="14">
        <v>601887968</v>
      </c>
      <c r="J5970" s="14">
        <f>表格1[[#This Row],[信用卡交易筆數]]/1000</f>
        <v>302.86399999999998</v>
      </c>
      <c r="K5970" s="14">
        <f>表格1[[#This Row],[信用卡交易金額'[新臺幣']]]/1000</f>
        <v>601887.96799999999</v>
      </c>
      <c r="L5970" s="14">
        <f>表格1[[#This Row],[信用卡交易金額'[新臺幣']]]/1000000</f>
        <v>601.887968</v>
      </c>
      <c r="M5970" s="14" t="str" cm="1">
        <f t="array" ref="M5970">_xlfn.TEXTJOIN("", TRUE, _xlfn.XLOOKUP(TRUE, VALUE(表格1[[#This Row],[年月]]) &lt;= VALUE($R$8:$R$12), $Q$8:$Q$12)) &amp; "年度"</f>
        <v>2024年度</v>
      </c>
    </row>
    <row r="5971" spans="1:13" x14ac:dyDescent="0.3">
      <c r="A5971" s="2">
        <v>202310</v>
      </c>
      <c r="B5971" s="19">
        <f>DATE(表格1[[#This Row],[年]],表格1[[#This Row],[月]],1)</f>
        <v>45200</v>
      </c>
      <c r="C5971" s="2" t="str">
        <f>LEFT(表格1[[#This Row],[年月]],4)</f>
        <v>2023</v>
      </c>
      <c r="D5971" s="2" t="str">
        <f>RIGHT(表格1[[#This Row],[年月]],2)</f>
        <v>10</v>
      </c>
      <c r="E5971" s="5">
        <v>10002000</v>
      </c>
      <c r="F5971" s="2" t="str">
        <f>VLOOKUP(TEXT(表格1[[#This Row],[地區]],"00000000"),縣市代碼,2,0)</f>
        <v>宜蘭縣</v>
      </c>
      <c r="G5971" s="2" t="s">
        <v>9</v>
      </c>
      <c r="H5971" s="13">
        <v>696989</v>
      </c>
      <c r="I5971" s="14">
        <v>868463779</v>
      </c>
      <c r="J5971" s="14">
        <f>表格1[[#This Row],[信用卡交易筆數]]/1000</f>
        <v>696.98900000000003</v>
      </c>
      <c r="K5971" s="14">
        <f>表格1[[#This Row],[信用卡交易金額'[新臺幣']]]/1000</f>
        <v>868463.77899999998</v>
      </c>
      <c r="L5971" s="14">
        <f>表格1[[#This Row],[信用卡交易金額'[新臺幣']]]/1000000</f>
        <v>868.46377900000005</v>
      </c>
      <c r="M5971" s="14" t="str" cm="1">
        <f t="array" ref="M5971">_xlfn.TEXTJOIN("", TRUE, _xlfn.XLOOKUP(TRUE, VALUE(表格1[[#This Row],[年月]]) &lt;= VALUE($R$8:$R$12), $Q$8:$Q$12)) &amp; "年度"</f>
        <v>2024年度</v>
      </c>
    </row>
    <row r="5972" spans="1:13" x14ac:dyDescent="0.3">
      <c r="A5972" s="2">
        <v>202310</v>
      </c>
      <c r="B5972" s="19">
        <f>DATE(表格1[[#This Row],[年]],表格1[[#This Row],[月]],1)</f>
        <v>45200</v>
      </c>
      <c r="C5972" s="2" t="str">
        <f>LEFT(表格1[[#This Row],[年月]],4)</f>
        <v>2023</v>
      </c>
      <c r="D5972" s="2" t="str">
        <f>RIGHT(表格1[[#This Row],[年月]],2)</f>
        <v>10</v>
      </c>
      <c r="E5972" s="5">
        <v>10002000</v>
      </c>
      <c r="F5972" s="2" t="str">
        <f>VLOOKUP(TEXT(表格1[[#This Row],[地區]],"00000000"),縣市代碼,2,0)</f>
        <v>宜蘭縣</v>
      </c>
      <c r="G5972" s="2" t="s">
        <v>10</v>
      </c>
      <c r="H5972" s="13">
        <v>371892</v>
      </c>
      <c r="I5972" s="14">
        <v>1082574017</v>
      </c>
      <c r="J5972" s="14">
        <f>表格1[[#This Row],[信用卡交易筆數]]/1000</f>
        <v>371.892</v>
      </c>
      <c r="K5972" s="14">
        <f>表格1[[#This Row],[信用卡交易金額'[新臺幣']]]/1000</f>
        <v>1082574.017</v>
      </c>
      <c r="L5972" s="14">
        <f>表格1[[#This Row],[信用卡交易金額'[新臺幣']]]/1000000</f>
        <v>1082.5740169999999</v>
      </c>
      <c r="M5972" s="14" t="str" cm="1">
        <f t="array" ref="M5972">_xlfn.TEXTJOIN("", TRUE, _xlfn.XLOOKUP(TRUE, VALUE(表格1[[#This Row],[年月]]) &lt;= VALUE($R$8:$R$12), $Q$8:$Q$12)) &amp; "年度"</f>
        <v>2024年度</v>
      </c>
    </row>
    <row r="5973" spans="1:13" x14ac:dyDescent="0.3">
      <c r="A5973" s="2">
        <v>202310</v>
      </c>
      <c r="B5973" s="19">
        <f>DATE(表格1[[#This Row],[年]],表格1[[#This Row],[月]],1)</f>
        <v>45200</v>
      </c>
      <c r="C5973" s="2" t="str">
        <f>LEFT(表格1[[#This Row],[年月]],4)</f>
        <v>2023</v>
      </c>
      <c r="D5973" s="2" t="str">
        <f>RIGHT(表格1[[#This Row],[年月]],2)</f>
        <v>10</v>
      </c>
      <c r="E5973" s="5">
        <v>10015000</v>
      </c>
      <c r="F5973" s="2" t="str">
        <f>VLOOKUP(TEXT(表格1[[#This Row],[地區]],"00000000"),縣市代碼,2,0)</f>
        <v>花蓮縣</v>
      </c>
      <c r="G5973" s="2" t="s">
        <v>4</v>
      </c>
      <c r="H5973" s="13">
        <v>473251</v>
      </c>
      <c r="I5973" s="14">
        <v>251609303</v>
      </c>
      <c r="J5973" s="14">
        <f>表格1[[#This Row],[信用卡交易筆數]]/1000</f>
        <v>473.25099999999998</v>
      </c>
      <c r="K5973" s="14">
        <f>表格1[[#This Row],[信用卡交易金額'[新臺幣']]]/1000</f>
        <v>251609.30300000001</v>
      </c>
      <c r="L5973" s="14">
        <f>表格1[[#This Row],[信用卡交易金額'[新臺幣']]]/1000000</f>
        <v>251.60930300000001</v>
      </c>
      <c r="M5973" s="14" t="str" cm="1">
        <f t="array" ref="M5973">_xlfn.TEXTJOIN("", TRUE, _xlfn.XLOOKUP(TRUE, VALUE(表格1[[#This Row],[年月]]) &lt;= VALUE($R$8:$R$12), $Q$8:$Q$12)) &amp; "年度"</f>
        <v>2024年度</v>
      </c>
    </row>
    <row r="5974" spans="1:13" x14ac:dyDescent="0.3">
      <c r="A5974" s="2">
        <v>202310</v>
      </c>
      <c r="B5974" s="19">
        <f>DATE(表格1[[#This Row],[年]],表格1[[#This Row],[月]],1)</f>
        <v>45200</v>
      </c>
      <c r="C5974" s="2" t="str">
        <f>LEFT(表格1[[#This Row],[年月]],4)</f>
        <v>2023</v>
      </c>
      <c r="D5974" s="2" t="str">
        <f>RIGHT(表格1[[#This Row],[年月]],2)</f>
        <v>10</v>
      </c>
      <c r="E5974" s="5">
        <v>10015000</v>
      </c>
      <c r="F5974" s="2" t="str">
        <f>VLOOKUP(TEXT(表格1[[#This Row],[地區]],"00000000"),縣市代碼,2,0)</f>
        <v>花蓮縣</v>
      </c>
      <c r="G5974" s="2" t="s">
        <v>5</v>
      </c>
      <c r="H5974" s="13">
        <v>32242</v>
      </c>
      <c r="I5974" s="14">
        <v>87198875</v>
      </c>
      <c r="J5974" s="14">
        <f>表格1[[#This Row],[信用卡交易筆數]]/1000</f>
        <v>32.241999999999997</v>
      </c>
      <c r="K5974" s="14">
        <f>表格1[[#This Row],[信用卡交易金額'[新臺幣']]]/1000</f>
        <v>87198.875</v>
      </c>
      <c r="L5974" s="14">
        <f>表格1[[#This Row],[信用卡交易金額'[新臺幣']]]/1000000</f>
        <v>87.198875000000001</v>
      </c>
      <c r="M5974" s="14" t="str" cm="1">
        <f t="array" ref="M5974">_xlfn.TEXTJOIN("", TRUE, _xlfn.XLOOKUP(TRUE, VALUE(表格1[[#This Row],[年月]]) &lt;= VALUE($R$8:$R$12), $Q$8:$Q$12)) &amp; "年度"</f>
        <v>2024年度</v>
      </c>
    </row>
    <row r="5975" spans="1:13" x14ac:dyDescent="0.3">
      <c r="A5975" s="2">
        <v>202310</v>
      </c>
      <c r="B5975" s="19">
        <f>DATE(表格1[[#This Row],[年]],表格1[[#This Row],[月]],1)</f>
        <v>45200</v>
      </c>
      <c r="C5975" s="2" t="str">
        <f>LEFT(表格1[[#This Row],[年月]],4)</f>
        <v>2023</v>
      </c>
      <c r="D5975" s="2" t="str">
        <f>RIGHT(表格1[[#This Row],[年月]],2)</f>
        <v>10</v>
      </c>
      <c r="E5975" s="5">
        <v>10015000</v>
      </c>
      <c r="F5975" s="2" t="str">
        <f>VLOOKUP(TEXT(表格1[[#This Row],[地區]],"00000000"),縣市代碼,2,0)</f>
        <v>花蓮縣</v>
      </c>
      <c r="G5975" s="2" t="s">
        <v>6</v>
      </c>
      <c r="H5975" s="13">
        <v>50696</v>
      </c>
      <c r="I5975" s="14">
        <v>171685967</v>
      </c>
      <c r="J5975" s="14">
        <f>表格1[[#This Row],[信用卡交易筆數]]/1000</f>
        <v>50.695999999999998</v>
      </c>
      <c r="K5975" s="14">
        <f>表格1[[#This Row],[信用卡交易金額'[新臺幣']]]/1000</f>
        <v>171685.967</v>
      </c>
      <c r="L5975" s="14">
        <f>表格1[[#This Row],[信用卡交易金額'[新臺幣']]]/1000000</f>
        <v>171.68596700000001</v>
      </c>
      <c r="M5975" s="14" t="str" cm="1">
        <f t="array" ref="M5975">_xlfn.TEXTJOIN("", TRUE, _xlfn.XLOOKUP(TRUE, VALUE(表格1[[#This Row],[年月]]) &lt;= VALUE($R$8:$R$12), $Q$8:$Q$12)) &amp; "年度"</f>
        <v>2024年度</v>
      </c>
    </row>
    <row r="5976" spans="1:13" x14ac:dyDescent="0.3">
      <c r="A5976" s="2">
        <v>202310</v>
      </c>
      <c r="B5976" s="19">
        <f>DATE(表格1[[#This Row],[年]],表格1[[#This Row],[月]],1)</f>
        <v>45200</v>
      </c>
      <c r="C5976" s="2" t="str">
        <f>LEFT(表格1[[#This Row],[年月]],4)</f>
        <v>2023</v>
      </c>
      <c r="D5976" s="2" t="str">
        <f>RIGHT(表格1[[#This Row],[年月]],2)</f>
        <v>10</v>
      </c>
      <c r="E5976" s="5">
        <v>10015000</v>
      </c>
      <c r="F5976" s="2" t="str">
        <f>VLOOKUP(TEXT(表格1[[#This Row],[地區]],"00000000"),縣市代碼,2,0)</f>
        <v>花蓮縣</v>
      </c>
      <c r="G5976" s="2" t="s">
        <v>7</v>
      </c>
      <c r="H5976" s="13">
        <v>300432</v>
      </c>
      <c r="I5976" s="14">
        <v>298653278</v>
      </c>
      <c r="J5976" s="14">
        <f>表格1[[#This Row],[信用卡交易筆數]]/1000</f>
        <v>300.43200000000002</v>
      </c>
      <c r="K5976" s="14">
        <f>表格1[[#This Row],[信用卡交易金額'[新臺幣']]]/1000</f>
        <v>298653.27799999999</v>
      </c>
      <c r="L5976" s="14">
        <f>表格1[[#This Row],[信用卡交易金額'[新臺幣']]]/1000000</f>
        <v>298.653278</v>
      </c>
      <c r="M5976" s="14" t="str" cm="1">
        <f t="array" ref="M5976">_xlfn.TEXTJOIN("", TRUE, _xlfn.XLOOKUP(TRUE, VALUE(表格1[[#This Row],[年月]]) &lt;= VALUE($R$8:$R$12), $Q$8:$Q$12)) &amp; "年度"</f>
        <v>2024年度</v>
      </c>
    </row>
    <row r="5977" spans="1:13" x14ac:dyDescent="0.3">
      <c r="A5977" s="2">
        <v>202310</v>
      </c>
      <c r="B5977" s="19">
        <f>DATE(表格1[[#This Row],[年]],表格1[[#This Row],[月]],1)</f>
        <v>45200</v>
      </c>
      <c r="C5977" s="2" t="str">
        <f>LEFT(表格1[[#This Row],[年月]],4)</f>
        <v>2023</v>
      </c>
      <c r="D5977" s="2" t="str">
        <f>RIGHT(表格1[[#This Row],[年月]],2)</f>
        <v>10</v>
      </c>
      <c r="E5977" s="5">
        <v>10015000</v>
      </c>
      <c r="F5977" s="2" t="str">
        <f>VLOOKUP(TEXT(表格1[[#This Row],[地區]],"00000000"),縣市代碼,2,0)</f>
        <v>花蓮縣</v>
      </c>
      <c r="G5977" s="2" t="s">
        <v>8</v>
      </c>
      <c r="H5977" s="13">
        <v>207166</v>
      </c>
      <c r="I5977" s="14">
        <v>368658727</v>
      </c>
      <c r="J5977" s="14">
        <f>表格1[[#This Row],[信用卡交易筆數]]/1000</f>
        <v>207.166</v>
      </c>
      <c r="K5977" s="14">
        <f>表格1[[#This Row],[信用卡交易金額'[新臺幣']]]/1000</f>
        <v>368658.72700000001</v>
      </c>
      <c r="L5977" s="14">
        <f>表格1[[#This Row],[信用卡交易金額'[新臺幣']]]/1000000</f>
        <v>368.658727</v>
      </c>
      <c r="M5977" s="14" t="str" cm="1">
        <f t="array" ref="M5977">_xlfn.TEXTJOIN("", TRUE, _xlfn.XLOOKUP(TRUE, VALUE(表格1[[#This Row],[年月]]) &lt;= VALUE($R$8:$R$12), $Q$8:$Q$12)) &amp; "年度"</f>
        <v>2024年度</v>
      </c>
    </row>
    <row r="5978" spans="1:13" x14ac:dyDescent="0.3">
      <c r="A5978" s="2">
        <v>202310</v>
      </c>
      <c r="B5978" s="19">
        <f>DATE(表格1[[#This Row],[年]],表格1[[#This Row],[月]],1)</f>
        <v>45200</v>
      </c>
      <c r="C5978" s="2" t="str">
        <f>LEFT(表格1[[#This Row],[年月]],4)</f>
        <v>2023</v>
      </c>
      <c r="D5978" s="2" t="str">
        <f>RIGHT(表格1[[#This Row],[年月]],2)</f>
        <v>10</v>
      </c>
      <c r="E5978" s="5">
        <v>10015000</v>
      </c>
      <c r="F5978" s="2" t="str">
        <f>VLOOKUP(TEXT(表格1[[#This Row],[地區]],"00000000"),縣市代碼,2,0)</f>
        <v>花蓮縣</v>
      </c>
      <c r="G5978" s="2" t="s">
        <v>9</v>
      </c>
      <c r="H5978" s="13">
        <v>451638</v>
      </c>
      <c r="I5978" s="14">
        <v>630229348</v>
      </c>
      <c r="J5978" s="14">
        <f>表格1[[#This Row],[信用卡交易筆數]]/1000</f>
        <v>451.63799999999998</v>
      </c>
      <c r="K5978" s="14">
        <f>表格1[[#This Row],[信用卡交易金額'[新臺幣']]]/1000</f>
        <v>630229.348</v>
      </c>
      <c r="L5978" s="14">
        <f>表格1[[#This Row],[信用卡交易金額'[新臺幣']]]/1000000</f>
        <v>630.22934799999996</v>
      </c>
      <c r="M5978" s="14" t="str" cm="1">
        <f t="array" ref="M5978">_xlfn.TEXTJOIN("", TRUE, _xlfn.XLOOKUP(TRUE, VALUE(表格1[[#This Row],[年月]]) &lt;= VALUE($R$8:$R$12), $Q$8:$Q$12)) &amp; "年度"</f>
        <v>2024年度</v>
      </c>
    </row>
    <row r="5979" spans="1:13" x14ac:dyDescent="0.3">
      <c r="A5979" s="2">
        <v>202310</v>
      </c>
      <c r="B5979" s="19">
        <f>DATE(表格1[[#This Row],[年]],表格1[[#This Row],[月]],1)</f>
        <v>45200</v>
      </c>
      <c r="C5979" s="2" t="str">
        <f>LEFT(表格1[[#This Row],[年月]],4)</f>
        <v>2023</v>
      </c>
      <c r="D5979" s="2" t="str">
        <f>RIGHT(表格1[[#This Row],[年月]],2)</f>
        <v>10</v>
      </c>
      <c r="E5979" s="5">
        <v>10015000</v>
      </c>
      <c r="F5979" s="2" t="str">
        <f>VLOOKUP(TEXT(表格1[[#This Row],[地區]],"00000000"),縣市代碼,2,0)</f>
        <v>花蓮縣</v>
      </c>
      <c r="G5979" s="2" t="s">
        <v>10</v>
      </c>
      <c r="H5979" s="13">
        <v>243560</v>
      </c>
      <c r="I5979" s="14">
        <v>745632073</v>
      </c>
      <c r="J5979" s="14">
        <f>表格1[[#This Row],[信用卡交易筆數]]/1000</f>
        <v>243.56</v>
      </c>
      <c r="K5979" s="14">
        <f>表格1[[#This Row],[信用卡交易金額'[新臺幣']]]/1000</f>
        <v>745632.07299999997</v>
      </c>
      <c r="L5979" s="14">
        <f>表格1[[#This Row],[信用卡交易金額'[新臺幣']]]/1000000</f>
        <v>745.63207299999999</v>
      </c>
      <c r="M5979" s="14" t="str" cm="1">
        <f t="array" ref="M5979">_xlfn.TEXTJOIN("", TRUE, _xlfn.XLOOKUP(TRUE, VALUE(表格1[[#This Row],[年月]]) &lt;= VALUE($R$8:$R$12), $Q$8:$Q$12)) &amp; "年度"</f>
        <v>2024年度</v>
      </c>
    </row>
    <row r="5980" spans="1:13" x14ac:dyDescent="0.3">
      <c r="A5980" s="2">
        <v>202310</v>
      </c>
      <c r="B5980" s="19">
        <f>DATE(表格1[[#This Row],[年]],表格1[[#This Row],[月]],1)</f>
        <v>45200</v>
      </c>
      <c r="C5980" s="2" t="str">
        <f>LEFT(表格1[[#This Row],[年月]],4)</f>
        <v>2023</v>
      </c>
      <c r="D5980" s="2" t="str">
        <f>RIGHT(表格1[[#This Row],[年月]],2)</f>
        <v>10</v>
      </c>
      <c r="E5980" s="5">
        <v>10014000</v>
      </c>
      <c r="F5980" s="2" t="str">
        <f>VLOOKUP(TEXT(表格1[[#This Row],[地區]],"00000000"),縣市代碼,2,0)</f>
        <v>臺東縣</v>
      </c>
      <c r="G5980" s="2" t="s">
        <v>4</v>
      </c>
      <c r="H5980" s="13">
        <v>240593</v>
      </c>
      <c r="I5980" s="14">
        <v>110305616</v>
      </c>
      <c r="J5980" s="14">
        <f>表格1[[#This Row],[信用卡交易筆數]]/1000</f>
        <v>240.59299999999999</v>
      </c>
      <c r="K5980" s="14">
        <f>表格1[[#This Row],[信用卡交易金額'[新臺幣']]]/1000</f>
        <v>110305.61599999999</v>
      </c>
      <c r="L5980" s="14">
        <f>表格1[[#This Row],[信用卡交易金額'[新臺幣']]]/1000000</f>
        <v>110.305616</v>
      </c>
      <c r="M5980" s="14" t="str" cm="1">
        <f t="array" ref="M5980">_xlfn.TEXTJOIN("", TRUE, _xlfn.XLOOKUP(TRUE, VALUE(表格1[[#This Row],[年月]]) &lt;= VALUE($R$8:$R$12), $Q$8:$Q$12)) &amp; "年度"</f>
        <v>2024年度</v>
      </c>
    </row>
    <row r="5981" spans="1:13" x14ac:dyDescent="0.3">
      <c r="A5981" s="2">
        <v>202310</v>
      </c>
      <c r="B5981" s="19">
        <f>DATE(表格1[[#This Row],[年]],表格1[[#This Row],[月]],1)</f>
        <v>45200</v>
      </c>
      <c r="C5981" s="2" t="str">
        <f>LEFT(表格1[[#This Row],[年月]],4)</f>
        <v>2023</v>
      </c>
      <c r="D5981" s="2" t="str">
        <f>RIGHT(表格1[[#This Row],[年月]],2)</f>
        <v>10</v>
      </c>
      <c r="E5981" s="5">
        <v>10014000</v>
      </c>
      <c r="F5981" s="2" t="str">
        <f>VLOOKUP(TEXT(表格1[[#This Row],[地區]],"00000000"),縣市代碼,2,0)</f>
        <v>臺東縣</v>
      </c>
      <c r="G5981" s="2" t="s">
        <v>5</v>
      </c>
      <c r="H5981" s="13">
        <v>19046</v>
      </c>
      <c r="I5981" s="14">
        <v>45959217</v>
      </c>
      <c r="J5981" s="14">
        <f>表格1[[#This Row],[信用卡交易筆數]]/1000</f>
        <v>19.045999999999999</v>
      </c>
      <c r="K5981" s="14">
        <f>表格1[[#This Row],[信用卡交易金額'[新臺幣']]]/1000</f>
        <v>45959.216999999997</v>
      </c>
      <c r="L5981" s="14">
        <f>表格1[[#This Row],[信用卡交易金額'[新臺幣']]]/1000000</f>
        <v>45.959217000000002</v>
      </c>
      <c r="M5981" s="14" t="str" cm="1">
        <f t="array" ref="M5981">_xlfn.TEXTJOIN("", TRUE, _xlfn.XLOOKUP(TRUE, VALUE(表格1[[#This Row],[年月]]) &lt;= VALUE($R$8:$R$12), $Q$8:$Q$12)) &amp; "年度"</f>
        <v>2024年度</v>
      </c>
    </row>
    <row r="5982" spans="1:13" x14ac:dyDescent="0.3">
      <c r="A5982" s="2">
        <v>202310</v>
      </c>
      <c r="B5982" s="19">
        <f>DATE(表格1[[#This Row],[年]],表格1[[#This Row],[月]],1)</f>
        <v>45200</v>
      </c>
      <c r="C5982" s="2" t="str">
        <f>LEFT(表格1[[#This Row],[年月]],4)</f>
        <v>2023</v>
      </c>
      <c r="D5982" s="2" t="str">
        <f>RIGHT(表格1[[#This Row],[年月]],2)</f>
        <v>10</v>
      </c>
      <c r="E5982" s="5">
        <v>10014000</v>
      </c>
      <c r="F5982" s="2" t="str">
        <f>VLOOKUP(TEXT(表格1[[#This Row],[地區]],"00000000"),縣市代碼,2,0)</f>
        <v>臺東縣</v>
      </c>
      <c r="G5982" s="2" t="s">
        <v>6</v>
      </c>
      <c r="H5982" s="13">
        <v>25995</v>
      </c>
      <c r="I5982" s="14">
        <v>86993542</v>
      </c>
      <c r="J5982" s="14">
        <f>表格1[[#This Row],[信用卡交易筆數]]/1000</f>
        <v>25.995000000000001</v>
      </c>
      <c r="K5982" s="14">
        <f>表格1[[#This Row],[信用卡交易金額'[新臺幣']]]/1000</f>
        <v>86993.542000000001</v>
      </c>
      <c r="L5982" s="14">
        <f>表格1[[#This Row],[信用卡交易金額'[新臺幣']]]/1000000</f>
        <v>86.993542000000005</v>
      </c>
      <c r="M5982" s="14" t="str" cm="1">
        <f t="array" ref="M5982">_xlfn.TEXTJOIN("", TRUE, _xlfn.XLOOKUP(TRUE, VALUE(表格1[[#This Row],[年月]]) &lt;= VALUE($R$8:$R$12), $Q$8:$Q$12)) &amp; "年度"</f>
        <v>2024年度</v>
      </c>
    </row>
    <row r="5983" spans="1:13" x14ac:dyDescent="0.3">
      <c r="A5983" s="2">
        <v>202310</v>
      </c>
      <c r="B5983" s="19">
        <f>DATE(表格1[[#This Row],[年]],表格1[[#This Row],[月]],1)</f>
        <v>45200</v>
      </c>
      <c r="C5983" s="2" t="str">
        <f>LEFT(表格1[[#This Row],[年月]],4)</f>
        <v>2023</v>
      </c>
      <c r="D5983" s="2" t="str">
        <f>RIGHT(表格1[[#This Row],[年月]],2)</f>
        <v>10</v>
      </c>
      <c r="E5983" s="5">
        <v>10014000</v>
      </c>
      <c r="F5983" s="2" t="str">
        <f>VLOOKUP(TEXT(表格1[[#This Row],[地區]],"00000000"),縣市代碼,2,0)</f>
        <v>臺東縣</v>
      </c>
      <c r="G5983" s="2" t="s">
        <v>7</v>
      </c>
      <c r="H5983" s="13">
        <v>169895</v>
      </c>
      <c r="I5983" s="14">
        <v>170005236</v>
      </c>
      <c r="J5983" s="14">
        <f>表格1[[#This Row],[信用卡交易筆數]]/1000</f>
        <v>169.89500000000001</v>
      </c>
      <c r="K5983" s="14">
        <f>表格1[[#This Row],[信用卡交易金額'[新臺幣']]]/1000</f>
        <v>170005.236</v>
      </c>
      <c r="L5983" s="14">
        <f>表格1[[#This Row],[信用卡交易金額'[新臺幣']]]/1000000</f>
        <v>170.005236</v>
      </c>
      <c r="M5983" s="14" t="str" cm="1">
        <f t="array" ref="M5983">_xlfn.TEXTJOIN("", TRUE, _xlfn.XLOOKUP(TRUE, VALUE(表格1[[#This Row],[年月]]) &lt;= VALUE($R$8:$R$12), $Q$8:$Q$12)) &amp; "年度"</f>
        <v>2024年度</v>
      </c>
    </row>
    <row r="5984" spans="1:13" x14ac:dyDescent="0.3">
      <c r="A5984" s="2">
        <v>202310</v>
      </c>
      <c r="B5984" s="19">
        <f>DATE(表格1[[#This Row],[年]],表格1[[#This Row],[月]],1)</f>
        <v>45200</v>
      </c>
      <c r="C5984" s="2" t="str">
        <f>LEFT(表格1[[#This Row],[年月]],4)</f>
        <v>2023</v>
      </c>
      <c r="D5984" s="2" t="str">
        <f>RIGHT(表格1[[#This Row],[年月]],2)</f>
        <v>10</v>
      </c>
      <c r="E5984" s="5">
        <v>10014000</v>
      </c>
      <c r="F5984" s="2" t="str">
        <f>VLOOKUP(TEXT(表格1[[#This Row],[地區]],"00000000"),縣市代碼,2,0)</f>
        <v>臺東縣</v>
      </c>
      <c r="G5984" s="2" t="s">
        <v>8</v>
      </c>
      <c r="H5984" s="13">
        <v>107675</v>
      </c>
      <c r="I5984" s="14">
        <v>190970766</v>
      </c>
      <c r="J5984" s="14">
        <f>表格1[[#This Row],[信用卡交易筆數]]/1000</f>
        <v>107.675</v>
      </c>
      <c r="K5984" s="14">
        <f>表格1[[#This Row],[信用卡交易金額'[新臺幣']]]/1000</f>
        <v>190970.766</v>
      </c>
      <c r="L5984" s="14">
        <f>表格1[[#This Row],[信用卡交易金額'[新臺幣']]]/1000000</f>
        <v>190.970766</v>
      </c>
      <c r="M5984" s="14" t="str" cm="1">
        <f t="array" ref="M5984">_xlfn.TEXTJOIN("", TRUE, _xlfn.XLOOKUP(TRUE, VALUE(表格1[[#This Row],[年月]]) &lt;= VALUE($R$8:$R$12), $Q$8:$Q$12)) &amp; "年度"</f>
        <v>2024年度</v>
      </c>
    </row>
    <row r="5985" spans="1:13" x14ac:dyDescent="0.3">
      <c r="A5985" s="2">
        <v>202310</v>
      </c>
      <c r="B5985" s="19">
        <f>DATE(表格1[[#This Row],[年]],表格1[[#This Row],[月]],1)</f>
        <v>45200</v>
      </c>
      <c r="C5985" s="2" t="str">
        <f>LEFT(表格1[[#This Row],[年月]],4)</f>
        <v>2023</v>
      </c>
      <c r="D5985" s="2" t="str">
        <f>RIGHT(表格1[[#This Row],[年月]],2)</f>
        <v>10</v>
      </c>
      <c r="E5985" s="5">
        <v>10014000</v>
      </c>
      <c r="F5985" s="2" t="str">
        <f>VLOOKUP(TEXT(表格1[[#This Row],[地區]],"00000000"),縣市代碼,2,0)</f>
        <v>臺東縣</v>
      </c>
      <c r="G5985" s="2" t="s">
        <v>9</v>
      </c>
      <c r="H5985" s="13">
        <v>223241</v>
      </c>
      <c r="I5985" s="14">
        <v>258271864</v>
      </c>
      <c r="J5985" s="14">
        <f>表格1[[#This Row],[信用卡交易筆數]]/1000</f>
        <v>223.24100000000001</v>
      </c>
      <c r="K5985" s="14">
        <f>表格1[[#This Row],[信用卡交易金額'[新臺幣']]]/1000</f>
        <v>258271.864</v>
      </c>
      <c r="L5985" s="14">
        <f>表格1[[#This Row],[信用卡交易金額'[新臺幣']]]/1000000</f>
        <v>258.27186399999999</v>
      </c>
      <c r="M5985" s="14" t="str" cm="1">
        <f t="array" ref="M5985">_xlfn.TEXTJOIN("", TRUE, _xlfn.XLOOKUP(TRUE, VALUE(表格1[[#This Row],[年月]]) &lt;= VALUE($R$8:$R$12), $Q$8:$Q$12)) &amp; "年度"</f>
        <v>2024年度</v>
      </c>
    </row>
    <row r="5986" spans="1:13" x14ac:dyDescent="0.3">
      <c r="A5986" s="2">
        <v>202310</v>
      </c>
      <c r="B5986" s="19">
        <f>DATE(表格1[[#This Row],[年]],表格1[[#This Row],[月]],1)</f>
        <v>45200</v>
      </c>
      <c r="C5986" s="2" t="str">
        <f>LEFT(表格1[[#This Row],[年月]],4)</f>
        <v>2023</v>
      </c>
      <c r="D5986" s="2" t="str">
        <f>RIGHT(表格1[[#This Row],[年月]],2)</f>
        <v>10</v>
      </c>
      <c r="E5986" s="5">
        <v>10014000</v>
      </c>
      <c r="F5986" s="2" t="str">
        <f>VLOOKUP(TEXT(表格1[[#This Row],[地區]],"00000000"),縣市代碼,2,0)</f>
        <v>臺東縣</v>
      </c>
      <c r="G5986" s="2" t="s">
        <v>10</v>
      </c>
      <c r="H5986" s="13">
        <v>117189</v>
      </c>
      <c r="I5986" s="14">
        <v>361309154</v>
      </c>
      <c r="J5986" s="14">
        <f>表格1[[#This Row],[信用卡交易筆數]]/1000</f>
        <v>117.18899999999999</v>
      </c>
      <c r="K5986" s="14">
        <f>表格1[[#This Row],[信用卡交易金額'[新臺幣']]]/1000</f>
        <v>361309.15399999998</v>
      </c>
      <c r="L5986" s="14">
        <f>表格1[[#This Row],[信用卡交易金額'[新臺幣']]]/1000000</f>
        <v>361.30915399999998</v>
      </c>
      <c r="M5986" s="14" t="str" cm="1">
        <f t="array" ref="M5986">_xlfn.TEXTJOIN("", TRUE, _xlfn.XLOOKUP(TRUE, VALUE(表格1[[#This Row],[年月]]) &lt;= VALUE($R$8:$R$12), $Q$8:$Q$12)) &amp; "年度"</f>
        <v>2024年度</v>
      </c>
    </row>
    <row r="5987" spans="1:13" x14ac:dyDescent="0.3">
      <c r="A5987" s="2">
        <v>202310</v>
      </c>
      <c r="B5987" s="19">
        <f>DATE(表格1[[#This Row],[年]],表格1[[#This Row],[月]],1)</f>
        <v>45200</v>
      </c>
      <c r="C5987" s="2" t="str">
        <f>LEFT(表格1[[#This Row],[年月]],4)</f>
        <v>2023</v>
      </c>
      <c r="D5987" s="2" t="str">
        <f>RIGHT(表格1[[#This Row],[年月]],2)</f>
        <v>10</v>
      </c>
      <c r="E5987" s="5">
        <v>10016000</v>
      </c>
      <c r="F5987" s="2" t="str">
        <f>VLOOKUP(TEXT(表格1[[#This Row],[地區]],"00000000"),縣市代碼,2,0)</f>
        <v>澎湖縣</v>
      </c>
      <c r="G5987" s="2" t="s">
        <v>4</v>
      </c>
      <c r="H5987" s="13">
        <v>105593</v>
      </c>
      <c r="I5987" s="14">
        <v>46363842</v>
      </c>
      <c r="J5987" s="14">
        <f>表格1[[#This Row],[信用卡交易筆數]]/1000</f>
        <v>105.593</v>
      </c>
      <c r="K5987" s="14">
        <f>表格1[[#This Row],[信用卡交易金額'[新臺幣']]]/1000</f>
        <v>46363.841999999997</v>
      </c>
      <c r="L5987" s="14">
        <f>表格1[[#This Row],[信用卡交易金額'[新臺幣']]]/1000000</f>
        <v>46.363841999999998</v>
      </c>
      <c r="M5987" s="14" t="str" cm="1">
        <f t="array" ref="M5987">_xlfn.TEXTJOIN("", TRUE, _xlfn.XLOOKUP(TRUE, VALUE(表格1[[#This Row],[年月]]) &lt;= VALUE($R$8:$R$12), $Q$8:$Q$12)) &amp; "年度"</f>
        <v>2024年度</v>
      </c>
    </row>
    <row r="5988" spans="1:13" x14ac:dyDescent="0.3">
      <c r="A5988" s="2">
        <v>202310</v>
      </c>
      <c r="B5988" s="19">
        <f>DATE(表格1[[#This Row],[年]],表格1[[#This Row],[月]],1)</f>
        <v>45200</v>
      </c>
      <c r="C5988" s="2" t="str">
        <f>LEFT(表格1[[#This Row],[年月]],4)</f>
        <v>2023</v>
      </c>
      <c r="D5988" s="2" t="str">
        <f>RIGHT(表格1[[#This Row],[年月]],2)</f>
        <v>10</v>
      </c>
      <c r="E5988" s="5">
        <v>10016000</v>
      </c>
      <c r="F5988" s="2" t="str">
        <f>VLOOKUP(TEXT(表格1[[#This Row],[地區]],"00000000"),縣市代碼,2,0)</f>
        <v>澎湖縣</v>
      </c>
      <c r="G5988" s="2" t="s">
        <v>5</v>
      </c>
      <c r="H5988" s="13">
        <v>8997</v>
      </c>
      <c r="I5988" s="14">
        <v>24563122</v>
      </c>
      <c r="J5988" s="14">
        <f>表格1[[#This Row],[信用卡交易筆數]]/1000</f>
        <v>8.9969999999999999</v>
      </c>
      <c r="K5988" s="14">
        <f>表格1[[#This Row],[信用卡交易金額'[新臺幣']]]/1000</f>
        <v>24563.121999999999</v>
      </c>
      <c r="L5988" s="14">
        <f>表格1[[#This Row],[信用卡交易金額'[新臺幣']]]/1000000</f>
        <v>24.563122</v>
      </c>
      <c r="M5988" s="14" t="str" cm="1">
        <f t="array" ref="M5988">_xlfn.TEXTJOIN("", TRUE, _xlfn.XLOOKUP(TRUE, VALUE(表格1[[#This Row],[年月]]) &lt;= VALUE($R$8:$R$12), $Q$8:$Q$12)) &amp; "年度"</f>
        <v>2024年度</v>
      </c>
    </row>
    <row r="5989" spans="1:13" x14ac:dyDescent="0.3">
      <c r="A5989" s="2">
        <v>202310</v>
      </c>
      <c r="B5989" s="19">
        <f>DATE(表格1[[#This Row],[年]],表格1[[#This Row],[月]],1)</f>
        <v>45200</v>
      </c>
      <c r="C5989" s="2" t="str">
        <f>LEFT(表格1[[#This Row],[年月]],4)</f>
        <v>2023</v>
      </c>
      <c r="D5989" s="2" t="str">
        <f>RIGHT(表格1[[#This Row],[年月]],2)</f>
        <v>10</v>
      </c>
      <c r="E5989" s="5">
        <v>10016000</v>
      </c>
      <c r="F5989" s="2" t="str">
        <f>VLOOKUP(TEXT(表格1[[#This Row],[地區]],"00000000"),縣市代碼,2,0)</f>
        <v>澎湖縣</v>
      </c>
      <c r="G5989" s="2" t="s">
        <v>6</v>
      </c>
      <c r="H5989" s="13">
        <v>13749</v>
      </c>
      <c r="I5989" s="14">
        <v>44685928</v>
      </c>
      <c r="J5989" s="14">
        <f>表格1[[#This Row],[信用卡交易筆數]]/1000</f>
        <v>13.749000000000001</v>
      </c>
      <c r="K5989" s="14">
        <f>表格1[[#This Row],[信用卡交易金額'[新臺幣']]]/1000</f>
        <v>44685.928</v>
      </c>
      <c r="L5989" s="14">
        <f>表格1[[#This Row],[信用卡交易金額'[新臺幣']]]/1000000</f>
        <v>44.685927999999997</v>
      </c>
      <c r="M5989" s="14" t="str" cm="1">
        <f t="array" ref="M5989">_xlfn.TEXTJOIN("", TRUE, _xlfn.XLOOKUP(TRUE, VALUE(表格1[[#This Row],[年月]]) &lt;= VALUE($R$8:$R$12), $Q$8:$Q$12)) &amp; "年度"</f>
        <v>2024年度</v>
      </c>
    </row>
    <row r="5990" spans="1:13" x14ac:dyDescent="0.3">
      <c r="A5990" s="2">
        <v>202310</v>
      </c>
      <c r="B5990" s="19">
        <f>DATE(表格1[[#This Row],[年]],表格1[[#This Row],[月]],1)</f>
        <v>45200</v>
      </c>
      <c r="C5990" s="2" t="str">
        <f>LEFT(表格1[[#This Row],[年月]],4)</f>
        <v>2023</v>
      </c>
      <c r="D5990" s="2" t="str">
        <f>RIGHT(表格1[[#This Row],[年月]],2)</f>
        <v>10</v>
      </c>
      <c r="E5990" s="5">
        <v>10016000</v>
      </c>
      <c r="F5990" s="2" t="str">
        <f>VLOOKUP(TEXT(表格1[[#This Row],[地區]],"00000000"),縣市代碼,2,0)</f>
        <v>澎湖縣</v>
      </c>
      <c r="G5990" s="2" t="s">
        <v>7</v>
      </c>
      <c r="H5990" s="13">
        <v>69873</v>
      </c>
      <c r="I5990" s="14">
        <v>87695063</v>
      </c>
      <c r="J5990" s="14">
        <f>表格1[[#This Row],[信用卡交易筆數]]/1000</f>
        <v>69.873000000000005</v>
      </c>
      <c r="K5990" s="14">
        <f>表格1[[#This Row],[信用卡交易金額'[新臺幣']]]/1000</f>
        <v>87695.062999999995</v>
      </c>
      <c r="L5990" s="14">
        <f>表格1[[#This Row],[信用卡交易金額'[新臺幣']]]/1000000</f>
        <v>87.695063000000005</v>
      </c>
      <c r="M5990" s="14" t="str" cm="1">
        <f t="array" ref="M5990">_xlfn.TEXTJOIN("", TRUE, _xlfn.XLOOKUP(TRUE, VALUE(表格1[[#This Row],[年月]]) &lt;= VALUE($R$8:$R$12), $Q$8:$Q$12)) &amp; "年度"</f>
        <v>2024年度</v>
      </c>
    </row>
    <row r="5991" spans="1:13" x14ac:dyDescent="0.3">
      <c r="A5991" s="2">
        <v>202310</v>
      </c>
      <c r="B5991" s="19">
        <f>DATE(表格1[[#This Row],[年]],表格1[[#This Row],[月]],1)</f>
        <v>45200</v>
      </c>
      <c r="C5991" s="2" t="str">
        <f>LEFT(表格1[[#This Row],[年月]],4)</f>
        <v>2023</v>
      </c>
      <c r="D5991" s="2" t="str">
        <f>RIGHT(表格1[[#This Row],[年月]],2)</f>
        <v>10</v>
      </c>
      <c r="E5991" s="5">
        <v>10016000</v>
      </c>
      <c r="F5991" s="2" t="str">
        <f>VLOOKUP(TEXT(表格1[[#This Row],[地區]],"00000000"),縣市代碼,2,0)</f>
        <v>澎湖縣</v>
      </c>
      <c r="G5991" s="2" t="s">
        <v>8</v>
      </c>
      <c r="H5991" s="13">
        <v>56045</v>
      </c>
      <c r="I5991" s="14">
        <v>88808892</v>
      </c>
      <c r="J5991" s="14">
        <f>表格1[[#This Row],[信用卡交易筆數]]/1000</f>
        <v>56.045000000000002</v>
      </c>
      <c r="K5991" s="14">
        <f>表格1[[#This Row],[信用卡交易金額'[新臺幣']]]/1000</f>
        <v>88808.892000000007</v>
      </c>
      <c r="L5991" s="14">
        <f>表格1[[#This Row],[信用卡交易金額'[新臺幣']]]/1000000</f>
        <v>88.808892</v>
      </c>
      <c r="M5991" s="14" t="str" cm="1">
        <f t="array" ref="M5991">_xlfn.TEXTJOIN("", TRUE, _xlfn.XLOOKUP(TRUE, VALUE(表格1[[#This Row],[年月]]) &lt;= VALUE($R$8:$R$12), $Q$8:$Q$12)) &amp; "年度"</f>
        <v>2024年度</v>
      </c>
    </row>
    <row r="5992" spans="1:13" x14ac:dyDescent="0.3">
      <c r="A5992" s="2">
        <v>202310</v>
      </c>
      <c r="B5992" s="19">
        <f>DATE(表格1[[#This Row],[年]],表格1[[#This Row],[月]],1)</f>
        <v>45200</v>
      </c>
      <c r="C5992" s="2" t="str">
        <f>LEFT(表格1[[#This Row],[年月]],4)</f>
        <v>2023</v>
      </c>
      <c r="D5992" s="2" t="str">
        <f>RIGHT(表格1[[#This Row],[年月]],2)</f>
        <v>10</v>
      </c>
      <c r="E5992" s="5">
        <v>10016000</v>
      </c>
      <c r="F5992" s="2" t="str">
        <f>VLOOKUP(TEXT(表格1[[#This Row],[地區]],"00000000"),縣市代碼,2,0)</f>
        <v>澎湖縣</v>
      </c>
      <c r="G5992" s="2" t="s">
        <v>9</v>
      </c>
      <c r="H5992" s="13">
        <v>111927</v>
      </c>
      <c r="I5992" s="14">
        <v>127801634</v>
      </c>
      <c r="J5992" s="14">
        <f>表格1[[#This Row],[信用卡交易筆數]]/1000</f>
        <v>111.92700000000001</v>
      </c>
      <c r="K5992" s="14">
        <f>表格1[[#This Row],[信用卡交易金額'[新臺幣']]]/1000</f>
        <v>127801.63400000001</v>
      </c>
      <c r="L5992" s="14">
        <f>表格1[[#This Row],[信用卡交易金額'[新臺幣']]]/1000000</f>
        <v>127.80163400000001</v>
      </c>
      <c r="M5992" s="14" t="str" cm="1">
        <f t="array" ref="M5992">_xlfn.TEXTJOIN("", TRUE, _xlfn.XLOOKUP(TRUE, VALUE(表格1[[#This Row],[年月]]) &lt;= VALUE($R$8:$R$12), $Q$8:$Q$12)) &amp; "年度"</f>
        <v>2024年度</v>
      </c>
    </row>
    <row r="5993" spans="1:13" x14ac:dyDescent="0.3">
      <c r="A5993" s="2">
        <v>202310</v>
      </c>
      <c r="B5993" s="19">
        <f>DATE(表格1[[#This Row],[年]],表格1[[#This Row],[月]],1)</f>
        <v>45200</v>
      </c>
      <c r="C5993" s="2" t="str">
        <f>LEFT(表格1[[#This Row],[年月]],4)</f>
        <v>2023</v>
      </c>
      <c r="D5993" s="2" t="str">
        <f>RIGHT(表格1[[#This Row],[年月]],2)</f>
        <v>10</v>
      </c>
      <c r="E5993" s="5">
        <v>10016000</v>
      </c>
      <c r="F5993" s="2" t="str">
        <f>VLOOKUP(TEXT(表格1[[#This Row],[地區]],"00000000"),縣市代碼,2,0)</f>
        <v>澎湖縣</v>
      </c>
      <c r="G5993" s="2" t="s">
        <v>10</v>
      </c>
      <c r="H5993" s="13">
        <v>51819</v>
      </c>
      <c r="I5993" s="14">
        <v>150273660</v>
      </c>
      <c r="J5993" s="14">
        <f>表格1[[#This Row],[信用卡交易筆數]]/1000</f>
        <v>51.819000000000003</v>
      </c>
      <c r="K5993" s="14">
        <f>表格1[[#This Row],[信用卡交易金額'[新臺幣']]]/1000</f>
        <v>150273.66</v>
      </c>
      <c r="L5993" s="14">
        <f>表格1[[#This Row],[信用卡交易金額'[新臺幣']]]/1000000</f>
        <v>150.27366000000001</v>
      </c>
      <c r="M5993" s="14" t="str" cm="1">
        <f t="array" ref="M5993">_xlfn.TEXTJOIN("", TRUE, _xlfn.XLOOKUP(TRUE, VALUE(表格1[[#This Row],[年月]]) &lt;= VALUE($R$8:$R$12), $Q$8:$Q$12)) &amp; "年度"</f>
        <v>2024年度</v>
      </c>
    </row>
    <row r="5994" spans="1:13" x14ac:dyDescent="0.3">
      <c r="A5994" s="2">
        <v>202310</v>
      </c>
      <c r="B5994" s="19">
        <f>DATE(表格1[[#This Row],[年]],表格1[[#This Row],[月]],1)</f>
        <v>45200</v>
      </c>
      <c r="C5994" s="2" t="str">
        <f>LEFT(表格1[[#This Row],[年月]],4)</f>
        <v>2023</v>
      </c>
      <c r="D5994" s="2" t="str">
        <f>RIGHT(表格1[[#This Row],[年月]],2)</f>
        <v>10</v>
      </c>
      <c r="E5994" s="5" t="s">
        <v>62</v>
      </c>
      <c r="F5994" s="2" t="str">
        <f>VLOOKUP(TEXT(表格1[[#This Row],[地區]],"00000000"),縣市代碼,2,0)</f>
        <v>金門縣</v>
      </c>
      <c r="G5994" s="2" t="s">
        <v>4</v>
      </c>
      <c r="H5994" s="13">
        <v>92515</v>
      </c>
      <c r="I5994" s="14">
        <v>69399051</v>
      </c>
      <c r="J5994" s="14">
        <f>表格1[[#This Row],[信用卡交易筆數]]/1000</f>
        <v>92.515000000000001</v>
      </c>
      <c r="K5994" s="14">
        <f>表格1[[#This Row],[信用卡交易金額'[新臺幣']]]/1000</f>
        <v>69399.051000000007</v>
      </c>
      <c r="L5994" s="14">
        <f>表格1[[#This Row],[信用卡交易金額'[新臺幣']]]/1000000</f>
        <v>69.399051</v>
      </c>
      <c r="M5994" s="14" t="str" cm="1">
        <f t="array" ref="M5994">_xlfn.TEXTJOIN("", TRUE, _xlfn.XLOOKUP(TRUE, VALUE(表格1[[#This Row],[年月]]) &lt;= VALUE($R$8:$R$12), $Q$8:$Q$12)) &amp; "年度"</f>
        <v>2024年度</v>
      </c>
    </row>
    <row r="5995" spans="1:13" x14ac:dyDescent="0.3">
      <c r="A5995" s="2">
        <v>202310</v>
      </c>
      <c r="B5995" s="19">
        <f>DATE(表格1[[#This Row],[年]],表格1[[#This Row],[月]],1)</f>
        <v>45200</v>
      </c>
      <c r="C5995" s="2" t="str">
        <f>LEFT(表格1[[#This Row],[年月]],4)</f>
        <v>2023</v>
      </c>
      <c r="D5995" s="2" t="str">
        <f>RIGHT(表格1[[#This Row],[年月]],2)</f>
        <v>10</v>
      </c>
      <c r="E5995" s="5" t="s">
        <v>62</v>
      </c>
      <c r="F5995" s="2" t="str">
        <f>VLOOKUP(TEXT(表格1[[#This Row],[地區]],"00000000"),縣市代碼,2,0)</f>
        <v>金門縣</v>
      </c>
      <c r="G5995" s="2" t="s">
        <v>5</v>
      </c>
      <c r="H5995" s="13">
        <v>6705</v>
      </c>
      <c r="I5995" s="14">
        <v>16889071</v>
      </c>
      <c r="J5995" s="14">
        <f>表格1[[#This Row],[信用卡交易筆數]]/1000</f>
        <v>6.7050000000000001</v>
      </c>
      <c r="K5995" s="14">
        <f>表格1[[#This Row],[信用卡交易金額'[新臺幣']]]/1000</f>
        <v>16889.071</v>
      </c>
      <c r="L5995" s="14">
        <f>表格1[[#This Row],[信用卡交易金額'[新臺幣']]]/1000000</f>
        <v>16.889071000000001</v>
      </c>
      <c r="M5995" s="14" t="str" cm="1">
        <f t="array" ref="M5995">_xlfn.TEXTJOIN("", TRUE, _xlfn.XLOOKUP(TRUE, VALUE(表格1[[#This Row],[年月]]) &lt;= VALUE($R$8:$R$12), $Q$8:$Q$12)) &amp; "年度"</f>
        <v>2024年度</v>
      </c>
    </row>
    <row r="5996" spans="1:13" x14ac:dyDescent="0.3">
      <c r="A5996" s="2">
        <v>202310</v>
      </c>
      <c r="B5996" s="19">
        <f>DATE(表格1[[#This Row],[年]],表格1[[#This Row],[月]],1)</f>
        <v>45200</v>
      </c>
      <c r="C5996" s="2" t="str">
        <f>LEFT(表格1[[#This Row],[年月]],4)</f>
        <v>2023</v>
      </c>
      <c r="D5996" s="2" t="str">
        <f>RIGHT(表格1[[#This Row],[年月]],2)</f>
        <v>10</v>
      </c>
      <c r="E5996" s="5" t="s">
        <v>62</v>
      </c>
      <c r="F5996" s="2" t="str">
        <f>VLOOKUP(TEXT(表格1[[#This Row],[地區]],"00000000"),縣市代碼,2,0)</f>
        <v>金門縣</v>
      </c>
      <c r="G5996" s="2" t="s">
        <v>6</v>
      </c>
      <c r="H5996" s="13">
        <v>10938</v>
      </c>
      <c r="I5996" s="14">
        <v>36153730</v>
      </c>
      <c r="J5996" s="14">
        <f>表格1[[#This Row],[信用卡交易筆數]]/1000</f>
        <v>10.938000000000001</v>
      </c>
      <c r="K5996" s="14">
        <f>表格1[[#This Row],[信用卡交易金額'[新臺幣']]]/1000</f>
        <v>36153.730000000003</v>
      </c>
      <c r="L5996" s="14">
        <f>表格1[[#This Row],[信用卡交易金額'[新臺幣']]]/1000000</f>
        <v>36.153730000000003</v>
      </c>
      <c r="M5996" s="14" t="str" cm="1">
        <f t="array" ref="M5996">_xlfn.TEXTJOIN("", TRUE, _xlfn.XLOOKUP(TRUE, VALUE(表格1[[#This Row],[年月]]) &lt;= VALUE($R$8:$R$12), $Q$8:$Q$12)) &amp; "年度"</f>
        <v>2024年度</v>
      </c>
    </row>
    <row r="5997" spans="1:13" x14ac:dyDescent="0.3">
      <c r="A5997" s="2">
        <v>202310</v>
      </c>
      <c r="B5997" s="19">
        <f>DATE(表格1[[#This Row],[年]],表格1[[#This Row],[月]],1)</f>
        <v>45200</v>
      </c>
      <c r="C5997" s="2" t="str">
        <f>LEFT(表格1[[#This Row],[年月]],4)</f>
        <v>2023</v>
      </c>
      <c r="D5997" s="2" t="str">
        <f>RIGHT(表格1[[#This Row],[年月]],2)</f>
        <v>10</v>
      </c>
      <c r="E5997" s="5" t="s">
        <v>62</v>
      </c>
      <c r="F5997" s="2" t="str">
        <f>VLOOKUP(TEXT(表格1[[#This Row],[地區]],"00000000"),縣市代碼,2,0)</f>
        <v>金門縣</v>
      </c>
      <c r="G5997" s="2" t="s">
        <v>7</v>
      </c>
      <c r="H5997" s="13">
        <v>48163</v>
      </c>
      <c r="I5997" s="14">
        <v>67753430</v>
      </c>
      <c r="J5997" s="14">
        <f>表格1[[#This Row],[信用卡交易筆數]]/1000</f>
        <v>48.162999999999997</v>
      </c>
      <c r="K5997" s="14">
        <f>表格1[[#This Row],[信用卡交易金額'[新臺幣']]]/1000</f>
        <v>67753.429999999993</v>
      </c>
      <c r="L5997" s="14">
        <f>表格1[[#This Row],[信用卡交易金額'[新臺幣']]]/1000000</f>
        <v>67.753429999999994</v>
      </c>
      <c r="M5997" s="14" t="str" cm="1">
        <f t="array" ref="M5997">_xlfn.TEXTJOIN("", TRUE, _xlfn.XLOOKUP(TRUE, VALUE(表格1[[#This Row],[年月]]) &lt;= VALUE($R$8:$R$12), $Q$8:$Q$12)) &amp; "年度"</f>
        <v>2024年度</v>
      </c>
    </row>
    <row r="5998" spans="1:13" x14ac:dyDescent="0.3">
      <c r="A5998" s="2">
        <v>202310</v>
      </c>
      <c r="B5998" s="19">
        <f>DATE(表格1[[#This Row],[年]],表格1[[#This Row],[月]],1)</f>
        <v>45200</v>
      </c>
      <c r="C5998" s="2" t="str">
        <f>LEFT(表格1[[#This Row],[年月]],4)</f>
        <v>2023</v>
      </c>
      <c r="D5998" s="2" t="str">
        <f>RIGHT(表格1[[#This Row],[年月]],2)</f>
        <v>10</v>
      </c>
      <c r="E5998" s="5" t="s">
        <v>62</v>
      </c>
      <c r="F5998" s="2" t="str">
        <f>VLOOKUP(TEXT(表格1[[#This Row],[地區]],"00000000"),縣市代碼,2,0)</f>
        <v>金門縣</v>
      </c>
      <c r="G5998" s="2" t="s">
        <v>8</v>
      </c>
      <c r="H5998" s="13">
        <v>43356</v>
      </c>
      <c r="I5998" s="14">
        <v>75859317</v>
      </c>
      <c r="J5998" s="14">
        <f>表格1[[#This Row],[信用卡交易筆數]]/1000</f>
        <v>43.356000000000002</v>
      </c>
      <c r="K5998" s="14">
        <f>表格1[[#This Row],[信用卡交易金額'[新臺幣']]]/1000</f>
        <v>75859.316999999995</v>
      </c>
      <c r="L5998" s="14">
        <f>表格1[[#This Row],[信用卡交易金額'[新臺幣']]]/1000000</f>
        <v>75.859317000000004</v>
      </c>
      <c r="M5998" s="14" t="str" cm="1">
        <f t="array" ref="M5998">_xlfn.TEXTJOIN("", TRUE, _xlfn.XLOOKUP(TRUE, VALUE(表格1[[#This Row],[年月]]) &lt;= VALUE($R$8:$R$12), $Q$8:$Q$12)) &amp; "年度"</f>
        <v>2024年度</v>
      </c>
    </row>
    <row r="5999" spans="1:13" x14ac:dyDescent="0.3">
      <c r="A5999" s="2">
        <v>202310</v>
      </c>
      <c r="B5999" s="19">
        <f>DATE(表格1[[#This Row],[年]],表格1[[#This Row],[月]],1)</f>
        <v>45200</v>
      </c>
      <c r="C5999" s="2" t="str">
        <f>LEFT(表格1[[#This Row],[年月]],4)</f>
        <v>2023</v>
      </c>
      <c r="D5999" s="2" t="str">
        <f>RIGHT(表格1[[#This Row],[年月]],2)</f>
        <v>10</v>
      </c>
      <c r="E5999" s="5" t="s">
        <v>62</v>
      </c>
      <c r="F5999" s="2" t="str">
        <f>VLOOKUP(TEXT(表格1[[#This Row],[地區]],"00000000"),縣市代碼,2,0)</f>
        <v>金門縣</v>
      </c>
      <c r="G5999" s="2" t="s">
        <v>9</v>
      </c>
      <c r="H5999" s="13">
        <v>112216</v>
      </c>
      <c r="I5999" s="14">
        <v>123896733</v>
      </c>
      <c r="J5999" s="14">
        <f>表格1[[#This Row],[信用卡交易筆數]]/1000</f>
        <v>112.21599999999999</v>
      </c>
      <c r="K5999" s="14">
        <f>表格1[[#This Row],[信用卡交易金額'[新臺幣']]]/1000</f>
        <v>123896.73299999999</v>
      </c>
      <c r="L5999" s="14">
        <f>表格1[[#This Row],[信用卡交易金額'[新臺幣']]]/1000000</f>
        <v>123.896733</v>
      </c>
      <c r="M5999" s="14" t="str" cm="1">
        <f t="array" ref="M5999">_xlfn.TEXTJOIN("", TRUE, _xlfn.XLOOKUP(TRUE, VALUE(表格1[[#This Row],[年月]]) &lt;= VALUE($R$8:$R$12), $Q$8:$Q$12)) &amp; "年度"</f>
        <v>2024年度</v>
      </c>
    </row>
    <row r="6000" spans="1:13" x14ac:dyDescent="0.3">
      <c r="A6000" s="2">
        <v>202310</v>
      </c>
      <c r="B6000" s="19">
        <f>DATE(表格1[[#This Row],[年]],表格1[[#This Row],[月]],1)</f>
        <v>45200</v>
      </c>
      <c r="C6000" s="2" t="str">
        <f>LEFT(表格1[[#This Row],[年月]],4)</f>
        <v>2023</v>
      </c>
      <c r="D6000" s="2" t="str">
        <f>RIGHT(表格1[[#This Row],[年月]],2)</f>
        <v>10</v>
      </c>
      <c r="E6000" s="5" t="s">
        <v>62</v>
      </c>
      <c r="F6000" s="2" t="str">
        <f>VLOOKUP(TEXT(表格1[[#This Row],[地區]],"00000000"),縣市代碼,2,0)</f>
        <v>金門縣</v>
      </c>
      <c r="G6000" s="2" t="s">
        <v>10</v>
      </c>
      <c r="H6000" s="13">
        <v>43240</v>
      </c>
      <c r="I6000" s="14">
        <v>116706785</v>
      </c>
      <c r="J6000" s="14">
        <f>表格1[[#This Row],[信用卡交易筆數]]/1000</f>
        <v>43.24</v>
      </c>
      <c r="K6000" s="14">
        <f>表格1[[#This Row],[信用卡交易金額'[新臺幣']]]/1000</f>
        <v>116706.785</v>
      </c>
      <c r="L6000" s="14">
        <f>表格1[[#This Row],[信用卡交易金額'[新臺幣']]]/1000000</f>
        <v>116.706785</v>
      </c>
      <c r="M6000" s="14" t="str" cm="1">
        <f t="array" ref="M6000">_xlfn.TEXTJOIN("", TRUE, _xlfn.XLOOKUP(TRUE, VALUE(表格1[[#This Row],[年月]]) &lt;= VALUE($R$8:$R$12), $Q$8:$Q$12)) &amp; "年度"</f>
        <v>2024年度</v>
      </c>
    </row>
    <row r="6001" spans="1:13" x14ac:dyDescent="0.3">
      <c r="A6001" s="2">
        <v>202310</v>
      </c>
      <c r="B6001" s="19">
        <f>DATE(表格1[[#This Row],[年]],表格1[[#This Row],[月]],1)</f>
        <v>45200</v>
      </c>
      <c r="C6001" s="2" t="str">
        <f>LEFT(表格1[[#This Row],[年月]],4)</f>
        <v>2023</v>
      </c>
      <c r="D6001" s="2" t="str">
        <f>RIGHT(表格1[[#This Row],[年月]],2)</f>
        <v>10</v>
      </c>
      <c r="E6001" s="5">
        <v>9007000</v>
      </c>
      <c r="F6001" s="2" t="str">
        <f>VLOOKUP(TEXT(表格1[[#This Row],[地區]],"00000000"),縣市代碼,2,0)</f>
        <v>連江縣</v>
      </c>
      <c r="G6001" s="2" t="s">
        <v>4</v>
      </c>
      <c r="H6001" s="13">
        <v>18707</v>
      </c>
      <c r="I6001" s="14">
        <v>8003347</v>
      </c>
      <c r="J6001" s="14">
        <f>表格1[[#This Row],[信用卡交易筆數]]/1000</f>
        <v>18.707000000000001</v>
      </c>
      <c r="K6001" s="14">
        <f>表格1[[#This Row],[信用卡交易金額'[新臺幣']]]/1000</f>
        <v>8003.3469999999998</v>
      </c>
      <c r="L6001" s="14">
        <f>表格1[[#This Row],[信用卡交易金額'[新臺幣']]]/1000000</f>
        <v>8.0033469999999998</v>
      </c>
      <c r="M6001" s="14" t="str" cm="1">
        <f t="array" ref="M6001">_xlfn.TEXTJOIN("", TRUE, _xlfn.XLOOKUP(TRUE, VALUE(表格1[[#This Row],[年月]]) &lt;= VALUE($R$8:$R$12), $Q$8:$Q$12)) &amp; "年度"</f>
        <v>2024年度</v>
      </c>
    </row>
    <row r="6002" spans="1:13" x14ac:dyDescent="0.3">
      <c r="A6002" s="2">
        <v>202310</v>
      </c>
      <c r="B6002" s="19">
        <f>DATE(表格1[[#This Row],[年]],表格1[[#This Row],[月]],1)</f>
        <v>45200</v>
      </c>
      <c r="C6002" s="2" t="str">
        <f>LEFT(表格1[[#This Row],[年月]],4)</f>
        <v>2023</v>
      </c>
      <c r="D6002" s="2" t="str">
        <f>RIGHT(表格1[[#This Row],[年月]],2)</f>
        <v>10</v>
      </c>
      <c r="E6002" s="5">
        <v>9007000</v>
      </c>
      <c r="F6002" s="2" t="str">
        <f>VLOOKUP(TEXT(表格1[[#This Row],[地區]],"00000000"),縣市代碼,2,0)</f>
        <v>連江縣</v>
      </c>
      <c r="G6002" s="2" t="s">
        <v>5</v>
      </c>
      <c r="H6002" s="13">
        <v>1200</v>
      </c>
      <c r="I6002" s="14">
        <v>3482820</v>
      </c>
      <c r="J6002" s="14">
        <f>表格1[[#This Row],[信用卡交易筆數]]/1000</f>
        <v>1.2</v>
      </c>
      <c r="K6002" s="14">
        <f>表格1[[#This Row],[信用卡交易金額'[新臺幣']]]/1000</f>
        <v>3482.82</v>
      </c>
      <c r="L6002" s="14">
        <f>表格1[[#This Row],[信用卡交易金額'[新臺幣']]]/1000000</f>
        <v>3.4828199999999998</v>
      </c>
      <c r="M6002" s="14" t="str" cm="1">
        <f t="array" ref="M6002">_xlfn.TEXTJOIN("", TRUE, _xlfn.XLOOKUP(TRUE, VALUE(表格1[[#This Row],[年月]]) &lt;= VALUE($R$8:$R$12), $Q$8:$Q$12)) &amp; "年度"</f>
        <v>2024年度</v>
      </c>
    </row>
    <row r="6003" spans="1:13" x14ac:dyDescent="0.3">
      <c r="A6003" s="2">
        <v>202310</v>
      </c>
      <c r="B6003" s="19">
        <f>DATE(表格1[[#This Row],[年]],表格1[[#This Row],[月]],1)</f>
        <v>45200</v>
      </c>
      <c r="C6003" s="2" t="str">
        <f>LEFT(表格1[[#This Row],[年月]],4)</f>
        <v>2023</v>
      </c>
      <c r="D6003" s="2" t="str">
        <f>RIGHT(表格1[[#This Row],[年月]],2)</f>
        <v>10</v>
      </c>
      <c r="E6003" s="5">
        <v>9007000</v>
      </c>
      <c r="F6003" s="2" t="str">
        <f>VLOOKUP(TEXT(表格1[[#This Row],[地區]],"00000000"),縣市代碼,2,0)</f>
        <v>連江縣</v>
      </c>
      <c r="G6003" s="2" t="s">
        <v>6</v>
      </c>
      <c r="H6003" s="13">
        <v>1929</v>
      </c>
      <c r="I6003" s="14">
        <v>6065302</v>
      </c>
      <c r="J6003" s="14">
        <f>表格1[[#This Row],[信用卡交易筆數]]/1000</f>
        <v>1.929</v>
      </c>
      <c r="K6003" s="14">
        <f>表格1[[#This Row],[信用卡交易金額'[新臺幣']]]/1000</f>
        <v>6065.3019999999997</v>
      </c>
      <c r="L6003" s="14">
        <f>表格1[[#This Row],[信用卡交易金額'[新臺幣']]]/1000000</f>
        <v>6.065302</v>
      </c>
      <c r="M6003" s="14" t="str" cm="1">
        <f t="array" ref="M6003">_xlfn.TEXTJOIN("", TRUE, _xlfn.XLOOKUP(TRUE, VALUE(表格1[[#This Row],[年月]]) &lt;= VALUE($R$8:$R$12), $Q$8:$Q$12)) &amp; "年度"</f>
        <v>2024年度</v>
      </c>
    </row>
    <row r="6004" spans="1:13" x14ac:dyDescent="0.3">
      <c r="A6004" s="2">
        <v>202310</v>
      </c>
      <c r="B6004" s="19">
        <f>DATE(表格1[[#This Row],[年]],表格1[[#This Row],[月]],1)</f>
        <v>45200</v>
      </c>
      <c r="C6004" s="2" t="str">
        <f>LEFT(表格1[[#This Row],[年月]],4)</f>
        <v>2023</v>
      </c>
      <c r="D6004" s="2" t="str">
        <f>RIGHT(表格1[[#This Row],[年月]],2)</f>
        <v>10</v>
      </c>
      <c r="E6004" s="5">
        <v>9007000</v>
      </c>
      <c r="F6004" s="2" t="str">
        <f>VLOOKUP(TEXT(表格1[[#This Row],[地區]],"00000000"),縣市代碼,2,0)</f>
        <v>連江縣</v>
      </c>
      <c r="G6004" s="2" t="s">
        <v>7</v>
      </c>
      <c r="H6004" s="13">
        <v>10105</v>
      </c>
      <c r="I6004" s="14">
        <v>13119561</v>
      </c>
      <c r="J6004" s="14">
        <f>表格1[[#This Row],[信用卡交易筆數]]/1000</f>
        <v>10.105</v>
      </c>
      <c r="K6004" s="14">
        <f>表格1[[#This Row],[信用卡交易金額'[新臺幣']]]/1000</f>
        <v>13119.561</v>
      </c>
      <c r="L6004" s="14">
        <f>表格1[[#This Row],[信用卡交易金額'[新臺幣']]]/1000000</f>
        <v>13.119560999999999</v>
      </c>
      <c r="M6004" s="14" t="str" cm="1">
        <f t="array" ref="M6004">_xlfn.TEXTJOIN("", TRUE, _xlfn.XLOOKUP(TRUE, VALUE(表格1[[#This Row],[年月]]) &lt;= VALUE($R$8:$R$12), $Q$8:$Q$12)) &amp; "年度"</f>
        <v>2024年度</v>
      </c>
    </row>
    <row r="6005" spans="1:13" x14ac:dyDescent="0.3">
      <c r="A6005" s="2">
        <v>202310</v>
      </c>
      <c r="B6005" s="19">
        <f>DATE(表格1[[#This Row],[年]],表格1[[#This Row],[月]],1)</f>
        <v>45200</v>
      </c>
      <c r="C6005" s="2" t="str">
        <f>LEFT(表格1[[#This Row],[年月]],4)</f>
        <v>2023</v>
      </c>
      <c r="D6005" s="2" t="str">
        <f>RIGHT(表格1[[#This Row],[年月]],2)</f>
        <v>10</v>
      </c>
      <c r="E6005" s="5">
        <v>9007000</v>
      </c>
      <c r="F6005" s="2" t="str">
        <f>VLOOKUP(TEXT(表格1[[#This Row],[地區]],"00000000"),縣市代碼,2,0)</f>
        <v>連江縣</v>
      </c>
      <c r="G6005" s="2" t="s">
        <v>8</v>
      </c>
      <c r="H6005" s="13">
        <v>8916</v>
      </c>
      <c r="I6005" s="14">
        <v>12181000</v>
      </c>
      <c r="J6005" s="14">
        <f>表格1[[#This Row],[信用卡交易筆數]]/1000</f>
        <v>8.9160000000000004</v>
      </c>
      <c r="K6005" s="14">
        <f>表格1[[#This Row],[信用卡交易金額'[新臺幣']]]/1000</f>
        <v>12181</v>
      </c>
      <c r="L6005" s="14">
        <f>表格1[[#This Row],[信用卡交易金額'[新臺幣']]]/1000000</f>
        <v>12.180999999999999</v>
      </c>
      <c r="M6005" s="14" t="str" cm="1">
        <f t="array" ref="M6005">_xlfn.TEXTJOIN("", TRUE, _xlfn.XLOOKUP(TRUE, VALUE(表格1[[#This Row],[年月]]) &lt;= VALUE($R$8:$R$12), $Q$8:$Q$12)) &amp; "年度"</f>
        <v>2024年度</v>
      </c>
    </row>
    <row r="6006" spans="1:13" x14ac:dyDescent="0.3">
      <c r="A6006" s="2">
        <v>202310</v>
      </c>
      <c r="B6006" s="19">
        <f>DATE(表格1[[#This Row],[年]],表格1[[#This Row],[月]],1)</f>
        <v>45200</v>
      </c>
      <c r="C6006" s="2" t="str">
        <f>LEFT(表格1[[#This Row],[年月]],4)</f>
        <v>2023</v>
      </c>
      <c r="D6006" s="2" t="str">
        <f>RIGHT(表格1[[#This Row],[年月]],2)</f>
        <v>10</v>
      </c>
      <c r="E6006" s="5">
        <v>9007000</v>
      </c>
      <c r="F6006" s="2" t="str">
        <f>VLOOKUP(TEXT(表格1[[#This Row],[地區]],"00000000"),縣市代碼,2,0)</f>
        <v>連江縣</v>
      </c>
      <c r="G6006" s="2" t="s">
        <v>9</v>
      </c>
      <c r="H6006" s="13">
        <v>15606</v>
      </c>
      <c r="I6006" s="14">
        <v>17714631</v>
      </c>
      <c r="J6006" s="14">
        <f>表格1[[#This Row],[信用卡交易筆數]]/1000</f>
        <v>15.606</v>
      </c>
      <c r="K6006" s="14">
        <f>表格1[[#This Row],[信用卡交易金額'[新臺幣']]]/1000</f>
        <v>17714.631000000001</v>
      </c>
      <c r="L6006" s="14">
        <f>表格1[[#This Row],[信用卡交易金額'[新臺幣']]]/1000000</f>
        <v>17.714631000000001</v>
      </c>
      <c r="M6006" s="14" t="str" cm="1">
        <f t="array" ref="M6006">_xlfn.TEXTJOIN("", TRUE, _xlfn.XLOOKUP(TRUE, VALUE(表格1[[#This Row],[年月]]) &lt;= VALUE($R$8:$R$12), $Q$8:$Q$12)) &amp; "年度"</f>
        <v>2024年度</v>
      </c>
    </row>
    <row r="6007" spans="1:13" x14ac:dyDescent="0.3">
      <c r="A6007" s="2">
        <v>202310</v>
      </c>
      <c r="B6007" s="19">
        <f>DATE(表格1[[#This Row],[年]],表格1[[#This Row],[月]],1)</f>
        <v>45200</v>
      </c>
      <c r="C6007" s="2" t="str">
        <f>LEFT(表格1[[#This Row],[年月]],4)</f>
        <v>2023</v>
      </c>
      <c r="D6007" s="2" t="str">
        <f>RIGHT(表格1[[#This Row],[年月]],2)</f>
        <v>10</v>
      </c>
      <c r="E6007" s="5">
        <v>9007000</v>
      </c>
      <c r="F6007" s="2" t="str">
        <f>VLOOKUP(TEXT(表格1[[#This Row],[地區]],"00000000"),縣市代碼,2,0)</f>
        <v>連江縣</v>
      </c>
      <c r="G6007" s="2" t="s">
        <v>10</v>
      </c>
      <c r="H6007" s="13">
        <v>7915</v>
      </c>
      <c r="I6007" s="14">
        <v>19535455</v>
      </c>
      <c r="J6007" s="14">
        <f>表格1[[#This Row],[信用卡交易筆數]]/1000</f>
        <v>7.915</v>
      </c>
      <c r="K6007" s="14">
        <f>表格1[[#This Row],[信用卡交易金額'[新臺幣']]]/1000</f>
        <v>19535.455000000002</v>
      </c>
      <c r="L6007" s="14">
        <f>表格1[[#This Row],[信用卡交易金額'[新臺幣']]]/1000000</f>
        <v>19.535454999999999</v>
      </c>
      <c r="M6007" s="14" t="str" cm="1">
        <f t="array" ref="M6007">_xlfn.TEXTJOIN("", TRUE, _xlfn.XLOOKUP(TRUE, VALUE(表格1[[#This Row],[年月]]) &lt;= VALUE($R$8:$R$12), $Q$8:$Q$12)) &amp; "年度"</f>
        <v>2024年度</v>
      </c>
    </row>
    <row r="6008" spans="1:13" x14ac:dyDescent="0.3">
      <c r="A6008" s="2">
        <v>202311</v>
      </c>
      <c r="B6008" s="19">
        <f>DATE(表格1[[#This Row],[年]],表格1[[#This Row],[月]],1)</f>
        <v>45231</v>
      </c>
      <c r="C6008" s="2" t="str">
        <f>LEFT(表格1[[#This Row],[年月]],4)</f>
        <v>2023</v>
      </c>
      <c r="D6008" s="2" t="str">
        <f>RIGHT(表格1[[#This Row],[年月]],2)</f>
        <v>11</v>
      </c>
      <c r="E6008" s="5">
        <v>63000000</v>
      </c>
      <c r="F6008" s="2" t="str">
        <f>VLOOKUP(TEXT(表格1[[#This Row],[地區]],"00000000"),縣市代碼,2,0)</f>
        <v>臺北市</v>
      </c>
      <c r="G6008" s="2" t="s">
        <v>4</v>
      </c>
      <c r="H6008" s="13">
        <v>13145503</v>
      </c>
      <c r="I6008" s="14">
        <v>7565453816</v>
      </c>
      <c r="J6008" s="14">
        <f>表格1[[#This Row],[信用卡交易筆數]]/1000</f>
        <v>13145.503000000001</v>
      </c>
      <c r="K6008" s="14">
        <f>表格1[[#This Row],[信用卡交易金額'[新臺幣']]]/1000</f>
        <v>7565453.8159999996</v>
      </c>
      <c r="L6008" s="14">
        <f>表格1[[#This Row],[信用卡交易金額'[新臺幣']]]/1000000</f>
        <v>7565.4538160000002</v>
      </c>
      <c r="M6008" s="14" t="str" cm="1">
        <f t="array" ref="M6008">_xlfn.TEXTJOIN("", TRUE, _xlfn.XLOOKUP(TRUE, VALUE(表格1[[#This Row],[年月]]) &lt;= VALUE($R$8:$R$12), $Q$8:$Q$12)) &amp; "年度"</f>
        <v>2024年度</v>
      </c>
    </row>
    <row r="6009" spans="1:13" x14ac:dyDescent="0.3">
      <c r="A6009" s="2">
        <v>202311</v>
      </c>
      <c r="B6009" s="19">
        <f>DATE(表格1[[#This Row],[年]],表格1[[#This Row],[月]],1)</f>
        <v>45231</v>
      </c>
      <c r="C6009" s="2" t="str">
        <f>LEFT(表格1[[#This Row],[年月]],4)</f>
        <v>2023</v>
      </c>
      <c r="D6009" s="2" t="str">
        <f>RIGHT(表格1[[#This Row],[年月]],2)</f>
        <v>11</v>
      </c>
      <c r="E6009" s="5">
        <v>63000000</v>
      </c>
      <c r="F6009" s="2" t="str">
        <f>VLOOKUP(TEXT(表格1[[#This Row],[地區]],"00000000"),縣市代碼,2,0)</f>
        <v>臺北市</v>
      </c>
      <c r="G6009" s="2" t="s">
        <v>5</v>
      </c>
      <c r="H6009" s="13">
        <v>719514</v>
      </c>
      <c r="I6009" s="14">
        <v>3169450922</v>
      </c>
      <c r="J6009" s="14">
        <f>表格1[[#This Row],[信用卡交易筆數]]/1000</f>
        <v>719.51400000000001</v>
      </c>
      <c r="K6009" s="14">
        <f>表格1[[#This Row],[信用卡交易金額'[新臺幣']]]/1000</f>
        <v>3169450.9219999998</v>
      </c>
      <c r="L6009" s="14">
        <f>表格1[[#This Row],[信用卡交易金額'[新臺幣']]]/1000000</f>
        <v>3169.450922</v>
      </c>
      <c r="M6009" s="14" t="str" cm="1">
        <f t="array" ref="M6009">_xlfn.TEXTJOIN("", TRUE, _xlfn.XLOOKUP(TRUE, VALUE(表格1[[#This Row],[年月]]) &lt;= VALUE($R$8:$R$12), $Q$8:$Q$12)) &amp; "年度"</f>
        <v>2024年度</v>
      </c>
    </row>
    <row r="6010" spans="1:13" x14ac:dyDescent="0.3">
      <c r="A6010" s="2">
        <v>202311</v>
      </c>
      <c r="B6010" s="19">
        <f>DATE(表格1[[#This Row],[年]],表格1[[#This Row],[月]],1)</f>
        <v>45231</v>
      </c>
      <c r="C6010" s="2" t="str">
        <f>LEFT(表格1[[#This Row],[年月]],4)</f>
        <v>2023</v>
      </c>
      <c r="D6010" s="2" t="str">
        <f>RIGHT(表格1[[#This Row],[年月]],2)</f>
        <v>11</v>
      </c>
      <c r="E6010" s="5">
        <v>63000000</v>
      </c>
      <c r="F6010" s="2" t="str">
        <f>VLOOKUP(TEXT(表格1[[#This Row],[地區]],"00000000"),縣市代碼,2,0)</f>
        <v>臺北市</v>
      </c>
      <c r="G6010" s="2" t="s">
        <v>6</v>
      </c>
      <c r="H6010" s="13">
        <v>958839</v>
      </c>
      <c r="I6010" s="14">
        <v>4939708639</v>
      </c>
      <c r="J6010" s="14">
        <f>表格1[[#This Row],[信用卡交易筆數]]/1000</f>
        <v>958.83900000000006</v>
      </c>
      <c r="K6010" s="14">
        <f>表格1[[#This Row],[信用卡交易金額'[新臺幣']]]/1000</f>
        <v>4939708.6390000004</v>
      </c>
      <c r="L6010" s="14">
        <f>表格1[[#This Row],[信用卡交易金額'[新臺幣']]]/1000000</f>
        <v>4939.7086390000004</v>
      </c>
      <c r="M6010" s="14" t="str" cm="1">
        <f t="array" ref="M6010">_xlfn.TEXTJOIN("", TRUE, _xlfn.XLOOKUP(TRUE, VALUE(表格1[[#This Row],[年月]]) &lt;= VALUE($R$8:$R$12), $Q$8:$Q$12)) &amp; "年度"</f>
        <v>2024年度</v>
      </c>
    </row>
    <row r="6011" spans="1:13" x14ac:dyDescent="0.3">
      <c r="A6011" s="2">
        <v>202311</v>
      </c>
      <c r="B6011" s="19">
        <f>DATE(表格1[[#This Row],[年]],表格1[[#This Row],[月]],1)</f>
        <v>45231</v>
      </c>
      <c r="C6011" s="2" t="str">
        <f>LEFT(表格1[[#This Row],[年月]],4)</f>
        <v>2023</v>
      </c>
      <c r="D6011" s="2" t="str">
        <f>RIGHT(表格1[[#This Row],[年月]],2)</f>
        <v>11</v>
      </c>
      <c r="E6011" s="5">
        <v>63000000</v>
      </c>
      <c r="F6011" s="2" t="str">
        <f>VLOOKUP(TEXT(表格1[[#This Row],[地區]],"00000000"),縣市代碼,2,0)</f>
        <v>臺北市</v>
      </c>
      <c r="G6011" s="2" t="s">
        <v>7</v>
      </c>
      <c r="H6011" s="13">
        <v>5331340</v>
      </c>
      <c r="I6011" s="14">
        <v>5936237762</v>
      </c>
      <c r="J6011" s="14">
        <f>表格1[[#This Row],[信用卡交易筆數]]/1000</f>
        <v>5331.34</v>
      </c>
      <c r="K6011" s="14">
        <f>表格1[[#This Row],[信用卡交易金額'[新臺幣']]]/1000</f>
        <v>5936237.7620000001</v>
      </c>
      <c r="L6011" s="14">
        <f>表格1[[#This Row],[信用卡交易金額'[新臺幣']]]/1000000</f>
        <v>5936.2377619999997</v>
      </c>
      <c r="M6011" s="14" t="str" cm="1">
        <f t="array" ref="M6011">_xlfn.TEXTJOIN("", TRUE, _xlfn.XLOOKUP(TRUE, VALUE(表格1[[#This Row],[年月]]) &lt;= VALUE($R$8:$R$12), $Q$8:$Q$12)) &amp; "年度"</f>
        <v>2024年度</v>
      </c>
    </row>
    <row r="6012" spans="1:13" x14ac:dyDescent="0.3">
      <c r="A6012" s="2">
        <v>202311</v>
      </c>
      <c r="B6012" s="19">
        <f>DATE(表格1[[#This Row],[年]],表格1[[#This Row],[月]],1)</f>
        <v>45231</v>
      </c>
      <c r="C6012" s="2" t="str">
        <f>LEFT(表格1[[#This Row],[年月]],4)</f>
        <v>2023</v>
      </c>
      <c r="D6012" s="2" t="str">
        <f>RIGHT(表格1[[#This Row],[年月]],2)</f>
        <v>11</v>
      </c>
      <c r="E6012" s="5">
        <v>63000000</v>
      </c>
      <c r="F6012" s="2" t="str">
        <f>VLOOKUP(TEXT(表格1[[#This Row],[地區]],"00000000"),縣市代碼,2,0)</f>
        <v>臺北市</v>
      </c>
      <c r="G6012" s="2" t="s">
        <v>8</v>
      </c>
      <c r="H6012" s="13">
        <v>4371412</v>
      </c>
      <c r="I6012" s="14">
        <v>11082113088</v>
      </c>
      <c r="J6012" s="14">
        <f>表格1[[#This Row],[信用卡交易筆數]]/1000</f>
        <v>4371.4120000000003</v>
      </c>
      <c r="K6012" s="14">
        <f>表格1[[#This Row],[信用卡交易金額'[新臺幣']]]/1000</f>
        <v>11082113.088</v>
      </c>
      <c r="L6012" s="14">
        <f>表格1[[#This Row],[信用卡交易金額'[新臺幣']]]/1000000</f>
        <v>11082.113088</v>
      </c>
      <c r="M6012" s="14" t="str" cm="1">
        <f t="array" ref="M6012">_xlfn.TEXTJOIN("", TRUE, _xlfn.XLOOKUP(TRUE, VALUE(表格1[[#This Row],[年月]]) &lt;= VALUE($R$8:$R$12), $Q$8:$Q$12)) &amp; "年度"</f>
        <v>2024年度</v>
      </c>
    </row>
    <row r="6013" spans="1:13" x14ac:dyDescent="0.3">
      <c r="A6013" s="2">
        <v>202311</v>
      </c>
      <c r="B6013" s="19">
        <f>DATE(表格1[[#This Row],[年]],表格1[[#This Row],[月]],1)</f>
        <v>45231</v>
      </c>
      <c r="C6013" s="2" t="str">
        <f>LEFT(表格1[[#This Row],[年月]],4)</f>
        <v>2023</v>
      </c>
      <c r="D6013" s="2" t="str">
        <f>RIGHT(表格1[[#This Row],[年月]],2)</f>
        <v>11</v>
      </c>
      <c r="E6013" s="5">
        <v>63000000</v>
      </c>
      <c r="F6013" s="2" t="str">
        <f>VLOOKUP(TEXT(表格1[[#This Row],[地區]],"00000000"),縣市代碼,2,0)</f>
        <v>臺北市</v>
      </c>
      <c r="G6013" s="2" t="s">
        <v>9</v>
      </c>
      <c r="H6013" s="13">
        <v>9900168</v>
      </c>
      <c r="I6013" s="14">
        <v>16876435566</v>
      </c>
      <c r="J6013" s="14">
        <f>表格1[[#This Row],[信用卡交易筆數]]/1000</f>
        <v>9900.1679999999997</v>
      </c>
      <c r="K6013" s="14">
        <f>表格1[[#This Row],[信用卡交易金額'[新臺幣']]]/1000</f>
        <v>16876435.566</v>
      </c>
      <c r="L6013" s="14">
        <f>表格1[[#This Row],[信用卡交易金額'[新臺幣']]]/1000000</f>
        <v>16876.435566</v>
      </c>
      <c r="M6013" s="14" t="str" cm="1">
        <f t="array" ref="M6013">_xlfn.TEXTJOIN("", TRUE, _xlfn.XLOOKUP(TRUE, VALUE(表格1[[#This Row],[年月]]) &lt;= VALUE($R$8:$R$12), $Q$8:$Q$12)) &amp; "年度"</f>
        <v>2024年度</v>
      </c>
    </row>
    <row r="6014" spans="1:13" x14ac:dyDescent="0.3">
      <c r="A6014" s="2">
        <v>202311</v>
      </c>
      <c r="B6014" s="19">
        <f>DATE(表格1[[#This Row],[年]],表格1[[#This Row],[月]],1)</f>
        <v>45231</v>
      </c>
      <c r="C6014" s="2" t="str">
        <f>LEFT(表格1[[#This Row],[年月]],4)</f>
        <v>2023</v>
      </c>
      <c r="D6014" s="2" t="str">
        <f>RIGHT(表格1[[#This Row],[年月]],2)</f>
        <v>11</v>
      </c>
      <c r="E6014" s="5">
        <v>63000000</v>
      </c>
      <c r="F6014" s="2" t="str">
        <f>VLOOKUP(TEXT(表格1[[#This Row],[地區]],"00000000"),縣市代碼,2,0)</f>
        <v>臺北市</v>
      </c>
      <c r="G6014" s="2" t="s">
        <v>10</v>
      </c>
      <c r="H6014" s="13">
        <v>4777080</v>
      </c>
      <c r="I6014" s="14">
        <v>17027613604</v>
      </c>
      <c r="J6014" s="14">
        <f>表格1[[#This Row],[信用卡交易筆數]]/1000</f>
        <v>4777.08</v>
      </c>
      <c r="K6014" s="14">
        <f>表格1[[#This Row],[信用卡交易金額'[新臺幣']]]/1000</f>
        <v>17027613.603999998</v>
      </c>
      <c r="L6014" s="14">
        <f>表格1[[#This Row],[信用卡交易金額'[新臺幣']]]/1000000</f>
        <v>17027.613603999998</v>
      </c>
      <c r="M6014" s="14" t="str" cm="1">
        <f t="array" ref="M6014">_xlfn.TEXTJOIN("", TRUE, _xlfn.XLOOKUP(TRUE, VALUE(表格1[[#This Row],[年月]]) &lt;= VALUE($R$8:$R$12), $Q$8:$Q$12)) &amp; "年度"</f>
        <v>2024年度</v>
      </c>
    </row>
    <row r="6015" spans="1:13" x14ac:dyDescent="0.3">
      <c r="A6015" s="2">
        <v>202311</v>
      </c>
      <c r="B6015" s="19">
        <f>DATE(表格1[[#This Row],[年]],表格1[[#This Row],[月]],1)</f>
        <v>45231</v>
      </c>
      <c r="C6015" s="2" t="str">
        <f>LEFT(表格1[[#This Row],[年月]],4)</f>
        <v>2023</v>
      </c>
      <c r="D6015" s="2" t="str">
        <f>RIGHT(表格1[[#This Row],[年月]],2)</f>
        <v>11</v>
      </c>
      <c r="E6015" s="5">
        <v>65000000</v>
      </c>
      <c r="F6015" s="2" t="str">
        <f>VLOOKUP(TEXT(表格1[[#This Row],[地區]],"00000000"),縣市代碼,2,0)</f>
        <v>新北市</v>
      </c>
      <c r="G6015" s="2" t="s">
        <v>4</v>
      </c>
      <c r="H6015" s="13">
        <v>14659631</v>
      </c>
      <c r="I6015" s="14">
        <v>7063583523</v>
      </c>
      <c r="J6015" s="14">
        <f>表格1[[#This Row],[信用卡交易筆數]]/1000</f>
        <v>14659.630999999999</v>
      </c>
      <c r="K6015" s="14">
        <f>表格1[[#This Row],[信用卡交易金額'[新臺幣']]]/1000</f>
        <v>7063583.523</v>
      </c>
      <c r="L6015" s="14">
        <f>表格1[[#This Row],[信用卡交易金額'[新臺幣']]]/1000000</f>
        <v>7063.5835230000002</v>
      </c>
      <c r="M6015" s="14" t="str" cm="1">
        <f t="array" ref="M6015">_xlfn.TEXTJOIN("", TRUE, _xlfn.XLOOKUP(TRUE, VALUE(表格1[[#This Row],[年月]]) &lt;= VALUE($R$8:$R$12), $Q$8:$Q$12)) &amp; "年度"</f>
        <v>2024年度</v>
      </c>
    </row>
    <row r="6016" spans="1:13" x14ac:dyDescent="0.3">
      <c r="A6016" s="2">
        <v>202311</v>
      </c>
      <c r="B6016" s="19">
        <f>DATE(表格1[[#This Row],[年]],表格1[[#This Row],[月]],1)</f>
        <v>45231</v>
      </c>
      <c r="C6016" s="2" t="str">
        <f>LEFT(表格1[[#This Row],[年月]],4)</f>
        <v>2023</v>
      </c>
      <c r="D6016" s="2" t="str">
        <f>RIGHT(表格1[[#This Row],[年月]],2)</f>
        <v>11</v>
      </c>
      <c r="E6016" s="5">
        <v>65000000</v>
      </c>
      <c r="F6016" s="2" t="str">
        <f>VLOOKUP(TEXT(表格1[[#This Row],[地區]],"00000000"),縣市代碼,2,0)</f>
        <v>新北市</v>
      </c>
      <c r="G6016" s="2" t="s">
        <v>5</v>
      </c>
      <c r="H6016" s="13">
        <v>918428</v>
      </c>
      <c r="I6016" s="14">
        <v>2998882387</v>
      </c>
      <c r="J6016" s="14">
        <f>表格1[[#This Row],[信用卡交易筆數]]/1000</f>
        <v>918.428</v>
      </c>
      <c r="K6016" s="14">
        <f>表格1[[#This Row],[信用卡交易金額'[新臺幣']]]/1000</f>
        <v>2998882.3870000001</v>
      </c>
      <c r="L6016" s="14">
        <f>表格1[[#This Row],[信用卡交易金額'[新臺幣']]]/1000000</f>
        <v>2998.8823870000001</v>
      </c>
      <c r="M6016" s="14" t="str" cm="1">
        <f t="array" ref="M6016">_xlfn.TEXTJOIN("", TRUE, _xlfn.XLOOKUP(TRUE, VALUE(表格1[[#This Row],[年月]]) &lt;= VALUE($R$8:$R$12), $Q$8:$Q$12)) &amp; "年度"</f>
        <v>2024年度</v>
      </c>
    </row>
    <row r="6017" spans="1:13" x14ac:dyDescent="0.3">
      <c r="A6017" s="2">
        <v>202311</v>
      </c>
      <c r="B6017" s="19">
        <f>DATE(表格1[[#This Row],[年]],表格1[[#This Row],[月]],1)</f>
        <v>45231</v>
      </c>
      <c r="C6017" s="2" t="str">
        <f>LEFT(表格1[[#This Row],[年月]],4)</f>
        <v>2023</v>
      </c>
      <c r="D6017" s="2" t="str">
        <f>RIGHT(表格1[[#This Row],[年月]],2)</f>
        <v>11</v>
      </c>
      <c r="E6017" s="5">
        <v>65000000</v>
      </c>
      <c r="F6017" s="2" t="str">
        <f>VLOOKUP(TEXT(表格1[[#This Row],[地區]],"00000000"),縣市代碼,2,0)</f>
        <v>新北市</v>
      </c>
      <c r="G6017" s="2" t="s">
        <v>6</v>
      </c>
      <c r="H6017" s="13">
        <v>1237609</v>
      </c>
      <c r="I6017" s="14">
        <v>4561134746</v>
      </c>
      <c r="J6017" s="14">
        <f>表格1[[#This Row],[信用卡交易筆數]]/1000</f>
        <v>1237.6089999999999</v>
      </c>
      <c r="K6017" s="14">
        <f>表格1[[#This Row],[信用卡交易金額'[新臺幣']]]/1000</f>
        <v>4561134.7460000003</v>
      </c>
      <c r="L6017" s="14">
        <f>表格1[[#This Row],[信用卡交易金額'[新臺幣']]]/1000000</f>
        <v>4561.1347459999997</v>
      </c>
      <c r="M6017" s="14" t="str" cm="1">
        <f t="array" ref="M6017">_xlfn.TEXTJOIN("", TRUE, _xlfn.XLOOKUP(TRUE, VALUE(表格1[[#This Row],[年月]]) &lt;= VALUE($R$8:$R$12), $Q$8:$Q$12)) &amp; "年度"</f>
        <v>2024年度</v>
      </c>
    </row>
    <row r="6018" spans="1:13" x14ac:dyDescent="0.3">
      <c r="A6018" s="2">
        <v>202311</v>
      </c>
      <c r="B6018" s="19">
        <f>DATE(表格1[[#This Row],[年]],表格1[[#This Row],[月]],1)</f>
        <v>45231</v>
      </c>
      <c r="C6018" s="2" t="str">
        <f>LEFT(表格1[[#This Row],[年月]],4)</f>
        <v>2023</v>
      </c>
      <c r="D6018" s="2" t="str">
        <f>RIGHT(表格1[[#This Row],[年月]],2)</f>
        <v>11</v>
      </c>
      <c r="E6018" s="5">
        <v>65000000</v>
      </c>
      <c r="F6018" s="2" t="str">
        <f>VLOOKUP(TEXT(表格1[[#This Row],[地區]],"00000000"),縣市代碼,2,0)</f>
        <v>新北市</v>
      </c>
      <c r="G6018" s="2" t="s">
        <v>7</v>
      </c>
      <c r="H6018" s="13">
        <v>6489105</v>
      </c>
      <c r="I6018" s="14">
        <v>6897741462</v>
      </c>
      <c r="J6018" s="14">
        <f>表格1[[#This Row],[信用卡交易筆數]]/1000</f>
        <v>6489.1049999999996</v>
      </c>
      <c r="K6018" s="14">
        <f>表格1[[#This Row],[信用卡交易金額'[新臺幣']]]/1000</f>
        <v>6897741.4620000003</v>
      </c>
      <c r="L6018" s="14">
        <f>表格1[[#This Row],[信用卡交易金額'[新臺幣']]]/1000000</f>
        <v>6897.741462</v>
      </c>
      <c r="M6018" s="14" t="str" cm="1">
        <f t="array" ref="M6018">_xlfn.TEXTJOIN("", TRUE, _xlfn.XLOOKUP(TRUE, VALUE(表格1[[#This Row],[年月]]) &lt;= VALUE($R$8:$R$12), $Q$8:$Q$12)) &amp; "年度"</f>
        <v>2024年度</v>
      </c>
    </row>
    <row r="6019" spans="1:13" x14ac:dyDescent="0.3">
      <c r="A6019" s="2">
        <v>202311</v>
      </c>
      <c r="B6019" s="19">
        <f>DATE(表格1[[#This Row],[年]],表格1[[#This Row],[月]],1)</f>
        <v>45231</v>
      </c>
      <c r="C6019" s="2" t="str">
        <f>LEFT(表格1[[#This Row],[年月]],4)</f>
        <v>2023</v>
      </c>
      <c r="D6019" s="2" t="str">
        <f>RIGHT(表格1[[#This Row],[年月]],2)</f>
        <v>11</v>
      </c>
      <c r="E6019" s="5">
        <v>65000000</v>
      </c>
      <c r="F6019" s="2" t="str">
        <f>VLOOKUP(TEXT(表格1[[#This Row],[地區]],"00000000"),縣市代碼,2,0)</f>
        <v>新北市</v>
      </c>
      <c r="G6019" s="2" t="s">
        <v>8</v>
      </c>
      <c r="H6019" s="13">
        <v>5529039</v>
      </c>
      <c r="I6019" s="14">
        <v>10834742403</v>
      </c>
      <c r="J6019" s="14">
        <f>表格1[[#This Row],[信用卡交易筆數]]/1000</f>
        <v>5529.0389999999998</v>
      </c>
      <c r="K6019" s="14">
        <f>表格1[[#This Row],[信用卡交易金額'[新臺幣']]]/1000</f>
        <v>10834742.403000001</v>
      </c>
      <c r="L6019" s="14">
        <f>表格1[[#This Row],[信用卡交易金額'[新臺幣']]]/1000000</f>
        <v>10834.742403</v>
      </c>
      <c r="M6019" s="14" t="str" cm="1">
        <f t="array" ref="M6019">_xlfn.TEXTJOIN("", TRUE, _xlfn.XLOOKUP(TRUE, VALUE(表格1[[#This Row],[年月]]) &lt;= VALUE($R$8:$R$12), $Q$8:$Q$12)) &amp; "年度"</f>
        <v>2024年度</v>
      </c>
    </row>
    <row r="6020" spans="1:13" x14ac:dyDescent="0.3">
      <c r="A6020" s="2">
        <v>202311</v>
      </c>
      <c r="B6020" s="19">
        <f>DATE(表格1[[#This Row],[年]],表格1[[#This Row],[月]],1)</f>
        <v>45231</v>
      </c>
      <c r="C6020" s="2" t="str">
        <f>LEFT(表格1[[#This Row],[年月]],4)</f>
        <v>2023</v>
      </c>
      <c r="D6020" s="2" t="str">
        <f>RIGHT(表格1[[#This Row],[年月]],2)</f>
        <v>11</v>
      </c>
      <c r="E6020" s="5">
        <v>65000000</v>
      </c>
      <c r="F6020" s="2" t="str">
        <f>VLOOKUP(TEXT(表格1[[#This Row],[地區]],"00000000"),縣市代碼,2,0)</f>
        <v>新北市</v>
      </c>
      <c r="G6020" s="2" t="s">
        <v>9</v>
      </c>
      <c r="H6020" s="13">
        <v>12858598</v>
      </c>
      <c r="I6020" s="14">
        <v>18597514702</v>
      </c>
      <c r="J6020" s="14">
        <f>表格1[[#This Row],[信用卡交易筆數]]/1000</f>
        <v>12858.598</v>
      </c>
      <c r="K6020" s="14">
        <f>表格1[[#This Row],[信用卡交易金額'[新臺幣']]]/1000</f>
        <v>18597514.702</v>
      </c>
      <c r="L6020" s="14">
        <f>表格1[[#This Row],[信用卡交易金額'[新臺幣']]]/1000000</f>
        <v>18597.514702</v>
      </c>
      <c r="M6020" s="14" t="str" cm="1">
        <f t="array" ref="M6020">_xlfn.TEXTJOIN("", TRUE, _xlfn.XLOOKUP(TRUE, VALUE(表格1[[#This Row],[年月]]) &lt;= VALUE($R$8:$R$12), $Q$8:$Q$12)) &amp; "年度"</f>
        <v>2024年度</v>
      </c>
    </row>
    <row r="6021" spans="1:13" x14ac:dyDescent="0.3">
      <c r="A6021" s="2">
        <v>202311</v>
      </c>
      <c r="B6021" s="19">
        <f>DATE(表格1[[#This Row],[年]],表格1[[#This Row],[月]],1)</f>
        <v>45231</v>
      </c>
      <c r="C6021" s="2" t="str">
        <f>LEFT(表格1[[#This Row],[年月]],4)</f>
        <v>2023</v>
      </c>
      <c r="D6021" s="2" t="str">
        <f>RIGHT(表格1[[#This Row],[年月]],2)</f>
        <v>11</v>
      </c>
      <c r="E6021" s="5">
        <v>65000000</v>
      </c>
      <c r="F6021" s="2" t="str">
        <f>VLOOKUP(TEXT(表格1[[#This Row],[地區]],"00000000"),縣市代碼,2,0)</f>
        <v>新北市</v>
      </c>
      <c r="G6021" s="2" t="s">
        <v>10</v>
      </c>
      <c r="H6021" s="13">
        <v>6422494</v>
      </c>
      <c r="I6021" s="14">
        <v>19073796665</v>
      </c>
      <c r="J6021" s="14">
        <f>表格1[[#This Row],[信用卡交易筆數]]/1000</f>
        <v>6422.4939999999997</v>
      </c>
      <c r="K6021" s="14">
        <f>表格1[[#This Row],[信用卡交易金額'[新臺幣']]]/1000</f>
        <v>19073796.664999999</v>
      </c>
      <c r="L6021" s="14">
        <f>表格1[[#This Row],[信用卡交易金額'[新臺幣']]]/1000000</f>
        <v>19073.796665000002</v>
      </c>
      <c r="M6021" s="14" t="str" cm="1">
        <f t="array" ref="M6021">_xlfn.TEXTJOIN("", TRUE, _xlfn.XLOOKUP(TRUE, VALUE(表格1[[#This Row],[年月]]) &lt;= VALUE($R$8:$R$12), $Q$8:$Q$12)) &amp; "年度"</f>
        <v>2024年度</v>
      </c>
    </row>
    <row r="6022" spans="1:13" x14ac:dyDescent="0.3">
      <c r="A6022" s="2">
        <v>202311</v>
      </c>
      <c r="B6022" s="19">
        <f>DATE(表格1[[#This Row],[年]],表格1[[#This Row],[月]],1)</f>
        <v>45231</v>
      </c>
      <c r="C6022" s="2" t="str">
        <f>LEFT(表格1[[#This Row],[年月]],4)</f>
        <v>2023</v>
      </c>
      <c r="D6022" s="2" t="str">
        <f>RIGHT(表格1[[#This Row],[年月]],2)</f>
        <v>11</v>
      </c>
      <c r="E6022" s="5">
        <v>68000000</v>
      </c>
      <c r="F6022" s="2" t="str">
        <f>VLOOKUP(TEXT(表格1[[#This Row],[地區]],"00000000"),縣市代碼,2,0)</f>
        <v>桃園市</v>
      </c>
      <c r="G6022" s="2" t="s">
        <v>4</v>
      </c>
      <c r="H6022" s="13">
        <v>6614724</v>
      </c>
      <c r="I6022" s="14">
        <v>3095423572</v>
      </c>
      <c r="J6022" s="14">
        <f>表格1[[#This Row],[信用卡交易筆數]]/1000</f>
        <v>6614.7240000000002</v>
      </c>
      <c r="K6022" s="14">
        <f>表格1[[#This Row],[信用卡交易金額'[新臺幣']]]/1000</f>
        <v>3095423.5720000002</v>
      </c>
      <c r="L6022" s="14">
        <f>表格1[[#This Row],[信用卡交易金額'[新臺幣']]]/1000000</f>
        <v>3095.4235720000001</v>
      </c>
      <c r="M6022" s="14" t="str" cm="1">
        <f t="array" ref="M6022">_xlfn.TEXTJOIN("", TRUE, _xlfn.XLOOKUP(TRUE, VALUE(表格1[[#This Row],[年月]]) &lt;= VALUE($R$8:$R$12), $Q$8:$Q$12)) &amp; "年度"</f>
        <v>2024年度</v>
      </c>
    </row>
    <row r="6023" spans="1:13" x14ac:dyDescent="0.3">
      <c r="A6023" s="2">
        <v>202311</v>
      </c>
      <c r="B6023" s="19">
        <f>DATE(表格1[[#This Row],[年]],表格1[[#This Row],[月]],1)</f>
        <v>45231</v>
      </c>
      <c r="C6023" s="2" t="str">
        <f>LEFT(表格1[[#This Row],[年月]],4)</f>
        <v>2023</v>
      </c>
      <c r="D6023" s="2" t="str">
        <f>RIGHT(表格1[[#This Row],[年月]],2)</f>
        <v>11</v>
      </c>
      <c r="E6023" s="5">
        <v>68000000</v>
      </c>
      <c r="F6023" s="2" t="str">
        <f>VLOOKUP(TEXT(表格1[[#This Row],[地區]],"00000000"),縣市代碼,2,0)</f>
        <v>桃園市</v>
      </c>
      <c r="G6023" s="2" t="s">
        <v>5</v>
      </c>
      <c r="H6023" s="13">
        <v>415285</v>
      </c>
      <c r="I6023" s="14">
        <v>1317214393</v>
      </c>
      <c r="J6023" s="14">
        <f>表格1[[#This Row],[信用卡交易筆數]]/1000</f>
        <v>415.28500000000003</v>
      </c>
      <c r="K6023" s="14">
        <f>表格1[[#This Row],[信用卡交易金額'[新臺幣']]]/1000</f>
        <v>1317214.3929999999</v>
      </c>
      <c r="L6023" s="14">
        <f>表格1[[#This Row],[信用卡交易金額'[新臺幣']]]/1000000</f>
        <v>1317.214393</v>
      </c>
      <c r="M6023" s="14" t="str" cm="1">
        <f t="array" ref="M6023">_xlfn.TEXTJOIN("", TRUE, _xlfn.XLOOKUP(TRUE, VALUE(表格1[[#This Row],[年月]]) &lt;= VALUE($R$8:$R$12), $Q$8:$Q$12)) &amp; "年度"</f>
        <v>2024年度</v>
      </c>
    </row>
    <row r="6024" spans="1:13" x14ac:dyDescent="0.3">
      <c r="A6024" s="2">
        <v>202311</v>
      </c>
      <c r="B6024" s="19">
        <f>DATE(表格1[[#This Row],[年]],表格1[[#This Row],[月]],1)</f>
        <v>45231</v>
      </c>
      <c r="C6024" s="2" t="str">
        <f>LEFT(表格1[[#This Row],[年月]],4)</f>
        <v>2023</v>
      </c>
      <c r="D6024" s="2" t="str">
        <f>RIGHT(表格1[[#This Row],[年月]],2)</f>
        <v>11</v>
      </c>
      <c r="E6024" s="5">
        <v>68000000</v>
      </c>
      <c r="F6024" s="2" t="str">
        <f>VLOOKUP(TEXT(表格1[[#This Row],[地區]],"00000000"),縣市代碼,2,0)</f>
        <v>桃園市</v>
      </c>
      <c r="G6024" s="2" t="s">
        <v>6</v>
      </c>
      <c r="H6024" s="13">
        <v>585953</v>
      </c>
      <c r="I6024" s="14">
        <v>2001696161</v>
      </c>
      <c r="J6024" s="14">
        <f>表格1[[#This Row],[信用卡交易筆數]]/1000</f>
        <v>585.95299999999997</v>
      </c>
      <c r="K6024" s="14">
        <f>表格1[[#This Row],[信用卡交易金額'[新臺幣']]]/1000</f>
        <v>2001696.1610000001</v>
      </c>
      <c r="L6024" s="14">
        <f>表格1[[#This Row],[信用卡交易金額'[新臺幣']]]/1000000</f>
        <v>2001.6961610000001</v>
      </c>
      <c r="M6024" s="14" t="str" cm="1">
        <f t="array" ref="M6024">_xlfn.TEXTJOIN("", TRUE, _xlfn.XLOOKUP(TRUE, VALUE(表格1[[#This Row],[年月]]) &lt;= VALUE($R$8:$R$12), $Q$8:$Q$12)) &amp; "年度"</f>
        <v>2024年度</v>
      </c>
    </row>
    <row r="6025" spans="1:13" x14ac:dyDescent="0.3">
      <c r="A6025" s="2">
        <v>202311</v>
      </c>
      <c r="B6025" s="19">
        <f>DATE(表格1[[#This Row],[年]],表格1[[#This Row],[月]],1)</f>
        <v>45231</v>
      </c>
      <c r="C6025" s="2" t="str">
        <f>LEFT(表格1[[#This Row],[年月]],4)</f>
        <v>2023</v>
      </c>
      <c r="D6025" s="2" t="str">
        <f>RIGHT(表格1[[#This Row],[年月]],2)</f>
        <v>11</v>
      </c>
      <c r="E6025" s="5">
        <v>68000000</v>
      </c>
      <c r="F6025" s="2" t="str">
        <f>VLOOKUP(TEXT(表格1[[#This Row],[地區]],"00000000"),縣市代碼,2,0)</f>
        <v>桃園市</v>
      </c>
      <c r="G6025" s="2" t="s">
        <v>7</v>
      </c>
      <c r="H6025" s="13">
        <v>3274277</v>
      </c>
      <c r="I6025" s="14">
        <v>3860868149</v>
      </c>
      <c r="J6025" s="14">
        <f>表格1[[#This Row],[信用卡交易筆數]]/1000</f>
        <v>3274.277</v>
      </c>
      <c r="K6025" s="14">
        <f>表格1[[#This Row],[信用卡交易金額'[新臺幣']]]/1000</f>
        <v>3860868.1490000002</v>
      </c>
      <c r="L6025" s="14">
        <f>表格1[[#This Row],[信用卡交易金額'[新臺幣']]]/1000000</f>
        <v>3860.8681489999999</v>
      </c>
      <c r="M6025" s="14" t="str" cm="1">
        <f t="array" ref="M6025">_xlfn.TEXTJOIN("", TRUE, _xlfn.XLOOKUP(TRUE, VALUE(表格1[[#This Row],[年月]]) &lt;= VALUE($R$8:$R$12), $Q$8:$Q$12)) &amp; "年度"</f>
        <v>2024年度</v>
      </c>
    </row>
    <row r="6026" spans="1:13" x14ac:dyDescent="0.3">
      <c r="A6026" s="2">
        <v>202311</v>
      </c>
      <c r="B6026" s="19">
        <f>DATE(表格1[[#This Row],[年]],表格1[[#This Row],[月]],1)</f>
        <v>45231</v>
      </c>
      <c r="C6026" s="2" t="str">
        <f>LEFT(表格1[[#This Row],[年月]],4)</f>
        <v>2023</v>
      </c>
      <c r="D6026" s="2" t="str">
        <f>RIGHT(表格1[[#This Row],[年月]],2)</f>
        <v>11</v>
      </c>
      <c r="E6026" s="5">
        <v>68000000</v>
      </c>
      <c r="F6026" s="2" t="str">
        <f>VLOOKUP(TEXT(表格1[[#This Row],[地區]],"00000000"),縣市代碼,2,0)</f>
        <v>桃園市</v>
      </c>
      <c r="G6026" s="2" t="s">
        <v>8</v>
      </c>
      <c r="H6026" s="13">
        <v>2802926</v>
      </c>
      <c r="I6026" s="14">
        <v>4770828020</v>
      </c>
      <c r="J6026" s="14">
        <f>表格1[[#This Row],[信用卡交易筆數]]/1000</f>
        <v>2802.9259999999999</v>
      </c>
      <c r="K6026" s="14">
        <f>表格1[[#This Row],[信用卡交易金額'[新臺幣']]]/1000</f>
        <v>4770828.0199999996</v>
      </c>
      <c r="L6026" s="14">
        <f>表格1[[#This Row],[信用卡交易金額'[新臺幣']]]/1000000</f>
        <v>4770.8280199999999</v>
      </c>
      <c r="M6026" s="14" t="str" cm="1">
        <f t="array" ref="M6026">_xlfn.TEXTJOIN("", TRUE, _xlfn.XLOOKUP(TRUE, VALUE(表格1[[#This Row],[年月]]) &lt;= VALUE($R$8:$R$12), $Q$8:$Q$12)) &amp; "年度"</f>
        <v>2024年度</v>
      </c>
    </row>
    <row r="6027" spans="1:13" x14ac:dyDescent="0.3">
      <c r="A6027" s="2">
        <v>202311</v>
      </c>
      <c r="B6027" s="19">
        <f>DATE(表格1[[#This Row],[年]],表格1[[#This Row],[月]],1)</f>
        <v>45231</v>
      </c>
      <c r="C6027" s="2" t="str">
        <f>LEFT(表格1[[#This Row],[年月]],4)</f>
        <v>2023</v>
      </c>
      <c r="D6027" s="2" t="str">
        <f>RIGHT(表格1[[#This Row],[年月]],2)</f>
        <v>11</v>
      </c>
      <c r="E6027" s="5">
        <v>68000000</v>
      </c>
      <c r="F6027" s="2" t="str">
        <f>VLOOKUP(TEXT(表格1[[#This Row],[地區]],"00000000"),縣市代碼,2,0)</f>
        <v>桃園市</v>
      </c>
      <c r="G6027" s="2" t="s">
        <v>9</v>
      </c>
      <c r="H6027" s="13">
        <v>5646666</v>
      </c>
      <c r="I6027" s="14">
        <v>9194643646</v>
      </c>
      <c r="J6027" s="14">
        <f>表格1[[#This Row],[信用卡交易筆數]]/1000</f>
        <v>5646.6660000000002</v>
      </c>
      <c r="K6027" s="14">
        <f>表格1[[#This Row],[信用卡交易金額'[新臺幣']]]/1000</f>
        <v>9194643.6459999997</v>
      </c>
      <c r="L6027" s="14">
        <f>表格1[[#This Row],[信用卡交易金額'[新臺幣']]]/1000000</f>
        <v>9194.6436460000004</v>
      </c>
      <c r="M6027" s="14" t="str" cm="1">
        <f t="array" ref="M6027">_xlfn.TEXTJOIN("", TRUE, _xlfn.XLOOKUP(TRUE, VALUE(表格1[[#This Row],[年月]]) &lt;= VALUE($R$8:$R$12), $Q$8:$Q$12)) &amp; "年度"</f>
        <v>2024年度</v>
      </c>
    </row>
    <row r="6028" spans="1:13" x14ac:dyDescent="0.3">
      <c r="A6028" s="2">
        <v>202311</v>
      </c>
      <c r="B6028" s="19">
        <f>DATE(表格1[[#This Row],[年]],表格1[[#This Row],[月]],1)</f>
        <v>45231</v>
      </c>
      <c r="C6028" s="2" t="str">
        <f>LEFT(表格1[[#This Row],[年月]],4)</f>
        <v>2023</v>
      </c>
      <c r="D6028" s="2" t="str">
        <f>RIGHT(表格1[[#This Row],[年月]],2)</f>
        <v>11</v>
      </c>
      <c r="E6028" s="5">
        <v>68000000</v>
      </c>
      <c r="F6028" s="2" t="str">
        <f>VLOOKUP(TEXT(表格1[[#This Row],[地區]],"00000000"),縣市代碼,2,0)</f>
        <v>桃園市</v>
      </c>
      <c r="G6028" s="2" t="s">
        <v>10</v>
      </c>
      <c r="H6028" s="13">
        <v>3025485</v>
      </c>
      <c r="I6028" s="14">
        <v>8672023919</v>
      </c>
      <c r="J6028" s="14">
        <f>表格1[[#This Row],[信用卡交易筆數]]/1000</f>
        <v>3025.4850000000001</v>
      </c>
      <c r="K6028" s="14">
        <f>表格1[[#This Row],[信用卡交易金額'[新臺幣']]]/1000</f>
        <v>8672023.9189999998</v>
      </c>
      <c r="L6028" s="14">
        <f>表格1[[#This Row],[信用卡交易金額'[新臺幣']]]/1000000</f>
        <v>8672.0239189999993</v>
      </c>
      <c r="M6028" s="14" t="str" cm="1">
        <f t="array" ref="M6028">_xlfn.TEXTJOIN("", TRUE, _xlfn.XLOOKUP(TRUE, VALUE(表格1[[#This Row],[年月]]) &lt;= VALUE($R$8:$R$12), $Q$8:$Q$12)) &amp; "年度"</f>
        <v>2024年度</v>
      </c>
    </row>
    <row r="6029" spans="1:13" x14ac:dyDescent="0.3">
      <c r="A6029" s="2">
        <v>202311</v>
      </c>
      <c r="B6029" s="19">
        <f>DATE(表格1[[#This Row],[年]],表格1[[#This Row],[月]],1)</f>
        <v>45231</v>
      </c>
      <c r="C6029" s="2" t="str">
        <f>LEFT(表格1[[#This Row],[年月]],4)</f>
        <v>2023</v>
      </c>
      <c r="D6029" s="2" t="str">
        <f>RIGHT(表格1[[#This Row],[年月]],2)</f>
        <v>11</v>
      </c>
      <c r="E6029" s="5">
        <v>10004000</v>
      </c>
      <c r="F6029" s="2" t="str">
        <f>VLOOKUP(TEXT(表格1[[#This Row],[地區]],"00000000"),縣市代碼,2,0)</f>
        <v>新竹縣</v>
      </c>
      <c r="G6029" s="2" t="s">
        <v>4</v>
      </c>
      <c r="H6029" s="13">
        <v>1928631</v>
      </c>
      <c r="I6029" s="14">
        <v>955259853</v>
      </c>
      <c r="J6029" s="14">
        <f>表格1[[#This Row],[信用卡交易筆數]]/1000</f>
        <v>1928.6310000000001</v>
      </c>
      <c r="K6029" s="14">
        <f>表格1[[#This Row],[信用卡交易金額'[新臺幣']]]/1000</f>
        <v>955259.853</v>
      </c>
      <c r="L6029" s="14">
        <f>表格1[[#This Row],[信用卡交易金額'[新臺幣']]]/1000000</f>
        <v>955.25985300000002</v>
      </c>
      <c r="M6029" s="14" t="str" cm="1">
        <f t="array" ref="M6029">_xlfn.TEXTJOIN("", TRUE, _xlfn.XLOOKUP(TRUE, VALUE(表格1[[#This Row],[年月]]) &lt;= VALUE($R$8:$R$12), $Q$8:$Q$12)) &amp; "年度"</f>
        <v>2024年度</v>
      </c>
    </row>
    <row r="6030" spans="1:13" x14ac:dyDescent="0.3">
      <c r="A6030" s="2">
        <v>202311</v>
      </c>
      <c r="B6030" s="19">
        <f>DATE(表格1[[#This Row],[年]],表格1[[#This Row],[月]],1)</f>
        <v>45231</v>
      </c>
      <c r="C6030" s="2" t="str">
        <f>LEFT(表格1[[#This Row],[年月]],4)</f>
        <v>2023</v>
      </c>
      <c r="D6030" s="2" t="str">
        <f>RIGHT(表格1[[#This Row],[年月]],2)</f>
        <v>11</v>
      </c>
      <c r="E6030" s="5">
        <v>10004000</v>
      </c>
      <c r="F6030" s="2" t="str">
        <f>VLOOKUP(TEXT(表格1[[#This Row],[地區]],"00000000"),縣市代碼,2,0)</f>
        <v>新竹縣</v>
      </c>
      <c r="G6030" s="2" t="s">
        <v>5</v>
      </c>
      <c r="H6030" s="13">
        <v>112694</v>
      </c>
      <c r="I6030" s="14">
        <v>381242746</v>
      </c>
      <c r="J6030" s="14">
        <f>表格1[[#This Row],[信用卡交易筆數]]/1000</f>
        <v>112.694</v>
      </c>
      <c r="K6030" s="14">
        <f>表格1[[#This Row],[信用卡交易金額'[新臺幣']]]/1000</f>
        <v>381242.74599999998</v>
      </c>
      <c r="L6030" s="14">
        <f>表格1[[#This Row],[信用卡交易金額'[新臺幣']]]/1000000</f>
        <v>381.24274600000001</v>
      </c>
      <c r="M6030" s="14" t="str" cm="1">
        <f t="array" ref="M6030">_xlfn.TEXTJOIN("", TRUE, _xlfn.XLOOKUP(TRUE, VALUE(表格1[[#This Row],[年月]]) &lt;= VALUE($R$8:$R$12), $Q$8:$Q$12)) &amp; "年度"</f>
        <v>2024年度</v>
      </c>
    </row>
    <row r="6031" spans="1:13" x14ac:dyDescent="0.3">
      <c r="A6031" s="2">
        <v>202311</v>
      </c>
      <c r="B6031" s="19">
        <f>DATE(表格1[[#This Row],[年]],表格1[[#This Row],[月]],1)</f>
        <v>45231</v>
      </c>
      <c r="C6031" s="2" t="str">
        <f>LEFT(表格1[[#This Row],[年月]],4)</f>
        <v>2023</v>
      </c>
      <c r="D6031" s="2" t="str">
        <f>RIGHT(表格1[[#This Row],[年月]],2)</f>
        <v>11</v>
      </c>
      <c r="E6031" s="5">
        <v>10004000</v>
      </c>
      <c r="F6031" s="2" t="str">
        <f>VLOOKUP(TEXT(表格1[[#This Row],[地區]],"00000000"),縣市代碼,2,0)</f>
        <v>新竹縣</v>
      </c>
      <c r="G6031" s="2" t="s">
        <v>6</v>
      </c>
      <c r="H6031" s="13">
        <v>164485</v>
      </c>
      <c r="I6031" s="14">
        <v>634731679</v>
      </c>
      <c r="J6031" s="14">
        <f>表格1[[#This Row],[信用卡交易筆數]]/1000</f>
        <v>164.48500000000001</v>
      </c>
      <c r="K6031" s="14">
        <f>表格1[[#This Row],[信用卡交易金額'[新臺幣']]]/1000</f>
        <v>634731.679</v>
      </c>
      <c r="L6031" s="14">
        <f>表格1[[#This Row],[信用卡交易金額'[新臺幣']]]/1000000</f>
        <v>634.73167899999999</v>
      </c>
      <c r="M6031" s="14" t="str" cm="1">
        <f t="array" ref="M6031">_xlfn.TEXTJOIN("", TRUE, _xlfn.XLOOKUP(TRUE, VALUE(表格1[[#This Row],[年月]]) &lt;= VALUE($R$8:$R$12), $Q$8:$Q$12)) &amp; "年度"</f>
        <v>2024年度</v>
      </c>
    </row>
    <row r="6032" spans="1:13" x14ac:dyDescent="0.3">
      <c r="A6032" s="2">
        <v>202311</v>
      </c>
      <c r="B6032" s="19">
        <f>DATE(表格1[[#This Row],[年]],表格1[[#This Row],[月]],1)</f>
        <v>45231</v>
      </c>
      <c r="C6032" s="2" t="str">
        <f>LEFT(表格1[[#This Row],[年月]],4)</f>
        <v>2023</v>
      </c>
      <c r="D6032" s="2" t="str">
        <f>RIGHT(表格1[[#This Row],[年月]],2)</f>
        <v>11</v>
      </c>
      <c r="E6032" s="5">
        <v>10004000</v>
      </c>
      <c r="F6032" s="2" t="str">
        <f>VLOOKUP(TEXT(表格1[[#This Row],[地區]],"00000000"),縣市代碼,2,0)</f>
        <v>新竹縣</v>
      </c>
      <c r="G6032" s="2" t="s">
        <v>7</v>
      </c>
      <c r="H6032" s="13">
        <v>933350</v>
      </c>
      <c r="I6032" s="14">
        <v>1153366352</v>
      </c>
      <c r="J6032" s="14">
        <f>表格1[[#This Row],[信用卡交易筆數]]/1000</f>
        <v>933.35</v>
      </c>
      <c r="K6032" s="14">
        <f>表格1[[#This Row],[信用卡交易金額'[新臺幣']]]/1000</f>
        <v>1153366.352</v>
      </c>
      <c r="L6032" s="14">
        <f>表格1[[#This Row],[信用卡交易金額'[新臺幣']]]/1000000</f>
        <v>1153.366352</v>
      </c>
      <c r="M6032" s="14" t="str" cm="1">
        <f t="array" ref="M6032">_xlfn.TEXTJOIN("", TRUE, _xlfn.XLOOKUP(TRUE, VALUE(表格1[[#This Row],[年月]]) &lt;= VALUE($R$8:$R$12), $Q$8:$Q$12)) &amp; "年度"</f>
        <v>2024年度</v>
      </c>
    </row>
    <row r="6033" spans="1:13" x14ac:dyDescent="0.3">
      <c r="A6033" s="2">
        <v>202311</v>
      </c>
      <c r="B6033" s="19">
        <f>DATE(表格1[[#This Row],[年]],表格1[[#This Row],[月]],1)</f>
        <v>45231</v>
      </c>
      <c r="C6033" s="2" t="str">
        <f>LEFT(表格1[[#This Row],[年月]],4)</f>
        <v>2023</v>
      </c>
      <c r="D6033" s="2" t="str">
        <f>RIGHT(表格1[[#This Row],[年月]],2)</f>
        <v>11</v>
      </c>
      <c r="E6033" s="5">
        <v>10004000</v>
      </c>
      <c r="F6033" s="2" t="str">
        <f>VLOOKUP(TEXT(表格1[[#This Row],[地區]],"00000000"),縣市代碼,2,0)</f>
        <v>新竹縣</v>
      </c>
      <c r="G6033" s="2" t="s">
        <v>8</v>
      </c>
      <c r="H6033" s="13">
        <v>1113425</v>
      </c>
      <c r="I6033" s="14">
        <v>1436919175</v>
      </c>
      <c r="J6033" s="14">
        <f>表格1[[#This Row],[信用卡交易筆數]]/1000</f>
        <v>1113.425</v>
      </c>
      <c r="K6033" s="14">
        <f>表格1[[#This Row],[信用卡交易金額'[新臺幣']]]/1000</f>
        <v>1436919.175</v>
      </c>
      <c r="L6033" s="14">
        <f>表格1[[#This Row],[信用卡交易金額'[新臺幣']]]/1000000</f>
        <v>1436.919175</v>
      </c>
      <c r="M6033" s="14" t="str" cm="1">
        <f t="array" ref="M6033">_xlfn.TEXTJOIN("", TRUE, _xlfn.XLOOKUP(TRUE, VALUE(表格1[[#This Row],[年月]]) &lt;= VALUE($R$8:$R$12), $Q$8:$Q$12)) &amp; "年度"</f>
        <v>2024年度</v>
      </c>
    </row>
    <row r="6034" spans="1:13" x14ac:dyDescent="0.3">
      <c r="A6034" s="2">
        <v>202311</v>
      </c>
      <c r="B6034" s="19">
        <f>DATE(表格1[[#This Row],[年]],表格1[[#This Row],[月]],1)</f>
        <v>45231</v>
      </c>
      <c r="C6034" s="2" t="str">
        <f>LEFT(表格1[[#This Row],[年月]],4)</f>
        <v>2023</v>
      </c>
      <c r="D6034" s="2" t="str">
        <f>RIGHT(表格1[[#This Row],[年月]],2)</f>
        <v>11</v>
      </c>
      <c r="E6034" s="5">
        <v>10004000</v>
      </c>
      <c r="F6034" s="2" t="str">
        <f>VLOOKUP(TEXT(表格1[[#This Row],[地區]],"00000000"),縣市代碼,2,0)</f>
        <v>新竹縣</v>
      </c>
      <c r="G6034" s="2" t="s">
        <v>9</v>
      </c>
      <c r="H6034" s="13">
        <v>1579700</v>
      </c>
      <c r="I6034" s="14">
        <v>2745600774</v>
      </c>
      <c r="J6034" s="14">
        <f>表格1[[#This Row],[信用卡交易筆數]]/1000</f>
        <v>1579.7</v>
      </c>
      <c r="K6034" s="14">
        <f>表格1[[#This Row],[信用卡交易金額'[新臺幣']]]/1000</f>
        <v>2745600.7740000002</v>
      </c>
      <c r="L6034" s="14">
        <f>表格1[[#This Row],[信用卡交易金額'[新臺幣']]]/1000000</f>
        <v>2745.600774</v>
      </c>
      <c r="M6034" s="14" t="str" cm="1">
        <f t="array" ref="M6034">_xlfn.TEXTJOIN("", TRUE, _xlfn.XLOOKUP(TRUE, VALUE(表格1[[#This Row],[年月]]) &lt;= VALUE($R$8:$R$12), $Q$8:$Q$12)) &amp; "年度"</f>
        <v>2024年度</v>
      </c>
    </row>
    <row r="6035" spans="1:13" x14ac:dyDescent="0.3">
      <c r="A6035" s="2">
        <v>202311</v>
      </c>
      <c r="B6035" s="19">
        <f>DATE(表格1[[#This Row],[年]],表格1[[#This Row],[月]],1)</f>
        <v>45231</v>
      </c>
      <c r="C6035" s="2" t="str">
        <f>LEFT(表格1[[#This Row],[年月]],4)</f>
        <v>2023</v>
      </c>
      <c r="D6035" s="2" t="str">
        <f>RIGHT(表格1[[#This Row],[年月]],2)</f>
        <v>11</v>
      </c>
      <c r="E6035" s="5">
        <v>10004000</v>
      </c>
      <c r="F6035" s="2" t="str">
        <f>VLOOKUP(TEXT(表格1[[#This Row],[地區]],"00000000"),縣市代碼,2,0)</f>
        <v>新竹縣</v>
      </c>
      <c r="G6035" s="2" t="s">
        <v>10</v>
      </c>
      <c r="H6035" s="13">
        <v>867612</v>
      </c>
      <c r="I6035" s="14">
        <v>2405682471</v>
      </c>
      <c r="J6035" s="14">
        <f>表格1[[#This Row],[信用卡交易筆數]]/1000</f>
        <v>867.61199999999997</v>
      </c>
      <c r="K6035" s="14">
        <f>表格1[[#This Row],[信用卡交易金額'[新臺幣']]]/1000</f>
        <v>2405682.4709999999</v>
      </c>
      <c r="L6035" s="14">
        <f>表格1[[#This Row],[信用卡交易金額'[新臺幣']]]/1000000</f>
        <v>2405.6824710000001</v>
      </c>
      <c r="M6035" s="14" t="str" cm="1">
        <f t="array" ref="M6035">_xlfn.TEXTJOIN("", TRUE, _xlfn.XLOOKUP(TRUE, VALUE(表格1[[#This Row],[年月]]) &lt;= VALUE($R$8:$R$12), $Q$8:$Q$12)) &amp; "年度"</f>
        <v>2024年度</v>
      </c>
    </row>
    <row r="6036" spans="1:13" x14ac:dyDescent="0.3">
      <c r="A6036" s="2">
        <v>202311</v>
      </c>
      <c r="B6036" s="19">
        <f>DATE(表格1[[#This Row],[年]],表格1[[#This Row],[月]],1)</f>
        <v>45231</v>
      </c>
      <c r="C6036" s="2" t="str">
        <f>LEFT(表格1[[#This Row],[年月]],4)</f>
        <v>2023</v>
      </c>
      <c r="D6036" s="2" t="str">
        <f>RIGHT(表格1[[#This Row],[年月]],2)</f>
        <v>11</v>
      </c>
      <c r="E6036" s="5">
        <v>10018000</v>
      </c>
      <c r="F6036" s="2" t="str">
        <f>VLOOKUP(TEXT(表格1[[#This Row],[地區]],"00000000"),縣市代碼,2,0)</f>
        <v>新竹市</v>
      </c>
      <c r="G6036" s="2" t="s">
        <v>4</v>
      </c>
      <c r="H6036" s="13">
        <v>1821060</v>
      </c>
      <c r="I6036" s="14">
        <v>887057355</v>
      </c>
      <c r="J6036" s="14">
        <f>表格1[[#This Row],[信用卡交易筆數]]/1000</f>
        <v>1821.06</v>
      </c>
      <c r="K6036" s="14">
        <f>表格1[[#This Row],[信用卡交易金額'[新臺幣']]]/1000</f>
        <v>887057.35499999998</v>
      </c>
      <c r="L6036" s="14">
        <f>表格1[[#This Row],[信用卡交易金額'[新臺幣']]]/1000000</f>
        <v>887.05735500000003</v>
      </c>
      <c r="M6036" s="14" t="str" cm="1">
        <f t="array" ref="M6036">_xlfn.TEXTJOIN("", TRUE, _xlfn.XLOOKUP(TRUE, VALUE(表格1[[#This Row],[年月]]) &lt;= VALUE($R$8:$R$12), $Q$8:$Q$12)) &amp; "年度"</f>
        <v>2024年度</v>
      </c>
    </row>
    <row r="6037" spans="1:13" x14ac:dyDescent="0.3">
      <c r="A6037" s="2">
        <v>202311</v>
      </c>
      <c r="B6037" s="19">
        <f>DATE(表格1[[#This Row],[年]],表格1[[#This Row],[月]],1)</f>
        <v>45231</v>
      </c>
      <c r="C6037" s="2" t="str">
        <f>LEFT(表格1[[#This Row],[年月]],4)</f>
        <v>2023</v>
      </c>
      <c r="D6037" s="2" t="str">
        <f>RIGHT(表格1[[#This Row],[年月]],2)</f>
        <v>11</v>
      </c>
      <c r="E6037" s="5">
        <v>10018000</v>
      </c>
      <c r="F6037" s="2" t="str">
        <f>VLOOKUP(TEXT(表格1[[#This Row],[地區]],"00000000"),縣市代碼,2,0)</f>
        <v>新竹市</v>
      </c>
      <c r="G6037" s="2" t="s">
        <v>5</v>
      </c>
      <c r="H6037" s="13">
        <v>103176</v>
      </c>
      <c r="I6037" s="14">
        <v>363315377</v>
      </c>
      <c r="J6037" s="14">
        <f>表格1[[#This Row],[信用卡交易筆數]]/1000</f>
        <v>103.176</v>
      </c>
      <c r="K6037" s="14">
        <f>表格1[[#This Row],[信用卡交易金額'[新臺幣']]]/1000</f>
        <v>363315.37699999998</v>
      </c>
      <c r="L6037" s="14">
        <f>表格1[[#This Row],[信用卡交易金額'[新臺幣']]]/1000000</f>
        <v>363.31537700000001</v>
      </c>
      <c r="M6037" s="14" t="str" cm="1">
        <f t="array" ref="M6037">_xlfn.TEXTJOIN("", TRUE, _xlfn.XLOOKUP(TRUE, VALUE(表格1[[#This Row],[年月]]) &lt;= VALUE($R$8:$R$12), $Q$8:$Q$12)) &amp; "年度"</f>
        <v>2024年度</v>
      </c>
    </row>
    <row r="6038" spans="1:13" x14ac:dyDescent="0.3">
      <c r="A6038" s="2">
        <v>202311</v>
      </c>
      <c r="B6038" s="19">
        <f>DATE(表格1[[#This Row],[年]],表格1[[#This Row],[月]],1)</f>
        <v>45231</v>
      </c>
      <c r="C6038" s="2" t="str">
        <f>LEFT(表格1[[#This Row],[年月]],4)</f>
        <v>2023</v>
      </c>
      <c r="D6038" s="2" t="str">
        <f>RIGHT(表格1[[#This Row],[年月]],2)</f>
        <v>11</v>
      </c>
      <c r="E6038" s="5">
        <v>10018000</v>
      </c>
      <c r="F6038" s="2" t="str">
        <f>VLOOKUP(TEXT(表格1[[#This Row],[地區]],"00000000"),縣市代碼,2,0)</f>
        <v>新竹市</v>
      </c>
      <c r="G6038" s="2" t="s">
        <v>6</v>
      </c>
      <c r="H6038" s="13">
        <v>155326</v>
      </c>
      <c r="I6038" s="14">
        <v>613966676</v>
      </c>
      <c r="J6038" s="14">
        <f>表格1[[#This Row],[信用卡交易筆數]]/1000</f>
        <v>155.32599999999999</v>
      </c>
      <c r="K6038" s="14">
        <f>表格1[[#This Row],[信用卡交易金額'[新臺幣']]]/1000</f>
        <v>613966.67599999998</v>
      </c>
      <c r="L6038" s="14">
        <f>表格1[[#This Row],[信用卡交易金額'[新臺幣']]]/1000000</f>
        <v>613.96667600000001</v>
      </c>
      <c r="M6038" s="14" t="str" cm="1">
        <f t="array" ref="M6038">_xlfn.TEXTJOIN("", TRUE, _xlfn.XLOOKUP(TRUE, VALUE(表格1[[#This Row],[年月]]) &lt;= VALUE($R$8:$R$12), $Q$8:$Q$12)) &amp; "年度"</f>
        <v>2024年度</v>
      </c>
    </row>
    <row r="6039" spans="1:13" x14ac:dyDescent="0.3">
      <c r="A6039" s="2">
        <v>202311</v>
      </c>
      <c r="B6039" s="19">
        <f>DATE(表格1[[#This Row],[年]],表格1[[#This Row],[月]],1)</f>
        <v>45231</v>
      </c>
      <c r="C6039" s="2" t="str">
        <f>LEFT(表格1[[#This Row],[年月]],4)</f>
        <v>2023</v>
      </c>
      <c r="D6039" s="2" t="str">
        <f>RIGHT(表格1[[#This Row],[年月]],2)</f>
        <v>11</v>
      </c>
      <c r="E6039" s="5">
        <v>10018000</v>
      </c>
      <c r="F6039" s="2" t="str">
        <f>VLOOKUP(TEXT(表格1[[#This Row],[地區]],"00000000"),縣市代碼,2,0)</f>
        <v>新竹市</v>
      </c>
      <c r="G6039" s="2" t="s">
        <v>7</v>
      </c>
      <c r="H6039" s="13">
        <v>805642</v>
      </c>
      <c r="I6039" s="14">
        <v>965499257</v>
      </c>
      <c r="J6039" s="14">
        <f>表格1[[#This Row],[信用卡交易筆數]]/1000</f>
        <v>805.64200000000005</v>
      </c>
      <c r="K6039" s="14">
        <f>表格1[[#This Row],[信用卡交易金額'[新臺幣']]]/1000</f>
        <v>965499.25699999998</v>
      </c>
      <c r="L6039" s="14">
        <f>表格1[[#This Row],[信用卡交易金額'[新臺幣']]]/1000000</f>
        <v>965.49925699999994</v>
      </c>
      <c r="M6039" s="14" t="str" cm="1">
        <f t="array" ref="M6039">_xlfn.TEXTJOIN("", TRUE, _xlfn.XLOOKUP(TRUE, VALUE(表格1[[#This Row],[年月]]) &lt;= VALUE($R$8:$R$12), $Q$8:$Q$12)) &amp; "年度"</f>
        <v>2024年度</v>
      </c>
    </row>
    <row r="6040" spans="1:13" x14ac:dyDescent="0.3">
      <c r="A6040" s="2">
        <v>202311</v>
      </c>
      <c r="B6040" s="19">
        <f>DATE(表格1[[#This Row],[年]],表格1[[#This Row],[月]],1)</f>
        <v>45231</v>
      </c>
      <c r="C6040" s="2" t="str">
        <f>LEFT(表格1[[#This Row],[年月]],4)</f>
        <v>2023</v>
      </c>
      <c r="D6040" s="2" t="str">
        <f>RIGHT(表格1[[#This Row],[年月]],2)</f>
        <v>11</v>
      </c>
      <c r="E6040" s="5">
        <v>10018000</v>
      </c>
      <c r="F6040" s="2" t="str">
        <f>VLOOKUP(TEXT(表格1[[#This Row],[地區]],"00000000"),縣市代碼,2,0)</f>
        <v>新竹市</v>
      </c>
      <c r="G6040" s="2" t="s">
        <v>8</v>
      </c>
      <c r="H6040" s="13">
        <v>629233</v>
      </c>
      <c r="I6040" s="14">
        <v>1473768573</v>
      </c>
      <c r="J6040" s="14">
        <f>表格1[[#This Row],[信用卡交易筆數]]/1000</f>
        <v>629.23299999999995</v>
      </c>
      <c r="K6040" s="14">
        <f>表格1[[#This Row],[信用卡交易金額'[新臺幣']]]/1000</f>
        <v>1473768.5730000001</v>
      </c>
      <c r="L6040" s="14">
        <f>表格1[[#This Row],[信用卡交易金額'[新臺幣']]]/1000000</f>
        <v>1473.7685730000001</v>
      </c>
      <c r="M6040" s="14" t="str" cm="1">
        <f t="array" ref="M6040">_xlfn.TEXTJOIN("", TRUE, _xlfn.XLOOKUP(TRUE, VALUE(表格1[[#This Row],[年月]]) &lt;= VALUE($R$8:$R$12), $Q$8:$Q$12)) &amp; "年度"</f>
        <v>2024年度</v>
      </c>
    </row>
    <row r="6041" spans="1:13" x14ac:dyDescent="0.3">
      <c r="A6041" s="2">
        <v>202311</v>
      </c>
      <c r="B6041" s="19">
        <f>DATE(表格1[[#This Row],[年]],表格1[[#This Row],[月]],1)</f>
        <v>45231</v>
      </c>
      <c r="C6041" s="2" t="str">
        <f>LEFT(表格1[[#This Row],[年月]],4)</f>
        <v>2023</v>
      </c>
      <c r="D6041" s="2" t="str">
        <f>RIGHT(表格1[[#This Row],[年月]],2)</f>
        <v>11</v>
      </c>
      <c r="E6041" s="5">
        <v>10018000</v>
      </c>
      <c r="F6041" s="2" t="str">
        <f>VLOOKUP(TEXT(表格1[[#This Row],[地區]],"00000000"),縣市代碼,2,0)</f>
        <v>新竹市</v>
      </c>
      <c r="G6041" s="2" t="s">
        <v>9</v>
      </c>
      <c r="H6041" s="13">
        <v>1527271</v>
      </c>
      <c r="I6041" s="14">
        <v>2595474252</v>
      </c>
      <c r="J6041" s="14">
        <f>表格1[[#This Row],[信用卡交易筆數]]/1000</f>
        <v>1527.271</v>
      </c>
      <c r="K6041" s="14">
        <f>表格1[[#This Row],[信用卡交易金額'[新臺幣']]]/1000</f>
        <v>2595474.2519999999</v>
      </c>
      <c r="L6041" s="14">
        <f>表格1[[#This Row],[信用卡交易金額'[新臺幣']]]/1000000</f>
        <v>2595.474252</v>
      </c>
      <c r="M6041" s="14" t="str" cm="1">
        <f t="array" ref="M6041">_xlfn.TEXTJOIN("", TRUE, _xlfn.XLOOKUP(TRUE, VALUE(表格1[[#This Row],[年月]]) &lt;= VALUE($R$8:$R$12), $Q$8:$Q$12)) &amp; "年度"</f>
        <v>2024年度</v>
      </c>
    </row>
    <row r="6042" spans="1:13" x14ac:dyDescent="0.3">
      <c r="A6042" s="2">
        <v>202311</v>
      </c>
      <c r="B6042" s="19">
        <f>DATE(表格1[[#This Row],[年]],表格1[[#This Row],[月]],1)</f>
        <v>45231</v>
      </c>
      <c r="C6042" s="2" t="str">
        <f>LEFT(表格1[[#This Row],[年月]],4)</f>
        <v>2023</v>
      </c>
      <c r="D6042" s="2" t="str">
        <f>RIGHT(表格1[[#This Row],[年月]],2)</f>
        <v>11</v>
      </c>
      <c r="E6042" s="5">
        <v>10018000</v>
      </c>
      <c r="F6042" s="2" t="str">
        <f>VLOOKUP(TEXT(表格1[[#This Row],[地區]],"00000000"),縣市代碼,2,0)</f>
        <v>新竹市</v>
      </c>
      <c r="G6042" s="2" t="s">
        <v>10</v>
      </c>
      <c r="H6042" s="13">
        <v>790419</v>
      </c>
      <c r="I6042" s="14">
        <v>2164676834</v>
      </c>
      <c r="J6042" s="14">
        <f>表格1[[#This Row],[信用卡交易筆數]]/1000</f>
        <v>790.41899999999998</v>
      </c>
      <c r="K6042" s="14">
        <f>表格1[[#This Row],[信用卡交易金額'[新臺幣']]]/1000</f>
        <v>2164676.8339999998</v>
      </c>
      <c r="L6042" s="14">
        <f>表格1[[#This Row],[信用卡交易金額'[新臺幣']]]/1000000</f>
        <v>2164.6768339999999</v>
      </c>
      <c r="M6042" s="14" t="str" cm="1">
        <f t="array" ref="M6042">_xlfn.TEXTJOIN("", TRUE, _xlfn.XLOOKUP(TRUE, VALUE(表格1[[#This Row],[年月]]) &lt;= VALUE($R$8:$R$12), $Q$8:$Q$12)) &amp; "年度"</f>
        <v>2024年度</v>
      </c>
    </row>
    <row r="6043" spans="1:13" x14ac:dyDescent="0.3">
      <c r="A6043" s="2">
        <v>202311</v>
      </c>
      <c r="B6043" s="19">
        <f>DATE(表格1[[#This Row],[年]],表格1[[#This Row],[月]],1)</f>
        <v>45231</v>
      </c>
      <c r="C6043" s="2" t="str">
        <f>LEFT(表格1[[#This Row],[年月]],4)</f>
        <v>2023</v>
      </c>
      <c r="D6043" s="2" t="str">
        <f>RIGHT(表格1[[#This Row],[年月]],2)</f>
        <v>11</v>
      </c>
      <c r="E6043" s="5">
        <v>10005000</v>
      </c>
      <c r="F6043" s="2" t="str">
        <f>VLOOKUP(TEXT(表格1[[#This Row],[地區]],"00000000"),縣市代碼,2,0)</f>
        <v>苗栗縣</v>
      </c>
      <c r="G6043" s="2" t="s">
        <v>4</v>
      </c>
      <c r="H6043" s="13">
        <v>909342</v>
      </c>
      <c r="I6043" s="14">
        <v>416579172</v>
      </c>
      <c r="J6043" s="14">
        <f>表格1[[#This Row],[信用卡交易筆數]]/1000</f>
        <v>909.34199999999998</v>
      </c>
      <c r="K6043" s="14">
        <f>表格1[[#This Row],[信用卡交易金額'[新臺幣']]]/1000</f>
        <v>416579.17200000002</v>
      </c>
      <c r="L6043" s="14">
        <f>表格1[[#This Row],[信用卡交易金額'[新臺幣']]]/1000000</f>
        <v>416.57917200000003</v>
      </c>
      <c r="M6043" s="14" t="str" cm="1">
        <f t="array" ref="M6043">_xlfn.TEXTJOIN("", TRUE, _xlfn.XLOOKUP(TRUE, VALUE(表格1[[#This Row],[年月]]) &lt;= VALUE($R$8:$R$12), $Q$8:$Q$12)) &amp; "年度"</f>
        <v>2024年度</v>
      </c>
    </row>
    <row r="6044" spans="1:13" x14ac:dyDescent="0.3">
      <c r="A6044" s="2">
        <v>202311</v>
      </c>
      <c r="B6044" s="19">
        <f>DATE(表格1[[#This Row],[年]],表格1[[#This Row],[月]],1)</f>
        <v>45231</v>
      </c>
      <c r="C6044" s="2" t="str">
        <f>LEFT(表格1[[#This Row],[年月]],4)</f>
        <v>2023</v>
      </c>
      <c r="D6044" s="2" t="str">
        <f>RIGHT(表格1[[#This Row],[年月]],2)</f>
        <v>11</v>
      </c>
      <c r="E6044" s="5">
        <v>10005000</v>
      </c>
      <c r="F6044" s="2" t="str">
        <f>VLOOKUP(TEXT(表格1[[#This Row],[地區]],"00000000"),縣市代碼,2,0)</f>
        <v>苗栗縣</v>
      </c>
      <c r="G6044" s="2" t="s">
        <v>5</v>
      </c>
      <c r="H6044" s="13">
        <v>69567</v>
      </c>
      <c r="I6044" s="14">
        <v>199983166</v>
      </c>
      <c r="J6044" s="14">
        <f>表格1[[#This Row],[信用卡交易筆數]]/1000</f>
        <v>69.566999999999993</v>
      </c>
      <c r="K6044" s="14">
        <f>表格1[[#This Row],[信用卡交易金額'[新臺幣']]]/1000</f>
        <v>199983.166</v>
      </c>
      <c r="L6044" s="14">
        <f>表格1[[#This Row],[信用卡交易金額'[新臺幣']]]/1000000</f>
        <v>199.98316600000001</v>
      </c>
      <c r="M6044" s="14" t="str" cm="1">
        <f t="array" ref="M6044">_xlfn.TEXTJOIN("", TRUE, _xlfn.XLOOKUP(TRUE, VALUE(表格1[[#This Row],[年月]]) &lt;= VALUE($R$8:$R$12), $Q$8:$Q$12)) &amp; "年度"</f>
        <v>2024年度</v>
      </c>
    </row>
    <row r="6045" spans="1:13" x14ac:dyDescent="0.3">
      <c r="A6045" s="2">
        <v>202311</v>
      </c>
      <c r="B6045" s="19">
        <f>DATE(表格1[[#This Row],[年]],表格1[[#This Row],[月]],1)</f>
        <v>45231</v>
      </c>
      <c r="C6045" s="2" t="str">
        <f>LEFT(表格1[[#This Row],[年月]],4)</f>
        <v>2023</v>
      </c>
      <c r="D6045" s="2" t="str">
        <f>RIGHT(表格1[[#This Row],[年月]],2)</f>
        <v>11</v>
      </c>
      <c r="E6045" s="5">
        <v>10005000</v>
      </c>
      <c r="F6045" s="2" t="str">
        <f>VLOOKUP(TEXT(表格1[[#This Row],[地區]],"00000000"),縣市代碼,2,0)</f>
        <v>苗栗縣</v>
      </c>
      <c r="G6045" s="2" t="s">
        <v>6</v>
      </c>
      <c r="H6045" s="13">
        <v>96499</v>
      </c>
      <c r="I6045" s="14">
        <v>325439898</v>
      </c>
      <c r="J6045" s="14">
        <f>表格1[[#This Row],[信用卡交易筆數]]/1000</f>
        <v>96.498999999999995</v>
      </c>
      <c r="K6045" s="14">
        <f>表格1[[#This Row],[信用卡交易金額'[新臺幣']]]/1000</f>
        <v>325439.89799999999</v>
      </c>
      <c r="L6045" s="14">
        <f>表格1[[#This Row],[信用卡交易金額'[新臺幣']]]/1000000</f>
        <v>325.43989800000003</v>
      </c>
      <c r="M6045" s="14" t="str" cm="1">
        <f t="array" ref="M6045">_xlfn.TEXTJOIN("", TRUE, _xlfn.XLOOKUP(TRUE, VALUE(表格1[[#This Row],[年月]]) &lt;= VALUE($R$8:$R$12), $Q$8:$Q$12)) &amp; "年度"</f>
        <v>2024年度</v>
      </c>
    </row>
    <row r="6046" spans="1:13" x14ac:dyDescent="0.3">
      <c r="A6046" s="2">
        <v>202311</v>
      </c>
      <c r="B6046" s="19">
        <f>DATE(表格1[[#This Row],[年]],表格1[[#This Row],[月]],1)</f>
        <v>45231</v>
      </c>
      <c r="C6046" s="2" t="str">
        <f>LEFT(表格1[[#This Row],[年月]],4)</f>
        <v>2023</v>
      </c>
      <c r="D6046" s="2" t="str">
        <f>RIGHT(表格1[[#This Row],[年月]],2)</f>
        <v>11</v>
      </c>
      <c r="E6046" s="5">
        <v>10005000</v>
      </c>
      <c r="F6046" s="2" t="str">
        <f>VLOOKUP(TEXT(表格1[[#This Row],[地區]],"00000000"),縣市代碼,2,0)</f>
        <v>苗栗縣</v>
      </c>
      <c r="G6046" s="2" t="s">
        <v>7</v>
      </c>
      <c r="H6046" s="13">
        <v>591553</v>
      </c>
      <c r="I6046" s="14">
        <v>671270147</v>
      </c>
      <c r="J6046" s="14">
        <f>表格1[[#This Row],[信用卡交易筆數]]/1000</f>
        <v>591.553</v>
      </c>
      <c r="K6046" s="14">
        <f>表格1[[#This Row],[信用卡交易金額'[新臺幣']]]/1000</f>
        <v>671270.147</v>
      </c>
      <c r="L6046" s="14">
        <f>表格1[[#This Row],[信用卡交易金額'[新臺幣']]]/1000000</f>
        <v>671.27014699999995</v>
      </c>
      <c r="M6046" s="14" t="str" cm="1">
        <f t="array" ref="M6046">_xlfn.TEXTJOIN("", TRUE, _xlfn.XLOOKUP(TRUE, VALUE(表格1[[#This Row],[年月]]) &lt;= VALUE($R$8:$R$12), $Q$8:$Q$12)) &amp; "年度"</f>
        <v>2024年度</v>
      </c>
    </row>
    <row r="6047" spans="1:13" x14ac:dyDescent="0.3">
      <c r="A6047" s="2">
        <v>202311</v>
      </c>
      <c r="B6047" s="19">
        <f>DATE(表格1[[#This Row],[年]],表格1[[#This Row],[月]],1)</f>
        <v>45231</v>
      </c>
      <c r="C6047" s="2" t="str">
        <f>LEFT(表格1[[#This Row],[年月]],4)</f>
        <v>2023</v>
      </c>
      <c r="D6047" s="2" t="str">
        <f>RIGHT(表格1[[#This Row],[年月]],2)</f>
        <v>11</v>
      </c>
      <c r="E6047" s="5">
        <v>10005000</v>
      </c>
      <c r="F6047" s="2" t="str">
        <f>VLOOKUP(TEXT(表格1[[#This Row],[地區]],"00000000"),縣市代碼,2,0)</f>
        <v>苗栗縣</v>
      </c>
      <c r="G6047" s="2" t="s">
        <v>8</v>
      </c>
      <c r="H6047" s="13">
        <v>384926</v>
      </c>
      <c r="I6047" s="14">
        <v>682824602</v>
      </c>
      <c r="J6047" s="14">
        <f>表格1[[#This Row],[信用卡交易筆數]]/1000</f>
        <v>384.92599999999999</v>
      </c>
      <c r="K6047" s="14">
        <f>表格1[[#This Row],[信用卡交易金額'[新臺幣']]]/1000</f>
        <v>682824.60199999996</v>
      </c>
      <c r="L6047" s="14">
        <f>表格1[[#This Row],[信用卡交易金額'[新臺幣']]]/1000000</f>
        <v>682.82460200000003</v>
      </c>
      <c r="M6047" s="14" t="str" cm="1">
        <f t="array" ref="M6047">_xlfn.TEXTJOIN("", TRUE, _xlfn.XLOOKUP(TRUE, VALUE(表格1[[#This Row],[年月]]) &lt;= VALUE($R$8:$R$12), $Q$8:$Q$12)) &amp; "年度"</f>
        <v>2024年度</v>
      </c>
    </row>
    <row r="6048" spans="1:13" x14ac:dyDescent="0.3">
      <c r="A6048" s="2">
        <v>202311</v>
      </c>
      <c r="B6048" s="19">
        <f>DATE(表格1[[#This Row],[年]],表格1[[#This Row],[月]],1)</f>
        <v>45231</v>
      </c>
      <c r="C6048" s="2" t="str">
        <f>LEFT(表格1[[#This Row],[年月]],4)</f>
        <v>2023</v>
      </c>
      <c r="D6048" s="2" t="str">
        <f>RIGHT(表格1[[#This Row],[年月]],2)</f>
        <v>11</v>
      </c>
      <c r="E6048" s="5">
        <v>10005000</v>
      </c>
      <c r="F6048" s="2" t="str">
        <f>VLOOKUP(TEXT(表格1[[#This Row],[地區]],"00000000"),縣市代碼,2,0)</f>
        <v>苗栗縣</v>
      </c>
      <c r="G6048" s="2" t="s">
        <v>9</v>
      </c>
      <c r="H6048" s="13">
        <v>829904</v>
      </c>
      <c r="I6048" s="14">
        <v>1187438852</v>
      </c>
      <c r="J6048" s="14">
        <f>表格1[[#This Row],[信用卡交易筆數]]/1000</f>
        <v>829.904</v>
      </c>
      <c r="K6048" s="14">
        <f>表格1[[#This Row],[信用卡交易金額'[新臺幣']]]/1000</f>
        <v>1187438.852</v>
      </c>
      <c r="L6048" s="14">
        <f>表格1[[#This Row],[信用卡交易金額'[新臺幣']]]/1000000</f>
        <v>1187.438852</v>
      </c>
      <c r="M6048" s="14" t="str" cm="1">
        <f t="array" ref="M6048">_xlfn.TEXTJOIN("", TRUE, _xlfn.XLOOKUP(TRUE, VALUE(表格1[[#This Row],[年月]]) &lt;= VALUE($R$8:$R$12), $Q$8:$Q$12)) &amp; "年度"</f>
        <v>2024年度</v>
      </c>
    </row>
    <row r="6049" spans="1:13" x14ac:dyDescent="0.3">
      <c r="A6049" s="2">
        <v>202311</v>
      </c>
      <c r="B6049" s="19">
        <f>DATE(表格1[[#This Row],[年]],表格1[[#This Row],[月]],1)</f>
        <v>45231</v>
      </c>
      <c r="C6049" s="2" t="str">
        <f>LEFT(表格1[[#This Row],[年月]],4)</f>
        <v>2023</v>
      </c>
      <c r="D6049" s="2" t="str">
        <f>RIGHT(表格1[[#This Row],[年月]],2)</f>
        <v>11</v>
      </c>
      <c r="E6049" s="5">
        <v>10005000</v>
      </c>
      <c r="F6049" s="2" t="str">
        <f>VLOOKUP(TEXT(表格1[[#This Row],[地區]],"00000000"),縣市代碼,2,0)</f>
        <v>苗栗縣</v>
      </c>
      <c r="G6049" s="2" t="s">
        <v>10</v>
      </c>
      <c r="H6049" s="13">
        <v>512803</v>
      </c>
      <c r="I6049" s="14">
        <v>1360540521</v>
      </c>
      <c r="J6049" s="14">
        <f>表格1[[#This Row],[信用卡交易筆數]]/1000</f>
        <v>512.803</v>
      </c>
      <c r="K6049" s="14">
        <f>表格1[[#This Row],[信用卡交易金額'[新臺幣']]]/1000</f>
        <v>1360540.5209999999</v>
      </c>
      <c r="L6049" s="14">
        <f>表格1[[#This Row],[信用卡交易金額'[新臺幣']]]/1000000</f>
        <v>1360.5405209999999</v>
      </c>
      <c r="M6049" s="14" t="str" cm="1">
        <f t="array" ref="M6049">_xlfn.TEXTJOIN("", TRUE, _xlfn.XLOOKUP(TRUE, VALUE(表格1[[#This Row],[年月]]) &lt;= VALUE($R$8:$R$12), $Q$8:$Q$12)) &amp; "年度"</f>
        <v>2024年度</v>
      </c>
    </row>
    <row r="6050" spans="1:13" x14ac:dyDescent="0.3">
      <c r="A6050" s="2">
        <v>202311</v>
      </c>
      <c r="B6050" s="19">
        <f>DATE(表格1[[#This Row],[年]],表格1[[#This Row],[月]],1)</f>
        <v>45231</v>
      </c>
      <c r="C6050" s="2" t="str">
        <f>LEFT(表格1[[#This Row],[年月]],4)</f>
        <v>2023</v>
      </c>
      <c r="D6050" s="2" t="str">
        <f>RIGHT(表格1[[#This Row],[年月]],2)</f>
        <v>11</v>
      </c>
      <c r="E6050" s="5">
        <v>66000000</v>
      </c>
      <c r="F6050" s="2" t="str">
        <f>VLOOKUP(TEXT(表格1[[#This Row],[地區]],"00000000"),縣市代碼,2,0)</f>
        <v>臺中市</v>
      </c>
      <c r="G6050" s="2" t="s">
        <v>4</v>
      </c>
      <c r="H6050" s="13">
        <v>8535122</v>
      </c>
      <c r="I6050" s="14">
        <v>4320244611</v>
      </c>
      <c r="J6050" s="14">
        <f>表格1[[#This Row],[信用卡交易筆數]]/1000</f>
        <v>8535.1219999999994</v>
      </c>
      <c r="K6050" s="14">
        <f>表格1[[#This Row],[信用卡交易金額'[新臺幣']]]/1000</f>
        <v>4320244.6109999996</v>
      </c>
      <c r="L6050" s="14">
        <f>表格1[[#This Row],[信用卡交易金額'[新臺幣']]]/1000000</f>
        <v>4320.2446110000001</v>
      </c>
      <c r="M6050" s="14" t="str" cm="1">
        <f t="array" ref="M6050">_xlfn.TEXTJOIN("", TRUE, _xlfn.XLOOKUP(TRUE, VALUE(表格1[[#This Row],[年月]]) &lt;= VALUE($R$8:$R$12), $Q$8:$Q$12)) &amp; "年度"</f>
        <v>2024年度</v>
      </c>
    </row>
    <row r="6051" spans="1:13" x14ac:dyDescent="0.3">
      <c r="A6051" s="2">
        <v>202311</v>
      </c>
      <c r="B6051" s="19">
        <f>DATE(表格1[[#This Row],[年]],表格1[[#This Row],[月]],1)</f>
        <v>45231</v>
      </c>
      <c r="C6051" s="2" t="str">
        <f>LEFT(表格1[[#This Row],[年月]],4)</f>
        <v>2023</v>
      </c>
      <c r="D6051" s="2" t="str">
        <f>RIGHT(表格1[[#This Row],[年月]],2)</f>
        <v>11</v>
      </c>
      <c r="E6051" s="5">
        <v>66000000</v>
      </c>
      <c r="F6051" s="2" t="str">
        <f>VLOOKUP(TEXT(表格1[[#This Row],[地區]],"00000000"),縣市代碼,2,0)</f>
        <v>臺中市</v>
      </c>
      <c r="G6051" s="2" t="s">
        <v>5</v>
      </c>
      <c r="H6051" s="13">
        <v>569337</v>
      </c>
      <c r="I6051" s="14">
        <v>1961721127</v>
      </c>
      <c r="J6051" s="14">
        <f>表格1[[#This Row],[信用卡交易筆數]]/1000</f>
        <v>569.33699999999999</v>
      </c>
      <c r="K6051" s="14">
        <f>表格1[[#This Row],[信用卡交易金額'[新臺幣']]]/1000</f>
        <v>1961721.1270000001</v>
      </c>
      <c r="L6051" s="14">
        <f>表格1[[#This Row],[信用卡交易金額'[新臺幣']]]/1000000</f>
        <v>1961.721127</v>
      </c>
      <c r="M6051" s="14" t="str" cm="1">
        <f t="array" ref="M6051">_xlfn.TEXTJOIN("", TRUE, _xlfn.XLOOKUP(TRUE, VALUE(表格1[[#This Row],[年月]]) &lt;= VALUE($R$8:$R$12), $Q$8:$Q$12)) &amp; "年度"</f>
        <v>2024年度</v>
      </c>
    </row>
    <row r="6052" spans="1:13" x14ac:dyDescent="0.3">
      <c r="A6052" s="2">
        <v>202311</v>
      </c>
      <c r="B6052" s="19">
        <f>DATE(表格1[[#This Row],[年]],表格1[[#This Row],[月]],1)</f>
        <v>45231</v>
      </c>
      <c r="C6052" s="2" t="str">
        <f>LEFT(表格1[[#This Row],[年月]],4)</f>
        <v>2023</v>
      </c>
      <c r="D6052" s="2" t="str">
        <f>RIGHT(表格1[[#This Row],[年月]],2)</f>
        <v>11</v>
      </c>
      <c r="E6052" s="5">
        <v>66000000</v>
      </c>
      <c r="F6052" s="2" t="str">
        <f>VLOOKUP(TEXT(表格1[[#This Row],[地區]],"00000000"),縣市代碼,2,0)</f>
        <v>臺中市</v>
      </c>
      <c r="G6052" s="2" t="s">
        <v>6</v>
      </c>
      <c r="H6052" s="13">
        <v>786498</v>
      </c>
      <c r="I6052" s="14">
        <v>2831023829</v>
      </c>
      <c r="J6052" s="14">
        <f>表格1[[#This Row],[信用卡交易筆數]]/1000</f>
        <v>786.49800000000005</v>
      </c>
      <c r="K6052" s="14">
        <f>表格1[[#This Row],[信用卡交易金額'[新臺幣']]]/1000</f>
        <v>2831023.8289999999</v>
      </c>
      <c r="L6052" s="14">
        <f>表格1[[#This Row],[信用卡交易金額'[新臺幣']]]/1000000</f>
        <v>2831.0238290000002</v>
      </c>
      <c r="M6052" s="14" t="str" cm="1">
        <f t="array" ref="M6052">_xlfn.TEXTJOIN("", TRUE, _xlfn.XLOOKUP(TRUE, VALUE(表格1[[#This Row],[年月]]) &lt;= VALUE($R$8:$R$12), $Q$8:$Q$12)) &amp; "年度"</f>
        <v>2024年度</v>
      </c>
    </row>
    <row r="6053" spans="1:13" x14ac:dyDescent="0.3">
      <c r="A6053" s="2">
        <v>202311</v>
      </c>
      <c r="B6053" s="19">
        <f>DATE(表格1[[#This Row],[年]],表格1[[#This Row],[月]],1)</f>
        <v>45231</v>
      </c>
      <c r="C6053" s="2" t="str">
        <f>LEFT(表格1[[#This Row],[年月]],4)</f>
        <v>2023</v>
      </c>
      <c r="D6053" s="2" t="str">
        <f>RIGHT(表格1[[#This Row],[年月]],2)</f>
        <v>11</v>
      </c>
      <c r="E6053" s="5">
        <v>66000000</v>
      </c>
      <c r="F6053" s="2" t="str">
        <f>VLOOKUP(TEXT(表格1[[#This Row],[地區]],"00000000"),縣市代碼,2,0)</f>
        <v>臺中市</v>
      </c>
      <c r="G6053" s="2" t="s">
        <v>7</v>
      </c>
      <c r="H6053" s="13">
        <v>4296738</v>
      </c>
      <c r="I6053" s="14">
        <v>5007227568</v>
      </c>
      <c r="J6053" s="14">
        <f>表格1[[#This Row],[信用卡交易筆數]]/1000</f>
        <v>4296.7380000000003</v>
      </c>
      <c r="K6053" s="14">
        <f>表格1[[#This Row],[信用卡交易金額'[新臺幣']]]/1000</f>
        <v>5007227.568</v>
      </c>
      <c r="L6053" s="14">
        <f>表格1[[#This Row],[信用卡交易金額'[新臺幣']]]/1000000</f>
        <v>5007.2275680000002</v>
      </c>
      <c r="M6053" s="14" t="str" cm="1">
        <f t="array" ref="M6053">_xlfn.TEXTJOIN("", TRUE, _xlfn.XLOOKUP(TRUE, VALUE(表格1[[#This Row],[年月]]) &lt;= VALUE($R$8:$R$12), $Q$8:$Q$12)) &amp; "年度"</f>
        <v>2024年度</v>
      </c>
    </row>
    <row r="6054" spans="1:13" x14ac:dyDescent="0.3">
      <c r="A6054" s="2">
        <v>202311</v>
      </c>
      <c r="B6054" s="19">
        <f>DATE(表格1[[#This Row],[年]],表格1[[#This Row],[月]],1)</f>
        <v>45231</v>
      </c>
      <c r="C6054" s="2" t="str">
        <f>LEFT(表格1[[#This Row],[年月]],4)</f>
        <v>2023</v>
      </c>
      <c r="D6054" s="2" t="str">
        <f>RIGHT(表格1[[#This Row],[年月]],2)</f>
        <v>11</v>
      </c>
      <c r="E6054" s="5">
        <v>66000000</v>
      </c>
      <c r="F6054" s="2" t="str">
        <f>VLOOKUP(TEXT(表格1[[#This Row],[地區]],"00000000"),縣市代碼,2,0)</f>
        <v>臺中市</v>
      </c>
      <c r="G6054" s="2" t="s">
        <v>8</v>
      </c>
      <c r="H6054" s="13">
        <v>3020127</v>
      </c>
      <c r="I6054" s="14">
        <v>6576968545</v>
      </c>
      <c r="J6054" s="14">
        <f>表格1[[#This Row],[信用卡交易筆數]]/1000</f>
        <v>3020.127</v>
      </c>
      <c r="K6054" s="14">
        <f>表格1[[#This Row],[信用卡交易金額'[新臺幣']]]/1000</f>
        <v>6576968.5449999999</v>
      </c>
      <c r="L6054" s="14">
        <f>表格1[[#This Row],[信用卡交易金額'[新臺幣']]]/1000000</f>
        <v>6576.9685449999997</v>
      </c>
      <c r="M6054" s="14" t="str" cm="1">
        <f t="array" ref="M6054">_xlfn.TEXTJOIN("", TRUE, _xlfn.XLOOKUP(TRUE, VALUE(表格1[[#This Row],[年月]]) &lt;= VALUE($R$8:$R$12), $Q$8:$Q$12)) &amp; "年度"</f>
        <v>2024年度</v>
      </c>
    </row>
    <row r="6055" spans="1:13" x14ac:dyDescent="0.3">
      <c r="A6055" s="2">
        <v>202311</v>
      </c>
      <c r="B6055" s="19">
        <f>DATE(表格1[[#This Row],[年]],表格1[[#This Row],[月]],1)</f>
        <v>45231</v>
      </c>
      <c r="C6055" s="2" t="str">
        <f>LEFT(表格1[[#This Row],[年月]],4)</f>
        <v>2023</v>
      </c>
      <c r="D6055" s="2" t="str">
        <f>RIGHT(表格1[[#This Row],[年月]],2)</f>
        <v>11</v>
      </c>
      <c r="E6055" s="5">
        <v>66000000</v>
      </c>
      <c r="F6055" s="2" t="str">
        <f>VLOOKUP(TEXT(表格1[[#This Row],[地區]],"00000000"),縣市代碼,2,0)</f>
        <v>臺中市</v>
      </c>
      <c r="G6055" s="2" t="s">
        <v>9</v>
      </c>
      <c r="H6055" s="13">
        <v>7225722</v>
      </c>
      <c r="I6055" s="14">
        <v>10331912890</v>
      </c>
      <c r="J6055" s="14">
        <f>表格1[[#This Row],[信用卡交易筆數]]/1000</f>
        <v>7225.7219999999998</v>
      </c>
      <c r="K6055" s="14">
        <f>表格1[[#This Row],[信用卡交易金額'[新臺幣']]]/1000</f>
        <v>10331912.890000001</v>
      </c>
      <c r="L6055" s="14">
        <f>表格1[[#This Row],[信用卡交易金額'[新臺幣']]]/1000000</f>
        <v>10331.91289</v>
      </c>
      <c r="M6055" s="14" t="str" cm="1">
        <f t="array" ref="M6055">_xlfn.TEXTJOIN("", TRUE, _xlfn.XLOOKUP(TRUE, VALUE(表格1[[#This Row],[年月]]) &lt;= VALUE($R$8:$R$12), $Q$8:$Q$12)) &amp; "年度"</f>
        <v>2024年度</v>
      </c>
    </row>
    <row r="6056" spans="1:13" x14ac:dyDescent="0.3">
      <c r="A6056" s="2">
        <v>202311</v>
      </c>
      <c r="B6056" s="19">
        <f>DATE(表格1[[#This Row],[年]],表格1[[#This Row],[月]],1)</f>
        <v>45231</v>
      </c>
      <c r="C6056" s="2" t="str">
        <f>LEFT(表格1[[#This Row],[年月]],4)</f>
        <v>2023</v>
      </c>
      <c r="D6056" s="2" t="str">
        <f>RIGHT(表格1[[#This Row],[年月]],2)</f>
        <v>11</v>
      </c>
      <c r="E6056" s="5">
        <v>66000000</v>
      </c>
      <c r="F6056" s="2" t="str">
        <f>VLOOKUP(TEXT(表格1[[#This Row],[地區]],"00000000"),縣市代碼,2,0)</f>
        <v>臺中市</v>
      </c>
      <c r="G6056" s="2" t="s">
        <v>10</v>
      </c>
      <c r="H6056" s="13">
        <v>3687143</v>
      </c>
      <c r="I6056" s="14">
        <v>11833639595</v>
      </c>
      <c r="J6056" s="14">
        <f>表格1[[#This Row],[信用卡交易筆數]]/1000</f>
        <v>3687.143</v>
      </c>
      <c r="K6056" s="14">
        <f>表格1[[#This Row],[信用卡交易金額'[新臺幣']]]/1000</f>
        <v>11833639.595000001</v>
      </c>
      <c r="L6056" s="14">
        <f>表格1[[#This Row],[信用卡交易金額'[新臺幣']]]/1000000</f>
        <v>11833.639595000001</v>
      </c>
      <c r="M6056" s="14" t="str" cm="1">
        <f t="array" ref="M6056">_xlfn.TEXTJOIN("", TRUE, _xlfn.XLOOKUP(TRUE, VALUE(表格1[[#This Row],[年月]]) &lt;= VALUE($R$8:$R$12), $Q$8:$Q$12)) &amp; "年度"</f>
        <v>2024年度</v>
      </c>
    </row>
    <row r="6057" spans="1:13" x14ac:dyDescent="0.3">
      <c r="A6057" s="2">
        <v>202311</v>
      </c>
      <c r="B6057" s="19">
        <f>DATE(表格1[[#This Row],[年]],表格1[[#This Row],[月]],1)</f>
        <v>45231</v>
      </c>
      <c r="C6057" s="2" t="str">
        <f>LEFT(表格1[[#This Row],[年月]],4)</f>
        <v>2023</v>
      </c>
      <c r="D6057" s="2" t="str">
        <f>RIGHT(表格1[[#This Row],[年月]],2)</f>
        <v>11</v>
      </c>
      <c r="E6057" s="5">
        <v>10007000</v>
      </c>
      <c r="F6057" s="2" t="str">
        <f>VLOOKUP(TEXT(表格1[[#This Row],[地區]],"00000000"),縣市代碼,2,0)</f>
        <v>彰化縣</v>
      </c>
      <c r="G6057" s="2" t="s">
        <v>4</v>
      </c>
      <c r="H6057" s="13">
        <v>1834425</v>
      </c>
      <c r="I6057" s="14">
        <v>873139001</v>
      </c>
      <c r="J6057" s="14">
        <f>表格1[[#This Row],[信用卡交易筆數]]/1000</f>
        <v>1834.425</v>
      </c>
      <c r="K6057" s="14">
        <f>表格1[[#This Row],[信用卡交易金額'[新臺幣']]]/1000</f>
        <v>873139.00100000005</v>
      </c>
      <c r="L6057" s="14">
        <f>表格1[[#This Row],[信用卡交易金額'[新臺幣']]]/1000000</f>
        <v>873.13900100000001</v>
      </c>
      <c r="M6057" s="14" t="str" cm="1">
        <f t="array" ref="M6057">_xlfn.TEXTJOIN("", TRUE, _xlfn.XLOOKUP(TRUE, VALUE(表格1[[#This Row],[年月]]) &lt;= VALUE($R$8:$R$12), $Q$8:$Q$12)) &amp; "年度"</f>
        <v>2024年度</v>
      </c>
    </row>
    <row r="6058" spans="1:13" x14ac:dyDescent="0.3">
      <c r="A6058" s="2">
        <v>202311</v>
      </c>
      <c r="B6058" s="19">
        <f>DATE(表格1[[#This Row],[年]],表格1[[#This Row],[月]],1)</f>
        <v>45231</v>
      </c>
      <c r="C6058" s="2" t="str">
        <f>LEFT(表格1[[#This Row],[年月]],4)</f>
        <v>2023</v>
      </c>
      <c r="D6058" s="2" t="str">
        <f>RIGHT(表格1[[#This Row],[年月]],2)</f>
        <v>11</v>
      </c>
      <c r="E6058" s="5">
        <v>10007000</v>
      </c>
      <c r="F6058" s="2" t="str">
        <f>VLOOKUP(TEXT(表格1[[#This Row],[地區]],"00000000"),縣市代碼,2,0)</f>
        <v>彰化縣</v>
      </c>
      <c r="G6058" s="2" t="s">
        <v>5</v>
      </c>
      <c r="H6058" s="13">
        <v>160209</v>
      </c>
      <c r="I6058" s="14">
        <v>456208744</v>
      </c>
      <c r="J6058" s="14">
        <f>表格1[[#This Row],[信用卡交易筆數]]/1000</f>
        <v>160.209</v>
      </c>
      <c r="K6058" s="14">
        <f>表格1[[#This Row],[信用卡交易金額'[新臺幣']]]/1000</f>
        <v>456208.74400000001</v>
      </c>
      <c r="L6058" s="14">
        <f>表格1[[#This Row],[信用卡交易金額'[新臺幣']]]/1000000</f>
        <v>456.20874400000002</v>
      </c>
      <c r="M6058" s="14" t="str" cm="1">
        <f t="array" ref="M6058">_xlfn.TEXTJOIN("", TRUE, _xlfn.XLOOKUP(TRUE, VALUE(表格1[[#This Row],[年月]]) &lt;= VALUE($R$8:$R$12), $Q$8:$Q$12)) &amp; "年度"</f>
        <v>2024年度</v>
      </c>
    </row>
    <row r="6059" spans="1:13" x14ac:dyDescent="0.3">
      <c r="A6059" s="2">
        <v>202311</v>
      </c>
      <c r="B6059" s="19">
        <f>DATE(表格1[[#This Row],[年]],表格1[[#This Row],[月]],1)</f>
        <v>45231</v>
      </c>
      <c r="C6059" s="2" t="str">
        <f>LEFT(表格1[[#This Row],[年月]],4)</f>
        <v>2023</v>
      </c>
      <c r="D6059" s="2" t="str">
        <f>RIGHT(表格1[[#This Row],[年月]],2)</f>
        <v>11</v>
      </c>
      <c r="E6059" s="5">
        <v>10007000</v>
      </c>
      <c r="F6059" s="2" t="str">
        <f>VLOOKUP(TEXT(表格1[[#This Row],[地區]],"00000000"),縣市代碼,2,0)</f>
        <v>彰化縣</v>
      </c>
      <c r="G6059" s="2" t="s">
        <v>6</v>
      </c>
      <c r="H6059" s="13">
        <v>202588</v>
      </c>
      <c r="I6059" s="14">
        <v>628388409</v>
      </c>
      <c r="J6059" s="14">
        <f>表格1[[#This Row],[信用卡交易筆數]]/1000</f>
        <v>202.58799999999999</v>
      </c>
      <c r="K6059" s="14">
        <f>表格1[[#This Row],[信用卡交易金額'[新臺幣']]]/1000</f>
        <v>628388.40899999999</v>
      </c>
      <c r="L6059" s="14">
        <f>表格1[[#This Row],[信用卡交易金額'[新臺幣']]]/1000000</f>
        <v>628.38840900000002</v>
      </c>
      <c r="M6059" s="14" t="str" cm="1">
        <f t="array" ref="M6059">_xlfn.TEXTJOIN("", TRUE, _xlfn.XLOOKUP(TRUE, VALUE(表格1[[#This Row],[年月]]) &lt;= VALUE($R$8:$R$12), $Q$8:$Q$12)) &amp; "年度"</f>
        <v>2024年度</v>
      </c>
    </row>
    <row r="6060" spans="1:13" x14ac:dyDescent="0.3">
      <c r="A6060" s="2">
        <v>202311</v>
      </c>
      <c r="B6060" s="19">
        <f>DATE(表格1[[#This Row],[年]],表格1[[#This Row],[月]],1)</f>
        <v>45231</v>
      </c>
      <c r="C6060" s="2" t="str">
        <f>LEFT(表格1[[#This Row],[年月]],4)</f>
        <v>2023</v>
      </c>
      <c r="D6060" s="2" t="str">
        <f>RIGHT(表格1[[#This Row],[年月]],2)</f>
        <v>11</v>
      </c>
      <c r="E6060" s="5">
        <v>10007000</v>
      </c>
      <c r="F6060" s="2" t="str">
        <f>VLOOKUP(TEXT(表格1[[#This Row],[地區]],"00000000"),縣市代碼,2,0)</f>
        <v>彰化縣</v>
      </c>
      <c r="G6060" s="2" t="s">
        <v>7</v>
      </c>
      <c r="H6060" s="13">
        <v>1220549</v>
      </c>
      <c r="I6060" s="14">
        <v>1490002404</v>
      </c>
      <c r="J6060" s="14">
        <f>表格1[[#This Row],[信用卡交易筆數]]/1000</f>
        <v>1220.549</v>
      </c>
      <c r="K6060" s="14">
        <f>表格1[[#This Row],[信用卡交易金額'[新臺幣']]]/1000</f>
        <v>1490002.4040000001</v>
      </c>
      <c r="L6060" s="14">
        <f>表格1[[#This Row],[信用卡交易金額'[新臺幣']]]/1000000</f>
        <v>1490.0024040000001</v>
      </c>
      <c r="M6060" s="14" t="str" cm="1">
        <f t="array" ref="M6060">_xlfn.TEXTJOIN("", TRUE, _xlfn.XLOOKUP(TRUE, VALUE(表格1[[#This Row],[年月]]) &lt;= VALUE($R$8:$R$12), $Q$8:$Q$12)) &amp; "年度"</f>
        <v>2024年度</v>
      </c>
    </row>
    <row r="6061" spans="1:13" x14ac:dyDescent="0.3">
      <c r="A6061" s="2">
        <v>202311</v>
      </c>
      <c r="B6061" s="19">
        <f>DATE(表格1[[#This Row],[年]],表格1[[#This Row],[月]],1)</f>
        <v>45231</v>
      </c>
      <c r="C6061" s="2" t="str">
        <f>LEFT(表格1[[#This Row],[年月]],4)</f>
        <v>2023</v>
      </c>
      <c r="D6061" s="2" t="str">
        <f>RIGHT(表格1[[#This Row],[年月]],2)</f>
        <v>11</v>
      </c>
      <c r="E6061" s="5">
        <v>10007000</v>
      </c>
      <c r="F6061" s="2" t="str">
        <f>VLOOKUP(TEXT(表格1[[#This Row],[地區]],"00000000"),縣市代碼,2,0)</f>
        <v>彰化縣</v>
      </c>
      <c r="G6061" s="2" t="s">
        <v>8</v>
      </c>
      <c r="H6061" s="13">
        <v>773379</v>
      </c>
      <c r="I6061" s="14">
        <v>1447934591</v>
      </c>
      <c r="J6061" s="14">
        <f>表格1[[#This Row],[信用卡交易筆數]]/1000</f>
        <v>773.37900000000002</v>
      </c>
      <c r="K6061" s="14">
        <f>表格1[[#This Row],[信用卡交易金額'[新臺幣']]]/1000</f>
        <v>1447934.591</v>
      </c>
      <c r="L6061" s="14">
        <f>表格1[[#This Row],[信用卡交易金額'[新臺幣']]]/1000000</f>
        <v>1447.934591</v>
      </c>
      <c r="M6061" s="14" t="str" cm="1">
        <f t="array" ref="M6061">_xlfn.TEXTJOIN("", TRUE, _xlfn.XLOOKUP(TRUE, VALUE(表格1[[#This Row],[年月]]) &lt;= VALUE($R$8:$R$12), $Q$8:$Q$12)) &amp; "年度"</f>
        <v>2024年度</v>
      </c>
    </row>
    <row r="6062" spans="1:13" x14ac:dyDescent="0.3">
      <c r="A6062" s="2">
        <v>202311</v>
      </c>
      <c r="B6062" s="19">
        <f>DATE(表格1[[#This Row],[年]],表格1[[#This Row],[月]],1)</f>
        <v>45231</v>
      </c>
      <c r="C6062" s="2" t="str">
        <f>LEFT(表格1[[#This Row],[年月]],4)</f>
        <v>2023</v>
      </c>
      <c r="D6062" s="2" t="str">
        <f>RIGHT(表格1[[#This Row],[年月]],2)</f>
        <v>11</v>
      </c>
      <c r="E6062" s="5">
        <v>10007000</v>
      </c>
      <c r="F6062" s="2" t="str">
        <f>VLOOKUP(TEXT(表格1[[#This Row],[地區]],"00000000"),縣市代碼,2,0)</f>
        <v>彰化縣</v>
      </c>
      <c r="G6062" s="2" t="s">
        <v>9</v>
      </c>
      <c r="H6062" s="13">
        <v>1735164</v>
      </c>
      <c r="I6062" s="14">
        <v>2357598509</v>
      </c>
      <c r="J6062" s="14">
        <f>表格1[[#This Row],[信用卡交易筆數]]/1000</f>
        <v>1735.164</v>
      </c>
      <c r="K6062" s="14">
        <f>表格1[[#This Row],[信用卡交易金額'[新臺幣']]]/1000</f>
        <v>2357598.5090000001</v>
      </c>
      <c r="L6062" s="14">
        <f>表格1[[#This Row],[信用卡交易金額'[新臺幣']]]/1000000</f>
        <v>2357.5985089999999</v>
      </c>
      <c r="M6062" s="14" t="str" cm="1">
        <f t="array" ref="M6062">_xlfn.TEXTJOIN("", TRUE, _xlfn.XLOOKUP(TRUE, VALUE(表格1[[#This Row],[年月]]) &lt;= VALUE($R$8:$R$12), $Q$8:$Q$12)) &amp; "年度"</f>
        <v>2024年度</v>
      </c>
    </row>
    <row r="6063" spans="1:13" x14ac:dyDescent="0.3">
      <c r="A6063" s="2">
        <v>202311</v>
      </c>
      <c r="B6063" s="19">
        <f>DATE(表格1[[#This Row],[年]],表格1[[#This Row],[月]],1)</f>
        <v>45231</v>
      </c>
      <c r="C6063" s="2" t="str">
        <f>LEFT(表格1[[#This Row],[年月]],4)</f>
        <v>2023</v>
      </c>
      <c r="D6063" s="2" t="str">
        <f>RIGHT(表格1[[#This Row],[年月]],2)</f>
        <v>11</v>
      </c>
      <c r="E6063" s="5">
        <v>10007000</v>
      </c>
      <c r="F6063" s="2" t="str">
        <f>VLOOKUP(TEXT(表格1[[#This Row],[地區]],"00000000"),縣市代碼,2,0)</f>
        <v>彰化縣</v>
      </c>
      <c r="G6063" s="2" t="s">
        <v>10</v>
      </c>
      <c r="H6063" s="13">
        <v>1019947</v>
      </c>
      <c r="I6063" s="14">
        <v>3112046575</v>
      </c>
      <c r="J6063" s="14">
        <f>表格1[[#This Row],[信用卡交易筆數]]/1000</f>
        <v>1019.947</v>
      </c>
      <c r="K6063" s="14">
        <f>表格1[[#This Row],[信用卡交易金額'[新臺幣']]]/1000</f>
        <v>3112046.5750000002</v>
      </c>
      <c r="L6063" s="14">
        <f>表格1[[#This Row],[信用卡交易金額'[新臺幣']]]/1000000</f>
        <v>3112.0465749999998</v>
      </c>
      <c r="M6063" s="14" t="str" cm="1">
        <f t="array" ref="M6063">_xlfn.TEXTJOIN("", TRUE, _xlfn.XLOOKUP(TRUE, VALUE(表格1[[#This Row],[年月]]) &lt;= VALUE($R$8:$R$12), $Q$8:$Q$12)) &amp; "年度"</f>
        <v>2024年度</v>
      </c>
    </row>
    <row r="6064" spans="1:13" x14ac:dyDescent="0.3">
      <c r="A6064" s="2">
        <v>202311</v>
      </c>
      <c r="B6064" s="19">
        <f>DATE(表格1[[#This Row],[年]],表格1[[#This Row],[月]],1)</f>
        <v>45231</v>
      </c>
      <c r="C6064" s="2" t="str">
        <f>LEFT(表格1[[#This Row],[年月]],4)</f>
        <v>2023</v>
      </c>
      <c r="D6064" s="2" t="str">
        <f>RIGHT(表格1[[#This Row],[年月]],2)</f>
        <v>11</v>
      </c>
      <c r="E6064" s="5">
        <v>10008000</v>
      </c>
      <c r="F6064" s="2" t="str">
        <f>VLOOKUP(TEXT(表格1[[#This Row],[地區]],"00000000"),縣市代碼,2,0)</f>
        <v>南投縣</v>
      </c>
      <c r="G6064" s="2" t="s">
        <v>4</v>
      </c>
      <c r="H6064" s="13">
        <v>588550</v>
      </c>
      <c r="I6064" s="14">
        <v>275451360</v>
      </c>
      <c r="J6064" s="14">
        <f>表格1[[#This Row],[信用卡交易筆數]]/1000</f>
        <v>588.54999999999995</v>
      </c>
      <c r="K6064" s="14">
        <f>表格1[[#This Row],[信用卡交易金額'[新臺幣']]]/1000</f>
        <v>275451.36</v>
      </c>
      <c r="L6064" s="14">
        <f>表格1[[#This Row],[信用卡交易金額'[新臺幣']]]/1000000</f>
        <v>275.45136000000002</v>
      </c>
      <c r="M6064" s="14" t="str" cm="1">
        <f t="array" ref="M6064">_xlfn.TEXTJOIN("", TRUE, _xlfn.XLOOKUP(TRUE, VALUE(表格1[[#This Row],[年月]]) &lt;= VALUE($R$8:$R$12), $Q$8:$Q$12)) &amp; "年度"</f>
        <v>2024年度</v>
      </c>
    </row>
    <row r="6065" spans="1:13" x14ac:dyDescent="0.3">
      <c r="A6065" s="2">
        <v>202311</v>
      </c>
      <c r="B6065" s="19">
        <f>DATE(表格1[[#This Row],[年]],表格1[[#This Row],[月]],1)</f>
        <v>45231</v>
      </c>
      <c r="C6065" s="2" t="str">
        <f>LEFT(表格1[[#This Row],[年月]],4)</f>
        <v>2023</v>
      </c>
      <c r="D6065" s="2" t="str">
        <f>RIGHT(表格1[[#This Row],[年月]],2)</f>
        <v>11</v>
      </c>
      <c r="E6065" s="5">
        <v>10008000</v>
      </c>
      <c r="F6065" s="2" t="str">
        <f>VLOOKUP(TEXT(表格1[[#This Row],[地區]],"00000000"),縣市代碼,2,0)</f>
        <v>南投縣</v>
      </c>
      <c r="G6065" s="2" t="s">
        <v>5</v>
      </c>
      <c r="H6065" s="13">
        <v>52784</v>
      </c>
      <c r="I6065" s="14">
        <v>136425981</v>
      </c>
      <c r="J6065" s="14">
        <f>表格1[[#This Row],[信用卡交易筆數]]/1000</f>
        <v>52.783999999999999</v>
      </c>
      <c r="K6065" s="14">
        <f>表格1[[#This Row],[信用卡交易金額'[新臺幣']]]/1000</f>
        <v>136425.981</v>
      </c>
      <c r="L6065" s="14">
        <f>表格1[[#This Row],[信用卡交易金額'[新臺幣']]]/1000000</f>
        <v>136.42598100000001</v>
      </c>
      <c r="M6065" s="14" t="str" cm="1">
        <f t="array" ref="M6065">_xlfn.TEXTJOIN("", TRUE, _xlfn.XLOOKUP(TRUE, VALUE(表格1[[#This Row],[年月]]) &lt;= VALUE($R$8:$R$12), $Q$8:$Q$12)) &amp; "年度"</f>
        <v>2024年度</v>
      </c>
    </row>
    <row r="6066" spans="1:13" x14ac:dyDescent="0.3">
      <c r="A6066" s="2">
        <v>202311</v>
      </c>
      <c r="B6066" s="19">
        <f>DATE(表格1[[#This Row],[年]],表格1[[#This Row],[月]],1)</f>
        <v>45231</v>
      </c>
      <c r="C6066" s="2" t="str">
        <f>LEFT(表格1[[#This Row],[年月]],4)</f>
        <v>2023</v>
      </c>
      <c r="D6066" s="2" t="str">
        <f>RIGHT(表格1[[#This Row],[年月]],2)</f>
        <v>11</v>
      </c>
      <c r="E6066" s="5">
        <v>10008000</v>
      </c>
      <c r="F6066" s="2" t="str">
        <f>VLOOKUP(TEXT(表格1[[#This Row],[地區]],"00000000"),縣市代碼,2,0)</f>
        <v>南投縣</v>
      </c>
      <c r="G6066" s="2" t="s">
        <v>6</v>
      </c>
      <c r="H6066" s="13">
        <v>66894</v>
      </c>
      <c r="I6066" s="14">
        <v>216497300</v>
      </c>
      <c r="J6066" s="14">
        <f>表格1[[#This Row],[信用卡交易筆數]]/1000</f>
        <v>66.894000000000005</v>
      </c>
      <c r="K6066" s="14">
        <f>表格1[[#This Row],[信用卡交易金額'[新臺幣']]]/1000</f>
        <v>216497.3</v>
      </c>
      <c r="L6066" s="14">
        <f>表格1[[#This Row],[信用卡交易金額'[新臺幣']]]/1000000</f>
        <v>216.4973</v>
      </c>
      <c r="M6066" s="14" t="str" cm="1">
        <f t="array" ref="M6066">_xlfn.TEXTJOIN("", TRUE, _xlfn.XLOOKUP(TRUE, VALUE(表格1[[#This Row],[年月]]) &lt;= VALUE($R$8:$R$12), $Q$8:$Q$12)) &amp; "年度"</f>
        <v>2024年度</v>
      </c>
    </row>
    <row r="6067" spans="1:13" x14ac:dyDescent="0.3">
      <c r="A6067" s="2">
        <v>202311</v>
      </c>
      <c r="B6067" s="19">
        <f>DATE(表格1[[#This Row],[年]],表格1[[#This Row],[月]],1)</f>
        <v>45231</v>
      </c>
      <c r="C6067" s="2" t="str">
        <f>LEFT(表格1[[#This Row],[年月]],4)</f>
        <v>2023</v>
      </c>
      <c r="D6067" s="2" t="str">
        <f>RIGHT(表格1[[#This Row],[年月]],2)</f>
        <v>11</v>
      </c>
      <c r="E6067" s="5">
        <v>10008000</v>
      </c>
      <c r="F6067" s="2" t="str">
        <f>VLOOKUP(TEXT(表格1[[#This Row],[地區]],"00000000"),縣市代碼,2,0)</f>
        <v>南投縣</v>
      </c>
      <c r="G6067" s="2" t="s">
        <v>7</v>
      </c>
      <c r="H6067" s="13">
        <v>419007</v>
      </c>
      <c r="I6067" s="14">
        <v>516654255</v>
      </c>
      <c r="J6067" s="14">
        <f>表格1[[#This Row],[信用卡交易筆數]]/1000</f>
        <v>419.00700000000001</v>
      </c>
      <c r="K6067" s="14">
        <f>表格1[[#This Row],[信用卡交易金額'[新臺幣']]]/1000</f>
        <v>516654.255</v>
      </c>
      <c r="L6067" s="14">
        <f>表格1[[#This Row],[信用卡交易金額'[新臺幣']]]/1000000</f>
        <v>516.65425500000003</v>
      </c>
      <c r="M6067" s="14" t="str" cm="1">
        <f t="array" ref="M6067">_xlfn.TEXTJOIN("", TRUE, _xlfn.XLOOKUP(TRUE, VALUE(表格1[[#This Row],[年月]]) &lt;= VALUE($R$8:$R$12), $Q$8:$Q$12)) &amp; "年度"</f>
        <v>2024年度</v>
      </c>
    </row>
    <row r="6068" spans="1:13" x14ac:dyDescent="0.3">
      <c r="A6068" s="2">
        <v>202311</v>
      </c>
      <c r="B6068" s="19">
        <f>DATE(表格1[[#This Row],[年]],表格1[[#This Row],[月]],1)</f>
        <v>45231</v>
      </c>
      <c r="C6068" s="2" t="str">
        <f>LEFT(表格1[[#This Row],[年月]],4)</f>
        <v>2023</v>
      </c>
      <c r="D6068" s="2" t="str">
        <f>RIGHT(表格1[[#This Row],[年月]],2)</f>
        <v>11</v>
      </c>
      <c r="E6068" s="5">
        <v>10008000</v>
      </c>
      <c r="F6068" s="2" t="str">
        <f>VLOOKUP(TEXT(表格1[[#This Row],[地區]],"00000000"),縣市代碼,2,0)</f>
        <v>南投縣</v>
      </c>
      <c r="G6068" s="2" t="s">
        <v>8</v>
      </c>
      <c r="H6068" s="13">
        <v>373798</v>
      </c>
      <c r="I6068" s="14">
        <v>477939350</v>
      </c>
      <c r="J6068" s="14">
        <f>表格1[[#This Row],[信用卡交易筆數]]/1000</f>
        <v>373.798</v>
      </c>
      <c r="K6068" s="14">
        <f>表格1[[#This Row],[信用卡交易金額'[新臺幣']]]/1000</f>
        <v>477939.35</v>
      </c>
      <c r="L6068" s="14">
        <f>表格1[[#This Row],[信用卡交易金額'[新臺幣']]]/1000000</f>
        <v>477.93934999999999</v>
      </c>
      <c r="M6068" s="14" t="str" cm="1">
        <f t="array" ref="M6068">_xlfn.TEXTJOIN("", TRUE, _xlfn.XLOOKUP(TRUE, VALUE(表格1[[#This Row],[年月]]) &lt;= VALUE($R$8:$R$12), $Q$8:$Q$12)) &amp; "年度"</f>
        <v>2024年度</v>
      </c>
    </row>
    <row r="6069" spans="1:13" x14ac:dyDescent="0.3">
      <c r="A6069" s="2">
        <v>202311</v>
      </c>
      <c r="B6069" s="19">
        <f>DATE(表格1[[#This Row],[年]],表格1[[#This Row],[月]],1)</f>
        <v>45231</v>
      </c>
      <c r="C6069" s="2" t="str">
        <f>LEFT(表格1[[#This Row],[年月]],4)</f>
        <v>2023</v>
      </c>
      <c r="D6069" s="2" t="str">
        <f>RIGHT(表格1[[#This Row],[年月]],2)</f>
        <v>11</v>
      </c>
      <c r="E6069" s="5">
        <v>10008000</v>
      </c>
      <c r="F6069" s="2" t="str">
        <f>VLOOKUP(TEXT(表格1[[#This Row],[地區]],"00000000"),縣市代碼,2,0)</f>
        <v>南投縣</v>
      </c>
      <c r="G6069" s="2" t="s">
        <v>9</v>
      </c>
      <c r="H6069" s="13">
        <v>572120</v>
      </c>
      <c r="I6069" s="14">
        <v>766578971</v>
      </c>
      <c r="J6069" s="14">
        <f>表格1[[#This Row],[信用卡交易筆數]]/1000</f>
        <v>572.12</v>
      </c>
      <c r="K6069" s="14">
        <f>表格1[[#This Row],[信用卡交易金額'[新臺幣']]]/1000</f>
        <v>766578.97100000002</v>
      </c>
      <c r="L6069" s="14">
        <f>表格1[[#This Row],[信用卡交易金額'[新臺幣']]]/1000000</f>
        <v>766.57897100000002</v>
      </c>
      <c r="M6069" s="14" t="str" cm="1">
        <f t="array" ref="M6069">_xlfn.TEXTJOIN("", TRUE, _xlfn.XLOOKUP(TRUE, VALUE(表格1[[#This Row],[年月]]) &lt;= VALUE($R$8:$R$12), $Q$8:$Q$12)) &amp; "年度"</f>
        <v>2024年度</v>
      </c>
    </row>
    <row r="6070" spans="1:13" x14ac:dyDescent="0.3">
      <c r="A6070" s="2">
        <v>202311</v>
      </c>
      <c r="B6070" s="19">
        <f>DATE(表格1[[#This Row],[年]],表格1[[#This Row],[月]],1)</f>
        <v>45231</v>
      </c>
      <c r="C6070" s="2" t="str">
        <f>LEFT(表格1[[#This Row],[年月]],4)</f>
        <v>2023</v>
      </c>
      <c r="D6070" s="2" t="str">
        <f>RIGHT(表格1[[#This Row],[年月]],2)</f>
        <v>11</v>
      </c>
      <c r="E6070" s="5">
        <v>10008000</v>
      </c>
      <c r="F6070" s="2" t="str">
        <f>VLOOKUP(TEXT(表格1[[#This Row],[地區]],"00000000"),縣市代碼,2,0)</f>
        <v>南投縣</v>
      </c>
      <c r="G6070" s="2" t="s">
        <v>10</v>
      </c>
      <c r="H6070" s="13">
        <v>329725</v>
      </c>
      <c r="I6070" s="14">
        <v>1009496155</v>
      </c>
      <c r="J6070" s="14">
        <f>表格1[[#This Row],[信用卡交易筆數]]/1000</f>
        <v>329.72500000000002</v>
      </c>
      <c r="K6070" s="14">
        <f>表格1[[#This Row],[信用卡交易金額'[新臺幣']]]/1000</f>
        <v>1009496.155</v>
      </c>
      <c r="L6070" s="14">
        <f>表格1[[#This Row],[信用卡交易金額'[新臺幣']]]/1000000</f>
        <v>1009.496155</v>
      </c>
      <c r="M6070" s="14" t="str" cm="1">
        <f t="array" ref="M6070">_xlfn.TEXTJOIN("", TRUE, _xlfn.XLOOKUP(TRUE, VALUE(表格1[[#This Row],[年月]]) &lt;= VALUE($R$8:$R$12), $Q$8:$Q$12)) &amp; "年度"</f>
        <v>2024年度</v>
      </c>
    </row>
    <row r="6071" spans="1:13" x14ac:dyDescent="0.3">
      <c r="A6071" s="2">
        <v>202311</v>
      </c>
      <c r="B6071" s="19">
        <f>DATE(表格1[[#This Row],[年]],表格1[[#This Row],[月]],1)</f>
        <v>45231</v>
      </c>
      <c r="C6071" s="2" t="str">
        <f>LEFT(表格1[[#This Row],[年月]],4)</f>
        <v>2023</v>
      </c>
      <c r="D6071" s="2" t="str">
        <f>RIGHT(表格1[[#This Row],[年月]],2)</f>
        <v>11</v>
      </c>
      <c r="E6071" s="5">
        <v>10009000</v>
      </c>
      <c r="F6071" s="2" t="str">
        <f>VLOOKUP(TEXT(表格1[[#This Row],[地區]],"00000000"),縣市代碼,2,0)</f>
        <v>雲林縣</v>
      </c>
      <c r="G6071" s="2" t="s">
        <v>4</v>
      </c>
      <c r="H6071" s="13">
        <v>735546</v>
      </c>
      <c r="I6071" s="14">
        <v>334168615</v>
      </c>
      <c r="J6071" s="14">
        <f>表格1[[#This Row],[信用卡交易筆數]]/1000</f>
        <v>735.54600000000005</v>
      </c>
      <c r="K6071" s="14">
        <f>表格1[[#This Row],[信用卡交易金額'[新臺幣']]]/1000</f>
        <v>334168.61499999999</v>
      </c>
      <c r="L6071" s="14">
        <f>表格1[[#This Row],[信用卡交易金額'[新臺幣']]]/1000000</f>
        <v>334.16861499999999</v>
      </c>
      <c r="M6071" s="14" t="str" cm="1">
        <f t="array" ref="M6071">_xlfn.TEXTJOIN("", TRUE, _xlfn.XLOOKUP(TRUE, VALUE(表格1[[#This Row],[年月]]) &lt;= VALUE($R$8:$R$12), $Q$8:$Q$12)) &amp; "年度"</f>
        <v>2024年度</v>
      </c>
    </row>
    <row r="6072" spans="1:13" x14ac:dyDescent="0.3">
      <c r="A6072" s="2">
        <v>202311</v>
      </c>
      <c r="B6072" s="19">
        <f>DATE(表格1[[#This Row],[年]],表格1[[#This Row],[月]],1)</f>
        <v>45231</v>
      </c>
      <c r="C6072" s="2" t="str">
        <f>LEFT(表格1[[#This Row],[年月]],4)</f>
        <v>2023</v>
      </c>
      <c r="D6072" s="2" t="str">
        <f>RIGHT(表格1[[#This Row],[年月]],2)</f>
        <v>11</v>
      </c>
      <c r="E6072" s="5">
        <v>10009000</v>
      </c>
      <c r="F6072" s="2" t="str">
        <f>VLOOKUP(TEXT(表格1[[#This Row],[地區]],"00000000"),縣市代碼,2,0)</f>
        <v>雲林縣</v>
      </c>
      <c r="G6072" s="2" t="s">
        <v>5</v>
      </c>
      <c r="H6072" s="13">
        <v>70619</v>
      </c>
      <c r="I6072" s="14">
        <v>190084349</v>
      </c>
      <c r="J6072" s="14">
        <f>表格1[[#This Row],[信用卡交易筆數]]/1000</f>
        <v>70.619</v>
      </c>
      <c r="K6072" s="14">
        <f>表格1[[#This Row],[信用卡交易金額'[新臺幣']]]/1000</f>
        <v>190084.34899999999</v>
      </c>
      <c r="L6072" s="14">
        <f>表格1[[#This Row],[信用卡交易金額'[新臺幣']]]/1000000</f>
        <v>190.084349</v>
      </c>
      <c r="M6072" s="14" t="str" cm="1">
        <f t="array" ref="M6072">_xlfn.TEXTJOIN("", TRUE, _xlfn.XLOOKUP(TRUE, VALUE(表格1[[#This Row],[年月]]) &lt;= VALUE($R$8:$R$12), $Q$8:$Q$12)) &amp; "年度"</f>
        <v>2024年度</v>
      </c>
    </row>
    <row r="6073" spans="1:13" x14ac:dyDescent="0.3">
      <c r="A6073" s="2">
        <v>202311</v>
      </c>
      <c r="B6073" s="19">
        <f>DATE(表格1[[#This Row],[年]],表格1[[#This Row],[月]],1)</f>
        <v>45231</v>
      </c>
      <c r="C6073" s="2" t="str">
        <f>LEFT(表格1[[#This Row],[年月]],4)</f>
        <v>2023</v>
      </c>
      <c r="D6073" s="2" t="str">
        <f>RIGHT(表格1[[#This Row],[年月]],2)</f>
        <v>11</v>
      </c>
      <c r="E6073" s="5">
        <v>10009000</v>
      </c>
      <c r="F6073" s="2" t="str">
        <f>VLOOKUP(TEXT(表格1[[#This Row],[地區]],"00000000"),縣市代碼,2,0)</f>
        <v>雲林縣</v>
      </c>
      <c r="G6073" s="2" t="s">
        <v>6</v>
      </c>
      <c r="H6073" s="13">
        <v>86444</v>
      </c>
      <c r="I6073" s="14">
        <v>267998950</v>
      </c>
      <c r="J6073" s="14">
        <f>表格1[[#This Row],[信用卡交易筆數]]/1000</f>
        <v>86.444000000000003</v>
      </c>
      <c r="K6073" s="14">
        <f>表格1[[#This Row],[信用卡交易金額'[新臺幣']]]/1000</f>
        <v>267998.95</v>
      </c>
      <c r="L6073" s="14">
        <f>表格1[[#This Row],[信用卡交易金額'[新臺幣']]]/1000000</f>
        <v>267.99894999999998</v>
      </c>
      <c r="M6073" s="14" t="str" cm="1">
        <f t="array" ref="M6073">_xlfn.TEXTJOIN("", TRUE, _xlfn.XLOOKUP(TRUE, VALUE(表格1[[#This Row],[年月]]) &lt;= VALUE($R$8:$R$12), $Q$8:$Q$12)) &amp; "年度"</f>
        <v>2024年度</v>
      </c>
    </row>
    <row r="6074" spans="1:13" x14ac:dyDescent="0.3">
      <c r="A6074" s="2">
        <v>202311</v>
      </c>
      <c r="B6074" s="19">
        <f>DATE(表格1[[#This Row],[年]],表格1[[#This Row],[月]],1)</f>
        <v>45231</v>
      </c>
      <c r="C6074" s="2" t="str">
        <f>LEFT(表格1[[#This Row],[年月]],4)</f>
        <v>2023</v>
      </c>
      <c r="D6074" s="2" t="str">
        <f>RIGHT(表格1[[#This Row],[年月]],2)</f>
        <v>11</v>
      </c>
      <c r="E6074" s="5">
        <v>10009000</v>
      </c>
      <c r="F6074" s="2" t="str">
        <f>VLOOKUP(TEXT(表格1[[#This Row],[地區]],"00000000"),縣市代碼,2,0)</f>
        <v>雲林縣</v>
      </c>
      <c r="G6074" s="2" t="s">
        <v>7</v>
      </c>
      <c r="H6074" s="13">
        <v>575097</v>
      </c>
      <c r="I6074" s="14">
        <v>706468121</v>
      </c>
      <c r="J6074" s="14">
        <f>表格1[[#This Row],[信用卡交易筆數]]/1000</f>
        <v>575.09699999999998</v>
      </c>
      <c r="K6074" s="14">
        <f>表格1[[#This Row],[信用卡交易金額'[新臺幣']]]/1000</f>
        <v>706468.12100000004</v>
      </c>
      <c r="L6074" s="14">
        <f>表格1[[#This Row],[信用卡交易金額'[新臺幣']]]/1000000</f>
        <v>706.468121</v>
      </c>
      <c r="M6074" s="14" t="str" cm="1">
        <f t="array" ref="M6074">_xlfn.TEXTJOIN("", TRUE, _xlfn.XLOOKUP(TRUE, VALUE(表格1[[#This Row],[年月]]) &lt;= VALUE($R$8:$R$12), $Q$8:$Q$12)) &amp; "年度"</f>
        <v>2024年度</v>
      </c>
    </row>
    <row r="6075" spans="1:13" x14ac:dyDescent="0.3">
      <c r="A6075" s="2">
        <v>202311</v>
      </c>
      <c r="B6075" s="19">
        <f>DATE(表格1[[#This Row],[年]],表格1[[#This Row],[月]],1)</f>
        <v>45231</v>
      </c>
      <c r="C6075" s="2" t="str">
        <f>LEFT(表格1[[#This Row],[年月]],4)</f>
        <v>2023</v>
      </c>
      <c r="D6075" s="2" t="str">
        <f>RIGHT(表格1[[#This Row],[年月]],2)</f>
        <v>11</v>
      </c>
      <c r="E6075" s="5">
        <v>10009000</v>
      </c>
      <c r="F6075" s="2" t="str">
        <f>VLOOKUP(TEXT(表格1[[#This Row],[地區]],"00000000"),縣市代碼,2,0)</f>
        <v>雲林縣</v>
      </c>
      <c r="G6075" s="2" t="s">
        <v>8</v>
      </c>
      <c r="H6075" s="13">
        <v>373117</v>
      </c>
      <c r="I6075" s="14">
        <v>567225469</v>
      </c>
      <c r="J6075" s="14">
        <f>表格1[[#This Row],[信用卡交易筆數]]/1000</f>
        <v>373.11700000000002</v>
      </c>
      <c r="K6075" s="14">
        <f>表格1[[#This Row],[信用卡交易金額'[新臺幣']]]/1000</f>
        <v>567225.46900000004</v>
      </c>
      <c r="L6075" s="14">
        <f>表格1[[#This Row],[信用卡交易金額'[新臺幣']]]/1000000</f>
        <v>567.22546899999998</v>
      </c>
      <c r="M6075" s="14" t="str" cm="1">
        <f t="array" ref="M6075">_xlfn.TEXTJOIN("", TRUE, _xlfn.XLOOKUP(TRUE, VALUE(表格1[[#This Row],[年月]]) &lt;= VALUE($R$8:$R$12), $Q$8:$Q$12)) &amp; "年度"</f>
        <v>2024年度</v>
      </c>
    </row>
    <row r="6076" spans="1:13" x14ac:dyDescent="0.3">
      <c r="A6076" s="2">
        <v>202311</v>
      </c>
      <c r="B6076" s="19">
        <f>DATE(表格1[[#This Row],[年]],表格1[[#This Row],[月]],1)</f>
        <v>45231</v>
      </c>
      <c r="C6076" s="2" t="str">
        <f>LEFT(表格1[[#This Row],[年月]],4)</f>
        <v>2023</v>
      </c>
      <c r="D6076" s="2" t="str">
        <f>RIGHT(表格1[[#This Row],[年月]],2)</f>
        <v>11</v>
      </c>
      <c r="E6076" s="5">
        <v>10009000</v>
      </c>
      <c r="F6076" s="2" t="str">
        <f>VLOOKUP(TEXT(表格1[[#This Row],[地區]],"00000000"),縣市代碼,2,0)</f>
        <v>雲林縣</v>
      </c>
      <c r="G6076" s="2" t="s">
        <v>9</v>
      </c>
      <c r="H6076" s="13">
        <v>718181</v>
      </c>
      <c r="I6076" s="14">
        <v>1016024005</v>
      </c>
      <c r="J6076" s="14">
        <f>表格1[[#This Row],[信用卡交易筆數]]/1000</f>
        <v>718.18100000000004</v>
      </c>
      <c r="K6076" s="14">
        <f>表格1[[#This Row],[信用卡交易金額'[新臺幣']]]/1000</f>
        <v>1016024.005</v>
      </c>
      <c r="L6076" s="14">
        <f>表格1[[#This Row],[信用卡交易金額'[新臺幣']]]/1000000</f>
        <v>1016.024005</v>
      </c>
      <c r="M6076" s="14" t="str" cm="1">
        <f t="array" ref="M6076">_xlfn.TEXTJOIN("", TRUE, _xlfn.XLOOKUP(TRUE, VALUE(表格1[[#This Row],[年月]]) &lt;= VALUE($R$8:$R$12), $Q$8:$Q$12)) &amp; "年度"</f>
        <v>2024年度</v>
      </c>
    </row>
    <row r="6077" spans="1:13" x14ac:dyDescent="0.3">
      <c r="A6077" s="2">
        <v>202311</v>
      </c>
      <c r="B6077" s="19">
        <f>DATE(表格1[[#This Row],[年]],表格1[[#This Row],[月]],1)</f>
        <v>45231</v>
      </c>
      <c r="C6077" s="2" t="str">
        <f>LEFT(表格1[[#This Row],[年月]],4)</f>
        <v>2023</v>
      </c>
      <c r="D6077" s="2" t="str">
        <f>RIGHT(表格1[[#This Row],[年月]],2)</f>
        <v>11</v>
      </c>
      <c r="E6077" s="5">
        <v>10009000</v>
      </c>
      <c r="F6077" s="2" t="str">
        <f>VLOOKUP(TEXT(表格1[[#This Row],[地區]],"00000000"),縣市代碼,2,0)</f>
        <v>雲林縣</v>
      </c>
      <c r="G6077" s="2" t="s">
        <v>10</v>
      </c>
      <c r="H6077" s="13">
        <v>421972</v>
      </c>
      <c r="I6077" s="14">
        <v>1318739447</v>
      </c>
      <c r="J6077" s="14">
        <f>表格1[[#This Row],[信用卡交易筆數]]/1000</f>
        <v>421.97199999999998</v>
      </c>
      <c r="K6077" s="14">
        <f>表格1[[#This Row],[信用卡交易金額'[新臺幣']]]/1000</f>
        <v>1318739.4469999999</v>
      </c>
      <c r="L6077" s="14">
        <f>表格1[[#This Row],[信用卡交易金額'[新臺幣']]]/1000000</f>
        <v>1318.7394469999999</v>
      </c>
      <c r="M6077" s="14" t="str" cm="1">
        <f t="array" ref="M6077">_xlfn.TEXTJOIN("", TRUE, _xlfn.XLOOKUP(TRUE, VALUE(表格1[[#This Row],[年月]]) &lt;= VALUE($R$8:$R$12), $Q$8:$Q$12)) &amp; "年度"</f>
        <v>2024年度</v>
      </c>
    </row>
    <row r="6078" spans="1:13" x14ac:dyDescent="0.3">
      <c r="A6078" s="2">
        <v>202311</v>
      </c>
      <c r="B6078" s="19">
        <f>DATE(表格1[[#This Row],[年]],表格1[[#This Row],[月]],1)</f>
        <v>45231</v>
      </c>
      <c r="C6078" s="2" t="str">
        <f>LEFT(表格1[[#This Row],[年月]],4)</f>
        <v>2023</v>
      </c>
      <c r="D6078" s="2" t="str">
        <f>RIGHT(表格1[[#This Row],[年月]],2)</f>
        <v>11</v>
      </c>
      <c r="E6078" s="5">
        <v>10010000</v>
      </c>
      <c r="F6078" s="2" t="str">
        <f>VLOOKUP(TEXT(表格1[[#This Row],[地區]],"00000000"),縣市代碼,2,0)</f>
        <v>嘉義縣</v>
      </c>
      <c r="G6078" s="2" t="s">
        <v>4</v>
      </c>
      <c r="H6078" s="13">
        <v>515382</v>
      </c>
      <c r="I6078" s="14">
        <v>232091926</v>
      </c>
      <c r="J6078" s="14">
        <f>表格1[[#This Row],[信用卡交易筆數]]/1000</f>
        <v>515.38199999999995</v>
      </c>
      <c r="K6078" s="14">
        <f>表格1[[#This Row],[信用卡交易金額'[新臺幣']]]/1000</f>
        <v>232091.92600000001</v>
      </c>
      <c r="L6078" s="14">
        <f>表格1[[#This Row],[信用卡交易金額'[新臺幣']]]/1000000</f>
        <v>232.091926</v>
      </c>
      <c r="M6078" s="14" t="str" cm="1">
        <f t="array" ref="M6078">_xlfn.TEXTJOIN("", TRUE, _xlfn.XLOOKUP(TRUE, VALUE(表格1[[#This Row],[年月]]) &lt;= VALUE($R$8:$R$12), $Q$8:$Q$12)) &amp; "年度"</f>
        <v>2024年度</v>
      </c>
    </row>
    <row r="6079" spans="1:13" x14ac:dyDescent="0.3">
      <c r="A6079" s="2">
        <v>202311</v>
      </c>
      <c r="B6079" s="19">
        <f>DATE(表格1[[#This Row],[年]],表格1[[#This Row],[月]],1)</f>
        <v>45231</v>
      </c>
      <c r="C6079" s="2" t="str">
        <f>LEFT(表格1[[#This Row],[年月]],4)</f>
        <v>2023</v>
      </c>
      <c r="D6079" s="2" t="str">
        <f>RIGHT(表格1[[#This Row],[年月]],2)</f>
        <v>11</v>
      </c>
      <c r="E6079" s="5">
        <v>10010000</v>
      </c>
      <c r="F6079" s="2" t="str">
        <f>VLOOKUP(TEXT(表格1[[#This Row],[地區]],"00000000"),縣市代碼,2,0)</f>
        <v>嘉義縣</v>
      </c>
      <c r="G6079" s="2" t="s">
        <v>5</v>
      </c>
      <c r="H6079" s="13">
        <v>47152</v>
      </c>
      <c r="I6079" s="14">
        <v>127184018</v>
      </c>
      <c r="J6079" s="14">
        <f>表格1[[#This Row],[信用卡交易筆數]]/1000</f>
        <v>47.152000000000001</v>
      </c>
      <c r="K6079" s="14">
        <f>表格1[[#This Row],[信用卡交易金額'[新臺幣']]]/1000</f>
        <v>127184.018</v>
      </c>
      <c r="L6079" s="14">
        <f>表格1[[#This Row],[信用卡交易金額'[新臺幣']]]/1000000</f>
        <v>127.18401799999999</v>
      </c>
      <c r="M6079" s="14" t="str" cm="1">
        <f t="array" ref="M6079">_xlfn.TEXTJOIN("", TRUE, _xlfn.XLOOKUP(TRUE, VALUE(表格1[[#This Row],[年月]]) &lt;= VALUE($R$8:$R$12), $Q$8:$Q$12)) &amp; "年度"</f>
        <v>2024年度</v>
      </c>
    </row>
    <row r="6080" spans="1:13" x14ac:dyDescent="0.3">
      <c r="A6080" s="2">
        <v>202311</v>
      </c>
      <c r="B6080" s="19">
        <f>DATE(表格1[[#This Row],[年]],表格1[[#This Row],[月]],1)</f>
        <v>45231</v>
      </c>
      <c r="C6080" s="2" t="str">
        <f>LEFT(表格1[[#This Row],[年月]],4)</f>
        <v>2023</v>
      </c>
      <c r="D6080" s="2" t="str">
        <f>RIGHT(表格1[[#This Row],[年月]],2)</f>
        <v>11</v>
      </c>
      <c r="E6080" s="5">
        <v>10010000</v>
      </c>
      <c r="F6080" s="2" t="str">
        <f>VLOOKUP(TEXT(表格1[[#This Row],[地區]],"00000000"),縣市代碼,2,0)</f>
        <v>嘉義縣</v>
      </c>
      <c r="G6080" s="2" t="s">
        <v>6</v>
      </c>
      <c r="H6080" s="13">
        <v>59926</v>
      </c>
      <c r="I6080" s="14">
        <v>176322699</v>
      </c>
      <c r="J6080" s="14">
        <f>表格1[[#This Row],[信用卡交易筆數]]/1000</f>
        <v>59.926000000000002</v>
      </c>
      <c r="K6080" s="14">
        <f>表格1[[#This Row],[信用卡交易金額'[新臺幣']]]/1000</f>
        <v>176322.69899999999</v>
      </c>
      <c r="L6080" s="14">
        <f>表格1[[#This Row],[信用卡交易金額'[新臺幣']]]/1000000</f>
        <v>176.322699</v>
      </c>
      <c r="M6080" s="14" t="str" cm="1">
        <f t="array" ref="M6080">_xlfn.TEXTJOIN("", TRUE, _xlfn.XLOOKUP(TRUE, VALUE(表格1[[#This Row],[年月]]) &lt;= VALUE($R$8:$R$12), $Q$8:$Q$12)) &amp; "年度"</f>
        <v>2024年度</v>
      </c>
    </row>
    <row r="6081" spans="1:13" x14ac:dyDescent="0.3">
      <c r="A6081" s="2">
        <v>202311</v>
      </c>
      <c r="B6081" s="19">
        <f>DATE(表格1[[#This Row],[年]],表格1[[#This Row],[月]],1)</f>
        <v>45231</v>
      </c>
      <c r="C6081" s="2" t="str">
        <f>LEFT(表格1[[#This Row],[年月]],4)</f>
        <v>2023</v>
      </c>
      <c r="D6081" s="2" t="str">
        <f>RIGHT(表格1[[#This Row],[年月]],2)</f>
        <v>11</v>
      </c>
      <c r="E6081" s="5">
        <v>10010000</v>
      </c>
      <c r="F6081" s="2" t="str">
        <f>VLOOKUP(TEXT(表格1[[#This Row],[地區]],"00000000"),縣市代碼,2,0)</f>
        <v>嘉義縣</v>
      </c>
      <c r="G6081" s="2" t="s">
        <v>7</v>
      </c>
      <c r="H6081" s="13">
        <v>427638</v>
      </c>
      <c r="I6081" s="14">
        <v>513751250</v>
      </c>
      <c r="J6081" s="14">
        <f>表格1[[#This Row],[信用卡交易筆數]]/1000</f>
        <v>427.63799999999998</v>
      </c>
      <c r="K6081" s="14">
        <f>表格1[[#This Row],[信用卡交易金額'[新臺幣']]]/1000</f>
        <v>513751.25</v>
      </c>
      <c r="L6081" s="14">
        <f>表格1[[#This Row],[信用卡交易金額'[新臺幣']]]/1000000</f>
        <v>513.75125000000003</v>
      </c>
      <c r="M6081" s="14" t="str" cm="1">
        <f t="array" ref="M6081">_xlfn.TEXTJOIN("", TRUE, _xlfn.XLOOKUP(TRUE, VALUE(表格1[[#This Row],[年月]]) &lt;= VALUE($R$8:$R$12), $Q$8:$Q$12)) &amp; "年度"</f>
        <v>2024年度</v>
      </c>
    </row>
    <row r="6082" spans="1:13" x14ac:dyDescent="0.3">
      <c r="A6082" s="2">
        <v>202311</v>
      </c>
      <c r="B6082" s="19">
        <f>DATE(表格1[[#This Row],[年]],表格1[[#This Row],[月]],1)</f>
        <v>45231</v>
      </c>
      <c r="C6082" s="2" t="str">
        <f>LEFT(表格1[[#This Row],[年月]],4)</f>
        <v>2023</v>
      </c>
      <c r="D6082" s="2" t="str">
        <f>RIGHT(表格1[[#This Row],[年月]],2)</f>
        <v>11</v>
      </c>
      <c r="E6082" s="5">
        <v>10010000</v>
      </c>
      <c r="F6082" s="2" t="str">
        <f>VLOOKUP(TEXT(表格1[[#This Row],[地區]],"00000000"),縣市代碼,2,0)</f>
        <v>嘉義縣</v>
      </c>
      <c r="G6082" s="2" t="s">
        <v>8</v>
      </c>
      <c r="H6082" s="13">
        <v>240704</v>
      </c>
      <c r="I6082" s="14">
        <v>389119344</v>
      </c>
      <c r="J6082" s="14">
        <f>表格1[[#This Row],[信用卡交易筆數]]/1000</f>
        <v>240.70400000000001</v>
      </c>
      <c r="K6082" s="14">
        <f>表格1[[#This Row],[信用卡交易金額'[新臺幣']]]/1000</f>
        <v>389119.34399999998</v>
      </c>
      <c r="L6082" s="14">
        <f>表格1[[#This Row],[信用卡交易金額'[新臺幣']]]/1000000</f>
        <v>389.11934400000001</v>
      </c>
      <c r="M6082" s="14" t="str" cm="1">
        <f t="array" ref="M6082">_xlfn.TEXTJOIN("", TRUE, _xlfn.XLOOKUP(TRUE, VALUE(表格1[[#This Row],[年月]]) &lt;= VALUE($R$8:$R$12), $Q$8:$Q$12)) &amp; "年度"</f>
        <v>2024年度</v>
      </c>
    </row>
    <row r="6083" spans="1:13" x14ac:dyDescent="0.3">
      <c r="A6083" s="2">
        <v>202311</v>
      </c>
      <c r="B6083" s="19">
        <f>DATE(表格1[[#This Row],[年]],表格1[[#This Row],[月]],1)</f>
        <v>45231</v>
      </c>
      <c r="C6083" s="2" t="str">
        <f>LEFT(表格1[[#This Row],[年月]],4)</f>
        <v>2023</v>
      </c>
      <c r="D6083" s="2" t="str">
        <f>RIGHT(表格1[[#This Row],[年月]],2)</f>
        <v>11</v>
      </c>
      <c r="E6083" s="5">
        <v>10010000</v>
      </c>
      <c r="F6083" s="2" t="str">
        <f>VLOOKUP(TEXT(表格1[[#This Row],[地區]],"00000000"),縣市代碼,2,0)</f>
        <v>嘉義縣</v>
      </c>
      <c r="G6083" s="2" t="s">
        <v>9</v>
      </c>
      <c r="H6083" s="13">
        <v>542093</v>
      </c>
      <c r="I6083" s="14">
        <v>779819091</v>
      </c>
      <c r="J6083" s="14">
        <f>表格1[[#This Row],[信用卡交易筆數]]/1000</f>
        <v>542.09299999999996</v>
      </c>
      <c r="K6083" s="14">
        <f>表格1[[#This Row],[信用卡交易金額'[新臺幣']]]/1000</f>
        <v>779819.09100000001</v>
      </c>
      <c r="L6083" s="14">
        <f>表格1[[#This Row],[信用卡交易金額'[新臺幣']]]/1000000</f>
        <v>779.81909099999996</v>
      </c>
      <c r="M6083" s="14" t="str" cm="1">
        <f t="array" ref="M6083">_xlfn.TEXTJOIN("", TRUE, _xlfn.XLOOKUP(TRUE, VALUE(表格1[[#This Row],[年月]]) &lt;= VALUE($R$8:$R$12), $Q$8:$Q$12)) &amp; "年度"</f>
        <v>2024年度</v>
      </c>
    </row>
    <row r="6084" spans="1:13" x14ac:dyDescent="0.3">
      <c r="A6084" s="2">
        <v>202311</v>
      </c>
      <c r="B6084" s="19">
        <f>DATE(表格1[[#This Row],[年]],表格1[[#This Row],[月]],1)</f>
        <v>45231</v>
      </c>
      <c r="C6084" s="2" t="str">
        <f>LEFT(表格1[[#This Row],[年月]],4)</f>
        <v>2023</v>
      </c>
      <c r="D6084" s="2" t="str">
        <f>RIGHT(表格1[[#This Row],[年月]],2)</f>
        <v>11</v>
      </c>
      <c r="E6084" s="5">
        <v>10010000</v>
      </c>
      <c r="F6084" s="2" t="str">
        <f>VLOOKUP(TEXT(表格1[[#This Row],[地區]],"00000000"),縣市代碼,2,0)</f>
        <v>嘉義縣</v>
      </c>
      <c r="G6084" s="2" t="s">
        <v>10</v>
      </c>
      <c r="H6084" s="13">
        <v>304767</v>
      </c>
      <c r="I6084" s="14">
        <v>918562144</v>
      </c>
      <c r="J6084" s="14">
        <f>表格1[[#This Row],[信用卡交易筆數]]/1000</f>
        <v>304.767</v>
      </c>
      <c r="K6084" s="14">
        <f>表格1[[#This Row],[信用卡交易金額'[新臺幣']]]/1000</f>
        <v>918562.14399999997</v>
      </c>
      <c r="L6084" s="14">
        <f>表格1[[#This Row],[信用卡交易金額'[新臺幣']]]/1000000</f>
        <v>918.56214399999999</v>
      </c>
      <c r="M6084" s="14" t="str" cm="1">
        <f t="array" ref="M6084">_xlfn.TEXTJOIN("", TRUE, _xlfn.XLOOKUP(TRUE, VALUE(表格1[[#This Row],[年月]]) &lt;= VALUE($R$8:$R$12), $Q$8:$Q$12)) &amp; "年度"</f>
        <v>2024年度</v>
      </c>
    </row>
    <row r="6085" spans="1:13" x14ac:dyDescent="0.3">
      <c r="A6085" s="2">
        <v>202311</v>
      </c>
      <c r="B6085" s="19">
        <f>DATE(表格1[[#This Row],[年]],表格1[[#This Row],[月]],1)</f>
        <v>45231</v>
      </c>
      <c r="C6085" s="2" t="str">
        <f>LEFT(表格1[[#This Row],[年月]],4)</f>
        <v>2023</v>
      </c>
      <c r="D6085" s="2" t="str">
        <f>RIGHT(表格1[[#This Row],[年月]],2)</f>
        <v>11</v>
      </c>
      <c r="E6085" s="5">
        <v>10020000</v>
      </c>
      <c r="F6085" s="2" t="str">
        <f>VLOOKUP(TEXT(表格1[[#This Row],[地區]],"00000000"),縣市代碼,2,0)</f>
        <v>嘉義市</v>
      </c>
      <c r="G6085" s="2" t="s">
        <v>4</v>
      </c>
      <c r="H6085" s="13">
        <v>539724</v>
      </c>
      <c r="I6085" s="14">
        <v>250697079</v>
      </c>
      <c r="J6085" s="14">
        <f>表格1[[#This Row],[信用卡交易筆數]]/1000</f>
        <v>539.72400000000005</v>
      </c>
      <c r="K6085" s="14">
        <f>表格1[[#This Row],[信用卡交易金額'[新臺幣']]]/1000</f>
        <v>250697.079</v>
      </c>
      <c r="L6085" s="14">
        <f>表格1[[#This Row],[信用卡交易金額'[新臺幣']]]/1000000</f>
        <v>250.697079</v>
      </c>
      <c r="M6085" s="14" t="str" cm="1">
        <f t="array" ref="M6085">_xlfn.TEXTJOIN("", TRUE, _xlfn.XLOOKUP(TRUE, VALUE(表格1[[#This Row],[年月]]) &lt;= VALUE($R$8:$R$12), $Q$8:$Q$12)) &amp; "年度"</f>
        <v>2024年度</v>
      </c>
    </row>
    <row r="6086" spans="1:13" x14ac:dyDescent="0.3">
      <c r="A6086" s="2">
        <v>202311</v>
      </c>
      <c r="B6086" s="19">
        <f>DATE(表格1[[#This Row],[年]],表格1[[#This Row],[月]],1)</f>
        <v>45231</v>
      </c>
      <c r="C6086" s="2" t="str">
        <f>LEFT(表格1[[#This Row],[年月]],4)</f>
        <v>2023</v>
      </c>
      <c r="D6086" s="2" t="str">
        <f>RIGHT(表格1[[#This Row],[年月]],2)</f>
        <v>11</v>
      </c>
      <c r="E6086" s="5">
        <v>10020000</v>
      </c>
      <c r="F6086" s="2" t="str">
        <f>VLOOKUP(TEXT(表格1[[#This Row],[地區]],"00000000"),縣市代碼,2,0)</f>
        <v>嘉義市</v>
      </c>
      <c r="G6086" s="2" t="s">
        <v>5</v>
      </c>
      <c r="H6086" s="13">
        <v>42355</v>
      </c>
      <c r="I6086" s="14">
        <v>132815241</v>
      </c>
      <c r="J6086" s="14">
        <f>表格1[[#This Row],[信用卡交易筆數]]/1000</f>
        <v>42.354999999999997</v>
      </c>
      <c r="K6086" s="14">
        <f>表格1[[#This Row],[信用卡交易金額'[新臺幣']]]/1000</f>
        <v>132815.24100000001</v>
      </c>
      <c r="L6086" s="14">
        <f>表格1[[#This Row],[信用卡交易金額'[新臺幣']]]/1000000</f>
        <v>132.81524099999999</v>
      </c>
      <c r="M6086" s="14" t="str" cm="1">
        <f t="array" ref="M6086">_xlfn.TEXTJOIN("", TRUE, _xlfn.XLOOKUP(TRUE, VALUE(表格1[[#This Row],[年月]]) &lt;= VALUE($R$8:$R$12), $Q$8:$Q$12)) &amp; "年度"</f>
        <v>2024年度</v>
      </c>
    </row>
    <row r="6087" spans="1:13" x14ac:dyDescent="0.3">
      <c r="A6087" s="2">
        <v>202311</v>
      </c>
      <c r="B6087" s="19">
        <f>DATE(表格1[[#This Row],[年]],表格1[[#This Row],[月]],1)</f>
        <v>45231</v>
      </c>
      <c r="C6087" s="2" t="str">
        <f>LEFT(表格1[[#This Row],[年月]],4)</f>
        <v>2023</v>
      </c>
      <c r="D6087" s="2" t="str">
        <f>RIGHT(表格1[[#This Row],[年月]],2)</f>
        <v>11</v>
      </c>
      <c r="E6087" s="5">
        <v>10020000</v>
      </c>
      <c r="F6087" s="2" t="str">
        <f>VLOOKUP(TEXT(表格1[[#This Row],[地區]],"00000000"),縣市代碼,2,0)</f>
        <v>嘉義市</v>
      </c>
      <c r="G6087" s="2" t="s">
        <v>6</v>
      </c>
      <c r="H6087" s="13">
        <v>58797</v>
      </c>
      <c r="I6087" s="14">
        <v>202677589</v>
      </c>
      <c r="J6087" s="14">
        <f>表格1[[#This Row],[信用卡交易筆數]]/1000</f>
        <v>58.796999999999997</v>
      </c>
      <c r="K6087" s="14">
        <f>表格1[[#This Row],[信用卡交易金額'[新臺幣']]]/1000</f>
        <v>202677.58900000001</v>
      </c>
      <c r="L6087" s="14">
        <f>表格1[[#This Row],[信用卡交易金額'[新臺幣']]]/1000000</f>
        <v>202.67758900000001</v>
      </c>
      <c r="M6087" s="14" t="str" cm="1">
        <f t="array" ref="M6087">_xlfn.TEXTJOIN("", TRUE, _xlfn.XLOOKUP(TRUE, VALUE(表格1[[#This Row],[年月]]) &lt;= VALUE($R$8:$R$12), $Q$8:$Q$12)) &amp; "年度"</f>
        <v>2024年度</v>
      </c>
    </row>
    <row r="6088" spans="1:13" x14ac:dyDescent="0.3">
      <c r="A6088" s="2">
        <v>202311</v>
      </c>
      <c r="B6088" s="19">
        <f>DATE(表格1[[#This Row],[年]],表格1[[#This Row],[月]],1)</f>
        <v>45231</v>
      </c>
      <c r="C6088" s="2" t="str">
        <f>LEFT(表格1[[#This Row],[年月]],4)</f>
        <v>2023</v>
      </c>
      <c r="D6088" s="2" t="str">
        <f>RIGHT(表格1[[#This Row],[年月]],2)</f>
        <v>11</v>
      </c>
      <c r="E6088" s="5">
        <v>10020000</v>
      </c>
      <c r="F6088" s="2" t="str">
        <f>VLOOKUP(TEXT(表格1[[#This Row],[地區]],"00000000"),縣市代碼,2,0)</f>
        <v>嘉義市</v>
      </c>
      <c r="G6088" s="2" t="s">
        <v>7</v>
      </c>
      <c r="H6088" s="13">
        <v>327208</v>
      </c>
      <c r="I6088" s="14">
        <v>383551324</v>
      </c>
      <c r="J6088" s="14">
        <f>表格1[[#This Row],[信用卡交易筆數]]/1000</f>
        <v>327.20800000000003</v>
      </c>
      <c r="K6088" s="14">
        <f>表格1[[#This Row],[信用卡交易金額'[新臺幣']]]/1000</f>
        <v>383551.32400000002</v>
      </c>
      <c r="L6088" s="14">
        <f>表格1[[#This Row],[信用卡交易金額'[新臺幣']]]/1000000</f>
        <v>383.55132400000002</v>
      </c>
      <c r="M6088" s="14" t="str" cm="1">
        <f t="array" ref="M6088">_xlfn.TEXTJOIN("", TRUE, _xlfn.XLOOKUP(TRUE, VALUE(表格1[[#This Row],[年月]]) &lt;= VALUE($R$8:$R$12), $Q$8:$Q$12)) &amp; "年度"</f>
        <v>2024年度</v>
      </c>
    </row>
    <row r="6089" spans="1:13" x14ac:dyDescent="0.3">
      <c r="A6089" s="2">
        <v>202311</v>
      </c>
      <c r="B6089" s="19">
        <f>DATE(表格1[[#This Row],[年]],表格1[[#This Row],[月]],1)</f>
        <v>45231</v>
      </c>
      <c r="C6089" s="2" t="str">
        <f>LEFT(表格1[[#This Row],[年月]],4)</f>
        <v>2023</v>
      </c>
      <c r="D6089" s="2" t="str">
        <f>RIGHT(表格1[[#This Row],[年月]],2)</f>
        <v>11</v>
      </c>
      <c r="E6089" s="5">
        <v>10020000</v>
      </c>
      <c r="F6089" s="2" t="str">
        <f>VLOOKUP(TEXT(表格1[[#This Row],[地區]],"00000000"),縣市代碼,2,0)</f>
        <v>嘉義市</v>
      </c>
      <c r="G6089" s="2" t="s">
        <v>8</v>
      </c>
      <c r="H6089" s="13">
        <v>205887</v>
      </c>
      <c r="I6089" s="14">
        <v>424279584</v>
      </c>
      <c r="J6089" s="14">
        <f>表格1[[#This Row],[信用卡交易筆數]]/1000</f>
        <v>205.887</v>
      </c>
      <c r="K6089" s="14">
        <f>表格1[[#This Row],[信用卡交易金額'[新臺幣']]]/1000</f>
        <v>424279.58399999997</v>
      </c>
      <c r="L6089" s="14">
        <f>表格1[[#This Row],[信用卡交易金額'[新臺幣']]]/1000000</f>
        <v>424.279584</v>
      </c>
      <c r="M6089" s="14" t="str" cm="1">
        <f t="array" ref="M6089">_xlfn.TEXTJOIN("", TRUE, _xlfn.XLOOKUP(TRUE, VALUE(表格1[[#This Row],[年月]]) &lt;= VALUE($R$8:$R$12), $Q$8:$Q$12)) &amp; "年度"</f>
        <v>2024年度</v>
      </c>
    </row>
    <row r="6090" spans="1:13" x14ac:dyDescent="0.3">
      <c r="A6090" s="2">
        <v>202311</v>
      </c>
      <c r="B6090" s="19">
        <f>DATE(表格1[[#This Row],[年]],表格1[[#This Row],[月]],1)</f>
        <v>45231</v>
      </c>
      <c r="C6090" s="2" t="str">
        <f>LEFT(表格1[[#This Row],[年月]],4)</f>
        <v>2023</v>
      </c>
      <c r="D6090" s="2" t="str">
        <f>RIGHT(表格1[[#This Row],[年月]],2)</f>
        <v>11</v>
      </c>
      <c r="E6090" s="5">
        <v>10020000</v>
      </c>
      <c r="F6090" s="2" t="str">
        <f>VLOOKUP(TEXT(表格1[[#This Row],[地區]],"00000000"),縣市代碼,2,0)</f>
        <v>嘉義市</v>
      </c>
      <c r="G6090" s="2" t="s">
        <v>9</v>
      </c>
      <c r="H6090" s="13">
        <v>541019</v>
      </c>
      <c r="I6090" s="14">
        <v>881422805</v>
      </c>
      <c r="J6090" s="14">
        <f>表格1[[#This Row],[信用卡交易筆數]]/1000</f>
        <v>541.01900000000001</v>
      </c>
      <c r="K6090" s="14">
        <f>表格1[[#This Row],[信用卡交易金額'[新臺幣']]]/1000</f>
        <v>881422.80500000005</v>
      </c>
      <c r="L6090" s="14">
        <f>表格1[[#This Row],[信用卡交易金額'[新臺幣']]]/1000000</f>
        <v>881.42280500000004</v>
      </c>
      <c r="M6090" s="14" t="str" cm="1">
        <f t="array" ref="M6090">_xlfn.TEXTJOIN("", TRUE, _xlfn.XLOOKUP(TRUE, VALUE(表格1[[#This Row],[年月]]) &lt;= VALUE($R$8:$R$12), $Q$8:$Q$12)) &amp; "年度"</f>
        <v>2024年度</v>
      </c>
    </row>
    <row r="6091" spans="1:13" x14ac:dyDescent="0.3">
      <c r="A6091" s="2">
        <v>202311</v>
      </c>
      <c r="B6091" s="19">
        <f>DATE(表格1[[#This Row],[年]],表格1[[#This Row],[月]],1)</f>
        <v>45231</v>
      </c>
      <c r="C6091" s="2" t="str">
        <f>LEFT(表格1[[#This Row],[年月]],4)</f>
        <v>2023</v>
      </c>
      <c r="D6091" s="2" t="str">
        <f>RIGHT(表格1[[#This Row],[年月]],2)</f>
        <v>11</v>
      </c>
      <c r="E6091" s="5">
        <v>10020000</v>
      </c>
      <c r="F6091" s="2" t="str">
        <f>VLOOKUP(TEXT(表格1[[#This Row],[地區]],"00000000"),縣市代碼,2,0)</f>
        <v>嘉義市</v>
      </c>
      <c r="G6091" s="2" t="s">
        <v>10</v>
      </c>
      <c r="H6091" s="13">
        <v>277840</v>
      </c>
      <c r="I6091" s="14">
        <v>891795914</v>
      </c>
      <c r="J6091" s="14">
        <f>表格1[[#This Row],[信用卡交易筆數]]/1000</f>
        <v>277.83999999999997</v>
      </c>
      <c r="K6091" s="14">
        <f>表格1[[#This Row],[信用卡交易金額'[新臺幣']]]/1000</f>
        <v>891795.91399999999</v>
      </c>
      <c r="L6091" s="14">
        <f>表格1[[#This Row],[信用卡交易金額'[新臺幣']]]/1000000</f>
        <v>891.79591400000004</v>
      </c>
      <c r="M6091" s="14" t="str" cm="1">
        <f t="array" ref="M6091">_xlfn.TEXTJOIN("", TRUE, _xlfn.XLOOKUP(TRUE, VALUE(表格1[[#This Row],[年月]]) &lt;= VALUE($R$8:$R$12), $Q$8:$Q$12)) &amp; "年度"</f>
        <v>2024年度</v>
      </c>
    </row>
    <row r="6092" spans="1:13" x14ac:dyDescent="0.3">
      <c r="A6092" s="2">
        <v>202311</v>
      </c>
      <c r="B6092" s="19">
        <f>DATE(表格1[[#This Row],[年]],表格1[[#This Row],[月]],1)</f>
        <v>45231</v>
      </c>
      <c r="C6092" s="2" t="str">
        <f>LEFT(表格1[[#This Row],[年月]],4)</f>
        <v>2023</v>
      </c>
      <c r="D6092" s="2" t="str">
        <f>RIGHT(表格1[[#This Row],[年月]],2)</f>
        <v>11</v>
      </c>
      <c r="E6092" s="5">
        <v>67000000</v>
      </c>
      <c r="F6092" s="2" t="str">
        <f>VLOOKUP(TEXT(表格1[[#This Row],[地區]],"00000000"),縣市代碼,2,0)</f>
        <v>臺南市</v>
      </c>
      <c r="G6092" s="2" t="s">
        <v>4</v>
      </c>
      <c r="H6092" s="13">
        <v>3861075</v>
      </c>
      <c r="I6092" s="14">
        <v>1802997246</v>
      </c>
      <c r="J6092" s="14">
        <f>表格1[[#This Row],[信用卡交易筆數]]/1000</f>
        <v>3861.0749999999998</v>
      </c>
      <c r="K6092" s="14">
        <f>表格1[[#This Row],[信用卡交易金額'[新臺幣']]]/1000</f>
        <v>1802997.246</v>
      </c>
      <c r="L6092" s="14">
        <f>表格1[[#This Row],[信用卡交易金額'[新臺幣']]]/1000000</f>
        <v>1802.9972459999999</v>
      </c>
      <c r="M6092" s="14" t="str" cm="1">
        <f t="array" ref="M6092">_xlfn.TEXTJOIN("", TRUE, _xlfn.XLOOKUP(TRUE, VALUE(表格1[[#This Row],[年月]]) &lt;= VALUE($R$8:$R$12), $Q$8:$Q$12)) &amp; "年度"</f>
        <v>2024年度</v>
      </c>
    </row>
    <row r="6093" spans="1:13" x14ac:dyDescent="0.3">
      <c r="A6093" s="2">
        <v>202311</v>
      </c>
      <c r="B6093" s="19">
        <f>DATE(表格1[[#This Row],[年]],表格1[[#This Row],[月]],1)</f>
        <v>45231</v>
      </c>
      <c r="C6093" s="2" t="str">
        <f>LEFT(表格1[[#This Row],[年月]],4)</f>
        <v>2023</v>
      </c>
      <c r="D6093" s="2" t="str">
        <f>RIGHT(表格1[[#This Row],[年月]],2)</f>
        <v>11</v>
      </c>
      <c r="E6093" s="5">
        <v>67000000</v>
      </c>
      <c r="F6093" s="2" t="str">
        <f>VLOOKUP(TEXT(表格1[[#This Row],[地區]],"00000000"),縣市代碼,2,0)</f>
        <v>臺南市</v>
      </c>
      <c r="G6093" s="2" t="s">
        <v>5</v>
      </c>
      <c r="H6093" s="13">
        <v>288927</v>
      </c>
      <c r="I6093" s="14">
        <v>817020187</v>
      </c>
      <c r="J6093" s="14">
        <f>表格1[[#This Row],[信用卡交易筆數]]/1000</f>
        <v>288.92700000000002</v>
      </c>
      <c r="K6093" s="14">
        <f>表格1[[#This Row],[信用卡交易金額'[新臺幣']]]/1000</f>
        <v>817020.18700000003</v>
      </c>
      <c r="L6093" s="14">
        <f>表格1[[#This Row],[信用卡交易金額'[新臺幣']]]/1000000</f>
        <v>817.02018699999996</v>
      </c>
      <c r="M6093" s="14" t="str" cm="1">
        <f t="array" ref="M6093">_xlfn.TEXTJOIN("", TRUE, _xlfn.XLOOKUP(TRUE, VALUE(表格1[[#This Row],[年月]]) &lt;= VALUE($R$8:$R$12), $Q$8:$Q$12)) &amp; "年度"</f>
        <v>2024年度</v>
      </c>
    </row>
    <row r="6094" spans="1:13" x14ac:dyDescent="0.3">
      <c r="A6094" s="2">
        <v>202311</v>
      </c>
      <c r="B6094" s="19">
        <f>DATE(表格1[[#This Row],[年]],表格1[[#This Row],[月]],1)</f>
        <v>45231</v>
      </c>
      <c r="C6094" s="2" t="str">
        <f>LEFT(表格1[[#This Row],[年月]],4)</f>
        <v>2023</v>
      </c>
      <c r="D6094" s="2" t="str">
        <f>RIGHT(表格1[[#This Row],[年月]],2)</f>
        <v>11</v>
      </c>
      <c r="E6094" s="5">
        <v>67000000</v>
      </c>
      <c r="F6094" s="2" t="str">
        <f>VLOOKUP(TEXT(表格1[[#This Row],[地區]],"00000000"),縣市代碼,2,0)</f>
        <v>臺南市</v>
      </c>
      <c r="G6094" s="2" t="s">
        <v>6</v>
      </c>
      <c r="H6094" s="13">
        <v>454242</v>
      </c>
      <c r="I6094" s="14">
        <v>1516979728</v>
      </c>
      <c r="J6094" s="14">
        <f>表格1[[#This Row],[信用卡交易筆數]]/1000</f>
        <v>454.24200000000002</v>
      </c>
      <c r="K6094" s="14">
        <f>表格1[[#This Row],[信用卡交易金額'[新臺幣']]]/1000</f>
        <v>1516979.7279999999</v>
      </c>
      <c r="L6094" s="14">
        <f>表格1[[#This Row],[信用卡交易金額'[新臺幣']]]/1000000</f>
        <v>1516.979728</v>
      </c>
      <c r="M6094" s="14" t="str" cm="1">
        <f t="array" ref="M6094">_xlfn.TEXTJOIN("", TRUE, _xlfn.XLOOKUP(TRUE, VALUE(表格1[[#This Row],[年月]]) &lt;= VALUE($R$8:$R$12), $Q$8:$Q$12)) &amp; "年度"</f>
        <v>2024年度</v>
      </c>
    </row>
    <row r="6095" spans="1:13" x14ac:dyDescent="0.3">
      <c r="A6095" s="2">
        <v>202311</v>
      </c>
      <c r="B6095" s="19">
        <f>DATE(表格1[[#This Row],[年]],表格1[[#This Row],[月]],1)</f>
        <v>45231</v>
      </c>
      <c r="C6095" s="2" t="str">
        <f>LEFT(表格1[[#This Row],[年月]],4)</f>
        <v>2023</v>
      </c>
      <c r="D6095" s="2" t="str">
        <f>RIGHT(表格1[[#This Row],[年月]],2)</f>
        <v>11</v>
      </c>
      <c r="E6095" s="5">
        <v>67000000</v>
      </c>
      <c r="F6095" s="2" t="str">
        <f>VLOOKUP(TEXT(表格1[[#This Row],[地區]],"00000000"),縣市代碼,2,0)</f>
        <v>臺南市</v>
      </c>
      <c r="G6095" s="2" t="s">
        <v>7</v>
      </c>
      <c r="H6095" s="13">
        <v>2371456</v>
      </c>
      <c r="I6095" s="14">
        <v>2754554099</v>
      </c>
      <c r="J6095" s="14">
        <f>表格1[[#This Row],[信用卡交易筆數]]/1000</f>
        <v>2371.4560000000001</v>
      </c>
      <c r="K6095" s="14">
        <f>表格1[[#This Row],[信用卡交易金額'[新臺幣']]]/1000</f>
        <v>2754554.0989999999</v>
      </c>
      <c r="L6095" s="14">
        <f>表格1[[#This Row],[信用卡交易金額'[新臺幣']]]/1000000</f>
        <v>2754.554099</v>
      </c>
      <c r="M6095" s="14" t="str" cm="1">
        <f t="array" ref="M6095">_xlfn.TEXTJOIN("", TRUE, _xlfn.XLOOKUP(TRUE, VALUE(表格1[[#This Row],[年月]]) &lt;= VALUE($R$8:$R$12), $Q$8:$Q$12)) &amp; "年度"</f>
        <v>2024年度</v>
      </c>
    </row>
    <row r="6096" spans="1:13" x14ac:dyDescent="0.3">
      <c r="A6096" s="2">
        <v>202311</v>
      </c>
      <c r="B6096" s="19">
        <f>DATE(表格1[[#This Row],[年]],表格1[[#This Row],[月]],1)</f>
        <v>45231</v>
      </c>
      <c r="C6096" s="2" t="str">
        <f>LEFT(表格1[[#This Row],[年月]],4)</f>
        <v>2023</v>
      </c>
      <c r="D6096" s="2" t="str">
        <f>RIGHT(表格1[[#This Row],[年月]],2)</f>
        <v>11</v>
      </c>
      <c r="E6096" s="5">
        <v>67000000</v>
      </c>
      <c r="F6096" s="2" t="str">
        <f>VLOOKUP(TEXT(表格1[[#This Row],[地區]],"00000000"),縣市代碼,2,0)</f>
        <v>臺南市</v>
      </c>
      <c r="G6096" s="2" t="s">
        <v>8</v>
      </c>
      <c r="H6096" s="13">
        <v>1535694</v>
      </c>
      <c r="I6096" s="14">
        <v>2963886437</v>
      </c>
      <c r="J6096" s="14">
        <f>表格1[[#This Row],[信用卡交易筆數]]/1000</f>
        <v>1535.694</v>
      </c>
      <c r="K6096" s="14">
        <f>表格1[[#This Row],[信用卡交易金額'[新臺幣']]]/1000</f>
        <v>2963886.4369999999</v>
      </c>
      <c r="L6096" s="14">
        <f>表格1[[#This Row],[信用卡交易金額'[新臺幣']]]/1000000</f>
        <v>2963.8864370000001</v>
      </c>
      <c r="M6096" s="14" t="str" cm="1">
        <f t="array" ref="M6096">_xlfn.TEXTJOIN("", TRUE, _xlfn.XLOOKUP(TRUE, VALUE(表格1[[#This Row],[年月]]) &lt;= VALUE($R$8:$R$12), $Q$8:$Q$12)) &amp; "年度"</f>
        <v>2024年度</v>
      </c>
    </row>
    <row r="6097" spans="1:13" x14ac:dyDescent="0.3">
      <c r="A6097" s="2">
        <v>202311</v>
      </c>
      <c r="B6097" s="19">
        <f>DATE(表格1[[#This Row],[年]],表格1[[#This Row],[月]],1)</f>
        <v>45231</v>
      </c>
      <c r="C6097" s="2" t="str">
        <f>LEFT(表格1[[#This Row],[年月]],4)</f>
        <v>2023</v>
      </c>
      <c r="D6097" s="2" t="str">
        <f>RIGHT(表格1[[#This Row],[年月]],2)</f>
        <v>11</v>
      </c>
      <c r="E6097" s="5">
        <v>67000000</v>
      </c>
      <c r="F6097" s="2" t="str">
        <f>VLOOKUP(TEXT(表格1[[#This Row],[地區]],"00000000"),縣市代碼,2,0)</f>
        <v>臺南市</v>
      </c>
      <c r="G6097" s="2" t="s">
        <v>9</v>
      </c>
      <c r="H6097" s="13">
        <v>3994123</v>
      </c>
      <c r="I6097" s="14">
        <v>7106852403</v>
      </c>
      <c r="J6097" s="14">
        <f>表格1[[#This Row],[信用卡交易筆數]]/1000</f>
        <v>3994.123</v>
      </c>
      <c r="K6097" s="14">
        <f>表格1[[#This Row],[信用卡交易金額'[新臺幣']]]/1000</f>
        <v>7106852.4029999999</v>
      </c>
      <c r="L6097" s="14">
        <f>表格1[[#This Row],[信用卡交易金額'[新臺幣']]]/1000000</f>
        <v>7106.8524029999999</v>
      </c>
      <c r="M6097" s="14" t="str" cm="1">
        <f t="array" ref="M6097">_xlfn.TEXTJOIN("", TRUE, _xlfn.XLOOKUP(TRUE, VALUE(表格1[[#This Row],[年月]]) &lt;= VALUE($R$8:$R$12), $Q$8:$Q$12)) &amp; "年度"</f>
        <v>2024年度</v>
      </c>
    </row>
    <row r="6098" spans="1:13" x14ac:dyDescent="0.3">
      <c r="A6098" s="2">
        <v>202311</v>
      </c>
      <c r="B6098" s="19">
        <f>DATE(表格1[[#This Row],[年]],表格1[[#This Row],[月]],1)</f>
        <v>45231</v>
      </c>
      <c r="C6098" s="2" t="str">
        <f>LEFT(表格1[[#This Row],[年月]],4)</f>
        <v>2023</v>
      </c>
      <c r="D6098" s="2" t="str">
        <f>RIGHT(表格1[[#This Row],[年月]],2)</f>
        <v>11</v>
      </c>
      <c r="E6098" s="5">
        <v>67000000</v>
      </c>
      <c r="F6098" s="2" t="str">
        <f>VLOOKUP(TEXT(表格1[[#This Row],[地區]],"00000000"),縣市代碼,2,0)</f>
        <v>臺南市</v>
      </c>
      <c r="G6098" s="2" t="s">
        <v>10</v>
      </c>
      <c r="H6098" s="13">
        <v>2127114</v>
      </c>
      <c r="I6098" s="14">
        <v>6256350771</v>
      </c>
      <c r="J6098" s="14">
        <f>表格1[[#This Row],[信用卡交易筆數]]/1000</f>
        <v>2127.114</v>
      </c>
      <c r="K6098" s="14">
        <f>表格1[[#This Row],[信用卡交易金額'[新臺幣']]]/1000</f>
        <v>6256350.7709999997</v>
      </c>
      <c r="L6098" s="14">
        <f>表格1[[#This Row],[信用卡交易金額'[新臺幣']]]/1000000</f>
        <v>6256.3507710000003</v>
      </c>
      <c r="M6098" s="14" t="str" cm="1">
        <f t="array" ref="M6098">_xlfn.TEXTJOIN("", TRUE, _xlfn.XLOOKUP(TRUE, VALUE(表格1[[#This Row],[年月]]) &lt;= VALUE($R$8:$R$12), $Q$8:$Q$12)) &amp; "年度"</f>
        <v>2024年度</v>
      </c>
    </row>
    <row r="6099" spans="1:13" x14ac:dyDescent="0.3">
      <c r="A6099" s="2">
        <v>202311</v>
      </c>
      <c r="B6099" s="19">
        <f>DATE(表格1[[#This Row],[年]],表格1[[#This Row],[月]],1)</f>
        <v>45231</v>
      </c>
      <c r="C6099" s="2" t="str">
        <f>LEFT(表格1[[#This Row],[年月]],4)</f>
        <v>2023</v>
      </c>
      <c r="D6099" s="2" t="str">
        <f>RIGHT(表格1[[#This Row],[年月]],2)</f>
        <v>11</v>
      </c>
      <c r="E6099" s="5">
        <v>64000000</v>
      </c>
      <c r="F6099" s="2" t="str">
        <f>VLOOKUP(TEXT(表格1[[#This Row],[地區]],"00000000"),縣市代碼,2,0)</f>
        <v>高雄市</v>
      </c>
      <c r="G6099" s="2" t="s">
        <v>4</v>
      </c>
      <c r="H6099" s="13">
        <v>6370356</v>
      </c>
      <c r="I6099" s="14">
        <v>3271833846</v>
      </c>
      <c r="J6099" s="14">
        <f>表格1[[#This Row],[信用卡交易筆數]]/1000</f>
        <v>6370.3559999999998</v>
      </c>
      <c r="K6099" s="14">
        <f>表格1[[#This Row],[信用卡交易金額'[新臺幣']]]/1000</f>
        <v>3271833.8459999999</v>
      </c>
      <c r="L6099" s="14">
        <f>表格1[[#This Row],[信用卡交易金額'[新臺幣']]]/1000000</f>
        <v>3271.833846</v>
      </c>
      <c r="M6099" s="14" t="str" cm="1">
        <f t="array" ref="M6099">_xlfn.TEXTJOIN("", TRUE, _xlfn.XLOOKUP(TRUE, VALUE(表格1[[#This Row],[年月]]) &lt;= VALUE($R$8:$R$12), $Q$8:$Q$12)) &amp; "年度"</f>
        <v>2024年度</v>
      </c>
    </row>
    <row r="6100" spans="1:13" x14ac:dyDescent="0.3">
      <c r="A6100" s="2">
        <v>202311</v>
      </c>
      <c r="B6100" s="19">
        <f>DATE(表格1[[#This Row],[年]],表格1[[#This Row],[月]],1)</f>
        <v>45231</v>
      </c>
      <c r="C6100" s="2" t="str">
        <f>LEFT(表格1[[#This Row],[年月]],4)</f>
        <v>2023</v>
      </c>
      <c r="D6100" s="2" t="str">
        <f>RIGHT(表格1[[#This Row],[年月]],2)</f>
        <v>11</v>
      </c>
      <c r="E6100" s="5">
        <v>64000000</v>
      </c>
      <c r="F6100" s="2" t="str">
        <f>VLOOKUP(TEXT(表格1[[#This Row],[地區]],"00000000"),縣市代碼,2,0)</f>
        <v>高雄市</v>
      </c>
      <c r="G6100" s="2" t="s">
        <v>5</v>
      </c>
      <c r="H6100" s="13">
        <v>433380</v>
      </c>
      <c r="I6100" s="14">
        <v>1290980890</v>
      </c>
      <c r="J6100" s="14">
        <f>表格1[[#This Row],[信用卡交易筆數]]/1000</f>
        <v>433.38</v>
      </c>
      <c r="K6100" s="14">
        <f>表格1[[#This Row],[信用卡交易金額'[新臺幣']]]/1000</f>
        <v>1290980.8899999999</v>
      </c>
      <c r="L6100" s="14">
        <f>表格1[[#This Row],[信用卡交易金額'[新臺幣']]]/1000000</f>
        <v>1290.98089</v>
      </c>
      <c r="M6100" s="14" t="str" cm="1">
        <f t="array" ref="M6100">_xlfn.TEXTJOIN("", TRUE, _xlfn.XLOOKUP(TRUE, VALUE(表格1[[#This Row],[年月]]) &lt;= VALUE($R$8:$R$12), $Q$8:$Q$12)) &amp; "年度"</f>
        <v>2024年度</v>
      </c>
    </row>
    <row r="6101" spans="1:13" x14ac:dyDescent="0.3">
      <c r="A6101" s="2">
        <v>202311</v>
      </c>
      <c r="B6101" s="19">
        <f>DATE(表格1[[#This Row],[年]],表格1[[#This Row],[月]],1)</f>
        <v>45231</v>
      </c>
      <c r="C6101" s="2" t="str">
        <f>LEFT(表格1[[#This Row],[年月]],4)</f>
        <v>2023</v>
      </c>
      <c r="D6101" s="2" t="str">
        <f>RIGHT(表格1[[#This Row],[年月]],2)</f>
        <v>11</v>
      </c>
      <c r="E6101" s="5">
        <v>64000000</v>
      </c>
      <c r="F6101" s="2" t="str">
        <f>VLOOKUP(TEXT(表格1[[#This Row],[地區]],"00000000"),縣市代碼,2,0)</f>
        <v>高雄市</v>
      </c>
      <c r="G6101" s="2" t="s">
        <v>6</v>
      </c>
      <c r="H6101" s="13">
        <v>694162</v>
      </c>
      <c r="I6101" s="14">
        <v>2324075340</v>
      </c>
      <c r="J6101" s="14">
        <f>表格1[[#This Row],[信用卡交易筆數]]/1000</f>
        <v>694.16200000000003</v>
      </c>
      <c r="K6101" s="14">
        <f>表格1[[#This Row],[信用卡交易金額'[新臺幣']]]/1000</f>
        <v>2324075.34</v>
      </c>
      <c r="L6101" s="14">
        <f>表格1[[#This Row],[信用卡交易金額'[新臺幣']]]/1000000</f>
        <v>2324.0753399999999</v>
      </c>
      <c r="M6101" s="14" t="str" cm="1">
        <f t="array" ref="M6101">_xlfn.TEXTJOIN("", TRUE, _xlfn.XLOOKUP(TRUE, VALUE(表格1[[#This Row],[年月]]) &lt;= VALUE($R$8:$R$12), $Q$8:$Q$12)) &amp; "年度"</f>
        <v>2024年度</v>
      </c>
    </row>
    <row r="6102" spans="1:13" x14ac:dyDescent="0.3">
      <c r="A6102" s="2">
        <v>202311</v>
      </c>
      <c r="B6102" s="19">
        <f>DATE(表格1[[#This Row],[年]],表格1[[#This Row],[月]],1)</f>
        <v>45231</v>
      </c>
      <c r="C6102" s="2" t="str">
        <f>LEFT(表格1[[#This Row],[年月]],4)</f>
        <v>2023</v>
      </c>
      <c r="D6102" s="2" t="str">
        <f>RIGHT(表格1[[#This Row],[年月]],2)</f>
        <v>11</v>
      </c>
      <c r="E6102" s="5">
        <v>64000000</v>
      </c>
      <c r="F6102" s="2" t="str">
        <f>VLOOKUP(TEXT(表格1[[#This Row],[地區]],"00000000"),縣市代碼,2,0)</f>
        <v>高雄市</v>
      </c>
      <c r="G6102" s="2" t="s">
        <v>7</v>
      </c>
      <c r="H6102" s="13">
        <v>3575704</v>
      </c>
      <c r="I6102" s="14">
        <v>4128039995</v>
      </c>
      <c r="J6102" s="14">
        <f>表格1[[#This Row],[信用卡交易筆數]]/1000</f>
        <v>3575.7040000000002</v>
      </c>
      <c r="K6102" s="14">
        <f>表格1[[#This Row],[信用卡交易金額'[新臺幣']]]/1000</f>
        <v>4128039.9950000001</v>
      </c>
      <c r="L6102" s="14">
        <f>表格1[[#This Row],[信用卡交易金額'[新臺幣']]]/1000000</f>
        <v>4128.0399950000001</v>
      </c>
      <c r="M6102" s="14" t="str" cm="1">
        <f t="array" ref="M6102">_xlfn.TEXTJOIN("", TRUE, _xlfn.XLOOKUP(TRUE, VALUE(表格1[[#This Row],[年月]]) &lt;= VALUE($R$8:$R$12), $Q$8:$Q$12)) &amp; "年度"</f>
        <v>2024年度</v>
      </c>
    </row>
    <row r="6103" spans="1:13" x14ac:dyDescent="0.3">
      <c r="A6103" s="2">
        <v>202311</v>
      </c>
      <c r="B6103" s="19">
        <f>DATE(表格1[[#This Row],[年]],表格1[[#This Row],[月]],1)</f>
        <v>45231</v>
      </c>
      <c r="C6103" s="2" t="str">
        <f>LEFT(表格1[[#This Row],[年月]],4)</f>
        <v>2023</v>
      </c>
      <c r="D6103" s="2" t="str">
        <f>RIGHT(表格1[[#This Row],[年月]],2)</f>
        <v>11</v>
      </c>
      <c r="E6103" s="5">
        <v>64000000</v>
      </c>
      <c r="F6103" s="2" t="str">
        <f>VLOOKUP(TEXT(表格1[[#This Row],[地區]],"00000000"),縣市代碼,2,0)</f>
        <v>高雄市</v>
      </c>
      <c r="G6103" s="2" t="s">
        <v>8</v>
      </c>
      <c r="H6103" s="13">
        <v>2521329</v>
      </c>
      <c r="I6103" s="14">
        <v>4737888634</v>
      </c>
      <c r="J6103" s="14">
        <f>表格1[[#This Row],[信用卡交易筆數]]/1000</f>
        <v>2521.3290000000002</v>
      </c>
      <c r="K6103" s="14">
        <f>表格1[[#This Row],[信用卡交易金額'[新臺幣']]]/1000</f>
        <v>4737888.6339999996</v>
      </c>
      <c r="L6103" s="14">
        <f>表格1[[#This Row],[信用卡交易金額'[新臺幣']]]/1000000</f>
        <v>4737.8886339999999</v>
      </c>
      <c r="M6103" s="14" t="str" cm="1">
        <f t="array" ref="M6103">_xlfn.TEXTJOIN("", TRUE, _xlfn.XLOOKUP(TRUE, VALUE(表格1[[#This Row],[年月]]) &lt;= VALUE($R$8:$R$12), $Q$8:$Q$12)) &amp; "年度"</f>
        <v>2024年度</v>
      </c>
    </row>
    <row r="6104" spans="1:13" x14ac:dyDescent="0.3">
      <c r="A6104" s="2">
        <v>202311</v>
      </c>
      <c r="B6104" s="19">
        <f>DATE(表格1[[#This Row],[年]],表格1[[#This Row],[月]],1)</f>
        <v>45231</v>
      </c>
      <c r="C6104" s="2" t="str">
        <f>LEFT(表格1[[#This Row],[年月]],4)</f>
        <v>2023</v>
      </c>
      <c r="D6104" s="2" t="str">
        <f>RIGHT(表格1[[#This Row],[年月]],2)</f>
        <v>11</v>
      </c>
      <c r="E6104" s="5">
        <v>64000000</v>
      </c>
      <c r="F6104" s="2" t="str">
        <f>VLOOKUP(TEXT(表格1[[#This Row],[地區]],"00000000"),縣市代碼,2,0)</f>
        <v>高雄市</v>
      </c>
      <c r="G6104" s="2" t="s">
        <v>9</v>
      </c>
      <c r="H6104" s="13">
        <v>6118572</v>
      </c>
      <c r="I6104" s="14">
        <v>9774980732</v>
      </c>
      <c r="J6104" s="14">
        <f>表格1[[#This Row],[信用卡交易筆數]]/1000</f>
        <v>6118.5720000000001</v>
      </c>
      <c r="K6104" s="14">
        <f>表格1[[#This Row],[信用卡交易金額'[新臺幣']]]/1000</f>
        <v>9774980.7320000008</v>
      </c>
      <c r="L6104" s="14">
        <f>表格1[[#This Row],[信用卡交易金額'[新臺幣']]]/1000000</f>
        <v>9774.980732</v>
      </c>
      <c r="M6104" s="14" t="str" cm="1">
        <f t="array" ref="M6104">_xlfn.TEXTJOIN("", TRUE, _xlfn.XLOOKUP(TRUE, VALUE(表格1[[#This Row],[年月]]) &lt;= VALUE($R$8:$R$12), $Q$8:$Q$12)) &amp; "年度"</f>
        <v>2024年度</v>
      </c>
    </row>
    <row r="6105" spans="1:13" x14ac:dyDescent="0.3">
      <c r="A6105" s="2">
        <v>202311</v>
      </c>
      <c r="B6105" s="19">
        <f>DATE(表格1[[#This Row],[年]],表格1[[#This Row],[月]],1)</f>
        <v>45231</v>
      </c>
      <c r="C6105" s="2" t="str">
        <f>LEFT(表格1[[#This Row],[年月]],4)</f>
        <v>2023</v>
      </c>
      <c r="D6105" s="2" t="str">
        <f>RIGHT(表格1[[#This Row],[年月]],2)</f>
        <v>11</v>
      </c>
      <c r="E6105" s="5">
        <v>64000000</v>
      </c>
      <c r="F6105" s="2" t="str">
        <f>VLOOKUP(TEXT(表格1[[#This Row],[地區]],"00000000"),縣市代碼,2,0)</f>
        <v>高雄市</v>
      </c>
      <c r="G6105" s="2" t="s">
        <v>10</v>
      </c>
      <c r="H6105" s="13">
        <v>3172053</v>
      </c>
      <c r="I6105" s="14">
        <v>10191915187</v>
      </c>
      <c r="J6105" s="14">
        <f>表格1[[#This Row],[信用卡交易筆數]]/1000</f>
        <v>3172.0529999999999</v>
      </c>
      <c r="K6105" s="14">
        <f>表格1[[#This Row],[信用卡交易金額'[新臺幣']]]/1000</f>
        <v>10191915.187000001</v>
      </c>
      <c r="L6105" s="14">
        <f>表格1[[#This Row],[信用卡交易金額'[新臺幣']]]/1000000</f>
        <v>10191.915187000001</v>
      </c>
      <c r="M6105" s="14" t="str" cm="1">
        <f t="array" ref="M6105">_xlfn.TEXTJOIN("", TRUE, _xlfn.XLOOKUP(TRUE, VALUE(表格1[[#This Row],[年月]]) &lt;= VALUE($R$8:$R$12), $Q$8:$Q$12)) &amp; "年度"</f>
        <v>2024年度</v>
      </c>
    </row>
    <row r="6106" spans="1:13" x14ac:dyDescent="0.3">
      <c r="A6106" s="2">
        <v>202311</v>
      </c>
      <c r="B6106" s="19">
        <f>DATE(表格1[[#This Row],[年]],表格1[[#This Row],[月]],1)</f>
        <v>45231</v>
      </c>
      <c r="C6106" s="2" t="str">
        <f>LEFT(表格1[[#This Row],[年月]],4)</f>
        <v>2023</v>
      </c>
      <c r="D6106" s="2" t="str">
        <f>RIGHT(表格1[[#This Row],[年月]],2)</f>
        <v>11</v>
      </c>
      <c r="E6106" s="5">
        <v>10013000</v>
      </c>
      <c r="F6106" s="2" t="str">
        <f>VLOOKUP(TEXT(表格1[[#This Row],[地區]],"00000000"),縣市代碼,2,0)</f>
        <v>屏東縣</v>
      </c>
      <c r="G6106" s="2" t="s">
        <v>4</v>
      </c>
      <c r="H6106" s="13">
        <v>902506</v>
      </c>
      <c r="I6106" s="14">
        <v>435387663</v>
      </c>
      <c r="J6106" s="14">
        <f>表格1[[#This Row],[信用卡交易筆數]]/1000</f>
        <v>902.50599999999997</v>
      </c>
      <c r="K6106" s="14">
        <f>表格1[[#This Row],[信用卡交易金額'[新臺幣']]]/1000</f>
        <v>435387.663</v>
      </c>
      <c r="L6106" s="14">
        <f>表格1[[#This Row],[信用卡交易金額'[新臺幣']]]/1000000</f>
        <v>435.38766299999997</v>
      </c>
      <c r="M6106" s="14" t="str" cm="1">
        <f t="array" ref="M6106">_xlfn.TEXTJOIN("", TRUE, _xlfn.XLOOKUP(TRUE, VALUE(表格1[[#This Row],[年月]]) &lt;= VALUE($R$8:$R$12), $Q$8:$Q$12)) &amp; "年度"</f>
        <v>2024年度</v>
      </c>
    </row>
    <row r="6107" spans="1:13" x14ac:dyDescent="0.3">
      <c r="A6107" s="2">
        <v>202311</v>
      </c>
      <c r="B6107" s="19">
        <f>DATE(表格1[[#This Row],[年]],表格1[[#This Row],[月]],1)</f>
        <v>45231</v>
      </c>
      <c r="C6107" s="2" t="str">
        <f>LEFT(表格1[[#This Row],[年月]],4)</f>
        <v>2023</v>
      </c>
      <c r="D6107" s="2" t="str">
        <f>RIGHT(表格1[[#This Row],[年月]],2)</f>
        <v>11</v>
      </c>
      <c r="E6107" s="5">
        <v>10013000</v>
      </c>
      <c r="F6107" s="2" t="str">
        <f>VLOOKUP(TEXT(表格1[[#This Row],[地區]],"00000000"),縣市代碼,2,0)</f>
        <v>屏東縣</v>
      </c>
      <c r="G6107" s="2" t="s">
        <v>5</v>
      </c>
      <c r="H6107" s="13">
        <v>78679</v>
      </c>
      <c r="I6107" s="14">
        <v>203888782</v>
      </c>
      <c r="J6107" s="14">
        <f>表格1[[#This Row],[信用卡交易筆數]]/1000</f>
        <v>78.679000000000002</v>
      </c>
      <c r="K6107" s="14">
        <f>表格1[[#This Row],[信用卡交易金額'[新臺幣']]]/1000</f>
        <v>203888.78200000001</v>
      </c>
      <c r="L6107" s="14">
        <f>表格1[[#This Row],[信用卡交易金額'[新臺幣']]]/1000000</f>
        <v>203.88878199999999</v>
      </c>
      <c r="M6107" s="14" t="str" cm="1">
        <f t="array" ref="M6107">_xlfn.TEXTJOIN("", TRUE, _xlfn.XLOOKUP(TRUE, VALUE(表格1[[#This Row],[年月]]) &lt;= VALUE($R$8:$R$12), $Q$8:$Q$12)) &amp; "年度"</f>
        <v>2024年度</v>
      </c>
    </row>
    <row r="6108" spans="1:13" x14ac:dyDescent="0.3">
      <c r="A6108" s="2">
        <v>202311</v>
      </c>
      <c r="B6108" s="19">
        <f>DATE(表格1[[#This Row],[年]],表格1[[#This Row],[月]],1)</f>
        <v>45231</v>
      </c>
      <c r="C6108" s="2" t="str">
        <f>LEFT(表格1[[#This Row],[年月]],4)</f>
        <v>2023</v>
      </c>
      <c r="D6108" s="2" t="str">
        <f>RIGHT(表格1[[#This Row],[年月]],2)</f>
        <v>11</v>
      </c>
      <c r="E6108" s="5">
        <v>10013000</v>
      </c>
      <c r="F6108" s="2" t="str">
        <f>VLOOKUP(TEXT(表格1[[#This Row],[地區]],"00000000"),縣市代碼,2,0)</f>
        <v>屏東縣</v>
      </c>
      <c r="G6108" s="2" t="s">
        <v>6</v>
      </c>
      <c r="H6108" s="13">
        <v>115803</v>
      </c>
      <c r="I6108" s="14">
        <v>347268664</v>
      </c>
      <c r="J6108" s="14">
        <f>表格1[[#This Row],[信用卡交易筆數]]/1000</f>
        <v>115.803</v>
      </c>
      <c r="K6108" s="14">
        <f>表格1[[#This Row],[信用卡交易金額'[新臺幣']]]/1000</f>
        <v>347268.66399999999</v>
      </c>
      <c r="L6108" s="14">
        <f>表格1[[#This Row],[信用卡交易金額'[新臺幣']]]/1000000</f>
        <v>347.268664</v>
      </c>
      <c r="M6108" s="14" t="str" cm="1">
        <f t="array" ref="M6108">_xlfn.TEXTJOIN("", TRUE, _xlfn.XLOOKUP(TRUE, VALUE(表格1[[#This Row],[年月]]) &lt;= VALUE($R$8:$R$12), $Q$8:$Q$12)) &amp; "年度"</f>
        <v>2024年度</v>
      </c>
    </row>
    <row r="6109" spans="1:13" x14ac:dyDescent="0.3">
      <c r="A6109" s="2">
        <v>202311</v>
      </c>
      <c r="B6109" s="19">
        <f>DATE(表格1[[#This Row],[年]],表格1[[#This Row],[月]],1)</f>
        <v>45231</v>
      </c>
      <c r="C6109" s="2" t="str">
        <f>LEFT(表格1[[#This Row],[年月]],4)</f>
        <v>2023</v>
      </c>
      <c r="D6109" s="2" t="str">
        <f>RIGHT(表格1[[#This Row],[年月]],2)</f>
        <v>11</v>
      </c>
      <c r="E6109" s="5">
        <v>10013000</v>
      </c>
      <c r="F6109" s="2" t="str">
        <f>VLOOKUP(TEXT(表格1[[#This Row],[地區]],"00000000"),縣市代碼,2,0)</f>
        <v>屏東縣</v>
      </c>
      <c r="G6109" s="2" t="s">
        <v>7</v>
      </c>
      <c r="H6109" s="13">
        <v>706333</v>
      </c>
      <c r="I6109" s="14">
        <v>774028146</v>
      </c>
      <c r="J6109" s="14">
        <f>表格1[[#This Row],[信用卡交易筆數]]/1000</f>
        <v>706.33299999999997</v>
      </c>
      <c r="K6109" s="14">
        <f>表格1[[#This Row],[信用卡交易金額'[新臺幣']]]/1000</f>
        <v>774028.14599999995</v>
      </c>
      <c r="L6109" s="14">
        <f>表格1[[#This Row],[信用卡交易金額'[新臺幣']]]/1000000</f>
        <v>774.02814599999999</v>
      </c>
      <c r="M6109" s="14" t="str" cm="1">
        <f t="array" ref="M6109">_xlfn.TEXTJOIN("", TRUE, _xlfn.XLOOKUP(TRUE, VALUE(表格1[[#This Row],[年月]]) &lt;= VALUE($R$8:$R$12), $Q$8:$Q$12)) &amp; "年度"</f>
        <v>2024年度</v>
      </c>
    </row>
    <row r="6110" spans="1:13" x14ac:dyDescent="0.3">
      <c r="A6110" s="2">
        <v>202311</v>
      </c>
      <c r="B6110" s="19">
        <f>DATE(表格1[[#This Row],[年]],表格1[[#This Row],[月]],1)</f>
        <v>45231</v>
      </c>
      <c r="C6110" s="2" t="str">
        <f>LEFT(表格1[[#This Row],[年月]],4)</f>
        <v>2023</v>
      </c>
      <c r="D6110" s="2" t="str">
        <f>RIGHT(表格1[[#This Row],[年月]],2)</f>
        <v>11</v>
      </c>
      <c r="E6110" s="5">
        <v>10013000</v>
      </c>
      <c r="F6110" s="2" t="str">
        <f>VLOOKUP(TEXT(表格1[[#This Row],[地區]],"00000000"),縣市代碼,2,0)</f>
        <v>屏東縣</v>
      </c>
      <c r="G6110" s="2" t="s">
        <v>8</v>
      </c>
      <c r="H6110" s="13">
        <v>429336</v>
      </c>
      <c r="I6110" s="14">
        <v>735051284</v>
      </c>
      <c r="J6110" s="14">
        <f>表格1[[#This Row],[信用卡交易筆數]]/1000</f>
        <v>429.33600000000001</v>
      </c>
      <c r="K6110" s="14">
        <f>表格1[[#This Row],[信用卡交易金額'[新臺幣']]]/1000</f>
        <v>735051.28399999999</v>
      </c>
      <c r="L6110" s="14">
        <f>表格1[[#This Row],[信用卡交易金額'[新臺幣']]]/1000000</f>
        <v>735.05128400000001</v>
      </c>
      <c r="M6110" s="14" t="str" cm="1">
        <f t="array" ref="M6110">_xlfn.TEXTJOIN("", TRUE, _xlfn.XLOOKUP(TRUE, VALUE(表格1[[#This Row],[年月]]) &lt;= VALUE($R$8:$R$12), $Q$8:$Q$12)) &amp; "年度"</f>
        <v>2024年度</v>
      </c>
    </row>
    <row r="6111" spans="1:13" x14ac:dyDescent="0.3">
      <c r="A6111" s="2">
        <v>202311</v>
      </c>
      <c r="B6111" s="19">
        <f>DATE(表格1[[#This Row],[年]],表格1[[#This Row],[月]],1)</f>
        <v>45231</v>
      </c>
      <c r="C6111" s="2" t="str">
        <f>LEFT(表格1[[#This Row],[年月]],4)</f>
        <v>2023</v>
      </c>
      <c r="D6111" s="2" t="str">
        <f>RIGHT(表格1[[#This Row],[年月]],2)</f>
        <v>11</v>
      </c>
      <c r="E6111" s="5">
        <v>10013000</v>
      </c>
      <c r="F6111" s="2" t="str">
        <f>VLOOKUP(TEXT(表格1[[#This Row],[地區]],"00000000"),縣市代碼,2,0)</f>
        <v>屏東縣</v>
      </c>
      <c r="G6111" s="2" t="s">
        <v>9</v>
      </c>
      <c r="H6111" s="13">
        <v>945239</v>
      </c>
      <c r="I6111" s="14">
        <v>1387534194</v>
      </c>
      <c r="J6111" s="14">
        <f>表格1[[#This Row],[信用卡交易筆數]]/1000</f>
        <v>945.23900000000003</v>
      </c>
      <c r="K6111" s="14">
        <f>表格1[[#This Row],[信用卡交易金額'[新臺幣']]]/1000</f>
        <v>1387534.1939999999</v>
      </c>
      <c r="L6111" s="14">
        <f>表格1[[#This Row],[信用卡交易金額'[新臺幣']]]/1000000</f>
        <v>1387.5341940000001</v>
      </c>
      <c r="M6111" s="14" t="str" cm="1">
        <f t="array" ref="M6111">_xlfn.TEXTJOIN("", TRUE, _xlfn.XLOOKUP(TRUE, VALUE(表格1[[#This Row],[年月]]) &lt;= VALUE($R$8:$R$12), $Q$8:$Q$12)) &amp; "年度"</f>
        <v>2024年度</v>
      </c>
    </row>
    <row r="6112" spans="1:13" x14ac:dyDescent="0.3">
      <c r="A6112" s="2">
        <v>202311</v>
      </c>
      <c r="B6112" s="19">
        <f>DATE(表格1[[#This Row],[年]],表格1[[#This Row],[月]],1)</f>
        <v>45231</v>
      </c>
      <c r="C6112" s="2" t="str">
        <f>LEFT(表格1[[#This Row],[年月]],4)</f>
        <v>2023</v>
      </c>
      <c r="D6112" s="2" t="str">
        <f>RIGHT(表格1[[#This Row],[年月]],2)</f>
        <v>11</v>
      </c>
      <c r="E6112" s="5">
        <v>10013000</v>
      </c>
      <c r="F6112" s="2" t="str">
        <f>VLOOKUP(TEXT(表格1[[#This Row],[地區]],"00000000"),縣市代碼,2,0)</f>
        <v>屏東縣</v>
      </c>
      <c r="G6112" s="2" t="s">
        <v>10</v>
      </c>
      <c r="H6112" s="13">
        <v>569018</v>
      </c>
      <c r="I6112" s="14">
        <v>1822713838</v>
      </c>
      <c r="J6112" s="14">
        <f>表格1[[#This Row],[信用卡交易筆數]]/1000</f>
        <v>569.01800000000003</v>
      </c>
      <c r="K6112" s="14">
        <f>表格1[[#This Row],[信用卡交易金額'[新臺幣']]]/1000</f>
        <v>1822713.838</v>
      </c>
      <c r="L6112" s="14">
        <f>表格1[[#This Row],[信用卡交易金額'[新臺幣']]]/1000000</f>
        <v>1822.7138379999999</v>
      </c>
      <c r="M6112" s="14" t="str" cm="1">
        <f t="array" ref="M6112">_xlfn.TEXTJOIN("", TRUE, _xlfn.XLOOKUP(TRUE, VALUE(表格1[[#This Row],[年月]]) &lt;= VALUE($R$8:$R$12), $Q$8:$Q$12)) &amp; "年度"</f>
        <v>2024年度</v>
      </c>
    </row>
    <row r="6113" spans="1:13" x14ac:dyDescent="0.3">
      <c r="A6113" s="2">
        <v>202311</v>
      </c>
      <c r="B6113" s="19">
        <f>DATE(表格1[[#This Row],[年]],表格1[[#This Row],[月]],1)</f>
        <v>45231</v>
      </c>
      <c r="C6113" s="2" t="str">
        <f>LEFT(表格1[[#This Row],[年月]],4)</f>
        <v>2023</v>
      </c>
      <c r="D6113" s="2" t="str">
        <f>RIGHT(表格1[[#This Row],[年月]],2)</f>
        <v>11</v>
      </c>
      <c r="E6113" s="5">
        <v>10017000</v>
      </c>
      <c r="F6113" s="2" t="str">
        <f>VLOOKUP(TEXT(表格1[[#This Row],[地區]],"00000000"),縣市代碼,2,0)</f>
        <v>基隆市</v>
      </c>
      <c r="G6113" s="2" t="s">
        <v>4</v>
      </c>
      <c r="H6113" s="13">
        <v>854642</v>
      </c>
      <c r="I6113" s="14">
        <v>407440905</v>
      </c>
      <c r="J6113" s="14">
        <f>表格1[[#This Row],[信用卡交易筆數]]/1000</f>
        <v>854.64200000000005</v>
      </c>
      <c r="K6113" s="14">
        <f>表格1[[#This Row],[信用卡交易金額'[新臺幣']]]/1000</f>
        <v>407440.90500000003</v>
      </c>
      <c r="L6113" s="14">
        <f>表格1[[#This Row],[信用卡交易金額'[新臺幣']]]/1000000</f>
        <v>407.44090499999999</v>
      </c>
      <c r="M6113" s="14" t="str" cm="1">
        <f t="array" ref="M6113">_xlfn.TEXTJOIN("", TRUE, _xlfn.XLOOKUP(TRUE, VALUE(表格1[[#This Row],[年月]]) &lt;= VALUE($R$8:$R$12), $Q$8:$Q$12)) &amp; "年度"</f>
        <v>2024年度</v>
      </c>
    </row>
    <row r="6114" spans="1:13" x14ac:dyDescent="0.3">
      <c r="A6114" s="2">
        <v>202311</v>
      </c>
      <c r="B6114" s="19">
        <f>DATE(表格1[[#This Row],[年]],表格1[[#This Row],[月]],1)</f>
        <v>45231</v>
      </c>
      <c r="C6114" s="2" t="str">
        <f>LEFT(表格1[[#This Row],[年月]],4)</f>
        <v>2023</v>
      </c>
      <c r="D6114" s="2" t="str">
        <f>RIGHT(表格1[[#This Row],[年月]],2)</f>
        <v>11</v>
      </c>
      <c r="E6114" s="5">
        <v>10017000</v>
      </c>
      <c r="F6114" s="2" t="str">
        <f>VLOOKUP(TEXT(表格1[[#This Row],[地區]],"00000000"),縣市代碼,2,0)</f>
        <v>基隆市</v>
      </c>
      <c r="G6114" s="2" t="s">
        <v>5</v>
      </c>
      <c r="H6114" s="13">
        <v>62934</v>
      </c>
      <c r="I6114" s="14">
        <v>192309356</v>
      </c>
      <c r="J6114" s="14">
        <f>表格1[[#This Row],[信用卡交易筆數]]/1000</f>
        <v>62.933999999999997</v>
      </c>
      <c r="K6114" s="14">
        <f>表格1[[#This Row],[信用卡交易金額'[新臺幣']]]/1000</f>
        <v>192309.356</v>
      </c>
      <c r="L6114" s="14">
        <f>表格1[[#This Row],[信用卡交易金額'[新臺幣']]]/1000000</f>
        <v>192.30935600000001</v>
      </c>
      <c r="M6114" s="14" t="str" cm="1">
        <f t="array" ref="M6114">_xlfn.TEXTJOIN("", TRUE, _xlfn.XLOOKUP(TRUE, VALUE(表格1[[#This Row],[年月]]) &lt;= VALUE($R$8:$R$12), $Q$8:$Q$12)) &amp; "年度"</f>
        <v>2024年度</v>
      </c>
    </row>
    <row r="6115" spans="1:13" x14ac:dyDescent="0.3">
      <c r="A6115" s="2">
        <v>202311</v>
      </c>
      <c r="B6115" s="19">
        <f>DATE(表格1[[#This Row],[年]],表格1[[#This Row],[月]],1)</f>
        <v>45231</v>
      </c>
      <c r="C6115" s="2" t="str">
        <f>LEFT(表格1[[#This Row],[年月]],4)</f>
        <v>2023</v>
      </c>
      <c r="D6115" s="2" t="str">
        <f>RIGHT(表格1[[#This Row],[年月]],2)</f>
        <v>11</v>
      </c>
      <c r="E6115" s="5">
        <v>10017000</v>
      </c>
      <c r="F6115" s="2" t="str">
        <f>VLOOKUP(TEXT(表格1[[#This Row],[地區]],"00000000"),縣市代碼,2,0)</f>
        <v>基隆市</v>
      </c>
      <c r="G6115" s="2" t="s">
        <v>6</v>
      </c>
      <c r="H6115" s="13">
        <v>79028</v>
      </c>
      <c r="I6115" s="14">
        <v>302014619</v>
      </c>
      <c r="J6115" s="14">
        <f>表格1[[#This Row],[信用卡交易筆數]]/1000</f>
        <v>79.028000000000006</v>
      </c>
      <c r="K6115" s="14">
        <f>表格1[[#This Row],[信用卡交易金額'[新臺幣']]]/1000</f>
        <v>302014.61900000001</v>
      </c>
      <c r="L6115" s="14">
        <f>表格1[[#This Row],[信用卡交易金額'[新臺幣']]]/1000000</f>
        <v>302.01461899999998</v>
      </c>
      <c r="M6115" s="14" t="str" cm="1">
        <f t="array" ref="M6115">_xlfn.TEXTJOIN("", TRUE, _xlfn.XLOOKUP(TRUE, VALUE(表格1[[#This Row],[年月]]) &lt;= VALUE($R$8:$R$12), $Q$8:$Q$12)) &amp; "年度"</f>
        <v>2024年度</v>
      </c>
    </row>
    <row r="6116" spans="1:13" x14ac:dyDescent="0.3">
      <c r="A6116" s="2">
        <v>202311</v>
      </c>
      <c r="B6116" s="19">
        <f>DATE(表格1[[#This Row],[年]],表格1[[#This Row],[月]],1)</f>
        <v>45231</v>
      </c>
      <c r="C6116" s="2" t="str">
        <f>LEFT(表格1[[#This Row],[年月]],4)</f>
        <v>2023</v>
      </c>
      <c r="D6116" s="2" t="str">
        <f>RIGHT(表格1[[#This Row],[年月]],2)</f>
        <v>11</v>
      </c>
      <c r="E6116" s="5">
        <v>10017000</v>
      </c>
      <c r="F6116" s="2" t="str">
        <f>VLOOKUP(TEXT(表格1[[#This Row],[地區]],"00000000"),縣市代碼,2,0)</f>
        <v>基隆市</v>
      </c>
      <c r="G6116" s="2" t="s">
        <v>7</v>
      </c>
      <c r="H6116" s="13">
        <v>473946</v>
      </c>
      <c r="I6116" s="14">
        <v>504386194</v>
      </c>
      <c r="J6116" s="14">
        <f>表格1[[#This Row],[信用卡交易筆數]]/1000</f>
        <v>473.94600000000003</v>
      </c>
      <c r="K6116" s="14">
        <f>表格1[[#This Row],[信用卡交易金額'[新臺幣']]]/1000</f>
        <v>504386.19400000002</v>
      </c>
      <c r="L6116" s="14">
        <f>表格1[[#This Row],[信用卡交易金額'[新臺幣']]]/1000000</f>
        <v>504.38619399999999</v>
      </c>
      <c r="M6116" s="14" t="str" cm="1">
        <f t="array" ref="M6116">_xlfn.TEXTJOIN("", TRUE, _xlfn.XLOOKUP(TRUE, VALUE(表格1[[#This Row],[年月]]) &lt;= VALUE($R$8:$R$12), $Q$8:$Q$12)) &amp; "年度"</f>
        <v>2024年度</v>
      </c>
    </row>
    <row r="6117" spans="1:13" x14ac:dyDescent="0.3">
      <c r="A6117" s="2">
        <v>202311</v>
      </c>
      <c r="B6117" s="19">
        <f>DATE(表格1[[#This Row],[年]],表格1[[#This Row],[月]],1)</f>
        <v>45231</v>
      </c>
      <c r="C6117" s="2" t="str">
        <f>LEFT(表格1[[#This Row],[年月]],4)</f>
        <v>2023</v>
      </c>
      <c r="D6117" s="2" t="str">
        <f>RIGHT(表格1[[#This Row],[年月]],2)</f>
        <v>11</v>
      </c>
      <c r="E6117" s="5">
        <v>10017000</v>
      </c>
      <c r="F6117" s="2" t="str">
        <f>VLOOKUP(TEXT(表格1[[#This Row],[地區]],"00000000"),縣市代碼,2,0)</f>
        <v>基隆市</v>
      </c>
      <c r="G6117" s="2" t="s">
        <v>8</v>
      </c>
      <c r="H6117" s="13">
        <v>357066</v>
      </c>
      <c r="I6117" s="14">
        <v>615359926</v>
      </c>
      <c r="J6117" s="14">
        <f>表格1[[#This Row],[信用卡交易筆數]]/1000</f>
        <v>357.06599999999997</v>
      </c>
      <c r="K6117" s="14">
        <f>表格1[[#This Row],[信用卡交易金額'[新臺幣']]]/1000</f>
        <v>615359.92599999998</v>
      </c>
      <c r="L6117" s="14">
        <f>表格1[[#This Row],[信用卡交易金額'[新臺幣']]]/1000000</f>
        <v>615.35992599999997</v>
      </c>
      <c r="M6117" s="14" t="str" cm="1">
        <f t="array" ref="M6117">_xlfn.TEXTJOIN("", TRUE, _xlfn.XLOOKUP(TRUE, VALUE(表格1[[#This Row],[年月]]) &lt;= VALUE($R$8:$R$12), $Q$8:$Q$12)) &amp; "年度"</f>
        <v>2024年度</v>
      </c>
    </row>
    <row r="6118" spans="1:13" x14ac:dyDescent="0.3">
      <c r="A6118" s="2">
        <v>202311</v>
      </c>
      <c r="B6118" s="19">
        <f>DATE(表格1[[#This Row],[年]],表格1[[#This Row],[月]],1)</f>
        <v>45231</v>
      </c>
      <c r="C6118" s="2" t="str">
        <f>LEFT(表格1[[#This Row],[年月]],4)</f>
        <v>2023</v>
      </c>
      <c r="D6118" s="2" t="str">
        <f>RIGHT(表格1[[#This Row],[年月]],2)</f>
        <v>11</v>
      </c>
      <c r="E6118" s="5">
        <v>10017000</v>
      </c>
      <c r="F6118" s="2" t="str">
        <f>VLOOKUP(TEXT(表格1[[#This Row],[地區]],"00000000"),縣市代碼,2,0)</f>
        <v>基隆市</v>
      </c>
      <c r="G6118" s="2" t="s">
        <v>9</v>
      </c>
      <c r="H6118" s="13">
        <v>822849</v>
      </c>
      <c r="I6118" s="14">
        <v>1114262879</v>
      </c>
      <c r="J6118" s="14">
        <f>表格1[[#This Row],[信用卡交易筆數]]/1000</f>
        <v>822.84900000000005</v>
      </c>
      <c r="K6118" s="14">
        <f>表格1[[#This Row],[信用卡交易金額'[新臺幣']]]/1000</f>
        <v>1114262.879</v>
      </c>
      <c r="L6118" s="14">
        <f>表格1[[#This Row],[信用卡交易金額'[新臺幣']]]/1000000</f>
        <v>1114.2628790000001</v>
      </c>
      <c r="M6118" s="14" t="str" cm="1">
        <f t="array" ref="M6118">_xlfn.TEXTJOIN("", TRUE, _xlfn.XLOOKUP(TRUE, VALUE(表格1[[#This Row],[年月]]) &lt;= VALUE($R$8:$R$12), $Q$8:$Q$12)) &amp; "年度"</f>
        <v>2024年度</v>
      </c>
    </row>
    <row r="6119" spans="1:13" x14ac:dyDescent="0.3">
      <c r="A6119" s="2">
        <v>202311</v>
      </c>
      <c r="B6119" s="19">
        <f>DATE(表格1[[#This Row],[年]],表格1[[#This Row],[月]],1)</f>
        <v>45231</v>
      </c>
      <c r="C6119" s="2" t="str">
        <f>LEFT(表格1[[#This Row],[年月]],4)</f>
        <v>2023</v>
      </c>
      <c r="D6119" s="2" t="str">
        <f>RIGHT(表格1[[#This Row],[年月]],2)</f>
        <v>11</v>
      </c>
      <c r="E6119" s="5">
        <v>10017000</v>
      </c>
      <c r="F6119" s="2" t="str">
        <f>VLOOKUP(TEXT(表格1[[#This Row],[地區]],"00000000"),縣市代碼,2,0)</f>
        <v>基隆市</v>
      </c>
      <c r="G6119" s="2" t="s">
        <v>10</v>
      </c>
      <c r="H6119" s="13">
        <v>459425</v>
      </c>
      <c r="I6119" s="14">
        <v>1189779975</v>
      </c>
      <c r="J6119" s="14">
        <f>表格1[[#This Row],[信用卡交易筆數]]/1000</f>
        <v>459.42500000000001</v>
      </c>
      <c r="K6119" s="14">
        <f>表格1[[#This Row],[信用卡交易金額'[新臺幣']]]/1000</f>
        <v>1189779.9750000001</v>
      </c>
      <c r="L6119" s="14">
        <f>表格1[[#This Row],[信用卡交易金額'[新臺幣']]]/1000000</f>
        <v>1189.7799749999999</v>
      </c>
      <c r="M6119" s="14" t="str" cm="1">
        <f t="array" ref="M6119">_xlfn.TEXTJOIN("", TRUE, _xlfn.XLOOKUP(TRUE, VALUE(表格1[[#This Row],[年月]]) &lt;= VALUE($R$8:$R$12), $Q$8:$Q$12)) &amp; "年度"</f>
        <v>2024年度</v>
      </c>
    </row>
    <row r="6120" spans="1:13" x14ac:dyDescent="0.3">
      <c r="A6120" s="2">
        <v>202311</v>
      </c>
      <c r="B6120" s="19">
        <f>DATE(表格1[[#This Row],[年]],表格1[[#This Row],[月]],1)</f>
        <v>45231</v>
      </c>
      <c r="C6120" s="2" t="str">
        <f>LEFT(表格1[[#This Row],[年月]],4)</f>
        <v>2023</v>
      </c>
      <c r="D6120" s="2" t="str">
        <f>RIGHT(表格1[[#This Row],[年月]],2)</f>
        <v>11</v>
      </c>
      <c r="E6120" s="5">
        <v>10002000</v>
      </c>
      <c r="F6120" s="2" t="str">
        <f>VLOOKUP(TEXT(表格1[[#This Row],[地區]],"00000000"),縣市代碼,2,0)</f>
        <v>宜蘭縣</v>
      </c>
      <c r="G6120" s="2" t="s">
        <v>4</v>
      </c>
      <c r="H6120" s="13">
        <v>671233</v>
      </c>
      <c r="I6120" s="14">
        <v>314324838</v>
      </c>
      <c r="J6120" s="14">
        <f>表格1[[#This Row],[信用卡交易筆數]]/1000</f>
        <v>671.23299999999995</v>
      </c>
      <c r="K6120" s="14">
        <f>表格1[[#This Row],[信用卡交易金額'[新臺幣']]]/1000</f>
        <v>314324.83799999999</v>
      </c>
      <c r="L6120" s="14">
        <f>表格1[[#This Row],[信用卡交易金額'[新臺幣']]]/1000000</f>
        <v>314.324838</v>
      </c>
      <c r="M6120" s="14" t="str" cm="1">
        <f t="array" ref="M6120">_xlfn.TEXTJOIN("", TRUE, _xlfn.XLOOKUP(TRUE, VALUE(表格1[[#This Row],[年月]]) &lt;= VALUE($R$8:$R$12), $Q$8:$Q$12)) &amp; "年度"</f>
        <v>2024年度</v>
      </c>
    </row>
    <row r="6121" spans="1:13" x14ac:dyDescent="0.3">
      <c r="A6121" s="2">
        <v>202311</v>
      </c>
      <c r="B6121" s="19">
        <f>DATE(表格1[[#This Row],[年]],表格1[[#This Row],[月]],1)</f>
        <v>45231</v>
      </c>
      <c r="C6121" s="2" t="str">
        <f>LEFT(表格1[[#This Row],[年月]],4)</f>
        <v>2023</v>
      </c>
      <c r="D6121" s="2" t="str">
        <f>RIGHT(表格1[[#This Row],[年月]],2)</f>
        <v>11</v>
      </c>
      <c r="E6121" s="5">
        <v>10002000</v>
      </c>
      <c r="F6121" s="2" t="str">
        <f>VLOOKUP(TEXT(表格1[[#This Row],[地區]],"00000000"),縣市代碼,2,0)</f>
        <v>宜蘭縣</v>
      </c>
      <c r="G6121" s="2" t="s">
        <v>5</v>
      </c>
      <c r="H6121" s="13">
        <v>55542</v>
      </c>
      <c r="I6121" s="14">
        <v>161658815</v>
      </c>
      <c r="J6121" s="14">
        <f>表格1[[#This Row],[信用卡交易筆數]]/1000</f>
        <v>55.542000000000002</v>
      </c>
      <c r="K6121" s="14">
        <f>表格1[[#This Row],[信用卡交易金額'[新臺幣']]]/1000</f>
        <v>161658.815</v>
      </c>
      <c r="L6121" s="14">
        <f>表格1[[#This Row],[信用卡交易金額'[新臺幣']]]/1000000</f>
        <v>161.658815</v>
      </c>
      <c r="M6121" s="14" t="str" cm="1">
        <f t="array" ref="M6121">_xlfn.TEXTJOIN("", TRUE, _xlfn.XLOOKUP(TRUE, VALUE(表格1[[#This Row],[年月]]) &lt;= VALUE($R$8:$R$12), $Q$8:$Q$12)) &amp; "年度"</f>
        <v>2024年度</v>
      </c>
    </row>
    <row r="6122" spans="1:13" x14ac:dyDescent="0.3">
      <c r="A6122" s="2">
        <v>202311</v>
      </c>
      <c r="B6122" s="19">
        <f>DATE(表格1[[#This Row],[年]],表格1[[#This Row],[月]],1)</f>
        <v>45231</v>
      </c>
      <c r="C6122" s="2" t="str">
        <f>LEFT(表格1[[#This Row],[年月]],4)</f>
        <v>2023</v>
      </c>
      <c r="D6122" s="2" t="str">
        <f>RIGHT(表格1[[#This Row],[年月]],2)</f>
        <v>11</v>
      </c>
      <c r="E6122" s="5">
        <v>10002000</v>
      </c>
      <c r="F6122" s="2" t="str">
        <f>VLOOKUP(TEXT(表格1[[#This Row],[地區]],"00000000"),縣市代碼,2,0)</f>
        <v>宜蘭縣</v>
      </c>
      <c r="G6122" s="2" t="s">
        <v>6</v>
      </c>
      <c r="H6122" s="13">
        <v>81052</v>
      </c>
      <c r="I6122" s="14">
        <v>266436288</v>
      </c>
      <c r="J6122" s="14">
        <f>表格1[[#This Row],[信用卡交易筆數]]/1000</f>
        <v>81.052000000000007</v>
      </c>
      <c r="K6122" s="14">
        <f>表格1[[#This Row],[信用卡交易金額'[新臺幣']]]/1000</f>
        <v>266436.288</v>
      </c>
      <c r="L6122" s="14">
        <f>表格1[[#This Row],[信用卡交易金額'[新臺幣']]]/1000000</f>
        <v>266.43628799999999</v>
      </c>
      <c r="M6122" s="14" t="str" cm="1">
        <f t="array" ref="M6122">_xlfn.TEXTJOIN("", TRUE, _xlfn.XLOOKUP(TRUE, VALUE(表格1[[#This Row],[年月]]) &lt;= VALUE($R$8:$R$12), $Q$8:$Q$12)) &amp; "年度"</f>
        <v>2024年度</v>
      </c>
    </row>
    <row r="6123" spans="1:13" x14ac:dyDescent="0.3">
      <c r="A6123" s="2">
        <v>202311</v>
      </c>
      <c r="B6123" s="19">
        <f>DATE(表格1[[#This Row],[年]],表格1[[#This Row],[月]],1)</f>
        <v>45231</v>
      </c>
      <c r="C6123" s="2" t="str">
        <f>LEFT(表格1[[#This Row],[年月]],4)</f>
        <v>2023</v>
      </c>
      <c r="D6123" s="2" t="str">
        <f>RIGHT(表格1[[#This Row],[年月]],2)</f>
        <v>11</v>
      </c>
      <c r="E6123" s="5">
        <v>10002000</v>
      </c>
      <c r="F6123" s="2" t="str">
        <f>VLOOKUP(TEXT(表格1[[#This Row],[地區]],"00000000"),縣市代碼,2,0)</f>
        <v>宜蘭縣</v>
      </c>
      <c r="G6123" s="2" t="s">
        <v>7</v>
      </c>
      <c r="H6123" s="13">
        <v>419238</v>
      </c>
      <c r="I6123" s="14">
        <v>494960855</v>
      </c>
      <c r="J6123" s="14">
        <f>表格1[[#This Row],[信用卡交易筆數]]/1000</f>
        <v>419.238</v>
      </c>
      <c r="K6123" s="14">
        <f>表格1[[#This Row],[信用卡交易金額'[新臺幣']]]/1000</f>
        <v>494960.85499999998</v>
      </c>
      <c r="L6123" s="14">
        <f>表格1[[#This Row],[信用卡交易金額'[新臺幣']]]/1000000</f>
        <v>494.96085499999998</v>
      </c>
      <c r="M6123" s="14" t="str" cm="1">
        <f t="array" ref="M6123">_xlfn.TEXTJOIN("", TRUE, _xlfn.XLOOKUP(TRUE, VALUE(表格1[[#This Row],[年月]]) &lt;= VALUE($R$8:$R$12), $Q$8:$Q$12)) &amp; "年度"</f>
        <v>2024年度</v>
      </c>
    </row>
    <row r="6124" spans="1:13" x14ac:dyDescent="0.3">
      <c r="A6124" s="2">
        <v>202311</v>
      </c>
      <c r="B6124" s="19">
        <f>DATE(表格1[[#This Row],[年]],表格1[[#This Row],[月]],1)</f>
        <v>45231</v>
      </c>
      <c r="C6124" s="2" t="str">
        <f>LEFT(表格1[[#This Row],[年月]],4)</f>
        <v>2023</v>
      </c>
      <c r="D6124" s="2" t="str">
        <f>RIGHT(表格1[[#This Row],[年月]],2)</f>
        <v>11</v>
      </c>
      <c r="E6124" s="5">
        <v>10002000</v>
      </c>
      <c r="F6124" s="2" t="str">
        <f>VLOOKUP(TEXT(表格1[[#This Row],[地區]],"00000000"),縣市代碼,2,0)</f>
        <v>宜蘭縣</v>
      </c>
      <c r="G6124" s="2" t="s">
        <v>8</v>
      </c>
      <c r="H6124" s="13">
        <v>308135</v>
      </c>
      <c r="I6124" s="14">
        <v>553357588</v>
      </c>
      <c r="J6124" s="14">
        <f>表格1[[#This Row],[信用卡交易筆數]]/1000</f>
        <v>308.13499999999999</v>
      </c>
      <c r="K6124" s="14">
        <f>表格1[[#This Row],[信用卡交易金額'[新臺幣']]]/1000</f>
        <v>553357.58799999999</v>
      </c>
      <c r="L6124" s="14">
        <f>表格1[[#This Row],[信用卡交易金額'[新臺幣']]]/1000000</f>
        <v>553.35758799999996</v>
      </c>
      <c r="M6124" s="14" t="str" cm="1">
        <f t="array" ref="M6124">_xlfn.TEXTJOIN("", TRUE, _xlfn.XLOOKUP(TRUE, VALUE(表格1[[#This Row],[年月]]) &lt;= VALUE($R$8:$R$12), $Q$8:$Q$12)) &amp; "年度"</f>
        <v>2024年度</v>
      </c>
    </row>
    <row r="6125" spans="1:13" x14ac:dyDescent="0.3">
      <c r="A6125" s="2">
        <v>202311</v>
      </c>
      <c r="B6125" s="19">
        <f>DATE(表格1[[#This Row],[年]],表格1[[#This Row],[月]],1)</f>
        <v>45231</v>
      </c>
      <c r="C6125" s="2" t="str">
        <f>LEFT(表格1[[#This Row],[年月]],4)</f>
        <v>2023</v>
      </c>
      <c r="D6125" s="2" t="str">
        <f>RIGHT(表格1[[#This Row],[年月]],2)</f>
        <v>11</v>
      </c>
      <c r="E6125" s="5">
        <v>10002000</v>
      </c>
      <c r="F6125" s="2" t="str">
        <f>VLOOKUP(TEXT(表格1[[#This Row],[地區]],"00000000"),縣市代碼,2,0)</f>
        <v>宜蘭縣</v>
      </c>
      <c r="G6125" s="2" t="s">
        <v>9</v>
      </c>
      <c r="H6125" s="13">
        <v>714971</v>
      </c>
      <c r="I6125" s="14">
        <v>974989351</v>
      </c>
      <c r="J6125" s="14">
        <f>表格1[[#This Row],[信用卡交易筆數]]/1000</f>
        <v>714.971</v>
      </c>
      <c r="K6125" s="14">
        <f>表格1[[#This Row],[信用卡交易金額'[新臺幣']]]/1000</f>
        <v>974989.35100000002</v>
      </c>
      <c r="L6125" s="14">
        <f>表格1[[#This Row],[信用卡交易金額'[新臺幣']]]/1000000</f>
        <v>974.98935100000006</v>
      </c>
      <c r="M6125" s="14" t="str" cm="1">
        <f t="array" ref="M6125">_xlfn.TEXTJOIN("", TRUE, _xlfn.XLOOKUP(TRUE, VALUE(表格1[[#This Row],[年月]]) &lt;= VALUE($R$8:$R$12), $Q$8:$Q$12)) &amp; "年度"</f>
        <v>2024年度</v>
      </c>
    </row>
    <row r="6126" spans="1:13" x14ac:dyDescent="0.3">
      <c r="A6126" s="2">
        <v>202311</v>
      </c>
      <c r="B6126" s="19">
        <f>DATE(表格1[[#This Row],[年]],表格1[[#This Row],[月]],1)</f>
        <v>45231</v>
      </c>
      <c r="C6126" s="2" t="str">
        <f>LEFT(表格1[[#This Row],[年月]],4)</f>
        <v>2023</v>
      </c>
      <c r="D6126" s="2" t="str">
        <f>RIGHT(表格1[[#This Row],[年月]],2)</f>
        <v>11</v>
      </c>
      <c r="E6126" s="5">
        <v>10002000</v>
      </c>
      <c r="F6126" s="2" t="str">
        <f>VLOOKUP(TEXT(表格1[[#This Row],[地區]],"00000000"),縣市代碼,2,0)</f>
        <v>宜蘭縣</v>
      </c>
      <c r="G6126" s="2" t="s">
        <v>10</v>
      </c>
      <c r="H6126" s="13">
        <v>377755</v>
      </c>
      <c r="I6126" s="14">
        <v>1098797395</v>
      </c>
      <c r="J6126" s="14">
        <f>表格1[[#This Row],[信用卡交易筆數]]/1000</f>
        <v>377.755</v>
      </c>
      <c r="K6126" s="14">
        <f>表格1[[#This Row],[信用卡交易金額'[新臺幣']]]/1000</f>
        <v>1098797.395</v>
      </c>
      <c r="L6126" s="14">
        <f>表格1[[#This Row],[信用卡交易金額'[新臺幣']]]/1000000</f>
        <v>1098.7973950000001</v>
      </c>
      <c r="M6126" s="14" t="str" cm="1">
        <f t="array" ref="M6126">_xlfn.TEXTJOIN("", TRUE, _xlfn.XLOOKUP(TRUE, VALUE(表格1[[#This Row],[年月]]) &lt;= VALUE($R$8:$R$12), $Q$8:$Q$12)) &amp; "年度"</f>
        <v>2024年度</v>
      </c>
    </row>
    <row r="6127" spans="1:13" x14ac:dyDescent="0.3">
      <c r="A6127" s="2">
        <v>202311</v>
      </c>
      <c r="B6127" s="19">
        <f>DATE(表格1[[#This Row],[年]],表格1[[#This Row],[月]],1)</f>
        <v>45231</v>
      </c>
      <c r="C6127" s="2" t="str">
        <f>LEFT(表格1[[#This Row],[年月]],4)</f>
        <v>2023</v>
      </c>
      <c r="D6127" s="2" t="str">
        <f>RIGHT(表格1[[#This Row],[年月]],2)</f>
        <v>11</v>
      </c>
      <c r="E6127" s="5">
        <v>10015000</v>
      </c>
      <c r="F6127" s="2" t="str">
        <f>VLOOKUP(TEXT(表格1[[#This Row],[地區]],"00000000"),縣市代碼,2,0)</f>
        <v>花蓮縣</v>
      </c>
      <c r="G6127" s="2" t="s">
        <v>4</v>
      </c>
      <c r="H6127" s="13">
        <v>469437</v>
      </c>
      <c r="I6127" s="14">
        <v>261569291</v>
      </c>
      <c r="J6127" s="14">
        <f>表格1[[#This Row],[信用卡交易筆數]]/1000</f>
        <v>469.43700000000001</v>
      </c>
      <c r="K6127" s="14">
        <f>表格1[[#This Row],[信用卡交易金額'[新臺幣']]]/1000</f>
        <v>261569.291</v>
      </c>
      <c r="L6127" s="14">
        <f>表格1[[#This Row],[信用卡交易金額'[新臺幣']]]/1000000</f>
        <v>261.56929100000002</v>
      </c>
      <c r="M6127" s="14" t="str" cm="1">
        <f t="array" ref="M6127">_xlfn.TEXTJOIN("", TRUE, _xlfn.XLOOKUP(TRUE, VALUE(表格1[[#This Row],[年月]]) &lt;= VALUE($R$8:$R$12), $Q$8:$Q$12)) &amp; "年度"</f>
        <v>2024年度</v>
      </c>
    </row>
    <row r="6128" spans="1:13" x14ac:dyDescent="0.3">
      <c r="A6128" s="2">
        <v>202311</v>
      </c>
      <c r="B6128" s="19">
        <f>DATE(表格1[[#This Row],[年]],表格1[[#This Row],[月]],1)</f>
        <v>45231</v>
      </c>
      <c r="C6128" s="2" t="str">
        <f>LEFT(表格1[[#This Row],[年月]],4)</f>
        <v>2023</v>
      </c>
      <c r="D6128" s="2" t="str">
        <f>RIGHT(表格1[[#This Row],[年月]],2)</f>
        <v>11</v>
      </c>
      <c r="E6128" s="5">
        <v>10015000</v>
      </c>
      <c r="F6128" s="2" t="str">
        <f>VLOOKUP(TEXT(表格1[[#This Row],[地區]],"00000000"),縣市代碼,2,0)</f>
        <v>花蓮縣</v>
      </c>
      <c r="G6128" s="2" t="s">
        <v>5</v>
      </c>
      <c r="H6128" s="13">
        <v>36039</v>
      </c>
      <c r="I6128" s="14">
        <v>96987014</v>
      </c>
      <c r="J6128" s="14">
        <f>表格1[[#This Row],[信用卡交易筆數]]/1000</f>
        <v>36.039000000000001</v>
      </c>
      <c r="K6128" s="14">
        <f>表格1[[#This Row],[信用卡交易金額'[新臺幣']]]/1000</f>
        <v>96987.013999999996</v>
      </c>
      <c r="L6128" s="14">
        <f>表格1[[#This Row],[信用卡交易金額'[新臺幣']]]/1000000</f>
        <v>96.987014000000002</v>
      </c>
      <c r="M6128" s="14" t="str" cm="1">
        <f t="array" ref="M6128">_xlfn.TEXTJOIN("", TRUE, _xlfn.XLOOKUP(TRUE, VALUE(表格1[[#This Row],[年月]]) &lt;= VALUE($R$8:$R$12), $Q$8:$Q$12)) &amp; "年度"</f>
        <v>2024年度</v>
      </c>
    </row>
    <row r="6129" spans="1:13" x14ac:dyDescent="0.3">
      <c r="A6129" s="2">
        <v>202311</v>
      </c>
      <c r="B6129" s="19">
        <f>DATE(表格1[[#This Row],[年]],表格1[[#This Row],[月]],1)</f>
        <v>45231</v>
      </c>
      <c r="C6129" s="2" t="str">
        <f>LEFT(表格1[[#This Row],[年月]],4)</f>
        <v>2023</v>
      </c>
      <c r="D6129" s="2" t="str">
        <f>RIGHT(表格1[[#This Row],[年月]],2)</f>
        <v>11</v>
      </c>
      <c r="E6129" s="5">
        <v>10015000</v>
      </c>
      <c r="F6129" s="2" t="str">
        <f>VLOOKUP(TEXT(表格1[[#This Row],[地區]],"00000000"),縣市代碼,2,0)</f>
        <v>花蓮縣</v>
      </c>
      <c r="G6129" s="2" t="s">
        <v>6</v>
      </c>
      <c r="H6129" s="13">
        <v>55755</v>
      </c>
      <c r="I6129" s="14">
        <v>191356028</v>
      </c>
      <c r="J6129" s="14">
        <f>表格1[[#This Row],[信用卡交易筆數]]/1000</f>
        <v>55.755000000000003</v>
      </c>
      <c r="K6129" s="14">
        <f>表格1[[#This Row],[信用卡交易金額'[新臺幣']]]/1000</f>
        <v>191356.02799999999</v>
      </c>
      <c r="L6129" s="14">
        <f>表格1[[#This Row],[信用卡交易金額'[新臺幣']]]/1000000</f>
        <v>191.35602800000001</v>
      </c>
      <c r="M6129" s="14" t="str" cm="1">
        <f t="array" ref="M6129">_xlfn.TEXTJOIN("", TRUE, _xlfn.XLOOKUP(TRUE, VALUE(表格1[[#This Row],[年月]]) &lt;= VALUE($R$8:$R$12), $Q$8:$Q$12)) &amp; "年度"</f>
        <v>2024年度</v>
      </c>
    </row>
    <row r="6130" spans="1:13" x14ac:dyDescent="0.3">
      <c r="A6130" s="2">
        <v>202311</v>
      </c>
      <c r="B6130" s="19">
        <f>DATE(表格1[[#This Row],[年]],表格1[[#This Row],[月]],1)</f>
        <v>45231</v>
      </c>
      <c r="C6130" s="2" t="str">
        <f>LEFT(表格1[[#This Row],[年月]],4)</f>
        <v>2023</v>
      </c>
      <c r="D6130" s="2" t="str">
        <f>RIGHT(表格1[[#This Row],[年月]],2)</f>
        <v>11</v>
      </c>
      <c r="E6130" s="5">
        <v>10015000</v>
      </c>
      <c r="F6130" s="2" t="str">
        <f>VLOOKUP(TEXT(表格1[[#This Row],[地區]],"00000000"),縣市代碼,2,0)</f>
        <v>花蓮縣</v>
      </c>
      <c r="G6130" s="2" t="s">
        <v>7</v>
      </c>
      <c r="H6130" s="13">
        <v>302597</v>
      </c>
      <c r="I6130" s="14">
        <v>312542613</v>
      </c>
      <c r="J6130" s="14">
        <f>表格1[[#This Row],[信用卡交易筆數]]/1000</f>
        <v>302.59699999999998</v>
      </c>
      <c r="K6130" s="14">
        <f>表格1[[#This Row],[信用卡交易金額'[新臺幣']]]/1000</f>
        <v>312542.61300000001</v>
      </c>
      <c r="L6130" s="14">
        <f>表格1[[#This Row],[信用卡交易金額'[新臺幣']]]/1000000</f>
        <v>312.54261300000002</v>
      </c>
      <c r="M6130" s="14" t="str" cm="1">
        <f t="array" ref="M6130">_xlfn.TEXTJOIN("", TRUE, _xlfn.XLOOKUP(TRUE, VALUE(表格1[[#This Row],[年月]]) &lt;= VALUE($R$8:$R$12), $Q$8:$Q$12)) &amp; "年度"</f>
        <v>2024年度</v>
      </c>
    </row>
    <row r="6131" spans="1:13" x14ac:dyDescent="0.3">
      <c r="A6131" s="2">
        <v>202311</v>
      </c>
      <c r="B6131" s="19">
        <f>DATE(表格1[[#This Row],[年]],表格1[[#This Row],[月]],1)</f>
        <v>45231</v>
      </c>
      <c r="C6131" s="2" t="str">
        <f>LEFT(表格1[[#This Row],[年月]],4)</f>
        <v>2023</v>
      </c>
      <c r="D6131" s="2" t="str">
        <f>RIGHT(表格1[[#This Row],[年月]],2)</f>
        <v>11</v>
      </c>
      <c r="E6131" s="5">
        <v>10015000</v>
      </c>
      <c r="F6131" s="2" t="str">
        <f>VLOOKUP(TEXT(表格1[[#This Row],[地區]],"00000000"),縣市代碼,2,0)</f>
        <v>花蓮縣</v>
      </c>
      <c r="G6131" s="2" t="s">
        <v>8</v>
      </c>
      <c r="H6131" s="13">
        <v>210480</v>
      </c>
      <c r="I6131" s="14">
        <v>345253218</v>
      </c>
      <c r="J6131" s="14">
        <f>表格1[[#This Row],[信用卡交易筆數]]/1000</f>
        <v>210.48</v>
      </c>
      <c r="K6131" s="14">
        <f>表格1[[#This Row],[信用卡交易金額'[新臺幣']]]/1000</f>
        <v>345253.21799999999</v>
      </c>
      <c r="L6131" s="14">
        <f>表格1[[#This Row],[信用卡交易金額'[新臺幣']]]/1000000</f>
        <v>345.253218</v>
      </c>
      <c r="M6131" s="14" t="str" cm="1">
        <f t="array" ref="M6131">_xlfn.TEXTJOIN("", TRUE, _xlfn.XLOOKUP(TRUE, VALUE(表格1[[#This Row],[年月]]) &lt;= VALUE($R$8:$R$12), $Q$8:$Q$12)) &amp; "年度"</f>
        <v>2024年度</v>
      </c>
    </row>
    <row r="6132" spans="1:13" x14ac:dyDescent="0.3">
      <c r="A6132" s="2">
        <v>202311</v>
      </c>
      <c r="B6132" s="19">
        <f>DATE(表格1[[#This Row],[年]],表格1[[#This Row],[月]],1)</f>
        <v>45231</v>
      </c>
      <c r="C6132" s="2" t="str">
        <f>LEFT(表格1[[#This Row],[年月]],4)</f>
        <v>2023</v>
      </c>
      <c r="D6132" s="2" t="str">
        <f>RIGHT(表格1[[#This Row],[年月]],2)</f>
        <v>11</v>
      </c>
      <c r="E6132" s="5">
        <v>10015000</v>
      </c>
      <c r="F6132" s="2" t="str">
        <f>VLOOKUP(TEXT(表格1[[#This Row],[地區]],"00000000"),縣市代碼,2,0)</f>
        <v>花蓮縣</v>
      </c>
      <c r="G6132" s="2" t="s">
        <v>9</v>
      </c>
      <c r="H6132" s="13">
        <v>456981</v>
      </c>
      <c r="I6132" s="14">
        <v>616858249</v>
      </c>
      <c r="J6132" s="14">
        <f>表格1[[#This Row],[信用卡交易筆數]]/1000</f>
        <v>456.98099999999999</v>
      </c>
      <c r="K6132" s="14">
        <f>表格1[[#This Row],[信用卡交易金額'[新臺幣']]]/1000</f>
        <v>616858.24899999995</v>
      </c>
      <c r="L6132" s="14">
        <f>表格1[[#This Row],[信用卡交易金額'[新臺幣']]]/1000000</f>
        <v>616.858249</v>
      </c>
      <c r="M6132" s="14" t="str" cm="1">
        <f t="array" ref="M6132">_xlfn.TEXTJOIN("", TRUE, _xlfn.XLOOKUP(TRUE, VALUE(表格1[[#This Row],[年月]]) &lt;= VALUE($R$8:$R$12), $Q$8:$Q$12)) &amp; "年度"</f>
        <v>2024年度</v>
      </c>
    </row>
    <row r="6133" spans="1:13" x14ac:dyDescent="0.3">
      <c r="A6133" s="2">
        <v>202311</v>
      </c>
      <c r="B6133" s="19">
        <f>DATE(表格1[[#This Row],[年]],表格1[[#This Row],[月]],1)</f>
        <v>45231</v>
      </c>
      <c r="C6133" s="2" t="str">
        <f>LEFT(表格1[[#This Row],[年月]],4)</f>
        <v>2023</v>
      </c>
      <c r="D6133" s="2" t="str">
        <f>RIGHT(表格1[[#This Row],[年月]],2)</f>
        <v>11</v>
      </c>
      <c r="E6133" s="5">
        <v>10015000</v>
      </c>
      <c r="F6133" s="2" t="str">
        <f>VLOOKUP(TEXT(表格1[[#This Row],[地區]],"00000000"),縣市代碼,2,0)</f>
        <v>花蓮縣</v>
      </c>
      <c r="G6133" s="2" t="s">
        <v>10</v>
      </c>
      <c r="H6133" s="13">
        <v>244783</v>
      </c>
      <c r="I6133" s="14">
        <v>740559225</v>
      </c>
      <c r="J6133" s="14">
        <f>表格1[[#This Row],[信用卡交易筆數]]/1000</f>
        <v>244.78299999999999</v>
      </c>
      <c r="K6133" s="14">
        <f>表格1[[#This Row],[信用卡交易金額'[新臺幣']]]/1000</f>
        <v>740559.22499999998</v>
      </c>
      <c r="L6133" s="14">
        <f>表格1[[#This Row],[信用卡交易金額'[新臺幣']]]/1000000</f>
        <v>740.55922499999997</v>
      </c>
      <c r="M6133" s="14" t="str" cm="1">
        <f t="array" ref="M6133">_xlfn.TEXTJOIN("", TRUE, _xlfn.XLOOKUP(TRUE, VALUE(表格1[[#This Row],[年月]]) &lt;= VALUE($R$8:$R$12), $Q$8:$Q$12)) &amp; "年度"</f>
        <v>2024年度</v>
      </c>
    </row>
    <row r="6134" spans="1:13" x14ac:dyDescent="0.3">
      <c r="A6134" s="2">
        <v>202311</v>
      </c>
      <c r="B6134" s="19">
        <f>DATE(表格1[[#This Row],[年]],表格1[[#This Row],[月]],1)</f>
        <v>45231</v>
      </c>
      <c r="C6134" s="2" t="str">
        <f>LEFT(表格1[[#This Row],[年月]],4)</f>
        <v>2023</v>
      </c>
      <c r="D6134" s="2" t="str">
        <f>RIGHT(表格1[[#This Row],[年月]],2)</f>
        <v>11</v>
      </c>
      <c r="E6134" s="5">
        <v>10014000</v>
      </c>
      <c r="F6134" s="2" t="str">
        <f>VLOOKUP(TEXT(表格1[[#This Row],[地區]],"00000000"),縣市代碼,2,0)</f>
        <v>臺東縣</v>
      </c>
      <c r="G6134" s="2" t="s">
        <v>4</v>
      </c>
      <c r="H6134" s="13">
        <v>250050</v>
      </c>
      <c r="I6134" s="14">
        <v>114078645</v>
      </c>
      <c r="J6134" s="14">
        <f>表格1[[#This Row],[信用卡交易筆數]]/1000</f>
        <v>250.05</v>
      </c>
      <c r="K6134" s="14">
        <f>表格1[[#This Row],[信用卡交易金額'[新臺幣']]]/1000</f>
        <v>114078.645</v>
      </c>
      <c r="L6134" s="14">
        <f>表格1[[#This Row],[信用卡交易金額'[新臺幣']]]/1000000</f>
        <v>114.07864499999999</v>
      </c>
      <c r="M6134" s="14" t="str" cm="1">
        <f t="array" ref="M6134">_xlfn.TEXTJOIN("", TRUE, _xlfn.XLOOKUP(TRUE, VALUE(表格1[[#This Row],[年月]]) &lt;= VALUE($R$8:$R$12), $Q$8:$Q$12)) &amp; "年度"</f>
        <v>2024年度</v>
      </c>
    </row>
    <row r="6135" spans="1:13" x14ac:dyDescent="0.3">
      <c r="A6135" s="2">
        <v>202311</v>
      </c>
      <c r="B6135" s="19">
        <f>DATE(表格1[[#This Row],[年]],表格1[[#This Row],[月]],1)</f>
        <v>45231</v>
      </c>
      <c r="C6135" s="2" t="str">
        <f>LEFT(表格1[[#This Row],[年月]],4)</f>
        <v>2023</v>
      </c>
      <c r="D6135" s="2" t="str">
        <f>RIGHT(表格1[[#This Row],[年月]],2)</f>
        <v>11</v>
      </c>
      <c r="E6135" s="5">
        <v>10014000</v>
      </c>
      <c r="F6135" s="2" t="str">
        <f>VLOOKUP(TEXT(表格1[[#This Row],[地區]],"00000000"),縣市代碼,2,0)</f>
        <v>臺東縣</v>
      </c>
      <c r="G6135" s="2" t="s">
        <v>5</v>
      </c>
      <c r="H6135" s="13">
        <v>21892</v>
      </c>
      <c r="I6135" s="14">
        <v>55196027</v>
      </c>
      <c r="J6135" s="14">
        <f>表格1[[#This Row],[信用卡交易筆數]]/1000</f>
        <v>21.891999999999999</v>
      </c>
      <c r="K6135" s="14">
        <f>表格1[[#This Row],[信用卡交易金額'[新臺幣']]]/1000</f>
        <v>55196.027000000002</v>
      </c>
      <c r="L6135" s="14">
        <f>表格1[[#This Row],[信用卡交易金額'[新臺幣']]]/1000000</f>
        <v>55.196027000000001</v>
      </c>
      <c r="M6135" s="14" t="str" cm="1">
        <f t="array" ref="M6135">_xlfn.TEXTJOIN("", TRUE, _xlfn.XLOOKUP(TRUE, VALUE(表格1[[#This Row],[年月]]) &lt;= VALUE($R$8:$R$12), $Q$8:$Q$12)) &amp; "年度"</f>
        <v>2024年度</v>
      </c>
    </row>
    <row r="6136" spans="1:13" x14ac:dyDescent="0.3">
      <c r="A6136" s="2">
        <v>202311</v>
      </c>
      <c r="B6136" s="19">
        <f>DATE(表格1[[#This Row],[年]],表格1[[#This Row],[月]],1)</f>
        <v>45231</v>
      </c>
      <c r="C6136" s="2" t="str">
        <f>LEFT(表格1[[#This Row],[年月]],4)</f>
        <v>2023</v>
      </c>
      <c r="D6136" s="2" t="str">
        <f>RIGHT(表格1[[#This Row],[年月]],2)</f>
        <v>11</v>
      </c>
      <c r="E6136" s="5">
        <v>10014000</v>
      </c>
      <c r="F6136" s="2" t="str">
        <f>VLOOKUP(TEXT(表格1[[#This Row],[地區]],"00000000"),縣市代碼,2,0)</f>
        <v>臺東縣</v>
      </c>
      <c r="G6136" s="2" t="s">
        <v>6</v>
      </c>
      <c r="H6136" s="13">
        <v>28765</v>
      </c>
      <c r="I6136" s="14">
        <v>97069240</v>
      </c>
      <c r="J6136" s="14">
        <f>表格1[[#This Row],[信用卡交易筆數]]/1000</f>
        <v>28.765000000000001</v>
      </c>
      <c r="K6136" s="14">
        <f>表格1[[#This Row],[信用卡交易金額'[新臺幣']]]/1000</f>
        <v>97069.24</v>
      </c>
      <c r="L6136" s="14">
        <f>表格1[[#This Row],[信用卡交易金額'[新臺幣']]]/1000000</f>
        <v>97.069239999999994</v>
      </c>
      <c r="M6136" s="14" t="str" cm="1">
        <f t="array" ref="M6136">_xlfn.TEXTJOIN("", TRUE, _xlfn.XLOOKUP(TRUE, VALUE(表格1[[#This Row],[年月]]) &lt;= VALUE($R$8:$R$12), $Q$8:$Q$12)) &amp; "年度"</f>
        <v>2024年度</v>
      </c>
    </row>
    <row r="6137" spans="1:13" x14ac:dyDescent="0.3">
      <c r="A6137" s="2">
        <v>202311</v>
      </c>
      <c r="B6137" s="19">
        <f>DATE(表格1[[#This Row],[年]],表格1[[#This Row],[月]],1)</f>
        <v>45231</v>
      </c>
      <c r="C6137" s="2" t="str">
        <f>LEFT(表格1[[#This Row],[年月]],4)</f>
        <v>2023</v>
      </c>
      <c r="D6137" s="2" t="str">
        <f>RIGHT(表格1[[#This Row],[年月]],2)</f>
        <v>11</v>
      </c>
      <c r="E6137" s="5">
        <v>10014000</v>
      </c>
      <c r="F6137" s="2" t="str">
        <f>VLOOKUP(TEXT(表格1[[#This Row],[地區]],"00000000"),縣市代碼,2,0)</f>
        <v>臺東縣</v>
      </c>
      <c r="G6137" s="2" t="s">
        <v>7</v>
      </c>
      <c r="H6137" s="13">
        <v>171572</v>
      </c>
      <c r="I6137" s="14">
        <v>180875506</v>
      </c>
      <c r="J6137" s="14">
        <f>表格1[[#This Row],[信用卡交易筆數]]/1000</f>
        <v>171.572</v>
      </c>
      <c r="K6137" s="14">
        <f>表格1[[#This Row],[信用卡交易金額'[新臺幣']]]/1000</f>
        <v>180875.50599999999</v>
      </c>
      <c r="L6137" s="14">
        <f>表格1[[#This Row],[信用卡交易金額'[新臺幣']]]/1000000</f>
        <v>180.875506</v>
      </c>
      <c r="M6137" s="14" t="str" cm="1">
        <f t="array" ref="M6137">_xlfn.TEXTJOIN("", TRUE, _xlfn.XLOOKUP(TRUE, VALUE(表格1[[#This Row],[年月]]) &lt;= VALUE($R$8:$R$12), $Q$8:$Q$12)) &amp; "年度"</f>
        <v>2024年度</v>
      </c>
    </row>
    <row r="6138" spans="1:13" x14ac:dyDescent="0.3">
      <c r="A6138" s="2">
        <v>202311</v>
      </c>
      <c r="B6138" s="19">
        <f>DATE(表格1[[#This Row],[年]],表格1[[#This Row],[月]],1)</f>
        <v>45231</v>
      </c>
      <c r="C6138" s="2" t="str">
        <f>LEFT(表格1[[#This Row],[年月]],4)</f>
        <v>2023</v>
      </c>
      <c r="D6138" s="2" t="str">
        <f>RIGHT(表格1[[#This Row],[年月]],2)</f>
        <v>11</v>
      </c>
      <c r="E6138" s="5">
        <v>10014000</v>
      </c>
      <c r="F6138" s="2" t="str">
        <f>VLOOKUP(TEXT(表格1[[#This Row],[地區]],"00000000"),縣市代碼,2,0)</f>
        <v>臺東縣</v>
      </c>
      <c r="G6138" s="2" t="s">
        <v>8</v>
      </c>
      <c r="H6138" s="13">
        <v>110942</v>
      </c>
      <c r="I6138" s="14">
        <v>182371669</v>
      </c>
      <c r="J6138" s="14">
        <f>表格1[[#This Row],[信用卡交易筆數]]/1000</f>
        <v>110.94199999999999</v>
      </c>
      <c r="K6138" s="14">
        <f>表格1[[#This Row],[信用卡交易金額'[新臺幣']]]/1000</f>
        <v>182371.66899999999</v>
      </c>
      <c r="L6138" s="14">
        <f>表格1[[#This Row],[信用卡交易金額'[新臺幣']]]/1000000</f>
        <v>182.371669</v>
      </c>
      <c r="M6138" s="14" t="str" cm="1">
        <f t="array" ref="M6138">_xlfn.TEXTJOIN("", TRUE, _xlfn.XLOOKUP(TRUE, VALUE(表格1[[#This Row],[年月]]) &lt;= VALUE($R$8:$R$12), $Q$8:$Q$12)) &amp; "年度"</f>
        <v>2024年度</v>
      </c>
    </row>
    <row r="6139" spans="1:13" x14ac:dyDescent="0.3">
      <c r="A6139" s="2">
        <v>202311</v>
      </c>
      <c r="B6139" s="19">
        <f>DATE(表格1[[#This Row],[年]],表格1[[#This Row],[月]],1)</f>
        <v>45231</v>
      </c>
      <c r="C6139" s="2" t="str">
        <f>LEFT(表格1[[#This Row],[年月]],4)</f>
        <v>2023</v>
      </c>
      <c r="D6139" s="2" t="str">
        <f>RIGHT(表格1[[#This Row],[年月]],2)</f>
        <v>11</v>
      </c>
      <c r="E6139" s="5">
        <v>10014000</v>
      </c>
      <c r="F6139" s="2" t="str">
        <f>VLOOKUP(TEXT(表格1[[#This Row],[地區]],"00000000"),縣市代碼,2,0)</f>
        <v>臺東縣</v>
      </c>
      <c r="G6139" s="2" t="s">
        <v>9</v>
      </c>
      <c r="H6139" s="13">
        <v>231111</v>
      </c>
      <c r="I6139" s="14">
        <v>294327233</v>
      </c>
      <c r="J6139" s="14">
        <f>表格1[[#This Row],[信用卡交易筆數]]/1000</f>
        <v>231.11099999999999</v>
      </c>
      <c r="K6139" s="14">
        <f>表格1[[#This Row],[信用卡交易金額'[新臺幣']]]/1000</f>
        <v>294327.23300000001</v>
      </c>
      <c r="L6139" s="14">
        <f>表格1[[#This Row],[信用卡交易金額'[新臺幣']]]/1000000</f>
        <v>294.32723299999998</v>
      </c>
      <c r="M6139" s="14" t="str" cm="1">
        <f t="array" ref="M6139">_xlfn.TEXTJOIN("", TRUE, _xlfn.XLOOKUP(TRUE, VALUE(表格1[[#This Row],[年月]]) &lt;= VALUE($R$8:$R$12), $Q$8:$Q$12)) &amp; "年度"</f>
        <v>2024年度</v>
      </c>
    </row>
    <row r="6140" spans="1:13" x14ac:dyDescent="0.3">
      <c r="A6140" s="2">
        <v>202311</v>
      </c>
      <c r="B6140" s="19">
        <f>DATE(表格1[[#This Row],[年]],表格1[[#This Row],[月]],1)</f>
        <v>45231</v>
      </c>
      <c r="C6140" s="2" t="str">
        <f>LEFT(表格1[[#This Row],[年月]],4)</f>
        <v>2023</v>
      </c>
      <c r="D6140" s="2" t="str">
        <f>RIGHT(表格1[[#This Row],[年月]],2)</f>
        <v>11</v>
      </c>
      <c r="E6140" s="5">
        <v>10014000</v>
      </c>
      <c r="F6140" s="2" t="str">
        <f>VLOOKUP(TEXT(表格1[[#This Row],[地區]],"00000000"),縣市代碼,2,0)</f>
        <v>臺東縣</v>
      </c>
      <c r="G6140" s="2" t="s">
        <v>10</v>
      </c>
      <c r="H6140" s="13">
        <v>118616</v>
      </c>
      <c r="I6140" s="14">
        <v>398434474</v>
      </c>
      <c r="J6140" s="14">
        <f>表格1[[#This Row],[信用卡交易筆數]]/1000</f>
        <v>118.616</v>
      </c>
      <c r="K6140" s="14">
        <f>表格1[[#This Row],[信用卡交易金額'[新臺幣']]]/1000</f>
        <v>398434.47399999999</v>
      </c>
      <c r="L6140" s="14">
        <f>表格1[[#This Row],[信用卡交易金額'[新臺幣']]]/1000000</f>
        <v>398.43447400000002</v>
      </c>
      <c r="M6140" s="14" t="str" cm="1">
        <f t="array" ref="M6140">_xlfn.TEXTJOIN("", TRUE, _xlfn.XLOOKUP(TRUE, VALUE(表格1[[#This Row],[年月]]) &lt;= VALUE($R$8:$R$12), $Q$8:$Q$12)) &amp; "年度"</f>
        <v>2024年度</v>
      </c>
    </row>
    <row r="6141" spans="1:13" x14ac:dyDescent="0.3">
      <c r="A6141" s="2">
        <v>202311</v>
      </c>
      <c r="B6141" s="19">
        <f>DATE(表格1[[#This Row],[年]],表格1[[#This Row],[月]],1)</f>
        <v>45231</v>
      </c>
      <c r="C6141" s="2" t="str">
        <f>LEFT(表格1[[#This Row],[年月]],4)</f>
        <v>2023</v>
      </c>
      <c r="D6141" s="2" t="str">
        <f>RIGHT(表格1[[#This Row],[年月]],2)</f>
        <v>11</v>
      </c>
      <c r="E6141" s="5">
        <v>10016000</v>
      </c>
      <c r="F6141" s="2" t="str">
        <f>VLOOKUP(TEXT(表格1[[#This Row],[地區]],"00000000"),縣市代碼,2,0)</f>
        <v>澎湖縣</v>
      </c>
      <c r="G6141" s="2" t="s">
        <v>4</v>
      </c>
      <c r="H6141" s="13">
        <v>104445</v>
      </c>
      <c r="I6141" s="14">
        <v>47888882</v>
      </c>
      <c r="J6141" s="14">
        <f>表格1[[#This Row],[信用卡交易筆數]]/1000</f>
        <v>104.44499999999999</v>
      </c>
      <c r="K6141" s="14">
        <f>表格1[[#This Row],[信用卡交易金額'[新臺幣']]]/1000</f>
        <v>47888.881999999998</v>
      </c>
      <c r="L6141" s="14">
        <f>表格1[[#This Row],[信用卡交易金額'[新臺幣']]]/1000000</f>
        <v>47.888882000000002</v>
      </c>
      <c r="M6141" s="14" t="str" cm="1">
        <f t="array" ref="M6141">_xlfn.TEXTJOIN("", TRUE, _xlfn.XLOOKUP(TRUE, VALUE(表格1[[#This Row],[年月]]) &lt;= VALUE($R$8:$R$12), $Q$8:$Q$12)) &amp; "年度"</f>
        <v>2024年度</v>
      </c>
    </row>
    <row r="6142" spans="1:13" x14ac:dyDescent="0.3">
      <c r="A6142" s="2">
        <v>202311</v>
      </c>
      <c r="B6142" s="19">
        <f>DATE(表格1[[#This Row],[年]],表格1[[#This Row],[月]],1)</f>
        <v>45231</v>
      </c>
      <c r="C6142" s="2" t="str">
        <f>LEFT(表格1[[#This Row],[年月]],4)</f>
        <v>2023</v>
      </c>
      <c r="D6142" s="2" t="str">
        <f>RIGHT(表格1[[#This Row],[年月]],2)</f>
        <v>11</v>
      </c>
      <c r="E6142" s="5">
        <v>10016000</v>
      </c>
      <c r="F6142" s="2" t="str">
        <f>VLOOKUP(TEXT(表格1[[#This Row],[地區]],"00000000"),縣市代碼,2,0)</f>
        <v>澎湖縣</v>
      </c>
      <c r="G6142" s="2" t="s">
        <v>5</v>
      </c>
      <c r="H6142" s="13">
        <v>10469</v>
      </c>
      <c r="I6142" s="14">
        <v>30322201</v>
      </c>
      <c r="J6142" s="14">
        <f>表格1[[#This Row],[信用卡交易筆數]]/1000</f>
        <v>10.468999999999999</v>
      </c>
      <c r="K6142" s="14">
        <f>表格1[[#This Row],[信用卡交易金額'[新臺幣']]]/1000</f>
        <v>30322.201000000001</v>
      </c>
      <c r="L6142" s="14">
        <f>表格1[[#This Row],[信用卡交易金額'[新臺幣']]]/1000000</f>
        <v>30.322201</v>
      </c>
      <c r="M6142" s="14" t="str" cm="1">
        <f t="array" ref="M6142">_xlfn.TEXTJOIN("", TRUE, _xlfn.XLOOKUP(TRUE, VALUE(表格1[[#This Row],[年月]]) &lt;= VALUE($R$8:$R$12), $Q$8:$Q$12)) &amp; "年度"</f>
        <v>2024年度</v>
      </c>
    </row>
    <row r="6143" spans="1:13" x14ac:dyDescent="0.3">
      <c r="A6143" s="2">
        <v>202311</v>
      </c>
      <c r="B6143" s="19">
        <f>DATE(表格1[[#This Row],[年]],表格1[[#This Row],[月]],1)</f>
        <v>45231</v>
      </c>
      <c r="C6143" s="2" t="str">
        <f>LEFT(表格1[[#This Row],[年月]],4)</f>
        <v>2023</v>
      </c>
      <c r="D6143" s="2" t="str">
        <f>RIGHT(表格1[[#This Row],[年月]],2)</f>
        <v>11</v>
      </c>
      <c r="E6143" s="5">
        <v>10016000</v>
      </c>
      <c r="F6143" s="2" t="str">
        <f>VLOOKUP(TEXT(表格1[[#This Row],[地區]],"00000000"),縣市代碼,2,0)</f>
        <v>澎湖縣</v>
      </c>
      <c r="G6143" s="2" t="s">
        <v>6</v>
      </c>
      <c r="H6143" s="13">
        <v>15190</v>
      </c>
      <c r="I6143" s="14">
        <v>50610208</v>
      </c>
      <c r="J6143" s="14">
        <f>表格1[[#This Row],[信用卡交易筆數]]/1000</f>
        <v>15.19</v>
      </c>
      <c r="K6143" s="14">
        <f>表格1[[#This Row],[信用卡交易金額'[新臺幣']]]/1000</f>
        <v>50610.207999999999</v>
      </c>
      <c r="L6143" s="14">
        <f>表格1[[#This Row],[信用卡交易金額'[新臺幣']]]/1000000</f>
        <v>50.610208</v>
      </c>
      <c r="M6143" s="14" t="str" cm="1">
        <f t="array" ref="M6143">_xlfn.TEXTJOIN("", TRUE, _xlfn.XLOOKUP(TRUE, VALUE(表格1[[#This Row],[年月]]) &lt;= VALUE($R$8:$R$12), $Q$8:$Q$12)) &amp; "年度"</f>
        <v>2024年度</v>
      </c>
    </row>
    <row r="6144" spans="1:13" x14ac:dyDescent="0.3">
      <c r="A6144" s="2">
        <v>202311</v>
      </c>
      <c r="B6144" s="19">
        <f>DATE(表格1[[#This Row],[年]],表格1[[#This Row],[月]],1)</f>
        <v>45231</v>
      </c>
      <c r="C6144" s="2" t="str">
        <f>LEFT(表格1[[#This Row],[年月]],4)</f>
        <v>2023</v>
      </c>
      <c r="D6144" s="2" t="str">
        <f>RIGHT(表格1[[#This Row],[年月]],2)</f>
        <v>11</v>
      </c>
      <c r="E6144" s="5">
        <v>10016000</v>
      </c>
      <c r="F6144" s="2" t="str">
        <f>VLOOKUP(TEXT(表格1[[#This Row],[地區]],"00000000"),縣市代碼,2,0)</f>
        <v>澎湖縣</v>
      </c>
      <c r="G6144" s="2" t="s">
        <v>7</v>
      </c>
      <c r="H6144" s="13">
        <v>71512</v>
      </c>
      <c r="I6144" s="14">
        <v>90058944</v>
      </c>
      <c r="J6144" s="14">
        <f>表格1[[#This Row],[信用卡交易筆數]]/1000</f>
        <v>71.512</v>
      </c>
      <c r="K6144" s="14">
        <f>表格1[[#This Row],[信用卡交易金額'[新臺幣']]]/1000</f>
        <v>90058.944000000003</v>
      </c>
      <c r="L6144" s="14">
        <f>表格1[[#This Row],[信用卡交易金額'[新臺幣']]]/1000000</f>
        <v>90.058943999999997</v>
      </c>
      <c r="M6144" s="14" t="str" cm="1">
        <f t="array" ref="M6144">_xlfn.TEXTJOIN("", TRUE, _xlfn.XLOOKUP(TRUE, VALUE(表格1[[#This Row],[年月]]) &lt;= VALUE($R$8:$R$12), $Q$8:$Q$12)) &amp; "年度"</f>
        <v>2024年度</v>
      </c>
    </row>
    <row r="6145" spans="1:13" x14ac:dyDescent="0.3">
      <c r="A6145" s="2">
        <v>202311</v>
      </c>
      <c r="B6145" s="19">
        <f>DATE(表格1[[#This Row],[年]],表格1[[#This Row],[月]],1)</f>
        <v>45231</v>
      </c>
      <c r="C6145" s="2" t="str">
        <f>LEFT(表格1[[#This Row],[年月]],4)</f>
        <v>2023</v>
      </c>
      <c r="D6145" s="2" t="str">
        <f>RIGHT(表格1[[#This Row],[年月]],2)</f>
        <v>11</v>
      </c>
      <c r="E6145" s="5">
        <v>10016000</v>
      </c>
      <c r="F6145" s="2" t="str">
        <f>VLOOKUP(TEXT(表格1[[#This Row],[地區]],"00000000"),縣市代碼,2,0)</f>
        <v>澎湖縣</v>
      </c>
      <c r="G6145" s="2" t="s">
        <v>8</v>
      </c>
      <c r="H6145" s="13">
        <v>56996</v>
      </c>
      <c r="I6145" s="14">
        <v>85375665</v>
      </c>
      <c r="J6145" s="14">
        <f>表格1[[#This Row],[信用卡交易筆數]]/1000</f>
        <v>56.996000000000002</v>
      </c>
      <c r="K6145" s="14">
        <f>表格1[[#This Row],[信用卡交易金額'[新臺幣']]]/1000</f>
        <v>85375.664999999994</v>
      </c>
      <c r="L6145" s="14">
        <f>表格1[[#This Row],[信用卡交易金額'[新臺幣']]]/1000000</f>
        <v>85.375664999999998</v>
      </c>
      <c r="M6145" s="14" t="str" cm="1">
        <f t="array" ref="M6145">_xlfn.TEXTJOIN("", TRUE, _xlfn.XLOOKUP(TRUE, VALUE(表格1[[#This Row],[年月]]) &lt;= VALUE($R$8:$R$12), $Q$8:$Q$12)) &amp; "年度"</f>
        <v>2024年度</v>
      </c>
    </row>
    <row r="6146" spans="1:13" x14ac:dyDescent="0.3">
      <c r="A6146" s="2">
        <v>202311</v>
      </c>
      <c r="B6146" s="19">
        <f>DATE(表格1[[#This Row],[年]],表格1[[#This Row],[月]],1)</f>
        <v>45231</v>
      </c>
      <c r="C6146" s="2" t="str">
        <f>LEFT(表格1[[#This Row],[年月]],4)</f>
        <v>2023</v>
      </c>
      <c r="D6146" s="2" t="str">
        <f>RIGHT(表格1[[#This Row],[年月]],2)</f>
        <v>11</v>
      </c>
      <c r="E6146" s="5">
        <v>10016000</v>
      </c>
      <c r="F6146" s="2" t="str">
        <f>VLOOKUP(TEXT(表格1[[#This Row],[地區]],"00000000"),縣市代碼,2,0)</f>
        <v>澎湖縣</v>
      </c>
      <c r="G6146" s="2" t="s">
        <v>9</v>
      </c>
      <c r="H6146" s="13">
        <v>114345</v>
      </c>
      <c r="I6146" s="14">
        <v>143332960</v>
      </c>
      <c r="J6146" s="14">
        <f>表格1[[#This Row],[信用卡交易筆數]]/1000</f>
        <v>114.345</v>
      </c>
      <c r="K6146" s="14">
        <f>表格1[[#This Row],[信用卡交易金額'[新臺幣']]]/1000</f>
        <v>143332.96</v>
      </c>
      <c r="L6146" s="14">
        <f>表格1[[#This Row],[信用卡交易金額'[新臺幣']]]/1000000</f>
        <v>143.33296000000001</v>
      </c>
      <c r="M6146" s="14" t="str" cm="1">
        <f t="array" ref="M6146">_xlfn.TEXTJOIN("", TRUE, _xlfn.XLOOKUP(TRUE, VALUE(表格1[[#This Row],[年月]]) &lt;= VALUE($R$8:$R$12), $Q$8:$Q$12)) &amp; "年度"</f>
        <v>2024年度</v>
      </c>
    </row>
    <row r="6147" spans="1:13" x14ac:dyDescent="0.3">
      <c r="A6147" s="2">
        <v>202311</v>
      </c>
      <c r="B6147" s="19">
        <f>DATE(表格1[[#This Row],[年]],表格1[[#This Row],[月]],1)</f>
        <v>45231</v>
      </c>
      <c r="C6147" s="2" t="str">
        <f>LEFT(表格1[[#This Row],[年月]],4)</f>
        <v>2023</v>
      </c>
      <c r="D6147" s="2" t="str">
        <f>RIGHT(表格1[[#This Row],[年月]],2)</f>
        <v>11</v>
      </c>
      <c r="E6147" s="5">
        <v>10016000</v>
      </c>
      <c r="F6147" s="2" t="str">
        <f>VLOOKUP(TEXT(表格1[[#This Row],[地區]],"00000000"),縣市代碼,2,0)</f>
        <v>澎湖縣</v>
      </c>
      <c r="G6147" s="2" t="s">
        <v>10</v>
      </c>
      <c r="H6147" s="13">
        <v>51768</v>
      </c>
      <c r="I6147" s="14">
        <v>155510565</v>
      </c>
      <c r="J6147" s="14">
        <f>表格1[[#This Row],[信用卡交易筆數]]/1000</f>
        <v>51.768000000000001</v>
      </c>
      <c r="K6147" s="14">
        <f>表格1[[#This Row],[信用卡交易金額'[新臺幣']]]/1000</f>
        <v>155510.565</v>
      </c>
      <c r="L6147" s="14">
        <f>表格1[[#This Row],[信用卡交易金額'[新臺幣']]]/1000000</f>
        <v>155.51056500000001</v>
      </c>
      <c r="M6147" s="14" t="str" cm="1">
        <f t="array" ref="M6147">_xlfn.TEXTJOIN("", TRUE, _xlfn.XLOOKUP(TRUE, VALUE(表格1[[#This Row],[年月]]) &lt;= VALUE($R$8:$R$12), $Q$8:$Q$12)) &amp; "年度"</f>
        <v>2024年度</v>
      </c>
    </row>
    <row r="6148" spans="1:13" x14ac:dyDescent="0.3">
      <c r="A6148" s="2">
        <v>202311</v>
      </c>
      <c r="B6148" s="19">
        <f>DATE(表格1[[#This Row],[年]],表格1[[#This Row],[月]],1)</f>
        <v>45231</v>
      </c>
      <c r="C6148" s="2" t="str">
        <f>LEFT(表格1[[#This Row],[年月]],4)</f>
        <v>2023</v>
      </c>
      <c r="D6148" s="2" t="str">
        <f>RIGHT(表格1[[#This Row],[年月]],2)</f>
        <v>11</v>
      </c>
      <c r="E6148" s="5" t="s">
        <v>62</v>
      </c>
      <c r="F6148" s="2" t="str">
        <f>VLOOKUP(TEXT(表格1[[#This Row],[地區]],"00000000"),縣市代碼,2,0)</f>
        <v>金門縣</v>
      </c>
      <c r="G6148" s="2" t="s">
        <v>4</v>
      </c>
      <c r="H6148" s="13">
        <v>95104</v>
      </c>
      <c r="I6148" s="14">
        <v>48391826</v>
      </c>
      <c r="J6148" s="14">
        <f>表格1[[#This Row],[信用卡交易筆數]]/1000</f>
        <v>95.103999999999999</v>
      </c>
      <c r="K6148" s="14">
        <f>表格1[[#This Row],[信用卡交易金額'[新臺幣']]]/1000</f>
        <v>48391.826000000001</v>
      </c>
      <c r="L6148" s="14">
        <f>表格1[[#This Row],[信用卡交易金額'[新臺幣']]]/1000000</f>
        <v>48.391826000000002</v>
      </c>
      <c r="M6148" s="14" t="str" cm="1">
        <f t="array" ref="M6148">_xlfn.TEXTJOIN("", TRUE, _xlfn.XLOOKUP(TRUE, VALUE(表格1[[#This Row],[年月]]) &lt;= VALUE($R$8:$R$12), $Q$8:$Q$12)) &amp; "年度"</f>
        <v>2024年度</v>
      </c>
    </row>
    <row r="6149" spans="1:13" x14ac:dyDescent="0.3">
      <c r="A6149" s="2">
        <v>202311</v>
      </c>
      <c r="B6149" s="19">
        <f>DATE(表格1[[#This Row],[年]],表格1[[#This Row],[月]],1)</f>
        <v>45231</v>
      </c>
      <c r="C6149" s="2" t="str">
        <f>LEFT(表格1[[#This Row],[年月]],4)</f>
        <v>2023</v>
      </c>
      <c r="D6149" s="2" t="str">
        <f>RIGHT(表格1[[#This Row],[年月]],2)</f>
        <v>11</v>
      </c>
      <c r="E6149" s="5" t="s">
        <v>62</v>
      </c>
      <c r="F6149" s="2" t="str">
        <f>VLOOKUP(TEXT(表格1[[#This Row],[地區]],"00000000"),縣市代碼,2,0)</f>
        <v>金門縣</v>
      </c>
      <c r="G6149" s="2" t="s">
        <v>5</v>
      </c>
      <c r="H6149" s="13">
        <v>7949</v>
      </c>
      <c r="I6149" s="14">
        <v>20279369</v>
      </c>
      <c r="J6149" s="14">
        <f>表格1[[#This Row],[信用卡交易筆數]]/1000</f>
        <v>7.9489999999999998</v>
      </c>
      <c r="K6149" s="14">
        <f>表格1[[#This Row],[信用卡交易金額'[新臺幣']]]/1000</f>
        <v>20279.368999999999</v>
      </c>
      <c r="L6149" s="14">
        <f>表格1[[#This Row],[信用卡交易金額'[新臺幣']]]/1000000</f>
        <v>20.279368999999999</v>
      </c>
      <c r="M6149" s="14" t="str" cm="1">
        <f t="array" ref="M6149">_xlfn.TEXTJOIN("", TRUE, _xlfn.XLOOKUP(TRUE, VALUE(表格1[[#This Row],[年月]]) &lt;= VALUE($R$8:$R$12), $Q$8:$Q$12)) &amp; "年度"</f>
        <v>2024年度</v>
      </c>
    </row>
    <row r="6150" spans="1:13" x14ac:dyDescent="0.3">
      <c r="A6150" s="2">
        <v>202311</v>
      </c>
      <c r="B6150" s="19">
        <f>DATE(表格1[[#This Row],[年]],表格1[[#This Row],[月]],1)</f>
        <v>45231</v>
      </c>
      <c r="C6150" s="2" t="str">
        <f>LEFT(表格1[[#This Row],[年月]],4)</f>
        <v>2023</v>
      </c>
      <c r="D6150" s="2" t="str">
        <f>RIGHT(表格1[[#This Row],[年月]],2)</f>
        <v>11</v>
      </c>
      <c r="E6150" s="5" t="s">
        <v>62</v>
      </c>
      <c r="F6150" s="2" t="str">
        <f>VLOOKUP(TEXT(表格1[[#This Row],[地區]],"00000000"),縣市代碼,2,0)</f>
        <v>金門縣</v>
      </c>
      <c r="G6150" s="2" t="s">
        <v>6</v>
      </c>
      <c r="H6150" s="13">
        <v>12152</v>
      </c>
      <c r="I6150" s="14">
        <v>43148089</v>
      </c>
      <c r="J6150" s="14">
        <f>表格1[[#This Row],[信用卡交易筆數]]/1000</f>
        <v>12.151999999999999</v>
      </c>
      <c r="K6150" s="14">
        <f>表格1[[#This Row],[信用卡交易金額'[新臺幣']]]/1000</f>
        <v>43148.089</v>
      </c>
      <c r="L6150" s="14">
        <f>表格1[[#This Row],[信用卡交易金額'[新臺幣']]]/1000000</f>
        <v>43.148088999999999</v>
      </c>
      <c r="M6150" s="14" t="str" cm="1">
        <f t="array" ref="M6150">_xlfn.TEXTJOIN("", TRUE, _xlfn.XLOOKUP(TRUE, VALUE(表格1[[#This Row],[年月]]) &lt;= VALUE($R$8:$R$12), $Q$8:$Q$12)) &amp; "年度"</f>
        <v>2024年度</v>
      </c>
    </row>
    <row r="6151" spans="1:13" x14ac:dyDescent="0.3">
      <c r="A6151" s="2">
        <v>202311</v>
      </c>
      <c r="B6151" s="19">
        <f>DATE(表格1[[#This Row],[年]],表格1[[#This Row],[月]],1)</f>
        <v>45231</v>
      </c>
      <c r="C6151" s="2" t="str">
        <f>LEFT(表格1[[#This Row],[年月]],4)</f>
        <v>2023</v>
      </c>
      <c r="D6151" s="2" t="str">
        <f>RIGHT(表格1[[#This Row],[年月]],2)</f>
        <v>11</v>
      </c>
      <c r="E6151" s="5" t="s">
        <v>62</v>
      </c>
      <c r="F6151" s="2" t="str">
        <f>VLOOKUP(TEXT(表格1[[#This Row],[地區]],"00000000"),縣市代碼,2,0)</f>
        <v>金門縣</v>
      </c>
      <c r="G6151" s="2" t="s">
        <v>7</v>
      </c>
      <c r="H6151" s="13">
        <v>48807</v>
      </c>
      <c r="I6151" s="14">
        <v>72594096</v>
      </c>
      <c r="J6151" s="14">
        <f>表格1[[#This Row],[信用卡交易筆數]]/1000</f>
        <v>48.807000000000002</v>
      </c>
      <c r="K6151" s="14">
        <f>表格1[[#This Row],[信用卡交易金額'[新臺幣']]]/1000</f>
        <v>72594.096000000005</v>
      </c>
      <c r="L6151" s="14">
        <f>表格1[[#This Row],[信用卡交易金額'[新臺幣']]]/1000000</f>
        <v>72.594095999999993</v>
      </c>
      <c r="M6151" s="14" t="str" cm="1">
        <f t="array" ref="M6151">_xlfn.TEXTJOIN("", TRUE, _xlfn.XLOOKUP(TRUE, VALUE(表格1[[#This Row],[年月]]) &lt;= VALUE($R$8:$R$12), $Q$8:$Q$12)) &amp; "年度"</f>
        <v>2024年度</v>
      </c>
    </row>
    <row r="6152" spans="1:13" x14ac:dyDescent="0.3">
      <c r="A6152" s="2">
        <v>202311</v>
      </c>
      <c r="B6152" s="19">
        <f>DATE(表格1[[#This Row],[年]],表格1[[#This Row],[月]],1)</f>
        <v>45231</v>
      </c>
      <c r="C6152" s="2" t="str">
        <f>LEFT(表格1[[#This Row],[年月]],4)</f>
        <v>2023</v>
      </c>
      <c r="D6152" s="2" t="str">
        <f>RIGHT(表格1[[#This Row],[年月]],2)</f>
        <v>11</v>
      </c>
      <c r="E6152" s="5" t="s">
        <v>62</v>
      </c>
      <c r="F6152" s="2" t="str">
        <f>VLOOKUP(TEXT(表格1[[#This Row],[地區]],"00000000"),縣市代碼,2,0)</f>
        <v>金門縣</v>
      </c>
      <c r="G6152" s="2" t="s">
        <v>8</v>
      </c>
      <c r="H6152" s="13">
        <v>44027</v>
      </c>
      <c r="I6152" s="14">
        <v>66432796</v>
      </c>
      <c r="J6152" s="14">
        <f>表格1[[#This Row],[信用卡交易筆數]]/1000</f>
        <v>44.027000000000001</v>
      </c>
      <c r="K6152" s="14">
        <f>表格1[[#This Row],[信用卡交易金額'[新臺幣']]]/1000</f>
        <v>66432.796000000002</v>
      </c>
      <c r="L6152" s="14">
        <f>表格1[[#This Row],[信用卡交易金額'[新臺幣']]]/1000000</f>
        <v>66.432795999999996</v>
      </c>
      <c r="M6152" s="14" t="str" cm="1">
        <f t="array" ref="M6152">_xlfn.TEXTJOIN("", TRUE, _xlfn.XLOOKUP(TRUE, VALUE(表格1[[#This Row],[年月]]) &lt;= VALUE($R$8:$R$12), $Q$8:$Q$12)) &amp; "年度"</f>
        <v>2024年度</v>
      </c>
    </row>
    <row r="6153" spans="1:13" x14ac:dyDescent="0.3">
      <c r="A6153" s="2">
        <v>202311</v>
      </c>
      <c r="B6153" s="19">
        <f>DATE(表格1[[#This Row],[年]],表格1[[#This Row],[月]],1)</f>
        <v>45231</v>
      </c>
      <c r="C6153" s="2" t="str">
        <f>LEFT(表格1[[#This Row],[年月]],4)</f>
        <v>2023</v>
      </c>
      <c r="D6153" s="2" t="str">
        <f>RIGHT(表格1[[#This Row],[年月]],2)</f>
        <v>11</v>
      </c>
      <c r="E6153" s="5" t="s">
        <v>62</v>
      </c>
      <c r="F6153" s="2" t="str">
        <f>VLOOKUP(TEXT(表格1[[#This Row],[地區]],"00000000"),縣市代碼,2,0)</f>
        <v>金門縣</v>
      </c>
      <c r="G6153" s="2" t="s">
        <v>9</v>
      </c>
      <c r="H6153" s="13">
        <v>114731</v>
      </c>
      <c r="I6153" s="14">
        <v>140241614</v>
      </c>
      <c r="J6153" s="14">
        <f>表格1[[#This Row],[信用卡交易筆數]]/1000</f>
        <v>114.73099999999999</v>
      </c>
      <c r="K6153" s="14">
        <f>表格1[[#This Row],[信用卡交易金額'[新臺幣']]]/1000</f>
        <v>140241.614</v>
      </c>
      <c r="L6153" s="14">
        <f>表格1[[#This Row],[信用卡交易金額'[新臺幣']]]/1000000</f>
        <v>140.241614</v>
      </c>
      <c r="M6153" s="14" t="str" cm="1">
        <f t="array" ref="M6153">_xlfn.TEXTJOIN("", TRUE, _xlfn.XLOOKUP(TRUE, VALUE(表格1[[#This Row],[年月]]) &lt;= VALUE($R$8:$R$12), $Q$8:$Q$12)) &amp; "年度"</f>
        <v>2024年度</v>
      </c>
    </row>
    <row r="6154" spans="1:13" x14ac:dyDescent="0.3">
      <c r="A6154" s="2">
        <v>202311</v>
      </c>
      <c r="B6154" s="19">
        <f>DATE(表格1[[#This Row],[年]],表格1[[#This Row],[月]],1)</f>
        <v>45231</v>
      </c>
      <c r="C6154" s="2" t="str">
        <f>LEFT(表格1[[#This Row],[年月]],4)</f>
        <v>2023</v>
      </c>
      <c r="D6154" s="2" t="str">
        <f>RIGHT(表格1[[#This Row],[年月]],2)</f>
        <v>11</v>
      </c>
      <c r="E6154" s="5" t="s">
        <v>62</v>
      </c>
      <c r="F6154" s="2" t="str">
        <f>VLOOKUP(TEXT(表格1[[#This Row],[地區]],"00000000"),縣市代碼,2,0)</f>
        <v>金門縣</v>
      </c>
      <c r="G6154" s="2" t="s">
        <v>10</v>
      </c>
      <c r="H6154" s="13">
        <v>44587</v>
      </c>
      <c r="I6154" s="14">
        <v>119929459</v>
      </c>
      <c r="J6154" s="14">
        <f>表格1[[#This Row],[信用卡交易筆數]]/1000</f>
        <v>44.587000000000003</v>
      </c>
      <c r="K6154" s="14">
        <f>表格1[[#This Row],[信用卡交易金額'[新臺幣']]]/1000</f>
        <v>119929.459</v>
      </c>
      <c r="L6154" s="14">
        <f>表格1[[#This Row],[信用卡交易金額'[新臺幣']]]/1000000</f>
        <v>119.92945899999999</v>
      </c>
      <c r="M6154" s="14" t="str" cm="1">
        <f t="array" ref="M6154">_xlfn.TEXTJOIN("", TRUE, _xlfn.XLOOKUP(TRUE, VALUE(表格1[[#This Row],[年月]]) &lt;= VALUE($R$8:$R$12), $Q$8:$Q$12)) &amp; "年度"</f>
        <v>2024年度</v>
      </c>
    </row>
    <row r="6155" spans="1:13" x14ac:dyDescent="0.3">
      <c r="A6155" s="2">
        <v>202311</v>
      </c>
      <c r="B6155" s="19">
        <f>DATE(表格1[[#This Row],[年]],表格1[[#This Row],[月]],1)</f>
        <v>45231</v>
      </c>
      <c r="C6155" s="2" t="str">
        <f>LEFT(表格1[[#This Row],[年月]],4)</f>
        <v>2023</v>
      </c>
      <c r="D6155" s="2" t="str">
        <f>RIGHT(表格1[[#This Row],[年月]],2)</f>
        <v>11</v>
      </c>
      <c r="E6155" s="5">
        <v>9007000</v>
      </c>
      <c r="F6155" s="2" t="str">
        <f>VLOOKUP(TEXT(表格1[[#This Row],[地區]],"00000000"),縣市代碼,2,0)</f>
        <v>連江縣</v>
      </c>
      <c r="G6155" s="2" t="s">
        <v>4</v>
      </c>
      <c r="H6155" s="13">
        <v>17804</v>
      </c>
      <c r="I6155" s="14">
        <v>7688528</v>
      </c>
      <c r="J6155" s="14">
        <f>表格1[[#This Row],[信用卡交易筆數]]/1000</f>
        <v>17.803999999999998</v>
      </c>
      <c r="K6155" s="14">
        <f>表格1[[#This Row],[信用卡交易金額'[新臺幣']]]/1000</f>
        <v>7688.5280000000002</v>
      </c>
      <c r="L6155" s="14">
        <f>表格1[[#This Row],[信用卡交易金額'[新臺幣']]]/1000000</f>
        <v>7.6885279999999998</v>
      </c>
      <c r="M6155" s="14" t="str" cm="1">
        <f t="array" ref="M6155">_xlfn.TEXTJOIN("", TRUE, _xlfn.XLOOKUP(TRUE, VALUE(表格1[[#This Row],[年月]]) &lt;= VALUE($R$8:$R$12), $Q$8:$Q$12)) &amp; "年度"</f>
        <v>2024年度</v>
      </c>
    </row>
    <row r="6156" spans="1:13" x14ac:dyDescent="0.3">
      <c r="A6156" s="2">
        <v>202311</v>
      </c>
      <c r="B6156" s="19">
        <f>DATE(表格1[[#This Row],[年]],表格1[[#This Row],[月]],1)</f>
        <v>45231</v>
      </c>
      <c r="C6156" s="2" t="str">
        <f>LEFT(表格1[[#This Row],[年月]],4)</f>
        <v>2023</v>
      </c>
      <c r="D6156" s="2" t="str">
        <f>RIGHT(表格1[[#This Row],[年月]],2)</f>
        <v>11</v>
      </c>
      <c r="E6156" s="5">
        <v>9007000</v>
      </c>
      <c r="F6156" s="2" t="str">
        <f>VLOOKUP(TEXT(表格1[[#This Row],[地區]],"00000000"),縣市代碼,2,0)</f>
        <v>連江縣</v>
      </c>
      <c r="G6156" s="2" t="s">
        <v>5</v>
      </c>
      <c r="H6156" s="13">
        <v>1343</v>
      </c>
      <c r="I6156" s="14">
        <v>4192713</v>
      </c>
      <c r="J6156" s="14">
        <f>表格1[[#This Row],[信用卡交易筆數]]/1000</f>
        <v>1.343</v>
      </c>
      <c r="K6156" s="14">
        <f>表格1[[#This Row],[信用卡交易金額'[新臺幣']]]/1000</f>
        <v>4192.7129999999997</v>
      </c>
      <c r="L6156" s="14">
        <f>表格1[[#This Row],[信用卡交易金額'[新臺幣']]]/1000000</f>
        <v>4.1927130000000004</v>
      </c>
      <c r="M6156" s="14" t="str" cm="1">
        <f t="array" ref="M6156">_xlfn.TEXTJOIN("", TRUE, _xlfn.XLOOKUP(TRUE, VALUE(表格1[[#This Row],[年月]]) &lt;= VALUE($R$8:$R$12), $Q$8:$Q$12)) &amp; "年度"</f>
        <v>2024年度</v>
      </c>
    </row>
    <row r="6157" spans="1:13" x14ac:dyDescent="0.3">
      <c r="A6157" s="2">
        <v>202311</v>
      </c>
      <c r="B6157" s="19">
        <f>DATE(表格1[[#This Row],[年]],表格1[[#This Row],[月]],1)</f>
        <v>45231</v>
      </c>
      <c r="C6157" s="2" t="str">
        <f>LEFT(表格1[[#This Row],[年月]],4)</f>
        <v>2023</v>
      </c>
      <c r="D6157" s="2" t="str">
        <f>RIGHT(表格1[[#This Row],[年月]],2)</f>
        <v>11</v>
      </c>
      <c r="E6157" s="5">
        <v>9007000</v>
      </c>
      <c r="F6157" s="2" t="str">
        <f>VLOOKUP(TEXT(表格1[[#This Row],[地區]],"00000000"),縣市代碼,2,0)</f>
        <v>連江縣</v>
      </c>
      <c r="G6157" s="2" t="s">
        <v>6</v>
      </c>
      <c r="H6157" s="13">
        <v>2034</v>
      </c>
      <c r="I6157" s="14">
        <v>5347998</v>
      </c>
      <c r="J6157" s="14">
        <f>表格1[[#This Row],[信用卡交易筆數]]/1000</f>
        <v>2.0339999999999998</v>
      </c>
      <c r="K6157" s="14">
        <f>表格1[[#This Row],[信用卡交易金額'[新臺幣']]]/1000</f>
        <v>5347.9979999999996</v>
      </c>
      <c r="L6157" s="14">
        <f>表格1[[#This Row],[信用卡交易金額'[新臺幣']]]/1000000</f>
        <v>5.3479979999999996</v>
      </c>
      <c r="M6157" s="14" t="str" cm="1">
        <f t="array" ref="M6157">_xlfn.TEXTJOIN("", TRUE, _xlfn.XLOOKUP(TRUE, VALUE(表格1[[#This Row],[年月]]) &lt;= VALUE($R$8:$R$12), $Q$8:$Q$12)) &amp; "年度"</f>
        <v>2024年度</v>
      </c>
    </row>
    <row r="6158" spans="1:13" x14ac:dyDescent="0.3">
      <c r="A6158" s="2">
        <v>202311</v>
      </c>
      <c r="B6158" s="19">
        <f>DATE(表格1[[#This Row],[年]],表格1[[#This Row],[月]],1)</f>
        <v>45231</v>
      </c>
      <c r="C6158" s="2" t="str">
        <f>LEFT(表格1[[#This Row],[年月]],4)</f>
        <v>2023</v>
      </c>
      <c r="D6158" s="2" t="str">
        <f>RIGHT(表格1[[#This Row],[年月]],2)</f>
        <v>11</v>
      </c>
      <c r="E6158" s="5">
        <v>9007000</v>
      </c>
      <c r="F6158" s="2" t="str">
        <f>VLOOKUP(TEXT(表格1[[#This Row],[地區]],"00000000"),縣市代碼,2,0)</f>
        <v>連江縣</v>
      </c>
      <c r="G6158" s="2" t="s">
        <v>7</v>
      </c>
      <c r="H6158" s="13">
        <v>10058</v>
      </c>
      <c r="I6158" s="14">
        <v>12772381</v>
      </c>
      <c r="J6158" s="14">
        <f>表格1[[#This Row],[信用卡交易筆數]]/1000</f>
        <v>10.058</v>
      </c>
      <c r="K6158" s="14">
        <f>表格1[[#This Row],[信用卡交易金額'[新臺幣']]]/1000</f>
        <v>12772.380999999999</v>
      </c>
      <c r="L6158" s="14">
        <f>表格1[[#This Row],[信用卡交易金額'[新臺幣']]]/1000000</f>
        <v>12.772380999999999</v>
      </c>
      <c r="M6158" s="14" t="str" cm="1">
        <f t="array" ref="M6158">_xlfn.TEXTJOIN("", TRUE, _xlfn.XLOOKUP(TRUE, VALUE(表格1[[#This Row],[年月]]) &lt;= VALUE($R$8:$R$12), $Q$8:$Q$12)) &amp; "年度"</f>
        <v>2024年度</v>
      </c>
    </row>
    <row r="6159" spans="1:13" x14ac:dyDescent="0.3">
      <c r="A6159" s="2">
        <v>202311</v>
      </c>
      <c r="B6159" s="19">
        <f>DATE(表格1[[#This Row],[年]],表格1[[#This Row],[月]],1)</f>
        <v>45231</v>
      </c>
      <c r="C6159" s="2" t="str">
        <f>LEFT(表格1[[#This Row],[年月]],4)</f>
        <v>2023</v>
      </c>
      <c r="D6159" s="2" t="str">
        <f>RIGHT(表格1[[#This Row],[年月]],2)</f>
        <v>11</v>
      </c>
      <c r="E6159" s="5">
        <v>9007000</v>
      </c>
      <c r="F6159" s="2" t="str">
        <f>VLOOKUP(TEXT(表格1[[#This Row],[地區]],"00000000"),縣市代碼,2,0)</f>
        <v>連江縣</v>
      </c>
      <c r="G6159" s="2" t="s">
        <v>8</v>
      </c>
      <c r="H6159" s="13">
        <v>8659</v>
      </c>
      <c r="I6159" s="14">
        <v>11727137</v>
      </c>
      <c r="J6159" s="14">
        <f>表格1[[#This Row],[信用卡交易筆數]]/1000</f>
        <v>8.6590000000000007</v>
      </c>
      <c r="K6159" s="14">
        <f>表格1[[#This Row],[信用卡交易金額'[新臺幣']]]/1000</f>
        <v>11727.137000000001</v>
      </c>
      <c r="L6159" s="14">
        <f>表格1[[#This Row],[信用卡交易金額'[新臺幣']]]/1000000</f>
        <v>11.727137000000001</v>
      </c>
      <c r="M6159" s="14" t="str" cm="1">
        <f t="array" ref="M6159">_xlfn.TEXTJOIN("", TRUE, _xlfn.XLOOKUP(TRUE, VALUE(表格1[[#This Row],[年月]]) &lt;= VALUE($R$8:$R$12), $Q$8:$Q$12)) &amp; "年度"</f>
        <v>2024年度</v>
      </c>
    </row>
    <row r="6160" spans="1:13" x14ac:dyDescent="0.3">
      <c r="A6160" s="2">
        <v>202311</v>
      </c>
      <c r="B6160" s="19">
        <f>DATE(表格1[[#This Row],[年]],表格1[[#This Row],[月]],1)</f>
        <v>45231</v>
      </c>
      <c r="C6160" s="2" t="str">
        <f>LEFT(表格1[[#This Row],[年月]],4)</f>
        <v>2023</v>
      </c>
      <c r="D6160" s="2" t="str">
        <f>RIGHT(表格1[[#This Row],[年月]],2)</f>
        <v>11</v>
      </c>
      <c r="E6160" s="5">
        <v>9007000</v>
      </c>
      <c r="F6160" s="2" t="str">
        <f>VLOOKUP(TEXT(表格1[[#This Row],[地區]],"00000000"),縣市代碼,2,0)</f>
        <v>連江縣</v>
      </c>
      <c r="G6160" s="2" t="s">
        <v>9</v>
      </c>
      <c r="H6160" s="13">
        <v>15422</v>
      </c>
      <c r="I6160" s="14">
        <v>21427184</v>
      </c>
      <c r="J6160" s="14">
        <f>表格1[[#This Row],[信用卡交易筆數]]/1000</f>
        <v>15.422000000000001</v>
      </c>
      <c r="K6160" s="14">
        <f>表格1[[#This Row],[信用卡交易金額'[新臺幣']]]/1000</f>
        <v>21427.184000000001</v>
      </c>
      <c r="L6160" s="14">
        <f>表格1[[#This Row],[信用卡交易金額'[新臺幣']]]/1000000</f>
        <v>21.427184</v>
      </c>
      <c r="M6160" s="14" t="str" cm="1">
        <f t="array" ref="M6160">_xlfn.TEXTJOIN("", TRUE, _xlfn.XLOOKUP(TRUE, VALUE(表格1[[#This Row],[年月]]) &lt;= VALUE($R$8:$R$12), $Q$8:$Q$12)) &amp; "年度"</f>
        <v>2024年度</v>
      </c>
    </row>
    <row r="6161" spans="1:13" x14ac:dyDescent="0.3">
      <c r="A6161" s="2">
        <v>202311</v>
      </c>
      <c r="B6161" s="19">
        <f>DATE(表格1[[#This Row],[年]],表格1[[#This Row],[月]],1)</f>
        <v>45231</v>
      </c>
      <c r="C6161" s="2" t="str">
        <f>LEFT(表格1[[#This Row],[年月]],4)</f>
        <v>2023</v>
      </c>
      <c r="D6161" s="2" t="str">
        <f>RIGHT(表格1[[#This Row],[年月]],2)</f>
        <v>11</v>
      </c>
      <c r="E6161" s="5">
        <v>9007000</v>
      </c>
      <c r="F6161" s="2" t="str">
        <f>VLOOKUP(TEXT(表格1[[#This Row],[地區]],"00000000"),縣市代碼,2,0)</f>
        <v>連江縣</v>
      </c>
      <c r="G6161" s="2" t="s">
        <v>10</v>
      </c>
      <c r="H6161" s="13">
        <v>7764</v>
      </c>
      <c r="I6161" s="14">
        <v>19904842</v>
      </c>
      <c r="J6161" s="14">
        <f>表格1[[#This Row],[信用卡交易筆數]]/1000</f>
        <v>7.7640000000000002</v>
      </c>
      <c r="K6161" s="14">
        <f>表格1[[#This Row],[信用卡交易金額'[新臺幣']]]/1000</f>
        <v>19904.842000000001</v>
      </c>
      <c r="L6161" s="14">
        <f>表格1[[#This Row],[信用卡交易金額'[新臺幣']]]/1000000</f>
        <v>19.904841999999999</v>
      </c>
      <c r="M6161" s="14" t="str" cm="1">
        <f t="array" ref="M6161">_xlfn.TEXTJOIN("", TRUE, _xlfn.XLOOKUP(TRUE, VALUE(表格1[[#This Row],[年月]]) &lt;= VALUE($R$8:$R$12), $Q$8:$Q$12)) &amp; "年度"</f>
        <v>2024年度</v>
      </c>
    </row>
    <row r="6162" spans="1:13" x14ac:dyDescent="0.3">
      <c r="A6162" s="2">
        <v>202312</v>
      </c>
      <c r="B6162" s="19">
        <f>DATE(表格1[[#This Row],[年]],表格1[[#This Row],[月]],1)</f>
        <v>45261</v>
      </c>
      <c r="C6162" s="2" t="str">
        <f>LEFT(表格1[[#This Row],[年月]],4)</f>
        <v>2023</v>
      </c>
      <c r="D6162" s="2" t="str">
        <f>RIGHT(表格1[[#This Row],[年月]],2)</f>
        <v>12</v>
      </c>
      <c r="E6162" s="5">
        <v>63000000</v>
      </c>
      <c r="F6162" s="2" t="str">
        <f>VLOOKUP(TEXT(表格1[[#This Row],[地區]],"00000000"),縣市代碼,2,0)</f>
        <v>臺北市</v>
      </c>
      <c r="G6162" s="2" t="s">
        <v>4</v>
      </c>
      <c r="H6162" s="13">
        <v>13797829</v>
      </c>
      <c r="I6162" s="14">
        <v>8618390852</v>
      </c>
      <c r="J6162" s="14">
        <f>表格1[[#This Row],[信用卡交易筆數]]/1000</f>
        <v>13797.829</v>
      </c>
      <c r="K6162" s="14">
        <f>表格1[[#This Row],[信用卡交易金額'[新臺幣']]]/1000</f>
        <v>8618390.852</v>
      </c>
      <c r="L6162" s="14">
        <f>表格1[[#This Row],[信用卡交易金額'[新臺幣']]]/1000000</f>
        <v>8618.3908520000005</v>
      </c>
      <c r="M6162" s="14" t="str" cm="1">
        <f t="array" ref="M6162">_xlfn.TEXTJOIN("", TRUE, _xlfn.XLOOKUP(TRUE, VALUE(表格1[[#This Row],[年月]]) &lt;= VALUE($R$8:$R$12), $Q$8:$Q$12)) &amp; "年度"</f>
        <v>2024年度</v>
      </c>
    </row>
    <row r="6163" spans="1:13" x14ac:dyDescent="0.3">
      <c r="A6163" s="2">
        <v>202312</v>
      </c>
      <c r="B6163" s="19">
        <f>DATE(表格1[[#This Row],[年]],表格1[[#This Row],[月]],1)</f>
        <v>45261</v>
      </c>
      <c r="C6163" s="2" t="str">
        <f>LEFT(表格1[[#This Row],[年月]],4)</f>
        <v>2023</v>
      </c>
      <c r="D6163" s="2" t="str">
        <f>RIGHT(表格1[[#This Row],[年月]],2)</f>
        <v>12</v>
      </c>
      <c r="E6163" s="5">
        <v>63000000</v>
      </c>
      <c r="F6163" s="2" t="str">
        <f>VLOOKUP(TEXT(表格1[[#This Row],[地區]],"00000000"),縣市代碼,2,0)</f>
        <v>臺北市</v>
      </c>
      <c r="G6163" s="2" t="s">
        <v>5</v>
      </c>
      <c r="H6163" s="13">
        <v>764682</v>
      </c>
      <c r="I6163" s="14">
        <v>3251349310</v>
      </c>
      <c r="J6163" s="14">
        <f>表格1[[#This Row],[信用卡交易筆數]]/1000</f>
        <v>764.68200000000002</v>
      </c>
      <c r="K6163" s="14">
        <f>表格1[[#This Row],[信用卡交易金額'[新臺幣']]]/1000</f>
        <v>3251349.31</v>
      </c>
      <c r="L6163" s="14">
        <f>表格1[[#This Row],[信用卡交易金額'[新臺幣']]]/1000000</f>
        <v>3251.3493100000001</v>
      </c>
      <c r="M6163" s="14" t="str" cm="1">
        <f t="array" ref="M6163">_xlfn.TEXTJOIN("", TRUE, _xlfn.XLOOKUP(TRUE, VALUE(表格1[[#This Row],[年月]]) &lt;= VALUE($R$8:$R$12), $Q$8:$Q$12)) &amp; "年度"</f>
        <v>2024年度</v>
      </c>
    </row>
    <row r="6164" spans="1:13" x14ac:dyDescent="0.3">
      <c r="A6164" s="2">
        <v>202312</v>
      </c>
      <c r="B6164" s="19">
        <f>DATE(表格1[[#This Row],[年]],表格1[[#This Row],[月]],1)</f>
        <v>45261</v>
      </c>
      <c r="C6164" s="2" t="str">
        <f>LEFT(表格1[[#This Row],[年月]],4)</f>
        <v>2023</v>
      </c>
      <c r="D6164" s="2" t="str">
        <f>RIGHT(表格1[[#This Row],[年月]],2)</f>
        <v>12</v>
      </c>
      <c r="E6164" s="5">
        <v>63000000</v>
      </c>
      <c r="F6164" s="2" t="str">
        <f>VLOOKUP(TEXT(表格1[[#This Row],[地區]],"00000000"),縣市代碼,2,0)</f>
        <v>臺北市</v>
      </c>
      <c r="G6164" s="2" t="s">
        <v>6</v>
      </c>
      <c r="H6164" s="13">
        <v>958925</v>
      </c>
      <c r="I6164" s="14">
        <v>4711844552</v>
      </c>
      <c r="J6164" s="14">
        <f>表格1[[#This Row],[信用卡交易筆數]]/1000</f>
        <v>958.92499999999995</v>
      </c>
      <c r="K6164" s="14">
        <f>表格1[[#This Row],[信用卡交易金額'[新臺幣']]]/1000</f>
        <v>4711844.5520000001</v>
      </c>
      <c r="L6164" s="14">
        <f>表格1[[#This Row],[信用卡交易金額'[新臺幣']]]/1000000</f>
        <v>4711.8445519999996</v>
      </c>
      <c r="M6164" s="14" t="str" cm="1">
        <f t="array" ref="M6164">_xlfn.TEXTJOIN("", TRUE, _xlfn.XLOOKUP(TRUE, VALUE(表格1[[#This Row],[年月]]) &lt;= VALUE($R$8:$R$12), $Q$8:$Q$12)) &amp; "年度"</f>
        <v>2024年度</v>
      </c>
    </row>
    <row r="6165" spans="1:13" x14ac:dyDescent="0.3">
      <c r="A6165" s="2">
        <v>202312</v>
      </c>
      <c r="B6165" s="19">
        <f>DATE(表格1[[#This Row],[年]],表格1[[#This Row],[月]],1)</f>
        <v>45261</v>
      </c>
      <c r="C6165" s="2" t="str">
        <f>LEFT(表格1[[#This Row],[年月]],4)</f>
        <v>2023</v>
      </c>
      <c r="D6165" s="2" t="str">
        <f>RIGHT(表格1[[#This Row],[年月]],2)</f>
        <v>12</v>
      </c>
      <c r="E6165" s="5">
        <v>63000000</v>
      </c>
      <c r="F6165" s="2" t="str">
        <f>VLOOKUP(TEXT(表格1[[#This Row],[地區]],"00000000"),縣市代碼,2,0)</f>
        <v>臺北市</v>
      </c>
      <c r="G6165" s="2" t="s">
        <v>7</v>
      </c>
      <c r="H6165" s="13">
        <v>5546090</v>
      </c>
      <c r="I6165" s="14">
        <v>5959924408</v>
      </c>
      <c r="J6165" s="14">
        <f>表格1[[#This Row],[信用卡交易筆數]]/1000</f>
        <v>5546.09</v>
      </c>
      <c r="K6165" s="14">
        <f>表格1[[#This Row],[信用卡交易金額'[新臺幣']]]/1000</f>
        <v>5959924.4079999998</v>
      </c>
      <c r="L6165" s="14">
        <f>表格1[[#This Row],[信用卡交易金額'[新臺幣']]]/1000000</f>
        <v>5959.9244079999999</v>
      </c>
      <c r="M6165" s="14" t="str" cm="1">
        <f t="array" ref="M6165">_xlfn.TEXTJOIN("", TRUE, _xlfn.XLOOKUP(TRUE, VALUE(表格1[[#This Row],[年月]]) &lt;= VALUE($R$8:$R$12), $Q$8:$Q$12)) &amp; "年度"</f>
        <v>2024年度</v>
      </c>
    </row>
    <row r="6166" spans="1:13" x14ac:dyDescent="0.3">
      <c r="A6166" s="2">
        <v>202312</v>
      </c>
      <c r="B6166" s="19">
        <f>DATE(表格1[[#This Row],[年]],表格1[[#This Row],[月]],1)</f>
        <v>45261</v>
      </c>
      <c r="C6166" s="2" t="str">
        <f>LEFT(表格1[[#This Row],[年月]],4)</f>
        <v>2023</v>
      </c>
      <c r="D6166" s="2" t="str">
        <f>RIGHT(表格1[[#This Row],[年月]],2)</f>
        <v>12</v>
      </c>
      <c r="E6166" s="5">
        <v>63000000</v>
      </c>
      <c r="F6166" s="2" t="str">
        <f>VLOOKUP(TEXT(表格1[[#This Row],[地區]],"00000000"),縣市代碼,2,0)</f>
        <v>臺北市</v>
      </c>
      <c r="G6166" s="2" t="s">
        <v>8</v>
      </c>
      <c r="H6166" s="13">
        <v>4581208</v>
      </c>
      <c r="I6166" s="14">
        <v>10719837593</v>
      </c>
      <c r="J6166" s="14">
        <f>表格1[[#This Row],[信用卡交易筆數]]/1000</f>
        <v>4581.2079999999996</v>
      </c>
      <c r="K6166" s="14">
        <f>表格1[[#This Row],[信用卡交易金額'[新臺幣']]]/1000</f>
        <v>10719837.593</v>
      </c>
      <c r="L6166" s="14">
        <f>表格1[[#This Row],[信用卡交易金額'[新臺幣']]]/1000000</f>
        <v>10719.837593</v>
      </c>
      <c r="M6166" s="14" t="str" cm="1">
        <f t="array" ref="M6166">_xlfn.TEXTJOIN("", TRUE, _xlfn.XLOOKUP(TRUE, VALUE(表格1[[#This Row],[年月]]) &lt;= VALUE($R$8:$R$12), $Q$8:$Q$12)) &amp; "年度"</f>
        <v>2024年度</v>
      </c>
    </row>
    <row r="6167" spans="1:13" x14ac:dyDescent="0.3">
      <c r="A6167" s="2">
        <v>202312</v>
      </c>
      <c r="B6167" s="19">
        <f>DATE(表格1[[#This Row],[年]],表格1[[#This Row],[月]],1)</f>
        <v>45261</v>
      </c>
      <c r="C6167" s="2" t="str">
        <f>LEFT(表格1[[#This Row],[年月]],4)</f>
        <v>2023</v>
      </c>
      <c r="D6167" s="2" t="str">
        <f>RIGHT(表格1[[#This Row],[年月]],2)</f>
        <v>12</v>
      </c>
      <c r="E6167" s="5">
        <v>63000000</v>
      </c>
      <c r="F6167" s="2" t="str">
        <f>VLOOKUP(TEXT(表格1[[#This Row],[地區]],"00000000"),縣市代碼,2,0)</f>
        <v>臺北市</v>
      </c>
      <c r="G6167" s="2" t="s">
        <v>9</v>
      </c>
      <c r="H6167" s="13">
        <v>9850163</v>
      </c>
      <c r="I6167" s="14">
        <v>14630301357</v>
      </c>
      <c r="J6167" s="14">
        <f>表格1[[#This Row],[信用卡交易筆數]]/1000</f>
        <v>9850.1630000000005</v>
      </c>
      <c r="K6167" s="14">
        <f>表格1[[#This Row],[信用卡交易金額'[新臺幣']]]/1000</f>
        <v>14630301.357000001</v>
      </c>
      <c r="L6167" s="14">
        <f>表格1[[#This Row],[信用卡交易金額'[新臺幣']]]/1000000</f>
        <v>14630.301357</v>
      </c>
      <c r="M6167" s="14" t="str" cm="1">
        <f t="array" ref="M6167">_xlfn.TEXTJOIN("", TRUE, _xlfn.XLOOKUP(TRUE, VALUE(表格1[[#This Row],[年月]]) &lt;= VALUE($R$8:$R$12), $Q$8:$Q$12)) &amp; "年度"</f>
        <v>2024年度</v>
      </c>
    </row>
    <row r="6168" spans="1:13" x14ac:dyDescent="0.3">
      <c r="A6168" s="2">
        <v>202312</v>
      </c>
      <c r="B6168" s="19">
        <f>DATE(表格1[[#This Row],[年]],表格1[[#This Row],[月]],1)</f>
        <v>45261</v>
      </c>
      <c r="C6168" s="2" t="str">
        <f>LEFT(表格1[[#This Row],[年月]],4)</f>
        <v>2023</v>
      </c>
      <c r="D6168" s="2" t="str">
        <f>RIGHT(表格1[[#This Row],[年月]],2)</f>
        <v>12</v>
      </c>
      <c r="E6168" s="5">
        <v>63000000</v>
      </c>
      <c r="F6168" s="2" t="str">
        <f>VLOOKUP(TEXT(表格1[[#This Row],[地區]],"00000000"),縣市代碼,2,0)</f>
        <v>臺北市</v>
      </c>
      <c r="G6168" s="2" t="s">
        <v>10</v>
      </c>
      <c r="H6168" s="13">
        <v>4723713</v>
      </c>
      <c r="I6168" s="14">
        <v>17069631134</v>
      </c>
      <c r="J6168" s="14">
        <f>表格1[[#This Row],[信用卡交易筆數]]/1000</f>
        <v>4723.7129999999997</v>
      </c>
      <c r="K6168" s="14">
        <f>表格1[[#This Row],[信用卡交易金額'[新臺幣']]]/1000</f>
        <v>17069631.134</v>
      </c>
      <c r="L6168" s="14">
        <f>表格1[[#This Row],[信用卡交易金額'[新臺幣']]]/1000000</f>
        <v>17069.631133999999</v>
      </c>
      <c r="M6168" s="14" t="str" cm="1">
        <f t="array" ref="M6168">_xlfn.TEXTJOIN("", TRUE, _xlfn.XLOOKUP(TRUE, VALUE(表格1[[#This Row],[年月]]) &lt;= VALUE($R$8:$R$12), $Q$8:$Q$12)) &amp; "年度"</f>
        <v>2024年度</v>
      </c>
    </row>
    <row r="6169" spans="1:13" x14ac:dyDescent="0.3">
      <c r="A6169" s="2">
        <v>202312</v>
      </c>
      <c r="B6169" s="19">
        <f>DATE(表格1[[#This Row],[年]],表格1[[#This Row],[月]],1)</f>
        <v>45261</v>
      </c>
      <c r="C6169" s="2" t="str">
        <f>LEFT(表格1[[#This Row],[年月]],4)</f>
        <v>2023</v>
      </c>
      <c r="D6169" s="2" t="str">
        <f>RIGHT(表格1[[#This Row],[年月]],2)</f>
        <v>12</v>
      </c>
      <c r="E6169" s="5">
        <v>65000000</v>
      </c>
      <c r="F6169" s="2" t="str">
        <f>VLOOKUP(TEXT(表格1[[#This Row],[地區]],"00000000"),縣市代碼,2,0)</f>
        <v>新北市</v>
      </c>
      <c r="G6169" s="2" t="s">
        <v>4</v>
      </c>
      <c r="H6169" s="13">
        <v>15460918</v>
      </c>
      <c r="I6169" s="14">
        <v>7955678822</v>
      </c>
      <c r="J6169" s="14">
        <f>表格1[[#This Row],[信用卡交易筆數]]/1000</f>
        <v>15460.918</v>
      </c>
      <c r="K6169" s="14">
        <f>表格1[[#This Row],[信用卡交易金額'[新臺幣']]]/1000</f>
        <v>7955678.8219999997</v>
      </c>
      <c r="L6169" s="14">
        <f>表格1[[#This Row],[信用卡交易金額'[新臺幣']]]/1000000</f>
        <v>7955.6788219999999</v>
      </c>
      <c r="M6169" s="14" t="str" cm="1">
        <f t="array" ref="M6169">_xlfn.TEXTJOIN("", TRUE, _xlfn.XLOOKUP(TRUE, VALUE(表格1[[#This Row],[年月]]) &lt;= VALUE($R$8:$R$12), $Q$8:$Q$12)) &amp; "年度"</f>
        <v>2024年度</v>
      </c>
    </row>
    <row r="6170" spans="1:13" x14ac:dyDescent="0.3">
      <c r="A6170" s="2">
        <v>202312</v>
      </c>
      <c r="B6170" s="19">
        <f>DATE(表格1[[#This Row],[年]],表格1[[#This Row],[月]],1)</f>
        <v>45261</v>
      </c>
      <c r="C6170" s="2" t="str">
        <f>LEFT(表格1[[#This Row],[年月]],4)</f>
        <v>2023</v>
      </c>
      <c r="D6170" s="2" t="str">
        <f>RIGHT(表格1[[#This Row],[年月]],2)</f>
        <v>12</v>
      </c>
      <c r="E6170" s="5">
        <v>65000000</v>
      </c>
      <c r="F6170" s="2" t="str">
        <f>VLOOKUP(TEXT(表格1[[#This Row],[地區]],"00000000"),縣市代碼,2,0)</f>
        <v>新北市</v>
      </c>
      <c r="G6170" s="2" t="s">
        <v>5</v>
      </c>
      <c r="H6170" s="13">
        <v>978997</v>
      </c>
      <c r="I6170" s="14">
        <v>3048177069</v>
      </c>
      <c r="J6170" s="14">
        <f>表格1[[#This Row],[信用卡交易筆數]]/1000</f>
        <v>978.99699999999996</v>
      </c>
      <c r="K6170" s="14">
        <f>表格1[[#This Row],[信用卡交易金額'[新臺幣']]]/1000</f>
        <v>3048177.0690000001</v>
      </c>
      <c r="L6170" s="14">
        <f>表格1[[#This Row],[信用卡交易金額'[新臺幣']]]/1000000</f>
        <v>3048.1770689999998</v>
      </c>
      <c r="M6170" s="14" t="str" cm="1">
        <f t="array" ref="M6170">_xlfn.TEXTJOIN("", TRUE, _xlfn.XLOOKUP(TRUE, VALUE(表格1[[#This Row],[年月]]) &lt;= VALUE($R$8:$R$12), $Q$8:$Q$12)) &amp; "年度"</f>
        <v>2024年度</v>
      </c>
    </row>
    <row r="6171" spans="1:13" x14ac:dyDescent="0.3">
      <c r="A6171" s="2">
        <v>202312</v>
      </c>
      <c r="B6171" s="19">
        <f>DATE(表格1[[#This Row],[年]],表格1[[#This Row],[月]],1)</f>
        <v>45261</v>
      </c>
      <c r="C6171" s="2" t="str">
        <f>LEFT(表格1[[#This Row],[年月]],4)</f>
        <v>2023</v>
      </c>
      <c r="D6171" s="2" t="str">
        <f>RIGHT(表格1[[#This Row],[年月]],2)</f>
        <v>12</v>
      </c>
      <c r="E6171" s="5">
        <v>65000000</v>
      </c>
      <c r="F6171" s="2" t="str">
        <f>VLOOKUP(TEXT(表格1[[#This Row],[地區]],"00000000"),縣市代碼,2,0)</f>
        <v>新北市</v>
      </c>
      <c r="G6171" s="2" t="s">
        <v>6</v>
      </c>
      <c r="H6171" s="13">
        <v>1244531</v>
      </c>
      <c r="I6171" s="14">
        <v>4259237414</v>
      </c>
      <c r="J6171" s="14">
        <f>表格1[[#This Row],[信用卡交易筆數]]/1000</f>
        <v>1244.5309999999999</v>
      </c>
      <c r="K6171" s="14">
        <f>表格1[[#This Row],[信用卡交易金額'[新臺幣']]]/1000</f>
        <v>4259237.4139999999</v>
      </c>
      <c r="L6171" s="14">
        <f>表格1[[#This Row],[信用卡交易金額'[新臺幣']]]/1000000</f>
        <v>4259.2374140000002</v>
      </c>
      <c r="M6171" s="14" t="str" cm="1">
        <f t="array" ref="M6171">_xlfn.TEXTJOIN("", TRUE, _xlfn.XLOOKUP(TRUE, VALUE(表格1[[#This Row],[年月]]) &lt;= VALUE($R$8:$R$12), $Q$8:$Q$12)) &amp; "年度"</f>
        <v>2024年度</v>
      </c>
    </row>
    <row r="6172" spans="1:13" x14ac:dyDescent="0.3">
      <c r="A6172" s="2">
        <v>202312</v>
      </c>
      <c r="B6172" s="19">
        <f>DATE(表格1[[#This Row],[年]],表格1[[#This Row],[月]],1)</f>
        <v>45261</v>
      </c>
      <c r="C6172" s="2" t="str">
        <f>LEFT(表格1[[#This Row],[年月]],4)</f>
        <v>2023</v>
      </c>
      <c r="D6172" s="2" t="str">
        <f>RIGHT(表格1[[#This Row],[年月]],2)</f>
        <v>12</v>
      </c>
      <c r="E6172" s="5">
        <v>65000000</v>
      </c>
      <c r="F6172" s="2" t="str">
        <f>VLOOKUP(TEXT(表格1[[#This Row],[地區]],"00000000"),縣市代碼,2,0)</f>
        <v>新北市</v>
      </c>
      <c r="G6172" s="2" t="s">
        <v>7</v>
      </c>
      <c r="H6172" s="13">
        <v>6754083</v>
      </c>
      <c r="I6172" s="14">
        <v>7062782373</v>
      </c>
      <c r="J6172" s="14">
        <f>表格1[[#This Row],[信用卡交易筆數]]/1000</f>
        <v>6754.0829999999996</v>
      </c>
      <c r="K6172" s="14">
        <f>表格1[[#This Row],[信用卡交易金額'[新臺幣']]]/1000</f>
        <v>7062782.3729999997</v>
      </c>
      <c r="L6172" s="14">
        <f>表格1[[#This Row],[信用卡交易金額'[新臺幣']]]/1000000</f>
        <v>7062.782373</v>
      </c>
      <c r="M6172" s="14" t="str" cm="1">
        <f t="array" ref="M6172">_xlfn.TEXTJOIN("", TRUE, _xlfn.XLOOKUP(TRUE, VALUE(表格1[[#This Row],[年月]]) &lt;= VALUE($R$8:$R$12), $Q$8:$Q$12)) &amp; "年度"</f>
        <v>2024年度</v>
      </c>
    </row>
    <row r="6173" spans="1:13" x14ac:dyDescent="0.3">
      <c r="A6173" s="2">
        <v>202312</v>
      </c>
      <c r="B6173" s="19">
        <f>DATE(表格1[[#This Row],[年]],表格1[[#This Row],[月]],1)</f>
        <v>45261</v>
      </c>
      <c r="C6173" s="2" t="str">
        <f>LEFT(表格1[[#This Row],[年月]],4)</f>
        <v>2023</v>
      </c>
      <c r="D6173" s="2" t="str">
        <f>RIGHT(表格1[[#This Row],[年月]],2)</f>
        <v>12</v>
      </c>
      <c r="E6173" s="5">
        <v>65000000</v>
      </c>
      <c r="F6173" s="2" t="str">
        <f>VLOOKUP(TEXT(表格1[[#This Row],[地區]],"00000000"),縣市代碼,2,0)</f>
        <v>新北市</v>
      </c>
      <c r="G6173" s="2" t="s">
        <v>8</v>
      </c>
      <c r="H6173" s="13">
        <v>5827320</v>
      </c>
      <c r="I6173" s="14">
        <v>10561638561</v>
      </c>
      <c r="J6173" s="14">
        <f>表格1[[#This Row],[信用卡交易筆數]]/1000</f>
        <v>5827.32</v>
      </c>
      <c r="K6173" s="14">
        <f>表格1[[#This Row],[信用卡交易金額'[新臺幣']]]/1000</f>
        <v>10561638.561000001</v>
      </c>
      <c r="L6173" s="14">
        <f>表格1[[#This Row],[信用卡交易金額'[新臺幣']]]/1000000</f>
        <v>10561.638561</v>
      </c>
      <c r="M6173" s="14" t="str" cm="1">
        <f t="array" ref="M6173">_xlfn.TEXTJOIN("", TRUE, _xlfn.XLOOKUP(TRUE, VALUE(表格1[[#This Row],[年月]]) &lt;= VALUE($R$8:$R$12), $Q$8:$Q$12)) &amp; "年度"</f>
        <v>2024年度</v>
      </c>
    </row>
    <row r="6174" spans="1:13" x14ac:dyDescent="0.3">
      <c r="A6174" s="2">
        <v>202312</v>
      </c>
      <c r="B6174" s="19">
        <f>DATE(表格1[[#This Row],[年]],表格1[[#This Row],[月]],1)</f>
        <v>45261</v>
      </c>
      <c r="C6174" s="2" t="str">
        <f>LEFT(表格1[[#This Row],[年月]],4)</f>
        <v>2023</v>
      </c>
      <c r="D6174" s="2" t="str">
        <f>RIGHT(表格1[[#This Row],[年月]],2)</f>
        <v>12</v>
      </c>
      <c r="E6174" s="5">
        <v>65000000</v>
      </c>
      <c r="F6174" s="2" t="str">
        <f>VLOOKUP(TEXT(表格1[[#This Row],[地區]],"00000000"),縣市代碼,2,0)</f>
        <v>新北市</v>
      </c>
      <c r="G6174" s="2" t="s">
        <v>9</v>
      </c>
      <c r="H6174" s="13">
        <v>12743739</v>
      </c>
      <c r="I6174" s="14">
        <v>16344737974</v>
      </c>
      <c r="J6174" s="14">
        <f>表格1[[#This Row],[信用卡交易筆數]]/1000</f>
        <v>12743.739</v>
      </c>
      <c r="K6174" s="14">
        <f>表格1[[#This Row],[信用卡交易金額'[新臺幣']]]/1000</f>
        <v>16344737.973999999</v>
      </c>
      <c r="L6174" s="14">
        <f>表格1[[#This Row],[信用卡交易金額'[新臺幣']]]/1000000</f>
        <v>16344.737974</v>
      </c>
      <c r="M6174" s="14" t="str" cm="1">
        <f t="array" ref="M6174">_xlfn.TEXTJOIN("", TRUE, _xlfn.XLOOKUP(TRUE, VALUE(表格1[[#This Row],[年月]]) &lt;= VALUE($R$8:$R$12), $Q$8:$Q$12)) &amp; "年度"</f>
        <v>2024年度</v>
      </c>
    </row>
    <row r="6175" spans="1:13" x14ac:dyDescent="0.3">
      <c r="A6175" s="2">
        <v>202312</v>
      </c>
      <c r="B6175" s="19">
        <f>DATE(表格1[[#This Row],[年]],表格1[[#This Row],[月]],1)</f>
        <v>45261</v>
      </c>
      <c r="C6175" s="2" t="str">
        <f>LEFT(表格1[[#This Row],[年月]],4)</f>
        <v>2023</v>
      </c>
      <c r="D6175" s="2" t="str">
        <f>RIGHT(表格1[[#This Row],[年月]],2)</f>
        <v>12</v>
      </c>
      <c r="E6175" s="5">
        <v>65000000</v>
      </c>
      <c r="F6175" s="2" t="str">
        <f>VLOOKUP(TEXT(表格1[[#This Row],[地區]],"00000000"),縣市代碼,2,0)</f>
        <v>新北市</v>
      </c>
      <c r="G6175" s="2" t="s">
        <v>10</v>
      </c>
      <c r="H6175" s="13">
        <v>6308288</v>
      </c>
      <c r="I6175" s="14">
        <v>19672542662</v>
      </c>
      <c r="J6175" s="14">
        <f>表格1[[#This Row],[信用卡交易筆數]]/1000</f>
        <v>6308.2879999999996</v>
      </c>
      <c r="K6175" s="14">
        <f>表格1[[#This Row],[信用卡交易金額'[新臺幣']]]/1000</f>
        <v>19672542.662</v>
      </c>
      <c r="L6175" s="14">
        <f>表格1[[#This Row],[信用卡交易金額'[新臺幣']]]/1000000</f>
        <v>19672.542662</v>
      </c>
      <c r="M6175" s="14" t="str" cm="1">
        <f t="array" ref="M6175">_xlfn.TEXTJOIN("", TRUE, _xlfn.XLOOKUP(TRUE, VALUE(表格1[[#This Row],[年月]]) &lt;= VALUE($R$8:$R$12), $Q$8:$Q$12)) &amp; "年度"</f>
        <v>2024年度</v>
      </c>
    </row>
    <row r="6176" spans="1:13" x14ac:dyDescent="0.3">
      <c r="A6176" s="2">
        <v>202312</v>
      </c>
      <c r="B6176" s="19">
        <f>DATE(表格1[[#This Row],[年]],表格1[[#This Row],[月]],1)</f>
        <v>45261</v>
      </c>
      <c r="C6176" s="2" t="str">
        <f>LEFT(表格1[[#This Row],[年月]],4)</f>
        <v>2023</v>
      </c>
      <c r="D6176" s="2" t="str">
        <f>RIGHT(表格1[[#This Row],[年月]],2)</f>
        <v>12</v>
      </c>
      <c r="E6176" s="5">
        <v>68000000</v>
      </c>
      <c r="F6176" s="2" t="str">
        <f>VLOOKUP(TEXT(表格1[[#This Row],[地區]],"00000000"),縣市代碼,2,0)</f>
        <v>桃園市</v>
      </c>
      <c r="G6176" s="2" t="s">
        <v>4</v>
      </c>
      <c r="H6176" s="13">
        <v>6973118</v>
      </c>
      <c r="I6176" s="14">
        <v>3449991859</v>
      </c>
      <c r="J6176" s="14">
        <f>表格1[[#This Row],[信用卡交易筆數]]/1000</f>
        <v>6973.1180000000004</v>
      </c>
      <c r="K6176" s="14">
        <f>表格1[[#This Row],[信用卡交易金額'[新臺幣']]]/1000</f>
        <v>3449991.8590000002</v>
      </c>
      <c r="L6176" s="14">
        <f>表格1[[#This Row],[信用卡交易金額'[新臺幣']]]/1000000</f>
        <v>3449.9918590000002</v>
      </c>
      <c r="M6176" s="14" t="str" cm="1">
        <f t="array" ref="M6176">_xlfn.TEXTJOIN("", TRUE, _xlfn.XLOOKUP(TRUE, VALUE(表格1[[#This Row],[年月]]) &lt;= VALUE($R$8:$R$12), $Q$8:$Q$12)) &amp; "年度"</f>
        <v>2024年度</v>
      </c>
    </row>
    <row r="6177" spans="1:13" x14ac:dyDescent="0.3">
      <c r="A6177" s="2">
        <v>202312</v>
      </c>
      <c r="B6177" s="19">
        <f>DATE(表格1[[#This Row],[年]],表格1[[#This Row],[月]],1)</f>
        <v>45261</v>
      </c>
      <c r="C6177" s="2" t="str">
        <f>LEFT(表格1[[#This Row],[年月]],4)</f>
        <v>2023</v>
      </c>
      <c r="D6177" s="2" t="str">
        <f>RIGHT(表格1[[#This Row],[年月]],2)</f>
        <v>12</v>
      </c>
      <c r="E6177" s="5">
        <v>68000000</v>
      </c>
      <c r="F6177" s="2" t="str">
        <f>VLOOKUP(TEXT(表格1[[#This Row],[地區]],"00000000"),縣市代碼,2,0)</f>
        <v>桃園市</v>
      </c>
      <c r="G6177" s="2" t="s">
        <v>5</v>
      </c>
      <c r="H6177" s="13">
        <v>442561</v>
      </c>
      <c r="I6177" s="14">
        <v>1383798962</v>
      </c>
      <c r="J6177" s="14">
        <f>表格1[[#This Row],[信用卡交易筆數]]/1000</f>
        <v>442.56099999999998</v>
      </c>
      <c r="K6177" s="14">
        <f>表格1[[#This Row],[信用卡交易金額'[新臺幣']]]/1000</f>
        <v>1383798.9620000001</v>
      </c>
      <c r="L6177" s="14">
        <f>表格1[[#This Row],[信用卡交易金額'[新臺幣']]]/1000000</f>
        <v>1383.7989620000001</v>
      </c>
      <c r="M6177" s="14" t="str" cm="1">
        <f t="array" ref="M6177">_xlfn.TEXTJOIN("", TRUE, _xlfn.XLOOKUP(TRUE, VALUE(表格1[[#This Row],[年月]]) &lt;= VALUE($R$8:$R$12), $Q$8:$Q$12)) &amp; "年度"</f>
        <v>2024年度</v>
      </c>
    </row>
    <row r="6178" spans="1:13" x14ac:dyDescent="0.3">
      <c r="A6178" s="2">
        <v>202312</v>
      </c>
      <c r="B6178" s="19">
        <f>DATE(表格1[[#This Row],[年]],表格1[[#This Row],[月]],1)</f>
        <v>45261</v>
      </c>
      <c r="C6178" s="2" t="str">
        <f>LEFT(表格1[[#This Row],[年月]],4)</f>
        <v>2023</v>
      </c>
      <c r="D6178" s="2" t="str">
        <f>RIGHT(表格1[[#This Row],[年月]],2)</f>
        <v>12</v>
      </c>
      <c r="E6178" s="5">
        <v>68000000</v>
      </c>
      <c r="F6178" s="2" t="str">
        <f>VLOOKUP(TEXT(表格1[[#This Row],[地區]],"00000000"),縣市代碼,2,0)</f>
        <v>桃園市</v>
      </c>
      <c r="G6178" s="2" t="s">
        <v>6</v>
      </c>
      <c r="H6178" s="13">
        <v>597181</v>
      </c>
      <c r="I6178" s="14">
        <v>1944781120</v>
      </c>
      <c r="J6178" s="14">
        <f>表格1[[#This Row],[信用卡交易筆數]]/1000</f>
        <v>597.18100000000004</v>
      </c>
      <c r="K6178" s="14">
        <f>表格1[[#This Row],[信用卡交易金額'[新臺幣']]]/1000</f>
        <v>1944781.12</v>
      </c>
      <c r="L6178" s="14">
        <f>表格1[[#This Row],[信用卡交易金額'[新臺幣']]]/1000000</f>
        <v>1944.7811200000001</v>
      </c>
      <c r="M6178" s="14" t="str" cm="1">
        <f t="array" ref="M6178">_xlfn.TEXTJOIN("", TRUE, _xlfn.XLOOKUP(TRUE, VALUE(表格1[[#This Row],[年月]]) &lt;= VALUE($R$8:$R$12), $Q$8:$Q$12)) &amp; "年度"</f>
        <v>2024年度</v>
      </c>
    </row>
    <row r="6179" spans="1:13" x14ac:dyDescent="0.3">
      <c r="A6179" s="2">
        <v>202312</v>
      </c>
      <c r="B6179" s="19">
        <f>DATE(表格1[[#This Row],[年]],表格1[[#This Row],[月]],1)</f>
        <v>45261</v>
      </c>
      <c r="C6179" s="2" t="str">
        <f>LEFT(表格1[[#This Row],[年月]],4)</f>
        <v>2023</v>
      </c>
      <c r="D6179" s="2" t="str">
        <f>RIGHT(表格1[[#This Row],[年月]],2)</f>
        <v>12</v>
      </c>
      <c r="E6179" s="5">
        <v>68000000</v>
      </c>
      <c r="F6179" s="2" t="str">
        <f>VLOOKUP(TEXT(表格1[[#This Row],[地區]],"00000000"),縣市代碼,2,0)</f>
        <v>桃園市</v>
      </c>
      <c r="G6179" s="2" t="s">
        <v>7</v>
      </c>
      <c r="H6179" s="13">
        <v>3443272</v>
      </c>
      <c r="I6179" s="14">
        <v>3965848857</v>
      </c>
      <c r="J6179" s="14">
        <f>表格1[[#This Row],[信用卡交易筆數]]/1000</f>
        <v>3443.2719999999999</v>
      </c>
      <c r="K6179" s="14">
        <f>表格1[[#This Row],[信用卡交易金額'[新臺幣']]]/1000</f>
        <v>3965848.8569999998</v>
      </c>
      <c r="L6179" s="14">
        <f>表格1[[#This Row],[信用卡交易金額'[新臺幣']]]/1000000</f>
        <v>3965.848857</v>
      </c>
      <c r="M6179" s="14" t="str" cm="1">
        <f t="array" ref="M6179">_xlfn.TEXTJOIN("", TRUE, _xlfn.XLOOKUP(TRUE, VALUE(表格1[[#This Row],[年月]]) &lt;= VALUE($R$8:$R$12), $Q$8:$Q$12)) &amp; "年度"</f>
        <v>2024年度</v>
      </c>
    </row>
    <row r="6180" spans="1:13" x14ac:dyDescent="0.3">
      <c r="A6180" s="2">
        <v>202312</v>
      </c>
      <c r="B6180" s="19">
        <f>DATE(表格1[[#This Row],[年]],表格1[[#This Row],[月]],1)</f>
        <v>45261</v>
      </c>
      <c r="C6180" s="2" t="str">
        <f>LEFT(表格1[[#This Row],[年月]],4)</f>
        <v>2023</v>
      </c>
      <c r="D6180" s="2" t="str">
        <f>RIGHT(表格1[[#This Row],[年月]],2)</f>
        <v>12</v>
      </c>
      <c r="E6180" s="5">
        <v>68000000</v>
      </c>
      <c r="F6180" s="2" t="str">
        <f>VLOOKUP(TEXT(表格1[[#This Row],[地區]],"00000000"),縣市代碼,2,0)</f>
        <v>桃園市</v>
      </c>
      <c r="G6180" s="2" t="s">
        <v>8</v>
      </c>
      <c r="H6180" s="13">
        <v>2772124</v>
      </c>
      <c r="I6180" s="14">
        <v>4554057395</v>
      </c>
      <c r="J6180" s="14">
        <f>表格1[[#This Row],[信用卡交易筆數]]/1000</f>
        <v>2772.1239999999998</v>
      </c>
      <c r="K6180" s="14">
        <f>表格1[[#This Row],[信用卡交易金額'[新臺幣']]]/1000</f>
        <v>4554057.3949999996</v>
      </c>
      <c r="L6180" s="14">
        <f>表格1[[#This Row],[信用卡交易金額'[新臺幣']]]/1000000</f>
        <v>4554.0573949999998</v>
      </c>
      <c r="M6180" s="14" t="str" cm="1">
        <f t="array" ref="M6180">_xlfn.TEXTJOIN("", TRUE, _xlfn.XLOOKUP(TRUE, VALUE(表格1[[#This Row],[年月]]) &lt;= VALUE($R$8:$R$12), $Q$8:$Q$12)) &amp; "年度"</f>
        <v>2024年度</v>
      </c>
    </row>
    <row r="6181" spans="1:13" x14ac:dyDescent="0.3">
      <c r="A6181" s="2">
        <v>202312</v>
      </c>
      <c r="B6181" s="19">
        <f>DATE(表格1[[#This Row],[年]],表格1[[#This Row],[月]],1)</f>
        <v>45261</v>
      </c>
      <c r="C6181" s="2" t="str">
        <f>LEFT(表格1[[#This Row],[年月]],4)</f>
        <v>2023</v>
      </c>
      <c r="D6181" s="2" t="str">
        <f>RIGHT(表格1[[#This Row],[年月]],2)</f>
        <v>12</v>
      </c>
      <c r="E6181" s="5">
        <v>68000000</v>
      </c>
      <c r="F6181" s="2" t="str">
        <f>VLOOKUP(TEXT(表格1[[#This Row],[地區]],"00000000"),縣市代碼,2,0)</f>
        <v>桃園市</v>
      </c>
      <c r="G6181" s="2" t="s">
        <v>9</v>
      </c>
      <c r="H6181" s="13">
        <v>5615198</v>
      </c>
      <c r="I6181" s="14">
        <v>7994826113</v>
      </c>
      <c r="J6181" s="14">
        <f>表格1[[#This Row],[信用卡交易筆數]]/1000</f>
        <v>5615.1980000000003</v>
      </c>
      <c r="K6181" s="14">
        <f>表格1[[#This Row],[信用卡交易金額'[新臺幣']]]/1000</f>
        <v>7994826.1129999999</v>
      </c>
      <c r="L6181" s="14">
        <f>表格1[[#This Row],[信用卡交易金額'[新臺幣']]]/1000000</f>
        <v>7994.8261130000001</v>
      </c>
      <c r="M6181" s="14" t="str" cm="1">
        <f t="array" ref="M6181">_xlfn.TEXTJOIN("", TRUE, _xlfn.XLOOKUP(TRUE, VALUE(表格1[[#This Row],[年月]]) &lt;= VALUE($R$8:$R$12), $Q$8:$Q$12)) &amp; "年度"</f>
        <v>2024年度</v>
      </c>
    </row>
    <row r="6182" spans="1:13" x14ac:dyDescent="0.3">
      <c r="A6182" s="2">
        <v>202312</v>
      </c>
      <c r="B6182" s="19">
        <f>DATE(表格1[[#This Row],[年]],表格1[[#This Row],[月]],1)</f>
        <v>45261</v>
      </c>
      <c r="C6182" s="2" t="str">
        <f>LEFT(表格1[[#This Row],[年月]],4)</f>
        <v>2023</v>
      </c>
      <c r="D6182" s="2" t="str">
        <f>RIGHT(表格1[[#This Row],[年月]],2)</f>
        <v>12</v>
      </c>
      <c r="E6182" s="5">
        <v>68000000</v>
      </c>
      <c r="F6182" s="2" t="str">
        <f>VLOOKUP(TEXT(表格1[[#This Row],[地區]],"00000000"),縣市代碼,2,0)</f>
        <v>桃園市</v>
      </c>
      <c r="G6182" s="2" t="s">
        <v>10</v>
      </c>
      <c r="H6182" s="13">
        <v>3009935</v>
      </c>
      <c r="I6182" s="14">
        <v>8974894232</v>
      </c>
      <c r="J6182" s="14">
        <f>表格1[[#This Row],[信用卡交易筆數]]/1000</f>
        <v>3009.9349999999999</v>
      </c>
      <c r="K6182" s="14">
        <f>表格1[[#This Row],[信用卡交易金額'[新臺幣']]]/1000</f>
        <v>8974894.2320000008</v>
      </c>
      <c r="L6182" s="14">
        <f>表格1[[#This Row],[信用卡交易金額'[新臺幣']]]/1000000</f>
        <v>8974.8942320000006</v>
      </c>
      <c r="M6182" s="14" t="str" cm="1">
        <f t="array" ref="M6182">_xlfn.TEXTJOIN("", TRUE, _xlfn.XLOOKUP(TRUE, VALUE(表格1[[#This Row],[年月]]) &lt;= VALUE($R$8:$R$12), $Q$8:$Q$12)) &amp; "年度"</f>
        <v>2024年度</v>
      </c>
    </row>
    <row r="6183" spans="1:13" x14ac:dyDescent="0.3">
      <c r="A6183" s="2">
        <v>202312</v>
      </c>
      <c r="B6183" s="19">
        <f>DATE(表格1[[#This Row],[年]],表格1[[#This Row],[月]],1)</f>
        <v>45261</v>
      </c>
      <c r="C6183" s="2" t="str">
        <f>LEFT(表格1[[#This Row],[年月]],4)</f>
        <v>2023</v>
      </c>
      <c r="D6183" s="2" t="str">
        <f>RIGHT(表格1[[#This Row],[年月]],2)</f>
        <v>12</v>
      </c>
      <c r="E6183" s="5">
        <v>10004000</v>
      </c>
      <c r="F6183" s="2" t="str">
        <f>VLOOKUP(TEXT(表格1[[#This Row],[地區]],"00000000"),縣市代碼,2,0)</f>
        <v>新竹縣</v>
      </c>
      <c r="G6183" s="2" t="s">
        <v>4</v>
      </c>
      <c r="H6183" s="13">
        <v>2045152</v>
      </c>
      <c r="I6183" s="14">
        <v>1086356094</v>
      </c>
      <c r="J6183" s="14">
        <f>表格1[[#This Row],[信用卡交易筆數]]/1000</f>
        <v>2045.152</v>
      </c>
      <c r="K6183" s="14">
        <f>表格1[[#This Row],[信用卡交易金額'[新臺幣']]]/1000</f>
        <v>1086356.094</v>
      </c>
      <c r="L6183" s="14">
        <f>表格1[[#This Row],[信用卡交易金額'[新臺幣']]]/1000000</f>
        <v>1086.356094</v>
      </c>
      <c r="M6183" s="14" t="str" cm="1">
        <f t="array" ref="M6183">_xlfn.TEXTJOIN("", TRUE, _xlfn.XLOOKUP(TRUE, VALUE(表格1[[#This Row],[年月]]) &lt;= VALUE($R$8:$R$12), $Q$8:$Q$12)) &amp; "年度"</f>
        <v>2024年度</v>
      </c>
    </row>
    <row r="6184" spans="1:13" x14ac:dyDescent="0.3">
      <c r="A6184" s="2">
        <v>202312</v>
      </c>
      <c r="B6184" s="19">
        <f>DATE(表格1[[#This Row],[年]],表格1[[#This Row],[月]],1)</f>
        <v>45261</v>
      </c>
      <c r="C6184" s="2" t="str">
        <f>LEFT(表格1[[#This Row],[年月]],4)</f>
        <v>2023</v>
      </c>
      <c r="D6184" s="2" t="str">
        <f>RIGHT(表格1[[#This Row],[年月]],2)</f>
        <v>12</v>
      </c>
      <c r="E6184" s="5">
        <v>10004000</v>
      </c>
      <c r="F6184" s="2" t="str">
        <f>VLOOKUP(TEXT(表格1[[#This Row],[地區]],"00000000"),縣市代碼,2,0)</f>
        <v>新竹縣</v>
      </c>
      <c r="G6184" s="2" t="s">
        <v>5</v>
      </c>
      <c r="H6184" s="13">
        <v>118746</v>
      </c>
      <c r="I6184" s="14">
        <v>391200690</v>
      </c>
      <c r="J6184" s="14">
        <f>表格1[[#This Row],[信用卡交易筆數]]/1000</f>
        <v>118.746</v>
      </c>
      <c r="K6184" s="14">
        <f>表格1[[#This Row],[信用卡交易金額'[新臺幣']]]/1000</f>
        <v>391200.69</v>
      </c>
      <c r="L6184" s="14">
        <f>表格1[[#This Row],[信用卡交易金額'[新臺幣']]]/1000000</f>
        <v>391.20069000000001</v>
      </c>
      <c r="M6184" s="14" t="str" cm="1">
        <f t="array" ref="M6184">_xlfn.TEXTJOIN("", TRUE, _xlfn.XLOOKUP(TRUE, VALUE(表格1[[#This Row],[年月]]) &lt;= VALUE($R$8:$R$12), $Q$8:$Q$12)) &amp; "年度"</f>
        <v>2024年度</v>
      </c>
    </row>
    <row r="6185" spans="1:13" x14ac:dyDescent="0.3">
      <c r="A6185" s="2">
        <v>202312</v>
      </c>
      <c r="B6185" s="19">
        <f>DATE(表格1[[#This Row],[年]],表格1[[#This Row],[月]],1)</f>
        <v>45261</v>
      </c>
      <c r="C6185" s="2" t="str">
        <f>LEFT(表格1[[#This Row],[年月]],4)</f>
        <v>2023</v>
      </c>
      <c r="D6185" s="2" t="str">
        <f>RIGHT(表格1[[#This Row],[年月]],2)</f>
        <v>12</v>
      </c>
      <c r="E6185" s="5">
        <v>10004000</v>
      </c>
      <c r="F6185" s="2" t="str">
        <f>VLOOKUP(TEXT(表格1[[#This Row],[地區]],"00000000"),縣市代碼,2,0)</f>
        <v>新竹縣</v>
      </c>
      <c r="G6185" s="2" t="s">
        <v>6</v>
      </c>
      <c r="H6185" s="13">
        <v>167596</v>
      </c>
      <c r="I6185" s="14">
        <v>652895446</v>
      </c>
      <c r="J6185" s="14">
        <f>表格1[[#This Row],[信用卡交易筆數]]/1000</f>
        <v>167.596</v>
      </c>
      <c r="K6185" s="14">
        <f>表格1[[#This Row],[信用卡交易金額'[新臺幣']]]/1000</f>
        <v>652895.446</v>
      </c>
      <c r="L6185" s="14">
        <f>表格1[[#This Row],[信用卡交易金額'[新臺幣']]]/1000000</f>
        <v>652.89544599999999</v>
      </c>
      <c r="M6185" s="14" t="str" cm="1">
        <f t="array" ref="M6185">_xlfn.TEXTJOIN("", TRUE, _xlfn.XLOOKUP(TRUE, VALUE(表格1[[#This Row],[年月]]) &lt;= VALUE($R$8:$R$12), $Q$8:$Q$12)) &amp; "年度"</f>
        <v>2024年度</v>
      </c>
    </row>
    <row r="6186" spans="1:13" x14ac:dyDescent="0.3">
      <c r="A6186" s="2">
        <v>202312</v>
      </c>
      <c r="B6186" s="19">
        <f>DATE(表格1[[#This Row],[年]],表格1[[#This Row],[月]],1)</f>
        <v>45261</v>
      </c>
      <c r="C6186" s="2" t="str">
        <f>LEFT(表格1[[#This Row],[年月]],4)</f>
        <v>2023</v>
      </c>
      <c r="D6186" s="2" t="str">
        <f>RIGHT(表格1[[#This Row],[年月]],2)</f>
        <v>12</v>
      </c>
      <c r="E6186" s="5">
        <v>10004000</v>
      </c>
      <c r="F6186" s="2" t="str">
        <f>VLOOKUP(TEXT(表格1[[#This Row],[地區]],"00000000"),縣市代碼,2,0)</f>
        <v>新竹縣</v>
      </c>
      <c r="G6186" s="2" t="s">
        <v>7</v>
      </c>
      <c r="H6186" s="13">
        <v>963569</v>
      </c>
      <c r="I6186" s="14">
        <v>1186002635</v>
      </c>
      <c r="J6186" s="14">
        <f>表格1[[#This Row],[信用卡交易筆數]]/1000</f>
        <v>963.56899999999996</v>
      </c>
      <c r="K6186" s="14">
        <f>表格1[[#This Row],[信用卡交易金額'[新臺幣']]]/1000</f>
        <v>1186002.635</v>
      </c>
      <c r="L6186" s="14">
        <f>表格1[[#This Row],[信用卡交易金額'[新臺幣']]]/1000000</f>
        <v>1186.0026350000001</v>
      </c>
      <c r="M6186" s="14" t="str" cm="1">
        <f t="array" ref="M6186">_xlfn.TEXTJOIN("", TRUE, _xlfn.XLOOKUP(TRUE, VALUE(表格1[[#This Row],[年月]]) &lt;= VALUE($R$8:$R$12), $Q$8:$Q$12)) &amp; "年度"</f>
        <v>2024年度</v>
      </c>
    </row>
    <row r="6187" spans="1:13" x14ac:dyDescent="0.3">
      <c r="A6187" s="2">
        <v>202312</v>
      </c>
      <c r="B6187" s="19">
        <f>DATE(表格1[[#This Row],[年]],表格1[[#This Row],[月]],1)</f>
        <v>45261</v>
      </c>
      <c r="C6187" s="2" t="str">
        <f>LEFT(表格1[[#This Row],[年月]],4)</f>
        <v>2023</v>
      </c>
      <c r="D6187" s="2" t="str">
        <f>RIGHT(表格1[[#This Row],[年月]],2)</f>
        <v>12</v>
      </c>
      <c r="E6187" s="5">
        <v>10004000</v>
      </c>
      <c r="F6187" s="2" t="str">
        <f>VLOOKUP(TEXT(表格1[[#This Row],[地區]],"00000000"),縣市代碼,2,0)</f>
        <v>新竹縣</v>
      </c>
      <c r="G6187" s="2" t="s">
        <v>8</v>
      </c>
      <c r="H6187" s="13">
        <v>1240199</v>
      </c>
      <c r="I6187" s="14">
        <v>1437951034</v>
      </c>
      <c r="J6187" s="14">
        <f>表格1[[#This Row],[信用卡交易筆數]]/1000</f>
        <v>1240.1990000000001</v>
      </c>
      <c r="K6187" s="14">
        <f>表格1[[#This Row],[信用卡交易金額'[新臺幣']]]/1000</f>
        <v>1437951.034</v>
      </c>
      <c r="L6187" s="14">
        <f>表格1[[#This Row],[信用卡交易金額'[新臺幣']]]/1000000</f>
        <v>1437.9510339999999</v>
      </c>
      <c r="M6187" s="14" t="str" cm="1">
        <f t="array" ref="M6187">_xlfn.TEXTJOIN("", TRUE, _xlfn.XLOOKUP(TRUE, VALUE(表格1[[#This Row],[年月]]) &lt;= VALUE($R$8:$R$12), $Q$8:$Q$12)) &amp; "年度"</f>
        <v>2024年度</v>
      </c>
    </row>
    <row r="6188" spans="1:13" x14ac:dyDescent="0.3">
      <c r="A6188" s="2">
        <v>202312</v>
      </c>
      <c r="B6188" s="19">
        <f>DATE(表格1[[#This Row],[年]],表格1[[#This Row],[月]],1)</f>
        <v>45261</v>
      </c>
      <c r="C6188" s="2" t="str">
        <f>LEFT(表格1[[#This Row],[年月]],4)</f>
        <v>2023</v>
      </c>
      <c r="D6188" s="2" t="str">
        <f>RIGHT(表格1[[#This Row],[年月]],2)</f>
        <v>12</v>
      </c>
      <c r="E6188" s="5">
        <v>10004000</v>
      </c>
      <c r="F6188" s="2" t="str">
        <f>VLOOKUP(TEXT(表格1[[#This Row],[地區]],"00000000"),縣市代碼,2,0)</f>
        <v>新竹縣</v>
      </c>
      <c r="G6188" s="2" t="s">
        <v>9</v>
      </c>
      <c r="H6188" s="13">
        <v>1621210</v>
      </c>
      <c r="I6188" s="14">
        <v>2580222730</v>
      </c>
      <c r="J6188" s="14">
        <f>表格1[[#This Row],[信用卡交易筆數]]/1000</f>
        <v>1621.21</v>
      </c>
      <c r="K6188" s="14">
        <f>表格1[[#This Row],[信用卡交易金額'[新臺幣']]]/1000</f>
        <v>2580222.73</v>
      </c>
      <c r="L6188" s="14">
        <f>表格1[[#This Row],[信用卡交易金額'[新臺幣']]]/1000000</f>
        <v>2580.22273</v>
      </c>
      <c r="M6188" s="14" t="str" cm="1">
        <f t="array" ref="M6188">_xlfn.TEXTJOIN("", TRUE, _xlfn.XLOOKUP(TRUE, VALUE(表格1[[#This Row],[年月]]) &lt;= VALUE($R$8:$R$12), $Q$8:$Q$12)) &amp; "年度"</f>
        <v>2024年度</v>
      </c>
    </row>
    <row r="6189" spans="1:13" x14ac:dyDescent="0.3">
      <c r="A6189" s="2">
        <v>202312</v>
      </c>
      <c r="B6189" s="19">
        <f>DATE(表格1[[#This Row],[年]],表格1[[#This Row],[月]],1)</f>
        <v>45261</v>
      </c>
      <c r="C6189" s="2" t="str">
        <f>LEFT(表格1[[#This Row],[年月]],4)</f>
        <v>2023</v>
      </c>
      <c r="D6189" s="2" t="str">
        <f>RIGHT(表格1[[#This Row],[年月]],2)</f>
        <v>12</v>
      </c>
      <c r="E6189" s="5">
        <v>10004000</v>
      </c>
      <c r="F6189" s="2" t="str">
        <f>VLOOKUP(TEXT(表格1[[#This Row],[地區]],"00000000"),縣市代碼,2,0)</f>
        <v>新竹縣</v>
      </c>
      <c r="G6189" s="2" t="s">
        <v>10</v>
      </c>
      <c r="H6189" s="13">
        <v>861164</v>
      </c>
      <c r="I6189" s="14">
        <v>2462281968</v>
      </c>
      <c r="J6189" s="14">
        <f>表格1[[#This Row],[信用卡交易筆數]]/1000</f>
        <v>861.16399999999999</v>
      </c>
      <c r="K6189" s="14">
        <f>表格1[[#This Row],[信用卡交易金額'[新臺幣']]]/1000</f>
        <v>2462281.9679999999</v>
      </c>
      <c r="L6189" s="14">
        <f>表格1[[#This Row],[信用卡交易金額'[新臺幣']]]/1000000</f>
        <v>2462.2819679999998</v>
      </c>
      <c r="M6189" s="14" t="str" cm="1">
        <f t="array" ref="M6189">_xlfn.TEXTJOIN("", TRUE, _xlfn.XLOOKUP(TRUE, VALUE(表格1[[#This Row],[年月]]) &lt;= VALUE($R$8:$R$12), $Q$8:$Q$12)) &amp; "年度"</f>
        <v>2024年度</v>
      </c>
    </row>
    <row r="6190" spans="1:13" x14ac:dyDescent="0.3">
      <c r="A6190" s="2">
        <v>202312</v>
      </c>
      <c r="B6190" s="19">
        <f>DATE(表格1[[#This Row],[年]],表格1[[#This Row],[月]],1)</f>
        <v>45261</v>
      </c>
      <c r="C6190" s="2" t="str">
        <f>LEFT(表格1[[#This Row],[年月]],4)</f>
        <v>2023</v>
      </c>
      <c r="D6190" s="2" t="str">
        <f>RIGHT(表格1[[#This Row],[年月]],2)</f>
        <v>12</v>
      </c>
      <c r="E6190" s="5">
        <v>10018000</v>
      </c>
      <c r="F6190" s="2" t="str">
        <f>VLOOKUP(TEXT(表格1[[#This Row],[地區]],"00000000"),縣市代碼,2,0)</f>
        <v>新竹市</v>
      </c>
      <c r="G6190" s="2" t="s">
        <v>4</v>
      </c>
      <c r="H6190" s="13">
        <v>1932883</v>
      </c>
      <c r="I6190" s="14">
        <v>1016075793</v>
      </c>
      <c r="J6190" s="14">
        <f>表格1[[#This Row],[信用卡交易筆數]]/1000</f>
        <v>1932.883</v>
      </c>
      <c r="K6190" s="14">
        <f>表格1[[#This Row],[信用卡交易金額'[新臺幣']]]/1000</f>
        <v>1016075.7929999999</v>
      </c>
      <c r="L6190" s="14">
        <f>表格1[[#This Row],[信用卡交易金額'[新臺幣']]]/1000000</f>
        <v>1016.075793</v>
      </c>
      <c r="M6190" s="14" t="str" cm="1">
        <f t="array" ref="M6190">_xlfn.TEXTJOIN("", TRUE, _xlfn.XLOOKUP(TRUE, VALUE(表格1[[#This Row],[年月]]) &lt;= VALUE($R$8:$R$12), $Q$8:$Q$12)) &amp; "年度"</f>
        <v>2024年度</v>
      </c>
    </row>
    <row r="6191" spans="1:13" x14ac:dyDescent="0.3">
      <c r="A6191" s="2">
        <v>202312</v>
      </c>
      <c r="B6191" s="19">
        <f>DATE(表格1[[#This Row],[年]],表格1[[#This Row],[月]],1)</f>
        <v>45261</v>
      </c>
      <c r="C6191" s="2" t="str">
        <f>LEFT(表格1[[#This Row],[年月]],4)</f>
        <v>2023</v>
      </c>
      <c r="D6191" s="2" t="str">
        <f>RIGHT(表格1[[#This Row],[年月]],2)</f>
        <v>12</v>
      </c>
      <c r="E6191" s="5">
        <v>10018000</v>
      </c>
      <c r="F6191" s="2" t="str">
        <f>VLOOKUP(TEXT(表格1[[#This Row],[地區]],"00000000"),縣市代碼,2,0)</f>
        <v>新竹市</v>
      </c>
      <c r="G6191" s="2" t="s">
        <v>5</v>
      </c>
      <c r="H6191" s="13">
        <v>107295</v>
      </c>
      <c r="I6191" s="14">
        <v>382468448</v>
      </c>
      <c r="J6191" s="14">
        <f>表格1[[#This Row],[信用卡交易筆數]]/1000</f>
        <v>107.295</v>
      </c>
      <c r="K6191" s="14">
        <f>表格1[[#This Row],[信用卡交易金額'[新臺幣']]]/1000</f>
        <v>382468.44799999997</v>
      </c>
      <c r="L6191" s="14">
        <f>表格1[[#This Row],[信用卡交易金額'[新臺幣']]]/1000000</f>
        <v>382.46844800000002</v>
      </c>
      <c r="M6191" s="14" t="str" cm="1">
        <f t="array" ref="M6191">_xlfn.TEXTJOIN("", TRUE, _xlfn.XLOOKUP(TRUE, VALUE(表格1[[#This Row],[年月]]) &lt;= VALUE($R$8:$R$12), $Q$8:$Q$12)) &amp; "年度"</f>
        <v>2024年度</v>
      </c>
    </row>
    <row r="6192" spans="1:13" x14ac:dyDescent="0.3">
      <c r="A6192" s="2">
        <v>202312</v>
      </c>
      <c r="B6192" s="19">
        <f>DATE(表格1[[#This Row],[年]],表格1[[#This Row],[月]],1)</f>
        <v>45261</v>
      </c>
      <c r="C6192" s="2" t="str">
        <f>LEFT(表格1[[#This Row],[年月]],4)</f>
        <v>2023</v>
      </c>
      <c r="D6192" s="2" t="str">
        <f>RIGHT(表格1[[#This Row],[年月]],2)</f>
        <v>12</v>
      </c>
      <c r="E6192" s="5">
        <v>10018000</v>
      </c>
      <c r="F6192" s="2" t="str">
        <f>VLOOKUP(TEXT(表格1[[#This Row],[地區]],"00000000"),縣市代碼,2,0)</f>
        <v>新竹市</v>
      </c>
      <c r="G6192" s="2" t="s">
        <v>6</v>
      </c>
      <c r="H6192" s="13">
        <v>158591</v>
      </c>
      <c r="I6192" s="14">
        <v>619603262</v>
      </c>
      <c r="J6192" s="14">
        <f>表格1[[#This Row],[信用卡交易筆數]]/1000</f>
        <v>158.59100000000001</v>
      </c>
      <c r="K6192" s="14">
        <f>表格1[[#This Row],[信用卡交易金額'[新臺幣']]]/1000</f>
        <v>619603.26199999999</v>
      </c>
      <c r="L6192" s="14">
        <f>表格1[[#This Row],[信用卡交易金額'[新臺幣']]]/1000000</f>
        <v>619.60326199999997</v>
      </c>
      <c r="M6192" s="14" t="str" cm="1">
        <f t="array" ref="M6192">_xlfn.TEXTJOIN("", TRUE, _xlfn.XLOOKUP(TRUE, VALUE(表格1[[#This Row],[年月]]) &lt;= VALUE($R$8:$R$12), $Q$8:$Q$12)) &amp; "年度"</f>
        <v>2024年度</v>
      </c>
    </row>
    <row r="6193" spans="1:13" x14ac:dyDescent="0.3">
      <c r="A6193" s="2">
        <v>202312</v>
      </c>
      <c r="B6193" s="19">
        <f>DATE(表格1[[#This Row],[年]],表格1[[#This Row],[月]],1)</f>
        <v>45261</v>
      </c>
      <c r="C6193" s="2" t="str">
        <f>LEFT(表格1[[#This Row],[年月]],4)</f>
        <v>2023</v>
      </c>
      <c r="D6193" s="2" t="str">
        <f>RIGHT(表格1[[#This Row],[年月]],2)</f>
        <v>12</v>
      </c>
      <c r="E6193" s="5">
        <v>10018000</v>
      </c>
      <c r="F6193" s="2" t="str">
        <f>VLOOKUP(TEXT(表格1[[#This Row],[地區]],"00000000"),縣市代碼,2,0)</f>
        <v>新竹市</v>
      </c>
      <c r="G6193" s="2" t="s">
        <v>7</v>
      </c>
      <c r="H6193" s="13">
        <v>829530</v>
      </c>
      <c r="I6193" s="14">
        <v>973408792</v>
      </c>
      <c r="J6193" s="14">
        <f>表格1[[#This Row],[信用卡交易筆數]]/1000</f>
        <v>829.53</v>
      </c>
      <c r="K6193" s="14">
        <f>表格1[[#This Row],[信用卡交易金額'[新臺幣']]]/1000</f>
        <v>973408.79200000002</v>
      </c>
      <c r="L6193" s="14">
        <f>表格1[[#This Row],[信用卡交易金額'[新臺幣']]]/1000000</f>
        <v>973.40879199999995</v>
      </c>
      <c r="M6193" s="14" t="str" cm="1">
        <f t="array" ref="M6193">_xlfn.TEXTJOIN("", TRUE, _xlfn.XLOOKUP(TRUE, VALUE(表格1[[#This Row],[年月]]) &lt;= VALUE($R$8:$R$12), $Q$8:$Q$12)) &amp; "年度"</f>
        <v>2024年度</v>
      </c>
    </row>
    <row r="6194" spans="1:13" x14ac:dyDescent="0.3">
      <c r="A6194" s="2">
        <v>202312</v>
      </c>
      <c r="B6194" s="19">
        <f>DATE(表格1[[#This Row],[年]],表格1[[#This Row],[月]],1)</f>
        <v>45261</v>
      </c>
      <c r="C6194" s="2" t="str">
        <f>LEFT(表格1[[#This Row],[年月]],4)</f>
        <v>2023</v>
      </c>
      <c r="D6194" s="2" t="str">
        <f>RIGHT(表格1[[#This Row],[年月]],2)</f>
        <v>12</v>
      </c>
      <c r="E6194" s="5">
        <v>10018000</v>
      </c>
      <c r="F6194" s="2" t="str">
        <f>VLOOKUP(TEXT(表格1[[#This Row],[地區]],"00000000"),縣市代碼,2,0)</f>
        <v>新竹市</v>
      </c>
      <c r="G6194" s="2" t="s">
        <v>8</v>
      </c>
      <c r="H6194" s="13">
        <v>655163</v>
      </c>
      <c r="I6194" s="14">
        <v>1402445363</v>
      </c>
      <c r="J6194" s="14">
        <f>表格1[[#This Row],[信用卡交易筆數]]/1000</f>
        <v>655.16300000000001</v>
      </c>
      <c r="K6194" s="14">
        <f>表格1[[#This Row],[信用卡交易金額'[新臺幣']]]/1000</f>
        <v>1402445.3629999999</v>
      </c>
      <c r="L6194" s="14">
        <f>表格1[[#This Row],[信用卡交易金額'[新臺幣']]]/1000000</f>
        <v>1402.445363</v>
      </c>
      <c r="M6194" s="14" t="str" cm="1">
        <f t="array" ref="M6194">_xlfn.TEXTJOIN("", TRUE, _xlfn.XLOOKUP(TRUE, VALUE(表格1[[#This Row],[年月]]) &lt;= VALUE($R$8:$R$12), $Q$8:$Q$12)) &amp; "年度"</f>
        <v>2024年度</v>
      </c>
    </row>
    <row r="6195" spans="1:13" x14ac:dyDescent="0.3">
      <c r="A6195" s="2">
        <v>202312</v>
      </c>
      <c r="B6195" s="19">
        <f>DATE(表格1[[#This Row],[年]],表格1[[#This Row],[月]],1)</f>
        <v>45261</v>
      </c>
      <c r="C6195" s="2" t="str">
        <f>LEFT(表格1[[#This Row],[年月]],4)</f>
        <v>2023</v>
      </c>
      <c r="D6195" s="2" t="str">
        <f>RIGHT(表格1[[#This Row],[年月]],2)</f>
        <v>12</v>
      </c>
      <c r="E6195" s="5">
        <v>10018000</v>
      </c>
      <c r="F6195" s="2" t="str">
        <f>VLOOKUP(TEXT(表格1[[#This Row],[地區]],"00000000"),縣市代碼,2,0)</f>
        <v>新竹市</v>
      </c>
      <c r="G6195" s="2" t="s">
        <v>9</v>
      </c>
      <c r="H6195" s="13">
        <v>1589480</v>
      </c>
      <c r="I6195" s="14">
        <v>2630709271</v>
      </c>
      <c r="J6195" s="14">
        <f>表格1[[#This Row],[信用卡交易筆數]]/1000</f>
        <v>1589.48</v>
      </c>
      <c r="K6195" s="14">
        <f>表格1[[#This Row],[信用卡交易金額'[新臺幣']]]/1000</f>
        <v>2630709.2710000002</v>
      </c>
      <c r="L6195" s="14">
        <f>表格1[[#This Row],[信用卡交易金額'[新臺幣']]]/1000000</f>
        <v>2630.7092710000002</v>
      </c>
      <c r="M6195" s="14" t="str" cm="1">
        <f t="array" ref="M6195">_xlfn.TEXTJOIN("", TRUE, _xlfn.XLOOKUP(TRUE, VALUE(表格1[[#This Row],[年月]]) &lt;= VALUE($R$8:$R$12), $Q$8:$Q$12)) &amp; "年度"</f>
        <v>2024年度</v>
      </c>
    </row>
    <row r="6196" spans="1:13" x14ac:dyDescent="0.3">
      <c r="A6196" s="2">
        <v>202312</v>
      </c>
      <c r="B6196" s="19">
        <f>DATE(表格1[[#This Row],[年]],表格1[[#This Row],[月]],1)</f>
        <v>45261</v>
      </c>
      <c r="C6196" s="2" t="str">
        <f>LEFT(表格1[[#This Row],[年月]],4)</f>
        <v>2023</v>
      </c>
      <c r="D6196" s="2" t="str">
        <f>RIGHT(表格1[[#This Row],[年月]],2)</f>
        <v>12</v>
      </c>
      <c r="E6196" s="5">
        <v>10018000</v>
      </c>
      <c r="F6196" s="2" t="str">
        <f>VLOOKUP(TEXT(表格1[[#This Row],[地區]],"00000000"),縣市代碼,2,0)</f>
        <v>新竹市</v>
      </c>
      <c r="G6196" s="2" t="s">
        <v>10</v>
      </c>
      <c r="H6196" s="13">
        <v>766312</v>
      </c>
      <c r="I6196" s="14">
        <v>2265520836</v>
      </c>
      <c r="J6196" s="14">
        <f>表格1[[#This Row],[信用卡交易筆數]]/1000</f>
        <v>766.31200000000001</v>
      </c>
      <c r="K6196" s="14">
        <f>表格1[[#This Row],[信用卡交易金額'[新臺幣']]]/1000</f>
        <v>2265520.8360000001</v>
      </c>
      <c r="L6196" s="14">
        <f>表格1[[#This Row],[信用卡交易金額'[新臺幣']]]/1000000</f>
        <v>2265.5208360000001</v>
      </c>
      <c r="M6196" s="14" t="str" cm="1">
        <f t="array" ref="M6196">_xlfn.TEXTJOIN("", TRUE, _xlfn.XLOOKUP(TRUE, VALUE(表格1[[#This Row],[年月]]) &lt;= VALUE($R$8:$R$12), $Q$8:$Q$12)) &amp; "年度"</f>
        <v>2024年度</v>
      </c>
    </row>
    <row r="6197" spans="1:13" x14ac:dyDescent="0.3">
      <c r="A6197" s="2">
        <v>202312</v>
      </c>
      <c r="B6197" s="19">
        <f>DATE(表格1[[#This Row],[年]],表格1[[#This Row],[月]],1)</f>
        <v>45261</v>
      </c>
      <c r="C6197" s="2" t="str">
        <f>LEFT(表格1[[#This Row],[年月]],4)</f>
        <v>2023</v>
      </c>
      <c r="D6197" s="2" t="str">
        <f>RIGHT(表格1[[#This Row],[年月]],2)</f>
        <v>12</v>
      </c>
      <c r="E6197" s="5">
        <v>10005000</v>
      </c>
      <c r="F6197" s="2" t="str">
        <f>VLOOKUP(TEXT(表格1[[#This Row],[地區]],"00000000"),縣市代碼,2,0)</f>
        <v>苗栗縣</v>
      </c>
      <c r="G6197" s="2" t="s">
        <v>4</v>
      </c>
      <c r="H6197" s="13">
        <v>976210</v>
      </c>
      <c r="I6197" s="14">
        <v>473220242</v>
      </c>
      <c r="J6197" s="14">
        <f>表格1[[#This Row],[信用卡交易筆數]]/1000</f>
        <v>976.21</v>
      </c>
      <c r="K6197" s="14">
        <f>表格1[[#This Row],[信用卡交易金額'[新臺幣']]]/1000</f>
        <v>473220.24200000003</v>
      </c>
      <c r="L6197" s="14">
        <f>表格1[[#This Row],[信用卡交易金額'[新臺幣']]]/1000000</f>
        <v>473.22024199999998</v>
      </c>
      <c r="M6197" s="14" t="str" cm="1">
        <f t="array" ref="M6197">_xlfn.TEXTJOIN("", TRUE, _xlfn.XLOOKUP(TRUE, VALUE(表格1[[#This Row],[年月]]) &lt;= VALUE($R$8:$R$12), $Q$8:$Q$12)) &amp; "年度"</f>
        <v>2024年度</v>
      </c>
    </row>
    <row r="6198" spans="1:13" x14ac:dyDescent="0.3">
      <c r="A6198" s="2">
        <v>202312</v>
      </c>
      <c r="B6198" s="19">
        <f>DATE(表格1[[#This Row],[年]],表格1[[#This Row],[月]],1)</f>
        <v>45261</v>
      </c>
      <c r="C6198" s="2" t="str">
        <f>LEFT(表格1[[#This Row],[年月]],4)</f>
        <v>2023</v>
      </c>
      <c r="D6198" s="2" t="str">
        <f>RIGHT(表格1[[#This Row],[年月]],2)</f>
        <v>12</v>
      </c>
      <c r="E6198" s="5">
        <v>10005000</v>
      </c>
      <c r="F6198" s="2" t="str">
        <f>VLOOKUP(TEXT(表格1[[#This Row],[地區]],"00000000"),縣市代碼,2,0)</f>
        <v>苗栗縣</v>
      </c>
      <c r="G6198" s="2" t="s">
        <v>5</v>
      </c>
      <c r="H6198" s="13">
        <v>75774</v>
      </c>
      <c r="I6198" s="14">
        <v>217124799</v>
      </c>
      <c r="J6198" s="14">
        <f>表格1[[#This Row],[信用卡交易筆數]]/1000</f>
        <v>75.774000000000001</v>
      </c>
      <c r="K6198" s="14">
        <f>表格1[[#This Row],[信用卡交易金額'[新臺幣']]]/1000</f>
        <v>217124.799</v>
      </c>
      <c r="L6198" s="14">
        <f>表格1[[#This Row],[信用卡交易金額'[新臺幣']]]/1000000</f>
        <v>217.124799</v>
      </c>
      <c r="M6198" s="14" t="str" cm="1">
        <f t="array" ref="M6198">_xlfn.TEXTJOIN("", TRUE, _xlfn.XLOOKUP(TRUE, VALUE(表格1[[#This Row],[年月]]) &lt;= VALUE($R$8:$R$12), $Q$8:$Q$12)) &amp; "年度"</f>
        <v>2024年度</v>
      </c>
    </row>
    <row r="6199" spans="1:13" x14ac:dyDescent="0.3">
      <c r="A6199" s="2">
        <v>202312</v>
      </c>
      <c r="B6199" s="19">
        <f>DATE(表格1[[#This Row],[年]],表格1[[#This Row],[月]],1)</f>
        <v>45261</v>
      </c>
      <c r="C6199" s="2" t="str">
        <f>LEFT(表格1[[#This Row],[年月]],4)</f>
        <v>2023</v>
      </c>
      <c r="D6199" s="2" t="str">
        <f>RIGHT(表格1[[#This Row],[年月]],2)</f>
        <v>12</v>
      </c>
      <c r="E6199" s="5">
        <v>10005000</v>
      </c>
      <c r="F6199" s="2" t="str">
        <f>VLOOKUP(TEXT(表格1[[#This Row],[地區]],"00000000"),縣市代碼,2,0)</f>
        <v>苗栗縣</v>
      </c>
      <c r="G6199" s="2" t="s">
        <v>6</v>
      </c>
      <c r="H6199" s="13">
        <v>98136</v>
      </c>
      <c r="I6199" s="14">
        <v>311746007</v>
      </c>
      <c r="J6199" s="14">
        <f>表格1[[#This Row],[信用卡交易筆數]]/1000</f>
        <v>98.135999999999996</v>
      </c>
      <c r="K6199" s="14">
        <f>表格1[[#This Row],[信用卡交易金額'[新臺幣']]]/1000</f>
        <v>311746.00699999998</v>
      </c>
      <c r="L6199" s="14">
        <f>表格1[[#This Row],[信用卡交易金額'[新臺幣']]]/1000000</f>
        <v>311.74600700000002</v>
      </c>
      <c r="M6199" s="14" t="str" cm="1">
        <f t="array" ref="M6199">_xlfn.TEXTJOIN("", TRUE, _xlfn.XLOOKUP(TRUE, VALUE(表格1[[#This Row],[年月]]) &lt;= VALUE($R$8:$R$12), $Q$8:$Q$12)) &amp; "年度"</f>
        <v>2024年度</v>
      </c>
    </row>
    <row r="6200" spans="1:13" x14ac:dyDescent="0.3">
      <c r="A6200" s="2">
        <v>202312</v>
      </c>
      <c r="B6200" s="19">
        <f>DATE(表格1[[#This Row],[年]],表格1[[#This Row],[月]],1)</f>
        <v>45261</v>
      </c>
      <c r="C6200" s="2" t="str">
        <f>LEFT(表格1[[#This Row],[年月]],4)</f>
        <v>2023</v>
      </c>
      <c r="D6200" s="2" t="str">
        <f>RIGHT(表格1[[#This Row],[年月]],2)</f>
        <v>12</v>
      </c>
      <c r="E6200" s="5">
        <v>10005000</v>
      </c>
      <c r="F6200" s="2" t="str">
        <f>VLOOKUP(TEXT(表格1[[#This Row],[地區]],"00000000"),縣市代碼,2,0)</f>
        <v>苗栗縣</v>
      </c>
      <c r="G6200" s="2" t="s">
        <v>7</v>
      </c>
      <c r="H6200" s="13">
        <v>619392</v>
      </c>
      <c r="I6200" s="14">
        <v>710432957</v>
      </c>
      <c r="J6200" s="14">
        <f>表格1[[#This Row],[信用卡交易筆數]]/1000</f>
        <v>619.39200000000005</v>
      </c>
      <c r="K6200" s="14">
        <f>表格1[[#This Row],[信用卡交易金額'[新臺幣']]]/1000</f>
        <v>710432.95700000005</v>
      </c>
      <c r="L6200" s="14">
        <f>表格1[[#This Row],[信用卡交易金額'[新臺幣']]]/1000000</f>
        <v>710.43295699999999</v>
      </c>
      <c r="M6200" s="14" t="str" cm="1">
        <f t="array" ref="M6200">_xlfn.TEXTJOIN("", TRUE, _xlfn.XLOOKUP(TRUE, VALUE(表格1[[#This Row],[年月]]) &lt;= VALUE($R$8:$R$12), $Q$8:$Q$12)) &amp; "年度"</f>
        <v>2024年度</v>
      </c>
    </row>
    <row r="6201" spans="1:13" x14ac:dyDescent="0.3">
      <c r="A6201" s="2">
        <v>202312</v>
      </c>
      <c r="B6201" s="19">
        <f>DATE(表格1[[#This Row],[年]],表格1[[#This Row],[月]],1)</f>
        <v>45261</v>
      </c>
      <c r="C6201" s="2" t="str">
        <f>LEFT(表格1[[#This Row],[年月]],4)</f>
        <v>2023</v>
      </c>
      <c r="D6201" s="2" t="str">
        <f>RIGHT(表格1[[#This Row],[年月]],2)</f>
        <v>12</v>
      </c>
      <c r="E6201" s="5">
        <v>10005000</v>
      </c>
      <c r="F6201" s="2" t="str">
        <f>VLOOKUP(TEXT(表格1[[#This Row],[地區]],"00000000"),縣市代碼,2,0)</f>
        <v>苗栗縣</v>
      </c>
      <c r="G6201" s="2" t="s">
        <v>8</v>
      </c>
      <c r="H6201" s="13">
        <v>408108</v>
      </c>
      <c r="I6201" s="14">
        <v>648286771</v>
      </c>
      <c r="J6201" s="14">
        <f>表格1[[#This Row],[信用卡交易筆數]]/1000</f>
        <v>408.108</v>
      </c>
      <c r="K6201" s="14">
        <f>表格1[[#This Row],[信用卡交易金額'[新臺幣']]]/1000</f>
        <v>648286.77099999995</v>
      </c>
      <c r="L6201" s="14">
        <f>表格1[[#This Row],[信用卡交易金額'[新臺幣']]]/1000000</f>
        <v>648.28677100000004</v>
      </c>
      <c r="M6201" s="14" t="str" cm="1">
        <f t="array" ref="M6201">_xlfn.TEXTJOIN("", TRUE, _xlfn.XLOOKUP(TRUE, VALUE(表格1[[#This Row],[年月]]) &lt;= VALUE($R$8:$R$12), $Q$8:$Q$12)) &amp; "年度"</f>
        <v>2024年度</v>
      </c>
    </row>
    <row r="6202" spans="1:13" x14ac:dyDescent="0.3">
      <c r="A6202" s="2">
        <v>202312</v>
      </c>
      <c r="B6202" s="19">
        <f>DATE(表格1[[#This Row],[年]],表格1[[#This Row],[月]],1)</f>
        <v>45261</v>
      </c>
      <c r="C6202" s="2" t="str">
        <f>LEFT(表格1[[#This Row],[年月]],4)</f>
        <v>2023</v>
      </c>
      <c r="D6202" s="2" t="str">
        <f>RIGHT(表格1[[#This Row],[年月]],2)</f>
        <v>12</v>
      </c>
      <c r="E6202" s="5">
        <v>10005000</v>
      </c>
      <c r="F6202" s="2" t="str">
        <f>VLOOKUP(TEXT(表格1[[#This Row],[地區]],"00000000"),縣市代碼,2,0)</f>
        <v>苗栗縣</v>
      </c>
      <c r="G6202" s="2" t="s">
        <v>9</v>
      </c>
      <c r="H6202" s="13">
        <v>844507</v>
      </c>
      <c r="I6202" s="14">
        <v>1177048617</v>
      </c>
      <c r="J6202" s="14">
        <f>表格1[[#This Row],[信用卡交易筆數]]/1000</f>
        <v>844.50699999999995</v>
      </c>
      <c r="K6202" s="14">
        <f>表格1[[#This Row],[信用卡交易金額'[新臺幣']]]/1000</f>
        <v>1177048.6170000001</v>
      </c>
      <c r="L6202" s="14">
        <f>表格1[[#This Row],[信用卡交易金額'[新臺幣']]]/1000000</f>
        <v>1177.0486169999999</v>
      </c>
      <c r="M6202" s="14" t="str" cm="1">
        <f t="array" ref="M6202">_xlfn.TEXTJOIN("", TRUE, _xlfn.XLOOKUP(TRUE, VALUE(表格1[[#This Row],[年月]]) &lt;= VALUE($R$8:$R$12), $Q$8:$Q$12)) &amp; "年度"</f>
        <v>2024年度</v>
      </c>
    </row>
    <row r="6203" spans="1:13" x14ac:dyDescent="0.3">
      <c r="A6203" s="2">
        <v>202312</v>
      </c>
      <c r="B6203" s="19">
        <f>DATE(表格1[[#This Row],[年]],表格1[[#This Row],[月]],1)</f>
        <v>45261</v>
      </c>
      <c r="C6203" s="2" t="str">
        <f>LEFT(表格1[[#This Row],[年月]],4)</f>
        <v>2023</v>
      </c>
      <c r="D6203" s="2" t="str">
        <f>RIGHT(表格1[[#This Row],[年月]],2)</f>
        <v>12</v>
      </c>
      <c r="E6203" s="5">
        <v>10005000</v>
      </c>
      <c r="F6203" s="2" t="str">
        <f>VLOOKUP(TEXT(表格1[[#This Row],[地區]],"00000000"),縣市代碼,2,0)</f>
        <v>苗栗縣</v>
      </c>
      <c r="G6203" s="2" t="s">
        <v>10</v>
      </c>
      <c r="H6203" s="13">
        <v>507282</v>
      </c>
      <c r="I6203" s="14">
        <v>1468915366</v>
      </c>
      <c r="J6203" s="14">
        <f>表格1[[#This Row],[信用卡交易筆數]]/1000</f>
        <v>507.28199999999998</v>
      </c>
      <c r="K6203" s="14">
        <f>表格1[[#This Row],[信用卡交易金額'[新臺幣']]]/1000</f>
        <v>1468915.3659999999</v>
      </c>
      <c r="L6203" s="14">
        <f>表格1[[#This Row],[信用卡交易金額'[新臺幣']]]/1000000</f>
        <v>1468.9153659999999</v>
      </c>
      <c r="M6203" s="14" t="str" cm="1">
        <f t="array" ref="M6203">_xlfn.TEXTJOIN("", TRUE, _xlfn.XLOOKUP(TRUE, VALUE(表格1[[#This Row],[年月]]) &lt;= VALUE($R$8:$R$12), $Q$8:$Q$12)) &amp; "年度"</f>
        <v>2024年度</v>
      </c>
    </row>
    <row r="6204" spans="1:13" x14ac:dyDescent="0.3">
      <c r="A6204" s="2">
        <v>202312</v>
      </c>
      <c r="B6204" s="19">
        <f>DATE(表格1[[#This Row],[年]],表格1[[#This Row],[月]],1)</f>
        <v>45261</v>
      </c>
      <c r="C6204" s="2" t="str">
        <f>LEFT(表格1[[#This Row],[年月]],4)</f>
        <v>2023</v>
      </c>
      <c r="D6204" s="2" t="str">
        <f>RIGHT(表格1[[#This Row],[年月]],2)</f>
        <v>12</v>
      </c>
      <c r="E6204" s="5">
        <v>66000000</v>
      </c>
      <c r="F6204" s="2" t="str">
        <f>VLOOKUP(TEXT(表格1[[#This Row],[地區]],"00000000"),縣市代碼,2,0)</f>
        <v>臺中市</v>
      </c>
      <c r="G6204" s="2" t="s">
        <v>4</v>
      </c>
      <c r="H6204" s="13">
        <v>9070439</v>
      </c>
      <c r="I6204" s="14">
        <v>4810985512</v>
      </c>
      <c r="J6204" s="14">
        <f>表格1[[#This Row],[信用卡交易筆數]]/1000</f>
        <v>9070.4390000000003</v>
      </c>
      <c r="K6204" s="14">
        <f>表格1[[#This Row],[信用卡交易金額'[新臺幣']]]/1000</f>
        <v>4810985.5120000001</v>
      </c>
      <c r="L6204" s="14">
        <f>表格1[[#This Row],[信用卡交易金額'[新臺幣']]]/1000000</f>
        <v>4810.9855120000002</v>
      </c>
      <c r="M6204" s="14" t="str" cm="1">
        <f t="array" ref="M6204">_xlfn.TEXTJOIN("", TRUE, _xlfn.XLOOKUP(TRUE, VALUE(表格1[[#This Row],[年月]]) &lt;= VALUE($R$8:$R$12), $Q$8:$Q$12)) &amp; "年度"</f>
        <v>2024年度</v>
      </c>
    </row>
    <row r="6205" spans="1:13" x14ac:dyDescent="0.3">
      <c r="A6205" s="2">
        <v>202312</v>
      </c>
      <c r="B6205" s="19">
        <f>DATE(表格1[[#This Row],[年]],表格1[[#This Row],[月]],1)</f>
        <v>45261</v>
      </c>
      <c r="C6205" s="2" t="str">
        <f>LEFT(表格1[[#This Row],[年月]],4)</f>
        <v>2023</v>
      </c>
      <c r="D6205" s="2" t="str">
        <f>RIGHT(表格1[[#This Row],[年月]],2)</f>
        <v>12</v>
      </c>
      <c r="E6205" s="5">
        <v>66000000</v>
      </c>
      <c r="F6205" s="2" t="str">
        <f>VLOOKUP(TEXT(表格1[[#This Row],[地區]],"00000000"),縣市代碼,2,0)</f>
        <v>臺中市</v>
      </c>
      <c r="G6205" s="2" t="s">
        <v>5</v>
      </c>
      <c r="H6205" s="13">
        <v>601258</v>
      </c>
      <c r="I6205" s="14">
        <v>2033726708</v>
      </c>
      <c r="J6205" s="14">
        <f>表格1[[#This Row],[信用卡交易筆數]]/1000</f>
        <v>601.25800000000004</v>
      </c>
      <c r="K6205" s="14">
        <f>表格1[[#This Row],[信用卡交易金額'[新臺幣']]]/1000</f>
        <v>2033726.7080000001</v>
      </c>
      <c r="L6205" s="14">
        <f>表格1[[#This Row],[信用卡交易金額'[新臺幣']]]/1000000</f>
        <v>2033.7267079999999</v>
      </c>
      <c r="M6205" s="14" t="str" cm="1">
        <f t="array" ref="M6205">_xlfn.TEXTJOIN("", TRUE, _xlfn.XLOOKUP(TRUE, VALUE(表格1[[#This Row],[年月]]) &lt;= VALUE($R$8:$R$12), $Q$8:$Q$12)) &amp; "年度"</f>
        <v>2024年度</v>
      </c>
    </row>
    <row r="6206" spans="1:13" x14ac:dyDescent="0.3">
      <c r="A6206" s="2">
        <v>202312</v>
      </c>
      <c r="B6206" s="19">
        <f>DATE(表格1[[#This Row],[年]],表格1[[#This Row],[月]],1)</f>
        <v>45261</v>
      </c>
      <c r="C6206" s="2" t="str">
        <f>LEFT(表格1[[#This Row],[年月]],4)</f>
        <v>2023</v>
      </c>
      <c r="D6206" s="2" t="str">
        <f>RIGHT(表格1[[#This Row],[年月]],2)</f>
        <v>12</v>
      </c>
      <c r="E6206" s="5">
        <v>66000000</v>
      </c>
      <c r="F6206" s="2" t="str">
        <f>VLOOKUP(TEXT(表格1[[#This Row],[地區]],"00000000"),縣市代碼,2,0)</f>
        <v>臺中市</v>
      </c>
      <c r="G6206" s="2" t="s">
        <v>6</v>
      </c>
      <c r="H6206" s="13">
        <v>787372</v>
      </c>
      <c r="I6206" s="14">
        <v>2703411482</v>
      </c>
      <c r="J6206" s="14">
        <f>表格1[[#This Row],[信用卡交易筆數]]/1000</f>
        <v>787.37199999999996</v>
      </c>
      <c r="K6206" s="14">
        <f>表格1[[#This Row],[信用卡交易金額'[新臺幣']]]/1000</f>
        <v>2703411.4819999998</v>
      </c>
      <c r="L6206" s="14">
        <f>表格1[[#This Row],[信用卡交易金額'[新臺幣']]]/1000000</f>
        <v>2703.411482</v>
      </c>
      <c r="M6206" s="14" t="str" cm="1">
        <f t="array" ref="M6206">_xlfn.TEXTJOIN("", TRUE, _xlfn.XLOOKUP(TRUE, VALUE(表格1[[#This Row],[年月]]) &lt;= VALUE($R$8:$R$12), $Q$8:$Q$12)) &amp; "年度"</f>
        <v>2024年度</v>
      </c>
    </row>
    <row r="6207" spans="1:13" x14ac:dyDescent="0.3">
      <c r="A6207" s="2">
        <v>202312</v>
      </c>
      <c r="B6207" s="19">
        <f>DATE(表格1[[#This Row],[年]],表格1[[#This Row],[月]],1)</f>
        <v>45261</v>
      </c>
      <c r="C6207" s="2" t="str">
        <f>LEFT(表格1[[#This Row],[年月]],4)</f>
        <v>2023</v>
      </c>
      <c r="D6207" s="2" t="str">
        <f>RIGHT(表格1[[#This Row],[年月]],2)</f>
        <v>12</v>
      </c>
      <c r="E6207" s="5">
        <v>66000000</v>
      </c>
      <c r="F6207" s="2" t="str">
        <f>VLOOKUP(TEXT(表格1[[#This Row],[地區]],"00000000"),縣市代碼,2,0)</f>
        <v>臺中市</v>
      </c>
      <c r="G6207" s="2" t="s">
        <v>7</v>
      </c>
      <c r="H6207" s="13">
        <v>4523066</v>
      </c>
      <c r="I6207" s="14">
        <v>5118658434</v>
      </c>
      <c r="J6207" s="14">
        <f>表格1[[#This Row],[信用卡交易筆數]]/1000</f>
        <v>4523.0659999999998</v>
      </c>
      <c r="K6207" s="14">
        <f>表格1[[#This Row],[信用卡交易金額'[新臺幣']]]/1000</f>
        <v>5118658.4340000004</v>
      </c>
      <c r="L6207" s="14">
        <f>表格1[[#This Row],[信用卡交易金額'[新臺幣']]]/1000000</f>
        <v>5118.6584339999999</v>
      </c>
      <c r="M6207" s="14" t="str" cm="1">
        <f t="array" ref="M6207">_xlfn.TEXTJOIN("", TRUE, _xlfn.XLOOKUP(TRUE, VALUE(表格1[[#This Row],[年月]]) &lt;= VALUE($R$8:$R$12), $Q$8:$Q$12)) &amp; "年度"</f>
        <v>2024年度</v>
      </c>
    </row>
    <row r="6208" spans="1:13" x14ac:dyDescent="0.3">
      <c r="A6208" s="2">
        <v>202312</v>
      </c>
      <c r="B6208" s="19">
        <f>DATE(表格1[[#This Row],[年]],表格1[[#This Row],[月]],1)</f>
        <v>45261</v>
      </c>
      <c r="C6208" s="2" t="str">
        <f>LEFT(表格1[[#This Row],[年月]],4)</f>
        <v>2023</v>
      </c>
      <c r="D6208" s="2" t="str">
        <f>RIGHT(表格1[[#This Row],[年月]],2)</f>
        <v>12</v>
      </c>
      <c r="E6208" s="5">
        <v>66000000</v>
      </c>
      <c r="F6208" s="2" t="str">
        <f>VLOOKUP(TEXT(表格1[[#This Row],[地區]],"00000000"),縣市代碼,2,0)</f>
        <v>臺中市</v>
      </c>
      <c r="G6208" s="2" t="s">
        <v>8</v>
      </c>
      <c r="H6208" s="13">
        <v>3177360</v>
      </c>
      <c r="I6208" s="14">
        <v>6248028050</v>
      </c>
      <c r="J6208" s="14">
        <f>表格1[[#This Row],[信用卡交易筆數]]/1000</f>
        <v>3177.36</v>
      </c>
      <c r="K6208" s="14">
        <f>表格1[[#This Row],[信用卡交易金額'[新臺幣']]]/1000</f>
        <v>6248028.0499999998</v>
      </c>
      <c r="L6208" s="14">
        <f>表格1[[#This Row],[信用卡交易金額'[新臺幣']]]/1000000</f>
        <v>6248.0280499999999</v>
      </c>
      <c r="M6208" s="14" t="str" cm="1">
        <f t="array" ref="M6208">_xlfn.TEXTJOIN("", TRUE, _xlfn.XLOOKUP(TRUE, VALUE(表格1[[#This Row],[年月]]) &lt;= VALUE($R$8:$R$12), $Q$8:$Q$12)) &amp; "年度"</f>
        <v>2024年度</v>
      </c>
    </row>
    <row r="6209" spans="1:13" x14ac:dyDescent="0.3">
      <c r="A6209" s="2">
        <v>202312</v>
      </c>
      <c r="B6209" s="19">
        <f>DATE(表格1[[#This Row],[年]],表格1[[#This Row],[月]],1)</f>
        <v>45261</v>
      </c>
      <c r="C6209" s="2" t="str">
        <f>LEFT(表格1[[#This Row],[年月]],4)</f>
        <v>2023</v>
      </c>
      <c r="D6209" s="2" t="str">
        <f>RIGHT(表格1[[#This Row],[年月]],2)</f>
        <v>12</v>
      </c>
      <c r="E6209" s="5">
        <v>66000000</v>
      </c>
      <c r="F6209" s="2" t="str">
        <f>VLOOKUP(TEXT(表格1[[#This Row],[地區]],"00000000"),縣市代碼,2,0)</f>
        <v>臺中市</v>
      </c>
      <c r="G6209" s="2" t="s">
        <v>9</v>
      </c>
      <c r="H6209" s="13">
        <v>7284315</v>
      </c>
      <c r="I6209" s="14">
        <v>9949075023</v>
      </c>
      <c r="J6209" s="14">
        <f>表格1[[#This Row],[信用卡交易筆數]]/1000</f>
        <v>7284.3149999999996</v>
      </c>
      <c r="K6209" s="14">
        <f>表格1[[#This Row],[信用卡交易金額'[新臺幣']]]/1000</f>
        <v>9949075.023</v>
      </c>
      <c r="L6209" s="14">
        <f>表格1[[#This Row],[信用卡交易金額'[新臺幣']]]/1000000</f>
        <v>9949.0750229999994</v>
      </c>
      <c r="M6209" s="14" t="str" cm="1">
        <f t="array" ref="M6209">_xlfn.TEXTJOIN("", TRUE, _xlfn.XLOOKUP(TRUE, VALUE(表格1[[#This Row],[年月]]) &lt;= VALUE($R$8:$R$12), $Q$8:$Q$12)) &amp; "年度"</f>
        <v>2024年度</v>
      </c>
    </row>
    <row r="6210" spans="1:13" x14ac:dyDescent="0.3">
      <c r="A6210" s="2">
        <v>202312</v>
      </c>
      <c r="B6210" s="19">
        <f>DATE(表格1[[#This Row],[年]],表格1[[#This Row],[月]],1)</f>
        <v>45261</v>
      </c>
      <c r="C6210" s="2" t="str">
        <f>LEFT(表格1[[#This Row],[年月]],4)</f>
        <v>2023</v>
      </c>
      <c r="D6210" s="2" t="str">
        <f>RIGHT(表格1[[#This Row],[年月]],2)</f>
        <v>12</v>
      </c>
      <c r="E6210" s="5">
        <v>66000000</v>
      </c>
      <c r="F6210" s="2" t="str">
        <f>VLOOKUP(TEXT(表格1[[#This Row],[地區]],"00000000"),縣市代碼,2,0)</f>
        <v>臺中市</v>
      </c>
      <c r="G6210" s="2" t="s">
        <v>10</v>
      </c>
      <c r="H6210" s="13">
        <v>3668140</v>
      </c>
      <c r="I6210" s="14">
        <v>12432955380</v>
      </c>
      <c r="J6210" s="14">
        <f>表格1[[#This Row],[信用卡交易筆數]]/1000</f>
        <v>3668.14</v>
      </c>
      <c r="K6210" s="14">
        <f>表格1[[#This Row],[信用卡交易金額'[新臺幣']]]/1000</f>
        <v>12432955.380000001</v>
      </c>
      <c r="L6210" s="14">
        <f>表格1[[#This Row],[信用卡交易金額'[新臺幣']]]/1000000</f>
        <v>12432.955379999999</v>
      </c>
      <c r="M6210" s="14" t="str" cm="1">
        <f t="array" ref="M6210">_xlfn.TEXTJOIN("", TRUE, _xlfn.XLOOKUP(TRUE, VALUE(表格1[[#This Row],[年月]]) &lt;= VALUE($R$8:$R$12), $Q$8:$Q$12)) &amp; "年度"</f>
        <v>2024年度</v>
      </c>
    </row>
    <row r="6211" spans="1:13" x14ac:dyDescent="0.3">
      <c r="A6211" s="2">
        <v>202312</v>
      </c>
      <c r="B6211" s="19">
        <f>DATE(表格1[[#This Row],[年]],表格1[[#This Row],[月]],1)</f>
        <v>45261</v>
      </c>
      <c r="C6211" s="2" t="str">
        <f>LEFT(表格1[[#This Row],[年月]],4)</f>
        <v>2023</v>
      </c>
      <c r="D6211" s="2" t="str">
        <f>RIGHT(表格1[[#This Row],[年月]],2)</f>
        <v>12</v>
      </c>
      <c r="E6211" s="5">
        <v>10007000</v>
      </c>
      <c r="F6211" s="2" t="str">
        <f>VLOOKUP(TEXT(表格1[[#This Row],[地區]],"00000000"),縣市代碼,2,0)</f>
        <v>彰化縣</v>
      </c>
      <c r="G6211" s="2" t="s">
        <v>4</v>
      </c>
      <c r="H6211" s="13">
        <v>1966103</v>
      </c>
      <c r="I6211" s="14">
        <v>972916646</v>
      </c>
      <c r="J6211" s="14">
        <f>表格1[[#This Row],[信用卡交易筆數]]/1000</f>
        <v>1966.1030000000001</v>
      </c>
      <c r="K6211" s="14">
        <f>表格1[[#This Row],[信用卡交易金額'[新臺幣']]]/1000</f>
        <v>972916.64599999995</v>
      </c>
      <c r="L6211" s="14">
        <f>表格1[[#This Row],[信用卡交易金額'[新臺幣']]]/1000000</f>
        <v>972.91664600000001</v>
      </c>
      <c r="M6211" s="14" t="str" cm="1">
        <f t="array" ref="M6211">_xlfn.TEXTJOIN("", TRUE, _xlfn.XLOOKUP(TRUE, VALUE(表格1[[#This Row],[年月]]) &lt;= VALUE($R$8:$R$12), $Q$8:$Q$12)) &amp; "年度"</f>
        <v>2024年度</v>
      </c>
    </row>
    <row r="6212" spans="1:13" x14ac:dyDescent="0.3">
      <c r="A6212" s="2">
        <v>202312</v>
      </c>
      <c r="B6212" s="19">
        <f>DATE(表格1[[#This Row],[年]],表格1[[#This Row],[月]],1)</f>
        <v>45261</v>
      </c>
      <c r="C6212" s="2" t="str">
        <f>LEFT(表格1[[#This Row],[年月]],4)</f>
        <v>2023</v>
      </c>
      <c r="D6212" s="2" t="str">
        <f>RIGHT(表格1[[#This Row],[年月]],2)</f>
        <v>12</v>
      </c>
      <c r="E6212" s="5">
        <v>10007000</v>
      </c>
      <c r="F6212" s="2" t="str">
        <f>VLOOKUP(TEXT(表格1[[#This Row],[地區]],"00000000"),縣市代碼,2,0)</f>
        <v>彰化縣</v>
      </c>
      <c r="G6212" s="2" t="s">
        <v>5</v>
      </c>
      <c r="H6212" s="13">
        <v>178803</v>
      </c>
      <c r="I6212" s="14">
        <v>495564284</v>
      </c>
      <c r="J6212" s="14">
        <f>表格1[[#This Row],[信用卡交易筆數]]/1000</f>
        <v>178.803</v>
      </c>
      <c r="K6212" s="14">
        <f>表格1[[#This Row],[信用卡交易金額'[新臺幣']]]/1000</f>
        <v>495564.28399999999</v>
      </c>
      <c r="L6212" s="14">
        <f>表格1[[#This Row],[信用卡交易金額'[新臺幣']]]/1000000</f>
        <v>495.56428399999999</v>
      </c>
      <c r="M6212" s="14" t="str" cm="1">
        <f t="array" ref="M6212">_xlfn.TEXTJOIN("", TRUE, _xlfn.XLOOKUP(TRUE, VALUE(表格1[[#This Row],[年月]]) &lt;= VALUE($R$8:$R$12), $Q$8:$Q$12)) &amp; "年度"</f>
        <v>2024年度</v>
      </c>
    </row>
    <row r="6213" spans="1:13" x14ac:dyDescent="0.3">
      <c r="A6213" s="2">
        <v>202312</v>
      </c>
      <c r="B6213" s="19">
        <f>DATE(表格1[[#This Row],[年]],表格1[[#This Row],[月]],1)</f>
        <v>45261</v>
      </c>
      <c r="C6213" s="2" t="str">
        <f>LEFT(表格1[[#This Row],[年月]],4)</f>
        <v>2023</v>
      </c>
      <c r="D6213" s="2" t="str">
        <f>RIGHT(表格1[[#This Row],[年月]],2)</f>
        <v>12</v>
      </c>
      <c r="E6213" s="5">
        <v>10007000</v>
      </c>
      <c r="F6213" s="2" t="str">
        <f>VLOOKUP(TEXT(表格1[[#This Row],[地區]],"00000000"),縣市代碼,2,0)</f>
        <v>彰化縣</v>
      </c>
      <c r="G6213" s="2" t="s">
        <v>6</v>
      </c>
      <c r="H6213" s="13">
        <v>207133</v>
      </c>
      <c r="I6213" s="14">
        <v>624194185</v>
      </c>
      <c r="J6213" s="14">
        <f>表格1[[#This Row],[信用卡交易筆數]]/1000</f>
        <v>207.13300000000001</v>
      </c>
      <c r="K6213" s="14">
        <f>表格1[[#This Row],[信用卡交易金額'[新臺幣']]]/1000</f>
        <v>624194.18500000006</v>
      </c>
      <c r="L6213" s="14">
        <f>表格1[[#This Row],[信用卡交易金額'[新臺幣']]]/1000000</f>
        <v>624.19418499999995</v>
      </c>
      <c r="M6213" s="14" t="str" cm="1">
        <f t="array" ref="M6213">_xlfn.TEXTJOIN("", TRUE, _xlfn.XLOOKUP(TRUE, VALUE(表格1[[#This Row],[年月]]) &lt;= VALUE($R$8:$R$12), $Q$8:$Q$12)) &amp; "年度"</f>
        <v>2024年度</v>
      </c>
    </row>
    <row r="6214" spans="1:13" x14ac:dyDescent="0.3">
      <c r="A6214" s="2">
        <v>202312</v>
      </c>
      <c r="B6214" s="19">
        <f>DATE(表格1[[#This Row],[年]],表格1[[#This Row],[月]],1)</f>
        <v>45261</v>
      </c>
      <c r="C6214" s="2" t="str">
        <f>LEFT(表格1[[#This Row],[年月]],4)</f>
        <v>2023</v>
      </c>
      <c r="D6214" s="2" t="str">
        <f>RIGHT(表格1[[#This Row],[年月]],2)</f>
        <v>12</v>
      </c>
      <c r="E6214" s="5">
        <v>10007000</v>
      </c>
      <c r="F6214" s="2" t="str">
        <f>VLOOKUP(TEXT(表格1[[#This Row],[地區]],"00000000"),縣市代碼,2,0)</f>
        <v>彰化縣</v>
      </c>
      <c r="G6214" s="2" t="s">
        <v>7</v>
      </c>
      <c r="H6214" s="13">
        <v>1284519</v>
      </c>
      <c r="I6214" s="14">
        <v>1525542021</v>
      </c>
      <c r="J6214" s="14">
        <f>表格1[[#This Row],[信用卡交易筆數]]/1000</f>
        <v>1284.519</v>
      </c>
      <c r="K6214" s="14">
        <f>表格1[[#This Row],[信用卡交易金額'[新臺幣']]]/1000</f>
        <v>1525542.0209999999</v>
      </c>
      <c r="L6214" s="14">
        <f>表格1[[#This Row],[信用卡交易金額'[新臺幣']]]/1000000</f>
        <v>1525.542021</v>
      </c>
      <c r="M6214" s="14" t="str" cm="1">
        <f t="array" ref="M6214">_xlfn.TEXTJOIN("", TRUE, _xlfn.XLOOKUP(TRUE, VALUE(表格1[[#This Row],[年月]]) &lt;= VALUE($R$8:$R$12), $Q$8:$Q$12)) &amp; "年度"</f>
        <v>2024年度</v>
      </c>
    </row>
    <row r="6215" spans="1:13" x14ac:dyDescent="0.3">
      <c r="A6215" s="2">
        <v>202312</v>
      </c>
      <c r="B6215" s="19">
        <f>DATE(表格1[[#This Row],[年]],表格1[[#This Row],[月]],1)</f>
        <v>45261</v>
      </c>
      <c r="C6215" s="2" t="str">
        <f>LEFT(表格1[[#This Row],[年月]],4)</f>
        <v>2023</v>
      </c>
      <c r="D6215" s="2" t="str">
        <f>RIGHT(表格1[[#This Row],[年月]],2)</f>
        <v>12</v>
      </c>
      <c r="E6215" s="5">
        <v>10007000</v>
      </c>
      <c r="F6215" s="2" t="str">
        <f>VLOOKUP(TEXT(表格1[[#This Row],[地區]],"00000000"),縣市代碼,2,0)</f>
        <v>彰化縣</v>
      </c>
      <c r="G6215" s="2" t="s">
        <v>8</v>
      </c>
      <c r="H6215" s="13">
        <v>815725</v>
      </c>
      <c r="I6215" s="14">
        <v>1369043776</v>
      </c>
      <c r="J6215" s="14">
        <f>表格1[[#This Row],[信用卡交易筆數]]/1000</f>
        <v>815.72500000000002</v>
      </c>
      <c r="K6215" s="14">
        <f>表格1[[#This Row],[信用卡交易金額'[新臺幣']]]/1000</f>
        <v>1369043.7760000001</v>
      </c>
      <c r="L6215" s="14">
        <f>表格1[[#This Row],[信用卡交易金額'[新臺幣']]]/1000000</f>
        <v>1369.043776</v>
      </c>
      <c r="M6215" s="14" t="str" cm="1">
        <f t="array" ref="M6215">_xlfn.TEXTJOIN("", TRUE, _xlfn.XLOOKUP(TRUE, VALUE(表格1[[#This Row],[年月]]) &lt;= VALUE($R$8:$R$12), $Q$8:$Q$12)) &amp; "年度"</f>
        <v>2024年度</v>
      </c>
    </row>
    <row r="6216" spans="1:13" x14ac:dyDescent="0.3">
      <c r="A6216" s="2">
        <v>202312</v>
      </c>
      <c r="B6216" s="19">
        <f>DATE(表格1[[#This Row],[年]],表格1[[#This Row],[月]],1)</f>
        <v>45261</v>
      </c>
      <c r="C6216" s="2" t="str">
        <f>LEFT(表格1[[#This Row],[年月]],4)</f>
        <v>2023</v>
      </c>
      <c r="D6216" s="2" t="str">
        <f>RIGHT(表格1[[#This Row],[年月]],2)</f>
        <v>12</v>
      </c>
      <c r="E6216" s="5">
        <v>10007000</v>
      </c>
      <c r="F6216" s="2" t="str">
        <f>VLOOKUP(TEXT(表格1[[#This Row],[地區]],"00000000"),縣市代碼,2,0)</f>
        <v>彰化縣</v>
      </c>
      <c r="G6216" s="2" t="s">
        <v>9</v>
      </c>
      <c r="H6216" s="13">
        <v>1738851</v>
      </c>
      <c r="I6216" s="14">
        <v>2191740709</v>
      </c>
      <c r="J6216" s="14">
        <f>表格1[[#This Row],[信用卡交易筆數]]/1000</f>
        <v>1738.8510000000001</v>
      </c>
      <c r="K6216" s="14">
        <f>表格1[[#This Row],[信用卡交易金額'[新臺幣']]]/1000</f>
        <v>2191740.7089999998</v>
      </c>
      <c r="L6216" s="14">
        <f>表格1[[#This Row],[信用卡交易金額'[新臺幣']]]/1000000</f>
        <v>2191.7407090000002</v>
      </c>
      <c r="M6216" s="14" t="str" cm="1">
        <f t="array" ref="M6216">_xlfn.TEXTJOIN("", TRUE, _xlfn.XLOOKUP(TRUE, VALUE(表格1[[#This Row],[年月]]) &lt;= VALUE($R$8:$R$12), $Q$8:$Q$12)) &amp; "年度"</f>
        <v>2024年度</v>
      </c>
    </row>
    <row r="6217" spans="1:13" x14ac:dyDescent="0.3">
      <c r="A6217" s="2">
        <v>202312</v>
      </c>
      <c r="B6217" s="19">
        <f>DATE(表格1[[#This Row],[年]],表格1[[#This Row],[月]],1)</f>
        <v>45261</v>
      </c>
      <c r="C6217" s="2" t="str">
        <f>LEFT(表格1[[#This Row],[年月]],4)</f>
        <v>2023</v>
      </c>
      <c r="D6217" s="2" t="str">
        <f>RIGHT(表格1[[#This Row],[年月]],2)</f>
        <v>12</v>
      </c>
      <c r="E6217" s="5">
        <v>10007000</v>
      </c>
      <c r="F6217" s="2" t="str">
        <f>VLOOKUP(TEXT(表格1[[#This Row],[地區]],"00000000"),縣市代碼,2,0)</f>
        <v>彰化縣</v>
      </c>
      <c r="G6217" s="2" t="s">
        <v>10</v>
      </c>
      <c r="H6217" s="13">
        <v>1008859</v>
      </c>
      <c r="I6217" s="14">
        <v>3291670217</v>
      </c>
      <c r="J6217" s="14">
        <f>表格1[[#This Row],[信用卡交易筆數]]/1000</f>
        <v>1008.859</v>
      </c>
      <c r="K6217" s="14">
        <f>表格1[[#This Row],[信用卡交易金額'[新臺幣']]]/1000</f>
        <v>3291670.2170000002</v>
      </c>
      <c r="L6217" s="14">
        <f>表格1[[#This Row],[信用卡交易金額'[新臺幣']]]/1000000</f>
        <v>3291.6702169999999</v>
      </c>
      <c r="M6217" s="14" t="str" cm="1">
        <f t="array" ref="M6217">_xlfn.TEXTJOIN("", TRUE, _xlfn.XLOOKUP(TRUE, VALUE(表格1[[#This Row],[年月]]) &lt;= VALUE($R$8:$R$12), $Q$8:$Q$12)) &amp; "年度"</f>
        <v>2024年度</v>
      </c>
    </row>
    <row r="6218" spans="1:13" x14ac:dyDescent="0.3">
      <c r="A6218" s="2">
        <v>202312</v>
      </c>
      <c r="B6218" s="19">
        <f>DATE(表格1[[#This Row],[年]],表格1[[#This Row],[月]],1)</f>
        <v>45261</v>
      </c>
      <c r="C6218" s="2" t="str">
        <f>LEFT(表格1[[#This Row],[年月]],4)</f>
        <v>2023</v>
      </c>
      <c r="D6218" s="2" t="str">
        <f>RIGHT(表格1[[#This Row],[年月]],2)</f>
        <v>12</v>
      </c>
      <c r="E6218" s="5">
        <v>10008000</v>
      </c>
      <c r="F6218" s="2" t="str">
        <f>VLOOKUP(TEXT(表格1[[#This Row],[地區]],"00000000"),縣市代碼,2,0)</f>
        <v>南投縣</v>
      </c>
      <c r="G6218" s="2" t="s">
        <v>4</v>
      </c>
      <c r="H6218" s="13">
        <v>627239</v>
      </c>
      <c r="I6218" s="14">
        <v>301914852</v>
      </c>
      <c r="J6218" s="14">
        <f>表格1[[#This Row],[信用卡交易筆數]]/1000</f>
        <v>627.23900000000003</v>
      </c>
      <c r="K6218" s="14">
        <f>表格1[[#This Row],[信用卡交易金額'[新臺幣']]]/1000</f>
        <v>301914.85200000001</v>
      </c>
      <c r="L6218" s="14">
        <f>表格1[[#This Row],[信用卡交易金額'[新臺幣']]]/1000000</f>
        <v>301.914852</v>
      </c>
      <c r="M6218" s="14" t="str" cm="1">
        <f t="array" ref="M6218">_xlfn.TEXTJOIN("", TRUE, _xlfn.XLOOKUP(TRUE, VALUE(表格1[[#This Row],[年月]]) &lt;= VALUE($R$8:$R$12), $Q$8:$Q$12)) &amp; "年度"</f>
        <v>2024年度</v>
      </c>
    </row>
    <row r="6219" spans="1:13" x14ac:dyDescent="0.3">
      <c r="A6219" s="2">
        <v>202312</v>
      </c>
      <c r="B6219" s="19">
        <f>DATE(表格1[[#This Row],[年]],表格1[[#This Row],[月]],1)</f>
        <v>45261</v>
      </c>
      <c r="C6219" s="2" t="str">
        <f>LEFT(表格1[[#This Row],[年月]],4)</f>
        <v>2023</v>
      </c>
      <c r="D6219" s="2" t="str">
        <f>RIGHT(表格1[[#This Row],[年月]],2)</f>
        <v>12</v>
      </c>
      <c r="E6219" s="5">
        <v>10008000</v>
      </c>
      <c r="F6219" s="2" t="str">
        <f>VLOOKUP(TEXT(表格1[[#This Row],[地區]],"00000000"),縣市代碼,2,0)</f>
        <v>南投縣</v>
      </c>
      <c r="G6219" s="2" t="s">
        <v>5</v>
      </c>
      <c r="H6219" s="13">
        <v>55638</v>
      </c>
      <c r="I6219" s="14">
        <v>153444025</v>
      </c>
      <c r="J6219" s="14">
        <f>表格1[[#This Row],[信用卡交易筆數]]/1000</f>
        <v>55.637999999999998</v>
      </c>
      <c r="K6219" s="14">
        <f>表格1[[#This Row],[信用卡交易金額'[新臺幣']]]/1000</f>
        <v>153444.02499999999</v>
      </c>
      <c r="L6219" s="14">
        <f>表格1[[#This Row],[信用卡交易金額'[新臺幣']]]/1000000</f>
        <v>153.44402500000001</v>
      </c>
      <c r="M6219" s="14" t="str" cm="1">
        <f t="array" ref="M6219">_xlfn.TEXTJOIN("", TRUE, _xlfn.XLOOKUP(TRUE, VALUE(表格1[[#This Row],[年月]]) &lt;= VALUE($R$8:$R$12), $Q$8:$Q$12)) &amp; "年度"</f>
        <v>2024年度</v>
      </c>
    </row>
    <row r="6220" spans="1:13" x14ac:dyDescent="0.3">
      <c r="A6220" s="2">
        <v>202312</v>
      </c>
      <c r="B6220" s="19">
        <f>DATE(表格1[[#This Row],[年]],表格1[[#This Row],[月]],1)</f>
        <v>45261</v>
      </c>
      <c r="C6220" s="2" t="str">
        <f>LEFT(表格1[[#This Row],[年月]],4)</f>
        <v>2023</v>
      </c>
      <c r="D6220" s="2" t="str">
        <f>RIGHT(表格1[[#This Row],[年月]],2)</f>
        <v>12</v>
      </c>
      <c r="E6220" s="5">
        <v>10008000</v>
      </c>
      <c r="F6220" s="2" t="str">
        <f>VLOOKUP(TEXT(表格1[[#This Row],[地區]],"00000000"),縣市代碼,2,0)</f>
        <v>南投縣</v>
      </c>
      <c r="G6220" s="2" t="s">
        <v>6</v>
      </c>
      <c r="H6220" s="13">
        <v>67071</v>
      </c>
      <c r="I6220" s="14">
        <v>214355453</v>
      </c>
      <c r="J6220" s="14">
        <f>表格1[[#This Row],[信用卡交易筆數]]/1000</f>
        <v>67.070999999999998</v>
      </c>
      <c r="K6220" s="14">
        <f>表格1[[#This Row],[信用卡交易金額'[新臺幣']]]/1000</f>
        <v>214355.45300000001</v>
      </c>
      <c r="L6220" s="14">
        <f>表格1[[#This Row],[信用卡交易金額'[新臺幣']]]/1000000</f>
        <v>214.35545300000001</v>
      </c>
      <c r="M6220" s="14" t="str" cm="1">
        <f t="array" ref="M6220">_xlfn.TEXTJOIN("", TRUE, _xlfn.XLOOKUP(TRUE, VALUE(表格1[[#This Row],[年月]]) &lt;= VALUE($R$8:$R$12), $Q$8:$Q$12)) &amp; "年度"</f>
        <v>2024年度</v>
      </c>
    </row>
    <row r="6221" spans="1:13" x14ac:dyDescent="0.3">
      <c r="A6221" s="2">
        <v>202312</v>
      </c>
      <c r="B6221" s="19">
        <f>DATE(表格1[[#This Row],[年]],表格1[[#This Row],[月]],1)</f>
        <v>45261</v>
      </c>
      <c r="C6221" s="2" t="str">
        <f>LEFT(表格1[[#This Row],[年月]],4)</f>
        <v>2023</v>
      </c>
      <c r="D6221" s="2" t="str">
        <f>RIGHT(表格1[[#This Row],[年月]],2)</f>
        <v>12</v>
      </c>
      <c r="E6221" s="5">
        <v>10008000</v>
      </c>
      <c r="F6221" s="2" t="str">
        <f>VLOOKUP(TEXT(表格1[[#This Row],[地區]],"00000000"),縣市代碼,2,0)</f>
        <v>南投縣</v>
      </c>
      <c r="G6221" s="2" t="s">
        <v>7</v>
      </c>
      <c r="H6221" s="13">
        <v>438988</v>
      </c>
      <c r="I6221" s="14">
        <v>521995471</v>
      </c>
      <c r="J6221" s="14">
        <f>表格1[[#This Row],[信用卡交易筆數]]/1000</f>
        <v>438.988</v>
      </c>
      <c r="K6221" s="14">
        <f>表格1[[#This Row],[信用卡交易金額'[新臺幣']]]/1000</f>
        <v>521995.47100000002</v>
      </c>
      <c r="L6221" s="14">
        <f>表格1[[#This Row],[信用卡交易金額'[新臺幣']]]/1000000</f>
        <v>521.99547099999995</v>
      </c>
      <c r="M6221" s="14" t="str" cm="1">
        <f t="array" ref="M6221">_xlfn.TEXTJOIN("", TRUE, _xlfn.XLOOKUP(TRUE, VALUE(表格1[[#This Row],[年月]]) &lt;= VALUE($R$8:$R$12), $Q$8:$Q$12)) &amp; "年度"</f>
        <v>2024年度</v>
      </c>
    </row>
    <row r="6222" spans="1:13" x14ac:dyDescent="0.3">
      <c r="A6222" s="2">
        <v>202312</v>
      </c>
      <c r="B6222" s="19">
        <f>DATE(表格1[[#This Row],[年]],表格1[[#This Row],[月]],1)</f>
        <v>45261</v>
      </c>
      <c r="C6222" s="2" t="str">
        <f>LEFT(表格1[[#This Row],[年月]],4)</f>
        <v>2023</v>
      </c>
      <c r="D6222" s="2" t="str">
        <f>RIGHT(表格1[[#This Row],[年月]],2)</f>
        <v>12</v>
      </c>
      <c r="E6222" s="5">
        <v>10008000</v>
      </c>
      <c r="F6222" s="2" t="str">
        <f>VLOOKUP(TEXT(表格1[[#This Row],[地區]],"00000000"),縣市代碼,2,0)</f>
        <v>南投縣</v>
      </c>
      <c r="G6222" s="2" t="s">
        <v>8</v>
      </c>
      <c r="H6222" s="13">
        <v>397316</v>
      </c>
      <c r="I6222" s="14">
        <v>444971301</v>
      </c>
      <c r="J6222" s="14">
        <f>表格1[[#This Row],[信用卡交易筆數]]/1000</f>
        <v>397.31599999999997</v>
      </c>
      <c r="K6222" s="14">
        <f>表格1[[#This Row],[信用卡交易金額'[新臺幣']]]/1000</f>
        <v>444971.30099999998</v>
      </c>
      <c r="L6222" s="14">
        <f>表格1[[#This Row],[信用卡交易金額'[新臺幣']]]/1000000</f>
        <v>444.97130099999998</v>
      </c>
      <c r="M6222" s="14" t="str" cm="1">
        <f t="array" ref="M6222">_xlfn.TEXTJOIN("", TRUE, _xlfn.XLOOKUP(TRUE, VALUE(表格1[[#This Row],[年月]]) &lt;= VALUE($R$8:$R$12), $Q$8:$Q$12)) &amp; "年度"</f>
        <v>2024年度</v>
      </c>
    </row>
    <row r="6223" spans="1:13" x14ac:dyDescent="0.3">
      <c r="A6223" s="2">
        <v>202312</v>
      </c>
      <c r="B6223" s="19">
        <f>DATE(表格1[[#This Row],[年]],表格1[[#This Row],[月]],1)</f>
        <v>45261</v>
      </c>
      <c r="C6223" s="2" t="str">
        <f>LEFT(表格1[[#This Row],[年月]],4)</f>
        <v>2023</v>
      </c>
      <c r="D6223" s="2" t="str">
        <f>RIGHT(表格1[[#This Row],[年月]],2)</f>
        <v>12</v>
      </c>
      <c r="E6223" s="5">
        <v>10008000</v>
      </c>
      <c r="F6223" s="2" t="str">
        <f>VLOOKUP(TEXT(表格1[[#This Row],[地區]],"00000000"),縣市代碼,2,0)</f>
        <v>南投縣</v>
      </c>
      <c r="G6223" s="2" t="s">
        <v>9</v>
      </c>
      <c r="H6223" s="13">
        <v>575522</v>
      </c>
      <c r="I6223" s="14">
        <v>722860736</v>
      </c>
      <c r="J6223" s="14">
        <f>表格1[[#This Row],[信用卡交易筆數]]/1000</f>
        <v>575.52200000000005</v>
      </c>
      <c r="K6223" s="14">
        <f>表格1[[#This Row],[信用卡交易金額'[新臺幣']]]/1000</f>
        <v>722860.73600000003</v>
      </c>
      <c r="L6223" s="14">
        <f>表格1[[#This Row],[信用卡交易金額'[新臺幣']]]/1000000</f>
        <v>722.86073599999997</v>
      </c>
      <c r="M6223" s="14" t="str" cm="1">
        <f t="array" ref="M6223">_xlfn.TEXTJOIN("", TRUE, _xlfn.XLOOKUP(TRUE, VALUE(表格1[[#This Row],[年月]]) &lt;= VALUE($R$8:$R$12), $Q$8:$Q$12)) &amp; "年度"</f>
        <v>2024年度</v>
      </c>
    </row>
    <row r="6224" spans="1:13" x14ac:dyDescent="0.3">
      <c r="A6224" s="2">
        <v>202312</v>
      </c>
      <c r="B6224" s="19">
        <f>DATE(表格1[[#This Row],[年]],表格1[[#This Row],[月]],1)</f>
        <v>45261</v>
      </c>
      <c r="C6224" s="2" t="str">
        <f>LEFT(表格1[[#This Row],[年月]],4)</f>
        <v>2023</v>
      </c>
      <c r="D6224" s="2" t="str">
        <f>RIGHT(表格1[[#This Row],[年月]],2)</f>
        <v>12</v>
      </c>
      <c r="E6224" s="5">
        <v>10008000</v>
      </c>
      <c r="F6224" s="2" t="str">
        <f>VLOOKUP(TEXT(表格1[[#This Row],[地區]],"00000000"),縣市代碼,2,0)</f>
        <v>南投縣</v>
      </c>
      <c r="G6224" s="2" t="s">
        <v>10</v>
      </c>
      <c r="H6224" s="13">
        <v>328714</v>
      </c>
      <c r="I6224" s="14">
        <v>1061365017</v>
      </c>
      <c r="J6224" s="14">
        <f>表格1[[#This Row],[信用卡交易筆數]]/1000</f>
        <v>328.714</v>
      </c>
      <c r="K6224" s="14">
        <f>表格1[[#This Row],[信用卡交易金額'[新臺幣']]]/1000</f>
        <v>1061365.017</v>
      </c>
      <c r="L6224" s="14">
        <f>表格1[[#This Row],[信用卡交易金額'[新臺幣']]]/1000000</f>
        <v>1061.3650170000001</v>
      </c>
      <c r="M6224" s="14" t="str" cm="1">
        <f t="array" ref="M6224">_xlfn.TEXTJOIN("", TRUE, _xlfn.XLOOKUP(TRUE, VALUE(表格1[[#This Row],[年月]]) &lt;= VALUE($R$8:$R$12), $Q$8:$Q$12)) &amp; "年度"</f>
        <v>2024年度</v>
      </c>
    </row>
    <row r="6225" spans="1:13" x14ac:dyDescent="0.3">
      <c r="A6225" s="2">
        <v>202312</v>
      </c>
      <c r="B6225" s="19">
        <f>DATE(表格1[[#This Row],[年]],表格1[[#This Row],[月]],1)</f>
        <v>45261</v>
      </c>
      <c r="C6225" s="2" t="str">
        <f>LEFT(表格1[[#This Row],[年月]],4)</f>
        <v>2023</v>
      </c>
      <c r="D6225" s="2" t="str">
        <f>RIGHT(表格1[[#This Row],[年月]],2)</f>
        <v>12</v>
      </c>
      <c r="E6225" s="5">
        <v>10009000</v>
      </c>
      <c r="F6225" s="2" t="str">
        <f>VLOOKUP(TEXT(表格1[[#This Row],[地區]],"00000000"),縣市代碼,2,0)</f>
        <v>雲林縣</v>
      </c>
      <c r="G6225" s="2" t="s">
        <v>4</v>
      </c>
      <c r="H6225" s="13">
        <v>784622</v>
      </c>
      <c r="I6225" s="14">
        <v>370986747</v>
      </c>
      <c r="J6225" s="14">
        <f>表格1[[#This Row],[信用卡交易筆數]]/1000</f>
        <v>784.62199999999996</v>
      </c>
      <c r="K6225" s="14">
        <f>表格1[[#This Row],[信用卡交易金額'[新臺幣']]]/1000</f>
        <v>370986.74699999997</v>
      </c>
      <c r="L6225" s="14">
        <f>表格1[[#This Row],[信用卡交易金額'[新臺幣']]]/1000000</f>
        <v>370.98674699999998</v>
      </c>
      <c r="M6225" s="14" t="str" cm="1">
        <f t="array" ref="M6225">_xlfn.TEXTJOIN("", TRUE, _xlfn.XLOOKUP(TRUE, VALUE(表格1[[#This Row],[年月]]) &lt;= VALUE($R$8:$R$12), $Q$8:$Q$12)) &amp; "年度"</f>
        <v>2024年度</v>
      </c>
    </row>
    <row r="6226" spans="1:13" x14ac:dyDescent="0.3">
      <c r="A6226" s="2">
        <v>202312</v>
      </c>
      <c r="B6226" s="19">
        <f>DATE(表格1[[#This Row],[年]],表格1[[#This Row],[月]],1)</f>
        <v>45261</v>
      </c>
      <c r="C6226" s="2" t="str">
        <f>LEFT(表格1[[#This Row],[年月]],4)</f>
        <v>2023</v>
      </c>
      <c r="D6226" s="2" t="str">
        <f>RIGHT(表格1[[#This Row],[年月]],2)</f>
        <v>12</v>
      </c>
      <c r="E6226" s="5">
        <v>10009000</v>
      </c>
      <c r="F6226" s="2" t="str">
        <f>VLOOKUP(TEXT(表格1[[#This Row],[地區]],"00000000"),縣市代碼,2,0)</f>
        <v>雲林縣</v>
      </c>
      <c r="G6226" s="2" t="s">
        <v>5</v>
      </c>
      <c r="H6226" s="13">
        <v>76098</v>
      </c>
      <c r="I6226" s="14">
        <v>204363235</v>
      </c>
      <c r="J6226" s="14">
        <f>表格1[[#This Row],[信用卡交易筆數]]/1000</f>
        <v>76.097999999999999</v>
      </c>
      <c r="K6226" s="14">
        <f>表格1[[#This Row],[信用卡交易金額'[新臺幣']]]/1000</f>
        <v>204363.23499999999</v>
      </c>
      <c r="L6226" s="14">
        <f>表格1[[#This Row],[信用卡交易金額'[新臺幣']]]/1000000</f>
        <v>204.363235</v>
      </c>
      <c r="M6226" s="14" t="str" cm="1">
        <f t="array" ref="M6226">_xlfn.TEXTJOIN("", TRUE, _xlfn.XLOOKUP(TRUE, VALUE(表格1[[#This Row],[年月]]) &lt;= VALUE($R$8:$R$12), $Q$8:$Q$12)) &amp; "年度"</f>
        <v>2024年度</v>
      </c>
    </row>
    <row r="6227" spans="1:13" x14ac:dyDescent="0.3">
      <c r="A6227" s="2">
        <v>202312</v>
      </c>
      <c r="B6227" s="19">
        <f>DATE(表格1[[#This Row],[年]],表格1[[#This Row],[月]],1)</f>
        <v>45261</v>
      </c>
      <c r="C6227" s="2" t="str">
        <f>LEFT(表格1[[#This Row],[年月]],4)</f>
        <v>2023</v>
      </c>
      <c r="D6227" s="2" t="str">
        <f>RIGHT(表格1[[#This Row],[年月]],2)</f>
        <v>12</v>
      </c>
      <c r="E6227" s="5">
        <v>10009000</v>
      </c>
      <c r="F6227" s="2" t="str">
        <f>VLOOKUP(TEXT(表格1[[#This Row],[地區]],"00000000"),縣市代碼,2,0)</f>
        <v>雲林縣</v>
      </c>
      <c r="G6227" s="2" t="s">
        <v>6</v>
      </c>
      <c r="H6227" s="13">
        <v>88001</v>
      </c>
      <c r="I6227" s="14">
        <v>266571861</v>
      </c>
      <c r="J6227" s="14">
        <f>表格1[[#This Row],[信用卡交易筆數]]/1000</f>
        <v>88.001000000000005</v>
      </c>
      <c r="K6227" s="14">
        <f>表格1[[#This Row],[信用卡交易金額'[新臺幣']]]/1000</f>
        <v>266571.86099999998</v>
      </c>
      <c r="L6227" s="14">
        <f>表格1[[#This Row],[信用卡交易金額'[新臺幣']]]/1000000</f>
        <v>266.57186100000001</v>
      </c>
      <c r="M6227" s="14" t="str" cm="1">
        <f t="array" ref="M6227">_xlfn.TEXTJOIN("", TRUE, _xlfn.XLOOKUP(TRUE, VALUE(表格1[[#This Row],[年月]]) &lt;= VALUE($R$8:$R$12), $Q$8:$Q$12)) &amp; "年度"</f>
        <v>2024年度</v>
      </c>
    </row>
    <row r="6228" spans="1:13" x14ac:dyDescent="0.3">
      <c r="A6228" s="2">
        <v>202312</v>
      </c>
      <c r="B6228" s="19">
        <f>DATE(表格1[[#This Row],[年]],表格1[[#This Row],[月]],1)</f>
        <v>45261</v>
      </c>
      <c r="C6228" s="2" t="str">
        <f>LEFT(表格1[[#This Row],[年月]],4)</f>
        <v>2023</v>
      </c>
      <c r="D6228" s="2" t="str">
        <f>RIGHT(表格1[[#This Row],[年月]],2)</f>
        <v>12</v>
      </c>
      <c r="E6228" s="5">
        <v>10009000</v>
      </c>
      <c r="F6228" s="2" t="str">
        <f>VLOOKUP(TEXT(表格1[[#This Row],[地區]],"00000000"),縣市代碼,2,0)</f>
        <v>雲林縣</v>
      </c>
      <c r="G6228" s="2" t="s">
        <v>7</v>
      </c>
      <c r="H6228" s="13">
        <v>604727</v>
      </c>
      <c r="I6228" s="14">
        <v>736355879</v>
      </c>
      <c r="J6228" s="14">
        <f>表格1[[#This Row],[信用卡交易筆數]]/1000</f>
        <v>604.72699999999998</v>
      </c>
      <c r="K6228" s="14">
        <f>表格1[[#This Row],[信用卡交易金額'[新臺幣']]]/1000</f>
        <v>736355.87899999996</v>
      </c>
      <c r="L6228" s="14">
        <f>表格1[[#This Row],[信用卡交易金額'[新臺幣']]]/1000000</f>
        <v>736.35587899999996</v>
      </c>
      <c r="M6228" s="14" t="str" cm="1">
        <f t="array" ref="M6228">_xlfn.TEXTJOIN("", TRUE, _xlfn.XLOOKUP(TRUE, VALUE(表格1[[#This Row],[年月]]) &lt;= VALUE($R$8:$R$12), $Q$8:$Q$12)) &amp; "年度"</f>
        <v>2024年度</v>
      </c>
    </row>
    <row r="6229" spans="1:13" x14ac:dyDescent="0.3">
      <c r="A6229" s="2">
        <v>202312</v>
      </c>
      <c r="B6229" s="19">
        <f>DATE(表格1[[#This Row],[年]],表格1[[#This Row],[月]],1)</f>
        <v>45261</v>
      </c>
      <c r="C6229" s="2" t="str">
        <f>LEFT(表格1[[#This Row],[年月]],4)</f>
        <v>2023</v>
      </c>
      <c r="D6229" s="2" t="str">
        <f>RIGHT(表格1[[#This Row],[年月]],2)</f>
        <v>12</v>
      </c>
      <c r="E6229" s="5">
        <v>10009000</v>
      </c>
      <c r="F6229" s="2" t="str">
        <f>VLOOKUP(TEXT(表格1[[#This Row],[地區]],"00000000"),縣市代碼,2,0)</f>
        <v>雲林縣</v>
      </c>
      <c r="G6229" s="2" t="s">
        <v>8</v>
      </c>
      <c r="H6229" s="13">
        <v>394313</v>
      </c>
      <c r="I6229" s="14">
        <v>518765908</v>
      </c>
      <c r="J6229" s="14">
        <f>表格1[[#This Row],[信用卡交易筆數]]/1000</f>
        <v>394.31299999999999</v>
      </c>
      <c r="K6229" s="14">
        <f>表格1[[#This Row],[信用卡交易金額'[新臺幣']]]/1000</f>
        <v>518765.908</v>
      </c>
      <c r="L6229" s="14">
        <f>表格1[[#This Row],[信用卡交易金額'[新臺幣']]]/1000000</f>
        <v>518.76590799999997</v>
      </c>
      <c r="M6229" s="14" t="str" cm="1">
        <f t="array" ref="M6229">_xlfn.TEXTJOIN("", TRUE, _xlfn.XLOOKUP(TRUE, VALUE(表格1[[#This Row],[年月]]) &lt;= VALUE($R$8:$R$12), $Q$8:$Q$12)) &amp; "年度"</f>
        <v>2024年度</v>
      </c>
    </row>
    <row r="6230" spans="1:13" x14ac:dyDescent="0.3">
      <c r="A6230" s="2">
        <v>202312</v>
      </c>
      <c r="B6230" s="19">
        <f>DATE(表格1[[#This Row],[年]],表格1[[#This Row],[月]],1)</f>
        <v>45261</v>
      </c>
      <c r="C6230" s="2" t="str">
        <f>LEFT(表格1[[#This Row],[年月]],4)</f>
        <v>2023</v>
      </c>
      <c r="D6230" s="2" t="str">
        <f>RIGHT(表格1[[#This Row],[年月]],2)</f>
        <v>12</v>
      </c>
      <c r="E6230" s="5">
        <v>10009000</v>
      </c>
      <c r="F6230" s="2" t="str">
        <f>VLOOKUP(TEXT(表格1[[#This Row],[地區]],"00000000"),縣市代碼,2,0)</f>
        <v>雲林縣</v>
      </c>
      <c r="G6230" s="2" t="s">
        <v>9</v>
      </c>
      <c r="H6230" s="13">
        <v>717172</v>
      </c>
      <c r="I6230" s="14">
        <v>909565869</v>
      </c>
      <c r="J6230" s="14">
        <f>表格1[[#This Row],[信用卡交易筆數]]/1000</f>
        <v>717.17200000000003</v>
      </c>
      <c r="K6230" s="14">
        <f>表格1[[#This Row],[信用卡交易金額'[新臺幣']]]/1000</f>
        <v>909565.86899999995</v>
      </c>
      <c r="L6230" s="14">
        <f>表格1[[#This Row],[信用卡交易金額'[新臺幣']]]/1000000</f>
        <v>909.56586900000002</v>
      </c>
      <c r="M6230" s="14" t="str" cm="1">
        <f t="array" ref="M6230">_xlfn.TEXTJOIN("", TRUE, _xlfn.XLOOKUP(TRUE, VALUE(表格1[[#This Row],[年月]]) &lt;= VALUE($R$8:$R$12), $Q$8:$Q$12)) &amp; "年度"</f>
        <v>2024年度</v>
      </c>
    </row>
    <row r="6231" spans="1:13" x14ac:dyDescent="0.3">
      <c r="A6231" s="2">
        <v>202312</v>
      </c>
      <c r="B6231" s="19">
        <f>DATE(表格1[[#This Row],[年]],表格1[[#This Row],[月]],1)</f>
        <v>45261</v>
      </c>
      <c r="C6231" s="2" t="str">
        <f>LEFT(表格1[[#This Row],[年月]],4)</f>
        <v>2023</v>
      </c>
      <c r="D6231" s="2" t="str">
        <f>RIGHT(表格1[[#This Row],[年月]],2)</f>
        <v>12</v>
      </c>
      <c r="E6231" s="5">
        <v>10009000</v>
      </c>
      <c r="F6231" s="2" t="str">
        <f>VLOOKUP(TEXT(表格1[[#This Row],[地區]],"00000000"),縣市代碼,2,0)</f>
        <v>雲林縣</v>
      </c>
      <c r="G6231" s="2" t="s">
        <v>10</v>
      </c>
      <c r="H6231" s="13">
        <v>412281</v>
      </c>
      <c r="I6231" s="14">
        <v>1340704456</v>
      </c>
      <c r="J6231" s="14">
        <f>表格1[[#This Row],[信用卡交易筆數]]/1000</f>
        <v>412.28100000000001</v>
      </c>
      <c r="K6231" s="14">
        <f>表格1[[#This Row],[信用卡交易金額'[新臺幣']]]/1000</f>
        <v>1340704.456</v>
      </c>
      <c r="L6231" s="14">
        <f>表格1[[#This Row],[信用卡交易金額'[新臺幣']]]/1000000</f>
        <v>1340.7044559999999</v>
      </c>
      <c r="M6231" s="14" t="str" cm="1">
        <f t="array" ref="M6231">_xlfn.TEXTJOIN("", TRUE, _xlfn.XLOOKUP(TRUE, VALUE(表格1[[#This Row],[年月]]) &lt;= VALUE($R$8:$R$12), $Q$8:$Q$12)) &amp; "年度"</f>
        <v>2024年度</v>
      </c>
    </row>
    <row r="6232" spans="1:13" x14ac:dyDescent="0.3">
      <c r="A6232" s="2">
        <v>202312</v>
      </c>
      <c r="B6232" s="19">
        <f>DATE(表格1[[#This Row],[年]],表格1[[#This Row],[月]],1)</f>
        <v>45261</v>
      </c>
      <c r="C6232" s="2" t="str">
        <f>LEFT(表格1[[#This Row],[年月]],4)</f>
        <v>2023</v>
      </c>
      <c r="D6232" s="2" t="str">
        <f>RIGHT(表格1[[#This Row],[年月]],2)</f>
        <v>12</v>
      </c>
      <c r="E6232" s="5">
        <v>10010000</v>
      </c>
      <c r="F6232" s="2" t="str">
        <f>VLOOKUP(TEXT(表格1[[#This Row],[地區]],"00000000"),縣市代碼,2,0)</f>
        <v>嘉義縣</v>
      </c>
      <c r="G6232" s="2" t="s">
        <v>4</v>
      </c>
      <c r="H6232" s="13">
        <v>552945</v>
      </c>
      <c r="I6232" s="14">
        <v>260011536</v>
      </c>
      <c r="J6232" s="14">
        <f>表格1[[#This Row],[信用卡交易筆數]]/1000</f>
        <v>552.94500000000005</v>
      </c>
      <c r="K6232" s="14">
        <f>表格1[[#This Row],[信用卡交易金額'[新臺幣']]]/1000</f>
        <v>260011.53599999999</v>
      </c>
      <c r="L6232" s="14">
        <f>表格1[[#This Row],[信用卡交易金額'[新臺幣']]]/1000000</f>
        <v>260.01153599999998</v>
      </c>
      <c r="M6232" s="14" t="str" cm="1">
        <f t="array" ref="M6232">_xlfn.TEXTJOIN("", TRUE, _xlfn.XLOOKUP(TRUE, VALUE(表格1[[#This Row],[年月]]) &lt;= VALUE($R$8:$R$12), $Q$8:$Q$12)) &amp; "年度"</f>
        <v>2024年度</v>
      </c>
    </row>
    <row r="6233" spans="1:13" x14ac:dyDescent="0.3">
      <c r="A6233" s="2">
        <v>202312</v>
      </c>
      <c r="B6233" s="19">
        <f>DATE(表格1[[#This Row],[年]],表格1[[#This Row],[月]],1)</f>
        <v>45261</v>
      </c>
      <c r="C6233" s="2" t="str">
        <f>LEFT(表格1[[#This Row],[年月]],4)</f>
        <v>2023</v>
      </c>
      <c r="D6233" s="2" t="str">
        <f>RIGHT(表格1[[#This Row],[年月]],2)</f>
        <v>12</v>
      </c>
      <c r="E6233" s="5">
        <v>10010000</v>
      </c>
      <c r="F6233" s="2" t="str">
        <f>VLOOKUP(TEXT(表格1[[#This Row],[地區]],"00000000"),縣市代碼,2,0)</f>
        <v>嘉義縣</v>
      </c>
      <c r="G6233" s="2" t="s">
        <v>5</v>
      </c>
      <c r="H6233" s="13">
        <v>49295</v>
      </c>
      <c r="I6233" s="14">
        <v>127289933</v>
      </c>
      <c r="J6233" s="14">
        <f>表格1[[#This Row],[信用卡交易筆數]]/1000</f>
        <v>49.295000000000002</v>
      </c>
      <c r="K6233" s="14">
        <f>表格1[[#This Row],[信用卡交易金額'[新臺幣']]]/1000</f>
        <v>127289.933</v>
      </c>
      <c r="L6233" s="14">
        <f>表格1[[#This Row],[信用卡交易金額'[新臺幣']]]/1000000</f>
        <v>127.289933</v>
      </c>
      <c r="M6233" s="14" t="str" cm="1">
        <f t="array" ref="M6233">_xlfn.TEXTJOIN("", TRUE, _xlfn.XLOOKUP(TRUE, VALUE(表格1[[#This Row],[年月]]) &lt;= VALUE($R$8:$R$12), $Q$8:$Q$12)) &amp; "年度"</f>
        <v>2024年度</v>
      </c>
    </row>
    <row r="6234" spans="1:13" x14ac:dyDescent="0.3">
      <c r="A6234" s="2">
        <v>202312</v>
      </c>
      <c r="B6234" s="19">
        <f>DATE(表格1[[#This Row],[年]],表格1[[#This Row],[月]],1)</f>
        <v>45261</v>
      </c>
      <c r="C6234" s="2" t="str">
        <f>LEFT(表格1[[#This Row],[年月]],4)</f>
        <v>2023</v>
      </c>
      <c r="D6234" s="2" t="str">
        <f>RIGHT(表格1[[#This Row],[年月]],2)</f>
        <v>12</v>
      </c>
      <c r="E6234" s="5">
        <v>10010000</v>
      </c>
      <c r="F6234" s="2" t="str">
        <f>VLOOKUP(TEXT(表格1[[#This Row],[地區]],"00000000"),縣市代碼,2,0)</f>
        <v>嘉義縣</v>
      </c>
      <c r="G6234" s="2" t="s">
        <v>6</v>
      </c>
      <c r="H6234" s="13">
        <v>61155</v>
      </c>
      <c r="I6234" s="14">
        <v>192370438</v>
      </c>
      <c r="J6234" s="14">
        <f>表格1[[#This Row],[信用卡交易筆數]]/1000</f>
        <v>61.155000000000001</v>
      </c>
      <c r="K6234" s="14">
        <f>表格1[[#This Row],[信用卡交易金額'[新臺幣']]]/1000</f>
        <v>192370.43799999999</v>
      </c>
      <c r="L6234" s="14">
        <f>表格1[[#This Row],[信用卡交易金額'[新臺幣']]]/1000000</f>
        <v>192.37043800000001</v>
      </c>
      <c r="M6234" s="14" t="str" cm="1">
        <f t="array" ref="M6234">_xlfn.TEXTJOIN("", TRUE, _xlfn.XLOOKUP(TRUE, VALUE(表格1[[#This Row],[年月]]) &lt;= VALUE($R$8:$R$12), $Q$8:$Q$12)) &amp; "年度"</f>
        <v>2024年度</v>
      </c>
    </row>
    <row r="6235" spans="1:13" x14ac:dyDescent="0.3">
      <c r="A6235" s="2">
        <v>202312</v>
      </c>
      <c r="B6235" s="19">
        <f>DATE(表格1[[#This Row],[年]],表格1[[#This Row],[月]],1)</f>
        <v>45261</v>
      </c>
      <c r="C6235" s="2" t="str">
        <f>LEFT(表格1[[#This Row],[年月]],4)</f>
        <v>2023</v>
      </c>
      <c r="D6235" s="2" t="str">
        <f>RIGHT(表格1[[#This Row],[年月]],2)</f>
        <v>12</v>
      </c>
      <c r="E6235" s="5">
        <v>10010000</v>
      </c>
      <c r="F6235" s="2" t="str">
        <f>VLOOKUP(TEXT(表格1[[#This Row],[地區]],"00000000"),縣市代碼,2,0)</f>
        <v>嘉義縣</v>
      </c>
      <c r="G6235" s="2" t="s">
        <v>7</v>
      </c>
      <c r="H6235" s="13">
        <v>448825</v>
      </c>
      <c r="I6235" s="14">
        <v>534572834</v>
      </c>
      <c r="J6235" s="14">
        <f>表格1[[#This Row],[信用卡交易筆數]]/1000</f>
        <v>448.82499999999999</v>
      </c>
      <c r="K6235" s="14">
        <f>表格1[[#This Row],[信用卡交易金額'[新臺幣']]]/1000</f>
        <v>534572.83400000003</v>
      </c>
      <c r="L6235" s="14">
        <f>表格1[[#This Row],[信用卡交易金額'[新臺幣']]]/1000000</f>
        <v>534.57283399999994</v>
      </c>
      <c r="M6235" s="14" t="str" cm="1">
        <f t="array" ref="M6235">_xlfn.TEXTJOIN("", TRUE, _xlfn.XLOOKUP(TRUE, VALUE(表格1[[#This Row],[年月]]) &lt;= VALUE($R$8:$R$12), $Q$8:$Q$12)) &amp; "年度"</f>
        <v>2024年度</v>
      </c>
    </row>
    <row r="6236" spans="1:13" x14ac:dyDescent="0.3">
      <c r="A6236" s="2">
        <v>202312</v>
      </c>
      <c r="B6236" s="19">
        <f>DATE(表格1[[#This Row],[年]],表格1[[#This Row],[月]],1)</f>
        <v>45261</v>
      </c>
      <c r="C6236" s="2" t="str">
        <f>LEFT(表格1[[#This Row],[年月]],4)</f>
        <v>2023</v>
      </c>
      <c r="D6236" s="2" t="str">
        <f>RIGHT(表格1[[#This Row],[年月]],2)</f>
        <v>12</v>
      </c>
      <c r="E6236" s="5">
        <v>10010000</v>
      </c>
      <c r="F6236" s="2" t="str">
        <f>VLOOKUP(TEXT(表格1[[#This Row],[地區]],"00000000"),縣市代碼,2,0)</f>
        <v>嘉義縣</v>
      </c>
      <c r="G6236" s="2" t="s">
        <v>8</v>
      </c>
      <c r="H6236" s="13">
        <v>254048</v>
      </c>
      <c r="I6236" s="14">
        <v>384794121</v>
      </c>
      <c r="J6236" s="14">
        <f>表格1[[#This Row],[信用卡交易筆數]]/1000</f>
        <v>254.048</v>
      </c>
      <c r="K6236" s="14">
        <f>表格1[[#This Row],[信用卡交易金額'[新臺幣']]]/1000</f>
        <v>384794.12099999998</v>
      </c>
      <c r="L6236" s="14">
        <f>表格1[[#This Row],[信用卡交易金額'[新臺幣']]]/1000000</f>
        <v>384.79412100000002</v>
      </c>
      <c r="M6236" s="14" t="str" cm="1">
        <f t="array" ref="M6236">_xlfn.TEXTJOIN("", TRUE, _xlfn.XLOOKUP(TRUE, VALUE(表格1[[#This Row],[年月]]) &lt;= VALUE($R$8:$R$12), $Q$8:$Q$12)) &amp; "年度"</f>
        <v>2024年度</v>
      </c>
    </row>
    <row r="6237" spans="1:13" x14ac:dyDescent="0.3">
      <c r="A6237" s="2">
        <v>202312</v>
      </c>
      <c r="B6237" s="19">
        <f>DATE(表格1[[#This Row],[年]],表格1[[#This Row],[月]],1)</f>
        <v>45261</v>
      </c>
      <c r="C6237" s="2" t="str">
        <f>LEFT(表格1[[#This Row],[年月]],4)</f>
        <v>2023</v>
      </c>
      <c r="D6237" s="2" t="str">
        <f>RIGHT(表格1[[#This Row],[年月]],2)</f>
        <v>12</v>
      </c>
      <c r="E6237" s="5">
        <v>10010000</v>
      </c>
      <c r="F6237" s="2" t="str">
        <f>VLOOKUP(TEXT(表格1[[#This Row],[地區]],"00000000"),縣市代碼,2,0)</f>
        <v>嘉義縣</v>
      </c>
      <c r="G6237" s="2" t="s">
        <v>9</v>
      </c>
      <c r="H6237" s="13">
        <v>539337</v>
      </c>
      <c r="I6237" s="14">
        <v>688491759</v>
      </c>
      <c r="J6237" s="14">
        <f>表格1[[#This Row],[信用卡交易筆數]]/1000</f>
        <v>539.33699999999999</v>
      </c>
      <c r="K6237" s="14">
        <f>表格1[[#This Row],[信用卡交易金額'[新臺幣']]]/1000</f>
        <v>688491.75899999996</v>
      </c>
      <c r="L6237" s="14">
        <f>表格1[[#This Row],[信用卡交易金額'[新臺幣']]]/1000000</f>
        <v>688.491759</v>
      </c>
      <c r="M6237" s="14" t="str" cm="1">
        <f t="array" ref="M6237">_xlfn.TEXTJOIN("", TRUE, _xlfn.XLOOKUP(TRUE, VALUE(表格1[[#This Row],[年月]]) &lt;= VALUE($R$8:$R$12), $Q$8:$Q$12)) &amp; "年度"</f>
        <v>2024年度</v>
      </c>
    </row>
    <row r="6238" spans="1:13" x14ac:dyDescent="0.3">
      <c r="A6238" s="2">
        <v>202312</v>
      </c>
      <c r="B6238" s="19">
        <f>DATE(表格1[[#This Row],[年]],表格1[[#This Row],[月]],1)</f>
        <v>45261</v>
      </c>
      <c r="C6238" s="2" t="str">
        <f>LEFT(表格1[[#This Row],[年月]],4)</f>
        <v>2023</v>
      </c>
      <c r="D6238" s="2" t="str">
        <f>RIGHT(表格1[[#This Row],[年月]],2)</f>
        <v>12</v>
      </c>
      <c r="E6238" s="5">
        <v>10010000</v>
      </c>
      <c r="F6238" s="2" t="str">
        <f>VLOOKUP(TEXT(表格1[[#This Row],[地區]],"00000000"),縣市代碼,2,0)</f>
        <v>嘉義縣</v>
      </c>
      <c r="G6238" s="2" t="s">
        <v>10</v>
      </c>
      <c r="H6238" s="13">
        <v>303558</v>
      </c>
      <c r="I6238" s="14">
        <v>986883992</v>
      </c>
      <c r="J6238" s="14">
        <f>表格1[[#This Row],[信用卡交易筆數]]/1000</f>
        <v>303.55799999999999</v>
      </c>
      <c r="K6238" s="14">
        <f>表格1[[#This Row],[信用卡交易金額'[新臺幣']]]/1000</f>
        <v>986883.99199999997</v>
      </c>
      <c r="L6238" s="14">
        <f>表格1[[#This Row],[信用卡交易金額'[新臺幣']]]/1000000</f>
        <v>986.88399200000003</v>
      </c>
      <c r="M6238" s="14" t="str" cm="1">
        <f t="array" ref="M6238">_xlfn.TEXTJOIN("", TRUE, _xlfn.XLOOKUP(TRUE, VALUE(表格1[[#This Row],[年月]]) &lt;= VALUE($R$8:$R$12), $Q$8:$Q$12)) &amp; "年度"</f>
        <v>2024年度</v>
      </c>
    </row>
    <row r="6239" spans="1:13" x14ac:dyDescent="0.3">
      <c r="A6239" s="2">
        <v>202312</v>
      </c>
      <c r="B6239" s="19">
        <f>DATE(表格1[[#This Row],[年]],表格1[[#This Row],[月]],1)</f>
        <v>45261</v>
      </c>
      <c r="C6239" s="2" t="str">
        <f>LEFT(表格1[[#This Row],[年月]],4)</f>
        <v>2023</v>
      </c>
      <c r="D6239" s="2" t="str">
        <f>RIGHT(表格1[[#This Row],[年月]],2)</f>
        <v>12</v>
      </c>
      <c r="E6239" s="5">
        <v>10020000</v>
      </c>
      <c r="F6239" s="2" t="str">
        <f>VLOOKUP(TEXT(表格1[[#This Row],[地區]],"00000000"),縣市代碼,2,0)</f>
        <v>嘉義市</v>
      </c>
      <c r="G6239" s="2" t="s">
        <v>4</v>
      </c>
      <c r="H6239" s="13">
        <v>574156</v>
      </c>
      <c r="I6239" s="14">
        <v>274158116</v>
      </c>
      <c r="J6239" s="14">
        <f>表格1[[#This Row],[信用卡交易筆數]]/1000</f>
        <v>574.15599999999995</v>
      </c>
      <c r="K6239" s="14">
        <f>表格1[[#This Row],[信用卡交易金額'[新臺幣']]]/1000</f>
        <v>274158.11599999998</v>
      </c>
      <c r="L6239" s="14">
        <f>表格1[[#This Row],[信用卡交易金額'[新臺幣']]]/1000000</f>
        <v>274.15811600000001</v>
      </c>
      <c r="M6239" s="14" t="str" cm="1">
        <f t="array" ref="M6239">_xlfn.TEXTJOIN("", TRUE, _xlfn.XLOOKUP(TRUE, VALUE(表格1[[#This Row],[年月]]) &lt;= VALUE($R$8:$R$12), $Q$8:$Q$12)) &amp; "年度"</f>
        <v>2024年度</v>
      </c>
    </row>
    <row r="6240" spans="1:13" x14ac:dyDescent="0.3">
      <c r="A6240" s="2">
        <v>202312</v>
      </c>
      <c r="B6240" s="19">
        <f>DATE(表格1[[#This Row],[年]],表格1[[#This Row],[月]],1)</f>
        <v>45261</v>
      </c>
      <c r="C6240" s="2" t="str">
        <f>LEFT(表格1[[#This Row],[年月]],4)</f>
        <v>2023</v>
      </c>
      <c r="D6240" s="2" t="str">
        <f>RIGHT(表格1[[#This Row],[年月]],2)</f>
        <v>12</v>
      </c>
      <c r="E6240" s="5">
        <v>10020000</v>
      </c>
      <c r="F6240" s="2" t="str">
        <f>VLOOKUP(TEXT(表格1[[#This Row],[地區]],"00000000"),縣市代碼,2,0)</f>
        <v>嘉義市</v>
      </c>
      <c r="G6240" s="2" t="s">
        <v>5</v>
      </c>
      <c r="H6240" s="13">
        <v>44471</v>
      </c>
      <c r="I6240" s="14">
        <v>133661676</v>
      </c>
      <c r="J6240" s="14">
        <f>表格1[[#This Row],[信用卡交易筆數]]/1000</f>
        <v>44.470999999999997</v>
      </c>
      <c r="K6240" s="14">
        <f>表格1[[#This Row],[信用卡交易金額'[新臺幣']]]/1000</f>
        <v>133661.67600000001</v>
      </c>
      <c r="L6240" s="14">
        <f>表格1[[#This Row],[信用卡交易金額'[新臺幣']]]/1000000</f>
        <v>133.661676</v>
      </c>
      <c r="M6240" s="14" t="str" cm="1">
        <f t="array" ref="M6240">_xlfn.TEXTJOIN("", TRUE, _xlfn.XLOOKUP(TRUE, VALUE(表格1[[#This Row],[年月]]) &lt;= VALUE($R$8:$R$12), $Q$8:$Q$12)) &amp; "年度"</f>
        <v>2024年度</v>
      </c>
    </row>
    <row r="6241" spans="1:13" x14ac:dyDescent="0.3">
      <c r="A6241" s="2">
        <v>202312</v>
      </c>
      <c r="B6241" s="19">
        <f>DATE(表格1[[#This Row],[年]],表格1[[#This Row],[月]],1)</f>
        <v>45261</v>
      </c>
      <c r="C6241" s="2" t="str">
        <f>LEFT(表格1[[#This Row],[年月]],4)</f>
        <v>2023</v>
      </c>
      <c r="D6241" s="2" t="str">
        <f>RIGHT(表格1[[#This Row],[年月]],2)</f>
        <v>12</v>
      </c>
      <c r="E6241" s="5">
        <v>10020000</v>
      </c>
      <c r="F6241" s="2" t="str">
        <f>VLOOKUP(TEXT(表格1[[#This Row],[地區]],"00000000"),縣市代碼,2,0)</f>
        <v>嘉義市</v>
      </c>
      <c r="G6241" s="2" t="s">
        <v>6</v>
      </c>
      <c r="H6241" s="13">
        <v>59702</v>
      </c>
      <c r="I6241" s="14">
        <v>192724699</v>
      </c>
      <c r="J6241" s="14">
        <f>表格1[[#This Row],[信用卡交易筆數]]/1000</f>
        <v>59.701999999999998</v>
      </c>
      <c r="K6241" s="14">
        <f>表格1[[#This Row],[信用卡交易金額'[新臺幣']]]/1000</f>
        <v>192724.69899999999</v>
      </c>
      <c r="L6241" s="14">
        <f>表格1[[#This Row],[信用卡交易金額'[新臺幣']]]/1000000</f>
        <v>192.72469899999999</v>
      </c>
      <c r="M6241" s="14" t="str" cm="1">
        <f t="array" ref="M6241">_xlfn.TEXTJOIN("", TRUE, _xlfn.XLOOKUP(TRUE, VALUE(表格1[[#This Row],[年月]]) &lt;= VALUE($R$8:$R$12), $Q$8:$Q$12)) &amp; "年度"</f>
        <v>2024年度</v>
      </c>
    </row>
    <row r="6242" spans="1:13" x14ac:dyDescent="0.3">
      <c r="A6242" s="2">
        <v>202312</v>
      </c>
      <c r="B6242" s="19">
        <f>DATE(表格1[[#This Row],[年]],表格1[[#This Row],[月]],1)</f>
        <v>45261</v>
      </c>
      <c r="C6242" s="2" t="str">
        <f>LEFT(表格1[[#This Row],[年月]],4)</f>
        <v>2023</v>
      </c>
      <c r="D6242" s="2" t="str">
        <f>RIGHT(表格1[[#This Row],[年月]],2)</f>
        <v>12</v>
      </c>
      <c r="E6242" s="5">
        <v>10020000</v>
      </c>
      <c r="F6242" s="2" t="str">
        <f>VLOOKUP(TEXT(表格1[[#This Row],[地區]],"00000000"),縣市代碼,2,0)</f>
        <v>嘉義市</v>
      </c>
      <c r="G6242" s="2" t="s">
        <v>7</v>
      </c>
      <c r="H6242" s="13">
        <v>342689</v>
      </c>
      <c r="I6242" s="14">
        <v>394037722</v>
      </c>
      <c r="J6242" s="14">
        <f>表格1[[#This Row],[信用卡交易筆數]]/1000</f>
        <v>342.68900000000002</v>
      </c>
      <c r="K6242" s="14">
        <f>表格1[[#This Row],[信用卡交易金額'[新臺幣']]]/1000</f>
        <v>394037.72200000001</v>
      </c>
      <c r="L6242" s="14">
        <f>表格1[[#This Row],[信用卡交易金額'[新臺幣']]]/1000000</f>
        <v>394.03772199999997</v>
      </c>
      <c r="M6242" s="14" t="str" cm="1">
        <f t="array" ref="M6242">_xlfn.TEXTJOIN("", TRUE, _xlfn.XLOOKUP(TRUE, VALUE(表格1[[#This Row],[年月]]) &lt;= VALUE($R$8:$R$12), $Q$8:$Q$12)) &amp; "年度"</f>
        <v>2024年度</v>
      </c>
    </row>
    <row r="6243" spans="1:13" x14ac:dyDescent="0.3">
      <c r="A6243" s="2">
        <v>202312</v>
      </c>
      <c r="B6243" s="19">
        <f>DATE(表格1[[#This Row],[年]],表格1[[#This Row],[月]],1)</f>
        <v>45261</v>
      </c>
      <c r="C6243" s="2" t="str">
        <f>LEFT(表格1[[#This Row],[年月]],4)</f>
        <v>2023</v>
      </c>
      <c r="D6243" s="2" t="str">
        <f>RIGHT(表格1[[#This Row],[年月]],2)</f>
        <v>12</v>
      </c>
      <c r="E6243" s="5">
        <v>10020000</v>
      </c>
      <c r="F6243" s="2" t="str">
        <f>VLOOKUP(TEXT(表格1[[#This Row],[地區]],"00000000"),縣市代碼,2,0)</f>
        <v>嘉義市</v>
      </c>
      <c r="G6243" s="2" t="s">
        <v>8</v>
      </c>
      <c r="H6243" s="13">
        <v>216882</v>
      </c>
      <c r="I6243" s="14">
        <v>400123350</v>
      </c>
      <c r="J6243" s="14">
        <f>表格1[[#This Row],[信用卡交易筆數]]/1000</f>
        <v>216.88200000000001</v>
      </c>
      <c r="K6243" s="14">
        <f>表格1[[#This Row],[信用卡交易金額'[新臺幣']]]/1000</f>
        <v>400123.35</v>
      </c>
      <c r="L6243" s="14">
        <f>表格1[[#This Row],[信用卡交易金額'[新臺幣']]]/1000000</f>
        <v>400.12335000000002</v>
      </c>
      <c r="M6243" s="14" t="str" cm="1">
        <f t="array" ref="M6243">_xlfn.TEXTJOIN("", TRUE, _xlfn.XLOOKUP(TRUE, VALUE(表格1[[#This Row],[年月]]) &lt;= VALUE($R$8:$R$12), $Q$8:$Q$12)) &amp; "年度"</f>
        <v>2024年度</v>
      </c>
    </row>
    <row r="6244" spans="1:13" x14ac:dyDescent="0.3">
      <c r="A6244" s="2">
        <v>202312</v>
      </c>
      <c r="B6244" s="19">
        <f>DATE(表格1[[#This Row],[年]],表格1[[#This Row],[月]],1)</f>
        <v>45261</v>
      </c>
      <c r="C6244" s="2" t="str">
        <f>LEFT(表格1[[#This Row],[年月]],4)</f>
        <v>2023</v>
      </c>
      <c r="D6244" s="2" t="str">
        <f>RIGHT(表格1[[#This Row],[年月]],2)</f>
        <v>12</v>
      </c>
      <c r="E6244" s="5">
        <v>10020000</v>
      </c>
      <c r="F6244" s="2" t="str">
        <f>VLOOKUP(TEXT(表格1[[#This Row],[地區]],"00000000"),縣市代碼,2,0)</f>
        <v>嘉義市</v>
      </c>
      <c r="G6244" s="2" t="s">
        <v>9</v>
      </c>
      <c r="H6244" s="13">
        <v>536352</v>
      </c>
      <c r="I6244" s="14">
        <v>736420434</v>
      </c>
      <c r="J6244" s="14">
        <f>表格1[[#This Row],[信用卡交易筆數]]/1000</f>
        <v>536.35199999999998</v>
      </c>
      <c r="K6244" s="14">
        <f>表格1[[#This Row],[信用卡交易金額'[新臺幣']]]/1000</f>
        <v>736420.43400000001</v>
      </c>
      <c r="L6244" s="14">
        <f>表格1[[#This Row],[信用卡交易金額'[新臺幣']]]/1000000</f>
        <v>736.420434</v>
      </c>
      <c r="M6244" s="14" t="str" cm="1">
        <f t="array" ref="M6244">_xlfn.TEXTJOIN("", TRUE, _xlfn.XLOOKUP(TRUE, VALUE(表格1[[#This Row],[年月]]) &lt;= VALUE($R$8:$R$12), $Q$8:$Q$12)) &amp; "年度"</f>
        <v>2024年度</v>
      </c>
    </row>
    <row r="6245" spans="1:13" x14ac:dyDescent="0.3">
      <c r="A6245" s="2">
        <v>202312</v>
      </c>
      <c r="B6245" s="19">
        <f>DATE(表格1[[#This Row],[年]],表格1[[#This Row],[月]],1)</f>
        <v>45261</v>
      </c>
      <c r="C6245" s="2" t="str">
        <f>LEFT(表格1[[#This Row],[年月]],4)</f>
        <v>2023</v>
      </c>
      <c r="D6245" s="2" t="str">
        <f>RIGHT(表格1[[#This Row],[年月]],2)</f>
        <v>12</v>
      </c>
      <c r="E6245" s="5">
        <v>10020000</v>
      </c>
      <c r="F6245" s="2" t="str">
        <f>VLOOKUP(TEXT(表格1[[#This Row],[地區]],"00000000"),縣市代碼,2,0)</f>
        <v>嘉義市</v>
      </c>
      <c r="G6245" s="2" t="s">
        <v>10</v>
      </c>
      <c r="H6245" s="13">
        <v>274735</v>
      </c>
      <c r="I6245" s="14">
        <v>962390043</v>
      </c>
      <c r="J6245" s="14">
        <f>表格1[[#This Row],[信用卡交易筆數]]/1000</f>
        <v>274.73500000000001</v>
      </c>
      <c r="K6245" s="14">
        <f>表格1[[#This Row],[信用卡交易金額'[新臺幣']]]/1000</f>
        <v>962390.04299999995</v>
      </c>
      <c r="L6245" s="14">
        <f>表格1[[#This Row],[信用卡交易金額'[新臺幣']]]/1000000</f>
        <v>962.39004299999999</v>
      </c>
      <c r="M6245" s="14" t="str" cm="1">
        <f t="array" ref="M6245">_xlfn.TEXTJOIN("", TRUE, _xlfn.XLOOKUP(TRUE, VALUE(表格1[[#This Row],[年月]]) &lt;= VALUE($R$8:$R$12), $Q$8:$Q$12)) &amp; "年度"</f>
        <v>2024年度</v>
      </c>
    </row>
    <row r="6246" spans="1:13" x14ac:dyDescent="0.3">
      <c r="A6246" s="2">
        <v>202312</v>
      </c>
      <c r="B6246" s="19">
        <f>DATE(表格1[[#This Row],[年]],表格1[[#This Row],[月]],1)</f>
        <v>45261</v>
      </c>
      <c r="C6246" s="2" t="str">
        <f>LEFT(表格1[[#This Row],[年月]],4)</f>
        <v>2023</v>
      </c>
      <c r="D6246" s="2" t="str">
        <f>RIGHT(表格1[[#This Row],[年月]],2)</f>
        <v>12</v>
      </c>
      <c r="E6246" s="5">
        <v>67000000</v>
      </c>
      <c r="F6246" s="2" t="str">
        <f>VLOOKUP(TEXT(表格1[[#This Row],[地區]],"00000000"),縣市代碼,2,0)</f>
        <v>臺南市</v>
      </c>
      <c r="G6246" s="2" t="s">
        <v>4</v>
      </c>
      <c r="H6246" s="13">
        <v>4135674</v>
      </c>
      <c r="I6246" s="14">
        <v>2011679427</v>
      </c>
      <c r="J6246" s="14">
        <f>表格1[[#This Row],[信用卡交易筆數]]/1000</f>
        <v>4135.674</v>
      </c>
      <c r="K6246" s="14">
        <f>表格1[[#This Row],[信用卡交易金額'[新臺幣']]]/1000</f>
        <v>2011679.4269999999</v>
      </c>
      <c r="L6246" s="14">
        <f>表格1[[#This Row],[信用卡交易金額'[新臺幣']]]/1000000</f>
        <v>2011.679427</v>
      </c>
      <c r="M6246" s="14" t="str" cm="1">
        <f t="array" ref="M6246">_xlfn.TEXTJOIN("", TRUE, _xlfn.XLOOKUP(TRUE, VALUE(表格1[[#This Row],[年月]]) &lt;= VALUE($R$8:$R$12), $Q$8:$Q$12)) &amp; "年度"</f>
        <v>2024年度</v>
      </c>
    </row>
    <row r="6247" spans="1:13" x14ac:dyDescent="0.3">
      <c r="A6247" s="2">
        <v>202312</v>
      </c>
      <c r="B6247" s="19">
        <f>DATE(表格1[[#This Row],[年]],表格1[[#This Row],[月]],1)</f>
        <v>45261</v>
      </c>
      <c r="C6247" s="2" t="str">
        <f>LEFT(表格1[[#This Row],[年月]],4)</f>
        <v>2023</v>
      </c>
      <c r="D6247" s="2" t="str">
        <f>RIGHT(表格1[[#This Row],[年月]],2)</f>
        <v>12</v>
      </c>
      <c r="E6247" s="5">
        <v>67000000</v>
      </c>
      <c r="F6247" s="2" t="str">
        <f>VLOOKUP(TEXT(表格1[[#This Row],[地區]],"00000000"),縣市代碼,2,0)</f>
        <v>臺南市</v>
      </c>
      <c r="G6247" s="2" t="s">
        <v>5</v>
      </c>
      <c r="H6247" s="13">
        <v>308891</v>
      </c>
      <c r="I6247" s="14">
        <v>857367654</v>
      </c>
      <c r="J6247" s="14">
        <f>表格1[[#This Row],[信用卡交易筆數]]/1000</f>
        <v>308.89100000000002</v>
      </c>
      <c r="K6247" s="14">
        <f>表格1[[#This Row],[信用卡交易金額'[新臺幣']]]/1000</f>
        <v>857367.65399999998</v>
      </c>
      <c r="L6247" s="14">
        <f>表格1[[#This Row],[信用卡交易金額'[新臺幣']]]/1000000</f>
        <v>857.36765400000002</v>
      </c>
      <c r="M6247" s="14" t="str" cm="1">
        <f t="array" ref="M6247">_xlfn.TEXTJOIN("", TRUE, _xlfn.XLOOKUP(TRUE, VALUE(表格1[[#This Row],[年月]]) &lt;= VALUE($R$8:$R$12), $Q$8:$Q$12)) &amp; "年度"</f>
        <v>2024年度</v>
      </c>
    </row>
    <row r="6248" spans="1:13" x14ac:dyDescent="0.3">
      <c r="A6248" s="2">
        <v>202312</v>
      </c>
      <c r="B6248" s="19">
        <f>DATE(表格1[[#This Row],[年]],表格1[[#This Row],[月]],1)</f>
        <v>45261</v>
      </c>
      <c r="C6248" s="2" t="str">
        <f>LEFT(表格1[[#This Row],[年月]],4)</f>
        <v>2023</v>
      </c>
      <c r="D6248" s="2" t="str">
        <f>RIGHT(表格1[[#This Row],[年月]],2)</f>
        <v>12</v>
      </c>
      <c r="E6248" s="5">
        <v>67000000</v>
      </c>
      <c r="F6248" s="2" t="str">
        <f>VLOOKUP(TEXT(表格1[[#This Row],[地區]],"00000000"),縣市代碼,2,0)</f>
        <v>臺南市</v>
      </c>
      <c r="G6248" s="2" t="s">
        <v>6</v>
      </c>
      <c r="H6248" s="13">
        <v>460682</v>
      </c>
      <c r="I6248" s="14">
        <v>1494504183</v>
      </c>
      <c r="J6248" s="14">
        <f>表格1[[#This Row],[信用卡交易筆數]]/1000</f>
        <v>460.68200000000002</v>
      </c>
      <c r="K6248" s="14">
        <f>表格1[[#This Row],[信用卡交易金額'[新臺幣']]]/1000</f>
        <v>1494504.183</v>
      </c>
      <c r="L6248" s="14">
        <f>表格1[[#This Row],[信用卡交易金額'[新臺幣']]]/1000000</f>
        <v>1494.504183</v>
      </c>
      <c r="M6248" s="14" t="str" cm="1">
        <f t="array" ref="M6248">_xlfn.TEXTJOIN("", TRUE, _xlfn.XLOOKUP(TRUE, VALUE(表格1[[#This Row],[年月]]) &lt;= VALUE($R$8:$R$12), $Q$8:$Q$12)) &amp; "年度"</f>
        <v>2024年度</v>
      </c>
    </row>
    <row r="6249" spans="1:13" x14ac:dyDescent="0.3">
      <c r="A6249" s="2">
        <v>202312</v>
      </c>
      <c r="B6249" s="19">
        <f>DATE(表格1[[#This Row],[年]],表格1[[#This Row],[月]],1)</f>
        <v>45261</v>
      </c>
      <c r="C6249" s="2" t="str">
        <f>LEFT(表格1[[#This Row],[年月]],4)</f>
        <v>2023</v>
      </c>
      <c r="D6249" s="2" t="str">
        <f>RIGHT(表格1[[#This Row],[年月]],2)</f>
        <v>12</v>
      </c>
      <c r="E6249" s="5">
        <v>67000000</v>
      </c>
      <c r="F6249" s="2" t="str">
        <f>VLOOKUP(TEXT(表格1[[#This Row],[地區]],"00000000"),縣市代碼,2,0)</f>
        <v>臺南市</v>
      </c>
      <c r="G6249" s="2" t="s">
        <v>7</v>
      </c>
      <c r="H6249" s="13">
        <v>2485955</v>
      </c>
      <c r="I6249" s="14">
        <v>2917172986</v>
      </c>
      <c r="J6249" s="14">
        <f>表格1[[#This Row],[信用卡交易筆數]]/1000</f>
        <v>2485.9549999999999</v>
      </c>
      <c r="K6249" s="14">
        <f>表格1[[#This Row],[信用卡交易金額'[新臺幣']]]/1000</f>
        <v>2917172.986</v>
      </c>
      <c r="L6249" s="14">
        <f>表格1[[#This Row],[信用卡交易金額'[新臺幣']]]/1000000</f>
        <v>2917.172986</v>
      </c>
      <c r="M6249" s="14" t="str" cm="1">
        <f t="array" ref="M6249">_xlfn.TEXTJOIN("", TRUE, _xlfn.XLOOKUP(TRUE, VALUE(表格1[[#This Row],[年月]]) &lt;= VALUE($R$8:$R$12), $Q$8:$Q$12)) &amp; "年度"</f>
        <v>2024年度</v>
      </c>
    </row>
    <row r="6250" spans="1:13" x14ac:dyDescent="0.3">
      <c r="A6250" s="2">
        <v>202312</v>
      </c>
      <c r="B6250" s="19">
        <f>DATE(表格1[[#This Row],[年]],表格1[[#This Row],[月]],1)</f>
        <v>45261</v>
      </c>
      <c r="C6250" s="2" t="str">
        <f>LEFT(表格1[[#This Row],[年月]],4)</f>
        <v>2023</v>
      </c>
      <c r="D6250" s="2" t="str">
        <f>RIGHT(表格1[[#This Row],[年月]],2)</f>
        <v>12</v>
      </c>
      <c r="E6250" s="5">
        <v>67000000</v>
      </c>
      <c r="F6250" s="2" t="str">
        <f>VLOOKUP(TEXT(表格1[[#This Row],[地區]],"00000000"),縣市代碼,2,0)</f>
        <v>臺南市</v>
      </c>
      <c r="G6250" s="2" t="s">
        <v>8</v>
      </c>
      <c r="H6250" s="13">
        <v>1619644</v>
      </c>
      <c r="I6250" s="14">
        <v>2834330999</v>
      </c>
      <c r="J6250" s="14">
        <f>表格1[[#This Row],[信用卡交易筆數]]/1000</f>
        <v>1619.644</v>
      </c>
      <c r="K6250" s="14">
        <f>表格1[[#This Row],[信用卡交易金額'[新臺幣']]]/1000</f>
        <v>2834330.9989999998</v>
      </c>
      <c r="L6250" s="14">
        <f>表格1[[#This Row],[信用卡交易金額'[新臺幣']]]/1000000</f>
        <v>2834.3309989999998</v>
      </c>
      <c r="M6250" s="14" t="str" cm="1">
        <f t="array" ref="M6250">_xlfn.TEXTJOIN("", TRUE, _xlfn.XLOOKUP(TRUE, VALUE(表格1[[#This Row],[年月]]) &lt;= VALUE($R$8:$R$12), $Q$8:$Q$12)) &amp; "年度"</f>
        <v>2024年度</v>
      </c>
    </row>
    <row r="6251" spans="1:13" x14ac:dyDescent="0.3">
      <c r="A6251" s="2">
        <v>202312</v>
      </c>
      <c r="B6251" s="19">
        <f>DATE(表格1[[#This Row],[年]],表格1[[#This Row],[月]],1)</f>
        <v>45261</v>
      </c>
      <c r="C6251" s="2" t="str">
        <f>LEFT(表格1[[#This Row],[年月]],4)</f>
        <v>2023</v>
      </c>
      <c r="D6251" s="2" t="str">
        <f>RIGHT(表格1[[#This Row],[年月]],2)</f>
        <v>12</v>
      </c>
      <c r="E6251" s="5">
        <v>67000000</v>
      </c>
      <c r="F6251" s="2" t="str">
        <f>VLOOKUP(TEXT(表格1[[#This Row],[地區]],"00000000"),縣市代碼,2,0)</f>
        <v>臺南市</v>
      </c>
      <c r="G6251" s="2" t="s">
        <v>9</v>
      </c>
      <c r="H6251" s="13">
        <v>3834446</v>
      </c>
      <c r="I6251" s="14">
        <v>5019675844</v>
      </c>
      <c r="J6251" s="14">
        <f>表格1[[#This Row],[信用卡交易筆數]]/1000</f>
        <v>3834.4459999999999</v>
      </c>
      <c r="K6251" s="14">
        <f>表格1[[#This Row],[信用卡交易金額'[新臺幣']]]/1000</f>
        <v>5019675.8439999996</v>
      </c>
      <c r="L6251" s="14">
        <f>表格1[[#This Row],[信用卡交易金額'[新臺幣']]]/1000000</f>
        <v>5019.6758440000003</v>
      </c>
      <c r="M6251" s="14" t="str" cm="1">
        <f t="array" ref="M6251">_xlfn.TEXTJOIN("", TRUE, _xlfn.XLOOKUP(TRUE, VALUE(表格1[[#This Row],[年月]]) &lt;= VALUE($R$8:$R$12), $Q$8:$Q$12)) &amp; "年度"</f>
        <v>2024年度</v>
      </c>
    </row>
    <row r="6252" spans="1:13" x14ac:dyDescent="0.3">
      <c r="A6252" s="2">
        <v>202312</v>
      </c>
      <c r="B6252" s="19">
        <f>DATE(表格1[[#This Row],[年]],表格1[[#This Row],[月]],1)</f>
        <v>45261</v>
      </c>
      <c r="C6252" s="2" t="str">
        <f>LEFT(表格1[[#This Row],[年月]],4)</f>
        <v>2023</v>
      </c>
      <c r="D6252" s="2" t="str">
        <f>RIGHT(表格1[[#This Row],[年月]],2)</f>
        <v>12</v>
      </c>
      <c r="E6252" s="5">
        <v>67000000</v>
      </c>
      <c r="F6252" s="2" t="str">
        <f>VLOOKUP(TEXT(表格1[[#This Row],[地區]],"00000000"),縣市代碼,2,0)</f>
        <v>臺南市</v>
      </c>
      <c r="G6252" s="2" t="s">
        <v>10</v>
      </c>
      <c r="H6252" s="13">
        <v>2084372</v>
      </c>
      <c r="I6252" s="14">
        <v>6537653477</v>
      </c>
      <c r="J6252" s="14">
        <f>表格1[[#This Row],[信用卡交易筆數]]/1000</f>
        <v>2084.3719999999998</v>
      </c>
      <c r="K6252" s="14">
        <f>表格1[[#This Row],[信用卡交易金額'[新臺幣']]]/1000</f>
        <v>6537653.477</v>
      </c>
      <c r="L6252" s="14">
        <f>表格1[[#This Row],[信用卡交易金額'[新臺幣']]]/1000000</f>
        <v>6537.6534769999998</v>
      </c>
      <c r="M6252" s="14" t="str" cm="1">
        <f t="array" ref="M6252">_xlfn.TEXTJOIN("", TRUE, _xlfn.XLOOKUP(TRUE, VALUE(表格1[[#This Row],[年月]]) &lt;= VALUE($R$8:$R$12), $Q$8:$Q$12)) &amp; "年度"</f>
        <v>2024年度</v>
      </c>
    </row>
    <row r="6253" spans="1:13" x14ac:dyDescent="0.3">
      <c r="A6253" s="2">
        <v>202312</v>
      </c>
      <c r="B6253" s="19">
        <f>DATE(表格1[[#This Row],[年]],表格1[[#This Row],[月]],1)</f>
        <v>45261</v>
      </c>
      <c r="C6253" s="2" t="str">
        <f>LEFT(表格1[[#This Row],[年月]],4)</f>
        <v>2023</v>
      </c>
      <c r="D6253" s="2" t="str">
        <f>RIGHT(表格1[[#This Row],[年月]],2)</f>
        <v>12</v>
      </c>
      <c r="E6253" s="5">
        <v>64000000</v>
      </c>
      <c r="F6253" s="2" t="str">
        <f>VLOOKUP(TEXT(表格1[[#This Row],[地區]],"00000000"),縣市代碼,2,0)</f>
        <v>高雄市</v>
      </c>
      <c r="G6253" s="2" t="s">
        <v>4</v>
      </c>
      <c r="H6253" s="13">
        <v>6756913</v>
      </c>
      <c r="I6253" s="14">
        <v>3609621704</v>
      </c>
      <c r="J6253" s="14">
        <f>表格1[[#This Row],[信用卡交易筆數]]/1000</f>
        <v>6756.9129999999996</v>
      </c>
      <c r="K6253" s="14">
        <f>表格1[[#This Row],[信用卡交易金額'[新臺幣']]]/1000</f>
        <v>3609621.7039999999</v>
      </c>
      <c r="L6253" s="14">
        <f>表格1[[#This Row],[信用卡交易金額'[新臺幣']]]/1000000</f>
        <v>3609.6217040000001</v>
      </c>
      <c r="M6253" s="14" t="str" cm="1">
        <f t="array" ref="M6253">_xlfn.TEXTJOIN("", TRUE, _xlfn.XLOOKUP(TRUE, VALUE(表格1[[#This Row],[年月]]) &lt;= VALUE($R$8:$R$12), $Q$8:$Q$12)) &amp; "年度"</f>
        <v>2024年度</v>
      </c>
    </row>
    <row r="6254" spans="1:13" x14ac:dyDescent="0.3">
      <c r="A6254" s="2">
        <v>202312</v>
      </c>
      <c r="B6254" s="19">
        <f>DATE(表格1[[#This Row],[年]],表格1[[#This Row],[月]],1)</f>
        <v>45261</v>
      </c>
      <c r="C6254" s="2" t="str">
        <f>LEFT(表格1[[#This Row],[年月]],4)</f>
        <v>2023</v>
      </c>
      <c r="D6254" s="2" t="str">
        <f>RIGHT(表格1[[#This Row],[年月]],2)</f>
        <v>12</v>
      </c>
      <c r="E6254" s="5">
        <v>64000000</v>
      </c>
      <c r="F6254" s="2" t="str">
        <f>VLOOKUP(TEXT(表格1[[#This Row],[地區]],"00000000"),縣市代碼,2,0)</f>
        <v>高雄市</v>
      </c>
      <c r="G6254" s="2" t="s">
        <v>5</v>
      </c>
      <c r="H6254" s="13">
        <v>455914</v>
      </c>
      <c r="I6254" s="14">
        <v>1328495143</v>
      </c>
      <c r="J6254" s="14">
        <f>表格1[[#This Row],[信用卡交易筆數]]/1000</f>
        <v>455.91399999999999</v>
      </c>
      <c r="K6254" s="14">
        <f>表格1[[#This Row],[信用卡交易金額'[新臺幣']]]/1000</f>
        <v>1328495.1429999999</v>
      </c>
      <c r="L6254" s="14">
        <f>表格1[[#This Row],[信用卡交易金額'[新臺幣']]]/1000000</f>
        <v>1328.4951430000001</v>
      </c>
      <c r="M6254" s="14" t="str" cm="1">
        <f t="array" ref="M6254">_xlfn.TEXTJOIN("", TRUE, _xlfn.XLOOKUP(TRUE, VALUE(表格1[[#This Row],[年月]]) &lt;= VALUE($R$8:$R$12), $Q$8:$Q$12)) &amp; "年度"</f>
        <v>2024年度</v>
      </c>
    </row>
    <row r="6255" spans="1:13" x14ac:dyDescent="0.3">
      <c r="A6255" s="2">
        <v>202312</v>
      </c>
      <c r="B6255" s="19">
        <f>DATE(表格1[[#This Row],[年]],表格1[[#This Row],[月]],1)</f>
        <v>45261</v>
      </c>
      <c r="C6255" s="2" t="str">
        <f>LEFT(表格1[[#This Row],[年月]],4)</f>
        <v>2023</v>
      </c>
      <c r="D6255" s="2" t="str">
        <f>RIGHT(表格1[[#This Row],[年月]],2)</f>
        <v>12</v>
      </c>
      <c r="E6255" s="5">
        <v>64000000</v>
      </c>
      <c r="F6255" s="2" t="str">
        <f>VLOOKUP(TEXT(表格1[[#This Row],[地區]],"00000000"),縣市代碼,2,0)</f>
        <v>高雄市</v>
      </c>
      <c r="G6255" s="2" t="s">
        <v>6</v>
      </c>
      <c r="H6255" s="13">
        <v>693526</v>
      </c>
      <c r="I6255" s="14">
        <v>2314252690</v>
      </c>
      <c r="J6255" s="14">
        <f>表格1[[#This Row],[信用卡交易筆數]]/1000</f>
        <v>693.52599999999995</v>
      </c>
      <c r="K6255" s="14">
        <f>表格1[[#This Row],[信用卡交易金額'[新臺幣']]]/1000</f>
        <v>2314252.69</v>
      </c>
      <c r="L6255" s="14">
        <f>表格1[[#This Row],[信用卡交易金額'[新臺幣']]]/1000000</f>
        <v>2314.2526899999998</v>
      </c>
      <c r="M6255" s="14" t="str" cm="1">
        <f t="array" ref="M6255">_xlfn.TEXTJOIN("", TRUE, _xlfn.XLOOKUP(TRUE, VALUE(表格1[[#This Row],[年月]]) &lt;= VALUE($R$8:$R$12), $Q$8:$Q$12)) &amp; "年度"</f>
        <v>2024年度</v>
      </c>
    </row>
    <row r="6256" spans="1:13" x14ac:dyDescent="0.3">
      <c r="A6256" s="2">
        <v>202312</v>
      </c>
      <c r="B6256" s="19">
        <f>DATE(表格1[[#This Row],[年]],表格1[[#This Row],[月]],1)</f>
        <v>45261</v>
      </c>
      <c r="C6256" s="2" t="str">
        <f>LEFT(表格1[[#This Row],[年月]],4)</f>
        <v>2023</v>
      </c>
      <c r="D6256" s="2" t="str">
        <f>RIGHT(表格1[[#This Row],[年月]],2)</f>
        <v>12</v>
      </c>
      <c r="E6256" s="5">
        <v>64000000</v>
      </c>
      <c r="F6256" s="2" t="str">
        <f>VLOOKUP(TEXT(表格1[[#This Row],[地區]],"00000000"),縣市代碼,2,0)</f>
        <v>高雄市</v>
      </c>
      <c r="G6256" s="2" t="s">
        <v>7</v>
      </c>
      <c r="H6256" s="13">
        <v>3769320</v>
      </c>
      <c r="I6256" s="14">
        <v>4283335624</v>
      </c>
      <c r="J6256" s="14">
        <f>表格1[[#This Row],[信用卡交易筆數]]/1000</f>
        <v>3769.32</v>
      </c>
      <c r="K6256" s="14">
        <f>表格1[[#This Row],[信用卡交易金額'[新臺幣']]]/1000</f>
        <v>4283335.6239999998</v>
      </c>
      <c r="L6256" s="14">
        <f>表格1[[#This Row],[信用卡交易金額'[新臺幣']]]/1000000</f>
        <v>4283.3356240000003</v>
      </c>
      <c r="M6256" s="14" t="str" cm="1">
        <f t="array" ref="M6256">_xlfn.TEXTJOIN("", TRUE, _xlfn.XLOOKUP(TRUE, VALUE(表格1[[#This Row],[年月]]) &lt;= VALUE($R$8:$R$12), $Q$8:$Q$12)) &amp; "年度"</f>
        <v>2024年度</v>
      </c>
    </row>
    <row r="6257" spans="1:13" x14ac:dyDescent="0.3">
      <c r="A6257" s="2">
        <v>202312</v>
      </c>
      <c r="B6257" s="19">
        <f>DATE(表格1[[#This Row],[年]],表格1[[#This Row],[月]],1)</f>
        <v>45261</v>
      </c>
      <c r="C6257" s="2" t="str">
        <f>LEFT(表格1[[#This Row],[年月]],4)</f>
        <v>2023</v>
      </c>
      <c r="D6257" s="2" t="str">
        <f>RIGHT(表格1[[#This Row],[年月]],2)</f>
        <v>12</v>
      </c>
      <c r="E6257" s="5">
        <v>64000000</v>
      </c>
      <c r="F6257" s="2" t="str">
        <f>VLOOKUP(TEXT(表格1[[#This Row],[地區]],"00000000"),縣市代碼,2,0)</f>
        <v>高雄市</v>
      </c>
      <c r="G6257" s="2" t="s">
        <v>8</v>
      </c>
      <c r="H6257" s="13">
        <v>2678880</v>
      </c>
      <c r="I6257" s="14">
        <v>4489475785</v>
      </c>
      <c r="J6257" s="14">
        <f>表格1[[#This Row],[信用卡交易筆數]]/1000</f>
        <v>2678.88</v>
      </c>
      <c r="K6257" s="14">
        <f>表格1[[#This Row],[信用卡交易金額'[新臺幣']]]/1000</f>
        <v>4489475.7850000001</v>
      </c>
      <c r="L6257" s="14">
        <f>表格1[[#This Row],[信用卡交易金額'[新臺幣']]]/1000000</f>
        <v>4489.4757849999996</v>
      </c>
      <c r="M6257" s="14" t="str" cm="1">
        <f t="array" ref="M6257">_xlfn.TEXTJOIN("", TRUE, _xlfn.XLOOKUP(TRUE, VALUE(表格1[[#This Row],[年月]]) &lt;= VALUE($R$8:$R$12), $Q$8:$Q$12)) &amp; "年度"</f>
        <v>2024年度</v>
      </c>
    </row>
    <row r="6258" spans="1:13" x14ac:dyDescent="0.3">
      <c r="A6258" s="2">
        <v>202312</v>
      </c>
      <c r="B6258" s="19">
        <f>DATE(表格1[[#This Row],[年]],表格1[[#This Row],[月]],1)</f>
        <v>45261</v>
      </c>
      <c r="C6258" s="2" t="str">
        <f>LEFT(表格1[[#This Row],[年月]],4)</f>
        <v>2023</v>
      </c>
      <c r="D6258" s="2" t="str">
        <f>RIGHT(表格1[[#This Row],[年月]],2)</f>
        <v>12</v>
      </c>
      <c r="E6258" s="5">
        <v>64000000</v>
      </c>
      <c r="F6258" s="2" t="str">
        <f>VLOOKUP(TEXT(表格1[[#This Row],[地區]],"00000000"),縣市代碼,2,0)</f>
        <v>高雄市</v>
      </c>
      <c r="G6258" s="2" t="s">
        <v>9</v>
      </c>
      <c r="H6258" s="13">
        <v>6158567</v>
      </c>
      <c r="I6258" s="14">
        <v>8480026028</v>
      </c>
      <c r="J6258" s="14">
        <f>表格1[[#This Row],[信用卡交易筆數]]/1000</f>
        <v>6158.567</v>
      </c>
      <c r="K6258" s="14">
        <f>表格1[[#This Row],[信用卡交易金額'[新臺幣']]]/1000</f>
        <v>8480026.0280000009</v>
      </c>
      <c r="L6258" s="14">
        <f>表格1[[#This Row],[信用卡交易金額'[新臺幣']]]/1000000</f>
        <v>8480.0260280000002</v>
      </c>
      <c r="M6258" s="14" t="str" cm="1">
        <f t="array" ref="M6258">_xlfn.TEXTJOIN("", TRUE, _xlfn.XLOOKUP(TRUE, VALUE(表格1[[#This Row],[年月]]) &lt;= VALUE($R$8:$R$12), $Q$8:$Q$12)) &amp; "年度"</f>
        <v>2024年度</v>
      </c>
    </row>
    <row r="6259" spans="1:13" x14ac:dyDescent="0.3">
      <c r="A6259" s="2">
        <v>202312</v>
      </c>
      <c r="B6259" s="19">
        <f>DATE(表格1[[#This Row],[年]],表格1[[#This Row],[月]],1)</f>
        <v>45261</v>
      </c>
      <c r="C6259" s="2" t="str">
        <f>LEFT(表格1[[#This Row],[年月]],4)</f>
        <v>2023</v>
      </c>
      <c r="D6259" s="2" t="str">
        <f>RIGHT(表格1[[#This Row],[年月]],2)</f>
        <v>12</v>
      </c>
      <c r="E6259" s="5">
        <v>64000000</v>
      </c>
      <c r="F6259" s="2" t="str">
        <f>VLOOKUP(TEXT(表格1[[#This Row],[地區]],"00000000"),縣市代碼,2,0)</f>
        <v>高雄市</v>
      </c>
      <c r="G6259" s="2" t="s">
        <v>10</v>
      </c>
      <c r="H6259" s="13">
        <v>3121897</v>
      </c>
      <c r="I6259" s="14">
        <v>10421359561</v>
      </c>
      <c r="J6259" s="14">
        <f>表格1[[#This Row],[信用卡交易筆數]]/1000</f>
        <v>3121.8969999999999</v>
      </c>
      <c r="K6259" s="14">
        <f>表格1[[#This Row],[信用卡交易金額'[新臺幣']]]/1000</f>
        <v>10421359.561000001</v>
      </c>
      <c r="L6259" s="14">
        <f>表格1[[#This Row],[信用卡交易金額'[新臺幣']]]/1000000</f>
        <v>10421.359560999999</v>
      </c>
      <c r="M6259" s="14" t="str" cm="1">
        <f t="array" ref="M6259">_xlfn.TEXTJOIN("", TRUE, _xlfn.XLOOKUP(TRUE, VALUE(表格1[[#This Row],[年月]]) &lt;= VALUE($R$8:$R$12), $Q$8:$Q$12)) &amp; "年度"</f>
        <v>2024年度</v>
      </c>
    </row>
    <row r="6260" spans="1:13" x14ac:dyDescent="0.3">
      <c r="A6260" s="2">
        <v>202312</v>
      </c>
      <c r="B6260" s="19">
        <f>DATE(表格1[[#This Row],[年]],表格1[[#This Row],[月]],1)</f>
        <v>45261</v>
      </c>
      <c r="C6260" s="2" t="str">
        <f>LEFT(表格1[[#This Row],[年月]],4)</f>
        <v>2023</v>
      </c>
      <c r="D6260" s="2" t="str">
        <f>RIGHT(表格1[[#This Row],[年月]],2)</f>
        <v>12</v>
      </c>
      <c r="E6260" s="5">
        <v>10013000</v>
      </c>
      <c r="F6260" s="2" t="str">
        <f>VLOOKUP(TEXT(表格1[[#This Row],[地區]],"00000000"),縣市代碼,2,0)</f>
        <v>屏東縣</v>
      </c>
      <c r="G6260" s="2" t="s">
        <v>4</v>
      </c>
      <c r="H6260" s="13">
        <v>960868</v>
      </c>
      <c r="I6260" s="14">
        <v>472625378</v>
      </c>
      <c r="J6260" s="14">
        <f>表格1[[#This Row],[信用卡交易筆數]]/1000</f>
        <v>960.86800000000005</v>
      </c>
      <c r="K6260" s="14">
        <f>表格1[[#This Row],[信用卡交易金額'[新臺幣']]]/1000</f>
        <v>472625.37800000003</v>
      </c>
      <c r="L6260" s="14">
        <f>表格1[[#This Row],[信用卡交易金額'[新臺幣']]]/1000000</f>
        <v>472.62537800000001</v>
      </c>
      <c r="M6260" s="14" t="str" cm="1">
        <f t="array" ref="M6260">_xlfn.TEXTJOIN("", TRUE, _xlfn.XLOOKUP(TRUE, VALUE(表格1[[#This Row],[年月]]) &lt;= VALUE($R$8:$R$12), $Q$8:$Q$12)) &amp; "年度"</f>
        <v>2024年度</v>
      </c>
    </row>
    <row r="6261" spans="1:13" x14ac:dyDescent="0.3">
      <c r="A6261" s="2">
        <v>202312</v>
      </c>
      <c r="B6261" s="19">
        <f>DATE(表格1[[#This Row],[年]],表格1[[#This Row],[月]],1)</f>
        <v>45261</v>
      </c>
      <c r="C6261" s="2" t="str">
        <f>LEFT(表格1[[#This Row],[年月]],4)</f>
        <v>2023</v>
      </c>
      <c r="D6261" s="2" t="str">
        <f>RIGHT(表格1[[#This Row],[年月]],2)</f>
        <v>12</v>
      </c>
      <c r="E6261" s="5">
        <v>10013000</v>
      </c>
      <c r="F6261" s="2" t="str">
        <f>VLOOKUP(TEXT(表格1[[#This Row],[地區]],"00000000"),縣市代碼,2,0)</f>
        <v>屏東縣</v>
      </c>
      <c r="G6261" s="2" t="s">
        <v>5</v>
      </c>
      <c r="H6261" s="13">
        <v>80928</v>
      </c>
      <c r="I6261" s="14">
        <v>211156241</v>
      </c>
      <c r="J6261" s="14">
        <f>表格1[[#This Row],[信用卡交易筆數]]/1000</f>
        <v>80.927999999999997</v>
      </c>
      <c r="K6261" s="14">
        <f>表格1[[#This Row],[信用卡交易金額'[新臺幣']]]/1000</f>
        <v>211156.24100000001</v>
      </c>
      <c r="L6261" s="14">
        <f>表格1[[#This Row],[信用卡交易金額'[新臺幣']]]/1000000</f>
        <v>211.15624099999999</v>
      </c>
      <c r="M6261" s="14" t="str" cm="1">
        <f t="array" ref="M6261">_xlfn.TEXTJOIN("", TRUE, _xlfn.XLOOKUP(TRUE, VALUE(表格1[[#This Row],[年月]]) &lt;= VALUE($R$8:$R$12), $Q$8:$Q$12)) &amp; "年度"</f>
        <v>2024年度</v>
      </c>
    </row>
    <row r="6262" spans="1:13" x14ac:dyDescent="0.3">
      <c r="A6262" s="2">
        <v>202312</v>
      </c>
      <c r="B6262" s="19">
        <f>DATE(表格1[[#This Row],[年]],表格1[[#This Row],[月]],1)</f>
        <v>45261</v>
      </c>
      <c r="C6262" s="2" t="str">
        <f>LEFT(表格1[[#This Row],[年月]],4)</f>
        <v>2023</v>
      </c>
      <c r="D6262" s="2" t="str">
        <f>RIGHT(表格1[[#This Row],[年月]],2)</f>
        <v>12</v>
      </c>
      <c r="E6262" s="5">
        <v>10013000</v>
      </c>
      <c r="F6262" s="2" t="str">
        <f>VLOOKUP(TEXT(表格1[[#This Row],[地區]],"00000000"),縣市代碼,2,0)</f>
        <v>屏東縣</v>
      </c>
      <c r="G6262" s="2" t="s">
        <v>6</v>
      </c>
      <c r="H6262" s="13">
        <v>116337</v>
      </c>
      <c r="I6262" s="14">
        <v>347375632</v>
      </c>
      <c r="J6262" s="14">
        <f>表格1[[#This Row],[信用卡交易筆數]]/1000</f>
        <v>116.337</v>
      </c>
      <c r="K6262" s="14">
        <f>表格1[[#This Row],[信用卡交易金額'[新臺幣']]]/1000</f>
        <v>347375.63199999998</v>
      </c>
      <c r="L6262" s="14">
        <f>表格1[[#This Row],[信用卡交易金額'[新臺幣']]]/1000000</f>
        <v>347.375632</v>
      </c>
      <c r="M6262" s="14" t="str" cm="1">
        <f t="array" ref="M6262">_xlfn.TEXTJOIN("", TRUE, _xlfn.XLOOKUP(TRUE, VALUE(表格1[[#This Row],[年月]]) &lt;= VALUE($R$8:$R$12), $Q$8:$Q$12)) &amp; "年度"</f>
        <v>2024年度</v>
      </c>
    </row>
    <row r="6263" spans="1:13" x14ac:dyDescent="0.3">
      <c r="A6263" s="2">
        <v>202312</v>
      </c>
      <c r="B6263" s="19">
        <f>DATE(表格1[[#This Row],[年]],表格1[[#This Row],[月]],1)</f>
        <v>45261</v>
      </c>
      <c r="C6263" s="2" t="str">
        <f>LEFT(表格1[[#This Row],[年月]],4)</f>
        <v>2023</v>
      </c>
      <c r="D6263" s="2" t="str">
        <f>RIGHT(表格1[[#This Row],[年月]],2)</f>
        <v>12</v>
      </c>
      <c r="E6263" s="5">
        <v>10013000</v>
      </c>
      <c r="F6263" s="2" t="str">
        <f>VLOOKUP(TEXT(表格1[[#This Row],[地區]],"00000000"),縣市代碼,2,0)</f>
        <v>屏東縣</v>
      </c>
      <c r="G6263" s="2" t="s">
        <v>7</v>
      </c>
      <c r="H6263" s="13">
        <v>743147</v>
      </c>
      <c r="I6263" s="14">
        <v>849015222</v>
      </c>
      <c r="J6263" s="14">
        <f>表格1[[#This Row],[信用卡交易筆數]]/1000</f>
        <v>743.14700000000005</v>
      </c>
      <c r="K6263" s="14">
        <f>表格1[[#This Row],[信用卡交易金額'[新臺幣']]]/1000</f>
        <v>849015.22199999995</v>
      </c>
      <c r="L6263" s="14">
        <f>表格1[[#This Row],[信用卡交易金額'[新臺幣']]]/1000000</f>
        <v>849.01522199999999</v>
      </c>
      <c r="M6263" s="14" t="str" cm="1">
        <f t="array" ref="M6263">_xlfn.TEXTJOIN("", TRUE, _xlfn.XLOOKUP(TRUE, VALUE(表格1[[#This Row],[年月]]) &lt;= VALUE($R$8:$R$12), $Q$8:$Q$12)) &amp; "年度"</f>
        <v>2024年度</v>
      </c>
    </row>
    <row r="6264" spans="1:13" x14ac:dyDescent="0.3">
      <c r="A6264" s="2">
        <v>202312</v>
      </c>
      <c r="B6264" s="19">
        <f>DATE(表格1[[#This Row],[年]],表格1[[#This Row],[月]],1)</f>
        <v>45261</v>
      </c>
      <c r="C6264" s="2" t="str">
        <f>LEFT(表格1[[#This Row],[年月]],4)</f>
        <v>2023</v>
      </c>
      <c r="D6264" s="2" t="str">
        <f>RIGHT(表格1[[#This Row],[年月]],2)</f>
        <v>12</v>
      </c>
      <c r="E6264" s="5">
        <v>10013000</v>
      </c>
      <c r="F6264" s="2" t="str">
        <f>VLOOKUP(TEXT(表格1[[#This Row],[地區]],"00000000"),縣市代碼,2,0)</f>
        <v>屏東縣</v>
      </c>
      <c r="G6264" s="2" t="s">
        <v>8</v>
      </c>
      <c r="H6264" s="13">
        <v>450984</v>
      </c>
      <c r="I6264" s="14">
        <v>713672272</v>
      </c>
      <c r="J6264" s="14">
        <f>表格1[[#This Row],[信用卡交易筆數]]/1000</f>
        <v>450.98399999999998</v>
      </c>
      <c r="K6264" s="14">
        <f>表格1[[#This Row],[信用卡交易金額'[新臺幣']]]/1000</f>
        <v>713672.272</v>
      </c>
      <c r="L6264" s="14">
        <f>表格1[[#This Row],[信用卡交易金額'[新臺幣']]]/1000000</f>
        <v>713.67227200000002</v>
      </c>
      <c r="M6264" s="14" t="str" cm="1">
        <f t="array" ref="M6264">_xlfn.TEXTJOIN("", TRUE, _xlfn.XLOOKUP(TRUE, VALUE(表格1[[#This Row],[年月]]) &lt;= VALUE($R$8:$R$12), $Q$8:$Q$12)) &amp; "年度"</f>
        <v>2024年度</v>
      </c>
    </row>
    <row r="6265" spans="1:13" x14ac:dyDescent="0.3">
      <c r="A6265" s="2">
        <v>202312</v>
      </c>
      <c r="B6265" s="19">
        <f>DATE(表格1[[#This Row],[年]],表格1[[#This Row],[月]],1)</f>
        <v>45261</v>
      </c>
      <c r="C6265" s="2" t="str">
        <f>LEFT(表格1[[#This Row],[年月]],4)</f>
        <v>2023</v>
      </c>
      <c r="D6265" s="2" t="str">
        <f>RIGHT(表格1[[#This Row],[年月]],2)</f>
        <v>12</v>
      </c>
      <c r="E6265" s="5">
        <v>10013000</v>
      </c>
      <c r="F6265" s="2" t="str">
        <f>VLOOKUP(TEXT(表格1[[#This Row],[地區]],"00000000"),縣市代碼,2,0)</f>
        <v>屏東縣</v>
      </c>
      <c r="G6265" s="2" t="s">
        <v>9</v>
      </c>
      <c r="H6265" s="13">
        <v>951830</v>
      </c>
      <c r="I6265" s="14">
        <v>1234745200</v>
      </c>
      <c r="J6265" s="14">
        <f>表格1[[#This Row],[信用卡交易筆數]]/1000</f>
        <v>951.83</v>
      </c>
      <c r="K6265" s="14">
        <f>表格1[[#This Row],[信用卡交易金額'[新臺幣']]]/1000</f>
        <v>1234745.2</v>
      </c>
      <c r="L6265" s="14">
        <f>表格1[[#This Row],[信用卡交易金額'[新臺幣']]]/1000000</f>
        <v>1234.7452000000001</v>
      </c>
      <c r="M6265" s="14" t="str" cm="1">
        <f t="array" ref="M6265">_xlfn.TEXTJOIN("", TRUE, _xlfn.XLOOKUP(TRUE, VALUE(表格1[[#This Row],[年月]]) &lt;= VALUE($R$8:$R$12), $Q$8:$Q$12)) &amp; "年度"</f>
        <v>2024年度</v>
      </c>
    </row>
    <row r="6266" spans="1:13" x14ac:dyDescent="0.3">
      <c r="A6266" s="2">
        <v>202312</v>
      </c>
      <c r="B6266" s="19">
        <f>DATE(表格1[[#This Row],[年]],表格1[[#This Row],[月]],1)</f>
        <v>45261</v>
      </c>
      <c r="C6266" s="2" t="str">
        <f>LEFT(表格1[[#This Row],[年月]],4)</f>
        <v>2023</v>
      </c>
      <c r="D6266" s="2" t="str">
        <f>RIGHT(表格1[[#This Row],[年月]],2)</f>
        <v>12</v>
      </c>
      <c r="E6266" s="5">
        <v>10013000</v>
      </c>
      <c r="F6266" s="2" t="str">
        <f>VLOOKUP(TEXT(表格1[[#This Row],[地區]],"00000000"),縣市代碼,2,0)</f>
        <v>屏東縣</v>
      </c>
      <c r="G6266" s="2" t="s">
        <v>10</v>
      </c>
      <c r="H6266" s="13">
        <v>573033</v>
      </c>
      <c r="I6266" s="14">
        <v>2001641549</v>
      </c>
      <c r="J6266" s="14">
        <f>表格1[[#This Row],[信用卡交易筆數]]/1000</f>
        <v>573.03300000000002</v>
      </c>
      <c r="K6266" s="14">
        <f>表格1[[#This Row],[信用卡交易金額'[新臺幣']]]/1000</f>
        <v>2001641.5490000001</v>
      </c>
      <c r="L6266" s="14">
        <f>表格1[[#This Row],[信用卡交易金額'[新臺幣']]]/1000000</f>
        <v>2001.6415489999999</v>
      </c>
      <c r="M6266" s="14" t="str" cm="1">
        <f t="array" ref="M6266">_xlfn.TEXTJOIN("", TRUE, _xlfn.XLOOKUP(TRUE, VALUE(表格1[[#This Row],[年月]]) &lt;= VALUE($R$8:$R$12), $Q$8:$Q$12)) &amp; "年度"</f>
        <v>2024年度</v>
      </c>
    </row>
    <row r="6267" spans="1:13" x14ac:dyDescent="0.3">
      <c r="A6267" s="2">
        <v>202312</v>
      </c>
      <c r="B6267" s="19">
        <f>DATE(表格1[[#This Row],[年]],表格1[[#This Row],[月]],1)</f>
        <v>45261</v>
      </c>
      <c r="C6267" s="2" t="str">
        <f>LEFT(表格1[[#This Row],[年月]],4)</f>
        <v>2023</v>
      </c>
      <c r="D6267" s="2" t="str">
        <f>RIGHT(表格1[[#This Row],[年月]],2)</f>
        <v>12</v>
      </c>
      <c r="E6267" s="5">
        <v>10017000</v>
      </c>
      <c r="F6267" s="2" t="str">
        <f>VLOOKUP(TEXT(表格1[[#This Row],[地區]],"00000000"),縣市代碼,2,0)</f>
        <v>基隆市</v>
      </c>
      <c r="G6267" s="2" t="s">
        <v>4</v>
      </c>
      <c r="H6267" s="13">
        <v>899585</v>
      </c>
      <c r="I6267" s="14">
        <v>450276741</v>
      </c>
      <c r="J6267" s="14">
        <f>表格1[[#This Row],[信用卡交易筆數]]/1000</f>
        <v>899.58500000000004</v>
      </c>
      <c r="K6267" s="14">
        <f>表格1[[#This Row],[信用卡交易金額'[新臺幣']]]/1000</f>
        <v>450276.74099999998</v>
      </c>
      <c r="L6267" s="14">
        <f>表格1[[#This Row],[信用卡交易金額'[新臺幣']]]/1000000</f>
        <v>450.27674100000002</v>
      </c>
      <c r="M6267" s="14" t="str" cm="1">
        <f t="array" ref="M6267">_xlfn.TEXTJOIN("", TRUE, _xlfn.XLOOKUP(TRUE, VALUE(表格1[[#This Row],[年月]]) &lt;= VALUE($R$8:$R$12), $Q$8:$Q$12)) &amp; "年度"</f>
        <v>2024年度</v>
      </c>
    </row>
    <row r="6268" spans="1:13" x14ac:dyDescent="0.3">
      <c r="A6268" s="2">
        <v>202312</v>
      </c>
      <c r="B6268" s="19">
        <f>DATE(表格1[[#This Row],[年]],表格1[[#This Row],[月]],1)</f>
        <v>45261</v>
      </c>
      <c r="C6268" s="2" t="str">
        <f>LEFT(表格1[[#This Row],[年月]],4)</f>
        <v>2023</v>
      </c>
      <c r="D6268" s="2" t="str">
        <f>RIGHT(表格1[[#This Row],[年月]],2)</f>
        <v>12</v>
      </c>
      <c r="E6268" s="5">
        <v>10017000</v>
      </c>
      <c r="F6268" s="2" t="str">
        <f>VLOOKUP(TEXT(表格1[[#This Row],[地區]],"00000000"),縣市代碼,2,0)</f>
        <v>基隆市</v>
      </c>
      <c r="G6268" s="2" t="s">
        <v>5</v>
      </c>
      <c r="H6268" s="13">
        <v>65975</v>
      </c>
      <c r="I6268" s="14">
        <v>189505207</v>
      </c>
      <c r="J6268" s="14">
        <f>表格1[[#This Row],[信用卡交易筆數]]/1000</f>
        <v>65.974999999999994</v>
      </c>
      <c r="K6268" s="14">
        <f>表格1[[#This Row],[信用卡交易金額'[新臺幣']]]/1000</f>
        <v>189505.20699999999</v>
      </c>
      <c r="L6268" s="14">
        <f>表格1[[#This Row],[信用卡交易金額'[新臺幣']]]/1000000</f>
        <v>189.50520700000001</v>
      </c>
      <c r="M6268" s="14" t="str" cm="1">
        <f t="array" ref="M6268">_xlfn.TEXTJOIN("", TRUE, _xlfn.XLOOKUP(TRUE, VALUE(表格1[[#This Row],[年月]]) &lt;= VALUE($R$8:$R$12), $Q$8:$Q$12)) &amp; "年度"</f>
        <v>2024年度</v>
      </c>
    </row>
    <row r="6269" spans="1:13" x14ac:dyDescent="0.3">
      <c r="A6269" s="2">
        <v>202312</v>
      </c>
      <c r="B6269" s="19">
        <f>DATE(表格1[[#This Row],[年]],表格1[[#This Row],[月]],1)</f>
        <v>45261</v>
      </c>
      <c r="C6269" s="2" t="str">
        <f>LEFT(表格1[[#This Row],[年月]],4)</f>
        <v>2023</v>
      </c>
      <c r="D6269" s="2" t="str">
        <f>RIGHT(表格1[[#This Row],[年月]],2)</f>
        <v>12</v>
      </c>
      <c r="E6269" s="5">
        <v>10017000</v>
      </c>
      <c r="F6269" s="2" t="str">
        <f>VLOOKUP(TEXT(表格1[[#This Row],[地區]],"00000000"),縣市代碼,2,0)</f>
        <v>基隆市</v>
      </c>
      <c r="G6269" s="2" t="s">
        <v>6</v>
      </c>
      <c r="H6269" s="13">
        <v>77830</v>
      </c>
      <c r="I6269" s="14">
        <v>273150619</v>
      </c>
      <c r="J6269" s="14">
        <f>表格1[[#This Row],[信用卡交易筆數]]/1000</f>
        <v>77.83</v>
      </c>
      <c r="K6269" s="14">
        <f>表格1[[#This Row],[信用卡交易金額'[新臺幣']]]/1000</f>
        <v>273150.61900000001</v>
      </c>
      <c r="L6269" s="14">
        <f>表格1[[#This Row],[信用卡交易金額'[新臺幣']]]/1000000</f>
        <v>273.15061900000001</v>
      </c>
      <c r="M6269" s="14" t="str" cm="1">
        <f t="array" ref="M6269">_xlfn.TEXTJOIN("", TRUE, _xlfn.XLOOKUP(TRUE, VALUE(表格1[[#This Row],[年月]]) &lt;= VALUE($R$8:$R$12), $Q$8:$Q$12)) &amp; "年度"</f>
        <v>2024年度</v>
      </c>
    </row>
    <row r="6270" spans="1:13" x14ac:dyDescent="0.3">
      <c r="A6270" s="2">
        <v>202312</v>
      </c>
      <c r="B6270" s="19">
        <f>DATE(表格1[[#This Row],[年]],表格1[[#This Row],[月]],1)</f>
        <v>45261</v>
      </c>
      <c r="C6270" s="2" t="str">
        <f>LEFT(表格1[[#This Row],[年月]],4)</f>
        <v>2023</v>
      </c>
      <c r="D6270" s="2" t="str">
        <f>RIGHT(表格1[[#This Row],[年月]],2)</f>
        <v>12</v>
      </c>
      <c r="E6270" s="5">
        <v>10017000</v>
      </c>
      <c r="F6270" s="2" t="str">
        <f>VLOOKUP(TEXT(表格1[[#This Row],[地區]],"00000000"),縣市代碼,2,0)</f>
        <v>基隆市</v>
      </c>
      <c r="G6270" s="2" t="s">
        <v>7</v>
      </c>
      <c r="H6270" s="13">
        <v>490134</v>
      </c>
      <c r="I6270" s="14">
        <v>498762908</v>
      </c>
      <c r="J6270" s="14">
        <f>表格1[[#This Row],[信用卡交易筆數]]/1000</f>
        <v>490.13400000000001</v>
      </c>
      <c r="K6270" s="14">
        <f>表格1[[#This Row],[信用卡交易金額'[新臺幣']]]/1000</f>
        <v>498762.908</v>
      </c>
      <c r="L6270" s="14">
        <f>表格1[[#This Row],[信用卡交易金額'[新臺幣']]]/1000000</f>
        <v>498.76290799999998</v>
      </c>
      <c r="M6270" s="14" t="str" cm="1">
        <f t="array" ref="M6270">_xlfn.TEXTJOIN("", TRUE, _xlfn.XLOOKUP(TRUE, VALUE(表格1[[#This Row],[年月]]) &lt;= VALUE($R$8:$R$12), $Q$8:$Q$12)) &amp; "年度"</f>
        <v>2024年度</v>
      </c>
    </row>
    <row r="6271" spans="1:13" x14ac:dyDescent="0.3">
      <c r="A6271" s="2">
        <v>202312</v>
      </c>
      <c r="B6271" s="19">
        <f>DATE(表格1[[#This Row],[年]],表格1[[#This Row],[月]],1)</f>
        <v>45261</v>
      </c>
      <c r="C6271" s="2" t="str">
        <f>LEFT(表格1[[#This Row],[年月]],4)</f>
        <v>2023</v>
      </c>
      <c r="D6271" s="2" t="str">
        <f>RIGHT(表格1[[#This Row],[年月]],2)</f>
        <v>12</v>
      </c>
      <c r="E6271" s="5">
        <v>10017000</v>
      </c>
      <c r="F6271" s="2" t="str">
        <f>VLOOKUP(TEXT(表格1[[#This Row],[地區]],"00000000"),縣市代碼,2,0)</f>
        <v>基隆市</v>
      </c>
      <c r="G6271" s="2" t="s">
        <v>8</v>
      </c>
      <c r="H6271" s="13">
        <v>375692</v>
      </c>
      <c r="I6271" s="14">
        <v>600497221</v>
      </c>
      <c r="J6271" s="14">
        <f>表格1[[#This Row],[信用卡交易筆數]]/1000</f>
        <v>375.69200000000001</v>
      </c>
      <c r="K6271" s="14">
        <f>表格1[[#This Row],[信用卡交易金額'[新臺幣']]]/1000</f>
        <v>600497.22100000002</v>
      </c>
      <c r="L6271" s="14">
        <f>表格1[[#This Row],[信用卡交易金額'[新臺幣']]]/1000000</f>
        <v>600.49722099999997</v>
      </c>
      <c r="M6271" s="14" t="str" cm="1">
        <f t="array" ref="M6271">_xlfn.TEXTJOIN("", TRUE, _xlfn.XLOOKUP(TRUE, VALUE(表格1[[#This Row],[年月]]) &lt;= VALUE($R$8:$R$12), $Q$8:$Q$12)) &amp; "年度"</f>
        <v>2024年度</v>
      </c>
    </row>
    <row r="6272" spans="1:13" x14ac:dyDescent="0.3">
      <c r="A6272" s="2">
        <v>202312</v>
      </c>
      <c r="B6272" s="19">
        <f>DATE(表格1[[#This Row],[年]],表格1[[#This Row],[月]],1)</f>
        <v>45261</v>
      </c>
      <c r="C6272" s="2" t="str">
        <f>LEFT(表格1[[#This Row],[年月]],4)</f>
        <v>2023</v>
      </c>
      <c r="D6272" s="2" t="str">
        <f>RIGHT(表格1[[#This Row],[年月]],2)</f>
        <v>12</v>
      </c>
      <c r="E6272" s="5">
        <v>10017000</v>
      </c>
      <c r="F6272" s="2" t="str">
        <f>VLOOKUP(TEXT(表格1[[#This Row],[地區]],"00000000"),縣市代碼,2,0)</f>
        <v>基隆市</v>
      </c>
      <c r="G6272" s="2" t="s">
        <v>9</v>
      </c>
      <c r="H6272" s="13">
        <v>811930</v>
      </c>
      <c r="I6272" s="14">
        <v>987300820</v>
      </c>
      <c r="J6272" s="14">
        <f>表格1[[#This Row],[信用卡交易筆數]]/1000</f>
        <v>811.93</v>
      </c>
      <c r="K6272" s="14">
        <f>表格1[[#This Row],[信用卡交易金額'[新臺幣']]]/1000</f>
        <v>987300.82</v>
      </c>
      <c r="L6272" s="14">
        <f>表格1[[#This Row],[信用卡交易金額'[新臺幣']]]/1000000</f>
        <v>987.30082000000004</v>
      </c>
      <c r="M6272" s="14" t="str" cm="1">
        <f t="array" ref="M6272">_xlfn.TEXTJOIN("", TRUE, _xlfn.XLOOKUP(TRUE, VALUE(表格1[[#This Row],[年月]]) &lt;= VALUE($R$8:$R$12), $Q$8:$Q$12)) &amp; "年度"</f>
        <v>2024年度</v>
      </c>
    </row>
    <row r="6273" spans="1:13" x14ac:dyDescent="0.3">
      <c r="A6273" s="2">
        <v>202312</v>
      </c>
      <c r="B6273" s="19">
        <f>DATE(表格1[[#This Row],[年]],表格1[[#This Row],[月]],1)</f>
        <v>45261</v>
      </c>
      <c r="C6273" s="2" t="str">
        <f>LEFT(表格1[[#This Row],[年月]],4)</f>
        <v>2023</v>
      </c>
      <c r="D6273" s="2" t="str">
        <f>RIGHT(表格1[[#This Row],[年月]],2)</f>
        <v>12</v>
      </c>
      <c r="E6273" s="5">
        <v>10017000</v>
      </c>
      <c r="F6273" s="2" t="str">
        <f>VLOOKUP(TEXT(表格1[[#This Row],[地區]],"00000000"),縣市代碼,2,0)</f>
        <v>基隆市</v>
      </c>
      <c r="G6273" s="2" t="s">
        <v>10</v>
      </c>
      <c r="H6273" s="13">
        <v>456636</v>
      </c>
      <c r="I6273" s="14">
        <v>1261235255</v>
      </c>
      <c r="J6273" s="14">
        <f>表格1[[#This Row],[信用卡交易筆數]]/1000</f>
        <v>456.63600000000002</v>
      </c>
      <c r="K6273" s="14">
        <f>表格1[[#This Row],[信用卡交易金額'[新臺幣']]]/1000</f>
        <v>1261235.2549999999</v>
      </c>
      <c r="L6273" s="14">
        <f>表格1[[#This Row],[信用卡交易金額'[新臺幣']]]/1000000</f>
        <v>1261.2352550000001</v>
      </c>
      <c r="M6273" s="14" t="str" cm="1">
        <f t="array" ref="M6273">_xlfn.TEXTJOIN("", TRUE, _xlfn.XLOOKUP(TRUE, VALUE(表格1[[#This Row],[年月]]) &lt;= VALUE($R$8:$R$12), $Q$8:$Q$12)) &amp; "年度"</f>
        <v>2024年度</v>
      </c>
    </row>
    <row r="6274" spans="1:13" x14ac:dyDescent="0.3">
      <c r="A6274" s="2">
        <v>202312</v>
      </c>
      <c r="B6274" s="19">
        <f>DATE(表格1[[#This Row],[年]],表格1[[#This Row],[月]],1)</f>
        <v>45261</v>
      </c>
      <c r="C6274" s="2" t="str">
        <f>LEFT(表格1[[#This Row],[年月]],4)</f>
        <v>2023</v>
      </c>
      <c r="D6274" s="2" t="str">
        <f>RIGHT(表格1[[#This Row],[年月]],2)</f>
        <v>12</v>
      </c>
      <c r="E6274" s="5">
        <v>10002000</v>
      </c>
      <c r="F6274" s="2" t="str">
        <f>VLOOKUP(TEXT(表格1[[#This Row],[地區]],"00000000"),縣市代碼,2,0)</f>
        <v>宜蘭縣</v>
      </c>
      <c r="G6274" s="2" t="s">
        <v>4</v>
      </c>
      <c r="H6274" s="13">
        <v>717636</v>
      </c>
      <c r="I6274" s="14">
        <v>340846190</v>
      </c>
      <c r="J6274" s="14">
        <f>表格1[[#This Row],[信用卡交易筆數]]/1000</f>
        <v>717.63599999999997</v>
      </c>
      <c r="K6274" s="14">
        <f>表格1[[#This Row],[信用卡交易金額'[新臺幣']]]/1000</f>
        <v>340846.19</v>
      </c>
      <c r="L6274" s="14">
        <f>表格1[[#This Row],[信用卡交易金額'[新臺幣']]]/1000000</f>
        <v>340.84618999999998</v>
      </c>
      <c r="M6274" s="14" t="str" cm="1">
        <f t="array" ref="M6274">_xlfn.TEXTJOIN("", TRUE, _xlfn.XLOOKUP(TRUE, VALUE(表格1[[#This Row],[年月]]) &lt;= VALUE($R$8:$R$12), $Q$8:$Q$12)) &amp; "年度"</f>
        <v>2024年度</v>
      </c>
    </row>
    <row r="6275" spans="1:13" x14ac:dyDescent="0.3">
      <c r="A6275" s="2">
        <v>202312</v>
      </c>
      <c r="B6275" s="19">
        <f>DATE(表格1[[#This Row],[年]],表格1[[#This Row],[月]],1)</f>
        <v>45261</v>
      </c>
      <c r="C6275" s="2" t="str">
        <f>LEFT(表格1[[#This Row],[年月]],4)</f>
        <v>2023</v>
      </c>
      <c r="D6275" s="2" t="str">
        <f>RIGHT(表格1[[#This Row],[年月]],2)</f>
        <v>12</v>
      </c>
      <c r="E6275" s="5">
        <v>10002000</v>
      </c>
      <c r="F6275" s="2" t="str">
        <f>VLOOKUP(TEXT(表格1[[#This Row],[地區]],"00000000"),縣市代碼,2,0)</f>
        <v>宜蘭縣</v>
      </c>
      <c r="G6275" s="2" t="s">
        <v>5</v>
      </c>
      <c r="H6275" s="13">
        <v>57086</v>
      </c>
      <c r="I6275" s="14">
        <v>159248058</v>
      </c>
      <c r="J6275" s="14">
        <f>表格1[[#This Row],[信用卡交易筆數]]/1000</f>
        <v>57.085999999999999</v>
      </c>
      <c r="K6275" s="14">
        <f>表格1[[#This Row],[信用卡交易金額'[新臺幣']]]/1000</f>
        <v>159248.05799999999</v>
      </c>
      <c r="L6275" s="14">
        <f>表格1[[#This Row],[信用卡交易金額'[新臺幣']]]/1000000</f>
        <v>159.24805799999999</v>
      </c>
      <c r="M6275" s="14" t="str" cm="1">
        <f t="array" ref="M6275">_xlfn.TEXTJOIN("", TRUE, _xlfn.XLOOKUP(TRUE, VALUE(表格1[[#This Row],[年月]]) &lt;= VALUE($R$8:$R$12), $Q$8:$Q$12)) &amp; "年度"</f>
        <v>2024年度</v>
      </c>
    </row>
    <row r="6276" spans="1:13" x14ac:dyDescent="0.3">
      <c r="A6276" s="2">
        <v>202312</v>
      </c>
      <c r="B6276" s="19">
        <f>DATE(表格1[[#This Row],[年]],表格1[[#This Row],[月]],1)</f>
        <v>45261</v>
      </c>
      <c r="C6276" s="2" t="str">
        <f>LEFT(表格1[[#This Row],[年月]],4)</f>
        <v>2023</v>
      </c>
      <c r="D6276" s="2" t="str">
        <f>RIGHT(表格1[[#This Row],[年月]],2)</f>
        <v>12</v>
      </c>
      <c r="E6276" s="5">
        <v>10002000</v>
      </c>
      <c r="F6276" s="2" t="str">
        <f>VLOOKUP(TEXT(表格1[[#This Row],[地區]],"00000000"),縣市代碼,2,0)</f>
        <v>宜蘭縣</v>
      </c>
      <c r="G6276" s="2" t="s">
        <v>6</v>
      </c>
      <c r="H6276" s="13">
        <v>81523</v>
      </c>
      <c r="I6276" s="14">
        <v>249519282</v>
      </c>
      <c r="J6276" s="14">
        <f>表格1[[#This Row],[信用卡交易筆數]]/1000</f>
        <v>81.522999999999996</v>
      </c>
      <c r="K6276" s="14">
        <f>表格1[[#This Row],[信用卡交易金額'[新臺幣']]]/1000</f>
        <v>249519.28200000001</v>
      </c>
      <c r="L6276" s="14">
        <f>表格1[[#This Row],[信用卡交易金額'[新臺幣']]]/1000000</f>
        <v>249.519282</v>
      </c>
      <c r="M6276" s="14" t="str" cm="1">
        <f t="array" ref="M6276">_xlfn.TEXTJOIN("", TRUE, _xlfn.XLOOKUP(TRUE, VALUE(表格1[[#This Row],[年月]]) &lt;= VALUE($R$8:$R$12), $Q$8:$Q$12)) &amp; "年度"</f>
        <v>2024年度</v>
      </c>
    </row>
    <row r="6277" spans="1:13" x14ac:dyDescent="0.3">
      <c r="A6277" s="2">
        <v>202312</v>
      </c>
      <c r="B6277" s="19">
        <f>DATE(表格1[[#This Row],[年]],表格1[[#This Row],[月]],1)</f>
        <v>45261</v>
      </c>
      <c r="C6277" s="2" t="str">
        <f>LEFT(表格1[[#This Row],[年月]],4)</f>
        <v>2023</v>
      </c>
      <c r="D6277" s="2" t="str">
        <f>RIGHT(表格1[[#This Row],[年月]],2)</f>
        <v>12</v>
      </c>
      <c r="E6277" s="5">
        <v>10002000</v>
      </c>
      <c r="F6277" s="2" t="str">
        <f>VLOOKUP(TEXT(表格1[[#This Row],[地區]],"00000000"),縣市代碼,2,0)</f>
        <v>宜蘭縣</v>
      </c>
      <c r="G6277" s="2" t="s">
        <v>7</v>
      </c>
      <c r="H6277" s="13">
        <v>439924</v>
      </c>
      <c r="I6277" s="14">
        <v>506056774</v>
      </c>
      <c r="J6277" s="14">
        <f>表格1[[#This Row],[信用卡交易筆數]]/1000</f>
        <v>439.92399999999998</v>
      </c>
      <c r="K6277" s="14">
        <f>表格1[[#This Row],[信用卡交易金額'[新臺幣']]]/1000</f>
        <v>506056.77399999998</v>
      </c>
      <c r="L6277" s="14">
        <f>表格1[[#This Row],[信用卡交易金額'[新臺幣']]]/1000000</f>
        <v>506.05677400000002</v>
      </c>
      <c r="M6277" s="14" t="str" cm="1">
        <f t="array" ref="M6277">_xlfn.TEXTJOIN("", TRUE, _xlfn.XLOOKUP(TRUE, VALUE(表格1[[#This Row],[年月]]) &lt;= VALUE($R$8:$R$12), $Q$8:$Q$12)) &amp; "年度"</f>
        <v>2024年度</v>
      </c>
    </row>
    <row r="6278" spans="1:13" x14ac:dyDescent="0.3">
      <c r="A6278" s="2">
        <v>202312</v>
      </c>
      <c r="B6278" s="19">
        <f>DATE(表格1[[#This Row],[年]],表格1[[#This Row],[月]],1)</f>
        <v>45261</v>
      </c>
      <c r="C6278" s="2" t="str">
        <f>LEFT(表格1[[#This Row],[年月]],4)</f>
        <v>2023</v>
      </c>
      <c r="D6278" s="2" t="str">
        <f>RIGHT(表格1[[#This Row],[年月]],2)</f>
        <v>12</v>
      </c>
      <c r="E6278" s="5">
        <v>10002000</v>
      </c>
      <c r="F6278" s="2" t="str">
        <f>VLOOKUP(TEXT(表格1[[#This Row],[地區]],"00000000"),縣市代碼,2,0)</f>
        <v>宜蘭縣</v>
      </c>
      <c r="G6278" s="2" t="s">
        <v>8</v>
      </c>
      <c r="H6278" s="13">
        <v>323334</v>
      </c>
      <c r="I6278" s="14">
        <v>529154310</v>
      </c>
      <c r="J6278" s="14">
        <f>表格1[[#This Row],[信用卡交易筆數]]/1000</f>
        <v>323.334</v>
      </c>
      <c r="K6278" s="14">
        <f>表格1[[#This Row],[信用卡交易金額'[新臺幣']]]/1000</f>
        <v>529154.31000000006</v>
      </c>
      <c r="L6278" s="14">
        <f>表格1[[#This Row],[信用卡交易金額'[新臺幣']]]/1000000</f>
        <v>529.15431000000001</v>
      </c>
      <c r="M6278" s="14" t="str" cm="1">
        <f t="array" ref="M6278">_xlfn.TEXTJOIN("", TRUE, _xlfn.XLOOKUP(TRUE, VALUE(表格1[[#This Row],[年月]]) &lt;= VALUE($R$8:$R$12), $Q$8:$Q$12)) &amp; "年度"</f>
        <v>2024年度</v>
      </c>
    </row>
    <row r="6279" spans="1:13" x14ac:dyDescent="0.3">
      <c r="A6279" s="2">
        <v>202312</v>
      </c>
      <c r="B6279" s="19">
        <f>DATE(表格1[[#This Row],[年]],表格1[[#This Row],[月]],1)</f>
        <v>45261</v>
      </c>
      <c r="C6279" s="2" t="str">
        <f>LEFT(表格1[[#This Row],[年月]],4)</f>
        <v>2023</v>
      </c>
      <c r="D6279" s="2" t="str">
        <f>RIGHT(表格1[[#This Row],[年月]],2)</f>
        <v>12</v>
      </c>
      <c r="E6279" s="5">
        <v>10002000</v>
      </c>
      <c r="F6279" s="2" t="str">
        <f>VLOOKUP(TEXT(表格1[[#This Row],[地區]],"00000000"),縣市代碼,2,0)</f>
        <v>宜蘭縣</v>
      </c>
      <c r="G6279" s="2" t="s">
        <v>9</v>
      </c>
      <c r="H6279" s="13">
        <v>714428</v>
      </c>
      <c r="I6279" s="14">
        <v>872711432</v>
      </c>
      <c r="J6279" s="14">
        <f>表格1[[#This Row],[信用卡交易筆數]]/1000</f>
        <v>714.428</v>
      </c>
      <c r="K6279" s="14">
        <f>表格1[[#This Row],[信用卡交易金額'[新臺幣']]]/1000</f>
        <v>872711.43200000003</v>
      </c>
      <c r="L6279" s="14">
        <f>表格1[[#This Row],[信用卡交易金額'[新臺幣']]]/1000000</f>
        <v>872.71143199999995</v>
      </c>
      <c r="M6279" s="14" t="str" cm="1">
        <f t="array" ref="M6279">_xlfn.TEXTJOIN("", TRUE, _xlfn.XLOOKUP(TRUE, VALUE(表格1[[#This Row],[年月]]) &lt;= VALUE($R$8:$R$12), $Q$8:$Q$12)) &amp; "年度"</f>
        <v>2024年度</v>
      </c>
    </row>
    <row r="6280" spans="1:13" x14ac:dyDescent="0.3">
      <c r="A6280" s="2">
        <v>202312</v>
      </c>
      <c r="B6280" s="19">
        <f>DATE(表格1[[#This Row],[年]],表格1[[#This Row],[月]],1)</f>
        <v>45261</v>
      </c>
      <c r="C6280" s="2" t="str">
        <f>LEFT(表格1[[#This Row],[年月]],4)</f>
        <v>2023</v>
      </c>
      <c r="D6280" s="2" t="str">
        <f>RIGHT(表格1[[#This Row],[年月]],2)</f>
        <v>12</v>
      </c>
      <c r="E6280" s="5">
        <v>10002000</v>
      </c>
      <c r="F6280" s="2" t="str">
        <f>VLOOKUP(TEXT(表格1[[#This Row],[地區]],"00000000"),縣市代碼,2,0)</f>
        <v>宜蘭縣</v>
      </c>
      <c r="G6280" s="2" t="s">
        <v>10</v>
      </c>
      <c r="H6280" s="13">
        <v>373845</v>
      </c>
      <c r="I6280" s="14">
        <v>1195972947</v>
      </c>
      <c r="J6280" s="14">
        <f>表格1[[#This Row],[信用卡交易筆數]]/1000</f>
        <v>373.84500000000003</v>
      </c>
      <c r="K6280" s="14">
        <f>表格1[[#This Row],[信用卡交易金額'[新臺幣']]]/1000</f>
        <v>1195972.9469999999</v>
      </c>
      <c r="L6280" s="14">
        <f>表格1[[#This Row],[信用卡交易金額'[新臺幣']]]/1000000</f>
        <v>1195.972947</v>
      </c>
      <c r="M6280" s="14" t="str" cm="1">
        <f t="array" ref="M6280">_xlfn.TEXTJOIN("", TRUE, _xlfn.XLOOKUP(TRUE, VALUE(表格1[[#This Row],[年月]]) &lt;= VALUE($R$8:$R$12), $Q$8:$Q$12)) &amp; "年度"</f>
        <v>2024年度</v>
      </c>
    </row>
    <row r="6281" spans="1:13" x14ac:dyDescent="0.3">
      <c r="A6281" s="2">
        <v>202312</v>
      </c>
      <c r="B6281" s="19">
        <f>DATE(表格1[[#This Row],[年]],表格1[[#This Row],[月]],1)</f>
        <v>45261</v>
      </c>
      <c r="C6281" s="2" t="str">
        <f>LEFT(表格1[[#This Row],[年月]],4)</f>
        <v>2023</v>
      </c>
      <c r="D6281" s="2" t="str">
        <f>RIGHT(表格1[[#This Row],[年月]],2)</f>
        <v>12</v>
      </c>
      <c r="E6281" s="5">
        <v>10015000</v>
      </c>
      <c r="F6281" s="2" t="str">
        <f>VLOOKUP(TEXT(表格1[[#This Row],[地區]],"00000000"),縣市代碼,2,0)</f>
        <v>花蓮縣</v>
      </c>
      <c r="G6281" s="2" t="s">
        <v>4</v>
      </c>
      <c r="H6281" s="13">
        <v>493279</v>
      </c>
      <c r="I6281" s="14">
        <v>284123075</v>
      </c>
      <c r="J6281" s="14">
        <f>表格1[[#This Row],[信用卡交易筆數]]/1000</f>
        <v>493.279</v>
      </c>
      <c r="K6281" s="14">
        <f>表格1[[#This Row],[信用卡交易金額'[新臺幣']]]/1000</f>
        <v>284123.07500000001</v>
      </c>
      <c r="L6281" s="14">
        <f>表格1[[#This Row],[信用卡交易金額'[新臺幣']]]/1000000</f>
        <v>284.12307499999997</v>
      </c>
      <c r="M6281" s="14" t="str" cm="1">
        <f t="array" ref="M6281">_xlfn.TEXTJOIN("", TRUE, _xlfn.XLOOKUP(TRUE, VALUE(表格1[[#This Row],[年月]]) &lt;= VALUE($R$8:$R$12), $Q$8:$Q$12)) &amp; "年度"</f>
        <v>2024年度</v>
      </c>
    </row>
    <row r="6282" spans="1:13" x14ac:dyDescent="0.3">
      <c r="A6282" s="2">
        <v>202312</v>
      </c>
      <c r="B6282" s="19">
        <f>DATE(表格1[[#This Row],[年]],表格1[[#This Row],[月]],1)</f>
        <v>45261</v>
      </c>
      <c r="C6282" s="2" t="str">
        <f>LEFT(表格1[[#This Row],[年月]],4)</f>
        <v>2023</v>
      </c>
      <c r="D6282" s="2" t="str">
        <f>RIGHT(表格1[[#This Row],[年月]],2)</f>
        <v>12</v>
      </c>
      <c r="E6282" s="5">
        <v>10015000</v>
      </c>
      <c r="F6282" s="2" t="str">
        <f>VLOOKUP(TEXT(表格1[[#This Row],[地區]],"00000000"),縣市代碼,2,0)</f>
        <v>花蓮縣</v>
      </c>
      <c r="G6282" s="2" t="s">
        <v>5</v>
      </c>
      <c r="H6282" s="13">
        <v>38257</v>
      </c>
      <c r="I6282" s="14">
        <v>99630808</v>
      </c>
      <c r="J6282" s="14">
        <f>表格1[[#This Row],[信用卡交易筆數]]/1000</f>
        <v>38.256999999999998</v>
      </c>
      <c r="K6282" s="14">
        <f>表格1[[#This Row],[信用卡交易金額'[新臺幣']]]/1000</f>
        <v>99630.808000000005</v>
      </c>
      <c r="L6282" s="14">
        <f>表格1[[#This Row],[信用卡交易金額'[新臺幣']]]/1000000</f>
        <v>99.630808000000002</v>
      </c>
      <c r="M6282" s="14" t="str" cm="1">
        <f t="array" ref="M6282">_xlfn.TEXTJOIN("", TRUE, _xlfn.XLOOKUP(TRUE, VALUE(表格1[[#This Row],[年月]]) &lt;= VALUE($R$8:$R$12), $Q$8:$Q$12)) &amp; "年度"</f>
        <v>2024年度</v>
      </c>
    </row>
    <row r="6283" spans="1:13" x14ac:dyDescent="0.3">
      <c r="A6283" s="2">
        <v>202312</v>
      </c>
      <c r="B6283" s="19">
        <f>DATE(表格1[[#This Row],[年]],表格1[[#This Row],[月]],1)</f>
        <v>45261</v>
      </c>
      <c r="C6283" s="2" t="str">
        <f>LEFT(表格1[[#This Row],[年月]],4)</f>
        <v>2023</v>
      </c>
      <c r="D6283" s="2" t="str">
        <f>RIGHT(表格1[[#This Row],[年月]],2)</f>
        <v>12</v>
      </c>
      <c r="E6283" s="5">
        <v>10015000</v>
      </c>
      <c r="F6283" s="2" t="str">
        <f>VLOOKUP(TEXT(表格1[[#This Row],[地區]],"00000000"),縣市代碼,2,0)</f>
        <v>花蓮縣</v>
      </c>
      <c r="G6283" s="2" t="s">
        <v>6</v>
      </c>
      <c r="H6283" s="13">
        <v>57195</v>
      </c>
      <c r="I6283" s="14">
        <v>180520222</v>
      </c>
      <c r="J6283" s="14">
        <f>表格1[[#This Row],[信用卡交易筆數]]/1000</f>
        <v>57.195</v>
      </c>
      <c r="K6283" s="14">
        <f>表格1[[#This Row],[信用卡交易金額'[新臺幣']]]/1000</f>
        <v>180520.22200000001</v>
      </c>
      <c r="L6283" s="14">
        <f>表格1[[#This Row],[信用卡交易金額'[新臺幣']]]/1000000</f>
        <v>180.52022199999999</v>
      </c>
      <c r="M6283" s="14" t="str" cm="1">
        <f t="array" ref="M6283">_xlfn.TEXTJOIN("", TRUE, _xlfn.XLOOKUP(TRUE, VALUE(表格1[[#This Row],[年月]]) &lt;= VALUE($R$8:$R$12), $Q$8:$Q$12)) &amp; "年度"</f>
        <v>2024年度</v>
      </c>
    </row>
    <row r="6284" spans="1:13" x14ac:dyDescent="0.3">
      <c r="A6284" s="2">
        <v>202312</v>
      </c>
      <c r="B6284" s="19">
        <f>DATE(表格1[[#This Row],[年]],表格1[[#This Row],[月]],1)</f>
        <v>45261</v>
      </c>
      <c r="C6284" s="2" t="str">
        <f>LEFT(表格1[[#This Row],[年月]],4)</f>
        <v>2023</v>
      </c>
      <c r="D6284" s="2" t="str">
        <f>RIGHT(表格1[[#This Row],[年月]],2)</f>
        <v>12</v>
      </c>
      <c r="E6284" s="5">
        <v>10015000</v>
      </c>
      <c r="F6284" s="2" t="str">
        <f>VLOOKUP(TEXT(表格1[[#This Row],[地區]],"00000000"),縣市代碼,2,0)</f>
        <v>花蓮縣</v>
      </c>
      <c r="G6284" s="2" t="s">
        <v>7</v>
      </c>
      <c r="H6284" s="13">
        <v>314485</v>
      </c>
      <c r="I6284" s="14">
        <v>321662317</v>
      </c>
      <c r="J6284" s="14">
        <f>表格1[[#This Row],[信用卡交易筆數]]/1000</f>
        <v>314.48500000000001</v>
      </c>
      <c r="K6284" s="14">
        <f>表格1[[#This Row],[信用卡交易金額'[新臺幣']]]/1000</f>
        <v>321662.31699999998</v>
      </c>
      <c r="L6284" s="14">
        <f>表格1[[#This Row],[信用卡交易金額'[新臺幣']]]/1000000</f>
        <v>321.66231699999997</v>
      </c>
      <c r="M6284" s="14" t="str" cm="1">
        <f t="array" ref="M6284">_xlfn.TEXTJOIN("", TRUE, _xlfn.XLOOKUP(TRUE, VALUE(表格1[[#This Row],[年月]]) &lt;= VALUE($R$8:$R$12), $Q$8:$Q$12)) &amp; "年度"</f>
        <v>2024年度</v>
      </c>
    </row>
    <row r="6285" spans="1:13" x14ac:dyDescent="0.3">
      <c r="A6285" s="2">
        <v>202312</v>
      </c>
      <c r="B6285" s="19">
        <f>DATE(表格1[[#This Row],[年]],表格1[[#This Row],[月]],1)</f>
        <v>45261</v>
      </c>
      <c r="C6285" s="2" t="str">
        <f>LEFT(表格1[[#This Row],[年月]],4)</f>
        <v>2023</v>
      </c>
      <c r="D6285" s="2" t="str">
        <f>RIGHT(表格1[[#This Row],[年月]],2)</f>
        <v>12</v>
      </c>
      <c r="E6285" s="5">
        <v>10015000</v>
      </c>
      <c r="F6285" s="2" t="str">
        <f>VLOOKUP(TEXT(表格1[[#This Row],[地區]],"00000000"),縣市代碼,2,0)</f>
        <v>花蓮縣</v>
      </c>
      <c r="G6285" s="2" t="s">
        <v>8</v>
      </c>
      <c r="H6285" s="13">
        <v>220976</v>
      </c>
      <c r="I6285" s="14">
        <v>328079862</v>
      </c>
      <c r="J6285" s="14">
        <f>表格1[[#This Row],[信用卡交易筆數]]/1000</f>
        <v>220.976</v>
      </c>
      <c r="K6285" s="14">
        <f>表格1[[#This Row],[信用卡交易金額'[新臺幣']]]/1000</f>
        <v>328079.86200000002</v>
      </c>
      <c r="L6285" s="14">
        <f>表格1[[#This Row],[信用卡交易金額'[新臺幣']]]/1000000</f>
        <v>328.07986199999999</v>
      </c>
      <c r="M6285" s="14" t="str" cm="1">
        <f t="array" ref="M6285">_xlfn.TEXTJOIN("", TRUE, _xlfn.XLOOKUP(TRUE, VALUE(表格1[[#This Row],[年月]]) &lt;= VALUE($R$8:$R$12), $Q$8:$Q$12)) &amp; "年度"</f>
        <v>2024年度</v>
      </c>
    </row>
    <row r="6286" spans="1:13" x14ac:dyDescent="0.3">
      <c r="A6286" s="2">
        <v>202312</v>
      </c>
      <c r="B6286" s="19">
        <f>DATE(表格1[[#This Row],[年]],表格1[[#This Row],[月]],1)</f>
        <v>45261</v>
      </c>
      <c r="C6286" s="2" t="str">
        <f>LEFT(表格1[[#This Row],[年月]],4)</f>
        <v>2023</v>
      </c>
      <c r="D6286" s="2" t="str">
        <f>RIGHT(表格1[[#This Row],[年月]],2)</f>
        <v>12</v>
      </c>
      <c r="E6286" s="5">
        <v>10015000</v>
      </c>
      <c r="F6286" s="2" t="str">
        <f>VLOOKUP(TEXT(表格1[[#This Row],[地區]],"00000000"),縣市代碼,2,0)</f>
        <v>花蓮縣</v>
      </c>
      <c r="G6286" s="2" t="s">
        <v>9</v>
      </c>
      <c r="H6286" s="13">
        <v>459283</v>
      </c>
      <c r="I6286" s="14">
        <v>552353678</v>
      </c>
      <c r="J6286" s="14">
        <f>表格1[[#This Row],[信用卡交易筆數]]/1000</f>
        <v>459.28300000000002</v>
      </c>
      <c r="K6286" s="14">
        <f>表格1[[#This Row],[信用卡交易金額'[新臺幣']]]/1000</f>
        <v>552353.67799999996</v>
      </c>
      <c r="L6286" s="14">
        <f>表格1[[#This Row],[信用卡交易金額'[新臺幣']]]/1000000</f>
        <v>552.35367799999995</v>
      </c>
      <c r="M6286" s="14" t="str" cm="1">
        <f t="array" ref="M6286">_xlfn.TEXTJOIN("", TRUE, _xlfn.XLOOKUP(TRUE, VALUE(表格1[[#This Row],[年月]]) &lt;= VALUE($R$8:$R$12), $Q$8:$Q$12)) &amp; "年度"</f>
        <v>2024年度</v>
      </c>
    </row>
    <row r="6287" spans="1:13" x14ac:dyDescent="0.3">
      <c r="A6287" s="2">
        <v>202312</v>
      </c>
      <c r="B6287" s="19">
        <f>DATE(表格1[[#This Row],[年]],表格1[[#This Row],[月]],1)</f>
        <v>45261</v>
      </c>
      <c r="C6287" s="2" t="str">
        <f>LEFT(表格1[[#This Row],[年月]],4)</f>
        <v>2023</v>
      </c>
      <c r="D6287" s="2" t="str">
        <f>RIGHT(表格1[[#This Row],[年月]],2)</f>
        <v>12</v>
      </c>
      <c r="E6287" s="5">
        <v>10015000</v>
      </c>
      <c r="F6287" s="2" t="str">
        <f>VLOOKUP(TEXT(表格1[[#This Row],[地區]],"00000000"),縣市代碼,2,0)</f>
        <v>花蓮縣</v>
      </c>
      <c r="G6287" s="2" t="s">
        <v>10</v>
      </c>
      <c r="H6287" s="13">
        <v>240563</v>
      </c>
      <c r="I6287" s="14">
        <v>772527208</v>
      </c>
      <c r="J6287" s="14">
        <f>表格1[[#This Row],[信用卡交易筆數]]/1000</f>
        <v>240.56299999999999</v>
      </c>
      <c r="K6287" s="14">
        <f>表格1[[#This Row],[信用卡交易金額'[新臺幣']]]/1000</f>
        <v>772527.20799999998</v>
      </c>
      <c r="L6287" s="14">
        <f>表格1[[#This Row],[信用卡交易金額'[新臺幣']]]/1000000</f>
        <v>772.52720799999997</v>
      </c>
      <c r="M6287" s="14" t="str" cm="1">
        <f t="array" ref="M6287">_xlfn.TEXTJOIN("", TRUE, _xlfn.XLOOKUP(TRUE, VALUE(表格1[[#This Row],[年月]]) &lt;= VALUE($R$8:$R$12), $Q$8:$Q$12)) &amp; "年度"</f>
        <v>2024年度</v>
      </c>
    </row>
    <row r="6288" spans="1:13" x14ac:dyDescent="0.3">
      <c r="A6288" s="2">
        <v>202312</v>
      </c>
      <c r="B6288" s="19">
        <f>DATE(表格1[[#This Row],[年]],表格1[[#This Row],[月]],1)</f>
        <v>45261</v>
      </c>
      <c r="C6288" s="2" t="str">
        <f>LEFT(表格1[[#This Row],[年月]],4)</f>
        <v>2023</v>
      </c>
      <c r="D6288" s="2" t="str">
        <f>RIGHT(表格1[[#This Row],[年月]],2)</f>
        <v>12</v>
      </c>
      <c r="E6288" s="5">
        <v>10014000</v>
      </c>
      <c r="F6288" s="2" t="str">
        <f>VLOOKUP(TEXT(表格1[[#This Row],[地區]],"00000000"),縣市代碼,2,0)</f>
        <v>臺東縣</v>
      </c>
      <c r="G6288" s="2" t="s">
        <v>4</v>
      </c>
      <c r="H6288" s="13">
        <v>263747</v>
      </c>
      <c r="I6288" s="14">
        <v>124326486</v>
      </c>
      <c r="J6288" s="14">
        <f>表格1[[#This Row],[信用卡交易筆數]]/1000</f>
        <v>263.74700000000001</v>
      </c>
      <c r="K6288" s="14">
        <f>表格1[[#This Row],[信用卡交易金額'[新臺幣']]]/1000</f>
        <v>124326.486</v>
      </c>
      <c r="L6288" s="14">
        <f>表格1[[#This Row],[信用卡交易金額'[新臺幣']]]/1000000</f>
        <v>124.326486</v>
      </c>
      <c r="M6288" s="14" t="str" cm="1">
        <f t="array" ref="M6288">_xlfn.TEXTJOIN("", TRUE, _xlfn.XLOOKUP(TRUE, VALUE(表格1[[#This Row],[年月]]) &lt;= VALUE($R$8:$R$12), $Q$8:$Q$12)) &amp; "年度"</f>
        <v>2024年度</v>
      </c>
    </row>
    <row r="6289" spans="1:13" x14ac:dyDescent="0.3">
      <c r="A6289" s="2">
        <v>202312</v>
      </c>
      <c r="B6289" s="19">
        <f>DATE(表格1[[#This Row],[年]],表格1[[#This Row],[月]],1)</f>
        <v>45261</v>
      </c>
      <c r="C6289" s="2" t="str">
        <f>LEFT(表格1[[#This Row],[年月]],4)</f>
        <v>2023</v>
      </c>
      <c r="D6289" s="2" t="str">
        <f>RIGHT(表格1[[#This Row],[年月]],2)</f>
        <v>12</v>
      </c>
      <c r="E6289" s="5">
        <v>10014000</v>
      </c>
      <c r="F6289" s="2" t="str">
        <f>VLOOKUP(TEXT(表格1[[#This Row],[地區]],"00000000"),縣市代碼,2,0)</f>
        <v>臺東縣</v>
      </c>
      <c r="G6289" s="2" t="s">
        <v>5</v>
      </c>
      <c r="H6289" s="13">
        <v>23761</v>
      </c>
      <c r="I6289" s="14">
        <v>58492011</v>
      </c>
      <c r="J6289" s="14">
        <f>表格1[[#This Row],[信用卡交易筆數]]/1000</f>
        <v>23.760999999999999</v>
      </c>
      <c r="K6289" s="14">
        <f>表格1[[#This Row],[信用卡交易金額'[新臺幣']]]/1000</f>
        <v>58492.010999999999</v>
      </c>
      <c r="L6289" s="14">
        <f>表格1[[#This Row],[信用卡交易金額'[新臺幣']]]/1000000</f>
        <v>58.492010999999998</v>
      </c>
      <c r="M6289" s="14" t="str" cm="1">
        <f t="array" ref="M6289">_xlfn.TEXTJOIN("", TRUE, _xlfn.XLOOKUP(TRUE, VALUE(表格1[[#This Row],[年月]]) &lt;= VALUE($R$8:$R$12), $Q$8:$Q$12)) &amp; "年度"</f>
        <v>2024年度</v>
      </c>
    </row>
    <row r="6290" spans="1:13" x14ac:dyDescent="0.3">
      <c r="A6290" s="2">
        <v>202312</v>
      </c>
      <c r="B6290" s="19">
        <f>DATE(表格1[[#This Row],[年]],表格1[[#This Row],[月]],1)</f>
        <v>45261</v>
      </c>
      <c r="C6290" s="2" t="str">
        <f>LEFT(表格1[[#This Row],[年月]],4)</f>
        <v>2023</v>
      </c>
      <c r="D6290" s="2" t="str">
        <f>RIGHT(表格1[[#This Row],[年月]],2)</f>
        <v>12</v>
      </c>
      <c r="E6290" s="5">
        <v>10014000</v>
      </c>
      <c r="F6290" s="2" t="str">
        <f>VLOOKUP(TEXT(表格1[[#This Row],[地區]],"00000000"),縣市代碼,2,0)</f>
        <v>臺東縣</v>
      </c>
      <c r="G6290" s="2" t="s">
        <v>6</v>
      </c>
      <c r="H6290" s="13">
        <v>28856</v>
      </c>
      <c r="I6290" s="14">
        <v>92904210</v>
      </c>
      <c r="J6290" s="14">
        <f>表格1[[#This Row],[信用卡交易筆數]]/1000</f>
        <v>28.856000000000002</v>
      </c>
      <c r="K6290" s="14">
        <f>表格1[[#This Row],[信用卡交易金額'[新臺幣']]]/1000</f>
        <v>92904.21</v>
      </c>
      <c r="L6290" s="14">
        <f>表格1[[#This Row],[信用卡交易金額'[新臺幣']]]/1000000</f>
        <v>92.904210000000006</v>
      </c>
      <c r="M6290" s="14" t="str" cm="1">
        <f t="array" ref="M6290">_xlfn.TEXTJOIN("", TRUE, _xlfn.XLOOKUP(TRUE, VALUE(表格1[[#This Row],[年月]]) &lt;= VALUE($R$8:$R$12), $Q$8:$Q$12)) &amp; "年度"</f>
        <v>2024年度</v>
      </c>
    </row>
    <row r="6291" spans="1:13" x14ac:dyDescent="0.3">
      <c r="A6291" s="2">
        <v>202312</v>
      </c>
      <c r="B6291" s="19">
        <f>DATE(表格1[[#This Row],[年]],表格1[[#This Row],[月]],1)</f>
        <v>45261</v>
      </c>
      <c r="C6291" s="2" t="str">
        <f>LEFT(表格1[[#This Row],[年月]],4)</f>
        <v>2023</v>
      </c>
      <c r="D6291" s="2" t="str">
        <f>RIGHT(表格1[[#This Row],[年月]],2)</f>
        <v>12</v>
      </c>
      <c r="E6291" s="5">
        <v>10014000</v>
      </c>
      <c r="F6291" s="2" t="str">
        <f>VLOOKUP(TEXT(表格1[[#This Row],[地區]],"00000000"),縣市代碼,2,0)</f>
        <v>臺東縣</v>
      </c>
      <c r="G6291" s="2" t="s">
        <v>7</v>
      </c>
      <c r="H6291" s="13">
        <v>178949</v>
      </c>
      <c r="I6291" s="14">
        <v>180043036</v>
      </c>
      <c r="J6291" s="14">
        <f>表格1[[#This Row],[信用卡交易筆數]]/1000</f>
        <v>178.94900000000001</v>
      </c>
      <c r="K6291" s="14">
        <f>表格1[[#This Row],[信用卡交易金額'[新臺幣']]]/1000</f>
        <v>180043.03599999999</v>
      </c>
      <c r="L6291" s="14">
        <f>表格1[[#This Row],[信用卡交易金額'[新臺幣']]]/1000000</f>
        <v>180.043036</v>
      </c>
      <c r="M6291" s="14" t="str" cm="1">
        <f t="array" ref="M6291">_xlfn.TEXTJOIN("", TRUE, _xlfn.XLOOKUP(TRUE, VALUE(表格1[[#This Row],[年月]]) &lt;= VALUE($R$8:$R$12), $Q$8:$Q$12)) &amp; "年度"</f>
        <v>2024年度</v>
      </c>
    </row>
    <row r="6292" spans="1:13" x14ac:dyDescent="0.3">
      <c r="A6292" s="2">
        <v>202312</v>
      </c>
      <c r="B6292" s="19">
        <f>DATE(表格1[[#This Row],[年]],表格1[[#This Row],[月]],1)</f>
        <v>45261</v>
      </c>
      <c r="C6292" s="2" t="str">
        <f>LEFT(表格1[[#This Row],[年月]],4)</f>
        <v>2023</v>
      </c>
      <c r="D6292" s="2" t="str">
        <f>RIGHT(表格1[[#This Row],[年月]],2)</f>
        <v>12</v>
      </c>
      <c r="E6292" s="5">
        <v>10014000</v>
      </c>
      <c r="F6292" s="2" t="str">
        <f>VLOOKUP(TEXT(表格1[[#This Row],[地區]],"00000000"),縣市代碼,2,0)</f>
        <v>臺東縣</v>
      </c>
      <c r="G6292" s="2" t="s">
        <v>8</v>
      </c>
      <c r="H6292" s="13">
        <v>116318</v>
      </c>
      <c r="I6292" s="14">
        <v>174692028</v>
      </c>
      <c r="J6292" s="14">
        <f>表格1[[#This Row],[信用卡交易筆數]]/1000</f>
        <v>116.318</v>
      </c>
      <c r="K6292" s="14">
        <f>表格1[[#This Row],[信用卡交易金額'[新臺幣']]]/1000</f>
        <v>174692.02799999999</v>
      </c>
      <c r="L6292" s="14">
        <f>表格1[[#This Row],[信用卡交易金額'[新臺幣']]]/1000000</f>
        <v>174.69202799999999</v>
      </c>
      <c r="M6292" s="14" t="str" cm="1">
        <f t="array" ref="M6292">_xlfn.TEXTJOIN("", TRUE, _xlfn.XLOOKUP(TRUE, VALUE(表格1[[#This Row],[年月]]) &lt;= VALUE($R$8:$R$12), $Q$8:$Q$12)) &amp; "年度"</f>
        <v>2024年度</v>
      </c>
    </row>
    <row r="6293" spans="1:13" x14ac:dyDescent="0.3">
      <c r="A6293" s="2">
        <v>202312</v>
      </c>
      <c r="B6293" s="19">
        <f>DATE(表格1[[#This Row],[年]],表格1[[#This Row],[月]],1)</f>
        <v>45261</v>
      </c>
      <c r="C6293" s="2" t="str">
        <f>LEFT(表格1[[#This Row],[年月]],4)</f>
        <v>2023</v>
      </c>
      <c r="D6293" s="2" t="str">
        <f>RIGHT(表格1[[#This Row],[年月]],2)</f>
        <v>12</v>
      </c>
      <c r="E6293" s="5">
        <v>10014000</v>
      </c>
      <c r="F6293" s="2" t="str">
        <f>VLOOKUP(TEXT(表格1[[#This Row],[地區]],"00000000"),縣市代碼,2,0)</f>
        <v>臺東縣</v>
      </c>
      <c r="G6293" s="2" t="s">
        <v>9</v>
      </c>
      <c r="H6293" s="13">
        <v>232615</v>
      </c>
      <c r="I6293" s="14">
        <v>272308795</v>
      </c>
      <c r="J6293" s="14">
        <f>表格1[[#This Row],[信用卡交易筆數]]/1000</f>
        <v>232.61500000000001</v>
      </c>
      <c r="K6293" s="14">
        <f>表格1[[#This Row],[信用卡交易金額'[新臺幣']]]/1000</f>
        <v>272308.79499999998</v>
      </c>
      <c r="L6293" s="14">
        <f>表格1[[#This Row],[信用卡交易金額'[新臺幣']]]/1000000</f>
        <v>272.30879499999998</v>
      </c>
      <c r="M6293" s="14" t="str" cm="1">
        <f t="array" ref="M6293">_xlfn.TEXTJOIN("", TRUE, _xlfn.XLOOKUP(TRUE, VALUE(表格1[[#This Row],[年月]]) &lt;= VALUE($R$8:$R$12), $Q$8:$Q$12)) &amp; "年度"</f>
        <v>2024年度</v>
      </c>
    </row>
    <row r="6294" spans="1:13" x14ac:dyDescent="0.3">
      <c r="A6294" s="2">
        <v>202312</v>
      </c>
      <c r="B6294" s="19">
        <f>DATE(表格1[[#This Row],[年]],表格1[[#This Row],[月]],1)</f>
        <v>45261</v>
      </c>
      <c r="C6294" s="2" t="str">
        <f>LEFT(表格1[[#This Row],[年月]],4)</f>
        <v>2023</v>
      </c>
      <c r="D6294" s="2" t="str">
        <f>RIGHT(表格1[[#This Row],[年月]],2)</f>
        <v>12</v>
      </c>
      <c r="E6294" s="5">
        <v>10014000</v>
      </c>
      <c r="F6294" s="2" t="str">
        <f>VLOOKUP(TEXT(表格1[[#This Row],[地區]],"00000000"),縣市代碼,2,0)</f>
        <v>臺東縣</v>
      </c>
      <c r="G6294" s="2" t="s">
        <v>10</v>
      </c>
      <c r="H6294" s="13">
        <v>118104</v>
      </c>
      <c r="I6294" s="14">
        <v>406314833</v>
      </c>
      <c r="J6294" s="14">
        <f>表格1[[#This Row],[信用卡交易筆數]]/1000</f>
        <v>118.104</v>
      </c>
      <c r="K6294" s="14">
        <f>表格1[[#This Row],[信用卡交易金額'[新臺幣']]]/1000</f>
        <v>406314.83299999998</v>
      </c>
      <c r="L6294" s="14">
        <f>表格1[[#This Row],[信用卡交易金額'[新臺幣']]]/1000000</f>
        <v>406.31483300000002</v>
      </c>
      <c r="M6294" s="14" t="str" cm="1">
        <f t="array" ref="M6294">_xlfn.TEXTJOIN("", TRUE, _xlfn.XLOOKUP(TRUE, VALUE(表格1[[#This Row],[年月]]) &lt;= VALUE($R$8:$R$12), $Q$8:$Q$12)) &amp; "年度"</f>
        <v>2024年度</v>
      </c>
    </row>
    <row r="6295" spans="1:13" x14ac:dyDescent="0.3">
      <c r="A6295" s="2">
        <v>202312</v>
      </c>
      <c r="B6295" s="19">
        <f>DATE(表格1[[#This Row],[年]],表格1[[#This Row],[月]],1)</f>
        <v>45261</v>
      </c>
      <c r="C6295" s="2" t="str">
        <f>LEFT(表格1[[#This Row],[年月]],4)</f>
        <v>2023</v>
      </c>
      <c r="D6295" s="2" t="str">
        <f>RIGHT(表格1[[#This Row],[年月]],2)</f>
        <v>12</v>
      </c>
      <c r="E6295" s="5">
        <v>10016000</v>
      </c>
      <c r="F6295" s="2" t="str">
        <f>VLOOKUP(TEXT(表格1[[#This Row],[地區]],"00000000"),縣市代碼,2,0)</f>
        <v>澎湖縣</v>
      </c>
      <c r="G6295" s="2" t="s">
        <v>4</v>
      </c>
      <c r="H6295" s="13">
        <v>110938</v>
      </c>
      <c r="I6295" s="14">
        <v>51229266</v>
      </c>
      <c r="J6295" s="14">
        <f>表格1[[#This Row],[信用卡交易筆數]]/1000</f>
        <v>110.938</v>
      </c>
      <c r="K6295" s="14">
        <f>表格1[[#This Row],[信用卡交易金額'[新臺幣']]]/1000</f>
        <v>51229.266000000003</v>
      </c>
      <c r="L6295" s="14">
        <f>表格1[[#This Row],[信用卡交易金額'[新臺幣']]]/1000000</f>
        <v>51.229266000000003</v>
      </c>
      <c r="M6295" s="14" t="str" cm="1">
        <f t="array" ref="M6295">_xlfn.TEXTJOIN("", TRUE, _xlfn.XLOOKUP(TRUE, VALUE(表格1[[#This Row],[年月]]) &lt;= VALUE($R$8:$R$12), $Q$8:$Q$12)) &amp; "年度"</f>
        <v>2024年度</v>
      </c>
    </row>
    <row r="6296" spans="1:13" x14ac:dyDescent="0.3">
      <c r="A6296" s="2">
        <v>202312</v>
      </c>
      <c r="B6296" s="19">
        <f>DATE(表格1[[#This Row],[年]],表格1[[#This Row],[月]],1)</f>
        <v>45261</v>
      </c>
      <c r="C6296" s="2" t="str">
        <f>LEFT(表格1[[#This Row],[年月]],4)</f>
        <v>2023</v>
      </c>
      <c r="D6296" s="2" t="str">
        <f>RIGHT(表格1[[#This Row],[年月]],2)</f>
        <v>12</v>
      </c>
      <c r="E6296" s="5">
        <v>10016000</v>
      </c>
      <c r="F6296" s="2" t="str">
        <f>VLOOKUP(TEXT(表格1[[#This Row],[地區]],"00000000"),縣市代碼,2,0)</f>
        <v>澎湖縣</v>
      </c>
      <c r="G6296" s="2" t="s">
        <v>5</v>
      </c>
      <c r="H6296" s="13">
        <v>11146</v>
      </c>
      <c r="I6296" s="14">
        <v>31886863</v>
      </c>
      <c r="J6296" s="14">
        <f>表格1[[#This Row],[信用卡交易筆數]]/1000</f>
        <v>11.146000000000001</v>
      </c>
      <c r="K6296" s="14">
        <f>表格1[[#This Row],[信用卡交易金額'[新臺幣']]]/1000</f>
        <v>31886.863000000001</v>
      </c>
      <c r="L6296" s="14">
        <f>表格1[[#This Row],[信用卡交易金額'[新臺幣']]]/1000000</f>
        <v>31.886863000000002</v>
      </c>
      <c r="M6296" s="14" t="str" cm="1">
        <f t="array" ref="M6296">_xlfn.TEXTJOIN("", TRUE, _xlfn.XLOOKUP(TRUE, VALUE(表格1[[#This Row],[年月]]) &lt;= VALUE($R$8:$R$12), $Q$8:$Q$12)) &amp; "年度"</f>
        <v>2024年度</v>
      </c>
    </row>
    <row r="6297" spans="1:13" x14ac:dyDescent="0.3">
      <c r="A6297" s="2">
        <v>202312</v>
      </c>
      <c r="B6297" s="19">
        <f>DATE(表格1[[#This Row],[年]],表格1[[#This Row],[月]],1)</f>
        <v>45261</v>
      </c>
      <c r="C6297" s="2" t="str">
        <f>LEFT(表格1[[#This Row],[年月]],4)</f>
        <v>2023</v>
      </c>
      <c r="D6297" s="2" t="str">
        <f>RIGHT(表格1[[#This Row],[年月]],2)</f>
        <v>12</v>
      </c>
      <c r="E6297" s="5">
        <v>10016000</v>
      </c>
      <c r="F6297" s="2" t="str">
        <f>VLOOKUP(TEXT(表格1[[#This Row],[地區]],"00000000"),縣市代碼,2,0)</f>
        <v>澎湖縣</v>
      </c>
      <c r="G6297" s="2" t="s">
        <v>6</v>
      </c>
      <c r="H6297" s="13">
        <v>15089</v>
      </c>
      <c r="I6297" s="14">
        <v>50126018</v>
      </c>
      <c r="J6297" s="14">
        <f>表格1[[#This Row],[信用卡交易筆數]]/1000</f>
        <v>15.089</v>
      </c>
      <c r="K6297" s="14">
        <f>表格1[[#This Row],[信用卡交易金額'[新臺幣']]]/1000</f>
        <v>50126.017999999996</v>
      </c>
      <c r="L6297" s="14">
        <f>表格1[[#This Row],[信用卡交易金額'[新臺幣']]]/1000000</f>
        <v>50.126018000000002</v>
      </c>
      <c r="M6297" s="14" t="str" cm="1">
        <f t="array" ref="M6297">_xlfn.TEXTJOIN("", TRUE, _xlfn.XLOOKUP(TRUE, VALUE(表格1[[#This Row],[年月]]) &lt;= VALUE($R$8:$R$12), $Q$8:$Q$12)) &amp; "年度"</f>
        <v>2024年度</v>
      </c>
    </row>
    <row r="6298" spans="1:13" x14ac:dyDescent="0.3">
      <c r="A6298" s="2">
        <v>202312</v>
      </c>
      <c r="B6298" s="19">
        <f>DATE(表格1[[#This Row],[年]],表格1[[#This Row],[月]],1)</f>
        <v>45261</v>
      </c>
      <c r="C6298" s="2" t="str">
        <f>LEFT(表格1[[#This Row],[年月]],4)</f>
        <v>2023</v>
      </c>
      <c r="D6298" s="2" t="str">
        <f>RIGHT(表格1[[#This Row],[年月]],2)</f>
        <v>12</v>
      </c>
      <c r="E6298" s="5">
        <v>10016000</v>
      </c>
      <c r="F6298" s="2" t="str">
        <f>VLOOKUP(TEXT(表格1[[#This Row],[地區]],"00000000"),縣市代碼,2,0)</f>
        <v>澎湖縣</v>
      </c>
      <c r="G6298" s="2" t="s">
        <v>7</v>
      </c>
      <c r="H6298" s="13">
        <v>78143</v>
      </c>
      <c r="I6298" s="14">
        <v>107534957</v>
      </c>
      <c r="J6298" s="14">
        <f>表格1[[#This Row],[信用卡交易筆數]]/1000</f>
        <v>78.143000000000001</v>
      </c>
      <c r="K6298" s="14">
        <f>表格1[[#This Row],[信用卡交易金額'[新臺幣']]]/1000</f>
        <v>107534.95699999999</v>
      </c>
      <c r="L6298" s="14">
        <f>表格1[[#This Row],[信用卡交易金額'[新臺幣']]]/1000000</f>
        <v>107.53495700000001</v>
      </c>
      <c r="M6298" s="14" t="str" cm="1">
        <f t="array" ref="M6298">_xlfn.TEXTJOIN("", TRUE, _xlfn.XLOOKUP(TRUE, VALUE(表格1[[#This Row],[年月]]) &lt;= VALUE($R$8:$R$12), $Q$8:$Q$12)) &amp; "年度"</f>
        <v>2024年度</v>
      </c>
    </row>
    <row r="6299" spans="1:13" x14ac:dyDescent="0.3">
      <c r="A6299" s="2">
        <v>202312</v>
      </c>
      <c r="B6299" s="19">
        <f>DATE(表格1[[#This Row],[年]],表格1[[#This Row],[月]],1)</f>
        <v>45261</v>
      </c>
      <c r="C6299" s="2" t="str">
        <f>LEFT(表格1[[#This Row],[年月]],4)</f>
        <v>2023</v>
      </c>
      <c r="D6299" s="2" t="str">
        <f>RIGHT(表格1[[#This Row],[年月]],2)</f>
        <v>12</v>
      </c>
      <c r="E6299" s="5">
        <v>10016000</v>
      </c>
      <c r="F6299" s="2" t="str">
        <f>VLOOKUP(TEXT(表格1[[#This Row],[地區]],"00000000"),縣市代碼,2,0)</f>
        <v>澎湖縣</v>
      </c>
      <c r="G6299" s="2" t="s">
        <v>8</v>
      </c>
      <c r="H6299" s="13">
        <v>60871</v>
      </c>
      <c r="I6299" s="14">
        <v>86560590</v>
      </c>
      <c r="J6299" s="14">
        <f>表格1[[#This Row],[信用卡交易筆數]]/1000</f>
        <v>60.871000000000002</v>
      </c>
      <c r="K6299" s="14">
        <f>表格1[[#This Row],[信用卡交易金額'[新臺幣']]]/1000</f>
        <v>86560.59</v>
      </c>
      <c r="L6299" s="14">
        <f>表格1[[#This Row],[信用卡交易金額'[新臺幣']]]/1000000</f>
        <v>86.560590000000005</v>
      </c>
      <c r="M6299" s="14" t="str" cm="1">
        <f t="array" ref="M6299">_xlfn.TEXTJOIN("", TRUE, _xlfn.XLOOKUP(TRUE, VALUE(表格1[[#This Row],[年月]]) &lt;= VALUE($R$8:$R$12), $Q$8:$Q$12)) &amp; "年度"</f>
        <v>2024年度</v>
      </c>
    </row>
    <row r="6300" spans="1:13" x14ac:dyDescent="0.3">
      <c r="A6300" s="2">
        <v>202312</v>
      </c>
      <c r="B6300" s="19">
        <f>DATE(表格1[[#This Row],[年]],表格1[[#This Row],[月]],1)</f>
        <v>45261</v>
      </c>
      <c r="C6300" s="2" t="str">
        <f>LEFT(表格1[[#This Row],[年月]],4)</f>
        <v>2023</v>
      </c>
      <c r="D6300" s="2" t="str">
        <f>RIGHT(表格1[[#This Row],[年月]],2)</f>
        <v>12</v>
      </c>
      <c r="E6300" s="5">
        <v>10016000</v>
      </c>
      <c r="F6300" s="2" t="str">
        <f>VLOOKUP(TEXT(表格1[[#This Row],[地區]],"00000000"),縣市代碼,2,0)</f>
        <v>澎湖縣</v>
      </c>
      <c r="G6300" s="2" t="s">
        <v>9</v>
      </c>
      <c r="H6300" s="13">
        <v>114002</v>
      </c>
      <c r="I6300" s="14">
        <v>135843715</v>
      </c>
      <c r="J6300" s="14">
        <f>表格1[[#This Row],[信用卡交易筆數]]/1000</f>
        <v>114.002</v>
      </c>
      <c r="K6300" s="14">
        <f>表格1[[#This Row],[信用卡交易金額'[新臺幣']]]/1000</f>
        <v>135843.715</v>
      </c>
      <c r="L6300" s="14">
        <f>表格1[[#This Row],[信用卡交易金額'[新臺幣']]]/1000000</f>
        <v>135.843715</v>
      </c>
      <c r="M6300" s="14" t="str" cm="1">
        <f t="array" ref="M6300">_xlfn.TEXTJOIN("", TRUE, _xlfn.XLOOKUP(TRUE, VALUE(表格1[[#This Row],[年月]]) &lt;= VALUE($R$8:$R$12), $Q$8:$Q$12)) &amp; "年度"</f>
        <v>2024年度</v>
      </c>
    </row>
    <row r="6301" spans="1:13" x14ac:dyDescent="0.3">
      <c r="A6301" s="2">
        <v>202312</v>
      </c>
      <c r="B6301" s="19">
        <f>DATE(表格1[[#This Row],[年]],表格1[[#This Row],[月]],1)</f>
        <v>45261</v>
      </c>
      <c r="C6301" s="2" t="str">
        <f>LEFT(表格1[[#This Row],[年月]],4)</f>
        <v>2023</v>
      </c>
      <c r="D6301" s="2" t="str">
        <f>RIGHT(表格1[[#This Row],[年月]],2)</f>
        <v>12</v>
      </c>
      <c r="E6301" s="5">
        <v>10016000</v>
      </c>
      <c r="F6301" s="2" t="str">
        <f>VLOOKUP(TEXT(表格1[[#This Row],[地區]],"00000000"),縣市代碼,2,0)</f>
        <v>澎湖縣</v>
      </c>
      <c r="G6301" s="2" t="s">
        <v>10</v>
      </c>
      <c r="H6301" s="13">
        <v>52487</v>
      </c>
      <c r="I6301" s="14">
        <v>173735101</v>
      </c>
      <c r="J6301" s="14">
        <f>表格1[[#This Row],[信用卡交易筆數]]/1000</f>
        <v>52.487000000000002</v>
      </c>
      <c r="K6301" s="14">
        <f>表格1[[#This Row],[信用卡交易金額'[新臺幣']]]/1000</f>
        <v>173735.101</v>
      </c>
      <c r="L6301" s="14">
        <f>表格1[[#This Row],[信用卡交易金額'[新臺幣']]]/1000000</f>
        <v>173.73510099999999</v>
      </c>
      <c r="M6301" s="14" t="str" cm="1">
        <f t="array" ref="M6301">_xlfn.TEXTJOIN("", TRUE, _xlfn.XLOOKUP(TRUE, VALUE(表格1[[#This Row],[年月]]) &lt;= VALUE($R$8:$R$12), $Q$8:$Q$12)) &amp; "年度"</f>
        <v>2024年度</v>
      </c>
    </row>
    <row r="6302" spans="1:13" x14ac:dyDescent="0.3">
      <c r="A6302" s="2">
        <v>202312</v>
      </c>
      <c r="B6302" s="19">
        <f>DATE(表格1[[#This Row],[年]],表格1[[#This Row],[月]],1)</f>
        <v>45261</v>
      </c>
      <c r="C6302" s="2" t="str">
        <f>LEFT(表格1[[#This Row],[年月]],4)</f>
        <v>2023</v>
      </c>
      <c r="D6302" s="2" t="str">
        <f>RIGHT(表格1[[#This Row],[年月]],2)</f>
        <v>12</v>
      </c>
      <c r="E6302" s="5" t="s">
        <v>62</v>
      </c>
      <c r="F6302" s="2" t="str">
        <f>VLOOKUP(TEXT(表格1[[#This Row],[地區]],"00000000"),縣市代碼,2,0)</f>
        <v>金門縣</v>
      </c>
      <c r="G6302" s="2" t="s">
        <v>4</v>
      </c>
      <c r="H6302" s="13">
        <v>102842</v>
      </c>
      <c r="I6302" s="14">
        <v>54625764</v>
      </c>
      <c r="J6302" s="14">
        <f>表格1[[#This Row],[信用卡交易筆數]]/1000</f>
        <v>102.842</v>
      </c>
      <c r="K6302" s="14">
        <f>表格1[[#This Row],[信用卡交易金額'[新臺幣']]]/1000</f>
        <v>54625.764000000003</v>
      </c>
      <c r="L6302" s="14">
        <f>表格1[[#This Row],[信用卡交易金額'[新臺幣']]]/1000000</f>
        <v>54.625763999999997</v>
      </c>
      <c r="M6302" s="14" t="str" cm="1">
        <f t="array" ref="M6302">_xlfn.TEXTJOIN("", TRUE, _xlfn.XLOOKUP(TRUE, VALUE(表格1[[#This Row],[年月]]) &lt;= VALUE($R$8:$R$12), $Q$8:$Q$12)) &amp; "年度"</f>
        <v>2024年度</v>
      </c>
    </row>
    <row r="6303" spans="1:13" x14ac:dyDescent="0.3">
      <c r="A6303" s="2">
        <v>202312</v>
      </c>
      <c r="B6303" s="19">
        <f>DATE(表格1[[#This Row],[年]],表格1[[#This Row],[月]],1)</f>
        <v>45261</v>
      </c>
      <c r="C6303" s="2" t="str">
        <f>LEFT(表格1[[#This Row],[年月]],4)</f>
        <v>2023</v>
      </c>
      <c r="D6303" s="2" t="str">
        <f>RIGHT(表格1[[#This Row],[年月]],2)</f>
        <v>12</v>
      </c>
      <c r="E6303" s="5" t="s">
        <v>62</v>
      </c>
      <c r="F6303" s="2" t="str">
        <f>VLOOKUP(TEXT(表格1[[#This Row],[地區]],"00000000"),縣市代碼,2,0)</f>
        <v>金門縣</v>
      </c>
      <c r="G6303" s="2" t="s">
        <v>5</v>
      </c>
      <c r="H6303" s="13">
        <v>8694</v>
      </c>
      <c r="I6303" s="14">
        <v>31927093</v>
      </c>
      <c r="J6303" s="14">
        <f>表格1[[#This Row],[信用卡交易筆數]]/1000</f>
        <v>8.6940000000000008</v>
      </c>
      <c r="K6303" s="14">
        <f>表格1[[#This Row],[信用卡交易金額'[新臺幣']]]/1000</f>
        <v>31927.093000000001</v>
      </c>
      <c r="L6303" s="14">
        <f>表格1[[#This Row],[信用卡交易金額'[新臺幣']]]/1000000</f>
        <v>31.927092999999999</v>
      </c>
      <c r="M6303" s="14" t="str" cm="1">
        <f t="array" ref="M6303">_xlfn.TEXTJOIN("", TRUE, _xlfn.XLOOKUP(TRUE, VALUE(表格1[[#This Row],[年月]]) &lt;= VALUE($R$8:$R$12), $Q$8:$Q$12)) &amp; "年度"</f>
        <v>2024年度</v>
      </c>
    </row>
    <row r="6304" spans="1:13" x14ac:dyDescent="0.3">
      <c r="A6304" s="2">
        <v>202312</v>
      </c>
      <c r="B6304" s="19">
        <f>DATE(表格1[[#This Row],[年]],表格1[[#This Row],[月]],1)</f>
        <v>45261</v>
      </c>
      <c r="C6304" s="2" t="str">
        <f>LEFT(表格1[[#This Row],[年月]],4)</f>
        <v>2023</v>
      </c>
      <c r="D6304" s="2" t="str">
        <f>RIGHT(表格1[[#This Row],[年月]],2)</f>
        <v>12</v>
      </c>
      <c r="E6304" s="5" t="s">
        <v>62</v>
      </c>
      <c r="F6304" s="2" t="str">
        <f>VLOOKUP(TEXT(表格1[[#This Row],[地區]],"00000000"),縣市代碼,2,0)</f>
        <v>金門縣</v>
      </c>
      <c r="G6304" s="2" t="s">
        <v>6</v>
      </c>
      <c r="H6304" s="13">
        <v>12473</v>
      </c>
      <c r="I6304" s="14">
        <v>44987204</v>
      </c>
      <c r="J6304" s="14">
        <f>表格1[[#This Row],[信用卡交易筆數]]/1000</f>
        <v>12.473000000000001</v>
      </c>
      <c r="K6304" s="14">
        <f>表格1[[#This Row],[信用卡交易金額'[新臺幣']]]/1000</f>
        <v>44987.203999999998</v>
      </c>
      <c r="L6304" s="14">
        <f>表格1[[#This Row],[信用卡交易金額'[新臺幣']]]/1000000</f>
        <v>44.987203999999998</v>
      </c>
      <c r="M6304" s="14" t="str" cm="1">
        <f t="array" ref="M6304">_xlfn.TEXTJOIN("", TRUE, _xlfn.XLOOKUP(TRUE, VALUE(表格1[[#This Row],[年月]]) &lt;= VALUE($R$8:$R$12), $Q$8:$Q$12)) &amp; "年度"</f>
        <v>2024年度</v>
      </c>
    </row>
    <row r="6305" spans="1:13" x14ac:dyDescent="0.3">
      <c r="A6305" s="2">
        <v>202312</v>
      </c>
      <c r="B6305" s="19">
        <f>DATE(表格1[[#This Row],[年]],表格1[[#This Row],[月]],1)</f>
        <v>45261</v>
      </c>
      <c r="C6305" s="2" t="str">
        <f>LEFT(表格1[[#This Row],[年月]],4)</f>
        <v>2023</v>
      </c>
      <c r="D6305" s="2" t="str">
        <f>RIGHT(表格1[[#This Row],[年月]],2)</f>
        <v>12</v>
      </c>
      <c r="E6305" s="5" t="s">
        <v>62</v>
      </c>
      <c r="F6305" s="2" t="str">
        <f>VLOOKUP(TEXT(表格1[[#This Row],[地區]],"00000000"),縣市代碼,2,0)</f>
        <v>金門縣</v>
      </c>
      <c r="G6305" s="2" t="s">
        <v>7</v>
      </c>
      <c r="H6305" s="13">
        <v>54583</v>
      </c>
      <c r="I6305" s="14">
        <v>83039621</v>
      </c>
      <c r="J6305" s="14">
        <f>表格1[[#This Row],[信用卡交易筆數]]/1000</f>
        <v>54.582999999999998</v>
      </c>
      <c r="K6305" s="14">
        <f>表格1[[#This Row],[信用卡交易金額'[新臺幣']]]/1000</f>
        <v>83039.620999999999</v>
      </c>
      <c r="L6305" s="14">
        <f>表格1[[#This Row],[信用卡交易金額'[新臺幣']]]/1000000</f>
        <v>83.039620999999997</v>
      </c>
      <c r="M6305" s="14" t="str" cm="1">
        <f t="array" ref="M6305">_xlfn.TEXTJOIN("", TRUE, _xlfn.XLOOKUP(TRUE, VALUE(表格1[[#This Row],[年月]]) &lt;= VALUE($R$8:$R$12), $Q$8:$Q$12)) &amp; "年度"</f>
        <v>2024年度</v>
      </c>
    </row>
    <row r="6306" spans="1:13" x14ac:dyDescent="0.3">
      <c r="A6306" s="2">
        <v>202312</v>
      </c>
      <c r="B6306" s="19">
        <f>DATE(表格1[[#This Row],[年]],表格1[[#This Row],[月]],1)</f>
        <v>45261</v>
      </c>
      <c r="C6306" s="2" t="str">
        <f>LEFT(表格1[[#This Row],[年月]],4)</f>
        <v>2023</v>
      </c>
      <c r="D6306" s="2" t="str">
        <f>RIGHT(表格1[[#This Row],[年月]],2)</f>
        <v>12</v>
      </c>
      <c r="E6306" s="5" t="s">
        <v>62</v>
      </c>
      <c r="F6306" s="2" t="str">
        <f>VLOOKUP(TEXT(表格1[[#This Row],[地區]],"00000000"),縣市代碼,2,0)</f>
        <v>金門縣</v>
      </c>
      <c r="G6306" s="2" t="s">
        <v>8</v>
      </c>
      <c r="H6306" s="13">
        <v>47068</v>
      </c>
      <c r="I6306" s="14">
        <v>76094134</v>
      </c>
      <c r="J6306" s="14">
        <f>表格1[[#This Row],[信用卡交易筆數]]/1000</f>
        <v>47.067999999999998</v>
      </c>
      <c r="K6306" s="14">
        <f>表格1[[#This Row],[信用卡交易金額'[新臺幣']]]/1000</f>
        <v>76094.134000000005</v>
      </c>
      <c r="L6306" s="14">
        <f>表格1[[#This Row],[信用卡交易金額'[新臺幣']]]/1000000</f>
        <v>76.094133999999997</v>
      </c>
      <c r="M6306" s="14" t="str" cm="1">
        <f t="array" ref="M6306">_xlfn.TEXTJOIN("", TRUE, _xlfn.XLOOKUP(TRUE, VALUE(表格1[[#This Row],[年月]]) &lt;= VALUE($R$8:$R$12), $Q$8:$Q$12)) &amp; "年度"</f>
        <v>2024年度</v>
      </c>
    </row>
    <row r="6307" spans="1:13" x14ac:dyDescent="0.3">
      <c r="A6307" s="2">
        <v>202312</v>
      </c>
      <c r="B6307" s="19">
        <f>DATE(表格1[[#This Row],[年]],表格1[[#This Row],[月]],1)</f>
        <v>45261</v>
      </c>
      <c r="C6307" s="2" t="str">
        <f>LEFT(表格1[[#This Row],[年月]],4)</f>
        <v>2023</v>
      </c>
      <c r="D6307" s="2" t="str">
        <f>RIGHT(表格1[[#This Row],[年月]],2)</f>
        <v>12</v>
      </c>
      <c r="E6307" s="5" t="s">
        <v>62</v>
      </c>
      <c r="F6307" s="2" t="str">
        <f>VLOOKUP(TEXT(表格1[[#This Row],[地區]],"00000000"),縣市代碼,2,0)</f>
        <v>金門縣</v>
      </c>
      <c r="G6307" s="2" t="s">
        <v>9</v>
      </c>
      <c r="H6307" s="13">
        <v>117538</v>
      </c>
      <c r="I6307" s="14">
        <v>136048973</v>
      </c>
      <c r="J6307" s="14">
        <f>表格1[[#This Row],[信用卡交易筆數]]/1000</f>
        <v>117.538</v>
      </c>
      <c r="K6307" s="14">
        <f>表格1[[#This Row],[信用卡交易金額'[新臺幣']]]/1000</f>
        <v>136048.973</v>
      </c>
      <c r="L6307" s="14">
        <f>表格1[[#This Row],[信用卡交易金額'[新臺幣']]]/1000000</f>
        <v>136.04897299999999</v>
      </c>
      <c r="M6307" s="14" t="str" cm="1">
        <f t="array" ref="M6307">_xlfn.TEXTJOIN("", TRUE, _xlfn.XLOOKUP(TRUE, VALUE(表格1[[#This Row],[年月]]) &lt;= VALUE($R$8:$R$12), $Q$8:$Q$12)) &amp; "年度"</f>
        <v>2024年度</v>
      </c>
    </row>
    <row r="6308" spans="1:13" x14ac:dyDescent="0.3">
      <c r="A6308" s="2">
        <v>202312</v>
      </c>
      <c r="B6308" s="19">
        <f>DATE(表格1[[#This Row],[年]],表格1[[#This Row],[月]],1)</f>
        <v>45261</v>
      </c>
      <c r="C6308" s="2" t="str">
        <f>LEFT(表格1[[#This Row],[年月]],4)</f>
        <v>2023</v>
      </c>
      <c r="D6308" s="2" t="str">
        <f>RIGHT(表格1[[#This Row],[年月]],2)</f>
        <v>12</v>
      </c>
      <c r="E6308" s="5" t="s">
        <v>62</v>
      </c>
      <c r="F6308" s="2" t="str">
        <f>VLOOKUP(TEXT(表格1[[#This Row],[地區]],"00000000"),縣市代碼,2,0)</f>
        <v>金門縣</v>
      </c>
      <c r="G6308" s="2" t="s">
        <v>10</v>
      </c>
      <c r="H6308" s="13">
        <v>43309</v>
      </c>
      <c r="I6308" s="14">
        <v>124146232</v>
      </c>
      <c r="J6308" s="14">
        <f>表格1[[#This Row],[信用卡交易筆數]]/1000</f>
        <v>43.308999999999997</v>
      </c>
      <c r="K6308" s="14">
        <f>表格1[[#This Row],[信用卡交易金額'[新臺幣']]]/1000</f>
        <v>124146.232</v>
      </c>
      <c r="L6308" s="14">
        <f>表格1[[#This Row],[信用卡交易金額'[新臺幣']]]/1000000</f>
        <v>124.146232</v>
      </c>
      <c r="M6308" s="14" t="str" cm="1">
        <f t="array" ref="M6308">_xlfn.TEXTJOIN("", TRUE, _xlfn.XLOOKUP(TRUE, VALUE(表格1[[#This Row],[年月]]) &lt;= VALUE($R$8:$R$12), $Q$8:$Q$12)) &amp; "年度"</f>
        <v>2024年度</v>
      </c>
    </row>
    <row r="6309" spans="1:13" x14ac:dyDescent="0.3">
      <c r="A6309" s="2">
        <v>202312</v>
      </c>
      <c r="B6309" s="19">
        <f>DATE(表格1[[#This Row],[年]],表格1[[#This Row],[月]],1)</f>
        <v>45261</v>
      </c>
      <c r="C6309" s="2" t="str">
        <f>LEFT(表格1[[#This Row],[年月]],4)</f>
        <v>2023</v>
      </c>
      <c r="D6309" s="2" t="str">
        <f>RIGHT(表格1[[#This Row],[年月]],2)</f>
        <v>12</v>
      </c>
      <c r="E6309" s="5">
        <v>9007000</v>
      </c>
      <c r="F6309" s="2" t="str">
        <f>VLOOKUP(TEXT(表格1[[#This Row],[地區]],"00000000"),縣市代碼,2,0)</f>
        <v>連江縣</v>
      </c>
      <c r="G6309" s="2" t="s">
        <v>4</v>
      </c>
      <c r="H6309" s="13">
        <v>18440</v>
      </c>
      <c r="I6309" s="14">
        <v>8911664</v>
      </c>
      <c r="J6309" s="14">
        <f>表格1[[#This Row],[信用卡交易筆數]]/1000</f>
        <v>18.440000000000001</v>
      </c>
      <c r="K6309" s="14">
        <f>表格1[[#This Row],[信用卡交易金額'[新臺幣']]]/1000</f>
        <v>8911.6640000000007</v>
      </c>
      <c r="L6309" s="14">
        <f>表格1[[#This Row],[信用卡交易金額'[新臺幣']]]/1000000</f>
        <v>8.911664</v>
      </c>
      <c r="M6309" s="14" t="str" cm="1">
        <f t="array" ref="M6309">_xlfn.TEXTJOIN("", TRUE, _xlfn.XLOOKUP(TRUE, VALUE(表格1[[#This Row],[年月]]) &lt;= VALUE($R$8:$R$12), $Q$8:$Q$12)) &amp; "年度"</f>
        <v>2024年度</v>
      </c>
    </row>
    <row r="6310" spans="1:13" x14ac:dyDescent="0.3">
      <c r="A6310" s="2">
        <v>202312</v>
      </c>
      <c r="B6310" s="19">
        <f>DATE(表格1[[#This Row],[年]],表格1[[#This Row],[月]],1)</f>
        <v>45261</v>
      </c>
      <c r="C6310" s="2" t="str">
        <f>LEFT(表格1[[#This Row],[年月]],4)</f>
        <v>2023</v>
      </c>
      <c r="D6310" s="2" t="str">
        <f>RIGHT(表格1[[#This Row],[年月]],2)</f>
        <v>12</v>
      </c>
      <c r="E6310" s="5">
        <v>9007000</v>
      </c>
      <c r="F6310" s="2" t="str">
        <f>VLOOKUP(TEXT(表格1[[#This Row],[地區]],"00000000"),縣市代碼,2,0)</f>
        <v>連江縣</v>
      </c>
      <c r="G6310" s="2" t="s">
        <v>5</v>
      </c>
      <c r="H6310" s="13">
        <v>1399</v>
      </c>
      <c r="I6310" s="14">
        <v>4443007</v>
      </c>
      <c r="J6310" s="14">
        <f>表格1[[#This Row],[信用卡交易筆數]]/1000</f>
        <v>1.399</v>
      </c>
      <c r="K6310" s="14">
        <f>表格1[[#This Row],[信用卡交易金額'[新臺幣']]]/1000</f>
        <v>4443.0069999999996</v>
      </c>
      <c r="L6310" s="14">
        <f>表格1[[#This Row],[信用卡交易金額'[新臺幣']]]/1000000</f>
        <v>4.4430069999999997</v>
      </c>
      <c r="M6310" s="14" t="str" cm="1">
        <f t="array" ref="M6310">_xlfn.TEXTJOIN("", TRUE, _xlfn.XLOOKUP(TRUE, VALUE(表格1[[#This Row],[年月]]) &lt;= VALUE($R$8:$R$12), $Q$8:$Q$12)) &amp; "年度"</f>
        <v>2024年度</v>
      </c>
    </row>
    <row r="6311" spans="1:13" x14ac:dyDescent="0.3">
      <c r="A6311" s="2">
        <v>202312</v>
      </c>
      <c r="B6311" s="19">
        <f>DATE(表格1[[#This Row],[年]],表格1[[#This Row],[月]],1)</f>
        <v>45261</v>
      </c>
      <c r="C6311" s="2" t="str">
        <f>LEFT(表格1[[#This Row],[年月]],4)</f>
        <v>2023</v>
      </c>
      <c r="D6311" s="2" t="str">
        <f>RIGHT(表格1[[#This Row],[年月]],2)</f>
        <v>12</v>
      </c>
      <c r="E6311" s="5">
        <v>9007000</v>
      </c>
      <c r="F6311" s="2" t="str">
        <f>VLOOKUP(TEXT(表格1[[#This Row],[地區]],"00000000"),縣市代碼,2,0)</f>
        <v>連江縣</v>
      </c>
      <c r="G6311" s="2" t="s">
        <v>6</v>
      </c>
      <c r="H6311" s="13">
        <v>2067</v>
      </c>
      <c r="I6311" s="14">
        <v>5370966</v>
      </c>
      <c r="J6311" s="14">
        <f>表格1[[#This Row],[信用卡交易筆數]]/1000</f>
        <v>2.0670000000000002</v>
      </c>
      <c r="K6311" s="14">
        <f>表格1[[#This Row],[信用卡交易金額'[新臺幣']]]/1000</f>
        <v>5370.9660000000003</v>
      </c>
      <c r="L6311" s="14">
        <f>表格1[[#This Row],[信用卡交易金額'[新臺幣']]]/1000000</f>
        <v>5.3709660000000001</v>
      </c>
      <c r="M6311" s="14" t="str" cm="1">
        <f t="array" ref="M6311">_xlfn.TEXTJOIN("", TRUE, _xlfn.XLOOKUP(TRUE, VALUE(表格1[[#This Row],[年月]]) &lt;= VALUE($R$8:$R$12), $Q$8:$Q$12)) &amp; "年度"</f>
        <v>2024年度</v>
      </c>
    </row>
    <row r="6312" spans="1:13" x14ac:dyDescent="0.3">
      <c r="A6312" s="2">
        <v>202312</v>
      </c>
      <c r="B6312" s="19">
        <f>DATE(表格1[[#This Row],[年]],表格1[[#This Row],[月]],1)</f>
        <v>45261</v>
      </c>
      <c r="C6312" s="2" t="str">
        <f>LEFT(表格1[[#This Row],[年月]],4)</f>
        <v>2023</v>
      </c>
      <c r="D6312" s="2" t="str">
        <f>RIGHT(表格1[[#This Row],[年月]],2)</f>
        <v>12</v>
      </c>
      <c r="E6312" s="5">
        <v>9007000</v>
      </c>
      <c r="F6312" s="2" t="str">
        <f>VLOOKUP(TEXT(表格1[[#This Row],[地區]],"00000000"),縣市代碼,2,0)</f>
        <v>連江縣</v>
      </c>
      <c r="G6312" s="2" t="s">
        <v>7</v>
      </c>
      <c r="H6312" s="13">
        <v>11054</v>
      </c>
      <c r="I6312" s="14">
        <v>18318071</v>
      </c>
      <c r="J6312" s="14">
        <f>表格1[[#This Row],[信用卡交易筆數]]/1000</f>
        <v>11.054</v>
      </c>
      <c r="K6312" s="14">
        <f>表格1[[#This Row],[信用卡交易金額'[新臺幣']]]/1000</f>
        <v>18318.071</v>
      </c>
      <c r="L6312" s="14">
        <f>表格1[[#This Row],[信用卡交易金額'[新臺幣']]]/1000000</f>
        <v>18.318071</v>
      </c>
      <c r="M6312" s="14" t="str" cm="1">
        <f t="array" ref="M6312">_xlfn.TEXTJOIN("", TRUE, _xlfn.XLOOKUP(TRUE, VALUE(表格1[[#This Row],[年月]]) &lt;= VALUE($R$8:$R$12), $Q$8:$Q$12)) &amp; "年度"</f>
        <v>2024年度</v>
      </c>
    </row>
    <row r="6313" spans="1:13" x14ac:dyDescent="0.3">
      <c r="A6313" s="2">
        <v>202312</v>
      </c>
      <c r="B6313" s="19">
        <f>DATE(表格1[[#This Row],[年]],表格1[[#This Row],[月]],1)</f>
        <v>45261</v>
      </c>
      <c r="C6313" s="2" t="str">
        <f>LEFT(表格1[[#This Row],[年月]],4)</f>
        <v>2023</v>
      </c>
      <c r="D6313" s="2" t="str">
        <f>RIGHT(表格1[[#This Row],[年月]],2)</f>
        <v>12</v>
      </c>
      <c r="E6313" s="5">
        <v>9007000</v>
      </c>
      <c r="F6313" s="2" t="str">
        <f>VLOOKUP(TEXT(表格1[[#This Row],[地區]],"00000000"),縣市代碼,2,0)</f>
        <v>連江縣</v>
      </c>
      <c r="G6313" s="2" t="s">
        <v>8</v>
      </c>
      <c r="H6313" s="13">
        <v>9361</v>
      </c>
      <c r="I6313" s="14">
        <v>13615050</v>
      </c>
      <c r="J6313" s="14">
        <f>表格1[[#This Row],[信用卡交易筆數]]/1000</f>
        <v>9.3610000000000007</v>
      </c>
      <c r="K6313" s="14">
        <f>表格1[[#This Row],[信用卡交易金額'[新臺幣']]]/1000</f>
        <v>13615.05</v>
      </c>
      <c r="L6313" s="14">
        <f>表格1[[#This Row],[信用卡交易金額'[新臺幣']]]/1000000</f>
        <v>13.61505</v>
      </c>
      <c r="M6313" s="14" t="str" cm="1">
        <f t="array" ref="M6313">_xlfn.TEXTJOIN("", TRUE, _xlfn.XLOOKUP(TRUE, VALUE(表格1[[#This Row],[年月]]) &lt;= VALUE($R$8:$R$12), $Q$8:$Q$12)) &amp; "年度"</f>
        <v>2024年度</v>
      </c>
    </row>
    <row r="6314" spans="1:13" x14ac:dyDescent="0.3">
      <c r="A6314" s="2">
        <v>202312</v>
      </c>
      <c r="B6314" s="19">
        <f>DATE(表格1[[#This Row],[年]],表格1[[#This Row],[月]],1)</f>
        <v>45261</v>
      </c>
      <c r="C6314" s="2" t="str">
        <f>LEFT(表格1[[#This Row],[年月]],4)</f>
        <v>2023</v>
      </c>
      <c r="D6314" s="2" t="str">
        <f>RIGHT(表格1[[#This Row],[年月]],2)</f>
        <v>12</v>
      </c>
      <c r="E6314" s="5">
        <v>9007000</v>
      </c>
      <c r="F6314" s="2" t="str">
        <f>VLOOKUP(TEXT(表格1[[#This Row],[地區]],"00000000"),縣市代碼,2,0)</f>
        <v>連江縣</v>
      </c>
      <c r="G6314" s="2" t="s">
        <v>9</v>
      </c>
      <c r="H6314" s="13">
        <v>14728</v>
      </c>
      <c r="I6314" s="14">
        <v>19308177</v>
      </c>
      <c r="J6314" s="14">
        <f>表格1[[#This Row],[信用卡交易筆數]]/1000</f>
        <v>14.728</v>
      </c>
      <c r="K6314" s="14">
        <f>表格1[[#This Row],[信用卡交易金額'[新臺幣']]]/1000</f>
        <v>19308.177</v>
      </c>
      <c r="L6314" s="14">
        <f>表格1[[#This Row],[信用卡交易金額'[新臺幣']]]/1000000</f>
        <v>19.308177000000001</v>
      </c>
      <c r="M6314" s="14" t="str" cm="1">
        <f t="array" ref="M6314">_xlfn.TEXTJOIN("", TRUE, _xlfn.XLOOKUP(TRUE, VALUE(表格1[[#This Row],[年月]]) &lt;= VALUE($R$8:$R$12), $Q$8:$Q$12)) &amp; "年度"</f>
        <v>2024年度</v>
      </c>
    </row>
    <row r="6315" spans="1:13" x14ac:dyDescent="0.3">
      <c r="A6315" s="2">
        <v>202312</v>
      </c>
      <c r="B6315" s="19">
        <f>DATE(表格1[[#This Row],[年]],表格1[[#This Row],[月]],1)</f>
        <v>45261</v>
      </c>
      <c r="C6315" s="2" t="str">
        <f>LEFT(表格1[[#This Row],[年月]],4)</f>
        <v>2023</v>
      </c>
      <c r="D6315" s="2" t="str">
        <f>RIGHT(表格1[[#This Row],[年月]],2)</f>
        <v>12</v>
      </c>
      <c r="E6315" s="5">
        <v>9007000</v>
      </c>
      <c r="F6315" s="2" t="str">
        <f>VLOOKUP(TEXT(表格1[[#This Row],[地區]],"00000000"),縣市代碼,2,0)</f>
        <v>連江縣</v>
      </c>
      <c r="G6315" s="2" t="s">
        <v>10</v>
      </c>
      <c r="H6315" s="13">
        <v>7793</v>
      </c>
      <c r="I6315" s="14">
        <v>22530564</v>
      </c>
      <c r="J6315" s="14">
        <f>表格1[[#This Row],[信用卡交易筆數]]/1000</f>
        <v>7.7930000000000001</v>
      </c>
      <c r="K6315" s="14">
        <f>表格1[[#This Row],[信用卡交易金額'[新臺幣']]]/1000</f>
        <v>22530.563999999998</v>
      </c>
      <c r="L6315" s="14">
        <f>表格1[[#This Row],[信用卡交易金額'[新臺幣']]]/1000000</f>
        <v>22.530563999999998</v>
      </c>
      <c r="M6315" s="14" t="str" cm="1">
        <f t="array" ref="M6315">_xlfn.TEXTJOIN("", TRUE, _xlfn.XLOOKUP(TRUE, VALUE(表格1[[#This Row],[年月]]) &lt;= VALUE($R$8:$R$12), $Q$8:$Q$12)) &amp; "年度"</f>
        <v>2024年度</v>
      </c>
    </row>
    <row r="6316" spans="1:13" x14ac:dyDescent="0.3">
      <c r="A6316" s="2">
        <v>202401</v>
      </c>
      <c r="B6316" s="19">
        <f>DATE(表格1[[#This Row],[年]],表格1[[#This Row],[月]],1)</f>
        <v>45292</v>
      </c>
      <c r="C6316" s="2" t="str">
        <f>LEFT(表格1[[#This Row],[年月]],4)</f>
        <v>2024</v>
      </c>
      <c r="D6316" s="2" t="str">
        <f>RIGHT(表格1[[#This Row],[年月]],2)</f>
        <v>01</v>
      </c>
      <c r="E6316" s="5">
        <v>63000000</v>
      </c>
      <c r="F6316" s="2" t="str">
        <f>VLOOKUP(TEXT(表格1[[#This Row],[地區]],"00000000"),縣市代碼,2,0)</f>
        <v>臺北市</v>
      </c>
      <c r="G6316" s="2" t="s">
        <v>4</v>
      </c>
      <c r="H6316" s="13">
        <v>13590409</v>
      </c>
      <c r="I6316" s="14">
        <v>8526863292</v>
      </c>
      <c r="J6316" s="14">
        <f>表格1[[#This Row],[信用卡交易筆數]]/1000</f>
        <v>13590.409</v>
      </c>
      <c r="K6316" s="14">
        <f>表格1[[#This Row],[信用卡交易金額'[新臺幣']]]/1000</f>
        <v>8526863.2919999994</v>
      </c>
      <c r="L6316" s="14">
        <f>表格1[[#This Row],[信用卡交易金額'[新臺幣']]]/1000000</f>
        <v>8526.863292</v>
      </c>
      <c r="M6316" s="14" t="str" cm="1">
        <f t="array" ref="M6316">_xlfn.TEXTJOIN("", TRUE, _xlfn.XLOOKUP(TRUE, VALUE(表格1[[#This Row],[年月]]) &lt;= VALUE($R$8:$R$12), $Q$8:$Q$12)) &amp; "年度"</f>
        <v>2024年度</v>
      </c>
    </row>
    <row r="6317" spans="1:13" x14ac:dyDescent="0.3">
      <c r="A6317" s="2">
        <v>202401</v>
      </c>
      <c r="B6317" s="19">
        <f>DATE(表格1[[#This Row],[年]],表格1[[#This Row],[月]],1)</f>
        <v>45292</v>
      </c>
      <c r="C6317" s="2" t="str">
        <f>LEFT(表格1[[#This Row],[年月]],4)</f>
        <v>2024</v>
      </c>
      <c r="D6317" s="2" t="str">
        <f>RIGHT(表格1[[#This Row],[年月]],2)</f>
        <v>01</v>
      </c>
      <c r="E6317" s="5">
        <v>63000000</v>
      </c>
      <c r="F6317" s="2" t="str">
        <f>VLOOKUP(TEXT(表格1[[#This Row],[地區]],"00000000"),縣市代碼,2,0)</f>
        <v>臺北市</v>
      </c>
      <c r="G6317" s="2" t="s">
        <v>5</v>
      </c>
      <c r="H6317" s="13">
        <v>702584</v>
      </c>
      <c r="I6317" s="14">
        <v>2945730216</v>
      </c>
      <c r="J6317" s="14">
        <f>表格1[[#This Row],[信用卡交易筆數]]/1000</f>
        <v>702.58399999999995</v>
      </c>
      <c r="K6317" s="14">
        <f>表格1[[#This Row],[信用卡交易金額'[新臺幣']]]/1000</f>
        <v>2945730.216</v>
      </c>
      <c r="L6317" s="14">
        <f>表格1[[#This Row],[信用卡交易金額'[新臺幣']]]/1000000</f>
        <v>2945.7302159999999</v>
      </c>
      <c r="M6317" s="14" t="str" cm="1">
        <f t="array" ref="M6317">_xlfn.TEXTJOIN("", TRUE, _xlfn.XLOOKUP(TRUE, VALUE(表格1[[#This Row],[年月]]) &lt;= VALUE($R$8:$R$12), $Q$8:$Q$12)) &amp; "年度"</f>
        <v>2024年度</v>
      </c>
    </row>
    <row r="6318" spans="1:13" x14ac:dyDescent="0.3">
      <c r="A6318" s="2">
        <v>202401</v>
      </c>
      <c r="B6318" s="19">
        <f>DATE(表格1[[#This Row],[年]],表格1[[#This Row],[月]],1)</f>
        <v>45292</v>
      </c>
      <c r="C6318" s="2" t="str">
        <f>LEFT(表格1[[#This Row],[年月]],4)</f>
        <v>2024</v>
      </c>
      <c r="D6318" s="2" t="str">
        <f>RIGHT(表格1[[#This Row],[年月]],2)</f>
        <v>01</v>
      </c>
      <c r="E6318" s="5">
        <v>63000000</v>
      </c>
      <c r="F6318" s="2" t="str">
        <f>VLOOKUP(TEXT(表格1[[#This Row],[地區]],"00000000"),縣市代碼,2,0)</f>
        <v>臺北市</v>
      </c>
      <c r="G6318" s="2" t="s">
        <v>6</v>
      </c>
      <c r="H6318" s="13">
        <v>956036</v>
      </c>
      <c r="I6318" s="14">
        <v>4684231954</v>
      </c>
      <c r="J6318" s="14">
        <f>表格1[[#This Row],[信用卡交易筆數]]/1000</f>
        <v>956.03599999999994</v>
      </c>
      <c r="K6318" s="14">
        <f>表格1[[#This Row],[信用卡交易金額'[新臺幣']]]/1000</f>
        <v>4684231.9539999999</v>
      </c>
      <c r="L6318" s="14">
        <f>表格1[[#This Row],[信用卡交易金額'[新臺幣']]]/1000000</f>
        <v>4684.2319539999999</v>
      </c>
      <c r="M6318" s="14" t="str" cm="1">
        <f t="array" ref="M6318">_xlfn.TEXTJOIN("", TRUE, _xlfn.XLOOKUP(TRUE, VALUE(表格1[[#This Row],[年月]]) &lt;= VALUE($R$8:$R$12), $Q$8:$Q$12)) &amp; "年度"</f>
        <v>2024年度</v>
      </c>
    </row>
    <row r="6319" spans="1:13" x14ac:dyDescent="0.3">
      <c r="A6319" s="2">
        <v>202401</v>
      </c>
      <c r="B6319" s="19">
        <f>DATE(表格1[[#This Row],[年]],表格1[[#This Row],[月]],1)</f>
        <v>45292</v>
      </c>
      <c r="C6319" s="2" t="str">
        <f>LEFT(表格1[[#This Row],[年月]],4)</f>
        <v>2024</v>
      </c>
      <c r="D6319" s="2" t="str">
        <f>RIGHT(表格1[[#This Row],[年月]],2)</f>
        <v>01</v>
      </c>
      <c r="E6319" s="5">
        <v>63000000</v>
      </c>
      <c r="F6319" s="2" t="str">
        <f>VLOOKUP(TEXT(表格1[[#This Row],[地區]],"00000000"),縣市代碼,2,0)</f>
        <v>臺北市</v>
      </c>
      <c r="G6319" s="2" t="s">
        <v>7</v>
      </c>
      <c r="H6319" s="13">
        <v>5475920</v>
      </c>
      <c r="I6319" s="14">
        <v>5937012117</v>
      </c>
      <c r="J6319" s="14">
        <f>表格1[[#This Row],[信用卡交易筆數]]/1000</f>
        <v>5475.92</v>
      </c>
      <c r="K6319" s="14">
        <f>表格1[[#This Row],[信用卡交易金額'[新臺幣']]]/1000</f>
        <v>5937012.1169999996</v>
      </c>
      <c r="L6319" s="14">
        <f>表格1[[#This Row],[信用卡交易金額'[新臺幣']]]/1000000</f>
        <v>5937.0121170000002</v>
      </c>
      <c r="M6319" s="14" t="str" cm="1">
        <f t="array" ref="M6319">_xlfn.TEXTJOIN("", TRUE, _xlfn.XLOOKUP(TRUE, VALUE(表格1[[#This Row],[年月]]) &lt;= VALUE($R$8:$R$12), $Q$8:$Q$12)) &amp; "年度"</f>
        <v>2024年度</v>
      </c>
    </row>
    <row r="6320" spans="1:13" x14ac:dyDescent="0.3">
      <c r="A6320" s="2">
        <v>202401</v>
      </c>
      <c r="B6320" s="19">
        <f>DATE(表格1[[#This Row],[年]],表格1[[#This Row],[月]],1)</f>
        <v>45292</v>
      </c>
      <c r="C6320" s="2" t="str">
        <f>LEFT(表格1[[#This Row],[年月]],4)</f>
        <v>2024</v>
      </c>
      <c r="D6320" s="2" t="str">
        <f>RIGHT(表格1[[#This Row],[年月]],2)</f>
        <v>01</v>
      </c>
      <c r="E6320" s="5">
        <v>63000000</v>
      </c>
      <c r="F6320" s="2" t="str">
        <f>VLOOKUP(TEXT(表格1[[#This Row],[地區]],"00000000"),縣市代碼,2,0)</f>
        <v>臺北市</v>
      </c>
      <c r="G6320" s="2" t="s">
        <v>8</v>
      </c>
      <c r="H6320" s="13">
        <v>4428580</v>
      </c>
      <c r="I6320" s="14">
        <v>12202141233</v>
      </c>
      <c r="J6320" s="14">
        <f>表格1[[#This Row],[信用卡交易筆數]]/1000</f>
        <v>4428.58</v>
      </c>
      <c r="K6320" s="14">
        <f>表格1[[#This Row],[信用卡交易金額'[新臺幣']]]/1000</f>
        <v>12202141.232999999</v>
      </c>
      <c r="L6320" s="14">
        <f>表格1[[#This Row],[信用卡交易金額'[新臺幣']]]/1000000</f>
        <v>12202.141233</v>
      </c>
      <c r="M6320" s="14" t="str" cm="1">
        <f t="array" ref="M6320">_xlfn.TEXTJOIN("", TRUE, _xlfn.XLOOKUP(TRUE, VALUE(表格1[[#This Row],[年月]]) &lt;= VALUE($R$8:$R$12), $Q$8:$Q$12)) &amp; "年度"</f>
        <v>2024年度</v>
      </c>
    </row>
    <row r="6321" spans="1:13" x14ac:dyDescent="0.3">
      <c r="A6321" s="2">
        <v>202401</v>
      </c>
      <c r="B6321" s="19">
        <f>DATE(表格1[[#This Row],[年]],表格1[[#This Row],[月]],1)</f>
        <v>45292</v>
      </c>
      <c r="C6321" s="2" t="str">
        <f>LEFT(表格1[[#This Row],[年月]],4)</f>
        <v>2024</v>
      </c>
      <c r="D6321" s="2" t="str">
        <f>RIGHT(表格1[[#This Row],[年月]],2)</f>
        <v>01</v>
      </c>
      <c r="E6321" s="5">
        <v>63000000</v>
      </c>
      <c r="F6321" s="2" t="str">
        <f>VLOOKUP(TEXT(表格1[[#This Row],[地區]],"00000000"),縣市代碼,2,0)</f>
        <v>臺北市</v>
      </c>
      <c r="G6321" s="2" t="s">
        <v>9</v>
      </c>
      <c r="H6321" s="13">
        <v>9465964</v>
      </c>
      <c r="I6321" s="14">
        <v>14552029827</v>
      </c>
      <c r="J6321" s="14">
        <f>表格1[[#This Row],[信用卡交易筆數]]/1000</f>
        <v>9465.9639999999999</v>
      </c>
      <c r="K6321" s="14">
        <f>表格1[[#This Row],[信用卡交易金額'[新臺幣']]]/1000</f>
        <v>14552029.827</v>
      </c>
      <c r="L6321" s="14">
        <f>表格1[[#This Row],[信用卡交易金額'[新臺幣']]]/1000000</f>
        <v>14552.029827</v>
      </c>
      <c r="M6321" s="14" t="str" cm="1">
        <f t="array" ref="M6321">_xlfn.TEXTJOIN("", TRUE, _xlfn.XLOOKUP(TRUE, VALUE(表格1[[#This Row],[年月]]) &lt;= VALUE($R$8:$R$12), $Q$8:$Q$12)) &amp; "年度"</f>
        <v>2024年度</v>
      </c>
    </row>
    <row r="6322" spans="1:13" x14ac:dyDescent="0.3">
      <c r="A6322" s="2">
        <v>202401</v>
      </c>
      <c r="B6322" s="19">
        <f>DATE(表格1[[#This Row],[年]],表格1[[#This Row],[月]],1)</f>
        <v>45292</v>
      </c>
      <c r="C6322" s="2" t="str">
        <f>LEFT(表格1[[#This Row],[年月]],4)</f>
        <v>2024</v>
      </c>
      <c r="D6322" s="2" t="str">
        <f>RIGHT(表格1[[#This Row],[年月]],2)</f>
        <v>01</v>
      </c>
      <c r="E6322" s="5">
        <v>63000000</v>
      </c>
      <c r="F6322" s="2" t="str">
        <f>VLOOKUP(TEXT(表格1[[#This Row],[地區]],"00000000"),縣市代碼,2,0)</f>
        <v>臺北市</v>
      </c>
      <c r="G6322" s="2" t="s">
        <v>10</v>
      </c>
      <c r="H6322" s="13">
        <v>4815843</v>
      </c>
      <c r="I6322" s="14">
        <v>16432090364</v>
      </c>
      <c r="J6322" s="14">
        <f>表格1[[#This Row],[信用卡交易筆數]]/1000</f>
        <v>4815.8429999999998</v>
      </c>
      <c r="K6322" s="14">
        <f>表格1[[#This Row],[信用卡交易金額'[新臺幣']]]/1000</f>
        <v>16432090.364</v>
      </c>
      <c r="L6322" s="14">
        <f>表格1[[#This Row],[信用卡交易金額'[新臺幣']]]/1000000</f>
        <v>16432.090364</v>
      </c>
      <c r="M6322" s="14" t="str" cm="1">
        <f t="array" ref="M6322">_xlfn.TEXTJOIN("", TRUE, _xlfn.XLOOKUP(TRUE, VALUE(表格1[[#This Row],[年月]]) &lt;= VALUE($R$8:$R$12), $Q$8:$Q$12)) &amp; "年度"</f>
        <v>2024年度</v>
      </c>
    </row>
    <row r="6323" spans="1:13" x14ac:dyDescent="0.3">
      <c r="A6323" s="2">
        <v>202401</v>
      </c>
      <c r="B6323" s="19">
        <f>DATE(表格1[[#This Row],[年]],表格1[[#This Row],[月]],1)</f>
        <v>45292</v>
      </c>
      <c r="C6323" s="2" t="str">
        <f>LEFT(表格1[[#This Row],[年月]],4)</f>
        <v>2024</v>
      </c>
      <c r="D6323" s="2" t="str">
        <f>RIGHT(表格1[[#This Row],[年月]],2)</f>
        <v>01</v>
      </c>
      <c r="E6323" s="5">
        <v>65000000</v>
      </c>
      <c r="F6323" s="2" t="str">
        <f>VLOOKUP(TEXT(表格1[[#This Row],[地區]],"00000000"),縣市代碼,2,0)</f>
        <v>新北市</v>
      </c>
      <c r="G6323" s="2" t="s">
        <v>4</v>
      </c>
      <c r="H6323" s="13">
        <v>15311362</v>
      </c>
      <c r="I6323" s="14">
        <v>8104650782</v>
      </c>
      <c r="J6323" s="14">
        <f>表格1[[#This Row],[信用卡交易筆數]]/1000</f>
        <v>15311.361999999999</v>
      </c>
      <c r="K6323" s="14">
        <f>表格1[[#This Row],[信用卡交易金額'[新臺幣']]]/1000</f>
        <v>8104650.7819999997</v>
      </c>
      <c r="L6323" s="14">
        <f>表格1[[#This Row],[信用卡交易金額'[新臺幣']]]/1000000</f>
        <v>8104.6507819999997</v>
      </c>
      <c r="M6323" s="14" t="str" cm="1">
        <f t="array" ref="M6323">_xlfn.TEXTJOIN("", TRUE, _xlfn.XLOOKUP(TRUE, VALUE(表格1[[#This Row],[年月]]) &lt;= VALUE($R$8:$R$12), $Q$8:$Q$12)) &amp; "年度"</f>
        <v>2024年度</v>
      </c>
    </row>
    <row r="6324" spans="1:13" x14ac:dyDescent="0.3">
      <c r="A6324" s="2">
        <v>202401</v>
      </c>
      <c r="B6324" s="19">
        <f>DATE(表格1[[#This Row],[年]],表格1[[#This Row],[月]],1)</f>
        <v>45292</v>
      </c>
      <c r="C6324" s="2" t="str">
        <f>LEFT(表格1[[#This Row],[年月]],4)</f>
        <v>2024</v>
      </c>
      <c r="D6324" s="2" t="str">
        <f>RIGHT(表格1[[#This Row],[年月]],2)</f>
        <v>01</v>
      </c>
      <c r="E6324" s="5">
        <v>65000000</v>
      </c>
      <c r="F6324" s="2" t="str">
        <f>VLOOKUP(TEXT(表格1[[#This Row],[地區]],"00000000"),縣市代碼,2,0)</f>
        <v>新北市</v>
      </c>
      <c r="G6324" s="2" t="s">
        <v>5</v>
      </c>
      <c r="H6324" s="13">
        <v>914908</v>
      </c>
      <c r="I6324" s="14">
        <v>2764828027</v>
      </c>
      <c r="J6324" s="14">
        <f>表格1[[#This Row],[信用卡交易筆數]]/1000</f>
        <v>914.90800000000002</v>
      </c>
      <c r="K6324" s="14">
        <f>表格1[[#This Row],[信用卡交易金額'[新臺幣']]]/1000</f>
        <v>2764828.0269999998</v>
      </c>
      <c r="L6324" s="14">
        <f>表格1[[#This Row],[信用卡交易金額'[新臺幣']]]/1000000</f>
        <v>2764.828027</v>
      </c>
      <c r="M6324" s="14" t="str" cm="1">
        <f t="array" ref="M6324">_xlfn.TEXTJOIN("", TRUE, _xlfn.XLOOKUP(TRUE, VALUE(表格1[[#This Row],[年月]]) &lt;= VALUE($R$8:$R$12), $Q$8:$Q$12)) &amp; "年度"</f>
        <v>2024年度</v>
      </c>
    </row>
    <row r="6325" spans="1:13" x14ac:dyDescent="0.3">
      <c r="A6325" s="2">
        <v>202401</v>
      </c>
      <c r="B6325" s="19">
        <f>DATE(表格1[[#This Row],[年]],表格1[[#This Row],[月]],1)</f>
        <v>45292</v>
      </c>
      <c r="C6325" s="2" t="str">
        <f>LEFT(表格1[[#This Row],[年月]],4)</f>
        <v>2024</v>
      </c>
      <c r="D6325" s="2" t="str">
        <f>RIGHT(表格1[[#This Row],[年月]],2)</f>
        <v>01</v>
      </c>
      <c r="E6325" s="5">
        <v>65000000</v>
      </c>
      <c r="F6325" s="2" t="str">
        <f>VLOOKUP(TEXT(表格1[[#This Row],[地區]],"00000000"),縣市代碼,2,0)</f>
        <v>新北市</v>
      </c>
      <c r="G6325" s="2" t="s">
        <v>6</v>
      </c>
      <c r="H6325" s="13">
        <v>1257833</v>
      </c>
      <c r="I6325" s="14">
        <v>4356559166</v>
      </c>
      <c r="J6325" s="14">
        <f>表格1[[#This Row],[信用卡交易筆數]]/1000</f>
        <v>1257.8330000000001</v>
      </c>
      <c r="K6325" s="14">
        <f>表格1[[#This Row],[信用卡交易金額'[新臺幣']]]/1000</f>
        <v>4356559.1660000002</v>
      </c>
      <c r="L6325" s="14">
        <f>表格1[[#This Row],[信用卡交易金額'[新臺幣']]]/1000000</f>
        <v>4356.559166</v>
      </c>
      <c r="M6325" s="14" t="str" cm="1">
        <f t="array" ref="M6325">_xlfn.TEXTJOIN("", TRUE, _xlfn.XLOOKUP(TRUE, VALUE(表格1[[#This Row],[年月]]) &lt;= VALUE($R$8:$R$12), $Q$8:$Q$12)) &amp; "年度"</f>
        <v>2024年度</v>
      </c>
    </row>
    <row r="6326" spans="1:13" x14ac:dyDescent="0.3">
      <c r="A6326" s="2">
        <v>202401</v>
      </c>
      <c r="B6326" s="19">
        <f>DATE(表格1[[#This Row],[年]],表格1[[#This Row],[月]],1)</f>
        <v>45292</v>
      </c>
      <c r="C6326" s="2" t="str">
        <f>LEFT(表格1[[#This Row],[年月]],4)</f>
        <v>2024</v>
      </c>
      <c r="D6326" s="2" t="str">
        <f>RIGHT(表格1[[#This Row],[年月]],2)</f>
        <v>01</v>
      </c>
      <c r="E6326" s="5">
        <v>65000000</v>
      </c>
      <c r="F6326" s="2" t="str">
        <f>VLOOKUP(TEXT(表格1[[#This Row],[地區]],"00000000"),縣市代碼,2,0)</f>
        <v>新北市</v>
      </c>
      <c r="G6326" s="2" t="s">
        <v>7</v>
      </c>
      <c r="H6326" s="13">
        <v>6717950</v>
      </c>
      <c r="I6326" s="14">
        <v>6906753918</v>
      </c>
      <c r="J6326" s="14">
        <f>表格1[[#This Row],[信用卡交易筆數]]/1000</f>
        <v>6717.95</v>
      </c>
      <c r="K6326" s="14">
        <f>表格1[[#This Row],[信用卡交易金額'[新臺幣']]]/1000</f>
        <v>6906753.9179999996</v>
      </c>
      <c r="L6326" s="14">
        <f>表格1[[#This Row],[信用卡交易金額'[新臺幣']]]/1000000</f>
        <v>6906.7539180000003</v>
      </c>
      <c r="M6326" s="14" t="str" cm="1">
        <f t="array" ref="M6326">_xlfn.TEXTJOIN("", TRUE, _xlfn.XLOOKUP(TRUE, VALUE(表格1[[#This Row],[年月]]) &lt;= VALUE($R$8:$R$12), $Q$8:$Q$12)) &amp; "年度"</f>
        <v>2024年度</v>
      </c>
    </row>
    <row r="6327" spans="1:13" x14ac:dyDescent="0.3">
      <c r="A6327" s="2">
        <v>202401</v>
      </c>
      <c r="B6327" s="19">
        <f>DATE(表格1[[#This Row],[年]],表格1[[#This Row],[月]],1)</f>
        <v>45292</v>
      </c>
      <c r="C6327" s="2" t="str">
        <f>LEFT(表格1[[#This Row],[年月]],4)</f>
        <v>2024</v>
      </c>
      <c r="D6327" s="2" t="str">
        <f>RIGHT(表格1[[#This Row],[年月]],2)</f>
        <v>01</v>
      </c>
      <c r="E6327" s="5">
        <v>65000000</v>
      </c>
      <c r="F6327" s="2" t="str">
        <f>VLOOKUP(TEXT(表格1[[#This Row],[地區]],"00000000"),縣市代碼,2,0)</f>
        <v>新北市</v>
      </c>
      <c r="G6327" s="2" t="s">
        <v>8</v>
      </c>
      <c r="H6327" s="13">
        <v>5726684</v>
      </c>
      <c r="I6327" s="14">
        <v>12180944275</v>
      </c>
      <c r="J6327" s="14">
        <f>表格1[[#This Row],[信用卡交易筆數]]/1000</f>
        <v>5726.6840000000002</v>
      </c>
      <c r="K6327" s="14">
        <f>表格1[[#This Row],[信用卡交易金額'[新臺幣']]]/1000</f>
        <v>12180944.275</v>
      </c>
      <c r="L6327" s="14">
        <f>表格1[[#This Row],[信用卡交易金額'[新臺幣']]]/1000000</f>
        <v>12180.944275</v>
      </c>
      <c r="M6327" s="14" t="str" cm="1">
        <f t="array" ref="M6327">_xlfn.TEXTJOIN("", TRUE, _xlfn.XLOOKUP(TRUE, VALUE(表格1[[#This Row],[年月]]) &lt;= VALUE($R$8:$R$12), $Q$8:$Q$12)) &amp; "年度"</f>
        <v>2024年度</v>
      </c>
    </row>
    <row r="6328" spans="1:13" x14ac:dyDescent="0.3">
      <c r="A6328" s="2">
        <v>202401</v>
      </c>
      <c r="B6328" s="19">
        <f>DATE(表格1[[#This Row],[年]],表格1[[#This Row],[月]],1)</f>
        <v>45292</v>
      </c>
      <c r="C6328" s="2" t="str">
        <f>LEFT(表格1[[#This Row],[年月]],4)</f>
        <v>2024</v>
      </c>
      <c r="D6328" s="2" t="str">
        <f>RIGHT(表格1[[#This Row],[年月]],2)</f>
        <v>01</v>
      </c>
      <c r="E6328" s="5">
        <v>65000000</v>
      </c>
      <c r="F6328" s="2" t="str">
        <f>VLOOKUP(TEXT(表格1[[#This Row],[地區]],"00000000"),縣市代碼,2,0)</f>
        <v>新北市</v>
      </c>
      <c r="G6328" s="2" t="s">
        <v>9</v>
      </c>
      <c r="H6328" s="13">
        <v>12309756</v>
      </c>
      <c r="I6328" s="14">
        <v>16505799966</v>
      </c>
      <c r="J6328" s="14">
        <f>表格1[[#This Row],[信用卡交易筆數]]/1000</f>
        <v>12309.755999999999</v>
      </c>
      <c r="K6328" s="14">
        <f>表格1[[#This Row],[信用卡交易金額'[新臺幣']]]/1000</f>
        <v>16505799.966</v>
      </c>
      <c r="L6328" s="14">
        <f>表格1[[#This Row],[信用卡交易金額'[新臺幣']]]/1000000</f>
        <v>16505.799965999999</v>
      </c>
      <c r="M6328" s="14" t="str" cm="1">
        <f t="array" ref="M6328">_xlfn.TEXTJOIN("", TRUE, _xlfn.XLOOKUP(TRUE, VALUE(表格1[[#This Row],[年月]]) &lt;= VALUE($R$8:$R$12), $Q$8:$Q$12)) &amp; "年度"</f>
        <v>2024年度</v>
      </c>
    </row>
    <row r="6329" spans="1:13" x14ac:dyDescent="0.3">
      <c r="A6329" s="2">
        <v>202401</v>
      </c>
      <c r="B6329" s="19">
        <f>DATE(表格1[[#This Row],[年]],表格1[[#This Row],[月]],1)</f>
        <v>45292</v>
      </c>
      <c r="C6329" s="2" t="str">
        <f>LEFT(表格1[[#This Row],[年月]],4)</f>
        <v>2024</v>
      </c>
      <c r="D6329" s="2" t="str">
        <f>RIGHT(表格1[[#This Row],[年月]],2)</f>
        <v>01</v>
      </c>
      <c r="E6329" s="5">
        <v>65000000</v>
      </c>
      <c r="F6329" s="2" t="str">
        <f>VLOOKUP(TEXT(表格1[[#This Row],[地區]],"00000000"),縣市代碼,2,0)</f>
        <v>新北市</v>
      </c>
      <c r="G6329" s="2" t="s">
        <v>10</v>
      </c>
      <c r="H6329" s="13">
        <v>6469039</v>
      </c>
      <c r="I6329" s="14">
        <v>18260860314</v>
      </c>
      <c r="J6329" s="14">
        <f>表格1[[#This Row],[信用卡交易筆數]]/1000</f>
        <v>6469.0389999999998</v>
      </c>
      <c r="K6329" s="14">
        <f>表格1[[#This Row],[信用卡交易金額'[新臺幣']]]/1000</f>
        <v>18260860.313999999</v>
      </c>
      <c r="L6329" s="14">
        <f>表格1[[#This Row],[信用卡交易金額'[新臺幣']]]/1000000</f>
        <v>18260.860314000001</v>
      </c>
      <c r="M6329" s="14" t="str" cm="1">
        <f t="array" ref="M6329">_xlfn.TEXTJOIN("", TRUE, _xlfn.XLOOKUP(TRUE, VALUE(表格1[[#This Row],[年月]]) &lt;= VALUE($R$8:$R$12), $Q$8:$Q$12)) &amp; "年度"</f>
        <v>2024年度</v>
      </c>
    </row>
    <row r="6330" spans="1:13" x14ac:dyDescent="0.3">
      <c r="A6330" s="2">
        <v>202401</v>
      </c>
      <c r="B6330" s="19">
        <f>DATE(表格1[[#This Row],[年]],表格1[[#This Row],[月]],1)</f>
        <v>45292</v>
      </c>
      <c r="C6330" s="2" t="str">
        <f>LEFT(表格1[[#This Row],[年月]],4)</f>
        <v>2024</v>
      </c>
      <c r="D6330" s="2" t="str">
        <f>RIGHT(表格1[[#This Row],[年月]],2)</f>
        <v>01</v>
      </c>
      <c r="E6330" s="5">
        <v>68000000</v>
      </c>
      <c r="F6330" s="2" t="str">
        <f>VLOOKUP(TEXT(表格1[[#This Row],[地區]],"00000000"),縣市代碼,2,0)</f>
        <v>桃園市</v>
      </c>
      <c r="G6330" s="2" t="s">
        <v>4</v>
      </c>
      <c r="H6330" s="13">
        <v>6914219</v>
      </c>
      <c r="I6330" s="14">
        <v>3562467818</v>
      </c>
      <c r="J6330" s="14">
        <f>表格1[[#This Row],[信用卡交易筆數]]/1000</f>
        <v>6914.2190000000001</v>
      </c>
      <c r="K6330" s="14">
        <f>表格1[[#This Row],[信用卡交易金額'[新臺幣']]]/1000</f>
        <v>3562467.818</v>
      </c>
      <c r="L6330" s="14">
        <f>表格1[[#This Row],[信用卡交易金額'[新臺幣']]]/1000000</f>
        <v>3562.4678180000001</v>
      </c>
      <c r="M6330" s="14" t="str" cm="1">
        <f t="array" ref="M6330">_xlfn.TEXTJOIN("", TRUE, _xlfn.XLOOKUP(TRUE, VALUE(表格1[[#This Row],[年月]]) &lt;= VALUE($R$8:$R$12), $Q$8:$Q$12)) &amp; "年度"</f>
        <v>2024年度</v>
      </c>
    </row>
    <row r="6331" spans="1:13" x14ac:dyDescent="0.3">
      <c r="A6331" s="2">
        <v>202401</v>
      </c>
      <c r="B6331" s="19">
        <f>DATE(表格1[[#This Row],[年]],表格1[[#This Row],[月]],1)</f>
        <v>45292</v>
      </c>
      <c r="C6331" s="2" t="str">
        <f>LEFT(表格1[[#This Row],[年月]],4)</f>
        <v>2024</v>
      </c>
      <c r="D6331" s="2" t="str">
        <f>RIGHT(表格1[[#This Row],[年月]],2)</f>
        <v>01</v>
      </c>
      <c r="E6331" s="5">
        <v>68000000</v>
      </c>
      <c r="F6331" s="2" t="str">
        <f>VLOOKUP(TEXT(表格1[[#This Row],[地區]],"00000000"),縣市代碼,2,0)</f>
        <v>桃園市</v>
      </c>
      <c r="G6331" s="2" t="s">
        <v>5</v>
      </c>
      <c r="H6331" s="13">
        <v>412860</v>
      </c>
      <c r="I6331" s="14">
        <v>1232974231</v>
      </c>
      <c r="J6331" s="14">
        <f>表格1[[#This Row],[信用卡交易筆數]]/1000</f>
        <v>412.86</v>
      </c>
      <c r="K6331" s="14">
        <f>表格1[[#This Row],[信用卡交易金額'[新臺幣']]]/1000</f>
        <v>1232974.2309999999</v>
      </c>
      <c r="L6331" s="14">
        <f>表格1[[#This Row],[信用卡交易金額'[新臺幣']]]/1000000</f>
        <v>1232.9742309999999</v>
      </c>
      <c r="M6331" s="14" t="str" cm="1">
        <f t="array" ref="M6331">_xlfn.TEXTJOIN("", TRUE, _xlfn.XLOOKUP(TRUE, VALUE(表格1[[#This Row],[年月]]) &lt;= VALUE($R$8:$R$12), $Q$8:$Q$12)) &amp; "年度"</f>
        <v>2024年度</v>
      </c>
    </row>
    <row r="6332" spans="1:13" x14ac:dyDescent="0.3">
      <c r="A6332" s="2">
        <v>202401</v>
      </c>
      <c r="B6332" s="19">
        <f>DATE(表格1[[#This Row],[年]],表格1[[#This Row],[月]],1)</f>
        <v>45292</v>
      </c>
      <c r="C6332" s="2" t="str">
        <f>LEFT(表格1[[#This Row],[年月]],4)</f>
        <v>2024</v>
      </c>
      <c r="D6332" s="2" t="str">
        <f>RIGHT(表格1[[#This Row],[年月]],2)</f>
        <v>01</v>
      </c>
      <c r="E6332" s="5">
        <v>68000000</v>
      </c>
      <c r="F6332" s="2" t="str">
        <f>VLOOKUP(TEXT(表格1[[#This Row],[地區]],"00000000"),縣市代碼,2,0)</f>
        <v>桃園市</v>
      </c>
      <c r="G6332" s="2" t="s">
        <v>6</v>
      </c>
      <c r="H6332" s="13">
        <v>604643</v>
      </c>
      <c r="I6332" s="14">
        <v>1968308046</v>
      </c>
      <c r="J6332" s="14">
        <f>表格1[[#This Row],[信用卡交易筆數]]/1000</f>
        <v>604.64300000000003</v>
      </c>
      <c r="K6332" s="14">
        <f>表格1[[#This Row],[信用卡交易金額'[新臺幣']]]/1000</f>
        <v>1968308.0460000001</v>
      </c>
      <c r="L6332" s="14">
        <f>表格1[[#This Row],[信用卡交易金額'[新臺幣']]]/1000000</f>
        <v>1968.3080460000001</v>
      </c>
      <c r="M6332" s="14" t="str" cm="1">
        <f t="array" ref="M6332">_xlfn.TEXTJOIN("", TRUE, _xlfn.XLOOKUP(TRUE, VALUE(表格1[[#This Row],[年月]]) &lt;= VALUE($R$8:$R$12), $Q$8:$Q$12)) &amp; "年度"</f>
        <v>2024年度</v>
      </c>
    </row>
    <row r="6333" spans="1:13" x14ac:dyDescent="0.3">
      <c r="A6333" s="2">
        <v>202401</v>
      </c>
      <c r="B6333" s="19">
        <f>DATE(表格1[[#This Row],[年]],表格1[[#This Row],[月]],1)</f>
        <v>45292</v>
      </c>
      <c r="C6333" s="2" t="str">
        <f>LEFT(表格1[[#This Row],[年月]],4)</f>
        <v>2024</v>
      </c>
      <c r="D6333" s="2" t="str">
        <f>RIGHT(表格1[[#This Row],[年月]],2)</f>
        <v>01</v>
      </c>
      <c r="E6333" s="5">
        <v>68000000</v>
      </c>
      <c r="F6333" s="2" t="str">
        <f>VLOOKUP(TEXT(表格1[[#This Row],[地區]],"00000000"),縣市代碼,2,0)</f>
        <v>桃園市</v>
      </c>
      <c r="G6333" s="2" t="s">
        <v>7</v>
      </c>
      <c r="H6333" s="13">
        <v>3419837</v>
      </c>
      <c r="I6333" s="14">
        <v>3905684533</v>
      </c>
      <c r="J6333" s="14">
        <f>表格1[[#This Row],[信用卡交易筆數]]/1000</f>
        <v>3419.837</v>
      </c>
      <c r="K6333" s="14">
        <f>表格1[[#This Row],[信用卡交易金額'[新臺幣']]]/1000</f>
        <v>3905684.5329999998</v>
      </c>
      <c r="L6333" s="14">
        <f>表格1[[#This Row],[信用卡交易金額'[新臺幣']]]/1000000</f>
        <v>3905.6845330000001</v>
      </c>
      <c r="M6333" s="14" t="str" cm="1">
        <f t="array" ref="M6333">_xlfn.TEXTJOIN("", TRUE, _xlfn.XLOOKUP(TRUE, VALUE(表格1[[#This Row],[年月]]) &lt;= VALUE($R$8:$R$12), $Q$8:$Q$12)) &amp; "年度"</f>
        <v>2024年度</v>
      </c>
    </row>
    <row r="6334" spans="1:13" x14ac:dyDescent="0.3">
      <c r="A6334" s="2">
        <v>202401</v>
      </c>
      <c r="B6334" s="19">
        <f>DATE(表格1[[#This Row],[年]],表格1[[#This Row],[月]],1)</f>
        <v>45292</v>
      </c>
      <c r="C6334" s="2" t="str">
        <f>LEFT(表格1[[#This Row],[年月]],4)</f>
        <v>2024</v>
      </c>
      <c r="D6334" s="2" t="str">
        <f>RIGHT(表格1[[#This Row],[年月]],2)</f>
        <v>01</v>
      </c>
      <c r="E6334" s="5">
        <v>68000000</v>
      </c>
      <c r="F6334" s="2" t="str">
        <f>VLOOKUP(TEXT(表格1[[#This Row],[地區]],"00000000"),縣市代碼,2,0)</f>
        <v>桃園市</v>
      </c>
      <c r="G6334" s="2" t="s">
        <v>8</v>
      </c>
      <c r="H6334" s="13">
        <v>2675514</v>
      </c>
      <c r="I6334" s="14">
        <v>5385138095</v>
      </c>
      <c r="J6334" s="14">
        <f>表格1[[#This Row],[信用卡交易筆數]]/1000</f>
        <v>2675.5140000000001</v>
      </c>
      <c r="K6334" s="14">
        <f>表格1[[#This Row],[信用卡交易金額'[新臺幣']]]/1000</f>
        <v>5385138.0949999997</v>
      </c>
      <c r="L6334" s="14">
        <f>表格1[[#This Row],[信用卡交易金額'[新臺幣']]]/1000000</f>
        <v>5385.1380950000002</v>
      </c>
      <c r="M6334" s="14" t="str" cm="1">
        <f t="array" ref="M6334">_xlfn.TEXTJOIN("", TRUE, _xlfn.XLOOKUP(TRUE, VALUE(表格1[[#This Row],[年月]]) &lt;= VALUE($R$8:$R$12), $Q$8:$Q$12)) &amp; "年度"</f>
        <v>2024年度</v>
      </c>
    </row>
    <row r="6335" spans="1:13" x14ac:dyDescent="0.3">
      <c r="A6335" s="2">
        <v>202401</v>
      </c>
      <c r="B6335" s="19">
        <f>DATE(表格1[[#This Row],[年]],表格1[[#This Row],[月]],1)</f>
        <v>45292</v>
      </c>
      <c r="C6335" s="2" t="str">
        <f>LEFT(表格1[[#This Row],[年月]],4)</f>
        <v>2024</v>
      </c>
      <c r="D6335" s="2" t="str">
        <f>RIGHT(表格1[[#This Row],[年月]],2)</f>
        <v>01</v>
      </c>
      <c r="E6335" s="5">
        <v>68000000</v>
      </c>
      <c r="F6335" s="2" t="str">
        <f>VLOOKUP(TEXT(表格1[[#This Row],[地區]],"00000000"),縣市代碼,2,0)</f>
        <v>桃園市</v>
      </c>
      <c r="G6335" s="2" t="s">
        <v>9</v>
      </c>
      <c r="H6335" s="13">
        <v>5425557</v>
      </c>
      <c r="I6335" s="14">
        <v>8181136710</v>
      </c>
      <c r="J6335" s="14">
        <f>表格1[[#This Row],[信用卡交易筆數]]/1000</f>
        <v>5425.5569999999998</v>
      </c>
      <c r="K6335" s="14">
        <f>表格1[[#This Row],[信用卡交易金額'[新臺幣']]]/1000</f>
        <v>8181136.71</v>
      </c>
      <c r="L6335" s="14">
        <f>表格1[[#This Row],[信用卡交易金額'[新臺幣']]]/1000000</f>
        <v>8181.1367099999998</v>
      </c>
      <c r="M6335" s="14" t="str" cm="1">
        <f t="array" ref="M6335">_xlfn.TEXTJOIN("", TRUE, _xlfn.XLOOKUP(TRUE, VALUE(表格1[[#This Row],[年月]]) &lt;= VALUE($R$8:$R$12), $Q$8:$Q$12)) &amp; "年度"</f>
        <v>2024年度</v>
      </c>
    </row>
    <row r="6336" spans="1:13" x14ac:dyDescent="0.3">
      <c r="A6336" s="2">
        <v>202401</v>
      </c>
      <c r="B6336" s="19">
        <f>DATE(表格1[[#This Row],[年]],表格1[[#This Row],[月]],1)</f>
        <v>45292</v>
      </c>
      <c r="C6336" s="2" t="str">
        <f>LEFT(表格1[[#This Row],[年月]],4)</f>
        <v>2024</v>
      </c>
      <c r="D6336" s="2" t="str">
        <f>RIGHT(表格1[[#This Row],[年月]],2)</f>
        <v>01</v>
      </c>
      <c r="E6336" s="5">
        <v>68000000</v>
      </c>
      <c r="F6336" s="2" t="str">
        <f>VLOOKUP(TEXT(表格1[[#This Row],[地區]],"00000000"),縣市代碼,2,0)</f>
        <v>桃園市</v>
      </c>
      <c r="G6336" s="2" t="s">
        <v>10</v>
      </c>
      <c r="H6336" s="13">
        <v>3078133</v>
      </c>
      <c r="I6336" s="14">
        <v>8425794917</v>
      </c>
      <c r="J6336" s="14">
        <f>表格1[[#This Row],[信用卡交易筆數]]/1000</f>
        <v>3078.1329999999998</v>
      </c>
      <c r="K6336" s="14">
        <f>表格1[[#This Row],[信用卡交易金額'[新臺幣']]]/1000</f>
        <v>8425794.9169999994</v>
      </c>
      <c r="L6336" s="14">
        <f>表格1[[#This Row],[信用卡交易金額'[新臺幣']]]/1000000</f>
        <v>8425.7949169999993</v>
      </c>
      <c r="M6336" s="14" t="str" cm="1">
        <f t="array" ref="M6336">_xlfn.TEXTJOIN("", TRUE, _xlfn.XLOOKUP(TRUE, VALUE(表格1[[#This Row],[年月]]) &lt;= VALUE($R$8:$R$12), $Q$8:$Q$12)) &amp; "年度"</f>
        <v>2024年度</v>
      </c>
    </row>
    <row r="6337" spans="1:13" x14ac:dyDescent="0.3">
      <c r="A6337" s="2">
        <v>202401</v>
      </c>
      <c r="B6337" s="19">
        <f>DATE(表格1[[#This Row],[年]],表格1[[#This Row],[月]],1)</f>
        <v>45292</v>
      </c>
      <c r="C6337" s="2" t="str">
        <f>LEFT(表格1[[#This Row],[年月]],4)</f>
        <v>2024</v>
      </c>
      <c r="D6337" s="2" t="str">
        <f>RIGHT(表格1[[#This Row],[年月]],2)</f>
        <v>01</v>
      </c>
      <c r="E6337" s="5">
        <v>10004000</v>
      </c>
      <c r="F6337" s="2" t="str">
        <f>VLOOKUP(TEXT(表格1[[#This Row],[地區]],"00000000"),縣市代碼,2,0)</f>
        <v>新竹縣</v>
      </c>
      <c r="G6337" s="2" t="s">
        <v>4</v>
      </c>
      <c r="H6337" s="13">
        <v>2025180</v>
      </c>
      <c r="I6337" s="14">
        <v>1099880027</v>
      </c>
      <c r="J6337" s="14">
        <f>表格1[[#This Row],[信用卡交易筆數]]/1000</f>
        <v>2025.18</v>
      </c>
      <c r="K6337" s="14">
        <f>表格1[[#This Row],[信用卡交易金額'[新臺幣']]]/1000</f>
        <v>1099880.027</v>
      </c>
      <c r="L6337" s="14">
        <f>表格1[[#This Row],[信用卡交易金額'[新臺幣']]]/1000000</f>
        <v>1099.8800269999999</v>
      </c>
      <c r="M6337" s="14" t="str" cm="1">
        <f t="array" ref="M6337">_xlfn.TEXTJOIN("", TRUE, _xlfn.XLOOKUP(TRUE, VALUE(表格1[[#This Row],[年月]]) &lt;= VALUE($R$8:$R$12), $Q$8:$Q$12)) &amp; "年度"</f>
        <v>2024年度</v>
      </c>
    </row>
    <row r="6338" spans="1:13" x14ac:dyDescent="0.3">
      <c r="A6338" s="2">
        <v>202401</v>
      </c>
      <c r="B6338" s="19">
        <f>DATE(表格1[[#This Row],[年]],表格1[[#This Row],[月]],1)</f>
        <v>45292</v>
      </c>
      <c r="C6338" s="2" t="str">
        <f>LEFT(表格1[[#This Row],[年月]],4)</f>
        <v>2024</v>
      </c>
      <c r="D6338" s="2" t="str">
        <f>RIGHT(表格1[[#This Row],[年月]],2)</f>
        <v>01</v>
      </c>
      <c r="E6338" s="5">
        <v>10004000</v>
      </c>
      <c r="F6338" s="2" t="str">
        <f>VLOOKUP(TEXT(表格1[[#This Row],[地區]],"00000000"),縣市代碼,2,0)</f>
        <v>新竹縣</v>
      </c>
      <c r="G6338" s="2" t="s">
        <v>5</v>
      </c>
      <c r="H6338" s="13">
        <v>109890</v>
      </c>
      <c r="I6338" s="14">
        <v>360406743</v>
      </c>
      <c r="J6338" s="14">
        <f>表格1[[#This Row],[信用卡交易筆數]]/1000</f>
        <v>109.89</v>
      </c>
      <c r="K6338" s="14">
        <f>表格1[[#This Row],[信用卡交易金額'[新臺幣']]]/1000</f>
        <v>360406.74300000002</v>
      </c>
      <c r="L6338" s="14">
        <f>表格1[[#This Row],[信用卡交易金額'[新臺幣']]]/1000000</f>
        <v>360.40674300000001</v>
      </c>
      <c r="M6338" s="14" t="str" cm="1">
        <f t="array" ref="M6338">_xlfn.TEXTJOIN("", TRUE, _xlfn.XLOOKUP(TRUE, VALUE(表格1[[#This Row],[年月]]) &lt;= VALUE($R$8:$R$12), $Q$8:$Q$12)) &amp; "年度"</f>
        <v>2024年度</v>
      </c>
    </row>
    <row r="6339" spans="1:13" x14ac:dyDescent="0.3">
      <c r="A6339" s="2">
        <v>202401</v>
      </c>
      <c r="B6339" s="19">
        <f>DATE(表格1[[#This Row],[年]],表格1[[#This Row],[月]],1)</f>
        <v>45292</v>
      </c>
      <c r="C6339" s="2" t="str">
        <f>LEFT(表格1[[#This Row],[年月]],4)</f>
        <v>2024</v>
      </c>
      <c r="D6339" s="2" t="str">
        <f>RIGHT(表格1[[#This Row],[年月]],2)</f>
        <v>01</v>
      </c>
      <c r="E6339" s="5">
        <v>10004000</v>
      </c>
      <c r="F6339" s="2" t="str">
        <f>VLOOKUP(TEXT(表格1[[#This Row],[地區]],"00000000"),縣市代碼,2,0)</f>
        <v>新竹縣</v>
      </c>
      <c r="G6339" s="2" t="s">
        <v>6</v>
      </c>
      <c r="H6339" s="13">
        <v>169030</v>
      </c>
      <c r="I6339" s="14">
        <v>697835498</v>
      </c>
      <c r="J6339" s="14">
        <f>表格1[[#This Row],[信用卡交易筆數]]/1000</f>
        <v>169.03</v>
      </c>
      <c r="K6339" s="14">
        <f>表格1[[#This Row],[信用卡交易金額'[新臺幣']]]/1000</f>
        <v>697835.49800000002</v>
      </c>
      <c r="L6339" s="14">
        <f>表格1[[#This Row],[信用卡交易金額'[新臺幣']]]/1000000</f>
        <v>697.83549800000003</v>
      </c>
      <c r="M6339" s="14" t="str" cm="1">
        <f t="array" ref="M6339">_xlfn.TEXTJOIN("", TRUE, _xlfn.XLOOKUP(TRUE, VALUE(表格1[[#This Row],[年月]]) &lt;= VALUE($R$8:$R$12), $Q$8:$Q$12)) &amp; "年度"</f>
        <v>2024年度</v>
      </c>
    </row>
    <row r="6340" spans="1:13" x14ac:dyDescent="0.3">
      <c r="A6340" s="2">
        <v>202401</v>
      </c>
      <c r="B6340" s="19">
        <f>DATE(表格1[[#This Row],[年]],表格1[[#This Row],[月]],1)</f>
        <v>45292</v>
      </c>
      <c r="C6340" s="2" t="str">
        <f>LEFT(表格1[[#This Row],[年月]],4)</f>
        <v>2024</v>
      </c>
      <c r="D6340" s="2" t="str">
        <f>RIGHT(表格1[[#This Row],[年月]],2)</f>
        <v>01</v>
      </c>
      <c r="E6340" s="5">
        <v>10004000</v>
      </c>
      <c r="F6340" s="2" t="str">
        <f>VLOOKUP(TEXT(表格1[[#This Row],[地區]],"00000000"),縣市代碼,2,0)</f>
        <v>新竹縣</v>
      </c>
      <c r="G6340" s="2" t="s">
        <v>7</v>
      </c>
      <c r="H6340" s="13">
        <v>953028</v>
      </c>
      <c r="I6340" s="14">
        <v>1170205940</v>
      </c>
      <c r="J6340" s="14">
        <f>表格1[[#This Row],[信用卡交易筆數]]/1000</f>
        <v>953.02800000000002</v>
      </c>
      <c r="K6340" s="14">
        <f>表格1[[#This Row],[信用卡交易金額'[新臺幣']]]/1000</f>
        <v>1170205.94</v>
      </c>
      <c r="L6340" s="14">
        <f>表格1[[#This Row],[信用卡交易金額'[新臺幣']]]/1000000</f>
        <v>1170.2059400000001</v>
      </c>
      <c r="M6340" s="14" t="str" cm="1">
        <f t="array" ref="M6340">_xlfn.TEXTJOIN("", TRUE, _xlfn.XLOOKUP(TRUE, VALUE(表格1[[#This Row],[年月]]) &lt;= VALUE($R$8:$R$12), $Q$8:$Q$12)) &amp; "年度"</f>
        <v>2024年度</v>
      </c>
    </row>
    <row r="6341" spans="1:13" x14ac:dyDescent="0.3">
      <c r="A6341" s="2">
        <v>202401</v>
      </c>
      <c r="B6341" s="19">
        <f>DATE(表格1[[#This Row],[年]],表格1[[#This Row],[月]],1)</f>
        <v>45292</v>
      </c>
      <c r="C6341" s="2" t="str">
        <f>LEFT(表格1[[#This Row],[年月]],4)</f>
        <v>2024</v>
      </c>
      <c r="D6341" s="2" t="str">
        <f>RIGHT(表格1[[#This Row],[年月]],2)</f>
        <v>01</v>
      </c>
      <c r="E6341" s="5">
        <v>10004000</v>
      </c>
      <c r="F6341" s="2" t="str">
        <f>VLOOKUP(TEXT(表格1[[#This Row],[地區]],"00000000"),縣市代碼,2,0)</f>
        <v>新竹縣</v>
      </c>
      <c r="G6341" s="2" t="s">
        <v>8</v>
      </c>
      <c r="H6341" s="13">
        <v>1118002</v>
      </c>
      <c r="I6341" s="14">
        <v>1644107304</v>
      </c>
      <c r="J6341" s="14">
        <f>表格1[[#This Row],[信用卡交易筆數]]/1000</f>
        <v>1118.002</v>
      </c>
      <c r="K6341" s="14">
        <f>表格1[[#This Row],[信用卡交易金額'[新臺幣']]]/1000</f>
        <v>1644107.304</v>
      </c>
      <c r="L6341" s="14">
        <f>表格1[[#This Row],[信用卡交易金額'[新臺幣']]]/1000000</f>
        <v>1644.1073040000001</v>
      </c>
      <c r="M6341" s="14" t="str" cm="1">
        <f t="array" ref="M6341">_xlfn.TEXTJOIN("", TRUE, _xlfn.XLOOKUP(TRUE, VALUE(表格1[[#This Row],[年月]]) &lt;= VALUE($R$8:$R$12), $Q$8:$Q$12)) &amp; "年度"</f>
        <v>2024年度</v>
      </c>
    </row>
    <row r="6342" spans="1:13" x14ac:dyDescent="0.3">
      <c r="A6342" s="2">
        <v>202401</v>
      </c>
      <c r="B6342" s="19">
        <f>DATE(表格1[[#This Row],[年]],表格1[[#This Row],[月]],1)</f>
        <v>45292</v>
      </c>
      <c r="C6342" s="2" t="str">
        <f>LEFT(表格1[[#This Row],[年月]],4)</f>
        <v>2024</v>
      </c>
      <c r="D6342" s="2" t="str">
        <f>RIGHT(表格1[[#This Row],[年月]],2)</f>
        <v>01</v>
      </c>
      <c r="E6342" s="5">
        <v>10004000</v>
      </c>
      <c r="F6342" s="2" t="str">
        <f>VLOOKUP(TEXT(表格1[[#This Row],[地區]],"00000000"),縣市代碼,2,0)</f>
        <v>新竹縣</v>
      </c>
      <c r="G6342" s="2" t="s">
        <v>9</v>
      </c>
      <c r="H6342" s="13">
        <v>1512670</v>
      </c>
      <c r="I6342" s="14">
        <v>2298121891</v>
      </c>
      <c r="J6342" s="14">
        <f>表格1[[#This Row],[信用卡交易筆數]]/1000</f>
        <v>1512.67</v>
      </c>
      <c r="K6342" s="14">
        <f>表格1[[#This Row],[信用卡交易金額'[新臺幣']]]/1000</f>
        <v>2298121.8909999998</v>
      </c>
      <c r="L6342" s="14">
        <f>表格1[[#This Row],[信用卡交易金額'[新臺幣']]]/1000000</f>
        <v>2298.1218909999998</v>
      </c>
      <c r="M6342" s="14" t="str" cm="1">
        <f t="array" ref="M6342">_xlfn.TEXTJOIN("", TRUE, _xlfn.XLOOKUP(TRUE, VALUE(表格1[[#This Row],[年月]]) &lt;= VALUE($R$8:$R$12), $Q$8:$Q$12)) &amp; "年度"</f>
        <v>2024年度</v>
      </c>
    </row>
    <row r="6343" spans="1:13" x14ac:dyDescent="0.3">
      <c r="A6343" s="2">
        <v>202401</v>
      </c>
      <c r="B6343" s="19">
        <f>DATE(表格1[[#This Row],[年]],表格1[[#This Row],[月]],1)</f>
        <v>45292</v>
      </c>
      <c r="C6343" s="2" t="str">
        <f>LEFT(表格1[[#This Row],[年月]],4)</f>
        <v>2024</v>
      </c>
      <c r="D6343" s="2" t="str">
        <f>RIGHT(表格1[[#This Row],[年月]],2)</f>
        <v>01</v>
      </c>
      <c r="E6343" s="5">
        <v>10004000</v>
      </c>
      <c r="F6343" s="2" t="str">
        <f>VLOOKUP(TEXT(表格1[[#This Row],[地區]],"00000000"),縣市代碼,2,0)</f>
        <v>新竹縣</v>
      </c>
      <c r="G6343" s="2" t="s">
        <v>10</v>
      </c>
      <c r="H6343" s="13">
        <v>895285</v>
      </c>
      <c r="I6343" s="14">
        <v>2316014284</v>
      </c>
      <c r="J6343" s="14">
        <f>表格1[[#This Row],[信用卡交易筆數]]/1000</f>
        <v>895.28499999999997</v>
      </c>
      <c r="K6343" s="14">
        <f>表格1[[#This Row],[信用卡交易金額'[新臺幣']]]/1000</f>
        <v>2316014.284</v>
      </c>
      <c r="L6343" s="14">
        <f>表格1[[#This Row],[信用卡交易金額'[新臺幣']]]/1000000</f>
        <v>2316.0142839999999</v>
      </c>
      <c r="M6343" s="14" t="str" cm="1">
        <f t="array" ref="M6343">_xlfn.TEXTJOIN("", TRUE, _xlfn.XLOOKUP(TRUE, VALUE(表格1[[#This Row],[年月]]) &lt;= VALUE($R$8:$R$12), $Q$8:$Q$12)) &amp; "年度"</f>
        <v>2024年度</v>
      </c>
    </row>
    <row r="6344" spans="1:13" x14ac:dyDescent="0.3">
      <c r="A6344" s="2">
        <v>202401</v>
      </c>
      <c r="B6344" s="19">
        <f>DATE(表格1[[#This Row],[年]],表格1[[#This Row],[月]],1)</f>
        <v>45292</v>
      </c>
      <c r="C6344" s="2" t="str">
        <f>LEFT(表格1[[#This Row],[年月]],4)</f>
        <v>2024</v>
      </c>
      <c r="D6344" s="2" t="str">
        <f>RIGHT(表格1[[#This Row],[年月]],2)</f>
        <v>01</v>
      </c>
      <c r="E6344" s="5">
        <v>10018000</v>
      </c>
      <c r="F6344" s="2" t="str">
        <f>VLOOKUP(TEXT(表格1[[#This Row],[地區]],"00000000"),縣市代碼,2,0)</f>
        <v>新竹市</v>
      </c>
      <c r="G6344" s="2" t="s">
        <v>4</v>
      </c>
      <c r="H6344" s="13">
        <v>1909385</v>
      </c>
      <c r="I6344" s="14">
        <v>1024577416</v>
      </c>
      <c r="J6344" s="14">
        <f>表格1[[#This Row],[信用卡交易筆數]]/1000</f>
        <v>1909.385</v>
      </c>
      <c r="K6344" s="14">
        <f>表格1[[#This Row],[信用卡交易金額'[新臺幣']]]/1000</f>
        <v>1024577.416</v>
      </c>
      <c r="L6344" s="14">
        <f>表格1[[#This Row],[信用卡交易金額'[新臺幣']]]/1000000</f>
        <v>1024.5774160000001</v>
      </c>
      <c r="M6344" s="14" t="str" cm="1">
        <f t="array" ref="M6344">_xlfn.TEXTJOIN("", TRUE, _xlfn.XLOOKUP(TRUE, VALUE(表格1[[#This Row],[年月]]) &lt;= VALUE($R$8:$R$12), $Q$8:$Q$12)) &amp; "年度"</f>
        <v>2024年度</v>
      </c>
    </row>
    <row r="6345" spans="1:13" x14ac:dyDescent="0.3">
      <c r="A6345" s="2">
        <v>202401</v>
      </c>
      <c r="B6345" s="19">
        <f>DATE(表格1[[#This Row],[年]],表格1[[#This Row],[月]],1)</f>
        <v>45292</v>
      </c>
      <c r="C6345" s="2" t="str">
        <f>LEFT(表格1[[#This Row],[年月]],4)</f>
        <v>2024</v>
      </c>
      <c r="D6345" s="2" t="str">
        <f>RIGHT(表格1[[#This Row],[年月]],2)</f>
        <v>01</v>
      </c>
      <c r="E6345" s="5">
        <v>10018000</v>
      </c>
      <c r="F6345" s="2" t="str">
        <f>VLOOKUP(TEXT(表格1[[#This Row],[地區]],"00000000"),縣市代碼,2,0)</f>
        <v>新竹市</v>
      </c>
      <c r="G6345" s="2" t="s">
        <v>5</v>
      </c>
      <c r="H6345" s="13">
        <v>98167</v>
      </c>
      <c r="I6345" s="14">
        <v>337311322</v>
      </c>
      <c r="J6345" s="14">
        <f>表格1[[#This Row],[信用卡交易筆數]]/1000</f>
        <v>98.167000000000002</v>
      </c>
      <c r="K6345" s="14">
        <f>表格1[[#This Row],[信用卡交易金額'[新臺幣']]]/1000</f>
        <v>337311.32199999999</v>
      </c>
      <c r="L6345" s="14">
        <f>表格1[[#This Row],[信用卡交易金額'[新臺幣']]]/1000000</f>
        <v>337.31132200000002</v>
      </c>
      <c r="M6345" s="14" t="str" cm="1">
        <f t="array" ref="M6345">_xlfn.TEXTJOIN("", TRUE, _xlfn.XLOOKUP(TRUE, VALUE(表格1[[#This Row],[年月]]) &lt;= VALUE($R$8:$R$12), $Q$8:$Q$12)) &amp; "年度"</f>
        <v>2024年度</v>
      </c>
    </row>
    <row r="6346" spans="1:13" x14ac:dyDescent="0.3">
      <c r="A6346" s="2">
        <v>202401</v>
      </c>
      <c r="B6346" s="19">
        <f>DATE(表格1[[#This Row],[年]],表格1[[#This Row],[月]],1)</f>
        <v>45292</v>
      </c>
      <c r="C6346" s="2" t="str">
        <f>LEFT(表格1[[#This Row],[年月]],4)</f>
        <v>2024</v>
      </c>
      <c r="D6346" s="2" t="str">
        <f>RIGHT(表格1[[#This Row],[年月]],2)</f>
        <v>01</v>
      </c>
      <c r="E6346" s="5">
        <v>10018000</v>
      </c>
      <c r="F6346" s="2" t="str">
        <f>VLOOKUP(TEXT(表格1[[#This Row],[地區]],"00000000"),縣市代碼,2,0)</f>
        <v>新竹市</v>
      </c>
      <c r="G6346" s="2" t="s">
        <v>6</v>
      </c>
      <c r="H6346" s="13">
        <v>157925</v>
      </c>
      <c r="I6346" s="14">
        <v>616934799</v>
      </c>
      <c r="J6346" s="14">
        <f>表格1[[#This Row],[信用卡交易筆數]]/1000</f>
        <v>157.92500000000001</v>
      </c>
      <c r="K6346" s="14">
        <f>表格1[[#This Row],[信用卡交易金額'[新臺幣']]]/1000</f>
        <v>616934.799</v>
      </c>
      <c r="L6346" s="14">
        <f>表格1[[#This Row],[信用卡交易金額'[新臺幣']]]/1000000</f>
        <v>616.934799</v>
      </c>
      <c r="M6346" s="14" t="str" cm="1">
        <f t="array" ref="M6346">_xlfn.TEXTJOIN("", TRUE, _xlfn.XLOOKUP(TRUE, VALUE(表格1[[#This Row],[年月]]) &lt;= VALUE($R$8:$R$12), $Q$8:$Q$12)) &amp; "年度"</f>
        <v>2024年度</v>
      </c>
    </row>
    <row r="6347" spans="1:13" x14ac:dyDescent="0.3">
      <c r="A6347" s="2">
        <v>202401</v>
      </c>
      <c r="B6347" s="19">
        <f>DATE(表格1[[#This Row],[年]],表格1[[#This Row],[月]],1)</f>
        <v>45292</v>
      </c>
      <c r="C6347" s="2" t="str">
        <f>LEFT(表格1[[#This Row],[年月]],4)</f>
        <v>2024</v>
      </c>
      <c r="D6347" s="2" t="str">
        <f>RIGHT(表格1[[#This Row],[年月]],2)</f>
        <v>01</v>
      </c>
      <c r="E6347" s="5">
        <v>10018000</v>
      </c>
      <c r="F6347" s="2" t="str">
        <f>VLOOKUP(TEXT(表格1[[#This Row],[地區]],"00000000"),縣市代碼,2,0)</f>
        <v>新竹市</v>
      </c>
      <c r="G6347" s="2" t="s">
        <v>7</v>
      </c>
      <c r="H6347" s="13">
        <v>815527</v>
      </c>
      <c r="I6347" s="14">
        <v>958247234</v>
      </c>
      <c r="J6347" s="14">
        <f>表格1[[#This Row],[信用卡交易筆數]]/1000</f>
        <v>815.52700000000004</v>
      </c>
      <c r="K6347" s="14">
        <f>表格1[[#This Row],[信用卡交易金額'[新臺幣']]]/1000</f>
        <v>958247.23400000005</v>
      </c>
      <c r="L6347" s="14">
        <f>表格1[[#This Row],[信用卡交易金額'[新臺幣']]]/1000000</f>
        <v>958.24723400000005</v>
      </c>
      <c r="M6347" s="14" t="str" cm="1">
        <f t="array" ref="M6347">_xlfn.TEXTJOIN("", TRUE, _xlfn.XLOOKUP(TRUE, VALUE(表格1[[#This Row],[年月]]) &lt;= VALUE($R$8:$R$12), $Q$8:$Q$12)) &amp; "年度"</f>
        <v>2024年度</v>
      </c>
    </row>
    <row r="6348" spans="1:13" x14ac:dyDescent="0.3">
      <c r="A6348" s="2">
        <v>202401</v>
      </c>
      <c r="B6348" s="19">
        <f>DATE(表格1[[#This Row],[年]],表格1[[#This Row],[月]],1)</f>
        <v>45292</v>
      </c>
      <c r="C6348" s="2" t="str">
        <f>LEFT(表格1[[#This Row],[年月]],4)</f>
        <v>2024</v>
      </c>
      <c r="D6348" s="2" t="str">
        <f>RIGHT(表格1[[#This Row],[年月]],2)</f>
        <v>01</v>
      </c>
      <c r="E6348" s="5">
        <v>10018000</v>
      </c>
      <c r="F6348" s="2" t="str">
        <f>VLOOKUP(TEXT(表格1[[#This Row],[地區]],"00000000"),縣市代碼,2,0)</f>
        <v>新竹市</v>
      </c>
      <c r="G6348" s="2" t="s">
        <v>8</v>
      </c>
      <c r="H6348" s="13">
        <v>642896</v>
      </c>
      <c r="I6348" s="14">
        <v>1654001440</v>
      </c>
      <c r="J6348" s="14">
        <f>表格1[[#This Row],[信用卡交易筆數]]/1000</f>
        <v>642.89599999999996</v>
      </c>
      <c r="K6348" s="14">
        <f>表格1[[#This Row],[信用卡交易金額'[新臺幣']]]/1000</f>
        <v>1654001.44</v>
      </c>
      <c r="L6348" s="14">
        <f>表格1[[#This Row],[信用卡交易金額'[新臺幣']]]/1000000</f>
        <v>1654.00144</v>
      </c>
      <c r="M6348" s="14" t="str" cm="1">
        <f t="array" ref="M6348">_xlfn.TEXTJOIN("", TRUE, _xlfn.XLOOKUP(TRUE, VALUE(表格1[[#This Row],[年月]]) &lt;= VALUE($R$8:$R$12), $Q$8:$Q$12)) &amp; "年度"</f>
        <v>2024年度</v>
      </c>
    </row>
    <row r="6349" spans="1:13" x14ac:dyDescent="0.3">
      <c r="A6349" s="2">
        <v>202401</v>
      </c>
      <c r="B6349" s="19">
        <f>DATE(表格1[[#This Row],[年]],表格1[[#This Row],[月]],1)</f>
        <v>45292</v>
      </c>
      <c r="C6349" s="2" t="str">
        <f>LEFT(表格1[[#This Row],[年月]],4)</f>
        <v>2024</v>
      </c>
      <c r="D6349" s="2" t="str">
        <f>RIGHT(表格1[[#This Row],[年月]],2)</f>
        <v>01</v>
      </c>
      <c r="E6349" s="5">
        <v>10018000</v>
      </c>
      <c r="F6349" s="2" t="str">
        <f>VLOOKUP(TEXT(表格1[[#This Row],[地區]],"00000000"),縣市代碼,2,0)</f>
        <v>新竹市</v>
      </c>
      <c r="G6349" s="2" t="s">
        <v>9</v>
      </c>
      <c r="H6349" s="13">
        <v>1465292</v>
      </c>
      <c r="I6349" s="14">
        <v>2219456298</v>
      </c>
      <c r="J6349" s="14">
        <f>表格1[[#This Row],[信用卡交易筆數]]/1000</f>
        <v>1465.2919999999999</v>
      </c>
      <c r="K6349" s="14">
        <f>表格1[[#This Row],[信用卡交易金額'[新臺幣']]]/1000</f>
        <v>2219456.298</v>
      </c>
      <c r="L6349" s="14">
        <f>表格1[[#This Row],[信用卡交易金額'[新臺幣']]]/1000000</f>
        <v>2219.4562980000001</v>
      </c>
      <c r="M6349" s="14" t="str" cm="1">
        <f t="array" ref="M6349">_xlfn.TEXTJOIN("", TRUE, _xlfn.XLOOKUP(TRUE, VALUE(表格1[[#This Row],[年月]]) &lt;= VALUE($R$8:$R$12), $Q$8:$Q$12)) &amp; "年度"</f>
        <v>2024年度</v>
      </c>
    </row>
    <row r="6350" spans="1:13" x14ac:dyDescent="0.3">
      <c r="A6350" s="2">
        <v>202401</v>
      </c>
      <c r="B6350" s="19">
        <f>DATE(表格1[[#This Row],[年]],表格1[[#This Row],[月]],1)</f>
        <v>45292</v>
      </c>
      <c r="C6350" s="2" t="str">
        <f>LEFT(表格1[[#This Row],[年月]],4)</f>
        <v>2024</v>
      </c>
      <c r="D6350" s="2" t="str">
        <f>RIGHT(表格1[[#This Row],[年月]],2)</f>
        <v>01</v>
      </c>
      <c r="E6350" s="5">
        <v>10018000</v>
      </c>
      <c r="F6350" s="2" t="str">
        <f>VLOOKUP(TEXT(表格1[[#This Row],[地區]],"00000000"),縣市代碼,2,0)</f>
        <v>新竹市</v>
      </c>
      <c r="G6350" s="2" t="s">
        <v>10</v>
      </c>
      <c r="H6350" s="13">
        <v>801128</v>
      </c>
      <c r="I6350" s="14">
        <v>2150383912</v>
      </c>
      <c r="J6350" s="14">
        <f>表格1[[#This Row],[信用卡交易筆數]]/1000</f>
        <v>801.12800000000004</v>
      </c>
      <c r="K6350" s="14">
        <f>表格1[[#This Row],[信用卡交易金額'[新臺幣']]]/1000</f>
        <v>2150383.912</v>
      </c>
      <c r="L6350" s="14">
        <f>表格1[[#This Row],[信用卡交易金額'[新臺幣']]]/1000000</f>
        <v>2150.3839119999998</v>
      </c>
      <c r="M6350" s="14" t="str" cm="1">
        <f t="array" ref="M6350">_xlfn.TEXTJOIN("", TRUE, _xlfn.XLOOKUP(TRUE, VALUE(表格1[[#This Row],[年月]]) &lt;= VALUE($R$8:$R$12), $Q$8:$Q$12)) &amp; "年度"</f>
        <v>2024年度</v>
      </c>
    </row>
    <row r="6351" spans="1:13" x14ac:dyDescent="0.3">
      <c r="A6351" s="2">
        <v>202401</v>
      </c>
      <c r="B6351" s="19">
        <f>DATE(表格1[[#This Row],[年]],表格1[[#This Row],[月]],1)</f>
        <v>45292</v>
      </c>
      <c r="C6351" s="2" t="str">
        <f>LEFT(表格1[[#This Row],[年月]],4)</f>
        <v>2024</v>
      </c>
      <c r="D6351" s="2" t="str">
        <f>RIGHT(表格1[[#This Row],[年月]],2)</f>
        <v>01</v>
      </c>
      <c r="E6351" s="5">
        <v>10005000</v>
      </c>
      <c r="F6351" s="2" t="str">
        <f>VLOOKUP(TEXT(表格1[[#This Row],[地區]],"00000000"),縣市代碼,2,0)</f>
        <v>苗栗縣</v>
      </c>
      <c r="G6351" s="2" t="s">
        <v>4</v>
      </c>
      <c r="H6351" s="13">
        <v>963106</v>
      </c>
      <c r="I6351" s="14">
        <v>496049423</v>
      </c>
      <c r="J6351" s="14">
        <f>表格1[[#This Row],[信用卡交易筆數]]/1000</f>
        <v>963.10599999999999</v>
      </c>
      <c r="K6351" s="14">
        <f>表格1[[#This Row],[信用卡交易金額'[新臺幣']]]/1000</f>
        <v>496049.42300000001</v>
      </c>
      <c r="L6351" s="14">
        <f>表格1[[#This Row],[信用卡交易金額'[新臺幣']]]/1000000</f>
        <v>496.04942299999999</v>
      </c>
      <c r="M6351" s="14" t="str" cm="1">
        <f t="array" ref="M6351">_xlfn.TEXTJOIN("", TRUE, _xlfn.XLOOKUP(TRUE, VALUE(表格1[[#This Row],[年月]]) &lt;= VALUE($R$8:$R$12), $Q$8:$Q$12)) &amp; "年度"</f>
        <v>2024年度</v>
      </c>
    </row>
    <row r="6352" spans="1:13" x14ac:dyDescent="0.3">
      <c r="A6352" s="2">
        <v>202401</v>
      </c>
      <c r="B6352" s="19">
        <f>DATE(表格1[[#This Row],[年]],表格1[[#This Row],[月]],1)</f>
        <v>45292</v>
      </c>
      <c r="C6352" s="2" t="str">
        <f>LEFT(表格1[[#This Row],[年月]],4)</f>
        <v>2024</v>
      </c>
      <c r="D6352" s="2" t="str">
        <f>RIGHT(表格1[[#This Row],[年月]],2)</f>
        <v>01</v>
      </c>
      <c r="E6352" s="5">
        <v>10005000</v>
      </c>
      <c r="F6352" s="2" t="str">
        <f>VLOOKUP(TEXT(表格1[[#This Row],[地區]],"00000000"),縣市代碼,2,0)</f>
        <v>苗栗縣</v>
      </c>
      <c r="G6352" s="2" t="s">
        <v>5</v>
      </c>
      <c r="H6352" s="13">
        <v>70622</v>
      </c>
      <c r="I6352" s="14">
        <v>201608827</v>
      </c>
      <c r="J6352" s="14">
        <f>表格1[[#This Row],[信用卡交易筆數]]/1000</f>
        <v>70.622</v>
      </c>
      <c r="K6352" s="14">
        <f>表格1[[#This Row],[信用卡交易金額'[新臺幣']]]/1000</f>
        <v>201608.82699999999</v>
      </c>
      <c r="L6352" s="14">
        <f>表格1[[#This Row],[信用卡交易金額'[新臺幣']]]/1000000</f>
        <v>201.60882699999999</v>
      </c>
      <c r="M6352" s="14" t="str" cm="1">
        <f t="array" ref="M6352">_xlfn.TEXTJOIN("", TRUE, _xlfn.XLOOKUP(TRUE, VALUE(表格1[[#This Row],[年月]]) &lt;= VALUE($R$8:$R$12), $Q$8:$Q$12)) &amp; "年度"</f>
        <v>2024年度</v>
      </c>
    </row>
    <row r="6353" spans="1:13" x14ac:dyDescent="0.3">
      <c r="A6353" s="2">
        <v>202401</v>
      </c>
      <c r="B6353" s="19">
        <f>DATE(表格1[[#This Row],[年]],表格1[[#This Row],[月]],1)</f>
        <v>45292</v>
      </c>
      <c r="C6353" s="2" t="str">
        <f>LEFT(表格1[[#This Row],[年月]],4)</f>
        <v>2024</v>
      </c>
      <c r="D6353" s="2" t="str">
        <f>RIGHT(表格1[[#This Row],[年月]],2)</f>
        <v>01</v>
      </c>
      <c r="E6353" s="5">
        <v>10005000</v>
      </c>
      <c r="F6353" s="2" t="str">
        <f>VLOOKUP(TEXT(表格1[[#This Row],[地區]],"00000000"),縣市代碼,2,0)</f>
        <v>苗栗縣</v>
      </c>
      <c r="G6353" s="2" t="s">
        <v>6</v>
      </c>
      <c r="H6353" s="13">
        <v>100303</v>
      </c>
      <c r="I6353" s="14">
        <v>339644659</v>
      </c>
      <c r="J6353" s="14">
        <f>表格1[[#This Row],[信用卡交易筆數]]/1000</f>
        <v>100.303</v>
      </c>
      <c r="K6353" s="14">
        <f>表格1[[#This Row],[信用卡交易金額'[新臺幣']]]/1000</f>
        <v>339644.65899999999</v>
      </c>
      <c r="L6353" s="14">
        <f>表格1[[#This Row],[信用卡交易金額'[新臺幣']]]/1000000</f>
        <v>339.64465899999999</v>
      </c>
      <c r="M6353" s="14" t="str" cm="1">
        <f t="array" ref="M6353">_xlfn.TEXTJOIN("", TRUE, _xlfn.XLOOKUP(TRUE, VALUE(表格1[[#This Row],[年月]]) &lt;= VALUE($R$8:$R$12), $Q$8:$Q$12)) &amp; "年度"</f>
        <v>2024年度</v>
      </c>
    </row>
    <row r="6354" spans="1:13" x14ac:dyDescent="0.3">
      <c r="A6354" s="2">
        <v>202401</v>
      </c>
      <c r="B6354" s="19">
        <f>DATE(表格1[[#This Row],[年]],表格1[[#This Row],[月]],1)</f>
        <v>45292</v>
      </c>
      <c r="C6354" s="2" t="str">
        <f>LEFT(表格1[[#This Row],[年月]],4)</f>
        <v>2024</v>
      </c>
      <c r="D6354" s="2" t="str">
        <f>RIGHT(表格1[[#This Row],[年月]],2)</f>
        <v>01</v>
      </c>
      <c r="E6354" s="5">
        <v>10005000</v>
      </c>
      <c r="F6354" s="2" t="str">
        <f>VLOOKUP(TEXT(表格1[[#This Row],[地區]],"00000000"),縣市代碼,2,0)</f>
        <v>苗栗縣</v>
      </c>
      <c r="G6354" s="2" t="s">
        <v>7</v>
      </c>
      <c r="H6354" s="13">
        <v>608698</v>
      </c>
      <c r="I6354" s="14">
        <v>722990856</v>
      </c>
      <c r="J6354" s="14">
        <f>表格1[[#This Row],[信用卡交易筆數]]/1000</f>
        <v>608.69799999999998</v>
      </c>
      <c r="K6354" s="14">
        <f>表格1[[#This Row],[信用卡交易金額'[新臺幣']]]/1000</f>
        <v>722990.85600000003</v>
      </c>
      <c r="L6354" s="14">
        <f>表格1[[#This Row],[信用卡交易金額'[新臺幣']]]/1000000</f>
        <v>722.99085600000001</v>
      </c>
      <c r="M6354" s="14" t="str" cm="1">
        <f t="array" ref="M6354">_xlfn.TEXTJOIN("", TRUE, _xlfn.XLOOKUP(TRUE, VALUE(表格1[[#This Row],[年月]]) &lt;= VALUE($R$8:$R$12), $Q$8:$Q$12)) &amp; "年度"</f>
        <v>2024年度</v>
      </c>
    </row>
    <row r="6355" spans="1:13" x14ac:dyDescent="0.3">
      <c r="A6355" s="2">
        <v>202401</v>
      </c>
      <c r="B6355" s="19">
        <f>DATE(表格1[[#This Row],[年]],表格1[[#This Row],[月]],1)</f>
        <v>45292</v>
      </c>
      <c r="C6355" s="2" t="str">
        <f>LEFT(表格1[[#This Row],[年月]],4)</f>
        <v>2024</v>
      </c>
      <c r="D6355" s="2" t="str">
        <f>RIGHT(表格1[[#This Row],[年月]],2)</f>
        <v>01</v>
      </c>
      <c r="E6355" s="5">
        <v>10005000</v>
      </c>
      <c r="F6355" s="2" t="str">
        <f>VLOOKUP(TEXT(表格1[[#This Row],[地區]],"00000000"),縣市代碼,2,0)</f>
        <v>苗栗縣</v>
      </c>
      <c r="G6355" s="2" t="s">
        <v>8</v>
      </c>
      <c r="H6355" s="13">
        <v>394645</v>
      </c>
      <c r="I6355" s="14">
        <v>766877526</v>
      </c>
      <c r="J6355" s="14">
        <f>表格1[[#This Row],[信用卡交易筆數]]/1000</f>
        <v>394.64499999999998</v>
      </c>
      <c r="K6355" s="14">
        <f>表格1[[#This Row],[信用卡交易金額'[新臺幣']]]/1000</f>
        <v>766877.52599999995</v>
      </c>
      <c r="L6355" s="14">
        <f>表格1[[#This Row],[信用卡交易金額'[新臺幣']]]/1000000</f>
        <v>766.87752599999999</v>
      </c>
      <c r="M6355" s="14" t="str" cm="1">
        <f t="array" ref="M6355">_xlfn.TEXTJOIN("", TRUE, _xlfn.XLOOKUP(TRUE, VALUE(表格1[[#This Row],[年月]]) &lt;= VALUE($R$8:$R$12), $Q$8:$Q$12)) &amp; "年度"</f>
        <v>2024年度</v>
      </c>
    </row>
    <row r="6356" spans="1:13" x14ac:dyDescent="0.3">
      <c r="A6356" s="2">
        <v>202401</v>
      </c>
      <c r="B6356" s="19">
        <f>DATE(表格1[[#This Row],[年]],表格1[[#This Row],[月]],1)</f>
        <v>45292</v>
      </c>
      <c r="C6356" s="2" t="str">
        <f>LEFT(表格1[[#This Row],[年月]],4)</f>
        <v>2024</v>
      </c>
      <c r="D6356" s="2" t="str">
        <f>RIGHT(表格1[[#This Row],[年月]],2)</f>
        <v>01</v>
      </c>
      <c r="E6356" s="5">
        <v>10005000</v>
      </c>
      <c r="F6356" s="2" t="str">
        <f>VLOOKUP(TEXT(表格1[[#This Row],[地區]],"00000000"),縣市代碼,2,0)</f>
        <v>苗栗縣</v>
      </c>
      <c r="G6356" s="2" t="s">
        <v>9</v>
      </c>
      <c r="H6356" s="13">
        <v>811071</v>
      </c>
      <c r="I6356" s="14">
        <v>1133091431</v>
      </c>
      <c r="J6356" s="14">
        <f>表格1[[#This Row],[信用卡交易筆數]]/1000</f>
        <v>811.07100000000003</v>
      </c>
      <c r="K6356" s="14">
        <f>表格1[[#This Row],[信用卡交易金額'[新臺幣']]]/1000</f>
        <v>1133091.4310000001</v>
      </c>
      <c r="L6356" s="14">
        <f>表格1[[#This Row],[信用卡交易金額'[新臺幣']]]/1000000</f>
        <v>1133.0914310000001</v>
      </c>
      <c r="M6356" s="14" t="str" cm="1">
        <f t="array" ref="M6356">_xlfn.TEXTJOIN("", TRUE, _xlfn.XLOOKUP(TRUE, VALUE(表格1[[#This Row],[年月]]) &lt;= VALUE($R$8:$R$12), $Q$8:$Q$12)) &amp; "年度"</f>
        <v>2024年度</v>
      </c>
    </row>
    <row r="6357" spans="1:13" x14ac:dyDescent="0.3">
      <c r="A6357" s="2">
        <v>202401</v>
      </c>
      <c r="B6357" s="19">
        <f>DATE(表格1[[#This Row],[年]],表格1[[#This Row],[月]],1)</f>
        <v>45292</v>
      </c>
      <c r="C6357" s="2" t="str">
        <f>LEFT(表格1[[#This Row],[年月]],4)</f>
        <v>2024</v>
      </c>
      <c r="D6357" s="2" t="str">
        <f>RIGHT(表格1[[#This Row],[年月]],2)</f>
        <v>01</v>
      </c>
      <c r="E6357" s="5">
        <v>10005000</v>
      </c>
      <c r="F6357" s="2" t="str">
        <f>VLOOKUP(TEXT(表格1[[#This Row],[地區]],"00000000"),縣市代碼,2,0)</f>
        <v>苗栗縣</v>
      </c>
      <c r="G6357" s="2" t="s">
        <v>10</v>
      </c>
      <c r="H6357" s="13">
        <v>525978</v>
      </c>
      <c r="I6357" s="14">
        <v>1320801652</v>
      </c>
      <c r="J6357" s="14">
        <f>表格1[[#This Row],[信用卡交易筆數]]/1000</f>
        <v>525.97799999999995</v>
      </c>
      <c r="K6357" s="14">
        <f>表格1[[#This Row],[信用卡交易金額'[新臺幣']]]/1000</f>
        <v>1320801.652</v>
      </c>
      <c r="L6357" s="14">
        <f>表格1[[#This Row],[信用卡交易金額'[新臺幣']]]/1000000</f>
        <v>1320.8016520000001</v>
      </c>
      <c r="M6357" s="14" t="str" cm="1">
        <f t="array" ref="M6357">_xlfn.TEXTJOIN("", TRUE, _xlfn.XLOOKUP(TRUE, VALUE(表格1[[#This Row],[年月]]) &lt;= VALUE($R$8:$R$12), $Q$8:$Q$12)) &amp; "年度"</f>
        <v>2024年度</v>
      </c>
    </row>
    <row r="6358" spans="1:13" x14ac:dyDescent="0.3">
      <c r="A6358" s="2">
        <v>202401</v>
      </c>
      <c r="B6358" s="19">
        <f>DATE(表格1[[#This Row],[年]],表格1[[#This Row],[月]],1)</f>
        <v>45292</v>
      </c>
      <c r="C6358" s="2" t="str">
        <f>LEFT(表格1[[#This Row],[年月]],4)</f>
        <v>2024</v>
      </c>
      <c r="D6358" s="2" t="str">
        <f>RIGHT(表格1[[#This Row],[年月]],2)</f>
        <v>01</v>
      </c>
      <c r="E6358" s="5">
        <v>66000000</v>
      </c>
      <c r="F6358" s="2" t="str">
        <f>VLOOKUP(TEXT(表格1[[#This Row],[地區]],"00000000"),縣市代碼,2,0)</f>
        <v>臺中市</v>
      </c>
      <c r="G6358" s="2" t="s">
        <v>4</v>
      </c>
      <c r="H6358" s="13">
        <v>8921146</v>
      </c>
      <c r="I6358" s="14">
        <v>4976608972</v>
      </c>
      <c r="J6358" s="14">
        <f>表格1[[#This Row],[信用卡交易筆數]]/1000</f>
        <v>8921.1460000000006</v>
      </c>
      <c r="K6358" s="14">
        <f>表格1[[#This Row],[信用卡交易金額'[新臺幣']]]/1000</f>
        <v>4976608.9720000001</v>
      </c>
      <c r="L6358" s="14">
        <f>表格1[[#This Row],[信用卡交易金額'[新臺幣']]]/1000000</f>
        <v>4976.608972</v>
      </c>
      <c r="M6358" s="14" t="str" cm="1">
        <f t="array" ref="M6358">_xlfn.TEXTJOIN("", TRUE, _xlfn.XLOOKUP(TRUE, VALUE(表格1[[#This Row],[年月]]) &lt;= VALUE($R$8:$R$12), $Q$8:$Q$12)) &amp; "年度"</f>
        <v>2024年度</v>
      </c>
    </row>
    <row r="6359" spans="1:13" x14ac:dyDescent="0.3">
      <c r="A6359" s="2">
        <v>202401</v>
      </c>
      <c r="B6359" s="19">
        <f>DATE(表格1[[#This Row],[年]],表格1[[#This Row],[月]],1)</f>
        <v>45292</v>
      </c>
      <c r="C6359" s="2" t="str">
        <f>LEFT(表格1[[#This Row],[年月]],4)</f>
        <v>2024</v>
      </c>
      <c r="D6359" s="2" t="str">
        <f>RIGHT(表格1[[#This Row],[年月]],2)</f>
        <v>01</v>
      </c>
      <c r="E6359" s="5">
        <v>66000000</v>
      </c>
      <c r="F6359" s="2" t="str">
        <f>VLOOKUP(TEXT(表格1[[#This Row],[地區]],"00000000"),縣市代碼,2,0)</f>
        <v>臺中市</v>
      </c>
      <c r="G6359" s="2" t="s">
        <v>5</v>
      </c>
      <c r="H6359" s="13">
        <v>568010</v>
      </c>
      <c r="I6359" s="14">
        <v>1759327801</v>
      </c>
      <c r="J6359" s="14">
        <f>表格1[[#This Row],[信用卡交易筆數]]/1000</f>
        <v>568.01</v>
      </c>
      <c r="K6359" s="14">
        <f>表格1[[#This Row],[信用卡交易金額'[新臺幣']]]/1000</f>
        <v>1759327.801</v>
      </c>
      <c r="L6359" s="14">
        <f>表格1[[#This Row],[信用卡交易金額'[新臺幣']]]/1000000</f>
        <v>1759.3278009999999</v>
      </c>
      <c r="M6359" s="14" t="str" cm="1">
        <f t="array" ref="M6359">_xlfn.TEXTJOIN("", TRUE, _xlfn.XLOOKUP(TRUE, VALUE(表格1[[#This Row],[年月]]) &lt;= VALUE($R$8:$R$12), $Q$8:$Q$12)) &amp; "年度"</f>
        <v>2024年度</v>
      </c>
    </row>
    <row r="6360" spans="1:13" x14ac:dyDescent="0.3">
      <c r="A6360" s="2">
        <v>202401</v>
      </c>
      <c r="B6360" s="19">
        <f>DATE(表格1[[#This Row],[年]],表格1[[#This Row],[月]],1)</f>
        <v>45292</v>
      </c>
      <c r="C6360" s="2" t="str">
        <f>LEFT(表格1[[#This Row],[年月]],4)</f>
        <v>2024</v>
      </c>
      <c r="D6360" s="2" t="str">
        <f>RIGHT(表格1[[#This Row],[年月]],2)</f>
        <v>01</v>
      </c>
      <c r="E6360" s="5">
        <v>66000000</v>
      </c>
      <c r="F6360" s="2" t="str">
        <f>VLOOKUP(TEXT(表格1[[#This Row],[地區]],"00000000"),縣市代碼,2,0)</f>
        <v>臺中市</v>
      </c>
      <c r="G6360" s="2" t="s">
        <v>6</v>
      </c>
      <c r="H6360" s="13">
        <v>797548</v>
      </c>
      <c r="I6360" s="14">
        <v>2781068719</v>
      </c>
      <c r="J6360" s="14">
        <f>表格1[[#This Row],[信用卡交易筆數]]/1000</f>
        <v>797.548</v>
      </c>
      <c r="K6360" s="14">
        <f>表格1[[#This Row],[信用卡交易金額'[新臺幣']]]/1000</f>
        <v>2781068.719</v>
      </c>
      <c r="L6360" s="14">
        <f>表格1[[#This Row],[信用卡交易金額'[新臺幣']]]/1000000</f>
        <v>2781.0687189999999</v>
      </c>
      <c r="M6360" s="14" t="str" cm="1">
        <f t="array" ref="M6360">_xlfn.TEXTJOIN("", TRUE, _xlfn.XLOOKUP(TRUE, VALUE(表格1[[#This Row],[年月]]) &lt;= VALUE($R$8:$R$12), $Q$8:$Q$12)) &amp; "年度"</f>
        <v>2024年度</v>
      </c>
    </row>
    <row r="6361" spans="1:13" x14ac:dyDescent="0.3">
      <c r="A6361" s="2">
        <v>202401</v>
      </c>
      <c r="B6361" s="19">
        <f>DATE(表格1[[#This Row],[年]],表格1[[#This Row],[月]],1)</f>
        <v>45292</v>
      </c>
      <c r="C6361" s="2" t="str">
        <f>LEFT(表格1[[#This Row],[年月]],4)</f>
        <v>2024</v>
      </c>
      <c r="D6361" s="2" t="str">
        <f>RIGHT(表格1[[#This Row],[年月]],2)</f>
        <v>01</v>
      </c>
      <c r="E6361" s="5">
        <v>66000000</v>
      </c>
      <c r="F6361" s="2" t="str">
        <f>VLOOKUP(TEXT(表格1[[#This Row],[地區]],"00000000"),縣市代碼,2,0)</f>
        <v>臺中市</v>
      </c>
      <c r="G6361" s="2" t="s">
        <v>7</v>
      </c>
      <c r="H6361" s="13">
        <v>4449975</v>
      </c>
      <c r="I6361" s="14">
        <v>5025415941</v>
      </c>
      <c r="J6361" s="14">
        <f>表格1[[#This Row],[信用卡交易筆數]]/1000</f>
        <v>4449.9750000000004</v>
      </c>
      <c r="K6361" s="14">
        <f>表格1[[#This Row],[信用卡交易金額'[新臺幣']]]/1000</f>
        <v>5025415.9409999996</v>
      </c>
      <c r="L6361" s="14">
        <f>表格1[[#This Row],[信用卡交易金額'[新臺幣']]]/1000000</f>
        <v>5025.4159410000002</v>
      </c>
      <c r="M6361" s="14" t="str" cm="1">
        <f t="array" ref="M6361">_xlfn.TEXTJOIN("", TRUE, _xlfn.XLOOKUP(TRUE, VALUE(表格1[[#This Row],[年月]]) &lt;= VALUE($R$8:$R$12), $Q$8:$Q$12)) &amp; "年度"</f>
        <v>2024年度</v>
      </c>
    </row>
    <row r="6362" spans="1:13" x14ac:dyDescent="0.3">
      <c r="A6362" s="2">
        <v>202401</v>
      </c>
      <c r="B6362" s="19">
        <f>DATE(表格1[[#This Row],[年]],表格1[[#This Row],[月]],1)</f>
        <v>45292</v>
      </c>
      <c r="C6362" s="2" t="str">
        <f>LEFT(表格1[[#This Row],[年月]],4)</f>
        <v>2024</v>
      </c>
      <c r="D6362" s="2" t="str">
        <f>RIGHT(表格1[[#This Row],[年月]],2)</f>
        <v>01</v>
      </c>
      <c r="E6362" s="5">
        <v>66000000</v>
      </c>
      <c r="F6362" s="2" t="str">
        <f>VLOOKUP(TEXT(表格1[[#This Row],[地區]],"00000000"),縣市代碼,2,0)</f>
        <v>臺中市</v>
      </c>
      <c r="G6362" s="2" t="s">
        <v>8</v>
      </c>
      <c r="H6362" s="13">
        <v>3169844</v>
      </c>
      <c r="I6362" s="14">
        <v>7496407221</v>
      </c>
      <c r="J6362" s="14">
        <f>表格1[[#This Row],[信用卡交易筆數]]/1000</f>
        <v>3169.8440000000001</v>
      </c>
      <c r="K6362" s="14">
        <f>表格1[[#This Row],[信用卡交易金額'[新臺幣']]]/1000</f>
        <v>7496407.2209999999</v>
      </c>
      <c r="L6362" s="14">
        <f>表格1[[#This Row],[信用卡交易金額'[新臺幣']]]/1000000</f>
        <v>7496.4072210000004</v>
      </c>
      <c r="M6362" s="14" t="str" cm="1">
        <f t="array" ref="M6362">_xlfn.TEXTJOIN("", TRUE, _xlfn.XLOOKUP(TRUE, VALUE(表格1[[#This Row],[年月]]) &lt;= VALUE($R$8:$R$12), $Q$8:$Q$12)) &amp; "年度"</f>
        <v>2024年度</v>
      </c>
    </row>
    <row r="6363" spans="1:13" x14ac:dyDescent="0.3">
      <c r="A6363" s="2">
        <v>202401</v>
      </c>
      <c r="B6363" s="19">
        <f>DATE(表格1[[#This Row],[年]],表格1[[#This Row],[月]],1)</f>
        <v>45292</v>
      </c>
      <c r="C6363" s="2" t="str">
        <f>LEFT(表格1[[#This Row],[年月]],4)</f>
        <v>2024</v>
      </c>
      <c r="D6363" s="2" t="str">
        <f>RIGHT(表格1[[#This Row],[年月]],2)</f>
        <v>01</v>
      </c>
      <c r="E6363" s="5">
        <v>66000000</v>
      </c>
      <c r="F6363" s="2" t="str">
        <f>VLOOKUP(TEXT(表格1[[#This Row],[地區]],"00000000"),縣市代碼,2,0)</f>
        <v>臺中市</v>
      </c>
      <c r="G6363" s="2" t="s">
        <v>9</v>
      </c>
      <c r="H6363" s="13">
        <v>7066401</v>
      </c>
      <c r="I6363" s="14">
        <v>10477317703</v>
      </c>
      <c r="J6363" s="14">
        <f>表格1[[#This Row],[信用卡交易筆數]]/1000</f>
        <v>7066.4009999999998</v>
      </c>
      <c r="K6363" s="14">
        <f>表格1[[#This Row],[信用卡交易金額'[新臺幣']]]/1000</f>
        <v>10477317.703</v>
      </c>
      <c r="L6363" s="14">
        <f>表格1[[#This Row],[信用卡交易金額'[新臺幣']]]/1000000</f>
        <v>10477.317703000001</v>
      </c>
      <c r="M6363" s="14" t="str" cm="1">
        <f t="array" ref="M6363">_xlfn.TEXTJOIN("", TRUE, _xlfn.XLOOKUP(TRUE, VALUE(表格1[[#This Row],[年月]]) &lt;= VALUE($R$8:$R$12), $Q$8:$Q$12)) &amp; "年度"</f>
        <v>2024年度</v>
      </c>
    </row>
    <row r="6364" spans="1:13" x14ac:dyDescent="0.3">
      <c r="A6364" s="2">
        <v>202401</v>
      </c>
      <c r="B6364" s="19">
        <f>DATE(表格1[[#This Row],[年]],表格1[[#This Row],[月]],1)</f>
        <v>45292</v>
      </c>
      <c r="C6364" s="2" t="str">
        <f>LEFT(表格1[[#This Row],[年月]],4)</f>
        <v>2024</v>
      </c>
      <c r="D6364" s="2" t="str">
        <f>RIGHT(表格1[[#This Row],[年月]],2)</f>
        <v>01</v>
      </c>
      <c r="E6364" s="5">
        <v>66000000</v>
      </c>
      <c r="F6364" s="2" t="str">
        <f>VLOOKUP(TEXT(表格1[[#This Row],[地區]],"00000000"),縣市代碼,2,0)</f>
        <v>臺中市</v>
      </c>
      <c r="G6364" s="2" t="s">
        <v>10</v>
      </c>
      <c r="H6364" s="13">
        <v>3729739</v>
      </c>
      <c r="I6364" s="14">
        <v>11787143233</v>
      </c>
      <c r="J6364" s="14">
        <f>表格1[[#This Row],[信用卡交易筆數]]/1000</f>
        <v>3729.739</v>
      </c>
      <c r="K6364" s="14">
        <f>表格1[[#This Row],[信用卡交易金額'[新臺幣']]]/1000</f>
        <v>11787143.232999999</v>
      </c>
      <c r="L6364" s="14">
        <f>表格1[[#This Row],[信用卡交易金額'[新臺幣']]]/1000000</f>
        <v>11787.143233000001</v>
      </c>
      <c r="M6364" s="14" t="str" cm="1">
        <f t="array" ref="M6364">_xlfn.TEXTJOIN("", TRUE, _xlfn.XLOOKUP(TRUE, VALUE(表格1[[#This Row],[年月]]) &lt;= VALUE($R$8:$R$12), $Q$8:$Q$12)) &amp; "年度"</f>
        <v>2024年度</v>
      </c>
    </row>
    <row r="6365" spans="1:13" x14ac:dyDescent="0.3">
      <c r="A6365" s="2">
        <v>202401</v>
      </c>
      <c r="B6365" s="19">
        <f>DATE(表格1[[#This Row],[年]],表格1[[#This Row],[月]],1)</f>
        <v>45292</v>
      </c>
      <c r="C6365" s="2" t="str">
        <f>LEFT(表格1[[#This Row],[年月]],4)</f>
        <v>2024</v>
      </c>
      <c r="D6365" s="2" t="str">
        <f>RIGHT(表格1[[#This Row],[年月]],2)</f>
        <v>01</v>
      </c>
      <c r="E6365" s="5">
        <v>10007000</v>
      </c>
      <c r="F6365" s="2" t="str">
        <f>VLOOKUP(TEXT(表格1[[#This Row],[地區]],"00000000"),縣市代碼,2,0)</f>
        <v>彰化縣</v>
      </c>
      <c r="G6365" s="2" t="s">
        <v>4</v>
      </c>
      <c r="H6365" s="13">
        <v>1932022</v>
      </c>
      <c r="I6365" s="14">
        <v>1020973871</v>
      </c>
      <c r="J6365" s="14">
        <f>表格1[[#This Row],[信用卡交易筆數]]/1000</f>
        <v>1932.0219999999999</v>
      </c>
      <c r="K6365" s="14">
        <f>表格1[[#This Row],[信用卡交易金額'[新臺幣']]]/1000</f>
        <v>1020973.871</v>
      </c>
      <c r="L6365" s="14">
        <f>表格1[[#This Row],[信用卡交易金額'[新臺幣']]]/1000000</f>
        <v>1020.973871</v>
      </c>
      <c r="M6365" s="14" t="str" cm="1">
        <f t="array" ref="M6365">_xlfn.TEXTJOIN("", TRUE, _xlfn.XLOOKUP(TRUE, VALUE(表格1[[#This Row],[年月]]) &lt;= VALUE($R$8:$R$12), $Q$8:$Q$12)) &amp; "年度"</f>
        <v>2024年度</v>
      </c>
    </row>
    <row r="6366" spans="1:13" x14ac:dyDescent="0.3">
      <c r="A6366" s="2">
        <v>202401</v>
      </c>
      <c r="B6366" s="19">
        <f>DATE(表格1[[#This Row],[年]],表格1[[#This Row],[月]],1)</f>
        <v>45292</v>
      </c>
      <c r="C6366" s="2" t="str">
        <f>LEFT(表格1[[#This Row],[年月]],4)</f>
        <v>2024</v>
      </c>
      <c r="D6366" s="2" t="str">
        <f>RIGHT(表格1[[#This Row],[年月]],2)</f>
        <v>01</v>
      </c>
      <c r="E6366" s="5">
        <v>10007000</v>
      </c>
      <c r="F6366" s="2" t="str">
        <f>VLOOKUP(TEXT(表格1[[#This Row],[地區]],"00000000"),縣市代碼,2,0)</f>
        <v>彰化縣</v>
      </c>
      <c r="G6366" s="2" t="s">
        <v>5</v>
      </c>
      <c r="H6366" s="13">
        <v>159420</v>
      </c>
      <c r="I6366" s="14">
        <v>442045632</v>
      </c>
      <c r="J6366" s="14">
        <f>表格1[[#This Row],[信用卡交易筆數]]/1000</f>
        <v>159.41999999999999</v>
      </c>
      <c r="K6366" s="14">
        <f>表格1[[#This Row],[信用卡交易金額'[新臺幣']]]/1000</f>
        <v>442045.63199999998</v>
      </c>
      <c r="L6366" s="14">
        <f>表格1[[#This Row],[信用卡交易金額'[新臺幣']]]/1000000</f>
        <v>442.04563200000001</v>
      </c>
      <c r="M6366" s="14" t="str" cm="1">
        <f t="array" ref="M6366">_xlfn.TEXTJOIN("", TRUE, _xlfn.XLOOKUP(TRUE, VALUE(表格1[[#This Row],[年月]]) &lt;= VALUE($R$8:$R$12), $Q$8:$Q$12)) &amp; "年度"</f>
        <v>2024年度</v>
      </c>
    </row>
    <row r="6367" spans="1:13" x14ac:dyDescent="0.3">
      <c r="A6367" s="2">
        <v>202401</v>
      </c>
      <c r="B6367" s="19">
        <f>DATE(表格1[[#This Row],[年]],表格1[[#This Row],[月]],1)</f>
        <v>45292</v>
      </c>
      <c r="C6367" s="2" t="str">
        <f>LEFT(表格1[[#This Row],[年月]],4)</f>
        <v>2024</v>
      </c>
      <c r="D6367" s="2" t="str">
        <f>RIGHT(表格1[[#This Row],[年月]],2)</f>
        <v>01</v>
      </c>
      <c r="E6367" s="5">
        <v>10007000</v>
      </c>
      <c r="F6367" s="2" t="str">
        <f>VLOOKUP(TEXT(表格1[[#This Row],[地區]],"00000000"),縣市代碼,2,0)</f>
        <v>彰化縣</v>
      </c>
      <c r="G6367" s="2" t="s">
        <v>6</v>
      </c>
      <c r="H6367" s="13">
        <v>207727</v>
      </c>
      <c r="I6367" s="14">
        <v>611420738</v>
      </c>
      <c r="J6367" s="14">
        <f>表格1[[#This Row],[信用卡交易筆數]]/1000</f>
        <v>207.727</v>
      </c>
      <c r="K6367" s="14">
        <f>表格1[[#This Row],[信用卡交易金額'[新臺幣']]]/1000</f>
        <v>611420.73800000001</v>
      </c>
      <c r="L6367" s="14">
        <f>表格1[[#This Row],[信用卡交易金額'[新臺幣']]]/1000000</f>
        <v>611.42073800000003</v>
      </c>
      <c r="M6367" s="14" t="str" cm="1">
        <f t="array" ref="M6367">_xlfn.TEXTJOIN("", TRUE, _xlfn.XLOOKUP(TRUE, VALUE(表格1[[#This Row],[年月]]) &lt;= VALUE($R$8:$R$12), $Q$8:$Q$12)) &amp; "年度"</f>
        <v>2024年度</v>
      </c>
    </row>
    <row r="6368" spans="1:13" x14ac:dyDescent="0.3">
      <c r="A6368" s="2">
        <v>202401</v>
      </c>
      <c r="B6368" s="19">
        <f>DATE(表格1[[#This Row],[年]],表格1[[#This Row],[月]],1)</f>
        <v>45292</v>
      </c>
      <c r="C6368" s="2" t="str">
        <f>LEFT(表格1[[#This Row],[年月]],4)</f>
        <v>2024</v>
      </c>
      <c r="D6368" s="2" t="str">
        <f>RIGHT(表格1[[#This Row],[年月]],2)</f>
        <v>01</v>
      </c>
      <c r="E6368" s="5">
        <v>10007000</v>
      </c>
      <c r="F6368" s="2" t="str">
        <f>VLOOKUP(TEXT(表格1[[#This Row],[地區]],"00000000"),縣市代碼,2,0)</f>
        <v>彰化縣</v>
      </c>
      <c r="G6368" s="2" t="s">
        <v>7</v>
      </c>
      <c r="H6368" s="13">
        <v>1256558</v>
      </c>
      <c r="I6368" s="14">
        <v>1467444834</v>
      </c>
      <c r="J6368" s="14">
        <f>表格1[[#This Row],[信用卡交易筆數]]/1000</f>
        <v>1256.558</v>
      </c>
      <c r="K6368" s="14">
        <f>表格1[[#This Row],[信用卡交易金額'[新臺幣']]]/1000</f>
        <v>1467444.834</v>
      </c>
      <c r="L6368" s="14">
        <f>表格1[[#This Row],[信用卡交易金額'[新臺幣']]]/1000000</f>
        <v>1467.4448339999999</v>
      </c>
      <c r="M6368" s="14" t="str" cm="1">
        <f t="array" ref="M6368">_xlfn.TEXTJOIN("", TRUE, _xlfn.XLOOKUP(TRUE, VALUE(表格1[[#This Row],[年月]]) &lt;= VALUE($R$8:$R$12), $Q$8:$Q$12)) &amp; "年度"</f>
        <v>2024年度</v>
      </c>
    </row>
    <row r="6369" spans="1:13" x14ac:dyDescent="0.3">
      <c r="A6369" s="2">
        <v>202401</v>
      </c>
      <c r="B6369" s="19">
        <f>DATE(表格1[[#This Row],[年]],表格1[[#This Row],[月]],1)</f>
        <v>45292</v>
      </c>
      <c r="C6369" s="2" t="str">
        <f>LEFT(表格1[[#This Row],[年月]],4)</f>
        <v>2024</v>
      </c>
      <c r="D6369" s="2" t="str">
        <f>RIGHT(表格1[[#This Row],[年月]],2)</f>
        <v>01</v>
      </c>
      <c r="E6369" s="5">
        <v>10007000</v>
      </c>
      <c r="F6369" s="2" t="str">
        <f>VLOOKUP(TEXT(表格1[[#This Row],[地區]],"00000000"),縣市代碼,2,0)</f>
        <v>彰化縣</v>
      </c>
      <c r="G6369" s="2" t="s">
        <v>8</v>
      </c>
      <c r="H6369" s="13">
        <v>787258</v>
      </c>
      <c r="I6369" s="14">
        <v>1571658166</v>
      </c>
      <c r="J6369" s="14">
        <f>表格1[[#This Row],[信用卡交易筆數]]/1000</f>
        <v>787.25800000000004</v>
      </c>
      <c r="K6369" s="14">
        <f>表格1[[#This Row],[信用卡交易金額'[新臺幣']]]/1000</f>
        <v>1571658.166</v>
      </c>
      <c r="L6369" s="14">
        <f>表格1[[#This Row],[信用卡交易金額'[新臺幣']]]/1000000</f>
        <v>1571.6581659999999</v>
      </c>
      <c r="M6369" s="14" t="str" cm="1">
        <f t="array" ref="M6369">_xlfn.TEXTJOIN("", TRUE, _xlfn.XLOOKUP(TRUE, VALUE(表格1[[#This Row],[年月]]) &lt;= VALUE($R$8:$R$12), $Q$8:$Q$12)) &amp; "年度"</f>
        <v>2024年度</v>
      </c>
    </row>
    <row r="6370" spans="1:13" x14ac:dyDescent="0.3">
      <c r="A6370" s="2">
        <v>202401</v>
      </c>
      <c r="B6370" s="19">
        <f>DATE(表格1[[#This Row],[年]],表格1[[#This Row],[月]],1)</f>
        <v>45292</v>
      </c>
      <c r="C6370" s="2" t="str">
        <f>LEFT(表格1[[#This Row],[年月]],4)</f>
        <v>2024</v>
      </c>
      <c r="D6370" s="2" t="str">
        <f>RIGHT(表格1[[#This Row],[年月]],2)</f>
        <v>01</v>
      </c>
      <c r="E6370" s="5">
        <v>10007000</v>
      </c>
      <c r="F6370" s="2" t="str">
        <f>VLOOKUP(TEXT(表格1[[#This Row],[地區]],"00000000"),縣市代碼,2,0)</f>
        <v>彰化縣</v>
      </c>
      <c r="G6370" s="2" t="s">
        <v>9</v>
      </c>
      <c r="H6370" s="13">
        <v>1676880</v>
      </c>
      <c r="I6370" s="14">
        <v>2317325903</v>
      </c>
      <c r="J6370" s="14">
        <f>表格1[[#This Row],[信用卡交易筆數]]/1000</f>
        <v>1676.88</v>
      </c>
      <c r="K6370" s="14">
        <f>表格1[[#This Row],[信用卡交易金額'[新臺幣']]]/1000</f>
        <v>2317325.9029999999</v>
      </c>
      <c r="L6370" s="14">
        <f>表格1[[#This Row],[信用卡交易金額'[新臺幣']]]/1000000</f>
        <v>2317.3259029999999</v>
      </c>
      <c r="M6370" s="14" t="str" cm="1">
        <f t="array" ref="M6370">_xlfn.TEXTJOIN("", TRUE, _xlfn.XLOOKUP(TRUE, VALUE(表格1[[#This Row],[年月]]) &lt;= VALUE($R$8:$R$12), $Q$8:$Q$12)) &amp; "年度"</f>
        <v>2024年度</v>
      </c>
    </row>
    <row r="6371" spans="1:13" x14ac:dyDescent="0.3">
      <c r="A6371" s="2">
        <v>202401</v>
      </c>
      <c r="B6371" s="19">
        <f>DATE(表格1[[#This Row],[年]],表格1[[#This Row],[月]],1)</f>
        <v>45292</v>
      </c>
      <c r="C6371" s="2" t="str">
        <f>LEFT(表格1[[#This Row],[年月]],4)</f>
        <v>2024</v>
      </c>
      <c r="D6371" s="2" t="str">
        <f>RIGHT(表格1[[#This Row],[年月]],2)</f>
        <v>01</v>
      </c>
      <c r="E6371" s="5">
        <v>10007000</v>
      </c>
      <c r="F6371" s="2" t="str">
        <f>VLOOKUP(TEXT(表格1[[#This Row],[地區]],"00000000"),縣市代碼,2,0)</f>
        <v>彰化縣</v>
      </c>
      <c r="G6371" s="2" t="s">
        <v>10</v>
      </c>
      <c r="H6371" s="13">
        <v>1014771</v>
      </c>
      <c r="I6371" s="14">
        <v>3019320923</v>
      </c>
      <c r="J6371" s="14">
        <f>表格1[[#This Row],[信用卡交易筆數]]/1000</f>
        <v>1014.771</v>
      </c>
      <c r="K6371" s="14">
        <f>表格1[[#This Row],[信用卡交易金額'[新臺幣']]]/1000</f>
        <v>3019320.923</v>
      </c>
      <c r="L6371" s="14">
        <f>表格1[[#This Row],[信用卡交易金額'[新臺幣']]]/1000000</f>
        <v>3019.3209230000002</v>
      </c>
      <c r="M6371" s="14" t="str" cm="1">
        <f t="array" ref="M6371">_xlfn.TEXTJOIN("", TRUE, _xlfn.XLOOKUP(TRUE, VALUE(表格1[[#This Row],[年月]]) &lt;= VALUE($R$8:$R$12), $Q$8:$Q$12)) &amp; "年度"</f>
        <v>2024年度</v>
      </c>
    </row>
    <row r="6372" spans="1:13" x14ac:dyDescent="0.3">
      <c r="A6372" s="2">
        <v>202401</v>
      </c>
      <c r="B6372" s="19">
        <f>DATE(表格1[[#This Row],[年]],表格1[[#This Row],[月]],1)</f>
        <v>45292</v>
      </c>
      <c r="C6372" s="2" t="str">
        <f>LEFT(表格1[[#This Row],[年月]],4)</f>
        <v>2024</v>
      </c>
      <c r="D6372" s="2" t="str">
        <f>RIGHT(表格1[[#This Row],[年月]],2)</f>
        <v>01</v>
      </c>
      <c r="E6372" s="5">
        <v>10008000</v>
      </c>
      <c r="F6372" s="2" t="str">
        <f>VLOOKUP(TEXT(表格1[[#This Row],[地區]],"00000000"),縣市代碼,2,0)</f>
        <v>南投縣</v>
      </c>
      <c r="G6372" s="2" t="s">
        <v>4</v>
      </c>
      <c r="H6372" s="13">
        <v>621336</v>
      </c>
      <c r="I6372" s="14">
        <v>324921928</v>
      </c>
      <c r="J6372" s="14">
        <f>表格1[[#This Row],[信用卡交易筆數]]/1000</f>
        <v>621.33600000000001</v>
      </c>
      <c r="K6372" s="14">
        <f>表格1[[#This Row],[信用卡交易金額'[新臺幣']]]/1000</f>
        <v>324921.92800000001</v>
      </c>
      <c r="L6372" s="14">
        <f>表格1[[#This Row],[信用卡交易金額'[新臺幣']]]/1000000</f>
        <v>324.92192799999998</v>
      </c>
      <c r="M6372" s="14" t="str" cm="1">
        <f t="array" ref="M6372">_xlfn.TEXTJOIN("", TRUE, _xlfn.XLOOKUP(TRUE, VALUE(表格1[[#This Row],[年月]]) &lt;= VALUE($R$8:$R$12), $Q$8:$Q$12)) &amp; "年度"</f>
        <v>2024年度</v>
      </c>
    </row>
    <row r="6373" spans="1:13" x14ac:dyDescent="0.3">
      <c r="A6373" s="2">
        <v>202401</v>
      </c>
      <c r="B6373" s="19">
        <f>DATE(表格1[[#This Row],[年]],表格1[[#This Row],[月]],1)</f>
        <v>45292</v>
      </c>
      <c r="C6373" s="2" t="str">
        <f>LEFT(表格1[[#This Row],[年月]],4)</f>
        <v>2024</v>
      </c>
      <c r="D6373" s="2" t="str">
        <f>RIGHT(表格1[[#This Row],[年月]],2)</f>
        <v>01</v>
      </c>
      <c r="E6373" s="5">
        <v>10008000</v>
      </c>
      <c r="F6373" s="2" t="str">
        <f>VLOOKUP(TEXT(表格1[[#This Row],[地區]],"00000000"),縣市代碼,2,0)</f>
        <v>南投縣</v>
      </c>
      <c r="G6373" s="2" t="s">
        <v>5</v>
      </c>
      <c r="H6373" s="13">
        <v>51103</v>
      </c>
      <c r="I6373" s="14">
        <v>134557123</v>
      </c>
      <c r="J6373" s="14">
        <f>表格1[[#This Row],[信用卡交易筆數]]/1000</f>
        <v>51.103000000000002</v>
      </c>
      <c r="K6373" s="14">
        <f>表格1[[#This Row],[信用卡交易金額'[新臺幣']]]/1000</f>
        <v>134557.12299999999</v>
      </c>
      <c r="L6373" s="14">
        <f>表格1[[#This Row],[信用卡交易金額'[新臺幣']]]/1000000</f>
        <v>134.55712299999999</v>
      </c>
      <c r="M6373" s="14" t="str" cm="1">
        <f t="array" ref="M6373">_xlfn.TEXTJOIN("", TRUE, _xlfn.XLOOKUP(TRUE, VALUE(表格1[[#This Row],[年月]]) &lt;= VALUE($R$8:$R$12), $Q$8:$Q$12)) &amp; "年度"</f>
        <v>2024年度</v>
      </c>
    </row>
    <row r="6374" spans="1:13" x14ac:dyDescent="0.3">
      <c r="A6374" s="2">
        <v>202401</v>
      </c>
      <c r="B6374" s="19">
        <f>DATE(表格1[[#This Row],[年]],表格1[[#This Row],[月]],1)</f>
        <v>45292</v>
      </c>
      <c r="C6374" s="2" t="str">
        <f>LEFT(表格1[[#This Row],[年月]],4)</f>
        <v>2024</v>
      </c>
      <c r="D6374" s="2" t="str">
        <f>RIGHT(表格1[[#This Row],[年月]],2)</f>
        <v>01</v>
      </c>
      <c r="E6374" s="5">
        <v>10008000</v>
      </c>
      <c r="F6374" s="2" t="str">
        <f>VLOOKUP(TEXT(表格1[[#This Row],[地區]],"00000000"),縣市代碼,2,0)</f>
        <v>南投縣</v>
      </c>
      <c r="G6374" s="2" t="s">
        <v>6</v>
      </c>
      <c r="H6374" s="13">
        <v>67610</v>
      </c>
      <c r="I6374" s="14">
        <v>208905809</v>
      </c>
      <c r="J6374" s="14">
        <f>表格1[[#This Row],[信用卡交易筆數]]/1000</f>
        <v>67.61</v>
      </c>
      <c r="K6374" s="14">
        <f>表格1[[#This Row],[信用卡交易金額'[新臺幣']]]/1000</f>
        <v>208905.80900000001</v>
      </c>
      <c r="L6374" s="14">
        <f>表格1[[#This Row],[信用卡交易金額'[新臺幣']]]/1000000</f>
        <v>208.905809</v>
      </c>
      <c r="M6374" s="14" t="str" cm="1">
        <f t="array" ref="M6374">_xlfn.TEXTJOIN("", TRUE, _xlfn.XLOOKUP(TRUE, VALUE(表格1[[#This Row],[年月]]) &lt;= VALUE($R$8:$R$12), $Q$8:$Q$12)) &amp; "年度"</f>
        <v>2024年度</v>
      </c>
    </row>
    <row r="6375" spans="1:13" x14ac:dyDescent="0.3">
      <c r="A6375" s="2">
        <v>202401</v>
      </c>
      <c r="B6375" s="19">
        <f>DATE(表格1[[#This Row],[年]],表格1[[#This Row],[月]],1)</f>
        <v>45292</v>
      </c>
      <c r="C6375" s="2" t="str">
        <f>LEFT(表格1[[#This Row],[年月]],4)</f>
        <v>2024</v>
      </c>
      <c r="D6375" s="2" t="str">
        <f>RIGHT(表格1[[#This Row],[年月]],2)</f>
        <v>01</v>
      </c>
      <c r="E6375" s="5">
        <v>10008000</v>
      </c>
      <c r="F6375" s="2" t="str">
        <f>VLOOKUP(TEXT(表格1[[#This Row],[地區]],"00000000"),縣市代碼,2,0)</f>
        <v>南投縣</v>
      </c>
      <c r="G6375" s="2" t="s">
        <v>7</v>
      </c>
      <c r="H6375" s="13">
        <v>430736</v>
      </c>
      <c r="I6375" s="14">
        <v>498166335</v>
      </c>
      <c r="J6375" s="14">
        <f>表格1[[#This Row],[信用卡交易筆數]]/1000</f>
        <v>430.73599999999999</v>
      </c>
      <c r="K6375" s="14">
        <f>表格1[[#This Row],[信用卡交易金額'[新臺幣']]]/1000</f>
        <v>498166.33500000002</v>
      </c>
      <c r="L6375" s="14">
        <f>表格1[[#This Row],[信用卡交易金額'[新臺幣']]]/1000000</f>
        <v>498.166335</v>
      </c>
      <c r="M6375" s="14" t="str" cm="1">
        <f t="array" ref="M6375">_xlfn.TEXTJOIN("", TRUE, _xlfn.XLOOKUP(TRUE, VALUE(表格1[[#This Row],[年月]]) &lt;= VALUE($R$8:$R$12), $Q$8:$Q$12)) &amp; "年度"</f>
        <v>2024年度</v>
      </c>
    </row>
    <row r="6376" spans="1:13" x14ac:dyDescent="0.3">
      <c r="A6376" s="2">
        <v>202401</v>
      </c>
      <c r="B6376" s="19">
        <f>DATE(表格1[[#This Row],[年]],表格1[[#This Row],[月]],1)</f>
        <v>45292</v>
      </c>
      <c r="C6376" s="2" t="str">
        <f>LEFT(表格1[[#This Row],[年月]],4)</f>
        <v>2024</v>
      </c>
      <c r="D6376" s="2" t="str">
        <f>RIGHT(表格1[[#This Row],[年月]],2)</f>
        <v>01</v>
      </c>
      <c r="E6376" s="5">
        <v>10008000</v>
      </c>
      <c r="F6376" s="2" t="str">
        <f>VLOOKUP(TEXT(表格1[[#This Row],[地區]],"00000000"),縣市代碼,2,0)</f>
        <v>南投縣</v>
      </c>
      <c r="G6376" s="2" t="s">
        <v>8</v>
      </c>
      <c r="H6376" s="13">
        <v>407509</v>
      </c>
      <c r="I6376" s="14">
        <v>527419139</v>
      </c>
      <c r="J6376" s="14">
        <f>表格1[[#This Row],[信用卡交易筆數]]/1000</f>
        <v>407.50900000000001</v>
      </c>
      <c r="K6376" s="14">
        <f>表格1[[#This Row],[信用卡交易金額'[新臺幣']]]/1000</f>
        <v>527419.13899999997</v>
      </c>
      <c r="L6376" s="14">
        <f>表格1[[#This Row],[信用卡交易金額'[新臺幣']]]/1000000</f>
        <v>527.41913899999997</v>
      </c>
      <c r="M6376" s="14" t="str" cm="1">
        <f t="array" ref="M6376">_xlfn.TEXTJOIN("", TRUE, _xlfn.XLOOKUP(TRUE, VALUE(表格1[[#This Row],[年月]]) &lt;= VALUE($R$8:$R$12), $Q$8:$Q$12)) &amp; "年度"</f>
        <v>2024年度</v>
      </c>
    </row>
    <row r="6377" spans="1:13" x14ac:dyDescent="0.3">
      <c r="A6377" s="2">
        <v>202401</v>
      </c>
      <c r="B6377" s="19">
        <f>DATE(表格1[[#This Row],[年]],表格1[[#This Row],[月]],1)</f>
        <v>45292</v>
      </c>
      <c r="C6377" s="2" t="str">
        <f>LEFT(表格1[[#This Row],[年月]],4)</f>
        <v>2024</v>
      </c>
      <c r="D6377" s="2" t="str">
        <f>RIGHT(表格1[[#This Row],[年月]],2)</f>
        <v>01</v>
      </c>
      <c r="E6377" s="5">
        <v>10008000</v>
      </c>
      <c r="F6377" s="2" t="str">
        <f>VLOOKUP(TEXT(表格1[[#This Row],[地區]],"00000000"),縣市代碼,2,0)</f>
        <v>南投縣</v>
      </c>
      <c r="G6377" s="2" t="s">
        <v>9</v>
      </c>
      <c r="H6377" s="13">
        <v>560070</v>
      </c>
      <c r="I6377" s="14">
        <v>751753929</v>
      </c>
      <c r="J6377" s="14">
        <f>表格1[[#This Row],[信用卡交易筆數]]/1000</f>
        <v>560.07000000000005</v>
      </c>
      <c r="K6377" s="14">
        <f>表格1[[#This Row],[信用卡交易金額'[新臺幣']]]/1000</f>
        <v>751753.929</v>
      </c>
      <c r="L6377" s="14">
        <f>表格1[[#This Row],[信用卡交易金額'[新臺幣']]]/1000000</f>
        <v>751.75392899999997</v>
      </c>
      <c r="M6377" s="14" t="str" cm="1">
        <f t="array" ref="M6377">_xlfn.TEXTJOIN("", TRUE, _xlfn.XLOOKUP(TRUE, VALUE(表格1[[#This Row],[年月]]) &lt;= VALUE($R$8:$R$12), $Q$8:$Q$12)) &amp; "年度"</f>
        <v>2024年度</v>
      </c>
    </row>
    <row r="6378" spans="1:13" x14ac:dyDescent="0.3">
      <c r="A6378" s="2">
        <v>202401</v>
      </c>
      <c r="B6378" s="19">
        <f>DATE(表格1[[#This Row],[年]],表格1[[#This Row],[月]],1)</f>
        <v>45292</v>
      </c>
      <c r="C6378" s="2" t="str">
        <f>LEFT(表格1[[#This Row],[年月]],4)</f>
        <v>2024</v>
      </c>
      <c r="D6378" s="2" t="str">
        <f>RIGHT(表格1[[#This Row],[年月]],2)</f>
        <v>01</v>
      </c>
      <c r="E6378" s="5">
        <v>10008000</v>
      </c>
      <c r="F6378" s="2" t="str">
        <f>VLOOKUP(TEXT(表格1[[#This Row],[地區]],"00000000"),縣市代碼,2,0)</f>
        <v>南投縣</v>
      </c>
      <c r="G6378" s="2" t="s">
        <v>10</v>
      </c>
      <c r="H6378" s="13">
        <v>334771</v>
      </c>
      <c r="I6378" s="14">
        <v>988033000</v>
      </c>
      <c r="J6378" s="14">
        <f>表格1[[#This Row],[信用卡交易筆數]]/1000</f>
        <v>334.77100000000002</v>
      </c>
      <c r="K6378" s="14">
        <f>表格1[[#This Row],[信用卡交易金額'[新臺幣']]]/1000</f>
        <v>988033</v>
      </c>
      <c r="L6378" s="14">
        <f>表格1[[#This Row],[信用卡交易金額'[新臺幣']]]/1000000</f>
        <v>988.03300000000002</v>
      </c>
      <c r="M6378" s="14" t="str" cm="1">
        <f t="array" ref="M6378">_xlfn.TEXTJOIN("", TRUE, _xlfn.XLOOKUP(TRUE, VALUE(表格1[[#This Row],[年月]]) &lt;= VALUE($R$8:$R$12), $Q$8:$Q$12)) &amp; "年度"</f>
        <v>2024年度</v>
      </c>
    </row>
    <row r="6379" spans="1:13" x14ac:dyDescent="0.3">
      <c r="A6379" s="2">
        <v>202401</v>
      </c>
      <c r="B6379" s="19">
        <f>DATE(表格1[[#This Row],[年]],表格1[[#This Row],[月]],1)</f>
        <v>45292</v>
      </c>
      <c r="C6379" s="2" t="str">
        <f>LEFT(表格1[[#This Row],[年月]],4)</f>
        <v>2024</v>
      </c>
      <c r="D6379" s="2" t="str">
        <f>RIGHT(表格1[[#This Row],[年月]],2)</f>
        <v>01</v>
      </c>
      <c r="E6379" s="5">
        <v>10009000</v>
      </c>
      <c r="F6379" s="2" t="str">
        <f>VLOOKUP(TEXT(表格1[[#This Row],[地區]],"00000000"),縣市代碼,2,0)</f>
        <v>雲林縣</v>
      </c>
      <c r="G6379" s="2" t="s">
        <v>4</v>
      </c>
      <c r="H6379" s="13">
        <v>763903</v>
      </c>
      <c r="I6379" s="14">
        <v>387145126</v>
      </c>
      <c r="J6379" s="14">
        <f>表格1[[#This Row],[信用卡交易筆數]]/1000</f>
        <v>763.90300000000002</v>
      </c>
      <c r="K6379" s="14">
        <f>表格1[[#This Row],[信用卡交易金額'[新臺幣']]]/1000</f>
        <v>387145.12599999999</v>
      </c>
      <c r="L6379" s="14">
        <f>表格1[[#This Row],[信用卡交易金額'[新臺幣']]]/1000000</f>
        <v>387.145126</v>
      </c>
      <c r="M6379" s="14" t="str" cm="1">
        <f t="array" ref="M6379">_xlfn.TEXTJOIN("", TRUE, _xlfn.XLOOKUP(TRUE, VALUE(表格1[[#This Row],[年月]]) &lt;= VALUE($R$8:$R$12), $Q$8:$Q$12)) &amp; "年度"</f>
        <v>2024年度</v>
      </c>
    </row>
    <row r="6380" spans="1:13" x14ac:dyDescent="0.3">
      <c r="A6380" s="2">
        <v>202401</v>
      </c>
      <c r="B6380" s="19">
        <f>DATE(表格1[[#This Row],[年]],表格1[[#This Row],[月]],1)</f>
        <v>45292</v>
      </c>
      <c r="C6380" s="2" t="str">
        <f>LEFT(表格1[[#This Row],[年月]],4)</f>
        <v>2024</v>
      </c>
      <c r="D6380" s="2" t="str">
        <f>RIGHT(表格1[[#This Row],[年月]],2)</f>
        <v>01</v>
      </c>
      <c r="E6380" s="5">
        <v>10009000</v>
      </c>
      <c r="F6380" s="2" t="str">
        <f>VLOOKUP(TEXT(表格1[[#This Row],[地區]],"00000000"),縣市代碼,2,0)</f>
        <v>雲林縣</v>
      </c>
      <c r="G6380" s="2" t="s">
        <v>5</v>
      </c>
      <c r="H6380" s="13">
        <v>70219</v>
      </c>
      <c r="I6380" s="14">
        <v>191858751</v>
      </c>
      <c r="J6380" s="14">
        <f>表格1[[#This Row],[信用卡交易筆數]]/1000</f>
        <v>70.218999999999994</v>
      </c>
      <c r="K6380" s="14">
        <f>表格1[[#This Row],[信用卡交易金額'[新臺幣']]]/1000</f>
        <v>191858.75099999999</v>
      </c>
      <c r="L6380" s="14">
        <f>表格1[[#This Row],[信用卡交易金額'[新臺幣']]]/1000000</f>
        <v>191.85875100000001</v>
      </c>
      <c r="M6380" s="14" t="str" cm="1">
        <f t="array" ref="M6380">_xlfn.TEXTJOIN("", TRUE, _xlfn.XLOOKUP(TRUE, VALUE(表格1[[#This Row],[年月]]) &lt;= VALUE($R$8:$R$12), $Q$8:$Q$12)) &amp; "年度"</f>
        <v>2024年度</v>
      </c>
    </row>
    <row r="6381" spans="1:13" x14ac:dyDescent="0.3">
      <c r="A6381" s="2">
        <v>202401</v>
      </c>
      <c r="B6381" s="19">
        <f>DATE(表格1[[#This Row],[年]],表格1[[#This Row],[月]],1)</f>
        <v>45292</v>
      </c>
      <c r="C6381" s="2" t="str">
        <f>LEFT(表格1[[#This Row],[年月]],4)</f>
        <v>2024</v>
      </c>
      <c r="D6381" s="2" t="str">
        <f>RIGHT(表格1[[#This Row],[年月]],2)</f>
        <v>01</v>
      </c>
      <c r="E6381" s="5">
        <v>10009000</v>
      </c>
      <c r="F6381" s="2" t="str">
        <f>VLOOKUP(TEXT(表格1[[#This Row],[地區]],"00000000"),縣市代碼,2,0)</f>
        <v>雲林縣</v>
      </c>
      <c r="G6381" s="2" t="s">
        <v>6</v>
      </c>
      <c r="H6381" s="13">
        <v>89560</v>
      </c>
      <c r="I6381" s="14">
        <v>268676856</v>
      </c>
      <c r="J6381" s="14">
        <f>表格1[[#This Row],[信用卡交易筆數]]/1000</f>
        <v>89.56</v>
      </c>
      <c r="K6381" s="14">
        <f>表格1[[#This Row],[信用卡交易金額'[新臺幣']]]/1000</f>
        <v>268676.85600000003</v>
      </c>
      <c r="L6381" s="14">
        <f>表格1[[#This Row],[信用卡交易金額'[新臺幣']]]/1000000</f>
        <v>268.67685599999999</v>
      </c>
      <c r="M6381" s="14" t="str" cm="1">
        <f t="array" ref="M6381">_xlfn.TEXTJOIN("", TRUE, _xlfn.XLOOKUP(TRUE, VALUE(表格1[[#This Row],[年月]]) &lt;= VALUE($R$8:$R$12), $Q$8:$Q$12)) &amp; "年度"</f>
        <v>2024年度</v>
      </c>
    </row>
    <row r="6382" spans="1:13" x14ac:dyDescent="0.3">
      <c r="A6382" s="2">
        <v>202401</v>
      </c>
      <c r="B6382" s="19">
        <f>DATE(表格1[[#This Row],[年]],表格1[[#This Row],[月]],1)</f>
        <v>45292</v>
      </c>
      <c r="C6382" s="2" t="str">
        <f>LEFT(表格1[[#This Row],[年月]],4)</f>
        <v>2024</v>
      </c>
      <c r="D6382" s="2" t="str">
        <f>RIGHT(表格1[[#This Row],[年月]],2)</f>
        <v>01</v>
      </c>
      <c r="E6382" s="5">
        <v>10009000</v>
      </c>
      <c r="F6382" s="2" t="str">
        <f>VLOOKUP(TEXT(表格1[[#This Row],[地區]],"00000000"),縣市代碼,2,0)</f>
        <v>雲林縣</v>
      </c>
      <c r="G6382" s="2" t="s">
        <v>7</v>
      </c>
      <c r="H6382" s="13">
        <v>591671</v>
      </c>
      <c r="I6382" s="14">
        <v>710380929</v>
      </c>
      <c r="J6382" s="14">
        <f>表格1[[#This Row],[信用卡交易筆數]]/1000</f>
        <v>591.67100000000005</v>
      </c>
      <c r="K6382" s="14">
        <f>表格1[[#This Row],[信用卡交易金額'[新臺幣']]]/1000</f>
        <v>710380.929</v>
      </c>
      <c r="L6382" s="14">
        <f>表格1[[#This Row],[信用卡交易金額'[新臺幣']]]/1000000</f>
        <v>710.38092900000004</v>
      </c>
      <c r="M6382" s="14" t="str" cm="1">
        <f t="array" ref="M6382">_xlfn.TEXTJOIN("", TRUE, _xlfn.XLOOKUP(TRUE, VALUE(表格1[[#This Row],[年月]]) &lt;= VALUE($R$8:$R$12), $Q$8:$Q$12)) &amp; "年度"</f>
        <v>2024年度</v>
      </c>
    </row>
    <row r="6383" spans="1:13" x14ac:dyDescent="0.3">
      <c r="A6383" s="2">
        <v>202401</v>
      </c>
      <c r="B6383" s="19">
        <f>DATE(表格1[[#This Row],[年]],表格1[[#This Row],[月]],1)</f>
        <v>45292</v>
      </c>
      <c r="C6383" s="2" t="str">
        <f>LEFT(表格1[[#This Row],[年月]],4)</f>
        <v>2024</v>
      </c>
      <c r="D6383" s="2" t="str">
        <f>RIGHT(表格1[[#This Row],[年月]],2)</f>
        <v>01</v>
      </c>
      <c r="E6383" s="5">
        <v>10009000</v>
      </c>
      <c r="F6383" s="2" t="str">
        <f>VLOOKUP(TEXT(表格1[[#This Row],[地區]],"00000000"),縣市代碼,2,0)</f>
        <v>雲林縣</v>
      </c>
      <c r="G6383" s="2" t="s">
        <v>8</v>
      </c>
      <c r="H6383" s="13">
        <v>391518</v>
      </c>
      <c r="I6383" s="14">
        <v>621394763</v>
      </c>
      <c r="J6383" s="14">
        <f>表格1[[#This Row],[信用卡交易筆數]]/1000</f>
        <v>391.51799999999997</v>
      </c>
      <c r="K6383" s="14">
        <f>表格1[[#This Row],[信用卡交易金額'[新臺幣']]]/1000</f>
        <v>621394.76300000004</v>
      </c>
      <c r="L6383" s="14">
        <f>表格1[[#This Row],[信用卡交易金額'[新臺幣']]]/1000000</f>
        <v>621.39476300000001</v>
      </c>
      <c r="M6383" s="14" t="str" cm="1">
        <f t="array" ref="M6383">_xlfn.TEXTJOIN("", TRUE, _xlfn.XLOOKUP(TRUE, VALUE(表格1[[#This Row],[年月]]) &lt;= VALUE($R$8:$R$12), $Q$8:$Q$12)) &amp; "年度"</f>
        <v>2024年度</v>
      </c>
    </row>
    <row r="6384" spans="1:13" x14ac:dyDescent="0.3">
      <c r="A6384" s="2">
        <v>202401</v>
      </c>
      <c r="B6384" s="19">
        <f>DATE(表格1[[#This Row],[年]],表格1[[#This Row],[月]],1)</f>
        <v>45292</v>
      </c>
      <c r="C6384" s="2" t="str">
        <f>LEFT(表格1[[#This Row],[年月]],4)</f>
        <v>2024</v>
      </c>
      <c r="D6384" s="2" t="str">
        <f>RIGHT(表格1[[#This Row],[年月]],2)</f>
        <v>01</v>
      </c>
      <c r="E6384" s="5">
        <v>10009000</v>
      </c>
      <c r="F6384" s="2" t="str">
        <f>VLOOKUP(TEXT(表格1[[#This Row],[地區]],"00000000"),縣市代碼,2,0)</f>
        <v>雲林縣</v>
      </c>
      <c r="G6384" s="2" t="s">
        <v>9</v>
      </c>
      <c r="H6384" s="13">
        <v>690799</v>
      </c>
      <c r="I6384" s="14">
        <v>977682670</v>
      </c>
      <c r="J6384" s="14">
        <f>表格1[[#This Row],[信用卡交易筆數]]/1000</f>
        <v>690.79899999999998</v>
      </c>
      <c r="K6384" s="14">
        <f>表格1[[#This Row],[信用卡交易金額'[新臺幣']]]/1000</f>
        <v>977682.67</v>
      </c>
      <c r="L6384" s="14">
        <f>表格1[[#This Row],[信用卡交易金額'[新臺幣']]]/1000000</f>
        <v>977.68267000000003</v>
      </c>
      <c r="M6384" s="14" t="str" cm="1">
        <f t="array" ref="M6384">_xlfn.TEXTJOIN("", TRUE, _xlfn.XLOOKUP(TRUE, VALUE(表格1[[#This Row],[年月]]) &lt;= VALUE($R$8:$R$12), $Q$8:$Q$12)) &amp; "年度"</f>
        <v>2024年度</v>
      </c>
    </row>
    <row r="6385" spans="1:13" x14ac:dyDescent="0.3">
      <c r="A6385" s="2">
        <v>202401</v>
      </c>
      <c r="B6385" s="19">
        <f>DATE(表格1[[#This Row],[年]],表格1[[#This Row],[月]],1)</f>
        <v>45292</v>
      </c>
      <c r="C6385" s="2" t="str">
        <f>LEFT(表格1[[#This Row],[年月]],4)</f>
        <v>2024</v>
      </c>
      <c r="D6385" s="2" t="str">
        <f>RIGHT(表格1[[#This Row],[年月]],2)</f>
        <v>01</v>
      </c>
      <c r="E6385" s="5">
        <v>10009000</v>
      </c>
      <c r="F6385" s="2" t="str">
        <f>VLOOKUP(TEXT(表格1[[#This Row],[地區]],"00000000"),縣市代碼,2,0)</f>
        <v>雲林縣</v>
      </c>
      <c r="G6385" s="2" t="s">
        <v>10</v>
      </c>
      <c r="H6385" s="13">
        <v>421150</v>
      </c>
      <c r="I6385" s="14">
        <v>1262751166</v>
      </c>
      <c r="J6385" s="14">
        <f>表格1[[#This Row],[信用卡交易筆數]]/1000</f>
        <v>421.15</v>
      </c>
      <c r="K6385" s="14">
        <f>表格1[[#This Row],[信用卡交易金額'[新臺幣']]]/1000</f>
        <v>1262751.166</v>
      </c>
      <c r="L6385" s="14">
        <f>表格1[[#This Row],[信用卡交易金額'[新臺幣']]]/1000000</f>
        <v>1262.751166</v>
      </c>
      <c r="M6385" s="14" t="str" cm="1">
        <f t="array" ref="M6385">_xlfn.TEXTJOIN("", TRUE, _xlfn.XLOOKUP(TRUE, VALUE(表格1[[#This Row],[年月]]) &lt;= VALUE($R$8:$R$12), $Q$8:$Q$12)) &amp; "年度"</f>
        <v>2024年度</v>
      </c>
    </row>
    <row r="6386" spans="1:13" x14ac:dyDescent="0.3">
      <c r="A6386" s="2">
        <v>202401</v>
      </c>
      <c r="B6386" s="19">
        <f>DATE(表格1[[#This Row],[年]],表格1[[#This Row],[月]],1)</f>
        <v>45292</v>
      </c>
      <c r="C6386" s="2" t="str">
        <f>LEFT(表格1[[#This Row],[年月]],4)</f>
        <v>2024</v>
      </c>
      <c r="D6386" s="2" t="str">
        <f>RIGHT(表格1[[#This Row],[年月]],2)</f>
        <v>01</v>
      </c>
      <c r="E6386" s="5">
        <v>10010000</v>
      </c>
      <c r="F6386" s="2" t="str">
        <f>VLOOKUP(TEXT(表格1[[#This Row],[地區]],"00000000"),縣市代碼,2,0)</f>
        <v>嘉義縣</v>
      </c>
      <c r="G6386" s="2" t="s">
        <v>4</v>
      </c>
      <c r="H6386" s="13">
        <v>539931</v>
      </c>
      <c r="I6386" s="14">
        <v>267452536</v>
      </c>
      <c r="J6386" s="14">
        <f>表格1[[#This Row],[信用卡交易筆數]]/1000</f>
        <v>539.93100000000004</v>
      </c>
      <c r="K6386" s="14">
        <f>表格1[[#This Row],[信用卡交易金額'[新臺幣']]]/1000</f>
        <v>267452.53600000002</v>
      </c>
      <c r="L6386" s="14">
        <f>表格1[[#This Row],[信用卡交易金額'[新臺幣']]]/1000000</f>
        <v>267.45253600000001</v>
      </c>
      <c r="M6386" s="14" t="str" cm="1">
        <f t="array" ref="M6386">_xlfn.TEXTJOIN("", TRUE, _xlfn.XLOOKUP(TRUE, VALUE(表格1[[#This Row],[年月]]) &lt;= VALUE($R$8:$R$12), $Q$8:$Q$12)) &amp; "年度"</f>
        <v>2024年度</v>
      </c>
    </row>
    <row r="6387" spans="1:13" x14ac:dyDescent="0.3">
      <c r="A6387" s="2">
        <v>202401</v>
      </c>
      <c r="B6387" s="19">
        <f>DATE(表格1[[#This Row],[年]],表格1[[#This Row],[月]],1)</f>
        <v>45292</v>
      </c>
      <c r="C6387" s="2" t="str">
        <f>LEFT(表格1[[#This Row],[年月]],4)</f>
        <v>2024</v>
      </c>
      <c r="D6387" s="2" t="str">
        <f>RIGHT(表格1[[#This Row],[年月]],2)</f>
        <v>01</v>
      </c>
      <c r="E6387" s="5">
        <v>10010000</v>
      </c>
      <c r="F6387" s="2" t="str">
        <f>VLOOKUP(TEXT(表格1[[#This Row],[地區]],"00000000"),縣市代碼,2,0)</f>
        <v>嘉義縣</v>
      </c>
      <c r="G6387" s="2" t="s">
        <v>5</v>
      </c>
      <c r="H6387" s="13">
        <v>46571</v>
      </c>
      <c r="I6387" s="14">
        <v>119885895</v>
      </c>
      <c r="J6387" s="14">
        <f>表格1[[#This Row],[信用卡交易筆數]]/1000</f>
        <v>46.570999999999998</v>
      </c>
      <c r="K6387" s="14">
        <f>表格1[[#This Row],[信用卡交易金額'[新臺幣']]]/1000</f>
        <v>119885.895</v>
      </c>
      <c r="L6387" s="14">
        <f>表格1[[#This Row],[信用卡交易金額'[新臺幣']]]/1000000</f>
        <v>119.885895</v>
      </c>
      <c r="M6387" s="14" t="str" cm="1">
        <f t="array" ref="M6387">_xlfn.TEXTJOIN("", TRUE, _xlfn.XLOOKUP(TRUE, VALUE(表格1[[#This Row],[年月]]) &lt;= VALUE($R$8:$R$12), $Q$8:$Q$12)) &amp; "年度"</f>
        <v>2024年度</v>
      </c>
    </row>
    <row r="6388" spans="1:13" x14ac:dyDescent="0.3">
      <c r="A6388" s="2">
        <v>202401</v>
      </c>
      <c r="B6388" s="19">
        <f>DATE(表格1[[#This Row],[年]],表格1[[#This Row],[月]],1)</f>
        <v>45292</v>
      </c>
      <c r="C6388" s="2" t="str">
        <f>LEFT(表格1[[#This Row],[年月]],4)</f>
        <v>2024</v>
      </c>
      <c r="D6388" s="2" t="str">
        <f>RIGHT(表格1[[#This Row],[年月]],2)</f>
        <v>01</v>
      </c>
      <c r="E6388" s="5">
        <v>10010000</v>
      </c>
      <c r="F6388" s="2" t="str">
        <f>VLOOKUP(TEXT(表格1[[#This Row],[地區]],"00000000"),縣市代碼,2,0)</f>
        <v>嘉義縣</v>
      </c>
      <c r="G6388" s="2" t="s">
        <v>6</v>
      </c>
      <c r="H6388" s="13">
        <v>61941</v>
      </c>
      <c r="I6388" s="14">
        <v>181396479</v>
      </c>
      <c r="J6388" s="14">
        <f>表格1[[#This Row],[信用卡交易筆數]]/1000</f>
        <v>61.941000000000003</v>
      </c>
      <c r="K6388" s="14">
        <f>表格1[[#This Row],[信用卡交易金額'[新臺幣']]]/1000</f>
        <v>181396.47899999999</v>
      </c>
      <c r="L6388" s="14">
        <f>表格1[[#This Row],[信用卡交易金額'[新臺幣']]]/1000000</f>
        <v>181.396479</v>
      </c>
      <c r="M6388" s="14" t="str" cm="1">
        <f t="array" ref="M6388">_xlfn.TEXTJOIN("", TRUE, _xlfn.XLOOKUP(TRUE, VALUE(表格1[[#This Row],[年月]]) &lt;= VALUE($R$8:$R$12), $Q$8:$Q$12)) &amp; "年度"</f>
        <v>2024年度</v>
      </c>
    </row>
    <row r="6389" spans="1:13" x14ac:dyDescent="0.3">
      <c r="A6389" s="2">
        <v>202401</v>
      </c>
      <c r="B6389" s="19">
        <f>DATE(表格1[[#This Row],[年]],表格1[[#This Row],[月]],1)</f>
        <v>45292</v>
      </c>
      <c r="C6389" s="2" t="str">
        <f>LEFT(表格1[[#This Row],[年月]],4)</f>
        <v>2024</v>
      </c>
      <c r="D6389" s="2" t="str">
        <f>RIGHT(表格1[[#This Row],[年月]],2)</f>
        <v>01</v>
      </c>
      <c r="E6389" s="5">
        <v>10010000</v>
      </c>
      <c r="F6389" s="2" t="str">
        <f>VLOOKUP(TEXT(表格1[[#This Row],[地區]],"00000000"),縣市代碼,2,0)</f>
        <v>嘉義縣</v>
      </c>
      <c r="G6389" s="2" t="s">
        <v>7</v>
      </c>
      <c r="H6389" s="13">
        <v>439608</v>
      </c>
      <c r="I6389" s="14">
        <v>469524562</v>
      </c>
      <c r="J6389" s="14">
        <f>表格1[[#This Row],[信用卡交易筆數]]/1000</f>
        <v>439.608</v>
      </c>
      <c r="K6389" s="14">
        <f>表格1[[#This Row],[信用卡交易金額'[新臺幣']]]/1000</f>
        <v>469524.56199999998</v>
      </c>
      <c r="L6389" s="14">
        <f>表格1[[#This Row],[信用卡交易金額'[新臺幣']]]/1000000</f>
        <v>469.524562</v>
      </c>
      <c r="M6389" s="14" t="str" cm="1">
        <f t="array" ref="M6389">_xlfn.TEXTJOIN("", TRUE, _xlfn.XLOOKUP(TRUE, VALUE(表格1[[#This Row],[年月]]) &lt;= VALUE($R$8:$R$12), $Q$8:$Q$12)) &amp; "年度"</f>
        <v>2024年度</v>
      </c>
    </row>
    <row r="6390" spans="1:13" x14ac:dyDescent="0.3">
      <c r="A6390" s="2">
        <v>202401</v>
      </c>
      <c r="B6390" s="19">
        <f>DATE(表格1[[#This Row],[年]],表格1[[#This Row],[月]],1)</f>
        <v>45292</v>
      </c>
      <c r="C6390" s="2" t="str">
        <f>LEFT(表格1[[#This Row],[年月]],4)</f>
        <v>2024</v>
      </c>
      <c r="D6390" s="2" t="str">
        <f>RIGHT(表格1[[#This Row],[年月]],2)</f>
        <v>01</v>
      </c>
      <c r="E6390" s="5">
        <v>10010000</v>
      </c>
      <c r="F6390" s="2" t="str">
        <f>VLOOKUP(TEXT(表格1[[#This Row],[地區]],"00000000"),縣市代碼,2,0)</f>
        <v>嘉義縣</v>
      </c>
      <c r="G6390" s="2" t="s">
        <v>8</v>
      </c>
      <c r="H6390" s="13">
        <v>249555</v>
      </c>
      <c r="I6390" s="14">
        <v>426364581</v>
      </c>
      <c r="J6390" s="14">
        <f>表格1[[#This Row],[信用卡交易筆數]]/1000</f>
        <v>249.55500000000001</v>
      </c>
      <c r="K6390" s="14">
        <f>表格1[[#This Row],[信用卡交易金額'[新臺幣']]]/1000</f>
        <v>426364.58100000001</v>
      </c>
      <c r="L6390" s="14">
        <f>表格1[[#This Row],[信用卡交易金額'[新臺幣']]]/1000000</f>
        <v>426.36458099999999</v>
      </c>
      <c r="M6390" s="14" t="str" cm="1">
        <f t="array" ref="M6390">_xlfn.TEXTJOIN("", TRUE, _xlfn.XLOOKUP(TRUE, VALUE(表格1[[#This Row],[年月]]) &lt;= VALUE($R$8:$R$12), $Q$8:$Q$12)) &amp; "年度"</f>
        <v>2024年度</v>
      </c>
    </row>
    <row r="6391" spans="1:13" x14ac:dyDescent="0.3">
      <c r="A6391" s="2">
        <v>202401</v>
      </c>
      <c r="B6391" s="19">
        <f>DATE(表格1[[#This Row],[年]],表格1[[#This Row],[月]],1)</f>
        <v>45292</v>
      </c>
      <c r="C6391" s="2" t="str">
        <f>LEFT(表格1[[#This Row],[年月]],4)</f>
        <v>2024</v>
      </c>
      <c r="D6391" s="2" t="str">
        <f>RIGHT(表格1[[#This Row],[年月]],2)</f>
        <v>01</v>
      </c>
      <c r="E6391" s="5">
        <v>10010000</v>
      </c>
      <c r="F6391" s="2" t="str">
        <f>VLOOKUP(TEXT(表格1[[#This Row],[地區]],"00000000"),縣市代碼,2,0)</f>
        <v>嘉義縣</v>
      </c>
      <c r="G6391" s="2" t="s">
        <v>9</v>
      </c>
      <c r="H6391" s="13">
        <v>524239</v>
      </c>
      <c r="I6391" s="14">
        <v>734505702</v>
      </c>
      <c r="J6391" s="14">
        <f>表格1[[#This Row],[信用卡交易筆數]]/1000</f>
        <v>524.23900000000003</v>
      </c>
      <c r="K6391" s="14">
        <f>表格1[[#This Row],[信用卡交易金額'[新臺幣']]]/1000</f>
        <v>734505.70200000005</v>
      </c>
      <c r="L6391" s="14">
        <f>表格1[[#This Row],[信用卡交易金額'[新臺幣']]]/1000000</f>
        <v>734.50570200000004</v>
      </c>
      <c r="M6391" s="14" t="str" cm="1">
        <f t="array" ref="M6391">_xlfn.TEXTJOIN("", TRUE, _xlfn.XLOOKUP(TRUE, VALUE(表格1[[#This Row],[年月]]) &lt;= VALUE($R$8:$R$12), $Q$8:$Q$12)) &amp; "年度"</f>
        <v>2024年度</v>
      </c>
    </row>
    <row r="6392" spans="1:13" x14ac:dyDescent="0.3">
      <c r="A6392" s="2">
        <v>202401</v>
      </c>
      <c r="B6392" s="19">
        <f>DATE(表格1[[#This Row],[年]],表格1[[#This Row],[月]],1)</f>
        <v>45292</v>
      </c>
      <c r="C6392" s="2" t="str">
        <f>LEFT(表格1[[#This Row],[年月]],4)</f>
        <v>2024</v>
      </c>
      <c r="D6392" s="2" t="str">
        <f>RIGHT(表格1[[#This Row],[年月]],2)</f>
        <v>01</v>
      </c>
      <c r="E6392" s="5">
        <v>10010000</v>
      </c>
      <c r="F6392" s="2" t="str">
        <f>VLOOKUP(TEXT(表格1[[#This Row],[地區]],"00000000"),縣市代碼,2,0)</f>
        <v>嘉義縣</v>
      </c>
      <c r="G6392" s="2" t="s">
        <v>10</v>
      </c>
      <c r="H6392" s="13">
        <v>309232</v>
      </c>
      <c r="I6392" s="14">
        <v>901597137</v>
      </c>
      <c r="J6392" s="14">
        <f>表格1[[#This Row],[信用卡交易筆數]]/1000</f>
        <v>309.23200000000003</v>
      </c>
      <c r="K6392" s="14">
        <f>表格1[[#This Row],[信用卡交易金額'[新臺幣']]]/1000</f>
        <v>901597.13699999999</v>
      </c>
      <c r="L6392" s="14">
        <f>表格1[[#This Row],[信用卡交易金額'[新臺幣']]]/1000000</f>
        <v>901.59713699999998</v>
      </c>
      <c r="M6392" s="14" t="str" cm="1">
        <f t="array" ref="M6392">_xlfn.TEXTJOIN("", TRUE, _xlfn.XLOOKUP(TRUE, VALUE(表格1[[#This Row],[年月]]) &lt;= VALUE($R$8:$R$12), $Q$8:$Q$12)) &amp; "年度"</f>
        <v>2024年度</v>
      </c>
    </row>
    <row r="6393" spans="1:13" x14ac:dyDescent="0.3">
      <c r="A6393" s="2">
        <v>202401</v>
      </c>
      <c r="B6393" s="19">
        <f>DATE(表格1[[#This Row],[年]],表格1[[#This Row],[月]],1)</f>
        <v>45292</v>
      </c>
      <c r="C6393" s="2" t="str">
        <f>LEFT(表格1[[#This Row],[年月]],4)</f>
        <v>2024</v>
      </c>
      <c r="D6393" s="2" t="str">
        <f>RIGHT(表格1[[#This Row],[年月]],2)</f>
        <v>01</v>
      </c>
      <c r="E6393" s="5">
        <v>10020000</v>
      </c>
      <c r="F6393" s="2" t="str">
        <f>VLOOKUP(TEXT(表格1[[#This Row],[地區]],"00000000"),縣市代碼,2,0)</f>
        <v>嘉義市</v>
      </c>
      <c r="G6393" s="2" t="s">
        <v>4</v>
      </c>
      <c r="H6393" s="13">
        <v>566721</v>
      </c>
      <c r="I6393" s="14">
        <v>294814369</v>
      </c>
      <c r="J6393" s="14">
        <f>表格1[[#This Row],[信用卡交易筆數]]/1000</f>
        <v>566.721</v>
      </c>
      <c r="K6393" s="14">
        <f>表格1[[#This Row],[信用卡交易金額'[新臺幣']]]/1000</f>
        <v>294814.36900000001</v>
      </c>
      <c r="L6393" s="14">
        <f>表格1[[#This Row],[信用卡交易金額'[新臺幣']]]/1000000</f>
        <v>294.814369</v>
      </c>
      <c r="M6393" s="14" t="str" cm="1">
        <f t="array" ref="M6393">_xlfn.TEXTJOIN("", TRUE, _xlfn.XLOOKUP(TRUE, VALUE(表格1[[#This Row],[年月]]) &lt;= VALUE($R$8:$R$12), $Q$8:$Q$12)) &amp; "年度"</f>
        <v>2024年度</v>
      </c>
    </row>
    <row r="6394" spans="1:13" x14ac:dyDescent="0.3">
      <c r="A6394" s="2">
        <v>202401</v>
      </c>
      <c r="B6394" s="19">
        <f>DATE(表格1[[#This Row],[年]],表格1[[#This Row],[月]],1)</f>
        <v>45292</v>
      </c>
      <c r="C6394" s="2" t="str">
        <f>LEFT(表格1[[#This Row],[年月]],4)</f>
        <v>2024</v>
      </c>
      <c r="D6394" s="2" t="str">
        <f>RIGHT(表格1[[#This Row],[年月]],2)</f>
        <v>01</v>
      </c>
      <c r="E6394" s="5">
        <v>10020000</v>
      </c>
      <c r="F6394" s="2" t="str">
        <f>VLOOKUP(TEXT(表格1[[#This Row],[地區]],"00000000"),縣市代碼,2,0)</f>
        <v>嘉義市</v>
      </c>
      <c r="G6394" s="2" t="s">
        <v>5</v>
      </c>
      <c r="H6394" s="13">
        <v>41938</v>
      </c>
      <c r="I6394" s="14">
        <v>126510212</v>
      </c>
      <c r="J6394" s="14">
        <f>表格1[[#This Row],[信用卡交易筆數]]/1000</f>
        <v>41.938000000000002</v>
      </c>
      <c r="K6394" s="14">
        <f>表格1[[#This Row],[信用卡交易金額'[新臺幣']]]/1000</f>
        <v>126510.212</v>
      </c>
      <c r="L6394" s="14">
        <f>表格1[[#This Row],[信用卡交易金額'[新臺幣']]]/1000000</f>
        <v>126.510212</v>
      </c>
      <c r="M6394" s="14" t="str" cm="1">
        <f t="array" ref="M6394">_xlfn.TEXTJOIN("", TRUE, _xlfn.XLOOKUP(TRUE, VALUE(表格1[[#This Row],[年月]]) &lt;= VALUE($R$8:$R$12), $Q$8:$Q$12)) &amp; "年度"</f>
        <v>2024年度</v>
      </c>
    </row>
    <row r="6395" spans="1:13" x14ac:dyDescent="0.3">
      <c r="A6395" s="2">
        <v>202401</v>
      </c>
      <c r="B6395" s="19">
        <f>DATE(表格1[[#This Row],[年]],表格1[[#This Row],[月]],1)</f>
        <v>45292</v>
      </c>
      <c r="C6395" s="2" t="str">
        <f>LEFT(表格1[[#This Row],[年月]],4)</f>
        <v>2024</v>
      </c>
      <c r="D6395" s="2" t="str">
        <f>RIGHT(表格1[[#This Row],[年月]],2)</f>
        <v>01</v>
      </c>
      <c r="E6395" s="5">
        <v>10020000</v>
      </c>
      <c r="F6395" s="2" t="str">
        <f>VLOOKUP(TEXT(表格1[[#This Row],[地區]],"00000000"),縣市代碼,2,0)</f>
        <v>嘉義市</v>
      </c>
      <c r="G6395" s="2" t="s">
        <v>6</v>
      </c>
      <c r="H6395" s="13">
        <v>60991</v>
      </c>
      <c r="I6395" s="14">
        <v>192148268</v>
      </c>
      <c r="J6395" s="14">
        <f>表格1[[#This Row],[信用卡交易筆數]]/1000</f>
        <v>60.991</v>
      </c>
      <c r="K6395" s="14">
        <f>表格1[[#This Row],[信用卡交易金額'[新臺幣']]]/1000</f>
        <v>192148.26800000001</v>
      </c>
      <c r="L6395" s="14">
        <f>表格1[[#This Row],[信用卡交易金額'[新臺幣']]]/1000000</f>
        <v>192.148268</v>
      </c>
      <c r="M6395" s="14" t="str" cm="1">
        <f t="array" ref="M6395">_xlfn.TEXTJOIN("", TRUE, _xlfn.XLOOKUP(TRUE, VALUE(表格1[[#This Row],[年月]]) &lt;= VALUE($R$8:$R$12), $Q$8:$Q$12)) &amp; "年度"</f>
        <v>2024年度</v>
      </c>
    </row>
    <row r="6396" spans="1:13" x14ac:dyDescent="0.3">
      <c r="A6396" s="2">
        <v>202401</v>
      </c>
      <c r="B6396" s="19">
        <f>DATE(表格1[[#This Row],[年]],表格1[[#This Row],[月]],1)</f>
        <v>45292</v>
      </c>
      <c r="C6396" s="2" t="str">
        <f>LEFT(表格1[[#This Row],[年月]],4)</f>
        <v>2024</v>
      </c>
      <c r="D6396" s="2" t="str">
        <f>RIGHT(表格1[[#This Row],[年月]],2)</f>
        <v>01</v>
      </c>
      <c r="E6396" s="5">
        <v>10020000</v>
      </c>
      <c r="F6396" s="2" t="str">
        <f>VLOOKUP(TEXT(表格1[[#This Row],[地區]],"00000000"),縣市代碼,2,0)</f>
        <v>嘉義市</v>
      </c>
      <c r="G6396" s="2" t="s">
        <v>7</v>
      </c>
      <c r="H6396" s="13">
        <v>336548</v>
      </c>
      <c r="I6396" s="14">
        <v>364883137</v>
      </c>
      <c r="J6396" s="14">
        <f>表格1[[#This Row],[信用卡交易筆數]]/1000</f>
        <v>336.548</v>
      </c>
      <c r="K6396" s="14">
        <f>表格1[[#This Row],[信用卡交易金額'[新臺幣']]]/1000</f>
        <v>364883.13699999999</v>
      </c>
      <c r="L6396" s="14">
        <f>表格1[[#This Row],[信用卡交易金額'[新臺幣']]]/1000000</f>
        <v>364.88313699999998</v>
      </c>
      <c r="M6396" s="14" t="str" cm="1">
        <f t="array" ref="M6396">_xlfn.TEXTJOIN("", TRUE, _xlfn.XLOOKUP(TRUE, VALUE(表格1[[#This Row],[年月]]) &lt;= VALUE($R$8:$R$12), $Q$8:$Q$12)) &amp; "年度"</f>
        <v>2024年度</v>
      </c>
    </row>
    <row r="6397" spans="1:13" x14ac:dyDescent="0.3">
      <c r="A6397" s="2">
        <v>202401</v>
      </c>
      <c r="B6397" s="19">
        <f>DATE(表格1[[#This Row],[年]],表格1[[#This Row],[月]],1)</f>
        <v>45292</v>
      </c>
      <c r="C6397" s="2" t="str">
        <f>LEFT(表格1[[#This Row],[年月]],4)</f>
        <v>2024</v>
      </c>
      <c r="D6397" s="2" t="str">
        <f>RIGHT(表格1[[#This Row],[年月]],2)</f>
        <v>01</v>
      </c>
      <c r="E6397" s="5">
        <v>10020000</v>
      </c>
      <c r="F6397" s="2" t="str">
        <f>VLOOKUP(TEXT(表格1[[#This Row],[地區]],"00000000"),縣市代碼,2,0)</f>
        <v>嘉義市</v>
      </c>
      <c r="G6397" s="2" t="s">
        <v>8</v>
      </c>
      <c r="H6397" s="13">
        <v>214031</v>
      </c>
      <c r="I6397" s="14">
        <v>450409077</v>
      </c>
      <c r="J6397" s="14">
        <f>表格1[[#This Row],[信用卡交易筆數]]/1000</f>
        <v>214.03100000000001</v>
      </c>
      <c r="K6397" s="14">
        <f>表格1[[#This Row],[信用卡交易金額'[新臺幣']]]/1000</f>
        <v>450409.07699999999</v>
      </c>
      <c r="L6397" s="14">
        <f>表格1[[#This Row],[信用卡交易金額'[新臺幣']]]/1000000</f>
        <v>450.40907700000002</v>
      </c>
      <c r="M6397" s="14" t="str" cm="1">
        <f t="array" ref="M6397">_xlfn.TEXTJOIN("", TRUE, _xlfn.XLOOKUP(TRUE, VALUE(表格1[[#This Row],[年月]]) &lt;= VALUE($R$8:$R$12), $Q$8:$Q$12)) &amp; "年度"</f>
        <v>2024年度</v>
      </c>
    </row>
    <row r="6398" spans="1:13" x14ac:dyDescent="0.3">
      <c r="A6398" s="2">
        <v>202401</v>
      </c>
      <c r="B6398" s="19">
        <f>DATE(表格1[[#This Row],[年]],表格1[[#This Row],[月]],1)</f>
        <v>45292</v>
      </c>
      <c r="C6398" s="2" t="str">
        <f>LEFT(表格1[[#This Row],[年月]],4)</f>
        <v>2024</v>
      </c>
      <c r="D6398" s="2" t="str">
        <f>RIGHT(表格1[[#This Row],[年月]],2)</f>
        <v>01</v>
      </c>
      <c r="E6398" s="5">
        <v>10020000</v>
      </c>
      <c r="F6398" s="2" t="str">
        <f>VLOOKUP(TEXT(表格1[[#This Row],[地區]],"00000000"),縣市代碼,2,0)</f>
        <v>嘉義市</v>
      </c>
      <c r="G6398" s="2" t="s">
        <v>9</v>
      </c>
      <c r="H6398" s="13">
        <v>525011</v>
      </c>
      <c r="I6398" s="14">
        <v>785983167</v>
      </c>
      <c r="J6398" s="14">
        <f>表格1[[#This Row],[信用卡交易筆數]]/1000</f>
        <v>525.01099999999997</v>
      </c>
      <c r="K6398" s="14">
        <f>表格1[[#This Row],[信用卡交易金額'[新臺幣']]]/1000</f>
        <v>785983.16700000002</v>
      </c>
      <c r="L6398" s="14">
        <f>表格1[[#This Row],[信用卡交易金額'[新臺幣']]]/1000000</f>
        <v>785.98316699999998</v>
      </c>
      <c r="M6398" s="14" t="str" cm="1">
        <f t="array" ref="M6398">_xlfn.TEXTJOIN("", TRUE, _xlfn.XLOOKUP(TRUE, VALUE(表格1[[#This Row],[年月]]) &lt;= VALUE($R$8:$R$12), $Q$8:$Q$12)) &amp; "年度"</f>
        <v>2024年度</v>
      </c>
    </row>
    <row r="6399" spans="1:13" x14ac:dyDescent="0.3">
      <c r="A6399" s="2">
        <v>202401</v>
      </c>
      <c r="B6399" s="19">
        <f>DATE(表格1[[#This Row],[年]],表格1[[#This Row],[月]],1)</f>
        <v>45292</v>
      </c>
      <c r="C6399" s="2" t="str">
        <f>LEFT(表格1[[#This Row],[年月]],4)</f>
        <v>2024</v>
      </c>
      <c r="D6399" s="2" t="str">
        <f>RIGHT(表格1[[#This Row],[年月]],2)</f>
        <v>01</v>
      </c>
      <c r="E6399" s="5">
        <v>10020000</v>
      </c>
      <c r="F6399" s="2" t="str">
        <f>VLOOKUP(TEXT(表格1[[#This Row],[地區]],"00000000"),縣市代碼,2,0)</f>
        <v>嘉義市</v>
      </c>
      <c r="G6399" s="2" t="s">
        <v>10</v>
      </c>
      <c r="H6399" s="13">
        <v>280289</v>
      </c>
      <c r="I6399" s="14">
        <v>874847635</v>
      </c>
      <c r="J6399" s="14">
        <f>表格1[[#This Row],[信用卡交易筆數]]/1000</f>
        <v>280.28899999999999</v>
      </c>
      <c r="K6399" s="14">
        <f>表格1[[#This Row],[信用卡交易金額'[新臺幣']]]/1000</f>
        <v>874847.63500000001</v>
      </c>
      <c r="L6399" s="14">
        <f>表格1[[#This Row],[信用卡交易金額'[新臺幣']]]/1000000</f>
        <v>874.84763499999997</v>
      </c>
      <c r="M6399" s="14" t="str" cm="1">
        <f t="array" ref="M6399">_xlfn.TEXTJOIN("", TRUE, _xlfn.XLOOKUP(TRUE, VALUE(表格1[[#This Row],[年月]]) &lt;= VALUE($R$8:$R$12), $Q$8:$Q$12)) &amp; "年度"</f>
        <v>2024年度</v>
      </c>
    </row>
    <row r="6400" spans="1:13" x14ac:dyDescent="0.3">
      <c r="A6400" s="2">
        <v>202401</v>
      </c>
      <c r="B6400" s="19">
        <f>DATE(表格1[[#This Row],[年]],表格1[[#This Row],[月]],1)</f>
        <v>45292</v>
      </c>
      <c r="C6400" s="2" t="str">
        <f>LEFT(表格1[[#This Row],[年月]],4)</f>
        <v>2024</v>
      </c>
      <c r="D6400" s="2" t="str">
        <f>RIGHT(表格1[[#This Row],[年月]],2)</f>
        <v>01</v>
      </c>
      <c r="E6400" s="5">
        <v>67000000</v>
      </c>
      <c r="F6400" s="2" t="str">
        <f>VLOOKUP(TEXT(表格1[[#This Row],[地區]],"00000000"),縣市代碼,2,0)</f>
        <v>臺南市</v>
      </c>
      <c r="G6400" s="2" t="s">
        <v>4</v>
      </c>
      <c r="H6400" s="13">
        <v>4069638</v>
      </c>
      <c r="I6400" s="14">
        <v>2041633884</v>
      </c>
      <c r="J6400" s="14">
        <f>表格1[[#This Row],[信用卡交易筆數]]/1000</f>
        <v>4069.6379999999999</v>
      </c>
      <c r="K6400" s="14">
        <f>表格1[[#This Row],[信用卡交易金額'[新臺幣']]]/1000</f>
        <v>2041633.8840000001</v>
      </c>
      <c r="L6400" s="14">
        <f>表格1[[#This Row],[信用卡交易金額'[新臺幣']]]/1000000</f>
        <v>2041.6338840000001</v>
      </c>
      <c r="M6400" s="14" t="str" cm="1">
        <f t="array" ref="M6400">_xlfn.TEXTJOIN("", TRUE, _xlfn.XLOOKUP(TRUE, VALUE(表格1[[#This Row],[年月]]) &lt;= VALUE($R$8:$R$12), $Q$8:$Q$12)) &amp; "年度"</f>
        <v>2024年度</v>
      </c>
    </row>
    <row r="6401" spans="1:13" x14ac:dyDescent="0.3">
      <c r="A6401" s="2">
        <v>202401</v>
      </c>
      <c r="B6401" s="19">
        <f>DATE(表格1[[#This Row],[年]],表格1[[#This Row],[月]],1)</f>
        <v>45292</v>
      </c>
      <c r="C6401" s="2" t="str">
        <f>LEFT(表格1[[#This Row],[年月]],4)</f>
        <v>2024</v>
      </c>
      <c r="D6401" s="2" t="str">
        <f>RIGHT(表格1[[#This Row],[年月]],2)</f>
        <v>01</v>
      </c>
      <c r="E6401" s="5">
        <v>67000000</v>
      </c>
      <c r="F6401" s="2" t="str">
        <f>VLOOKUP(TEXT(表格1[[#This Row],[地區]],"00000000"),縣市代碼,2,0)</f>
        <v>臺南市</v>
      </c>
      <c r="G6401" s="2" t="s">
        <v>5</v>
      </c>
      <c r="H6401" s="13">
        <v>291556</v>
      </c>
      <c r="I6401" s="14">
        <v>787878363</v>
      </c>
      <c r="J6401" s="14">
        <f>表格1[[#This Row],[信用卡交易筆數]]/1000</f>
        <v>291.55599999999998</v>
      </c>
      <c r="K6401" s="14">
        <f>表格1[[#This Row],[信用卡交易金額'[新臺幣']]]/1000</f>
        <v>787878.36300000001</v>
      </c>
      <c r="L6401" s="14">
        <f>表格1[[#This Row],[信用卡交易金額'[新臺幣']]]/1000000</f>
        <v>787.87836300000004</v>
      </c>
      <c r="M6401" s="14" t="str" cm="1">
        <f t="array" ref="M6401">_xlfn.TEXTJOIN("", TRUE, _xlfn.XLOOKUP(TRUE, VALUE(表格1[[#This Row],[年月]]) &lt;= VALUE($R$8:$R$12), $Q$8:$Q$12)) &amp; "年度"</f>
        <v>2024年度</v>
      </c>
    </row>
    <row r="6402" spans="1:13" x14ac:dyDescent="0.3">
      <c r="A6402" s="2">
        <v>202401</v>
      </c>
      <c r="B6402" s="19">
        <f>DATE(表格1[[#This Row],[年]],表格1[[#This Row],[月]],1)</f>
        <v>45292</v>
      </c>
      <c r="C6402" s="2" t="str">
        <f>LEFT(表格1[[#This Row],[年月]],4)</f>
        <v>2024</v>
      </c>
      <c r="D6402" s="2" t="str">
        <f>RIGHT(表格1[[#This Row],[年月]],2)</f>
        <v>01</v>
      </c>
      <c r="E6402" s="5">
        <v>67000000</v>
      </c>
      <c r="F6402" s="2" t="str">
        <f>VLOOKUP(TEXT(表格1[[#This Row],[地區]],"00000000"),縣市代碼,2,0)</f>
        <v>臺南市</v>
      </c>
      <c r="G6402" s="2" t="s">
        <v>6</v>
      </c>
      <c r="H6402" s="13">
        <v>466778</v>
      </c>
      <c r="I6402" s="14">
        <v>1513715271</v>
      </c>
      <c r="J6402" s="14">
        <f>表格1[[#This Row],[信用卡交易筆數]]/1000</f>
        <v>466.77800000000002</v>
      </c>
      <c r="K6402" s="14">
        <f>表格1[[#This Row],[信用卡交易金額'[新臺幣']]]/1000</f>
        <v>1513715.2709999999</v>
      </c>
      <c r="L6402" s="14">
        <f>表格1[[#This Row],[信用卡交易金額'[新臺幣']]]/1000000</f>
        <v>1513.715271</v>
      </c>
      <c r="M6402" s="14" t="str" cm="1">
        <f t="array" ref="M6402">_xlfn.TEXTJOIN("", TRUE, _xlfn.XLOOKUP(TRUE, VALUE(表格1[[#This Row],[年月]]) &lt;= VALUE($R$8:$R$12), $Q$8:$Q$12)) &amp; "年度"</f>
        <v>2024年度</v>
      </c>
    </row>
    <row r="6403" spans="1:13" x14ac:dyDescent="0.3">
      <c r="A6403" s="2">
        <v>202401</v>
      </c>
      <c r="B6403" s="19">
        <f>DATE(表格1[[#This Row],[年]],表格1[[#This Row],[月]],1)</f>
        <v>45292</v>
      </c>
      <c r="C6403" s="2" t="str">
        <f>LEFT(表格1[[#This Row],[年月]],4)</f>
        <v>2024</v>
      </c>
      <c r="D6403" s="2" t="str">
        <f>RIGHT(表格1[[#This Row],[年月]],2)</f>
        <v>01</v>
      </c>
      <c r="E6403" s="5">
        <v>67000000</v>
      </c>
      <c r="F6403" s="2" t="str">
        <f>VLOOKUP(TEXT(表格1[[#This Row],[地區]],"00000000"),縣市代碼,2,0)</f>
        <v>臺南市</v>
      </c>
      <c r="G6403" s="2" t="s">
        <v>7</v>
      </c>
      <c r="H6403" s="13">
        <v>2474289</v>
      </c>
      <c r="I6403" s="14">
        <v>2699847402</v>
      </c>
      <c r="J6403" s="14">
        <f>表格1[[#This Row],[信用卡交易筆數]]/1000</f>
        <v>2474.2890000000002</v>
      </c>
      <c r="K6403" s="14">
        <f>表格1[[#This Row],[信用卡交易金額'[新臺幣']]]/1000</f>
        <v>2699847.4019999998</v>
      </c>
      <c r="L6403" s="14">
        <f>表格1[[#This Row],[信用卡交易金額'[新臺幣']]]/1000000</f>
        <v>2699.8474019999999</v>
      </c>
      <c r="M6403" s="14" t="str" cm="1">
        <f t="array" ref="M6403">_xlfn.TEXTJOIN("", TRUE, _xlfn.XLOOKUP(TRUE, VALUE(表格1[[#This Row],[年月]]) &lt;= VALUE($R$8:$R$12), $Q$8:$Q$12)) &amp; "年度"</f>
        <v>2024年度</v>
      </c>
    </row>
    <row r="6404" spans="1:13" x14ac:dyDescent="0.3">
      <c r="A6404" s="2">
        <v>202401</v>
      </c>
      <c r="B6404" s="19">
        <f>DATE(表格1[[#This Row],[年]],表格1[[#This Row],[月]],1)</f>
        <v>45292</v>
      </c>
      <c r="C6404" s="2" t="str">
        <f>LEFT(表格1[[#This Row],[年月]],4)</f>
        <v>2024</v>
      </c>
      <c r="D6404" s="2" t="str">
        <f>RIGHT(表格1[[#This Row],[年月]],2)</f>
        <v>01</v>
      </c>
      <c r="E6404" s="5">
        <v>67000000</v>
      </c>
      <c r="F6404" s="2" t="str">
        <f>VLOOKUP(TEXT(表格1[[#This Row],[地區]],"00000000"),縣市代碼,2,0)</f>
        <v>臺南市</v>
      </c>
      <c r="G6404" s="2" t="s">
        <v>8</v>
      </c>
      <c r="H6404" s="13">
        <v>1590125</v>
      </c>
      <c r="I6404" s="14">
        <v>3164836251</v>
      </c>
      <c r="J6404" s="14">
        <f>表格1[[#This Row],[信用卡交易筆數]]/1000</f>
        <v>1590.125</v>
      </c>
      <c r="K6404" s="14">
        <f>表格1[[#This Row],[信用卡交易金額'[新臺幣']]]/1000</f>
        <v>3164836.2510000002</v>
      </c>
      <c r="L6404" s="14">
        <f>表格1[[#This Row],[信用卡交易金額'[新臺幣']]]/1000000</f>
        <v>3164.8362510000002</v>
      </c>
      <c r="M6404" s="14" t="str" cm="1">
        <f t="array" ref="M6404">_xlfn.TEXTJOIN("", TRUE, _xlfn.XLOOKUP(TRUE, VALUE(表格1[[#This Row],[年月]]) &lt;= VALUE($R$8:$R$12), $Q$8:$Q$12)) &amp; "年度"</f>
        <v>2024年度</v>
      </c>
    </row>
    <row r="6405" spans="1:13" x14ac:dyDescent="0.3">
      <c r="A6405" s="2">
        <v>202401</v>
      </c>
      <c r="B6405" s="19">
        <f>DATE(表格1[[#This Row],[年]],表格1[[#This Row],[月]],1)</f>
        <v>45292</v>
      </c>
      <c r="C6405" s="2" t="str">
        <f>LEFT(表格1[[#This Row],[年月]],4)</f>
        <v>2024</v>
      </c>
      <c r="D6405" s="2" t="str">
        <f>RIGHT(表格1[[#This Row],[年月]],2)</f>
        <v>01</v>
      </c>
      <c r="E6405" s="5">
        <v>67000000</v>
      </c>
      <c r="F6405" s="2" t="str">
        <f>VLOOKUP(TEXT(表格1[[#This Row],[地區]],"00000000"),縣市代碼,2,0)</f>
        <v>臺南市</v>
      </c>
      <c r="G6405" s="2" t="s">
        <v>9</v>
      </c>
      <c r="H6405" s="13">
        <v>3744225</v>
      </c>
      <c r="I6405" s="14">
        <v>5319493539</v>
      </c>
      <c r="J6405" s="14">
        <f>表格1[[#This Row],[信用卡交易筆數]]/1000</f>
        <v>3744.2249999999999</v>
      </c>
      <c r="K6405" s="14">
        <f>表格1[[#This Row],[信用卡交易金額'[新臺幣']]]/1000</f>
        <v>5319493.5389999999</v>
      </c>
      <c r="L6405" s="14">
        <f>表格1[[#This Row],[信用卡交易金額'[新臺幣']]]/1000000</f>
        <v>5319.4935390000001</v>
      </c>
      <c r="M6405" s="14" t="str" cm="1">
        <f t="array" ref="M6405">_xlfn.TEXTJOIN("", TRUE, _xlfn.XLOOKUP(TRUE, VALUE(表格1[[#This Row],[年月]]) &lt;= VALUE($R$8:$R$12), $Q$8:$Q$12)) &amp; "年度"</f>
        <v>2024年度</v>
      </c>
    </row>
    <row r="6406" spans="1:13" x14ac:dyDescent="0.3">
      <c r="A6406" s="2">
        <v>202401</v>
      </c>
      <c r="B6406" s="19">
        <f>DATE(表格1[[#This Row],[年]],表格1[[#This Row],[月]],1)</f>
        <v>45292</v>
      </c>
      <c r="C6406" s="2" t="str">
        <f>LEFT(表格1[[#This Row],[年月]],4)</f>
        <v>2024</v>
      </c>
      <c r="D6406" s="2" t="str">
        <f>RIGHT(表格1[[#This Row],[年月]],2)</f>
        <v>01</v>
      </c>
      <c r="E6406" s="5">
        <v>67000000</v>
      </c>
      <c r="F6406" s="2" t="str">
        <f>VLOOKUP(TEXT(表格1[[#This Row],[地區]],"00000000"),縣市代碼,2,0)</f>
        <v>臺南市</v>
      </c>
      <c r="G6406" s="2" t="s">
        <v>10</v>
      </c>
      <c r="H6406" s="13">
        <v>2129692</v>
      </c>
      <c r="I6406" s="14">
        <v>6044146072</v>
      </c>
      <c r="J6406" s="14">
        <f>表格1[[#This Row],[信用卡交易筆數]]/1000</f>
        <v>2129.692</v>
      </c>
      <c r="K6406" s="14">
        <f>表格1[[#This Row],[信用卡交易金額'[新臺幣']]]/1000</f>
        <v>6044146.0719999997</v>
      </c>
      <c r="L6406" s="14">
        <f>表格1[[#This Row],[信用卡交易金額'[新臺幣']]]/1000000</f>
        <v>6044.1460719999995</v>
      </c>
      <c r="M6406" s="14" t="str" cm="1">
        <f t="array" ref="M6406">_xlfn.TEXTJOIN("", TRUE, _xlfn.XLOOKUP(TRUE, VALUE(表格1[[#This Row],[年月]]) &lt;= VALUE($R$8:$R$12), $Q$8:$Q$12)) &amp; "年度"</f>
        <v>2024年度</v>
      </c>
    </row>
    <row r="6407" spans="1:13" x14ac:dyDescent="0.3">
      <c r="A6407" s="2">
        <v>202401</v>
      </c>
      <c r="B6407" s="19">
        <f>DATE(表格1[[#This Row],[年]],表格1[[#This Row],[月]],1)</f>
        <v>45292</v>
      </c>
      <c r="C6407" s="2" t="str">
        <f>LEFT(表格1[[#This Row],[年月]],4)</f>
        <v>2024</v>
      </c>
      <c r="D6407" s="2" t="str">
        <f>RIGHT(表格1[[#This Row],[年月]],2)</f>
        <v>01</v>
      </c>
      <c r="E6407" s="5">
        <v>64000000</v>
      </c>
      <c r="F6407" s="2" t="str">
        <f>VLOOKUP(TEXT(表格1[[#This Row],[地區]],"00000000"),縣市代碼,2,0)</f>
        <v>高雄市</v>
      </c>
      <c r="G6407" s="2" t="s">
        <v>4</v>
      </c>
      <c r="H6407" s="13">
        <v>6667367</v>
      </c>
      <c r="I6407" s="14">
        <v>3736030508</v>
      </c>
      <c r="J6407" s="14">
        <f>表格1[[#This Row],[信用卡交易筆數]]/1000</f>
        <v>6667.3670000000002</v>
      </c>
      <c r="K6407" s="14">
        <f>表格1[[#This Row],[信用卡交易金額'[新臺幣']]]/1000</f>
        <v>3736030.5079999999</v>
      </c>
      <c r="L6407" s="14">
        <f>表格1[[#This Row],[信用卡交易金額'[新臺幣']]]/1000000</f>
        <v>3736.0305079999998</v>
      </c>
      <c r="M6407" s="14" t="str" cm="1">
        <f t="array" ref="M6407">_xlfn.TEXTJOIN("", TRUE, _xlfn.XLOOKUP(TRUE, VALUE(表格1[[#This Row],[年月]]) &lt;= VALUE($R$8:$R$12), $Q$8:$Q$12)) &amp; "年度"</f>
        <v>2024年度</v>
      </c>
    </row>
    <row r="6408" spans="1:13" x14ac:dyDescent="0.3">
      <c r="A6408" s="2">
        <v>202401</v>
      </c>
      <c r="B6408" s="19">
        <f>DATE(表格1[[#This Row],[年]],表格1[[#This Row],[月]],1)</f>
        <v>45292</v>
      </c>
      <c r="C6408" s="2" t="str">
        <f>LEFT(表格1[[#This Row],[年月]],4)</f>
        <v>2024</v>
      </c>
      <c r="D6408" s="2" t="str">
        <f>RIGHT(表格1[[#This Row],[年月]],2)</f>
        <v>01</v>
      </c>
      <c r="E6408" s="5">
        <v>64000000</v>
      </c>
      <c r="F6408" s="2" t="str">
        <f>VLOOKUP(TEXT(表格1[[#This Row],[地區]],"00000000"),縣市代碼,2,0)</f>
        <v>高雄市</v>
      </c>
      <c r="G6408" s="2" t="s">
        <v>5</v>
      </c>
      <c r="H6408" s="13">
        <v>426746</v>
      </c>
      <c r="I6408" s="14">
        <v>1184449283</v>
      </c>
      <c r="J6408" s="14">
        <f>表格1[[#This Row],[信用卡交易筆數]]/1000</f>
        <v>426.74599999999998</v>
      </c>
      <c r="K6408" s="14">
        <f>表格1[[#This Row],[信用卡交易金額'[新臺幣']]]/1000</f>
        <v>1184449.2830000001</v>
      </c>
      <c r="L6408" s="14">
        <f>表格1[[#This Row],[信用卡交易金額'[新臺幣']]]/1000000</f>
        <v>1184.4492829999999</v>
      </c>
      <c r="M6408" s="14" t="str" cm="1">
        <f t="array" ref="M6408">_xlfn.TEXTJOIN("", TRUE, _xlfn.XLOOKUP(TRUE, VALUE(表格1[[#This Row],[年月]]) &lt;= VALUE($R$8:$R$12), $Q$8:$Q$12)) &amp; "年度"</f>
        <v>2024年度</v>
      </c>
    </row>
    <row r="6409" spans="1:13" x14ac:dyDescent="0.3">
      <c r="A6409" s="2">
        <v>202401</v>
      </c>
      <c r="B6409" s="19">
        <f>DATE(表格1[[#This Row],[年]],表格1[[#This Row],[月]],1)</f>
        <v>45292</v>
      </c>
      <c r="C6409" s="2" t="str">
        <f>LEFT(表格1[[#This Row],[年月]],4)</f>
        <v>2024</v>
      </c>
      <c r="D6409" s="2" t="str">
        <f>RIGHT(表格1[[#This Row],[年月]],2)</f>
        <v>01</v>
      </c>
      <c r="E6409" s="5">
        <v>64000000</v>
      </c>
      <c r="F6409" s="2" t="str">
        <f>VLOOKUP(TEXT(表格1[[#This Row],[地區]],"00000000"),縣市代碼,2,0)</f>
        <v>高雄市</v>
      </c>
      <c r="G6409" s="2" t="s">
        <v>6</v>
      </c>
      <c r="H6409" s="13">
        <v>711441</v>
      </c>
      <c r="I6409" s="14">
        <v>2358349520</v>
      </c>
      <c r="J6409" s="14">
        <f>表格1[[#This Row],[信用卡交易筆數]]/1000</f>
        <v>711.44100000000003</v>
      </c>
      <c r="K6409" s="14">
        <f>表格1[[#This Row],[信用卡交易金額'[新臺幣']]]/1000</f>
        <v>2358349.52</v>
      </c>
      <c r="L6409" s="14">
        <f>表格1[[#This Row],[信用卡交易金額'[新臺幣']]]/1000000</f>
        <v>2358.3495200000002</v>
      </c>
      <c r="M6409" s="14" t="str" cm="1">
        <f t="array" ref="M6409">_xlfn.TEXTJOIN("", TRUE, _xlfn.XLOOKUP(TRUE, VALUE(表格1[[#This Row],[年月]]) &lt;= VALUE($R$8:$R$12), $Q$8:$Q$12)) &amp; "年度"</f>
        <v>2024年度</v>
      </c>
    </row>
    <row r="6410" spans="1:13" x14ac:dyDescent="0.3">
      <c r="A6410" s="2">
        <v>202401</v>
      </c>
      <c r="B6410" s="19">
        <f>DATE(表格1[[#This Row],[年]],表格1[[#This Row],[月]],1)</f>
        <v>45292</v>
      </c>
      <c r="C6410" s="2" t="str">
        <f>LEFT(表格1[[#This Row],[年月]],4)</f>
        <v>2024</v>
      </c>
      <c r="D6410" s="2" t="str">
        <f>RIGHT(表格1[[#This Row],[年月]],2)</f>
        <v>01</v>
      </c>
      <c r="E6410" s="5">
        <v>64000000</v>
      </c>
      <c r="F6410" s="2" t="str">
        <f>VLOOKUP(TEXT(表格1[[#This Row],[地區]],"00000000"),縣市代碼,2,0)</f>
        <v>高雄市</v>
      </c>
      <c r="G6410" s="2" t="s">
        <v>7</v>
      </c>
      <c r="H6410" s="13">
        <v>3712891</v>
      </c>
      <c r="I6410" s="14">
        <v>4182068353</v>
      </c>
      <c r="J6410" s="14">
        <f>表格1[[#This Row],[信用卡交易筆數]]/1000</f>
        <v>3712.8910000000001</v>
      </c>
      <c r="K6410" s="14">
        <f>表格1[[#This Row],[信用卡交易金額'[新臺幣']]]/1000</f>
        <v>4182068.3530000001</v>
      </c>
      <c r="L6410" s="14">
        <f>表格1[[#This Row],[信用卡交易金額'[新臺幣']]]/1000000</f>
        <v>4182.0683529999997</v>
      </c>
      <c r="M6410" s="14" t="str" cm="1">
        <f t="array" ref="M6410">_xlfn.TEXTJOIN("", TRUE, _xlfn.XLOOKUP(TRUE, VALUE(表格1[[#This Row],[年月]]) &lt;= VALUE($R$8:$R$12), $Q$8:$Q$12)) &amp; "年度"</f>
        <v>2024年度</v>
      </c>
    </row>
    <row r="6411" spans="1:13" x14ac:dyDescent="0.3">
      <c r="A6411" s="2">
        <v>202401</v>
      </c>
      <c r="B6411" s="19">
        <f>DATE(表格1[[#This Row],[年]],表格1[[#This Row],[月]],1)</f>
        <v>45292</v>
      </c>
      <c r="C6411" s="2" t="str">
        <f>LEFT(表格1[[#This Row],[年月]],4)</f>
        <v>2024</v>
      </c>
      <c r="D6411" s="2" t="str">
        <f>RIGHT(表格1[[#This Row],[年月]],2)</f>
        <v>01</v>
      </c>
      <c r="E6411" s="5">
        <v>64000000</v>
      </c>
      <c r="F6411" s="2" t="str">
        <f>VLOOKUP(TEXT(表格1[[#This Row],[地區]],"00000000"),縣市代碼,2,0)</f>
        <v>高雄市</v>
      </c>
      <c r="G6411" s="2" t="s">
        <v>8</v>
      </c>
      <c r="H6411" s="13">
        <v>2620491</v>
      </c>
      <c r="I6411" s="14">
        <v>5097771086</v>
      </c>
      <c r="J6411" s="14">
        <f>表格1[[#This Row],[信用卡交易筆數]]/1000</f>
        <v>2620.491</v>
      </c>
      <c r="K6411" s="14">
        <f>表格1[[#This Row],[信用卡交易金額'[新臺幣']]]/1000</f>
        <v>5097771.0860000001</v>
      </c>
      <c r="L6411" s="14">
        <f>表格1[[#This Row],[信用卡交易金額'[新臺幣']]]/1000000</f>
        <v>5097.7710859999997</v>
      </c>
      <c r="M6411" s="14" t="str" cm="1">
        <f t="array" ref="M6411">_xlfn.TEXTJOIN("", TRUE, _xlfn.XLOOKUP(TRUE, VALUE(表格1[[#This Row],[年月]]) &lt;= VALUE($R$8:$R$12), $Q$8:$Q$12)) &amp; "年度"</f>
        <v>2024年度</v>
      </c>
    </row>
    <row r="6412" spans="1:13" x14ac:dyDescent="0.3">
      <c r="A6412" s="2">
        <v>202401</v>
      </c>
      <c r="B6412" s="19">
        <f>DATE(表格1[[#This Row],[年]],表格1[[#This Row],[月]],1)</f>
        <v>45292</v>
      </c>
      <c r="C6412" s="2" t="str">
        <f>LEFT(表格1[[#This Row],[年月]],4)</f>
        <v>2024</v>
      </c>
      <c r="D6412" s="2" t="str">
        <f>RIGHT(表格1[[#This Row],[年月]],2)</f>
        <v>01</v>
      </c>
      <c r="E6412" s="5">
        <v>64000000</v>
      </c>
      <c r="F6412" s="2" t="str">
        <f>VLOOKUP(TEXT(表格1[[#This Row],[地區]],"00000000"),縣市代碼,2,0)</f>
        <v>高雄市</v>
      </c>
      <c r="G6412" s="2" t="s">
        <v>9</v>
      </c>
      <c r="H6412" s="13">
        <v>5971350</v>
      </c>
      <c r="I6412" s="14">
        <v>8653624031</v>
      </c>
      <c r="J6412" s="14">
        <f>表格1[[#This Row],[信用卡交易筆數]]/1000</f>
        <v>5971.35</v>
      </c>
      <c r="K6412" s="14">
        <f>表格1[[#This Row],[信用卡交易金額'[新臺幣']]]/1000</f>
        <v>8653624.0309999995</v>
      </c>
      <c r="L6412" s="14">
        <f>表格1[[#This Row],[信用卡交易金額'[新臺幣']]]/1000000</f>
        <v>8653.6240309999994</v>
      </c>
      <c r="M6412" s="14" t="str" cm="1">
        <f t="array" ref="M6412">_xlfn.TEXTJOIN("", TRUE, _xlfn.XLOOKUP(TRUE, VALUE(表格1[[#This Row],[年月]]) &lt;= VALUE($R$8:$R$12), $Q$8:$Q$12)) &amp; "年度"</f>
        <v>2024年度</v>
      </c>
    </row>
    <row r="6413" spans="1:13" x14ac:dyDescent="0.3">
      <c r="A6413" s="2">
        <v>202401</v>
      </c>
      <c r="B6413" s="19">
        <f>DATE(表格1[[#This Row],[年]],表格1[[#This Row],[月]],1)</f>
        <v>45292</v>
      </c>
      <c r="C6413" s="2" t="str">
        <f>LEFT(表格1[[#This Row],[年月]],4)</f>
        <v>2024</v>
      </c>
      <c r="D6413" s="2" t="str">
        <f>RIGHT(表格1[[#This Row],[年月]],2)</f>
        <v>01</v>
      </c>
      <c r="E6413" s="5">
        <v>64000000</v>
      </c>
      <c r="F6413" s="2" t="str">
        <f>VLOOKUP(TEXT(表格1[[#This Row],[地區]],"00000000"),縣市代碼,2,0)</f>
        <v>高雄市</v>
      </c>
      <c r="G6413" s="2" t="s">
        <v>10</v>
      </c>
      <c r="H6413" s="13">
        <v>3181023</v>
      </c>
      <c r="I6413" s="14">
        <v>9762100430</v>
      </c>
      <c r="J6413" s="14">
        <f>表格1[[#This Row],[信用卡交易筆數]]/1000</f>
        <v>3181.0230000000001</v>
      </c>
      <c r="K6413" s="14">
        <f>表格1[[#This Row],[信用卡交易金額'[新臺幣']]]/1000</f>
        <v>9762100.4299999997</v>
      </c>
      <c r="L6413" s="14">
        <f>表格1[[#This Row],[信用卡交易金額'[新臺幣']]]/1000000</f>
        <v>9762.1004300000004</v>
      </c>
      <c r="M6413" s="14" t="str" cm="1">
        <f t="array" ref="M6413">_xlfn.TEXTJOIN("", TRUE, _xlfn.XLOOKUP(TRUE, VALUE(表格1[[#This Row],[年月]]) &lt;= VALUE($R$8:$R$12), $Q$8:$Q$12)) &amp; "年度"</f>
        <v>2024年度</v>
      </c>
    </row>
    <row r="6414" spans="1:13" x14ac:dyDescent="0.3">
      <c r="A6414" s="2">
        <v>202401</v>
      </c>
      <c r="B6414" s="19">
        <f>DATE(表格1[[#This Row],[年]],表格1[[#This Row],[月]],1)</f>
        <v>45292</v>
      </c>
      <c r="C6414" s="2" t="str">
        <f>LEFT(表格1[[#This Row],[年月]],4)</f>
        <v>2024</v>
      </c>
      <c r="D6414" s="2" t="str">
        <f>RIGHT(表格1[[#This Row],[年月]],2)</f>
        <v>01</v>
      </c>
      <c r="E6414" s="5">
        <v>10013000</v>
      </c>
      <c r="F6414" s="2" t="str">
        <f>VLOOKUP(TEXT(表格1[[#This Row],[地區]],"00000000"),縣市代碼,2,0)</f>
        <v>屏東縣</v>
      </c>
      <c r="G6414" s="2" t="s">
        <v>4</v>
      </c>
      <c r="H6414" s="13">
        <v>954108</v>
      </c>
      <c r="I6414" s="14">
        <v>500613283</v>
      </c>
      <c r="J6414" s="14">
        <f>表格1[[#This Row],[信用卡交易筆數]]/1000</f>
        <v>954.10799999999995</v>
      </c>
      <c r="K6414" s="14">
        <f>表格1[[#This Row],[信用卡交易金額'[新臺幣']]]/1000</f>
        <v>500613.283</v>
      </c>
      <c r="L6414" s="14">
        <f>表格1[[#This Row],[信用卡交易金額'[新臺幣']]]/1000000</f>
        <v>500.61328300000002</v>
      </c>
      <c r="M6414" s="14" t="str" cm="1">
        <f t="array" ref="M6414">_xlfn.TEXTJOIN("", TRUE, _xlfn.XLOOKUP(TRUE, VALUE(表格1[[#This Row],[年月]]) &lt;= VALUE($R$8:$R$12), $Q$8:$Q$12)) &amp; "年度"</f>
        <v>2024年度</v>
      </c>
    </row>
    <row r="6415" spans="1:13" x14ac:dyDescent="0.3">
      <c r="A6415" s="2">
        <v>202401</v>
      </c>
      <c r="B6415" s="19">
        <f>DATE(表格1[[#This Row],[年]],表格1[[#This Row],[月]],1)</f>
        <v>45292</v>
      </c>
      <c r="C6415" s="2" t="str">
        <f>LEFT(表格1[[#This Row],[年月]],4)</f>
        <v>2024</v>
      </c>
      <c r="D6415" s="2" t="str">
        <f>RIGHT(表格1[[#This Row],[年月]],2)</f>
        <v>01</v>
      </c>
      <c r="E6415" s="5">
        <v>10013000</v>
      </c>
      <c r="F6415" s="2" t="str">
        <f>VLOOKUP(TEXT(表格1[[#This Row],[地區]],"00000000"),縣市代碼,2,0)</f>
        <v>屏東縣</v>
      </c>
      <c r="G6415" s="2" t="s">
        <v>5</v>
      </c>
      <c r="H6415" s="13">
        <v>77225</v>
      </c>
      <c r="I6415" s="14">
        <v>196447306</v>
      </c>
      <c r="J6415" s="14">
        <f>表格1[[#This Row],[信用卡交易筆數]]/1000</f>
        <v>77.224999999999994</v>
      </c>
      <c r="K6415" s="14">
        <f>表格1[[#This Row],[信用卡交易金額'[新臺幣']]]/1000</f>
        <v>196447.30600000001</v>
      </c>
      <c r="L6415" s="14">
        <f>表格1[[#This Row],[信用卡交易金額'[新臺幣']]]/1000000</f>
        <v>196.447306</v>
      </c>
      <c r="M6415" s="14" t="str" cm="1">
        <f t="array" ref="M6415">_xlfn.TEXTJOIN("", TRUE, _xlfn.XLOOKUP(TRUE, VALUE(表格1[[#This Row],[年月]]) &lt;= VALUE($R$8:$R$12), $Q$8:$Q$12)) &amp; "年度"</f>
        <v>2024年度</v>
      </c>
    </row>
    <row r="6416" spans="1:13" x14ac:dyDescent="0.3">
      <c r="A6416" s="2">
        <v>202401</v>
      </c>
      <c r="B6416" s="19">
        <f>DATE(表格1[[#This Row],[年]],表格1[[#This Row],[月]],1)</f>
        <v>45292</v>
      </c>
      <c r="C6416" s="2" t="str">
        <f>LEFT(表格1[[#This Row],[年月]],4)</f>
        <v>2024</v>
      </c>
      <c r="D6416" s="2" t="str">
        <f>RIGHT(表格1[[#This Row],[年月]],2)</f>
        <v>01</v>
      </c>
      <c r="E6416" s="5">
        <v>10013000</v>
      </c>
      <c r="F6416" s="2" t="str">
        <f>VLOOKUP(TEXT(表格1[[#This Row],[地區]],"00000000"),縣市代碼,2,0)</f>
        <v>屏東縣</v>
      </c>
      <c r="G6416" s="2" t="s">
        <v>6</v>
      </c>
      <c r="H6416" s="13">
        <v>120927</v>
      </c>
      <c r="I6416" s="14">
        <v>355919719</v>
      </c>
      <c r="J6416" s="14">
        <f>表格1[[#This Row],[信用卡交易筆數]]/1000</f>
        <v>120.92700000000001</v>
      </c>
      <c r="K6416" s="14">
        <f>表格1[[#This Row],[信用卡交易金額'[新臺幣']]]/1000</f>
        <v>355919.71899999998</v>
      </c>
      <c r="L6416" s="14">
        <f>表格1[[#This Row],[信用卡交易金額'[新臺幣']]]/1000000</f>
        <v>355.91971899999999</v>
      </c>
      <c r="M6416" s="14" t="str" cm="1">
        <f t="array" ref="M6416">_xlfn.TEXTJOIN("", TRUE, _xlfn.XLOOKUP(TRUE, VALUE(表格1[[#This Row],[年月]]) &lt;= VALUE($R$8:$R$12), $Q$8:$Q$12)) &amp; "年度"</f>
        <v>2024年度</v>
      </c>
    </row>
    <row r="6417" spans="1:13" x14ac:dyDescent="0.3">
      <c r="A6417" s="2">
        <v>202401</v>
      </c>
      <c r="B6417" s="19">
        <f>DATE(表格1[[#This Row],[年]],表格1[[#This Row],[月]],1)</f>
        <v>45292</v>
      </c>
      <c r="C6417" s="2" t="str">
        <f>LEFT(表格1[[#This Row],[年月]],4)</f>
        <v>2024</v>
      </c>
      <c r="D6417" s="2" t="str">
        <f>RIGHT(表格1[[#This Row],[年月]],2)</f>
        <v>01</v>
      </c>
      <c r="E6417" s="5">
        <v>10013000</v>
      </c>
      <c r="F6417" s="2" t="str">
        <f>VLOOKUP(TEXT(表格1[[#This Row],[地區]],"00000000"),縣市代碼,2,0)</f>
        <v>屏東縣</v>
      </c>
      <c r="G6417" s="2" t="s">
        <v>7</v>
      </c>
      <c r="H6417" s="13">
        <v>736985</v>
      </c>
      <c r="I6417" s="14">
        <v>813881183</v>
      </c>
      <c r="J6417" s="14">
        <f>表格1[[#This Row],[信用卡交易筆數]]/1000</f>
        <v>736.98500000000001</v>
      </c>
      <c r="K6417" s="14">
        <f>表格1[[#This Row],[信用卡交易金額'[新臺幣']]]/1000</f>
        <v>813881.18299999996</v>
      </c>
      <c r="L6417" s="14">
        <f>表格1[[#This Row],[信用卡交易金額'[新臺幣']]]/1000000</f>
        <v>813.88118299999996</v>
      </c>
      <c r="M6417" s="14" t="str" cm="1">
        <f t="array" ref="M6417">_xlfn.TEXTJOIN("", TRUE, _xlfn.XLOOKUP(TRUE, VALUE(表格1[[#This Row],[年月]]) &lt;= VALUE($R$8:$R$12), $Q$8:$Q$12)) &amp; "年度"</f>
        <v>2024年度</v>
      </c>
    </row>
    <row r="6418" spans="1:13" x14ac:dyDescent="0.3">
      <c r="A6418" s="2">
        <v>202401</v>
      </c>
      <c r="B6418" s="19">
        <f>DATE(表格1[[#This Row],[年]],表格1[[#This Row],[月]],1)</f>
        <v>45292</v>
      </c>
      <c r="C6418" s="2" t="str">
        <f>LEFT(表格1[[#This Row],[年月]],4)</f>
        <v>2024</v>
      </c>
      <c r="D6418" s="2" t="str">
        <f>RIGHT(表格1[[#This Row],[年月]],2)</f>
        <v>01</v>
      </c>
      <c r="E6418" s="5">
        <v>10013000</v>
      </c>
      <c r="F6418" s="2" t="str">
        <f>VLOOKUP(TEXT(表格1[[#This Row],[地區]],"00000000"),縣市代碼,2,0)</f>
        <v>屏東縣</v>
      </c>
      <c r="G6418" s="2" t="s">
        <v>8</v>
      </c>
      <c r="H6418" s="13">
        <v>446366</v>
      </c>
      <c r="I6418" s="14">
        <v>773159770</v>
      </c>
      <c r="J6418" s="14">
        <f>表格1[[#This Row],[信用卡交易筆數]]/1000</f>
        <v>446.36599999999999</v>
      </c>
      <c r="K6418" s="14">
        <f>表格1[[#This Row],[信用卡交易金額'[新臺幣']]]/1000</f>
        <v>773159.77</v>
      </c>
      <c r="L6418" s="14">
        <f>表格1[[#This Row],[信用卡交易金額'[新臺幣']]]/1000000</f>
        <v>773.15976999999998</v>
      </c>
      <c r="M6418" s="14" t="str" cm="1">
        <f t="array" ref="M6418">_xlfn.TEXTJOIN("", TRUE, _xlfn.XLOOKUP(TRUE, VALUE(表格1[[#This Row],[年月]]) &lt;= VALUE($R$8:$R$12), $Q$8:$Q$12)) &amp; "年度"</f>
        <v>2024年度</v>
      </c>
    </row>
    <row r="6419" spans="1:13" x14ac:dyDescent="0.3">
      <c r="A6419" s="2">
        <v>202401</v>
      </c>
      <c r="B6419" s="19">
        <f>DATE(表格1[[#This Row],[年]],表格1[[#This Row],[月]],1)</f>
        <v>45292</v>
      </c>
      <c r="C6419" s="2" t="str">
        <f>LEFT(表格1[[#This Row],[年月]],4)</f>
        <v>2024</v>
      </c>
      <c r="D6419" s="2" t="str">
        <f>RIGHT(表格1[[#This Row],[年月]],2)</f>
        <v>01</v>
      </c>
      <c r="E6419" s="5">
        <v>10013000</v>
      </c>
      <c r="F6419" s="2" t="str">
        <f>VLOOKUP(TEXT(表格1[[#This Row],[地區]],"00000000"),縣市代碼,2,0)</f>
        <v>屏東縣</v>
      </c>
      <c r="G6419" s="2" t="s">
        <v>9</v>
      </c>
      <c r="H6419" s="13">
        <v>928709</v>
      </c>
      <c r="I6419" s="14">
        <v>1305526663</v>
      </c>
      <c r="J6419" s="14">
        <f>表格1[[#This Row],[信用卡交易筆數]]/1000</f>
        <v>928.70899999999995</v>
      </c>
      <c r="K6419" s="14">
        <f>表格1[[#This Row],[信用卡交易金額'[新臺幣']]]/1000</f>
        <v>1305526.6629999999</v>
      </c>
      <c r="L6419" s="14">
        <f>表格1[[#This Row],[信用卡交易金額'[新臺幣']]]/1000000</f>
        <v>1305.5266630000001</v>
      </c>
      <c r="M6419" s="14" t="str" cm="1">
        <f t="array" ref="M6419">_xlfn.TEXTJOIN("", TRUE, _xlfn.XLOOKUP(TRUE, VALUE(表格1[[#This Row],[年月]]) &lt;= VALUE($R$8:$R$12), $Q$8:$Q$12)) &amp; "年度"</f>
        <v>2024年度</v>
      </c>
    </row>
    <row r="6420" spans="1:13" x14ac:dyDescent="0.3">
      <c r="A6420" s="2">
        <v>202401</v>
      </c>
      <c r="B6420" s="19">
        <f>DATE(表格1[[#This Row],[年]],表格1[[#This Row],[月]],1)</f>
        <v>45292</v>
      </c>
      <c r="C6420" s="2" t="str">
        <f>LEFT(表格1[[#This Row],[年月]],4)</f>
        <v>2024</v>
      </c>
      <c r="D6420" s="2" t="str">
        <f>RIGHT(表格1[[#This Row],[年月]],2)</f>
        <v>01</v>
      </c>
      <c r="E6420" s="5">
        <v>10013000</v>
      </c>
      <c r="F6420" s="2" t="str">
        <f>VLOOKUP(TEXT(表格1[[#This Row],[地區]],"00000000"),縣市代碼,2,0)</f>
        <v>屏東縣</v>
      </c>
      <c r="G6420" s="2" t="s">
        <v>10</v>
      </c>
      <c r="H6420" s="13">
        <v>582414</v>
      </c>
      <c r="I6420" s="14">
        <v>1817683964</v>
      </c>
      <c r="J6420" s="14">
        <f>表格1[[#This Row],[信用卡交易筆數]]/1000</f>
        <v>582.41399999999999</v>
      </c>
      <c r="K6420" s="14">
        <f>表格1[[#This Row],[信用卡交易金額'[新臺幣']]]/1000</f>
        <v>1817683.9639999999</v>
      </c>
      <c r="L6420" s="14">
        <f>表格1[[#This Row],[信用卡交易金額'[新臺幣']]]/1000000</f>
        <v>1817.6839640000001</v>
      </c>
      <c r="M6420" s="14" t="str" cm="1">
        <f t="array" ref="M6420">_xlfn.TEXTJOIN("", TRUE, _xlfn.XLOOKUP(TRUE, VALUE(表格1[[#This Row],[年月]]) &lt;= VALUE($R$8:$R$12), $Q$8:$Q$12)) &amp; "年度"</f>
        <v>2024年度</v>
      </c>
    </row>
    <row r="6421" spans="1:13" x14ac:dyDescent="0.3">
      <c r="A6421" s="2">
        <v>202401</v>
      </c>
      <c r="B6421" s="19">
        <f>DATE(表格1[[#This Row],[年]],表格1[[#This Row],[月]],1)</f>
        <v>45292</v>
      </c>
      <c r="C6421" s="2" t="str">
        <f>LEFT(表格1[[#This Row],[年月]],4)</f>
        <v>2024</v>
      </c>
      <c r="D6421" s="2" t="str">
        <f>RIGHT(表格1[[#This Row],[年月]],2)</f>
        <v>01</v>
      </c>
      <c r="E6421" s="5">
        <v>10017000</v>
      </c>
      <c r="F6421" s="2" t="str">
        <f>VLOOKUP(TEXT(表格1[[#This Row],[地區]],"00000000"),縣市代碼,2,0)</f>
        <v>基隆市</v>
      </c>
      <c r="G6421" s="2" t="s">
        <v>4</v>
      </c>
      <c r="H6421" s="13">
        <v>891458</v>
      </c>
      <c r="I6421" s="14">
        <v>471645820</v>
      </c>
      <c r="J6421" s="14">
        <f>表格1[[#This Row],[信用卡交易筆數]]/1000</f>
        <v>891.45799999999997</v>
      </c>
      <c r="K6421" s="14">
        <f>表格1[[#This Row],[信用卡交易金額'[新臺幣']]]/1000</f>
        <v>471645.82</v>
      </c>
      <c r="L6421" s="14">
        <f>表格1[[#This Row],[信用卡交易金額'[新臺幣']]]/1000000</f>
        <v>471.64582000000001</v>
      </c>
      <c r="M6421" s="14" t="str" cm="1">
        <f t="array" ref="M6421">_xlfn.TEXTJOIN("", TRUE, _xlfn.XLOOKUP(TRUE, VALUE(表格1[[#This Row],[年月]]) &lt;= VALUE($R$8:$R$12), $Q$8:$Q$12)) &amp; "年度"</f>
        <v>2024年度</v>
      </c>
    </row>
    <row r="6422" spans="1:13" x14ac:dyDescent="0.3">
      <c r="A6422" s="2">
        <v>202401</v>
      </c>
      <c r="B6422" s="19">
        <f>DATE(表格1[[#This Row],[年]],表格1[[#This Row],[月]],1)</f>
        <v>45292</v>
      </c>
      <c r="C6422" s="2" t="str">
        <f>LEFT(表格1[[#This Row],[年月]],4)</f>
        <v>2024</v>
      </c>
      <c r="D6422" s="2" t="str">
        <f>RIGHT(表格1[[#This Row],[年月]],2)</f>
        <v>01</v>
      </c>
      <c r="E6422" s="5">
        <v>10017000</v>
      </c>
      <c r="F6422" s="2" t="str">
        <f>VLOOKUP(TEXT(表格1[[#This Row],[地區]],"00000000"),縣市代碼,2,0)</f>
        <v>基隆市</v>
      </c>
      <c r="G6422" s="2" t="s">
        <v>5</v>
      </c>
      <c r="H6422" s="13">
        <v>63080</v>
      </c>
      <c r="I6422" s="14">
        <v>187282037</v>
      </c>
      <c r="J6422" s="14">
        <f>表格1[[#This Row],[信用卡交易筆數]]/1000</f>
        <v>63.08</v>
      </c>
      <c r="K6422" s="14">
        <f>表格1[[#This Row],[信用卡交易金額'[新臺幣']]]/1000</f>
        <v>187282.03700000001</v>
      </c>
      <c r="L6422" s="14">
        <f>表格1[[#This Row],[信用卡交易金額'[新臺幣']]]/1000000</f>
        <v>187.282037</v>
      </c>
      <c r="M6422" s="14" t="str" cm="1">
        <f t="array" ref="M6422">_xlfn.TEXTJOIN("", TRUE, _xlfn.XLOOKUP(TRUE, VALUE(表格1[[#This Row],[年月]]) &lt;= VALUE($R$8:$R$12), $Q$8:$Q$12)) &amp; "年度"</f>
        <v>2024年度</v>
      </c>
    </row>
    <row r="6423" spans="1:13" x14ac:dyDescent="0.3">
      <c r="A6423" s="2">
        <v>202401</v>
      </c>
      <c r="B6423" s="19">
        <f>DATE(表格1[[#This Row],[年]],表格1[[#This Row],[月]],1)</f>
        <v>45292</v>
      </c>
      <c r="C6423" s="2" t="str">
        <f>LEFT(表格1[[#This Row],[年月]],4)</f>
        <v>2024</v>
      </c>
      <c r="D6423" s="2" t="str">
        <f>RIGHT(表格1[[#This Row],[年月]],2)</f>
        <v>01</v>
      </c>
      <c r="E6423" s="5">
        <v>10017000</v>
      </c>
      <c r="F6423" s="2" t="str">
        <f>VLOOKUP(TEXT(表格1[[#This Row],[地區]],"00000000"),縣市代碼,2,0)</f>
        <v>基隆市</v>
      </c>
      <c r="G6423" s="2" t="s">
        <v>6</v>
      </c>
      <c r="H6423" s="13">
        <v>78966</v>
      </c>
      <c r="I6423" s="14">
        <v>279766994</v>
      </c>
      <c r="J6423" s="14">
        <f>表格1[[#This Row],[信用卡交易筆數]]/1000</f>
        <v>78.965999999999994</v>
      </c>
      <c r="K6423" s="14">
        <f>表格1[[#This Row],[信用卡交易金額'[新臺幣']]]/1000</f>
        <v>279766.99400000001</v>
      </c>
      <c r="L6423" s="14">
        <f>表格1[[#This Row],[信用卡交易金額'[新臺幣']]]/1000000</f>
        <v>279.76699400000001</v>
      </c>
      <c r="M6423" s="14" t="str" cm="1">
        <f t="array" ref="M6423">_xlfn.TEXTJOIN("", TRUE, _xlfn.XLOOKUP(TRUE, VALUE(表格1[[#This Row],[年月]]) &lt;= VALUE($R$8:$R$12), $Q$8:$Q$12)) &amp; "年度"</f>
        <v>2024年度</v>
      </c>
    </row>
    <row r="6424" spans="1:13" x14ac:dyDescent="0.3">
      <c r="A6424" s="2">
        <v>202401</v>
      </c>
      <c r="B6424" s="19">
        <f>DATE(表格1[[#This Row],[年]],表格1[[#This Row],[月]],1)</f>
        <v>45292</v>
      </c>
      <c r="C6424" s="2" t="str">
        <f>LEFT(表格1[[#This Row],[年月]],4)</f>
        <v>2024</v>
      </c>
      <c r="D6424" s="2" t="str">
        <f>RIGHT(表格1[[#This Row],[年月]],2)</f>
        <v>01</v>
      </c>
      <c r="E6424" s="5">
        <v>10017000</v>
      </c>
      <c r="F6424" s="2" t="str">
        <f>VLOOKUP(TEXT(表格1[[#This Row],[地區]],"00000000"),縣市代碼,2,0)</f>
        <v>基隆市</v>
      </c>
      <c r="G6424" s="2" t="s">
        <v>7</v>
      </c>
      <c r="H6424" s="13">
        <v>483513</v>
      </c>
      <c r="I6424" s="14">
        <v>497292842</v>
      </c>
      <c r="J6424" s="14">
        <f>表格1[[#This Row],[信用卡交易筆數]]/1000</f>
        <v>483.51299999999998</v>
      </c>
      <c r="K6424" s="14">
        <f>表格1[[#This Row],[信用卡交易金額'[新臺幣']]]/1000</f>
        <v>497292.842</v>
      </c>
      <c r="L6424" s="14">
        <f>表格1[[#This Row],[信用卡交易金額'[新臺幣']]]/1000000</f>
        <v>497.29284200000001</v>
      </c>
      <c r="M6424" s="14" t="str" cm="1">
        <f t="array" ref="M6424">_xlfn.TEXTJOIN("", TRUE, _xlfn.XLOOKUP(TRUE, VALUE(表格1[[#This Row],[年月]]) &lt;= VALUE($R$8:$R$12), $Q$8:$Q$12)) &amp; "年度"</f>
        <v>2024年度</v>
      </c>
    </row>
    <row r="6425" spans="1:13" x14ac:dyDescent="0.3">
      <c r="A6425" s="2">
        <v>202401</v>
      </c>
      <c r="B6425" s="19">
        <f>DATE(表格1[[#This Row],[年]],表格1[[#This Row],[月]],1)</f>
        <v>45292</v>
      </c>
      <c r="C6425" s="2" t="str">
        <f>LEFT(表格1[[#This Row],[年月]],4)</f>
        <v>2024</v>
      </c>
      <c r="D6425" s="2" t="str">
        <f>RIGHT(表格1[[#This Row],[年月]],2)</f>
        <v>01</v>
      </c>
      <c r="E6425" s="5">
        <v>10017000</v>
      </c>
      <c r="F6425" s="2" t="str">
        <f>VLOOKUP(TEXT(表格1[[#This Row],[地區]],"00000000"),縣市代碼,2,0)</f>
        <v>基隆市</v>
      </c>
      <c r="G6425" s="2" t="s">
        <v>8</v>
      </c>
      <c r="H6425" s="13">
        <v>366336</v>
      </c>
      <c r="I6425" s="14">
        <v>653952274</v>
      </c>
      <c r="J6425" s="14">
        <f>表格1[[#This Row],[信用卡交易筆數]]/1000</f>
        <v>366.33600000000001</v>
      </c>
      <c r="K6425" s="14">
        <f>表格1[[#This Row],[信用卡交易金額'[新臺幣']]]/1000</f>
        <v>653952.27399999998</v>
      </c>
      <c r="L6425" s="14">
        <f>表格1[[#This Row],[信用卡交易金額'[新臺幣']]]/1000000</f>
        <v>653.95227399999999</v>
      </c>
      <c r="M6425" s="14" t="str" cm="1">
        <f t="array" ref="M6425">_xlfn.TEXTJOIN("", TRUE, _xlfn.XLOOKUP(TRUE, VALUE(表格1[[#This Row],[年月]]) &lt;= VALUE($R$8:$R$12), $Q$8:$Q$12)) &amp; "年度"</f>
        <v>2024年度</v>
      </c>
    </row>
    <row r="6426" spans="1:13" x14ac:dyDescent="0.3">
      <c r="A6426" s="2">
        <v>202401</v>
      </c>
      <c r="B6426" s="19">
        <f>DATE(表格1[[#This Row],[年]],表格1[[#This Row],[月]],1)</f>
        <v>45292</v>
      </c>
      <c r="C6426" s="2" t="str">
        <f>LEFT(表格1[[#This Row],[年月]],4)</f>
        <v>2024</v>
      </c>
      <c r="D6426" s="2" t="str">
        <f>RIGHT(表格1[[#This Row],[年月]],2)</f>
        <v>01</v>
      </c>
      <c r="E6426" s="5">
        <v>10017000</v>
      </c>
      <c r="F6426" s="2" t="str">
        <f>VLOOKUP(TEXT(表格1[[#This Row],[地區]],"00000000"),縣市代碼,2,0)</f>
        <v>基隆市</v>
      </c>
      <c r="G6426" s="2" t="s">
        <v>9</v>
      </c>
      <c r="H6426" s="13">
        <v>785384</v>
      </c>
      <c r="I6426" s="14">
        <v>987331756</v>
      </c>
      <c r="J6426" s="14">
        <f>表格1[[#This Row],[信用卡交易筆數]]/1000</f>
        <v>785.38400000000001</v>
      </c>
      <c r="K6426" s="14">
        <f>表格1[[#This Row],[信用卡交易金額'[新臺幣']]]/1000</f>
        <v>987331.75600000005</v>
      </c>
      <c r="L6426" s="14">
        <f>表格1[[#This Row],[信用卡交易金額'[新臺幣']]]/1000000</f>
        <v>987.33175600000004</v>
      </c>
      <c r="M6426" s="14" t="str" cm="1">
        <f t="array" ref="M6426">_xlfn.TEXTJOIN("", TRUE, _xlfn.XLOOKUP(TRUE, VALUE(表格1[[#This Row],[年月]]) &lt;= VALUE($R$8:$R$12), $Q$8:$Q$12)) &amp; "年度"</f>
        <v>2024年度</v>
      </c>
    </row>
    <row r="6427" spans="1:13" x14ac:dyDescent="0.3">
      <c r="A6427" s="2">
        <v>202401</v>
      </c>
      <c r="B6427" s="19">
        <f>DATE(表格1[[#This Row],[年]],表格1[[#This Row],[月]],1)</f>
        <v>45292</v>
      </c>
      <c r="C6427" s="2" t="str">
        <f>LEFT(表格1[[#This Row],[年月]],4)</f>
        <v>2024</v>
      </c>
      <c r="D6427" s="2" t="str">
        <f>RIGHT(表格1[[#This Row],[年月]],2)</f>
        <v>01</v>
      </c>
      <c r="E6427" s="5">
        <v>10017000</v>
      </c>
      <c r="F6427" s="2" t="str">
        <f>VLOOKUP(TEXT(表格1[[#This Row],[地區]],"00000000"),縣市代碼,2,0)</f>
        <v>基隆市</v>
      </c>
      <c r="G6427" s="2" t="s">
        <v>10</v>
      </c>
      <c r="H6427" s="13">
        <v>469131</v>
      </c>
      <c r="I6427" s="14">
        <v>1207894581</v>
      </c>
      <c r="J6427" s="14">
        <f>表格1[[#This Row],[信用卡交易筆數]]/1000</f>
        <v>469.13099999999997</v>
      </c>
      <c r="K6427" s="14">
        <f>表格1[[#This Row],[信用卡交易金額'[新臺幣']]]/1000</f>
        <v>1207894.581</v>
      </c>
      <c r="L6427" s="14">
        <f>表格1[[#This Row],[信用卡交易金額'[新臺幣']]]/1000000</f>
        <v>1207.894581</v>
      </c>
      <c r="M6427" s="14" t="str" cm="1">
        <f t="array" ref="M6427">_xlfn.TEXTJOIN("", TRUE, _xlfn.XLOOKUP(TRUE, VALUE(表格1[[#This Row],[年月]]) &lt;= VALUE($R$8:$R$12), $Q$8:$Q$12)) &amp; "年度"</f>
        <v>2024年度</v>
      </c>
    </row>
    <row r="6428" spans="1:13" x14ac:dyDescent="0.3">
      <c r="A6428" s="2">
        <v>202401</v>
      </c>
      <c r="B6428" s="19">
        <f>DATE(表格1[[#This Row],[年]],表格1[[#This Row],[月]],1)</f>
        <v>45292</v>
      </c>
      <c r="C6428" s="2" t="str">
        <f>LEFT(表格1[[#This Row],[年月]],4)</f>
        <v>2024</v>
      </c>
      <c r="D6428" s="2" t="str">
        <f>RIGHT(表格1[[#This Row],[年月]],2)</f>
        <v>01</v>
      </c>
      <c r="E6428" s="5">
        <v>10002000</v>
      </c>
      <c r="F6428" s="2" t="str">
        <f>VLOOKUP(TEXT(表格1[[#This Row],[地區]],"00000000"),縣市代碼,2,0)</f>
        <v>宜蘭縣</v>
      </c>
      <c r="G6428" s="2" t="s">
        <v>4</v>
      </c>
      <c r="H6428" s="13">
        <v>709588</v>
      </c>
      <c r="I6428" s="14">
        <v>345986444</v>
      </c>
      <c r="J6428" s="14">
        <f>表格1[[#This Row],[信用卡交易筆數]]/1000</f>
        <v>709.58799999999997</v>
      </c>
      <c r="K6428" s="14">
        <f>表格1[[#This Row],[信用卡交易金額'[新臺幣']]]/1000</f>
        <v>345986.44400000002</v>
      </c>
      <c r="L6428" s="14">
        <f>表格1[[#This Row],[信用卡交易金額'[新臺幣']]]/1000000</f>
        <v>345.98644400000001</v>
      </c>
      <c r="M6428" s="14" t="str" cm="1">
        <f t="array" ref="M6428">_xlfn.TEXTJOIN("", TRUE, _xlfn.XLOOKUP(TRUE, VALUE(表格1[[#This Row],[年月]]) &lt;= VALUE($R$8:$R$12), $Q$8:$Q$12)) &amp; "年度"</f>
        <v>2024年度</v>
      </c>
    </row>
    <row r="6429" spans="1:13" x14ac:dyDescent="0.3">
      <c r="A6429" s="2">
        <v>202401</v>
      </c>
      <c r="B6429" s="19">
        <f>DATE(表格1[[#This Row],[年]],表格1[[#This Row],[月]],1)</f>
        <v>45292</v>
      </c>
      <c r="C6429" s="2" t="str">
        <f>LEFT(表格1[[#This Row],[年月]],4)</f>
        <v>2024</v>
      </c>
      <c r="D6429" s="2" t="str">
        <f>RIGHT(表格1[[#This Row],[年月]],2)</f>
        <v>01</v>
      </c>
      <c r="E6429" s="5">
        <v>10002000</v>
      </c>
      <c r="F6429" s="2" t="str">
        <f>VLOOKUP(TEXT(表格1[[#This Row],[地區]],"00000000"),縣市代碼,2,0)</f>
        <v>宜蘭縣</v>
      </c>
      <c r="G6429" s="2" t="s">
        <v>5</v>
      </c>
      <c r="H6429" s="13">
        <v>55612</v>
      </c>
      <c r="I6429" s="14">
        <v>154114533</v>
      </c>
      <c r="J6429" s="14">
        <f>表格1[[#This Row],[信用卡交易筆數]]/1000</f>
        <v>55.612000000000002</v>
      </c>
      <c r="K6429" s="14">
        <f>表格1[[#This Row],[信用卡交易金額'[新臺幣']]]/1000</f>
        <v>154114.533</v>
      </c>
      <c r="L6429" s="14">
        <f>表格1[[#This Row],[信用卡交易金額'[新臺幣']]]/1000000</f>
        <v>154.11453299999999</v>
      </c>
      <c r="M6429" s="14" t="str" cm="1">
        <f t="array" ref="M6429">_xlfn.TEXTJOIN("", TRUE, _xlfn.XLOOKUP(TRUE, VALUE(表格1[[#This Row],[年月]]) &lt;= VALUE($R$8:$R$12), $Q$8:$Q$12)) &amp; "年度"</f>
        <v>2024年度</v>
      </c>
    </row>
    <row r="6430" spans="1:13" x14ac:dyDescent="0.3">
      <c r="A6430" s="2">
        <v>202401</v>
      </c>
      <c r="B6430" s="19">
        <f>DATE(表格1[[#This Row],[年]],表格1[[#This Row],[月]],1)</f>
        <v>45292</v>
      </c>
      <c r="C6430" s="2" t="str">
        <f>LEFT(表格1[[#This Row],[年月]],4)</f>
        <v>2024</v>
      </c>
      <c r="D6430" s="2" t="str">
        <f>RIGHT(表格1[[#This Row],[年月]],2)</f>
        <v>01</v>
      </c>
      <c r="E6430" s="5">
        <v>10002000</v>
      </c>
      <c r="F6430" s="2" t="str">
        <f>VLOOKUP(TEXT(表格1[[#This Row],[地區]],"00000000"),縣市代碼,2,0)</f>
        <v>宜蘭縣</v>
      </c>
      <c r="G6430" s="2" t="s">
        <v>6</v>
      </c>
      <c r="H6430" s="13">
        <v>83925</v>
      </c>
      <c r="I6430" s="14">
        <v>258904253</v>
      </c>
      <c r="J6430" s="14">
        <f>表格1[[#This Row],[信用卡交易筆數]]/1000</f>
        <v>83.924999999999997</v>
      </c>
      <c r="K6430" s="14">
        <f>表格1[[#This Row],[信用卡交易金額'[新臺幣']]]/1000</f>
        <v>258904.253</v>
      </c>
      <c r="L6430" s="14">
        <f>表格1[[#This Row],[信用卡交易金額'[新臺幣']]]/1000000</f>
        <v>258.90425299999998</v>
      </c>
      <c r="M6430" s="14" t="str" cm="1">
        <f t="array" ref="M6430">_xlfn.TEXTJOIN("", TRUE, _xlfn.XLOOKUP(TRUE, VALUE(表格1[[#This Row],[年月]]) &lt;= VALUE($R$8:$R$12), $Q$8:$Q$12)) &amp; "年度"</f>
        <v>2024年度</v>
      </c>
    </row>
    <row r="6431" spans="1:13" x14ac:dyDescent="0.3">
      <c r="A6431" s="2">
        <v>202401</v>
      </c>
      <c r="B6431" s="19">
        <f>DATE(表格1[[#This Row],[年]],表格1[[#This Row],[月]],1)</f>
        <v>45292</v>
      </c>
      <c r="C6431" s="2" t="str">
        <f>LEFT(表格1[[#This Row],[年月]],4)</f>
        <v>2024</v>
      </c>
      <c r="D6431" s="2" t="str">
        <f>RIGHT(表格1[[#This Row],[年月]],2)</f>
        <v>01</v>
      </c>
      <c r="E6431" s="5">
        <v>10002000</v>
      </c>
      <c r="F6431" s="2" t="str">
        <f>VLOOKUP(TEXT(表格1[[#This Row],[地區]],"00000000"),縣市代碼,2,0)</f>
        <v>宜蘭縣</v>
      </c>
      <c r="G6431" s="2" t="s">
        <v>7</v>
      </c>
      <c r="H6431" s="13">
        <v>435825</v>
      </c>
      <c r="I6431" s="14">
        <v>479009068</v>
      </c>
      <c r="J6431" s="14">
        <f>表格1[[#This Row],[信用卡交易筆數]]/1000</f>
        <v>435.82499999999999</v>
      </c>
      <c r="K6431" s="14">
        <f>表格1[[#This Row],[信用卡交易金額'[新臺幣']]]/1000</f>
        <v>479009.06800000003</v>
      </c>
      <c r="L6431" s="14">
        <f>表格1[[#This Row],[信用卡交易金額'[新臺幣']]]/1000000</f>
        <v>479.00906800000001</v>
      </c>
      <c r="M6431" s="14" t="str" cm="1">
        <f t="array" ref="M6431">_xlfn.TEXTJOIN("", TRUE, _xlfn.XLOOKUP(TRUE, VALUE(表格1[[#This Row],[年月]]) &lt;= VALUE($R$8:$R$12), $Q$8:$Q$12)) &amp; "年度"</f>
        <v>2024年度</v>
      </c>
    </row>
    <row r="6432" spans="1:13" x14ac:dyDescent="0.3">
      <c r="A6432" s="2">
        <v>202401</v>
      </c>
      <c r="B6432" s="19">
        <f>DATE(表格1[[#This Row],[年]],表格1[[#This Row],[月]],1)</f>
        <v>45292</v>
      </c>
      <c r="C6432" s="2" t="str">
        <f>LEFT(表格1[[#This Row],[年月]],4)</f>
        <v>2024</v>
      </c>
      <c r="D6432" s="2" t="str">
        <f>RIGHT(表格1[[#This Row],[年月]],2)</f>
        <v>01</v>
      </c>
      <c r="E6432" s="5">
        <v>10002000</v>
      </c>
      <c r="F6432" s="2" t="str">
        <f>VLOOKUP(TEXT(表格1[[#This Row],[地區]],"00000000"),縣市代碼,2,0)</f>
        <v>宜蘭縣</v>
      </c>
      <c r="G6432" s="2" t="s">
        <v>8</v>
      </c>
      <c r="H6432" s="13">
        <v>316935</v>
      </c>
      <c r="I6432" s="14">
        <v>583332703</v>
      </c>
      <c r="J6432" s="14">
        <f>表格1[[#This Row],[信用卡交易筆數]]/1000</f>
        <v>316.935</v>
      </c>
      <c r="K6432" s="14">
        <f>表格1[[#This Row],[信用卡交易金額'[新臺幣']]]/1000</f>
        <v>583332.70299999998</v>
      </c>
      <c r="L6432" s="14">
        <f>表格1[[#This Row],[信用卡交易金額'[新臺幣']]]/1000000</f>
        <v>583.33270300000004</v>
      </c>
      <c r="M6432" s="14" t="str" cm="1">
        <f t="array" ref="M6432">_xlfn.TEXTJOIN("", TRUE, _xlfn.XLOOKUP(TRUE, VALUE(表格1[[#This Row],[年月]]) &lt;= VALUE($R$8:$R$12), $Q$8:$Q$12)) &amp; "年度"</f>
        <v>2024年度</v>
      </c>
    </row>
    <row r="6433" spans="1:13" x14ac:dyDescent="0.3">
      <c r="A6433" s="2">
        <v>202401</v>
      </c>
      <c r="B6433" s="19">
        <f>DATE(表格1[[#This Row],[年]],表格1[[#This Row],[月]],1)</f>
        <v>45292</v>
      </c>
      <c r="C6433" s="2" t="str">
        <f>LEFT(表格1[[#This Row],[年月]],4)</f>
        <v>2024</v>
      </c>
      <c r="D6433" s="2" t="str">
        <f>RIGHT(表格1[[#This Row],[年月]],2)</f>
        <v>01</v>
      </c>
      <c r="E6433" s="5">
        <v>10002000</v>
      </c>
      <c r="F6433" s="2" t="str">
        <f>VLOOKUP(TEXT(表格1[[#This Row],[地區]],"00000000"),縣市代碼,2,0)</f>
        <v>宜蘭縣</v>
      </c>
      <c r="G6433" s="2" t="s">
        <v>9</v>
      </c>
      <c r="H6433" s="13">
        <v>692204</v>
      </c>
      <c r="I6433" s="14">
        <v>884785398</v>
      </c>
      <c r="J6433" s="14">
        <f>表格1[[#This Row],[信用卡交易筆數]]/1000</f>
        <v>692.20399999999995</v>
      </c>
      <c r="K6433" s="14">
        <f>表格1[[#This Row],[信用卡交易金額'[新臺幣']]]/1000</f>
        <v>884785.39800000004</v>
      </c>
      <c r="L6433" s="14">
        <f>表格1[[#This Row],[信用卡交易金額'[新臺幣']]]/1000000</f>
        <v>884.78539799999999</v>
      </c>
      <c r="M6433" s="14" t="str" cm="1">
        <f t="array" ref="M6433">_xlfn.TEXTJOIN("", TRUE, _xlfn.XLOOKUP(TRUE, VALUE(表格1[[#This Row],[年月]]) &lt;= VALUE($R$8:$R$12), $Q$8:$Q$12)) &amp; "年度"</f>
        <v>2024年度</v>
      </c>
    </row>
    <row r="6434" spans="1:13" x14ac:dyDescent="0.3">
      <c r="A6434" s="2">
        <v>202401</v>
      </c>
      <c r="B6434" s="19">
        <f>DATE(表格1[[#This Row],[年]],表格1[[#This Row],[月]],1)</f>
        <v>45292</v>
      </c>
      <c r="C6434" s="2" t="str">
        <f>LEFT(表格1[[#This Row],[年月]],4)</f>
        <v>2024</v>
      </c>
      <c r="D6434" s="2" t="str">
        <f>RIGHT(表格1[[#This Row],[年月]],2)</f>
        <v>01</v>
      </c>
      <c r="E6434" s="5">
        <v>10002000</v>
      </c>
      <c r="F6434" s="2" t="str">
        <f>VLOOKUP(TEXT(表格1[[#This Row],[地區]],"00000000"),縣市代碼,2,0)</f>
        <v>宜蘭縣</v>
      </c>
      <c r="G6434" s="2" t="s">
        <v>10</v>
      </c>
      <c r="H6434" s="13">
        <v>387079</v>
      </c>
      <c r="I6434" s="14">
        <v>1084972503</v>
      </c>
      <c r="J6434" s="14">
        <f>表格1[[#This Row],[信用卡交易筆數]]/1000</f>
        <v>387.07900000000001</v>
      </c>
      <c r="K6434" s="14">
        <f>表格1[[#This Row],[信用卡交易金額'[新臺幣']]]/1000</f>
        <v>1084972.503</v>
      </c>
      <c r="L6434" s="14">
        <f>表格1[[#This Row],[信用卡交易金額'[新臺幣']]]/1000000</f>
        <v>1084.972503</v>
      </c>
      <c r="M6434" s="14" t="str" cm="1">
        <f t="array" ref="M6434">_xlfn.TEXTJOIN("", TRUE, _xlfn.XLOOKUP(TRUE, VALUE(表格1[[#This Row],[年月]]) &lt;= VALUE($R$8:$R$12), $Q$8:$Q$12)) &amp; "年度"</f>
        <v>2024年度</v>
      </c>
    </row>
    <row r="6435" spans="1:13" x14ac:dyDescent="0.3">
      <c r="A6435" s="2">
        <v>202401</v>
      </c>
      <c r="B6435" s="19">
        <f>DATE(表格1[[#This Row],[年]],表格1[[#This Row],[月]],1)</f>
        <v>45292</v>
      </c>
      <c r="C6435" s="2" t="str">
        <f>LEFT(表格1[[#This Row],[年月]],4)</f>
        <v>2024</v>
      </c>
      <c r="D6435" s="2" t="str">
        <f>RIGHT(表格1[[#This Row],[年月]],2)</f>
        <v>01</v>
      </c>
      <c r="E6435" s="5">
        <v>10015000</v>
      </c>
      <c r="F6435" s="2" t="str">
        <f>VLOOKUP(TEXT(表格1[[#This Row],[地區]],"00000000"),縣市代碼,2,0)</f>
        <v>花蓮縣</v>
      </c>
      <c r="G6435" s="2" t="s">
        <v>4</v>
      </c>
      <c r="H6435" s="13">
        <v>494135</v>
      </c>
      <c r="I6435" s="14">
        <v>294682562</v>
      </c>
      <c r="J6435" s="14">
        <f>表格1[[#This Row],[信用卡交易筆數]]/1000</f>
        <v>494.13499999999999</v>
      </c>
      <c r="K6435" s="14">
        <f>表格1[[#This Row],[信用卡交易金額'[新臺幣']]]/1000</f>
        <v>294682.56199999998</v>
      </c>
      <c r="L6435" s="14">
        <f>表格1[[#This Row],[信用卡交易金額'[新臺幣']]]/1000000</f>
        <v>294.68256200000002</v>
      </c>
      <c r="M6435" s="14" t="str" cm="1">
        <f t="array" ref="M6435">_xlfn.TEXTJOIN("", TRUE, _xlfn.XLOOKUP(TRUE, VALUE(表格1[[#This Row],[年月]]) &lt;= VALUE($R$8:$R$12), $Q$8:$Q$12)) &amp; "年度"</f>
        <v>2024年度</v>
      </c>
    </row>
    <row r="6436" spans="1:13" x14ac:dyDescent="0.3">
      <c r="A6436" s="2">
        <v>202401</v>
      </c>
      <c r="B6436" s="19">
        <f>DATE(表格1[[#This Row],[年]],表格1[[#This Row],[月]],1)</f>
        <v>45292</v>
      </c>
      <c r="C6436" s="2" t="str">
        <f>LEFT(表格1[[#This Row],[年月]],4)</f>
        <v>2024</v>
      </c>
      <c r="D6436" s="2" t="str">
        <f>RIGHT(表格1[[#This Row],[年月]],2)</f>
        <v>01</v>
      </c>
      <c r="E6436" s="5">
        <v>10015000</v>
      </c>
      <c r="F6436" s="2" t="str">
        <f>VLOOKUP(TEXT(表格1[[#This Row],[地區]],"00000000"),縣市代碼,2,0)</f>
        <v>花蓮縣</v>
      </c>
      <c r="G6436" s="2" t="s">
        <v>5</v>
      </c>
      <c r="H6436" s="13">
        <v>38118</v>
      </c>
      <c r="I6436" s="14">
        <v>101114721</v>
      </c>
      <c r="J6436" s="14">
        <f>表格1[[#This Row],[信用卡交易筆數]]/1000</f>
        <v>38.118000000000002</v>
      </c>
      <c r="K6436" s="14">
        <f>表格1[[#This Row],[信用卡交易金額'[新臺幣']]]/1000</f>
        <v>101114.72100000001</v>
      </c>
      <c r="L6436" s="14">
        <f>表格1[[#This Row],[信用卡交易金額'[新臺幣']]]/1000000</f>
        <v>101.114721</v>
      </c>
      <c r="M6436" s="14" t="str" cm="1">
        <f t="array" ref="M6436">_xlfn.TEXTJOIN("", TRUE, _xlfn.XLOOKUP(TRUE, VALUE(表格1[[#This Row],[年月]]) &lt;= VALUE($R$8:$R$12), $Q$8:$Q$12)) &amp; "年度"</f>
        <v>2024年度</v>
      </c>
    </row>
    <row r="6437" spans="1:13" x14ac:dyDescent="0.3">
      <c r="A6437" s="2">
        <v>202401</v>
      </c>
      <c r="B6437" s="19">
        <f>DATE(表格1[[#This Row],[年]],表格1[[#This Row],[月]],1)</f>
        <v>45292</v>
      </c>
      <c r="C6437" s="2" t="str">
        <f>LEFT(表格1[[#This Row],[年月]],4)</f>
        <v>2024</v>
      </c>
      <c r="D6437" s="2" t="str">
        <f>RIGHT(表格1[[#This Row],[年月]],2)</f>
        <v>01</v>
      </c>
      <c r="E6437" s="5">
        <v>10015000</v>
      </c>
      <c r="F6437" s="2" t="str">
        <f>VLOOKUP(TEXT(表格1[[#This Row],[地區]],"00000000"),縣市代碼,2,0)</f>
        <v>花蓮縣</v>
      </c>
      <c r="G6437" s="2" t="s">
        <v>6</v>
      </c>
      <c r="H6437" s="13">
        <v>59677</v>
      </c>
      <c r="I6437" s="14">
        <v>195116534</v>
      </c>
      <c r="J6437" s="14">
        <f>表格1[[#This Row],[信用卡交易筆數]]/1000</f>
        <v>59.677</v>
      </c>
      <c r="K6437" s="14">
        <f>表格1[[#This Row],[信用卡交易金額'[新臺幣']]]/1000</f>
        <v>195116.53400000001</v>
      </c>
      <c r="L6437" s="14">
        <f>表格1[[#This Row],[信用卡交易金額'[新臺幣']]]/1000000</f>
        <v>195.116534</v>
      </c>
      <c r="M6437" s="14" t="str" cm="1">
        <f t="array" ref="M6437">_xlfn.TEXTJOIN("", TRUE, _xlfn.XLOOKUP(TRUE, VALUE(表格1[[#This Row],[年月]]) &lt;= VALUE($R$8:$R$12), $Q$8:$Q$12)) &amp; "年度"</f>
        <v>2024年度</v>
      </c>
    </row>
    <row r="6438" spans="1:13" x14ac:dyDescent="0.3">
      <c r="A6438" s="2">
        <v>202401</v>
      </c>
      <c r="B6438" s="19">
        <f>DATE(表格1[[#This Row],[年]],表格1[[#This Row],[月]],1)</f>
        <v>45292</v>
      </c>
      <c r="C6438" s="2" t="str">
        <f>LEFT(表格1[[#This Row],[年月]],4)</f>
        <v>2024</v>
      </c>
      <c r="D6438" s="2" t="str">
        <f>RIGHT(表格1[[#This Row],[年月]],2)</f>
        <v>01</v>
      </c>
      <c r="E6438" s="5">
        <v>10015000</v>
      </c>
      <c r="F6438" s="2" t="str">
        <f>VLOOKUP(TEXT(表格1[[#This Row],[地區]],"00000000"),縣市代碼,2,0)</f>
        <v>花蓮縣</v>
      </c>
      <c r="G6438" s="2" t="s">
        <v>7</v>
      </c>
      <c r="H6438" s="13">
        <v>314041</v>
      </c>
      <c r="I6438" s="14">
        <v>317582646</v>
      </c>
      <c r="J6438" s="14">
        <f>表格1[[#This Row],[信用卡交易筆數]]/1000</f>
        <v>314.041</v>
      </c>
      <c r="K6438" s="14">
        <f>表格1[[#This Row],[信用卡交易金額'[新臺幣']]]/1000</f>
        <v>317582.64600000001</v>
      </c>
      <c r="L6438" s="14">
        <f>表格1[[#This Row],[信用卡交易金額'[新臺幣']]]/1000000</f>
        <v>317.58264600000001</v>
      </c>
      <c r="M6438" s="14" t="str" cm="1">
        <f t="array" ref="M6438">_xlfn.TEXTJOIN("", TRUE, _xlfn.XLOOKUP(TRUE, VALUE(表格1[[#This Row],[年月]]) &lt;= VALUE($R$8:$R$12), $Q$8:$Q$12)) &amp; "年度"</f>
        <v>2024年度</v>
      </c>
    </row>
    <row r="6439" spans="1:13" x14ac:dyDescent="0.3">
      <c r="A6439" s="2">
        <v>202401</v>
      </c>
      <c r="B6439" s="19">
        <f>DATE(表格1[[#This Row],[年]],表格1[[#This Row],[月]],1)</f>
        <v>45292</v>
      </c>
      <c r="C6439" s="2" t="str">
        <f>LEFT(表格1[[#This Row],[年月]],4)</f>
        <v>2024</v>
      </c>
      <c r="D6439" s="2" t="str">
        <f>RIGHT(表格1[[#This Row],[年月]],2)</f>
        <v>01</v>
      </c>
      <c r="E6439" s="5">
        <v>10015000</v>
      </c>
      <c r="F6439" s="2" t="str">
        <f>VLOOKUP(TEXT(表格1[[#This Row],[地區]],"00000000"),縣市代碼,2,0)</f>
        <v>花蓮縣</v>
      </c>
      <c r="G6439" s="2" t="s">
        <v>8</v>
      </c>
      <c r="H6439" s="13">
        <v>220374</v>
      </c>
      <c r="I6439" s="14">
        <v>358185846</v>
      </c>
      <c r="J6439" s="14">
        <f>表格1[[#This Row],[信用卡交易筆數]]/1000</f>
        <v>220.374</v>
      </c>
      <c r="K6439" s="14">
        <f>表格1[[#This Row],[信用卡交易金額'[新臺幣']]]/1000</f>
        <v>358185.84600000002</v>
      </c>
      <c r="L6439" s="14">
        <f>表格1[[#This Row],[信用卡交易金額'[新臺幣']]]/1000000</f>
        <v>358.18584600000003</v>
      </c>
      <c r="M6439" s="14" t="str" cm="1">
        <f t="array" ref="M6439">_xlfn.TEXTJOIN("", TRUE, _xlfn.XLOOKUP(TRUE, VALUE(表格1[[#This Row],[年月]]) &lt;= VALUE($R$8:$R$12), $Q$8:$Q$12)) &amp; "年度"</f>
        <v>2024年度</v>
      </c>
    </row>
    <row r="6440" spans="1:13" x14ac:dyDescent="0.3">
      <c r="A6440" s="2">
        <v>202401</v>
      </c>
      <c r="B6440" s="19">
        <f>DATE(表格1[[#This Row],[年]],表格1[[#This Row],[月]],1)</f>
        <v>45292</v>
      </c>
      <c r="C6440" s="2" t="str">
        <f>LEFT(表格1[[#This Row],[年月]],4)</f>
        <v>2024</v>
      </c>
      <c r="D6440" s="2" t="str">
        <f>RIGHT(表格1[[#This Row],[年月]],2)</f>
        <v>01</v>
      </c>
      <c r="E6440" s="5">
        <v>10015000</v>
      </c>
      <c r="F6440" s="2" t="str">
        <f>VLOOKUP(TEXT(表格1[[#This Row],[地區]],"00000000"),縣市代碼,2,0)</f>
        <v>花蓮縣</v>
      </c>
      <c r="G6440" s="2" t="s">
        <v>9</v>
      </c>
      <c r="H6440" s="13">
        <v>455979</v>
      </c>
      <c r="I6440" s="14">
        <v>596536248</v>
      </c>
      <c r="J6440" s="14">
        <f>表格1[[#This Row],[信用卡交易筆數]]/1000</f>
        <v>455.97899999999998</v>
      </c>
      <c r="K6440" s="14">
        <f>表格1[[#This Row],[信用卡交易金額'[新臺幣']]]/1000</f>
        <v>596536.24800000002</v>
      </c>
      <c r="L6440" s="14">
        <f>表格1[[#This Row],[信用卡交易金額'[新臺幣']]]/1000000</f>
        <v>596.536248</v>
      </c>
      <c r="M6440" s="14" t="str" cm="1">
        <f t="array" ref="M6440">_xlfn.TEXTJOIN("", TRUE, _xlfn.XLOOKUP(TRUE, VALUE(表格1[[#This Row],[年月]]) &lt;= VALUE($R$8:$R$12), $Q$8:$Q$12)) &amp; "年度"</f>
        <v>2024年度</v>
      </c>
    </row>
    <row r="6441" spans="1:13" x14ac:dyDescent="0.3">
      <c r="A6441" s="2">
        <v>202401</v>
      </c>
      <c r="B6441" s="19">
        <f>DATE(表格1[[#This Row],[年]],表格1[[#This Row],[月]],1)</f>
        <v>45292</v>
      </c>
      <c r="C6441" s="2" t="str">
        <f>LEFT(表格1[[#This Row],[年月]],4)</f>
        <v>2024</v>
      </c>
      <c r="D6441" s="2" t="str">
        <f>RIGHT(表格1[[#This Row],[年月]],2)</f>
        <v>01</v>
      </c>
      <c r="E6441" s="5">
        <v>10015000</v>
      </c>
      <c r="F6441" s="2" t="str">
        <f>VLOOKUP(TEXT(表格1[[#This Row],[地區]],"00000000"),縣市代碼,2,0)</f>
        <v>花蓮縣</v>
      </c>
      <c r="G6441" s="2" t="s">
        <v>10</v>
      </c>
      <c r="H6441" s="13">
        <v>256304</v>
      </c>
      <c r="I6441" s="14">
        <v>733820206</v>
      </c>
      <c r="J6441" s="14">
        <f>表格1[[#This Row],[信用卡交易筆數]]/1000</f>
        <v>256.30399999999997</v>
      </c>
      <c r="K6441" s="14">
        <f>表格1[[#This Row],[信用卡交易金額'[新臺幣']]]/1000</f>
        <v>733820.20600000001</v>
      </c>
      <c r="L6441" s="14">
        <f>表格1[[#This Row],[信用卡交易金額'[新臺幣']]]/1000000</f>
        <v>733.82020599999998</v>
      </c>
      <c r="M6441" s="14" t="str" cm="1">
        <f t="array" ref="M6441">_xlfn.TEXTJOIN("", TRUE, _xlfn.XLOOKUP(TRUE, VALUE(表格1[[#This Row],[年月]]) &lt;= VALUE($R$8:$R$12), $Q$8:$Q$12)) &amp; "年度"</f>
        <v>2024年度</v>
      </c>
    </row>
    <row r="6442" spans="1:13" x14ac:dyDescent="0.3">
      <c r="A6442" s="2">
        <v>202401</v>
      </c>
      <c r="B6442" s="19">
        <f>DATE(表格1[[#This Row],[年]],表格1[[#This Row],[月]],1)</f>
        <v>45292</v>
      </c>
      <c r="C6442" s="2" t="str">
        <f>LEFT(表格1[[#This Row],[年月]],4)</f>
        <v>2024</v>
      </c>
      <c r="D6442" s="2" t="str">
        <f>RIGHT(表格1[[#This Row],[年月]],2)</f>
        <v>01</v>
      </c>
      <c r="E6442" s="5">
        <v>10014000</v>
      </c>
      <c r="F6442" s="2" t="str">
        <f>VLOOKUP(TEXT(表格1[[#This Row],[地區]],"00000000"),縣市代碼,2,0)</f>
        <v>臺東縣</v>
      </c>
      <c r="G6442" s="2" t="s">
        <v>4</v>
      </c>
      <c r="H6442" s="13">
        <v>260751</v>
      </c>
      <c r="I6442" s="14">
        <v>131275017</v>
      </c>
      <c r="J6442" s="14">
        <f>表格1[[#This Row],[信用卡交易筆數]]/1000</f>
        <v>260.75099999999998</v>
      </c>
      <c r="K6442" s="14">
        <f>表格1[[#This Row],[信用卡交易金額'[新臺幣']]]/1000</f>
        <v>131275.01699999999</v>
      </c>
      <c r="L6442" s="14">
        <f>表格1[[#This Row],[信用卡交易金額'[新臺幣']]]/1000000</f>
        <v>131.27501699999999</v>
      </c>
      <c r="M6442" s="14" t="str" cm="1">
        <f t="array" ref="M6442">_xlfn.TEXTJOIN("", TRUE, _xlfn.XLOOKUP(TRUE, VALUE(表格1[[#This Row],[年月]]) &lt;= VALUE($R$8:$R$12), $Q$8:$Q$12)) &amp; "年度"</f>
        <v>2024年度</v>
      </c>
    </row>
    <row r="6443" spans="1:13" x14ac:dyDescent="0.3">
      <c r="A6443" s="2">
        <v>202401</v>
      </c>
      <c r="B6443" s="19">
        <f>DATE(表格1[[#This Row],[年]],表格1[[#This Row],[月]],1)</f>
        <v>45292</v>
      </c>
      <c r="C6443" s="2" t="str">
        <f>LEFT(表格1[[#This Row],[年月]],4)</f>
        <v>2024</v>
      </c>
      <c r="D6443" s="2" t="str">
        <f>RIGHT(表格1[[#This Row],[年月]],2)</f>
        <v>01</v>
      </c>
      <c r="E6443" s="5">
        <v>10014000</v>
      </c>
      <c r="F6443" s="2" t="str">
        <f>VLOOKUP(TEXT(表格1[[#This Row],[地區]],"00000000"),縣市代碼,2,0)</f>
        <v>臺東縣</v>
      </c>
      <c r="G6443" s="2" t="s">
        <v>5</v>
      </c>
      <c r="H6443" s="13">
        <v>22407</v>
      </c>
      <c r="I6443" s="14">
        <v>60040383</v>
      </c>
      <c r="J6443" s="14">
        <f>表格1[[#This Row],[信用卡交易筆數]]/1000</f>
        <v>22.407</v>
      </c>
      <c r="K6443" s="14">
        <f>表格1[[#This Row],[信用卡交易金額'[新臺幣']]]/1000</f>
        <v>60040.383000000002</v>
      </c>
      <c r="L6443" s="14">
        <f>表格1[[#This Row],[信用卡交易金額'[新臺幣']]]/1000000</f>
        <v>60.040382999999999</v>
      </c>
      <c r="M6443" s="14" t="str" cm="1">
        <f t="array" ref="M6443">_xlfn.TEXTJOIN("", TRUE, _xlfn.XLOOKUP(TRUE, VALUE(表格1[[#This Row],[年月]]) &lt;= VALUE($R$8:$R$12), $Q$8:$Q$12)) &amp; "年度"</f>
        <v>2024年度</v>
      </c>
    </row>
    <row r="6444" spans="1:13" x14ac:dyDescent="0.3">
      <c r="A6444" s="2">
        <v>202401</v>
      </c>
      <c r="B6444" s="19">
        <f>DATE(表格1[[#This Row],[年]],表格1[[#This Row],[月]],1)</f>
        <v>45292</v>
      </c>
      <c r="C6444" s="2" t="str">
        <f>LEFT(表格1[[#This Row],[年月]],4)</f>
        <v>2024</v>
      </c>
      <c r="D6444" s="2" t="str">
        <f>RIGHT(表格1[[#This Row],[年月]],2)</f>
        <v>01</v>
      </c>
      <c r="E6444" s="5">
        <v>10014000</v>
      </c>
      <c r="F6444" s="2" t="str">
        <f>VLOOKUP(TEXT(表格1[[#This Row],[地區]],"00000000"),縣市代碼,2,0)</f>
        <v>臺東縣</v>
      </c>
      <c r="G6444" s="2" t="s">
        <v>6</v>
      </c>
      <c r="H6444" s="13">
        <v>31167</v>
      </c>
      <c r="I6444" s="14">
        <v>104341536</v>
      </c>
      <c r="J6444" s="14">
        <f>表格1[[#This Row],[信用卡交易筆數]]/1000</f>
        <v>31.167000000000002</v>
      </c>
      <c r="K6444" s="14">
        <f>表格1[[#This Row],[信用卡交易金額'[新臺幣']]]/1000</f>
        <v>104341.53599999999</v>
      </c>
      <c r="L6444" s="14">
        <f>表格1[[#This Row],[信用卡交易金額'[新臺幣']]]/1000000</f>
        <v>104.341536</v>
      </c>
      <c r="M6444" s="14" t="str" cm="1">
        <f t="array" ref="M6444">_xlfn.TEXTJOIN("", TRUE, _xlfn.XLOOKUP(TRUE, VALUE(表格1[[#This Row],[年月]]) &lt;= VALUE($R$8:$R$12), $Q$8:$Q$12)) &amp; "年度"</f>
        <v>2024年度</v>
      </c>
    </row>
    <row r="6445" spans="1:13" x14ac:dyDescent="0.3">
      <c r="A6445" s="2">
        <v>202401</v>
      </c>
      <c r="B6445" s="19">
        <f>DATE(表格1[[#This Row],[年]],表格1[[#This Row],[月]],1)</f>
        <v>45292</v>
      </c>
      <c r="C6445" s="2" t="str">
        <f>LEFT(表格1[[#This Row],[年月]],4)</f>
        <v>2024</v>
      </c>
      <c r="D6445" s="2" t="str">
        <f>RIGHT(表格1[[#This Row],[年月]],2)</f>
        <v>01</v>
      </c>
      <c r="E6445" s="5">
        <v>10014000</v>
      </c>
      <c r="F6445" s="2" t="str">
        <f>VLOOKUP(TEXT(表格1[[#This Row],[地區]],"00000000"),縣市代碼,2,0)</f>
        <v>臺東縣</v>
      </c>
      <c r="G6445" s="2" t="s">
        <v>7</v>
      </c>
      <c r="H6445" s="13">
        <v>178824</v>
      </c>
      <c r="I6445" s="14">
        <v>185021299</v>
      </c>
      <c r="J6445" s="14">
        <f>表格1[[#This Row],[信用卡交易筆數]]/1000</f>
        <v>178.82400000000001</v>
      </c>
      <c r="K6445" s="14">
        <f>表格1[[#This Row],[信用卡交易金額'[新臺幣']]]/1000</f>
        <v>185021.299</v>
      </c>
      <c r="L6445" s="14">
        <f>表格1[[#This Row],[信用卡交易金額'[新臺幣']]]/1000000</f>
        <v>185.021299</v>
      </c>
      <c r="M6445" s="14" t="str" cm="1">
        <f t="array" ref="M6445">_xlfn.TEXTJOIN("", TRUE, _xlfn.XLOOKUP(TRUE, VALUE(表格1[[#This Row],[年月]]) &lt;= VALUE($R$8:$R$12), $Q$8:$Q$12)) &amp; "年度"</f>
        <v>2024年度</v>
      </c>
    </row>
    <row r="6446" spans="1:13" x14ac:dyDescent="0.3">
      <c r="A6446" s="2">
        <v>202401</v>
      </c>
      <c r="B6446" s="19">
        <f>DATE(表格1[[#This Row],[年]],表格1[[#This Row],[月]],1)</f>
        <v>45292</v>
      </c>
      <c r="C6446" s="2" t="str">
        <f>LEFT(表格1[[#This Row],[年月]],4)</f>
        <v>2024</v>
      </c>
      <c r="D6446" s="2" t="str">
        <f>RIGHT(表格1[[#This Row],[年月]],2)</f>
        <v>01</v>
      </c>
      <c r="E6446" s="5">
        <v>10014000</v>
      </c>
      <c r="F6446" s="2" t="str">
        <f>VLOOKUP(TEXT(表格1[[#This Row],[地區]],"00000000"),縣市代碼,2,0)</f>
        <v>臺東縣</v>
      </c>
      <c r="G6446" s="2" t="s">
        <v>8</v>
      </c>
      <c r="H6446" s="13">
        <v>114291</v>
      </c>
      <c r="I6446" s="14">
        <v>188741401</v>
      </c>
      <c r="J6446" s="14">
        <f>表格1[[#This Row],[信用卡交易筆數]]/1000</f>
        <v>114.291</v>
      </c>
      <c r="K6446" s="14">
        <f>表格1[[#This Row],[信用卡交易金額'[新臺幣']]]/1000</f>
        <v>188741.40100000001</v>
      </c>
      <c r="L6446" s="14">
        <f>表格1[[#This Row],[信用卡交易金額'[新臺幣']]]/1000000</f>
        <v>188.741401</v>
      </c>
      <c r="M6446" s="14" t="str" cm="1">
        <f t="array" ref="M6446">_xlfn.TEXTJOIN("", TRUE, _xlfn.XLOOKUP(TRUE, VALUE(表格1[[#This Row],[年月]]) &lt;= VALUE($R$8:$R$12), $Q$8:$Q$12)) &amp; "年度"</f>
        <v>2024年度</v>
      </c>
    </row>
    <row r="6447" spans="1:13" x14ac:dyDescent="0.3">
      <c r="A6447" s="2">
        <v>202401</v>
      </c>
      <c r="B6447" s="19">
        <f>DATE(表格1[[#This Row],[年]],表格1[[#This Row],[月]],1)</f>
        <v>45292</v>
      </c>
      <c r="C6447" s="2" t="str">
        <f>LEFT(表格1[[#This Row],[年月]],4)</f>
        <v>2024</v>
      </c>
      <c r="D6447" s="2" t="str">
        <f>RIGHT(表格1[[#This Row],[年月]],2)</f>
        <v>01</v>
      </c>
      <c r="E6447" s="5">
        <v>10014000</v>
      </c>
      <c r="F6447" s="2" t="str">
        <f>VLOOKUP(TEXT(表格1[[#This Row],[地區]],"00000000"),縣市代碼,2,0)</f>
        <v>臺東縣</v>
      </c>
      <c r="G6447" s="2" t="s">
        <v>9</v>
      </c>
      <c r="H6447" s="13">
        <v>230097</v>
      </c>
      <c r="I6447" s="14">
        <v>289167506</v>
      </c>
      <c r="J6447" s="14">
        <f>表格1[[#This Row],[信用卡交易筆數]]/1000</f>
        <v>230.09700000000001</v>
      </c>
      <c r="K6447" s="14">
        <f>表格1[[#This Row],[信用卡交易金額'[新臺幣']]]/1000</f>
        <v>289167.50599999999</v>
      </c>
      <c r="L6447" s="14">
        <f>表格1[[#This Row],[信用卡交易金額'[新臺幣']]]/1000000</f>
        <v>289.167506</v>
      </c>
      <c r="M6447" s="14" t="str" cm="1">
        <f t="array" ref="M6447">_xlfn.TEXTJOIN("", TRUE, _xlfn.XLOOKUP(TRUE, VALUE(表格1[[#This Row],[年月]]) &lt;= VALUE($R$8:$R$12), $Q$8:$Q$12)) &amp; "年度"</f>
        <v>2024年度</v>
      </c>
    </row>
    <row r="6448" spans="1:13" x14ac:dyDescent="0.3">
      <c r="A6448" s="2">
        <v>202401</v>
      </c>
      <c r="B6448" s="19">
        <f>DATE(表格1[[#This Row],[年]],表格1[[#This Row],[月]],1)</f>
        <v>45292</v>
      </c>
      <c r="C6448" s="2" t="str">
        <f>LEFT(表格1[[#This Row],[年月]],4)</f>
        <v>2024</v>
      </c>
      <c r="D6448" s="2" t="str">
        <f>RIGHT(表格1[[#This Row],[年月]],2)</f>
        <v>01</v>
      </c>
      <c r="E6448" s="5">
        <v>10014000</v>
      </c>
      <c r="F6448" s="2" t="str">
        <f>VLOOKUP(TEXT(表格1[[#This Row],[地區]],"00000000"),縣市代碼,2,0)</f>
        <v>臺東縣</v>
      </c>
      <c r="G6448" s="2" t="s">
        <v>10</v>
      </c>
      <c r="H6448" s="13">
        <v>123326</v>
      </c>
      <c r="I6448" s="14">
        <v>389030699</v>
      </c>
      <c r="J6448" s="14">
        <f>表格1[[#This Row],[信用卡交易筆數]]/1000</f>
        <v>123.32599999999999</v>
      </c>
      <c r="K6448" s="14">
        <f>表格1[[#This Row],[信用卡交易金額'[新臺幣']]]/1000</f>
        <v>389030.69900000002</v>
      </c>
      <c r="L6448" s="14">
        <f>表格1[[#This Row],[信用卡交易金額'[新臺幣']]]/1000000</f>
        <v>389.03069900000003</v>
      </c>
      <c r="M6448" s="14" t="str" cm="1">
        <f t="array" ref="M6448">_xlfn.TEXTJOIN("", TRUE, _xlfn.XLOOKUP(TRUE, VALUE(表格1[[#This Row],[年月]]) &lt;= VALUE($R$8:$R$12), $Q$8:$Q$12)) &amp; "年度"</f>
        <v>2024年度</v>
      </c>
    </row>
    <row r="6449" spans="1:13" x14ac:dyDescent="0.3">
      <c r="A6449" s="2">
        <v>202401</v>
      </c>
      <c r="B6449" s="19">
        <f>DATE(表格1[[#This Row],[年]],表格1[[#This Row],[月]],1)</f>
        <v>45292</v>
      </c>
      <c r="C6449" s="2" t="str">
        <f>LEFT(表格1[[#This Row],[年月]],4)</f>
        <v>2024</v>
      </c>
      <c r="D6449" s="2" t="str">
        <f>RIGHT(表格1[[#This Row],[年月]],2)</f>
        <v>01</v>
      </c>
      <c r="E6449" s="5">
        <v>10016000</v>
      </c>
      <c r="F6449" s="2" t="str">
        <f>VLOOKUP(TEXT(表格1[[#This Row],[地區]],"00000000"),縣市代碼,2,0)</f>
        <v>澎湖縣</v>
      </c>
      <c r="G6449" s="2" t="s">
        <v>4</v>
      </c>
      <c r="H6449" s="13">
        <v>108560</v>
      </c>
      <c r="I6449" s="14">
        <v>55454930</v>
      </c>
      <c r="J6449" s="14">
        <f>表格1[[#This Row],[信用卡交易筆數]]/1000</f>
        <v>108.56</v>
      </c>
      <c r="K6449" s="14">
        <f>表格1[[#This Row],[信用卡交易金額'[新臺幣']]]/1000</f>
        <v>55454.93</v>
      </c>
      <c r="L6449" s="14">
        <f>表格1[[#This Row],[信用卡交易金額'[新臺幣']]]/1000000</f>
        <v>55.454929999999997</v>
      </c>
      <c r="M6449" s="14" t="str" cm="1">
        <f t="array" ref="M6449">_xlfn.TEXTJOIN("", TRUE, _xlfn.XLOOKUP(TRUE, VALUE(表格1[[#This Row],[年月]]) &lt;= VALUE($R$8:$R$12), $Q$8:$Q$12)) &amp; "年度"</f>
        <v>2024年度</v>
      </c>
    </row>
    <row r="6450" spans="1:13" x14ac:dyDescent="0.3">
      <c r="A6450" s="2">
        <v>202401</v>
      </c>
      <c r="B6450" s="19">
        <f>DATE(表格1[[#This Row],[年]],表格1[[#This Row],[月]],1)</f>
        <v>45292</v>
      </c>
      <c r="C6450" s="2" t="str">
        <f>LEFT(表格1[[#This Row],[年月]],4)</f>
        <v>2024</v>
      </c>
      <c r="D6450" s="2" t="str">
        <f>RIGHT(表格1[[#This Row],[年月]],2)</f>
        <v>01</v>
      </c>
      <c r="E6450" s="5">
        <v>10016000</v>
      </c>
      <c r="F6450" s="2" t="str">
        <f>VLOOKUP(TEXT(表格1[[#This Row],[地區]],"00000000"),縣市代碼,2,0)</f>
        <v>澎湖縣</v>
      </c>
      <c r="G6450" s="2" t="s">
        <v>5</v>
      </c>
      <c r="H6450" s="13">
        <v>10339</v>
      </c>
      <c r="I6450" s="14">
        <v>30464108</v>
      </c>
      <c r="J6450" s="14">
        <f>表格1[[#This Row],[信用卡交易筆數]]/1000</f>
        <v>10.339</v>
      </c>
      <c r="K6450" s="14">
        <f>表格1[[#This Row],[信用卡交易金額'[新臺幣']]]/1000</f>
        <v>30464.108</v>
      </c>
      <c r="L6450" s="14">
        <f>表格1[[#This Row],[信用卡交易金額'[新臺幣']]]/1000000</f>
        <v>30.464108</v>
      </c>
      <c r="M6450" s="14" t="str" cm="1">
        <f t="array" ref="M6450">_xlfn.TEXTJOIN("", TRUE, _xlfn.XLOOKUP(TRUE, VALUE(表格1[[#This Row],[年月]]) &lt;= VALUE($R$8:$R$12), $Q$8:$Q$12)) &amp; "年度"</f>
        <v>2024年度</v>
      </c>
    </row>
    <row r="6451" spans="1:13" x14ac:dyDescent="0.3">
      <c r="A6451" s="2">
        <v>202401</v>
      </c>
      <c r="B6451" s="19">
        <f>DATE(表格1[[#This Row],[年]],表格1[[#This Row],[月]],1)</f>
        <v>45292</v>
      </c>
      <c r="C6451" s="2" t="str">
        <f>LEFT(表格1[[#This Row],[年月]],4)</f>
        <v>2024</v>
      </c>
      <c r="D6451" s="2" t="str">
        <f>RIGHT(表格1[[#This Row],[年月]],2)</f>
        <v>01</v>
      </c>
      <c r="E6451" s="5">
        <v>10016000</v>
      </c>
      <c r="F6451" s="2" t="str">
        <f>VLOOKUP(TEXT(表格1[[#This Row],[地區]],"00000000"),縣市代碼,2,0)</f>
        <v>澎湖縣</v>
      </c>
      <c r="G6451" s="2" t="s">
        <v>6</v>
      </c>
      <c r="H6451" s="13">
        <v>15187</v>
      </c>
      <c r="I6451" s="14">
        <v>55095645</v>
      </c>
      <c r="J6451" s="14">
        <f>表格1[[#This Row],[信用卡交易筆數]]/1000</f>
        <v>15.186999999999999</v>
      </c>
      <c r="K6451" s="14">
        <f>表格1[[#This Row],[信用卡交易金額'[新臺幣']]]/1000</f>
        <v>55095.644999999997</v>
      </c>
      <c r="L6451" s="14">
        <f>表格1[[#This Row],[信用卡交易金額'[新臺幣']]]/1000000</f>
        <v>55.095644999999998</v>
      </c>
      <c r="M6451" s="14" t="str" cm="1">
        <f t="array" ref="M6451">_xlfn.TEXTJOIN("", TRUE, _xlfn.XLOOKUP(TRUE, VALUE(表格1[[#This Row],[年月]]) &lt;= VALUE($R$8:$R$12), $Q$8:$Q$12)) &amp; "年度"</f>
        <v>2024年度</v>
      </c>
    </row>
    <row r="6452" spans="1:13" x14ac:dyDescent="0.3">
      <c r="A6452" s="2">
        <v>202401</v>
      </c>
      <c r="B6452" s="19">
        <f>DATE(表格1[[#This Row],[年]],表格1[[#This Row],[月]],1)</f>
        <v>45292</v>
      </c>
      <c r="C6452" s="2" t="str">
        <f>LEFT(表格1[[#This Row],[年月]],4)</f>
        <v>2024</v>
      </c>
      <c r="D6452" s="2" t="str">
        <f>RIGHT(表格1[[#This Row],[年月]],2)</f>
        <v>01</v>
      </c>
      <c r="E6452" s="5">
        <v>10016000</v>
      </c>
      <c r="F6452" s="2" t="str">
        <f>VLOOKUP(TEXT(表格1[[#This Row],[地區]],"00000000"),縣市代碼,2,0)</f>
        <v>澎湖縣</v>
      </c>
      <c r="G6452" s="2" t="s">
        <v>7</v>
      </c>
      <c r="H6452" s="13">
        <v>71422</v>
      </c>
      <c r="I6452" s="14">
        <v>93236518</v>
      </c>
      <c r="J6452" s="14">
        <f>表格1[[#This Row],[信用卡交易筆數]]/1000</f>
        <v>71.421999999999997</v>
      </c>
      <c r="K6452" s="14">
        <f>表格1[[#This Row],[信用卡交易金額'[新臺幣']]]/1000</f>
        <v>93236.517999999996</v>
      </c>
      <c r="L6452" s="14">
        <f>表格1[[#This Row],[信用卡交易金額'[新臺幣']]]/1000000</f>
        <v>93.236518000000004</v>
      </c>
      <c r="M6452" s="14" t="str" cm="1">
        <f t="array" ref="M6452">_xlfn.TEXTJOIN("", TRUE, _xlfn.XLOOKUP(TRUE, VALUE(表格1[[#This Row],[年月]]) &lt;= VALUE($R$8:$R$12), $Q$8:$Q$12)) &amp; "年度"</f>
        <v>2024年度</v>
      </c>
    </row>
    <row r="6453" spans="1:13" x14ac:dyDescent="0.3">
      <c r="A6453" s="2">
        <v>202401</v>
      </c>
      <c r="B6453" s="19">
        <f>DATE(表格1[[#This Row],[年]],表格1[[#This Row],[月]],1)</f>
        <v>45292</v>
      </c>
      <c r="C6453" s="2" t="str">
        <f>LEFT(表格1[[#This Row],[年月]],4)</f>
        <v>2024</v>
      </c>
      <c r="D6453" s="2" t="str">
        <f>RIGHT(表格1[[#This Row],[年月]],2)</f>
        <v>01</v>
      </c>
      <c r="E6453" s="5">
        <v>10016000</v>
      </c>
      <c r="F6453" s="2" t="str">
        <f>VLOOKUP(TEXT(表格1[[#This Row],[地區]],"00000000"),縣市代碼,2,0)</f>
        <v>澎湖縣</v>
      </c>
      <c r="G6453" s="2" t="s">
        <v>8</v>
      </c>
      <c r="H6453" s="13">
        <v>59157</v>
      </c>
      <c r="I6453" s="14">
        <v>95571312</v>
      </c>
      <c r="J6453" s="14">
        <f>表格1[[#This Row],[信用卡交易筆數]]/1000</f>
        <v>59.156999999999996</v>
      </c>
      <c r="K6453" s="14">
        <f>表格1[[#This Row],[信用卡交易金額'[新臺幣']]]/1000</f>
        <v>95571.312000000005</v>
      </c>
      <c r="L6453" s="14">
        <f>表格1[[#This Row],[信用卡交易金額'[新臺幣']]]/1000000</f>
        <v>95.571312000000006</v>
      </c>
      <c r="M6453" s="14" t="str" cm="1">
        <f t="array" ref="M6453">_xlfn.TEXTJOIN("", TRUE, _xlfn.XLOOKUP(TRUE, VALUE(表格1[[#This Row],[年月]]) &lt;= VALUE($R$8:$R$12), $Q$8:$Q$12)) &amp; "年度"</f>
        <v>2024年度</v>
      </c>
    </row>
    <row r="6454" spans="1:13" x14ac:dyDescent="0.3">
      <c r="A6454" s="2">
        <v>202401</v>
      </c>
      <c r="B6454" s="19">
        <f>DATE(表格1[[#This Row],[年]],表格1[[#This Row],[月]],1)</f>
        <v>45292</v>
      </c>
      <c r="C6454" s="2" t="str">
        <f>LEFT(表格1[[#This Row],[年月]],4)</f>
        <v>2024</v>
      </c>
      <c r="D6454" s="2" t="str">
        <f>RIGHT(表格1[[#This Row],[年月]],2)</f>
        <v>01</v>
      </c>
      <c r="E6454" s="5">
        <v>10016000</v>
      </c>
      <c r="F6454" s="2" t="str">
        <f>VLOOKUP(TEXT(表格1[[#This Row],[地區]],"00000000"),縣市代碼,2,0)</f>
        <v>澎湖縣</v>
      </c>
      <c r="G6454" s="2" t="s">
        <v>9</v>
      </c>
      <c r="H6454" s="13">
        <v>111061</v>
      </c>
      <c r="I6454" s="14">
        <v>138029195</v>
      </c>
      <c r="J6454" s="14">
        <f>表格1[[#This Row],[信用卡交易筆數]]/1000</f>
        <v>111.06100000000001</v>
      </c>
      <c r="K6454" s="14">
        <f>表格1[[#This Row],[信用卡交易金額'[新臺幣']]]/1000</f>
        <v>138029.19500000001</v>
      </c>
      <c r="L6454" s="14">
        <f>表格1[[#This Row],[信用卡交易金額'[新臺幣']]]/1000000</f>
        <v>138.02919499999999</v>
      </c>
      <c r="M6454" s="14" t="str" cm="1">
        <f t="array" ref="M6454">_xlfn.TEXTJOIN("", TRUE, _xlfn.XLOOKUP(TRUE, VALUE(表格1[[#This Row],[年月]]) &lt;= VALUE($R$8:$R$12), $Q$8:$Q$12)) &amp; "年度"</f>
        <v>2024年度</v>
      </c>
    </row>
    <row r="6455" spans="1:13" x14ac:dyDescent="0.3">
      <c r="A6455" s="2">
        <v>202401</v>
      </c>
      <c r="B6455" s="19">
        <f>DATE(表格1[[#This Row],[年]],表格1[[#This Row],[月]],1)</f>
        <v>45292</v>
      </c>
      <c r="C6455" s="2" t="str">
        <f>LEFT(表格1[[#This Row],[年月]],4)</f>
        <v>2024</v>
      </c>
      <c r="D6455" s="2" t="str">
        <f>RIGHT(表格1[[#This Row],[年月]],2)</f>
        <v>01</v>
      </c>
      <c r="E6455" s="5">
        <v>10016000</v>
      </c>
      <c r="F6455" s="2" t="str">
        <f>VLOOKUP(TEXT(表格1[[#This Row],[地區]],"00000000"),縣市代碼,2,0)</f>
        <v>澎湖縣</v>
      </c>
      <c r="G6455" s="2" t="s">
        <v>10</v>
      </c>
      <c r="H6455" s="13">
        <v>52576</v>
      </c>
      <c r="I6455" s="14">
        <v>152011037</v>
      </c>
      <c r="J6455" s="14">
        <f>表格1[[#This Row],[信用卡交易筆數]]/1000</f>
        <v>52.576000000000001</v>
      </c>
      <c r="K6455" s="14">
        <f>表格1[[#This Row],[信用卡交易金額'[新臺幣']]]/1000</f>
        <v>152011.03700000001</v>
      </c>
      <c r="L6455" s="14">
        <f>表格1[[#This Row],[信用卡交易金額'[新臺幣']]]/1000000</f>
        <v>152.01103699999999</v>
      </c>
      <c r="M6455" s="14" t="str" cm="1">
        <f t="array" ref="M6455">_xlfn.TEXTJOIN("", TRUE, _xlfn.XLOOKUP(TRUE, VALUE(表格1[[#This Row],[年月]]) &lt;= VALUE($R$8:$R$12), $Q$8:$Q$12)) &amp; "年度"</f>
        <v>2024年度</v>
      </c>
    </row>
    <row r="6456" spans="1:13" x14ac:dyDescent="0.3">
      <c r="A6456" s="2">
        <v>202401</v>
      </c>
      <c r="B6456" s="19">
        <f>DATE(表格1[[#This Row],[年]],表格1[[#This Row],[月]],1)</f>
        <v>45292</v>
      </c>
      <c r="C6456" s="2" t="str">
        <f>LEFT(表格1[[#This Row],[年月]],4)</f>
        <v>2024</v>
      </c>
      <c r="D6456" s="2" t="str">
        <f>RIGHT(表格1[[#This Row],[年月]],2)</f>
        <v>01</v>
      </c>
      <c r="E6456" s="5" t="s">
        <v>62</v>
      </c>
      <c r="F6456" s="2" t="str">
        <f>VLOOKUP(TEXT(表格1[[#This Row],[地區]],"00000000"),縣市代碼,2,0)</f>
        <v>金門縣</v>
      </c>
      <c r="G6456" s="2" t="s">
        <v>4</v>
      </c>
      <c r="H6456" s="13">
        <v>99004</v>
      </c>
      <c r="I6456" s="14">
        <v>52770141</v>
      </c>
      <c r="J6456" s="14">
        <f>表格1[[#This Row],[信用卡交易筆數]]/1000</f>
        <v>99.004000000000005</v>
      </c>
      <c r="K6456" s="14">
        <f>表格1[[#This Row],[信用卡交易金額'[新臺幣']]]/1000</f>
        <v>52770.141000000003</v>
      </c>
      <c r="L6456" s="14">
        <f>表格1[[#This Row],[信用卡交易金額'[新臺幣']]]/1000000</f>
        <v>52.770141000000002</v>
      </c>
      <c r="M6456" s="14" t="str" cm="1">
        <f t="array" ref="M6456">_xlfn.TEXTJOIN("", TRUE, _xlfn.XLOOKUP(TRUE, VALUE(表格1[[#This Row],[年月]]) &lt;= VALUE($R$8:$R$12), $Q$8:$Q$12)) &amp; "年度"</f>
        <v>2024年度</v>
      </c>
    </row>
    <row r="6457" spans="1:13" x14ac:dyDescent="0.3">
      <c r="A6457" s="2">
        <v>202401</v>
      </c>
      <c r="B6457" s="19">
        <f>DATE(表格1[[#This Row],[年]],表格1[[#This Row],[月]],1)</f>
        <v>45292</v>
      </c>
      <c r="C6457" s="2" t="str">
        <f>LEFT(表格1[[#This Row],[年月]],4)</f>
        <v>2024</v>
      </c>
      <c r="D6457" s="2" t="str">
        <f>RIGHT(表格1[[#This Row],[年月]],2)</f>
        <v>01</v>
      </c>
      <c r="E6457" s="5" t="s">
        <v>62</v>
      </c>
      <c r="F6457" s="2" t="str">
        <f>VLOOKUP(TEXT(表格1[[#This Row],[地區]],"00000000"),縣市代碼,2,0)</f>
        <v>金門縣</v>
      </c>
      <c r="G6457" s="2" t="s">
        <v>5</v>
      </c>
      <c r="H6457" s="13">
        <v>7855</v>
      </c>
      <c r="I6457" s="14">
        <v>23388593</v>
      </c>
      <c r="J6457" s="14">
        <f>表格1[[#This Row],[信用卡交易筆數]]/1000</f>
        <v>7.8550000000000004</v>
      </c>
      <c r="K6457" s="14">
        <f>表格1[[#This Row],[信用卡交易金額'[新臺幣']]]/1000</f>
        <v>23388.593000000001</v>
      </c>
      <c r="L6457" s="14">
        <f>表格1[[#This Row],[信用卡交易金額'[新臺幣']]]/1000000</f>
        <v>23.388593</v>
      </c>
      <c r="M6457" s="14" t="str" cm="1">
        <f t="array" ref="M6457">_xlfn.TEXTJOIN("", TRUE, _xlfn.XLOOKUP(TRUE, VALUE(表格1[[#This Row],[年月]]) &lt;= VALUE($R$8:$R$12), $Q$8:$Q$12)) &amp; "年度"</f>
        <v>2024年度</v>
      </c>
    </row>
    <row r="6458" spans="1:13" x14ac:dyDescent="0.3">
      <c r="A6458" s="2">
        <v>202401</v>
      </c>
      <c r="B6458" s="19">
        <f>DATE(表格1[[#This Row],[年]],表格1[[#This Row],[月]],1)</f>
        <v>45292</v>
      </c>
      <c r="C6458" s="2" t="str">
        <f>LEFT(表格1[[#This Row],[年月]],4)</f>
        <v>2024</v>
      </c>
      <c r="D6458" s="2" t="str">
        <f>RIGHT(表格1[[#This Row],[年月]],2)</f>
        <v>01</v>
      </c>
      <c r="E6458" s="5" t="s">
        <v>62</v>
      </c>
      <c r="F6458" s="2" t="str">
        <f>VLOOKUP(TEXT(表格1[[#This Row],[地區]],"00000000"),縣市代碼,2,0)</f>
        <v>金門縣</v>
      </c>
      <c r="G6458" s="2" t="s">
        <v>6</v>
      </c>
      <c r="H6458" s="13">
        <v>11714</v>
      </c>
      <c r="I6458" s="14">
        <v>40298558</v>
      </c>
      <c r="J6458" s="14">
        <f>表格1[[#This Row],[信用卡交易筆數]]/1000</f>
        <v>11.714</v>
      </c>
      <c r="K6458" s="14">
        <f>表格1[[#This Row],[信用卡交易金額'[新臺幣']]]/1000</f>
        <v>40298.557999999997</v>
      </c>
      <c r="L6458" s="14">
        <f>表格1[[#This Row],[信用卡交易金額'[新臺幣']]]/1000000</f>
        <v>40.298558</v>
      </c>
      <c r="M6458" s="14" t="str" cm="1">
        <f t="array" ref="M6458">_xlfn.TEXTJOIN("", TRUE, _xlfn.XLOOKUP(TRUE, VALUE(表格1[[#This Row],[年月]]) &lt;= VALUE($R$8:$R$12), $Q$8:$Q$12)) &amp; "年度"</f>
        <v>2024年度</v>
      </c>
    </row>
    <row r="6459" spans="1:13" x14ac:dyDescent="0.3">
      <c r="A6459" s="2">
        <v>202401</v>
      </c>
      <c r="B6459" s="19">
        <f>DATE(表格1[[#This Row],[年]],表格1[[#This Row],[月]],1)</f>
        <v>45292</v>
      </c>
      <c r="C6459" s="2" t="str">
        <f>LEFT(表格1[[#This Row],[年月]],4)</f>
        <v>2024</v>
      </c>
      <c r="D6459" s="2" t="str">
        <f>RIGHT(表格1[[#This Row],[年月]],2)</f>
        <v>01</v>
      </c>
      <c r="E6459" s="5" t="s">
        <v>62</v>
      </c>
      <c r="F6459" s="2" t="str">
        <f>VLOOKUP(TEXT(表格1[[#This Row],[地區]],"00000000"),縣市代碼,2,0)</f>
        <v>金門縣</v>
      </c>
      <c r="G6459" s="2" t="s">
        <v>7</v>
      </c>
      <c r="H6459" s="13">
        <v>49777</v>
      </c>
      <c r="I6459" s="14">
        <v>65515611</v>
      </c>
      <c r="J6459" s="14">
        <f>表格1[[#This Row],[信用卡交易筆數]]/1000</f>
        <v>49.777000000000001</v>
      </c>
      <c r="K6459" s="14">
        <f>表格1[[#This Row],[信用卡交易金額'[新臺幣']]]/1000</f>
        <v>65515.610999999997</v>
      </c>
      <c r="L6459" s="14">
        <f>表格1[[#This Row],[信用卡交易金額'[新臺幣']]]/1000000</f>
        <v>65.515611000000007</v>
      </c>
      <c r="M6459" s="14" t="str" cm="1">
        <f t="array" ref="M6459">_xlfn.TEXTJOIN("", TRUE, _xlfn.XLOOKUP(TRUE, VALUE(表格1[[#This Row],[年月]]) &lt;= VALUE($R$8:$R$12), $Q$8:$Q$12)) &amp; "年度"</f>
        <v>2024年度</v>
      </c>
    </row>
    <row r="6460" spans="1:13" x14ac:dyDescent="0.3">
      <c r="A6460" s="2">
        <v>202401</v>
      </c>
      <c r="B6460" s="19">
        <f>DATE(表格1[[#This Row],[年]],表格1[[#This Row],[月]],1)</f>
        <v>45292</v>
      </c>
      <c r="C6460" s="2" t="str">
        <f>LEFT(表格1[[#This Row],[年月]],4)</f>
        <v>2024</v>
      </c>
      <c r="D6460" s="2" t="str">
        <f>RIGHT(表格1[[#This Row],[年月]],2)</f>
        <v>01</v>
      </c>
      <c r="E6460" s="5" t="s">
        <v>62</v>
      </c>
      <c r="F6460" s="2" t="str">
        <f>VLOOKUP(TEXT(表格1[[#This Row],[地區]],"00000000"),縣市代碼,2,0)</f>
        <v>金門縣</v>
      </c>
      <c r="G6460" s="2" t="s">
        <v>8</v>
      </c>
      <c r="H6460" s="13">
        <v>45395</v>
      </c>
      <c r="I6460" s="14">
        <v>72702536</v>
      </c>
      <c r="J6460" s="14">
        <f>表格1[[#This Row],[信用卡交易筆數]]/1000</f>
        <v>45.395000000000003</v>
      </c>
      <c r="K6460" s="14">
        <f>表格1[[#This Row],[信用卡交易金額'[新臺幣']]]/1000</f>
        <v>72702.535999999993</v>
      </c>
      <c r="L6460" s="14">
        <f>表格1[[#This Row],[信用卡交易金額'[新臺幣']]]/1000000</f>
        <v>72.702535999999995</v>
      </c>
      <c r="M6460" s="14" t="str" cm="1">
        <f t="array" ref="M6460">_xlfn.TEXTJOIN("", TRUE, _xlfn.XLOOKUP(TRUE, VALUE(表格1[[#This Row],[年月]]) &lt;= VALUE($R$8:$R$12), $Q$8:$Q$12)) &amp; "年度"</f>
        <v>2024年度</v>
      </c>
    </row>
    <row r="6461" spans="1:13" x14ac:dyDescent="0.3">
      <c r="A6461" s="2">
        <v>202401</v>
      </c>
      <c r="B6461" s="19">
        <f>DATE(表格1[[#This Row],[年]],表格1[[#This Row],[月]],1)</f>
        <v>45292</v>
      </c>
      <c r="C6461" s="2" t="str">
        <f>LEFT(表格1[[#This Row],[年月]],4)</f>
        <v>2024</v>
      </c>
      <c r="D6461" s="2" t="str">
        <f>RIGHT(表格1[[#This Row],[年月]],2)</f>
        <v>01</v>
      </c>
      <c r="E6461" s="5" t="s">
        <v>62</v>
      </c>
      <c r="F6461" s="2" t="str">
        <f>VLOOKUP(TEXT(表格1[[#This Row],[地區]],"00000000"),縣市代碼,2,0)</f>
        <v>金門縣</v>
      </c>
      <c r="G6461" s="2" t="s">
        <v>9</v>
      </c>
      <c r="H6461" s="13">
        <v>114827</v>
      </c>
      <c r="I6461" s="14">
        <v>140550341</v>
      </c>
      <c r="J6461" s="14">
        <f>表格1[[#This Row],[信用卡交易筆數]]/1000</f>
        <v>114.827</v>
      </c>
      <c r="K6461" s="14">
        <f>表格1[[#This Row],[信用卡交易金額'[新臺幣']]]/1000</f>
        <v>140550.34099999999</v>
      </c>
      <c r="L6461" s="14">
        <f>表格1[[#This Row],[信用卡交易金額'[新臺幣']]]/1000000</f>
        <v>140.550341</v>
      </c>
      <c r="M6461" s="14" t="str" cm="1">
        <f t="array" ref="M6461">_xlfn.TEXTJOIN("", TRUE, _xlfn.XLOOKUP(TRUE, VALUE(表格1[[#This Row],[年月]]) &lt;= VALUE($R$8:$R$12), $Q$8:$Q$12)) &amp; "年度"</f>
        <v>2024年度</v>
      </c>
    </row>
    <row r="6462" spans="1:13" x14ac:dyDescent="0.3">
      <c r="A6462" s="2">
        <v>202401</v>
      </c>
      <c r="B6462" s="19">
        <f>DATE(表格1[[#This Row],[年]],表格1[[#This Row],[月]],1)</f>
        <v>45292</v>
      </c>
      <c r="C6462" s="2" t="str">
        <f>LEFT(表格1[[#This Row],[年月]],4)</f>
        <v>2024</v>
      </c>
      <c r="D6462" s="2" t="str">
        <f>RIGHT(表格1[[#This Row],[年月]],2)</f>
        <v>01</v>
      </c>
      <c r="E6462" s="5" t="s">
        <v>62</v>
      </c>
      <c r="F6462" s="2" t="str">
        <f>VLOOKUP(TEXT(表格1[[#This Row],[地區]],"00000000"),縣市代碼,2,0)</f>
        <v>金門縣</v>
      </c>
      <c r="G6462" s="2" t="s">
        <v>10</v>
      </c>
      <c r="H6462" s="13">
        <v>44501</v>
      </c>
      <c r="I6462" s="14">
        <v>123223544</v>
      </c>
      <c r="J6462" s="14">
        <f>表格1[[#This Row],[信用卡交易筆數]]/1000</f>
        <v>44.500999999999998</v>
      </c>
      <c r="K6462" s="14">
        <f>表格1[[#This Row],[信用卡交易金額'[新臺幣']]]/1000</f>
        <v>123223.54399999999</v>
      </c>
      <c r="L6462" s="14">
        <f>表格1[[#This Row],[信用卡交易金額'[新臺幣']]]/1000000</f>
        <v>123.223544</v>
      </c>
      <c r="M6462" s="14" t="str" cm="1">
        <f t="array" ref="M6462">_xlfn.TEXTJOIN("", TRUE, _xlfn.XLOOKUP(TRUE, VALUE(表格1[[#This Row],[年月]]) &lt;= VALUE($R$8:$R$12), $Q$8:$Q$12)) &amp; "年度"</f>
        <v>2024年度</v>
      </c>
    </row>
    <row r="6463" spans="1:13" x14ac:dyDescent="0.3">
      <c r="A6463" s="2">
        <v>202401</v>
      </c>
      <c r="B6463" s="19">
        <f>DATE(表格1[[#This Row],[年]],表格1[[#This Row],[月]],1)</f>
        <v>45292</v>
      </c>
      <c r="C6463" s="2" t="str">
        <f>LEFT(表格1[[#This Row],[年月]],4)</f>
        <v>2024</v>
      </c>
      <c r="D6463" s="2" t="str">
        <f>RIGHT(表格1[[#This Row],[年月]],2)</f>
        <v>01</v>
      </c>
      <c r="E6463" s="5">
        <v>9007000</v>
      </c>
      <c r="F6463" s="2" t="str">
        <f>VLOOKUP(TEXT(表格1[[#This Row],[地區]],"00000000"),縣市代碼,2,0)</f>
        <v>連江縣</v>
      </c>
      <c r="G6463" s="2" t="s">
        <v>4</v>
      </c>
      <c r="H6463" s="13">
        <v>19131</v>
      </c>
      <c r="I6463" s="14">
        <v>26443102</v>
      </c>
      <c r="J6463" s="14">
        <f>表格1[[#This Row],[信用卡交易筆數]]/1000</f>
        <v>19.131</v>
      </c>
      <c r="K6463" s="14">
        <f>表格1[[#This Row],[信用卡交易金額'[新臺幣']]]/1000</f>
        <v>26443.101999999999</v>
      </c>
      <c r="L6463" s="14">
        <f>表格1[[#This Row],[信用卡交易金額'[新臺幣']]]/1000000</f>
        <v>26.443102</v>
      </c>
      <c r="M6463" s="14" t="str" cm="1">
        <f t="array" ref="M6463">_xlfn.TEXTJOIN("", TRUE, _xlfn.XLOOKUP(TRUE, VALUE(表格1[[#This Row],[年月]]) &lt;= VALUE($R$8:$R$12), $Q$8:$Q$12)) &amp; "年度"</f>
        <v>2024年度</v>
      </c>
    </row>
    <row r="6464" spans="1:13" x14ac:dyDescent="0.3">
      <c r="A6464" s="2">
        <v>202401</v>
      </c>
      <c r="B6464" s="19">
        <f>DATE(表格1[[#This Row],[年]],表格1[[#This Row],[月]],1)</f>
        <v>45292</v>
      </c>
      <c r="C6464" s="2" t="str">
        <f>LEFT(表格1[[#This Row],[年月]],4)</f>
        <v>2024</v>
      </c>
      <c r="D6464" s="2" t="str">
        <f>RIGHT(表格1[[#This Row],[年月]],2)</f>
        <v>01</v>
      </c>
      <c r="E6464" s="5">
        <v>9007000</v>
      </c>
      <c r="F6464" s="2" t="str">
        <f>VLOOKUP(TEXT(表格1[[#This Row],[地區]],"00000000"),縣市代碼,2,0)</f>
        <v>連江縣</v>
      </c>
      <c r="G6464" s="2" t="s">
        <v>5</v>
      </c>
      <c r="H6464" s="13">
        <v>1197</v>
      </c>
      <c r="I6464" s="14">
        <v>3856071</v>
      </c>
      <c r="J6464" s="14">
        <f>表格1[[#This Row],[信用卡交易筆數]]/1000</f>
        <v>1.1970000000000001</v>
      </c>
      <c r="K6464" s="14">
        <f>表格1[[#This Row],[信用卡交易金額'[新臺幣']]]/1000</f>
        <v>3856.0709999999999</v>
      </c>
      <c r="L6464" s="14">
        <f>表格1[[#This Row],[信用卡交易金額'[新臺幣']]]/1000000</f>
        <v>3.856071</v>
      </c>
      <c r="M6464" s="14" t="str" cm="1">
        <f t="array" ref="M6464">_xlfn.TEXTJOIN("", TRUE, _xlfn.XLOOKUP(TRUE, VALUE(表格1[[#This Row],[年月]]) &lt;= VALUE($R$8:$R$12), $Q$8:$Q$12)) &amp; "年度"</f>
        <v>2024年度</v>
      </c>
    </row>
    <row r="6465" spans="1:13" x14ac:dyDescent="0.3">
      <c r="A6465" s="2">
        <v>202401</v>
      </c>
      <c r="B6465" s="19">
        <f>DATE(表格1[[#This Row],[年]],表格1[[#This Row],[月]],1)</f>
        <v>45292</v>
      </c>
      <c r="C6465" s="2" t="str">
        <f>LEFT(表格1[[#This Row],[年月]],4)</f>
        <v>2024</v>
      </c>
      <c r="D6465" s="2" t="str">
        <f>RIGHT(表格1[[#This Row],[年月]],2)</f>
        <v>01</v>
      </c>
      <c r="E6465" s="5">
        <v>9007000</v>
      </c>
      <c r="F6465" s="2" t="str">
        <f>VLOOKUP(TEXT(表格1[[#This Row],[地區]],"00000000"),縣市代碼,2,0)</f>
        <v>連江縣</v>
      </c>
      <c r="G6465" s="2" t="s">
        <v>6</v>
      </c>
      <c r="H6465" s="13">
        <v>2001</v>
      </c>
      <c r="I6465" s="14">
        <v>5731220</v>
      </c>
      <c r="J6465" s="14">
        <f>表格1[[#This Row],[信用卡交易筆數]]/1000</f>
        <v>2.0009999999999999</v>
      </c>
      <c r="K6465" s="14">
        <f>表格1[[#This Row],[信用卡交易金額'[新臺幣']]]/1000</f>
        <v>5731.22</v>
      </c>
      <c r="L6465" s="14">
        <f>表格1[[#This Row],[信用卡交易金額'[新臺幣']]]/1000000</f>
        <v>5.7312200000000004</v>
      </c>
      <c r="M6465" s="14" t="str" cm="1">
        <f t="array" ref="M6465">_xlfn.TEXTJOIN("", TRUE, _xlfn.XLOOKUP(TRUE, VALUE(表格1[[#This Row],[年月]]) &lt;= VALUE($R$8:$R$12), $Q$8:$Q$12)) &amp; "年度"</f>
        <v>2024年度</v>
      </c>
    </row>
    <row r="6466" spans="1:13" x14ac:dyDescent="0.3">
      <c r="A6466" s="2">
        <v>202401</v>
      </c>
      <c r="B6466" s="19">
        <f>DATE(表格1[[#This Row],[年]],表格1[[#This Row],[月]],1)</f>
        <v>45292</v>
      </c>
      <c r="C6466" s="2" t="str">
        <f>LEFT(表格1[[#This Row],[年月]],4)</f>
        <v>2024</v>
      </c>
      <c r="D6466" s="2" t="str">
        <f>RIGHT(表格1[[#This Row],[年月]],2)</f>
        <v>01</v>
      </c>
      <c r="E6466" s="5">
        <v>9007000</v>
      </c>
      <c r="F6466" s="2" t="str">
        <f>VLOOKUP(TEXT(表格1[[#This Row],[地區]],"00000000"),縣市代碼,2,0)</f>
        <v>連江縣</v>
      </c>
      <c r="G6466" s="2" t="s">
        <v>7</v>
      </c>
      <c r="H6466" s="13">
        <v>10368</v>
      </c>
      <c r="I6466" s="14">
        <v>13022424</v>
      </c>
      <c r="J6466" s="14">
        <f>表格1[[#This Row],[信用卡交易筆數]]/1000</f>
        <v>10.368</v>
      </c>
      <c r="K6466" s="14">
        <f>表格1[[#This Row],[信用卡交易金額'[新臺幣']]]/1000</f>
        <v>13022.424000000001</v>
      </c>
      <c r="L6466" s="14">
        <f>表格1[[#This Row],[信用卡交易金額'[新臺幣']]]/1000000</f>
        <v>13.022424000000001</v>
      </c>
      <c r="M6466" s="14" t="str" cm="1">
        <f t="array" ref="M6466">_xlfn.TEXTJOIN("", TRUE, _xlfn.XLOOKUP(TRUE, VALUE(表格1[[#This Row],[年月]]) &lt;= VALUE($R$8:$R$12), $Q$8:$Q$12)) &amp; "年度"</f>
        <v>2024年度</v>
      </c>
    </row>
    <row r="6467" spans="1:13" x14ac:dyDescent="0.3">
      <c r="A6467" s="2">
        <v>202401</v>
      </c>
      <c r="B6467" s="19">
        <f>DATE(表格1[[#This Row],[年]],表格1[[#This Row],[月]],1)</f>
        <v>45292</v>
      </c>
      <c r="C6467" s="2" t="str">
        <f>LEFT(表格1[[#This Row],[年月]],4)</f>
        <v>2024</v>
      </c>
      <c r="D6467" s="2" t="str">
        <f>RIGHT(表格1[[#This Row],[年月]],2)</f>
        <v>01</v>
      </c>
      <c r="E6467" s="5">
        <v>9007000</v>
      </c>
      <c r="F6467" s="2" t="str">
        <f>VLOOKUP(TEXT(表格1[[#This Row],[地區]],"00000000"),縣市代碼,2,0)</f>
        <v>連江縣</v>
      </c>
      <c r="G6467" s="2" t="s">
        <v>8</v>
      </c>
      <c r="H6467" s="13">
        <v>9647</v>
      </c>
      <c r="I6467" s="14">
        <v>15145437</v>
      </c>
      <c r="J6467" s="14">
        <f>表格1[[#This Row],[信用卡交易筆數]]/1000</f>
        <v>9.6470000000000002</v>
      </c>
      <c r="K6467" s="14">
        <f>表格1[[#This Row],[信用卡交易金額'[新臺幣']]]/1000</f>
        <v>15145.437</v>
      </c>
      <c r="L6467" s="14">
        <f>表格1[[#This Row],[信用卡交易金額'[新臺幣']]]/1000000</f>
        <v>15.145436999999999</v>
      </c>
      <c r="M6467" s="14" t="str" cm="1">
        <f t="array" ref="M6467">_xlfn.TEXTJOIN("", TRUE, _xlfn.XLOOKUP(TRUE, VALUE(表格1[[#This Row],[年月]]) &lt;= VALUE($R$8:$R$12), $Q$8:$Q$12)) &amp; "年度"</f>
        <v>2024年度</v>
      </c>
    </row>
    <row r="6468" spans="1:13" x14ac:dyDescent="0.3">
      <c r="A6468" s="2">
        <v>202401</v>
      </c>
      <c r="B6468" s="19">
        <f>DATE(表格1[[#This Row],[年]],表格1[[#This Row],[月]],1)</f>
        <v>45292</v>
      </c>
      <c r="C6468" s="2" t="str">
        <f>LEFT(表格1[[#This Row],[年月]],4)</f>
        <v>2024</v>
      </c>
      <c r="D6468" s="2" t="str">
        <f>RIGHT(表格1[[#This Row],[年月]],2)</f>
        <v>01</v>
      </c>
      <c r="E6468" s="5">
        <v>9007000</v>
      </c>
      <c r="F6468" s="2" t="str">
        <f>VLOOKUP(TEXT(表格1[[#This Row],[地區]],"00000000"),縣市代碼,2,0)</f>
        <v>連江縣</v>
      </c>
      <c r="G6468" s="2" t="s">
        <v>9</v>
      </c>
      <c r="H6468" s="13">
        <v>14487</v>
      </c>
      <c r="I6468" s="14">
        <v>18566379</v>
      </c>
      <c r="J6468" s="14">
        <f>表格1[[#This Row],[信用卡交易筆數]]/1000</f>
        <v>14.487</v>
      </c>
      <c r="K6468" s="14">
        <f>表格1[[#This Row],[信用卡交易金額'[新臺幣']]]/1000</f>
        <v>18566.379000000001</v>
      </c>
      <c r="L6468" s="14">
        <f>表格1[[#This Row],[信用卡交易金額'[新臺幣']]]/1000000</f>
        <v>18.566379000000001</v>
      </c>
      <c r="M6468" s="14" t="str" cm="1">
        <f t="array" ref="M6468">_xlfn.TEXTJOIN("", TRUE, _xlfn.XLOOKUP(TRUE, VALUE(表格1[[#This Row],[年月]]) &lt;= VALUE($R$8:$R$12), $Q$8:$Q$12)) &amp; "年度"</f>
        <v>2024年度</v>
      </c>
    </row>
    <row r="6469" spans="1:13" x14ac:dyDescent="0.3">
      <c r="A6469" s="2">
        <v>202401</v>
      </c>
      <c r="B6469" s="19">
        <f>DATE(表格1[[#This Row],[年]],表格1[[#This Row],[月]],1)</f>
        <v>45292</v>
      </c>
      <c r="C6469" s="2" t="str">
        <f>LEFT(表格1[[#This Row],[年月]],4)</f>
        <v>2024</v>
      </c>
      <c r="D6469" s="2" t="str">
        <f>RIGHT(表格1[[#This Row],[年月]],2)</f>
        <v>01</v>
      </c>
      <c r="E6469" s="5">
        <v>9007000</v>
      </c>
      <c r="F6469" s="2" t="str">
        <f>VLOOKUP(TEXT(表格1[[#This Row],[地區]],"00000000"),縣市代碼,2,0)</f>
        <v>連江縣</v>
      </c>
      <c r="G6469" s="2" t="s">
        <v>10</v>
      </c>
      <c r="H6469" s="13">
        <v>8800</v>
      </c>
      <c r="I6469" s="14">
        <v>20990221</v>
      </c>
      <c r="J6469" s="14">
        <f>表格1[[#This Row],[信用卡交易筆數]]/1000</f>
        <v>8.8000000000000007</v>
      </c>
      <c r="K6469" s="14">
        <f>表格1[[#This Row],[信用卡交易金額'[新臺幣']]]/1000</f>
        <v>20990.221000000001</v>
      </c>
      <c r="L6469" s="14">
        <f>表格1[[#This Row],[信用卡交易金額'[新臺幣']]]/1000000</f>
        <v>20.990220999999998</v>
      </c>
      <c r="M6469" s="14" t="str" cm="1">
        <f t="array" ref="M6469">_xlfn.TEXTJOIN("", TRUE, _xlfn.XLOOKUP(TRUE, VALUE(表格1[[#This Row],[年月]]) &lt;= VALUE($R$8:$R$12), $Q$8:$Q$12)) &amp; "年度"</f>
        <v>2024年度</v>
      </c>
    </row>
    <row r="6470" spans="1:13" x14ac:dyDescent="0.3">
      <c r="A6470" s="2">
        <v>202402</v>
      </c>
      <c r="B6470" s="19">
        <f>DATE(表格1[[#This Row],[年]],表格1[[#This Row],[月]],1)</f>
        <v>45323</v>
      </c>
      <c r="C6470" s="2" t="str">
        <f>LEFT(表格1[[#This Row],[年月]],4)</f>
        <v>2024</v>
      </c>
      <c r="D6470" s="2" t="str">
        <f>RIGHT(表格1[[#This Row],[年月]],2)</f>
        <v>02</v>
      </c>
      <c r="E6470" s="5">
        <v>63000000</v>
      </c>
      <c r="F6470" s="2" t="str">
        <f>VLOOKUP(TEXT(表格1[[#This Row],[地區]],"00000000"),縣市代碼,2,0)</f>
        <v>臺北市</v>
      </c>
      <c r="G6470" s="2" t="s">
        <v>4</v>
      </c>
      <c r="H6470" s="13">
        <v>12376963</v>
      </c>
      <c r="I6470" s="14">
        <v>7985747294</v>
      </c>
      <c r="J6470" s="14">
        <f>表格1[[#This Row],[信用卡交易筆數]]/1000</f>
        <v>12376.963</v>
      </c>
      <c r="K6470" s="14">
        <f>表格1[[#This Row],[信用卡交易金額'[新臺幣']]]/1000</f>
        <v>7985747.2939999998</v>
      </c>
      <c r="L6470" s="14">
        <f>表格1[[#This Row],[信用卡交易金額'[新臺幣']]]/1000000</f>
        <v>7985.7472939999998</v>
      </c>
      <c r="M6470" s="14" t="str" cm="1">
        <f t="array" ref="M6470">_xlfn.TEXTJOIN("", TRUE, _xlfn.XLOOKUP(TRUE, VALUE(表格1[[#This Row],[年月]]) &lt;= VALUE($R$8:$R$12), $Q$8:$Q$12)) &amp; "年度"</f>
        <v>2024年度</v>
      </c>
    </row>
    <row r="6471" spans="1:13" x14ac:dyDescent="0.3">
      <c r="A6471" s="2">
        <v>202402</v>
      </c>
      <c r="B6471" s="19">
        <f>DATE(表格1[[#This Row],[年]],表格1[[#This Row],[月]],1)</f>
        <v>45323</v>
      </c>
      <c r="C6471" s="2" t="str">
        <f>LEFT(表格1[[#This Row],[年月]],4)</f>
        <v>2024</v>
      </c>
      <c r="D6471" s="2" t="str">
        <f>RIGHT(表格1[[#This Row],[年月]],2)</f>
        <v>02</v>
      </c>
      <c r="E6471" s="5">
        <v>63000000</v>
      </c>
      <c r="F6471" s="2" t="str">
        <f>VLOOKUP(TEXT(表格1[[#This Row],[地區]],"00000000"),縣市代碼,2,0)</f>
        <v>臺北市</v>
      </c>
      <c r="G6471" s="2" t="s">
        <v>5</v>
      </c>
      <c r="H6471" s="13">
        <v>619778</v>
      </c>
      <c r="I6471" s="14">
        <v>2833691168</v>
      </c>
      <c r="J6471" s="14">
        <f>表格1[[#This Row],[信用卡交易筆數]]/1000</f>
        <v>619.77800000000002</v>
      </c>
      <c r="K6471" s="14">
        <f>表格1[[#This Row],[信用卡交易金額'[新臺幣']]]/1000</f>
        <v>2833691.1680000001</v>
      </c>
      <c r="L6471" s="14">
        <f>表格1[[#This Row],[信用卡交易金額'[新臺幣']]]/1000000</f>
        <v>2833.6911679999998</v>
      </c>
      <c r="M6471" s="14" t="str" cm="1">
        <f t="array" ref="M6471">_xlfn.TEXTJOIN("", TRUE, _xlfn.XLOOKUP(TRUE, VALUE(表格1[[#This Row],[年月]]) &lt;= VALUE($R$8:$R$12), $Q$8:$Q$12)) &amp; "年度"</f>
        <v>2024年度</v>
      </c>
    </row>
    <row r="6472" spans="1:13" x14ac:dyDescent="0.3">
      <c r="A6472" s="2">
        <v>202402</v>
      </c>
      <c r="B6472" s="19">
        <f>DATE(表格1[[#This Row],[年]],表格1[[#This Row],[月]],1)</f>
        <v>45323</v>
      </c>
      <c r="C6472" s="2" t="str">
        <f>LEFT(表格1[[#This Row],[年月]],4)</f>
        <v>2024</v>
      </c>
      <c r="D6472" s="2" t="str">
        <f>RIGHT(表格1[[#This Row],[年月]],2)</f>
        <v>02</v>
      </c>
      <c r="E6472" s="5">
        <v>63000000</v>
      </c>
      <c r="F6472" s="2" t="str">
        <f>VLOOKUP(TEXT(表格1[[#This Row],[地區]],"00000000"),縣市代碼,2,0)</f>
        <v>臺北市</v>
      </c>
      <c r="G6472" s="2" t="s">
        <v>6</v>
      </c>
      <c r="H6472" s="13">
        <v>915652</v>
      </c>
      <c r="I6472" s="14">
        <v>4429513671</v>
      </c>
      <c r="J6472" s="14">
        <f>表格1[[#This Row],[信用卡交易筆數]]/1000</f>
        <v>915.65200000000004</v>
      </c>
      <c r="K6472" s="14">
        <f>表格1[[#This Row],[信用卡交易金額'[新臺幣']]]/1000</f>
        <v>4429513.6710000001</v>
      </c>
      <c r="L6472" s="14">
        <f>表格1[[#This Row],[信用卡交易金額'[新臺幣']]]/1000000</f>
        <v>4429.5136709999997</v>
      </c>
      <c r="M6472" s="14" t="str" cm="1">
        <f t="array" ref="M6472">_xlfn.TEXTJOIN("", TRUE, _xlfn.XLOOKUP(TRUE, VALUE(表格1[[#This Row],[年月]]) &lt;= VALUE($R$8:$R$12), $Q$8:$Q$12)) &amp; "年度"</f>
        <v>2024年度</v>
      </c>
    </row>
    <row r="6473" spans="1:13" x14ac:dyDescent="0.3">
      <c r="A6473" s="2">
        <v>202402</v>
      </c>
      <c r="B6473" s="19">
        <f>DATE(表格1[[#This Row],[年]],表格1[[#This Row],[月]],1)</f>
        <v>45323</v>
      </c>
      <c r="C6473" s="2" t="str">
        <f>LEFT(表格1[[#This Row],[年月]],4)</f>
        <v>2024</v>
      </c>
      <c r="D6473" s="2" t="str">
        <f>RIGHT(表格1[[#This Row],[年月]],2)</f>
        <v>02</v>
      </c>
      <c r="E6473" s="5">
        <v>63000000</v>
      </c>
      <c r="F6473" s="2" t="str">
        <f>VLOOKUP(TEXT(表格1[[#This Row],[地區]],"00000000"),縣市代碼,2,0)</f>
        <v>臺北市</v>
      </c>
      <c r="G6473" s="2" t="s">
        <v>7</v>
      </c>
      <c r="H6473" s="13">
        <v>4971797</v>
      </c>
      <c r="I6473" s="14">
        <v>5402260216</v>
      </c>
      <c r="J6473" s="14">
        <f>表格1[[#This Row],[信用卡交易筆數]]/1000</f>
        <v>4971.7969999999996</v>
      </c>
      <c r="K6473" s="14">
        <f>表格1[[#This Row],[信用卡交易金額'[新臺幣']]]/1000</f>
        <v>5402260.216</v>
      </c>
      <c r="L6473" s="14">
        <f>表格1[[#This Row],[信用卡交易金額'[新臺幣']]]/1000000</f>
        <v>5402.2602159999997</v>
      </c>
      <c r="M6473" s="14" t="str" cm="1">
        <f t="array" ref="M6473">_xlfn.TEXTJOIN("", TRUE, _xlfn.XLOOKUP(TRUE, VALUE(表格1[[#This Row],[年月]]) &lt;= VALUE($R$8:$R$12), $Q$8:$Q$12)) &amp; "年度"</f>
        <v>2024年度</v>
      </c>
    </row>
    <row r="6474" spans="1:13" x14ac:dyDescent="0.3">
      <c r="A6474" s="2">
        <v>202402</v>
      </c>
      <c r="B6474" s="19">
        <f>DATE(表格1[[#This Row],[年]],表格1[[#This Row],[月]],1)</f>
        <v>45323</v>
      </c>
      <c r="C6474" s="2" t="str">
        <f>LEFT(表格1[[#This Row],[年月]],4)</f>
        <v>2024</v>
      </c>
      <c r="D6474" s="2" t="str">
        <f>RIGHT(表格1[[#This Row],[年月]],2)</f>
        <v>02</v>
      </c>
      <c r="E6474" s="5">
        <v>63000000</v>
      </c>
      <c r="F6474" s="2" t="str">
        <f>VLOOKUP(TEXT(表格1[[#This Row],[地區]],"00000000"),縣市代碼,2,0)</f>
        <v>臺北市</v>
      </c>
      <c r="G6474" s="2" t="s">
        <v>8</v>
      </c>
      <c r="H6474" s="13">
        <v>4546933</v>
      </c>
      <c r="I6474" s="14">
        <v>11776072814</v>
      </c>
      <c r="J6474" s="14">
        <f>表格1[[#This Row],[信用卡交易筆數]]/1000</f>
        <v>4546.933</v>
      </c>
      <c r="K6474" s="14">
        <f>表格1[[#This Row],[信用卡交易金額'[新臺幣']]]/1000</f>
        <v>11776072.813999999</v>
      </c>
      <c r="L6474" s="14">
        <f>表格1[[#This Row],[信用卡交易金額'[新臺幣']]]/1000000</f>
        <v>11776.072813999999</v>
      </c>
      <c r="M6474" s="14" t="str" cm="1">
        <f t="array" ref="M6474">_xlfn.TEXTJOIN("", TRUE, _xlfn.XLOOKUP(TRUE, VALUE(表格1[[#This Row],[年月]]) &lt;= VALUE($R$8:$R$12), $Q$8:$Q$12)) &amp; "年度"</f>
        <v>2024年度</v>
      </c>
    </row>
    <row r="6475" spans="1:13" x14ac:dyDescent="0.3">
      <c r="A6475" s="2">
        <v>202402</v>
      </c>
      <c r="B6475" s="19">
        <f>DATE(表格1[[#This Row],[年]],表格1[[#This Row],[月]],1)</f>
        <v>45323</v>
      </c>
      <c r="C6475" s="2" t="str">
        <f>LEFT(表格1[[#This Row],[年月]],4)</f>
        <v>2024</v>
      </c>
      <c r="D6475" s="2" t="str">
        <f>RIGHT(表格1[[#This Row],[年月]],2)</f>
        <v>02</v>
      </c>
      <c r="E6475" s="5">
        <v>63000000</v>
      </c>
      <c r="F6475" s="2" t="str">
        <f>VLOOKUP(TEXT(表格1[[#This Row],[地區]],"00000000"),縣市代碼,2,0)</f>
        <v>臺北市</v>
      </c>
      <c r="G6475" s="2" t="s">
        <v>9</v>
      </c>
      <c r="H6475" s="13">
        <v>8913437</v>
      </c>
      <c r="I6475" s="14">
        <v>13524838412</v>
      </c>
      <c r="J6475" s="14">
        <f>表格1[[#This Row],[信用卡交易筆數]]/1000</f>
        <v>8913.4369999999999</v>
      </c>
      <c r="K6475" s="14">
        <f>表格1[[#This Row],[信用卡交易金額'[新臺幣']]]/1000</f>
        <v>13524838.412</v>
      </c>
      <c r="L6475" s="14">
        <f>表格1[[#This Row],[信用卡交易金額'[新臺幣']]]/1000000</f>
        <v>13524.838411999999</v>
      </c>
      <c r="M6475" s="14" t="str" cm="1">
        <f t="array" ref="M6475">_xlfn.TEXTJOIN("", TRUE, _xlfn.XLOOKUP(TRUE, VALUE(表格1[[#This Row],[年月]]) &lt;= VALUE($R$8:$R$12), $Q$8:$Q$12)) &amp; "年度"</f>
        <v>2024年度</v>
      </c>
    </row>
    <row r="6476" spans="1:13" x14ac:dyDescent="0.3">
      <c r="A6476" s="2">
        <v>202402</v>
      </c>
      <c r="B6476" s="19">
        <f>DATE(表格1[[#This Row],[年]],表格1[[#This Row],[月]],1)</f>
        <v>45323</v>
      </c>
      <c r="C6476" s="2" t="str">
        <f>LEFT(表格1[[#This Row],[年月]],4)</f>
        <v>2024</v>
      </c>
      <c r="D6476" s="2" t="str">
        <f>RIGHT(表格1[[#This Row],[年月]],2)</f>
        <v>02</v>
      </c>
      <c r="E6476" s="5">
        <v>63000000</v>
      </c>
      <c r="F6476" s="2" t="str">
        <f>VLOOKUP(TEXT(表格1[[#This Row],[地區]],"00000000"),縣市代碼,2,0)</f>
        <v>臺北市</v>
      </c>
      <c r="G6476" s="2" t="s">
        <v>10</v>
      </c>
      <c r="H6476" s="13">
        <v>4316333</v>
      </c>
      <c r="I6476" s="14">
        <v>12799548078</v>
      </c>
      <c r="J6476" s="14">
        <f>表格1[[#This Row],[信用卡交易筆數]]/1000</f>
        <v>4316.3329999999996</v>
      </c>
      <c r="K6476" s="14">
        <f>表格1[[#This Row],[信用卡交易金額'[新臺幣']]]/1000</f>
        <v>12799548.078</v>
      </c>
      <c r="L6476" s="14">
        <f>表格1[[#This Row],[信用卡交易金額'[新臺幣']]]/1000000</f>
        <v>12799.548078</v>
      </c>
      <c r="M6476" s="14" t="str" cm="1">
        <f t="array" ref="M6476">_xlfn.TEXTJOIN("", TRUE, _xlfn.XLOOKUP(TRUE, VALUE(表格1[[#This Row],[年月]]) &lt;= VALUE($R$8:$R$12), $Q$8:$Q$12)) &amp; "年度"</f>
        <v>2024年度</v>
      </c>
    </row>
    <row r="6477" spans="1:13" x14ac:dyDescent="0.3">
      <c r="A6477" s="2">
        <v>202402</v>
      </c>
      <c r="B6477" s="19">
        <f>DATE(表格1[[#This Row],[年]],表格1[[#This Row],[月]],1)</f>
        <v>45323</v>
      </c>
      <c r="C6477" s="2" t="str">
        <f>LEFT(表格1[[#This Row],[年月]],4)</f>
        <v>2024</v>
      </c>
      <c r="D6477" s="2" t="str">
        <f>RIGHT(表格1[[#This Row],[年月]],2)</f>
        <v>02</v>
      </c>
      <c r="E6477" s="5">
        <v>65000000</v>
      </c>
      <c r="F6477" s="2" t="str">
        <f>VLOOKUP(TEXT(表格1[[#This Row],[地區]],"00000000"),縣市代碼,2,0)</f>
        <v>新北市</v>
      </c>
      <c r="G6477" s="2" t="s">
        <v>4</v>
      </c>
      <c r="H6477" s="13">
        <v>14155502</v>
      </c>
      <c r="I6477" s="14">
        <v>7677912163</v>
      </c>
      <c r="J6477" s="14">
        <f>表格1[[#This Row],[信用卡交易筆數]]/1000</f>
        <v>14155.502</v>
      </c>
      <c r="K6477" s="14">
        <f>表格1[[#This Row],[信用卡交易金額'[新臺幣']]]/1000</f>
        <v>7677912.1629999997</v>
      </c>
      <c r="L6477" s="14">
        <f>表格1[[#This Row],[信用卡交易金額'[新臺幣']]]/1000000</f>
        <v>7677.912163</v>
      </c>
      <c r="M6477" s="14" t="str" cm="1">
        <f t="array" ref="M6477">_xlfn.TEXTJOIN("", TRUE, _xlfn.XLOOKUP(TRUE, VALUE(表格1[[#This Row],[年月]]) &lt;= VALUE($R$8:$R$12), $Q$8:$Q$12)) &amp; "年度"</f>
        <v>2024年度</v>
      </c>
    </row>
    <row r="6478" spans="1:13" x14ac:dyDescent="0.3">
      <c r="A6478" s="2">
        <v>202402</v>
      </c>
      <c r="B6478" s="19">
        <f>DATE(表格1[[#This Row],[年]],表格1[[#This Row],[月]],1)</f>
        <v>45323</v>
      </c>
      <c r="C6478" s="2" t="str">
        <f>LEFT(表格1[[#This Row],[年月]],4)</f>
        <v>2024</v>
      </c>
      <c r="D6478" s="2" t="str">
        <f>RIGHT(表格1[[#This Row],[年月]],2)</f>
        <v>02</v>
      </c>
      <c r="E6478" s="5">
        <v>65000000</v>
      </c>
      <c r="F6478" s="2" t="str">
        <f>VLOOKUP(TEXT(表格1[[#This Row],[地區]],"00000000"),縣市代碼,2,0)</f>
        <v>新北市</v>
      </c>
      <c r="G6478" s="2" t="s">
        <v>5</v>
      </c>
      <c r="H6478" s="13">
        <v>796337</v>
      </c>
      <c r="I6478" s="14">
        <v>2540168075</v>
      </c>
      <c r="J6478" s="14">
        <f>表格1[[#This Row],[信用卡交易筆數]]/1000</f>
        <v>796.33699999999999</v>
      </c>
      <c r="K6478" s="14">
        <f>表格1[[#This Row],[信用卡交易金額'[新臺幣']]]/1000</f>
        <v>2540168.0750000002</v>
      </c>
      <c r="L6478" s="14">
        <f>表格1[[#This Row],[信用卡交易金額'[新臺幣']]]/1000000</f>
        <v>2540.168075</v>
      </c>
      <c r="M6478" s="14" t="str" cm="1">
        <f t="array" ref="M6478">_xlfn.TEXTJOIN("", TRUE, _xlfn.XLOOKUP(TRUE, VALUE(表格1[[#This Row],[年月]]) &lt;= VALUE($R$8:$R$12), $Q$8:$Q$12)) &amp; "年度"</f>
        <v>2024年度</v>
      </c>
    </row>
    <row r="6479" spans="1:13" x14ac:dyDescent="0.3">
      <c r="A6479" s="2">
        <v>202402</v>
      </c>
      <c r="B6479" s="19">
        <f>DATE(表格1[[#This Row],[年]],表格1[[#This Row],[月]],1)</f>
        <v>45323</v>
      </c>
      <c r="C6479" s="2" t="str">
        <f>LEFT(表格1[[#This Row],[年月]],4)</f>
        <v>2024</v>
      </c>
      <c r="D6479" s="2" t="str">
        <f>RIGHT(表格1[[#This Row],[年月]],2)</f>
        <v>02</v>
      </c>
      <c r="E6479" s="5">
        <v>65000000</v>
      </c>
      <c r="F6479" s="2" t="str">
        <f>VLOOKUP(TEXT(表格1[[#This Row],[地區]],"00000000"),縣市代碼,2,0)</f>
        <v>新北市</v>
      </c>
      <c r="G6479" s="2" t="s">
        <v>6</v>
      </c>
      <c r="H6479" s="13">
        <v>1182063</v>
      </c>
      <c r="I6479" s="14">
        <v>4101660247</v>
      </c>
      <c r="J6479" s="14">
        <f>表格1[[#This Row],[信用卡交易筆數]]/1000</f>
        <v>1182.0630000000001</v>
      </c>
      <c r="K6479" s="14">
        <f>表格1[[#This Row],[信用卡交易金額'[新臺幣']]]/1000</f>
        <v>4101660.247</v>
      </c>
      <c r="L6479" s="14">
        <f>表格1[[#This Row],[信用卡交易金額'[新臺幣']]]/1000000</f>
        <v>4101.6602469999998</v>
      </c>
      <c r="M6479" s="14" t="str" cm="1">
        <f t="array" ref="M6479">_xlfn.TEXTJOIN("", TRUE, _xlfn.XLOOKUP(TRUE, VALUE(表格1[[#This Row],[年月]]) &lt;= VALUE($R$8:$R$12), $Q$8:$Q$12)) &amp; "年度"</f>
        <v>2024年度</v>
      </c>
    </row>
    <row r="6480" spans="1:13" x14ac:dyDescent="0.3">
      <c r="A6480" s="2">
        <v>202402</v>
      </c>
      <c r="B6480" s="19">
        <f>DATE(表格1[[#This Row],[年]],表格1[[#This Row],[月]],1)</f>
        <v>45323</v>
      </c>
      <c r="C6480" s="2" t="str">
        <f>LEFT(表格1[[#This Row],[年月]],4)</f>
        <v>2024</v>
      </c>
      <c r="D6480" s="2" t="str">
        <f>RIGHT(表格1[[#This Row],[年月]],2)</f>
        <v>02</v>
      </c>
      <c r="E6480" s="5">
        <v>65000000</v>
      </c>
      <c r="F6480" s="2" t="str">
        <f>VLOOKUP(TEXT(表格1[[#This Row],[地區]],"00000000"),縣市代碼,2,0)</f>
        <v>新北市</v>
      </c>
      <c r="G6480" s="2" t="s">
        <v>7</v>
      </c>
      <c r="H6480" s="13">
        <v>6195377</v>
      </c>
      <c r="I6480" s="14">
        <v>6229577279</v>
      </c>
      <c r="J6480" s="14">
        <f>表格1[[#This Row],[信用卡交易筆數]]/1000</f>
        <v>6195.3770000000004</v>
      </c>
      <c r="K6480" s="14">
        <f>表格1[[#This Row],[信用卡交易金額'[新臺幣']]]/1000</f>
        <v>6229577.2790000001</v>
      </c>
      <c r="L6480" s="14">
        <f>表格1[[#This Row],[信用卡交易金額'[新臺幣']]]/1000000</f>
        <v>6229.5772790000001</v>
      </c>
      <c r="M6480" s="14" t="str" cm="1">
        <f t="array" ref="M6480">_xlfn.TEXTJOIN("", TRUE, _xlfn.XLOOKUP(TRUE, VALUE(表格1[[#This Row],[年月]]) &lt;= VALUE($R$8:$R$12), $Q$8:$Q$12)) &amp; "年度"</f>
        <v>2024年度</v>
      </c>
    </row>
    <row r="6481" spans="1:13" x14ac:dyDescent="0.3">
      <c r="A6481" s="2">
        <v>202402</v>
      </c>
      <c r="B6481" s="19">
        <f>DATE(表格1[[#This Row],[年]],表格1[[#This Row],[月]],1)</f>
        <v>45323</v>
      </c>
      <c r="C6481" s="2" t="str">
        <f>LEFT(表格1[[#This Row],[年月]],4)</f>
        <v>2024</v>
      </c>
      <c r="D6481" s="2" t="str">
        <f>RIGHT(表格1[[#This Row],[年月]],2)</f>
        <v>02</v>
      </c>
      <c r="E6481" s="5">
        <v>65000000</v>
      </c>
      <c r="F6481" s="2" t="str">
        <f>VLOOKUP(TEXT(表格1[[#This Row],[地區]],"00000000"),縣市代碼,2,0)</f>
        <v>新北市</v>
      </c>
      <c r="G6481" s="2" t="s">
        <v>8</v>
      </c>
      <c r="H6481" s="13">
        <v>6229902</v>
      </c>
      <c r="I6481" s="14">
        <v>12701983884</v>
      </c>
      <c r="J6481" s="14">
        <f>表格1[[#This Row],[信用卡交易筆數]]/1000</f>
        <v>6229.902</v>
      </c>
      <c r="K6481" s="14">
        <f>表格1[[#This Row],[信用卡交易金額'[新臺幣']]]/1000</f>
        <v>12701983.884</v>
      </c>
      <c r="L6481" s="14">
        <f>表格1[[#This Row],[信用卡交易金額'[新臺幣']]]/1000000</f>
        <v>12701.983883999999</v>
      </c>
      <c r="M6481" s="14" t="str" cm="1">
        <f t="array" ref="M6481">_xlfn.TEXTJOIN("", TRUE, _xlfn.XLOOKUP(TRUE, VALUE(表格1[[#This Row],[年月]]) &lt;= VALUE($R$8:$R$12), $Q$8:$Q$12)) &amp; "年度"</f>
        <v>2024年度</v>
      </c>
    </row>
    <row r="6482" spans="1:13" x14ac:dyDescent="0.3">
      <c r="A6482" s="2">
        <v>202402</v>
      </c>
      <c r="B6482" s="19">
        <f>DATE(表格1[[#This Row],[年]],表格1[[#This Row],[月]],1)</f>
        <v>45323</v>
      </c>
      <c r="C6482" s="2" t="str">
        <f>LEFT(表格1[[#This Row],[年月]],4)</f>
        <v>2024</v>
      </c>
      <c r="D6482" s="2" t="str">
        <f>RIGHT(表格1[[#This Row],[年月]],2)</f>
        <v>02</v>
      </c>
      <c r="E6482" s="5">
        <v>65000000</v>
      </c>
      <c r="F6482" s="2" t="str">
        <f>VLOOKUP(TEXT(表格1[[#This Row],[地區]],"00000000"),縣市代碼,2,0)</f>
        <v>新北市</v>
      </c>
      <c r="G6482" s="2" t="s">
        <v>9</v>
      </c>
      <c r="H6482" s="13">
        <v>11618711</v>
      </c>
      <c r="I6482" s="14">
        <v>15369793448</v>
      </c>
      <c r="J6482" s="14">
        <f>表格1[[#This Row],[信用卡交易筆數]]/1000</f>
        <v>11618.710999999999</v>
      </c>
      <c r="K6482" s="14">
        <f>表格1[[#This Row],[信用卡交易金額'[新臺幣']]]/1000</f>
        <v>15369793.448000001</v>
      </c>
      <c r="L6482" s="14">
        <f>表格1[[#This Row],[信用卡交易金額'[新臺幣']]]/1000000</f>
        <v>15369.793448</v>
      </c>
      <c r="M6482" s="14" t="str" cm="1">
        <f t="array" ref="M6482">_xlfn.TEXTJOIN("", TRUE, _xlfn.XLOOKUP(TRUE, VALUE(表格1[[#This Row],[年月]]) &lt;= VALUE($R$8:$R$12), $Q$8:$Q$12)) &amp; "年度"</f>
        <v>2024年度</v>
      </c>
    </row>
    <row r="6483" spans="1:13" x14ac:dyDescent="0.3">
      <c r="A6483" s="2">
        <v>202402</v>
      </c>
      <c r="B6483" s="19">
        <f>DATE(表格1[[#This Row],[年]],表格1[[#This Row],[月]],1)</f>
        <v>45323</v>
      </c>
      <c r="C6483" s="2" t="str">
        <f>LEFT(表格1[[#This Row],[年月]],4)</f>
        <v>2024</v>
      </c>
      <c r="D6483" s="2" t="str">
        <f>RIGHT(表格1[[#This Row],[年月]],2)</f>
        <v>02</v>
      </c>
      <c r="E6483" s="5">
        <v>65000000</v>
      </c>
      <c r="F6483" s="2" t="str">
        <f>VLOOKUP(TEXT(表格1[[#This Row],[地區]],"00000000"),縣市代碼,2,0)</f>
        <v>新北市</v>
      </c>
      <c r="G6483" s="2" t="s">
        <v>10</v>
      </c>
      <c r="H6483" s="13">
        <v>5821841</v>
      </c>
      <c r="I6483" s="14">
        <v>14600897725</v>
      </c>
      <c r="J6483" s="14">
        <f>表格1[[#This Row],[信用卡交易筆數]]/1000</f>
        <v>5821.8410000000003</v>
      </c>
      <c r="K6483" s="14">
        <f>表格1[[#This Row],[信用卡交易金額'[新臺幣']]]/1000</f>
        <v>14600897.725</v>
      </c>
      <c r="L6483" s="14">
        <f>表格1[[#This Row],[信用卡交易金額'[新臺幣']]]/1000000</f>
        <v>14600.897725000001</v>
      </c>
      <c r="M6483" s="14" t="str" cm="1">
        <f t="array" ref="M6483">_xlfn.TEXTJOIN("", TRUE, _xlfn.XLOOKUP(TRUE, VALUE(表格1[[#This Row],[年月]]) &lt;= VALUE($R$8:$R$12), $Q$8:$Q$12)) &amp; "年度"</f>
        <v>2024年度</v>
      </c>
    </row>
    <row r="6484" spans="1:13" x14ac:dyDescent="0.3">
      <c r="A6484" s="2">
        <v>202402</v>
      </c>
      <c r="B6484" s="19">
        <f>DATE(表格1[[#This Row],[年]],表格1[[#This Row],[月]],1)</f>
        <v>45323</v>
      </c>
      <c r="C6484" s="2" t="str">
        <f>LEFT(表格1[[#This Row],[年月]],4)</f>
        <v>2024</v>
      </c>
      <c r="D6484" s="2" t="str">
        <f>RIGHT(表格1[[#This Row],[年月]],2)</f>
        <v>02</v>
      </c>
      <c r="E6484" s="5">
        <v>68000000</v>
      </c>
      <c r="F6484" s="2" t="str">
        <f>VLOOKUP(TEXT(表格1[[#This Row],[地區]],"00000000"),縣市代碼,2,0)</f>
        <v>桃園市</v>
      </c>
      <c r="G6484" s="2" t="s">
        <v>4</v>
      </c>
      <c r="H6484" s="13">
        <v>6381959</v>
      </c>
      <c r="I6484" s="14">
        <v>3349558317</v>
      </c>
      <c r="J6484" s="14">
        <f>表格1[[#This Row],[信用卡交易筆數]]/1000</f>
        <v>6381.9589999999998</v>
      </c>
      <c r="K6484" s="14">
        <f>表格1[[#This Row],[信用卡交易金額'[新臺幣']]]/1000</f>
        <v>3349558.3169999998</v>
      </c>
      <c r="L6484" s="14">
        <f>表格1[[#This Row],[信用卡交易金額'[新臺幣']]]/1000000</f>
        <v>3349.558317</v>
      </c>
      <c r="M6484" s="14" t="str" cm="1">
        <f t="array" ref="M6484">_xlfn.TEXTJOIN("", TRUE, _xlfn.XLOOKUP(TRUE, VALUE(表格1[[#This Row],[年月]]) &lt;= VALUE($R$8:$R$12), $Q$8:$Q$12)) &amp; "年度"</f>
        <v>2024年度</v>
      </c>
    </row>
    <row r="6485" spans="1:13" x14ac:dyDescent="0.3">
      <c r="A6485" s="2">
        <v>202402</v>
      </c>
      <c r="B6485" s="19">
        <f>DATE(表格1[[#This Row],[年]],表格1[[#This Row],[月]],1)</f>
        <v>45323</v>
      </c>
      <c r="C6485" s="2" t="str">
        <f>LEFT(表格1[[#This Row],[年月]],4)</f>
        <v>2024</v>
      </c>
      <c r="D6485" s="2" t="str">
        <f>RIGHT(表格1[[#This Row],[年月]],2)</f>
        <v>02</v>
      </c>
      <c r="E6485" s="5">
        <v>68000000</v>
      </c>
      <c r="F6485" s="2" t="str">
        <f>VLOOKUP(TEXT(表格1[[#This Row],[地區]],"00000000"),縣市代碼,2,0)</f>
        <v>桃園市</v>
      </c>
      <c r="G6485" s="2" t="s">
        <v>5</v>
      </c>
      <c r="H6485" s="13">
        <v>355243</v>
      </c>
      <c r="I6485" s="14">
        <v>1119457941</v>
      </c>
      <c r="J6485" s="14">
        <f>表格1[[#This Row],[信用卡交易筆數]]/1000</f>
        <v>355.24299999999999</v>
      </c>
      <c r="K6485" s="14">
        <f>表格1[[#This Row],[信用卡交易金額'[新臺幣']]]/1000</f>
        <v>1119457.9410000001</v>
      </c>
      <c r="L6485" s="14">
        <f>表格1[[#This Row],[信用卡交易金額'[新臺幣']]]/1000000</f>
        <v>1119.4579409999999</v>
      </c>
      <c r="M6485" s="14" t="str" cm="1">
        <f t="array" ref="M6485">_xlfn.TEXTJOIN("", TRUE, _xlfn.XLOOKUP(TRUE, VALUE(表格1[[#This Row],[年月]]) &lt;= VALUE($R$8:$R$12), $Q$8:$Q$12)) &amp; "年度"</f>
        <v>2024年度</v>
      </c>
    </row>
    <row r="6486" spans="1:13" x14ac:dyDescent="0.3">
      <c r="A6486" s="2">
        <v>202402</v>
      </c>
      <c r="B6486" s="19">
        <f>DATE(表格1[[#This Row],[年]],表格1[[#This Row],[月]],1)</f>
        <v>45323</v>
      </c>
      <c r="C6486" s="2" t="str">
        <f>LEFT(表格1[[#This Row],[年月]],4)</f>
        <v>2024</v>
      </c>
      <c r="D6486" s="2" t="str">
        <f>RIGHT(表格1[[#This Row],[年月]],2)</f>
        <v>02</v>
      </c>
      <c r="E6486" s="5">
        <v>68000000</v>
      </c>
      <c r="F6486" s="2" t="str">
        <f>VLOOKUP(TEXT(表格1[[#This Row],[地區]],"00000000"),縣市代碼,2,0)</f>
        <v>桃園市</v>
      </c>
      <c r="G6486" s="2" t="s">
        <v>6</v>
      </c>
      <c r="H6486" s="13">
        <v>566095</v>
      </c>
      <c r="I6486" s="14">
        <v>1870687406</v>
      </c>
      <c r="J6486" s="14">
        <f>表格1[[#This Row],[信用卡交易筆數]]/1000</f>
        <v>566.09500000000003</v>
      </c>
      <c r="K6486" s="14">
        <f>表格1[[#This Row],[信用卡交易金額'[新臺幣']]]/1000</f>
        <v>1870687.406</v>
      </c>
      <c r="L6486" s="14">
        <f>表格1[[#This Row],[信用卡交易金額'[新臺幣']]]/1000000</f>
        <v>1870.687406</v>
      </c>
      <c r="M6486" s="14" t="str" cm="1">
        <f t="array" ref="M6486">_xlfn.TEXTJOIN("", TRUE, _xlfn.XLOOKUP(TRUE, VALUE(表格1[[#This Row],[年月]]) &lt;= VALUE($R$8:$R$12), $Q$8:$Q$12)) &amp; "年度"</f>
        <v>2024年度</v>
      </c>
    </row>
    <row r="6487" spans="1:13" x14ac:dyDescent="0.3">
      <c r="A6487" s="2">
        <v>202402</v>
      </c>
      <c r="B6487" s="19">
        <f>DATE(表格1[[#This Row],[年]],表格1[[#This Row],[月]],1)</f>
        <v>45323</v>
      </c>
      <c r="C6487" s="2" t="str">
        <f>LEFT(表格1[[#This Row],[年月]],4)</f>
        <v>2024</v>
      </c>
      <c r="D6487" s="2" t="str">
        <f>RIGHT(表格1[[#This Row],[年月]],2)</f>
        <v>02</v>
      </c>
      <c r="E6487" s="5">
        <v>68000000</v>
      </c>
      <c r="F6487" s="2" t="str">
        <f>VLOOKUP(TEXT(表格1[[#This Row],[地區]],"00000000"),縣市代碼,2,0)</f>
        <v>桃園市</v>
      </c>
      <c r="G6487" s="2" t="s">
        <v>7</v>
      </c>
      <c r="H6487" s="13">
        <v>3163303</v>
      </c>
      <c r="I6487" s="14">
        <v>3404410749</v>
      </c>
      <c r="J6487" s="14">
        <f>表格1[[#This Row],[信用卡交易筆數]]/1000</f>
        <v>3163.3029999999999</v>
      </c>
      <c r="K6487" s="14">
        <f>表格1[[#This Row],[信用卡交易金額'[新臺幣']]]/1000</f>
        <v>3404410.7489999998</v>
      </c>
      <c r="L6487" s="14">
        <f>表格1[[#This Row],[信用卡交易金額'[新臺幣']]]/1000000</f>
        <v>3404.4107490000001</v>
      </c>
      <c r="M6487" s="14" t="str" cm="1">
        <f t="array" ref="M6487">_xlfn.TEXTJOIN("", TRUE, _xlfn.XLOOKUP(TRUE, VALUE(表格1[[#This Row],[年月]]) &lt;= VALUE($R$8:$R$12), $Q$8:$Q$12)) &amp; "年度"</f>
        <v>2024年度</v>
      </c>
    </row>
    <row r="6488" spans="1:13" x14ac:dyDescent="0.3">
      <c r="A6488" s="2">
        <v>202402</v>
      </c>
      <c r="B6488" s="19">
        <f>DATE(表格1[[#This Row],[年]],表格1[[#This Row],[月]],1)</f>
        <v>45323</v>
      </c>
      <c r="C6488" s="2" t="str">
        <f>LEFT(表格1[[#This Row],[年月]],4)</f>
        <v>2024</v>
      </c>
      <c r="D6488" s="2" t="str">
        <f>RIGHT(表格1[[#This Row],[年月]],2)</f>
        <v>02</v>
      </c>
      <c r="E6488" s="5">
        <v>68000000</v>
      </c>
      <c r="F6488" s="2" t="str">
        <f>VLOOKUP(TEXT(表格1[[#This Row],[地區]],"00000000"),縣市代碼,2,0)</f>
        <v>桃園市</v>
      </c>
      <c r="G6488" s="2" t="s">
        <v>8</v>
      </c>
      <c r="H6488" s="13">
        <v>3391905</v>
      </c>
      <c r="I6488" s="14">
        <v>5554719204</v>
      </c>
      <c r="J6488" s="14">
        <f>表格1[[#This Row],[信用卡交易筆數]]/1000</f>
        <v>3391.9050000000002</v>
      </c>
      <c r="K6488" s="14">
        <f>表格1[[#This Row],[信用卡交易金額'[新臺幣']]]/1000</f>
        <v>5554719.2039999999</v>
      </c>
      <c r="L6488" s="14">
        <f>表格1[[#This Row],[信用卡交易金額'[新臺幣']]]/1000000</f>
        <v>5554.719204</v>
      </c>
      <c r="M6488" s="14" t="str" cm="1">
        <f t="array" ref="M6488">_xlfn.TEXTJOIN("", TRUE, _xlfn.XLOOKUP(TRUE, VALUE(表格1[[#This Row],[年月]]) &lt;= VALUE($R$8:$R$12), $Q$8:$Q$12)) &amp; "年度"</f>
        <v>2024年度</v>
      </c>
    </row>
    <row r="6489" spans="1:13" x14ac:dyDescent="0.3">
      <c r="A6489" s="2">
        <v>202402</v>
      </c>
      <c r="B6489" s="19">
        <f>DATE(表格1[[#This Row],[年]],表格1[[#This Row],[月]],1)</f>
        <v>45323</v>
      </c>
      <c r="C6489" s="2" t="str">
        <f>LEFT(表格1[[#This Row],[年月]],4)</f>
        <v>2024</v>
      </c>
      <c r="D6489" s="2" t="str">
        <f>RIGHT(表格1[[#This Row],[年月]],2)</f>
        <v>02</v>
      </c>
      <c r="E6489" s="5">
        <v>68000000</v>
      </c>
      <c r="F6489" s="2" t="str">
        <f>VLOOKUP(TEXT(表格1[[#This Row],[地區]],"00000000"),縣市代碼,2,0)</f>
        <v>桃園市</v>
      </c>
      <c r="G6489" s="2" t="s">
        <v>9</v>
      </c>
      <c r="H6489" s="13">
        <v>5132452</v>
      </c>
      <c r="I6489" s="14">
        <v>7599647477</v>
      </c>
      <c r="J6489" s="14">
        <f>表格1[[#This Row],[信用卡交易筆數]]/1000</f>
        <v>5132.4520000000002</v>
      </c>
      <c r="K6489" s="14">
        <f>表格1[[#This Row],[信用卡交易金額'[新臺幣']]]/1000</f>
        <v>7599647.477</v>
      </c>
      <c r="L6489" s="14">
        <f>表格1[[#This Row],[信用卡交易金額'[新臺幣']]]/1000000</f>
        <v>7599.6474770000004</v>
      </c>
      <c r="M6489" s="14" t="str" cm="1">
        <f t="array" ref="M6489">_xlfn.TEXTJOIN("", TRUE, _xlfn.XLOOKUP(TRUE, VALUE(表格1[[#This Row],[年月]]) &lt;= VALUE($R$8:$R$12), $Q$8:$Q$12)) &amp; "年度"</f>
        <v>2024年度</v>
      </c>
    </row>
    <row r="6490" spans="1:13" x14ac:dyDescent="0.3">
      <c r="A6490" s="2">
        <v>202402</v>
      </c>
      <c r="B6490" s="19">
        <f>DATE(表格1[[#This Row],[年]],表格1[[#This Row],[月]],1)</f>
        <v>45323</v>
      </c>
      <c r="C6490" s="2" t="str">
        <f>LEFT(表格1[[#This Row],[年月]],4)</f>
        <v>2024</v>
      </c>
      <c r="D6490" s="2" t="str">
        <f>RIGHT(表格1[[#This Row],[年月]],2)</f>
        <v>02</v>
      </c>
      <c r="E6490" s="5">
        <v>68000000</v>
      </c>
      <c r="F6490" s="2" t="str">
        <f>VLOOKUP(TEXT(表格1[[#This Row],[地區]],"00000000"),縣市代碼,2,0)</f>
        <v>桃園市</v>
      </c>
      <c r="G6490" s="2" t="s">
        <v>10</v>
      </c>
      <c r="H6490" s="13">
        <v>2798455</v>
      </c>
      <c r="I6490" s="14">
        <v>6643013189</v>
      </c>
      <c r="J6490" s="14">
        <f>表格1[[#This Row],[信用卡交易筆數]]/1000</f>
        <v>2798.4549999999999</v>
      </c>
      <c r="K6490" s="14">
        <f>表格1[[#This Row],[信用卡交易金額'[新臺幣']]]/1000</f>
        <v>6643013.1890000002</v>
      </c>
      <c r="L6490" s="14">
        <f>表格1[[#This Row],[信用卡交易金額'[新臺幣']]]/1000000</f>
        <v>6643.0131890000002</v>
      </c>
      <c r="M6490" s="14" t="str" cm="1">
        <f t="array" ref="M6490">_xlfn.TEXTJOIN("", TRUE, _xlfn.XLOOKUP(TRUE, VALUE(表格1[[#This Row],[年月]]) &lt;= VALUE($R$8:$R$12), $Q$8:$Q$12)) &amp; "年度"</f>
        <v>2024年度</v>
      </c>
    </row>
    <row r="6491" spans="1:13" x14ac:dyDescent="0.3">
      <c r="A6491" s="2">
        <v>202402</v>
      </c>
      <c r="B6491" s="19">
        <f>DATE(表格1[[#This Row],[年]],表格1[[#This Row],[月]],1)</f>
        <v>45323</v>
      </c>
      <c r="C6491" s="2" t="str">
        <f>LEFT(表格1[[#This Row],[年月]],4)</f>
        <v>2024</v>
      </c>
      <c r="D6491" s="2" t="str">
        <f>RIGHT(表格1[[#This Row],[年月]],2)</f>
        <v>02</v>
      </c>
      <c r="E6491" s="5">
        <v>10004000</v>
      </c>
      <c r="F6491" s="2" t="str">
        <f>VLOOKUP(TEXT(表格1[[#This Row],[地區]],"00000000"),縣市代碼,2,0)</f>
        <v>新竹縣</v>
      </c>
      <c r="G6491" s="2" t="s">
        <v>4</v>
      </c>
      <c r="H6491" s="13">
        <v>1878685</v>
      </c>
      <c r="I6491" s="14">
        <v>1053714211</v>
      </c>
      <c r="J6491" s="14">
        <f>表格1[[#This Row],[信用卡交易筆數]]/1000</f>
        <v>1878.6849999999999</v>
      </c>
      <c r="K6491" s="14">
        <f>表格1[[#This Row],[信用卡交易金額'[新臺幣']]]/1000</f>
        <v>1053714.2109999999</v>
      </c>
      <c r="L6491" s="14">
        <f>表格1[[#This Row],[信用卡交易金額'[新臺幣']]]/1000000</f>
        <v>1053.714211</v>
      </c>
      <c r="M6491" s="14" t="str" cm="1">
        <f t="array" ref="M6491">_xlfn.TEXTJOIN("", TRUE, _xlfn.XLOOKUP(TRUE, VALUE(表格1[[#This Row],[年月]]) &lt;= VALUE($R$8:$R$12), $Q$8:$Q$12)) &amp; "年度"</f>
        <v>2024年度</v>
      </c>
    </row>
    <row r="6492" spans="1:13" x14ac:dyDescent="0.3">
      <c r="A6492" s="2">
        <v>202402</v>
      </c>
      <c r="B6492" s="19">
        <f>DATE(表格1[[#This Row],[年]],表格1[[#This Row],[月]],1)</f>
        <v>45323</v>
      </c>
      <c r="C6492" s="2" t="str">
        <f>LEFT(表格1[[#This Row],[年月]],4)</f>
        <v>2024</v>
      </c>
      <c r="D6492" s="2" t="str">
        <f>RIGHT(表格1[[#This Row],[年月]],2)</f>
        <v>02</v>
      </c>
      <c r="E6492" s="5">
        <v>10004000</v>
      </c>
      <c r="F6492" s="2" t="str">
        <f>VLOOKUP(TEXT(表格1[[#This Row],[地區]],"00000000"),縣市代碼,2,0)</f>
        <v>新竹縣</v>
      </c>
      <c r="G6492" s="2" t="s">
        <v>5</v>
      </c>
      <c r="H6492" s="13">
        <v>95287</v>
      </c>
      <c r="I6492" s="14">
        <v>350674993</v>
      </c>
      <c r="J6492" s="14">
        <f>表格1[[#This Row],[信用卡交易筆數]]/1000</f>
        <v>95.287000000000006</v>
      </c>
      <c r="K6492" s="14">
        <f>表格1[[#This Row],[信用卡交易金額'[新臺幣']]]/1000</f>
        <v>350674.99300000002</v>
      </c>
      <c r="L6492" s="14">
        <f>表格1[[#This Row],[信用卡交易金額'[新臺幣']]]/1000000</f>
        <v>350.67499299999997</v>
      </c>
      <c r="M6492" s="14" t="str" cm="1">
        <f t="array" ref="M6492">_xlfn.TEXTJOIN("", TRUE, _xlfn.XLOOKUP(TRUE, VALUE(表格1[[#This Row],[年月]]) &lt;= VALUE($R$8:$R$12), $Q$8:$Q$12)) &amp; "年度"</f>
        <v>2024年度</v>
      </c>
    </row>
    <row r="6493" spans="1:13" x14ac:dyDescent="0.3">
      <c r="A6493" s="2">
        <v>202402</v>
      </c>
      <c r="B6493" s="19">
        <f>DATE(表格1[[#This Row],[年]],表格1[[#This Row],[月]],1)</f>
        <v>45323</v>
      </c>
      <c r="C6493" s="2" t="str">
        <f>LEFT(表格1[[#This Row],[年月]],4)</f>
        <v>2024</v>
      </c>
      <c r="D6493" s="2" t="str">
        <f>RIGHT(表格1[[#This Row],[年月]],2)</f>
        <v>02</v>
      </c>
      <c r="E6493" s="5">
        <v>10004000</v>
      </c>
      <c r="F6493" s="2" t="str">
        <f>VLOOKUP(TEXT(表格1[[#This Row],[地區]],"00000000"),縣市代碼,2,0)</f>
        <v>新竹縣</v>
      </c>
      <c r="G6493" s="2" t="s">
        <v>6</v>
      </c>
      <c r="H6493" s="13">
        <v>161637</v>
      </c>
      <c r="I6493" s="14">
        <v>629651523</v>
      </c>
      <c r="J6493" s="14">
        <f>表格1[[#This Row],[信用卡交易筆數]]/1000</f>
        <v>161.637</v>
      </c>
      <c r="K6493" s="14">
        <f>表格1[[#This Row],[信用卡交易金額'[新臺幣']]]/1000</f>
        <v>629651.52300000004</v>
      </c>
      <c r="L6493" s="14">
        <f>表格1[[#This Row],[信用卡交易金額'[新臺幣']]]/1000000</f>
        <v>629.651523</v>
      </c>
      <c r="M6493" s="14" t="str" cm="1">
        <f t="array" ref="M6493">_xlfn.TEXTJOIN("", TRUE, _xlfn.XLOOKUP(TRUE, VALUE(表格1[[#This Row],[年月]]) &lt;= VALUE($R$8:$R$12), $Q$8:$Q$12)) &amp; "年度"</f>
        <v>2024年度</v>
      </c>
    </row>
    <row r="6494" spans="1:13" x14ac:dyDescent="0.3">
      <c r="A6494" s="2">
        <v>202402</v>
      </c>
      <c r="B6494" s="19">
        <f>DATE(表格1[[#This Row],[年]],表格1[[#This Row],[月]],1)</f>
        <v>45323</v>
      </c>
      <c r="C6494" s="2" t="str">
        <f>LEFT(表格1[[#This Row],[年月]],4)</f>
        <v>2024</v>
      </c>
      <c r="D6494" s="2" t="str">
        <f>RIGHT(表格1[[#This Row],[年月]],2)</f>
        <v>02</v>
      </c>
      <c r="E6494" s="5">
        <v>10004000</v>
      </c>
      <c r="F6494" s="2" t="str">
        <f>VLOOKUP(TEXT(表格1[[#This Row],[地區]],"00000000"),縣市代碼,2,0)</f>
        <v>新竹縣</v>
      </c>
      <c r="G6494" s="2" t="s">
        <v>7</v>
      </c>
      <c r="H6494" s="13">
        <v>877086</v>
      </c>
      <c r="I6494" s="14">
        <v>1052711622</v>
      </c>
      <c r="J6494" s="14">
        <f>表格1[[#This Row],[信用卡交易筆數]]/1000</f>
        <v>877.08600000000001</v>
      </c>
      <c r="K6494" s="14">
        <f>表格1[[#This Row],[信用卡交易金額'[新臺幣']]]/1000</f>
        <v>1052711.622</v>
      </c>
      <c r="L6494" s="14">
        <f>表格1[[#This Row],[信用卡交易金額'[新臺幣']]]/1000000</f>
        <v>1052.711622</v>
      </c>
      <c r="M6494" s="14" t="str" cm="1">
        <f t="array" ref="M6494">_xlfn.TEXTJOIN("", TRUE, _xlfn.XLOOKUP(TRUE, VALUE(表格1[[#This Row],[年月]]) &lt;= VALUE($R$8:$R$12), $Q$8:$Q$12)) &amp; "年度"</f>
        <v>2024年度</v>
      </c>
    </row>
    <row r="6495" spans="1:13" x14ac:dyDescent="0.3">
      <c r="A6495" s="2">
        <v>202402</v>
      </c>
      <c r="B6495" s="19">
        <f>DATE(表格1[[#This Row],[年]],表格1[[#This Row],[月]],1)</f>
        <v>45323</v>
      </c>
      <c r="C6495" s="2" t="str">
        <f>LEFT(表格1[[#This Row],[年月]],4)</f>
        <v>2024</v>
      </c>
      <c r="D6495" s="2" t="str">
        <f>RIGHT(表格1[[#This Row],[年月]],2)</f>
        <v>02</v>
      </c>
      <c r="E6495" s="5">
        <v>10004000</v>
      </c>
      <c r="F6495" s="2" t="str">
        <f>VLOOKUP(TEXT(表格1[[#This Row],[地區]],"00000000"),縣市代碼,2,0)</f>
        <v>新竹縣</v>
      </c>
      <c r="G6495" s="2" t="s">
        <v>8</v>
      </c>
      <c r="H6495" s="13">
        <v>1598118</v>
      </c>
      <c r="I6495" s="14">
        <v>1785097548</v>
      </c>
      <c r="J6495" s="14">
        <f>表格1[[#This Row],[信用卡交易筆數]]/1000</f>
        <v>1598.1179999999999</v>
      </c>
      <c r="K6495" s="14">
        <f>表格1[[#This Row],[信用卡交易金額'[新臺幣']]]/1000</f>
        <v>1785097.548</v>
      </c>
      <c r="L6495" s="14">
        <f>表格1[[#This Row],[信用卡交易金額'[新臺幣']]]/1000000</f>
        <v>1785.097548</v>
      </c>
      <c r="M6495" s="14" t="str" cm="1">
        <f t="array" ref="M6495">_xlfn.TEXTJOIN("", TRUE, _xlfn.XLOOKUP(TRUE, VALUE(表格1[[#This Row],[年月]]) &lt;= VALUE($R$8:$R$12), $Q$8:$Q$12)) &amp; "年度"</f>
        <v>2024年度</v>
      </c>
    </row>
    <row r="6496" spans="1:13" x14ac:dyDescent="0.3">
      <c r="A6496" s="2">
        <v>202402</v>
      </c>
      <c r="B6496" s="19">
        <f>DATE(表格1[[#This Row],[年]],表格1[[#This Row],[月]],1)</f>
        <v>45323</v>
      </c>
      <c r="C6496" s="2" t="str">
        <f>LEFT(表格1[[#This Row],[年月]],4)</f>
        <v>2024</v>
      </c>
      <c r="D6496" s="2" t="str">
        <f>RIGHT(表格1[[#This Row],[年月]],2)</f>
        <v>02</v>
      </c>
      <c r="E6496" s="5">
        <v>10004000</v>
      </c>
      <c r="F6496" s="2" t="str">
        <f>VLOOKUP(TEXT(表格1[[#This Row],[地區]],"00000000"),縣市代碼,2,0)</f>
        <v>新竹縣</v>
      </c>
      <c r="G6496" s="2" t="s">
        <v>9</v>
      </c>
      <c r="H6496" s="13">
        <v>1444803</v>
      </c>
      <c r="I6496" s="14">
        <v>2179656924</v>
      </c>
      <c r="J6496" s="14">
        <f>表格1[[#This Row],[信用卡交易筆數]]/1000</f>
        <v>1444.8030000000001</v>
      </c>
      <c r="K6496" s="14">
        <f>表格1[[#This Row],[信用卡交易金額'[新臺幣']]]/1000</f>
        <v>2179656.9240000001</v>
      </c>
      <c r="L6496" s="14">
        <f>表格1[[#This Row],[信用卡交易金額'[新臺幣']]]/1000000</f>
        <v>2179.6569239999999</v>
      </c>
      <c r="M6496" s="14" t="str" cm="1">
        <f t="array" ref="M6496">_xlfn.TEXTJOIN("", TRUE, _xlfn.XLOOKUP(TRUE, VALUE(表格1[[#This Row],[年月]]) &lt;= VALUE($R$8:$R$12), $Q$8:$Q$12)) &amp; "年度"</f>
        <v>2024年度</v>
      </c>
    </row>
    <row r="6497" spans="1:13" x14ac:dyDescent="0.3">
      <c r="A6497" s="2">
        <v>202402</v>
      </c>
      <c r="B6497" s="19">
        <f>DATE(表格1[[#This Row],[年]],表格1[[#This Row],[月]],1)</f>
        <v>45323</v>
      </c>
      <c r="C6497" s="2" t="str">
        <f>LEFT(表格1[[#This Row],[年月]],4)</f>
        <v>2024</v>
      </c>
      <c r="D6497" s="2" t="str">
        <f>RIGHT(表格1[[#This Row],[年月]],2)</f>
        <v>02</v>
      </c>
      <c r="E6497" s="5">
        <v>10004000</v>
      </c>
      <c r="F6497" s="2" t="str">
        <f>VLOOKUP(TEXT(表格1[[#This Row],[地區]],"00000000"),縣市代碼,2,0)</f>
        <v>新竹縣</v>
      </c>
      <c r="G6497" s="2" t="s">
        <v>10</v>
      </c>
      <c r="H6497" s="13">
        <v>790671</v>
      </c>
      <c r="I6497" s="14">
        <v>1852296878</v>
      </c>
      <c r="J6497" s="14">
        <f>表格1[[#This Row],[信用卡交易筆數]]/1000</f>
        <v>790.67100000000005</v>
      </c>
      <c r="K6497" s="14">
        <f>表格1[[#This Row],[信用卡交易金額'[新臺幣']]]/1000</f>
        <v>1852296.878</v>
      </c>
      <c r="L6497" s="14">
        <f>表格1[[#This Row],[信用卡交易金額'[新臺幣']]]/1000000</f>
        <v>1852.2968780000001</v>
      </c>
      <c r="M6497" s="14" t="str" cm="1">
        <f t="array" ref="M6497">_xlfn.TEXTJOIN("", TRUE, _xlfn.XLOOKUP(TRUE, VALUE(表格1[[#This Row],[年月]]) &lt;= VALUE($R$8:$R$12), $Q$8:$Q$12)) &amp; "年度"</f>
        <v>2024年度</v>
      </c>
    </row>
    <row r="6498" spans="1:13" x14ac:dyDescent="0.3">
      <c r="A6498" s="2">
        <v>202402</v>
      </c>
      <c r="B6498" s="19">
        <f>DATE(表格1[[#This Row],[年]],表格1[[#This Row],[月]],1)</f>
        <v>45323</v>
      </c>
      <c r="C6498" s="2" t="str">
        <f>LEFT(表格1[[#This Row],[年月]],4)</f>
        <v>2024</v>
      </c>
      <c r="D6498" s="2" t="str">
        <f>RIGHT(表格1[[#This Row],[年月]],2)</f>
        <v>02</v>
      </c>
      <c r="E6498" s="5">
        <v>10018000</v>
      </c>
      <c r="F6498" s="2" t="str">
        <f>VLOOKUP(TEXT(表格1[[#This Row],[地區]],"00000000"),縣市代碼,2,0)</f>
        <v>新竹市</v>
      </c>
      <c r="G6498" s="2" t="s">
        <v>4</v>
      </c>
      <c r="H6498" s="13">
        <v>1773026</v>
      </c>
      <c r="I6498" s="14">
        <v>978745821</v>
      </c>
      <c r="J6498" s="14">
        <f>表格1[[#This Row],[信用卡交易筆數]]/1000</f>
        <v>1773.0260000000001</v>
      </c>
      <c r="K6498" s="14">
        <f>表格1[[#This Row],[信用卡交易金額'[新臺幣']]]/1000</f>
        <v>978745.821</v>
      </c>
      <c r="L6498" s="14">
        <f>表格1[[#This Row],[信用卡交易金額'[新臺幣']]]/1000000</f>
        <v>978.74582099999998</v>
      </c>
      <c r="M6498" s="14" t="str" cm="1">
        <f t="array" ref="M6498">_xlfn.TEXTJOIN("", TRUE, _xlfn.XLOOKUP(TRUE, VALUE(表格1[[#This Row],[年月]]) &lt;= VALUE($R$8:$R$12), $Q$8:$Q$12)) &amp; "年度"</f>
        <v>2024年度</v>
      </c>
    </row>
    <row r="6499" spans="1:13" x14ac:dyDescent="0.3">
      <c r="A6499" s="2">
        <v>202402</v>
      </c>
      <c r="B6499" s="19">
        <f>DATE(表格1[[#This Row],[年]],表格1[[#This Row],[月]],1)</f>
        <v>45323</v>
      </c>
      <c r="C6499" s="2" t="str">
        <f>LEFT(表格1[[#This Row],[年月]],4)</f>
        <v>2024</v>
      </c>
      <c r="D6499" s="2" t="str">
        <f>RIGHT(表格1[[#This Row],[年月]],2)</f>
        <v>02</v>
      </c>
      <c r="E6499" s="5">
        <v>10018000</v>
      </c>
      <c r="F6499" s="2" t="str">
        <f>VLOOKUP(TEXT(表格1[[#This Row],[地區]],"00000000"),縣市代碼,2,0)</f>
        <v>新竹市</v>
      </c>
      <c r="G6499" s="2" t="s">
        <v>5</v>
      </c>
      <c r="H6499" s="13">
        <v>86951</v>
      </c>
      <c r="I6499" s="14">
        <v>322108928</v>
      </c>
      <c r="J6499" s="14">
        <f>表格1[[#This Row],[信用卡交易筆數]]/1000</f>
        <v>86.950999999999993</v>
      </c>
      <c r="K6499" s="14">
        <f>表格1[[#This Row],[信用卡交易金額'[新臺幣']]]/1000</f>
        <v>322108.92800000001</v>
      </c>
      <c r="L6499" s="14">
        <f>表格1[[#This Row],[信用卡交易金額'[新臺幣']]]/1000000</f>
        <v>322.10892799999999</v>
      </c>
      <c r="M6499" s="14" t="str" cm="1">
        <f t="array" ref="M6499">_xlfn.TEXTJOIN("", TRUE, _xlfn.XLOOKUP(TRUE, VALUE(表格1[[#This Row],[年月]]) &lt;= VALUE($R$8:$R$12), $Q$8:$Q$12)) &amp; "年度"</f>
        <v>2024年度</v>
      </c>
    </row>
    <row r="6500" spans="1:13" x14ac:dyDescent="0.3">
      <c r="A6500" s="2">
        <v>202402</v>
      </c>
      <c r="B6500" s="19">
        <f>DATE(表格1[[#This Row],[年]],表格1[[#This Row],[月]],1)</f>
        <v>45323</v>
      </c>
      <c r="C6500" s="2" t="str">
        <f>LEFT(表格1[[#This Row],[年月]],4)</f>
        <v>2024</v>
      </c>
      <c r="D6500" s="2" t="str">
        <f>RIGHT(表格1[[#This Row],[年月]],2)</f>
        <v>02</v>
      </c>
      <c r="E6500" s="5">
        <v>10018000</v>
      </c>
      <c r="F6500" s="2" t="str">
        <f>VLOOKUP(TEXT(表格1[[#This Row],[地區]],"00000000"),縣市代碼,2,0)</f>
        <v>新竹市</v>
      </c>
      <c r="G6500" s="2" t="s">
        <v>6</v>
      </c>
      <c r="H6500" s="13">
        <v>152706</v>
      </c>
      <c r="I6500" s="14">
        <v>611184685</v>
      </c>
      <c r="J6500" s="14">
        <f>表格1[[#This Row],[信用卡交易筆數]]/1000</f>
        <v>152.70599999999999</v>
      </c>
      <c r="K6500" s="14">
        <f>表格1[[#This Row],[信用卡交易金額'[新臺幣']]]/1000</f>
        <v>611184.68500000006</v>
      </c>
      <c r="L6500" s="14">
        <f>表格1[[#This Row],[信用卡交易金額'[新臺幣']]]/1000000</f>
        <v>611.18468499999994</v>
      </c>
      <c r="M6500" s="14" t="str" cm="1">
        <f t="array" ref="M6500">_xlfn.TEXTJOIN("", TRUE, _xlfn.XLOOKUP(TRUE, VALUE(表格1[[#This Row],[年月]]) &lt;= VALUE($R$8:$R$12), $Q$8:$Q$12)) &amp; "年度"</f>
        <v>2024年度</v>
      </c>
    </row>
    <row r="6501" spans="1:13" x14ac:dyDescent="0.3">
      <c r="A6501" s="2">
        <v>202402</v>
      </c>
      <c r="B6501" s="19">
        <f>DATE(表格1[[#This Row],[年]],表格1[[#This Row],[月]],1)</f>
        <v>45323</v>
      </c>
      <c r="C6501" s="2" t="str">
        <f>LEFT(表格1[[#This Row],[年月]],4)</f>
        <v>2024</v>
      </c>
      <c r="D6501" s="2" t="str">
        <f>RIGHT(表格1[[#This Row],[年月]],2)</f>
        <v>02</v>
      </c>
      <c r="E6501" s="5">
        <v>10018000</v>
      </c>
      <c r="F6501" s="2" t="str">
        <f>VLOOKUP(TEXT(表格1[[#This Row],[地區]],"00000000"),縣市代碼,2,0)</f>
        <v>新竹市</v>
      </c>
      <c r="G6501" s="2" t="s">
        <v>7</v>
      </c>
      <c r="H6501" s="13">
        <v>755562</v>
      </c>
      <c r="I6501" s="14">
        <v>870004342</v>
      </c>
      <c r="J6501" s="14">
        <f>表格1[[#This Row],[信用卡交易筆數]]/1000</f>
        <v>755.56200000000001</v>
      </c>
      <c r="K6501" s="14">
        <f>表格1[[#This Row],[信用卡交易金額'[新臺幣']]]/1000</f>
        <v>870004.34199999995</v>
      </c>
      <c r="L6501" s="14">
        <f>表格1[[#This Row],[信用卡交易金額'[新臺幣']]]/1000000</f>
        <v>870.00434199999995</v>
      </c>
      <c r="M6501" s="14" t="str" cm="1">
        <f t="array" ref="M6501">_xlfn.TEXTJOIN("", TRUE, _xlfn.XLOOKUP(TRUE, VALUE(表格1[[#This Row],[年月]]) &lt;= VALUE($R$8:$R$12), $Q$8:$Q$12)) &amp; "年度"</f>
        <v>2024年度</v>
      </c>
    </row>
    <row r="6502" spans="1:13" x14ac:dyDescent="0.3">
      <c r="A6502" s="2">
        <v>202402</v>
      </c>
      <c r="B6502" s="19">
        <f>DATE(表格1[[#This Row],[年]],表格1[[#This Row],[月]],1)</f>
        <v>45323</v>
      </c>
      <c r="C6502" s="2" t="str">
        <f>LEFT(表格1[[#This Row],[年月]],4)</f>
        <v>2024</v>
      </c>
      <c r="D6502" s="2" t="str">
        <f>RIGHT(表格1[[#This Row],[年月]],2)</f>
        <v>02</v>
      </c>
      <c r="E6502" s="5">
        <v>10018000</v>
      </c>
      <c r="F6502" s="2" t="str">
        <f>VLOOKUP(TEXT(表格1[[#This Row],[地區]],"00000000"),縣市代碼,2,0)</f>
        <v>新竹市</v>
      </c>
      <c r="G6502" s="2" t="s">
        <v>8</v>
      </c>
      <c r="H6502" s="13">
        <v>675221</v>
      </c>
      <c r="I6502" s="14">
        <v>1744477706</v>
      </c>
      <c r="J6502" s="14">
        <f>表格1[[#This Row],[信用卡交易筆數]]/1000</f>
        <v>675.221</v>
      </c>
      <c r="K6502" s="14">
        <f>表格1[[#This Row],[信用卡交易金額'[新臺幣']]]/1000</f>
        <v>1744477.706</v>
      </c>
      <c r="L6502" s="14">
        <f>表格1[[#This Row],[信用卡交易金額'[新臺幣']]]/1000000</f>
        <v>1744.4777059999999</v>
      </c>
      <c r="M6502" s="14" t="str" cm="1">
        <f t="array" ref="M6502">_xlfn.TEXTJOIN("", TRUE, _xlfn.XLOOKUP(TRUE, VALUE(表格1[[#This Row],[年月]]) &lt;= VALUE($R$8:$R$12), $Q$8:$Q$12)) &amp; "年度"</f>
        <v>2024年度</v>
      </c>
    </row>
    <row r="6503" spans="1:13" x14ac:dyDescent="0.3">
      <c r="A6503" s="2">
        <v>202402</v>
      </c>
      <c r="B6503" s="19">
        <f>DATE(表格1[[#This Row],[年]],表格1[[#This Row],[月]],1)</f>
        <v>45323</v>
      </c>
      <c r="C6503" s="2" t="str">
        <f>LEFT(表格1[[#This Row],[年月]],4)</f>
        <v>2024</v>
      </c>
      <c r="D6503" s="2" t="str">
        <f>RIGHT(表格1[[#This Row],[年月]],2)</f>
        <v>02</v>
      </c>
      <c r="E6503" s="5">
        <v>10018000</v>
      </c>
      <c r="F6503" s="2" t="str">
        <f>VLOOKUP(TEXT(表格1[[#This Row],[地區]],"00000000"),縣市代碼,2,0)</f>
        <v>新竹市</v>
      </c>
      <c r="G6503" s="2" t="s">
        <v>9</v>
      </c>
      <c r="H6503" s="13">
        <v>1399161</v>
      </c>
      <c r="I6503" s="14">
        <v>2088563896</v>
      </c>
      <c r="J6503" s="14">
        <f>表格1[[#This Row],[信用卡交易筆數]]/1000</f>
        <v>1399.1610000000001</v>
      </c>
      <c r="K6503" s="14">
        <f>表格1[[#This Row],[信用卡交易金額'[新臺幣']]]/1000</f>
        <v>2088563.8959999999</v>
      </c>
      <c r="L6503" s="14">
        <f>表格1[[#This Row],[信用卡交易金額'[新臺幣']]]/1000000</f>
        <v>2088.5638960000001</v>
      </c>
      <c r="M6503" s="14" t="str" cm="1">
        <f t="array" ref="M6503">_xlfn.TEXTJOIN("", TRUE, _xlfn.XLOOKUP(TRUE, VALUE(表格1[[#This Row],[年月]]) &lt;= VALUE($R$8:$R$12), $Q$8:$Q$12)) &amp; "年度"</f>
        <v>2024年度</v>
      </c>
    </row>
    <row r="6504" spans="1:13" x14ac:dyDescent="0.3">
      <c r="A6504" s="2">
        <v>202402</v>
      </c>
      <c r="B6504" s="19">
        <f>DATE(表格1[[#This Row],[年]],表格1[[#This Row],[月]],1)</f>
        <v>45323</v>
      </c>
      <c r="C6504" s="2" t="str">
        <f>LEFT(表格1[[#This Row],[年月]],4)</f>
        <v>2024</v>
      </c>
      <c r="D6504" s="2" t="str">
        <f>RIGHT(表格1[[#This Row],[年月]],2)</f>
        <v>02</v>
      </c>
      <c r="E6504" s="5">
        <v>10018000</v>
      </c>
      <c r="F6504" s="2" t="str">
        <f>VLOOKUP(TEXT(表格1[[#This Row],[地區]],"00000000"),縣市代碼,2,0)</f>
        <v>新竹市</v>
      </c>
      <c r="G6504" s="2" t="s">
        <v>10</v>
      </c>
      <c r="H6504" s="13">
        <v>711463</v>
      </c>
      <c r="I6504" s="14">
        <v>1674420806</v>
      </c>
      <c r="J6504" s="14">
        <f>表格1[[#This Row],[信用卡交易筆數]]/1000</f>
        <v>711.46299999999997</v>
      </c>
      <c r="K6504" s="14">
        <f>表格1[[#This Row],[信用卡交易金額'[新臺幣']]]/1000</f>
        <v>1674420.8060000001</v>
      </c>
      <c r="L6504" s="14">
        <f>表格1[[#This Row],[信用卡交易金額'[新臺幣']]]/1000000</f>
        <v>1674.4208060000001</v>
      </c>
      <c r="M6504" s="14" t="str" cm="1">
        <f t="array" ref="M6504">_xlfn.TEXTJOIN("", TRUE, _xlfn.XLOOKUP(TRUE, VALUE(表格1[[#This Row],[年月]]) &lt;= VALUE($R$8:$R$12), $Q$8:$Q$12)) &amp; "年度"</f>
        <v>2024年度</v>
      </c>
    </row>
    <row r="6505" spans="1:13" x14ac:dyDescent="0.3">
      <c r="A6505" s="2">
        <v>202402</v>
      </c>
      <c r="B6505" s="19">
        <f>DATE(表格1[[#This Row],[年]],表格1[[#This Row],[月]],1)</f>
        <v>45323</v>
      </c>
      <c r="C6505" s="2" t="str">
        <f>LEFT(表格1[[#This Row],[年月]],4)</f>
        <v>2024</v>
      </c>
      <c r="D6505" s="2" t="str">
        <f>RIGHT(表格1[[#This Row],[年月]],2)</f>
        <v>02</v>
      </c>
      <c r="E6505" s="5">
        <v>10005000</v>
      </c>
      <c r="F6505" s="2" t="str">
        <f>VLOOKUP(TEXT(表格1[[#This Row],[地區]],"00000000"),縣市代碼,2,0)</f>
        <v>苗栗縣</v>
      </c>
      <c r="G6505" s="2" t="s">
        <v>4</v>
      </c>
      <c r="H6505" s="13">
        <v>894869</v>
      </c>
      <c r="I6505" s="14">
        <v>456310182</v>
      </c>
      <c r="J6505" s="14">
        <f>表格1[[#This Row],[信用卡交易筆數]]/1000</f>
        <v>894.86900000000003</v>
      </c>
      <c r="K6505" s="14">
        <f>表格1[[#This Row],[信用卡交易金額'[新臺幣']]]/1000</f>
        <v>456310.18199999997</v>
      </c>
      <c r="L6505" s="14">
        <f>表格1[[#This Row],[信用卡交易金額'[新臺幣']]]/1000000</f>
        <v>456.310182</v>
      </c>
      <c r="M6505" s="14" t="str" cm="1">
        <f t="array" ref="M6505">_xlfn.TEXTJOIN("", TRUE, _xlfn.XLOOKUP(TRUE, VALUE(表格1[[#This Row],[年月]]) &lt;= VALUE($R$8:$R$12), $Q$8:$Q$12)) &amp; "年度"</f>
        <v>2024年度</v>
      </c>
    </row>
    <row r="6506" spans="1:13" x14ac:dyDescent="0.3">
      <c r="A6506" s="2">
        <v>202402</v>
      </c>
      <c r="B6506" s="19">
        <f>DATE(表格1[[#This Row],[年]],表格1[[#This Row],[月]],1)</f>
        <v>45323</v>
      </c>
      <c r="C6506" s="2" t="str">
        <f>LEFT(表格1[[#This Row],[年月]],4)</f>
        <v>2024</v>
      </c>
      <c r="D6506" s="2" t="str">
        <f>RIGHT(表格1[[#This Row],[年月]],2)</f>
        <v>02</v>
      </c>
      <c r="E6506" s="5">
        <v>10005000</v>
      </c>
      <c r="F6506" s="2" t="str">
        <f>VLOOKUP(TEXT(表格1[[#This Row],[地區]],"00000000"),縣市代碼,2,0)</f>
        <v>苗栗縣</v>
      </c>
      <c r="G6506" s="2" t="s">
        <v>5</v>
      </c>
      <c r="H6506" s="13">
        <v>60102</v>
      </c>
      <c r="I6506" s="14">
        <v>178853737</v>
      </c>
      <c r="J6506" s="14">
        <f>表格1[[#This Row],[信用卡交易筆數]]/1000</f>
        <v>60.101999999999997</v>
      </c>
      <c r="K6506" s="14">
        <f>表格1[[#This Row],[信用卡交易金額'[新臺幣']]]/1000</f>
        <v>178853.73699999999</v>
      </c>
      <c r="L6506" s="14">
        <f>表格1[[#This Row],[信用卡交易金額'[新臺幣']]]/1000000</f>
        <v>178.853737</v>
      </c>
      <c r="M6506" s="14" t="str" cm="1">
        <f t="array" ref="M6506">_xlfn.TEXTJOIN("", TRUE, _xlfn.XLOOKUP(TRUE, VALUE(表格1[[#This Row],[年月]]) &lt;= VALUE($R$8:$R$12), $Q$8:$Q$12)) &amp; "年度"</f>
        <v>2024年度</v>
      </c>
    </row>
    <row r="6507" spans="1:13" x14ac:dyDescent="0.3">
      <c r="A6507" s="2">
        <v>202402</v>
      </c>
      <c r="B6507" s="19">
        <f>DATE(表格1[[#This Row],[年]],表格1[[#This Row],[月]],1)</f>
        <v>45323</v>
      </c>
      <c r="C6507" s="2" t="str">
        <f>LEFT(表格1[[#This Row],[年月]],4)</f>
        <v>2024</v>
      </c>
      <c r="D6507" s="2" t="str">
        <f>RIGHT(表格1[[#This Row],[年月]],2)</f>
        <v>02</v>
      </c>
      <c r="E6507" s="5">
        <v>10005000</v>
      </c>
      <c r="F6507" s="2" t="str">
        <f>VLOOKUP(TEXT(表格1[[#This Row],[地區]],"00000000"),縣市代碼,2,0)</f>
        <v>苗栗縣</v>
      </c>
      <c r="G6507" s="2" t="s">
        <v>6</v>
      </c>
      <c r="H6507" s="13">
        <v>91623</v>
      </c>
      <c r="I6507" s="14">
        <v>296115157</v>
      </c>
      <c r="J6507" s="14">
        <f>表格1[[#This Row],[信用卡交易筆數]]/1000</f>
        <v>91.623000000000005</v>
      </c>
      <c r="K6507" s="14">
        <f>表格1[[#This Row],[信用卡交易金額'[新臺幣']]]/1000</f>
        <v>296115.15700000001</v>
      </c>
      <c r="L6507" s="14">
        <f>表格1[[#This Row],[信用卡交易金額'[新臺幣']]]/1000000</f>
        <v>296.11515700000001</v>
      </c>
      <c r="M6507" s="14" t="str" cm="1">
        <f t="array" ref="M6507">_xlfn.TEXTJOIN("", TRUE, _xlfn.XLOOKUP(TRUE, VALUE(表格1[[#This Row],[年月]]) &lt;= VALUE($R$8:$R$12), $Q$8:$Q$12)) &amp; "年度"</f>
        <v>2024年度</v>
      </c>
    </row>
    <row r="6508" spans="1:13" x14ac:dyDescent="0.3">
      <c r="A6508" s="2">
        <v>202402</v>
      </c>
      <c r="B6508" s="19">
        <f>DATE(表格1[[#This Row],[年]],表格1[[#This Row],[月]],1)</f>
        <v>45323</v>
      </c>
      <c r="C6508" s="2" t="str">
        <f>LEFT(表格1[[#This Row],[年月]],4)</f>
        <v>2024</v>
      </c>
      <c r="D6508" s="2" t="str">
        <f>RIGHT(表格1[[#This Row],[年月]],2)</f>
        <v>02</v>
      </c>
      <c r="E6508" s="5">
        <v>10005000</v>
      </c>
      <c r="F6508" s="2" t="str">
        <f>VLOOKUP(TEXT(表格1[[#This Row],[地區]],"00000000"),縣市代碼,2,0)</f>
        <v>苗栗縣</v>
      </c>
      <c r="G6508" s="2" t="s">
        <v>7</v>
      </c>
      <c r="H6508" s="13">
        <v>555926</v>
      </c>
      <c r="I6508" s="14">
        <v>578708104</v>
      </c>
      <c r="J6508" s="14">
        <f>表格1[[#This Row],[信用卡交易筆數]]/1000</f>
        <v>555.92600000000004</v>
      </c>
      <c r="K6508" s="14">
        <f>表格1[[#This Row],[信用卡交易金額'[新臺幣']]]/1000</f>
        <v>578708.10400000005</v>
      </c>
      <c r="L6508" s="14">
        <f>表格1[[#This Row],[信用卡交易金額'[新臺幣']]]/1000000</f>
        <v>578.70810400000005</v>
      </c>
      <c r="M6508" s="14" t="str" cm="1">
        <f t="array" ref="M6508">_xlfn.TEXTJOIN("", TRUE, _xlfn.XLOOKUP(TRUE, VALUE(表格1[[#This Row],[年月]]) &lt;= VALUE($R$8:$R$12), $Q$8:$Q$12)) &amp; "年度"</f>
        <v>2024年度</v>
      </c>
    </row>
    <row r="6509" spans="1:13" x14ac:dyDescent="0.3">
      <c r="A6509" s="2">
        <v>202402</v>
      </c>
      <c r="B6509" s="19">
        <f>DATE(表格1[[#This Row],[年]],表格1[[#This Row],[月]],1)</f>
        <v>45323</v>
      </c>
      <c r="C6509" s="2" t="str">
        <f>LEFT(表格1[[#This Row],[年月]],4)</f>
        <v>2024</v>
      </c>
      <c r="D6509" s="2" t="str">
        <f>RIGHT(表格1[[#This Row],[年月]],2)</f>
        <v>02</v>
      </c>
      <c r="E6509" s="5">
        <v>10005000</v>
      </c>
      <c r="F6509" s="2" t="str">
        <f>VLOOKUP(TEXT(表格1[[#This Row],[地區]],"00000000"),縣市代碼,2,0)</f>
        <v>苗栗縣</v>
      </c>
      <c r="G6509" s="2" t="s">
        <v>8</v>
      </c>
      <c r="H6509" s="13">
        <v>418722</v>
      </c>
      <c r="I6509" s="14">
        <v>839106288</v>
      </c>
      <c r="J6509" s="14">
        <f>表格1[[#This Row],[信用卡交易筆數]]/1000</f>
        <v>418.72199999999998</v>
      </c>
      <c r="K6509" s="14">
        <f>表格1[[#This Row],[信用卡交易金額'[新臺幣']]]/1000</f>
        <v>839106.28799999994</v>
      </c>
      <c r="L6509" s="14">
        <f>表格1[[#This Row],[信用卡交易金額'[新臺幣']]]/1000000</f>
        <v>839.10628799999995</v>
      </c>
      <c r="M6509" s="14" t="str" cm="1">
        <f t="array" ref="M6509">_xlfn.TEXTJOIN("", TRUE, _xlfn.XLOOKUP(TRUE, VALUE(表格1[[#This Row],[年月]]) &lt;= VALUE($R$8:$R$12), $Q$8:$Q$12)) &amp; "年度"</f>
        <v>2024年度</v>
      </c>
    </row>
    <row r="6510" spans="1:13" x14ac:dyDescent="0.3">
      <c r="A6510" s="2">
        <v>202402</v>
      </c>
      <c r="B6510" s="19">
        <f>DATE(表格1[[#This Row],[年]],表格1[[#This Row],[月]],1)</f>
        <v>45323</v>
      </c>
      <c r="C6510" s="2" t="str">
        <f>LEFT(表格1[[#This Row],[年月]],4)</f>
        <v>2024</v>
      </c>
      <c r="D6510" s="2" t="str">
        <f>RIGHT(表格1[[#This Row],[年月]],2)</f>
        <v>02</v>
      </c>
      <c r="E6510" s="5">
        <v>10005000</v>
      </c>
      <c r="F6510" s="2" t="str">
        <f>VLOOKUP(TEXT(表格1[[#This Row],[地區]],"00000000"),縣市代碼,2,0)</f>
        <v>苗栗縣</v>
      </c>
      <c r="G6510" s="2" t="s">
        <v>9</v>
      </c>
      <c r="H6510" s="13">
        <v>761248</v>
      </c>
      <c r="I6510" s="14">
        <v>1068000627</v>
      </c>
      <c r="J6510" s="14">
        <f>表格1[[#This Row],[信用卡交易筆數]]/1000</f>
        <v>761.24800000000005</v>
      </c>
      <c r="K6510" s="14">
        <f>表格1[[#This Row],[信用卡交易金額'[新臺幣']]]/1000</f>
        <v>1068000.6270000001</v>
      </c>
      <c r="L6510" s="14">
        <f>表格1[[#This Row],[信用卡交易金額'[新臺幣']]]/1000000</f>
        <v>1068.0006269999999</v>
      </c>
      <c r="M6510" s="14" t="str" cm="1">
        <f t="array" ref="M6510">_xlfn.TEXTJOIN("", TRUE, _xlfn.XLOOKUP(TRUE, VALUE(表格1[[#This Row],[年月]]) &lt;= VALUE($R$8:$R$12), $Q$8:$Q$12)) &amp; "年度"</f>
        <v>2024年度</v>
      </c>
    </row>
    <row r="6511" spans="1:13" x14ac:dyDescent="0.3">
      <c r="A6511" s="2">
        <v>202402</v>
      </c>
      <c r="B6511" s="19">
        <f>DATE(表格1[[#This Row],[年]],表格1[[#This Row],[月]],1)</f>
        <v>45323</v>
      </c>
      <c r="C6511" s="2" t="str">
        <f>LEFT(表格1[[#This Row],[年月]],4)</f>
        <v>2024</v>
      </c>
      <c r="D6511" s="2" t="str">
        <f>RIGHT(表格1[[#This Row],[年月]],2)</f>
        <v>02</v>
      </c>
      <c r="E6511" s="5">
        <v>10005000</v>
      </c>
      <c r="F6511" s="2" t="str">
        <f>VLOOKUP(TEXT(表格1[[#This Row],[地區]],"00000000"),縣市代碼,2,0)</f>
        <v>苗栗縣</v>
      </c>
      <c r="G6511" s="2" t="s">
        <v>10</v>
      </c>
      <c r="H6511" s="13">
        <v>463032</v>
      </c>
      <c r="I6511" s="14">
        <v>1109068883</v>
      </c>
      <c r="J6511" s="14">
        <f>表格1[[#This Row],[信用卡交易筆數]]/1000</f>
        <v>463.03199999999998</v>
      </c>
      <c r="K6511" s="14">
        <f>表格1[[#This Row],[信用卡交易金額'[新臺幣']]]/1000</f>
        <v>1109068.8829999999</v>
      </c>
      <c r="L6511" s="14">
        <f>表格1[[#This Row],[信用卡交易金額'[新臺幣']]]/1000000</f>
        <v>1109.0688829999999</v>
      </c>
      <c r="M6511" s="14" t="str" cm="1">
        <f t="array" ref="M6511">_xlfn.TEXTJOIN("", TRUE, _xlfn.XLOOKUP(TRUE, VALUE(表格1[[#This Row],[年月]]) &lt;= VALUE($R$8:$R$12), $Q$8:$Q$12)) &amp; "年度"</f>
        <v>2024年度</v>
      </c>
    </row>
    <row r="6512" spans="1:13" x14ac:dyDescent="0.3">
      <c r="A6512" s="2">
        <v>202402</v>
      </c>
      <c r="B6512" s="19">
        <f>DATE(表格1[[#This Row],[年]],表格1[[#This Row],[月]],1)</f>
        <v>45323</v>
      </c>
      <c r="C6512" s="2" t="str">
        <f>LEFT(表格1[[#This Row],[年月]],4)</f>
        <v>2024</v>
      </c>
      <c r="D6512" s="2" t="str">
        <f>RIGHT(表格1[[#This Row],[年月]],2)</f>
        <v>02</v>
      </c>
      <c r="E6512" s="5">
        <v>66000000</v>
      </c>
      <c r="F6512" s="2" t="str">
        <f>VLOOKUP(TEXT(表格1[[#This Row],[地區]],"00000000"),縣市代碼,2,0)</f>
        <v>臺中市</v>
      </c>
      <c r="G6512" s="2" t="s">
        <v>4</v>
      </c>
      <c r="H6512" s="13">
        <v>8368204</v>
      </c>
      <c r="I6512" s="14">
        <v>4810663482</v>
      </c>
      <c r="J6512" s="14">
        <f>表格1[[#This Row],[信用卡交易筆數]]/1000</f>
        <v>8368.2039999999997</v>
      </c>
      <c r="K6512" s="14">
        <f>表格1[[#This Row],[信用卡交易金額'[新臺幣']]]/1000</f>
        <v>4810663.4819999998</v>
      </c>
      <c r="L6512" s="14">
        <f>表格1[[#This Row],[信用卡交易金額'[新臺幣']]]/1000000</f>
        <v>4810.6634819999999</v>
      </c>
      <c r="M6512" s="14" t="str" cm="1">
        <f t="array" ref="M6512">_xlfn.TEXTJOIN("", TRUE, _xlfn.XLOOKUP(TRUE, VALUE(表格1[[#This Row],[年月]]) &lt;= VALUE($R$8:$R$12), $Q$8:$Q$12)) &amp; "年度"</f>
        <v>2024年度</v>
      </c>
    </row>
    <row r="6513" spans="1:13" x14ac:dyDescent="0.3">
      <c r="A6513" s="2">
        <v>202402</v>
      </c>
      <c r="B6513" s="19">
        <f>DATE(表格1[[#This Row],[年]],表格1[[#This Row],[月]],1)</f>
        <v>45323</v>
      </c>
      <c r="C6513" s="2" t="str">
        <f>LEFT(表格1[[#This Row],[年月]],4)</f>
        <v>2024</v>
      </c>
      <c r="D6513" s="2" t="str">
        <f>RIGHT(表格1[[#This Row],[年月]],2)</f>
        <v>02</v>
      </c>
      <c r="E6513" s="5">
        <v>66000000</v>
      </c>
      <c r="F6513" s="2" t="str">
        <f>VLOOKUP(TEXT(表格1[[#This Row],[地區]],"00000000"),縣市代碼,2,0)</f>
        <v>臺中市</v>
      </c>
      <c r="G6513" s="2" t="s">
        <v>5</v>
      </c>
      <c r="H6513" s="13">
        <v>491997</v>
      </c>
      <c r="I6513" s="14">
        <v>1647621523</v>
      </c>
      <c r="J6513" s="14">
        <f>表格1[[#This Row],[信用卡交易筆數]]/1000</f>
        <v>491.99700000000001</v>
      </c>
      <c r="K6513" s="14">
        <f>表格1[[#This Row],[信用卡交易金額'[新臺幣']]]/1000</f>
        <v>1647621.523</v>
      </c>
      <c r="L6513" s="14">
        <f>表格1[[#This Row],[信用卡交易金額'[新臺幣']]]/1000000</f>
        <v>1647.621523</v>
      </c>
      <c r="M6513" s="14" t="str" cm="1">
        <f t="array" ref="M6513">_xlfn.TEXTJOIN("", TRUE, _xlfn.XLOOKUP(TRUE, VALUE(表格1[[#This Row],[年月]]) &lt;= VALUE($R$8:$R$12), $Q$8:$Q$12)) &amp; "年度"</f>
        <v>2024年度</v>
      </c>
    </row>
    <row r="6514" spans="1:13" x14ac:dyDescent="0.3">
      <c r="A6514" s="2">
        <v>202402</v>
      </c>
      <c r="B6514" s="19">
        <f>DATE(表格1[[#This Row],[年]],表格1[[#This Row],[月]],1)</f>
        <v>45323</v>
      </c>
      <c r="C6514" s="2" t="str">
        <f>LEFT(表格1[[#This Row],[年月]],4)</f>
        <v>2024</v>
      </c>
      <c r="D6514" s="2" t="str">
        <f>RIGHT(表格1[[#This Row],[年月]],2)</f>
        <v>02</v>
      </c>
      <c r="E6514" s="5">
        <v>66000000</v>
      </c>
      <c r="F6514" s="2" t="str">
        <f>VLOOKUP(TEXT(表格1[[#This Row],[地區]],"00000000"),縣市代碼,2,0)</f>
        <v>臺中市</v>
      </c>
      <c r="G6514" s="2" t="s">
        <v>6</v>
      </c>
      <c r="H6514" s="13">
        <v>741837</v>
      </c>
      <c r="I6514" s="14">
        <v>2554815435</v>
      </c>
      <c r="J6514" s="14">
        <f>表格1[[#This Row],[信用卡交易筆數]]/1000</f>
        <v>741.83699999999999</v>
      </c>
      <c r="K6514" s="14">
        <f>表格1[[#This Row],[信用卡交易金額'[新臺幣']]]/1000</f>
        <v>2554815.4350000001</v>
      </c>
      <c r="L6514" s="14">
        <f>表格1[[#This Row],[信用卡交易金額'[新臺幣']]]/1000000</f>
        <v>2554.815435</v>
      </c>
      <c r="M6514" s="14" t="str" cm="1">
        <f t="array" ref="M6514">_xlfn.TEXTJOIN("", TRUE, _xlfn.XLOOKUP(TRUE, VALUE(表格1[[#This Row],[年月]]) &lt;= VALUE($R$8:$R$12), $Q$8:$Q$12)) &amp; "年度"</f>
        <v>2024年度</v>
      </c>
    </row>
    <row r="6515" spans="1:13" x14ac:dyDescent="0.3">
      <c r="A6515" s="2">
        <v>202402</v>
      </c>
      <c r="B6515" s="19">
        <f>DATE(表格1[[#This Row],[年]],表格1[[#This Row],[月]],1)</f>
        <v>45323</v>
      </c>
      <c r="C6515" s="2" t="str">
        <f>LEFT(表格1[[#This Row],[年月]],4)</f>
        <v>2024</v>
      </c>
      <c r="D6515" s="2" t="str">
        <f>RIGHT(表格1[[#This Row],[年月]],2)</f>
        <v>02</v>
      </c>
      <c r="E6515" s="5">
        <v>66000000</v>
      </c>
      <c r="F6515" s="2" t="str">
        <f>VLOOKUP(TEXT(表格1[[#This Row],[地區]],"00000000"),縣市代碼,2,0)</f>
        <v>臺中市</v>
      </c>
      <c r="G6515" s="2" t="s">
        <v>7</v>
      </c>
      <c r="H6515" s="13">
        <v>4102879</v>
      </c>
      <c r="I6515" s="14">
        <v>4369613875</v>
      </c>
      <c r="J6515" s="14">
        <f>表格1[[#This Row],[信用卡交易筆數]]/1000</f>
        <v>4102.8789999999999</v>
      </c>
      <c r="K6515" s="14">
        <f>表格1[[#This Row],[信用卡交易金額'[新臺幣']]]/1000</f>
        <v>4369613.875</v>
      </c>
      <c r="L6515" s="14">
        <f>表格1[[#This Row],[信用卡交易金額'[新臺幣']]]/1000000</f>
        <v>4369.613875</v>
      </c>
      <c r="M6515" s="14" t="str" cm="1">
        <f t="array" ref="M6515">_xlfn.TEXTJOIN("", TRUE, _xlfn.XLOOKUP(TRUE, VALUE(表格1[[#This Row],[年月]]) &lt;= VALUE($R$8:$R$12), $Q$8:$Q$12)) &amp; "年度"</f>
        <v>2024年度</v>
      </c>
    </row>
    <row r="6516" spans="1:13" x14ac:dyDescent="0.3">
      <c r="A6516" s="2">
        <v>202402</v>
      </c>
      <c r="B6516" s="19">
        <f>DATE(表格1[[#This Row],[年]],表格1[[#This Row],[月]],1)</f>
        <v>45323</v>
      </c>
      <c r="C6516" s="2" t="str">
        <f>LEFT(表格1[[#This Row],[年月]],4)</f>
        <v>2024</v>
      </c>
      <c r="D6516" s="2" t="str">
        <f>RIGHT(表格1[[#This Row],[年月]],2)</f>
        <v>02</v>
      </c>
      <c r="E6516" s="5">
        <v>66000000</v>
      </c>
      <c r="F6516" s="2" t="str">
        <f>VLOOKUP(TEXT(表格1[[#This Row],[地區]],"00000000"),縣市代碼,2,0)</f>
        <v>臺中市</v>
      </c>
      <c r="G6516" s="2" t="s">
        <v>8</v>
      </c>
      <c r="H6516" s="13">
        <v>3506199</v>
      </c>
      <c r="I6516" s="14">
        <v>7794199546</v>
      </c>
      <c r="J6516" s="14">
        <f>表格1[[#This Row],[信用卡交易筆數]]/1000</f>
        <v>3506.1990000000001</v>
      </c>
      <c r="K6516" s="14">
        <f>表格1[[#This Row],[信用卡交易金額'[新臺幣']]]/1000</f>
        <v>7794199.5460000001</v>
      </c>
      <c r="L6516" s="14">
        <f>表格1[[#This Row],[信用卡交易金額'[新臺幣']]]/1000000</f>
        <v>7794.1995459999998</v>
      </c>
      <c r="M6516" s="14" t="str" cm="1">
        <f t="array" ref="M6516">_xlfn.TEXTJOIN("", TRUE, _xlfn.XLOOKUP(TRUE, VALUE(表格1[[#This Row],[年月]]) &lt;= VALUE($R$8:$R$12), $Q$8:$Q$12)) &amp; "年度"</f>
        <v>2024年度</v>
      </c>
    </row>
    <row r="6517" spans="1:13" x14ac:dyDescent="0.3">
      <c r="A6517" s="2">
        <v>202402</v>
      </c>
      <c r="B6517" s="19">
        <f>DATE(表格1[[#This Row],[年]],表格1[[#This Row],[月]],1)</f>
        <v>45323</v>
      </c>
      <c r="C6517" s="2" t="str">
        <f>LEFT(表格1[[#This Row],[年月]],4)</f>
        <v>2024</v>
      </c>
      <c r="D6517" s="2" t="str">
        <f>RIGHT(表格1[[#This Row],[年月]],2)</f>
        <v>02</v>
      </c>
      <c r="E6517" s="5">
        <v>66000000</v>
      </c>
      <c r="F6517" s="2" t="str">
        <f>VLOOKUP(TEXT(表格1[[#This Row],[地區]],"00000000"),縣市代碼,2,0)</f>
        <v>臺中市</v>
      </c>
      <c r="G6517" s="2" t="s">
        <v>9</v>
      </c>
      <c r="H6517" s="13">
        <v>6682787</v>
      </c>
      <c r="I6517" s="14">
        <v>9647838695</v>
      </c>
      <c r="J6517" s="14">
        <f>表格1[[#This Row],[信用卡交易筆數]]/1000</f>
        <v>6682.7870000000003</v>
      </c>
      <c r="K6517" s="14">
        <f>表格1[[#This Row],[信用卡交易金額'[新臺幣']]]/1000</f>
        <v>9647838.6950000003</v>
      </c>
      <c r="L6517" s="14">
        <f>表格1[[#This Row],[信用卡交易金額'[新臺幣']]]/1000000</f>
        <v>9647.8386950000004</v>
      </c>
      <c r="M6517" s="14" t="str" cm="1">
        <f t="array" ref="M6517">_xlfn.TEXTJOIN("", TRUE, _xlfn.XLOOKUP(TRUE, VALUE(表格1[[#This Row],[年月]]) &lt;= VALUE($R$8:$R$12), $Q$8:$Q$12)) &amp; "年度"</f>
        <v>2024年度</v>
      </c>
    </row>
    <row r="6518" spans="1:13" x14ac:dyDescent="0.3">
      <c r="A6518" s="2">
        <v>202402</v>
      </c>
      <c r="B6518" s="19">
        <f>DATE(表格1[[#This Row],[年]],表格1[[#This Row],[月]],1)</f>
        <v>45323</v>
      </c>
      <c r="C6518" s="2" t="str">
        <f>LEFT(表格1[[#This Row],[年月]],4)</f>
        <v>2024</v>
      </c>
      <c r="D6518" s="2" t="str">
        <f>RIGHT(表格1[[#This Row],[年月]],2)</f>
        <v>02</v>
      </c>
      <c r="E6518" s="5">
        <v>66000000</v>
      </c>
      <c r="F6518" s="2" t="str">
        <f>VLOOKUP(TEXT(表格1[[#This Row],[地區]],"00000000"),縣市代碼,2,0)</f>
        <v>臺中市</v>
      </c>
      <c r="G6518" s="2" t="s">
        <v>10</v>
      </c>
      <c r="H6518" s="13">
        <v>3398720</v>
      </c>
      <c r="I6518" s="14">
        <v>9187368123</v>
      </c>
      <c r="J6518" s="14">
        <f>表格1[[#This Row],[信用卡交易筆數]]/1000</f>
        <v>3398.72</v>
      </c>
      <c r="K6518" s="14">
        <f>表格1[[#This Row],[信用卡交易金額'[新臺幣']]]/1000</f>
        <v>9187368.1229999997</v>
      </c>
      <c r="L6518" s="14">
        <f>表格1[[#This Row],[信用卡交易金額'[新臺幣']]]/1000000</f>
        <v>9187.3681230000002</v>
      </c>
      <c r="M6518" s="14" t="str" cm="1">
        <f t="array" ref="M6518">_xlfn.TEXTJOIN("", TRUE, _xlfn.XLOOKUP(TRUE, VALUE(表格1[[#This Row],[年月]]) &lt;= VALUE($R$8:$R$12), $Q$8:$Q$12)) &amp; "年度"</f>
        <v>2024年度</v>
      </c>
    </row>
    <row r="6519" spans="1:13" x14ac:dyDescent="0.3">
      <c r="A6519" s="2">
        <v>202402</v>
      </c>
      <c r="B6519" s="19">
        <f>DATE(表格1[[#This Row],[年]],表格1[[#This Row],[月]],1)</f>
        <v>45323</v>
      </c>
      <c r="C6519" s="2" t="str">
        <f>LEFT(表格1[[#This Row],[年月]],4)</f>
        <v>2024</v>
      </c>
      <c r="D6519" s="2" t="str">
        <f>RIGHT(表格1[[#This Row],[年月]],2)</f>
        <v>02</v>
      </c>
      <c r="E6519" s="5">
        <v>10007000</v>
      </c>
      <c r="F6519" s="2" t="str">
        <f>VLOOKUP(TEXT(表格1[[#This Row],[地區]],"00000000"),縣市代碼,2,0)</f>
        <v>彰化縣</v>
      </c>
      <c r="G6519" s="2" t="s">
        <v>4</v>
      </c>
      <c r="H6519" s="13">
        <v>1818779</v>
      </c>
      <c r="I6519" s="14">
        <v>951698144</v>
      </c>
      <c r="J6519" s="14">
        <f>表格1[[#This Row],[信用卡交易筆數]]/1000</f>
        <v>1818.779</v>
      </c>
      <c r="K6519" s="14">
        <f>表格1[[#This Row],[信用卡交易金額'[新臺幣']]]/1000</f>
        <v>951698.14399999997</v>
      </c>
      <c r="L6519" s="14">
        <f>表格1[[#This Row],[信用卡交易金額'[新臺幣']]]/1000000</f>
        <v>951.69814399999996</v>
      </c>
      <c r="M6519" s="14" t="str" cm="1">
        <f t="array" ref="M6519">_xlfn.TEXTJOIN("", TRUE, _xlfn.XLOOKUP(TRUE, VALUE(表格1[[#This Row],[年月]]) &lt;= VALUE($R$8:$R$12), $Q$8:$Q$12)) &amp; "年度"</f>
        <v>2024年度</v>
      </c>
    </row>
    <row r="6520" spans="1:13" x14ac:dyDescent="0.3">
      <c r="A6520" s="2">
        <v>202402</v>
      </c>
      <c r="B6520" s="19">
        <f>DATE(表格1[[#This Row],[年]],表格1[[#This Row],[月]],1)</f>
        <v>45323</v>
      </c>
      <c r="C6520" s="2" t="str">
        <f>LEFT(表格1[[#This Row],[年月]],4)</f>
        <v>2024</v>
      </c>
      <c r="D6520" s="2" t="str">
        <f>RIGHT(表格1[[#This Row],[年月]],2)</f>
        <v>02</v>
      </c>
      <c r="E6520" s="5">
        <v>10007000</v>
      </c>
      <c r="F6520" s="2" t="str">
        <f>VLOOKUP(TEXT(表格1[[#This Row],[地區]],"00000000"),縣市代碼,2,0)</f>
        <v>彰化縣</v>
      </c>
      <c r="G6520" s="2" t="s">
        <v>5</v>
      </c>
      <c r="H6520" s="13">
        <v>141338</v>
      </c>
      <c r="I6520" s="14">
        <v>397126626</v>
      </c>
      <c r="J6520" s="14">
        <f>表格1[[#This Row],[信用卡交易筆數]]/1000</f>
        <v>141.33799999999999</v>
      </c>
      <c r="K6520" s="14">
        <f>表格1[[#This Row],[信用卡交易金額'[新臺幣']]]/1000</f>
        <v>397126.62599999999</v>
      </c>
      <c r="L6520" s="14">
        <f>表格1[[#This Row],[信用卡交易金額'[新臺幣']]]/1000000</f>
        <v>397.12662599999999</v>
      </c>
      <c r="M6520" s="14" t="str" cm="1">
        <f t="array" ref="M6520">_xlfn.TEXTJOIN("", TRUE, _xlfn.XLOOKUP(TRUE, VALUE(表格1[[#This Row],[年月]]) &lt;= VALUE($R$8:$R$12), $Q$8:$Q$12)) &amp; "年度"</f>
        <v>2024年度</v>
      </c>
    </row>
    <row r="6521" spans="1:13" x14ac:dyDescent="0.3">
      <c r="A6521" s="2">
        <v>202402</v>
      </c>
      <c r="B6521" s="19">
        <f>DATE(表格1[[#This Row],[年]],表格1[[#This Row],[月]],1)</f>
        <v>45323</v>
      </c>
      <c r="C6521" s="2" t="str">
        <f>LEFT(表格1[[#This Row],[年月]],4)</f>
        <v>2024</v>
      </c>
      <c r="D6521" s="2" t="str">
        <f>RIGHT(表格1[[#This Row],[年月]],2)</f>
        <v>02</v>
      </c>
      <c r="E6521" s="5">
        <v>10007000</v>
      </c>
      <c r="F6521" s="2" t="str">
        <f>VLOOKUP(TEXT(表格1[[#This Row],[地區]],"00000000"),縣市代碼,2,0)</f>
        <v>彰化縣</v>
      </c>
      <c r="G6521" s="2" t="s">
        <v>6</v>
      </c>
      <c r="H6521" s="13">
        <v>193132</v>
      </c>
      <c r="I6521" s="14">
        <v>582967573</v>
      </c>
      <c r="J6521" s="14">
        <f>表格1[[#This Row],[信用卡交易筆數]]/1000</f>
        <v>193.13200000000001</v>
      </c>
      <c r="K6521" s="14">
        <f>表格1[[#This Row],[信用卡交易金額'[新臺幣']]]/1000</f>
        <v>582967.57299999997</v>
      </c>
      <c r="L6521" s="14">
        <f>表格1[[#This Row],[信用卡交易金額'[新臺幣']]]/1000000</f>
        <v>582.96757300000002</v>
      </c>
      <c r="M6521" s="14" t="str" cm="1">
        <f t="array" ref="M6521">_xlfn.TEXTJOIN("", TRUE, _xlfn.XLOOKUP(TRUE, VALUE(表格1[[#This Row],[年月]]) &lt;= VALUE($R$8:$R$12), $Q$8:$Q$12)) &amp; "年度"</f>
        <v>2024年度</v>
      </c>
    </row>
    <row r="6522" spans="1:13" x14ac:dyDescent="0.3">
      <c r="A6522" s="2">
        <v>202402</v>
      </c>
      <c r="B6522" s="19">
        <f>DATE(表格1[[#This Row],[年]],表格1[[#This Row],[月]],1)</f>
        <v>45323</v>
      </c>
      <c r="C6522" s="2" t="str">
        <f>LEFT(表格1[[#This Row],[年月]],4)</f>
        <v>2024</v>
      </c>
      <c r="D6522" s="2" t="str">
        <f>RIGHT(表格1[[#This Row],[年月]],2)</f>
        <v>02</v>
      </c>
      <c r="E6522" s="5">
        <v>10007000</v>
      </c>
      <c r="F6522" s="2" t="str">
        <f>VLOOKUP(TEXT(表格1[[#This Row],[地區]],"00000000"),縣市代碼,2,0)</f>
        <v>彰化縣</v>
      </c>
      <c r="G6522" s="2" t="s">
        <v>7</v>
      </c>
      <c r="H6522" s="13">
        <v>1156746</v>
      </c>
      <c r="I6522" s="14">
        <v>1233377083</v>
      </c>
      <c r="J6522" s="14">
        <f>表格1[[#This Row],[信用卡交易筆數]]/1000</f>
        <v>1156.7460000000001</v>
      </c>
      <c r="K6522" s="14">
        <f>表格1[[#This Row],[信用卡交易金額'[新臺幣']]]/1000</f>
        <v>1233377.0830000001</v>
      </c>
      <c r="L6522" s="14">
        <f>表格1[[#This Row],[信用卡交易金額'[新臺幣']]]/1000000</f>
        <v>1233.3770830000001</v>
      </c>
      <c r="M6522" s="14" t="str" cm="1">
        <f t="array" ref="M6522">_xlfn.TEXTJOIN("", TRUE, _xlfn.XLOOKUP(TRUE, VALUE(表格1[[#This Row],[年月]]) &lt;= VALUE($R$8:$R$12), $Q$8:$Q$12)) &amp; "年度"</f>
        <v>2024年度</v>
      </c>
    </row>
    <row r="6523" spans="1:13" x14ac:dyDescent="0.3">
      <c r="A6523" s="2">
        <v>202402</v>
      </c>
      <c r="B6523" s="19">
        <f>DATE(表格1[[#This Row],[年]],表格1[[#This Row],[月]],1)</f>
        <v>45323</v>
      </c>
      <c r="C6523" s="2" t="str">
        <f>LEFT(表格1[[#This Row],[年月]],4)</f>
        <v>2024</v>
      </c>
      <c r="D6523" s="2" t="str">
        <f>RIGHT(表格1[[#This Row],[年月]],2)</f>
        <v>02</v>
      </c>
      <c r="E6523" s="5">
        <v>10007000</v>
      </c>
      <c r="F6523" s="2" t="str">
        <f>VLOOKUP(TEXT(表格1[[#This Row],[地區]],"00000000"),縣市代碼,2,0)</f>
        <v>彰化縣</v>
      </c>
      <c r="G6523" s="2" t="s">
        <v>8</v>
      </c>
      <c r="H6523" s="13">
        <v>855637</v>
      </c>
      <c r="I6523" s="14">
        <v>1784383652</v>
      </c>
      <c r="J6523" s="14">
        <f>表格1[[#This Row],[信用卡交易筆數]]/1000</f>
        <v>855.63699999999994</v>
      </c>
      <c r="K6523" s="14">
        <f>表格1[[#This Row],[信用卡交易金額'[新臺幣']]]/1000</f>
        <v>1784383.652</v>
      </c>
      <c r="L6523" s="14">
        <f>表格1[[#This Row],[信用卡交易金額'[新臺幣']]]/1000000</f>
        <v>1784.383652</v>
      </c>
      <c r="M6523" s="14" t="str" cm="1">
        <f t="array" ref="M6523">_xlfn.TEXTJOIN("", TRUE, _xlfn.XLOOKUP(TRUE, VALUE(表格1[[#This Row],[年月]]) &lt;= VALUE($R$8:$R$12), $Q$8:$Q$12)) &amp; "年度"</f>
        <v>2024年度</v>
      </c>
    </row>
    <row r="6524" spans="1:13" x14ac:dyDescent="0.3">
      <c r="A6524" s="2">
        <v>202402</v>
      </c>
      <c r="B6524" s="19">
        <f>DATE(表格1[[#This Row],[年]],表格1[[#This Row],[月]],1)</f>
        <v>45323</v>
      </c>
      <c r="C6524" s="2" t="str">
        <f>LEFT(表格1[[#This Row],[年月]],4)</f>
        <v>2024</v>
      </c>
      <c r="D6524" s="2" t="str">
        <f>RIGHT(表格1[[#This Row],[年月]],2)</f>
        <v>02</v>
      </c>
      <c r="E6524" s="5">
        <v>10007000</v>
      </c>
      <c r="F6524" s="2" t="str">
        <f>VLOOKUP(TEXT(表格1[[#This Row],[地區]],"00000000"),縣市代碼,2,0)</f>
        <v>彰化縣</v>
      </c>
      <c r="G6524" s="2" t="s">
        <v>9</v>
      </c>
      <c r="H6524" s="13">
        <v>1577902</v>
      </c>
      <c r="I6524" s="14">
        <v>2091838969</v>
      </c>
      <c r="J6524" s="14">
        <f>表格1[[#This Row],[信用卡交易筆數]]/1000</f>
        <v>1577.902</v>
      </c>
      <c r="K6524" s="14">
        <f>表格1[[#This Row],[信用卡交易金額'[新臺幣']]]/1000</f>
        <v>2091838.969</v>
      </c>
      <c r="L6524" s="14">
        <f>表格1[[#This Row],[信用卡交易金額'[新臺幣']]]/1000000</f>
        <v>2091.8389689999999</v>
      </c>
      <c r="M6524" s="14" t="str" cm="1">
        <f t="array" ref="M6524">_xlfn.TEXTJOIN("", TRUE, _xlfn.XLOOKUP(TRUE, VALUE(表格1[[#This Row],[年月]]) &lt;= VALUE($R$8:$R$12), $Q$8:$Q$12)) &amp; "年度"</f>
        <v>2024年度</v>
      </c>
    </row>
    <row r="6525" spans="1:13" x14ac:dyDescent="0.3">
      <c r="A6525" s="2">
        <v>202402</v>
      </c>
      <c r="B6525" s="19">
        <f>DATE(表格1[[#This Row],[年]],表格1[[#This Row],[月]],1)</f>
        <v>45323</v>
      </c>
      <c r="C6525" s="2" t="str">
        <f>LEFT(表格1[[#This Row],[年月]],4)</f>
        <v>2024</v>
      </c>
      <c r="D6525" s="2" t="str">
        <f>RIGHT(表格1[[#This Row],[年月]],2)</f>
        <v>02</v>
      </c>
      <c r="E6525" s="5">
        <v>10007000</v>
      </c>
      <c r="F6525" s="2" t="str">
        <f>VLOOKUP(TEXT(表格1[[#This Row],[地區]],"00000000"),縣市代碼,2,0)</f>
        <v>彰化縣</v>
      </c>
      <c r="G6525" s="2" t="s">
        <v>10</v>
      </c>
      <c r="H6525" s="13">
        <v>926708</v>
      </c>
      <c r="I6525" s="14">
        <v>2409001864</v>
      </c>
      <c r="J6525" s="14">
        <f>表格1[[#This Row],[信用卡交易筆數]]/1000</f>
        <v>926.70799999999997</v>
      </c>
      <c r="K6525" s="14">
        <f>表格1[[#This Row],[信用卡交易金額'[新臺幣']]]/1000</f>
        <v>2409001.8640000001</v>
      </c>
      <c r="L6525" s="14">
        <f>表格1[[#This Row],[信用卡交易金額'[新臺幣']]]/1000000</f>
        <v>2409.0018639999998</v>
      </c>
      <c r="M6525" s="14" t="str" cm="1">
        <f t="array" ref="M6525">_xlfn.TEXTJOIN("", TRUE, _xlfn.XLOOKUP(TRUE, VALUE(表格1[[#This Row],[年月]]) &lt;= VALUE($R$8:$R$12), $Q$8:$Q$12)) &amp; "年度"</f>
        <v>2024年度</v>
      </c>
    </row>
    <row r="6526" spans="1:13" x14ac:dyDescent="0.3">
      <c r="A6526" s="2">
        <v>202402</v>
      </c>
      <c r="B6526" s="19">
        <f>DATE(表格1[[#This Row],[年]],表格1[[#This Row],[月]],1)</f>
        <v>45323</v>
      </c>
      <c r="C6526" s="2" t="str">
        <f>LEFT(表格1[[#This Row],[年月]],4)</f>
        <v>2024</v>
      </c>
      <c r="D6526" s="2" t="str">
        <f>RIGHT(表格1[[#This Row],[年月]],2)</f>
        <v>02</v>
      </c>
      <c r="E6526" s="5">
        <v>10008000</v>
      </c>
      <c r="F6526" s="2" t="str">
        <f>VLOOKUP(TEXT(表格1[[#This Row],[地區]],"00000000"),縣市代碼,2,0)</f>
        <v>南投縣</v>
      </c>
      <c r="G6526" s="2" t="s">
        <v>4</v>
      </c>
      <c r="H6526" s="13">
        <v>578003</v>
      </c>
      <c r="I6526" s="14">
        <v>295230336</v>
      </c>
      <c r="J6526" s="14">
        <f>表格1[[#This Row],[信用卡交易筆數]]/1000</f>
        <v>578.00300000000004</v>
      </c>
      <c r="K6526" s="14">
        <f>表格1[[#This Row],[信用卡交易金額'[新臺幣']]]/1000</f>
        <v>295230.33600000001</v>
      </c>
      <c r="L6526" s="14">
        <f>表格1[[#This Row],[信用卡交易金額'[新臺幣']]]/1000000</f>
        <v>295.23033600000002</v>
      </c>
      <c r="M6526" s="14" t="str" cm="1">
        <f t="array" ref="M6526">_xlfn.TEXTJOIN("", TRUE, _xlfn.XLOOKUP(TRUE, VALUE(表格1[[#This Row],[年月]]) &lt;= VALUE($R$8:$R$12), $Q$8:$Q$12)) &amp; "年度"</f>
        <v>2024年度</v>
      </c>
    </row>
    <row r="6527" spans="1:13" x14ac:dyDescent="0.3">
      <c r="A6527" s="2">
        <v>202402</v>
      </c>
      <c r="B6527" s="19">
        <f>DATE(表格1[[#This Row],[年]],表格1[[#This Row],[月]],1)</f>
        <v>45323</v>
      </c>
      <c r="C6527" s="2" t="str">
        <f>LEFT(表格1[[#This Row],[年月]],4)</f>
        <v>2024</v>
      </c>
      <c r="D6527" s="2" t="str">
        <f>RIGHT(表格1[[#This Row],[年月]],2)</f>
        <v>02</v>
      </c>
      <c r="E6527" s="5">
        <v>10008000</v>
      </c>
      <c r="F6527" s="2" t="str">
        <f>VLOOKUP(TEXT(表格1[[#This Row],[地區]],"00000000"),縣市代碼,2,0)</f>
        <v>南投縣</v>
      </c>
      <c r="G6527" s="2" t="s">
        <v>5</v>
      </c>
      <c r="H6527" s="13">
        <v>45215</v>
      </c>
      <c r="I6527" s="14">
        <v>116500956</v>
      </c>
      <c r="J6527" s="14">
        <f>表格1[[#This Row],[信用卡交易筆數]]/1000</f>
        <v>45.215000000000003</v>
      </c>
      <c r="K6527" s="14">
        <f>表格1[[#This Row],[信用卡交易金額'[新臺幣']]]/1000</f>
        <v>116500.95600000001</v>
      </c>
      <c r="L6527" s="14">
        <f>表格1[[#This Row],[信用卡交易金額'[新臺幣']]]/1000000</f>
        <v>116.500956</v>
      </c>
      <c r="M6527" s="14" t="str" cm="1">
        <f t="array" ref="M6527">_xlfn.TEXTJOIN("", TRUE, _xlfn.XLOOKUP(TRUE, VALUE(表格1[[#This Row],[年月]]) &lt;= VALUE($R$8:$R$12), $Q$8:$Q$12)) &amp; "年度"</f>
        <v>2024年度</v>
      </c>
    </row>
    <row r="6528" spans="1:13" x14ac:dyDescent="0.3">
      <c r="A6528" s="2">
        <v>202402</v>
      </c>
      <c r="B6528" s="19">
        <f>DATE(表格1[[#This Row],[年]],表格1[[#This Row],[月]],1)</f>
        <v>45323</v>
      </c>
      <c r="C6528" s="2" t="str">
        <f>LEFT(表格1[[#This Row],[年月]],4)</f>
        <v>2024</v>
      </c>
      <c r="D6528" s="2" t="str">
        <f>RIGHT(表格1[[#This Row],[年月]],2)</f>
        <v>02</v>
      </c>
      <c r="E6528" s="5">
        <v>10008000</v>
      </c>
      <c r="F6528" s="2" t="str">
        <f>VLOOKUP(TEXT(表格1[[#This Row],[地區]],"00000000"),縣市代碼,2,0)</f>
        <v>南投縣</v>
      </c>
      <c r="G6528" s="2" t="s">
        <v>6</v>
      </c>
      <c r="H6528" s="13">
        <v>61419</v>
      </c>
      <c r="I6528" s="14">
        <v>187568631</v>
      </c>
      <c r="J6528" s="14">
        <f>表格1[[#This Row],[信用卡交易筆數]]/1000</f>
        <v>61.418999999999997</v>
      </c>
      <c r="K6528" s="14">
        <f>表格1[[#This Row],[信用卡交易金額'[新臺幣']]]/1000</f>
        <v>187568.63099999999</v>
      </c>
      <c r="L6528" s="14">
        <f>表格1[[#This Row],[信用卡交易金額'[新臺幣']]]/1000000</f>
        <v>187.56863100000001</v>
      </c>
      <c r="M6528" s="14" t="str" cm="1">
        <f t="array" ref="M6528">_xlfn.TEXTJOIN("", TRUE, _xlfn.XLOOKUP(TRUE, VALUE(表格1[[#This Row],[年月]]) &lt;= VALUE($R$8:$R$12), $Q$8:$Q$12)) &amp; "年度"</f>
        <v>2024年度</v>
      </c>
    </row>
    <row r="6529" spans="1:13" x14ac:dyDescent="0.3">
      <c r="A6529" s="2">
        <v>202402</v>
      </c>
      <c r="B6529" s="19">
        <f>DATE(表格1[[#This Row],[年]],表格1[[#This Row],[月]],1)</f>
        <v>45323</v>
      </c>
      <c r="C6529" s="2" t="str">
        <f>LEFT(表格1[[#This Row],[年月]],4)</f>
        <v>2024</v>
      </c>
      <c r="D6529" s="2" t="str">
        <f>RIGHT(表格1[[#This Row],[年月]],2)</f>
        <v>02</v>
      </c>
      <c r="E6529" s="5">
        <v>10008000</v>
      </c>
      <c r="F6529" s="2" t="str">
        <f>VLOOKUP(TEXT(表格1[[#This Row],[地區]],"00000000"),縣市代碼,2,0)</f>
        <v>南投縣</v>
      </c>
      <c r="G6529" s="2" t="s">
        <v>7</v>
      </c>
      <c r="H6529" s="13">
        <v>392059</v>
      </c>
      <c r="I6529" s="14">
        <v>440497552</v>
      </c>
      <c r="J6529" s="14">
        <f>表格1[[#This Row],[信用卡交易筆數]]/1000</f>
        <v>392.05900000000003</v>
      </c>
      <c r="K6529" s="14">
        <f>表格1[[#This Row],[信用卡交易金額'[新臺幣']]]/1000</f>
        <v>440497.55200000003</v>
      </c>
      <c r="L6529" s="14">
        <f>表格1[[#This Row],[信用卡交易金額'[新臺幣']]]/1000000</f>
        <v>440.49755199999998</v>
      </c>
      <c r="M6529" s="14" t="str" cm="1">
        <f t="array" ref="M6529">_xlfn.TEXTJOIN("", TRUE, _xlfn.XLOOKUP(TRUE, VALUE(表格1[[#This Row],[年月]]) &lt;= VALUE($R$8:$R$12), $Q$8:$Q$12)) &amp; "年度"</f>
        <v>2024年度</v>
      </c>
    </row>
    <row r="6530" spans="1:13" x14ac:dyDescent="0.3">
      <c r="A6530" s="2">
        <v>202402</v>
      </c>
      <c r="B6530" s="19">
        <f>DATE(表格1[[#This Row],[年]],表格1[[#This Row],[月]],1)</f>
        <v>45323</v>
      </c>
      <c r="C6530" s="2" t="str">
        <f>LEFT(表格1[[#This Row],[年月]],4)</f>
        <v>2024</v>
      </c>
      <c r="D6530" s="2" t="str">
        <f>RIGHT(表格1[[#This Row],[年月]],2)</f>
        <v>02</v>
      </c>
      <c r="E6530" s="5">
        <v>10008000</v>
      </c>
      <c r="F6530" s="2" t="str">
        <f>VLOOKUP(TEXT(表格1[[#This Row],[地區]],"00000000"),縣市代碼,2,0)</f>
        <v>南投縣</v>
      </c>
      <c r="G6530" s="2" t="s">
        <v>8</v>
      </c>
      <c r="H6530" s="13">
        <v>415826</v>
      </c>
      <c r="I6530" s="14">
        <v>572145321</v>
      </c>
      <c r="J6530" s="14">
        <f>表格1[[#This Row],[信用卡交易筆數]]/1000</f>
        <v>415.82600000000002</v>
      </c>
      <c r="K6530" s="14">
        <f>表格1[[#This Row],[信用卡交易金額'[新臺幣']]]/1000</f>
        <v>572145.321</v>
      </c>
      <c r="L6530" s="14">
        <f>表格1[[#This Row],[信用卡交易金額'[新臺幣']]]/1000000</f>
        <v>572.14532099999997</v>
      </c>
      <c r="M6530" s="14" t="str" cm="1">
        <f t="array" ref="M6530">_xlfn.TEXTJOIN("", TRUE, _xlfn.XLOOKUP(TRUE, VALUE(表格1[[#This Row],[年月]]) &lt;= VALUE($R$8:$R$12), $Q$8:$Q$12)) &amp; "年度"</f>
        <v>2024年度</v>
      </c>
    </row>
    <row r="6531" spans="1:13" x14ac:dyDescent="0.3">
      <c r="A6531" s="2">
        <v>202402</v>
      </c>
      <c r="B6531" s="19">
        <f>DATE(表格1[[#This Row],[年]],表格1[[#This Row],[月]],1)</f>
        <v>45323</v>
      </c>
      <c r="C6531" s="2" t="str">
        <f>LEFT(表格1[[#This Row],[年月]],4)</f>
        <v>2024</v>
      </c>
      <c r="D6531" s="2" t="str">
        <f>RIGHT(表格1[[#This Row],[年月]],2)</f>
        <v>02</v>
      </c>
      <c r="E6531" s="5">
        <v>10008000</v>
      </c>
      <c r="F6531" s="2" t="str">
        <f>VLOOKUP(TEXT(表格1[[#This Row],[地區]],"00000000"),縣市代碼,2,0)</f>
        <v>南投縣</v>
      </c>
      <c r="G6531" s="2" t="s">
        <v>9</v>
      </c>
      <c r="H6531" s="13">
        <v>520855</v>
      </c>
      <c r="I6531" s="14">
        <v>668541756</v>
      </c>
      <c r="J6531" s="14">
        <f>表格1[[#This Row],[信用卡交易筆數]]/1000</f>
        <v>520.85500000000002</v>
      </c>
      <c r="K6531" s="14">
        <f>表格1[[#This Row],[信用卡交易金額'[新臺幣']]]/1000</f>
        <v>668541.75600000005</v>
      </c>
      <c r="L6531" s="14">
        <f>表格1[[#This Row],[信用卡交易金額'[新臺幣']]]/1000000</f>
        <v>668.54175599999996</v>
      </c>
      <c r="M6531" s="14" t="str" cm="1">
        <f t="array" ref="M6531">_xlfn.TEXTJOIN("", TRUE, _xlfn.XLOOKUP(TRUE, VALUE(表格1[[#This Row],[年月]]) &lt;= VALUE($R$8:$R$12), $Q$8:$Q$12)) &amp; "年度"</f>
        <v>2024年度</v>
      </c>
    </row>
    <row r="6532" spans="1:13" x14ac:dyDescent="0.3">
      <c r="A6532" s="2">
        <v>202402</v>
      </c>
      <c r="B6532" s="19">
        <f>DATE(表格1[[#This Row],[年]],表格1[[#This Row],[月]],1)</f>
        <v>45323</v>
      </c>
      <c r="C6532" s="2" t="str">
        <f>LEFT(表格1[[#This Row],[年月]],4)</f>
        <v>2024</v>
      </c>
      <c r="D6532" s="2" t="str">
        <f>RIGHT(表格1[[#This Row],[年月]],2)</f>
        <v>02</v>
      </c>
      <c r="E6532" s="5">
        <v>10008000</v>
      </c>
      <c r="F6532" s="2" t="str">
        <f>VLOOKUP(TEXT(表格1[[#This Row],[地區]],"00000000"),縣市代碼,2,0)</f>
        <v>南投縣</v>
      </c>
      <c r="G6532" s="2" t="s">
        <v>10</v>
      </c>
      <c r="H6532" s="13">
        <v>305671</v>
      </c>
      <c r="I6532" s="14">
        <v>795955995</v>
      </c>
      <c r="J6532" s="14">
        <f>表格1[[#This Row],[信用卡交易筆數]]/1000</f>
        <v>305.67099999999999</v>
      </c>
      <c r="K6532" s="14">
        <f>表格1[[#This Row],[信用卡交易金額'[新臺幣']]]/1000</f>
        <v>795955.995</v>
      </c>
      <c r="L6532" s="14">
        <f>表格1[[#This Row],[信用卡交易金額'[新臺幣']]]/1000000</f>
        <v>795.95599500000003</v>
      </c>
      <c r="M6532" s="14" t="str" cm="1">
        <f t="array" ref="M6532">_xlfn.TEXTJOIN("", TRUE, _xlfn.XLOOKUP(TRUE, VALUE(表格1[[#This Row],[年月]]) &lt;= VALUE($R$8:$R$12), $Q$8:$Q$12)) &amp; "年度"</f>
        <v>2024年度</v>
      </c>
    </row>
    <row r="6533" spans="1:13" x14ac:dyDescent="0.3">
      <c r="A6533" s="2">
        <v>202402</v>
      </c>
      <c r="B6533" s="19">
        <f>DATE(表格1[[#This Row],[年]],表格1[[#This Row],[月]],1)</f>
        <v>45323</v>
      </c>
      <c r="C6533" s="2" t="str">
        <f>LEFT(表格1[[#This Row],[年月]],4)</f>
        <v>2024</v>
      </c>
      <c r="D6533" s="2" t="str">
        <f>RIGHT(表格1[[#This Row],[年月]],2)</f>
        <v>02</v>
      </c>
      <c r="E6533" s="5">
        <v>10009000</v>
      </c>
      <c r="F6533" s="2" t="str">
        <f>VLOOKUP(TEXT(表格1[[#This Row],[地區]],"00000000"),縣市代碼,2,0)</f>
        <v>雲林縣</v>
      </c>
      <c r="G6533" s="2" t="s">
        <v>4</v>
      </c>
      <c r="H6533" s="13">
        <v>709094</v>
      </c>
      <c r="I6533" s="14">
        <v>353503325</v>
      </c>
      <c r="J6533" s="14">
        <f>表格1[[#This Row],[信用卡交易筆數]]/1000</f>
        <v>709.09400000000005</v>
      </c>
      <c r="K6533" s="14">
        <f>表格1[[#This Row],[信用卡交易金額'[新臺幣']]]/1000</f>
        <v>353503.32500000001</v>
      </c>
      <c r="L6533" s="14">
        <f>表格1[[#This Row],[信用卡交易金額'[新臺幣']]]/1000000</f>
        <v>353.50332500000002</v>
      </c>
      <c r="M6533" s="14" t="str" cm="1">
        <f t="array" ref="M6533">_xlfn.TEXTJOIN("", TRUE, _xlfn.XLOOKUP(TRUE, VALUE(表格1[[#This Row],[年月]]) &lt;= VALUE($R$8:$R$12), $Q$8:$Q$12)) &amp; "年度"</f>
        <v>2024年度</v>
      </c>
    </row>
    <row r="6534" spans="1:13" x14ac:dyDescent="0.3">
      <c r="A6534" s="2">
        <v>202402</v>
      </c>
      <c r="B6534" s="19">
        <f>DATE(表格1[[#This Row],[年]],表格1[[#This Row],[月]],1)</f>
        <v>45323</v>
      </c>
      <c r="C6534" s="2" t="str">
        <f>LEFT(表格1[[#This Row],[年月]],4)</f>
        <v>2024</v>
      </c>
      <c r="D6534" s="2" t="str">
        <f>RIGHT(表格1[[#This Row],[年月]],2)</f>
        <v>02</v>
      </c>
      <c r="E6534" s="5">
        <v>10009000</v>
      </c>
      <c r="F6534" s="2" t="str">
        <f>VLOOKUP(TEXT(表格1[[#This Row],[地區]],"00000000"),縣市代碼,2,0)</f>
        <v>雲林縣</v>
      </c>
      <c r="G6534" s="2" t="s">
        <v>5</v>
      </c>
      <c r="H6534" s="13">
        <v>61444</v>
      </c>
      <c r="I6534" s="14">
        <v>167303418</v>
      </c>
      <c r="J6534" s="14">
        <f>表格1[[#This Row],[信用卡交易筆數]]/1000</f>
        <v>61.444000000000003</v>
      </c>
      <c r="K6534" s="14">
        <f>表格1[[#This Row],[信用卡交易金額'[新臺幣']]]/1000</f>
        <v>167303.41800000001</v>
      </c>
      <c r="L6534" s="14">
        <f>表格1[[#This Row],[信用卡交易金額'[新臺幣']]]/1000000</f>
        <v>167.30341799999999</v>
      </c>
      <c r="M6534" s="14" t="str" cm="1">
        <f t="array" ref="M6534">_xlfn.TEXTJOIN("", TRUE, _xlfn.XLOOKUP(TRUE, VALUE(表格1[[#This Row],[年月]]) &lt;= VALUE($R$8:$R$12), $Q$8:$Q$12)) &amp; "年度"</f>
        <v>2024年度</v>
      </c>
    </row>
    <row r="6535" spans="1:13" x14ac:dyDescent="0.3">
      <c r="A6535" s="2">
        <v>202402</v>
      </c>
      <c r="B6535" s="19">
        <f>DATE(表格1[[#This Row],[年]],表格1[[#This Row],[月]],1)</f>
        <v>45323</v>
      </c>
      <c r="C6535" s="2" t="str">
        <f>LEFT(表格1[[#This Row],[年月]],4)</f>
        <v>2024</v>
      </c>
      <c r="D6535" s="2" t="str">
        <f>RIGHT(表格1[[#This Row],[年月]],2)</f>
        <v>02</v>
      </c>
      <c r="E6535" s="5">
        <v>10009000</v>
      </c>
      <c r="F6535" s="2" t="str">
        <f>VLOOKUP(TEXT(表格1[[#This Row],[地區]],"00000000"),縣市代碼,2,0)</f>
        <v>雲林縣</v>
      </c>
      <c r="G6535" s="2" t="s">
        <v>6</v>
      </c>
      <c r="H6535" s="13">
        <v>81558</v>
      </c>
      <c r="I6535" s="14">
        <v>250900243</v>
      </c>
      <c r="J6535" s="14">
        <f>表格1[[#This Row],[信用卡交易筆數]]/1000</f>
        <v>81.558000000000007</v>
      </c>
      <c r="K6535" s="14">
        <f>表格1[[#This Row],[信用卡交易金額'[新臺幣']]]/1000</f>
        <v>250900.24299999999</v>
      </c>
      <c r="L6535" s="14">
        <f>表格1[[#This Row],[信用卡交易金額'[新臺幣']]]/1000000</f>
        <v>250.90024299999999</v>
      </c>
      <c r="M6535" s="14" t="str" cm="1">
        <f t="array" ref="M6535">_xlfn.TEXTJOIN("", TRUE, _xlfn.XLOOKUP(TRUE, VALUE(表格1[[#This Row],[年月]]) &lt;= VALUE($R$8:$R$12), $Q$8:$Q$12)) &amp; "年度"</f>
        <v>2024年度</v>
      </c>
    </row>
    <row r="6536" spans="1:13" x14ac:dyDescent="0.3">
      <c r="A6536" s="2">
        <v>202402</v>
      </c>
      <c r="B6536" s="19">
        <f>DATE(表格1[[#This Row],[年]],表格1[[#This Row],[月]],1)</f>
        <v>45323</v>
      </c>
      <c r="C6536" s="2" t="str">
        <f>LEFT(表格1[[#This Row],[年月]],4)</f>
        <v>2024</v>
      </c>
      <c r="D6536" s="2" t="str">
        <f>RIGHT(表格1[[#This Row],[年月]],2)</f>
        <v>02</v>
      </c>
      <c r="E6536" s="5">
        <v>10009000</v>
      </c>
      <c r="F6536" s="2" t="str">
        <f>VLOOKUP(TEXT(表格1[[#This Row],[地區]],"00000000"),縣市代碼,2,0)</f>
        <v>雲林縣</v>
      </c>
      <c r="G6536" s="2" t="s">
        <v>7</v>
      </c>
      <c r="H6536" s="13">
        <v>540074</v>
      </c>
      <c r="I6536" s="14">
        <v>592831262</v>
      </c>
      <c r="J6536" s="14">
        <f>表格1[[#This Row],[信用卡交易筆數]]/1000</f>
        <v>540.07399999999996</v>
      </c>
      <c r="K6536" s="14">
        <f>表格1[[#This Row],[信用卡交易金額'[新臺幣']]]/1000</f>
        <v>592831.26199999999</v>
      </c>
      <c r="L6536" s="14">
        <f>表格1[[#This Row],[信用卡交易金額'[新臺幣']]]/1000000</f>
        <v>592.83126200000004</v>
      </c>
      <c r="M6536" s="14" t="str" cm="1">
        <f t="array" ref="M6536">_xlfn.TEXTJOIN("", TRUE, _xlfn.XLOOKUP(TRUE, VALUE(表格1[[#This Row],[年月]]) &lt;= VALUE($R$8:$R$12), $Q$8:$Q$12)) &amp; "年度"</f>
        <v>2024年度</v>
      </c>
    </row>
    <row r="6537" spans="1:13" x14ac:dyDescent="0.3">
      <c r="A6537" s="2">
        <v>202402</v>
      </c>
      <c r="B6537" s="19">
        <f>DATE(表格1[[#This Row],[年]],表格1[[#This Row],[月]],1)</f>
        <v>45323</v>
      </c>
      <c r="C6537" s="2" t="str">
        <f>LEFT(表格1[[#This Row],[年月]],4)</f>
        <v>2024</v>
      </c>
      <c r="D6537" s="2" t="str">
        <f>RIGHT(表格1[[#This Row],[年月]],2)</f>
        <v>02</v>
      </c>
      <c r="E6537" s="5">
        <v>10009000</v>
      </c>
      <c r="F6537" s="2" t="str">
        <f>VLOOKUP(TEXT(表格1[[#This Row],[地區]],"00000000"),縣市代碼,2,0)</f>
        <v>雲林縣</v>
      </c>
      <c r="G6537" s="2" t="s">
        <v>8</v>
      </c>
      <c r="H6537" s="13">
        <v>439590</v>
      </c>
      <c r="I6537" s="14">
        <v>703288685</v>
      </c>
      <c r="J6537" s="14">
        <f>表格1[[#This Row],[信用卡交易筆數]]/1000</f>
        <v>439.59</v>
      </c>
      <c r="K6537" s="14">
        <f>表格1[[#This Row],[信用卡交易金額'[新臺幣']]]/1000</f>
        <v>703288.68500000006</v>
      </c>
      <c r="L6537" s="14">
        <f>表格1[[#This Row],[信用卡交易金額'[新臺幣']]]/1000000</f>
        <v>703.28868499999999</v>
      </c>
      <c r="M6537" s="14" t="str" cm="1">
        <f t="array" ref="M6537">_xlfn.TEXTJOIN("", TRUE, _xlfn.XLOOKUP(TRUE, VALUE(表格1[[#This Row],[年月]]) &lt;= VALUE($R$8:$R$12), $Q$8:$Q$12)) &amp; "年度"</f>
        <v>2024年度</v>
      </c>
    </row>
    <row r="6538" spans="1:13" x14ac:dyDescent="0.3">
      <c r="A6538" s="2">
        <v>202402</v>
      </c>
      <c r="B6538" s="19">
        <f>DATE(表格1[[#This Row],[年]],表格1[[#This Row],[月]],1)</f>
        <v>45323</v>
      </c>
      <c r="C6538" s="2" t="str">
        <f>LEFT(表格1[[#This Row],[年月]],4)</f>
        <v>2024</v>
      </c>
      <c r="D6538" s="2" t="str">
        <f>RIGHT(表格1[[#This Row],[年月]],2)</f>
        <v>02</v>
      </c>
      <c r="E6538" s="5">
        <v>10009000</v>
      </c>
      <c r="F6538" s="2" t="str">
        <f>VLOOKUP(TEXT(表格1[[#This Row],[地區]],"00000000"),縣市代碼,2,0)</f>
        <v>雲林縣</v>
      </c>
      <c r="G6538" s="2" t="s">
        <v>9</v>
      </c>
      <c r="H6538" s="13">
        <v>647599</v>
      </c>
      <c r="I6538" s="14">
        <v>866669382</v>
      </c>
      <c r="J6538" s="14">
        <f>表格1[[#This Row],[信用卡交易筆數]]/1000</f>
        <v>647.59900000000005</v>
      </c>
      <c r="K6538" s="14">
        <f>表格1[[#This Row],[信用卡交易金額'[新臺幣']]]/1000</f>
        <v>866669.38199999998</v>
      </c>
      <c r="L6538" s="14">
        <f>表格1[[#This Row],[信用卡交易金額'[新臺幣']]]/1000000</f>
        <v>866.66938200000004</v>
      </c>
      <c r="M6538" s="14" t="str" cm="1">
        <f t="array" ref="M6538">_xlfn.TEXTJOIN("", TRUE, _xlfn.XLOOKUP(TRUE, VALUE(表格1[[#This Row],[年月]]) &lt;= VALUE($R$8:$R$12), $Q$8:$Q$12)) &amp; "年度"</f>
        <v>2024年度</v>
      </c>
    </row>
    <row r="6539" spans="1:13" x14ac:dyDescent="0.3">
      <c r="A6539" s="2">
        <v>202402</v>
      </c>
      <c r="B6539" s="19">
        <f>DATE(表格1[[#This Row],[年]],表格1[[#This Row],[月]],1)</f>
        <v>45323</v>
      </c>
      <c r="C6539" s="2" t="str">
        <f>LEFT(表格1[[#This Row],[年月]],4)</f>
        <v>2024</v>
      </c>
      <c r="D6539" s="2" t="str">
        <f>RIGHT(表格1[[#This Row],[年月]],2)</f>
        <v>02</v>
      </c>
      <c r="E6539" s="5">
        <v>10009000</v>
      </c>
      <c r="F6539" s="2" t="str">
        <f>VLOOKUP(TEXT(表格1[[#This Row],[地區]],"00000000"),縣市代碼,2,0)</f>
        <v>雲林縣</v>
      </c>
      <c r="G6539" s="2" t="s">
        <v>10</v>
      </c>
      <c r="H6539" s="13">
        <v>383586</v>
      </c>
      <c r="I6539" s="14">
        <v>1009785401</v>
      </c>
      <c r="J6539" s="14">
        <f>表格1[[#This Row],[信用卡交易筆數]]/1000</f>
        <v>383.58600000000001</v>
      </c>
      <c r="K6539" s="14">
        <f>表格1[[#This Row],[信用卡交易金額'[新臺幣']]]/1000</f>
        <v>1009785.401</v>
      </c>
      <c r="L6539" s="14">
        <f>表格1[[#This Row],[信用卡交易金額'[新臺幣']]]/1000000</f>
        <v>1009.785401</v>
      </c>
      <c r="M6539" s="14" t="str" cm="1">
        <f t="array" ref="M6539">_xlfn.TEXTJOIN("", TRUE, _xlfn.XLOOKUP(TRUE, VALUE(表格1[[#This Row],[年月]]) &lt;= VALUE($R$8:$R$12), $Q$8:$Q$12)) &amp; "年度"</f>
        <v>2024年度</v>
      </c>
    </row>
    <row r="6540" spans="1:13" x14ac:dyDescent="0.3">
      <c r="A6540" s="2">
        <v>202402</v>
      </c>
      <c r="B6540" s="19">
        <f>DATE(表格1[[#This Row],[年]],表格1[[#This Row],[月]],1)</f>
        <v>45323</v>
      </c>
      <c r="C6540" s="2" t="str">
        <f>LEFT(表格1[[#This Row],[年月]],4)</f>
        <v>2024</v>
      </c>
      <c r="D6540" s="2" t="str">
        <f>RIGHT(表格1[[#This Row],[年月]],2)</f>
        <v>02</v>
      </c>
      <c r="E6540" s="5">
        <v>10010000</v>
      </c>
      <c r="F6540" s="2" t="str">
        <f>VLOOKUP(TEXT(表格1[[#This Row],[地區]],"00000000"),縣市代碼,2,0)</f>
        <v>嘉義縣</v>
      </c>
      <c r="G6540" s="2" t="s">
        <v>4</v>
      </c>
      <c r="H6540" s="13">
        <v>501895</v>
      </c>
      <c r="I6540" s="14">
        <v>247170327</v>
      </c>
      <c r="J6540" s="14">
        <f>表格1[[#This Row],[信用卡交易筆數]]/1000</f>
        <v>501.89499999999998</v>
      </c>
      <c r="K6540" s="14">
        <f>表格1[[#This Row],[信用卡交易金額'[新臺幣']]]/1000</f>
        <v>247170.32699999999</v>
      </c>
      <c r="L6540" s="14">
        <f>表格1[[#This Row],[信用卡交易金額'[新臺幣']]]/1000000</f>
        <v>247.17032699999999</v>
      </c>
      <c r="M6540" s="14" t="str" cm="1">
        <f t="array" ref="M6540">_xlfn.TEXTJOIN("", TRUE, _xlfn.XLOOKUP(TRUE, VALUE(表格1[[#This Row],[年月]]) &lt;= VALUE($R$8:$R$12), $Q$8:$Q$12)) &amp; "年度"</f>
        <v>2024年度</v>
      </c>
    </row>
    <row r="6541" spans="1:13" x14ac:dyDescent="0.3">
      <c r="A6541" s="2">
        <v>202402</v>
      </c>
      <c r="B6541" s="19">
        <f>DATE(表格1[[#This Row],[年]],表格1[[#This Row],[月]],1)</f>
        <v>45323</v>
      </c>
      <c r="C6541" s="2" t="str">
        <f>LEFT(表格1[[#This Row],[年月]],4)</f>
        <v>2024</v>
      </c>
      <c r="D6541" s="2" t="str">
        <f>RIGHT(表格1[[#This Row],[年月]],2)</f>
        <v>02</v>
      </c>
      <c r="E6541" s="5">
        <v>10010000</v>
      </c>
      <c r="F6541" s="2" t="str">
        <f>VLOOKUP(TEXT(表格1[[#This Row],[地區]],"00000000"),縣市代碼,2,0)</f>
        <v>嘉義縣</v>
      </c>
      <c r="G6541" s="2" t="s">
        <v>5</v>
      </c>
      <c r="H6541" s="13">
        <v>41475</v>
      </c>
      <c r="I6541" s="14">
        <v>106453563</v>
      </c>
      <c r="J6541" s="14">
        <f>表格1[[#This Row],[信用卡交易筆數]]/1000</f>
        <v>41.475000000000001</v>
      </c>
      <c r="K6541" s="14">
        <f>表格1[[#This Row],[信用卡交易金額'[新臺幣']]]/1000</f>
        <v>106453.56299999999</v>
      </c>
      <c r="L6541" s="14">
        <f>表格1[[#This Row],[信用卡交易金額'[新臺幣']]]/1000000</f>
        <v>106.453563</v>
      </c>
      <c r="M6541" s="14" t="str" cm="1">
        <f t="array" ref="M6541">_xlfn.TEXTJOIN("", TRUE, _xlfn.XLOOKUP(TRUE, VALUE(表格1[[#This Row],[年月]]) &lt;= VALUE($R$8:$R$12), $Q$8:$Q$12)) &amp; "年度"</f>
        <v>2024年度</v>
      </c>
    </row>
    <row r="6542" spans="1:13" x14ac:dyDescent="0.3">
      <c r="A6542" s="2">
        <v>202402</v>
      </c>
      <c r="B6542" s="19">
        <f>DATE(表格1[[#This Row],[年]],表格1[[#This Row],[月]],1)</f>
        <v>45323</v>
      </c>
      <c r="C6542" s="2" t="str">
        <f>LEFT(表格1[[#This Row],[年月]],4)</f>
        <v>2024</v>
      </c>
      <c r="D6542" s="2" t="str">
        <f>RIGHT(表格1[[#This Row],[年月]],2)</f>
        <v>02</v>
      </c>
      <c r="E6542" s="5">
        <v>10010000</v>
      </c>
      <c r="F6542" s="2" t="str">
        <f>VLOOKUP(TEXT(表格1[[#This Row],[地區]],"00000000"),縣市代碼,2,0)</f>
        <v>嘉義縣</v>
      </c>
      <c r="G6542" s="2" t="s">
        <v>6</v>
      </c>
      <c r="H6542" s="13">
        <v>55922</v>
      </c>
      <c r="I6542" s="14">
        <v>168421216</v>
      </c>
      <c r="J6542" s="14">
        <f>表格1[[#This Row],[信用卡交易筆數]]/1000</f>
        <v>55.921999999999997</v>
      </c>
      <c r="K6542" s="14">
        <f>表格1[[#This Row],[信用卡交易金額'[新臺幣']]]/1000</f>
        <v>168421.21599999999</v>
      </c>
      <c r="L6542" s="14">
        <f>表格1[[#This Row],[信用卡交易金額'[新臺幣']]]/1000000</f>
        <v>168.42121599999999</v>
      </c>
      <c r="M6542" s="14" t="str" cm="1">
        <f t="array" ref="M6542">_xlfn.TEXTJOIN("", TRUE, _xlfn.XLOOKUP(TRUE, VALUE(表格1[[#This Row],[年月]]) &lt;= VALUE($R$8:$R$12), $Q$8:$Q$12)) &amp; "年度"</f>
        <v>2024年度</v>
      </c>
    </row>
    <row r="6543" spans="1:13" x14ac:dyDescent="0.3">
      <c r="A6543" s="2">
        <v>202402</v>
      </c>
      <c r="B6543" s="19">
        <f>DATE(表格1[[#This Row],[年]],表格1[[#This Row],[月]],1)</f>
        <v>45323</v>
      </c>
      <c r="C6543" s="2" t="str">
        <f>LEFT(表格1[[#This Row],[年月]],4)</f>
        <v>2024</v>
      </c>
      <c r="D6543" s="2" t="str">
        <f>RIGHT(表格1[[#This Row],[年月]],2)</f>
        <v>02</v>
      </c>
      <c r="E6543" s="5">
        <v>10010000</v>
      </c>
      <c r="F6543" s="2" t="str">
        <f>VLOOKUP(TEXT(表格1[[#This Row],[地區]],"00000000"),縣市代碼,2,0)</f>
        <v>嘉義縣</v>
      </c>
      <c r="G6543" s="2" t="s">
        <v>7</v>
      </c>
      <c r="H6543" s="13">
        <v>399346</v>
      </c>
      <c r="I6543" s="14">
        <v>413828867</v>
      </c>
      <c r="J6543" s="14">
        <f>表格1[[#This Row],[信用卡交易筆數]]/1000</f>
        <v>399.346</v>
      </c>
      <c r="K6543" s="14">
        <f>表格1[[#This Row],[信用卡交易金額'[新臺幣']]]/1000</f>
        <v>413828.86700000003</v>
      </c>
      <c r="L6543" s="14">
        <f>表格1[[#This Row],[信用卡交易金額'[新臺幣']]]/1000000</f>
        <v>413.828867</v>
      </c>
      <c r="M6543" s="14" t="str" cm="1">
        <f t="array" ref="M6543">_xlfn.TEXTJOIN("", TRUE, _xlfn.XLOOKUP(TRUE, VALUE(表格1[[#This Row],[年月]]) &lt;= VALUE($R$8:$R$12), $Q$8:$Q$12)) &amp; "年度"</f>
        <v>2024年度</v>
      </c>
    </row>
    <row r="6544" spans="1:13" x14ac:dyDescent="0.3">
      <c r="A6544" s="2">
        <v>202402</v>
      </c>
      <c r="B6544" s="19">
        <f>DATE(表格1[[#This Row],[年]],表格1[[#This Row],[月]],1)</f>
        <v>45323</v>
      </c>
      <c r="C6544" s="2" t="str">
        <f>LEFT(表格1[[#This Row],[年月]],4)</f>
        <v>2024</v>
      </c>
      <c r="D6544" s="2" t="str">
        <f>RIGHT(表格1[[#This Row],[年月]],2)</f>
        <v>02</v>
      </c>
      <c r="E6544" s="5">
        <v>10010000</v>
      </c>
      <c r="F6544" s="2" t="str">
        <f>VLOOKUP(TEXT(表格1[[#This Row],[地區]],"00000000"),縣市代碼,2,0)</f>
        <v>嘉義縣</v>
      </c>
      <c r="G6544" s="2" t="s">
        <v>8</v>
      </c>
      <c r="H6544" s="13">
        <v>263170</v>
      </c>
      <c r="I6544" s="14">
        <v>481917712</v>
      </c>
      <c r="J6544" s="14">
        <f>表格1[[#This Row],[信用卡交易筆數]]/1000</f>
        <v>263.17</v>
      </c>
      <c r="K6544" s="14">
        <f>表格1[[#This Row],[信用卡交易金額'[新臺幣']]]/1000</f>
        <v>481917.712</v>
      </c>
      <c r="L6544" s="14">
        <f>表格1[[#This Row],[信用卡交易金額'[新臺幣']]]/1000000</f>
        <v>481.91771199999999</v>
      </c>
      <c r="M6544" s="14" t="str" cm="1">
        <f t="array" ref="M6544">_xlfn.TEXTJOIN("", TRUE, _xlfn.XLOOKUP(TRUE, VALUE(表格1[[#This Row],[年月]]) &lt;= VALUE($R$8:$R$12), $Q$8:$Q$12)) &amp; "年度"</f>
        <v>2024年度</v>
      </c>
    </row>
    <row r="6545" spans="1:13" x14ac:dyDescent="0.3">
      <c r="A6545" s="2">
        <v>202402</v>
      </c>
      <c r="B6545" s="19">
        <f>DATE(表格1[[#This Row],[年]],表格1[[#This Row],[月]],1)</f>
        <v>45323</v>
      </c>
      <c r="C6545" s="2" t="str">
        <f>LEFT(表格1[[#This Row],[年月]],4)</f>
        <v>2024</v>
      </c>
      <c r="D6545" s="2" t="str">
        <f>RIGHT(表格1[[#This Row],[年月]],2)</f>
        <v>02</v>
      </c>
      <c r="E6545" s="5">
        <v>10010000</v>
      </c>
      <c r="F6545" s="2" t="str">
        <f>VLOOKUP(TEXT(表格1[[#This Row],[地區]],"00000000"),縣市代碼,2,0)</f>
        <v>嘉義縣</v>
      </c>
      <c r="G6545" s="2" t="s">
        <v>9</v>
      </c>
      <c r="H6545" s="13">
        <v>490676</v>
      </c>
      <c r="I6545" s="14">
        <v>665289530</v>
      </c>
      <c r="J6545" s="14">
        <f>表格1[[#This Row],[信用卡交易筆數]]/1000</f>
        <v>490.67599999999999</v>
      </c>
      <c r="K6545" s="14">
        <f>表格1[[#This Row],[信用卡交易金額'[新臺幣']]]/1000</f>
        <v>665289.53</v>
      </c>
      <c r="L6545" s="14">
        <f>表格1[[#This Row],[信用卡交易金額'[新臺幣']]]/1000000</f>
        <v>665.28953000000001</v>
      </c>
      <c r="M6545" s="14" t="str" cm="1">
        <f t="array" ref="M6545">_xlfn.TEXTJOIN("", TRUE, _xlfn.XLOOKUP(TRUE, VALUE(表格1[[#This Row],[年月]]) &lt;= VALUE($R$8:$R$12), $Q$8:$Q$12)) &amp; "年度"</f>
        <v>2024年度</v>
      </c>
    </row>
    <row r="6546" spans="1:13" x14ac:dyDescent="0.3">
      <c r="A6546" s="2">
        <v>202402</v>
      </c>
      <c r="B6546" s="19">
        <f>DATE(表格1[[#This Row],[年]],表格1[[#This Row],[月]],1)</f>
        <v>45323</v>
      </c>
      <c r="C6546" s="2" t="str">
        <f>LEFT(表格1[[#This Row],[年月]],4)</f>
        <v>2024</v>
      </c>
      <c r="D6546" s="2" t="str">
        <f>RIGHT(表格1[[#This Row],[年月]],2)</f>
        <v>02</v>
      </c>
      <c r="E6546" s="5">
        <v>10010000</v>
      </c>
      <c r="F6546" s="2" t="str">
        <f>VLOOKUP(TEXT(表格1[[#This Row],[地區]],"00000000"),縣市代碼,2,0)</f>
        <v>嘉義縣</v>
      </c>
      <c r="G6546" s="2" t="s">
        <v>10</v>
      </c>
      <c r="H6546" s="13">
        <v>277469</v>
      </c>
      <c r="I6546" s="14">
        <v>723397135</v>
      </c>
      <c r="J6546" s="14">
        <f>表格1[[#This Row],[信用卡交易筆數]]/1000</f>
        <v>277.46899999999999</v>
      </c>
      <c r="K6546" s="14">
        <f>表格1[[#This Row],[信用卡交易金額'[新臺幣']]]/1000</f>
        <v>723397.13500000001</v>
      </c>
      <c r="L6546" s="14">
        <f>表格1[[#This Row],[信用卡交易金額'[新臺幣']]]/1000000</f>
        <v>723.39713500000005</v>
      </c>
      <c r="M6546" s="14" t="str" cm="1">
        <f t="array" ref="M6546">_xlfn.TEXTJOIN("", TRUE, _xlfn.XLOOKUP(TRUE, VALUE(表格1[[#This Row],[年月]]) &lt;= VALUE($R$8:$R$12), $Q$8:$Q$12)) &amp; "年度"</f>
        <v>2024年度</v>
      </c>
    </row>
    <row r="6547" spans="1:13" x14ac:dyDescent="0.3">
      <c r="A6547" s="2">
        <v>202402</v>
      </c>
      <c r="B6547" s="19">
        <f>DATE(表格1[[#This Row],[年]],表格1[[#This Row],[月]],1)</f>
        <v>45323</v>
      </c>
      <c r="C6547" s="2" t="str">
        <f>LEFT(表格1[[#This Row],[年月]],4)</f>
        <v>2024</v>
      </c>
      <c r="D6547" s="2" t="str">
        <f>RIGHT(表格1[[#This Row],[年月]],2)</f>
        <v>02</v>
      </c>
      <c r="E6547" s="5">
        <v>10020000</v>
      </c>
      <c r="F6547" s="2" t="str">
        <f>VLOOKUP(TEXT(表格1[[#This Row],[地區]],"00000000"),縣市代碼,2,0)</f>
        <v>嘉義市</v>
      </c>
      <c r="G6547" s="2" t="s">
        <v>4</v>
      </c>
      <c r="H6547" s="13">
        <v>528637</v>
      </c>
      <c r="I6547" s="14">
        <v>279079828</v>
      </c>
      <c r="J6547" s="14">
        <f>表格1[[#This Row],[信用卡交易筆數]]/1000</f>
        <v>528.63699999999994</v>
      </c>
      <c r="K6547" s="14">
        <f>表格1[[#This Row],[信用卡交易金額'[新臺幣']]]/1000</f>
        <v>279079.82799999998</v>
      </c>
      <c r="L6547" s="14">
        <f>表格1[[#This Row],[信用卡交易金額'[新臺幣']]]/1000000</f>
        <v>279.07982800000002</v>
      </c>
      <c r="M6547" s="14" t="str" cm="1">
        <f t="array" ref="M6547">_xlfn.TEXTJOIN("", TRUE, _xlfn.XLOOKUP(TRUE, VALUE(表格1[[#This Row],[年月]]) &lt;= VALUE($R$8:$R$12), $Q$8:$Q$12)) &amp; "年度"</f>
        <v>2024年度</v>
      </c>
    </row>
    <row r="6548" spans="1:13" x14ac:dyDescent="0.3">
      <c r="A6548" s="2">
        <v>202402</v>
      </c>
      <c r="B6548" s="19">
        <f>DATE(表格1[[#This Row],[年]],表格1[[#This Row],[月]],1)</f>
        <v>45323</v>
      </c>
      <c r="C6548" s="2" t="str">
        <f>LEFT(表格1[[#This Row],[年月]],4)</f>
        <v>2024</v>
      </c>
      <c r="D6548" s="2" t="str">
        <f>RIGHT(表格1[[#This Row],[年月]],2)</f>
        <v>02</v>
      </c>
      <c r="E6548" s="5">
        <v>10020000</v>
      </c>
      <c r="F6548" s="2" t="str">
        <f>VLOOKUP(TEXT(表格1[[#This Row],[地區]],"00000000"),縣市代碼,2,0)</f>
        <v>嘉義市</v>
      </c>
      <c r="G6548" s="2" t="s">
        <v>5</v>
      </c>
      <c r="H6548" s="13">
        <v>38178</v>
      </c>
      <c r="I6548" s="14">
        <v>114868808</v>
      </c>
      <c r="J6548" s="14">
        <f>表格1[[#This Row],[信用卡交易筆數]]/1000</f>
        <v>38.177999999999997</v>
      </c>
      <c r="K6548" s="14">
        <f>表格1[[#This Row],[信用卡交易金額'[新臺幣']]]/1000</f>
        <v>114868.808</v>
      </c>
      <c r="L6548" s="14">
        <f>表格1[[#This Row],[信用卡交易金額'[新臺幣']]]/1000000</f>
        <v>114.868808</v>
      </c>
      <c r="M6548" s="14" t="str" cm="1">
        <f t="array" ref="M6548">_xlfn.TEXTJOIN("", TRUE, _xlfn.XLOOKUP(TRUE, VALUE(表格1[[#This Row],[年月]]) &lt;= VALUE($R$8:$R$12), $Q$8:$Q$12)) &amp; "年度"</f>
        <v>2024年度</v>
      </c>
    </row>
    <row r="6549" spans="1:13" x14ac:dyDescent="0.3">
      <c r="A6549" s="2">
        <v>202402</v>
      </c>
      <c r="B6549" s="19">
        <f>DATE(表格1[[#This Row],[年]],表格1[[#This Row],[月]],1)</f>
        <v>45323</v>
      </c>
      <c r="C6549" s="2" t="str">
        <f>LEFT(表格1[[#This Row],[年月]],4)</f>
        <v>2024</v>
      </c>
      <c r="D6549" s="2" t="str">
        <f>RIGHT(表格1[[#This Row],[年月]],2)</f>
        <v>02</v>
      </c>
      <c r="E6549" s="5">
        <v>10020000</v>
      </c>
      <c r="F6549" s="2" t="str">
        <f>VLOOKUP(TEXT(表格1[[#This Row],[地區]],"00000000"),縣市代碼,2,0)</f>
        <v>嘉義市</v>
      </c>
      <c r="G6549" s="2" t="s">
        <v>6</v>
      </c>
      <c r="H6549" s="13">
        <v>55954</v>
      </c>
      <c r="I6549" s="14">
        <v>180215016</v>
      </c>
      <c r="J6549" s="14">
        <f>表格1[[#This Row],[信用卡交易筆數]]/1000</f>
        <v>55.954000000000001</v>
      </c>
      <c r="K6549" s="14">
        <f>表格1[[#This Row],[信用卡交易金額'[新臺幣']]]/1000</f>
        <v>180215.016</v>
      </c>
      <c r="L6549" s="14">
        <f>表格1[[#This Row],[信用卡交易金額'[新臺幣']]]/1000000</f>
        <v>180.21501599999999</v>
      </c>
      <c r="M6549" s="14" t="str" cm="1">
        <f t="array" ref="M6549">_xlfn.TEXTJOIN("", TRUE, _xlfn.XLOOKUP(TRUE, VALUE(表格1[[#This Row],[年月]]) &lt;= VALUE($R$8:$R$12), $Q$8:$Q$12)) &amp; "年度"</f>
        <v>2024年度</v>
      </c>
    </row>
    <row r="6550" spans="1:13" x14ac:dyDescent="0.3">
      <c r="A6550" s="2">
        <v>202402</v>
      </c>
      <c r="B6550" s="19">
        <f>DATE(表格1[[#This Row],[年]],表格1[[#This Row],[月]],1)</f>
        <v>45323</v>
      </c>
      <c r="C6550" s="2" t="str">
        <f>LEFT(表格1[[#This Row],[年月]],4)</f>
        <v>2024</v>
      </c>
      <c r="D6550" s="2" t="str">
        <f>RIGHT(表格1[[#This Row],[年月]],2)</f>
        <v>02</v>
      </c>
      <c r="E6550" s="5">
        <v>10020000</v>
      </c>
      <c r="F6550" s="2" t="str">
        <f>VLOOKUP(TEXT(表格1[[#This Row],[地區]],"00000000"),縣市代碼,2,0)</f>
        <v>嘉義市</v>
      </c>
      <c r="G6550" s="2" t="s">
        <v>7</v>
      </c>
      <c r="H6550" s="13">
        <v>307813</v>
      </c>
      <c r="I6550" s="14">
        <v>317774797</v>
      </c>
      <c r="J6550" s="14">
        <f>表格1[[#This Row],[信用卡交易筆數]]/1000</f>
        <v>307.81299999999999</v>
      </c>
      <c r="K6550" s="14">
        <f>表格1[[#This Row],[信用卡交易金額'[新臺幣']]]/1000</f>
        <v>317774.79700000002</v>
      </c>
      <c r="L6550" s="14">
        <f>表格1[[#This Row],[信用卡交易金額'[新臺幣']]]/1000000</f>
        <v>317.77479699999998</v>
      </c>
      <c r="M6550" s="14" t="str" cm="1">
        <f t="array" ref="M6550">_xlfn.TEXTJOIN("", TRUE, _xlfn.XLOOKUP(TRUE, VALUE(表格1[[#This Row],[年月]]) &lt;= VALUE($R$8:$R$12), $Q$8:$Q$12)) &amp; "年度"</f>
        <v>2024年度</v>
      </c>
    </row>
    <row r="6551" spans="1:13" x14ac:dyDescent="0.3">
      <c r="A6551" s="2">
        <v>202402</v>
      </c>
      <c r="B6551" s="19">
        <f>DATE(表格1[[#This Row],[年]],表格1[[#This Row],[月]],1)</f>
        <v>45323</v>
      </c>
      <c r="C6551" s="2" t="str">
        <f>LEFT(表格1[[#This Row],[年月]],4)</f>
        <v>2024</v>
      </c>
      <c r="D6551" s="2" t="str">
        <f>RIGHT(表格1[[#This Row],[年月]],2)</f>
        <v>02</v>
      </c>
      <c r="E6551" s="5">
        <v>10020000</v>
      </c>
      <c r="F6551" s="2" t="str">
        <f>VLOOKUP(TEXT(表格1[[#This Row],[地區]],"00000000"),縣市代碼,2,0)</f>
        <v>嘉義市</v>
      </c>
      <c r="G6551" s="2" t="s">
        <v>8</v>
      </c>
      <c r="H6551" s="13">
        <v>223939</v>
      </c>
      <c r="I6551" s="14">
        <v>485655842</v>
      </c>
      <c r="J6551" s="14">
        <f>表格1[[#This Row],[信用卡交易筆數]]/1000</f>
        <v>223.93899999999999</v>
      </c>
      <c r="K6551" s="14">
        <f>表格1[[#This Row],[信用卡交易金額'[新臺幣']]]/1000</f>
        <v>485655.842</v>
      </c>
      <c r="L6551" s="14">
        <f>表格1[[#This Row],[信用卡交易金額'[新臺幣']]]/1000000</f>
        <v>485.65584200000001</v>
      </c>
      <c r="M6551" s="14" t="str" cm="1">
        <f t="array" ref="M6551">_xlfn.TEXTJOIN("", TRUE, _xlfn.XLOOKUP(TRUE, VALUE(表格1[[#This Row],[年月]]) &lt;= VALUE($R$8:$R$12), $Q$8:$Q$12)) &amp; "年度"</f>
        <v>2024年度</v>
      </c>
    </row>
    <row r="6552" spans="1:13" x14ac:dyDescent="0.3">
      <c r="A6552" s="2">
        <v>202402</v>
      </c>
      <c r="B6552" s="19">
        <f>DATE(表格1[[#This Row],[年]],表格1[[#This Row],[月]],1)</f>
        <v>45323</v>
      </c>
      <c r="C6552" s="2" t="str">
        <f>LEFT(表格1[[#This Row],[年月]],4)</f>
        <v>2024</v>
      </c>
      <c r="D6552" s="2" t="str">
        <f>RIGHT(表格1[[#This Row],[年月]],2)</f>
        <v>02</v>
      </c>
      <c r="E6552" s="5">
        <v>10020000</v>
      </c>
      <c r="F6552" s="2" t="str">
        <f>VLOOKUP(TEXT(表格1[[#This Row],[地區]],"00000000"),縣市代碼,2,0)</f>
        <v>嘉義市</v>
      </c>
      <c r="G6552" s="2" t="s">
        <v>9</v>
      </c>
      <c r="H6552" s="13">
        <v>492278</v>
      </c>
      <c r="I6552" s="14">
        <v>718319629</v>
      </c>
      <c r="J6552" s="14">
        <f>表格1[[#This Row],[信用卡交易筆數]]/1000</f>
        <v>492.27800000000002</v>
      </c>
      <c r="K6552" s="14">
        <f>表格1[[#This Row],[信用卡交易金額'[新臺幣']]]/1000</f>
        <v>718319.62899999996</v>
      </c>
      <c r="L6552" s="14">
        <f>表格1[[#This Row],[信用卡交易金額'[新臺幣']]]/1000000</f>
        <v>718.31962899999996</v>
      </c>
      <c r="M6552" s="14" t="str" cm="1">
        <f t="array" ref="M6552">_xlfn.TEXTJOIN("", TRUE, _xlfn.XLOOKUP(TRUE, VALUE(表格1[[#This Row],[年月]]) &lt;= VALUE($R$8:$R$12), $Q$8:$Q$12)) &amp; "年度"</f>
        <v>2024年度</v>
      </c>
    </row>
    <row r="6553" spans="1:13" x14ac:dyDescent="0.3">
      <c r="A6553" s="2">
        <v>202402</v>
      </c>
      <c r="B6553" s="19">
        <f>DATE(表格1[[#This Row],[年]],表格1[[#This Row],[月]],1)</f>
        <v>45323</v>
      </c>
      <c r="C6553" s="2" t="str">
        <f>LEFT(表格1[[#This Row],[年月]],4)</f>
        <v>2024</v>
      </c>
      <c r="D6553" s="2" t="str">
        <f>RIGHT(表格1[[#This Row],[年月]],2)</f>
        <v>02</v>
      </c>
      <c r="E6553" s="5">
        <v>10020000</v>
      </c>
      <c r="F6553" s="2" t="str">
        <f>VLOOKUP(TEXT(表格1[[#This Row],[地區]],"00000000"),縣市代碼,2,0)</f>
        <v>嘉義市</v>
      </c>
      <c r="G6553" s="2" t="s">
        <v>10</v>
      </c>
      <c r="H6553" s="13">
        <v>252898</v>
      </c>
      <c r="I6553" s="14">
        <v>687072466</v>
      </c>
      <c r="J6553" s="14">
        <f>表格1[[#This Row],[信用卡交易筆數]]/1000</f>
        <v>252.898</v>
      </c>
      <c r="K6553" s="14">
        <f>表格1[[#This Row],[信用卡交易金額'[新臺幣']]]/1000</f>
        <v>687072.46600000001</v>
      </c>
      <c r="L6553" s="14">
        <f>表格1[[#This Row],[信用卡交易金額'[新臺幣']]]/1000000</f>
        <v>687.07246599999996</v>
      </c>
      <c r="M6553" s="14" t="str" cm="1">
        <f t="array" ref="M6553">_xlfn.TEXTJOIN("", TRUE, _xlfn.XLOOKUP(TRUE, VALUE(表格1[[#This Row],[年月]]) &lt;= VALUE($R$8:$R$12), $Q$8:$Q$12)) &amp; "年度"</f>
        <v>2024年度</v>
      </c>
    </row>
    <row r="6554" spans="1:13" x14ac:dyDescent="0.3">
      <c r="A6554" s="2">
        <v>202402</v>
      </c>
      <c r="B6554" s="19">
        <f>DATE(表格1[[#This Row],[年]],表格1[[#This Row],[月]],1)</f>
        <v>45323</v>
      </c>
      <c r="C6554" s="2" t="str">
        <f>LEFT(表格1[[#This Row],[年月]],4)</f>
        <v>2024</v>
      </c>
      <c r="D6554" s="2" t="str">
        <f>RIGHT(表格1[[#This Row],[年月]],2)</f>
        <v>02</v>
      </c>
      <c r="E6554" s="5">
        <v>67000000</v>
      </c>
      <c r="F6554" s="2" t="str">
        <f>VLOOKUP(TEXT(表格1[[#This Row],[地區]],"00000000"),縣市代碼,2,0)</f>
        <v>臺南市</v>
      </c>
      <c r="G6554" s="2" t="s">
        <v>4</v>
      </c>
      <c r="H6554" s="13">
        <v>3867370</v>
      </c>
      <c r="I6554" s="14">
        <v>1952960238</v>
      </c>
      <c r="J6554" s="14">
        <f>表格1[[#This Row],[信用卡交易筆數]]/1000</f>
        <v>3867.37</v>
      </c>
      <c r="K6554" s="14">
        <f>表格1[[#This Row],[信用卡交易金額'[新臺幣']]]/1000</f>
        <v>1952960.2379999999</v>
      </c>
      <c r="L6554" s="14">
        <f>表格1[[#This Row],[信用卡交易金額'[新臺幣']]]/1000000</f>
        <v>1952.9602379999999</v>
      </c>
      <c r="M6554" s="14" t="str" cm="1">
        <f t="array" ref="M6554">_xlfn.TEXTJOIN("", TRUE, _xlfn.XLOOKUP(TRUE, VALUE(表格1[[#This Row],[年月]]) &lt;= VALUE($R$8:$R$12), $Q$8:$Q$12)) &amp; "年度"</f>
        <v>2024年度</v>
      </c>
    </row>
    <row r="6555" spans="1:13" x14ac:dyDescent="0.3">
      <c r="A6555" s="2">
        <v>202402</v>
      </c>
      <c r="B6555" s="19">
        <f>DATE(表格1[[#This Row],[年]],表格1[[#This Row],[月]],1)</f>
        <v>45323</v>
      </c>
      <c r="C6555" s="2" t="str">
        <f>LEFT(表格1[[#This Row],[年月]],4)</f>
        <v>2024</v>
      </c>
      <c r="D6555" s="2" t="str">
        <f>RIGHT(表格1[[#This Row],[年月]],2)</f>
        <v>02</v>
      </c>
      <c r="E6555" s="5">
        <v>67000000</v>
      </c>
      <c r="F6555" s="2" t="str">
        <f>VLOOKUP(TEXT(表格1[[#This Row],[地區]],"00000000"),縣市代碼,2,0)</f>
        <v>臺南市</v>
      </c>
      <c r="G6555" s="2" t="s">
        <v>5</v>
      </c>
      <c r="H6555" s="13">
        <v>253178</v>
      </c>
      <c r="I6555" s="14">
        <v>739344325</v>
      </c>
      <c r="J6555" s="14">
        <f>表格1[[#This Row],[信用卡交易筆數]]/1000</f>
        <v>253.178</v>
      </c>
      <c r="K6555" s="14">
        <f>表格1[[#This Row],[信用卡交易金額'[新臺幣']]]/1000</f>
        <v>739344.32499999995</v>
      </c>
      <c r="L6555" s="14">
        <f>表格1[[#This Row],[信用卡交易金額'[新臺幣']]]/1000000</f>
        <v>739.34432500000003</v>
      </c>
      <c r="M6555" s="14" t="str" cm="1">
        <f t="array" ref="M6555">_xlfn.TEXTJOIN("", TRUE, _xlfn.XLOOKUP(TRUE, VALUE(表格1[[#This Row],[年月]]) &lt;= VALUE($R$8:$R$12), $Q$8:$Q$12)) &amp; "年度"</f>
        <v>2024年度</v>
      </c>
    </row>
    <row r="6556" spans="1:13" x14ac:dyDescent="0.3">
      <c r="A6556" s="2">
        <v>202402</v>
      </c>
      <c r="B6556" s="19">
        <f>DATE(表格1[[#This Row],[年]],表格1[[#This Row],[月]],1)</f>
        <v>45323</v>
      </c>
      <c r="C6556" s="2" t="str">
        <f>LEFT(表格1[[#This Row],[年月]],4)</f>
        <v>2024</v>
      </c>
      <c r="D6556" s="2" t="str">
        <f>RIGHT(表格1[[#This Row],[年月]],2)</f>
        <v>02</v>
      </c>
      <c r="E6556" s="5">
        <v>67000000</v>
      </c>
      <c r="F6556" s="2" t="str">
        <f>VLOOKUP(TEXT(表格1[[#This Row],[地區]],"00000000"),縣市代碼,2,0)</f>
        <v>臺南市</v>
      </c>
      <c r="G6556" s="2" t="s">
        <v>6</v>
      </c>
      <c r="H6556" s="13">
        <v>432870</v>
      </c>
      <c r="I6556" s="14">
        <v>1354118407</v>
      </c>
      <c r="J6556" s="14">
        <f>表格1[[#This Row],[信用卡交易筆數]]/1000</f>
        <v>432.87</v>
      </c>
      <c r="K6556" s="14">
        <f>表格1[[#This Row],[信用卡交易金額'[新臺幣']]]/1000</f>
        <v>1354118.4069999999</v>
      </c>
      <c r="L6556" s="14">
        <f>表格1[[#This Row],[信用卡交易金額'[新臺幣']]]/1000000</f>
        <v>1354.1184069999999</v>
      </c>
      <c r="M6556" s="14" t="str" cm="1">
        <f t="array" ref="M6556">_xlfn.TEXTJOIN("", TRUE, _xlfn.XLOOKUP(TRUE, VALUE(表格1[[#This Row],[年月]]) &lt;= VALUE($R$8:$R$12), $Q$8:$Q$12)) &amp; "年度"</f>
        <v>2024年度</v>
      </c>
    </row>
    <row r="6557" spans="1:13" x14ac:dyDescent="0.3">
      <c r="A6557" s="2">
        <v>202402</v>
      </c>
      <c r="B6557" s="19">
        <f>DATE(表格1[[#This Row],[年]],表格1[[#This Row],[月]],1)</f>
        <v>45323</v>
      </c>
      <c r="C6557" s="2" t="str">
        <f>LEFT(表格1[[#This Row],[年月]],4)</f>
        <v>2024</v>
      </c>
      <c r="D6557" s="2" t="str">
        <f>RIGHT(表格1[[#This Row],[年月]],2)</f>
        <v>02</v>
      </c>
      <c r="E6557" s="5">
        <v>67000000</v>
      </c>
      <c r="F6557" s="2" t="str">
        <f>VLOOKUP(TEXT(表格1[[#This Row],[地區]],"00000000"),縣市代碼,2,0)</f>
        <v>臺南市</v>
      </c>
      <c r="G6557" s="2" t="s">
        <v>7</v>
      </c>
      <c r="H6557" s="13">
        <v>2269180</v>
      </c>
      <c r="I6557" s="14">
        <v>2342620056</v>
      </c>
      <c r="J6557" s="14">
        <f>表格1[[#This Row],[信用卡交易筆數]]/1000</f>
        <v>2269.1799999999998</v>
      </c>
      <c r="K6557" s="14">
        <f>表格1[[#This Row],[信用卡交易金額'[新臺幣']]]/1000</f>
        <v>2342620.0559999999</v>
      </c>
      <c r="L6557" s="14">
        <f>表格1[[#This Row],[信用卡交易金額'[新臺幣']]]/1000000</f>
        <v>2342.6200560000002</v>
      </c>
      <c r="M6557" s="14" t="str" cm="1">
        <f t="array" ref="M6557">_xlfn.TEXTJOIN("", TRUE, _xlfn.XLOOKUP(TRUE, VALUE(表格1[[#This Row],[年月]]) &lt;= VALUE($R$8:$R$12), $Q$8:$Q$12)) &amp; "年度"</f>
        <v>2024年度</v>
      </c>
    </row>
    <row r="6558" spans="1:13" x14ac:dyDescent="0.3">
      <c r="A6558" s="2">
        <v>202402</v>
      </c>
      <c r="B6558" s="19">
        <f>DATE(表格1[[#This Row],[年]],表格1[[#This Row],[月]],1)</f>
        <v>45323</v>
      </c>
      <c r="C6558" s="2" t="str">
        <f>LEFT(表格1[[#This Row],[年月]],4)</f>
        <v>2024</v>
      </c>
      <c r="D6558" s="2" t="str">
        <f>RIGHT(表格1[[#This Row],[年月]],2)</f>
        <v>02</v>
      </c>
      <c r="E6558" s="5">
        <v>67000000</v>
      </c>
      <c r="F6558" s="2" t="str">
        <f>VLOOKUP(TEXT(表格1[[#This Row],[地區]],"00000000"),縣市代碼,2,0)</f>
        <v>臺南市</v>
      </c>
      <c r="G6558" s="2" t="s">
        <v>8</v>
      </c>
      <c r="H6558" s="13">
        <v>1670430</v>
      </c>
      <c r="I6558" s="14">
        <v>3447106156</v>
      </c>
      <c r="J6558" s="14">
        <f>表格1[[#This Row],[信用卡交易筆數]]/1000</f>
        <v>1670.43</v>
      </c>
      <c r="K6558" s="14">
        <f>表格1[[#This Row],[信用卡交易金額'[新臺幣']]]/1000</f>
        <v>3447106.156</v>
      </c>
      <c r="L6558" s="14">
        <f>表格1[[#This Row],[信用卡交易金額'[新臺幣']]]/1000000</f>
        <v>3447.1061559999998</v>
      </c>
      <c r="M6558" s="14" t="str" cm="1">
        <f t="array" ref="M6558">_xlfn.TEXTJOIN("", TRUE, _xlfn.XLOOKUP(TRUE, VALUE(表格1[[#This Row],[年月]]) &lt;= VALUE($R$8:$R$12), $Q$8:$Q$12)) &amp; "年度"</f>
        <v>2024年度</v>
      </c>
    </row>
    <row r="6559" spans="1:13" x14ac:dyDescent="0.3">
      <c r="A6559" s="2">
        <v>202402</v>
      </c>
      <c r="B6559" s="19">
        <f>DATE(表格1[[#This Row],[年]],表格1[[#This Row],[月]],1)</f>
        <v>45323</v>
      </c>
      <c r="C6559" s="2" t="str">
        <f>LEFT(表格1[[#This Row],[年月]],4)</f>
        <v>2024</v>
      </c>
      <c r="D6559" s="2" t="str">
        <f>RIGHT(表格1[[#This Row],[年月]],2)</f>
        <v>02</v>
      </c>
      <c r="E6559" s="5">
        <v>67000000</v>
      </c>
      <c r="F6559" s="2" t="str">
        <f>VLOOKUP(TEXT(表格1[[#This Row],[地區]],"00000000"),縣市代碼,2,0)</f>
        <v>臺南市</v>
      </c>
      <c r="G6559" s="2" t="s">
        <v>9</v>
      </c>
      <c r="H6559" s="13">
        <v>3581680</v>
      </c>
      <c r="I6559" s="14">
        <v>5092221674</v>
      </c>
      <c r="J6559" s="14">
        <f>表格1[[#This Row],[信用卡交易筆數]]/1000</f>
        <v>3581.68</v>
      </c>
      <c r="K6559" s="14">
        <f>表格1[[#This Row],[信用卡交易金額'[新臺幣']]]/1000</f>
        <v>5092221.6739999996</v>
      </c>
      <c r="L6559" s="14">
        <f>表格1[[#This Row],[信用卡交易金額'[新臺幣']]]/1000000</f>
        <v>5092.2216740000003</v>
      </c>
      <c r="M6559" s="14" t="str" cm="1">
        <f t="array" ref="M6559">_xlfn.TEXTJOIN("", TRUE, _xlfn.XLOOKUP(TRUE, VALUE(表格1[[#This Row],[年月]]) &lt;= VALUE($R$8:$R$12), $Q$8:$Q$12)) &amp; "年度"</f>
        <v>2024年度</v>
      </c>
    </row>
    <row r="6560" spans="1:13" x14ac:dyDescent="0.3">
      <c r="A6560" s="2">
        <v>202402</v>
      </c>
      <c r="B6560" s="19">
        <f>DATE(表格1[[#This Row],[年]],表格1[[#This Row],[月]],1)</f>
        <v>45323</v>
      </c>
      <c r="C6560" s="2" t="str">
        <f>LEFT(表格1[[#This Row],[年月]],4)</f>
        <v>2024</v>
      </c>
      <c r="D6560" s="2" t="str">
        <f>RIGHT(表格1[[#This Row],[年月]],2)</f>
        <v>02</v>
      </c>
      <c r="E6560" s="5">
        <v>67000000</v>
      </c>
      <c r="F6560" s="2" t="str">
        <f>VLOOKUP(TEXT(表格1[[#This Row],[地區]],"00000000"),縣市代碼,2,0)</f>
        <v>臺南市</v>
      </c>
      <c r="G6560" s="2" t="s">
        <v>10</v>
      </c>
      <c r="H6560" s="13">
        <v>1922485</v>
      </c>
      <c r="I6560" s="14">
        <v>4898606658</v>
      </c>
      <c r="J6560" s="14">
        <f>表格1[[#This Row],[信用卡交易筆數]]/1000</f>
        <v>1922.4849999999999</v>
      </c>
      <c r="K6560" s="14">
        <f>表格1[[#This Row],[信用卡交易金額'[新臺幣']]]/1000</f>
        <v>4898606.6579999998</v>
      </c>
      <c r="L6560" s="14">
        <f>表格1[[#This Row],[信用卡交易金額'[新臺幣']]]/1000000</f>
        <v>4898.6066579999997</v>
      </c>
      <c r="M6560" s="14" t="str" cm="1">
        <f t="array" ref="M6560">_xlfn.TEXTJOIN("", TRUE, _xlfn.XLOOKUP(TRUE, VALUE(表格1[[#This Row],[年月]]) &lt;= VALUE($R$8:$R$12), $Q$8:$Q$12)) &amp; "年度"</f>
        <v>2024年度</v>
      </c>
    </row>
    <row r="6561" spans="1:13" x14ac:dyDescent="0.3">
      <c r="A6561" s="2">
        <v>202402</v>
      </c>
      <c r="B6561" s="19">
        <f>DATE(表格1[[#This Row],[年]],表格1[[#This Row],[月]],1)</f>
        <v>45323</v>
      </c>
      <c r="C6561" s="2" t="str">
        <f>LEFT(表格1[[#This Row],[年月]],4)</f>
        <v>2024</v>
      </c>
      <c r="D6561" s="2" t="str">
        <f>RIGHT(表格1[[#This Row],[年月]],2)</f>
        <v>02</v>
      </c>
      <c r="E6561" s="5">
        <v>64000000</v>
      </c>
      <c r="F6561" s="2" t="str">
        <f>VLOOKUP(TEXT(表格1[[#This Row],[地區]],"00000000"),縣市代碼,2,0)</f>
        <v>高雄市</v>
      </c>
      <c r="G6561" s="2" t="s">
        <v>4</v>
      </c>
      <c r="H6561" s="13">
        <v>6281037</v>
      </c>
      <c r="I6561" s="14">
        <v>3523586755</v>
      </c>
      <c r="J6561" s="14">
        <f>表格1[[#This Row],[信用卡交易筆數]]/1000</f>
        <v>6281.0370000000003</v>
      </c>
      <c r="K6561" s="14">
        <f>表格1[[#This Row],[信用卡交易金額'[新臺幣']]]/1000</f>
        <v>3523586.7549999999</v>
      </c>
      <c r="L6561" s="14">
        <f>表格1[[#This Row],[信用卡交易金額'[新臺幣']]]/1000000</f>
        <v>3523.5867549999998</v>
      </c>
      <c r="M6561" s="14" t="str" cm="1">
        <f t="array" ref="M6561">_xlfn.TEXTJOIN("", TRUE, _xlfn.XLOOKUP(TRUE, VALUE(表格1[[#This Row],[年月]]) &lt;= VALUE($R$8:$R$12), $Q$8:$Q$12)) &amp; "年度"</f>
        <v>2024年度</v>
      </c>
    </row>
    <row r="6562" spans="1:13" x14ac:dyDescent="0.3">
      <c r="A6562" s="2">
        <v>202402</v>
      </c>
      <c r="B6562" s="19">
        <f>DATE(表格1[[#This Row],[年]],表格1[[#This Row],[月]],1)</f>
        <v>45323</v>
      </c>
      <c r="C6562" s="2" t="str">
        <f>LEFT(表格1[[#This Row],[年月]],4)</f>
        <v>2024</v>
      </c>
      <c r="D6562" s="2" t="str">
        <f>RIGHT(表格1[[#This Row],[年月]],2)</f>
        <v>02</v>
      </c>
      <c r="E6562" s="5">
        <v>64000000</v>
      </c>
      <c r="F6562" s="2" t="str">
        <f>VLOOKUP(TEXT(表格1[[#This Row],[地區]],"00000000"),縣市代碼,2,0)</f>
        <v>高雄市</v>
      </c>
      <c r="G6562" s="2" t="s">
        <v>5</v>
      </c>
      <c r="H6562" s="13">
        <v>378314</v>
      </c>
      <c r="I6562" s="14">
        <v>1097825017</v>
      </c>
      <c r="J6562" s="14">
        <f>表格1[[#This Row],[信用卡交易筆數]]/1000</f>
        <v>378.31400000000002</v>
      </c>
      <c r="K6562" s="14">
        <f>表格1[[#This Row],[信用卡交易金額'[新臺幣']]]/1000</f>
        <v>1097825.017</v>
      </c>
      <c r="L6562" s="14">
        <f>表格1[[#This Row],[信用卡交易金額'[新臺幣']]]/1000000</f>
        <v>1097.8250169999999</v>
      </c>
      <c r="M6562" s="14" t="str" cm="1">
        <f t="array" ref="M6562">_xlfn.TEXTJOIN("", TRUE, _xlfn.XLOOKUP(TRUE, VALUE(表格1[[#This Row],[年月]]) &lt;= VALUE($R$8:$R$12), $Q$8:$Q$12)) &amp; "年度"</f>
        <v>2024年度</v>
      </c>
    </row>
    <row r="6563" spans="1:13" x14ac:dyDescent="0.3">
      <c r="A6563" s="2">
        <v>202402</v>
      </c>
      <c r="B6563" s="19">
        <f>DATE(表格1[[#This Row],[年]],表格1[[#This Row],[月]],1)</f>
        <v>45323</v>
      </c>
      <c r="C6563" s="2" t="str">
        <f>LEFT(表格1[[#This Row],[年月]],4)</f>
        <v>2024</v>
      </c>
      <c r="D6563" s="2" t="str">
        <f>RIGHT(表格1[[#This Row],[年月]],2)</f>
        <v>02</v>
      </c>
      <c r="E6563" s="5">
        <v>64000000</v>
      </c>
      <c r="F6563" s="2" t="str">
        <f>VLOOKUP(TEXT(表格1[[#This Row],[地區]],"00000000"),縣市代碼,2,0)</f>
        <v>高雄市</v>
      </c>
      <c r="G6563" s="2" t="s">
        <v>6</v>
      </c>
      <c r="H6563" s="13">
        <v>660466</v>
      </c>
      <c r="I6563" s="14">
        <v>2169851468</v>
      </c>
      <c r="J6563" s="14">
        <f>表格1[[#This Row],[信用卡交易筆數]]/1000</f>
        <v>660.46600000000001</v>
      </c>
      <c r="K6563" s="14">
        <f>表格1[[#This Row],[信用卡交易金額'[新臺幣']]]/1000</f>
        <v>2169851.4679999999</v>
      </c>
      <c r="L6563" s="14">
        <f>表格1[[#This Row],[信用卡交易金額'[新臺幣']]]/1000000</f>
        <v>2169.8514679999998</v>
      </c>
      <c r="M6563" s="14" t="str" cm="1">
        <f t="array" ref="M6563">_xlfn.TEXTJOIN("", TRUE, _xlfn.XLOOKUP(TRUE, VALUE(表格1[[#This Row],[年月]]) &lt;= VALUE($R$8:$R$12), $Q$8:$Q$12)) &amp; "年度"</f>
        <v>2024年度</v>
      </c>
    </row>
    <row r="6564" spans="1:13" x14ac:dyDescent="0.3">
      <c r="A6564" s="2">
        <v>202402</v>
      </c>
      <c r="B6564" s="19">
        <f>DATE(表格1[[#This Row],[年]],表格1[[#This Row],[月]],1)</f>
        <v>45323</v>
      </c>
      <c r="C6564" s="2" t="str">
        <f>LEFT(表格1[[#This Row],[年月]],4)</f>
        <v>2024</v>
      </c>
      <c r="D6564" s="2" t="str">
        <f>RIGHT(表格1[[#This Row],[年月]],2)</f>
        <v>02</v>
      </c>
      <c r="E6564" s="5">
        <v>64000000</v>
      </c>
      <c r="F6564" s="2" t="str">
        <f>VLOOKUP(TEXT(表格1[[#This Row],[地區]],"00000000"),縣市代碼,2,0)</f>
        <v>高雄市</v>
      </c>
      <c r="G6564" s="2" t="s">
        <v>7</v>
      </c>
      <c r="H6564" s="13">
        <v>3437620</v>
      </c>
      <c r="I6564" s="14">
        <v>3490470714</v>
      </c>
      <c r="J6564" s="14">
        <f>表格1[[#This Row],[信用卡交易筆數]]/1000</f>
        <v>3437.62</v>
      </c>
      <c r="K6564" s="14">
        <f>表格1[[#This Row],[信用卡交易金額'[新臺幣']]]/1000</f>
        <v>3490470.7140000002</v>
      </c>
      <c r="L6564" s="14">
        <f>表格1[[#This Row],[信用卡交易金額'[新臺幣']]]/1000000</f>
        <v>3490.470714</v>
      </c>
      <c r="M6564" s="14" t="str" cm="1">
        <f t="array" ref="M6564">_xlfn.TEXTJOIN("", TRUE, _xlfn.XLOOKUP(TRUE, VALUE(表格1[[#This Row],[年月]]) &lt;= VALUE($R$8:$R$12), $Q$8:$Q$12)) &amp; "年度"</f>
        <v>2024年度</v>
      </c>
    </row>
    <row r="6565" spans="1:13" x14ac:dyDescent="0.3">
      <c r="A6565" s="2">
        <v>202402</v>
      </c>
      <c r="B6565" s="19">
        <f>DATE(表格1[[#This Row],[年]],表格1[[#This Row],[月]],1)</f>
        <v>45323</v>
      </c>
      <c r="C6565" s="2" t="str">
        <f>LEFT(表格1[[#This Row],[年月]],4)</f>
        <v>2024</v>
      </c>
      <c r="D6565" s="2" t="str">
        <f>RIGHT(表格1[[#This Row],[年月]],2)</f>
        <v>02</v>
      </c>
      <c r="E6565" s="5">
        <v>64000000</v>
      </c>
      <c r="F6565" s="2" t="str">
        <f>VLOOKUP(TEXT(表格1[[#This Row],[地區]],"00000000"),縣市代碼,2,0)</f>
        <v>高雄市</v>
      </c>
      <c r="G6565" s="2" t="s">
        <v>8</v>
      </c>
      <c r="H6565" s="13">
        <v>2915729</v>
      </c>
      <c r="I6565" s="14">
        <v>5529327901</v>
      </c>
      <c r="J6565" s="14">
        <f>表格1[[#This Row],[信用卡交易筆數]]/1000</f>
        <v>2915.7289999999998</v>
      </c>
      <c r="K6565" s="14">
        <f>表格1[[#This Row],[信用卡交易金額'[新臺幣']]]/1000</f>
        <v>5529327.9009999996</v>
      </c>
      <c r="L6565" s="14">
        <f>表格1[[#This Row],[信用卡交易金額'[新臺幣']]]/1000000</f>
        <v>5529.3279009999997</v>
      </c>
      <c r="M6565" s="14" t="str" cm="1">
        <f t="array" ref="M6565">_xlfn.TEXTJOIN("", TRUE, _xlfn.XLOOKUP(TRUE, VALUE(表格1[[#This Row],[年月]]) &lt;= VALUE($R$8:$R$12), $Q$8:$Q$12)) &amp; "年度"</f>
        <v>2024年度</v>
      </c>
    </row>
    <row r="6566" spans="1:13" x14ac:dyDescent="0.3">
      <c r="A6566" s="2">
        <v>202402</v>
      </c>
      <c r="B6566" s="19">
        <f>DATE(表格1[[#This Row],[年]],表格1[[#This Row],[月]],1)</f>
        <v>45323</v>
      </c>
      <c r="C6566" s="2" t="str">
        <f>LEFT(表格1[[#This Row],[年月]],4)</f>
        <v>2024</v>
      </c>
      <c r="D6566" s="2" t="str">
        <f>RIGHT(表格1[[#This Row],[年月]],2)</f>
        <v>02</v>
      </c>
      <c r="E6566" s="5">
        <v>64000000</v>
      </c>
      <c r="F6566" s="2" t="str">
        <f>VLOOKUP(TEXT(表格1[[#This Row],[地區]],"00000000"),縣市代碼,2,0)</f>
        <v>高雄市</v>
      </c>
      <c r="G6566" s="2" t="s">
        <v>9</v>
      </c>
      <c r="H6566" s="13">
        <v>5650143</v>
      </c>
      <c r="I6566" s="14">
        <v>8024755862</v>
      </c>
      <c r="J6566" s="14">
        <f>表格1[[#This Row],[信用卡交易筆數]]/1000</f>
        <v>5650.143</v>
      </c>
      <c r="K6566" s="14">
        <f>表格1[[#This Row],[信用卡交易金額'[新臺幣']]]/1000</f>
        <v>8024755.8619999997</v>
      </c>
      <c r="L6566" s="14">
        <f>表格1[[#This Row],[信用卡交易金額'[新臺幣']]]/1000000</f>
        <v>8024.755862</v>
      </c>
      <c r="M6566" s="14" t="str" cm="1">
        <f t="array" ref="M6566">_xlfn.TEXTJOIN("", TRUE, _xlfn.XLOOKUP(TRUE, VALUE(表格1[[#This Row],[年月]]) &lt;= VALUE($R$8:$R$12), $Q$8:$Q$12)) &amp; "年度"</f>
        <v>2024年度</v>
      </c>
    </row>
    <row r="6567" spans="1:13" x14ac:dyDescent="0.3">
      <c r="A6567" s="2">
        <v>202402</v>
      </c>
      <c r="B6567" s="19">
        <f>DATE(表格1[[#This Row],[年]],表格1[[#This Row],[月]],1)</f>
        <v>45323</v>
      </c>
      <c r="C6567" s="2" t="str">
        <f>LEFT(表格1[[#This Row],[年月]],4)</f>
        <v>2024</v>
      </c>
      <c r="D6567" s="2" t="str">
        <f>RIGHT(表格1[[#This Row],[年月]],2)</f>
        <v>02</v>
      </c>
      <c r="E6567" s="5">
        <v>64000000</v>
      </c>
      <c r="F6567" s="2" t="str">
        <f>VLOOKUP(TEXT(表格1[[#This Row],[地區]],"00000000"),縣市代碼,2,0)</f>
        <v>高雄市</v>
      </c>
      <c r="G6567" s="2" t="s">
        <v>10</v>
      </c>
      <c r="H6567" s="13">
        <v>2867899</v>
      </c>
      <c r="I6567" s="14">
        <v>7751049508</v>
      </c>
      <c r="J6567" s="14">
        <f>表格1[[#This Row],[信用卡交易筆數]]/1000</f>
        <v>2867.8989999999999</v>
      </c>
      <c r="K6567" s="14">
        <f>表格1[[#This Row],[信用卡交易金額'[新臺幣']]]/1000</f>
        <v>7751049.5080000004</v>
      </c>
      <c r="L6567" s="14">
        <f>表格1[[#This Row],[信用卡交易金額'[新臺幣']]]/1000000</f>
        <v>7751.0495080000001</v>
      </c>
      <c r="M6567" s="14" t="str" cm="1">
        <f t="array" ref="M6567">_xlfn.TEXTJOIN("", TRUE, _xlfn.XLOOKUP(TRUE, VALUE(表格1[[#This Row],[年月]]) &lt;= VALUE($R$8:$R$12), $Q$8:$Q$12)) &amp; "年度"</f>
        <v>2024年度</v>
      </c>
    </row>
    <row r="6568" spans="1:13" x14ac:dyDescent="0.3">
      <c r="A6568" s="2">
        <v>202402</v>
      </c>
      <c r="B6568" s="19">
        <f>DATE(表格1[[#This Row],[年]],表格1[[#This Row],[月]],1)</f>
        <v>45323</v>
      </c>
      <c r="C6568" s="2" t="str">
        <f>LEFT(表格1[[#This Row],[年月]],4)</f>
        <v>2024</v>
      </c>
      <c r="D6568" s="2" t="str">
        <f>RIGHT(表格1[[#This Row],[年月]],2)</f>
        <v>02</v>
      </c>
      <c r="E6568" s="5">
        <v>10013000</v>
      </c>
      <c r="F6568" s="2" t="str">
        <f>VLOOKUP(TEXT(表格1[[#This Row],[地區]],"00000000"),縣市代碼,2,0)</f>
        <v>屏東縣</v>
      </c>
      <c r="G6568" s="2" t="s">
        <v>4</v>
      </c>
      <c r="H6568" s="13">
        <v>895463</v>
      </c>
      <c r="I6568" s="14">
        <v>467630624</v>
      </c>
      <c r="J6568" s="14">
        <f>表格1[[#This Row],[信用卡交易筆數]]/1000</f>
        <v>895.46299999999997</v>
      </c>
      <c r="K6568" s="14">
        <f>表格1[[#This Row],[信用卡交易金額'[新臺幣']]]/1000</f>
        <v>467630.62400000001</v>
      </c>
      <c r="L6568" s="14">
        <f>表格1[[#This Row],[信用卡交易金額'[新臺幣']]]/1000000</f>
        <v>467.63062400000001</v>
      </c>
      <c r="M6568" s="14" t="str" cm="1">
        <f t="array" ref="M6568">_xlfn.TEXTJOIN("", TRUE, _xlfn.XLOOKUP(TRUE, VALUE(表格1[[#This Row],[年月]]) &lt;= VALUE($R$8:$R$12), $Q$8:$Q$12)) &amp; "年度"</f>
        <v>2024年度</v>
      </c>
    </row>
    <row r="6569" spans="1:13" x14ac:dyDescent="0.3">
      <c r="A6569" s="2">
        <v>202402</v>
      </c>
      <c r="B6569" s="19">
        <f>DATE(表格1[[#This Row],[年]],表格1[[#This Row],[月]],1)</f>
        <v>45323</v>
      </c>
      <c r="C6569" s="2" t="str">
        <f>LEFT(表格1[[#This Row],[年月]],4)</f>
        <v>2024</v>
      </c>
      <c r="D6569" s="2" t="str">
        <f>RIGHT(表格1[[#This Row],[年月]],2)</f>
        <v>02</v>
      </c>
      <c r="E6569" s="5">
        <v>10013000</v>
      </c>
      <c r="F6569" s="2" t="str">
        <f>VLOOKUP(TEXT(表格1[[#This Row],[地區]],"00000000"),縣市代碼,2,0)</f>
        <v>屏東縣</v>
      </c>
      <c r="G6569" s="2" t="s">
        <v>5</v>
      </c>
      <c r="H6569" s="13">
        <v>69583</v>
      </c>
      <c r="I6569" s="14">
        <v>178165289</v>
      </c>
      <c r="J6569" s="14">
        <f>表格1[[#This Row],[信用卡交易筆數]]/1000</f>
        <v>69.582999999999998</v>
      </c>
      <c r="K6569" s="14">
        <f>表格1[[#This Row],[信用卡交易金額'[新臺幣']]]/1000</f>
        <v>178165.28899999999</v>
      </c>
      <c r="L6569" s="14">
        <f>表格1[[#This Row],[信用卡交易金額'[新臺幣']]]/1000000</f>
        <v>178.165289</v>
      </c>
      <c r="M6569" s="14" t="str" cm="1">
        <f t="array" ref="M6569">_xlfn.TEXTJOIN("", TRUE, _xlfn.XLOOKUP(TRUE, VALUE(表格1[[#This Row],[年月]]) &lt;= VALUE($R$8:$R$12), $Q$8:$Q$12)) &amp; "年度"</f>
        <v>2024年度</v>
      </c>
    </row>
    <row r="6570" spans="1:13" x14ac:dyDescent="0.3">
      <c r="A6570" s="2">
        <v>202402</v>
      </c>
      <c r="B6570" s="19">
        <f>DATE(表格1[[#This Row],[年]],表格1[[#This Row],[月]],1)</f>
        <v>45323</v>
      </c>
      <c r="C6570" s="2" t="str">
        <f>LEFT(表格1[[#This Row],[年月]],4)</f>
        <v>2024</v>
      </c>
      <c r="D6570" s="2" t="str">
        <f>RIGHT(表格1[[#This Row],[年月]],2)</f>
        <v>02</v>
      </c>
      <c r="E6570" s="5">
        <v>10013000</v>
      </c>
      <c r="F6570" s="2" t="str">
        <f>VLOOKUP(TEXT(表格1[[#This Row],[地區]],"00000000"),縣市代碼,2,0)</f>
        <v>屏東縣</v>
      </c>
      <c r="G6570" s="2" t="s">
        <v>6</v>
      </c>
      <c r="H6570" s="13">
        <v>110014</v>
      </c>
      <c r="I6570" s="14">
        <v>327002175</v>
      </c>
      <c r="J6570" s="14">
        <f>表格1[[#This Row],[信用卡交易筆數]]/1000</f>
        <v>110.014</v>
      </c>
      <c r="K6570" s="14">
        <f>表格1[[#This Row],[信用卡交易金額'[新臺幣']]]/1000</f>
        <v>327002.17499999999</v>
      </c>
      <c r="L6570" s="14">
        <f>表格1[[#This Row],[信用卡交易金額'[新臺幣']]]/1000000</f>
        <v>327.00217500000002</v>
      </c>
      <c r="M6570" s="14" t="str" cm="1">
        <f t="array" ref="M6570">_xlfn.TEXTJOIN("", TRUE, _xlfn.XLOOKUP(TRUE, VALUE(表格1[[#This Row],[年月]]) &lt;= VALUE($R$8:$R$12), $Q$8:$Q$12)) &amp; "年度"</f>
        <v>2024年度</v>
      </c>
    </row>
    <row r="6571" spans="1:13" x14ac:dyDescent="0.3">
      <c r="A6571" s="2">
        <v>202402</v>
      </c>
      <c r="B6571" s="19">
        <f>DATE(表格1[[#This Row],[年]],表格1[[#This Row],[月]],1)</f>
        <v>45323</v>
      </c>
      <c r="C6571" s="2" t="str">
        <f>LEFT(表格1[[#This Row],[年月]],4)</f>
        <v>2024</v>
      </c>
      <c r="D6571" s="2" t="str">
        <f>RIGHT(表格1[[#This Row],[年月]],2)</f>
        <v>02</v>
      </c>
      <c r="E6571" s="5">
        <v>10013000</v>
      </c>
      <c r="F6571" s="2" t="str">
        <f>VLOOKUP(TEXT(表格1[[#This Row],[地區]],"00000000"),縣市代碼,2,0)</f>
        <v>屏東縣</v>
      </c>
      <c r="G6571" s="2" t="s">
        <v>7</v>
      </c>
      <c r="H6571" s="13">
        <v>676204</v>
      </c>
      <c r="I6571" s="14">
        <v>679819735</v>
      </c>
      <c r="J6571" s="14">
        <f>表格1[[#This Row],[信用卡交易筆數]]/1000</f>
        <v>676.20399999999995</v>
      </c>
      <c r="K6571" s="14">
        <f>表格1[[#This Row],[信用卡交易金額'[新臺幣']]]/1000</f>
        <v>679819.73499999999</v>
      </c>
      <c r="L6571" s="14">
        <f>表格1[[#This Row],[信用卡交易金額'[新臺幣']]]/1000000</f>
        <v>679.81973500000004</v>
      </c>
      <c r="M6571" s="14" t="str" cm="1">
        <f t="array" ref="M6571">_xlfn.TEXTJOIN("", TRUE, _xlfn.XLOOKUP(TRUE, VALUE(表格1[[#This Row],[年月]]) &lt;= VALUE($R$8:$R$12), $Q$8:$Q$12)) &amp; "年度"</f>
        <v>2024年度</v>
      </c>
    </row>
    <row r="6572" spans="1:13" x14ac:dyDescent="0.3">
      <c r="A6572" s="2">
        <v>202402</v>
      </c>
      <c r="B6572" s="19">
        <f>DATE(表格1[[#This Row],[年]],表格1[[#This Row],[月]],1)</f>
        <v>45323</v>
      </c>
      <c r="C6572" s="2" t="str">
        <f>LEFT(表格1[[#This Row],[年月]],4)</f>
        <v>2024</v>
      </c>
      <c r="D6572" s="2" t="str">
        <f>RIGHT(表格1[[#This Row],[年月]],2)</f>
        <v>02</v>
      </c>
      <c r="E6572" s="5">
        <v>10013000</v>
      </c>
      <c r="F6572" s="2" t="str">
        <f>VLOOKUP(TEXT(表格1[[#This Row],[地區]],"00000000"),縣市代碼,2,0)</f>
        <v>屏東縣</v>
      </c>
      <c r="G6572" s="2" t="s">
        <v>8</v>
      </c>
      <c r="H6572" s="13">
        <v>461905</v>
      </c>
      <c r="I6572" s="14">
        <v>845450707</v>
      </c>
      <c r="J6572" s="14">
        <f>表格1[[#This Row],[信用卡交易筆數]]/1000</f>
        <v>461.90499999999997</v>
      </c>
      <c r="K6572" s="14">
        <f>表格1[[#This Row],[信用卡交易金額'[新臺幣']]]/1000</f>
        <v>845450.70700000005</v>
      </c>
      <c r="L6572" s="14">
        <f>表格1[[#This Row],[信用卡交易金額'[新臺幣']]]/1000000</f>
        <v>845.45070699999997</v>
      </c>
      <c r="M6572" s="14" t="str" cm="1">
        <f t="array" ref="M6572">_xlfn.TEXTJOIN("", TRUE, _xlfn.XLOOKUP(TRUE, VALUE(表格1[[#This Row],[年月]]) &lt;= VALUE($R$8:$R$12), $Q$8:$Q$12)) &amp; "年度"</f>
        <v>2024年度</v>
      </c>
    </row>
    <row r="6573" spans="1:13" x14ac:dyDescent="0.3">
      <c r="A6573" s="2">
        <v>202402</v>
      </c>
      <c r="B6573" s="19">
        <f>DATE(表格1[[#This Row],[年]],表格1[[#This Row],[月]],1)</f>
        <v>45323</v>
      </c>
      <c r="C6573" s="2" t="str">
        <f>LEFT(表格1[[#This Row],[年月]],4)</f>
        <v>2024</v>
      </c>
      <c r="D6573" s="2" t="str">
        <f>RIGHT(表格1[[#This Row],[年月]],2)</f>
        <v>02</v>
      </c>
      <c r="E6573" s="5">
        <v>10013000</v>
      </c>
      <c r="F6573" s="2" t="str">
        <f>VLOOKUP(TEXT(表格1[[#This Row],[地區]],"00000000"),縣市代碼,2,0)</f>
        <v>屏東縣</v>
      </c>
      <c r="G6573" s="2" t="s">
        <v>9</v>
      </c>
      <c r="H6573" s="13">
        <v>869628</v>
      </c>
      <c r="I6573" s="14">
        <v>1184585253</v>
      </c>
      <c r="J6573" s="14">
        <f>表格1[[#This Row],[信用卡交易筆數]]/1000</f>
        <v>869.62800000000004</v>
      </c>
      <c r="K6573" s="14">
        <f>表格1[[#This Row],[信用卡交易金額'[新臺幣']]]/1000</f>
        <v>1184585.253</v>
      </c>
      <c r="L6573" s="14">
        <f>表格1[[#This Row],[信用卡交易金額'[新臺幣']]]/1000000</f>
        <v>1184.585253</v>
      </c>
      <c r="M6573" s="14" t="str" cm="1">
        <f t="array" ref="M6573">_xlfn.TEXTJOIN("", TRUE, _xlfn.XLOOKUP(TRUE, VALUE(表格1[[#This Row],[年月]]) &lt;= VALUE($R$8:$R$12), $Q$8:$Q$12)) &amp; "年度"</f>
        <v>2024年度</v>
      </c>
    </row>
    <row r="6574" spans="1:13" x14ac:dyDescent="0.3">
      <c r="A6574" s="2">
        <v>202402</v>
      </c>
      <c r="B6574" s="19">
        <f>DATE(表格1[[#This Row],[年]],表格1[[#This Row],[月]],1)</f>
        <v>45323</v>
      </c>
      <c r="C6574" s="2" t="str">
        <f>LEFT(表格1[[#This Row],[年月]],4)</f>
        <v>2024</v>
      </c>
      <c r="D6574" s="2" t="str">
        <f>RIGHT(表格1[[#This Row],[年月]],2)</f>
        <v>02</v>
      </c>
      <c r="E6574" s="5">
        <v>10013000</v>
      </c>
      <c r="F6574" s="2" t="str">
        <f>VLOOKUP(TEXT(表格1[[#This Row],[地區]],"00000000"),縣市代碼,2,0)</f>
        <v>屏東縣</v>
      </c>
      <c r="G6574" s="2" t="s">
        <v>10</v>
      </c>
      <c r="H6574" s="13">
        <v>532811</v>
      </c>
      <c r="I6574" s="14">
        <v>1471982683</v>
      </c>
      <c r="J6574" s="14">
        <f>表格1[[#This Row],[信用卡交易筆數]]/1000</f>
        <v>532.81100000000004</v>
      </c>
      <c r="K6574" s="14">
        <f>表格1[[#This Row],[信用卡交易金額'[新臺幣']]]/1000</f>
        <v>1471982.683</v>
      </c>
      <c r="L6574" s="14">
        <f>表格1[[#This Row],[信用卡交易金額'[新臺幣']]]/1000000</f>
        <v>1471.982683</v>
      </c>
      <c r="M6574" s="14" t="str" cm="1">
        <f t="array" ref="M6574">_xlfn.TEXTJOIN("", TRUE, _xlfn.XLOOKUP(TRUE, VALUE(表格1[[#This Row],[年月]]) &lt;= VALUE($R$8:$R$12), $Q$8:$Q$12)) &amp; "年度"</f>
        <v>2024年度</v>
      </c>
    </row>
    <row r="6575" spans="1:13" x14ac:dyDescent="0.3">
      <c r="A6575" s="2">
        <v>202402</v>
      </c>
      <c r="B6575" s="19">
        <f>DATE(表格1[[#This Row],[年]],表格1[[#This Row],[月]],1)</f>
        <v>45323</v>
      </c>
      <c r="C6575" s="2" t="str">
        <f>LEFT(表格1[[#This Row],[年月]],4)</f>
        <v>2024</v>
      </c>
      <c r="D6575" s="2" t="str">
        <f>RIGHT(表格1[[#This Row],[年月]],2)</f>
        <v>02</v>
      </c>
      <c r="E6575" s="5">
        <v>10017000</v>
      </c>
      <c r="F6575" s="2" t="str">
        <f>VLOOKUP(TEXT(表格1[[#This Row],[地區]],"00000000"),縣市代碼,2,0)</f>
        <v>基隆市</v>
      </c>
      <c r="G6575" s="2" t="s">
        <v>4</v>
      </c>
      <c r="H6575" s="13">
        <v>817355</v>
      </c>
      <c r="I6575" s="14">
        <v>442106562</v>
      </c>
      <c r="J6575" s="14">
        <f>表格1[[#This Row],[信用卡交易筆數]]/1000</f>
        <v>817.35500000000002</v>
      </c>
      <c r="K6575" s="14">
        <f>表格1[[#This Row],[信用卡交易金額'[新臺幣']]]/1000</f>
        <v>442106.56199999998</v>
      </c>
      <c r="L6575" s="14">
        <f>表格1[[#This Row],[信用卡交易金額'[新臺幣']]]/1000000</f>
        <v>442.106562</v>
      </c>
      <c r="M6575" s="14" t="str" cm="1">
        <f t="array" ref="M6575">_xlfn.TEXTJOIN("", TRUE, _xlfn.XLOOKUP(TRUE, VALUE(表格1[[#This Row],[年月]]) &lt;= VALUE($R$8:$R$12), $Q$8:$Q$12)) &amp; "年度"</f>
        <v>2024年度</v>
      </c>
    </row>
    <row r="6576" spans="1:13" x14ac:dyDescent="0.3">
      <c r="A6576" s="2">
        <v>202402</v>
      </c>
      <c r="B6576" s="19">
        <f>DATE(表格1[[#This Row],[年]],表格1[[#This Row],[月]],1)</f>
        <v>45323</v>
      </c>
      <c r="C6576" s="2" t="str">
        <f>LEFT(表格1[[#This Row],[年月]],4)</f>
        <v>2024</v>
      </c>
      <c r="D6576" s="2" t="str">
        <f>RIGHT(表格1[[#This Row],[年月]],2)</f>
        <v>02</v>
      </c>
      <c r="E6576" s="5">
        <v>10017000</v>
      </c>
      <c r="F6576" s="2" t="str">
        <f>VLOOKUP(TEXT(表格1[[#This Row],[地區]],"00000000"),縣市代碼,2,0)</f>
        <v>基隆市</v>
      </c>
      <c r="G6576" s="2" t="s">
        <v>5</v>
      </c>
      <c r="H6576" s="13">
        <v>55949</v>
      </c>
      <c r="I6576" s="14">
        <v>172301336</v>
      </c>
      <c r="J6576" s="14">
        <f>表格1[[#This Row],[信用卡交易筆數]]/1000</f>
        <v>55.948999999999998</v>
      </c>
      <c r="K6576" s="14">
        <f>表格1[[#This Row],[信用卡交易金額'[新臺幣']]]/1000</f>
        <v>172301.33600000001</v>
      </c>
      <c r="L6576" s="14">
        <f>表格1[[#This Row],[信用卡交易金額'[新臺幣']]]/1000000</f>
        <v>172.30133599999999</v>
      </c>
      <c r="M6576" s="14" t="str" cm="1">
        <f t="array" ref="M6576">_xlfn.TEXTJOIN("", TRUE, _xlfn.XLOOKUP(TRUE, VALUE(表格1[[#This Row],[年月]]) &lt;= VALUE($R$8:$R$12), $Q$8:$Q$12)) &amp; "年度"</f>
        <v>2024年度</v>
      </c>
    </row>
    <row r="6577" spans="1:13" x14ac:dyDescent="0.3">
      <c r="A6577" s="2">
        <v>202402</v>
      </c>
      <c r="B6577" s="19">
        <f>DATE(表格1[[#This Row],[年]],表格1[[#This Row],[月]],1)</f>
        <v>45323</v>
      </c>
      <c r="C6577" s="2" t="str">
        <f>LEFT(表格1[[#This Row],[年月]],4)</f>
        <v>2024</v>
      </c>
      <c r="D6577" s="2" t="str">
        <f>RIGHT(表格1[[#This Row],[年月]],2)</f>
        <v>02</v>
      </c>
      <c r="E6577" s="5">
        <v>10017000</v>
      </c>
      <c r="F6577" s="2" t="str">
        <f>VLOOKUP(TEXT(表格1[[#This Row],[地區]],"00000000"),縣市代碼,2,0)</f>
        <v>基隆市</v>
      </c>
      <c r="G6577" s="2" t="s">
        <v>6</v>
      </c>
      <c r="H6577" s="13">
        <v>72360</v>
      </c>
      <c r="I6577" s="14">
        <v>247418037</v>
      </c>
      <c r="J6577" s="14">
        <f>表格1[[#This Row],[信用卡交易筆數]]/1000</f>
        <v>72.36</v>
      </c>
      <c r="K6577" s="14">
        <f>表格1[[#This Row],[信用卡交易金額'[新臺幣']]]/1000</f>
        <v>247418.03700000001</v>
      </c>
      <c r="L6577" s="14">
        <f>表格1[[#This Row],[信用卡交易金額'[新臺幣']]]/1000000</f>
        <v>247.418037</v>
      </c>
      <c r="M6577" s="14" t="str" cm="1">
        <f t="array" ref="M6577">_xlfn.TEXTJOIN("", TRUE, _xlfn.XLOOKUP(TRUE, VALUE(表格1[[#This Row],[年月]]) &lt;= VALUE($R$8:$R$12), $Q$8:$Q$12)) &amp; "年度"</f>
        <v>2024年度</v>
      </c>
    </row>
    <row r="6578" spans="1:13" x14ac:dyDescent="0.3">
      <c r="A6578" s="2">
        <v>202402</v>
      </c>
      <c r="B6578" s="19">
        <f>DATE(表格1[[#This Row],[年]],表格1[[#This Row],[月]],1)</f>
        <v>45323</v>
      </c>
      <c r="C6578" s="2" t="str">
        <f>LEFT(表格1[[#This Row],[年月]],4)</f>
        <v>2024</v>
      </c>
      <c r="D6578" s="2" t="str">
        <f>RIGHT(表格1[[#This Row],[年月]],2)</f>
        <v>02</v>
      </c>
      <c r="E6578" s="5">
        <v>10017000</v>
      </c>
      <c r="F6578" s="2" t="str">
        <f>VLOOKUP(TEXT(表格1[[#This Row],[地區]],"00000000"),縣市代碼,2,0)</f>
        <v>基隆市</v>
      </c>
      <c r="G6578" s="2" t="s">
        <v>7</v>
      </c>
      <c r="H6578" s="13">
        <v>445595</v>
      </c>
      <c r="I6578" s="14">
        <v>428980551</v>
      </c>
      <c r="J6578" s="14">
        <f>表格1[[#This Row],[信用卡交易筆數]]/1000</f>
        <v>445.59500000000003</v>
      </c>
      <c r="K6578" s="14">
        <f>表格1[[#This Row],[信用卡交易金額'[新臺幣']]]/1000</f>
        <v>428980.55099999998</v>
      </c>
      <c r="L6578" s="14">
        <f>表格1[[#This Row],[信用卡交易金額'[新臺幣']]]/1000000</f>
        <v>428.98055099999999</v>
      </c>
      <c r="M6578" s="14" t="str" cm="1">
        <f t="array" ref="M6578">_xlfn.TEXTJOIN("", TRUE, _xlfn.XLOOKUP(TRUE, VALUE(表格1[[#This Row],[年月]]) &lt;= VALUE($R$8:$R$12), $Q$8:$Q$12)) &amp; "年度"</f>
        <v>2024年度</v>
      </c>
    </row>
    <row r="6579" spans="1:13" x14ac:dyDescent="0.3">
      <c r="A6579" s="2">
        <v>202402</v>
      </c>
      <c r="B6579" s="19">
        <f>DATE(表格1[[#This Row],[年]],表格1[[#This Row],[月]],1)</f>
        <v>45323</v>
      </c>
      <c r="C6579" s="2" t="str">
        <f>LEFT(表格1[[#This Row],[年月]],4)</f>
        <v>2024</v>
      </c>
      <c r="D6579" s="2" t="str">
        <f>RIGHT(表格1[[#This Row],[年月]],2)</f>
        <v>02</v>
      </c>
      <c r="E6579" s="5">
        <v>10017000</v>
      </c>
      <c r="F6579" s="2" t="str">
        <f>VLOOKUP(TEXT(表格1[[#This Row],[地區]],"00000000"),縣市代碼,2,0)</f>
        <v>基隆市</v>
      </c>
      <c r="G6579" s="2" t="s">
        <v>8</v>
      </c>
      <c r="H6579" s="13">
        <v>388828</v>
      </c>
      <c r="I6579" s="14">
        <v>722454634</v>
      </c>
      <c r="J6579" s="14">
        <f>表格1[[#This Row],[信用卡交易筆數]]/1000</f>
        <v>388.82799999999997</v>
      </c>
      <c r="K6579" s="14">
        <f>表格1[[#This Row],[信用卡交易金額'[新臺幣']]]/1000</f>
        <v>722454.63399999996</v>
      </c>
      <c r="L6579" s="14">
        <f>表格1[[#This Row],[信用卡交易金額'[新臺幣']]]/1000000</f>
        <v>722.45463400000006</v>
      </c>
      <c r="M6579" s="14" t="str" cm="1">
        <f t="array" ref="M6579">_xlfn.TEXTJOIN("", TRUE, _xlfn.XLOOKUP(TRUE, VALUE(表格1[[#This Row],[年月]]) &lt;= VALUE($R$8:$R$12), $Q$8:$Q$12)) &amp; "年度"</f>
        <v>2024年度</v>
      </c>
    </row>
    <row r="6580" spans="1:13" x14ac:dyDescent="0.3">
      <c r="A6580" s="2">
        <v>202402</v>
      </c>
      <c r="B6580" s="19">
        <f>DATE(表格1[[#This Row],[年]],表格1[[#This Row],[月]],1)</f>
        <v>45323</v>
      </c>
      <c r="C6580" s="2" t="str">
        <f>LEFT(表格1[[#This Row],[年月]],4)</f>
        <v>2024</v>
      </c>
      <c r="D6580" s="2" t="str">
        <f>RIGHT(表格1[[#This Row],[年月]],2)</f>
        <v>02</v>
      </c>
      <c r="E6580" s="5">
        <v>10017000</v>
      </c>
      <c r="F6580" s="2" t="str">
        <f>VLOOKUP(TEXT(表格1[[#This Row],[地區]],"00000000"),縣市代碼,2,0)</f>
        <v>基隆市</v>
      </c>
      <c r="G6580" s="2" t="s">
        <v>9</v>
      </c>
      <c r="H6580" s="13">
        <v>726267</v>
      </c>
      <c r="I6580" s="14">
        <v>905527754</v>
      </c>
      <c r="J6580" s="14">
        <f>表格1[[#This Row],[信用卡交易筆數]]/1000</f>
        <v>726.26700000000005</v>
      </c>
      <c r="K6580" s="14">
        <f>表格1[[#This Row],[信用卡交易金額'[新臺幣']]]/1000</f>
        <v>905527.75399999996</v>
      </c>
      <c r="L6580" s="14">
        <f>表格1[[#This Row],[信用卡交易金額'[新臺幣']]]/1000000</f>
        <v>905.52775399999996</v>
      </c>
      <c r="M6580" s="14" t="str" cm="1">
        <f t="array" ref="M6580">_xlfn.TEXTJOIN("", TRUE, _xlfn.XLOOKUP(TRUE, VALUE(表格1[[#This Row],[年月]]) &lt;= VALUE($R$8:$R$12), $Q$8:$Q$12)) &amp; "年度"</f>
        <v>2024年度</v>
      </c>
    </row>
    <row r="6581" spans="1:13" x14ac:dyDescent="0.3">
      <c r="A6581" s="2">
        <v>202402</v>
      </c>
      <c r="B6581" s="19">
        <f>DATE(表格1[[#This Row],[年]],表格1[[#This Row],[月]],1)</f>
        <v>45323</v>
      </c>
      <c r="C6581" s="2" t="str">
        <f>LEFT(表格1[[#This Row],[年月]],4)</f>
        <v>2024</v>
      </c>
      <c r="D6581" s="2" t="str">
        <f>RIGHT(表格1[[#This Row],[年月]],2)</f>
        <v>02</v>
      </c>
      <c r="E6581" s="5">
        <v>10017000</v>
      </c>
      <c r="F6581" s="2" t="str">
        <f>VLOOKUP(TEXT(表格1[[#This Row],[地區]],"00000000"),縣市代碼,2,0)</f>
        <v>基隆市</v>
      </c>
      <c r="G6581" s="2" t="s">
        <v>10</v>
      </c>
      <c r="H6581" s="13">
        <v>418204</v>
      </c>
      <c r="I6581" s="14">
        <v>938395310</v>
      </c>
      <c r="J6581" s="14">
        <f>表格1[[#This Row],[信用卡交易筆數]]/1000</f>
        <v>418.20400000000001</v>
      </c>
      <c r="K6581" s="14">
        <f>表格1[[#This Row],[信用卡交易金額'[新臺幣']]]/1000</f>
        <v>938395.31</v>
      </c>
      <c r="L6581" s="14">
        <f>表格1[[#This Row],[信用卡交易金額'[新臺幣']]]/1000000</f>
        <v>938.39530999999999</v>
      </c>
      <c r="M6581" s="14" t="str" cm="1">
        <f t="array" ref="M6581">_xlfn.TEXTJOIN("", TRUE, _xlfn.XLOOKUP(TRUE, VALUE(表格1[[#This Row],[年月]]) &lt;= VALUE($R$8:$R$12), $Q$8:$Q$12)) &amp; "年度"</f>
        <v>2024年度</v>
      </c>
    </row>
    <row r="6582" spans="1:13" x14ac:dyDescent="0.3">
      <c r="A6582" s="2">
        <v>202402</v>
      </c>
      <c r="B6582" s="19">
        <f>DATE(表格1[[#This Row],[年]],表格1[[#This Row],[月]],1)</f>
        <v>45323</v>
      </c>
      <c r="C6582" s="2" t="str">
        <f>LEFT(表格1[[#This Row],[年月]],4)</f>
        <v>2024</v>
      </c>
      <c r="D6582" s="2" t="str">
        <f>RIGHT(表格1[[#This Row],[年月]],2)</f>
        <v>02</v>
      </c>
      <c r="E6582" s="5">
        <v>10002000</v>
      </c>
      <c r="F6582" s="2" t="str">
        <f>VLOOKUP(TEXT(表格1[[#This Row],[地區]],"00000000"),縣市代碼,2,0)</f>
        <v>宜蘭縣</v>
      </c>
      <c r="G6582" s="2" t="s">
        <v>4</v>
      </c>
      <c r="H6582" s="13">
        <v>655493</v>
      </c>
      <c r="I6582" s="14">
        <v>319270208</v>
      </c>
      <c r="J6582" s="14">
        <f>表格1[[#This Row],[信用卡交易筆數]]/1000</f>
        <v>655.49300000000005</v>
      </c>
      <c r="K6582" s="14">
        <f>表格1[[#This Row],[信用卡交易金額'[新臺幣']]]/1000</f>
        <v>319270.20799999998</v>
      </c>
      <c r="L6582" s="14">
        <f>表格1[[#This Row],[信用卡交易金額'[新臺幣']]]/1000000</f>
        <v>319.27020800000003</v>
      </c>
      <c r="M6582" s="14" t="str" cm="1">
        <f t="array" ref="M6582">_xlfn.TEXTJOIN("", TRUE, _xlfn.XLOOKUP(TRUE, VALUE(表格1[[#This Row],[年月]]) &lt;= VALUE($R$8:$R$12), $Q$8:$Q$12)) &amp; "年度"</f>
        <v>2024年度</v>
      </c>
    </row>
    <row r="6583" spans="1:13" x14ac:dyDescent="0.3">
      <c r="A6583" s="2">
        <v>202402</v>
      </c>
      <c r="B6583" s="19">
        <f>DATE(表格1[[#This Row],[年]],表格1[[#This Row],[月]],1)</f>
        <v>45323</v>
      </c>
      <c r="C6583" s="2" t="str">
        <f>LEFT(表格1[[#This Row],[年月]],4)</f>
        <v>2024</v>
      </c>
      <c r="D6583" s="2" t="str">
        <f>RIGHT(表格1[[#This Row],[年月]],2)</f>
        <v>02</v>
      </c>
      <c r="E6583" s="5">
        <v>10002000</v>
      </c>
      <c r="F6583" s="2" t="str">
        <f>VLOOKUP(TEXT(表格1[[#This Row],[地區]],"00000000"),縣市代碼,2,0)</f>
        <v>宜蘭縣</v>
      </c>
      <c r="G6583" s="2" t="s">
        <v>5</v>
      </c>
      <c r="H6583" s="13">
        <v>47349</v>
      </c>
      <c r="I6583" s="14">
        <v>136202469</v>
      </c>
      <c r="J6583" s="14">
        <f>表格1[[#This Row],[信用卡交易筆數]]/1000</f>
        <v>47.348999999999997</v>
      </c>
      <c r="K6583" s="14">
        <f>表格1[[#This Row],[信用卡交易金額'[新臺幣']]]/1000</f>
        <v>136202.46900000001</v>
      </c>
      <c r="L6583" s="14">
        <f>表格1[[#This Row],[信用卡交易金額'[新臺幣']]]/1000000</f>
        <v>136.20246900000001</v>
      </c>
      <c r="M6583" s="14" t="str" cm="1">
        <f t="array" ref="M6583">_xlfn.TEXTJOIN("", TRUE, _xlfn.XLOOKUP(TRUE, VALUE(表格1[[#This Row],[年月]]) &lt;= VALUE($R$8:$R$12), $Q$8:$Q$12)) &amp; "年度"</f>
        <v>2024年度</v>
      </c>
    </row>
    <row r="6584" spans="1:13" x14ac:dyDescent="0.3">
      <c r="A6584" s="2">
        <v>202402</v>
      </c>
      <c r="B6584" s="19">
        <f>DATE(表格1[[#This Row],[年]],表格1[[#This Row],[月]],1)</f>
        <v>45323</v>
      </c>
      <c r="C6584" s="2" t="str">
        <f>LEFT(表格1[[#This Row],[年月]],4)</f>
        <v>2024</v>
      </c>
      <c r="D6584" s="2" t="str">
        <f>RIGHT(表格1[[#This Row],[年月]],2)</f>
        <v>02</v>
      </c>
      <c r="E6584" s="5">
        <v>10002000</v>
      </c>
      <c r="F6584" s="2" t="str">
        <f>VLOOKUP(TEXT(表格1[[#This Row],[地區]],"00000000"),縣市代碼,2,0)</f>
        <v>宜蘭縣</v>
      </c>
      <c r="G6584" s="2" t="s">
        <v>6</v>
      </c>
      <c r="H6584" s="13">
        <v>75616</v>
      </c>
      <c r="I6584" s="14">
        <v>239901326</v>
      </c>
      <c r="J6584" s="14">
        <f>表格1[[#This Row],[信用卡交易筆數]]/1000</f>
        <v>75.616</v>
      </c>
      <c r="K6584" s="14">
        <f>表格1[[#This Row],[信用卡交易金額'[新臺幣']]]/1000</f>
        <v>239901.326</v>
      </c>
      <c r="L6584" s="14">
        <f>表格1[[#This Row],[信用卡交易金額'[新臺幣']]]/1000000</f>
        <v>239.90132600000001</v>
      </c>
      <c r="M6584" s="14" t="str" cm="1">
        <f t="array" ref="M6584">_xlfn.TEXTJOIN("", TRUE, _xlfn.XLOOKUP(TRUE, VALUE(表格1[[#This Row],[年月]]) &lt;= VALUE($R$8:$R$12), $Q$8:$Q$12)) &amp; "年度"</f>
        <v>2024年度</v>
      </c>
    </row>
    <row r="6585" spans="1:13" x14ac:dyDescent="0.3">
      <c r="A6585" s="2">
        <v>202402</v>
      </c>
      <c r="B6585" s="19">
        <f>DATE(表格1[[#This Row],[年]],表格1[[#This Row],[月]],1)</f>
        <v>45323</v>
      </c>
      <c r="C6585" s="2" t="str">
        <f>LEFT(表格1[[#This Row],[年月]],4)</f>
        <v>2024</v>
      </c>
      <c r="D6585" s="2" t="str">
        <f>RIGHT(表格1[[#This Row],[年月]],2)</f>
        <v>02</v>
      </c>
      <c r="E6585" s="5">
        <v>10002000</v>
      </c>
      <c r="F6585" s="2" t="str">
        <f>VLOOKUP(TEXT(表格1[[#This Row],[地區]],"00000000"),縣市代碼,2,0)</f>
        <v>宜蘭縣</v>
      </c>
      <c r="G6585" s="2" t="s">
        <v>7</v>
      </c>
      <c r="H6585" s="13">
        <v>397050</v>
      </c>
      <c r="I6585" s="14">
        <v>413445445</v>
      </c>
      <c r="J6585" s="14">
        <f>表格1[[#This Row],[信用卡交易筆數]]/1000</f>
        <v>397.05</v>
      </c>
      <c r="K6585" s="14">
        <f>表格1[[#This Row],[信用卡交易金額'[新臺幣']]]/1000</f>
        <v>413445.44500000001</v>
      </c>
      <c r="L6585" s="14">
        <f>表格1[[#This Row],[信用卡交易金額'[新臺幣']]]/1000000</f>
        <v>413.44544500000001</v>
      </c>
      <c r="M6585" s="14" t="str" cm="1">
        <f t="array" ref="M6585">_xlfn.TEXTJOIN("", TRUE, _xlfn.XLOOKUP(TRUE, VALUE(表格1[[#This Row],[年月]]) &lt;= VALUE($R$8:$R$12), $Q$8:$Q$12)) &amp; "年度"</f>
        <v>2024年度</v>
      </c>
    </row>
    <row r="6586" spans="1:13" x14ac:dyDescent="0.3">
      <c r="A6586" s="2">
        <v>202402</v>
      </c>
      <c r="B6586" s="19">
        <f>DATE(表格1[[#This Row],[年]],表格1[[#This Row],[月]],1)</f>
        <v>45323</v>
      </c>
      <c r="C6586" s="2" t="str">
        <f>LEFT(表格1[[#This Row],[年月]],4)</f>
        <v>2024</v>
      </c>
      <c r="D6586" s="2" t="str">
        <f>RIGHT(表格1[[#This Row],[年月]],2)</f>
        <v>02</v>
      </c>
      <c r="E6586" s="5">
        <v>10002000</v>
      </c>
      <c r="F6586" s="2" t="str">
        <f>VLOOKUP(TEXT(表格1[[#This Row],[地區]],"00000000"),縣市代碼,2,0)</f>
        <v>宜蘭縣</v>
      </c>
      <c r="G6586" s="2" t="s">
        <v>8</v>
      </c>
      <c r="H6586" s="13">
        <v>335858</v>
      </c>
      <c r="I6586" s="14">
        <v>670109110</v>
      </c>
      <c r="J6586" s="14">
        <f>表格1[[#This Row],[信用卡交易筆數]]/1000</f>
        <v>335.858</v>
      </c>
      <c r="K6586" s="14">
        <f>表格1[[#This Row],[信用卡交易金額'[新臺幣']]]/1000</f>
        <v>670109.11</v>
      </c>
      <c r="L6586" s="14">
        <f>表格1[[#This Row],[信用卡交易金額'[新臺幣']]]/1000000</f>
        <v>670.10910999999999</v>
      </c>
      <c r="M6586" s="14" t="str" cm="1">
        <f t="array" ref="M6586">_xlfn.TEXTJOIN("", TRUE, _xlfn.XLOOKUP(TRUE, VALUE(表格1[[#This Row],[年月]]) &lt;= VALUE($R$8:$R$12), $Q$8:$Q$12)) &amp; "年度"</f>
        <v>2024年度</v>
      </c>
    </row>
    <row r="6587" spans="1:13" x14ac:dyDescent="0.3">
      <c r="A6587" s="2">
        <v>202402</v>
      </c>
      <c r="B6587" s="19">
        <f>DATE(表格1[[#This Row],[年]],表格1[[#This Row],[月]],1)</f>
        <v>45323</v>
      </c>
      <c r="C6587" s="2" t="str">
        <f>LEFT(表格1[[#This Row],[年月]],4)</f>
        <v>2024</v>
      </c>
      <c r="D6587" s="2" t="str">
        <f>RIGHT(表格1[[#This Row],[年月]],2)</f>
        <v>02</v>
      </c>
      <c r="E6587" s="5">
        <v>10002000</v>
      </c>
      <c r="F6587" s="2" t="str">
        <f>VLOOKUP(TEXT(表格1[[#This Row],[地區]],"00000000"),縣市代碼,2,0)</f>
        <v>宜蘭縣</v>
      </c>
      <c r="G6587" s="2" t="s">
        <v>9</v>
      </c>
      <c r="H6587" s="13">
        <v>641382</v>
      </c>
      <c r="I6587" s="14">
        <v>787892395</v>
      </c>
      <c r="J6587" s="14">
        <f>表格1[[#This Row],[信用卡交易筆數]]/1000</f>
        <v>641.38199999999995</v>
      </c>
      <c r="K6587" s="14">
        <f>表格1[[#This Row],[信用卡交易金額'[新臺幣']]]/1000</f>
        <v>787892.39500000002</v>
      </c>
      <c r="L6587" s="14">
        <f>表格1[[#This Row],[信用卡交易金額'[新臺幣']]]/1000000</f>
        <v>787.89239499999996</v>
      </c>
      <c r="M6587" s="14" t="str" cm="1">
        <f t="array" ref="M6587">_xlfn.TEXTJOIN("", TRUE, _xlfn.XLOOKUP(TRUE, VALUE(表格1[[#This Row],[年月]]) &lt;= VALUE($R$8:$R$12), $Q$8:$Q$12)) &amp; "年度"</f>
        <v>2024年度</v>
      </c>
    </row>
    <row r="6588" spans="1:13" x14ac:dyDescent="0.3">
      <c r="A6588" s="2">
        <v>202402</v>
      </c>
      <c r="B6588" s="19">
        <f>DATE(表格1[[#This Row],[年]],表格1[[#This Row],[月]],1)</f>
        <v>45323</v>
      </c>
      <c r="C6588" s="2" t="str">
        <f>LEFT(表格1[[#This Row],[年月]],4)</f>
        <v>2024</v>
      </c>
      <c r="D6588" s="2" t="str">
        <f>RIGHT(表格1[[#This Row],[年月]],2)</f>
        <v>02</v>
      </c>
      <c r="E6588" s="5">
        <v>10002000</v>
      </c>
      <c r="F6588" s="2" t="str">
        <f>VLOOKUP(TEXT(表格1[[#This Row],[地區]],"00000000"),縣市代碼,2,0)</f>
        <v>宜蘭縣</v>
      </c>
      <c r="G6588" s="2" t="s">
        <v>10</v>
      </c>
      <c r="H6588" s="13">
        <v>343660</v>
      </c>
      <c r="I6588" s="14">
        <v>854187678</v>
      </c>
      <c r="J6588" s="14">
        <f>表格1[[#This Row],[信用卡交易筆數]]/1000</f>
        <v>343.66</v>
      </c>
      <c r="K6588" s="14">
        <f>表格1[[#This Row],[信用卡交易金額'[新臺幣']]]/1000</f>
        <v>854187.67799999996</v>
      </c>
      <c r="L6588" s="14">
        <f>表格1[[#This Row],[信用卡交易金額'[新臺幣']]]/1000000</f>
        <v>854.18767800000001</v>
      </c>
      <c r="M6588" s="14" t="str" cm="1">
        <f t="array" ref="M6588">_xlfn.TEXTJOIN("", TRUE, _xlfn.XLOOKUP(TRUE, VALUE(表格1[[#This Row],[年月]]) &lt;= VALUE($R$8:$R$12), $Q$8:$Q$12)) &amp; "年度"</f>
        <v>2024年度</v>
      </c>
    </row>
    <row r="6589" spans="1:13" x14ac:dyDescent="0.3">
      <c r="A6589" s="2">
        <v>202402</v>
      </c>
      <c r="B6589" s="19">
        <f>DATE(表格1[[#This Row],[年]],表格1[[#This Row],[月]],1)</f>
        <v>45323</v>
      </c>
      <c r="C6589" s="2" t="str">
        <f>LEFT(表格1[[#This Row],[年月]],4)</f>
        <v>2024</v>
      </c>
      <c r="D6589" s="2" t="str">
        <f>RIGHT(表格1[[#This Row],[年月]],2)</f>
        <v>02</v>
      </c>
      <c r="E6589" s="5">
        <v>10015000</v>
      </c>
      <c r="F6589" s="2" t="str">
        <f>VLOOKUP(TEXT(表格1[[#This Row],[地區]],"00000000"),縣市代碼,2,0)</f>
        <v>花蓮縣</v>
      </c>
      <c r="G6589" s="2" t="s">
        <v>4</v>
      </c>
      <c r="H6589" s="13">
        <v>452728</v>
      </c>
      <c r="I6589" s="14">
        <v>257312156</v>
      </c>
      <c r="J6589" s="14">
        <f>表格1[[#This Row],[信用卡交易筆數]]/1000</f>
        <v>452.72800000000001</v>
      </c>
      <c r="K6589" s="14">
        <f>表格1[[#This Row],[信用卡交易金額'[新臺幣']]]/1000</f>
        <v>257312.15599999999</v>
      </c>
      <c r="L6589" s="14">
        <f>表格1[[#This Row],[信用卡交易金額'[新臺幣']]]/1000000</f>
        <v>257.31215600000002</v>
      </c>
      <c r="M6589" s="14" t="str" cm="1">
        <f t="array" ref="M6589">_xlfn.TEXTJOIN("", TRUE, _xlfn.XLOOKUP(TRUE, VALUE(表格1[[#This Row],[年月]]) &lt;= VALUE($R$8:$R$12), $Q$8:$Q$12)) &amp; "年度"</f>
        <v>2024年度</v>
      </c>
    </row>
    <row r="6590" spans="1:13" x14ac:dyDescent="0.3">
      <c r="A6590" s="2">
        <v>202402</v>
      </c>
      <c r="B6590" s="19">
        <f>DATE(表格1[[#This Row],[年]],表格1[[#This Row],[月]],1)</f>
        <v>45323</v>
      </c>
      <c r="C6590" s="2" t="str">
        <f>LEFT(表格1[[#This Row],[年月]],4)</f>
        <v>2024</v>
      </c>
      <c r="D6590" s="2" t="str">
        <f>RIGHT(表格1[[#This Row],[年月]],2)</f>
        <v>02</v>
      </c>
      <c r="E6590" s="5">
        <v>10015000</v>
      </c>
      <c r="F6590" s="2" t="str">
        <f>VLOOKUP(TEXT(表格1[[#This Row],[地區]],"00000000"),縣市代碼,2,0)</f>
        <v>花蓮縣</v>
      </c>
      <c r="G6590" s="2" t="s">
        <v>5</v>
      </c>
      <c r="H6590" s="13">
        <v>33604</v>
      </c>
      <c r="I6590" s="14">
        <v>89094456</v>
      </c>
      <c r="J6590" s="14">
        <f>表格1[[#This Row],[信用卡交易筆數]]/1000</f>
        <v>33.603999999999999</v>
      </c>
      <c r="K6590" s="14">
        <f>表格1[[#This Row],[信用卡交易金額'[新臺幣']]]/1000</f>
        <v>89094.456000000006</v>
      </c>
      <c r="L6590" s="14">
        <f>表格1[[#This Row],[信用卡交易金額'[新臺幣']]]/1000000</f>
        <v>89.094455999999994</v>
      </c>
      <c r="M6590" s="14" t="str" cm="1">
        <f t="array" ref="M6590">_xlfn.TEXTJOIN("", TRUE, _xlfn.XLOOKUP(TRUE, VALUE(表格1[[#This Row],[年月]]) &lt;= VALUE($R$8:$R$12), $Q$8:$Q$12)) &amp; "年度"</f>
        <v>2024年度</v>
      </c>
    </row>
    <row r="6591" spans="1:13" x14ac:dyDescent="0.3">
      <c r="A6591" s="2">
        <v>202402</v>
      </c>
      <c r="B6591" s="19">
        <f>DATE(表格1[[#This Row],[年]],表格1[[#This Row],[月]],1)</f>
        <v>45323</v>
      </c>
      <c r="C6591" s="2" t="str">
        <f>LEFT(表格1[[#This Row],[年月]],4)</f>
        <v>2024</v>
      </c>
      <c r="D6591" s="2" t="str">
        <f>RIGHT(表格1[[#This Row],[年月]],2)</f>
        <v>02</v>
      </c>
      <c r="E6591" s="5">
        <v>10015000</v>
      </c>
      <c r="F6591" s="2" t="str">
        <f>VLOOKUP(TEXT(表格1[[#This Row],[地區]],"00000000"),縣市代碼,2,0)</f>
        <v>花蓮縣</v>
      </c>
      <c r="G6591" s="2" t="s">
        <v>6</v>
      </c>
      <c r="H6591" s="13">
        <v>55270</v>
      </c>
      <c r="I6591" s="14">
        <v>182041110</v>
      </c>
      <c r="J6591" s="14">
        <f>表格1[[#This Row],[信用卡交易筆數]]/1000</f>
        <v>55.27</v>
      </c>
      <c r="K6591" s="14">
        <f>表格1[[#This Row],[信用卡交易金額'[新臺幣']]]/1000</f>
        <v>182041.11</v>
      </c>
      <c r="L6591" s="14">
        <f>表格1[[#This Row],[信用卡交易金額'[新臺幣']]]/1000000</f>
        <v>182.04111</v>
      </c>
      <c r="M6591" s="14" t="str" cm="1">
        <f t="array" ref="M6591">_xlfn.TEXTJOIN("", TRUE, _xlfn.XLOOKUP(TRUE, VALUE(表格1[[#This Row],[年月]]) &lt;= VALUE($R$8:$R$12), $Q$8:$Q$12)) &amp; "年度"</f>
        <v>2024年度</v>
      </c>
    </row>
    <row r="6592" spans="1:13" x14ac:dyDescent="0.3">
      <c r="A6592" s="2">
        <v>202402</v>
      </c>
      <c r="B6592" s="19">
        <f>DATE(表格1[[#This Row],[年]],表格1[[#This Row],[月]],1)</f>
        <v>45323</v>
      </c>
      <c r="C6592" s="2" t="str">
        <f>LEFT(表格1[[#This Row],[年月]],4)</f>
        <v>2024</v>
      </c>
      <c r="D6592" s="2" t="str">
        <f>RIGHT(表格1[[#This Row],[年月]],2)</f>
        <v>02</v>
      </c>
      <c r="E6592" s="5">
        <v>10015000</v>
      </c>
      <c r="F6592" s="2" t="str">
        <f>VLOOKUP(TEXT(表格1[[#This Row],[地區]],"00000000"),縣市代碼,2,0)</f>
        <v>花蓮縣</v>
      </c>
      <c r="G6592" s="2" t="s">
        <v>7</v>
      </c>
      <c r="H6592" s="13">
        <v>280907</v>
      </c>
      <c r="I6592" s="14">
        <v>270813590</v>
      </c>
      <c r="J6592" s="14">
        <f>表格1[[#This Row],[信用卡交易筆數]]/1000</f>
        <v>280.90699999999998</v>
      </c>
      <c r="K6592" s="14">
        <f>表格1[[#This Row],[信用卡交易金額'[新臺幣']]]/1000</f>
        <v>270813.59000000003</v>
      </c>
      <c r="L6592" s="14">
        <f>表格1[[#This Row],[信用卡交易金額'[新臺幣']]]/1000000</f>
        <v>270.81358999999998</v>
      </c>
      <c r="M6592" s="14" t="str" cm="1">
        <f t="array" ref="M6592">_xlfn.TEXTJOIN("", TRUE, _xlfn.XLOOKUP(TRUE, VALUE(表格1[[#This Row],[年月]]) &lt;= VALUE($R$8:$R$12), $Q$8:$Q$12)) &amp; "年度"</f>
        <v>2024年度</v>
      </c>
    </row>
    <row r="6593" spans="1:13" x14ac:dyDescent="0.3">
      <c r="A6593" s="2">
        <v>202402</v>
      </c>
      <c r="B6593" s="19">
        <f>DATE(表格1[[#This Row],[年]],表格1[[#This Row],[月]],1)</f>
        <v>45323</v>
      </c>
      <c r="C6593" s="2" t="str">
        <f>LEFT(表格1[[#This Row],[年月]],4)</f>
        <v>2024</v>
      </c>
      <c r="D6593" s="2" t="str">
        <f>RIGHT(表格1[[#This Row],[年月]],2)</f>
        <v>02</v>
      </c>
      <c r="E6593" s="5">
        <v>10015000</v>
      </c>
      <c r="F6593" s="2" t="str">
        <f>VLOOKUP(TEXT(表格1[[#This Row],[地區]],"00000000"),縣市代碼,2,0)</f>
        <v>花蓮縣</v>
      </c>
      <c r="G6593" s="2" t="s">
        <v>8</v>
      </c>
      <c r="H6593" s="13">
        <v>229041</v>
      </c>
      <c r="I6593" s="14">
        <v>408639391</v>
      </c>
      <c r="J6593" s="14">
        <f>表格1[[#This Row],[信用卡交易筆數]]/1000</f>
        <v>229.041</v>
      </c>
      <c r="K6593" s="14">
        <f>表格1[[#This Row],[信用卡交易金額'[新臺幣']]]/1000</f>
        <v>408639.391</v>
      </c>
      <c r="L6593" s="14">
        <f>表格1[[#This Row],[信用卡交易金額'[新臺幣']]]/1000000</f>
        <v>408.63939099999999</v>
      </c>
      <c r="M6593" s="14" t="str" cm="1">
        <f t="array" ref="M6593">_xlfn.TEXTJOIN("", TRUE, _xlfn.XLOOKUP(TRUE, VALUE(表格1[[#This Row],[年月]]) &lt;= VALUE($R$8:$R$12), $Q$8:$Q$12)) &amp; "年度"</f>
        <v>2024年度</v>
      </c>
    </row>
    <row r="6594" spans="1:13" x14ac:dyDescent="0.3">
      <c r="A6594" s="2">
        <v>202402</v>
      </c>
      <c r="B6594" s="19">
        <f>DATE(表格1[[#This Row],[年]],表格1[[#This Row],[月]],1)</f>
        <v>45323</v>
      </c>
      <c r="C6594" s="2" t="str">
        <f>LEFT(表格1[[#This Row],[年月]],4)</f>
        <v>2024</v>
      </c>
      <c r="D6594" s="2" t="str">
        <f>RIGHT(表格1[[#This Row],[年月]],2)</f>
        <v>02</v>
      </c>
      <c r="E6594" s="5">
        <v>10015000</v>
      </c>
      <c r="F6594" s="2" t="str">
        <f>VLOOKUP(TEXT(表格1[[#This Row],[地區]],"00000000"),縣市代碼,2,0)</f>
        <v>花蓮縣</v>
      </c>
      <c r="G6594" s="2" t="s">
        <v>9</v>
      </c>
      <c r="H6594" s="13">
        <v>415402</v>
      </c>
      <c r="I6594" s="14">
        <v>521742247</v>
      </c>
      <c r="J6594" s="14">
        <f>表格1[[#This Row],[信用卡交易筆數]]/1000</f>
        <v>415.40199999999999</v>
      </c>
      <c r="K6594" s="14">
        <f>表格1[[#This Row],[信用卡交易金額'[新臺幣']]]/1000</f>
        <v>521742.24699999997</v>
      </c>
      <c r="L6594" s="14">
        <f>表格1[[#This Row],[信用卡交易金額'[新臺幣']]]/1000000</f>
        <v>521.74224700000002</v>
      </c>
      <c r="M6594" s="14" t="str" cm="1">
        <f t="array" ref="M6594">_xlfn.TEXTJOIN("", TRUE, _xlfn.XLOOKUP(TRUE, VALUE(表格1[[#This Row],[年月]]) &lt;= VALUE($R$8:$R$12), $Q$8:$Q$12)) &amp; "年度"</f>
        <v>2024年度</v>
      </c>
    </row>
    <row r="6595" spans="1:13" x14ac:dyDescent="0.3">
      <c r="A6595" s="2">
        <v>202402</v>
      </c>
      <c r="B6595" s="19">
        <f>DATE(表格1[[#This Row],[年]],表格1[[#This Row],[月]],1)</f>
        <v>45323</v>
      </c>
      <c r="C6595" s="2" t="str">
        <f>LEFT(表格1[[#This Row],[年月]],4)</f>
        <v>2024</v>
      </c>
      <c r="D6595" s="2" t="str">
        <f>RIGHT(表格1[[#This Row],[年月]],2)</f>
        <v>02</v>
      </c>
      <c r="E6595" s="5">
        <v>10015000</v>
      </c>
      <c r="F6595" s="2" t="str">
        <f>VLOOKUP(TEXT(表格1[[#This Row],[地區]],"00000000"),縣市代碼,2,0)</f>
        <v>花蓮縣</v>
      </c>
      <c r="G6595" s="2" t="s">
        <v>10</v>
      </c>
      <c r="H6595" s="13">
        <v>224443</v>
      </c>
      <c r="I6595" s="14">
        <v>582948255</v>
      </c>
      <c r="J6595" s="14">
        <f>表格1[[#This Row],[信用卡交易筆數]]/1000</f>
        <v>224.44300000000001</v>
      </c>
      <c r="K6595" s="14">
        <f>表格1[[#This Row],[信用卡交易金額'[新臺幣']]]/1000</f>
        <v>582948.255</v>
      </c>
      <c r="L6595" s="14">
        <f>表格1[[#This Row],[信用卡交易金額'[新臺幣']]]/1000000</f>
        <v>582.94825500000002</v>
      </c>
      <c r="M6595" s="14" t="str" cm="1">
        <f t="array" ref="M6595">_xlfn.TEXTJOIN("", TRUE, _xlfn.XLOOKUP(TRUE, VALUE(表格1[[#This Row],[年月]]) &lt;= VALUE($R$8:$R$12), $Q$8:$Q$12)) &amp; "年度"</f>
        <v>2024年度</v>
      </c>
    </row>
    <row r="6596" spans="1:13" x14ac:dyDescent="0.3">
      <c r="A6596" s="2">
        <v>202402</v>
      </c>
      <c r="B6596" s="19">
        <f>DATE(表格1[[#This Row],[年]],表格1[[#This Row],[月]],1)</f>
        <v>45323</v>
      </c>
      <c r="C6596" s="2" t="str">
        <f>LEFT(表格1[[#This Row],[年月]],4)</f>
        <v>2024</v>
      </c>
      <c r="D6596" s="2" t="str">
        <f>RIGHT(表格1[[#This Row],[年月]],2)</f>
        <v>02</v>
      </c>
      <c r="E6596" s="5">
        <v>10014000</v>
      </c>
      <c r="F6596" s="2" t="str">
        <f>VLOOKUP(TEXT(表格1[[#This Row],[地區]],"00000000"),縣市代碼,2,0)</f>
        <v>臺東縣</v>
      </c>
      <c r="G6596" s="2" t="s">
        <v>4</v>
      </c>
      <c r="H6596" s="13">
        <v>238116</v>
      </c>
      <c r="I6596" s="14">
        <v>119104872</v>
      </c>
      <c r="J6596" s="14">
        <f>表格1[[#This Row],[信用卡交易筆數]]/1000</f>
        <v>238.11600000000001</v>
      </c>
      <c r="K6596" s="14">
        <f>表格1[[#This Row],[信用卡交易金額'[新臺幣']]]/1000</f>
        <v>119104.872</v>
      </c>
      <c r="L6596" s="14">
        <f>表格1[[#This Row],[信用卡交易金額'[新臺幣']]]/1000000</f>
        <v>119.104872</v>
      </c>
      <c r="M6596" s="14" t="str" cm="1">
        <f t="array" ref="M6596">_xlfn.TEXTJOIN("", TRUE, _xlfn.XLOOKUP(TRUE, VALUE(表格1[[#This Row],[年月]]) &lt;= VALUE($R$8:$R$12), $Q$8:$Q$12)) &amp; "年度"</f>
        <v>2024年度</v>
      </c>
    </row>
    <row r="6597" spans="1:13" x14ac:dyDescent="0.3">
      <c r="A6597" s="2">
        <v>202402</v>
      </c>
      <c r="B6597" s="19">
        <f>DATE(表格1[[#This Row],[年]],表格1[[#This Row],[月]],1)</f>
        <v>45323</v>
      </c>
      <c r="C6597" s="2" t="str">
        <f>LEFT(表格1[[#This Row],[年月]],4)</f>
        <v>2024</v>
      </c>
      <c r="D6597" s="2" t="str">
        <f>RIGHT(表格1[[#This Row],[年月]],2)</f>
        <v>02</v>
      </c>
      <c r="E6597" s="5">
        <v>10014000</v>
      </c>
      <c r="F6597" s="2" t="str">
        <f>VLOOKUP(TEXT(表格1[[#This Row],[地區]],"00000000"),縣市代碼,2,0)</f>
        <v>臺東縣</v>
      </c>
      <c r="G6597" s="2" t="s">
        <v>5</v>
      </c>
      <c r="H6597" s="13">
        <v>20149</v>
      </c>
      <c r="I6597" s="14">
        <v>51399688</v>
      </c>
      <c r="J6597" s="14">
        <f>表格1[[#This Row],[信用卡交易筆數]]/1000</f>
        <v>20.149000000000001</v>
      </c>
      <c r="K6597" s="14">
        <f>表格1[[#This Row],[信用卡交易金額'[新臺幣']]]/1000</f>
        <v>51399.688000000002</v>
      </c>
      <c r="L6597" s="14">
        <f>表格1[[#This Row],[信用卡交易金額'[新臺幣']]]/1000000</f>
        <v>51.399687999999998</v>
      </c>
      <c r="M6597" s="14" t="str" cm="1">
        <f t="array" ref="M6597">_xlfn.TEXTJOIN("", TRUE, _xlfn.XLOOKUP(TRUE, VALUE(表格1[[#This Row],[年月]]) &lt;= VALUE($R$8:$R$12), $Q$8:$Q$12)) &amp; "年度"</f>
        <v>2024年度</v>
      </c>
    </row>
    <row r="6598" spans="1:13" x14ac:dyDescent="0.3">
      <c r="A6598" s="2">
        <v>202402</v>
      </c>
      <c r="B6598" s="19">
        <f>DATE(表格1[[#This Row],[年]],表格1[[#This Row],[月]],1)</f>
        <v>45323</v>
      </c>
      <c r="C6598" s="2" t="str">
        <f>LEFT(表格1[[#This Row],[年月]],4)</f>
        <v>2024</v>
      </c>
      <c r="D6598" s="2" t="str">
        <f>RIGHT(表格1[[#This Row],[年月]],2)</f>
        <v>02</v>
      </c>
      <c r="E6598" s="5">
        <v>10014000</v>
      </c>
      <c r="F6598" s="2" t="str">
        <f>VLOOKUP(TEXT(表格1[[#This Row],[地區]],"00000000"),縣市代碼,2,0)</f>
        <v>臺東縣</v>
      </c>
      <c r="G6598" s="2" t="s">
        <v>6</v>
      </c>
      <c r="H6598" s="13">
        <v>27251</v>
      </c>
      <c r="I6598" s="14">
        <v>88622041</v>
      </c>
      <c r="J6598" s="14">
        <f>表格1[[#This Row],[信用卡交易筆數]]/1000</f>
        <v>27.251000000000001</v>
      </c>
      <c r="K6598" s="14">
        <f>表格1[[#This Row],[信用卡交易金額'[新臺幣']]]/1000</f>
        <v>88622.040999999997</v>
      </c>
      <c r="L6598" s="14">
        <f>表格1[[#This Row],[信用卡交易金額'[新臺幣']]]/1000000</f>
        <v>88.622040999999996</v>
      </c>
      <c r="M6598" s="14" t="str" cm="1">
        <f t="array" ref="M6598">_xlfn.TEXTJOIN("", TRUE, _xlfn.XLOOKUP(TRUE, VALUE(表格1[[#This Row],[年月]]) &lt;= VALUE($R$8:$R$12), $Q$8:$Q$12)) &amp; "年度"</f>
        <v>2024年度</v>
      </c>
    </row>
    <row r="6599" spans="1:13" x14ac:dyDescent="0.3">
      <c r="A6599" s="2">
        <v>202402</v>
      </c>
      <c r="B6599" s="19">
        <f>DATE(表格1[[#This Row],[年]],表格1[[#This Row],[月]],1)</f>
        <v>45323</v>
      </c>
      <c r="C6599" s="2" t="str">
        <f>LEFT(表格1[[#This Row],[年月]],4)</f>
        <v>2024</v>
      </c>
      <c r="D6599" s="2" t="str">
        <f>RIGHT(表格1[[#This Row],[年月]],2)</f>
        <v>02</v>
      </c>
      <c r="E6599" s="5">
        <v>10014000</v>
      </c>
      <c r="F6599" s="2" t="str">
        <f>VLOOKUP(TEXT(表格1[[#This Row],[地區]],"00000000"),縣市代碼,2,0)</f>
        <v>臺東縣</v>
      </c>
      <c r="G6599" s="2" t="s">
        <v>7</v>
      </c>
      <c r="H6599" s="13">
        <v>158664</v>
      </c>
      <c r="I6599" s="14">
        <v>154500008</v>
      </c>
      <c r="J6599" s="14">
        <f>表格1[[#This Row],[信用卡交易筆數]]/1000</f>
        <v>158.66399999999999</v>
      </c>
      <c r="K6599" s="14">
        <f>表格1[[#This Row],[信用卡交易金額'[新臺幣']]]/1000</f>
        <v>154500.008</v>
      </c>
      <c r="L6599" s="14">
        <f>表格1[[#This Row],[信用卡交易金額'[新臺幣']]]/1000000</f>
        <v>154.50000800000001</v>
      </c>
      <c r="M6599" s="14" t="str" cm="1">
        <f t="array" ref="M6599">_xlfn.TEXTJOIN("", TRUE, _xlfn.XLOOKUP(TRUE, VALUE(表格1[[#This Row],[年月]]) &lt;= VALUE($R$8:$R$12), $Q$8:$Q$12)) &amp; "年度"</f>
        <v>2024年度</v>
      </c>
    </row>
    <row r="6600" spans="1:13" x14ac:dyDescent="0.3">
      <c r="A6600" s="2">
        <v>202402</v>
      </c>
      <c r="B6600" s="19">
        <f>DATE(表格1[[#This Row],[年]],表格1[[#This Row],[月]],1)</f>
        <v>45323</v>
      </c>
      <c r="C6600" s="2" t="str">
        <f>LEFT(表格1[[#This Row],[年月]],4)</f>
        <v>2024</v>
      </c>
      <c r="D6600" s="2" t="str">
        <f>RIGHT(表格1[[#This Row],[年月]],2)</f>
        <v>02</v>
      </c>
      <c r="E6600" s="5">
        <v>10014000</v>
      </c>
      <c r="F6600" s="2" t="str">
        <f>VLOOKUP(TEXT(表格1[[#This Row],[地區]],"00000000"),縣市代碼,2,0)</f>
        <v>臺東縣</v>
      </c>
      <c r="G6600" s="2" t="s">
        <v>8</v>
      </c>
      <c r="H6600" s="13">
        <v>129928</v>
      </c>
      <c r="I6600" s="14">
        <v>200161945</v>
      </c>
      <c r="J6600" s="14">
        <f>表格1[[#This Row],[信用卡交易筆數]]/1000</f>
        <v>129.928</v>
      </c>
      <c r="K6600" s="14">
        <f>表格1[[#This Row],[信用卡交易金額'[新臺幣']]]/1000</f>
        <v>200161.94500000001</v>
      </c>
      <c r="L6600" s="14">
        <f>表格1[[#This Row],[信用卡交易金額'[新臺幣']]]/1000000</f>
        <v>200.161945</v>
      </c>
      <c r="M6600" s="14" t="str" cm="1">
        <f t="array" ref="M6600">_xlfn.TEXTJOIN("", TRUE, _xlfn.XLOOKUP(TRUE, VALUE(表格1[[#This Row],[年月]]) &lt;= VALUE($R$8:$R$12), $Q$8:$Q$12)) &amp; "年度"</f>
        <v>2024年度</v>
      </c>
    </row>
    <row r="6601" spans="1:13" x14ac:dyDescent="0.3">
      <c r="A6601" s="2">
        <v>202402</v>
      </c>
      <c r="B6601" s="19">
        <f>DATE(表格1[[#This Row],[年]],表格1[[#This Row],[月]],1)</f>
        <v>45323</v>
      </c>
      <c r="C6601" s="2" t="str">
        <f>LEFT(表格1[[#This Row],[年月]],4)</f>
        <v>2024</v>
      </c>
      <c r="D6601" s="2" t="str">
        <f>RIGHT(表格1[[#This Row],[年月]],2)</f>
        <v>02</v>
      </c>
      <c r="E6601" s="5">
        <v>10014000</v>
      </c>
      <c r="F6601" s="2" t="str">
        <f>VLOOKUP(TEXT(表格1[[#This Row],[地區]],"00000000"),縣市代碼,2,0)</f>
        <v>臺東縣</v>
      </c>
      <c r="G6601" s="2" t="s">
        <v>9</v>
      </c>
      <c r="H6601" s="13">
        <v>211095</v>
      </c>
      <c r="I6601" s="14">
        <v>261950615</v>
      </c>
      <c r="J6601" s="14">
        <f>表格1[[#This Row],[信用卡交易筆數]]/1000</f>
        <v>211.095</v>
      </c>
      <c r="K6601" s="14">
        <f>表格1[[#This Row],[信用卡交易金額'[新臺幣']]]/1000</f>
        <v>261950.61499999999</v>
      </c>
      <c r="L6601" s="14">
        <f>表格1[[#This Row],[信用卡交易金額'[新臺幣']]]/1000000</f>
        <v>261.95061500000003</v>
      </c>
      <c r="M6601" s="14" t="str" cm="1">
        <f t="array" ref="M6601">_xlfn.TEXTJOIN("", TRUE, _xlfn.XLOOKUP(TRUE, VALUE(表格1[[#This Row],[年月]]) &lt;= VALUE($R$8:$R$12), $Q$8:$Q$12)) &amp; "年度"</f>
        <v>2024年度</v>
      </c>
    </row>
    <row r="6602" spans="1:13" x14ac:dyDescent="0.3">
      <c r="A6602" s="2">
        <v>202402</v>
      </c>
      <c r="B6602" s="19">
        <f>DATE(表格1[[#This Row],[年]],表格1[[#This Row],[月]],1)</f>
        <v>45323</v>
      </c>
      <c r="C6602" s="2" t="str">
        <f>LEFT(表格1[[#This Row],[年月]],4)</f>
        <v>2024</v>
      </c>
      <c r="D6602" s="2" t="str">
        <f>RIGHT(表格1[[#This Row],[年月]],2)</f>
        <v>02</v>
      </c>
      <c r="E6602" s="5">
        <v>10014000</v>
      </c>
      <c r="F6602" s="2" t="str">
        <f>VLOOKUP(TEXT(表格1[[#This Row],[地區]],"00000000"),縣市代碼,2,0)</f>
        <v>臺東縣</v>
      </c>
      <c r="G6602" s="2" t="s">
        <v>10</v>
      </c>
      <c r="H6602" s="13">
        <v>108703</v>
      </c>
      <c r="I6602" s="14">
        <v>301805990</v>
      </c>
      <c r="J6602" s="14">
        <f>表格1[[#This Row],[信用卡交易筆數]]/1000</f>
        <v>108.703</v>
      </c>
      <c r="K6602" s="14">
        <f>表格1[[#This Row],[信用卡交易金額'[新臺幣']]]/1000</f>
        <v>301805.99</v>
      </c>
      <c r="L6602" s="14">
        <f>表格1[[#This Row],[信用卡交易金額'[新臺幣']]]/1000000</f>
        <v>301.80599000000001</v>
      </c>
      <c r="M6602" s="14" t="str" cm="1">
        <f t="array" ref="M6602">_xlfn.TEXTJOIN("", TRUE, _xlfn.XLOOKUP(TRUE, VALUE(表格1[[#This Row],[年月]]) &lt;= VALUE($R$8:$R$12), $Q$8:$Q$12)) &amp; "年度"</f>
        <v>2024年度</v>
      </c>
    </row>
    <row r="6603" spans="1:13" x14ac:dyDescent="0.3">
      <c r="A6603" s="2">
        <v>202402</v>
      </c>
      <c r="B6603" s="19">
        <f>DATE(表格1[[#This Row],[年]],表格1[[#This Row],[月]],1)</f>
        <v>45323</v>
      </c>
      <c r="C6603" s="2" t="str">
        <f>LEFT(表格1[[#This Row],[年月]],4)</f>
        <v>2024</v>
      </c>
      <c r="D6603" s="2" t="str">
        <f>RIGHT(表格1[[#This Row],[年月]],2)</f>
        <v>02</v>
      </c>
      <c r="E6603" s="5">
        <v>10016000</v>
      </c>
      <c r="F6603" s="2" t="str">
        <f>VLOOKUP(TEXT(表格1[[#This Row],[地區]],"00000000"),縣市代碼,2,0)</f>
        <v>澎湖縣</v>
      </c>
      <c r="G6603" s="2" t="s">
        <v>4</v>
      </c>
      <c r="H6603" s="13">
        <v>99195</v>
      </c>
      <c r="I6603" s="14">
        <v>48278828</v>
      </c>
      <c r="J6603" s="14">
        <f>表格1[[#This Row],[信用卡交易筆數]]/1000</f>
        <v>99.194999999999993</v>
      </c>
      <c r="K6603" s="14">
        <f>表格1[[#This Row],[信用卡交易金額'[新臺幣']]]/1000</f>
        <v>48278.828000000001</v>
      </c>
      <c r="L6603" s="14">
        <f>表格1[[#This Row],[信用卡交易金額'[新臺幣']]]/1000000</f>
        <v>48.278827999999997</v>
      </c>
      <c r="M6603" s="14" t="str" cm="1">
        <f t="array" ref="M6603">_xlfn.TEXTJOIN("", TRUE, _xlfn.XLOOKUP(TRUE, VALUE(表格1[[#This Row],[年月]]) &lt;= VALUE($R$8:$R$12), $Q$8:$Q$12)) &amp; "年度"</f>
        <v>2024年度</v>
      </c>
    </row>
    <row r="6604" spans="1:13" x14ac:dyDescent="0.3">
      <c r="A6604" s="2">
        <v>202402</v>
      </c>
      <c r="B6604" s="19">
        <f>DATE(表格1[[#This Row],[年]],表格1[[#This Row],[月]],1)</f>
        <v>45323</v>
      </c>
      <c r="C6604" s="2" t="str">
        <f>LEFT(表格1[[#This Row],[年月]],4)</f>
        <v>2024</v>
      </c>
      <c r="D6604" s="2" t="str">
        <f>RIGHT(表格1[[#This Row],[年月]],2)</f>
        <v>02</v>
      </c>
      <c r="E6604" s="5">
        <v>10016000</v>
      </c>
      <c r="F6604" s="2" t="str">
        <f>VLOOKUP(TEXT(表格1[[#This Row],[地區]],"00000000"),縣市代碼,2,0)</f>
        <v>澎湖縣</v>
      </c>
      <c r="G6604" s="2" t="s">
        <v>5</v>
      </c>
      <c r="H6604" s="13">
        <v>8888</v>
      </c>
      <c r="I6604" s="14">
        <v>28215063</v>
      </c>
      <c r="J6604" s="14">
        <f>表格1[[#This Row],[信用卡交易筆數]]/1000</f>
        <v>8.8879999999999999</v>
      </c>
      <c r="K6604" s="14">
        <f>表格1[[#This Row],[信用卡交易金額'[新臺幣']]]/1000</f>
        <v>28215.062999999998</v>
      </c>
      <c r="L6604" s="14">
        <f>表格1[[#This Row],[信用卡交易金額'[新臺幣']]]/1000000</f>
        <v>28.215063000000001</v>
      </c>
      <c r="M6604" s="14" t="str" cm="1">
        <f t="array" ref="M6604">_xlfn.TEXTJOIN("", TRUE, _xlfn.XLOOKUP(TRUE, VALUE(表格1[[#This Row],[年月]]) &lt;= VALUE($R$8:$R$12), $Q$8:$Q$12)) &amp; "年度"</f>
        <v>2024年度</v>
      </c>
    </row>
    <row r="6605" spans="1:13" x14ac:dyDescent="0.3">
      <c r="A6605" s="2">
        <v>202402</v>
      </c>
      <c r="B6605" s="19">
        <f>DATE(表格1[[#This Row],[年]],表格1[[#This Row],[月]],1)</f>
        <v>45323</v>
      </c>
      <c r="C6605" s="2" t="str">
        <f>LEFT(表格1[[#This Row],[年月]],4)</f>
        <v>2024</v>
      </c>
      <c r="D6605" s="2" t="str">
        <f>RIGHT(表格1[[#This Row],[年月]],2)</f>
        <v>02</v>
      </c>
      <c r="E6605" s="5">
        <v>10016000</v>
      </c>
      <c r="F6605" s="2" t="str">
        <f>VLOOKUP(TEXT(表格1[[#This Row],[地區]],"00000000"),縣市代碼,2,0)</f>
        <v>澎湖縣</v>
      </c>
      <c r="G6605" s="2" t="s">
        <v>6</v>
      </c>
      <c r="H6605" s="13">
        <v>13212</v>
      </c>
      <c r="I6605" s="14">
        <v>44615771</v>
      </c>
      <c r="J6605" s="14">
        <f>表格1[[#This Row],[信用卡交易筆數]]/1000</f>
        <v>13.212</v>
      </c>
      <c r="K6605" s="14">
        <f>表格1[[#This Row],[信用卡交易金額'[新臺幣']]]/1000</f>
        <v>44615.771000000001</v>
      </c>
      <c r="L6605" s="14">
        <f>表格1[[#This Row],[信用卡交易金額'[新臺幣']]]/1000000</f>
        <v>44.615771000000002</v>
      </c>
      <c r="M6605" s="14" t="str" cm="1">
        <f t="array" ref="M6605">_xlfn.TEXTJOIN("", TRUE, _xlfn.XLOOKUP(TRUE, VALUE(表格1[[#This Row],[年月]]) &lt;= VALUE($R$8:$R$12), $Q$8:$Q$12)) &amp; "年度"</f>
        <v>2024年度</v>
      </c>
    </row>
    <row r="6606" spans="1:13" x14ac:dyDescent="0.3">
      <c r="A6606" s="2">
        <v>202402</v>
      </c>
      <c r="B6606" s="19">
        <f>DATE(表格1[[#This Row],[年]],表格1[[#This Row],[月]],1)</f>
        <v>45323</v>
      </c>
      <c r="C6606" s="2" t="str">
        <f>LEFT(表格1[[#This Row],[年月]],4)</f>
        <v>2024</v>
      </c>
      <c r="D6606" s="2" t="str">
        <f>RIGHT(表格1[[#This Row],[年月]],2)</f>
        <v>02</v>
      </c>
      <c r="E6606" s="5">
        <v>10016000</v>
      </c>
      <c r="F6606" s="2" t="str">
        <f>VLOOKUP(TEXT(表格1[[#This Row],[地區]],"00000000"),縣市代碼,2,0)</f>
        <v>澎湖縣</v>
      </c>
      <c r="G6606" s="2" t="s">
        <v>7</v>
      </c>
      <c r="H6606" s="13">
        <v>68573</v>
      </c>
      <c r="I6606" s="14">
        <v>86239170</v>
      </c>
      <c r="J6606" s="14">
        <f>表格1[[#This Row],[信用卡交易筆數]]/1000</f>
        <v>68.572999999999993</v>
      </c>
      <c r="K6606" s="14">
        <f>表格1[[#This Row],[信用卡交易金額'[新臺幣']]]/1000</f>
        <v>86239.17</v>
      </c>
      <c r="L6606" s="14">
        <f>表格1[[#This Row],[信用卡交易金額'[新臺幣']]]/1000000</f>
        <v>86.239170000000001</v>
      </c>
      <c r="M6606" s="14" t="str" cm="1">
        <f t="array" ref="M6606">_xlfn.TEXTJOIN("", TRUE, _xlfn.XLOOKUP(TRUE, VALUE(表格1[[#This Row],[年月]]) &lt;= VALUE($R$8:$R$12), $Q$8:$Q$12)) &amp; "年度"</f>
        <v>2024年度</v>
      </c>
    </row>
    <row r="6607" spans="1:13" x14ac:dyDescent="0.3">
      <c r="A6607" s="2">
        <v>202402</v>
      </c>
      <c r="B6607" s="19">
        <f>DATE(表格1[[#This Row],[年]],表格1[[#This Row],[月]],1)</f>
        <v>45323</v>
      </c>
      <c r="C6607" s="2" t="str">
        <f>LEFT(表格1[[#This Row],[年月]],4)</f>
        <v>2024</v>
      </c>
      <c r="D6607" s="2" t="str">
        <f>RIGHT(表格1[[#This Row],[年月]],2)</f>
        <v>02</v>
      </c>
      <c r="E6607" s="5">
        <v>10016000</v>
      </c>
      <c r="F6607" s="2" t="str">
        <f>VLOOKUP(TEXT(表格1[[#This Row],[地區]],"00000000"),縣市代碼,2,0)</f>
        <v>澎湖縣</v>
      </c>
      <c r="G6607" s="2" t="s">
        <v>8</v>
      </c>
      <c r="H6607" s="13">
        <v>61313</v>
      </c>
      <c r="I6607" s="14">
        <v>95846514</v>
      </c>
      <c r="J6607" s="14">
        <f>表格1[[#This Row],[信用卡交易筆數]]/1000</f>
        <v>61.313000000000002</v>
      </c>
      <c r="K6607" s="14">
        <f>表格1[[#This Row],[信用卡交易金額'[新臺幣']]]/1000</f>
        <v>95846.513999999996</v>
      </c>
      <c r="L6607" s="14">
        <f>表格1[[#This Row],[信用卡交易金額'[新臺幣']]]/1000000</f>
        <v>95.846513999999999</v>
      </c>
      <c r="M6607" s="14" t="str" cm="1">
        <f t="array" ref="M6607">_xlfn.TEXTJOIN("", TRUE, _xlfn.XLOOKUP(TRUE, VALUE(表格1[[#This Row],[年月]]) &lt;= VALUE($R$8:$R$12), $Q$8:$Q$12)) &amp; "年度"</f>
        <v>2024年度</v>
      </c>
    </row>
    <row r="6608" spans="1:13" x14ac:dyDescent="0.3">
      <c r="A6608" s="2">
        <v>202402</v>
      </c>
      <c r="B6608" s="19">
        <f>DATE(表格1[[#This Row],[年]],表格1[[#This Row],[月]],1)</f>
        <v>45323</v>
      </c>
      <c r="C6608" s="2" t="str">
        <f>LEFT(表格1[[#This Row],[年月]],4)</f>
        <v>2024</v>
      </c>
      <c r="D6608" s="2" t="str">
        <f>RIGHT(表格1[[#This Row],[年月]],2)</f>
        <v>02</v>
      </c>
      <c r="E6608" s="5">
        <v>10016000</v>
      </c>
      <c r="F6608" s="2" t="str">
        <f>VLOOKUP(TEXT(表格1[[#This Row],[地區]],"00000000"),縣市代碼,2,0)</f>
        <v>澎湖縣</v>
      </c>
      <c r="G6608" s="2" t="s">
        <v>9</v>
      </c>
      <c r="H6608" s="13">
        <v>101973</v>
      </c>
      <c r="I6608" s="14">
        <v>125875383</v>
      </c>
      <c r="J6608" s="14">
        <f>表格1[[#This Row],[信用卡交易筆數]]/1000</f>
        <v>101.973</v>
      </c>
      <c r="K6608" s="14">
        <f>表格1[[#This Row],[信用卡交易金額'[新臺幣']]]/1000</f>
        <v>125875.383</v>
      </c>
      <c r="L6608" s="14">
        <f>表格1[[#This Row],[信用卡交易金額'[新臺幣']]]/1000000</f>
        <v>125.875383</v>
      </c>
      <c r="M6608" s="14" t="str" cm="1">
        <f t="array" ref="M6608">_xlfn.TEXTJOIN("", TRUE, _xlfn.XLOOKUP(TRUE, VALUE(表格1[[#This Row],[年月]]) &lt;= VALUE($R$8:$R$12), $Q$8:$Q$12)) &amp; "年度"</f>
        <v>2024年度</v>
      </c>
    </row>
    <row r="6609" spans="1:13" x14ac:dyDescent="0.3">
      <c r="A6609" s="2">
        <v>202402</v>
      </c>
      <c r="B6609" s="19">
        <f>DATE(表格1[[#This Row],[年]],表格1[[#This Row],[月]],1)</f>
        <v>45323</v>
      </c>
      <c r="C6609" s="2" t="str">
        <f>LEFT(表格1[[#This Row],[年月]],4)</f>
        <v>2024</v>
      </c>
      <c r="D6609" s="2" t="str">
        <f>RIGHT(表格1[[#This Row],[年月]],2)</f>
        <v>02</v>
      </c>
      <c r="E6609" s="5">
        <v>10016000</v>
      </c>
      <c r="F6609" s="2" t="str">
        <f>VLOOKUP(TEXT(表格1[[#This Row],[地區]],"00000000"),縣市代碼,2,0)</f>
        <v>澎湖縣</v>
      </c>
      <c r="G6609" s="2" t="s">
        <v>10</v>
      </c>
      <c r="H6609" s="13">
        <v>48992</v>
      </c>
      <c r="I6609" s="14">
        <v>132702726</v>
      </c>
      <c r="J6609" s="14">
        <f>表格1[[#This Row],[信用卡交易筆數]]/1000</f>
        <v>48.991999999999997</v>
      </c>
      <c r="K6609" s="14">
        <f>表格1[[#This Row],[信用卡交易金額'[新臺幣']]]/1000</f>
        <v>132702.726</v>
      </c>
      <c r="L6609" s="14">
        <f>表格1[[#This Row],[信用卡交易金額'[新臺幣']]]/1000000</f>
        <v>132.70272600000001</v>
      </c>
      <c r="M6609" s="14" t="str" cm="1">
        <f t="array" ref="M6609">_xlfn.TEXTJOIN("", TRUE, _xlfn.XLOOKUP(TRUE, VALUE(表格1[[#This Row],[年月]]) &lt;= VALUE($R$8:$R$12), $Q$8:$Q$12)) &amp; "年度"</f>
        <v>2024年度</v>
      </c>
    </row>
    <row r="6610" spans="1:13" x14ac:dyDescent="0.3">
      <c r="A6610" s="2">
        <v>202402</v>
      </c>
      <c r="B6610" s="19">
        <f>DATE(表格1[[#This Row],[年]],表格1[[#This Row],[月]],1)</f>
        <v>45323</v>
      </c>
      <c r="C6610" s="2" t="str">
        <f>LEFT(表格1[[#This Row],[年月]],4)</f>
        <v>2024</v>
      </c>
      <c r="D6610" s="2" t="str">
        <f>RIGHT(表格1[[#This Row],[年月]],2)</f>
        <v>02</v>
      </c>
      <c r="E6610" s="5" t="s">
        <v>62</v>
      </c>
      <c r="F6610" s="2" t="str">
        <f>VLOOKUP(TEXT(表格1[[#This Row],[地區]],"00000000"),縣市代碼,2,0)</f>
        <v>金門縣</v>
      </c>
      <c r="G6610" s="2" t="s">
        <v>4</v>
      </c>
      <c r="H6610" s="13">
        <v>91140</v>
      </c>
      <c r="I6610" s="14">
        <v>52867456</v>
      </c>
      <c r="J6610" s="14">
        <f>表格1[[#This Row],[信用卡交易筆數]]/1000</f>
        <v>91.14</v>
      </c>
      <c r="K6610" s="14">
        <f>表格1[[#This Row],[信用卡交易金額'[新臺幣']]]/1000</f>
        <v>52867.455999999998</v>
      </c>
      <c r="L6610" s="14">
        <f>表格1[[#This Row],[信用卡交易金額'[新臺幣']]]/1000000</f>
        <v>52.867455999999997</v>
      </c>
      <c r="M6610" s="14" t="str" cm="1">
        <f t="array" ref="M6610">_xlfn.TEXTJOIN("", TRUE, _xlfn.XLOOKUP(TRUE, VALUE(表格1[[#This Row],[年月]]) &lt;= VALUE($R$8:$R$12), $Q$8:$Q$12)) &amp; "年度"</f>
        <v>2024年度</v>
      </c>
    </row>
    <row r="6611" spans="1:13" x14ac:dyDescent="0.3">
      <c r="A6611" s="2">
        <v>202402</v>
      </c>
      <c r="B6611" s="19">
        <f>DATE(表格1[[#This Row],[年]],表格1[[#This Row],[月]],1)</f>
        <v>45323</v>
      </c>
      <c r="C6611" s="2" t="str">
        <f>LEFT(表格1[[#This Row],[年月]],4)</f>
        <v>2024</v>
      </c>
      <c r="D6611" s="2" t="str">
        <f>RIGHT(表格1[[#This Row],[年月]],2)</f>
        <v>02</v>
      </c>
      <c r="E6611" s="5" t="s">
        <v>62</v>
      </c>
      <c r="F6611" s="2" t="str">
        <f>VLOOKUP(TEXT(表格1[[#This Row],[地區]],"00000000"),縣市代碼,2,0)</f>
        <v>金門縣</v>
      </c>
      <c r="G6611" s="2" t="s">
        <v>5</v>
      </c>
      <c r="H6611" s="13">
        <v>6142</v>
      </c>
      <c r="I6611" s="14">
        <v>18080104</v>
      </c>
      <c r="J6611" s="14">
        <f>表格1[[#This Row],[信用卡交易筆數]]/1000</f>
        <v>6.1420000000000003</v>
      </c>
      <c r="K6611" s="14">
        <f>表格1[[#This Row],[信用卡交易金額'[新臺幣']]]/1000</f>
        <v>18080.103999999999</v>
      </c>
      <c r="L6611" s="14">
        <f>表格1[[#This Row],[信用卡交易金額'[新臺幣']]]/1000000</f>
        <v>18.080103999999999</v>
      </c>
      <c r="M6611" s="14" t="str" cm="1">
        <f t="array" ref="M6611">_xlfn.TEXTJOIN("", TRUE, _xlfn.XLOOKUP(TRUE, VALUE(表格1[[#This Row],[年月]]) &lt;= VALUE($R$8:$R$12), $Q$8:$Q$12)) &amp; "年度"</f>
        <v>2024年度</v>
      </c>
    </row>
    <row r="6612" spans="1:13" x14ac:dyDescent="0.3">
      <c r="A6612" s="2">
        <v>202402</v>
      </c>
      <c r="B6612" s="19">
        <f>DATE(表格1[[#This Row],[年]],表格1[[#This Row],[月]],1)</f>
        <v>45323</v>
      </c>
      <c r="C6612" s="2" t="str">
        <f>LEFT(表格1[[#This Row],[年月]],4)</f>
        <v>2024</v>
      </c>
      <c r="D6612" s="2" t="str">
        <f>RIGHT(表格1[[#This Row],[年月]],2)</f>
        <v>02</v>
      </c>
      <c r="E6612" s="5" t="s">
        <v>62</v>
      </c>
      <c r="F6612" s="2" t="str">
        <f>VLOOKUP(TEXT(表格1[[#This Row],[地區]],"00000000"),縣市代碼,2,0)</f>
        <v>金門縣</v>
      </c>
      <c r="G6612" s="2" t="s">
        <v>6</v>
      </c>
      <c r="H6612" s="13">
        <v>10362</v>
      </c>
      <c r="I6612" s="14">
        <v>34417588</v>
      </c>
      <c r="J6612" s="14">
        <f>表格1[[#This Row],[信用卡交易筆數]]/1000</f>
        <v>10.362</v>
      </c>
      <c r="K6612" s="14">
        <f>表格1[[#This Row],[信用卡交易金額'[新臺幣']]]/1000</f>
        <v>34417.588000000003</v>
      </c>
      <c r="L6612" s="14">
        <f>表格1[[#This Row],[信用卡交易金額'[新臺幣']]]/1000000</f>
        <v>34.417588000000002</v>
      </c>
      <c r="M6612" s="14" t="str" cm="1">
        <f t="array" ref="M6612">_xlfn.TEXTJOIN("", TRUE, _xlfn.XLOOKUP(TRUE, VALUE(表格1[[#This Row],[年月]]) &lt;= VALUE($R$8:$R$12), $Q$8:$Q$12)) &amp; "年度"</f>
        <v>2024年度</v>
      </c>
    </row>
    <row r="6613" spans="1:13" x14ac:dyDescent="0.3">
      <c r="A6613" s="2">
        <v>202402</v>
      </c>
      <c r="B6613" s="19">
        <f>DATE(表格1[[#This Row],[年]],表格1[[#This Row],[月]],1)</f>
        <v>45323</v>
      </c>
      <c r="C6613" s="2" t="str">
        <f>LEFT(表格1[[#This Row],[年月]],4)</f>
        <v>2024</v>
      </c>
      <c r="D6613" s="2" t="str">
        <f>RIGHT(表格1[[#This Row],[年月]],2)</f>
        <v>02</v>
      </c>
      <c r="E6613" s="5" t="s">
        <v>62</v>
      </c>
      <c r="F6613" s="2" t="str">
        <f>VLOOKUP(TEXT(表格1[[#This Row],[地區]],"00000000"),縣市代碼,2,0)</f>
        <v>金門縣</v>
      </c>
      <c r="G6613" s="2" t="s">
        <v>7</v>
      </c>
      <c r="H6613" s="13">
        <v>46360</v>
      </c>
      <c r="I6613" s="14">
        <v>62141607</v>
      </c>
      <c r="J6613" s="14">
        <f>表格1[[#This Row],[信用卡交易筆數]]/1000</f>
        <v>46.36</v>
      </c>
      <c r="K6613" s="14">
        <f>表格1[[#This Row],[信用卡交易金額'[新臺幣']]]/1000</f>
        <v>62141.607000000004</v>
      </c>
      <c r="L6613" s="14">
        <f>表格1[[#This Row],[信用卡交易金額'[新臺幣']]]/1000000</f>
        <v>62.141607</v>
      </c>
      <c r="M6613" s="14" t="str" cm="1">
        <f t="array" ref="M6613">_xlfn.TEXTJOIN("", TRUE, _xlfn.XLOOKUP(TRUE, VALUE(表格1[[#This Row],[年月]]) &lt;= VALUE($R$8:$R$12), $Q$8:$Q$12)) &amp; "年度"</f>
        <v>2024年度</v>
      </c>
    </row>
    <row r="6614" spans="1:13" x14ac:dyDescent="0.3">
      <c r="A6614" s="2">
        <v>202402</v>
      </c>
      <c r="B6614" s="19">
        <f>DATE(表格1[[#This Row],[年]],表格1[[#This Row],[月]],1)</f>
        <v>45323</v>
      </c>
      <c r="C6614" s="2" t="str">
        <f>LEFT(表格1[[#This Row],[年月]],4)</f>
        <v>2024</v>
      </c>
      <c r="D6614" s="2" t="str">
        <f>RIGHT(表格1[[#This Row],[年月]],2)</f>
        <v>02</v>
      </c>
      <c r="E6614" s="5" t="s">
        <v>62</v>
      </c>
      <c r="F6614" s="2" t="str">
        <f>VLOOKUP(TEXT(表格1[[#This Row],[地區]],"00000000"),縣市代碼,2,0)</f>
        <v>金門縣</v>
      </c>
      <c r="G6614" s="2" t="s">
        <v>8</v>
      </c>
      <c r="H6614" s="13">
        <v>47671</v>
      </c>
      <c r="I6614" s="14">
        <v>85532851</v>
      </c>
      <c r="J6614" s="14">
        <f>表格1[[#This Row],[信用卡交易筆數]]/1000</f>
        <v>47.670999999999999</v>
      </c>
      <c r="K6614" s="14">
        <f>表格1[[#This Row],[信用卡交易金額'[新臺幣']]]/1000</f>
        <v>85532.850999999995</v>
      </c>
      <c r="L6614" s="14">
        <f>表格1[[#This Row],[信用卡交易金額'[新臺幣']]]/1000000</f>
        <v>85.532850999999994</v>
      </c>
      <c r="M6614" s="14" t="str" cm="1">
        <f t="array" ref="M6614">_xlfn.TEXTJOIN("", TRUE, _xlfn.XLOOKUP(TRUE, VALUE(表格1[[#This Row],[年月]]) &lt;= VALUE($R$8:$R$12), $Q$8:$Q$12)) &amp; "年度"</f>
        <v>2024年度</v>
      </c>
    </row>
    <row r="6615" spans="1:13" x14ac:dyDescent="0.3">
      <c r="A6615" s="2">
        <v>202402</v>
      </c>
      <c r="B6615" s="19">
        <f>DATE(表格1[[#This Row],[年]],表格1[[#This Row],[月]],1)</f>
        <v>45323</v>
      </c>
      <c r="C6615" s="2" t="str">
        <f>LEFT(表格1[[#This Row],[年月]],4)</f>
        <v>2024</v>
      </c>
      <c r="D6615" s="2" t="str">
        <f>RIGHT(表格1[[#This Row],[年月]],2)</f>
        <v>02</v>
      </c>
      <c r="E6615" s="5" t="s">
        <v>62</v>
      </c>
      <c r="F6615" s="2" t="str">
        <f>VLOOKUP(TEXT(表格1[[#This Row],[地區]],"00000000"),縣市代碼,2,0)</f>
        <v>金門縣</v>
      </c>
      <c r="G6615" s="2" t="s">
        <v>9</v>
      </c>
      <c r="H6615" s="13">
        <v>104835</v>
      </c>
      <c r="I6615" s="14">
        <v>121425757</v>
      </c>
      <c r="J6615" s="14">
        <f>表格1[[#This Row],[信用卡交易筆數]]/1000</f>
        <v>104.83499999999999</v>
      </c>
      <c r="K6615" s="14">
        <f>表格1[[#This Row],[信用卡交易金額'[新臺幣']]]/1000</f>
        <v>121425.757</v>
      </c>
      <c r="L6615" s="14">
        <f>表格1[[#This Row],[信用卡交易金額'[新臺幣']]]/1000000</f>
        <v>121.425757</v>
      </c>
      <c r="M6615" s="14" t="str" cm="1">
        <f t="array" ref="M6615">_xlfn.TEXTJOIN("", TRUE, _xlfn.XLOOKUP(TRUE, VALUE(表格1[[#This Row],[年月]]) &lt;= VALUE($R$8:$R$12), $Q$8:$Q$12)) &amp; "年度"</f>
        <v>2024年度</v>
      </c>
    </row>
    <row r="6616" spans="1:13" x14ac:dyDescent="0.3">
      <c r="A6616" s="2">
        <v>202402</v>
      </c>
      <c r="B6616" s="19">
        <f>DATE(表格1[[#This Row],[年]],表格1[[#This Row],[月]],1)</f>
        <v>45323</v>
      </c>
      <c r="C6616" s="2" t="str">
        <f>LEFT(表格1[[#This Row],[年月]],4)</f>
        <v>2024</v>
      </c>
      <c r="D6616" s="2" t="str">
        <f>RIGHT(表格1[[#This Row],[年月]],2)</f>
        <v>02</v>
      </c>
      <c r="E6616" s="5" t="s">
        <v>62</v>
      </c>
      <c r="F6616" s="2" t="str">
        <f>VLOOKUP(TEXT(表格1[[#This Row],[地區]],"00000000"),縣市代碼,2,0)</f>
        <v>金門縣</v>
      </c>
      <c r="G6616" s="2" t="s">
        <v>10</v>
      </c>
      <c r="H6616" s="13">
        <v>40678</v>
      </c>
      <c r="I6616" s="14">
        <v>103148708</v>
      </c>
      <c r="J6616" s="14">
        <f>表格1[[#This Row],[信用卡交易筆數]]/1000</f>
        <v>40.677999999999997</v>
      </c>
      <c r="K6616" s="14">
        <f>表格1[[#This Row],[信用卡交易金額'[新臺幣']]]/1000</f>
        <v>103148.708</v>
      </c>
      <c r="L6616" s="14">
        <f>表格1[[#This Row],[信用卡交易金額'[新臺幣']]]/1000000</f>
        <v>103.148708</v>
      </c>
      <c r="M6616" s="14" t="str" cm="1">
        <f t="array" ref="M6616">_xlfn.TEXTJOIN("", TRUE, _xlfn.XLOOKUP(TRUE, VALUE(表格1[[#This Row],[年月]]) &lt;= VALUE($R$8:$R$12), $Q$8:$Q$12)) &amp; "年度"</f>
        <v>2024年度</v>
      </c>
    </row>
    <row r="6617" spans="1:13" x14ac:dyDescent="0.3">
      <c r="A6617" s="2">
        <v>202402</v>
      </c>
      <c r="B6617" s="19">
        <f>DATE(表格1[[#This Row],[年]],表格1[[#This Row],[月]],1)</f>
        <v>45323</v>
      </c>
      <c r="C6617" s="2" t="str">
        <f>LEFT(表格1[[#This Row],[年月]],4)</f>
        <v>2024</v>
      </c>
      <c r="D6617" s="2" t="str">
        <f>RIGHT(表格1[[#This Row],[年月]],2)</f>
        <v>02</v>
      </c>
      <c r="E6617" s="5">
        <v>9007000</v>
      </c>
      <c r="F6617" s="2" t="str">
        <f>VLOOKUP(TEXT(表格1[[#This Row],[地區]],"00000000"),縣市代碼,2,0)</f>
        <v>連江縣</v>
      </c>
      <c r="G6617" s="2" t="s">
        <v>4</v>
      </c>
      <c r="H6617" s="13">
        <v>16857</v>
      </c>
      <c r="I6617" s="14">
        <v>8164314</v>
      </c>
      <c r="J6617" s="14">
        <f>表格1[[#This Row],[信用卡交易筆數]]/1000</f>
        <v>16.856999999999999</v>
      </c>
      <c r="K6617" s="14">
        <f>表格1[[#This Row],[信用卡交易金額'[新臺幣']]]/1000</f>
        <v>8164.3140000000003</v>
      </c>
      <c r="L6617" s="14">
        <f>表格1[[#This Row],[信用卡交易金額'[新臺幣']]]/1000000</f>
        <v>8.1643139999999992</v>
      </c>
      <c r="M6617" s="14" t="str" cm="1">
        <f t="array" ref="M6617">_xlfn.TEXTJOIN("", TRUE, _xlfn.XLOOKUP(TRUE, VALUE(表格1[[#This Row],[年月]]) &lt;= VALUE($R$8:$R$12), $Q$8:$Q$12)) &amp; "年度"</f>
        <v>2024年度</v>
      </c>
    </row>
    <row r="6618" spans="1:13" x14ac:dyDescent="0.3">
      <c r="A6618" s="2">
        <v>202402</v>
      </c>
      <c r="B6618" s="19">
        <f>DATE(表格1[[#This Row],[年]],表格1[[#This Row],[月]],1)</f>
        <v>45323</v>
      </c>
      <c r="C6618" s="2" t="str">
        <f>LEFT(表格1[[#This Row],[年月]],4)</f>
        <v>2024</v>
      </c>
      <c r="D6618" s="2" t="str">
        <f>RIGHT(表格1[[#This Row],[年月]],2)</f>
        <v>02</v>
      </c>
      <c r="E6618" s="5">
        <v>9007000</v>
      </c>
      <c r="F6618" s="2" t="str">
        <f>VLOOKUP(TEXT(表格1[[#This Row],[地區]],"00000000"),縣市代碼,2,0)</f>
        <v>連江縣</v>
      </c>
      <c r="G6618" s="2" t="s">
        <v>5</v>
      </c>
      <c r="H6618" s="13">
        <v>1010</v>
      </c>
      <c r="I6618" s="14">
        <v>2883143</v>
      </c>
      <c r="J6618" s="14">
        <f>表格1[[#This Row],[信用卡交易筆數]]/1000</f>
        <v>1.01</v>
      </c>
      <c r="K6618" s="14">
        <f>表格1[[#This Row],[信用卡交易金額'[新臺幣']]]/1000</f>
        <v>2883.143</v>
      </c>
      <c r="L6618" s="14">
        <f>表格1[[#This Row],[信用卡交易金額'[新臺幣']]]/1000000</f>
        <v>2.883143</v>
      </c>
      <c r="M6618" s="14" t="str" cm="1">
        <f t="array" ref="M6618">_xlfn.TEXTJOIN("", TRUE, _xlfn.XLOOKUP(TRUE, VALUE(表格1[[#This Row],[年月]]) &lt;= VALUE($R$8:$R$12), $Q$8:$Q$12)) &amp; "年度"</f>
        <v>2024年度</v>
      </c>
    </row>
    <row r="6619" spans="1:13" x14ac:dyDescent="0.3">
      <c r="A6619" s="2">
        <v>202402</v>
      </c>
      <c r="B6619" s="19">
        <f>DATE(表格1[[#This Row],[年]],表格1[[#This Row],[月]],1)</f>
        <v>45323</v>
      </c>
      <c r="C6619" s="2" t="str">
        <f>LEFT(表格1[[#This Row],[年月]],4)</f>
        <v>2024</v>
      </c>
      <c r="D6619" s="2" t="str">
        <f>RIGHT(表格1[[#This Row],[年月]],2)</f>
        <v>02</v>
      </c>
      <c r="E6619" s="5">
        <v>9007000</v>
      </c>
      <c r="F6619" s="2" t="str">
        <f>VLOOKUP(TEXT(表格1[[#This Row],[地區]],"00000000"),縣市代碼,2,0)</f>
        <v>連江縣</v>
      </c>
      <c r="G6619" s="2" t="s">
        <v>6</v>
      </c>
      <c r="H6619" s="13">
        <v>1845</v>
      </c>
      <c r="I6619" s="14">
        <v>5611001</v>
      </c>
      <c r="J6619" s="14">
        <f>表格1[[#This Row],[信用卡交易筆數]]/1000</f>
        <v>1.845</v>
      </c>
      <c r="K6619" s="14">
        <f>表格1[[#This Row],[信用卡交易金額'[新臺幣']]]/1000</f>
        <v>5611.0010000000002</v>
      </c>
      <c r="L6619" s="14">
        <f>表格1[[#This Row],[信用卡交易金額'[新臺幣']]]/1000000</f>
        <v>5.6110009999999999</v>
      </c>
      <c r="M6619" s="14" t="str" cm="1">
        <f t="array" ref="M6619">_xlfn.TEXTJOIN("", TRUE, _xlfn.XLOOKUP(TRUE, VALUE(表格1[[#This Row],[年月]]) &lt;= VALUE($R$8:$R$12), $Q$8:$Q$12)) &amp; "年度"</f>
        <v>2024年度</v>
      </c>
    </row>
    <row r="6620" spans="1:13" x14ac:dyDescent="0.3">
      <c r="A6620" s="2">
        <v>202402</v>
      </c>
      <c r="B6620" s="19">
        <f>DATE(表格1[[#This Row],[年]],表格1[[#This Row],[月]],1)</f>
        <v>45323</v>
      </c>
      <c r="C6620" s="2" t="str">
        <f>LEFT(表格1[[#This Row],[年月]],4)</f>
        <v>2024</v>
      </c>
      <c r="D6620" s="2" t="str">
        <f>RIGHT(表格1[[#This Row],[年月]],2)</f>
        <v>02</v>
      </c>
      <c r="E6620" s="5">
        <v>9007000</v>
      </c>
      <c r="F6620" s="2" t="str">
        <f>VLOOKUP(TEXT(表格1[[#This Row],[地區]],"00000000"),縣市代碼,2,0)</f>
        <v>連江縣</v>
      </c>
      <c r="G6620" s="2" t="s">
        <v>7</v>
      </c>
      <c r="H6620" s="13">
        <v>10806</v>
      </c>
      <c r="I6620" s="14">
        <v>13509095</v>
      </c>
      <c r="J6620" s="14">
        <f>表格1[[#This Row],[信用卡交易筆數]]/1000</f>
        <v>10.805999999999999</v>
      </c>
      <c r="K6620" s="14">
        <f>表格1[[#This Row],[信用卡交易金額'[新臺幣']]]/1000</f>
        <v>13509.094999999999</v>
      </c>
      <c r="L6620" s="14">
        <f>表格1[[#This Row],[信用卡交易金額'[新臺幣']]]/1000000</f>
        <v>13.509095</v>
      </c>
      <c r="M6620" s="14" t="str" cm="1">
        <f t="array" ref="M6620">_xlfn.TEXTJOIN("", TRUE, _xlfn.XLOOKUP(TRUE, VALUE(表格1[[#This Row],[年月]]) &lt;= VALUE($R$8:$R$12), $Q$8:$Q$12)) &amp; "年度"</f>
        <v>2024年度</v>
      </c>
    </row>
    <row r="6621" spans="1:13" x14ac:dyDescent="0.3">
      <c r="A6621" s="2">
        <v>202402</v>
      </c>
      <c r="B6621" s="19">
        <f>DATE(表格1[[#This Row],[年]],表格1[[#This Row],[月]],1)</f>
        <v>45323</v>
      </c>
      <c r="C6621" s="2" t="str">
        <f>LEFT(表格1[[#This Row],[年月]],4)</f>
        <v>2024</v>
      </c>
      <c r="D6621" s="2" t="str">
        <f>RIGHT(表格1[[#This Row],[年月]],2)</f>
        <v>02</v>
      </c>
      <c r="E6621" s="5">
        <v>9007000</v>
      </c>
      <c r="F6621" s="2" t="str">
        <f>VLOOKUP(TEXT(表格1[[#This Row],[地區]],"00000000"),縣市代碼,2,0)</f>
        <v>連江縣</v>
      </c>
      <c r="G6621" s="2" t="s">
        <v>8</v>
      </c>
      <c r="H6621" s="13">
        <v>10163</v>
      </c>
      <c r="I6621" s="14">
        <v>15865262</v>
      </c>
      <c r="J6621" s="14">
        <f>表格1[[#This Row],[信用卡交易筆數]]/1000</f>
        <v>10.163</v>
      </c>
      <c r="K6621" s="14">
        <f>表格1[[#This Row],[信用卡交易金額'[新臺幣']]]/1000</f>
        <v>15865.262000000001</v>
      </c>
      <c r="L6621" s="14">
        <f>表格1[[#This Row],[信用卡交易金額'[新臺幣']]]/1000000</f>
        <v>15.865262</v>
      </c>
      <c r="M6621" s="14" t="str" cm="1">
        <f t="array" ref="M6621">_xlfn.TEXTJOIN("", TRUE, _xlfn.XLOOKUP(TRUE, VALUE(表格1[[#This Row],[年月]]) &lt;= VALUE($R$8:$R$12), $Q$8:$Q$12)) &amp; "年度"</f>
        <v>2024年度</v>
      </c>
    </row>
    <row r="6622" spans="1:13" x14ac:dyDescent="0.3">
      <c r="A6622" s="2">
        <v>202402</v>
      </c>
      <c r="B6622" s="19">
        <f>DATE(表格1[[#This Row],[年]],表格1[[#This Row],[月]],1)</f>
        <v>45323</v>
      </c>
      <c r="C6622" s="2" t="str">
        <f>LEFT(表格1[[#This Row],[年月]],4)</f>
        <v>2024</v>
      </c>
      <c r="D6622" s="2" t="str">
        <f>RIGHT(表格1[[#This Row],[年月]],2)</f>
        <v>02</v>
      </c>
      <c r="E6622" s="5">
        <v>9007000</v>
      </c>
      <c r="F6622" s="2" t="str">
        <f>VLOOKUP(TEXT(表格1[[#This Row],[地區]],"00000000"),縣市代碼,2,0)</f>
        <v>連江縣</v>
      </c>
      <c r="G6622" s="2" t="s">
        <v>9</v>
      </c>
      <c r="H6622" s="13">
        <v>13441</v>
      </c>
      <c r="I6622" s="14">
        <v>17041579</v>
      </c>
      <c r="J6622" s="14">
        <f>表格1[[#This Row],[信用卡交易筆數]]/1000</f>
        <v>13.441000000000001</v>
      </c>
      <c r="K6622" s="14">
        <f>表格1[[#This Row],[信用卡交易金額'[新臺幣']]]/1000</f>
        <v>17041.579000000002</v>
      </c>
      <c r="L6622" s="14">
        <f>表格1[[#This Row],[信用卡交易金額'[新臺幣']]]/1000000</f>
        <v>17.041578999999999</v>
      </c>
      <c r="M6622" s="14" t="str" cm="1">
        <f t="array" ref="M6622">_xlfn.TEXTJOIN("", TRUE, _xlfn.XLOOKUP(TRUE, VALUE(表格1[[#This Row],[年月]]) &lt;= VALUE($R$8:$R$12), $Q$8:$Q$12)) &amp; "年度"</f>
        <v>2024年度</v>
      </c>
    </row>
    <row r="6623" spans="1:13" x14ac:dyDescent="0.3">
      <c r="A6623" s="2">
        <v>202402</v>
      </c>
      <c r="B6623" s="19">
        <f>DATE(表格1[[#This Row],[年]],表格1[[#This Row],[月]],1)</f>
        <v>45323</v>
      </c>
      <c r="C6623" s="2" t="str">
        <f>LEFT(表格1[[#This Row],[年月]],4)</f>
        <v>2024</v>
      </c>
      <c r="D6623" s="2" t="str">
        <f>RIGHT(表格1[[#This Row],[年月]],2)</f>
        <v>02</v>
      </c>
      <c r="E6623" s="5">
        <v>9007000</v>
      </c>
      <c r="F6623" s="2" t="str">
        <f>VLOOKUP(TEXT(表格1[[#This Row],[地區]],"00000000"),縣市代碼,2,0)</f>
        <v>連江縣</v>
      </c>
      <c r="G6623" s="2" t="s">
        <v>10</v>
      </c>
      <c r="H6623" s="13">
        <v>7566</v>
      </c>
      <c r="I6623" s="14">
        <v>17634954</v>
      </c>
      <c r="J6623" s="14">
        <f>表格1[[#This Row],[信用卡交易筆數]]/1000</f>
        <v>7.5659999999999998</v>
      </c>
      <c r="K6623" s="14">
        <f>表格1[[#This Row],[信用卡交易金額'[新臺幣']]]/1000</f>
        <v>17634.954000000002</v>
      </c>
      <c r="L6623" s="14">
        <f>表格1[[#This Row],[信用卡交易金額'[新臺幣']]]/1000000</f>
        <v>17.634954</v>
      </c>
      <c r="M6623" s="14" t="str" cm="1">
        <f t="array" ref="M6623">_xlfn.TEXTJOIN("", TRUE, _xlfn.XLOOKUP(TRUE, VALUE(表格1[[#This Row],[年月]]) &lt;= VALUE($R$8:$R$12), $Q$8:$Q$12)) &amp; "年度"</f>
        <v>2024年度</v>
      </c>
    </row>
    <row r="6624" spans="1:13" x14ac:dyDescent="0.3">
      <c r="A6624" s="2">
        <v>202403</v>
      </c>
      <c r="B6624" s="19">
        <f>DATE(表格1[[#This Row],[年]],表格1[[#This Row],[月]],1)</f>
        <v>45352</v>
      </c>
      <c r="C6624" s="2" t="str">
        <f>LEFT(表格1[[#This Row],[年月]],4)</f>
        <v>2024</v>
      </c>
      <c r="D6624" s="2" t="str">
        <f>RIGHT(表格1[[#This Row],[年月]],2)</f>
        <v>03</v>
      </c>
      <c r="E6624" s="5">
        <v>63000000</v>
      </c>
      <c r="F6624" s="2" t="str">
        <f>VLOOKUP(TEXT(表格1[[#This Row],[地區]],"00000000"),縣市代碼,2,0)</f>
        <v>臺北市</v>
      </c>
      <c r="G6624" s="2" t="s">
        <v>4</v>
      </c>
      <c r="H6624" s="13">
        <v>13709504</v>
      </c>
      <c r="I6624" s="14">
        <v>7904789760</v>
      </c>
      <c r="J6624" s="14">
        <f>表格1[[#This Row],[信用卡交易筆數]]/1000</f>
        <v>13709.504000000001</v>
      </c>
      <c r="K6624" s="14">
        <f>表格1[[#This Row],[信用卡交易金額'[新臺幣']]]/1000</f>
        <v>7904789.7599999998</v>
      </c>
      <c r="L6624" s="14">
        <f>表格1[[#This Row],[信用卡交易金額'[新臺幣']]]/1000000</f>
        <v>7904.7897599999997</v>
      </c>
      <c r="M6624" s="14" t="str" cm="1">
        <f t="array" ref="M6624">_xlfn.TEXTJOIN("", TRUE, _xlfn.XLOOKUP(TRUE, VALUE(表格1[[#This Row],[年月]]) &lt;= VALUE($R$8:$R$12), $Q$8:$Q$12)) &amp; "年度"</f>
        <v>2024年度</v>
      </c>
    </row>
    <row r="6625" spans="1:13" x14ac:dyDescent="0.3">
      <c r="A6625" s="2">
        <v>202403</v>
      </c>
      <c r="B6625" s="19">
        <f>DATE(表格1[[#This Row],[年]],表格1[[#This Row],[月]],1)</f>
        <v>45352</v>
      </c>
      <c r="C6625" s="2" t="str">
        <f>LEFT(表格1[[#This Row],[年月]],4)</f>
        <v>2024</v>
      </c>
      <c r="D6625" s="2" t="str">
        <f>RIGHT(表格1[[#This Row],[年月]],2)</f>
        <v>03</v>
      </c>
      <c r="E6625" s="5">
        <v>63000000</v>
      </c>
      <c r="F6625" s="2" t="str">
        <f>VLOOKUP(TEXT(表格1[[#This Row],[地區]],"00000000"),縣市代碼,2,0)</f>
        <v>臺北市</v>
      </c>
      <c r="G6625" s="2" t="s">
        <v>5</v>
      </c>
      <c r="H6625" s="13">
        <v>649207</v>
      </c>
      <c r="I6625" s="14">
        <v>2942187050</v>
      </c>
      <c r="J6625" s="14">
        <f>表格1[[#This Row],[信用卡交易筆數]]/1000</f>
        <v>649.20699999999999</v>
      </c>
      <c r="K6625" s="14">
        <f>表格1[[#This Row],[信用卡交易金額'[新臺幣']]]/1000</f>
        <v>2942187.05</v>
      </c>
      <c r="L6625" s="14">
        <f>表格1[[#This Row],[信用卡交易金額'[新臺幣']]]/1000000</f>
        <v>2942.18705</v>
      </c>
      <c r="M6625" s="14" t="str" cm="1">
        <f t="array" ref="M6625">_xlfn.TEXTJOIN("", TRUE, _xlfn.XLOOKUP(TRUE, VALUE(表格1[[#This Row],[年月]]) &lt;= VALUE($R$8:$R$12), $Q$8:$Q$12)) &amp; "年度"</f>
        <v>2024年度</v>
      </c>
    </row>
    <row r="6626" spans="1:13" x14ac:dyDescent="0.3">
      <c r="A6626" s="2">
        <v>202403</v>
      </c>
      <c r="B6626" s="19">
        <f>DATE(表格1[[#This Row],[年]],表格1[[#This Row],[月]],1)</f>
        <v>45352</v>
      </c>
      <c r="C6626" s="2" t="str">
        <f>LEFT(表格1[[#This Row],[年月]],4)</f>
        <v>2024</v>
      </c>
      <c r="D6626" s="2" t="str">
        <f>RIGHT(表格1[[#This Row],[年月]],2)</f>
        <v>03</v>
      </c>
      <c r="E6626" s="5">
        <v>63000000</v>
      </c>
      <c r="F6626" s="2" t="str">
        <f>VLOOKUP(TEXT(表格1[[#This Row],[地區]],"00000000"),縣市代碼,2,0)</f>
        <v>臺北市</v>
      </c>
      <c r="G6626" s="2" t="s">
        <v>6</v>
      </c>
      <c r="H6626" s="13">
        <v>918194</v>
      </c>
      <c r="I6626" s="14">
        <v>4598345933</v>
      </c>
      <c r="J6626" s="14">
        <f>表格1[[#This Row],[信用卡交易筆數]]/1000</f>
        <v>918.19399999999996</v>
      </c>
      <c r="K6626" s="14">
        <f>表格1[[#This Row],[信用卡交易金額'[新臺幣']]]/1000</f>
        <v>4598345.9330000002</v>
      </c>
      <c r="L6626" s="14">
        <f>表格1[[#This Row],[信用卡交易金額'[新臺幣']]]/1000000</f>
        <v>4598.3459329999996</v>
      </c>
      <c r="M6626" s="14" t="str" cm="1">
        <f t="array" ref="M6626">_xlfn.TEXTJOIN("", TRUE, _xlfn.XLOOKUP(TRUE, VALUE(表格1[[#This Row],[年月]]) &lt;= VALUE($R$8:$R$12), $Q$8:$Q$12)) &amp; "年度"</f>
        <v>2024年度</v>
      </c>
    </row>
    <row r="6627" spans="1:13" x14ac:dyDescent="0.3">
      <c r="A6627" s="2">
        <v>202403</v>
      </c>
      <c r="B6627" s="19">
        <f>DATE(表格1[[#This Row],[年]],表格1[[#This Row],[月]],1)</f>
        <v>45352</v>
      </c>
      <c r="C6627" s="2" t="str">
        <f>LEFT(表格1[[#This Row],[年月]],4)</f>
        <v>2024</v>
      </c>
      <c r="D6627" s="2" t="str">
        <f>RIGHT(表格1[[#This Row],[年月]],2)</f>
        <v>03</v>
      </c>
      <c r="E6627" s="5">
        <v>63000000</v>
      </c>
      <c r="F6627" s="2" t="str">
        <f>VLOOKUP(TEXT(表格1[[#This Row],[地區]],"00000000"),縣市代碼,2,0)</f>
        <v>臺北市</v>
      </c>
      <c r="G6627" s="2" t="s">
        <v>7</v>
      </c>
      <c r="H6627" s="13">
        <v>5502361</v>
      </c>
      <c r="I6627" s="14">
        <v>6635524367</v>
      </c>
      <c r="J6627" s="14">
        <f>表格1[[#This Row],[信用卡交易筆數]]/1000</f>
        <v>5502.3609999999999</v>
      </c>
      <c r="K6627" s="14">
        <f>表格1[[#This Row],[信用卡交易金額'[新臺幣']]]/1000</f>
        <v>6635524.3669999996</v>
      </c>
      <c r="L6627" s="14">
        <f>表格1[[#This Row],[信用卡交易金額'[新臺幣']]]/1000000</f>
        <v>6635.524367</v>
      </c>
      <c r="M6627" s="14" t="str" cm="1">
        <f t="array" ref="M6627">_xlfn.TEXTJOIN("", TRUE, _xlfn.XLOOKUP(TRUE, VALUE(表格1[[#This Row],[年月]]) &lt;= VALUE($R$8:$R$12), $Q$8:$Q$12)) &amp; "年度"</f>
        <v>2024年度</v>
      </c>
    </row>
    <row r="6628" spans="1:13" x14ac:dyDescent="0.3">
      <c r="A6628" s="2">
        <v>202403</v>
      </c>
      <c r="B6628" s="19">
        <f>DATE(表格1[[#This Row],[年]],表格1[[#This Row],[月]],1)</f>
        <v>45352</v>
      </c>
      <c r="C6628" s="2" t="str">
        <f>LEFT(表格1[[#This Row],[年月]],4)</f>
        <v>2024</v>
      </c>
      <c r="D6628" s="2" t="str">
        <f>RIGHT(表格1[[#This Row],[年月]],2)</f>
        <v>03</v>
      </c>
      <c r="E6628" s="5">
        <v>63000000</v>
      </c>
      <c r="F6628" s="2" t="str">
        <f>VLOOKUP(TEXT(表格1[[#This Row],[地區]],"00000000"),縣市代碼,2,0)</f>
        <v>臺北市</v>
      </c>
      <c r="G6628" s="2" t="s">
        <v>8</v>
      </c>
      <c r="H6628" s="13">
        <v>4626117</v>
      </c>
      <c r="I6628" s="14">
        <v>12257441824</v>
      </c>
      <c r="J6628" s="14">
        <f>表格1[[#This Row],[信用卡交易筆數]]/1000</f>
        <v>4626.1170000000002</v>
      </c>
      <c r="K6628" s="14">
        <f>表格1[[#This Row],[信用卡交易金額'[新臺幣']]]/1000</f>
        <v>12257441.823999999</v>
      </c>
      <c r="L6628" s="14">
        <f>表格1[[#This Row],[信用卡交易金額'[新臺幣']]]/1000000</f>
        <v>12257.441824</v>
      </c>
      <c r="M6628" s="14" t="str" cm="1">
        <f t="array" ref="M6628">_xlfn.TEXTJOIN("", TRUE, _xlfn.XLOOKUP(TRUE, VALUE(表格1[[#This Row],[年月]]) &lt;= VALUE($R$8:$R$12), $Q$8:$Q$12)) &amp; "年度"</f>
        <v>2024年度</v>
      </c>
    </row>
    <row r="6629" spans="1:13" x14ac:dyDescent="0.3">
      <c r="A6629" s="2">
        <v>202403</v>
      </c>
      <c r="B6629" s="19">
        <f>DATE(表格1[[#This Row],[年]],表格1[[#This Row],[月]],1)</f>
        <v>45352</v>
      </c>
      <c r="C6629" s="2" t="str">
        <f>LEFT(表格1[[#This Row],[年月]],4)</f>
        <v>2024</v>
      </c>
      <c r="D6629" s="2" t="str">
        <f>RIGHT(表格1[[#This Row],[年月]],2)</f>
        <v>03</v>
      </c>
      <c r="E6629" s="5">
        <v>63000000</v>
      </c>
      <c r="F6629" s="2" t="str">
        <f>VLOOKUP(TEXT(表格1[[#This Row],[地區]],"00000000"),縣市代碼,2,0)</f>
        <v>臺北市</v>
      </c>
      <c r="G6629" s="2" t="s">
        <v>9</v>
      </c>
      <c r="H6629" s="13">
        <v>9251458</v>
      </c>
      <c r="I6629" s="14">
        <v>13144075017</v>
      </c>
      <c r="J6629" s="14">
        <f>表格1[[#This Row],[信用卡交易筆數]]/1000</f>
        <v>9251.4580000000005</v>
      </c>
      <c r="K6629" s="14">
        <f>表格1[[#This Row],[信用卡交易金額'[新臺幣']]]/1000</f>
        <v>13144075.017000001</v>
      </c>
      <c r="L6629" s="14">
        <f>表格1[[#This Row],[信用卡交易金額'[新臺幣']]]/1000000</f>
        <v>13144.075016999999</v>
      </c>
      <c r="M6629" s="14" t="str" cm="1">
        <f t="array" ref="M6629">_xlfn.TEXTJOIN("", TRUE, _xlfn.XLOOKUP(TRUE, VALUE(表格1[[#This Row],[年月]]) &lt;= VALUE($R$8:$R$12), $Q$8:$Q$12)) &amp; "年度"</f>
        <v>2024年度</v>
      </c>
    </row>
    <row r="6630" spans="1:13" x14ac:dyDescent="0.3">
      <c r="A6630" s="2">
        <v>202403</v>
      </c>
      <c r="B6630" s="19">
        <f>DATE(表格1[[#This Row],[年]],表格1[[#This Row],[月]],1)</f>
        <v>45352</v>
      </c>
      <c r="C6630" s="2" t="str">
        <f>LEFT(表格1[[#This Row],[年月]],4)</f>
        <v>2024</v>
      </c>
      <c r="D6630" s="2" t="str">
        <f>RIGHT(表格1[[#This Row],[年月]],2)</f>
        <v>03</v>
      </c>
      <c r="E6630" s="5">
        <v>63000000</v>
      </c>
      <c r="F6630" s="2" t="str">
        <f>VLOOKUP(TEXT(表格1[[#This Row],[地區]],"00000000"),縣市代碼,2,0)</f>
        <v>臺北市</v>
      </c>
      <c r="G6630" s="2" t="s">
        <v>10</v>
      </c>
      <c r="H6630" s="13">
        <v>4683500</v>
      </c>
      <c r="I6630" s="14">
        <v>14451107877</v>
      </c>
      <c r="J6630" s="14">
        <f>表格1[[#This Row],[信用卡交易筆數]]/1000</f>
        <v>4683.5</v>
      </c>
      <c r="K6630" s="14">
        <f>表格1[[#This Row],[信用卡交易金額'[新臺幣']]]/1000</f>
        <v>14451107.877</v>
      </c>
      <c r="L6630" s="14">
        <f>表格1[[#This Row],[信用卡交易金額'[新臺幣']]]/1000000</f>
        <v>14451.107877</v>
      </c>
      <c r="M6630" s="14" t="str" cm="1">
        <f t="array" ref="M6630">_xlfn.TEXTJOIN("", TRUE, _xlfn.XLOOKUP(TRUE, VALUE(表格1[[#This Row],[年月]]) &lt;= VALUE($R$8:$R$12), $Q$8:$Q$12)) &amp; "年度"</f>
        <v>2024年度</v>
      </c>
    </row>
    <row r="6631" spans="1:13" x14ac:dyDescent="0.3">
      <c r="A6631" s="2">
        <v>202403</v>
      </c>
      <c r="B6631" s="19">
        <f>DATE(表格1[[#This Row],[年]],表格1[[#This Row],[月]],1)</f>
        <v>45352</v>
      </c>
      <c r="C6631" s="2" t="str">
        <f>LEFT(表格1[[#This Row],[年月]],4)</f>
        <v>2024</v>
      </c>
      <c r="D6631" s="2" t="str">
        <f>RIGHT(表格1[[#This Row],[年月]],2)</f>
        <v>03</v>
      </c>
      <c r="E6631" s="5">
        <v>65000000</v>
      </c>
      <c r="F6631" s="2" t="str">
        <f>VLOOKUP(TEXT(表格1[[#This Row],[地區]],"00000000"),縣市代碼,2,0)</f>
        <v>新北市</v>
      </c>
      <c r="G6631" s="2" t="s">
        <v>4</v>
      </c>
      <c r="H6631" s="13">
        <v>15547596</v>
      </c>
      <c r="I6631" s="14">
        <v>7402102942</v>
      </c>
      <c r="J6631" s="14">
        <f>表格1[[#This Row],[信用卡交易筆數]]/1000</f>
        <v>15547.596</v>
      </c>
      <c r="K6631" s="14">
        <f>表格1[[#This Row],[信用卡交易金額'[新臺幣']]]/1000</f>
        <v>7402102.9419999998</v>
      </c>
      <c r="L6631" s="14">
        <f>表格1[[#This Row],[信用卡交易金額'[新臺幣']]]/1000000</f>
        <v>7402.1029420000004</v>
      </c>
      <c r="M6631" s="14" t="str" cm="1">
        <f t="array" ref="M6631">_xlfn.TEXTJOIN("", TRUE, _xlfn.XLOOKUP(TRUE, VALUE(表格1[[#This Row],[年月]]) &lt;= VALUE($R$8:$R$12), $Q$8:$Q$12)) &amp; "年度"</f>
        <v>2024年度</v>
      </c>
    </row>
    <row r="6632" spans="1:13" x14ac:dyDescent="0.3">
      <c r="A6632" s="2">
        <v>202403</v>
      </c>
      <c r="B6632" s="19">
        <f>DATE(表格1[[#This Row],[年]],表格1[[#This Row],[月]],1)</f>
        <v>45352</v>
      </c>
      <c r="C6632" s="2" t="str">
        <f>LEFT(表格1[[#This Row],[年月]],4)</f>
        <v>2024</v>
      </c>
      <c r="D6632" s="2" t="str">
        <f>RIGHT(表格1[[#This Row],[年月]],2)</f>
        <v>03</v>
      </c>
      <c r="E6632" s="5">
        <v>65000000</v>
      </c>
      <c r="F6632" s="2" t="str">
        <f>VLOOKUP(TEXT(表格1[[#This Row],[地區]],"00000000"),縣市代碼,2,0)</f>
        <v>新北市</v>
      </c>
      <c r="G6632" s="2" t="s">
        <v>5</v>
      </c>
      <c r="H6632" s="13">
        <v>835133</v>
      </c>
      <c r="I6632" s="14">
        <v>2643536778</v>
      </c>
      <c r="J6632" s="14">
        <f>表格1[[#This Row],[信用卡交易筆數]]/1000</f>
        <v>835.13300000000004</v>
      </c>
      <c r="K6632" s="14">
        <f>表格1[[#This Row],[信用卡交易金額'[新臺幣']]]/1000</f>
        <v>2643536.7779999999</v>
      </c>
      <c r="L6632" s="14">
        <f>表格1[[#This Row],[信用卡交易金額'[新臺幣']]]/1000000</f>
        <v>2643.5367780000001</v>
      </c>
      <c r="M6632" s="14" t="str" cm="1">
        <f t="array" ref="M6632">_xlfn.TEXTJOIN("", TRUE, _xlfn.XLOOKUP(TRUE, VALUE(表格1[[#This Row],[年月]]) &lt;= VALUE($R$8:$R$12), $Q$8:$Q$12)) &amp; "年度"</f>
        <v>2024年度</v>
      </c>
    </row>
    <row r="6633" spans="1:13" x14ac:dyDescent="0.3">
      <c r="A6633" s="2">
        <v>202403</v>
      </c>
      <c r="B6633" s="19">
        <f>DATE(表格1[[#This Row],[年]],表格1[[#This Row],[月]],1)</f>
        <v>45352</v>
      </c>
      <c r="C6633" s="2" t="str">
        <f>LEFT(表格1[[#This Row],[年月]],4)</f>
        <v>2024</v>
      </c>
      <c r="D6633" s="2" t="str">
        <f>RIGHT(表格1[[#This Row],[年月]],2)</f>
        <v>03</v>
      </c>
      <c r="E6633" s="5">
        <v>65000000</v>
      </c>
      <c r="F6633" s="2" t="str">
        <f>VLOOKUP(TEXT(表格1[[#This Row],[地區]],"00000000"),縣市代碼,2,0)</f>
        <v>新北市</v>
      </c>
      <c r="G6633" s="2" t="s">
        <v>6</v>
      </c>
      <c r="H6633" s="13">
        <v>1208397</v>
      </c>
      <c r="I6633" s="14">
        <v>4170303170</v>
      </c>
      <c r="J6633" s="14">
        <f>表格1[[#This Row],[信用卡交易筆數]]/1000</f>
        <v>1208.3969999999999</v>
      </c>
      <c r="K6633" s="14">
        <f>表格1[[#This Row],[信用卡交易金額'[新臺幣']]]/1000</f>
        <v>4170303.17</v>
      </c>
      <c r="L6633" s="14">
        <f>表格1[[#This Row],[信用卡交易金額'[新臺幣']]]/1000000</f>
        <v>4170.3031700000001</v>
      </c>
      <c r="M6633" s="14" t="str" cm="1">
        <f t="array" ref="M6633">_xlfn.TEXTJOIN("", TRUE, _xlfn.XLOOKUP(TRUE, VALUE(表格1[[#This Row],[年月]]) &lt;= VALUE($R$8:$R$12), $Q$8:$Q$12)) &amp; "年度"</f>
        <v>2024年度</v>
      </c>
    </row>
    <row r="6634" spans="1:13" x14ac:dyDescent="0.3">
      <c r="A6634" s="2">
        <v>202403</v>
      </c>
      <c r="B6634" s="19">
        <f>DATE(表格1[[#This Row],[年]],表格1[[#This Row],[月]],1)</f>
        <v>45352</v>
      </c>
      <c r="C6634" s="2" t="str">
        <f>LEFT(表格1[[#This Row],[年月]],4)</f>
        <v>2024</v>
      </c>
      <c r="D6634" s="2" t="str">
        <f>RIGHT(表格1[[#This Row],[年月]],2)</f>
        <v>03</v>
      </c>
      <c r="E6634" s="5">
        <v>65000000</v>
      </c>
      <c r="F6634" s="2" t="str">
        <f>VLOOKUP(TEXT(表格1[[#This Row],[地區]],"00000000"),縣市代碼,2,0)</f>
        <v>新北市</v>
      </c>
      <c r="G6634" s="2" t="s">
        <v>7</v>
      </c>
      <c r="H6634" s="13">
        <v>6862978</v>
      </c>
      <c r="I6634" s="14">
        <v>7557186774</v>
      </c>
      <c r="J6634" s="14">
        <f>表格1[[#This Row],[信用卡交易筆數]]/1000</f>
        <v>6862.9780000000001</v>
      </c>
      <c r="K6634" s="14">
        <f>表格1[[#This Row],[信用卡交易金額'[新臺幣']]]/1000</f>
        <v>7557186.7740000002</v>
      </c>
      <c r="L6634" s="14">
        <f>表格1[[#This Row],[信用卡交易金額'[新臺幣']]]/1000000</f>
        <v>7557.1867739999998</v>
      </c>
      <c r="M6634" s="14" t="str" cm="1">
        <f t="array" ref="M6634">_xlfn.TEXTJOIN("", TRUE, _xlfn.XLOOKUP(TRUE, VALUE(表格1[[#This Row],[年月]]) &lt;= VALUE($R$8:$R$12), $Q$8:$Q$12)) &amp; "年度"</f>
        <v>2024年度</v>
      </c>
    </row>
    <row r="6635" spans="1:13" x14ac:dyDescent="0.3">
      <c r="A6635" s="2">
        <v>202403</v>
      </c>
      <c r="B6635" s="19">
        <f>DATE(表格1[[#This Row],[年]],表格1[[#This Row],[月]],1)</f>
        <v>45352</v>
      </c>
      <c r="C6635" s="2" t="str">
        <f>LEFT(表格1[[#This Row],[年月]],4)</f>
        <v>2024</v>
      </c>
      <c r="D6635" s="2" t="str">
        <f>RIGHT(表格1[[#This Row],[年月]],2)</f>
        <v>03</v>
      </c>
      <c r="E6635" s="5">
        <v>65000000</v>
      </c>
      <c r="F6635" s="2" t="str">
        <f>VLOOKUP(TEXT(表格1[[#This Row],[地區]],"00000000"),縣市代碼,2,0)</f>
        <v>新北市</v>
      </c>
      <c r="G6635" s="2" t="s">
        <v>8</v>
      </c>
      <c r="H6635" s="13">
        <v>6454464</v>
      </c>
      <c r="I6635" s="14">
        <v>12507910934</v>
      </c>
      <c r="J6635" s="14">
        <f>表格1[[#This Row],[信用卡交易筆數]]/1000</f>
        <v>6454.4639999999999</v>
      </c>
      <c r="K6635" s="14">
        <f>表格1[[#This Row],[信用卡交易金額'[新臺幣']]]/1000</f>
        <v>12507910.934</v>
      </c>
      <c r="L6635" s="14">
        <f>表格1[[#This Row],[信用卡交易金額'[新臺幣']]]/1000000</f>
        <v>12507.910934</v>
      </c>
      <c r="M6635" s="14" t="str" cm="1">
        <f t="array" ref="M6635">_xlfn.TEXTJOIN("", TRUE, _xlfn.XLOOKUP(TRUE, VALUE(表格1[[#This Row],[年月]]) &lt;= VALUE($R$8:$R$12), $Q$8:$Q$12)) &amp; "年度"</f>
        <v>2024年度</v>
      </c>
    </row>
    <row r="6636" spans="1:13" x14ac:dyDescent="0.3">
      <c r="A6636" s="2">
        <v>202403</v>
      </c>
      <c r="B6636" s="19">
        <f>DATE(表格1[[#This Row],[年]],表格1[[#This Row],[月]],1)</f>
        <v>45352</v>
      </c>
      <c r="C6636" s="2" t="str">
        <f>LEFT(表格1[[#This Row],[年月]],4)</f>
        <v>2024</v>
      </c>
      <c r="D6636" s="2" t="str">
        <f>RIGHT(表格1[[#This Row],[年月]],2)</f>
        <v>03</v>
      </c>
      <c r="E6636" s="5">
        <v>65000000</v>
      </c>
      <c r="F6636" s="2" t="str">
        <f>VLOOKUP(TEXT(表格1[[#This Row],[地區]],"00000000"),縣市代碼,2,0)</f>
        <v>新北市</v>
      </c>
      <c r="G6636" s="2" t="s">
        <v>9</v>
      </c>
      <c r="H6636" s="13">
        <v>12052199</v>
      </c>
      <c r="I6636" s="14">
        <v>14870472114</v>
      </c>
      <c r="J6636" s="14">
        <f>表格1[[#This Row],[信用卡交易筆數]]/1000</f>
        <v>12052.199000000001</v>
      </c>
      <c r="K6636" s="14">
        <f>表格1[[#This Row],[信用卡交易金額'[新臺幣']]]/1000</f>
        <v>14870472.114</v>
      </c>
      <c r="L6636" s="14">
        <f>表格1[[#This Row],[信用卡交易金額'[新臺幣']]]/1000000</f>
        <v>14870.472114</v>
      </c>
      <c r="M6636" s="14" t="str" cm="1">
        <f t="array" ref="M6636">_xlfn.TEXTJOIN("", TRUE, _xlfn.XLOOKUP(TRUE, VALUE(表格1[[#This Row],[年月]]) &lt;= VALUE($R$8:$R$12), $Q$8:$Q$12)) &amp; "年度"</f>
        <v>2024年度</v>
      </c>
    </row>
    <row r="6637" spans="1:13" x14ac:dyDescent="0.3">
      <c r="A6637" s="2">
        <v>202403</v>
      </c>
      <c r="B6637" s="19">
        <f>DATE(表格1[[#This Row],[年]],表格1[[#This Row],[月]],1)</f>
        <v>45352</v>
      </c>
      <c r="C6637" s="2" t="str">
        <f>LEFT(表格1[[#This Row],[年月]],4)</f>
        <v>2024</v>
      </c>
      <c r="D6637" s="2" t="str">
        <f>RIGHT(表格1[[#This Row],[年月]],2)</f>
        <v>03</v>
      </c>
      <c r="E6637" s="5">
        <v>65000000</v>
      </c>
      <c r="F6637" s="2" t="str">
        <f>VLOOKUP(TEXT(表格1[[#This Row],[地區]],"00000000"),縣市代碼,2,0)</f>
        <v>新北市</v>
      </c>
      <c r="G6637" s="2" t="s">
        <v>10</v>
      </c>
      <c r="H6637" s="13">
        <v>6325193</v>
      </c>
      <c r="I6637" s="14">
        <v>17525927291</v>
      </c>
      <c r="J6637" s="14">
        <f>表格1[[#This Row],[信用卡交易筆數]]/1000</f>
        <v>6325.1930000000002</v>
      </c>
      <c r="K6637" s="14">
        <f>表格1[[#This Row],[信用卡交易金額'[新臺幣']]]/1000</f>
        <v>17525927.291000001</v>
      </c>
      <c r="L6637" s="14">
        <f>表格1[[#This Row],[信用卡交易金額'[新臺幣']]]/1000000</f>
        <v>17525.927291</v>
      </c>
      <c r="M6637" s="14" t="str" cm="1">
        <f t="array" ref="M6637">_xlfn.TEXTJOIN("", TRUE, _xlfn.XLOOKUP(TRUE, VALUE(表格1[[#This Row],[年月]]) &lt;= VALUE($R$8:$R$12), $Q$8:$Q$12)) &amp; "年度"</f>
        <v>2024年度</v>
      </c>
    </row>
    <row r="6638" spans="1:13" x14ac:dyDescent="0.3">
      <c r="A6638" s="2">
        <v>202403</v>
      </c>
      <c r="B6638" s="19">
        <f>DATE(表格1[[#This Row],[年]],表格1[[#This Row],[月]],1)</f>
        <v>45352</v>
      </c>
      <c r="C6638" s="2" t="str">
        <f>LEFT(表格1[[#This Row],[年月]],4)</f>
        <v>2024</v>
      </c>
      <c r="D6638" s="2" t="str">
        <f>RIGHT(表格1[[#This Row],[年月]],2)</f>
        <v>03</v>
      </c>
      <c r="E6638" s="5">
        <v>68000000</v>
      </c>
      <c r="F6638" s="2" t="str">
        <f>VLOOKUP(TEXT(表格1[[#This Row],[地區]],"00000000"),縣市代碼,2,0)</f>
        <v>桃園市</v>
      </c>
      <c r="G6638" s="2" t="s">
        <v>4</v>
      </c>
      <c r="H6638" s="13">
        <v>7042086</v>
      </c>
      <c r="I6638" s="14">
        <v>3245790471</v>
      </c>
      <c r="J6638" s="14">
        <f>表格1[[#This Row],[信用卡交易筆數]]/1000</f>
        <v>7042.0860000000002</v>
      </c>
      <c r="K6638" s="14">
        <f>表格1[[#This Row],[信用卡交易金額'[新臺幣']]]/1000</f>
        <v>3245790.4709999999</v>
      </c>
      <c r="L6638" s="14">
        <f>表格1[[#This Row],[信用卡交易金額'[新臺幣']]]/1000000</f>
        <v>3245.7904709999998</v>
      </c>
      <c r="M6638" s="14" t="str" cm="1">
        <f t="array" ref="M6638">_xlfn.TEXTJOIN("", TRUE, _xlfn.XLOOKUP(TRUE, VALUE(表格1[[#This Row],[年月]]) &lt;= VALUE($R$8:$R$12), $Q$8:$Q$12)) &amp; "年度"</f>
        <v>2024年度</v>
      </c>
    </row>
    <row r="6639" spans="1:13" x14ac:dyDescent="0.3">
      <c r="A6639" s="2">
        <v>202403</v>
      </c>
      <c r="B6639" s="19">
        <f>DATE(表格1[[#This Row],[年]],表格1[[#This Row],[月]],1)</f>
        <v>45352</v>
      </c>
      <c r="C6639" s="2" t="str">
        <f>LEFT(表格1[[#This Row],[年月]],4)</f>
        <v>2024</v>
      </c>
      <c r="D6639" s="2" t="str">
        <f>RIGHT(表格1[[#This Row],[年月]],2)</f>
        <v>03</v>
      </c>
      <c r="E6639" s="5">
        <v>68000000</v>
      </c>
      <c r="F6639" s="2" t="str">
        <f>VLOOKUP(TEXT(表格1[[#This Row],[地區]],"00000000"),縣市代碼,2,0)</f>
        <v>桃園市</v>
      </c>
      <c r="G6639" s="2" t="s">
        <v>5</v>
      </c>
      <c r="H6639" s="13">
        <v>373653</v>
      </c>
      <c r="I6639" s="14">
        <v>1159650163</v>
      </c>
      <c r="J6639" s="14">
        <f>表格1[[#This Row],[信用卡交易筆數]]/1000</f>
        <v>373.65300000000002</v>
      </c>
      <c r="K6639" s="14">
        <f>表格1[[#This Row],[信用卡交易金額'[新臺幣']]]/1000</f>
        <v>1159650.1629999999</v>
      </c>
      <c r="L6639" s="14">
        <f>表格1[[#This Row],[信用卡交易金額'[新臺幣']]]/1000000</f>
        <v>1159.650163</v>
      </c>
      <c r="M6639" s="14" t="str" cm="1">
        <f t="array" ref="M6639">_xlfn.TEXTJOIN("", TRUE, _xlfn.XLOOKUP(TRUE, VALUE(表格1[[#This Row],[年月]]) &lt;= VALUE($R$8:$R$12), $Q$8:$Q$12)) &amp; "年度"</f>
        <v>2024年度</v>
      </c>
    </row>
    <row r="6640" spans="1:13" x14ac:dyDescent="0.3">
      <c r="A6640" s="2">
        <v>202403</v>
      </c>
      <c r="B6640" s="19">
        <f>DATE(表格1[[#This Row],[年]],表格1[[#This Row],[月]],1)</f>
        <v>45352</v>
      </c>
      <c r="C6640" s="2" t="str">
        <f>LEFT(表格1[[#This Row],[年月]],4)</f>
        <v>2024</v>
      </c>
      <c r="D6640" s="2" t="str">
        <f>RIGHT(表格1[[#This Row],[年月]],2)</f>
        <v>03</v>
      </c>
      <c r="E6640" s="5">
        <v>68000000</v>
      </c>
      <c r="F6640" s="2" t="str">
        <f>VLOOKUP(TEXT(表格1[[#This Row],[地區]],"00000000"),縣市代碼,2,0)</f>
        <v>桃園市</v>
      </c>
      <c r="G6640" s="2" t="s">
        <v>6</v>
      </c>
      <c r="H6640" s="13">
        <v>582884</v>
      </c>
      <c r="I6640" s="14">
        <v>1901564062</v>
      </c>
      <c r="J6640" s="14">
        <f>表格1[[#This Row],[信用卡交易筆數]]/1000</f>
        <v>582.88400000000001</v>
      </c>
      <c r="K6640" s="14">
        <f>表格1[[#This Row],[信用卡交易金額'[新臺幣']]]/1000</f>
        <v>1901564.0619999999</v>
      </c>
      <c r="L6640" s="14">
        <f>表格1[[#This Row],[信用卡交易金額'[新臺幣']]]/1000000</f>
        <v>1901.5640619999999</v>
      </c>
      <c r="M6640" s="14" t="str" cm="1">
        <f t="array" ref="M6640">_xlfn.TEXTJOIN("", TRUE, _xlfn.XLOOKUP(TRUE, VALUE(表格1[[#This Row],[年月]]) &lt;= VALUE($R$8:$R$12), $Q$8:$Q$12)) &amp; "年度"</f>
        <v>2024年度</v>
      </c>
    </row>
    <row r="6641" spans="1:13" x14ac:dyDescent="0.3">
      <c r="A6641" s="2">
        <v>202403</v>
      </c>
      <c r="B6641" s="19">
        <f>DATE(表格1[[#This Row],[年]],表格1[[#This Row],[月]],1)</f>
        <v>45352</v>
      </c>
      <c r="C6641" s="2" t="str">
        <f>LEFT(表格1[[#This Row],[年月]],4)</f>
        <v>2024</v>
      </c>
      <c r="D6641" s="2" t="str">
        <f>RIGHT(表格1[[#This Row],[年月]],2)</f>
        <v>03</v>
      </c>
      <c r="E6641" s="5">
        <v>68000000</v>
      </c>
      <c r="F6641" s="2" t="str">
        <f>VLOOKUP(TEXT(表格1[[#This Row],[地區]],"00000000"),縣市代碼,2,0)</f>
        <v>桃園市</v>
      </c>
      <c r="G6641" s="2" t="s">
        <v>7</v>
      </c>
      <c r="H6641" s="13">
        <v>3484005</v>
      </c>
      <c r="I6641" s="14">
        <v>4052274574</v>
      </c>
      <c r="J6641" s="14">
        <f>表格1[[#This Row],[信用卡交易筆數]]/1000</f>
        <v>3484.0050000000001</v>
      </c>
      <c r="K6641" s="14">
        <f>表格1[[#This Row],[信用卡交易金額'[新臺幣']]]/1000</f>
        <v>4052274.574</v>
      </c>
      <c r="L6641" s="14">
        <f>表格1[[#This Row],[信用卡交易金額'[新臺幣']]]/1000000</f>
        <v>4052.274574</v>
      </c>
      <c r="M6641" s="14" t="str" cm="1">
        <f t="array" ref="M6641">_xlfn.TEXTJOIN("", TRUE, _xlfn.XLOOKUP(TRUE, VALUE(表格1[[#This Row],[年月]]) &lt;= VALUE($R$8:$R$12), $Q$8:$Q$12)) &amp; "年度"</f>
        <v>2024年度</v>
      </c>
    </row>
    <row r="6642" spans="1:13" x14ac:dyDescent="0.3">
      <c r="A6642" s="2">
        <v>202403</v>
      </c>
      <c r="B6642" s="19">
        <f>DATE(表格1[[#This Row],[年]],表格1[[#This Row],[月]],1)</f>
        <v>45352</v>
      </c>
      <c r="C6642" s="2" t="str">
        <f>LEFT(表格1[[#This Row],[年月]],4)</f>
        <v>2024</v>
      </c>
      <c r="D6642" s="2" t="str">
        <f>RIGHT(表格1[[#This Row],[年月]],2)</f>
        <v>03</v>
      </c>
      <c r="E6642" s="5">
        <v>68000000</v>
      </c>
      <c r="F6642" s="2" t="str">
        <f>VLOOKUP(TEXT(表格1[[#This Row],[地區]],"00000000"),縣市代碼,2,0)</f>
        <v>桃園市</v>
      </c>
      <c r="G6642" s="2" t="s">
        <v>8</v>
      </c>
      <c r="H6642" s="13">
        <v>3369617</v>
      </c>
      <c r="I6642" s="14">
        <v>5460431845</v>
      </c>
      <c r="J6642" s="14">
        <f>表格1[[#This Row],[信用卡交易筆數]]/1000</f>
        <v>3369.6170000000002</v>
      </c>
      <c r="K6642" s="14">
        <f>表格1[[#This Row],[信用卡交易金額'[新臺幣']]]/1000</f>
        <v>5460431.8449999997</v>
      </c>
      <c r="L6642" s="14">
        <f>表格1[[#This Row],[信用卡交易金額'[新臺幣']]]/1000000</f>
        <v>5460.4318450000001</v>
      </c>
      <c r="M6642" s="14" t="str" cm="1">
        <f t="array" ref="M6642">_xlfn.TEXTJOIN("", TRUE, _xlfn.XLOOKUP(TRUE, VALUE(表格1[[#This Row],[年月]]) &lt;= VALUE($R$8:$R$12), $Q$8:$Q$12)) &amp; "年度"</f>
        <v>2024年度</v>
      </c>
    </row>
    <row r="6643" spans="1:13" x14ac:dyDescent="0.3">
      <c r="A6643" s="2">
        <v>202403</v>
      </c>
      <c r="B6643" s="19">
        <f>DATE(表格1[[#This Row],[年]],表格1[[#This Row],[月]],1)</f>
        <v>45352</v>
      </c>
      <c r="C6643" s="2" t="str">
        <f>LEFT(表格1[[#This Row],[年月]],4)</f>
        <v>2024</v>
      </c>
      <c r="D6643" s="2" t="str">
        <f>RIGHT(表格1[[#This Row],[年月]],2)</f>
        <v>03</v>
      </c>
      <c r="E6643" s="5">
        <v>68000000</v>
      </c>
      <c r="F6643" s="2" t="str">
        <f>VLOOKUP(TEXT(表格1[[#This Row],[地區]],"00000000"),縣市代碼,2,0)</f>
        <v>桃園市</v>
      </c>
      <c r="G6643" s="2" t="s">
        <v>9</v>
      </c>
      <c r="H6643" s="13">
        <v>5302889</v>
      </c>
      <c r="I6643" s="14">
        <v>7224965817</v>
      </c>
      <c r="J6643" s="14">
        <f>表格1[[#This Row],[信用卡交易筆數]]/1000</f>
        <v>5302.8890000000001</v>
      </c>
      <c r="K6643" s="14">
        <f>表格1[[#This Row],[信用卡交易金額'[新臺幣']]]/1000</f>
        <v>7224965.8169999998</v>
      </c>
      <c r="L6643" s="14">
        <f>表格1[[#This Row],[信用卡交易金額'[新臺幣']]]/1000000</f>
        <v>7224.9658170000002</v>
      </c>
      <c r="M6643" s="14" t="str" cm="1">
        <f t="array" ref="M6643">_xlfn.TEXTJOIN("", TRUE, _xlfn.XLOOKUP(TRUE, VALUE(表格1[[#This Row],[年月]]) &lt;= VALUE($R$8:$R$12), $Q$8:$Q$12)) &amp; "年度"</f>
        <v>2024年度</v>
      </c>
    </row>
    <row r="6644" spans="1:13" x14ac:dyDescent="0.3">
      <c r="A6644" s="2">
        <v>202403</v>
      </c>
      <c r="B6644" s="19">
        <f>DATE(表格1[[#This Row],[年]],表格1[[#This Row],[月]],1)</f>
        <v>45352</v>
      </c>
      <c r="C6644" s="2" t="str">
        <f>LEFT(表格1[[#This Row],[年月]],4)</f>
        <v>2024</v>
      </c>
      <c r="D6644" s="2" t="str">
        <f>RIGHT(表格1[[#This Row],[年月]],2)</f>
        <v>03</v>
      </c>
      <c r="E6644" s="5">
        <v>68000000</v>
      </c>
      <c r="F6644" s="2" t="str">
        <f>VLOOKUP(TEXT(表格1[[#This Row],[地區]],"00000000"),縣市代碼,2,0)</f>
        <v>桃園市</v>
      </c>
      <c r="G6644" s="2" t="s">
        <v>10</v>
      </c>
      <c r="H6644" s="13">
        <v>3061855</v>
      </c>
      <c r="I6644" s="14">
        <v>8017739376</v>
      </c>
      <c r="J6644" s="14">
        <f>表格1[[#This Row],[信用卡交易筆數]]/1000</f>
        <v>3061.855</v>
      </c>
      <c r="K6644" s="14">
        <f>表格1[[#This Row],[信用卡交易金額'[新臺幣']]]/1000</f>
        <v>8017739.3760000002</v>
      </c>
      <c r="L6644" s="14">
        <f>表格1[[#This Row],[信用卡交易金額'[新臺幣']]]/1000000</f>
        <v>8017.7393760000004</v>
      </c>
      <c r="M6644" s="14" t="str" cm="1">
        <f t="array" ref="M6644">_xlfn.TEXTJOIN("", TRUE, _xlfn.XLOOKUP(TRUE, VALUE(表格1[[#This Row],[年月]]) &lt;= VALUE($R$8:$R$12), $Q$8:$Q$12)) &amp; "年度"</f>
        <v>2024年度</v>
      </c>
    </row>
    <row r="6645" spans="1:13" x14ac:dyDescent="0.3">
      <c r="A6645" s="2">
        <v>202403</v>
      </c>
      <c r="B6645" s="19">
        <f>DATE(表格1[[#This Row],[年]],表格1[[#This Row],[月]],1)</f>
        <v>45352</v>
      </c>
      <c r="C6645" s="2" t="str">
        <f>LEFT(表格1[[#This Row],[年月]],4)</f>
        <v>2024</v>
      </c>
      <c r="D6645" s="2" t="str">
        <f>RIGHT(表格1[[#This Row],[年月]],2)</f>
        <v>03</v>
      </c>
      <c r="E6645" s="5">
        <v>10004000</v>
      </c>
      <c r="F6645" s="2" t="str">
        <f>VLOOKUP(TEXT(表格1[[#This Row],[地區]],"00000000"),縣市代碼,2,0)</f>
        <v>新竹縣</v>
      </c>
      <c r="G6645" s="2" t="s">
        <v>4</v>
      </c>
      <c r="H6645" s="13">
        <v>2058351</v>
      </c>
      <c r="I6645" s="14">
        <v>1010722787</v>
      </c>
      <c r="J6645" s="14">
        <f>表格1[[#This Row],[信用卡交易筆數]]/1000</f>
        <v>2058.3510000000001</v>
      </c>
      <c r="K6645" s="14">
        <f>表格1[[#This Row],[信用卡交易金額'[新臺幣']]]/1000</f>
        <v>1010722.787</v>
      </c>
      <c r="L6645" s="14">
        <f>表格1[[#This Row],[信用卡交易金額'[新臺幣']]]/1000000</f>
        <v>1010.722787</v>
      </c>
      <c r="M6645" s="14" t="str" cm="1">
        <f t="array" ref="M6645">_xlfn.TEXTJOIN("", TRUE, _xlfn.XLOOKUP(TRUE, VALUE(表格1[[#This Row],[年月]]) &lt;= VALUE($R$8:$R$12), $Q$8:$Q$12)) &amp; "年度"</f>
        <v>2024年度</v>
      </c>
    </row>
    <row r="6646" spans="1:13" x14ac:dyDescent="0.3">
      <c r="A6646" s="2">
        <v>202403</v>
      </c>
      <c r="B6646" s="19">
        <f>DATE(表格1[[#This Row],[年]],表格1[[#This Row],[月]],1)</f>
        <v>45352</v>
      </c>
      <c r="C6646" s="2" t="str">
        <f>LEFT(表格1[[#This Row],[年月]],4)</f>
        <v>2024</v>
      </c>
      <c r="D6646" s="2" t="str">
        <f>RIGHT(表格1[[#This Row],[年月]],2)</f>
        <v>03</v>
      </c>
      <c r="E6646" s="5">
        <v>10004000</v>
      </c>
      <c r="F6646" s="2" t="str">
        <f>VLOOKUP(TEXT(表格1[[#This Row],[地區]],"00000000"),縣市代碼,2,0)</f>
        <v>新竹縣</v>
      </c>
      <c r="G6646" s="2" t="s">
        <v>5</v>
      </c>
      <c r="H6646" s="13">
        <v>99945</v>
      </c>
      <c r="I6646" s="14">
        <v>339706309</v>
      </c>
      <c r="J6646" s="14">
        <f>表格1[[#This Row],[信用卡交易筆數]]/1000</f>
        <v>99.944999999999993</v>
      </c>
      <c r="K6646" s="14">
        <f>表格1[[#This Row],[信用卡交易金額'[新臺幣']]]/1000</f>
        <v>339706.30900000001</v>
      </c>
      <c r="L6646" s="14">
        <f>表格1[[#This Row],[信用卡交易金額'[新臺幣']]]/1000000</f>
        <v>339.70630899999998</v>
      </c>
      <c r="M6646" s="14" t="str" cm="1">
        <f t="array" ref="M6646">_xlfn.TEXTJOIN("", TRUE, _xlfn.XLOOKUP(TRUE, VALUE(表格1[[#This Row],[年月]]) &lt;= VALUE($R$8:$R$12), $Q$8:$Q$12)) &amp; "年度"</f>
        <v>2024年度</v>
      </c>
    </row>
    <row r="6647" spans="1:13" x14ac:dyDescent="0.3">
      <c r="A6647" s="2">
        <v>202403</v>
      </c>
      <c r="B6647" s="19">
        <f>DATE(表格1[[#This Row],[年]],表格1[[#This Row],[月]],1)</f>
        <v>45352</v>
      </c>
      <c r="C6647" s="2" t="str">
        <f>LEFT(表格1[[#This Row],[年月]],4)</f>
        <v>2024</v>
      </c>
      <c r="D6647" s="2" t="str">
        <f>RIGHT(表格1[[#This Row],[年月]],2)</f>
        <v>03</v>
      </c>
      <c r="E6647" s="5">
        <v>10004000</v>
      </c>
      <c r="F6647" s="2" t="str">
        <f>VLOOKUP(TEXT(表格1[[#This Row],[地區]],"00000000"),縣市代碼,2,0)</f>
        <v>新竹縣</v>
      </c>
      <c r="G6647" s="2" t="s">
        <v>6</v>
      </c>
      <c r="H6647" s="13">
        <v>162131</v>
      </c>
      <c r="I6647" s="14">
        <v>642136191</v>
      </c>
      <c r="J6647" s="14">
        <f>表格1[[#This Row],[信用卡交易筆數]]/1000</f>
        <v>162.131</v>
      </c>
      <c r="K6647" s="14">
        <f>表格1[[#This Row],[信用卡交易金額'[新臺幣']]]/1000</f>
        <v>642136.19099999999</v>
      </c>
      <c r="L6647" s="14">
        <f>表格1[[#This Row],[信用卡交易金額'[新臺幣']]]/1000000</f>
        <v>642.13619100000005</v>
      </c>
      <c r="M6647" s="14" t="str" cm="1">
        <f t="array" ref="M6647">_xlfn.TEXTJOIN("", TRUE, _xlfn.XLOOKUP(TRUE, VALUE(表格1[[#This Row],[年月]]) &lt;= VALUE($R$8:$R$12), $Q$8:$Q$12)) &amp; "年度"</f>
        <v>2024年度</v>
      </c>
    </row>
    <row r="6648" spans="1:13" x14ac:dyDescent="0.3">
      <c r="A6648" s="2">
        <v>202403</v>
      </c>
      <c r="B6648" s="19">
        <f>DATE(表格1[[#This Row],[年]],表格1[[#This Row],[月]],1)</f>
        <v>45352</v>
      </c>
      <c r="C6648" s="2" t="str">
        <f>LEFT(表格1[[#This Row],[年月]],4)</f>
        <v>2024</v>
      </c>
      <c r="D6648" s="2" t="str">
        <f>RIGHT(表格1[[#This Row],[年月]],2)</f>
        <v>03</v>
      </c>
      <c r="E6648" s="5">
        <v>10004000</v>
      </c>
      <c r="F6648" s="2" t="str">
        <f>VLOOKUP(TEXT(表格1[[#This Row],[地區]],"00000000"),縣市代碼,2,0)</f>
        <v>新竹縣</v>
      </c>
      <c r="G6648" s="2" t="s">
        <v>7</v>
      </c>
      <c r="H6648" s="13">
        <v>965384</v>
      </c>
      <c r="I6648" s="14">
        <v>1245930902</v>
      </c>
      <c r="J6648" s="14">
        <f>表格1[[#This Row],[信用卡交易筆數]]/1000</f>
        <v>965.38400000000001</v>
      </c>
      <c r="K6648" s="14">
        <f>表格1[[#This Row],[信用卡交易金額'[新臺幣']]]/1000</f>
        <v>1245930.902</v>
      </c>
      <c r="L6648" s="14">
        <f>表格1[[#This Row],[信用卡交易金額'[新臺幣']]]/1000000</f>
        <v>1245.9309020000001</v>
      </c>
      <c r="M6648" s="14" t="str" cm="1">
        <f t="array" ref="M6648">_xlfn.TEXTJOIN("", TRUE, _xlfn.XLOOKUP(TRUE, VALUE(表格1[[#This Row],[年月]]) &lt;= VALUE($R$8:$R$12), $Q$8:$Q$12)) &amp; "年度"</f>
        <v>2024年度</v>
      </c>
    </row>
    <row r="6649" spans="1:13" x14ac:dyDescent="0.3">
      <c r="A6649" s="2">
        <v>202403</v>
      </c>
      <c r="B6649" s="19">
        <f>DATE(表格1[[#This Row],[年]],表格1[[#This Row],[月]],1)</f>
        <v>45352</v>
      </c>
      <c r="C6649" s="2" t="str">
        <f>LEFT(表格1[[#This Row],[年月]],4)</f>
        <v>2024</v>
      </c>
      <c r="D6649" s="2" t="str">
        <f>RIGHT(表格1[[#This Row],[年月]],2)</f>
        <v>03</v>
      </c>
      <c r="E6649" s="5">
        <v>10004000</v>
      </c>
      <c r="F6649" s="2" t="str">
        <f>VLOOKUP(TEXT(表格1[[#This Row],[地區]],"00000000"),縣市代碼,2,0)</f>
        <v>新竹縣</v>
      </c>
      <c r="G6649" s="2" t="s">
        <v>8</v>
      </c>
      <c r="H6649" s="13">
        <v>1429544</v>
      </c>
      <c r="I6649" s="14">
        <v>1702742442</v>
      </c>
      <c r="J6649" s="14">
        <f>表格1[[#This Row],[信用卡交易筆數]]/1000</f>
        <v>1429.5440000000001</v>
      </c>
      <c r="K6649" s="14">
        <f>表格1[[#This Row],[信用卡交易金額'[新臺幣']]]/1000</f>
        <v>1702742.442</v>
      </c>
      <c r="L6649" s="14">
        <f>表格1[[#This Row],[信用卡交易金額'[新臺幣']]]/1000000</f>
        <v>1702.742442</v>
      </c>
      <c r="M6649" s="14" t="str" cm="1">
        <f t="array" ref="M6649">_xlfn.TEXTJOIN("", TRUE, _xlfn.XLOOKUP(TRUE, VALUE(表格1[[#This Row],[年月]]) &lt;= VALUE($R$8:$R$12), $Q$8:$Q$12)) &amp; "年度"</f>
        <v>2024年度</v>
      </c>
    </row>
    <row r="6650" spans="1:13" x14ac:dyDescent="0.3">
      <c r="A6650" s="2">
        <v>202403</v>
      </c>
      <c r="B6650" s="19">
        <f>DATE(表格1[[#This Row],[年]],表格1[[#This Row],[月]],1)</f>
        <v>45352</v>
      </c>
      <c r="C6650" s="2" t="str">
        <f>LEFT(表格1[[#This Row],[年月]],4)</f>
        <v>2024</v>
      </c>
      <c r="D6650" s="2" t="str">
        <f>RIGHT(表格1[[#This Row],[年月]],2)</f>
        <v>03</v>
      </c>
      <c r="E6650" s="5">
        <v>10004000</v>
      </c>
      <c r="F6650" s="2" t="str">
        <f>VLOOKUP(TEXT(表格1[[#This Row],[地區]],"00000000"),縣市代碼,2,0)</f>
        <v>新竹縣</v>
      </c>
      <c r="G6650" s="2" t="s">
        <v>9</v>
      </c>
      <c r="H6650" s="13">
        <v>1481115</v>
      </c>
      <c r="I6650" s="14">
        <v>2060717738</v>
      </c>
      <c r="J6650" s="14">
        <f>表格1[[#This Row],[信用卡交易筆數]]/1000</f>
        <v>1481.115</v>
      </c>
      <c r="K6650" s="14">
        <f>表格1[[#This Row],[信用卡交易金額'[新臺幣']]]/1000</f>
        <v>2060717.7379999999</v>
      </c>
      <c r="L6650" s="14">
        <f>表格1[[#This Row],[信用卡交易金額'[新臺幣']]]/1000000</f>
        <v>2060.7177379999998</v>
      </c>
      <c r="M6650" s="14" t="str" cm="1">
        <f t="array" ref="M6650">_xlfn.TEXTJOIN("", TRUE, _xlfn.XLOOKUP(TRUE, VALUE(表格1[[#This Row],[年月]]) &lt;= VALUE($R$8:$R$12), $Q$8:$Q$12)) &amp; "年度"</f>
        <v>2024年度</v>
      </c>
    </row>
    <row r="6651" spans="1:13" x14ac:dyDescent="0.3">
      <c r="A6651" s="2">
        <v>202403</v>
      </c>
      <c r="B6651" s="19">
        <f>DATE(表格1[[#This Row],[年]],表格1[[#This Row],[月]],1)</f>
        <v>45352</v>
      </c>
      <c r="C6651" s="2" t="str">
        <f>LEFT(表格1[[#This Row],[年月]],4)</f>
        <v>2024</v>
      </c>
      <c r="D6651" s="2" t="str">
        <f>RIGHT(表格1[[#This Row],[年月]],2)</f>
        <v>03</v>
      </c>
      <c r="E6651" s="5">
        <v>10004000</v>
      </c>
      <c r="F6651" s="2" t="str">
        <f>VLOOKUP(TEXT(表格1[[#This Row],[地區]],"00000000"),縣市代碼,2,0)</f>
        <v>新竹縣</v>
      </c>
      <c r="G6651" s="2" t="s">
        <v>10</v>
      </c>
      <c r="H6651" s="13">
        <v>870159</v>
      </c>
      <c r="I6651" s="14">
        <v>2237595659</v>
      </c>
      <c r="J6651" s="14">
        <f>表格1[[#This Row],[信用卡交易筆數]]/1000</f>
        <v>870.15899999999999</v>
      </c>
      <c r="K6651" s="14">
        <f>表格1[[#This Row],[信用卡交易金額'[新臺幣']]]/1000</f>
        <v>2237595.659</v>
      </c>
      <c r="L6651" s="14">
        <f>表格1[[#This Row],[信用卡交易金額'[新臺幣']]]/1000000</f>
        <v>2237.5956590000001</v>
      </c>
      <c r="M6651" s="14" t="str" cm="1">
        <f t="array" ref="M6651">_xlfn.TEXTJOIN("", TRUE, _xlfn.XLOOKUP(TRUE, VALUE(表格1[[#This Row],[年月]]) &lt;= VALUE($R$8:$R$12), $Q$8:$Q$12)) &amp; "年度"</f>
        <v>2024年度</v>
      </c>
    </row>
    <row r="6652" spans="1:13" x14ac:dyDescent="0.3">
      <c r="A6652" s="2">
        <v>202403</v>
      </c>
      <c r="B6652" s="19">
        <f>DATE(表格1[[#This Row],[年]],表格1[[#This Row],[月]],1)</f>
        <v>45352</v>
      </c>
      <c r="C6652" s="2" t="str">
        <f>LEFT(表格1[[#This Row],[年月]],4)</f>
        <v>2024</v>
      </c>
      <c r="D6652" s="2" t="str">
        <f>RIGHT(表格1[[#This Row],[年月]],2)</f>
        <v>03</v>
      </c>
      <c r="E6652" s="5">
        <v>10018000</v>
      </c>
      <c r="F6652" s="2" t="str">
        <f>VLOOKUP(TEXT(表格1[[#This Row],[地區]],"00000000"),縣市代碼,2,0)</f>
        <v>新竹市</v>
      </c>
      <c r="G6652" s="2" t="s">
        <v>4</v>
      </c>
      <c r="H6652" s="13">
        <v>1943252</v>
      </c>
      <c r="I6652" s="14">
        <v>932419710</v>
      </c>
      <c r="J6652" s="14">
        <f>表格1[[#This Row],[信用卡交易筆數]]/1000</f>
        <v>1943.252</v>
      </c>
      <c r="K6652" s="14">
        <f>表格1[[#This Row],[信用卡交易金額'[新臺幣']]]/1000</f>
        <v>932419.71</v>
      </c>
      <c r="L6652" s="14">
        <f>表格1[[#This Row],[信用卡交易金額'[新臺幣']]]/1000000</f>
        <v>932.41971000000001</v>
      </c>
      <c r="M6652" s="14" t="str" cm="1">
        <f t="array" ref="M6652">_xlfn.TEXTJOIN("", TRUE, _xlfn.XLOOKUP(TRUE, VALUE(表格1[[#This Row],[年月]]) &lt;= VALUE($R$8:$R$12), $Q$8:$Q$12)) &amp; "年度"</f>
        <v>2024年度</v>
      </c>
    </row>
    <row r="6653" spans="1:13" x14ac:dyDescent="0.3">
      <c r="A6653" s="2">
        <v>202403</v>
      </c>
      <c r="B6653" s="19">
        <f>DATE(表格1[[#This Row],[年]],表格1[[#This Row],[月]],1)</f>
        <v>45352</v>
      </c>
      <c r="C6653" s="2" t="str">
        <f>LEFT(表格1[[#This Row],[年月]],4)</f>
        <v>2024</v>
      </c>
      <c r="D6653" s="2" t="str">
        <f>RIGHT(表格1[[#This Row],[年月]],2)</f>
        <v>03</v>
      </c>
      <c r="E6653" s="5">
        <v>10018000</v>
      </c>
      <c r="F6653" s="2" t="str">
        <f>VLOOKUP(TEXT(表格1[[#This Row],[地區]],"00000000"),縣市代碼,2,0)</f>
        <v>新竹市</v>
      </c>
      <c r="G6653" s="2" t="s">
        <v>5</v>
      </c>
      <c r="H6653" s="13">
        <v>90298</v>
      </c>
      <c r="I6653" s="14">
        <v>313934666</v>
      </c>
      <c r="J6653" s="14">
        <f>表格1[[#This Row],[信用卡交易筆數]]/1000</f>
        <v>90.298000000000002</v>
      </c>
      <c r="K6653" s="14">
        <f>表格1[[#This Row],[信用卡交易金額'[新臺幣']]]/1000</f>
        <v>313934.66600000003</v>
      </c>
      <c r="L6653" s="14">
        <f>表格1[[#This Row],[信用卡交易金額'[新臺幣']]]/1000000</f>
        <v>313.93466599999999</v>
      </c>
      <c r="M6653" s="14" t="str" cm="1">
        <f t="array" ref="M6653">_xlfn.TEXTJOIN("", TRUE, _xlfn.XLOOKUP(TRUE, VALUE(表格1[[#This Row],[年月]]) &lt;= VALUE($R$8:$R$12), $Q$8:$Q$12)) &amp; "年度"</f>
        <v>2024年度</v>
      </c>
    </row>
    <row r="6654" spans="1:13" x14ac:dyDescent="0.3">
      <c r="A6654" s="2">
        <v>202403</v>
      </c>
      <c r="B6654" s="19">
        <f>DATE(表格1[[#This Row],[年]],表格1[[#This Row],[月]],1)</f>
        <v>45352</v>
      </c>
      <c r="C6654" s="2" t="str">
        <f>LEFT(表格1[[#This Row],[年月]],4)</f>
        <v>2024</v>
      </c>
      <c r="D6654" s="2" t="str">
        <f>RIGHT(表格1[[#This Row],[年月]],2)</f>
        <v>03</v>
      </c>
      <c r="E6654" s="5">
        <v>10018000</v>
      </c>
      <c r="F6654" s="2" t="str">
        <f>VLOOKUP(TEXT(表格1[[#This Row],[地區]],"00000000"),縣市代碼,2,0)</f>
        <v>新竹市</v>
      </c>
      <c r="G6654" s="2" t="s">
        <v>6</v>
      </c>
      <c r="H6654" s="13">
        <v>152110</v>
      </c>
      <c r="I6654" s="14">
        <v>628145848</v>
      </c>
      <c r="J6654" s="14">
        <f>表格1[[#This Row],[信用卡交易筆數]]/1000</f>
        <v>152.11000000000001</v>
      </c>
      <c r="K6654" s="14">
        <f>表格1[[#This Row],[信用卡交易金額'[新臺幣']]]/1000</f>
        <v>628145.848</v>
      </c>
      <c r="L6654" s="14">
        <f>表格1[[#This Row],[信用卡交易金額'[新臺幣']]]/1000000</f>
        <v>628.145848</v>
      </c>
      <c r="M6654" s="14" t="str" cm="1">
        <f t="array" ref="M6654">_xlfn.TEXTJOIN("", TRUE, _xlfn.XLOOKUP(TRUE, VALUE(表格1[[#This Row],[年月]]) &lt;= VALUE($R$8:$R$12), $Q$8:$Q$12)) &amp; "年度"</f>
        <v>2024年度</v>
      </c>
    </row>
    <row r="6655" spans="1:13" x14ac:dyDescent="0.3">
      <c r="A6655" s="2">
        <v>202403</v>
      </c>
      <c r="B6655" s="19">
        <f>DATE(表格1[[#This Row],[年]],表格1[[#This Row],[月]],1)</f>
        <v>45352</v>
      </c>
      <c r="C6655" s="2" t="str">
        <f>LEFT(表格1[[#This Row],[年月]],4)</f>
        <v>2024</v>
      </c>
      <c r="D6655" s="2" t="str">
        <f>RIGHT(表格1[[#This Row],[年月]],2)</f>
        <v>03</v>
      </c>
      <c r="E6655" s="5">
        <v>10018000</v>
      </c>
      <c r="F6655" s="2" t="str">
        <f>VLOOKUP(TEXT(表格1[[#This Row],[地區]],"00000000"),縣市代碼,2,0)</f>
        <v>新竹市</v>
      </c>
      <c r="G6655" s="2" t="s">
        <v>7</v>
      </c>
      <c r="H6655" s="13">
        <v>834348</v>
      </c>
      <c r="I6655" s="14">
        <v>1025879205</v>
      </c>
      <c r="J6655" s="14">
        <f>表格1[[#This Row],[信用卡交易筆數]]/1000</f>
        <v>834.34799999999996</v>
      </c>
      <c r="K6655" s="14">
        <f>表格1[[#This Row],[信用卡交易金額'[新臺幣']]]/1000</f>
        <v>1025879.205</v>
      </c>
      <c r="L6655" s="14">
        <f>表格1[[#This Row],[信用卡交易金額'[新臺幣']]]/1000000</f>
        <v>1025.879205</v>
      </c>
      <c r="M6655" s="14" t="str" cm="1">
        <f t="array" ref="M6655">_xlfn.TEXTJOIN("", TRUE, _xlfn.XLOOKUP(TRUE, VALUE(表格1[[#This Row],[年月]]) &lt;= VALUE($R$8:$R$12), $Q$8:$Q$12)) &amp; "年度"</f>
        <v>2024年度</v>
      </c>
    </row>
    <row r="6656" spans="1:13" x14ac:dyDescent="0.3">
      <c r="A6656" s="2">
        <v>202403</v>
      </c>
      <c r="B6656" s="19">
        <f>DATE(表格1[[#This Row],[年]],表格1[[#This Row],[月]],1)</f>
        <v>45352</v>
      </c>
      <c r="C6656" s="2" t="str">
        <f>LEFT(表格1[[#This Row],[年月]],4)</f>
        <v>2024</v>
      </c>
      <c r="D6656" s="2" t="str">
        <f>RIGHT(表格1[[#This Row],[年月]],2)</f>
        <v>03</v>
      </c>
      <c r="E6656" s="5">
        <v>10018000</v>
      </c>
      <c r="F6656" s="2" t="str">
        <f>VLOOKUP(TEXT(表格1[[#This Row],[地區]],"00000000"),縣市代碼,2,0)</f>
        <v>新竹市</v>
      </c>
      <c r="G6656" s="2" t="s">
        <v>8</v>
      </c>
      <c r="H6656" s="13">
        <v>669686</v>
      </c>
      <c r="I6656" s="14">
        <v>1699438292</v>
      </c>
      <c r="J6656" s="14">
        <f>表格1[[#This Row],[信用卡交易筆數]]/1000</f>
        <v>669.68600000000004</v>
      </c>
      <c r="K6656" s="14">
        <f>表格1[[#This Row],[信用卡交易金額'[新臺幣']]]/1000</f>
        <v>1699438.2919999999</v>
      </c>
      <c r="L6656" s="14">
        <f>表格1[[#This Row],[信用卡交易金額'[新臺幣']]]/1000000</f>
        <v>1699.438292</v>
      </c>
      <c r="M6656" s="14" t="str" cm="1">
        <f t="array" ref="M6656">_xlfn.TEXTJOIN("", TRUE, _xlfn.XLOOKUP(TRUE, VALUE(表格1[[#This Row],[年月]]) &lt;= VALUE($R$8:$R$12), $Q$8:$Q$12)) &amp; "年度"</f>
        <v>2024年度</v>
      </c>
    </row>
    <row r="6657" spans="1:13" x14ac:dyDescent="0.3">
      <c r="A6657" s="2">
        <v>202403</v>
      </c>
      <c r="B6657" s="19">
        <f>DATE(表格1[[#This Row],[年]],表格1[[#This Row],[月]],1)</f>
        <v>45352</v>
      </c>
      <c r="C6657" s="2" t="str">
        <f>LEFT(表格1[[#This Row],[年月]],4)</f>
        <v>2024</v>
      </c>
      <c r="D6657" s="2" t="str">
        <f>RIGHT(表格1[[#This Row],[年月]],2)</f>
        <v>03</v>
      </c>
      <c r="E6657" s="5">
        <v>10018000</v>
      </c>
      <c r="F6657" s="2" t="str">
        <f>VLOOKUP(TEXT(表格1[[#This Row],[地區]],"00000000"),縣市代碼,2,0)</f>
        <v>新竹市</v>
      </c>
      <c r="G6657" s="2" t="s">
        <v>9</v>
      </c>
      <c r="H6657" s="13">
        <v>1427725</v>
      </c>
      <c r="I6657" s="14">
        <v>2006177686</v>
      </c>
      <c r="J6657" s="14">
        <f>表格1[[#This Row],[信用卡交易筆數]]/1000</f>
        <v>1427.7249999999999</v>
      </c>
      <c r="K6657" s="14">
        <f>表格1[[#This Row],[信用卡交易金額'[新臺幣']]]/1000</f>
        <v>2006177.686</v>
      </c>
      <c r="L6657" s="14">
        <f>表格1[[#This Row],[信用卡交易金額'[新臺幣']]]/1000000</f>
        <v>2006.177686</v>
      </c>
      <c r="M6657" s="14" t="str" cm="1">
        <f t="array" ref="M6657">_xlfn.TEXTJOIN("", TRUE, _xlfn.XLOOKUP(TRUE, VALUE(表格1[[#This Row],[年月]]) &lt;= VALUE($R$8:$R$12), $Q$8:$Q$12)) &amp; "年度"</f>
        <v>2024年度</v>
      </c>
    </row>
    <row r="6658" spans="1:13" x14ac:dyDescent="0.3">
      <c r="A6658" s="2">
        <v>202403</v>
      </c>
      <c r="B6658" s="19">
        <f>DATE(表格1[[#This Row],[年]],表格1[[#This Row],[月]],1)</f>
        <v>45352</v>
      </c>
      <c r="C6658" s="2" t="str">
        <f>LEFT(表格1[[#This Row],[年月]],4)</f>
        <v>2024</v>
      </c>
      <c r="D6658" s="2" t="str">
        <f>RIGHT(表格1[[#This Row],[年月]],2)</f>
        <v>03</v>
      </c>
      <c r="E6658" s="5">
        <v>10018000</v>
      </c>
      <c r="F6658" s="2" t="str">
        <f>VLOOKUP(TEXT(表格1[[#This Row],[地區]],"00000000"),縣市代碼,2,0)</f>
        <v>新竹市</v>
      </c>
      <c r="G6658" s="2" t="s">
        <v>10</v>
      </c>
      <c r="H6658" s="13">
        <v>800684</v>
      </c>
      <c r="I6658" s="14">
        <v>1972992653</v>
      </c>
      <c r="J6658" s="14">
        <f>表格1[[#This Row],[信用卡交易筆數]]/1000</f>
        <v>800.68399999999997</v>
      </c>
      <c r="K6658" s="14">
        <f>表格1[[#This Row],[信用卡交易金額'[新臺幣']]]/1000</f>
        <v>1972992.6529999999</v>
      </c>
      <c r="L6658" s="14">
        <f>表格1[[#This Row],[信用卡交易金額'[新臺幣']]]/1000000</f>
        <v>1972.992653</v>
      </c>
      <c r="M6658" s="14" t="str" cm="1">
        <f t="array" ref="M6658">_xlfn.TEXTJOIN("", TRUE, _xlfn.XLOOKUP(TRUE, VALUE(表格1[[#This Row],[年月]]) &lt;= VALUE($R$8:$R$12), $Q$8:$Q$12)) &amp; "年度"</f>
        <v>2024年度</v>
      </c>
    </row>
    <row r="6659" spans="1:13" x14ac:dyDescent="0.3">
      <c r="A6659" s="2">
        <v>202403</v>
      </c>
      <c r="B6659" s="19">
        <f>DATE(表格1[[#This Row],[年]],表格1[[#This Row],[月]],1)</f>
        <v>45352</v>
      </c>
      <c r="C6659" s="2" t="str">
        <f>LEFT(表格1[[#This Row],[年月]],4)</f>
        <v>2024</v>
      </c>
      <c r="D6659" s="2" t="str">
        <f>RIGHT(表格1[[#This Row],[年月]],2)</f>
        <v>03</v>
      </c>
      <c r="E6659" s="5">
        <v>10005000</v>
      </c>
      <c r="F6659" s="2" t="str">
        <f>VLOOKUP(TEXT(表格1[[#This Row],[地區]],"00000000"),縣市代碼,2,0)</f>
        <v>苗栗縣</v>
      </c>
      <c r="G6659" s="2" t="s">
        <v>4</v>
      </c>
      <c r="H6659" s="13">
        <v>988613</v>
      </c>
      <c r="I6659" s="14">
        <v>439031547</v>
      </c>
      <c r="J6659" s="14">
        <f>表格1[[#This Row],[信用卡交易筆數]]/1000</f>
        <v>988.61300000000006</v>
      </c>
      <c r="K6659" s="14">
        <f>表格1[[#This Row],[信用卡交易金額'[新臺幣']]]/1000</f>
        <v>439031.54700000002</v>
      </c>
      <c r="L6659" s="14">
        <f>表格1[[#This Row],[信用卡交易金額'[新臺幣']]]/1000000</f>
        <v>439.03154699999999</v>
      </c>
      <c r="M6659" s="14" t="str" cm="1">
        <f t="array" ref="M6659">_xlfn.TEXTJOIN("", TRUE, _xlfn.XLOOKUP(TRUE, VALUE(表格1[[#This Row],[年月]]) &lt;= VALUE($R$8:$R$12), $Q$8:$Q$12)) &amp; "年度"</f>
        <v>2024年度</v>
      </c>
    </row>
    <row r="6660" spans="1:13" x14ac:dyDescent="0.3">
      <c r="A6660" s="2">
        <v>202403</v>
      </c>
      <c r="B6660" s="19">
        <f>DATE(表格1[[#This Row],[年]],表格1[[#This Row],[月]],1)</f>
        <v>45352</v>
      </c>
      <c r="C6660" s="2" t="str">
        <f>LEFT(表格1[[#This Row],[年月]],4)</f>
        <v>2024</v>
      </c>
      <c r="D6660" s="2" t="str">
        <f>RIGHT(表格1[[#This Row],[年月]],2)</f>
        <v>03</v>
      </c>
      <c r="E6660" s="5">
        <v>10005000</v>
      </c>
      <c r="F6660" s="2" t="str">
        <f>VLOOKUP(TEXT(表格1[[#This Row],[地區]],"00000000"),縣市代碼,2,0)</f>
        <v>苗栗縣</v>
      </c>
      <c r="G6660" s="2" t="s">
        <v>5</v>
      </c>
      <c r="H6660" s="13">
        <v>62275</v>
      </c>
      <c r="I6660" s="14">
        <v>178770532</v>
      </c>
      <c r="J6660" s="14">
        <f>表格1[[#This Row],[信用卡交易筆數]]/1000</f>
        <v>62.274999999999999</v>
      </c>
      <c r="K6660" s="14">
        <f>表格1[[#This Row],[信用卡交易金額'[新臺幣']]]/1000</f>
        <v>178770.53200000001</v>
      </c>
      <c r="L6660" s="14">
        <f>表格1[[#This Row],[信用卡交易金額'[新臺幣']]]/1000000</f>
        <v>178.770532</v>
      </c>
      <c r="M6660" s="14" t="str" cm="1">
        <f t="array" ref="M6660">_xlfn.TEXTJOIN("", TRUE, _xlfn.XLOOKUP(TRUE, VALUE(表格1[[#This Row],[年月]]) &lt;= VALUE($R$8:$R$12), $Q$8:$Q$12)) &amp; "年度"</f>
        <v>2024年度</v>
      </c>
    </row>
    <row r="6661" spans="1:13" x14ac:dyDescent="0.3">
      <c r="A6661" s="2">
        <v>202403</v>
      </c>
      <c r="B6661" s="19">
        <f>DATE(表格1[[#This Row],[年]],表格1[[#This Row],[月]],1)</f>
        <v>45352</v>
      </c>
      <c r="C6661" s="2" t="str">
        <f>LEFT(表格1[[#This Row],[年月]],4)</f>
        <v>2024</v>
      </c>
      <c r="D6661" s="2" t="str">
        <f>RIGHT(表格1[[#This Row],[年月]],2)</f>
        <v>03</v>
      </c>
      <c r="E6661" s="5">
        <v>10005000</v>
      </c>
      <c r="F6661" s="2" t="str">
        <f>VLOOKUP(TEXT(表格1[[#This Row],[地區]],"00000000"),縣市代碼,2,0)</f>
        <v>苗栗縣</v>
      </c>
      <c r="G6661" s="2" t="s">
        <v>6</v>
      </c>
      <c r="H6661" s="13">
        <v>93979</v>
      </c>
      <c r="I6661" s="14">
        <v>310499902</v>
      </c>
      <c r="J6661" s="14">
        <f>表格1[[#This Row],[信用卡交易筆數]]/1000</f>
        <v>93.978999999999999</v>
      </c>
      <c r="K6661" s="14">
        <f>表格1[[#This Row],[信用卡交易金額'[新臺幣']]]/1000</f>
        <v>310499.902</v>
      </c>
      <c r="L6661" s="14">
        <f>表格1[[#This Row],[信用卡交易金額'[新臺幣']]]/1000000</f>
        <v>310.49990200000002</v>
      </c>
      <c r="M6661" s="14" t="str" cm="1">
        <f t="array" ref="M6661">_xlfn.TEXTJOIN("", TRUE, _xlfn.XLOOKUP(TRUE, VALUE(表格1[[#This Row],[年月]]) &lt;= VALUE($R$8:$R$12), $Q$8:$Q$12)) &amp; "年度"</f>
        <v>2024年度</v>
      </c>
    </row>
    <row r="6662" spans="1:13" x14ac:dyDescent="0.3">
      <c r="A6662" s="2">
        <v>202403</v>
      </c>
      <c r="B6662" s="19">
        <f>DATE(表格1[[#This Row],[年]],表格1[[#This Row],[月]],1)</f>
        <v>45352</v>
      </c>
      <c r="C6662" s="2" t="str">
        <f>LEFT(表格1[[#This Row],[年月]],4)</f>
        <v>2024</v>
      </c>
      <c r="D6662" s="2" t="str">
        <f>RIGHT(表格1[[#This Row],[年月]],2)</f>
        <v>03</v>
      </c>
      <c r="E6662" s="5">
        <v>10005000</v>
      </c>
      <c r="F6662" s="2" t="str">
        <f>VLOOKUP(TEXT(表格1[[#This Row],[地區]],"00000000"),縣市代碼,2,0)</f>
        <v>苗栗縣</v>
      </c>
      <c r="G6662" s="2" t="s">
        <v>7</v>
      </c>
      <c r="H6662" s="13">
        <v>627383</v>
      </c>
      <c r="I6662" s="14">
        <v>698577920</v>
      </c>
      <c r="J6662" s="14">
        <f>表格1[[#This Row],[信用卡交易筆數]]/1000</f>
        <v>627.38300000000004</v>
      </c>
      <c r="K6662" s="14">
        <f>表格1[[#This Row],[信用卡交易金額'[新臺幣']]]/1000</f>
        <v>698577.92000000004</v>
      </c>
      <c r="L6662" s="14">
        <f>表格1[[#This Row],[信用卡交易金額'[新臺幣']]]/1000000</f>
        <v>698.57791999999995</v>
      </c>
      <c r="M6662" s="14" t="str" cm="1">
        <f t="array" ref="M6662">_xlfn.TEXTJOIN("", TRUE, _xlfn.XLOOKUP(TRUE, VALUE(表格1[[#This Row],[年月]]) &lt;= VALUE($R$8:$R$12), $Q$8:$Q$12)) &amp; "年度"</f>
        <v>2024年度</v>
      </c>
    </row>
    <row r="6663" spans="1:13" x14ac:dyDescent="0.3">
      <c r="A6663" s="2">
        <v>202403</v>
      </c>
      <c r="B6663" s="19">
        <f>DATE(表格1[[#This Row],[年]],表格1[[#This Row],[月]],1)</f>
        <v>45352</v>
      </c>
      <c r="C6663" s="2" t="str">
        <f>LEFT(表格1[[#This Row],[年月]],4)</f>
        <v>2024</v>
      </c>
      <c r="D6663" s="2" t="str">
        <f>RIGHT(表格1[[#This Row],[年月]],2)</f>
        <v>03</v>
      </c>
      <c r="E6663" s="5">
        <v>10005000</v>
      </c>
      <c r="F6663" s="2" t="str">
        <f>VLOOKUP(TEXT(表格1[[#This Row],[地區]],"00000000"),縣市代碼,2,0)</f>
        <v>苗栗縣</v>
      </c>
      <c r="G6663" s="2" t="s">
        <v>8</v>
      </c>
      <c r="H6663" s="13">
        <v>427300</v>
      </c>
      <c r="I6663" s="14">
        <v>825319737</v>
      </c>
      <c r="J6663" s="14">
        <f>表格1[[#This Row],[信用卡交易筆數]]/1000</f>
        <v>427.3</v>
      </c>
      <c r="K6663" s="14">
        <f>表格1[[#This Row],[信用卡交易金額'[新臺幣']]]/1000</f>
        <v>825319.73699999996</v>
      </c>
      <c r="L6663" s="14">
        <f>表格1[[#This Row],[信用卡交易金額'[新臺幣']]]/1000000</f>
        <v>825.31973700000003</v>
      </c>
      <c r="M6663" s="14" t="str" cm="1">
        <f t="array" ref="M6663">_xlfn.TEXTJOIN("", TRUE, _xlfn.XLOOKUP(TRUE, VALUE(表格1[[#This Row],[年月]]) &lt;= VALUE($R$8:$R$12), $Q$8:$Q$12)) &amp; "年度"</f>
        <v>2024年度</v>
      </c>
    </row>
    <row r="6664" spans="1:13" x14ac:dyDescent="0.3">
      <c r="A6664" s="2">
        <v>202403</v>
      </c>
      <c r="B6664" s="19">
        <f>DATE(表格1[[#This Row],[年]],表格1[[#This Row],[月]],1)</f>
        <v>45352</v>
      </c>
      <c r="C6664" s="2" t="str">
        <f>LEFT(表格1[[#This Row],[年月]],4)</f>
        <v>2024</v>
      </c>
      <c r="D6664" s="2" t="str">
        <f>RIGHT(表格1[[#This Row],[年月]],2)</f>
        <v>03</v>
      </c>
      <c r="E6664" s="5">
        <v>10005000</v>
      </c>
      <c r="F6664" s="2" t="str">
        <f>VLOOKUP(TEXT(表格1[[#This Row],[地區]],"00000000"),縣市代碼,2,0)</f>
        <v>苗栗縣</v>
      </c>
      <c r="G6664" s="2" t="s">
        <v>9</v>
      </c>
      <c r="H6664" s="13">
        <v>793614</v>
      </c>
      <c r="I6664" s="14">
        <v>1011075419</v>
      </c>
      <c r="J6664" s="14">
        <f>表格1[[#This Row],[信用卡交易筆數]]/1000</f>
        <v>793.61400000000003</v>
      </c>
      <c r="K6664" s="14">
        <f>表格1[[#This Row],[信用卡交易金額'[新臺幣']]]/1000</f>
        <v>1011075.419</v>
      </c>
      <c r="L6664" s="14">
        <f>表格1[[#This Row],[信用卡交易金額'[新臺幣']]]/1000000</f>
        <v>1011.075419</v>
      </c>
      <c r="M6664" s="14" t="str" cm="1">
        <f t="array" ref="M6664">_xlfn.TEXTJOIN("", TRUE, _xlfn.XLOOKUP(TRUE, VALUE(表格1[[#This Row],[年月]]) &lt;= VALUE($R$8:$R$12), $Q$8:$Q$12)) &amp; "年度"</f>
        <v>2024年度</v>
      </c>
    </row>
    <row r="6665" spans="1:13" x14ac:dyDescent="0.3">
      <c r="A6665" s="2">
        <v>202403</v>
      </c>
      <c r="B6665" s="19">
        <f>DATE(表格1[[#This Row],[年]],表格1[[#This Row],[月]],1)</f>
        <v>45352</v>
      </c>
      <c r="C6665" s="2" t="str">
        <f>LEFT(表格1[[#This Row],[年月]],4)</f>
        <v>2024</v>
      </c>
      <c r="D6665" s="2" t="str">
        <f>RIGHT(表格1[[#This Row],[年月]],2)</f>
        <v>03</v>
      </c>
      <c r="E6665" s="5">
        <v>10005000</v>
      </c>
      <c r="F6665" s="2" t="str">
        <f>VLOOKUP(TEXT(表格1[[#This Row],[地區]],"00000000"),縣市代碼,2,0)</f>
        <v>苗栗縣</v>
      </c>
      <c r="G6665" s="2" t="s">
        <v>10</v>
      </c>
      <c r="H6665" s="13">
        <v>516003</v>
      </c>
      <c r="I6665" s="14">
        <v>1315043507</v>
      </c>
      <c r="J6665" s="14">
        <f>表格1[[#This Row],[信用卡交易筆數]]/1000</f>
        <v>516.00300000000004</v>
      </c>
      <c r="K6665" s="14">
        <f>表格1[[#This Row],[信用卡交易金額'[新臺幣']]]/1000</f>
        <v>1315043.507</v>
      </c>
      <c r="L6665" s="14">
        <f>表格1[[#This Row],[信用卡交易金額'[新臺幣']]]/1000000</f>
        <v>1315.0435070000001</v>
      </c>
      <c r="M6665" s="14" t="str" cm="1">
        <f t="array" ref="M6665">_xlfn.TEXTJOIN("", TRUE, _xlfn.XLOOKUP(TRUE, VALUE(表格1[[#This Row],[年月]]) &lt;= VALUE($R$8:$R$12), $Q$8:$Q$12)) &amp; "年度"</f>
        <v>2024年度</v>
      </c>
    </row>
    <row r="6666" spans="1:13" x14ac:dyDescent="0.3">
      <c r="A6666" s="2">
        <v>202403</v>
      </c>
      <c r="B6666" s="19">
        <f>DATE(表格1[[#This Row],[年]],表格1[[#This Row],[月]],1)</f>
        <v>45352</v>
      </c>
      <c r="C6666" s="2" t="str">
        <f>LEFT(表格1[[#This Row],[年月]],4)</f>
        <v>2024</v>
      </c>
      <c r="D6666" s="2" t="str">
        <f>RIGHT(表格1[[#This Row],[年月]],2)</f>
        <v>03</v>
      </c>
      <c r="E6666" s="5">
        <v>66000000</v>
      </c>
      <c r="F6666" s="2" t="str">
        <f>VLOOKUP(TEXT(表格1[[#This Row],[地區]],"00000000"),縣市代碼,2,0)</f>
        <v>臺中市</v>
      </c>
      <c r="G6666" s="2" t="s">
        <v>4</v>
      </c>
      <c r="H6666" s="13">
        <v>9124541</v>
      </c>
      <c r="I6666" s="14">
        <v>4543047993</v>
      </c>
      <c r="J6666" s="14">
        <f>表格1[[#This Row],[信用卡交易筆數]]/1000</f>
        <v>9124.5409999999993</v>
      </c>
      <c r="K6666" s="14">
        <f>表格1[[#This Row],[信用卡交易金額'[新臺幣']]]/1000</f>
        <v>4543047.9929999998</v>
      </c>
      <c r="L6666" s="14">
        <f>表格1[[#This Row],[信用卡交易金額'[新臺幣']]]/1000000</f>
        <v>4543.0479930000001</v>
      </c>
      <c r="M6666" s="14" t="str" cm="1">
        <f t="array" ref="M6666">_xlfn.TEXTJOIN("", TRUE, _xlfn.XLOOKUP(TRUE, VALUE(表格1[[#This Row],[年月]]) &lt;= VALUE($R$8:$R$12), $Q$8:$Q$12)) &amp; "年度"</f>
        <v>2024年度</v>
      </c>
    </row>
    <row r="6667" spans="1:13" x14ac:dyDescent="0.3">
      <c r="A6667" s="2">
        <v>202403</v>
      </c>
      <c r="B6667" s="19">
        <f>DATE(表格1[[#This Row],[年]],表格1[[#This Row],[月]],1)</f>
        <v>45352</v>
      </c>
      <c r="C6667" s="2" t="str">
        <f>LEFT(表格1[[#This Row],[年月]],4)</f>
        <v>2024</v>
      </c>
      <c r="D6667" s="2" t="str">
        <f>RIGHT(表格1[[#This Row],[年月]],2)</f>
        <v>03</v>
      </c>
      <c r="E6667" s="5">
        <v>66000000</v>
      </c>
      <c r="F6667" s="2" t="str">
        <f>VLOOKUP(TEXT(表格1[[#This Row],[地區]],"00000000"),縣市代碼,2,0)</f>
        <v>臺中市</v>
      </c>
      <c r="G6667" s="2" t="s">
        <v>5</v>
      </c>
      <c r="H6667" s="13">
        <v>514006</v>
      </c>
      <c r="I6667" s="14">
        <v>1725036043</v>
      </c>
      <c r="J6667" s="14">
        <f>表格1[[#This Row],[信用卡交易筆數]]/1000</f>
        <v>514.00599999999997</v>
      </c>
      <c r="K6667" s="14">
        <f>表格1[[#This Row],[信用卡交易金額'[新臺幣']]]/1000</f>
        <v>1725036.0430000001</v>
      </c>
      <c r="L6667" s="14">
        <f>表格1[[#This Row],[信用卡交易金額'[新臺幣']]]/1000000</f>
        <v>1725.0360430000001</v>
      </c>
      <c r="M6667" s="14" t="str" cm="1">
        <f t="array" ref="M6667">_xlfn.TEXTJOIN("", TRUE, _xlfn.XLOOKUP(TRUE, VALUE(表格1[[#This Row],[年月]]) &lt;= VALUE($R$8:$R$12), $Q$8:$Q$12)) &amp; "年度"</f>
        <v>2024年度</v>
      </c>
    </row>
    <row r="6668" spans="1:13" x14ac:dyDescent="0.3">
      <c r="A6668" s="2">
        <v>202403</v>
      </c>
      <c r="B6668" s="19">
        <f>DATE(表格1[[#This Row],[年]],表格1[[#This Row],[月]],1)</f>
        <v>45352</v>
      </c>
      <c r="C6668" s="2" t="str">
        <f>LEFT(表格1[[#This Row],[年月]],4)</f>
        <v>2024</v>
      </c>
      <c r="D6668" s="2" t="str">
        <f>RIGHT(表格1[[#This Row],[年月]],2)</f>
        <v>03</v>
      </c>
      <c r="E6668" s="5">
        <v>66000000</v>
      </c>
      <c r="F6668" s="2" t="str">
        <f>VLOOKUP(TEXT(表格1[[#This Row],[地區]],"00000000"),縣市代碼,2,0)</f>
        <v>臺中市</v>
      </c>
      <c r="G6668" s="2" t="s">
        <v>6</v>
      </c>
      <c r="H6668" s="13">
        <v>761440</v>
      </c>
      <c r="I6668" s="14">
        <v>2624532277</v>
      </c>
      <c r="J6668" s="14">
        <f>表格1[[#This Row],[信用卡交易筆數]]/1000</f>
        <v>761.44</v>
      </c>
      <c r="K6668" s="14">
        <f>表格1[[#This Row],[信用卡交易金額'[新臺幣']]]/1000</f>
        <v>2624532.2769999998</v>
      </c>
      <c r="L6668" s="14">
        <f>表格1[[#This Row],[信用卡交易金額'[新臺幣']]]/1000000</f>
        <v>2624.5322769999998</v>
      </c>
      <c r="M6668" s="14" t="str" cm="1">
        <f t="array" ref="M6668">_xlfn.TEXTJOIN("", TRUE, _xlfn.XLOOKUP(TRUE, VALUE(表格1[[#This Row],[年月]]) &lt;= VALUE($R$8:$R$12), $Q$8:$Q$12)) &amp; "年度"</f>
        <v>2024年度</v>
      </c>
    </row>
    <row r="6669" spans="1:13" x14ac:dyDescent="0.3">
      <c r="A6669" s="2">
        <v>202403</v>
      </c>
      <c r="B6669" s="19">
        <f>DATE(表格1[[#This Row],[年]],表格1[[#This Row],[月]],1)</f>
        <v>45352</v>
      </c>
      <c r="C6669" s="2" t="str">
        <f>LEFT(表格1[[#This Row],[年月]],4)</f>
        <v>2024</v>
      </c>
      <c r="D6669" s="2" t="str">
        <f>RIGHT(表格1[[#This Row],[年月]],2)</f>
        <v>03</v>
      </c>
      <c r="E6669" s="5">
        <v>66000000</v>
      </c>
      <c r="F6669" s="2" t="str">
        <f>VLOOKUP(TEXT(表格1[[#This Row],[地區]],"00000000"),縣市代碼,2,0)</f>
        <v>臺中市</v>
      </c>
      <c r="G6669" s="2" t="s">
        <v>7</v>
      </c>
      <c r="H6669" s="13">
        <v>4557998</v>
      </c>
      <c r="I6669" s="14">
        <v>5265298330</v>
      </c>
      <c r="J6669" s="14">
        <f>表格1[[#This Row],[信用卡交易筆數]]/1000</f>
        <v>4557.9979999999996</v>
      </c>
      <c r="K6669" s="14">
        <f>表格1[[#This Row],[信用卡交易金額'[新臺幣']]]/1000</f>
        <v>5265298.33</v>
      </c>
      <c r="L6669" s="14">
        <f>表格1[[#This Row],[信用卡交易金額'[新臺幣']]]/1000000</f>
        <v>5265.2983299999996</v>
      </c>
      <c r="M6669" s="14" t="str" cm="1">
        <f t="array" ref="M6669">_xlfn.TEXTJOIN("", TRUE, _xlfn.XLOOKUP(TRUE, VALUE(表格1[[#This Row],[年月]]) &lt;= VALUE($R$8:$R$12), $Q$8:$Q$12)) &amp; "年度"</f>
        <v>2024年度</v>
      </c>
    </row>
    <row r="6670" spans="1:13" x14ac:dyDescent="0.3">
      <c r="A6670" s="2">
        <v>202403</v>
      </c>
      <c r="B6670" s="19">
        <f>DATE(表格1[[#This Row],[年]],表格1[[#This Row],[月]],1)</f>
        <v>45352</v>
      </c>
      <c r="C6670" s="2" t="str">
        <f>LEFT(表格1[[#This Row],[年月]],4)</f>
        <v>2024</v>
      </c>
      <c r="D6670" s="2" t="str">
        <f>RIGHT(表格1[[#This Row],[年月]],2)</f>
        <v>03</v>
      </c>
      <c r="E6670" s="5">
        <v>66000000</v>
      </c>
      <c r="F6670" s="2" t="str">
        <f>VLOOKUP(TEXT(表格1[[#This Row],[地區]],"00000000"),縣市代碼,2,0)</f>
        <v>臺中市</v>
      </c>
      <c r="G6670" s="2" t="s">
        <v>8</v>
      </c>
      <c r="H6670" s="13">
        <v>3352834</v>
      </c>
      <c r="I6670" s="14">
        <v>7427868070</v>
      </c>
      <c r="J6670" s="14">
        <f>表格1[[#This Row],[信用卡交易筆數]]/1000</f>
        <v>3352.8339999999998</v>
      </c>
      <c r="K6670" s="14">
        <f>表格1[[#This Row],[信用卡交易金額'[新臺幣']]]/1000</f>
        <v>7427868.0700000003</v>
      </c>
      <c r="L6670" s="14">
        <f>表格1[[#This Row],[信用卡交易金額'[新臺幣']]]/1000000</f>
        <v>7427.8680700000004</v>
      </c>
      <c r="M6670" s="14" t="str" cm="1">
        <f t="array" ref="M6670">_xlfn.TEXTJOIN("", TRUE, _xlfn.XLOOKUP(TRUE, VALUE(表格1[[#This Row],[年月]]) &lt;= VALUE($R$8:$R$12), $Q$8:$Q$12)) &amp; "年度"</f>
        <v>2024年度</v>
      </c>
    </row>
    <row r="6671" spans="1:13" x14ac:dyDescent="0.3">
      <c r="A6671" s="2">
        <v>202403</v>
      </c>
      <c r="B6671" s="19">
        <f>DATE(表格1[[#This Row],[年]],表格1[[#This Row],[月]],1)</f>
        <v>45352</v>
      </c>
      <c r="C6671" s="2" t="str">
        <f>LEFT(表格1[[#This Row],[年月]],4)</f>
        <v>2024</v>
      </c>
      <c r="D6671" s="2" t="str">
        <f>RIGHT(表格1[[#This Row],[年月]],2)</f>
        <v>03</v>
      </c>
      <c r="E6671" s="5">
        <v>66000000</v>
      </c>
      <c r="F6671" s="2" t="str">
        <f>VLOOKUP(TEXT(表格1[[#This Row],[地區]],"00000000"),縣市代碼,2,0)</f>
        <v>臺中市</v>
      </c>
      <c r="G6671" s="2" t="s">
        <v>9</v>
      </c>
      <c r="H6671" s="13">
        <v>6943925</v>
      </c>
      <c r="I6671" s="14">
        <v>10006572217</v>
      </c>
      <c r="J6671" s="14">
        <f>表格1[[#This Row],[信用卡交易筆數]]/1000</f>
        <v>6943.9250000000002</v>
      </c>
      <c r="K6671" s="14">
        <f>表格1[[#This Row],[信用卡交易金額'[新臺幣']]]/1000</f>
        <v>10006572.217</v>
      </c>
      <c r="L6671" s="14">
        <f>表格1[[#This Row],[信用卡交易金額'[新臺幣']]]/1000000</f>
        <v>10006.572217000001</v>
      </c>
      <c r="M6671" s="14" t="str" cm="1">
        <f t="array" ref="M6671">_xlfn.TEXTJOIN("", TRUE, _xlfn.XLOOKUP(TRUE, VALUE(表格1[[#This Row],[年月]]) &lt;= VALUE($R$8:$R$12), $Q$8:$Q$12)) &amp; "年度"</f>
        <v>2024年度</v>
      </c>
    </row>
    <row r="6672" spans="1:13" x14ac:dyDescent="0.3">
      <c r="A6672" s="2">
        <v>202403</v>
      </c>
      <c r="B6672" s="19">
        <f>DATE(表格1[[#This Row],[年]],表格1[[#This Row],[月]],1)</f>
        <v>45352</v>
      </c>
      <c r="C6672" s="2" t="str">
        <f>LEFT(表格1[[#This Row],[年月]],4)</f>
        <v>2024</v>
      </c>
      <c r="D6672" s="2" t="str">
        <f>RIGHT(表格1[[#This Row],[年月]],2)</f>
        <v>03</v>
      </c>
      <c r="E6672" s="5">
        <v>66000000</v>
      </c>
      <c r="F6672" s="2" t="str">
        <f>VLOOKUP(TEXT(表格1[[#This Row],[地區]],"00000000"),縣市代碼,2,0)</f>
        <v>臺中市</v>
      </c>
      <c r="G6672" s="2" t="s">
        <v>10</v>
      </c>
      <c r="H6672" s="13">
        <v>3669669</v>
      </c>
      <c r="I6672" s="14">
        <v>10760046018</v>
      </c>
      <c r="J6672" s="14">
        <f>表格1[[#This Row],[信用卡交易筆數]]/1000</f>
        <v>3669.6689999999999</v>
      </c>
      <c r="K6672" s="14">
        <f>表格1[[#This Row],[信用卡交易金額'[新臺幣']]]/1000</f>
        <v>10760046.017999999</v>
      </c>
      <c r="L6672" s="14">
        <f>表格1[[#This Row],[信用卡交易金額'[新臺幣']]]/1000000</f>
        <v>10760.046017999999</v>
      </c>
      <c r="M6672" s="14" t="str" cm="1">
        <f t="array" ref="M6672">_xlfn.TEXTJOIN("", TRUE, _xlfn.XLOOKUP(TRUE, VALUE(表格1[[#This Row],[年月]]) &lt;= VALUE($R$8:$R$12), $Q$8:$Q$12)) &amp; "年度"</f>
        <v>2024年度</v>
      </c>
    </row>
    <row r="6673" spans="1:13" x14ac:dyDescent="0.3">
      <c r="A6673" s="2">
        <v>202403</v>
      </c>
      <c r="B6673" s="19">
        <f>DATE(表格1[[#This Row],[年]],表格1[[#This Row],[月]],1)</f>
        <v>45352</v>
      </c>
      <c r="C6673" s="2" t="str">
        <f>LEFT(表格1[[#This Row],[年月]],4)</f>
        <v>2024</v>
      </c>
      <c r="D6673" s="2" t="str">
        <f>RIGHT(表格1[[#This Row],[年月]],2)</f>
        <v>03</v>
      </c>
      <c r="E6673" s="5">
        <v>10007000</v>
      </c>
      <c r="F6673" s="2" t="str">
        <f>VLOOKUP(TEXT(表格1[[#This Row],[地區]],"00000000"),縣市代碼,2,0)</f>
        <v>彰化縣</v>
      </c>
      <c r="G6673" s="2" t="s">
        <v>4</v>
      </c>
      <c r="H6673" s="13">
        <v>1998129</v>
      </c>
      <c r="I6673" s="14">
        <v>922073515</v>
      </c>
      <c r="J6673" s="14">
        <f>表格1[[#This Row],[信用卡交易筆數]]/1000</f>
        <v>1998.1289999999999</v>
      </c>
      <c r="K6673" s="14">
        <f>表格1[[#This Row],[信用卡交易金額'[新臺幣']]]/1000</f>
        <v>922073.51500000001</v>
      </c>
      <c r="L6673" s="14">
        <f>表格1[[#This Row],[信用卡交易金額'[新臺幣']]]/1000000</f>
        <v>922.07351500000004</v>
      </c>
      <c r="M6673" s="14" t="str" cm="1">
        <f t="array" ref="M6673">_xlfn.TEXTJOIN("", TRUE, _xlfn.XLOOKUP(TRUE, VALUE(表格1[[#This Row],[年月]]) &lt;= VALUE($R$8:$R$12), $Q$8:$Q$12)) &amp; "年度"</f>
        <v>2024年度</v>
      </c>
    </row>
    <row r="6674" spans="1:13" x14ac:dyDescent="0.3">
      <c r="A6674" s="2">
        <v>202403</v>
      </c>
      <c r="B6674" s="19">
        <f>DATE(表格1[[#This Row],[年]],表格1[[#This Row],[月]],1)</f>
        <v>45352</v>
      </c>
      <c r="C6674" s="2" t="str">
        <f>LEFT(表格1[[#This Row],[年月]],4)</f>
        <v>2024</v>
      </c>
      <c r="D6674" s="2" t="str">
        <f>RIGHT(表格1[[#This Row],[年月]],2)</f>
        <v>03</v>
      </c>
      <c r="E6674" s="5">
        <v>10007000</v>
      </c>
      <c r="F6674" s="2" t="str">
        <f>VLOOKUP(TEXT(表格1[[#This Row],[地區]],"00000000"),縣市代碼,2,0)</f>
        <v>彰化縣</v>
      </c>
      <c r="G6674" s="2" t="s">
        <v>5</v>
      </c>
      <c r="H6674" s="13">
        <v>144280</v>
      </c>
      <c r="I6674" s="14">
        <v>392031223</v>
      </c>
      <c r="J6674" s="14">
        <f>表格1[[#This Row],[信用卡交易筆數]]/1000</f>
        <v>144.28</v>
      </c>
      <c r="K6674" s="14">
        <f>表格1[[#This Row],[信用卡交易金額'[新臺幣']]]/1000</f>
        <v>392031.223</v>
      </c>
      <c r="L6674" s="14">
        <f>表格1[[#This Row],[信用卡交易金額'[新臺幣']]]/1000000</f>
        <v>392.03122300000001</v>
      </c>
      <c r="M6674" s="14" t="str" cm="1">
        <f t="array" ref="M6674">_xlfn.TEXTJOIN("", TRUE, _xlfn.XLOOKUP(TRUE, VALUE(表格1[[#This Row],[年月]]) &lt;= VALUE($R$8:$R$12), $Q$8:$Q$12)) &amp; "年度"</f>
        <v>2024年度</v>
      </c>
    </row>
    <row r="6675" spans="1:13" x14ac:dyDescent="0.3">
      <c r="A6675" s="2">
        <v>202403</v>
      </c>
      <c r="B6675" s="19">
        <f>DATE(表格1[[#This Row],[年]],表格1[[#This Row],[月]],1)</f>
        <v>45352</v>
      </c>
      <c r="C6675" s="2" t="str">
        <f>LEFT(表格1[[#This Row],[年月]],4)</f>
        <v>2024</v>
      </c>
      <c r="D6675" s="2" t="str">
        <f>RIGHT(表格1[[#This Row],[年月]],2)</f>
        <v>03</v>
      </c>
      <c r="E6675" s="5">
        <v>10007000</v>
      </c>
      <c r="F6675" s="2" t="str">
        <f>VLOOKUP(TEXT(表格1[[#This Row],[地區]],"00000000"),縣市代碼,2,0)</f>
        <v>彰化縣</v>
      </c>
      <c r="G6675" s="2" t="s">
        <v>6</v>
      </c>
      <c r="H6675" s="13">
        <v>197588</v>
      </c>
      <c r="I6675" s="14">
        <v>583727738</v>
      </c>
      <c r="J6675" s="14">
        <f>表格1[[#This Row],[信用卡交易筆數]]/1000</f>
        <v>197.58799999999999</v>
      </c>
      <c r="K6675" s="14">
        <f>表格1[[#This Row],[信用卡交易金額'[新臺幣']]]/1000</f>
        <v>583727.73800000001</v>
      </c>
      <c r="L6675" s="14">
        <f>表格1[[#This Row],[信用卡交易金額'[新臺幣']]]/1000000</f>
        <v>583.72773800000004</v>
      </c>
      <c r="M6675" s="14" t="str" cm="1">
        <f t="array" ref="M6675">_xlfn.TEXTJOIN("", TRUE, _xlfn.XLOOKUP(TRUE, VALUE(表格1[[#This Row],[年月]]) &lt;= VALUE($R$8:$R$12), $Q$8:$Q$12)) &amp; "年度"</f>
        <v>2024年度</v>
      </c>
    </row>
    <row r="6676" spans="1:13" x14ac:dyDescent="0.3">
      <c r="A6676" s="2">
        <v>202403</v>
      </c>
      <c r="B6676" s="19">
        <f>DATE(表格1[[#This Row],[年]],表格1[[#This Row],[月]],1)</f>
        <v>45352</v>
      </c>
      <c r="C6676" s="2" t="str">
        <f>LEFT(表格1[[#This Row],[年月]],4)</f>
        <v>2024</v>
      </c>
      <c r="D6676" s="2" t="str">
        <f>RIGHT(表格1[[#This Row],[年月]],2)</f>
        <v>03</v>
      </c>
      <c r="E6676" s="5">
        <v>10007000</v>
      </c>
      <c r="F6676" s="2" t="str">
        <f>VLOOKUP(TEXT(表格1[[#This Row],[地區]],"00000000"),縣市代碼,2,0)</f>
        <v>彰化縣</v>
      </c>
      <c r="G6676" s="2" t="s">
        <v>7</v>
      </c>
      <c r="H6676" s="13">
        <v>1285065</v>
      </c>
      <c r="I6676" s="14">
        <v>1476418034</v>
      </c>
      <c r="J6676" s="14">
        <f>表格1[[#This Row],[信用卡交易筆數]]/1000</f>
        <v>1285.0650000000001</v>
      </c>
      <c r="K6676" s="14">
        <f>表格1[[#This Row],[信用卡交易金額'[新臺幣']]]/1000</f>
        <v>1476418.034</v>
      </c>
      <c r="L6676" s="14">
        <f>表格1[[#This Row],[信用卡交易金額'[新臺幣']]]/1000000</f>
        <v>1476.418034</v>
      </c>
      <c r="M6676" s="14" t="str" cm="1">
        <f t="array" ref="M6676">_xlfn.TEXTJOIN("", TRUE, _xlfn.XLOOKUP(TRUE, VALUE(表格1[[#This Row],[年月]]) &lt;= VALUE($R$8:$R$12), $Q$8:$Q$12)) &amp; "年度"</f>
        <v>2024年度</v>
      </c>
    </row>
    <row r="6677" spans="1:13" x14ac:dyDescent="0.3">
      <c r="A6677" s="2">
        <v>202403</v>
      </c>
      <c r="B6677" s="19">
        <f>DATE(表格1[[#This Row],[年]],表格1[[#This Row],[月]],1)</f>
        <v>45352</v>
      </c>
      <c r="C6677" s="2" t="str">
        <f>LEFT(表格1[[#This Row],[年月]],4)</f>
        <v>2024</v>
      </c>
      <c r="D6677" s="2" t="str">
        <f>RIGHT(表格1[[#This Row],[年月]],2)</f>
        <v>03</v>
      </c>
      <c r="E6677" s="5">
        <v>10007000</v>
      </c>
      <c r="F6677" s="2" t="str">
        <f>VLOOKUP(TEXT(表格1[[#This Row],[地區]],"00000000"),縣市代碼,2,0)</f>
        <v>彰化縣</v>
      </c>
      <c r="G6677" s="2" t="s">
        <v>8</v>
      </c>
      <c r="H6677" s="13">
        <v>815292</v>
      </c>
      <c r="I6677" s="14">
        <v>1632894330</v>
      </c>
      <c r="J6677" s="14">
        <f>表格1[[#This Row],[信用卡交易筆數]]/1000</f>
        <v>815.29200000000003</v>
      </c>
      <c r="K6677" s="14">
        <f>表格1[[#This Row],[信用卡交易金額'[新臺幣']]]/1000</f>
        <v>1632894.33</v>
      </c>
      <c r="L6677" s="14">
        <f>表格1[[#This Row],[信用卡交易金額'[新臺幣']]]/1000000</f>
        <v>1632.8943300000001</v>
      </c>
      <c r="M6677" s="14" t="str" cm="1">
        <f t="array" ref="M6677">_xlfn.TEXTJOIN("", TRUE, _xlfn.XLOOKUP(TRUE, VALUE(表格1[[#This Row],[年月]]) &lt;= VALUE($R$8:$R$12), $Q$8:$Q$12)) &amp; "年度"</f>
        <v>2024年度</v>
      </c>
    </row>
    <row r="6678" spans="1:13" x14ac:dyDescent="0.3">
      <c r="A6678" s="2">
        <v>202403</v>
      </c>
      <c r="B6678" s="19">
        <f>DATE(表格1[[#This Row],[年]],表格1[[#This Row],[月]],1)</f>
        <v>45352</v>
      </c>
      <c r="C6678" s="2" t="str">
        <f>LEFT(表格1[[#This Row],[年月]],4)</f>
        <v>2024</v>
      </c>
      <c r="D6678" s="2" t="str">
        <f>RIGHT(表格1[[#This Row],[年月]],2)</f>
        <v>03</v>
      </c>
      <c r="E6678" s="5">
        <v>10007000</v>
      </c>
      <c r="F6678" s="2" t="str">
        <f>VLOOKUP(TEXT(表格1[[#This Row],[地區]],"00000000"),縣市代碼,2,0)</f>
        <v>彰化縣</v>
      </c>
      <c r="G6678" s="2" t="s">
        <v>9</v>
      </c>
      <c r="H6678" s="13">
        <v>1658763</v>
      </c>
      <c r="I6678" s="14">
        <v>2177345206</v>
      </c>
      <c r="J6678" s="14">
        <f>表格1[[#This Row],[信用卡交易筆數]]/1000</f>
        <v>1658.7629999999999</v>
      </c>
      <c r="K6678" s="14">
        <f>表格1[[#This Row],[信用卡交易金額'[新臺幣']]]/1000</f>
        <v>2177345.2059999998</v>
      </c>
      <c r="L6678" s="14">
        <f>表格1[[#This Row],[信用卡交易金額'[新臺幣']]]/1000000</f>
        <v>2177.345206</v>
      </c>
      <c r="M6678" s="14" t="str" cm="1">
        <f t="array" ref="M6678">_xlfn.TEXTJOIN("", TRUE, _xlfn.XLOOKUP(TRUE, VALUE(表格1[[#This Row],[年月]]) &lt;= VALUE($R$8:$R$12), $Q$8:$Q$12)) &amp; "年度"</f>
        <v>2024年度</v>
      </c>
    </row>
    <row r="6679" spans="1:13" x14ac:dyDescent="0.3">
      <c r="A6679" s="2">
        <v>202403</v>
      </c>
      <c r="B6679" s="19">
        <f>DATE(表格1[[#This Row],[年]],表格1[[#This Row],[月]],1)</f>
        <v>45352</v>
      </c>
      <c r="C6679" s="2" t="str">
        <f>LEFT(表格1[[#This Row],[年月]],4)</f>
        <v>2024</v>
      </c>
      <c r="D6679" s="2" t="str">
        <f>RIGHT(表格1[[#This Row],[年月]],2)</f>
        <v>03</v>
      </c>
      <c r="E6679" s="5">
        <v>10007000</v>
      </c>
      <c r="F6679" s="2" t="str">
        <f>VLOOKUP(TEXT(表格1[[#This Row],[地區]],"00000000"),縣市代碼,2,0)</f>
        <v>彰化縣</v>
      </c>
      <c r="G6679" s="2" t="s">
        <v>10</v>
      </c>
      <c r="H6679" s="13">
        <v>999391</v>
      </c>
      <c r="I6679" s="14">
        <v>2848444796</v>
      </c>
      <c r="J6679" s="14">
        <f>表格1[[#This Row],[信用卡交易筆數]]/1000</f>
        <v>999.39099999999996</v>
      </c>
      <c r="K6679" s="14">
        <f>表格1[[#This Row],[信用卡交易金額'[新臺幣']]]/1000</f>
        <v>2848444.7960000001</v>
      </c>
      <c r="L6679" s="14">
        <f>表格1[[#This Row],[信用卡交易金額'[新臺幣']]]/1000000</f>
        <v>2848.4447960000002</v>
      </c>
      <c r="M6679" s="14" t="str" cm="1">
        <f t="array" ref="M6679">_xlfn.TEXTJOIN("", TRUE, _xlfn.XLOOKUP(TRUE, VALUE(表格1[[#This Row],[年月]]) &lt;= VALUE($R$8:$R$12), $Q$8:$Q$12)) &amp; "年度"</f>
        <v>2024年度</v>
      </c>
    </row>
    <row r="6680" spans="1:13" x14ac:dyDescent="0.3">
      <c r="A6680" s="2">
        <v>202403</v>
      </c>
      <c r="B6680" s="19">
        <f>DATE(表格1[[#This Row],[年]],表格1[[#This Row],[月]],1)</f>
        <v>45352</v>
      </c>
      <c r="C6680" s="2" t="str">
        <f>LEFT(表格1[[#This Row],[年月]],4)</f>
        <v>2024</v>
      </c>
      <c r="D6680" s="2" t="str">
        <f>RIGHT(表格1[[#This Row],[年月]],2)</f>
        <v>03</v>
      </c>
      <c r="E6680" s="5">
        <v>10008000</v>
      </c>
      <c r="F6680" s="2" t="str">
        <f>VLOOKUP(TEXT(表格1[[#This Row],[地區]],"00000000"),縣市代碼,2,0)</f>
        <v>南投縣</v>
      </c>
      <c r="G6680" s="2" t="s">
        <v>4</v>
      </c>
      <c r="H6680" s="13">
        <v>644655</v>
      </c>
      <c r="I6680" s="14">
        <v>292234394</v>
      </c>
      <c r="J6680" s="14">
        <f>表格1[[#This Row],[信用卡交易筆數]]/1000</f>
        <v>644.65499999999997</v>
      </c>
      <c r="K6680" s="14">
        <f>表格1[[#This Row],[信用卡交易金額'[新臺幣']]]/1000</f>
        <v>292234.39399999997</v>
      </c>
      <c r="L6680" s="14">
        <f>表格1[[#This Row],[信用卡交易金額'[新臺幣']]]/1000000</f>
        <v>292.23439400000001</v>
      </c>
      <c r="M6680" s="14" t="str" cm="1">
        <f t="array" ref="M6680">_xlfn.TEXTJOIN("", TRUE, _xlfn.XLOOKUP(TRUE, VALUE(表格1[[#This Row],[年月]]) &lt;= VALUE($R$8:$R$12), $Q$8:$Q$12)) &amp; "年度"</f>
        <v>2024年度</v>
      </c>
    </row>
    <row r="6681" spans="1:13" x14ac:dyDescent="0.3">
      <c r="A6681" s="2">
        <v>202403</v>
      </c>
      <c r="B6681" s="19">
        <f>DATE(表格1[[#This Row],[年]],表格1[[#This Row],[月]],1)</f>
        <v>45352</v>
      </c>
      <c r="C6681" s="2" t="str">
        <f>LEFT(表格1[[#This Row],[年月]],4)</f>
        <v>2024</v>
      </c>
      <c r="D6681" s="2" t="str">
        <f>RIGHT(表格1[[#This Row],[年月]],2)</f>
        <v>03</v>
      </c>
      <c r="E6681" s="5">
        <v>10008000</v>
      </c>
      <c r="F6681" s="2" t="str">
        <f>VLOOKUP(TEXT(表格1[[#This Row],[地區]],"00000000"),縣市代碼,2,0)</f>
        <v>南投縣</v>
      </c>
      <c r="G6681" s="2" t="s">
        <v>5</v>
      </c>
      <c r="H6681" s="13">
        <v>47092</v>
      </c>
      <c r="I6681" s="14">
        <v>121569900</v>
      </c>
      <c r="J6681" s="14">
        <f>表格1[[#This Row],[信用卡交易筆數]]/1000</f>
        <v>47.091999999999999</v>
      </c>
      <c r="K6681" s="14">
        <f>表格1[[#This Row],[信用卡交易金額'[新臺幣']]]/1000</f>
        <v>121569.9</v>
      </c>
      <c r="L6681" s="14">
        <f>表格1[[#This Row],[信用卡交易金額'[新臺幣']]]/1000000</f>
        <v>121.5699</v>
      </c>
      <c r="M6681" s="14" t="str" cm="1">
        <f t="array" ref="M6681">_xlfn.TEXTJOIN("", TRUE, _xlfn.XLOOKUP(TRUE, VALUE(表格1[[#This Row],[年月]]) &lt;= VALUE($R$8:$R$12), $Q$8:$Q$12)) &amp; "年度"</f>
        <v>2024年度</v>
      </c>
    </row>
    <row r="6682" spans="1:13" x14ac:dyDescent="0.3">
      <c r="A6682" s="2">
        <v>202403</v>
      </c>
      <c r="B6682" s="19">
        <f>DATE(表格1[[#This Row],[年]],表格1[[#This Row],[月]],1)</f>
        <v>45352</v>
      </c>
      <c r="C6682" s="2" t="str">
        <f>LEFT(表格1[[#This Row],[年月]],4)</f>
        <v>2024</v>
      </c>
      <c r="D6682" s="2" t="str">
        <f>RIGHT(表格1[[#This Row],[年月]],2)</f>
        <v>03</v>
      </c>
      <c r="E6682" s="5">
        <v>10008000</v>
      </c>
      <c r="F6682" s="2" t="str">
        <f>VLOOKUP(TEXT(表格1[[#This Row],[地區]],"00000000"),縣市代碼,2,0)</f>
        <v>南投縣</v>
      </c>
      <c r="G6682" s="2" t="s">
        <v>6</v>
      </c>
      <c r="H6682" s="13">
        <v>65229</v>
      </c>
      <c r="I6682" s="14">
        <v>202827390</v>
      </c>
      <c r="J6682" s="14">
        <f>表格1[[#This Row],[信用卡交易筆數]]/1000</f>
        <v>65.228999999999999</v>
      </c>
      <c r="K6682" s="14">
        <f>表格1[[#This Row],[信用卡交易金額'[新臺幣']]]/1000</f>
        <v>202827.39</v>
      </c>
      <c r="L6682" s="14">
        <f>表格1[[#This Row],[信用卡交易金額'[新臺幣']]]/1000000</f>
        <v>202.82739000000001</v>
      </c>
      <c r="M6682" s="14" t="str" cm="1">
        <f t="array" ref="M6682">_xlfn.TEXTJOIN("", TRUE, _xlfn.XLOOKUP(TRUE, VALUE(表格1[[#This Row],[年月]]) &lt;= VALUE($R$8:$R$12), $Q$8:$Q$12)) &amp; "年度"</f>
        <v>2024年度</v>
      </c>
    </row>
    <row r="6683" spans="1:13" x14ac:dyDescent="0.3">
      <c r="A6683" s="2">
        <v>202403</v>
      </c>
      <c r="B6683" s="19">
        <f>DATE(表格1[[#This Row],[年]],表格1[[#This Row],[月]],1)</f>
        <v>45352</v>
      </c>
      <c r="C6683" s="2" t="str">
        <f>LEFT(表格1[[#This Row],[年月]],4)</f>
        <v>2024</v>
      </c>
      <c r="D6683" s="2" t="str">
        <f>RIGHT(表格1[[#This Row],[年月]],2)</f>
        <v>03</v>
      </c>
      <c r="E6683" s="5">
        <v>10008000</v>
      </c>
      <c r="F6683" s="2" t="str">
        <f>VLOOKUP(TEXT(表格1[[#This Row],[地區]],"00000000"),縣市代碼,2,0)</f>
        <v>南投縣</v>
      </c>
      <c r="G6683" s="2" t="s">
        <v>7</v>
      </c>
      <c r="H6683" s="13">
        <v>438939</v>
      </c>
      <c r="I6683" s="14">
        <v>503372311</v>
      </c>
      <c r="J6683" s="14">
        <f>表格1[[#This Row],[信用卡交易筆數]]/1000</f>
        <v>438.93900000000002</v>
      </c>
      <c r="K6683" s="14">
        <f>表格1[[#This Row],[信用卡交易金額'[新臺幣']]]/1000</f>
        <v>503372.31099999999</v>
      </c>
      <c r="L6683" s="14">
        <f>表格1[[#This Row],[信用卡交易金額'[新臺幣']]]/1000000</f>
        <v>503.37231100000002</v>
      </c>
      <c r="M6683" s="14" t="str" cm="1">
        <f t="array" ref="M6683">_xlfn.TEXTJOIN("", TRUE, _xlfn.XLOOKUP(TRUE, VALUE(表格1[[#This Row],[年月]]) &lt;= VALUE($R$8:$R$12), $Q$8:$Q$12)) &amp; "年度"</f>
        <v>2024年度</v>
      </c>
    </row>
    <row r="6684" spans="1:13" x14ac:dyDescent="0.3">
      <c r="A6684" s="2">
        <v>202403</v>
      </c>
      <c r="B6684" s="19">
        <f>DATE(表格1[[#This Row],[年]],表格1[[#This Row],[月]],1)</f>
        <v>45352</v>
      </c>
      <c r="C6684" s="2" t="str">
        <f>LEFT(表格1[[#This Row],[年月]],4)</f>
        <v>2024</v>
      </c>
      <c r="D6684" s="2" t="str">
        <f>RIGHT(表格1[[#This Row],[年月]],2)</f>
        <v>03</v>
      </c>
      <c r="E6684" s="5">
        <v>10008000</v>
      </c>
      <c r="F6684" s="2" t="str">
        <f>VLOOKUP(TEXT(表格1[[#This Row],[地區]],"00000000"),縣市代碼,2,0)</f>
        <v>南投縣</v>
      </c>
      <c r="G6684" s="2" t="s">
        <v>8</v>
      </c>
      <c r="H6684" s="13">
        <v>397014</v>
      </c>
      <c r="I6684" s="14">
        <v>554215915</v>
      </c>
      <c r="J6684" s="14">
        <f>表格1[[#This Row],[信用卡交易筆數]]/1000</f>
        <v>397.01400000000001</v>
      </c>
      <c r="K6684" s="14">
        <f>表格1[[#This Row],[信用卡交易金額'[新臺幣']]]/1000</f>
        <v>554215.91500000004</v>
      </c>
      <c r="L6684" s="14">
        <f>表格1[[#This Row],[信用卡交易金額'[新臺幣']]]/1000000</f>
        <v>554.215915</v>
      </c>
      <c r="M6684" s="14" t="str" cm="1">
        <f t="array" ref="M6684">_xlfn.TEXTJOIN("", TRUE, _xlfn.XLOOKUP(TRUE, VALUE(表格1[[#This Row],[年月]]) &lt;= VALUE($R$8:$R$12), $Q$8:$Q$12)) &amp; "年度"</f>
        <v>2024年度</v>
      </c>
    </row>
    <row r="6685" spans="1:13" x14ac:dyDescent="0.3">
      <c r="A6685" s="2">
        <v>202403</v>
      </c>
      <c r="B6685" s="19">
        <f>DATE(表格1[[#This Row],[年]],表格1[[#This Row],[月]],1)</f>
        <v>45352</v>
      </c>
      <c r="C6685" s="2" t="str">
        <f>LEFT(表格1[[#This Row],[年月]],4)</f>
        <v>2024</v>
      </c>
      <c r="D6685" s="2" t="str">
        <f>RIGHT(表格1[[#This Row],[年月]],2)</f>
        <v>03</v>
      </c>
      <c r="E6685" s="5">
        <v>10008000</v>
      </c>
      <c r="F6685" s="2" t="str">
        <f>VLOOKUP(TEXT(表格1[[#This Row],[地區]],"00000000"),縣市代碼,2,0)</f>
        <v>南投縣</v>
      </c>
      <c r="G6685" s="2" t="s">
        <v>9</v>
      </c>
      <c r="H6685" s="13">
        <v>561672</v>
      </c>
      <c r="I6685" s="14">
        <v>709836026</v>
      </c>
      <c r="J6685" s="14">
        <f>表格1[[#This Row],[信用卡交易筆數]]/1000</f>
        <v>561.67200000000003</v>
      </c>
      <c r="K6685" s="14">
        <f>表格1[[#This Row],[信用卡交易金額'[新臺幣']]]/1000</f>
        <v>709836.02599999995</v>
      </c>
      <c r="L6685" s="14">
        <f>表格1[[#This Row],[信用卡交易金額'[新臺幣']]]/1000000</f>
        <v>709.83602599999995</v>
      </c>
      <c r="M6685" s="14" t="str" cm="1">
        <f t="array" ref="M6685">_xlfn.TEXTJOIN("", TRUE, _xlfn.XLOOKUP(TRUE, VALUE(表格1[[#This Row],[年月]]) &lt;= VALUE($R$8:$R$12), $Q$8:$Q$12)) &amp; "年度"</f>
        <v>2024年度</v>
      </c>
    </row>
    <row r="6686" spans="1:13" x14ac:dyDescent="0.3">
      <c r="A6686" s="2">
        <v>202403</v>
      </c>
      <c r="B6686" s="19">
        <f>DATE(表格1[[#This Row],[年]],表格1[[#This Row],[月]],1)</f>
        <v>45352</v>
      </c>
      <c r="C6686" s="2" t="str">
        <f>LEFT(表格1[[#This Row],[年月]],4)</f>
        <v>2024</v>
      </c>
      <c r="D6686" s="2" t="str">
        <f>RIGHT(表格1[[#This Row],[年月]],2)</f>
        <v>03</v>
      </c>
      <c r="E6686" s="5">
        <v>10008000</v>
      </c>
      <c r="F6686" s="2" t="str">
        <f>VLOOKUP(TEXT(表格1[[#This Row],[地區]],"00000000"),縣市代碼,2,0)</f>
        <v>南投縣</v>
      </c>
      <c r="G6686" s="2" t="s">
        <v>10</v>
      </c>
      <c r="H6686" s="13">
        <v>357334</v>
      </c>
      <c r="I6686" s="14">
        <v>941931894</v>
      </c>
      <c r="J6686" s="14">
        <f>表格1[[#This Row],[信用卡交易筆數]]/1000</f>
        <v>357.334</v>
      </c>
      <c r="K6686" s="14">
        <f>表格1[[#This Row],[信用卡交易金額'[新臺幣']]]/1000</f>
        <v>941931.89399999997</v>
      </c>
      <c r="L6686" s="14">
        <f>表格1[[#This Row],[信用卡交易金額'[新臺幣']]]/1000000</f>
        <v>941.93189400000006</v>
      </c>
      <c r="M6686" s="14" t="str" cm="1">
        <f t="array" ref="M6686">_xlfn.TEXTJOIN("", TRUE, _xlfn.XLOOKUP(TRUE, VALUE(表格1[[#This Row],[年月]]) &lt;= VALUE($R$8:$R$12), $Q$8:$Q$12)) &amp; "年度"</f>
        <v>2024年度</v>
      </c>
    </row>
    <row r="6687" spans="1:13" x14ac:dyDescent="0.3">
      <c r="A6687" s="2">
        <v>202403</v>
      </c>
      <c r="B6687" s="19">
        <f>DATE(表格1[[#This Row],[年]],表格1[[#This Row],[月]],1)</f>
        <v>45352</v>
      </c>
      <c r="C6687" s="2" t="str">
        <f>LEFT(表格1[[#This Row],[年月]],4)</f>
        <v>2024</v>
      </c>
      <c r="D6687" s="2" t="str">
        <f>RIGHT(表格1[[#This Row],[年月]],2)</f>
        <v>03</v>
      </c>
      <c r="E6687" s="5">
        <v>10009000</v>
      </c>
      <c r="F6687" s="2" t="str">
        <f>VLOOKUP(TEXT(表格1[[#This Row],[地區]],"00000000"),縣市代碼,2,0)</f>
        <v>雲林縣</v>
      </c>
      <c r="G6687" s="2" t="s">
        <v>4</v>
      </c>
      <c r="H6687" s="13">
        <v>799276</v>
      </c>
      <c r="I6687" s="14">
        <v>354713154</v>
      </c>
      <c r="J6687" s="14">
        <f>表格1[[#This Row],[信用卡交易筆數]]/1000</f>
        <v>799.27599999999995</v>
      </c>
      <c r="K6687" s="14">
        <f>表格1[[#This Row],[信用卡交易金額'[新臺幣']]]/1000</f>
        <v>354713.15399999998</v>
      </c>
      <c r="L6687" s="14">
        <f>表格1[[#This Row],[信用卡交易金額'[新臺幣']]]/1000000</f>
        <v>354.71315399999997</v>
      </c>
      <c r="M6687" s="14" t="str" cm="1">
        <f t="array" ref="M6687">_xlfn.TEXTJOIN("", TRUE, _xlfn.XLOOKUP(TRUE, VALUE(表格1[[#This Row],[年月]]) &lt;= VALUE($R$8:$R$12), $Q$8:$Q$12)) &amp; "年度"</f>
        <v>2024年度</v>
      </c>
    </row>
    <row r="6688" spans="1:13" x14ac:dyDescent="0.3">
      <c r="A6688" s="2">
        <v>202403</v>
      </c>
      <c r="B6688" s="19">
        <f>DATE(表格1[[#This Row],[年]],表格1[[#This Row],[月]],1)</f>
        <v>45352</v>
      </c>
      <c r="C6688" s="2" t="str">
        <f>LEFT(表格1[[#This Row],[年月]],4)</f>
        <v>2024</v>
      </c>
      <c r="D6688" s="2" t="str">
        <f>RIGHT(表格1[[#This Row],[年月]],2)</f>
        <v>03</v>
      </c>
      <c r="E6688" s="5">
        <v>10009000</v>
      </c>
      <c r="F6688" s="2" t="str">
        <f>VLOOKUP(TEXT(表格1[[#This Row],[地區]],"00000000"),縣市代碼,2,0)</f>
        <v>雲林縣</v>
      </c>
      <c r="G6688" s="2" t="s">
        <v>5</v>
      </c>
      <c r="H6688" s="13">
        <v>64262</v>
      </c>
      <c r="I6688" s="14">
        <v>169033474</v>
      </c>
      <c r="J6688" s="14">
        <f>表格1[[#This Row],[信用卡交易筆數]]/1000</f>
        <v>64.262</v>
      </c>
      <c r="K6688" s="14">
        <f>表格1[[#This Row],[信用卡交易金額'[新臺幣']]]/1000</f>
        <v>169033.47399999999</v>
      </c>
      <c r="L6688" s="14">
        <f>表格1[[#This Row],[信用卡交易金額'[新臺幣']]]/1000000</f>
        <v>169.03347400000001</v>
      </c>
      <c r="M6688" s="14" t="str" cm="1">
        <f t="array" ref="M6688">_xlfn.TEXTJOIN("", TRUE, _xlfn.XLOOKUP(TRUE, VALUE(表格1[[#This Row],[年月]]) &lt;= VALUE($R$8:$R$12), $Q$8:$Q$12)) &amp; "年度"</f>
        <v>2024年度</v>
      </c>
    </row>
    <row r="6689" spans="1:13" x14ac:dyDescent="0.3">
      <c r="A6689" s="2">
        <v>202403</v>
      </c>
      <c r="B6689" s="19">
        <f>DATE(表格1[[#This Row],[年]],表格1[[#This Row],[月]],1)</f>
        <v>45352</v>
      </c>
      <c r="C6689" s="2" t="str">
        <f>LEFT(表格1[[#This Row],[年月]],4)</f>
        <v>2024</v>
      </c>
      <c r="D6689" s="2" t="str">
        <f>RIGHT(表格1[[#This Row],[年月]],2)</f>
        <v>03</v>
      </c>
      <c r="E6689" s="5">
        <v>10009000</v>
      </c>
      <c r="F6689" s="2" t="str">
        <f>VLOOKUP(TEXT(表格1[[#This Row],[地區]],"00000000"),縣市代碼,2,0)</f>
        <v>雲林縣</v>
      </c>
      <c r="G6689" s="2" t="s">
        <v>6</v>
      </c>
      <c r="H6689" s="13">
        <v>84879</v>
      </c>
      <c r="I6689" s="14">
        <v>245018558</v>
      </c>
      <c r="J6689" s="14">
        <f>表格1[[#This Row],[信用卡交易筆數]]/1000</f>
        <v>84.879000000000005</v>
      </c>
      <c r="K6689" s="14">
        <f>表格1[[#This Row],[信用卡交易金額'[新臺幣']]]/1000</f>
        <v>245018.55799999999</v>
      </c>
      <c r="L6689" s="14">
        <f>表格1[[#This Row],[信用卡交易金額'[新臺幣']]]/1000000</f>
        <v>245.01855800000001</v>
      </c>
      <c r="M6689" s="14" t="str" cm="1">
        <f t="array" ref="M6689">_xlfn.TEXTJOIN("", TRUE, _xlfn.XLOOKUP(TRUE, VALUE(表格1[[#This Row],[年月]]) &lt;= VALUE($R$8:$R$12), $Q$8:$Q$12)) &amp; "年度"</f>
        <v>2024年度</v>
      </c>
    </row>
    <row r="6690" spans="1:13" x14ac:dyDescent="0.3">
      <c r="A6690" s="2">
        <v>202403</v>
      </c>
      <c r="B6690" s="19">
        <f>DATE(表格1[[#This Row],[年]],表格1[[#This Row],[月]],1)</f>
        <v>45352</v>
      </c>
      <c r="C6690" s="2" t="str">
        <f>LEFT(表格1[[#This Row],[年月]],4)</f>
        <v>2024</v>
      </c>
      <c r="D6690" s="2" t="str">
        <f>RIGHT(表格1[[#This Row],[年月]],2)</f>
        <v>03</v>
      </c>
      <c r="E6690" s="5">
        <v>10009000</v>
      </c>
      <c r="F6690" s="2" t="str">
        <f>VLOOKUP(TEXT(表格1[[#This Row],[地區]],"00000000"),縣市代碼,2,0)</f>
        <v>雲林縣</v>
      </c>
      <c r="G6690" s="2" t="s">
        <v>7</v>
      </c>
      <c r="H6690" s="13">
        <v>605122</v>
      </c>
      <c r="I6690" s="14">
        <v>690499537</v>
      </c>
      <c r="J6690" s="14">
        <f>表格1[[#This Row],[信用卡交易筆數]]/1000</f>
        <v>605.12199999999996</v>
      </c>
      <c r="K6690" s="14">
        <f>表格1[[#This Row],[信用卡交易金額'[新臺幣']]]/1000</f>
        <v>690499.53700000001</v>
      </c>
      <c r="L6690" s="14">
        <f>表格1[[#This Row],[信用卡交易金額'[新臺幣']]]/1000000</f>
        <v>690.49953700000003</v>
      </c>
      <c r="M6690" s="14" t="str" cm="1">
        <f t="array" ref="M6690">_xlfn.TEXTJOIN("", TRUE, _xlfn.XLOOKUP(TRUE, VALUE(表格1[[#This Row],[年月]]) &lt;= VALUE($R$8:$R$12), $Q$8:$Q$12)) &amp; "年度"</f>
        <v>2024年度</v>
      </c>
    </row>
    <row r="6691" spans="1:13" x14ac:dyDescent="0.3">
      <c r="A6691" s="2">
        <v>202403</v>
      </c>
      <c r="B6691" s="19">
        <f>DATE(表格1[[#This Row],[年]],表格1[[#This Row],[月]],1)</f>
        <v>45352</v>
      </c>
      <c r="C6691" s="2" t="str">
        <f>LEFT(表格1[[#This Row],[年月]],4)</f>
        <v>2024</v>
      </c>
      <c r="D6691" s="2" t="str">
        <f>RIGHT(表格1[[#This Row],[年月]],2)</f>
        <v>03</v>
      </c>
      <c r="E6691" s="5">
        <v>10009000</v>
      </c>
      <c r="F6691" s="2" t="str">
        <f>VLOOKUP(TEXT(表格1[[#This Row],[地區]],"00000000"),縣市代碼,2,0)</f>
        <v>雲林縣</v>
      </c>
      <c r="G6691" s="2" t="s">
        <v>8</v>
      </c>
      <c r="H6691" s="13">
        <v>422069</v>
      </c>
      <c r="I6691" s="14">
        <v>666113163</v>
      </c>
      <c r="J6691" s="14">
        <f>表格1[[#This Row],[信用卡交易筆數]]/1000</f>
        <v>422.06900000000002</v>
      </c>
      <c r="K6691" s="14">
        <f>表格1[[#This Row],[信用卡交易金額'[新臺幣']]]/1000</f>
        <v>666113.16299999994</v>
      </c>
      <c r="L6691" s="14">
        <f>表格1[[#This Row],[信用卡交易金額'[新臺幣']]]/1000000</f>
        <v>666.11316299999999</v>
      </c>
      <c r="M6691" s="14" t="str" cm="1">
        <f t="array" ref="M6691">_xlfn.TEXTJOIN("", TRUE, _xlfn.XLOOKUP(TRUE, VALUE(表格1[[#This Row],[年月]]) &lt;= VALUE($R$8:$R$12), $Q$8:$Q$12)) &amp; "年度"</f>
        <v>2024年度</v>
      </c>
    </row>
    <row r="6692" spans="1:13" x14ac:dyDescent="0.3">
      <c r="A6692" s="2">
        <v>202403</v>
      </c>
      <c r="B6692" s="19">
        <f>DATE(表格1[[#This Row],[年]],表格1[[#This Row],[月]],1)</f>
        <v>45352</v>
      </c>
      <c r="C6692" s="2" t="str">
        <f>LEFT(表格1[[#This Row],[年月]],4)</f>
        <v>2024</v>
      </c>
      <c r="D6692" s="2" t="str">
        <f>RIGHT(表格1[[#This Row],[年月]],2)</f>
        <v>03</v>
      </c>
      <c r="E6692" s="5">
        <v>10009000</v>
      </c>
      <c r="F6692" s="2" t="str">
        <f>VLOOKUP(TEXT(表格1[[#This Row],[地區]],"00000000"),縣市代碼,2,0)</f>
        <v>雲林縣</v>
      </c>
      <c r="G6692" s="2" t="s">
        <v>9</v>
      </c>
      <c r="H6692" s="13">
        <v>688324</v>
      </c>
      <c r="I6692" s="14">
        <v>883239505</v>
      </c>
      <c r="J6692" s="14">
        <f>表格1[[#This Row],[信用卡交易筆數]]/1000</f>
        <v>688.32399999999996</v>
      </c>
      <c r="K6692" s="14">
        <f>表格1[[#This Row],[信用卡交易金額'[新臺幣']]]/1000</f>
        <v>883239.505</v>
      </c>
      <c r="L6692" s="14">
        <f>表格1[[#This Row],[信用卡交易金額'[新臺幣']]]/1000000</f>
        <v>883.23950500000001</v>
      </c>
      <c r="M6692" s="14" t="str" cm="1">
        <f t="array" ref="M6692">_xlfn.TEXTJOIN("", TRUE, _xlfn.XLOOKUP(TRUE, VALUE(表格1[[#This Row],[年月]]) &lt;= VALUE($R$8:$R$12), $Q$8:$Q$12)) &amp; "年度"</f>
        <v>2024年度</v>
      </c>
    </row>
    <row r="6693" spans="1:13" x14ac:dyDescent="0.3">
      <c r="A6693" s="2">
        <v>202403</v>
      </c>
      <c r="B6693" s="19">
        <f>DATE(表格1[[#This Row],[年]],表格1[[#This Row],[月]],1)</f>
        <v>45352</v>
      </c>
      <c r="C6693" s="2" t="str">
        <f>LEFT(表格1[[#This Row],[年月]],4)</f>
        <v>2024</v>
      </c>
      <c r="D6693" s="2" t="str">
        <f>RIGHT(表格1[[#This Row],[年月]],2)</f>
        <v>03</v>
      </c>
      <c r="E6693" s="5">
        <v>10009000</v>
      </c>
      <c r="F6693" s="2" t="str">
        <f>VLOOKUP(TEXT(表格1[[#This Row],[地區]],"00000000"),縣市代碼,2,0)</f>
        <v>雲林縣</v>
      </c>
      <c r="G6693" s="2" t="s">
        <v>10</v>
      </c>
      <c r="H6693" s="13">
        <v>422078</v>
      </c>
      <c r="I6693" s="14">
        <v>1215142122</v>
      </c>
      <c r="J6693" s="14">
        <f>表格1[[#This Row],[信用卡交易筆數]]/1000</f>
        <v>422.07799999999997</v>
      </c>
      <c r="K6693" s="14">
        <f>表格1[[#This Row],[信用卡交易金額'[新臺幣']]]/1000</f>
        <v>1215142.122</v>
      </c>
      <c r="L6693" s="14">
        <f>表格1[[#This Row],[信用卡交易金額'[新臺幣']]]/1000000</f>
        <v>1215.142122</v>
      </c>
      <c r="M6693" s="14" t="str" cm="1">
        <f t="array" ref="M6693">_xlfn.TEXTJOIN("", TRUE, _xlfn.XLOOKUP(TRUE, VALUE(表格1[[#This Row],[年月]]) &lt;= VALUE($R$8:$R$12), $Q$8:$Q$12)) &amp; "年度"</f>
        <v>2024年度</v>
      </c>
    </row>
    <row r="6694" spans="1:13" x14ac:dyDescent="0.3">
      <c r="A6694" s="2">
        <v>202403</v>
      </c>
      <c r="B6694" s="19">
        <f>DATE(表格1[[#This Row],[年]],表格1[[#This Row],[月]],1)</f>
        <v>45352</v>
      </c>
      <c r="C6694" s="2" t="str">
        <f>LEFT(表格1[[#This Row],[年月]],4)</f>
        <v>2024</v>
      </c>
      <c r="D6694" s="2" t="str">
        <f>RIGHT(表格1[[#This Row],[年月]],2)</f>
        <v>03</v>
      </c>
      <c r="E6694" s="5">
        <v>10010000</v>
      </c>
      <c r="F6694" s="2" t="str">
        <f>VLOOKUP(TEXT(表格1[[#This Row],[地區]],"00000000"),縣市代碼,2,0)</f>
        <v>嘉義縣</v>
      </c>
      <c r="G6694" s="2" t="s">
        <v>4</v>
      </c>
      <c r="H6694" s="13">
        <v>565277</v>
      </c>
      <c r="I6694" s="14">
        <v>245454194</v>
      </c>
      <c r="J6694" s="14">
        <f>表格1[[#This Row],[信用卡交易筆數]]/1000</f>
        <v>565.27700000000004</v>
      </c>
      <c r="K6694" s="14">
        <f>表格1[[#This Row],[信用卡交易金額'[新臺幣']]]/1000</f>
        <v>245454.19399999999</v>
      </c>
      <c r="L6694" s="14">
        <f>表格1[[#This Row],[信用卡交易金額'[新臺幣']]]/1000000</f>
        <v>245.454194</v>
      </c>
      <c r="M6694" s="14" t="str" cm="1">
        <f t="array" ref="M6694">_xlfn.TEXTJOIN("", TRUE, _xlfn.XLOOKUP(TRUE, VALUE(表格1[[#This Row],[年月]]) &lt;= VALUE($R$8:$R$12), $Q$8:$Q$12)) &amp; "年度"</f>
        <v>2024年度</v>
      </c>
    </row>
    <row r="6695" spans="1:13" x14ac:dyDescent="0.3">
      <c r="A6695" s="2">
        <v>202403</v>
      </c>
      <c r="B6695" s="19">
        <f>DATE(表格1[[#This Row],[年]],表格1[[#This Row],[月]],1)</f>
        <v>45352</v>
      </c>
      <c r="C6695" s="2" t="str">
        <f>LEFT(表格1[[#This Row],[年月]],4)</f>
        <v>2024</v>
      </c>
      <c r="D6695" s="2" t="str">
        <f>RIGHT(表格1[[#This Row],[年月]],2)</f>
        <v>03</v>
      </c>
      <c r="E6695" s="5">
        <v>10010000</v>
      </c>
      <c r="F6695" s="2" t="str">
        <f>VLOOKUP(TEXT(表格1[[#This Row],[地區]],"00000000"),縣市代碼,2,0)</f>
        <v>嘉義縣</v>
      </c>
      <c r="G6695" s="2" t="s">
        <v>5</v>
      </c>
      <c r="H6695" s="13">
        <v>43915</v>
      </c>
      <c r="I6695" s="14">
        <v>113220111</v>
      </c>
      <c r="J6695" s="14">
        <f>表格1[[#This Row],[信用卡交易筆數]]/1000</f>
        <v>43.914999999999999</v>
      </c>
      <c r="K6695" s="14">
        <f>表格1[[#This Row],[信用卡交易金額'[新臺幣']]]/1000</f>
        <v>113220.111</v>
      </c>
      <c r="L6695" s="14">
        <f>表格1[[#This Row],[信用卡交易金額'[新臺幣']]]/1000000</f>
        <v>113.220111</v>
      </c>
      <c r="M6695" s="14" t="str" cm="1">
        <f t="array" ref="M6695">_xlfn.TEXTJOIN("", TRUE, _xlfn.XLOOKUP(TRUE, VALUE(表格1[[#This Row],[年月]]) &lt;= VALUE($R$8:$R$12), $Q$8:$Q$12)) &amp; "年度"</f>
        <v>2024年度</v>
      </c>
    </row>
    <row r="6696" spans="1:13" x14ac:dyDescent="0.3">
      <c r="A6696" s="2">
        <v>202403</v>
      </c>
      <c r="B6696" s="19">
        <f>DATE(表格1[[#This Row],[年]],表格1[[#This Row],[月]],1)</f>
        <v>45352</v>
      </c>
      <c r="C6696" s="2" t="str">
        <f>LEFT(表格1[[#This Row],[年月]],4)</f>
        <v>2024</v>
      </c>
      <c r="D6696" s="2" t="str">
        <f>RIGHT(表格1[[#This Row],[年月]],2)</f>
        <v>03</v>
      </c>
      <c r="E6696" s="5">
        <v>10010000</v>
      </c>
      <c r="F6696" s="2" t="str">
        <f>VLOOKUP(TEXT(表格1[[#This Row],[地區]],"00000000"),縣市代碼,2,0)</f>
        <v>嘉義縣</v>
      </c>
      <c r="G6696" s="2" t="s">
        <v>6</v>
      </c>
      <c r="H6696" s="13">
        <v>59195</v>
      </c>
      <c r="I6696" s="14">
        <v>177646825</v>
      </c>
      <c r="J6696" s="14">
        <f>表格1[[#This Row],[信用卡交易筆數]]/1000</f>
        <v>59.195</v>
      </c>
      <c r="K6696" s="14">
        <f>表格1[[#This Row],[信用卡交易金額'[新臺幣']]]/1000</f>
        <v>177646.82500000001</v>
      </c>
      <c r="L6696" s="14">
        <f>表格1[[#This Row],[信用卡交易金額'[新臺幣']]]/1000000</f>
        <v>177.64682500000001</v>
      </c>
      <c r="M6696" s="14" t="str" cm="1">
        <f t="array" ref="M6696">_xlfn.TEXTJOIN("", TRUE, _xlfn.XLOOKUP(TRUE, VALUE(表格1[[#This Row],[年月]]) &lt;= VALUE($R$8:$R$12), $Q$8:$Q$12)) &amp; "年度"</f>
        <v>2024年度</v>
      </c>
    </row>
    <row r="6697" spans="1:13" x14ac:dyDescent="0.3">
      <c r="A6697" s="2">
        <v>202403</v>
      </c>
      <c r="B6697" s="19">
        <f>DATE(表格1[[#This Row],[年]],表格1[[#This Row],[月]],1)</f>
        <v>45352</v>
      </c>
      <c r="C6697" s="2" t="str">
        <f>LEFT(表格1[[#This Row],[年月]],4)</f>
        <v>2024</v>
      </c>
      <c r="D6697" s="2" t="str">
        <f>RIGHT(表格1[[#This Row],[年月]],2)</f>
        <v>03</v>
      </c>
      <c r="E6697" s="5">
        <v>10010000</v>
      </c>
      <c r="F6697" s="2" t="str">
        <f>VLOOKUP(TEXT(表格1[[#This Row],[地區]],"00000000"),縣市代碼,2,0)</f>
        <v>嘉義縣</v>
      </c>
      <c r="G6697" s="2" t="s">
        <v>7</v>
      </c>
      <c r="H6697" s="13">
        <v>447392</v>
      </c>
      <c r="I6697" s="14">
        <v>480547003</v>
      </c>
      <c r="J6697" s="14">
        <f>表格1[[#This Row],[信用卡交易筆數]]/1000</f>
        <v>447.392</v>
      </c>
      <c r="K6697" s="14">
        <f>表格1[[#This Row],[信用卡交易金額'[新臺幣']]]/1000</f>
        <v>480547.00300000003</v>
      </c>
      <c r="L6697" s="14">
        <f>表格1[[#This Row],[信用卡交易金額'[新臺幣']]]/1000000</f>
        <v>480.54700300000002</v>
      </c>
      <c r="M6697" s="14" t="str" cm="1">
        <f t="array" ref="M6697">_xlfn.TEXTJOIN("", TRUE, _xlfn.XLOOKUP(TRUE, VALUE(表格1[[#This Row],[年月]]) &lt;= VALUE($R$8:$R$12), $Q$8:$Q$12)) &amp; "年度"</f>
        <v>2024年度</v>
      </c>
    </row>
    <row r="6698" spans="1:13" x14ac:dyDescent="0.3">
      <c r="A6698" s="2">
        <v>202403</v>
      </c>
      <c r="B6698" s="19">
        <f>DATE(表格1[[#This Row],[年]],表格1[[#This Row],[月]],1)</f>
        <v>45352</v>
      </c>
      <c r="C6698" s="2" t="str">
        <f>LEFT(表格1[[#This Row],[年月]],4)</f>
        <v>2024</v>
      </c>
      <c r="D6698" s="2" t="str">
        <f>RIGHT(表格1[[#This Row],[年月]],2)</f>
        <v>03</v>
      </c>
      <c r="E6698" s="5">
        <v>10010000</v>
      </c>
      <c r="F6698" s="2" t="str">
        <f>VLOOKUP(TEXT(表格1[[#This Row],[地區]],"00000000"),縣市代碼,2,0)</f>
        <v>嘉義縣</v>
      </c>
      <c r="G6698" s="2" t="s">
        <v>8</v>
      </c>
      <c r="H6698" s="13">
        <v>261591</v>
      </c>
      <c r="I6698" s="14">
        <v>456996533</v>
      </c>
      <c r="J6698" s="14">
        <f>表格1[[#This Row],[信用卡交易筆數]]/1000</f>
        <v>261.59100000000001</v>
      </c>
      <c r="K6698" s="14">
        <f>表格1[[#This Row],[信用卡交易金額'[新臺幣']]]/1000</f>
        <v>456996.533</v>
      </c>
      <c r="L6698" s="14">
        <f>表格1[[#This Row],[信用卡交易金額'[新臺幣']]]/1000000</f>
        <v>456.996533</v>
      </c>
      <c r="M6698" s="14" t="str" cm="1">
        <f t="array" ref="M6698">_xlfn.TEXTJOIN("", TRUE, _xlfn.XLOOKUP(TRUE, VALUE(表格1[[#This Row],[年月]]) &lt;= VALUE($R$8:$R$12), $Q$8:$Q$12)) &amp; "年度"</f>
        <v>2024年度</v>
      </c>
    </row>
    <row r="6699" spans="1:13" x14ac:dyDescent="0.3">
      <c r="A6699" s="2">
        <v>202403</v>
      </c>
      <c r="B6699" s="19">
        <f>DATE(表格1[[#This Row],[年]],表格1[[#This Row],[月]],1)</f>
        <v>45352</v>
      </c>
      <c r="C6699" s="2" t="str">
        <f>LEFT(表格1[[#This Row],[年月]],4)</f>
        <v>2024</v>
      </c>
      <c r="D6699" s="2" t="str">
        <f>RIGHT(表格1[[#This Row],[年月]],2)</f>
        <v>03</v>
      </c>
      <c r="E6699" s="5">
        <v>10010000</v>
      </c>
      <c r="F6699" s="2" t="str">
        <f>VLOOKUP(TEXT(表格1[[#This Row],[地區]],"00000000"),縣市代碼,2,0)</f>
        <v>嘉義縣</v>
      </c>
      <c r="G6699" s="2" t="s">
        <v>9</v>
      </c>
      <c r="H6699" s="13">
        <v>518301</v>
      </c>
      <c r="I6699" s="14">
        <v>670173771</v>
      </c>
      <c r="J6699" s="14">
        <f>表格1[[#This Row],[信用卡交易筆數]]/1000</f>
        <v>518.30100000000004</v>
      </c>
      <c r="K6699" s="14">
        <f>表格1[[#This Row],[信用卡交易金額'[新臺幣']]]/1000</f>
        <v>670173.77099999995</v>
      </c>
      <c r="L6699" s="14">
        <f>表格1[[#This Row],[信用卡交易金額'[新臺幣']]]/1000000</f>
        <v>670.17377099999999</v>
      </c>
      <c r="M6699" s="14" t="str" cm="1">
        <f t="array" ref="M6699">_xlfn.TEXTJOIN("", TRUE, _xlfn.XLOOKUP(TRUE, VALUE(表格1[[#This Row],[年月]]) &lt;= VALUE($R$8:$R$12), $Q$8:$Q$12)) &amp; "年度"</f>
        <v>2024年度</v>
      </c>
    </row>
    <row r="6700" spans="1:13" x14ac:dyDescent="0.3">
      <c r="A6700" s="2">
        <v>202403</v>
      </c>
      <c r="B6700" s="19">
        <f>DATE(表格1[[#This Row],[年]],表格1[[#This Row],[月]],1)</f>
        <v>45352</v>
      </c>
      <c r="C6700" s="2" t="str">
        <f>LEFT(表格1[[#This Row],[年月]],4)</f>
        <v>2024</v>
      </c>
      <c r="D6700" s="2" t="str">
        <f>RIGHT(表格1[[#This Row],[年月]],2)</f>
        <v>03</v>
      </c>
      <c r="E6700" s="5">
        <v>10010000</v>
      </c>
      <c r="F6700" s="2" t="str">
        <f>VLOOKUP(TEXT(表格1[[#This Row],[地區]],"00000000"),縣市代碼,2,0)</f>
        <v>嘉義縣</v>
      </c>
      <c r="G6700" s="2" t="s">
        <v>10</v>
      </c>
      <c r="H6700" s="13">
        <v>303153</v>
      </c>
      <c r="I6700" s="14">
        <v>884051379</v>
      </c>
      <c r="J6700" s="14">
        <f>表格1[[#This Row],[信用卡交易筆數]]/1000</f>
        <v>303.15300000000002</v>
      </c>
      <c r="K6700" s="14">
        <f>表格1[[#This Row],[信用卡交易金額'[新臺幣']]]/1000</f>
        <v>884051.37899999996</v>
      </c>
      <c r="L6700" s="14">
        <f>表格1[[#This Row],[信用卡交易金額'[新臺幣']]]/1000000</f>
        <v>884.051379</v>
      </c>
      <c r="M6700" s="14" t="str" cm="1">
        <f t="array" ref="M6700">_xlfn.TEXTJOIN("", TRUE, _xlfn.XLOOKUP(TRUE, VALUE(表格1[[#This Row],[年月]]) &lt;= VALUE($R$8:$R$12), $Q$8:$Q$12)) &amp; "年度"</f>
        <v>2024年度</v>
      </c>
    </row>
    <row r="6701" spans="1:13" x14ac:dyDescent="0.3">
      <c r="A6701" s="2">
        <v>202403</v>
      </c>
      <c r="B6701" s="19">
        <f>DATE(表格1[[#This Row],[年]],表格1[[#This Row],[月]],1)</f>
        <v>45352</v>
      </c>
      <c r="C6701" s="2" t="str">
        <f>LEFT(表格1[[#This Row],[年月]],4)</f>
        <v>2024</v>
      </c>
      <c r="D6701" s="2" t="str">
        <f>RIGHT(表格1[[#This Row],[年月]],2)</f>
        <v>03</v>
      </c>
      <c r="E6701" s="5">
        <v>10020000</v>
      </c>
      <c r="F6701" s="2" t="str">
        <f>VLOOKUP(TEXT(表格1[[#This Row],[地區]],"00000000"),縣市代碼,2,0)</f>
        <v>嘉義市</v>
      </c>
      <c r="G6701" s="2" t="s">
        <v>4</v>
      </c>
      <c r="H6701" s="13">
        <v>580793</v>
      </c>
      <c r="I6701" s="14">
        <v>267298961</v>
      </c>
      <c r="J6701" s="14">
        <f>表格1[[#This Row],[信用卡交易筆數]]/1000</f>
        <v>580.79300000000001</v>
      </c>
      <c r="K6701" s="14">
        <f>表格1[[#This Row],[信用卡交易金額'[新臺幣']]]/1000</f>
        <v>267298.96100000001</v>
      </c>
      <c r="L6701" s="14">
        <f>表格1[[#This Row],[信用卡交易金額'[新臺幣']]]/1000000</f>
        <v>267.29896100000002</v>
      </c>
      <c r="M6701" s="14" t="str" cm="1">
        <f t="array" ref="M6701">_xlfn.TEXTJOIN("", TRUE, _xlfn.XLOOKUP(TRUE, VALUE(表格1[[#This Row],[年月]]) &lt;= VALUE($R$8:$R$12), $Q$8:$Q$12)) &amp; "年度"</f>
        <v>2024年度</v>
      </c>
    </row>
    <row r="6702" spans="1:13" x14ac:dyDescent="0.3">
      <c r="A6702" s="2">
        <v>202403</v>
      </c>
      <c r="B6702" s="19">
        <f>DATE(表格1[[#This Row],[年]],表格1[[#This Row],[月]],1)</f>
        <v>45352</v>
      </c>
      <c r="C6702" s="2" t="str">
        <f>LEFT(表格1[[#This Row],[年月]],4)</f>
        <v>2024</v>
      </c>
      <c r="D6702" s="2" t="str">
        <f>RIGHT(表格1[[#This Row],[年月]],2)</f>
        <v>03</v>
      </c>
      <c r="E6702" s="5">
        <v>10020000</v>
      </c>
      <c r="F6702" s="2" t="str">
        <f>VLOOKUP(TEXT(表格1[[#This Row],[地區]],"00000000"),縣市代碼,2,0)</f>
        <v>嘉義市</v>
      </c>
      <c r="G6702" s="2" t="s">
        <v>5</v>
      </c>
      <c r="H6702" s="13">
        <v>39997</v>
      </c>
      <c r="I6702" s="14">
        <v>121458744</v>
      </c>
      <c r="J6702" s="14">
        <f>表格1[[#This Row],[信用卡交易筆數]]/1000</f>
        <v>39.997</v>
      </c>
      <c r="K6702" s="14">
        <f>表格1[[#This Row],[信用卡交易金額'[新臺幣']]]/1000</f>
        <v>121458.74400000001</v>
      </c>
      <c r="L6702" s="14">
        <f>表格1[[#This Row],[信用卡交易金額'[新臺幣']]]/1000000</f>
        <v>121.458744</v>
      </c>
      <c r="M6702" s="14" t="str" cm="1">
        <f t="array" ref="M6702">_xlfn.TEXTJOIN("", TRUE, _xlfn.XLOOKUP(TRUE, VALUE(表格1[[#This Row],[年月]]) &lt;= VALUE($R$8:$R$12), $Q$8:$Q$12)) &amp; "年度"</f>
        <v>2024年度</v>
      </c>
    </row>
    <row r="6703" spans="1:13" x14ac:dyDescent="0.3">
      <c r="A6703" s="2">
        <v>202403</v>
      </c>
      <c r="B6703" s="19">
        <f>DATE(表格1[[#This Row],[年]],表格1[[#This Row],[月]],1)</f>
        <v>45352</v>
      </c>
      <c r="C6703" s="2" t="str">
        <f>LEFT(表格1[[#This Row],[年月]],4)</f>
        <v>2024</v>
      </c>
      <c r="D6703" s="2" t="str">
        <f>RIGHT(表格1[[#This Row],[年月]],2)</f>
        <v>03</v>
      </c>
      <c r="E6703" s="5">
        <v>10020000</v>
      </c>
      <c r="F6703" s="2" t="str">
        <f>VLOOKUP(TEXT(表格1[[#This Row],[地區]],"00000000"),縣市代碼,2,0)</f>
        <v>嘉義市</v>
      </c>
      <c r="G6703" s="2" t="s">
        <v>6</v>
      </c>
      <c r="H6703" s="13">
        <v>57232</v>
      </c>
      <c r="I6703" s="14">
        <v>180162890</v>
      </c>
      <c r="J6703" s="14">
        <f>表格1[[#This Row],[信用卡交易筆數]]/1000</f>
        <v>57.231999999999999</v>
      </c>
      <c r="K6703" s="14">
        <f>表格1[[#This Row],[信用卡交易金額'[新臺幣']]]/1000</f>
        <v>180162.89</v>
      </c>
      <c r="L6703" s="14">
        <f>表格1[[#This Row],[信用卡交易金額'[新臺幣']]]/1000000</f>
        <v>180.16289</v>
      </c>
      <c r="M6703" s="14" t="str" cm="1">
        <f t="array" ref="M6703">_xlfn.TEXTJOIN("", TRUE, _xlfn.XLOOKUP(TRUE, VALUE(表格1[[#This Row],[年月]]) &lt;= VALUE($R$8:$R$12), $Q$8:$Q$12)) &amp; "年度"</f>
        <v>2024年度</v>
      </c>
    </row>
    <row r="6704" spans="1:13" x14ac:dyDescent="0.3">
      <c r="A6704" s="2">
        <v>202403</v>
      </c>
      <c r="B6704" s="19">
        <f>DATE(表格1[[#This Row],[年]],表格1[[#This Row],[月]],1)</f>
        <v>45352</v>
      </c>
      <c r="C6704" s="2" t="str">
        <f>LEFT(表格1[[#This Row],[年月]],4)</f>
        <v>2024</v>
      </c>
      <c r="D6704" s="2" t="str">
        <f>RIGHT(表格1[[#This Row],[年月]],2)</f>
        <v>03</v>
      </c>
      <c r="E6704" s="5">
        <v>10020000</v>
      </c>
      <c r="F6704" s="2" t="str">
        <f>VLOOKUP(TEXT(表格1[[#This Row],[地區]],"00000000"),縣市代碼,2,0)</f>
        <v>嘉義市</v>
      </c>
      <c r="G6704" s="2" t="s">
        <v>7</v>
      </c>
      <c r="H6704" s="13">
        <v>343349</v>
      </c>
      <c r="I6704" s="14">
        <v>393472215</v>
      </c>
      <c r="J6704" s="14">
        <f>表格1[[#This Row],[信用卡交易筆數]]/1000</f>
        <v>343.34899999999999</v>
      </c>
      <c r="K6704" s="14">
        <f>表格1[[#This Row],[信用卡交易金額'[新臺幣']]]/1000</f>
        <v>393472.21500000003</v>
      </c>
      <c r="L6704" s="14">
        <f>表格1[[#This Row],[信用卡交易金額'[新臺幣']]]/1000000</f>
        <v>393.47221500000001</v>
      </c>
      <c r="M6704" s="14" t="str" cm="1">
        <f t="array" ref="M6704">_xlfn.TEXTJOIN("", TRUE, _xlfn.XLOOKUP(TRUE, VALUE(表格1[[#This Row],[年月]]) &lt;= VALUE($R$8:$R$12), $Q$8:$Q$12)) &amp; "年度"</f>
        <v>2024年度</v>
      </c>
    </row>
    <row r="6705" spans="1:13" x14ac:dyDescent="0.3">
      <c r="A6705" s="2">
        <v>202403</v>
      </c>
      <c r="B6705" s="19">
        <f>DATE(表格1[[#This Row],[年]],表格1[[#This Row],[月]],1)</f>
        <v>45352</v>
      </c>
      <c r="C6705" s="2" t="str">
        <f>LEFT(表格1[[#This Row],[年月]],4)</f>
        <v>2024</v>
      </c>
      <c r="D6705" s="2" t="str">
        <f>RIGHT(表格1[[#This Row],[年月]],2)</f>
        <v>03</v>
      </c>
      <c r="E6705" s="5">
        <v>10020000</v>
      </c>
      <c r="F6705" s="2" t="str">
        <f>VLOOKUP(TEXT(表格1[[#This Row],[地區]],"00000000"),縣市代碼,2,0)</f>
        <v>嘉義市</v>
      </c>
      <c r="G6705" s="2" t="s">
        <v>8</v>
      </c>
      <c r="H6705" s="13">
        <v>228339</v>
      </c>
      <c r="I6705" s="14">
        <v>502113480</v>
      </c>
      <c r="J6705" s="14">
        <f>表格1[[#This Row],[信用卡交易筆數]]/1000</f>
        <v>228.339</v>
      </c>
      <c r="K6705" s="14">
        <f>表格1[[#This Row],[信用卡交易金額'[新臺幣']]]/1000</f>
        <v>502113.48</v>
      </c>
      <c r="L6705" s="14">
        <f>表格1[[#This Row],[信用卡交易金額'[新臺幣']]]/1000000</f>
        <v>502.11347999999998</v>
      </c>
      <c r="M6705" s="14" t="str" cm="1">
        <f t="array" ref="M6705">_xlfn.TEXTJOIN("", TRUE, _xlfn.XLOOKUP(TRUE, VALUE(表格1[[#This Row],[年月]]) &lt;= VALUE($R$8:$R$12), $Q$8:$Q$12)) &amp; "年度"</f>
        <v>2024年度</v>
      </c>
    </row>
    <row r="6706" spans="1:13" x14ac:dyDescent="0.3">
      <c r="A6706" s="2">
        <v>202403</v>
      </c>
      <c r="B6706" s="19">
        <f>DATE(表格1[[#This Row],[年]],表格1[[#This Row],[月]],1)</f>
        <v>45352</v>
      </c>
      <c r="C6706" s="2" t="str">
        <f>LEFT(表格1[[#This Row],[年月]],4)</f>
        <v>2024</v>
      </c>
      <c r="D6706" s="2" t="str">
        <f>RIGHT(表格1[[#This Row],[年月]],2)</f>
        <v>03</v>
      </c>
      <c r="E6706" s="5">
        <v>10020000</v>
      </c>
      <c r="F6706" s="2" t="str">
        <f>VLOOKUP(TEXT(表格1[[#This Row],[地區]],"00000000"),縣市代碼,2,0)</f>
        <v>嘉義市</v>
      </c>
      <c r="G6706" s="2" t="s">
        <v>9</v>
      </c>
      <c r="H6706" s="13">
        <v>513966</v>
      </c>
      <c r="I6706" s="14">
        <v>730448849</v>
      </c>
      <c r="J6706" s="14">
        <f>表格1[[#This Row],[信用卡交易筆數]]/1000</f>
        <v>513.96600000000001</v>
      </c>
      <c r="K6706" s="14">
        <f>表格1[[#This Row],[信用卡交易金額'[新臺幣']]]/1000</f>
        <v>730448.84900000005</v>
      </c>
      <c r="L6706" s="14">
        <f>表格1[[#This Row],[信用卡交易金額'[新臺幣']]]/1000000</f>
        <v>730.448849</v>
      </c>
      <c r="M6706" s="14" t="str" cm="1">
        <f t="array" ref="M6706">_xlfn.TEXTJOIN("", TRUE, _xlfn.XLOOKUP(TRUE, VALUE(表格1[[#This Row],[年月]]) &lt;= VALUE($R$8:$R$12), $Q$8:$Q$12)) &amp; "年度"</f>
        <v>2024年度</v>
      </c>
    </row>
    <row r="6707" spans="1:13" x14ac:dyDescent="0.3">
      <c r="A6707" s="2">
        <v>202403</v>
      </c>
      <c r="B6707" s="19">
        <f>DATE(表格1[[#This Row],[年]],表格1[[#This Row],[月]],1)</f>
        <v>45352</v>
      </c>
      <c r="C6707" s="2" t="str">
        <f>LEFT(表格1[[#This Row],[年月]],4)</f>
        <v>2024</v>
      </c>
      <c r="D6707" s="2" t="str">
        <f>RIGHT(表格1[[#This Row],[年月]],2)</f>
        <v>03</v>
      </c>
      <c r="E6707" s="5">
        <v>10020000</v>
      </c>
      <c r="F6707" s="2" t="str">
        <f>VLOOKUP(TEXT(表格1[[#This Row],[地區]],"00000000"),縣市代碼,2,0)</f>
        <v>嘉義市</v>
      </c>
      <c r="G6707" s="2" t="s">
        <v>10</v>
      </c>
      <c r="H6707" s="13">
        <v>276661</v>
      </c>
      <c r="I6707" s="14">
        <v>802817552</v>
      </c>
      <c r="J6707" s="14">
        <f>表格1[[#This Row],[信用卡交易筆數]]/1000</f>
        <v>276.661</v>
      </c>
      <c r="K6707" s="14">
        <f>表格1[[#This Row],[信用卡交易金額'[新臺幣']]]/1000</f>
        <v>802817.55200000003</v>
      </c>
      <c r="L6707" s="14">
        <f>表格1[[#This Row],[信用卡交易金額'[新臺幣']]]/1000000</f>
        <v>802.81755199999998</v>
      </c>
      <c r="M6707" s="14" t="str" cm="1">
        <f t="array" ref="M6707">_xlfn.TEXTJOIN("", TRUE, _xlfn.XLOOKUP(TRUE, VALUE(表格1[[#This Row],[年月]]) &lt;= VALUE($R$8:$R$12), $Q$8:$Q$12)) &amp; "年度"</f>
        <v>2024年度</v>
      </c>
    </row>
    <row r="6708" spans="1:13" x14ac:dyDescent="0.3">
      <c r="A6708" s="2">
        <v>202403</v>
      </c>
      <c r="B6708" s="19">
        <f>DATE(表格1[[#This Row],[年]],表格1[[#This Row],[月]],1)</f>
        <v>45352</v>
      </c>
      <c r="C6708" s="2" t="str">
        <f>LEFT(表格1[[#This Row],[年月]],4)</f>
        <v>2024</v>
      </c>
      <c r="D6708" s="2" t="str">
        <f>RIGHT(表格1[[#This Row],[年月]],2)</f>
        <v>03</v>
      </c>
      <c r="E6708" s="5">
        <v>67000000</v>
      </c>
      <c r="F6708" s="2" t="str">
        <f>VLOOKUP(TEXT(表格1[[#This Row],[地區]],"00000000"),縣市代碼,2,0)</f>
        <v>臺南市</v>
      </c>
      <c r="G6708" s="2" t="s">
        <v>4</v>
      </c>
      <c r="H6708" s="13">
        <v>4236079</v>
      </c>
      <c r="I6708" s="14">
        <v>1894545462</v>
      </c>
      <c r="J6708" s="14">
        <f>表格1[[#This Row],[信用卡交易筆數]]/1000</f>
        <v>4236.0789999999997</v>
      </c>
      <c r="K6708" s="14">
        <f>表格1[[#This Row],[信用卡交易金額'[新臺幣']]]/1000</f>
        <v>1894545.4620000001</v>
      </c>
      <c r="L6708" s="14">
        <f>表格1[[#This Row],[信用卡交易金額'[新臺幣']]]/1000000</f>
        <v>1894.545462</v>
      </c>
      <c r="M6708" s="14" t="str" cm="1">
        <f t="array" ref="M6708">_xlfn.TEXTJOIN("", TRUE, _xlfn.XLOOKUP(TRUE, VALUE(表格1[[#This Row],[年月]]) &lt;= VALUE($R$8:$R$12), $Q$8:$Q$12)) &amp; "年度"</f>
        <v>2024年度</v>
      </c>
    </row>
    <row r="6709" spans="1:13" x14ac:dyDescent="0.3">
      <c r="A6709" s="2">
        <v>202403</v>
      </c>
      <c r="B6709" s="19">
        <f>DATE(表格1[[#This Row],[年]],表格1[[#This Row],[月]],1)</f>
        <v>45352</v>
      </c>
      <c r="C6709" s="2" t="str">
        <f>LEFT(表格1[[#This Row],[年月]],4)</f>
        <v>2024</v>
      </c>
      <c r="D6709" s="2" t="str">
        <f>RIGHT(表格1[[#This Row],[年月]],2)</f>
        <v>03</v>
      </c>
      <c r="E6709" s="5">
        <v>67000000</v>
      </c>
      <c r="F6709" s="2" t="str">
        <f>VLOOKUP(TEXT(表格1[[#This Row],[地區]],"00000000"),縣市代碼,2,0)</f>
        <v>臺南市</v>
      </c>
      <c r="G6709" s="2" t="s">
        <v>5</v>
      </c>
      <c r="H6709" s="13">
        <v>274842</v>
      </c>
      <c r="I6709" s="14">
        <v>782408324</v>
      </c>
      <c r="J6709" s="14">
        <f>表格1[[#This Row],[信用卡交易筆數]]/1000</f>
        <v>274.84199999999998</v>
      </c>
      <c r="K6709" s="14">
        <f>表格1[[#This Row],[信用卡交易金額'[新臺幣']]]/1000</f>
        <v>782408.32400000002</v>
      </c>
      <c r="L6709" s="14">
        <f>表格1[[#This Row],[信用卡交易金額'[新臺幣']]]/1000000</f>
        <v>782.40832399999999</v>
      </c>
      <c r="M6709" s="14" t="str" cm="1">
        <f t="array" ref="M6709">_xlfn.TEXTJOIN("", TRUE, _xlfn.XLOOKUP(TRUE, VALUE(表格1[[#This Row],[年月]]) &lt;= VALUE($R$8:$R$12), $Q$8:$Q$12)) &amp; "年度"</f>
        <v>2024年度</v>
      </c>
    </row>
    <row r="6710" spans="1:13" x14ac:dyDescent="0.3">
      <c r="A6710" s="2">
        <v>202403</v>
      </c>
      <c r="B6710" s="19">
        <f>DATE(表格1[[#This Row],[年]],表格1[[#This Row],[月]],1)</f>
        <v>45352</v>
      </c>
      <c r="C6710" s="2" t="str">
        <f>LEFT(表格1[[#This Row],[年月]],4)</f>
        <v>2024</v>
      </c>
      <c r="D6710" s="2" t="str">
        <f>RIGHT(表格1[[#This Row],[年月]],2)</f>
        <v>03</v>
      </c>
      <c r="E6710" s="5">
        <v>67000000</v>
      </c>
      <c r="F6710" s="2" t="str">
        <f>VLOOKUP(TEXT(表格1[[#This Row],[地區]],"00000000"),縣市代碼,2,0)</f>
        <v>臺南市</v>
      </c>
      <c r="G6710" s="2" t="s">
        <v>6</v>
      </c>
      <c r="H6710" s="13">
        <v>439793</v>
      </c>
      <c r="I6710" s="14">
        <v>1375126950</v>
      </c>
      <c r="J6710" s="14">
        <f>表格1[[#This Row],[信用卡交易筆數]]/1000</f>
        <v>439.79300000000001</v>
      </c>
      <c r="K6710" s="14">
        <f>表格1[[#This Row],[信用卡交易金額'[新臺幣']]]/1000</f>
        <v>1375126.95</v>
      </c>
      <c r="L6710" s="14">
        <f>表格1[[#This Row],[信用卡交易金額'[新臺幣']]]/1000000</f>
        <v>1375.1269500000001</v>
      </c>
      <c r="M6710" s="14" t="str" cm="1">
        <f t="array" ref="M6710">_xlfn.TEXTJOIN("", TRUE, _xlfn.XLOOKUP(TRUE, VALUE(表格1[[#This Row],[年月]]) &lt;= VALUE($R$8:$R$12), $Q$8:$Q$12)) &amp; "年度"</f>
        <v>2024年度</v>
      </c>
    </row>
    <row r="6711" spans="1:13" x14ac:dyDescent="0.3">
      <c r="A6711" s="2">
        <v>202403</v>
      </c>
      <c r="B6711" s="19">
        <f>DATE(表格1[[#This Row],[年]],表格1[[#This Row],[月]],1)</f>
        <v>45352</v>
      </c>
      <c r="C6711" s="2" t="str">
        <f>LEFT(表格1[[#This Row],[年月]],4)</f>
        <v>2024</v>
      </c>
      <c r="D6711" s="2" t="str">
        <f>RIGHT(表格1[[#This Row],[年月]],2)</f>
        <v>03</v>
      </c>
      <c r="E6711" s="5">
        <v>67000000</v>
      </c>
      <c r="F6711" s="2" t="str">
        <f>VLOOKUP(TEXT(表格1[[#This Row],[地區]],"00000000"),縣市代碼,2,0)</f>
        <v>臺南市</v>
      </c>
      <c r="G6711" s="2" t="s">
        <v>7</v>
      </c>
      <c r="H6711" s="13">
        <v>2494436</v>
      </c>
      <c r="I6711" s="14">
        <v>2775956300</v>
      </c>
      <c r="J6711" s="14">
        <f>表格1[[#This Row],[信用卡交易筆數]]/1000</f>
        <v>2494.4360000000001</v>
      </c>
      <c r="K6711" s="14">
        <f>表格1[[#This Row],[信用卡交易金額'[新臺幣']]]/1000</f>
        <v>2775956.3</v>
      </c>
      <c r="L6711" s="14">
        <f>表格1[[#This Row],[信用卡交易金額'[新臺幣']]]/1000000</f>
        <v>2775.9562999999998</v>
      </c>
      <c r="M6711" s="14" t="str" cm="1">
        <f t="array" ref="M6711">_xlfn.TEXTJOIN("", TRUE, _xlfn.XLOOKUP(TRUE, VALUE(表格1[[#This Row],[年月]]) &lt;= VALUE($R$8:$R$12), $Q$8:$Q$12)) &amp; "年度"</f>
        <v>2024年度</v>
      </c>
    </row>
    <row r="6712" spans="1:13" x14ac:dyDescent="0.3">
      <c r="A6712" s="2">
        <v>202403</v>
      </c>
      <c r="B6712" s="19">
        <f>DATE(表格1[[#This Row],[年]],表格1[[#This Row],[月]],1)</f>
        <v>45352</v>
      </c>
      <c r="C6712" s="2" t="str">
        <f>LEFT(表格1[[#This Row],[年月]],4)</f>
        <v>2024</v>
      </c>
      <c r="D6712" s="2" t="str">
        <f>RIGHT(表格1[[#This Row],[年月]],2)</f>
        <v>03</v>
      </c>
      <c r="E6712" s="5">
        <v>67000000</v>
      </c>
      <c r="F6712" s="2" t="str">
        <f>VLOOKUP(TEXT(表格1[[#This Row],[地區]],"00000000"),縣市代碼,2,0)</f>
        <v>臺南市</v>
      </c>
      <c r="G6712" s="2" t="s">
        <v>8</v>
      </c>
      <c r="H6712" s="13">
        <v>1691130</v>
      </c>
      <c r="I6712" s="14">
        <v>3428326416</v>
      </c>
      <c r="J6712" s="14">
        <f>表格1[[#This Row],[信用卡交易筆數]]/1000</f>
        <v>1691.13</v>
      </c>
      <c r="K6712" s="14">
        <f>表格1[[#This Row],[信用卡交易金額'[新臺幣']]]/1000</f>
        <v>3428326.4160000002</v>
      </c>
      <c r="L6712" s="14">
        <f>表格1[[#This Row],[信用卡交易金額'[新臺幣']]]/1000000</f>
        <v>3428.3264159999999</v>
      </c>
      <c r="M6712" s="14" t="str" cm="1">
        <f t="array" ref="M6712">_xlfn.TEXTJOIN("", TRUE, _xlfn.XLOOKUP(TRUE, VALUE(表格1[[#This Row],[年月]]) &lt;= VALUE($R$8:$R$12), $Q$8:$Q$12)) &amp; "年度"</f>
        <v>2024年度</v>
      </c>
    </row>
    <row r="6713" spans="1:13" x14ac:dyDescent="0.3">
      <c r="A6713" s="2">
        <v>202403</v>
      </c>
      <c r="B6713" s="19">
        <f>DATE(表格1[[#This Row],[年]],表格1[[#This Row],[月]],1)</f>
        <v>45352</v>
      </c>
      <c r="C6713" s="2" t="str">
        <f>LEFT(表格1[[#This Row],[年月]],4)</f>
        <v>2024</v>
      </c>
      <c r="D6713" s="2" t="str">
        <f>RIGHT(表格1[[#This Row],[年月]],2)</f>
        <v>03</v>
      </c>
      <c r="E6713" s="5">
        <v>67000000</v>
      </c>
      <c r="F6713" s="2" t="str">
        <f>VLOOKUP(TEXT(表格1[[#This Row],[地區]],"00000000"),縣市代碼,2,0)</f>
        <v>臺南市</v>
      </c>
      <c r="G6713" s="2" t="s">
        <v>9</v>
      </c>
      <c r="H6713" s="13">
        <v>3636824</v>
      </c>
      <c r="I6713" s="14">
        <v>4778518382</v>
      </c>
      <c r="J6713" s="14">
        <f>表格1[[#This Row],[信用卡交易筆數]]/1000</f>
        <v>3636.8240000000001</v>
      </c>
      <c r="K6713" s="14">
        <f>表格1[[#This Row],[信用卡交易金額'[新臺幣']]]/1000</f>
        <v>4778518.3820000002</v>
      </c>
      <c r="L6713" s="14">
        <f>表格1[[#This Row],[信用卡交易金額'[新臺幣']]]/1000000</f>
        <v>4778.5183820000002</v>
      </c>
      <c r="M6713" s="14" t="str" cm="1">
        <f t="array" ref="M6713">_xlfn.TEXTJOIN("", TRUE, _xlfn.XLOOKUP(TRUE, VALUE(表格1[[#This Row],[年月]]) &lt;= VALUE($R$8:$R$12), $Q$8:$Q$12)) &amp; "年度"</f>
        <v>2024年度</v>
      </c>
    </row>
    <row r="6714" spans="1:13" x14ac:dyDescent="0.3">
      <c r="A6714" s="2">
        <v>202403</v>
      </c>
      <c r="B6714" s="19">
        <f>DATE(表格1[[#This Row],[年]],表格1[[#This Row],[月]],1)</f>
        <v>45352</v>
      </c>
      <c r="C6714" s="2" t="str">
        <f>LEFT(表格1[[#This Row],[年月]],4)</f>
        <v>2024</v>
      </c>
      <c r="D6714" s="2" t="str">
        <f>RIGHT(表格1[[#This Row],[年月]],2)</f>
        <v>03</v>
      </c>
      <c r="E6714" s="5">
        <v>67000000</v>
      </c>
      <c r="F6714" s="2" t="str">
        <f>VLOOKUP(TEXT(表格1[[#This Row],[地區]],"00000000"),縣市代碼,2,0)</f>
        <v>臺南市</v>
      </c>
      <c r="G6714" s="2" t="s">
        <v>10</v>
      </c>
      <c r="H6714" s="13">
        <v>2075795</v>
      </c>
      <c r="I6714" s="14">
        <v>5664766796</v>
      </c>
      <c r="J6714" s="14">
        <f>表格1[[#This Row],[信用卡交易筆數]]/1000</f>
        <v>2075.7950000000001</v>
      </c>
      <c r="K6714" s="14">
        <f>表格1[[#This Row],[信用卡交易金額'[新臺幣']]]/1000</f>
        <v>5664766.7960000001</v>
      </c>
      <c r="L6714" s="14">
        <f>表格1[[#This Row],[信用卡交易金額'[新臺幣']]]/1000000</f>
        <v>5664.7667959999999</v>
      </c>
      <c r="M6714" s="14" t="str" cm="1">
        <f t="array" ref="M6714">_xlfn.TEXTJOIN("", TRUE, _xlfn.XLOOKUP(TRUE, VALUE(表格1[[#This Row],[年月]]) &lt;= VALUE($R$8:$R$12), $Q$8:$Q$12)) &amp; "年度"</f>
        <v>2024年度</v>
      </c>
    </row>
    <row r="6715" spans="1:13" x14ac:dyDescent="0.3">
      <c r="A6715" s="2">
        <v>202403</v>
      </c>
      <c r="B6715" s="19">
        <f>DATE(表格1[[#This Row],[年]],表格1[[#This Row],[月]],1)</f>
        <v>45352</v>
      </c>
      <c r="C6715" s="2" t="str">
        <f>LEFT(表格1[[#This Row],[年月]],4)</f>
        <v>2024</v>
      </c>
      <c r="D6715" s="2" t="str">
        <f>RIGHT(表格1[[#This Row],[年月]],2)</f>
        <v>03</v>
      </c>
      <c r="E6715" s="5">
        <v>64000000</v>
      </c>
      <c r="F6715" s="2" t="str">
        <f>VLOOKUP(TEXT(表格1[[#This Row],[地區]],"00000000"),縣市代碼,2,0)</f>
        <v>高雄市</v>
      </c>
      <c r="G6715" s="2" t="s">
        <v>4</v>
      </c>
      <c r="H6715" s="13">
        <v>6860662</v>
      </c>
      <c r="I6715" s="14">
        <v>3387795146</v>
      </c>
      <c r="J6715" s="14">
        <f>表格1[[#This Row],[信用卡交易筆數]]/1000</f>
        <v>6860.6620000000003</v>
      </c>
      <c r="K6715" s="14">
        <f>表格1[[#This Row],[信用卡交易金額'[新臺幣']]]/1000</f>
        <v>3387795.1460000002</v>
      </c>
      <c r="L6715" s="14">
        <f>表格1[[#This Row],[信用卡交易金額'[新臺幣']]]/1000000</f>
        <v>3387.7951459999999</v>
      </c>
      <c r="M6715" s="14" t="str" cm="1">
        <f t="array" ref="M6715">_xlfn.TEXTJOIN("", TRUE, _xlfn.XLOOKUP(TRUE, VALUE(表格1[[#This Row],[年月]]) &lt;= VALUE($R$8:$R$12), $Q$8:$Q$12)) &amp; "年度"</f>
        <v>2024年度</v>
      </c>
    </row>
    <row r="6716" spans="1:13" x14ac:dyDescent="0.3">
      <c r="A6716" s="2">
        <v>202403</v>
      </c>
      <c r="B6716" s="19">
        <f>DATE(表格1[[#This Row],[年]],表格1[[#This Row],[月]],1)</f>
        <v>45352</v>
      </c>
      <c r="C6716" s="2" t="str">
        <f>LEFT(表格1[[#This Row],[年月]],4)</f>
        <v>2024</v>
      </c>
      <c r="D6716" s="2" t="str">
        <f>RIGHT(表格1[[#This Row],[年月]],2)</f>
        <v>03</v>
      </c>
      <c r="E6716" s="5">
        <v>64000000</v>
      </c>
      <c r="F6716" s="2" t="str">
        <f>VLOOKUP(TEXT(表格1[[#This Row],[地區]],"00000000"),縣市代碼,2,0)</f>
        <v>高雄市</v>
      </c>
      <c r="G6716" s="2" t="s">
        <v>5</v>
      </c>
      <c r="H6716" s="13">
        <v>411299</v>
      </c>
      <c r="I6716" s="14">
        <v>1242095597</v>
      </c>
      <c r="J6716" s="14">
        <f>表格1[[#This Row],[信用卡交易筆數]]/1000</f>
        <v>411.29899999999998</v>
      </c>
      <c r="K6716" s="14">
        <f>表格1[[#This Row],[信用卡交易金額'[新臺幣']]]/1000</f>
        <v>1242095.5970000001</v>
      </c>
      <c r="L6716" s="14">
        <f>表格1[[#This Row],[信用卡交易金額'[新臺幣']]]/1000000</f>
        <v>1242.095597</v>
      </c>
      <c r="M6716" s="14" t="str" cm="1">
        <f t="array" ref="M6716">_xlfn.TEXTJOIN("", TRUE, _xlfn.XLOOKUP(TRUE, VALUE(表格1[[#This Row],[年月]]) &lt;= VALUE($R$8:$R$12), $Q$8:$Q$12)) &amp; "年度"</f>
        <v>2024年度</v>
      </c>
    </row>
    <row r="6717" spans="1:13" x14ac:dyDescent="0.3">
      <c r="A6717" s="2">
        <v>202403</v>
      </c>
      <c r="B6717" s="19">
        <f>DATE(表格1[[#This Row],[年]],表格1[[#This Row],[月]],1)</f>
        <v>45352</v>
      </c>
      <c r="C6717" s="2" t="str">
        <f>LEFT(表格1[[#This Row],[年月]],4)</f>
        <v>2024</v>
      </c>
      <c r="D6717" s="2" t="str">
        <f>RIGHT(表格1[[#This Row],[年月]],2)</f>
        <v>03</v>
      </c>
      <c r="E6717" s="5">
        <v>64000000</v>
      </c>
      <c r="F6717" s="2" t="str">
        <f>VLOOKUP(TEXT(表格1[[#This Row],[地區]],"00000000"),縣市代碼,2,0)</f>
        <v>高雄市</v>
      </c>
      <c r="G6717" s="2" t="s">
        <v>6</v>
      </c>
      <c r="H6717" s="13">
        <v>681817</v>
      </c>
      <c r="I6717" s="14">
        <v>2261784359</v>
      </c>
      <c r="J6717" s="14">
        <f>表格1[[#This Row],[信用卡交易筆數]]/1000</f>
        <v>681.81700000000001</v>
      </c>
      <c r="K6717" s="14">
        <f>表格1[[#This Row],[信用卡交易金額'[新臺幣']]]/1000</f>
        <v>2261784.3590000002</v>
      </c>
      <c r="L6717" s="14">
        <f>表格1[[#This Row],[信用卡交易金額'[新臺幣']]]/1000000</f>
        <v>2261.7843590000002</v>
      </c>
      <c r="M6717" s="14" t="str" cm="1">
        <f t="array" ref="M6717">_xlfn.TEXTJOIN("", TRUE, _xlfn.XLOOKUP(TRUE, VALUE(表格1[[#This Row],[年月]]) &lt;= VALUE($R$8:$R$12), $Q$8:$Q$12)) &amp; "年度"</f>
        <v>2024年度</v>
      </c>
    </row>
    <row r="6718" spans="1:13" x14ac:dyDescent="0.3">
      <c r="A6718" s="2">
        <v>202403</v>
      </c>
      <c r="B6718" s="19">
        <f>DATE(表格1[[#This Row],[年]],表格1[[#This Row],[月]],1)</f>
        <v>45352</v>
      </c>
      <c r="C6718" s="2" t="str">
        <f>LEFT(表格1[[#This Row],[年月]],4)</f>
        <v>2024</v>
      </c>
      <c r="D6718" s="2" t="str">
        <f>RIGHT(表格1[[#This Row],[年月]],2)</f>
        <v>03</v>
      </c>
      <c r="E6718" s="5">
        <v>64000000</v>
      </c>
      <c r="F6718" s="2" t="str">
        <f>VLOOKUP(TEXT(表格1[[#This Row],[地區]],"00000000"),縣市代碼,2,0)</f>
        <v>高雄市</v>
      </c>
      <c r="G6718" s="2" t="s">
        <v>7</v>
      </c>
      <c r="H6718" s="13">
        <v>3785645</v>
      </c>
      <c r="I6718" s="14">
        <v>4177150793</v>
      </c>
      <c r="J6718" s="14">
        <f>表格1[[#This Row],[信用卡交易筆數]]/1000</f>
        <v>3785.645</v>
      </c>
      <c r="K6718" s="14">
        <f>表格1[[#This Row],[信用卡交易金額'[新臺幣']]]/1000</f>
        <v>4177150.7930000001</v>
      </c>
      <c r="L6718" s="14">
        <f>表格1[[#This Row],[信用卡交易金額'[新臺幣']]]/1000000</f>
        <v>4177.1507929999998</v>
      </c>
      <c r="M6718" s="14" t="str" cm="1">
        <f t="array" ref="M6718">_xlfn.TEXTJOIN("", TRUE, _xlfn.XLOOKUP(TRUE, VALUE(表格1[[#This Row],[年月]]) &lt;= VALUE($R$8:$R$12), $Q$8:$Q$12)) &amp; "年度"</f>
        <v>2024年度</v>
      </c>
    </row>
    <row r="6719" spans="1:13" x14ac:dyDescent="0.3">
      <c r="A6719" s="2">
        <v>202403</v>
      </c>
      <c r="B6719" s="19">
        <f>DATE(表格1[[#This Row],[年]],表格1[[#This Row],[月]],1)</f>
        <v>45352</v>
      </c>
      <c r="C6719" s="2" t="str">
        <f>LEFT(表格1[[#This Row],[年月]],4)</f>
        <v>2024</v>
      </c>
      <c r="D6719" s="2" t="str">
        <f>RIGHT(表格1[[#This Row],[年月]],2)</f>
        <v>03</v>
      </c>
      <c r="E6719" s="5">
        <v>64000000</v>
      </c>
      <c r="F6719" s="2" t="str">
        <f>VLOOKUP(TEXT(表格1[[#This Row],[地區]],"00000000"),縣市代碼,2,0)</f>
        <v>高雄市</v>
      </c>
      <c r="G6719" s="2" t="s">
        <v>8</v>
      </c>
      <c r="H6719" s="13">
        <v>2924810</v>
      </c>
      <c r="I6719" s="14">
        <v>5585093145</v>
      </c>
      <c r="J6719" s="14">
        <f>表格1[[#This Row],[信用卡交易筆數]]/1000</f>
        <v>2924.81</v>
      </c>
      <c r="K6719" s="14">
        <f>表格1[[#This Row],[信用卡交易金額'[新臺幣']]]/1000</f>
        <v>5585093.1449999996</v>
      </c>
      <c r="L6719" s="14">
        <f>表格1[[#This Row],[信用卡交易金額'[新臺幣']]]/1000000</f>
        <v>5585.0931449999998</v>
      </c>
      <c r="M6719" s="14" t="str" cm="1">
        <f t="array" ref="M6719">_xlfn.TEXTJOIN("", TRUE, _xlfn.XLOOKUP(TRUE, VALUE(表格1[[#This Row],[年月]]) &lt;= VALUE($R$8:$R$12), $Q$8:$Q$12)) &amp; "年度"</f>
        <v>2024年度</v>
      </c>
    </row>
    <row r="6720" spans="1:13" x14ac:dyDescent="0.3">
      <c r="A6720" s="2">
        <v>202403</v>
      </c>
      <c r="B6720" s="19">
        <f>DATE(表格1[[#This Row],[年]],表格1[[#This Row],[月]],1)</f>
        <v>45352</v>
      </c>
      <c r="C6720" s="2" t="str">
        <f>LEFT(表格1[[#This Row],[年月]],4)</f>
        <v>2024</v>
      </c>
      <c r="D6720" s="2" t="str">
        <f>RIGHT(表格1[[#This Row],[年月]],2)</f>
        <v>03</v>
      </c>
      <c r="E6720" s="5">
        <v>64000000</v>
      </c>
      <c r="F6720" s="2" t="str">
        <f>VLOOKUP(TEXT(表格1[[#This Row],[地區]],"00000000"),縣市代碼,2,0)</f>
        <v>高雄市</v>
      </c>
      <c r="G6720" s="2" t="s">
        <v>9</v>
      </c>
      <c r="H6720" s="13">
        <v>5845635</v>
      </c>
      <c r="I6720" s="14">
        <v>7908842244</v>
      </c>
      <c r="J6720" s="14">
        <f>表格1[[#This Row],[信用卡交易筆數]]/1000</f>
        <v>5845.6350000000002</v>
      </c>
      <c r="K6720" s="14">
        <f>表格1[[#This Row],[信用卡交易金額'[新臺幣']]]/1000</f>
        <v>7908842.2439999999</v>
      </c>
      <c r="L6720" s="14">
        <f>表格1[[#This Row],[信用卡交易金額'[新臺幣']]]/1000000</f>
        <v>7908.8422440000004</v>
      </c>
      <c r="M6720" s="14" t="str" cm="1">
        <f t="array" ref="M6720">_xlfn.TEXTJOIN("", TRUE, _xlfn.XLOOKUP(TRUE, VALUE(表格1[[#This Row],[年月]]) &lt;= VALUE($R$8:$R$12), $Q$8:$Q$12)) &amp; "年度"</f>
        <v>2024年度</v>
      </c>
    </row>
    <row r="6721" spans="1:13" x14ac:dyDescent="0.3">
      <c r="A6721" s="2">
        <v>202403</v>
      </c>
      <c r="B6721" s="19">
        <f>DATE(表格1[[#This Row],[年]],表格1[[#This Row],[月]],1)</f>
        <v>45352</v>
      </c>
      <c r="C6721" s="2" t="str">
        <f>LEFT(表格1[[#This Row],[年月]],4)</f>
        <v>2024</v>
      </c>
      <c r="D6721" s="2" t="str">
        <f>RIGHT(表格1[[#This Row],[年月]],2)</f>
        <v>03</v>
      </c>
      <c r="E6721" s="5">
        <v>64000000</v>
      </c>
      <c r="F6721" s="2" t="str">
        <f>VLOOKUP(TEXT(表格1[[#This Row],[地區]],"00000000"),縣市代碼,2,0)</f>
        <v>高雄市</v>
      </c>
      <c r="G6721" s="2" t="s">
        <v>10</v>
      </c>
      <c r="H6721" s="13">
        <v>3178530</v>
      </c>
      <c r="I6721" s="14">
        <v>8875123257</v>
      </c>
      <c r="J6721" s="14">
        <f>表格1[[#This Row],[信用卡交易筆數]]/1000</f>
        <v>3178.53</v>
      </c>
      <c r="K6721" s="14">
        <f>表格1[[#This Row],[信用卡交易金額'[新臺幣']]]/1000</f>
        <v>8875123.2569999993</v>
      </c>
      <c r="L6721" s="14">
        <f>表格1[[#This Row],[信用卡交易金額'[新臺幣']]]/1000000</f>
        <v>8875.1232569999993</v>
      </c>
      <c r="M6721" s="14" t="str" cm="1">
        <f t="array" ref="M6721">_xlfn.TEXTJOIN("", TRUE, _xlfn.XLOOKUP(TRUE, VALUE(表格1[[#This Row],[年月]]) &lt;= VALUE($R$8:$R$12), $Q$8:$Q$12)) &amp; "年度"</f>
        <v>2024年度</v>
      </c>
    </row>
    <row r="6722" spans="1:13" x14ac:dyDescent="0.3">
      <c r="A6722" s="2">
        <v>202403</v>
      </c>
      <c r="B6722" s="19">
        <f>DATE(表格1[[#This Row],[年]],表格1[[#This Row],[月]],1)</f>
        <v>45352</v>
      </c>
      <c r="C6722" s="2" t="str">
        <f>LEFT(表格1[[#This Row],[年月]],4)</f>
        <v>2024</v>
      </c>
      <c r="D6722" s="2" t="str">
        <f>RIGHT(表格1[[#This Row],[年月]],2)</f>
        <v>03</v>
      </c>
      <c r="E6722" s="5">
        <v>10013000</v>
      </c>
      <c r="F6722" s="2" t="str">
        <f>VLOOKUP(TEXT(表格1[[#This Row],[地區]],"00000000"),縣市代碼,2,0)</f>
        <v>屏東縣</v>
      </c>
      <c r="G6722" s="2" t="s">
        <v>4</v>
      </c>
      <c r="H6722" s="13">
        <v>996598</v>
      </c>
      <c r="I6722" s="14">
        <v>456996616</v>
      </c>
      <c r="J6722" s="14">
        <f>表格1[[#This Row],[信用卡交易筆數]]/1000</f>
        <v>996.59799999999996</v>
      </c>
      <c r="K6722" s="14">
        <f>表格1[[#This Row],[信用卡交易金額'[新臺幣']]]/1000</f>
        <v>456996.61599999998</v>
      </c>
      <c r="L6722" s="14">
        <f>表格1[[#This Row],[信用卡交易金額'[新臺幣']]]/1000000</f>
        <v>456.99661600000002</v>
      </c>
      <c r="M6722" s="14" t="str" cm="1">
        <f t="array" ref="M6722">_xlfn.TEXTJOIN("", TRUE, _xlfn.XLOOKUP(TRUE, VALUE(表格1[[#This Row],[年月]]) &lt;= VALUE($R$8:$R$12), $Q$8:$Q$12)) &amp; "年度"</f>
        <v>2024年度</v>
      </c>
    </row>
    <row r="6723" spans="1:13" x14ac:dyDescent="0.3">
      <c r="A6723" s="2">
        <v>202403</v>
      </c>
      <c r="B6723" s="19">
        <f>DATE(表格1[[#This Row],[年]],表格1[[#This Row],[月]],1)</f>
        <v>45352</v>
      </c>
      <c r="C6723" s="2" t="str">
        <f>LEFT(表格1[[#This Row],[年月]],4)</f>
        <v>2024</v>
      </c>
      <c r="D6723" s="2" t="str">
        <f>RIGHT(表格1[[#This Row],[年月]],2)</f>
        <v>03</v>
      </c>
      <c r="E6723" s="5">
        <v>10013000</v>
      </c>
      <c r="F6723" s="2" t="str">
        <f>VLOOKUP(TEXT(表格1[[#This Row],[地區]],"00000000"),縣市代碼,2,0)</f>
        <v>屏東縣</v>
      </c>
      <c r="G6723" s="2" t="s">
        <v>5</v>
      </c>
      <c r="H6723" s="13">
        <v>73671</v>
      </c>
      <c r="I6723" s="14">
        <v>188817062</v>
      </c>
      <c r="J6723" s="14">
        <f>表格1[[#This Row],[信用卡交易筆數]]/1000</f>
        <v>73.671000000000006</v>
      </c>
      <c r="K6723" s="14">
        <f>表格1[[#This Row],[信用卡交易金額'[新臺幣']]]/1000</f>
        <v>188817.06200000001</v>
      </c>
      <c r="L6723" s="14">
        <f>表格1[[#This Row],[信用卡交易金額'[新臺幣']]]/1000000</f>
        <v>188.81706199999999</v>
      </c>
      <c r="M6723" s="14" t="str" cm="1">
        <f t="array" ref="M6723">_xlfn.TEXTJOIN("", TRUE, _xlfn.XLOOKUP(TRUE, VALUE(表格1[[#This Row],[年月]]) &lt;= VALUE($R$8:$R$12), $Q$8:$Q$12)) &amp; "年度"</f>
        <v>2024年度</v>
      </c>
    </row>
    <row r="6724" spans="1:13" x14ac:dyDescent="0.3">
      <c r="A6724" s="2">
        <v>202403</v>
      </c>
      <c r="B6724" s="19">
        <f>DATE(表格1[[#This Row],[年]],表格1[[#This Row],[月]],1)</f>
        <v>45352</v>
      </c>
      <c r="C6724" s="2" t="str">
        <f>LEFT(表格1[[#This Row],[年月]],4)</f>
        <v>2024</v>
      </c>
      <c r="D6724" s="2" t="str">
        <f>RIGHT(表格1[[#This Row],[年月]],2)</f>
        <v>03</v>
      </c>
      <c r="E6724" s="5">
        <v>10013000</v>
      </c>
      <c r="F6724" s="2" t="str">
        <f>VLOOKUP(TEXT(表格1[[#This Row],[地區]],"00000000"),縣市代碼,2,0)</f>
        <v>屏東縣</v>
      </c>
      <c r="G6724" s="2" t="s">
        <v>6</v>
      </c>
      <c r="H6724" s="13">
        <v>114107</v>
      </c>
      <c r="I6724" s="14">
        <v>327480114</v>
      </c>
      <c r="J6724" s="14">
        <f>表格1[[#This Row],[信用卡交易筆數]]/1000</f>
        <v>114.107</v>
      </c>
      <c r="K6724" s="14">
        <f>表格1[[#This Row],[信用卡交易金額'[新臺幣']]]/1000</f>
        <v>327480.114</v>
      </c>
      <c r="L6724" s="14">
        <f>表格1[[#This Row],[信用卡交易金額'[新臺幣']]]/1000000</f>
        <v>327.48011400000001</v>
      </c>
      <c r="M6724" s="14" t="str" cm="1">
        <f t="array" ref="M6724">_xlfn.TEXTJOIN("", TRUE, _xlfn.XLOOKUP(TRUE, VALUE(表格1[[#This Row],[年月]]) &lt;= VALUE($R$8:$R$12), $Q$8:$Q$12)) &amp; "年度"</f>
        <v>2024年度</v>
      </c>
    </row>
    <row r="6725" spans="1:13" x14ac:dyDescent="0.3">
      <c r="A6725" s="2">
        <v>202403</v>
      </c>
      <c r="B6725" s="19">
        <f>DATE(表格1[[#This Row],[年]],表格1[[#This Row],[月]],1)</f>
        <v>45352</v>
      </c>
      <c r="C6725" s="2" t="str">
        <f>LEFT(表格1[[#This Row],[年月]],4)</f>
        <v>2024</v>
      </c>
      <c r="D6725" s="2" t="str">
        <f>RIGHT(表格1[[#This Row],[年月]],2)</f>
        <v>03</v>
      </c>
      <c r="E6725" s="5">
        <v>10013000</v>
      </c>
      <c r="F6725" s="2" t="str">
        <f>VLOOKUP(TEXT(表格1[[#This Row],[地區]],"00000000"),縣市代碼,2,0)</f>
        <v>屏東縣</v>
      </c>
      <c r="G6725" s="2" t="s">
        <v>7</v>
      </c>
      <c r="H6725" s="13">
        <v>753765</v>
      </c>
      <c r="I6725" s="14">
        <v>813112856</v>
      </c>
      <c r="J6725" s="14">
        <f>表格1[[#This Row],[信用卡交易筆數]]/1000</f>
        <v>753.76499999999999</v>
      </c>
      <c r="K6725" s="14">
        <f>表格1[[#This Row],[信用卡交易金額'[新臺幣']]]/1000</f>
        <v>813112.85600000003</v>
      </c>
      <c r="L6725" s="14">
        <f>表格1[[#This Row],[信用卡交易金額'[新臺幣']]]/1000000</f>
        <v>813.11285599999997</v>
      </c>
      <c r="M6725" s="14" t="str" cm="1">
        <f t="array" ref="M6725">_xlfn.TEXTJOIN("", TRUE, _xlfn.XLOOKUP(TRUE, VALUE(表格1[[#This Row],[年月]]) &lt;= VALUE($R$8:$R$12), $Q$8:$Q$12)) &amp; "年度"</f>
        <v>2024年度</v>
      </c>
    </row>
    <row r="6726" spans="1:13" x14ac:dyDescent="0.3">
      <c r="A6726" s="2">
        <v>202403</v>
      </c>
      <c r="B6726" s="19">
        <f>DATE(表格1[[#This Row],[年]],表格1[[#This Row],[月]],1)</f>
        <v>45352</v>
      </c>
      <c r="C6726" s="2" t="str">
        <f>LEFT(表格1[[#This Row],[年月]],4)</f>
        <v>2024</v>
      </c>
      <c r="D6726" s="2" t="str">
        <f>RIGHT(表格1[[#This Row],[年月]],2)</f>
        <v>03</v>
      </c>
      <c r="E6726" s="5">
        <v>10013000</v>
      </c>
      <c r="F6726" s="2" t="str">
        <f>VLOOKUP(TEXT(表格1[[#This Row],[地區]],"00000000"),縣市代碼,2,0)</f>
        <v>屏東縣</v>
      </c>
      <c r="G6726" s="2" t="s">
        <v>8</v>
      </c>
      <c r="H6726" s="13">
        <v>467535</v>
      </c>
      <c r="I6726" s="14">
        <v>842908905</v>
      </c>
      <c r="J6726" s="14">
        <f>表格1[[#This Row],[信用卡交易筆數]]/1000</f>
        <v>467.53500000000003</v>
      </c>
      <c r="K6726" s="14">
        <f>表格1[[#This Row],[信用卡交易金額'[新臺幣']]]/1000</f>
        <v>842908.90500000003</v>
      </c>
      <c r="L6726" s="14">
        <f>表格1[[#This Row],[信用卡交易金額'[新臺幣']]]/1000000</f>
        <v>842.908905</v>
      </c>
      <c r="M6726" s="14" t="str" cm="1">
        <f t="array" ref="M6726">_xlfn.TEXTJOIN("", TRUE, _xlfn.XLOOKUP(TRUE, VALUE(表格1[[#This Row],[年月]]) &lt;= VALUE($R$8:$R$12), $Q$8:$Q$12)) &amp; "年度"</f>
        <v>2024年度</v>
      </c>
    </row>
    <row r="6727" spans="1:13" x14ac:dyDescent="0.3">
      <c r="A6727" s="2">
        <v>202403</v>
      </c>
      <c r="B6727" s="19">
        <f>DATE(表格1[[#This Row],[年]],表格1[[#This Row],[月]],1)</f>
        <v>45352</v>
      </c>
      <c r="C6727" s="2" t="str">
        <f>LEFT(表格1[[#This Row],[年月]],4)</f>
        <v>2024</v>
      </c>
      <c r="D6727" s="2" t="str">
        <f>RIGHT(表格1[[#This Row],[年月]],2)</f>
        <v>03</v>
      </c>
      <c r="E6727" s="5">
        <v>10013000</v>
      </c>
      <c r="F6727" s="2" t="str">
        <f>VLOOKUP(TEXT(表格1[[#This Row],[地區]],"00000000"),縣市代碼,2,0)</f>
        <v>屏東縣</v>
      </c>
      <c r="G6727" s="2" t="s">
        <v>9</v>
      </c>
      <c r="H6727" s="13">
        <v>914628</v>
      </c>
      <c r="I6727" s="14">
        <v>1159637231</v>
      </c>
      <c r="J6727" s="14">
        <f>表格1[[#This Row],[信用卡交易筆數]]/1000</f>
        <v>914.62800000000004</v>
      </c>
      <c r="K6727" s="14">
        <f>表格1[[#This Row],[信用卡交易金額'[新臺幣']]]/1000</f>
        <v>1159637.2309999999</v>
      </c>
      <c r="L6727" s="14">
        <f>表格1[[#This Row],[信用卡交易金額'[新臺幣']]]/1000000</f>
        <v>1159.6372309999999</v>
      </c>
      <c r="M6727" s="14" t="str" cm="1">
        <f t="array" ref="M6727">_xlfn.TEXTJOIN("", TRUE, _xlfn.XLOOKUP(TRUE, VALUE(表格1[[#This Row],[年月]]) &lt;= VALUE($R$8:$R$12), $Q$8:$Q$12)) &amp; "年度"</f>
        <v>2024年度</v>
      </c>
    </row>
    <row r="6728" spans="1:13" x14ac:dyDescent="0.3">
      <c r="A6728" s="2">
        <v>202403</v>
      </c>
      <c r="B6728" s="19">
        <f>DATE(表格1[[#This Row],[年]],表格1[[#This Row],[月]],1)</f>
        <v>45352</v>
      </c>
      <c r="C6728" s="2" t="str">
        <f>LEFT(表格1[[#This Row],[年月]],4)</f>
        <v>2024</v>
      </c>
      <c r="D6728" s="2" t="str">
        <f>RIGHT(表格1[[#This Row],[年月]],2)</f>
        <v>03</v>
      </c>
      <c r="E6728" s="5">
        <v>10013000</v>
      </c>
      <c r="F6728" s="2" t="str">
        <f>VLOOKUP(TEXT(表格1[[#This Row],[地區]],"00000000"),縣市代碼,2,0)</f>
        <v>屏東縣</v>
      </c>
      <c r="G6728" s="2" t="s">
        <v>10</v>
      </c>
      <c r="H6728" s="13">
        <v>568309</v>
      </c>
      <c r="I6728" s="14">
        <v>1675957144</v>
      </c>
      <c r="J6728" s="14">
        <f>表格1[[#This Row],[信用卡交易筆數]]/1000</f>
        <v>568.30899999999997</v>
      </c>
      <c r="K6728" s="14">
        <f>表格1[[#This Row],[信用卡交易金額'[新臺幣']]]/1000</f>
        <v>1675957.1440000001</v>
      </c>
      <c r="L6728" s="14">
        <f>表格1[[#This Row],[信用卡交易金額'[新臺幣']]]/1000000</f>
        <v>1675.957144</v>
      </c>
      <c r="M6728" s="14" t="str" cm="1">
        <f t="array" ref="M6728">_xlfn.TEXTJOIN("", TRUE, _xlfn.XLOOKUP(TRUE, VALUE(表格1[[#This Row],[年月]]) &lt;= VALUE($R$8:$R$12), $Q$8:$Q$12)) &amp; "年度"</f>
        <v>2024年度</v>
      </c>
    </row>
    <row r="6729" spans="1:13" x14ac:dyDescent="0.3">
      <c r="A6729" s="2">
        <v>202403</v>
      </c>
      <c r="B6729" s="19">
        <f>DATE(表格1[[#This Row],[年]],表格1[[#This Row],[月]],1)</f>
        <v>45352</v>
      </c>
      <c r="C6729" s="2" t="str">
        <f>LEFT(表格1[[#This Row],[年月]],4)</f>
        <v>2024</v>
      </c>
      <c r="D6729" s="2" t="str">
        <f>RIGHT(表格1[[#This Row],[年月]],2)</f>
        <v>03</v>
      </c>
      <c r="E6729" s="5">
        <v>10017000</v>
      </c>
      <c r="F6729" s="2" t="str">
        <f>VLOOKUP(TEXT(表格1[[#This Row],[地區]],"00000000"),縣市代碼,2,0)</f>
        <v>基隆市</v>
      </c>
      <c r="G6729" s="2" t="s">
        <v>4</v>
      </c>
      <c r="H6729" s="13">
        <v>906991</v>
      </c>
      <c r="I6729" s="14">
        <v>424370709</v>
      </c>
      <c r="J6729" s="14">
        <f>表格1[[#This Row],[信用卡交易筆數]]/1000</f>
        <v>906.99099999999999</v>
      </c>
      <c r="K6729" s="14">
        <f>表格1[[#This Row],[信用卡交易金額'[新臺幣']]]/1000</f>
        <v>424370.70899999997</v>
      </c>
      <c r="L6729" s="14">
        <f>表格1[[#This Row],[信用卡交易金額'[新臺幣']]]/1000000</f>
        <v>424.37070899999998</v>
      </c>
      <c r="M6729" s="14" t="str" cm="1">
        <f t="array" ref="M6729">_xlfn.TEXTJOIN("", TRUE, _xlfn.XLOOKUP(TRUE, VALUE(表格1[[#This Row],[年月]]) &lt;= VALUE($R$8:$R$12), $Q$8:$Q$12)) &amp; "年度"</f>
        <v>2024年度</v>
      </c>
    </row>
    <row r="6730" spans="1:13" x14ac:dyDescent="0.3">
      <c r="A6730" s="2">
        <v>202403</v>
      </c>
      <c r="B6730" s="19">
        <f>DATE(表格1[[#This Row],[年]],表格1[[#This Row],[月]],1)</f>
        <v>45352</v>
      </c>
      <c r="C6730" s="2" t="str">
        <f>LEFT(表格1[[#This Row],[年月]],4)</f>
        <v>2024</v>
      </c>
      <c r="D6730" s="2" t="str">
        <f>RIGHT(表格1[[#This Row],[年月]],2)</f>
        <v>03</v>
      </c>
      <c r="E6730" s="5">
        <v>10017000</v>
      </c>
      <c r="F6730" s="2" t="str">
        <f>VLOOKUP(TEXT(表格1[[#This Row],[地區]],"00000000"),縣市代碼,2,0)</f>
        <v>基隆市</v>
      </c>
      <c r="G6730" s="2" t="s">
        <v>5</v>
      </c>
      <c r="H6730" s="13">
        <v>57931</v>
      </c>
      <c r="I6730" s="14">
        <v>165851865</v>
      </c>
      <c r="J6730" s="14">
        <f>表格1[[#This Row],[信用卡交易筆數]]/1000</f>
        <v>57.930999999999997</v>
      </c>
      <c r="K6730" s="14">
        <f>表格1[[#This Row],[信用卡交易金額'[新臺幣']]]/1000</f>
        <v>165851.86499999999</v>
      </c>
      <c r="L6730" s="14">
        <f>表格1[[#This Row],[信用卡交易金額'[新臺幣']]]/1000000</f>
        <v>165.851865</v>
      </c>
      <c r="M6730" s="14" t="str" cm="1">
        <f t="array" ref="M6730">_xlfn.TEXTJOIN("", TRUE, _xlfn.XLOOKUP(TRUE, VALUE(表格1[[#This Row],[年月]]) &lt;= VALUE($R$8:$R$12), $Q$8:$Q$12)) &amp; "年度"</f>
        <v>2024年度</v>
      </c>
    </row>
    <row r="6731" spans="1:13" x14ac:dyDescent="0.3">
      <c r="A6731" s="2">
        <v>202403</v>
      </c>
      <c r="B6731" s="19">
        <f>DATE(表格1[[#This Row],[年]],表格1[[#This Row],[月]],1)</f>
        <v>45352</v>
      </c>
      <c r="C6731" s="2" t="str">
        <f>LEFT(表格1[[#This Row],[年月]],4)</f>
        <v>2024</v>
      </c>
      <c r="D6731" s="2" t="str">
        <f>RIGHT(表格1[[#This Row],[年月]],2)</f>
        <v>03</v>
      </c>
      <c r="E6731" s="5">
        <v>10017000</v>
      </c>
      <c r="F6731" s="2" t="str">
        <f>VLOOKUP(TEXT(表格1[[#This Row],[地區]],"00000000"),縣市代碼,2,0)</f>
        <v>基隆市</v>
      </c>
      <c r="G6731" s="2" t="s">
        <v>6</v>
      </c>
      <c r="H6731" s="13">
        <v>74155</v>
      </c>
      <c r="I6731" s="14">
        <v>253227770</v>
      </c>
      <c r="J6731" s="14">
        <f>表格1[[#This Row],[信用卡交易筆數]]/1000</f>
        <v>74.155000000000001</v>
      </c>
      <c r="K6731" s="14">
        <f>表格1[[#This Row],[信用卡交易金額'[新臺幣']]]/1000</f>
        <v>253227.77</v>
      </c>
      <c r="L6731" s="14">
        <f>表格1[[#This Row],[信用卡交易金額'[新臺幣']]]/1000000</f>
        <v>253.22776999999999</v>
      </c>
      <c r="M6731" s="14" t="str" cm="1">
        <f t="array" ref="M6731">_xlfn.TEXTJOIN("", TRUE, _xlfn.XLOOKUP(TRUE, VALUE(表格1[[#This Row],[年月]]) &lt;= VALUE($R$8:$R$12), $Q$8:$Q$12)) &amp; "年度"</f>
        <v>2024年度</v>
      </c>
    </row>
    <row r="6732" spans="1:13" x14ac:dyDescent="0.3">
      <c r="A6732" s="2">
        <v>202403</v>
      </c>
      <c r="B6732" s="19">
        <f>DATE(表格1[[#This Row],[年]],表格1[[#This Row],[月]],1)</f>
        <v>45352</v>
      </c>
      <c r="C6732" s="2" t="str">
        <f>LEFT(表格1[[#This Row],[年月]],4)</f>
        <v>2024</v>
      </c>
      <c r="D6732" s="2" t="str">
        <f>RIGHT(表格1[[#This Row],[年月]],2)</f>
        <v>03</v>
      </c>
      <c r="E6732" s="5">
        <v>10017000</v>
      </c>
      <c r="F6732" s="2" t="str">
        <f>VLOOKUP(TEXT(表格1[[#This Row],[地區]],"00000000"),縣市代碼,2,0)</f>
        <v>基隆市</v>
      </c>
      <c r="G6732" s="2" t="s">
        <v>7</v>
      </c>
      <c r="H6732" s="13">
        <v>496189</v>
      </c>
      <c r="I6732" s="14">
        <v>505695118</v>
      </c>
      <c r="J6732" s="14">
        <f>表格1[[#This Row],[信用卡交易筆數]]/1000</f>
        <v>496.18900000000002</v>
      </c>
      <c r="K6732" s="14">
        <f>表格1[[#This Row],[信用卡交易金額'[新臺幣']]]/1000</f>
        <v>505695.11800000002</v>
      </c>
      <c r="L6732" s="14">
        <f>表格1[[#This Row],[信用卡交易金額'[新臺幣']]]/1000000</f>
        <v>505.69511799999998</v>
      </c>
      <c r="M6732" s="14" t="str" cm="1">
        <f t="array" ref="M6732">_xlfn.TEXTJOIN("", TRUE, _xlfn.XLOOKUP(TRUE, VALUE(表格1[[#This Row],[年月]]) &lt;= VALUE($R$8:$R$12), $Q$8:$Q$12)) &amp; "年度"</f>
        <v>2024年度</v>
      </c>
    </row>
    <row r="6733" spans="1:13" x14ac:dyDescent="0.3">
      <c r="A6733" s="2">
        <v>202403</v>
      </c>
      <c r="B6733" s="19">
        <f>DATE(表格1[[#This Row],[年]],表格1[[#This Row],[月]],1)</f>
        <v>45352</v>
      </c>
      <c r="C6733" s="2" t="str">
        <f>LEFT(表格1[[#This Row],[年月]],4)</f>
        <v>2024</v>
      </c>
      <c r="D6733" s="2" t="str">
        <f>RIGHT(表格1[[#This Row],[年月]],2)</f>
        <v>03</v>
      </c>
      <c r="E6733" s="5">
        <v>10017000</v>
      </c>
      <c r="F6733" s="2" t="str">
        <f>VLOOKUP(TEXT(表格1[[#This Row],[地區]],"00000000"),縣市代碼,2,0)</f>
        <v>基隆市</v>
      </c>
      <c r="G6733" s="2" t="s">
        <v>8</v>
      </c>
      <c r="H6733" s="13">
        <v>380961</v>
      </c>
      <c r="I6733" s="14">
        <v>709013303</v>
      </c>
      <c r="J6733" s="14">
        <f>表格1[[#This Row],[信用卡交易筆數]]/1000</f>
        <v>380.96100000000001</v>
      </c>
      <c r="K6733" s="14">
        <f>表格1[[#This Row],[信用卡交易金額'[新臺幣']]]/1000</f>
        <v>709013.30299999996</v>
      </c>
      <c r="L6733" s="14">
        <f>表格1[[#This Row],[信用卡交易金額'[新臺幣']]]/1000000</f>
        <v>709.01330299999995</v>
      </c>
      <c r="M6733" s="14" t="str" cm="1">
        <f t="array" ref="M6733">_xlfn.TEXTJOIN("", TRUE, _xlfn.XLOOKUP(TRUE, VALUE(表格1[[#This Row],[年月]]) &lt;= VALUE($R$8:$R$12), $Q$8:$Q$12)) &amp; "年度"</f>
        <v>2024年度</v>
      </c>
    </row>
    <row r="6734" spans="1:13" x14ac:dyDescent="0.3">
      <c r="A6734" s="2">
        <v>202403</v>
      </c>
      <c r="B6734" s="19">
        <f>DATE(表格1[[#This Row],[年]],表格1[[#This Row],[月]],1)</f>
        <v>45352</v>
      </c>
      <c r="C6734" s="2" t="str">
        <f>LEFT(表格1[[#This Row],[年月]],4)</f>
        <v>2024</v>
      </c>
      <c r="D6734" s="2" t="str">
        <f>RIGHT(表格1[[#This Row],[年月]],2)</f>
        <v>03</v>
      </c>
      <c r="E6734" s="5">
        <v>10017000</v>
      </c>
      <c r="F6734" s="2" t="str">
        <f>VLOOKUP(TEXT(表格1[[#This Row],[地區]],"00000000"),縣市代碼,2,0)</f>
        <v>基隆市</v>
      </c>
      <c r="G6734" s="2" t="s">
        <v>9</v>
      </c>
      <c r="H6734" s="13">
        <v>764218</v>
      </c>
      <c r="I6734" s="14">
        <v>882709994</v>
      </c>
      <c r="J6734" s="14">
        <f>表格1[[#This Row],[信用卡交易筆數]]/1000</f>
        <v>764.21799999999996</v>
      </c>
      <c r="K6734" s="14">
        <f>表格1[[#This Row],[信用卡交易金額'[新臺幣']]]/1000</f>
        <v>882709.99399999995</v>
      </c>
      <c r="L6734" s="14">
        <f>表格1[[#This Row],[信用卡交易金額'[新臺幣']]]/1000000</f>
        <v>882.70999400000005</v>
      </c>
      <c r="M6734" s="14" t="str" cm="1">
        <f t="array" ref="M6734">_xlfn.TEXTJOIN("", TRUE, _xlfn.XLOOKUP(TRUE, VALUE(表格1[[#This Row],[年月]]) &lt;= VALUE($R$8:$R$12), $Q$8:$Q$12)) &amp; "年度"</f>
        <v>2024年度</v>
      </c>
    </row>
    <row r="6735" spans="1:13" x14ac:dyDescent="0.3">
      <c r="A6735" s="2">
        <v>202403</v>
      </c>
      <c r="B6735" s="19">
        <f>DATE(表格1[[#This Row],[年]],表格1[[#This Row],[月]],1)</f>
        <v>45352</v>
      </c>
      <c r="C6735" s="2" t="str">
        <f>LEFT(表格1[[#This Row],[年月]],4)</f>
        <v>2024</v>
      </c>
      <c r="D6735" s="2" t="str">
        <f>RIGHT(表格1[[#This Row],[年月]],2)</f>
        <v>03</v>
      </c>
      <c r="E6735" s="5">
        <v>10017000</v>
      </c>
      <c r="F6735" s="2" t="str">
        <f>VLOOKUP(TEXT(表格1[[#This Row],[地區]],"00000000"),縣市代碼,2,0)</f>
        <v>基隆市</v>
      </c>
      <c r="G6735" s="2" t="s">
        <v>10</v>
      </c>
      <c r="H6735" s="13">
        <v>454329</v>
      </c>
      <c r="I6735" s="14">
        <v>1157693308</v>
      </c>
      <c r="J6735" s="14">
        <f>表格1[[#This Row],[信用卡交易筆數]]/1000</f>
        <v>454.32900000000001</v>
      </c>
      <c r="K6735" s="14">
        <f>表格1[[#This Row],[信用卡交易金額'[新臺幣']]]/1000</f>
        <v>1157693.308</v>
      </c>
      <c r="L6735" s="14">
        <f>表格1[[#This Row],[信用卡交易金額'[新臺幣']]]/1000000</f>
        <v>1157.6933079999999</v>
      </c>
      <c r="M6735" s="14" t="str" cm="1">
        <f t="array" ref="M6735">_xlfn.TEXTJOIN("", TRUE, _xlfn.XLOOKUP(TRUE, VALUE(表格1[[#This Row],[年月]]) &lt;= VALUE($R$8:$R$12), $Q$8:$Q$12)) &amp; "年度"</f>
        <v>2024年度</v>
      </c>
    </row>
    <row r="6736" spans="1:13" x14ac:dyDescent="0.3">
      <c r="A6736" s="2">
        <v>202403</v>
      </c>
      <c r="B6736" s="19">
        <f>DATE(表格1[[#This Row],[年]],表格1[[#This Row],[月]],1)</f>
        <v>45352</v>
      </c>
      <c r="C6736" s="2" t="str">
        <f>LEFT(表格1[[#This Row],[年月]],4)</f>
        <v>2024</v>
      </c>
      <c r="D6736" s="2" t="str">
        <f>RIGHT(表格1[[#This Row],[年月]],2)</f>
        <v>03</v>
      </c>
      <c r="E6736" s="5">
        <v>10002000</v>
      </c>
      <c r="F6736" s="2" t="str">
        <f>VLOOKUP(TEXT(表格1[[#This Row],[地區]],"00000000"),縣市代碼,2,0)</f>
        <v>宜蘭縣</v>
      </c>
      <c r="G6736" s="2" t="s">
        <v>4</v>
      </c>
      <c r="H6736" s="13">
        <v>739761</v>
      </c>
      <c r="I6736" s="14">
        <v>325849891</v>
      </c>
      <c r="J6736" s="14">
        <f>表格1[[#This Row],[信用卡交易筆數]]/1000</f>
        <v>739.76099999999997</v>
      </c>
      <c r="K6736" s="14">
        <f>表格1[[#This Row],[信用卡交易金額'[新臺幣']]]/1000</f>
        <v>325849.891</v>
      </c>
      <c r="L6736" s="14">
        <f>表格1[[#This Row],[信用卡交易金額'[新臺幣']]]/1000000</f>
        <v>325.84989100000001</v>
      </c>
      <c r="M6736" s="14" t="str" cm="1">
        <f t="array" ref="M6736">_xlfn.TEXTJOIN("", TRUE, _xlfn.XLOOKUP(TRUE, VALUE(表格1[[#This Row],[年月]]) &lt;= VALUE($R$8:$R$12), $Q$8:$Q$12)) &amp; "年度"</f>
        <v>2024年度</v>
      </c>
    </row>
    <row r="6737" spans="1:13" x14ac:dyDescent="0.3">
      <c r="A6737" s="2">
        <v>202403</v>
      </c>
      <c r="B6737" s="19">
        <f>DATE(表格1[[#This Row],[年]],表格1[[#This Row],[月]],1)</f>
        <v>45352</v>
      </c>
      <c r="C6737" s="2" t="str">
        <f>LEFT(表格1[[#This Row],[年月]],4)</f>
        <v>2024</v>
      </c>
      <c r="D6737" s="2" t="str">
        <f>RIGHT(表格1[[#This Row],[年月]],2)</f>
        <v>03</v>
      </c>
      <c r="E6737" s="5">
        <v>10002000</v>
      </c>
      <c r="F6737" s="2" t="str">
        <f>VLOOKUP(TEXT(表格1[[#This Row],[地區]],"00000000"),縣市代碼,2,0)</f>
        <v>宜蘭縣</v>
      </c>
      <c r="G6737" s="2" t="s">
        <v>5</v>
      </c>
      <c r="H6737" s="13">
        <v>50406</v>
      </c>
      <c r="I6737" s="14">
        <v>147104901</v>
      </c>
      <c r="J6737" s="14">
        <f>表格1[[#This Row],[信用卡交易筆數]]/1000</f>
        <v>50.405999999999999</v>
      </c>
      <c r="K6737" s="14">
        <f>表格1[[#This Row],[信用卡交易金額'[新臺幣']]]/1000</f>
        <v>147104.90100000001</v>
      </c>
      <c r="L6737" s="14">
        <f>表格1[[#This Row],[信用卡交易金額'[新臺幣']]]/1000000</f>
        <v>147.10490100000001</v>
      </c>
      <c r="M6737" s="14" t="str" cm="1">
        <f t="array" ref="M6737">_xlfn.TEXTJOIN("", TRUE, _xlfn.XLOOKUP(TRUE, VALUE(表格1[[#This Row],[年月]]) &lt;= VALUE($R$8:$R$12), $Q$8:$Q$12)) &amp; "年度"</f>
        <v>2024年度</v>
      </c>
    </row>
    <row r="6738" spans="1:13" x14ac:dyDescent="0.3">
      <c r="A6738" s="2">
        <v>202403</v>
      </c>
      <c r="B6738" s="19">
        <f>DATE(表格1[[#This Row],[年]],表格1[[#This Row],[月]],1)</f>
        <v>45352</v>
      </c>
      <c r="C6738" s="2" t="str">
        <f>LEFT(表格1[[#This Row],[年月]],4)</f>
        <v>2024</v>
      </c>
      <c r="D6738" s="2" t="str">
        <f>RIGHT(表格1[[#This Row],[年月]],2)</f>
        <v>03</v>
      </c>
      <c r="E6738" s="5">
        <v>10002000</v>
      </c>
      <c r="F6738" s="2" t="str">
        <f>VLOOKUP(TEXT(表格1[[#This Row],[地區]],"00000000"),縣市代碼,2,0)</f>
        <v>宜蘭縣</v>
      </c>
      <c r="G6738" s="2" t="s">
        <v>6</v>
      </c>
      <c r="H6738" s="13">
        <v>78369</v>
      </c>
      <c r="I6738" s="14">
        <v>245991377</v>
      </c>
      <c r="J6738" s="14">
        <f>表格1[[#This Row],[信用卡交易筆數]]/1000</f>
        <v>78.369</v>
      </c>
      <c r="K6738" s="14">
        <f>表格1[[#This Row],[信用卡交易金額'[新臺幣']]]/1000</f>
        <v>245991.37700000001</v>
      </c>
      <c r="L6738" s="14">
        <f>表格1[[#This Row],[信用卡交易金額'[新臺幣']]]/1000000</f>
        <v>245.991377</v>
      </c>
      <c r="M6738" s="14" t="str" cm="1">
        <f t="array" ref="M6738">_xlfn.TEXTJOIN("", TRUE, _xlfn.XLOOKUP(TRUE, VALUE(表格1[[#This Row],[年月]]) &lt;= VALUE($R$8:$R$12), $Q$8:$Q$12)) &amp; "年度"</f>
        <v>2024年度</v>
      </c>
    </row>
    <row r="6739" spans="1:13" x14ac:dyDescent="0.3">
      <c r="A6739" s="2">
        <v>202403</v>
      </c>
      <c r="B6739" s="19">
        <f>DATE(表格1[[#This Row],[年]],表格1[[#This Row],[月]],1)</f>
        <v>45352</v>
      </c>
      <c r="C6739" s="2" t="str">
        <f>LEFT(表格1[[#This Row],[年月]],4)</f>
        <v>2024</v>
      </c>
      <c r="D6739" s="2" t="str">
        <f>RIGHT(表格1[[#This Row],[年月]],2)</f>
        <v>03</v>
      </c>
      <c r="E6739" s="5">
        <v>10002000</v>
      </c>
      <c r="F6739" s="2" t="str">
        <f>VLOOKUP(TEXT(表格1[[#This Row],[地區]],"00000000"),縣市代碼,2,0)</f>
        <v>宜蘭縣</v>
      </c>
      <c r="G6739" s="2" t="s">
        <v>7</v>
      </c>
      <c r="H6739" s="13">
        <v>442408</v>
      </c>
      <c r="I6739" s="14">
        <v>495449412</v>
      </c>
      <c r="J6739" s="14">
        <f>表格1[[#This Row],[信用卡交易筆數]]/1000</f>
        <v>442.40800000000002</v>
      </c>
      <c r="K6739" s="14">
        <f>表格1[[#This Row],[信用卡交易金額'[新臺幣']]]/1000</f>
        <v>495449.41200000001</v>
      </c>
      <c r="L6739" s="14">
        <f>表格1[[#This Row],[信用卡交易金額'[新臺幣']]]/1000000</f>
        <v>495.449412</v>
      </c>
      <c r="M6739" s="14" t="str" cm="1">
        <f t="array" ref="M6739">_xlfn.TEXTJOIN("", TRUE, _xlfn.XLOOKUP(TRUE, VALUE(表格1[[#This Row],[年月]]) &lt;= VALUE($R$8:$R$12), $Q$8:$Q$12)) &amp; "年度"</f>
        <v>2024年度</v>
      </c>
    </row>
    <row r="6740" spans="1:13" x14ac:dyDescent="0.3">
      <c r="A6740" s="2">
        <v>202403</v>
      </c>
      <c r="B6740" s="19">
        <f>DATE(表格1[[#This Row],[年]],表格1[[#This Row],[月]],1)</f>
        <v>45352</v>
      </c>
      <c r="C6740" s="2" t="str">
        <f>LEFT(表格1[[#This Row],[年月]],4)</f>
        <v>2024</v>
      </c>
      <c r="D6740" s="2" t="str">
        <f>RIGHT(表格1[[#This Row],[年月]],2)</f>
        <v>03</v>
      </c>
      <c r="E6740" s="5">
        <v>10002000</v>
      </c>
      <c r="F6740" s="2" t="str">
        <f>VLOOKUP(TEXT(表格1[[#This Row],[地區]],"00000000"),縣市代碼,2,0)</f>
        <v>宜蘭縣</v>
      </c>
      <c r="G6740" s="2" t="s">
        <v>8</v>
      </c>
      <c r="H6740" s="13">
        <v>343595</v>
      </c>
      <c r="I6740" s="14">
        <v>629137747</v>
      </c>
      <c r="J6740" s="14">
        <f>表格1[[#This Row],[信用卡交易筆數]]/1000</f>
        <v>343.59500000000003</v>
      </c>
      <c r="K6740" s="14">
        <f>表格1[[#This Row],[信用卡交易金額'[新臺幣']]]/1000</f>
        <v>629137.74699999997</v>
      </c>
      <c r="L6740" s="14">
        <f>表格1[[#This Row],[信用卡交易金額'[新臺幣']]]/1000000</f>
        <v>629.13774699999999</v>
      </c>
      <c r="M6740" s="14" t="str" cm="1">
        <f t="array" ref="M6740">_xlfn.TEXTJOIN("", TRUE, _xlfn.XLOOKUP(TRUE, VALUE(表格1[[#This Row],[年月]]) &lt;= VALUE($R$8:$R$12), $Q$8:$Q$12)) &amp; "年度"</f>
        <v>2024年度</v>
      </c>
    </row>
    <row r="6741" spans="1:13" x14ac:dyDescent="0.3">
      <c r="A6741" s="2">
        <v>202403</v>
      </c>
      <c r="B6741" s="19">
        <f>DATE(表格1[[#This Row],[年]],表格1[[#This Row],[月]],1)</f>
        <v>45352</v>
      </c>
      <c r="C6741" s="2" t="str">
        <f>LEFT(表格1[[#This Row],[年月]],4)</f>
        <v>2024</v>
      </c>
      <c r="D6741" s="2" t="str">
        <f>RIGHT(表格1[[#This Row],[年月]],2)</f>
        <v>03</v>
      </c>
      <c r="E6741" s="5">
        <v>10002000</v>
      </c>
      <c r="F6741" s="2" t="str">
        <f>VLOOKUP(TEXT(表格1[[#This Row],[地區]],"00000000"),縣市代碼,2,0)</f>
        <v>宜蘭縣</v>
      </c>
      <c r="G6741" s="2" t="s">
        <v>9</v>
      </c>
      <c r="H6741" s="13">
        <v>684109</v>
      </c>
      <c r="I6741" s="14">
        <v>813339722</v>
      </c>
      <c r="J6741" s="14">
        <f>表格1[[#This Row],[信用卡交易筆數]]/1000</f>
        <v>684.10900000000004</v>
      </c>
      <c r="K6741" s="14">
        <f>表格1[[#This Row],[信用卡交易金額'[新臺幣']]]/1000</f>
        <v>813339.72199999995</v>
      </c>
      <c r="L6741" s="14">
        <f>表格1[[#This Row],[信用卡交易金額'[新臺幣']]]/1000000</f>
        <v>813.33972200000005</v>
      </c>
      <c r="M6741" s="14" t="str" cm="1">
        <f t="array" ref="M6741">_xlfn.TEXTJOIN("", TRUE, _xlfn.XLOOKUP(TRUE, VALUE(表格1[[#This Row],[年月]]) &lt;= VALUE($R$8:$R$12), $Q$8:$Q$12)) &amp; "年度"</f>
        <v>2024年度</v>
      </c>
    </row>
    <row r="6742" spans="1:13" x14ac:dyDescent="0.3">
      <c r="A6742" s="2">
        <v>202403</v>
      </c>
      <c r="B6742" s="19">
        <f>DATE(表格1[[#This Row],[年]],表格1[[#This Row],[月]],1)</f>
        <v>45352</v>
      </c>
      <c r="C6742" s="2" t="str">
        <f>LEFT(表格1[[#This Row],[年月]],4)</f>
        <v>2024</v>
      </c>
      <c r="D6742" s="2" t="str">
        <f>RIGHT(表格1[[#This Row],[年月]],2)</f>
        <v>03</v>
      </c>
      <c r="E6742" s="5">
        <v>10002000</v>
      </c>
      <c r="F6742" s="2" t="str">
        <f>VLOOKUP(TEXT(表格1[[#This Row],[地區]],"00000000"),縣市代碼,2,0)</f>
        <v>宜蘭縣</v>
      </c>
      <c r="G6742" s="2" t="s">
        <v>10</v>
      </c>
      <c r="H6742" s="13">
        <v>380960</v>
      </c>
      <c r="I6742" s="14">
        <v>1039452186</v>
      </c>
      <c r="J6742" s="14">
        <f>表格1[[#This Row],[信用卡交易筆數]]/1000</f>
        <v>380.96</v>
      </c>
      <c r="K6742" s="14">
        <f>表格1[[#This Row],[信用卡交易金額'[新臺幣']]]/1000</f>
        <v>1039452.186</v>
      </c>
      <c r="L6742" s="14">
        <f>表格1[[#This Row],[信用卡交易金額'[新臺幣']]]/1000000</f>
        <v>1039.452186</v>
      </c>
      <c r="M6742" s="14" t="str" cm="1">
        <f t="array" ref="M6742">_xlfn.TEXTJOIN("", TRUE, _xlfn.XLOOKUP(TRUE, VALUE(表格1[[#This Row],[年月]]) &lt;= VALUE($R$8:$R$12), $Q$8:$Q$12)) &amp; "年度"</f>
        <v>2024年度</v>
      </c>
    </row>
    <row r="6743" spans="1:13" x14ac:dyDescent="0.3">
      <c r="A6743" s="2">
        <v>202403</v>
      </c>
      <c r="B6743" s="19">
        <f>DATE(表格1[[#This Row],[年]],表格1[[#This Row],[月]],1)</f>
        <v>45352</v>
      </c>
      <c r="C6743" s="2" t="str">
        <f>LEFT(表格1[[#This Row],[年月]],4)</f>
        <v>2024</v>
      </c>
      <c r="D6743" s="2" t="str">
        <f>RIGHT(表格1[[#This Row],[年月]],2)</f>
        <v>03</v>
      </c>
      <c r="E6743" s="5">
        <v>10015000</v>
      </c>
      <c r="F6743" s="2" t="str">
        <f>VLOOKUP(TEXT(表格1[[#This Row],[地區]],"00000000"),縣市代碼,2,0)</f>
        <v>花蓮縣</v>
      </c>
      <c r="G6743" s="2" t="s">
        <v>4</v>
      </c>
      <c r="H6743" s="13">
        <v>506136</v>
      </c>
      <c r="I6743" s="14">
        <v>271694601</v>
      </c>
      <c r="J6743" s="14">
        <f>表格1[[#This Row],[信用卡交易筆數]]/1000</f>
        <v>506.13600000000002</v>
      </c>
      <c r="K6743" s="14">
        <f>表格1[[#This Row],[信用卡交易金額'[新臺幣']]]/1000</f>
        <v>271694.60100000002</v>
      </c>
      <c r="L6743" s="14">
        <f>表格1[[#This Row],[信用卡交易金額'[新臺幣']]]/1000000</f>
        <v>271.69460099999998</v>
      </c>
      <c r="M6743" s="14" t="str" cm="1">
        <f t="array" ref="M6743">_xlfn.TEXTJOIN("", TRUE, _xlfn.XLOOKUP(TRUE, VALUE(表格1[[#This Row],[年月]]) &lt;= VALUE($R$8:$R$12), $Q$8:$Q$12)) &amp; "年度"</f>
        <v>2024年度</v>
      </c>
    </row>
    <row r="6744" spans="1:13" x14ac:dyDescent="0.3">
      <c r="A6744" s="2">
        <v>202403</v>
      </c>
      <c r="B6744" s="19">
        <f>DATE(表格1[[#This Row],[年]],表格1[[#This Row],[月]],1)</f>
        <v>45352</v>
      </c>
      <c r="C6744" s="2" t="str">
        <f>LEFT(表格1[[#This Row],[年月]],4)</f>
        <v>2024</v>
      </c>
      <c r="D6744" s="2" t="str">
        <f>RIGHT(表格1[[#This Row],[年月]],2)</f>
        <v>03</v>
      </c>
      <c r="E6744" s="5">
        <v>10015000</v>
      </c>
      <c r="F6744" s="2" t="str">
        <f>VLOOKUP(TEXT(表格1[[#This Row],[地區]],"00000000"),縣市代碼,2,0)</f>
        <v>花蓮縣</v>
      </c>
      <c r="G6744" s="2" t="s">
        <v>5</v>
      </c>
      <c r="H6744" s="13">
        <v>32555</v>
      </c>
      <c r="I6744" s="14">
        <v>80832376</v>
      </c>
      <c r="J6744" s="14">
        <f>表格1[[#This Row],[信用卡交易筆數]]/1000</f>
        <v>32.555</v>
      </c>
      <c r="K6744" s="14">
        <f>表格1[[#This Row],[信用卡交易金額'[新臺幣']]]/1000</f>
        <v>80832.376000000004</v>
      </c>
      <c r="L6744" s="14">
        <f>表格1[[#This Row],[信用卡交易金額'[新臺幣']]]/1000000</f>
        <v>80.832375999999996</v>
      </c>
      <c r="M6744" s="14" t="str" cm="1">
        <f t="array" ref="M6744">_xlfn.TEXTJOIN("", TRUE, _xlfn.XLOOKUP(TRUE, VALUE(表格1[[#This Row],[年月]]) &lt;= VALUE($R$8:$R$12), $Q$8:$Q$12)) &amp; "年度"</f>
        <v>2024年度</v>
      </c>
    </row>
    <row r="6745" spans="1:13" x14ac:dyDescent="0.3">
      <c r="A6745" s="2">
        <v>202403</v>
      </c>
      <c r="B6745" s="19">
        <f>DATE(表格1[[#This Row],[年]],表格1[[#This Row],[月]],1)</f>
        <v>45352</v>
      </c>
      <c r="C6745" s="2" t="str">
        <f>LEFT(表格1[[#This Row],[年月]],4)</f>
        <v>2024</v>
      </c>
      <c r="D6745" s="2" t="str">
        <f>RIGHT(表格1[[#This Row],[年月]],2)</f>
        <v>03</v>
      </c>
      <c r="E6745" s="5">
        <v>10015000</v>
      </c>
      <c r="F6745" s="2" t="str">
        <f>VLOOKUP(TEXT(表格1[[#This Row],[地區]],"00000000"),縣市代碼,2,0)</f>
        <v>花蓮縣</v>
      </c>
      <c r="G6745" s="2" t="s">
        <v>6</v>
      </c>
      <c r="H6745" s="13">
        <v>55971</v>
      </c>
      <c r="I6745" s="14">
        <v>179220208</v>
      </c>
      <c r="J6745" s="14">
        <f>表格1[[#This Row],[信用卡交易筆數]]/1000</f>
        <v>55.970999999999997</v>
      </c>
      <c r="K6745" s="14">
        <f>表格1[[#This Row],[信用卡交易金額'[新臺幣']]]/1000</f>
        <v>179220.20800000001</v>
      </c>
      <c r="L6745" s="14">
        <f>表格1[[#This Row],[信用卡交易金額'[新臺幣']]]/1000000</f>
        <v>179.22020800000001</v>
      </c>
      <c r="M6745" s="14" t="str" cm="1">
        <f t="array" ref="M6745">_xlfn.TEXTJOIN("", TRUE, _xlfn.XLOOKUP(TRUE, VALUE(表格1[[#This Row],[年月]]) &lt;= VALUE($R$8:$R$12), $Q$8:$Q$12)) &amp; "年度"</f>
        <v>2024年度</v>
      </c>
    </row>
    <row r="6746" spans="1:13" x14ac:dyDescent="0.3">
      <c r="A6746" s="2">
        <v>202403</v>
      </c>
      <c r="B6746" s="19">
        <f>DATE(表格1[[#This Row],[年]],表格1[[#This Row],[月]],1)</f>
        <v>45352</v>
      </c>
      <c r="C6746" s="2" t="str">
        <f>LEFT(表格1[[#This Row],[年月]],4)</f>
        <v>2024</v>
      </c>
      <c r="D6746" s="2" t="str">
        <f>RIGHT(表格1[[#This Row],[年月]],2)</f>
        <v>03</v>
      </c>
      <c r="E6746" s="5">
        <v>10015000</v>
      </c>
      <c r="F6746" s="2" t="str">
        <f>VLOOKUP(TEXT(表格1[[#This Row],[地區]],"00000000"),縣市代碼,2,0)</f>
        <v>花蓮縣</v>
      </c>
      <c r="G6746" s="2" t="s">
        <v>7</v>
      </c>
      <c r="H6746" s="13">
        <v>318947</v>
      </c>
      <c r="I6746" s="14">
        <v>317134679</v>
      </c>
      <c r="J6746" s="14">
        <f>表格1[[#This Row],[信用卡交易筆數]]/1000</f>
        <v>318.947</v>
      </c>
      <c r="K6746" s="14">
        <f>表格1[[#This Row],[信用卡交易金額'[新臺幣']]]/1000</f>
        <v>317134.679</v>
      </c>
      <c r="L6746" s="14">
        <f>表格1[[#This Row],[信用卡交易金額'[新臺幣']]]/1000000</f>
        <v>317.13467900000001</v>
      </c>
      <c r="M6746" s="14" t="str" cm="1">
        <f t="array" ref="M6746">_xlfn.TEXTJOIN("", TRUE, _xlfn.XLOOKUP(TRUE, VALUE(表格1[[#This Row],[年月]]) &lt;= VALUE($R$8:$R$12), $Q$8:$Q$12)) &amp; "年度"</f>
        <v>2024年度</v>
      </c>
    </row>
    <row r="6747" spans="1:13" x14ac:dyDescent="0.3">
      <c r="A6747" s="2">
        <v>202403</v>
      </c>
      <c r="B6747" s="19">
        <f>DATE(表格1[[#This Row],[年]],表格1[[#This Row],[月]],1)</f>
        <v>45352</v>
      </c>
      <c r="C6747" s="2" t="str">
        <f>LEFT(表格1[[#This Row],[年月]],4)</f>
        <v>2024</v>
      </c>
      <c r="D6747" s="2" t="str">
        <f>RIGHT(表格1[[#This Row],[年月]],2)</f>
        <v>03</v>
      </c>
      <c r="E6747" s="5">
        <v>10015000</v>
      </c>
      <c r="F6747" s="2" t="str">
        <f>VLOOKUP(TEXT(表格1[[#This Row],[地區]],"00000000"),縣市代碼,2,0)</f>
        <v>花蓮縣</v>
      </c>
      <c r="G6747" s="2" t="s">
        <v>8</v>
      </c>
      <c r="H6747" s="13">
        <v>227566</v>
      </c>
      <c r="I6747" s="14">
        <v>398684940</v>
      </c>
      <c r="J6747" s="14">
        <f>表格1[[#This Row],[信用卡交易筆數]]/1000</f>
        <v>227.566</v>
      </c>
      <c r="K6747" s="14">
        <f>表格1[[#This Row],[信用卡交易金額'[新臺幣']]]/1000</f>
        <v>398684.94</v>
      </c>
      <c r="L6747" s="14">
        <f>表格1[[#This Row],[信用卡交易金額'[新臺幣']]]/1000000</f>
        <v>398.68493999999998</v>
      </c>
      <c r="M6747" s="14" t="str" cm="1">
        <f t="array" ref="M6747">_xlfn.TEXTJOIN("", TRUE, _xlfn.XLOOKUP(TRUE, VALUE(表格1[[#This Row],[年月]]) &lt;= VALUE($R$8:$R$12), $Q$8:$Q$12)) &amp; "年度"</f>
        <v>2024年度</v>
      </c>
    </row>
    <row r="6748" spans="1:13" x14ac:dyDescent="0.3">
      <c r="A6748" s="2">
        <v>202403</v>
      </c>
      <c r="B6748" s="19">
        <f>DATE(表格1[[#This Row],[年]],表格1[[#This Row],[月]],1)</f>
        <v>45352</v>
      </c>
      <c r="C6748" s="2" t="str">
        <f>LEFT(表格1[[#This Row],[年月]],4)</f>
        <v>2024</v>
      </c>
      <c r="D6748" s="2" t="str">
        <f>RIGHT(表格1[[#This Row],[年月]],2)</f>
        <v>03</v>
      </c>
      <c r="E6748" s="5">
        <v>10015000</v>
      </c>
      <c r="F6748" s="2" t="str">
        <f>VLOOKUP(TEXT(表格1[[#This Row],[地區]],"00000000"),縣市代碼,2,0)</f>
        <v>花蓮縣</v>
      </c>
      <c r="G6748" s="2" t="s">
        <v>9</v>
      </c>
      <c r="H6748" s="13">
        <v>437335</v>
      </c>
      <c r="I6748" s="14">
        <v>531810733</v>
      </c>
      <c r="J6748" s="14">
        <f>表格1[[#This Row],[信用卡交易筆數]]/1000</f>
        <v>437.33499999999998</v>
      </c>
      <c r="K6748" s="14">
        <f>表格1[[#This Row],[信用卡交易金額'[新臺幣']]]/1000</f>
        <v>531810.73300000001</v>
      </c>
      <c r="L6748" s="14">
        <f>表格1[[#This Row],[信用卡交易金額'[新臺幣']]]/1000000</f>
        <v>531.81073300000003</v>
      </c>
      <c r="M6748" s="14" t="str" cm="1">
        <f t="array" ref="M6748">_xlfn.TEXTJOIN("", TRUE, _xlfn.XLOOKUP(TRUE, VALUE(表格1[[#This Row],[年月]]) &lt;= VALUE($R$8:$R$12), $Q$8:$Q$12)) &amp; "年度"</f>
        <v>2024年度</v>
      </c>
    </row>
    <row r="6749" spans="1:13" x14ac:dyDescent="0.3">
      <c r="A6749" s="2">
        <v>202403</v>
      </c>
      <c r="B6749" s="19">
        <f>DATE(表格1[[#This Row],[年]],表格1[[#This Row],[月]],1)</f>
        <v>45352</v>
      </c>
      <c r="C6749" s="2" t="str">
        <f>LEFT(表格1[[#This Row],[年月]],4)</f>
        <v>2024</v>
      </c>
      <c r="D6749" s="2" t="str">
        <f>RIGHT(表格1[[#This Row],[年月]],2)</f>
        <v>03</v>
      </c>
      <c r="E6749" s="5">
        <v>10015000</v>
      </c>
      <c r="F6749" s="2" t="str">
        <f>VLOOKUP(TEXT(表格1[[#This Row],[地區]],"00000000"),縣市代碼,2,0)</f>
        <v>花蓮縣</v>
      </c>
      <c r="G6749" s="2" t="s">
        <v>10</v>
      </c>
      <c r="H6749" s="13">
        <v>248413</v>
      </c>
      <c r="I6749" s="14">
        <v>704651310</v>
      </c>
      <c r="J6749" s="14">
        <f>表格1[[#This Row],[信用卡交易筆數]]/1000</f>
        <v>248.41300000000001</v>
      </c>
      <c r="K6749" s="14">
        <f>表格1[[#This Row],[信用卡交易金額'[新臺幣']]]/1000</f>
        <v>704651.31</v>
      </c>
      <c r="L6749" s="14">
        <f>表格1[[#This Row],[信用卡交易金額'[新臺幣']]]/1000000</f>
        <v>704.65130999999997</v>
      </c>
      <c r="M6749" s="14" t="str" cm="1">
        <f t="array" ref="M6749">_xlfn.TEXTJOIN("", TRUE, _xlfn.XLOOKUP(TRUE, VALUE(表格1[[#This Row],[年月]]) &lt;= VALUE($R$8:$R$12), $Q$8:$Q$12)) &amp; "年度"</f>
        <v>2024年度</v>
      </c>
    </row>
    <row r="6750" spans="1:13" x14ac:dyDescent="0.3">
      <c r="A6750" s="2">
        <v>202403</v>
      </c>
      <c r="B6750" s="19">
        <f>DATE(表格1[[#This Row],[年]],表格1[[#This Row],[月]],1)</f>
        <v>45352</v>
      </c>
      <c r="C6750" s="2" t="str">
        <f>LEFT(表格1[[#This Row],[年月]],4)</f>
        <v>2024</v>
      </c>
      <c r="D6750" s="2" t="str">
        <f>RIGHT(表格1[[#This Row],[年月]],2)</f>
        <v>03</v>
      </c>
      <c r="E6750" s="5">
        <v>10014000</v>
      </c>
      <c r="F6750" s="2" t="str">
        <f>VLOOKUP(TEXT(表格1[[#This Row],[地區]],"00000000"),縣市代碼,2,0)</f>
        <v>臺東縣</v>
      </c>
      <c r="G6750" s="2" t="s">
        <v>4</v>
      </c>
      <c r="H6750" s="13">
        <v>268013</v>
      </c>
      <c r="I6750" s="14">
        <v>121784681</v>
      </c>
      <c r="J6750" s="14">
        <f>表格1[[#This Row],[信用卡交易筆數]]/1000</f>
        <v>268.01299999999998</v>
      </c>
      <c r="K6750" s="14">
        <f>表格1[[#This Row],[信用卡交易金額'[新臺幣']]]/1000</f>
        <v>121784.681</v>
      </c>
      <c r="L6750" s="14">
        <f>表格1[[#This Row],[信用卡交易金額'[新臺幣']]]/1000000</f>
        <v>121.78468100000001</v>
      </c>
      <c r="M6750" s="14" t="str" cm="1">
        <f t="array" ref="M6750">_xlfn.TEXTJOIN("", TRUE, _xlfn.XLOOKUP(TRUE, VALUE(表格1[[#This Row],[年月]]) &lt;= VALUE($R$8:$R$12), $Q$8:$Q$12)) &amp; "年度"</f>
        <v>2024年度</v>
      </c>
    </row>
    <row r="6751" spans="1:13" x14ac:dyDescent="0.3">
      <c r="A6751" s="2">
        <v>202403</v>
      </c>
      <c r="B6751" s="19">
        <f>DATE(表格1[[#This Row],[年]],表格1[[#This Row],[月]],1)</f>
        <v>45352</v>
      </c>
      <c r="C6751" s="2" t="str">
        <f>LEFT(表格1[[#This Row],[年月]],4)</f>
        <v>2024</v>
      </c>
      <c r="D6751" s="2" t="str">
        <f>RIGHT(表格1[[#This Row],[年月]],2)</f>
        <v>03</v>
      </c>
      <c r="E6751" s="5">
        <v>10014000</v>
      </c>
      <c r="F6751" s="2" t="str">
        <f>VLOOKUP(TEXT(表格1[[#This Row],[地區]],"00000000"),縣市代碼,2,0)</f>
        <v>臺東縣</v>
      </c>
      <c r="G6751" s="2" t="s">
        <v>5</v>
      </c>
      <c r="H6751" s="13">
        <v>19465</v>
      </c>
      <c r="I6751" s="14">
        <v>46666791</v>
      </c>
      <c r="J6751" s="14">
        <f>表格1[[#This Row],[信用卡交易筆數]]/1000</f>
        <v>19.465</v>
      </c>
      <c r="K6751" s="14">
        <f>表格1[[#This Row],[信用卡交易金額'[新臺幣']]]/1000</f>
        <v>46666.790999999997</v>
      </c>
      <c r="L6751" s="14">
        <f>表格1[[#This Row],[信用卡交易金額'[新臺幣']]]/1000000</f>
        <v>46.666791000000003</v>
      </c>
      <c r="M6751" s="14" t="str" cm="1">
        <f t="array" ref="M6751">_xlfn.TEXTJOIN("", TRUE, _xlfn.XLOOKUP(TRUE, VALUE(表格1[[#This Row],[年月]]) &lt;= VALUE($R$8:$R$12), $Q$8:$Q$12)) &amp; "年度"</f>
        <v>2024年度</v>
      </c>
    </row>
    <row r="6752" spans="1:13" x14ac:dyDescent="0.3">
      <c r="A6752" s="2">
        <v>202403</v>
      </c>
      <c r="B6752" s="19">
        <f>DATE(表格1[[#This Row],[年]],表格1[[#This Row],[月]],1)</f>
        <v>45352</v>
      </c>
      <c r="C6752" s="2" t="str">
        <f>LEFT(表格1[[#This Row],[年月]],4)</f>
        <v>2024</v>
      </c>
      <c r="D6752" s="2" t="str">
        <f>RIGHT(表格1[[#This Row],[年月]],2)</f>
        <v>03</v>
      </c>
      <c r="E6752" s="5">
        <v>10014000</v>
      </c>
      <c r="F6752" s="2" t="str">
        <f>VLOOKUP(TEXT(表格1[[#This Row],[地區]],"00000000"),縣市代碼,2,0)</f>
        <v>臺東縣</v>
      </c>
      <c r="G6752" s="2" t="s">
        <v>6</v>
      </c>
      <c r="H6752" s="13">
        <v>29620</v>
      </c>
      <c r="I6752" s="14">
        <v>95865856</v>
      </c>
      <c r="J6752" s="14">
        <f>表格1[[#This Row],[信用卡交易筆數]]/1000</f>
        <v>29.62</v>
      </c>
      <c r="K6752" s="14">
        <f>表格1[[#This Row],[信用卡交易金額'[新臺幣']]]/1000</f>
        <v>95865.856</v>
      </c>
      <c r="L6752" s="14">
        <f>表格1[[#This Row],[信用卡交易金額'[新臺幣']]]/1000000</f>
        <v>95.865855999999994</v>
      </c>
      <c r="M6752" s="14" t="str" cm="1">
        <f t="array" ref="M6752">_xlfn.TEXTJOIN("", TRUE, _xlfn.XLOOKUP(TRUE, VALUE(表格1[[#This Row],[年月]]) &lt;= VALUE($R$8:$R$12), $Q$8:$Q$12)) &amp; "年度"</f>
        <v>2024年度</v>
      </c>
    </row>
    <row r="6753" spans="1:13" x14ac:dyDescent="0.3">
      <c r="A6753" s="2">
        <v>202403</v>
      </c>
      <c r="B6753" s="19">
        <f>DATE(表格1[[#This Row],[年]],表格1[[#This Row],[月]],1)</f>
        <v>45352</v>
      </c>
      <c r="C6753" s="2" t="str">
        <f>LEFT(表格1[[#This Row],[年月]],4)</f>
        <v>2024</v>
      </c>
      <c r="D6753" s="2" t="str">
        <f>RIGHT(表格1[[#This Row],[年月]],2)</f>
        <v>03</v>
      </c>
      <c r="E6753" s="5">
        <v>10014000</v>
      </c>
      <c r="F6753" s="2" t="str">
        <f>VLOOKUP(TEXT(表格1[[#This Row],[地區]],"00000000"),縣市代碼,2,0)</f>
        <v>臺東縣</v>
      </c>
      <c r="G6753" s="2" t="s">
        <v>7</v>
      </c>
      <c r="H6753" s="13">
        <v>182423</v>
      </c>
      <c r="I6753" s="14">
        <v>187583960</v>
      </c>
      <c r="J6753" s="14">
        <f>表格1[[#This Row],[信用卡交易筆數]]/1000</f>
        <v>182.423</v>
      </c>
      <c r="K6753" s="14">
        <f>表格1[[#This Row],[信用卡交易金額'[新臺幣']]]/1000</f>
        <v>187583.96</v>
      </c>
      <c r="L6753" s="14">
        <f>表格1[[#This Row],[信用卡交易金額'[新臺幣']]]/1000000</f>
        <v>187.58395999999999</v>
      </c>
      <c r="M6753" s="14" t="str" cm="1">
        <f t="array" ref="M6753">_xlfn.TEXTJOIN("", TRUE, _xlfn.XLOOKUP(TRUE, VALUE(表格1[[#This Row],[年月]]) &lt;= VALUE($R$8:$R$12), $Q$8:$Q$12)) &amp; "年度"</f>
        <v>2024年度</v>
      </c>
    </row>
    <row r="6754" spans="1:13" x14ac:dyDescent="0.3">
      <c r="A6754" s="2">
        <v>202403</v>
      </c>
      <c r="B6754" s="19">
        <f>DATE(表格1[[#This Row],[年]],表格1[[#This Row],[月]],1)</f>
        <v>45352</v>
      </c>
      <c r="C6754" s="2" t="str">
        <f>LEFT(表格1[[#This Row],[年月]],4)</f>
        <v>2024</v>
      </c>
      <c r="D6754" s="2" t="str">
        <f>RIGHT(表格1[[#This Row],[年月]],2)</f>
        <v>03</v>
      </c>
      <c r="E6754" s="5">
        <v>10014000</v>
      </c>
      <c r="F6754" s="2" t="str">
        <f>VLOOKUP(TEXT(表格1[[#This Row],[地區]],"00000000"),縣市代碼,2,0)</f>
        <v>臺東縣</v>
      </c>
      <c r="G6754" s="2" t="s">
        <v>8</v>
      </c>
      <c r="H6754" s="13">
        <v>125634</v>
      </c>
      <c r="I6754" s="14">
        <v>220185734</v>
      </c>
      <c r="J6754" s="14">
        <f>表格1[[#This Row],[信用卡交易筆數]]/1000</f>
        <v>125.634</v>
      </c>
      <c r="K6754" s="14">
        <f>表格1[[#This Row],[信用卡交易金額'[新臺幣']]]/1000</f>
        <v>220185.734</v>
      </c>
      <c r="L6754" s="14">
        <f>表格1[[#This Row],[信用卡交易金額'[新臺幣']]]/1000000</f>
        <v>220.185734</v>
      </c>
      <c r="M6754" s="14" t="str" cm="1">
        <f t="array" ref="M6754">_xlfn.TEXTJOIN("", TRUE, _xlfn.XLOOKUP(TRUE, VALUE(表格1[[#This Row],[年月]]) &lt;= VALUE($R$8:$R$12), $Q$8:$Q$12)) &amp; "年度"</f>
        <v>2024年度</v>
      </c>
    </row>
    <row r="6755" spans="1:13" x14ac:dyDescent="0.3">
      <c r="A6755" s="2">
        <v>202403</v>
      </c>
      <c r="B6755" s="19">
        <f>DATE(表格1[[#This Row],[年]],表格1[[#This Row],[月]],1)</f>
        <v>45352</v>
      </c>
      <c r="C6755" s="2" t="str">
        <f>LEFT(表格1[[#This Row],[年月]],4)</f>
        <v>2024</v>
      </c>
      <c r="D6755" s="2" t="str">
        <f>RIGHT(表格1[[#This Row],[年月]],2)</f>
        <v>03</v>
      </c>
      <c r="E6755" s="5">
        <v>10014000</v>
      </c>
      <c r="F6755" s="2" t="str">
        <f>VLOOKUP(TEXT(表格1[[#This Row],[地區]],"00000000"),縣市代碼,2,0)</f>
        <v>臺東縣</v>
      </c>
      <c r="G6755" s="2" t="s">
        <v>9</v>
      </c>
      <c r="H6755" s="13">
        <v>222134</v>
      </c>
      <c r="I6755" s="14">
        <v>255869440</v>
      </c>
      <c r="J6755" s="14">
        <f>表格1[[#This Row],[信用卡交易筆數]]/1000</f>
        <v>222.13399999999999</v>
      </c>
      <c r="K6755" s="14">
        <f>表格1[[#This Row],[信用卡交易金額'[新臺幣']]]/1000</f>
        <v>255869.44</v>
      </c>
      <c r="L6755" s="14">
        <f>表格1[[#This Row],[信用卡交易金額'[新臺幣']]]/1000000</f>
        <v>255.86944</v>
      </c>
      <c r="M6755" s="14" t="str" cm="1">
        <f t="array" ref="M6755">_xlfn.TEXTJOIN("", TRUE, _xlfn.XLOOKUP(TRUE, VALUE(表格1[[#This Row],[年月]]) &lt;= VALUE($R$8:$R$12), $Q$8:$Q$12)) &amp; "年度"</f>
        <v>2024年度</v>
      </c>
    </row>
    <row r="6756" spans="1:13" x14ac:dyDescent="0.3">
      <c r="A6756" s="2">
        <v>202403</v>
      </c>
      <c r="B6756" s="19">
        <f>DATE(表格1[[#This Row],[年]],表格1[[#This Row],[月]],1)</f>
        <v>45352</v>
      </c>
      <c r="C6756" s="2" t="str">
        <f>LEFT(表格1[[#This Row],[年月]],4)</f>
        <v>2024</v>
      </c>
      <c r="D6756" s="2" t="str">
        <f>RIGHT(表格1[[#This Row],[年月]],2)</f>
        <v>03</v>
      </c>
      <c r="E6756" s="5">
        <v>10014000</v>
      </c>
      <c r="F6756" s="2" t="str">
        <f>VLOOKUP(TEXT(表格1[[#This Row],[地區]],"00000000"),縣市代碼,2,0)</f>
        <v>臺東縣</v>
      </c>
      <c r="G6756" s="2" t="s">
        <v>10</v>
      </c>
      <c r="H6756" s="13">
        <v>118323</v>
      </c>
      <c r="I6756" s="14">
        <v>352362657</v>
      </c>
      <c r="J6756" s="14">
        <f>表格1[[#This Row],[信用卡交易筆數]]/1000</f>
        <v>118.32299999999999</v>
      </c>
      <c r="K6756" s="14">
        <f>表格1[[#This Row],[信用卡交易金額'[新臺幣']]]/1000</f>
        <v>352362.65700000001</v>
      </c>
      <c r="L6756" s="14">
        <f>表格1[[#This Row],[信用卡交易金額'[新臺幣']]]/1000000</f>
        <v>352.36265700000001</v>
      </c>
      <c r="M6756" s="14" t="str" cm="1">
        <f t="array" ref="M6756">_xlfn.TEXTJOIN("", TRUE, _xlfn.XLOOKUP(TRUE, VALUE(表格1[[#This Row],[年月]]) &lt;= VALUE($R$8:$R$12), $Q$8:$Q$12)) &amp; "年度"</f>
        <v>2024年度</v>
      </c>
    </row>
    <row r="6757" spans="1:13" x14ac:dyDescent="0.3">
      <c r="A6757" s="2">
        <v>202403</v>
      </c>
      <c r="B6757" s="19">
        <f>DATE(表格1[[#This Row],[年]],表格1[[#This Row],[月]],1)</f>
        <v>45352</v>
      </c>
      <c r="C6757" s="2" t="str">
        <f>LEFT(表格1[[#This Row],[年月]],4)</f>
        <v>2024</v>
      </c>
      <c r="D6757" s="2" t="str">
        <f>RIGHT(表格1[[#This Row],[年月]],2)</f>
        <v>03</v>
      </c>
      <c r="E6757" s="5">
        <v>10016000</v>
      </c>
      <c r="F6757" s="2" t="str">
        <f>VLOOKUP(TEXT(表格1[[#This Row],[地區]],"00000000"),縣市代碼,2,0)</f>
        <v>澎湖縣</v>
      </c>
      <c r="G6757" s="2" t="s">
        <v>4</v>
      </c>
      <c r="H6757" s="13">
        <v>115241</v>
      </c>
      <c r="I6757" s="14">
        <v>50313746</v>
      </c>
      <c r="J6757" s="14">
        <f>表格1[[#This Row],[信用卡交易筆數]]/1000</f>
        <v>115.241</v>
      </c>
      <c r="K6757" s="14">
        <f>表格1[[#This Row],[信用卡交易金額'[新臺幣']]]/1000</f>
        <v>50313.745999999999</v>
      </c>
      <c r="L6757" s="14">
        <f>表格1[[#This Row],[信用卡交易金額'[新臺幣']]]/1000000</f>
        <v>50.313746000000002</v>
      </c>
      <c r="M6757" s="14" t="str" cm="1">
        <f t="array" ref="M6757">_xlfn.TEXTJOIN("", TRUE, _xlfn.XLOOKUP(TRUE, VALUE(表格1[[#This Row],[年月]]) &lt;= VALUE($R$8:$R$12), $Q$8:$Q$12)) &amp; "年度"</f>
        <v>2024年度</v>
      </c>
    </row>
    <row r="6758" spans="1:13" x14ac:dyDescent="0.3">
      <c r="A6758" s="2">
        <v>202403</v>
      </c>
      <c r="B6758" s="19">
        <f>DATE(表格1[[#This Row],[年]],表格1[[#This Row],[月]],1)</f>
        <v>45352</v>
      </c>
      <c r="C6758" s="2" t="str">
        <f>LEFT(表格1[[#This Row],[年月]],4)</f>
        <v>2024</v>
      </c>
      <c r="D6758" s="2" t="str">
        <f>RIGHT(表格1[[#This Row],[年月]],2)</f>
        <v>03</v>
      </c>
      <c r="E6758" s="5">
        <v>10016000</v>
      </c>
      <c r="F6758" s="2" t="str">
        <f>VLOOKUP(TEXT(表格1[[#This Row],[地區]],"00000000"),縣市代碼,2,0)</f>
        <v>澎湖縣</v>
      </c>
      <c r="G6758" s="2" t="s">
        <v>5</v>
      </c>
      <c r="H6758" s="13">
        <v>8897</v>
      </c>
      <c r="I6758" s="14">
        <v>28076695</v>
      </c>
      <c r="J6758" s="14">
        <f>表格1[[#This Row],[信用卡交易筆數]]/1000</f>
        <v>8.8970000000000002</v>
      </c>
      <c r="K6758" s="14">
        <f>表格1[[#This Row],[信用卡交易金額'[新臺幣']]]/1000</f>
        <v>28076.695</v>
      </c>
      <c r="L6758" s="14">
        <f>表格1[[#This Row],[信用卡交易金額'[新臺幣']]]/1000000</f>
        <v>28.076695000000001</v>
      </c>
      <c r="M6758" s="14" t="str" cm="1">
        <f t="array" ref="M6758">_xlfn.TEXTJOIN("", TRUE, _xlfn.XLOOKUP(TRUE, VALUE(表格1[[#This Row],[年月]]) &lt;= VALUE($R$8:$R$12), $Q$8:$Q$12)) &amp; "年度"</f>
        <v>2024年度</v>
      </c>
    </row>
    <row r="6759" spans="1:13" x14ac:dyDescent="0.3">
      <c r="A6759" s="2">
        <v>202403</v>
      </c>
      <c r="B6759" s="19">
        <f>DATE(表格1[[#This Row],[年]],表格1[[#This Row],[月]],1)</f>
        <v>45352</v>
      </c>
      <c r="C6759" s="2" t="str">
        <f>LEFT(表格1[[#This Row],[年月]],4)</f>
        <v>2024</v>
      </c>
      <c r="D6759" s="2" t="str">
        <f>RIGHT(表格1[[#This Row],[年月]],2)</f>
        <v>03</v>
      </c>
      <c r="E6759" s="5">
        <v>10016000</v>
      </c>
      <c r="F6759" s="2" t="str">
        <f>VLOOKUP(TEXT(表格1[[#This Row],[地區]],"00000000"),縣市代碼,2,0)</f>
        <v>澎湖縣</v>
      </c>
      <c r="G6759" s="2" t="s">
        <v>6</v>
      </c>
      <c r="H6759" s="13">
        <v>14754</v>
      </c>
      <c r="I6759" s="14">
        <v>48513493</v>
      </c>
      <c r="J6759" s="14">
        <f>表格1[[#This Row],[信用卡交易筆數]]/1000</f>
        <v>14.754</v>
      </c>
      <c r="K6759" s="14">
        <f>表格1[[#This Row],[信用卡交易金額'[新臺幣']]]/1000</f>
        <v>48513.493000000002</v>
      </c>
      <c r="L6759" s="14">
        <f>表格1[[#This Row],[信用卡交易金額'[新臺幣']]]/1000000</f>
        <v>48.513492999999997</v>
      </c>
      <c r="M6759" s="14" t="str" cm="1">
        <f t="array" ref="M6759">_xlfn.TEXTJOIN("", TRUE, _xlfn.XLOOKUP(TRUE, VALUE(表格1[[#This Row],[年月]]) &lt;= VALUE($R$8:$R$12), $Q$8:$Q$12)) &amp; "年度"</f>
        <v>2024年度</v>
      </c>
    </row>
    <row r="6760" spans="1:13" x14ac:dyDescent="0.3">
      <c r="A6760" s="2">
        <v>202403</v>
      </c>
      <c r="B6760" s="19">
        <f>DATE(表格1[[#This Row],[年]],表格1[[#This Row],[月]],1)</f>
        <v>45352</v>
      </c>
      <c r="C6760" s="2" t="str">
        <f>LEFT(表格1[[#This Row],[年月]],4)</f>
        <v>2024</v>
      </c>
      <c r="D6760" s="2" t="str">
        <f>RIGHT(表格1[[#This Row],[年月]],2)</f>
        <v>03</v>
      </c>
      <c r="E6760" s="5">
        <v>10016000</v>
      </c>
      <c r="F6760" s="2" t="str">
        <f>VLOOKUP(TEXT(表格1[[#This Row],[地區]],"00000000"),縣市代碼,2,0)</f>
        <v>澎湖縣</v>
      </c>
      <c r="G6760" s="2" t="s">
        <v>7</v>
      </c>
      <c r="H6760" s="13">
        <v>79295</v>
      </c>
      <c r="I6760" s="14">
        <v>116168327</v>
      </c>
      <c r="J6760" s="14">
        <f>表格1[[#This Row],[信用卡交易筆數]]/1000</f>
        <v>79.295000000000002</v>
      </c>
      <c r="K6760" s="14">
        <f>表格1[[#This Row],[信用卡交易金額'[新臺幣']]]/1000</f>
        <v>116168.327</v>
      </c>
      <c r="L6760" s="14">
        <f>表格1[[#This Row],[信用卡交易金額'[新臺幣']]]/1000000</f>
        <v>116.16832700000001</v>
      </c>
      <c r="M6760" s="14" t="str" cm="1">
        <f t="array" ref="M6760">_xlfn.TEXTJOIN("", TRUE, _xlfn.XLOOKUP(TRUE, VALUE(表格1[[#This Row],[年月]]) &lt;= VALUE($R$8:$R$12), $Q$8:$Q$12)) &amp; "年度"</f>
        <v>2024年度</v>
      </c>
    </row>
    <row r="6761" spans="1:13" x14ac:dyDescent="0.3">
      <c r="A6761" s="2">
        <v>202403</v>
      </c>
      <c r="B6761" s="19">
        <f>DATE(表格1[[#This Row],[年]],表格1[[#This Row],[月]],1)</f>
        <v>45352</v>
      </c>
      <c r="C6761" s="2" t="str">
        <f>LEFT(表格1[[#This Row],[年月]],4)</f>
        <v>2024</v>
      </c>
      <c r="D6761" s="2" t="str">
        <f>RIGHT(表格1[[#This Row],[年月]],2)</f>
        <v>03</v>
      </c>
      <c r="E6761" s="5">
        <v>10016000</v>
      </c>
      <c r="F6761" s="2" t="str">
        <f>VLOOKUP(TEXT(表格1[[#This Row],[地區]],"00000000"),縣市代碼,2,0)</f>
        <v>澎湖縣</v>
      </c>
      <c r="G6761" s="2" t="s">
        <v>8</v>
      </c>
      <c r="H6761" s="13">
        <v>61062</v>
      </c>
      <c r="I6761" s="14">
        <v>94758230</v>
      </c>
      <c r="J6761" s="14">
        <f>表格1[[#This Row],[信用卡交易筆數]]/1000</f>
        <v>61.061999999999998</v>
      </c>
      <c r="K6761" s="14">
        <f>表格1[[#This Row],[信用卡交易金額'[新臺幣']]]/1000</f>
        <v>94758.23</v>
      </c>
      <c r="L6761" s="14">
        <f>表格1[[#This Row],[信用卡交易金額'[新臺幣']]]/1000000</f>
        <v>94.758229999999998</v>
      </c>
      <c r="M6761" s="14" t="str" cm="1">
        <f t="array" ref="M6761">_xlfn.TEXTJOIN("", TRUE, _xlfn.XLOOKUP(TRUE, VALUE(表格1[[#This Row],[年月]]) &lt;= VALUE($R$8:$R$12), $Q$8:$Q$12)) &amp; "年度"</f>
        <v>2024年度</v>
      </c>
    </row>
    <row r="6762" spans="1:13" x14ac:dyDescent="0.3">
      <c r="A6762" s="2">
        <v>202403</v>
      </c>
      <c r="B6762" s="19">
        <f>DATE(表格1[[#This Row],[年]],表格1[[#This Row],[月]],1)</f>
        <v>45352</v>
      </c>
      <c r="C6762" s="2" t="str">
        <f>LEFT(表格1[[#This Row],[年月]],4)</f>
        <v>2024</v>
      </c>
      <c r="D6762" s="2" t="str">
        <f>RIGHT(表格1[[#This Row],[年月]],2)</f>
        <v>03</v>
      </c>
      <c r="E6762" s="5">
        <v>10016000</v>
      </c>
      <c r="F6762" s="2" t="str">
        <f>VLOOKUP(TEXT(表格1[[#This Row],[地區]],"00000000"),縣市代碼,2,0)</f>
        <v>澎湖縣</v>
      </c>
      <c r="G6762" s="2" t="s">
        <v>9</v>
      </c>
      <c r="H6762" s="13">
        <v>110303</v>
      </c>
      <c r="I6762" s="14">
        <v>129392306</v>
      </c>
      <c r="J6762" s="14">
        <f>表格1[[#This Row],[信用卡交易筆數]]/1000</f>
        <v>110.303</v>
      </c>
      <c r="K6762" s="14">
        <f>表格1[[#This Row],[信用卡交易金額'[新臺幣']]]/1000</f>
        <v>129392.306</v>
      </c>
      <c r="L6762" s="14">
        <f>表格1[[#This Row],[信用卡交易金額'[新臺幣']]]/1000000</f>
        <v>129.39230599999999</v>
      </c>
      <c r="M6762" s="14" t="str" cm="1">
        <f t="array" ref="M6762">_xlfn.TEXTJOIN("", TRUE, _xlfn.XLOOKUP(TRUE, VALUE(表格1[[#This Row],[年月]]) &lt;= VALUE($R$8:$R$12), $Q$8:$Q$12)) &amp; "年度"</f>
        <v>2024年度</v>
      </c>
    </row>
    <row r="6763" spans="1:13" x14ac:dyDescent="0.3">
      <c r="A6763" s="2">
        <v>202403</v>
      </c>
      <c r="B6763" s="19">
        <f>DATE(表格1[[#This Row],[年]],表格1[[#This Row],[月]],1)</f>
        <v>45352</v>
      </c>
      <c r="C6763" s="2" t="str">
        <f>LEFT(表格1[[#This Row],[年月]],4)</f>
        <v>2024</v>
      </c>
      <c r="D6763" s="2" t="str">
        <f>RIGHT(表格1[[#This Row],[年月]],2)</f>
        <v>03</v>
      </c>
      <c r="E6763" s="5">
        <v>10016000</v>
      </c>
      <c r="F6763" s="2" t="str">
        <f>VLOOKUP(TEXT(表格1[[#This Row],[地區]],"00000000"),縣市代碼,2,0)</f>
        <v>澎湖縣</v>
      </c>
      <c r="G6763" s="2" t="s">
        <v>10</v>
      </c>
      <c r="H6763" s="13">
        <v>52229</v>
      </c>
      <c r="I6763" s="14">
        <v>146606533</v>
      </c>
      <c r="J6763" s="14">
        <f>表格1[[#This Row],[信用卡交易筆數]]/1000</f>
        <v>52.228999999999999</v>
      </c>
      <c r="K6763" s="14">
        <f>表格1[[#This Row],[信用卡交易金額'[新臺幣']]]/1000</f>
        <v>146606.533</v>
      </c>
      <c r="L6763" s="14">
        <f>表格1[[#This Row],[信用卡交易金額'[新臺幣']]]/1000000</f>
        <v>146.60653300000001</v>
      </c>
      <c r="M6763" s="14" t="str" cm="1">
        <f t="array" ref="M6763">_xlfn.TEXTJOIN("", TRUE, _xlfn.XLOOKUP(TRUE, VALUE(表格1[[#This Row],[年月]]) &lt;= VALUE($R$8:$R$12), $Q$8:$Q$12)) &amp; "年度"</f>
        <v>2024年度</v>
      </c>
    </row>
    <row r="6764" spans="1:13" x14ac:dyDescent="0.3">
      <c r="A6764" s="2">
        <v>202403</v>
      </c>
      <c r="B6764" s="19">
        <f>DATE(表格1[[#This Row],[年]],表格1[[#This Row],[月]],1)</f>
        <v>45352</v>
      </c>
      <c r="C6764" s="2" t="str">
        <f>LEFT(表格1[[#This Row],[年月]],4)</f>
        <v>2024</v>
      </c>
      <c r="D6764" s="2" t="str">
        <f>RIGHT(表格1[[#This Row],[年月]],2)</f>
        <v>03</v>
      </c>
      <c r="E6764" s="5" t="s">
        <v>62</v>
      </c>
      <c r="F6764" s="2" t="str">
        <f>VLOOKUP(TEXT(表格1[[#This Row],[地區]],"00000000"),縣市代碼,2,0)</f>
        <v>金門縣</v>
      </c>
      <c r="G6764" s="2" t="s">
        <v>4</v>
      </c>
      <c r="H6764" s="13">
        <v>102680</v>
      </c>
      <c r="I6764" s="14">
        <v>52478040</v>
      </c>
      <c r="J6764" s="14">
        <f>表格1[[#This Row],[信用卡交易筆數]]/1000</f>
        <v>102.68</v>
      </c>
      <c r="K6764" s="14">
        <f>表格1[[#This Row],[信用卡交易金額'[新臺幣']]]/1000</f>
        <v>52478.04</v>
      </c>
      <c r="L6764" s="14">
        <f>表格1[[#This Row],[信用卡交易金額'[新臺幣']]]/1000000</f>
        <v>52.47804</v>
      </c>
      <c r="M6764" s="14" t="str" cm="1">
        <f t="array" ref="M6764">_xlfn.TEXTJOIN("", TRUE, _xlfn.XLOOKUP(TRUE, VALUE(表格1[[#This Row],[年月]]) &lt;= VALUE($R$8:$R$12), $Q$8:$Q$12)) &amp; "年度"</f>
        <v>2024年度</v>
      </c>
    </row>
    <row r="6765" spans="1:13" x14ac:dyDescent="0.3">
      <c r="A6765" s="2">
        <v>202403</v>
      </c>
      <c r="B6765" s="19">
        <f>DATE(表格1[[#This Row],[年]],表格1[[#This Row],[月]],1)</f>
        <v>45352</v>
      </c>
      <c r="C6765" s="2" t="str">
        <f>LEFT(表格1[[#This Row],[年月]],4)</f>
        <v>2024</v>
      </c>
      <c r="D6765" s="2" t="str">
        <f>RIGHT(表格1[[#This Row],[年月]],2)</f>
        <v>03</v>
      </c>
      <c r="E6765" s="5" t="s">
        <v>62</v>
      </c>
      <c r="F6765" s="2" t="str">
        <f>VLOOKUP(TEXT(表格1[[#This Row],[地區]],"00000000"),縣市代碼,2,0)</f>
        <v>金門縣</v>
      </c>
      <c r="G6765" s="2" t="s">
        <v>5</v>
      </c>
      <c r="H6765" s="13">
        <v>6255</v>
      </c>
      <c r="I6765" s="14">
        <v>19841747</v>
      </c>
      <c r="J6765" s="14">
        <f>表格1[[#This Row],[信用卡交易筆數]]/1000</f>
        <v>6.2549999999999999</v>
      </c>
      <c r="K6765" s="14">
        <f>表格1[[#This Row],[信用卡交易金額'[新臺幣']]]/1000</f>
        <v>19841.746999999999</v>
      </c>
      <c r="L6765" s="14">
        <f>表格1[[#This Row],[信用卡交易金額'[新臺幣']]]/1000000</f>
        <v>19.841747000000002</v>
      </c>
      <c r="M6765" s="14" t="str" cm="1">
        <f t="array" ref="M6765">_xlfn.TEXTJOIN("", TRUE, _xlfn.XLOOKUP(TRUE, VALUE(表格1[[#This Row],[年月]]) &lt;= VALUE($R$8:$R$12), $Q$8:$Q$12)) &amp; "年度"</f>
        <v>2024年度</v>
      </c>
    </row>
    <row r="6766" spans="1:13" x14ac:dyDescent="0.3">
      <c r="A6766" s="2">
        <v>202403</v>
      </c>
      <c r="B6766" s="19">
        <f>DATE(表格1[[#This Row],[年]],表格1[[#This Row],[月]],1)</f>
        <v>45352</v>
      </c>
      <c r="C6766" s="2" t="str">
        <f>LEFT(表格1[[#This Row],[年月]],4)</f>
        <v>2024</v>
      </c>
      <c r="D6766" s="2" t="str">
        <f>RIGHT(表格1[[#This Row],[年月]],2)</f>
        <v>03</v>
      </c>
      <c r="E6766" s="5" t="s">
        <v>62</v>
      </c>
      <c r="F6766" s="2" t="str">
        <f>VLOOKUP(TEXT(表格1[[#This Row],[地區]],"00000000"),縣市代碼,2,0)</f>
        <v>金門縣</v>
      </c>
      <c r="G6766" s="2" t="s">
        <v>6</v>
      </c>
      <c r="H6766" s="13">
        <v>11123</v>
      </c>
      <c r="I6766" s="14">
        <v>37186501</v>
      </c>
      <c r="J6766" s="14">
        <f>表格1[[#This Row],[信用卡交易筆數]]/1000</f>
        <v>11.122999999999999</v>
      </c>
      <c r="K6766" s="14">
        <f>表格1[[#This Row],[信用卡交易金額'[新臺幣']]]/1000</f>
        <v>37186.500999999997</v>
      </c>
      <c r="L6766" s="14">
        <f>表格1[[#This Row],[信用卡交易金額'[新臺幣']]]/1000000</f>
        <v>37.186501</v>
      </c>
      <c r="M6766" s="14" t="str" cm="1">
        <f t="array" ref="M6766">_xlfn.TEXTJOIN("", TRUE, _xlfn.XLOOKUP(TRUE, VALUE(表格1[[#This Row],[年月]]) &lt;= VALUE($R$8:$R$12), $Q$8:$Q$12)) &amp; "年度"</f>
        <v>2024年度</v>
      </c>
    </row>
    <row r="6767" spans="1:13" x14ac:dyDescent="0.3">
      <c r="A6767" s="2">
        <v>202403</v>
      </c>
      <c r="B6767" s="19">
        <f>DATE(表格1[[#This Row],[年]],表格1[[#This Row],[月]],1)</f>
        <v>45352</v>
      </c>
      <c r="C6767" s="2" t="str">
        <f>LEFT(表格1[[#This Row],[年月]],4)</f>
        <v>2024</v>
      </c>
      <c r="D6767" s="2" t="str">
        <f>RIGHT(表格1[[#This Row],[年月]],2)</f>
        <v>03</v>
      </c>
      <c r="E6767" s="5" t="s">
        <v>62</v>
      </c>
      <c r="F6767" s="2" t="str">
        <f>VLOOKUP(TEXT(表格1[[#This Row],[地區]],"00000000"),縣市代碼,2,0)</f>
        <v>金門縣</v>
      </c>
      <c r="G6767" s="2" t="s">
        <v>7</v>
      </c>
      <c r="H6767" s="13">
        <v>50665</v>
      </c>
      <c r="I6767" s="14">
        <v>74021413</v>
      </c>
      <c r="J6767" s="14">
        <f>表格1[[#This Row],[信用卡交易筆數]]/1000</f>
        <v>50.664999999999999</v>
      </c>
      <c r="K6767" s="14">
        <f>表格1[[#This Row],[信用卡交易金額'[新臺幣']]]/1000</f>
        <v>74021.413</v>
      </c>
      <c r="L6767" s="14">
        <f>表格1[[#This Row],[信用卡交易金額'[新臺幣']]]/1000000</f>
        <v>74.021412999999995</v>
      </c>
      <c r="M6767" s="14" t="str" cm="1">
        <f t="array" ref="M6767">_xlfn.TEXTJOIN("", TRUE, _xlfn.XLOOKUP(TRUE, VALUE(表格1[[#This Row],[年月]]) &lt;= VALUE($R$8:$R$12), $Q$8:$Q$12)) &amp; "年度"</f>
        <v>2024年度</v>
      </c>
    </row>
    <row r="6768" spans="1:13" x14ac:dyDescent="0.3">
      <c r="A6768" s="2">
        <v>202403</v>
      </c>
      <c r="B6768" s="19">
        <f>DATE(表格1[[#This Row],[年]],表格1[[#This Row],[月]],1)</f>
        <v>45352</v>
      </c>
      <c r="C6768" s="2" t="str">
        <f>LEFT(表格1[[#This Row],[年月]],4)</f>
        <v>2024</v>
      </c>
      <c r="D6768" s="2" t="str">
        <f>RIGHT(表格1[[#This Row],[年月]],2)</f>
        <v>03</v>
      </c>
      <c r="E6768" s="5" t="s">
        <v>62</v>
      </c>
      <c r="F6768" s="2" t="str">
        <f>VLOOKUP(TEXT(表格1[[#This Row],[地區]],"00000000"),縣市代碼,2,0)</f>
        <v>金門縣</v>
      </c>
      <c r="G6768" s="2" t="s">
        <v>8</v>
      </c>
      <c r="H6768" s="13">
        <v>46899</v>
      </c>
      <c r="I6768" s="14">
        <v>67052465</v>
      </c>
      <c r="J6768" s="14">
        <f>表格1[[#This Row],[信用卡交易筆數]]/1000</f>
        <v>46.899000000000001</v>
      </c>
      <c r="K6768" s="14">
        <f>表格1[[#This Row],[信用卡交易金額'[新臺幣']]]/1000</f>
        <v>67052.464999999997</v>
      </c>
      <c r="L6768" s="14">
        <f>表格1[[#This Row],[信用卡交易金額'[新臺幣']]]/1000000</f>
        <v>67.052464999999998</v>
      </c>
      <c r="M6768" s="14" t="str" cm="1">
        <f t="array" ref="M6768">_xlfn.TEXTJOIN("", TRUE, _xlfn.XLOOKUP(TRUE, VALUE(表格1[[#This Row],[年月]]) &lt;= VALUE($R$8:$R$12), $Q$8:$Q$12)) &amp; "年度"</f>
        <v>2024年度</v>
      </c>
    </row>
    <row r="6769" spans="1:13" x14ac:dyDescent="0.3">
      <c r="A6769" s="2">
        <v>202403</v>
      </c>
      <c r="B6769" s="19">
        <f>DATE(表格1[[#This Row],[年]],表格1[[#This Row],[月]],1)</f>
        <v>45352</v>
      </c>
      <c r="C6769" s="2" t="str">
        <f>LEFT(表格1[[#This Row],[年月]],4)</f>
        <v>2024</v>
      </c>
      <c r="D6769" s="2" t="str">
        <f>RIGHT(表格1[[#This Row],[年月]],2)</f>
        <v>03</v>
      </c>
      <c r="E6769" s="5" t="s">
        <v>62</v>
      </c>
      <c r="F6769" s="2" t="str">
        <f>VLOOKUP(TEXT(表格1[[#This Row],[地區]],"00000000"),縣市代碼,2,0)</f>
        <v>金門縣</v>
      </c>
      <c r="G6769" s="2" t="s">
        <v>9</v>
      </c>
      <c r="H6769" s="13">
        <v>108937</v>
      </c>
      <c r="I6769" s="14">
        <v>113529358</v>
      </c>
      <c r="J6769" s="14">
        <f>表格1[[#This Row],[信用卡交易筆數]]/1000</f>
        <v>108.937</v>
      </c>
      <c r="K6769" s="14">
        <f>表格1[[#This Row],[信用卡交易金額'[新臺幣']]]/1000</f>
        <v>113529.35799999999</v>
      </c>
      <c r="L6769" s="14">
        <f>表格1[[#This Row],[信用卡交易金額'[新臺幣']]]/1000000</f>
        <v>113.529358</v>
      </c>
      <c r="M6769" s="14" t="str" cm="1">
        <f t="array" ref="M6769">_xlfn.TEXTJOIN("", TRUE, _xlfn.XLOOKUP(TRUE, VALUE(表格1[[#This Row],[年月]]) &lt;= VALUE($R$8:$R$12), $Q$8:$Q$12)) &amp; "年度"</f>
        <v>2024年度</v>
      </c>
    </row>
    <row r="6770" spans="1:13" x14ac:dyDescent="0.3">
      <c r="A6770" s="2">
        <v>202403</v>
      </c>
      <c r="B6770" s="19">
        <f>DATE(表格1[[#This Row],[年]],表格1[[#This Row],[月]],1)</f>
        <v>45352</v>
      </c>
      <c r="C6770" s="2" t="str">
        <f>LEFT(表格1[[#This Row],[年月]],4)</f>
        <v>2024</v>
      </c>
      <c r="D6770" s="2" t="str">
        <f>RIGHT(表格1[[#This Row],[年月]],2)</f>
        <v>03</v>
      </c>
      <c r="E6770" s="5" t="s">
        <v>62</v>
      </c>
      <c r="F6770" s="2" t="str">
        <f>VLOOKUP(TEXT(表格1[[#This Row],[地區]],"00000000"),縣市代碼,2,0)</f>
        <v>金門縣</v>
      </c>
      <c r="G6770" s="2" t="s">
        <v>10</v>
      </c>
      <c r="H6770" s="13">
        <v>43193</v>
      </c>
      <c r="I6770" s="14">
        <v>112799378</v>
      </c>
      <c r="J6770" s="14">
        <f>表格1[[#This Row],[信用卡交易筆數]]/1000</f>
        <v>43.192999999999998</v>
      </c>
      <c r="K6770" s="14">
        <f>表格1[[#This Row],[信用卡交易金額'[新臺幣']]]/1000</f>
        <v>112799.378</v>
      </c>
      <c r="L6770" s="14">
        <f>表格1[[#This Row],[信用卡交易金額'[新臺幣']]]/1000000</f>
        <v>112.799378</v>
      </c>
      <c r="M6770" s="14" t="str" cm="1">
        <f t="array" ref="M6770">_xlfn.TEXTJOIN("", TRUE, _xlfn.XLOOKUP(TRUE, VALUE(表格1[[#This Row],[年月]]) &lt;= VALUE($R$8:$R$12), $Q$8:$Q$12)) &amp; "年度"</f>
        <v>2024年度</v>
      </c>
    </row>
    <row r="6771" spans="1:13" x14ac:dyDescent="0.3">
      <c r="A6771" s="2">
        <v>202403</v>
      </c>
      <c r="B6771" s="19">
        <f>DATE(表格1[[#This Row],[年]],表格1[[#This Row],[月]],1)</f>
        <v>45352</v>
      </c>
      <c r="C6771" s="2" t="str">
        <f>LEFT(表格1[[#This Row],[年月]],4)</f>
        <v>2024</v>
      </c>
      <c r="D6771" s="2" t="str">
        <f>RIGHT(表格1[[#This Row],[年月]],2)</f>
        <v>03</v>
      </c>
      <c r="E6771" s="5">
        <v>9007000</v>
      </c>
      <c r="F6771" s="2" t="str">
        <f>VLOOKUP(TEXT(表格1[[#This Row],[地區]],"00000000"),縣市代碼,2,0)</f>
        <v>連江縣</v>
      </c>
      <c r="G6771" s="2" t="s">
        <v>4</v>
      </c>
      <c r="H6771" s="13">
        <v>18477</v>
      </c>
      <c r="I6771" s="14">
        <v>7845674</v>
      </c>
      <c r="J6771" s="14">
        <f>表格1[[#This Row],[信用卡交易筆數]]/1000</f>
        <v>18.477</v>
      </c>
      <c r="K6771" s="14">
        <f>表格1[[#This Row],[信用卡交易金額'[新臺幣']]]/1000</f>
        <v>7845.674</v>
      </c>
      <c r="L6771" s="14">
        <f>表格1[[#This Row],[信用卡交易金額'[新臺幣']]]/1000000</f>
        <v>7.8456739999999998</v>
      </c>
      <c r="M6771" s="14" t="str" cm="1">
        <f t="array" ref="M6771">_xlfn.TEXTJOIN("", TRUE, _xlfn.XLOOKUP(TRUE, VALUE(表格1[[#This Row],[年月]]) &lt;= VALUE($R$8:$R$12), $Q$8:$Q$12)) &amp; "年度"</f>
        <v>2024年度</v>
      </c>
    </row>
    <row r="6772" spans="1:13" x14ac:dyDescent="0.3">
      <c r="A6772" s="2">
        <v>202403</v>
      </c>
      <c r="B6772" s="19">
        <f>DATE(表格1[[#This Row],[年]],表格1[[#This Row],[月]],1)</f>
        <v>45352</v>
      </c>
      <c r="C6772" s="2" t="str">
        <f>LEFT(表格1[[#This Row],[年月]],4)</f>
        <v>2024</v>
      </c>
      <c r="D6772" s="2" t="str">
        <f>RIGHT(表格1[[#This Row],[年月]],2)</f>
        <v>03</v>
      </c>
      <c r="E6772" s="5">
        <v>9007000</v>
      </c>
      <c r="F6772" s="2" t="str">
        <f>VLOOKUP(TEXT(表格1[[#This Row],[地區]],"00000000"),縣市代碼,2,0)</f>
        <v>連江縣</v>
      </c>
      <c r="G6772" s="2" t="s">
        <v>5</v>
      </c>
      <c r="H6772" s="13">
        <v>1050</v>
      </c>
      <c r="I6772" s="14">
        <v>3946295</v>
      </c>
      <c r="J6772" s="14">
        <f>表格1[[#This Row],[信用卡交易筆數]]/1000</f>
        <v>1.05</v>
      </c>
      <c r="K6772" s="14">
        <f>表格1[[#This Row],[信用卡交易金額'[新臺幣']]]/1000</f>
        <v>3946.2950000000001</v>
      </c>
      <c r="L6772" s="14">
        <f>表格1[[#This Row],[信用卡交易金額'[新臺幣']]]/1000000</f>
        <v>3.9462950000000001</v>
      </c>
      <c r="M6772" s="14" t="str" cm="1">
        <f t="array" ref="M6772">_xlfn.TEXTJOIN("", TRUE, _xlfn.XLOOKUP(TRUE, VALUE(表格1[[#This Row],[年月]]) &lt;= VALUE($R$8:$R$12), $Q$8:$Q$12)) &amp; "年度"</f>
        <v>2024年度</v>
      </c>
    </row>
    <row r="6773" spans="1:13" x14ac:dyDescent="0.3">
      <c r="A6773" s="2">
        <v>202403</v>
      </c>
      <c r="B6773" s="19">
        <f>DATE(表格1[[#This Row],[年]],表格1[[#This Row],[月]],1)</f>
        <v>45352</v>
      </c>
      <c r="C6773" s="2" t="str">
        <f>LEFT(表格1[[#This Row],[年月]],4)</f>
        <v>2024</v>
      </c>
      <c r="D6773" s="2" t="str">
        <f>RIGHT(表格1[[#This Row],[年月]],2)</f>
        <v>03</v>
      </c>
      <c r="E6773" s="5">
        <v>9007000</v>
      </c>
      <c r="F6773" s="2" t="str">
        <f>VLOOKUP(TEXT(表格1[[#This Row],[地區]],"00000000"),縣市代碼,2,0)</f>
        <v>連江縣</v>
      </c>
      <c r="G6773" s="2" t="s">
        <v>6</v>
      </c>
      <c r="H6773" s="13">
        <v>1933</v>
      </c>
      <c r="I6773" s="14">
        <v>4833048</v>
      </c>
      <c r="J6773" s="14">
        <f>表格1[[#This Row],[信用卡交易筆數]]/1000</f>
        <v>1.9330000000000001</v>
      </c>
      <c r="K6773" s="14">
        <f>表格1[[#This Row],[信用卡交易金額'[新臺幣']]]/1000</f>
        <v>4833.0479999999998</v>
      </c>
      <c r="L6773" s="14">
        <f>表格1[[#This Row],[信用卡交易金額'[新臺幣']]]/1000000</f>
        <v>4.8330479999999998</v>
      </c>
      <c r="M6773" s="14" t="str" cm="1">
        <f t="array" ref="M6773">_xlfn.TEXTJOIN("", TRUE, _xlfn.XLOOKUP(TRUE, VALUE(表格1[[#This Row],[年月]]) &lt;= VALUE($R$8:$R$12), $Q$8:$Q$12)) &amp; "年度"</f>
        <v>2024年度</v>
      </c>
    </row>
    <row r="6774" spans="1:13" x14ac:dyDescent="0.3">
      <c r="A6774" s="2">
        <v>202403</v>
      </c>
      <c r="B6774" s="19">
        <f>DATE(表格1[[#This Row],[年]],表格1[[#This Row],[月]],1)</f>
        <v>45352</v>
      </c>
      <c r="C6774" s="2" t="str">
        <f>LEFT(表格1[[#This Row],[年月]],4)</f>
        <v>2024</v>
      </c>
      <c r="D6774" s="2" t="str">
        <f>RIGHT(表格1[[#This Row],[年月]],2)</f>
        <v>03</v>
      </c>
      <c r="E6774" s="5">
        <v>9007000</v>
      </c>
      <c r="F6774" s="2" t="str">
        <f>VLOOKUP(TEXT(表格1[[#This Row],[地區]],"00000000"),縣市代碼,2,0)</f>
        <v>連江縣</v>
      </c>
      <c r="G6774" s="2" t="s">
        <v>7</v>
      </c>
      <c r="H6774" s="13">
        <v>11078</v>
      </c>
      <c r="I6774" s="14">
        <v>16231238</v>
      </c>
      <c r="J6774" s="14">
        <f>表格1[[#This Row],[信用卡交易筆數]]/1000</f>
        <v>11.077999999999999</v>
      </c>
      <c r="K6774" s="14">
        <f>表格1[[#This Row],[信用卡交易金額'[新臺幣']]]/1000</f>
        <v>16231.237999999999</v>
      </c>
      <c r="L6774" s="14">
        <f>表格1[[#This Row],[信用卡交易金額'[新臺幣']]]/1000000</f>
        <v>16.231238000000001</v>
      </c>
      <c r="M6774" s="14" t="str" cm="1">
        <f t="array" ref="M6774">_xlfn.TEXTJOIN("", TRUE, _xlfn.XLOOKUP(TRUE, VALUE(表格1[[#This Row],[年月]]) &lt;= VALUE($R$8:$R$12), $Q$8:$Q$12)) &amp; "年度"</f>
        <v>2024年度</v>
      </c>
    </row>
    <row r="6775" spans="1:13" x14ac:dyDescent="0.3">
      <c r="A6775" s="2">
        <v>202403</v>
      </c>
      <c r="B6775" s="19">
        <f>DATE(表格1[[#This Row],[年]],表格1[[#This Row],[月]],1)</f>
        <v>45352</v>
      </c>
      <c r="C6775" s="2" t="str">
        <f>LEFT(表格1[[#This Row],[年月]],4)</f>
        <v>2024</v>
      </c>
      <c r="D6775" s="2" t="str">
        <f>RIGHT(表格1[[#This Row],[年月]],2)</f>
        <v>03</v>
      </c>
      <c r="E6775" s="5">
        <v>9007000</v>
      </c>
      <c r="F6775" s="2" t="str">
        <f>VLOOKUP(TEXT(表格1[[#This Row],[地區]],"00000000"),縣市代碼,2,0)</f>
        <v>連江縣</v>
      </c>
      <c r="G6775" s="2" t="s">
        <v>8</v>
      </c>
      <c r="H6775" s="13">
        <v>9928</v>
      </c>
      <c r="I6775" s="14">
        <v>14414793</v>
      </c>
      <c r="J6775" s="14">
        <f>表格1[[#This Row],[信用卡交易筆數]]/1000</f>
        <v>9.9280000000000008</v>
      </c>
      <c r="K6775" s="14">
        <f>表格1[[#This Row],[信用卡交易金額'[新臺幣']]]/1000</f>
        <v>14414.793</v>
      </c>
      <c r="L6775" s="14">
        <f>表格1[[#This Row],[信用卡交易金額'[新臺幣']]]/1000000</f>
        <v>14.414793</v>
      </c>
      <c r="M6775" s="14" t="str" cm="1">
        <f t="array" ref="M6775">_xlfn.TEXTJOIN("", TRUE, _xlfn.XLOOKUP(TRUE, VALUE(表格1[[#This Row],[年月]]) &lt;= VALUE($R$8:$R$12), $Q$8:$Q$12)) &amp; "年度"</f>
        <v>2024年度</v>
      </c>
    </row>
    <row r="6776" spans="1:13" x14ac:dyDescent="0.3">
      <c r="A6776" s="2">
        <v>202403</v>
      </c>
      <c r="B6776" s="19">
        <f>DATE(表格1[[#This Row],[年]],表格1[[#This Row],[月]],1)</f>
        <v>45352</v>
      </c>
      <c r="C6776" s="2" t="str">
        <f>LEFT(表格1[[#This Row],[年月]],4)</f>
        <v>2024</v>
      </c>
      <c r="D6776" s="2" t="str">
        <f>RIGHT(表格1[[#This Row],[年月]],2)</f>
        <v>03</v>
      </c>
      <c r="E6776" s="5">
        <v>9007000</v>
      </c>
      <c r="F6776" s="2" t="str">
        <f>VLOOKUP(TEXT(表格1[[#This Row],[地區]],"00000000"),縣市代碼,2,0)</f>
        <v>連江縣</v>
      </c>
      <c r="G6776" s="2" t="s">
        <v>9</v>
      </c>
      <c r="H6776" s="13">
        <v>13107</v>
      </c>
      <c r="I6776" s="14">
        <v>15077381</v>
      </c>
      <c r="J6776" s="14">
        <f>表格1[[#This Row],[信用卡交易筆數]]/1000</f>
        <v>13.106999999999999</v>
      </c>
      <c r="K6776" s="14">
        <f>表格1[[#This Row],[信用卡交易金額'[新臺幣']]]/1000</f>
        <v>15077.380999999999</v>
      </c>
      <c r="L6776" s="14">
        <f>表格1[[#This Row],[信用卡交易金額'[新臺幣']]]/1000000</f>
        <v>15.077381000000001</v>
      </c>
      <c r="M6776" s="14" t="str" cm="1">
        <f t="array" ref="M6776">_xlfn.TEXTJOIN("", TRUE, _xlfn.XLOOKUP(TRUE, VALUE(表格1[[#This Row],[年月]]) &lt;= VALUE($R$8:$R$12), $Q$8:$Q$12)) &amp; "年度"</f>
        <v>2024年度</v>
      </c>
    </row>
    <row r="6777" spans="1:13" x14ac:dyDescent="0.3">
      <c r="A6777" s="2">
        <v>202403</v>
      </c>
      <c r="B6777" s="19">
        <f>DATE(表格1[[#This Row],[年]],表格1[[#This Row],[月]],1)</f>
        <v>45352</v>
      </c>
      <c r="C6777" s="2" t="str">
        <f>LEFT(表格1[[#This Row],[年月]],4)</f>
        <v>2024</v>
      </c>
      <c r="D6777" s="2" t="str">
        <f>RIGHT(表格1[[#This Row],[年月]],2)</f>
        <v>03</v>
      </c>
      <c r="E6777" s="5">
        <v>9007000</v>
      </c>
      <c r="F6777" s="2" t="str">
        <f>VLOOKUP(TEXT(表格1[[#This Row],[地區]],"00000000"),縣市代碼,2,0)</f>
        <v>連江縣</v>
      </c>
      <c r="G6777" s="2" t="s">
        <v>10</v>
      </c>
      <c r="H6777" s="13">
        <v>7551</v>
      </c>
      <c r="I6777" s="14">
        <v>18999321</v>
      </c>
      <c r="J6777" s="14">
        <f>表格1[[#This Row],[信用卡交易筆數]]/1000</f>
        <v>7.5510000000000002</v>
      </c>
      <c r="K6777" s="14">
        <f>表格1[[#This Row],[信用卡交易金額'[新臺幣']]]/1000</f>
        <v>18999.321</v>
      </c>
      <c r="L6777" s="14">
        <f>表格1[[#This Row],[信用卡交易金額'[新臺幣']]]/1000000</f>
        <v>18.999320999999998</v>
      </c>
      <c r="M6777" s="14" t="str" cm="1">
        <f t="array" ref="M6777">_xlfn.TEXTJOIN("", TRUE, _xlfn.XLOOKUP(TRUE, VALUE(表格1[[#This Row],[年月]]) &lt;= VALUE($R$8:$R$12), $Q$8:$Q$12)) &amp; "年度"</f>
        <v>2024年度</v>
      </c>
    </row>
    <row r="6778" spans="1:13" x14ac:dyDescent="0.3">
      <c r="A6778" s="2">
        <v>202404</v>
      </c>
      <c r="B6778" s="19">
        <f>DATE(表格1[[#This Row],[年]],表格1[[#This Row],[月]],1)</f>
        <v>45383</v>
      </c>
      <c r="C6778" s="2" t="str">
        <f>LEFT(表格1[[#This Row],[年月]],4)</f>
        <v>2024</v>
      </c>
      <c r="D6778" s="2" t="str">
        <f>RIGHT(表格1[[#This Row],[年月]],2)</f>
        <v>04</v>
      </c>
      <c r="E6778" s="5">
        <v>63000000</v>
      </c>
      <c r="F6778" s="2" t="str">
        <f>VLOOKUP(TEXT(表格1[[#This Row],[地區]],"00000000"),縣市代碼,2,0)</f>
        <v>臺北市</v>
      </c>
      <c r="G6778" s="2" t="s">
        <v>4</v>
      </c>
      <c r="H6778" s="13">
        <v>13807906</v>
      </c>
      <c r="I6778" s="14">
        <v>7688820886</v>
      </c>
      <c r="J6778" s="14">
        <f>表格1[[#This Row],[信用卡交易筆數]]/1000</f>
        <v>13807.906000000001</v>
      </c>
      <c r="K6778" s="14">
        <f>表格1[[#This Row],[信用卡交易金額'[新臺幣']]]/1000</f>
        <v>7688820.8859999999</v>
      </c>
      <c r="L6778" s="14">
        <f>表格1[[#This Row],[信用卡交易金額'[新臺幣']]]/1000000</f>
        <v>7688.8208860000004</v>
      </c>
      <c r="M6778" s="14" t="str" cm="1">
        <f t="array" ref="M6778">_xlfn.TEXTJOIN("", TRUE, _xlfn.XLOOKUP(TRUE, VALUE(表格1[[#This Row],[年月]]) &lt;= VALUE($R$8:$R$12), $Q$8:$Q$12)) &amp; "年度"</f>
        <v>2024年度</v>
      </c>
    </row>
    <row r="6779" spans="1:13" x14ac:dyDescent="0.3">
      <c r="A6779" s="2">
        <v>202404</v>
      </c>
      <c r="B6779" s="19">
        <f>DATE(表格1[[#This Row],[年]],表格1[[#This Row],[月]],1)</f>
        <v>45383</v>
      </c>
      <c r="C6779" s="2" t="str">
        <f>LEFT(表格1[[#This Row],[年月]],4)</f>
        <v>2024</v>
      </c>
      <c r="D6779" s="2" t="str">
        <f>RIGHT(表格1[[#This Row],[年月]],2)</f>
        <v>04</v>
      </c>
      <c r="E6779" s="5">
        <v>63000000</v>
      </c>
      <c r="F6779" s="2" t="str">
        <f>VLOOKUP(TEXT(表格1[[#This Row],[地區]],"00000000"),縣市代碼,2,0)</f>
        <v>臺北市</v>
      </c>
      <c r="G6779" s="2" t="s">
        <v>5</v>
      </c>
      <c r="H6779" s="13">
        <v>705475</v>
      </c>
      <c r="I6779" s="14">
        <v>3076243534</v>
      </c>
      <c r="J6779" s="14">
        <f>表格1[[#This Row],[信用卡交易筆數]]/1000</f>
        <v>705.47500000000002</v>
      </c>
      <c r="K6779" s="14">
        <f>表格1[[#This Row],[信用卡交易金額'[新臺幣']]]/1000</f>
        <v>3076243.534</v>
      </c>
      <c r="L6779" s="14">
        <f>表格1[[#This Row],[信用卡交易金額'[新臺幣']]]/1000000</f>
        <v>3076.2435340000002</v>
      </c>
      <c r="M6779" s="14" t="str" cm="1">
        <f t="array" ref="M6779">_xlfn.TEXTJOIN("", TRUE, _xlfn.XLOOKUP(TRUE, VALUE(表格1[[#This Row],[年月]]) &lt;= VALUE($R$8:$R$12), $Q$8:$Q$12)) &amp; "年度"</f>
        <v>2024年度</v>
      </c>
    </row>
    <row r="6780" spans="1:13" x14ac:dyDescent="0.3">
      <c r="A6780" s="2">
        <v>202404</v>
      </c>
      <c r="B6780" s="19">
        <f>DATE(表格1[[#This Row],[年]],表格1[[#This Row],[月]],1)</f>
        <v>45383</v>
      </c>
      <c r="C6780" s="2" t="str">
        <f>LEFT(表格1[[#This Row],[年月]],4)</f>
        <v>2024</v>
      </c>
      <c r="D6780" s="2" t="str">
        <f>RIGHT(表格1[[#This Row],[年月]],2)</f>
        <v>04</v>
      </c>
      <c r="E6780" s="5">
        <v>63000000</v>
      </c>
      <c r="F6780" s="2" t="str">
        <f>VLOOKUP(TEXT(表格1[[#This Row],[地區]],"00000000"),縣市代碼,2,0)</f>
        <v>臺北市</v>
      </c>
      <c r="G6780" s="2" t="s">
        <v>6</v>
      </c>
      <c r="H6780" s="13">
        <v>919116</v>
      </c>
      <c r="I6780" s="14">
        <v>4561231662</v>
      </c>
      <c r="J6780" s="14">
        <f>表格1[[#This Row],[信用卡交易筆數]]/1000</f>
        <v>919.11599999999999</v>
      </c>
      <c r="K6780" s="14">
        <f>表格1[[#This Row],[信用卡交易金額'[新臺幣']]]/1000</f>
        <v>4561231.6619999995</v>
      </c>
      <c r="L6780" s="14">
        <f>表格1[[#This Row],[信用卡交易金額'[新臺幣']]]/1000000</f>
        <v>4561.2316620000001</v>
      </c>
      <c r="M6780" s="14" t="str" cm="1">
        <f t="array" ref="M6780">_xlfn.TEXTJOIN("", TRUE, _xlfn.XLOOKUP(TRUE, VALUE(表格1[[#This Row],[年月]]) &lt;= VALUE($R$8:$R$12), $Q$8:$Q$12)) &amp; "年度"</f>
        <v>2024年度</v>
      </c>
    </row>
    <row r="6781" spans="1:13" x14ac:dyDescent="0.3">
      <c r="A6781" s="2">
        <v>202404</v>
      </c>
      <c r="B6781" s="19">
        <f>DATE(表格1[[#This Row],[年]],表格1[[#This Row],[月]],1)</f>
        <v>45383</v>
      </c>
      <c r="C6781" s="2" t="str">
        <f>LEFT(表格1[[#This Row],[年月]],4)</f>
        <v>2024</v>
      </c>
      <c r="D6781" s="2" t="str">
        <f>RIGHT(表格1[[#This Row],[年月]],2)</f>
        <v>04</v>
      </c>
      <c r="E6781" s="5">
        <v>63000000</v>
      </c>
      <c r="F6781" s="2" t="str">
        <f>VLOOKUP(TEXT(表格1[[#This Row],[地區]],"00000000"),縣市代碼,2,0)</f>
        <v>臺北市</v>
      </c>
      <c r="G6781" s="2" t="s">
        <v>7</v>
      </c>
      <c r="H6781" s="13">
        <v>5254135</v>
      </c>
      <c r="I6781" s="14">
        <v>5898557319</v>
      </c>
      <c r="J6781" s="14">
        <f>表格1[[#This Row],[信用卡交易筆數]]/1000</f>
        <v>5254.1350000000002</v>
      </c>
      <c r="K6781" s="14">
        <f>表格1[[#This Row],[信用卡交易金額'[新臺幣']]]/1000</f>
        <v>5898557.3190000001</v>
      </c>
      <c r="L6781" s="14">
        <f>表格1[[#This Row],[信用卡交易金額'[新臺幣']]]/1000000</f>
        <v>5898.5573189999996</v>
      </c>
      <c r="M6781" s="14" t="str" cm="1">
        <f t="array" ref="M6781">_xlfn.TEXTJOIN("", TRUE, _xlfn.XLOOKUP(TRUE, VALUE(表格1[[#This Row],[年月]]) &lt;= VALUE($R$8:$R$12), $Q$8:$Q$12)) &amp; "年度"</f>
        <v>2024年度</v>
      </c>
    </row>
    <row r="6782" spans="1:13" x14ac:dyDescent="0.3">
      <c r="A6782" s="2">
        <v>202404</v>
      </c>
      <c r="B6782" s="19">
        <f>DATE(表格1[[#This Row],[年]],表格1[[#This Row],[月]],1)</f>
        <v>45383</v>
      </c>
      <c r="C6782" s="2" t="str">
        <f>LEFT(表格1[[#This Row],[年月]],4)</f>
        <v>2024</v>
      </c>
      <c r="D6782" s="2" t="str">
        <f>RIGHT(表格1[[#This Row],[年月]],2)</f>
        <v>04</v>
      </c>
      <c r="E6782" s="5">
        <v>63000000</v>
      </c>
      <c r="F6782" s="2" t="str">
        <f>VLOOKUP(TEXT(表格1[[#This Row],[地區]],"00000000"),縣市代碼,2,0)</f>
        <v>臺北市</v>
      </c>
      <c r="G6782" s="2" t="s">
        <v>8</v>
      </c>
      <c r="H6782" s="13">
        <v>4397559</v>
      </c>
      <c r="I6782" s="14">
        <v>11508226475</v>
      </c>
      <c r="J6782" s="14">
        <f>表格1[[#This Row],[信用卡交易筆數]]/1000</f>
        <v>4397.5590000000002</v>
      </c>
      <c r="K6782" s="14">
        <f>表格1[[#This Row],[信用卡交易金額'[新臺幣']]]/1000</f>
        <v>11508226.475</v>
      </c>
      <c r="L6782" s="14">
        <f>表格1[[#This Row],[信用卡交易金額'[新臺幣']]]/1000000</f>
        <v>11508.226474999999</v>
      </c>
      <c r="M6782" s="14" t="str" cm="1">
        <f t="array" ref="M6782">_xlfn.TEXTJOIN("", TRUE, _xlfn.XLOOKUP(TRUE, VALUE(表格1[[#This Row],[年月]]) &lt;= VALUE($R$8:$R$12), $Q$8:$Q$12)) &amp; "年度"</f>
        <v>2024年度</v>
      </c>
    </row>
    <row r="6783" spans="1:13" x14ac:dyDescent="0.3">
      <c r="A6783" s="2">
        <v>202404</v>
      </c>
      <c r="B6783" s="19">
        <f>DATE(表格1[[#This Row],[年]],表格1[[#This Row],[月]],1)</f>
        <v>45383</v>
      </c>
      <c r="C6783" s="2" t="str">
        <f>LEFT(表格1[[#This Row],[年月]],4)</f>
        <v>2024</v>
      </c>
      <c r="D6783" s="2" t="str">
        <f>RIGHT(表格1[[#This Row],[年月]],2)</f>
        <v>04</v>
      </c>
      <c r="E6783" s="5">
        <v>63000000</v>
      </c>
      <c r="F6783" s="2" t="str">
        <f>VLOOKUP(TEXT(表格1[[#This Row],[地區]],"00000000"),縣市代碼,2,0)</f>
        <v>臺北市</v>
      </c>
      <c r="G6783" s="2" t="s">
        <v>9</v>
      </c>
      <c r="H6783" s="13">
        <v>9473702</v>
      </c>
      <c r="I6783" s="14">
        <v>14174422536</v>
      </c>
      <c r="J6783" s="14">
        <f>表格1[[#This Row],[信用卡交易筆數]]/1000</f>
        <v>9473.7019999999993</v>
      </c>
      <c r="K6783" s="14">
        <f>表格1[[#This Row],[信用卡交易金額'[新臺幣']]]/1000</f>
        <v>14174422.536</v>
      </c>
      <c r="L6783" s="14">
        <f>表格1[[#This Row],[信用卡交易金額'[新臺幣']]]/1000000</f>
        <v>14174.422536</v>
      </c>
      <c r="M6783" s="14" t="str" cm="1">
        <f t="array" ref="M6783">_xlfn.TEXTJOIN("", TRUE, _xlfn.XLOOKUP(TRUE, VALUE(表格1[[#This Row],[年月]]) &lt;= VALUE($R$8:$R$12), $Q$8:$Q$12)) &amp; "年度"</f>
        <v>2024年度</v>
      </c>
    </row>
    <row r="6784" spans="1:13" x14ac:dyDescent="0.3">
      <c r="A6784" s="2">
        <v>202404</v>
      </c>
      <c r="B6784" s="19">
        <f>DATE(表格1[[#This Row],[年]],表格1[[#This Row],[月]],1)</f>
        <v>45383</v>
      </c>
      <c r="C6784" s="2" t="str">
        <f>LEFT(表格1[[#This Row],[年月]],4)</f>
        <v>2024</v>
      </c>
      <c r="D6784" s="2" t="str">
        <f>RIGHT(表格1[[#This Row],[年月]],2)</f>
        <v>04</v>
      </c>
      <c r="E6784" s="5">
        <v>63000000</v>
      </c>
      <c r="F6784" s="2" t="str">
        <f>VLOOKUP(TEXT(表格1[[#This Row],[地區]],"00000000"),縣市代碼,2,0)</f>
        <v>臺北市</v>
      </c>
      <c r="G6784" s="2" t="s">
        <v>10</v>
      </c>
      <c r="H6784" s="13">
        <v>4696811</v>
      </c>
      <c r="I6784" s="14">
        <v>15633322527</v>
      </c>
      <c r="J6784" s="14">
        <f>表格1[[#This Row],[信用卡交易筆數]]/1000</f>
        <v>4696.8109999999997</v>
      </c>
      <c r="K6784" s="14">
        <f>表格1[[#This Row],[信用卡交易金額'[新臺幣']]]/1000</f>
        <v>15633322.527000001</v>
      </c>
      <c r="L6784" s="14">
        <f>表格1[[#This Row],[信用卡交易金額'[新臺幣']]]/1000000</f>
        <v>15633.322527</v>
      </c>
      <c r="M6784" s="14" t="str" cm="1">
        <f t="array" ref="M6784">_xlfn.TEXTJOIN("", TRUE, _xlfn.XLOOKUP(TRUE, VALUE(表格1[[#This Row],[年月]]) &lt;= VALUE($R$8:$R$12), $Q$8:$Q$12)) &amp; "年度"</f>
        <v>2024年度</v>
      </c>
    </row>
    <row r="6785" spans="1:13" x14ac:dyDescent="0.3">
      <c r="A6785" s="2">
        <v>202404</v>
      </c>
      <c r="B6785" s="19">
        <f>DATE(表格1[[#This Row],[年]],表格1[[#This Row],[月]],1)</f>
        <v>45383</v>
      </c>
      <c r="C6785" s="2" t="str">
        <f>LEFT(表格1[[#This Row],[年月]],4)</f>
        <v>2024</v>
      </c>
      <c r="D6785" s="2" t="str">
        <f>RIGHT(表格1[[#This Row],[年月]],2)</f>
        <v>04</v>
      </c>
      <c r="E6785" s="5">
        <v>65000000</v>
      </c>
      <c r="F6785" s="2" t="str">
        <f>VLOOKUP(TEXT(表格1[[#This Row],[地區]],"00000000"),縣市代碼,2,0)</f>
        <v>新北市</v>
      </c>
      <c r="G6785" s="2" t="s">
        <v>4</v>
      </c>
      <c r="H6785" s="13">
        <v>15804989</v>
      </c>
      <c r="I6785" s="14">
        <v>7405594401</v>
      </c>
      <c r="J6785" s="14">
        <f>表格1[[#This Row],[信用卡交易筆數]]/1000</f>
        <v>15804.989</v>
      </c>
      <c r="K6785" s="14">
        <f>表格1[[#This Row],[信用卡交易金額'[新臺幣']]]/1000</f>
        <v>7405594.4009999996</v>
      </c>
      <c r="L6785" s="14">
        <f>表格1[[#This Row],[信用卡交易金額'[新臺幣']]]/1000000</f>
        <v>7405.5944010000003</v>
      </c>
      <c r="M6785" s="14" t="str" cm="1">
        <f t="array" ref="M6785">_xlfn.TEXTJOIN("", TRUE, _xlfn.XLOOKUP(TRUE, VALUE(表格1[[#This Row],[年月]]) &lt;= VALUE($R$8:$R$12), $Q$8:$Q$12)) &amp; "年度"</f>
        <v>2024年度</v>
      </c>
    </row>
    <row r="6786" spans="1:13" x14ac:dyDescent="0.3">
      <c r="A6786" s="2">
        <v>202404</v>
      </c>
      <c r="B6786" s="19">
        <f>DATE(表格1[[#This Row],[年]],表格1[[#This Row],[月]],1)</f>
        <v>45383</v>
      </c>
      <c r="C6786" s="2" t="str">
        <f>LEFT(表格1[[#This Row],[年月]],4)</f>
        <v>2024</v>
      </c>
      <c r="D6786" s="2" t="str">
        <f>RIGHT(表格1[[#This Row],[年月]],2)</f>
        <v>04</v>
      </c>
      <c r="E6786" s="5">
        <v>65000000</v>
      </c>
      <c r="F6786" s="2" t="str">
        <f>VLOOKUP(TEXT(表格1[[#This Row],[地區]],"00000000"),縣市代碼,2,0)</f>
        <v>新北市</v>
      </c>
      <c r="G6786" s="2" t="s">
        <v>5</v>
      </c>
      <c r="H6786" s="13">
        <v>902018</v>
      </c>
      <c r="I6786" s="14">
        <v>2742302205</v>
      </c>
      <c r="J6786" s="14">
        <f>表格1[[#This Row],[信用卡交易筆數]]/1000</f>
        <v>902.01800000000003</v>
      </c>
      <c r="K6786" s="14">
        <f>表格1[[#This Row],[信用卡交易金額'[新臺幣']]]/1000</f>
        <v>2742302.2050000001</v>
      </c>
      <c r="L6786" s="14">
        <f>表格1[[#This Row],[信用卡交易金額'[新臺幣']]]/1000000</f>
        <v>2742.302205</v>
      </c>
      <c r="M6786" s="14" t="str" cm="1">
        <f t="array" ref="M6786">_xlfn.TEXTJOIN("", TRUE, _xlfn.XLOOKUP(TRUE, VALUE(表格1[[#This Row],[年月]]) &lt;= VALUE($R$8:$R$12), $Q$8:$Q$12)) &amp; "年度"</f>
        <v>2024年度</v>
      </c>
    </row>
    <row r="6787" spans="1:13" x14ac:dyDescent="0.3">
      <c r="A6787" s="2">
        <v>202404</v>
      </c>
      <c r="B6787" s="19">
        <f>DATE(表格1[[#This Row],[年]],表格1[[#This Row],[月]],1)</f>
        <v>45383</v>
      </c>
      <c r="C6787" s="2" t="str">
        <f>LEFT(表格1[[#This Row],[年月]],4)</f>
        <v>2024</v>
      </c>
      <c r="D6787" s="2" t="str">
        <f>RIGHT(表格1[[#This Row],[年月]],2)</f>
        <v>04</v>
      </c>
      <c r="E6787" s="5">
        <v>65000000</v>
      </c>
      <c r="F6787" s="2" t="str">
        <f>VLOOKUP(TEXT(表格1[[#This Row],[地區]],"00000000"),縣市代碼,2,0)</f>
        <v>新北市</v>
      </c>
      <c r="G6787" s="2" t="s">
        <v>6</v>
      </c>
      <c r="H6787" s="13">
        <v>1211166</v>
      </c>
      <c r="I6787" s="14">
        <v>4228961300</v>
      </c>
      <c r="J6787" s="14">
        <f>表格1[[#This Row],[信用卡交易筆數]]/1000</f>
        <v>1211.1659999999999</v>
      </c>
      <c r="K6787" s="14">
        <f>表格1[[#This Row],[信用卡交易金額'[新臺幣']]]/1000</f>
        <v>4228961.3</v>
      </c>
      <c r="L6787" s="14">
        <f>表格1[[#This Row],[信用卡交易金額'[新臺幣']]]/1000000</f>
        <v>4228.9612999999999</v>
      </c>
      <c r="M6787" s="14" t="str" cm="1">
        <f t="array" ref="M6787">_xlfn.TEXTJOIN("", TRUE, _xlfn.XLOOKUP(TRUE, VALUE(表格1[[#This Row],[年月]]) &lt;= VALUE($R$8:$R$12), $Q$8:$Q$12)) &amp; "年度"</f>
        <v>2024年度</v>
      </c>
    </row>
    <row r="6788" spans="1:13" x14ac:dyDescent="0.3">
      <c r="A6788" s="2">
        <v>202404</v>
      </c>
      <c r="B6788" s="19">
        <f>DATE(表格1[[#This Row],[年]],表格1[[#This Row],[月]],1)</f>
        <v>45383</v>
      </c>
      <c r="C6788" s="2" t="str">
        <f>LEFT(表格1[[#This Row],[年月]],4)</f>
        <v>2024</v>
      </c>
      <c r="D6788" s="2" t="str">
        <f>RIGHT(表格1[[#This Row],[年月]],2)</f>
        <v>04</v>
      </c>
      <c r="E6788" s="5">
        <v>65000000</v>
      </c>
      <c r="F6788" s="2" t="str">
        <f>VLOOKUP(TEXT(表格1[[#This Row],[地區]],"00000000"),縣市代碼,2,0)</f>
        <v>新北市</v>
      </c>
      <c r="G6788" s="2" t="s">
        <v>7</v>
      </c>
      <c r="H6788" s="13">
        <v>6623549</v>
      </c>
      <c r="I6788" s="14">
        <v>6667914564</v>
      </c>
      <c r="J6788" s="14">
        <f>表格1[[#This Row],[信用卡交易筆數]]/1000</f>
        <v>6623.549</v>
      </c>
      <c r="K6788" s="14">
        <f>表格1[[#This Row],[信用卡交易金額'[新臺幣']]]/1000</f>
        <v>6667914.5640000002</v>
      </c>
      <c r="L6788" s="14">
        <f>表格1[[#This Row],[信用卡交易金額'[新臺幣']]]/1000000</f>
        <v>6667.9145639999997</v>
      </c>
      <c r="M6788" s="14" t="str" cm="1">
        <f t="array" ref="M6788">_xlfn.TEXTJOIN("", TRUE, _xlfn.XLOOKUP(TRUE, VALUE(表格1[[#This Row],[年月]]) &lt;= VALUE($R$8:$R$12), $Q$8:$Q$12)) &amp; "年度"</f>
        <v>2024年度</v>
      </c>
    </row>
    <row r="6789" spans="1:13" x14ac:dyDescent="0.3">
      <c r="A6789" s="2">
        <v>202404</v>
      </c>
      <c r="B6789" s="19">
        <f>DATE(表格1[[#This Row],[年]],表格1[[#This Row],[月]],1)</f>
        <v>45383</v>
      </c>
      <c r="C6789" s="2" t="str">
        <f>LEFT(表格1[[#This Row],[年月]],4)</f>
        <v>2024</v>
      </c>
      <c r="D6789" s="2" t="str">
        <f>RIGHT(表格1[[#This Row],[年月]],2)</f>
        <v>04</v>
      </c>
      <c r="E6789" s="5">
        <v>65000000</v>
      </c>
      <c r="F6789" s="2" t="str">
        <f>VLOOKUP(TEXT(表格1[[#This Row],[地區]],"00000000"),縣市代碼,2,0)</f>
        <v>新北市</v>
      </c>
      <c r="G6789" s="2" t="s">
        <v>8</v>
      </c>
      <c r="H6789" s="13">
        <v>5823361</v>
      </c>
      <c r="I6789" s="14">
        <v>11419392908</v>
      </c>
      <c r="J6789" s="14">
        <f>表格1[[#This Row],[信用卡交易筆數]]/1000</f>
        <v>5823.3609999999999</v>
      </c>
      <c r="K6789" s="14">
        <f>表格1[[#This Row],[信用卡交易金額'[新臺幣']]]/1000</f>
        <v>11419392.908</v>
      </c>
      <c r="L6789" s="14">
        <f>表格1[[#This Row],[信用卡交易金額'[新臺幣']]]/1000000</f>
        <v>11419.392908</v>
      </c>
      <c r="M6789" s="14" t="str" cm="1">
        <f t="array" ref="M6789">_xlfn.TEXTJOIN("", TRUE, _xlfn.XLOOKUP(TRUE, VALUE(表格1[[#This Row],[年月]]) &lt;= VALUE($R$8:$R$12), $Q$8:$Q$12)) &amp; "年度"</f>
        <v>2024年度</v>
      </c>
    </row>
    <row r="6790" spans="1:13" x14ac:dyDescent="0.3">
      <c r="A6790" s="2">
        <v>202404</v>
      </c>
      <c r="B6790" s="19">
        <f>DATE(表格1[[#This Row],[年]],表格1[[#This Row],[月]],1)</f>
        <v>45383</v>
      </c>
      <c r="C6790" s="2" t="str">
        <f>LEFT(表格1[[#This Row],[年月]],4)</f>
        <v>2024</v>
      </c>
      <c r="D6790" s="2" t="str">
        <f>RIGHT(表格1[[#This Row],[年月]],2)</f>
        <v>04</v>
      </c>
      <c r="E6790" s="5">
        <v>65000000</v>
      </c>
      <c r="F6790" s="2" t="str">
        <f>VLOOKUP(TEXT(表格1[[#This Row],[地區]],"00000000"),縣市代碼,2,0)</f>
        <v>新北市</v>
      </c>
      <c r="G6790" s="2" t="s">
        <v>9</v>
      </c>
      <c r="H6790" s="13">
        <v>12345372</v>
      </c>
      <c r="I6790" s="14">
        <v>15437601616</v>
      </c>
      <c r="J6790" s="14">
        <f>表格1[[#This Row],[信用卡交易筆數]]/1000</f>
        <v>12345.371999999999</v>
      </c>
      <c r="K6790" s="14">
        <f>表格1[[#This Row],[信用卡交易金額'[新臺幣']]]/1000</f>
        <v>15437601.616</v>
      </c>
      <c r="L6790" s="14">
        <f>表格1[[#This Row],[信用卡交易金額'[新臺幣']]]/1000000</f>
        <v>15437.601616</v>
      </c>
      <c r="M6790" s="14" t="str" cm="1">
        <f t="array" ref="M6790">_xlfn.TEXTJOIN("", TRUE, _xlfn.XLOOKUP(TRUE, VALUE(表格1[[#This Row],[年月]]) &lt;= VALUE($R$8:$R$12), $Q$8:$Q$12)) &amp; "年度"</f>
        <v>2024年度</v>
      </c>
    </row>
    <row r="6791" spans="1:13" x14ac:dyDescent="0.3">
      <c r="A6791" s="2">
        <v>202404</v>
      </c>
      <c r="B6791" s="19">
        <f>DATE(表格1[[#This Row],[年]],表格1[[#This Row],[月]],1)</f>
        <v>45383</v>
      </c>
      <c r="C6791" s="2" t="str">
        <f>LEFT(表格1[[#This Row],[年月]],4)</f>
        <v>2024</v>
      </c>
      <c r="D6791" s="2" t="str">
        <f>RIGHT(表格1[[#This Row],[年月]],2)</f>
        <v>04</v>
      </c>
      <c r="E6791" s="5">
        <v>65000000</v>
      </c>
      <c r="F6791" s="2" t="str">
        <f>VLOOKUP(TEXT(表格1[[#This Row],[地區]],"00000000"),縣市代碼,2,0)</f>
        <v>新北市</v>
      </c>
      <c r="G6791" s="2" t="s">
        <v>10</v>
      </c>
      <c r="H6791" s="13">
        <v>6390249</v>
      </c>
      <c r="I6791" s="14">
        <v>18781070301</v>
      </c>
      <c r="J6791" s="14">
        <f>表格1[[#This Row],[信用卡交易筆數]]/1000</f>
        <v>6390.2489999999998</v>
      </c>
      <c r="K6791" s="14">
        <f>表格1[[#This Row],[信用卡交易金額'[新臺幣']]]/1000</f>
        <v>18781070.300999999</v>
      </c>
      <c r="L6791" s="14">
        <f>表格1[[#This Row],[信用卡交易金額'[新臺幣']]]/1000000</f>
        <v>18781.070301</v>
      </c>
      <c r="M6791" s="14" t="str" cm="1">
        <f t="array" ref="M6791">_xlfn.TEXTJOIN("", TRUE, _xlfn.XLOOKUP(TRUE, VALUE(表格1[[#This Row],[年月]]) &lt;= VALUE($R$8:$R$12), $Q$8:$Q$12)) &amp; "年度"</f>
        <v>2024年度</v>
      </c>
    </row>
    <row r="6792" spans="1:13" x14ac:dyDescent="0.3">
      <c r="A6792" s="2">
        <v>202404</v>
      </c>
      <c r="B6792" s="19">
        <f>DATE(表格1[[#This Row],[年]],表格1[[#This Row],[月]],1)</f>
        <v>45383</v>
      </c>
      <c r="C6792" s="2" t="str">
        <f>LEFT(表格1[[#This Row],[年月]],4)</f>
        <v>2024</v>
      </c>
      <c r="D6792" s="2" t="str">
        <f>RIGHT(表格1[[#This Row],[年月]],2)</f>
        <v>04</v>
      </c>
      <c r="E6792" s="5">
        <v>68000000</v>
      </c>
      <c r="F6792" s="2" t="str">
        <f>VLOOKUP(TEXT(表格1[[#This Row],[地區]],"00000000"),縣市代碼,2,0)</f>
        <v>桃園市</v>
      </c>
      <c r="G6792" s="2" t="s">
        <v>4</v>
      </c>
      <c r="H6792" s="13">
        <v>7183283</v>
      </c>
      <c r="I6792" s="14">
        <v>3258620292</v>
      </c>
      <c r="J6792" s="14">
        <f>表格1[[#This Row],[信用卡交易筆數]]/1000</f>
        <v>7183.2830000000004</v>
      </c>
      <c r="K6792" s="14">
        <f>表格1[[#This Row],[信用卡交易金額'[新臺幣']]]/1000</f>
        <v>3258620.2919999999</v>
      </c>
      <c r="L6792" s="14">
        <f>表格1[[#This Row],[信用卡交易金額'[新臺幣']]]/1000000</f>
        <v>3258.6202920000001</v>
      </c>
      <c r="M6792" s="14" t="str" cm="1">
        <f t="array" ref="M6792">_xlfn.TEXTJOIN("", TRUE, _xlfn.XLOOKUP(TRUE, VALUE(表格1[[#This Row],[年月]]) &lt;= VALUE($R$8:$R$12), $Q$8:$Q$12)) &amp; "年度"</f>
        <v>2024年度</v>
      </c>
    </row>
    <row r="6793" spans="1:13" x14ac:dyDescent="0.3">
      <c r="A6793" s="2">
        <v>202404</v>
      </c>
      <c r="B6793" s="19">
        <f>DATE(表格1[[#This Row],[年]],表格1[[#This Row],[月]],1)</f>
        <v>45383</v>
      </c>
      <c r="C6793" s="2" t="str">
        <f>LEFT(表格1[[#This Row],[年月]],4)</f>
        <v>2024</v>
      </c>
      <c r="D6793" s="2" t="str">
        <f>RIGHT(表格1[[#This Row],[年月]],2)</f>
        <v>04</v>
      </c>
      <c r="E6793" s="5">
        <v>68000000</v>
      </c>
      <c r="F6793" s="2" t="str">
        <f>VLOOKUP(TEXT(表格1[[#This Row],[地區]],"00000000"),縣市代碼,2,0)</f>
        <v>桃園市</v>
      </c>
      <c r="G6793" s="2" t="s">
        <v>5</v>
      </c>
      <c r="H6793" s="13">
        <v>401734</v>
      </c>
      <c r="I6793" s="14">
        <v>1243585710</v>
      </c>
      <c r="J6793" s="14">
        <f>表格1[[#This Row],[信用卡交易筆數]]/1000</f>
        <v>401.73399999999998</v>
      </c>
      <c r="K6793" s="14">
        <f>表格1[[#This Row],[信用卡交易金額'[新臺幣']]]/1000</f>
        <v>1243585.71</v>
      </c>
      <c r="L6793" s="14">
        <f>表格1[[#This Row],[信用卡交易金額'[新臺幣']]]/1000000</f>
        <v>1243.5857100000001</v>
      </c>
      <c r="M6793" s="14" t="str" cm="1">
        <f t="array" ref="M6793">_xlfn.TEXTJOIN("", TRUE, _xlfn.XLOOKUP(TRUE, VALUE(表格1[[#This Row],[年月]]) &lt;= VALUE($R$8:$R$12), $Q$8:$Q$12)) &amp; "年度"</f>
        <v>2024年度</v>
      </c>
    </row>
    <row r="6794" spans="1:13" x14ac:dyDescent="0.3">
      <c r="A6794" s="2">
        <v>202404</v>
      </c>
      <c r="B6794" s="19">
        <f>DATE(表格1[[#This Row],[年]],表格1[[#This Row],[月]],1)</f>
        <v>45383</v>
      </c>
      <c r="C6794" s="2" t="str">
        <f>LEFT(表格1[[#This Row],[年月]],4)</f>
        <v>2024</v>
      </c>
      <c r="D6794" s="2" t="str">
        <f>RIGHT(表格1[[#This Row],[年月]],2)</f>
        <v>04</v>
      </c>
      <c r="E6794" s="5">
        <v>68000000</v>
      </c>
      <c r="F6794" s="2" t="str">
        <f>VLOOKUP(TEXT(表格1[[#This Row],[地區]],"00000000"),縣市代碼,2,0)</f>
        <v>桃園市</v>
      </c>
      <c r="G6794" s="2" t="s">
        <v>6</v>
      </c>
      <c r="H6794" s="13">
        <v>587314</v>
      </c>
      <c r="I6794" s="14">
        <v>1991795343</v>
      </c>
      <c r="J6794" s="14">
        <f>表格1[[#This Row],[信用卡交易筆數]]/1000</f>
        <v>587.31399999999996</v>
      </c>
      <c r="K6794" s="14">
        <f>表格1[[#This Row],[信用卡交易金額'[新臺幣']]]/1000</f>
        <v>1991795.3430000001</v>
      </c>
      <c r="L6794" s="14">
        <f>表格1[[#This Row],[信用卡交易金額'[新臺幣']]]/1000000</f>
        <v>1991.795343</v>
      </c>
      <c r="M6794" s="14" t="str" cm="1">
        <f t="array" ref="M6794">_xlfn.TEXTJOIN("", TRUE, _xlfn.XLOOKUP(TRUE, VALUE(表格1[[#This Row],[年月]]) &lt;= VALUE($R$8:$R$12), $Q$8:$Q$12)) &amp; "年度"</f>
        <v>2024年度</v>
      </c>
    </row>
    <row r="6795" spans="1:13" x14ac:dyDescent="0.3">
      <c r="A6795" s="2">
        <v>202404</v>
      </c>
      <c r="B6795" s="19">
        <f>DATE(表格1[[#This Row],[年]],表格1[[#This Row],[月]],1)</f>
        <v>45383</v>
      </c>
      <c r="C6795" s="2" t="str">
        <f>LEFT(表格1[[#This Row],[年月]],4)</f>
        <v>2024</v>
      </c>
      <c r="D6795" s="2" t="str">
        <f>RIGHT(表格1[[#This Row],[年月]],2)</f>
        <v>04</v>
      </c>
      <c r="E6795" s="5">
        <v>68000000</v>
      </c>
      <c r="F6795" s="2" t="str">
        <f>VLOOKUP(TEXT(表格1[[#This Row],[地區]],"00000000"),縣市代碼,2,0)</f>
        <v>桃園市</v>
      </c>
      <c r="G6795" s="2" t="s">
        <v>7</v>
      </c>
      <c r="H6795" s="13">
        <v>3366440</v>
      </c>
      <c r="I6795" s="14">
        <v>3709437180</v>
      </c>
      <c r="J6795" s="14">
        <f>表格1[[#This Row],[信用卡交易筆數]]/1000</f>
        <v>3366.44</v>
      </c>
      <c r="K6795" s="14">
        <f>表格1[[#This Row],[信用卡交易金額'[新臺幣']]]/1000</f>
        <v>3709437.18</v>
      </c>
      <c r="L6795" s="14">
        <f>表格1[[#This Row],[信用卡交易金額'[新臺幣']]]/1000000</f>
        <v>3709.4371799999999</v>
      </c>
      <c r="M6795" s="14" t="str" cm="1">
        <f t="array" ref="M6795">_xlfn.TEXTJOIN("", TRUE, _xlfn.XLOOKUP(TRUE, VALUE(表格1[[#This Row],[年月]]) &lt;= VALUE($R$8:$R$12), $Q$8:$Q$12)) &amp; "年度"</f>
        <v>2024年度</v>
      </c>
    </row>
    <row r="6796" spans="1:13" x14ac:dyDescent="0.3">
      <c r="A6796" s="2">
        <v>202404</v>
      </c>
      <c r="B6796" s="19">
        <f>DATE(表格1[[#This Row],[年]],表格1[[#This Row],[月]],1)</f>
        <v>45383</v>
      </c>
      <c r="C6796" s="2" t="str">
        <f>LEFT(表格1[[#This Row],[年月]],4)</f>
        <v>2024</v>
      </c>
      <c r="D6796" s="2" t="str">
        <f>RIGHT(表格1[[#This Row],[年月]],2)</f>
        <v>04</v>
      </c>
      <c r="E6796" s="5">
        <v>68000000</v>
      </c>
      <c r="F6796" s="2" t="str">
        <f>VLOOKUP(TEXT(表格1[[#This Row],[地區]],"00000000"),縣市代碼,2,0)</f>
        <v>桃園市</v>
      </c>
      <c r="G6796" s="2" t="s">
        <v>8</v>
      </c>
      <c r="H6796" s="13">
        <v>2993610</v>
      </c>
      <c r="I6796" s="14">
        <v>5073629788</v>
      </c>
      <c r="J6796" s="14">
        <f>表格1[[#This Row],[信用卡交易筆數]]/1000</f>
        <v>2993.61</v>
      </c>
      <c r="K6796" s="14">
        <f>表格1[[#This Row],[信用卡交易金額'[新臺幣']]]/1000</f>
        <v>5073629.7879999997</v>
      </c>
      <c r="L6796" s="14">
        <f>表格1[[#This Row],[信用卡交易金額'[新臺幣']]]/1000000</f>
        <v>5073.6297880000002</v>
      </c>
      <c r="M6796" s="14" t="str" cm="1">
        <f t="array" ref="M6796">_xlfn.TEXTJOIN("", TRUE, _xlfn.XLOOKUP(TRUE, VALUE(表格1[[#This Row],[年月]]) &lt;= VALUE($R$8:$R$12), $Q$8:$Q$12)) &amp; "年度"</f>
        <v>2024年度</v>
      </c>
    </row>
    <row r="6797" spans="1:13" x14ac:dyDescent="0.3">
      <c r="A6797" s="2">
        <v>202404</v>
      </c>
      <c r="B6797" s="19">
        <f>DATE(表格1[[#This Row],[年]],表格1[[#This Row],[月]],1)</f>
        <v>45383</v>
      </c>
      <c r="C6797" s="2" t="str">
        <f>LEFT(表格1[[#This Row],[年月]],4)</f>
        <v>2024</v>
      </c>
      <c r="D6797" s="2" t="str">
        <f>RIGHT(表格1[[#This Row],[年月]],2)</f>
        <v>04</v>
      </c>
      <c r="E6797" s="5">
        <v>68000000</v>
      </c>
      <c r="F6797" s="2" t="str">
        <f>VLOOKUP(TEXT(表格1[[#This Row],[地區]],"00000000"),縣市代碼,2,0)</f>
        <v>桃園市</v>
      </c>
      <c r="G6797" s="2" t="s">
        <v>9</v>
      </c>
      <c r="H6797" s="13">
        <v>5436948</v>
      </c>
      <c r="I6797" s="14">
        <v>7502032386</v>
      </c>
      <c r="J6797" s="14">
        <f>表格1[[#This Row],[信用卡交易筆數]]/1000</f>
        <v>5436.9480000000003</v>
      </c>
      <c r="K6797" s="14">
        <f>表格1[[#This Row],[信用卡交易金額'[新臺幣']]]/1000</f>
        <v>7502032.3859999999</v>
      </c>
      <c r="L6797" s="14">
        <f>表格1[[#This Row],[信用卡交易金額'[新臺幣']]]/1000000</f>
        <v>7502.0323859999999</v>
      </c>
      <c r="M6797" s="14" t="str" cm="1">
        <f t="array" ref="M6797">_xlfn.TEXTJOIN("", TRUE, _xlfn.XLOOKUP(TRUE, VALUE(表格1[[#This Row],[年月]]) &lt;= VALUE($R$8:$R$12), $Q$8:$Q$12)) &amp; "年度"</f>
        <v>2024年度</v>
      </c>
    </row>
    <row r="6798" spans="1:13" x14ac:dyDescent="0.3">
      <c r="A6798" s="2">
        <v>202404</v>
      </c>
      <c r="B6798" s="19">
        <f>DATE(表格1[[#This Row],[年]],表格1[[#This Row],[月]],1)</f>
        <v>45383</v>
      </c>
      <c r="C6798" s="2" t="str">
        <f>LEFT(表格1[[#This Row],[年月]],4)</f>
        <v>2024</v>
      </c>
      <c r="D6798" s="2" t="str">
        <f>RIGHT(表格1[[#This Row],[年月]],2)</f>
        <v>04</v>
      </c>
      <c r="E6798" s="5">
        <v>68000000</v>
      </c>
      <c r="F6798" s="2" t="str">
        <f>VLOOKUP(TEXT(表格1[[#This Row],[地區]],"00000000"),縣市代碼,2,0)</f>
        <v>桃園市</v>
      </c>
      <c r="G6798" s="2" t="s">
        <v>10</v>
      </c>
      <c r="H6798" s="13">
        <v>3110600</v>
      </c>
      <c r="I6798" s="14">
        <v>8872026209</v>
      </c>
      <c r="J6798" s="14">
        <f>表格1[[#This Row],[信用卡交易筆數]]/1000</f>
        <v>3110.6</v>
      </c>
      <c r="K6798" s="14">
        <f>表格1[[#This Row],[信用卡交易金額'[新臺幣']]]/1000</f>
        <v>8872026.2090000007</v>
      </c>
      <c r="L6798" s="14">
        <f>表格1[[#This Row],[信用卡交易金額'[新臺幣']]]/1000000</f>
        <v>8872.0262089999997</v>
      </c>
      <c r="M6798" s="14" t="str" cm="1">
        <f t="array" ref="M6798">_xlfn.TEXTJOIN("", TRUE, _xlfn.XLOOKUP(TRUE, VALUE(表格1[[#This Row],[年月]]) &lt;= VALUE($R$8:$R$12), $Q$8:$Q$12)) &amp; "年度"</f>
        <v>2024年度</v>
      </c>
    </row>
    <row r="6799" spans="1:13" x14ac:dyDescent="0.3">
      <c r="A6799" s="2">
        <v>202404</v>
      </c>
      <c r="B6799" s="19">
        <f>DATE(表格1[[#This Row],[年]],表格1[[#This Row],[月]],1)</f>
        <v>45383</v>
      </c>
      <c r="C6799" s="2" t="str">
        <f>LEFT(表格1[[#This Row],[年月]],4)</f>
        <v>2024</v>
      </c>
      <c r="D6799" s="2" t="str">
        <f>RIGHT(表格1[[#This Row],[年月]],2)</f>
        <v>04</v>
      </c>
      <c r="E6799" s="5">
        <v>10004000</v>
      </c>
      <c r="F6799" s="2" t="str">
        <f>VLOOKUP(TEXT(表格1[[#This Row],[地區]],"00000000"),縣市代碼,2,0)</f>
        <v>新竹縣</v>
      </c>
      <c r="G6799" s="2" t="s">
        <v>4</v>
      </c>
      <c r="H6799" s="13">
        <v>2100911</v>
      </c>
      <c r="I6799" s="14">
        <v>1010074751</v>
      </c>
      <c r="J6799" s="14">
        <f>表格1[[#This Row],[信用卡交易筆數]]/1000</f>
        <v>2100.9110000000001</v>
      </c>
      <c r="K6799" s="14">
        <f>表格1[[#This Row],[信用卡交易金額'[新臺幣']]]/1000</f>
        <v>1010074.751</v>
      </c>
      <c r="L6799" s="14">
        <f>表格1[[#This Row],[信用卡交易金額'[新臺幣']]]/1000000</f>
        <v>1010.074751</v>
      </c>
      <c r="M6799" s="14" t="str" cm="1">
        <f t="array" ref="M6799">_xlfn.TEXTJOIN("", TRUE, _xlfn.XLOOKUP(TRUE, VALUE(表格1[[#This Row],[年月]]) &lt;= VALUE($R$8:$R$12), $Q$8:$Q$12)) &amp; "年度"</f>
        <v>2024年度</v>
      </c>
    </row>
    <row r="6800" spans="1:13" x14ac:dyDescent="0.3">
      <c r="A6800" s="2">
        <v>202404</v>
      </c>
      <c r="B6800" s="19">
        <f>DATE(表格1[[#This Row],[年]],表格1[[#This Row],[月]],1)</f>
        <v>45383</v>
      </c>
      <c r="C6800" s="2" t="str">
        <f>LEFT(表格1[[#This Row],[年月]],4)</f>
        <v>2024</v>
      </c>
      <c r="D6800" s="2" t="str">
        <f>RIGHT(表格1[[#This Row],[年月]],2)</f>
        <v>04</v>
      </c>
      <c r="E6800" s="5">
        <v>10004000</v>
      </c>
      <c r="F6800" s="2" t="str">
        <f>VLOOKUP(TEXT(表格1[[#This Row],[地區]],"00000000"),縣市代碼,2,0)</f>
        <v>新竹縣</v>
      </c>
      <c r="G6800" s="2" t="s">
        <v>5</v>
      </c>
      <c r="H6800" s="13">
        <v>109499</v>
      </c>
      <c r="I6800" s="14">
        <v>378076826</v>
      </c>
      <c r="J6800" s="14">
        <f>表格1[[#This Row],[信用卡交易筆數]]/1000</f>
        <v>109.499</v>
      </c>
      <c r="K6800" s="14">
        <f>表格1[[#This Row],[信用卡交易金額'[新臺幣']]]/1000</f>
        <v>378076.826</v>
      </c>
      <c r="L6800" s="14">
        <f>表格1[[#This Row],[信用卡交易金額'[新臺幣']]]/1000000</f>
        <v>378.07682599999998</v>
      </c>
      <c r="M6800" s="14" t="str" cm="1">
        <f t="array" ref="M6800">_xlfn.TEXTJOIN("", TRUE, _xlfn.XLOOKUP(TRUE, VALUE(表格1[[#This Row],[年月]]) &lt;= VALUE($R$8:$R$12), $Q$8:$Q$12)) &amp; "年度"</f>
        <v>2024年度</v>
      </c>
    </row>
    <row r="6801" spans="1:13" x14ac:dyDescent="0.3">
      <c r="A6801" s="2">
        <v>202404</v>
      </c>
      <c r="B6801" s="19">
        <f>DATE(表格1[[#This Row],[年]],表格1[[#This Row],[月]],1)</f>
        <v>45383</v>
      </c>
      <c r="C6801" s="2" t="str">
        <f>LEFT(表格1[[#This Row],[年月]],4)</f>
        <v>2024</v>
      </c>
      <c r="D6801" s="2" t="str">
        <f>RIGHT(表格1[[#This Row],[年月]],2)</f>
        <v>04</v>
      </c>
      <c r="E6801" s="5">
        <v>10004000</v>
      </c>
      <c r="F6801" s="2" t="str">
        <f>VLOOKUP(TEXT(表格1[[#This Row],[地區]],"00000000"),縣市代碼,2,0)</f>
        <v>新竹縣</v>
      </c>
      <c r="G6801" s="2" t="s">
        <v>6</v>
      </c>
      <c r="H6801" s="13">
        <v>164425</v>
      </c>
      <c r="I6801" s="14">
        <v>680693051</v>
      </c>
      <c r="J6801" s="14">
        <f>表格1[[#This Row],[信用卡交易筆數]]/1000</f>
        <v>164.42500000000001</v>
      </c>
      <c r="K6801" s="14">
        <f>表格1[[#This Row],[信用卡交易金額'[新臺幣']]]/1000</f>
        <v>680693.05099999998</v>
      </c>
      <c r="L6801" s="14">
        <f>表格1[[#This Row],[信用卡交易金額'[新臺幣']]]/1000000</f>
        <v>680.69305099999997</v>
      </c>
      <c r="M6801" s="14" t="str" cm="1">
        <f t="array" ref="M6801">_xlfn.TEXTJOIN("", TRUE, _xlfn.XLOOKUP(TRUE, VALUE(表格1[[#This Row],[年月]]) &lt;= VALUE($R$8:$R$12), $Q$8:$Q$12)) &amp; "年度"</f>
        <v>2024年度</v>
      </c>
    </row>
    <row r="6802" spans="1:13" x14ac:dyDescent="0.3">
      <c r="A6802" s="2">
        <v>202404</v>
      </c>
      <c r="B6802" s="19">
        <f>DATE(表格1[[#This Row],[年]],表格1[[#This Row],[月]],1)</f>
        <v>45383</v>
      </c>
      <c r="C6802" s="2" t="str">
        <f>LEFT(表格1[[#This Row],[年月]],4)</f>
        <v>2024</v>
      </c>
      <c r="D6802" s="2" t="str">
        <f>RIGHT(表格1[[#This Row],[年月]],2)</f>
        <v>04</v>
      </c>
      <c r="E6802" s="5">
        <v>10004000</v>
      </c>
      <c r="F6802" s="2" t="str">
        <f>VLOOKUP(TEXT(表格1[[#This Row],[地區]],"00000000"),縣市代碼,2,0)</f>
        <v>新竹縣</v>
      </c>
      <c r="G6802" s="2" t="s">
        <v>7</v>
      </c>
      <c r="H6802" s="13">
        <v>927083</v>
      </c>
      <c r="I6802" s="14">
        <v>1107399367</v>
      </c>
      <c r="J6802" s="14">
        <f>表格1[[#This Row],[信用卡交易筆數]]/1000</f>
        <v>927.08299999999997</v>
      </c>
      <c r="K6802" s="14">
        <f>表格1[[#This Row],[信用卡交易金額'[新臺幣']]]/1000</f>
        <v>1107399.3670000001</v>
      </c>
      <c r="L6802" s="14">
        <f>表格1[[#This Row],[信用卡交易金額'[新臺幣']]]/1000000</f>
        <v>1107.399367</v>
      </c>
      <c r="M6802" s="14" t="str" cm="1">
        <f t="array" ref="M6802">_xlfn.TEXTJOIN("", TRUE, _xlfn.XLOOKUP(TRUE, VALUE(表格1[[#This Row],[年月]]) &lt;= VALUE($R$8:$R$12), $Q$8:$Q$12)) &amp; "年度"</f>
        <v>2024年度</v>
      </c>
    </row>
    <row r="6803" spans="1:13" x14ac:dyDescent="0.3">
      <c r="A6803" s="2">
        <v>202404</v>
      </c>
      <c r="B6803" s="19">
        <f>DATE(表格1[[#This Row],[年]],表格1[[#This Row],[月]],1)</f>
        <v>45383</v>
      </c>
      <c r="C6803" s="2" t="str">
        <f>LEFT(表格1[[#This Row],[年月]],4)</f>
        <v>2024</v>
      </c>
      <c r="D6803" s="2" t="str">
        <f>RIGHT(表格1[[#This Row],[年月]],2)</f>
        <v>04</v>
      </c>
      <c r="E6803" s="5">
        <v>10004000</v>
      </c>
      <c r="F6803" s="2" t="str">
        <f>VLOOKUP(TEXT(表格1[[#This Row],[地區]],"00000000"),縣市代碼,2,0)</f>
        <v>新竹縣</v>
      </c>
      <c r="G6803" s="2" t="s">
        <v>8</v>
      </c>
      <c r="H6803" s="13">
        <v>1105319</v>
      </c>
      <c r="I6803" s="14">
        <v>1563726498</v>
      </c>
      <c r="J6803" s="14">
        <f>表格1[[#This Row],[信用卡交易筆數]]/1000</f>
        <v>1105.319</v>
      </c>
      <c r="K6803" s="14">
        <f>表格1[[#This Row],[信用卡交易金額'[新臺幣']]]/1000</f>
        <v>1563726.4979999999</v>
      </c>
      <c r="L6803" s="14">
        <f>表格1[[#This Row],[信用卡交易金額'[新臺幣']]]/1000000</f>
        <v>1563.726498</v>
      </c>
      <c r="M6803" s="14" t="str" cm="1">
        <f t="array" ref="M6803">_xlfn.TEXTJOIN("", TRUE, _xlfn.XLOOKUP(TRUE, VALUE(表格1[[#This Row],[年月]]) &lt;= VALUE($R$8:$R$12), $Q$8:$Q$12)) &amp; "年度"</f>
        <v>2024年度</v>
      </c>
    </row>
    <row r="6804" spans="1:13" x14ac:dyDescent="0.3">
      <c r="A6804" s="2">
        <v>202404</v>
      </c>
      <c r="B6804" s="19">
        <f>DATE(表格1[[#This Row],[年]],表格1[[#This Row],[月]],1)</f>
        <v>45383</v>
      </c>
      <c r="C6804" s="2" t="str">
        <f>LEFT(表格1[[#This Row],[年月]],4)</f>
        <v>2024</v>
      </c>
      <c r="D6804" s="2" t="str">
        <f>RIGHT(表格1[[#This Row],[年月]],2)</f>
        <v>04</v>
      </c>
      <c r="E6804" s="5">
        <v>10004000</v>
      </c>
      <c r="F6804" s="2" t="str">
        <f>VLOOKUP(TEXT(表格1[[#This Row],[地區]],"00000000"),縣市代碼,2,0)</f>
        <v>新竹縣</v>
      </c>
      <c r="G6804" s="2" t="s">
        <v>9</v>
      </c>
      <c r="H6804" s="13">
        <v>1514751</v>
      </c>
      <c r="I6804" s="14">
        <v>2154157840</v>
      </c>
      <c r="J6804" s="14">
        <f>表格1[[#This Row],[信用卡交易筆數]]/1000</f>
        <v>1514.751</v>
      </c>
      <c r="K6804" s="14">
        <f>表格1[[#This Row],[信用卡交易金額'[新臺幣']]]/1000</f>
        <v>2154157.84</v>
      </c>
      <c r="L6804" s="14">
        <f>表格1[[#This Row],[信用卡交易金額'[新臺幣']]]/1000000</f>
        <v>2154.1578399999999</v>
      </c>
      <c r="M6804" s="14" t="str" cm="1">
        <f t="array" ref="M6804">_xlfn.TEXTJOIN("", TRUE, _xlfn.XLOOKUP(TRUE, VALUE(表格1[[#This Row],[年月]]) &lt;= VALUE($R$8:$R$12), $Q$8:$Q$12)) &amp; "年度"</f>
        <v>2024年度</v>
      </c>
    </row>
    <row r="6805" spans="1:13" x14ac:dyDescent="0.3">
      <c r="A6805" s="2">
        <v>202404</v>
      </c>
      <c r="B6805" s="19">
        <f>DATE(表格1[[#This Row],[年]],表格1[[#This Row],[月]],1)</f>
        <v>45383</v>
      </c>
      <c r="C6805" s="2" t="str">
        <f>LEFT(表格1[[#This Row],[年月]],4)</f>
        <v>2024</v>
      </c>
      <c r="D6805" s="2" t="str">
        <f>RIGHT(表格1[[#This Row],[年月]],2)</f>
        <v>04</v>
      </c>
      <c r="E6805" s="5">
        <v>10004000</v>
      </c>
      <c r="F6805" s="2" t="str">
        <f>VLOOKUP(TEXT(表格1[[#This Row],[地區]],"00000000"),縣市代碼,2,0)</f>
        <v>新竹縣</v>
      </c>
      <c r="G6805" s="2" t="s">
        <v>10</v>
      </c>
      <c r="H6805" s="13">
        <v>892920</v>
      </c>
      <c r="I6805" s="14">
        <v>2526158507</v>
      </c>
      <c r="J6805" s="14">
        <f>表格1[[#This Row],[信用卡交易筆數]]/1000</f>
        <v>892.92</v>
      </c>
      <c r="K6805" s="14">
        <f>表格1[[#This Row],[信用卡交易金額'[新臺幣']]]/1000</f>
        <v>2526158.5070000002</v>
      </c>
      <c r="L6805" s="14">
        <f>表格1[[#This Row],[信用卡交易金額'[新臺幣']]]/1000000</f>
        <v>2526.1585070000001</v>
      </c>
      <c r="M6805" s="14" t="str" cm="1">
        <f t="array" ref="M6805">_xlfn.TEXTJOIN("", TRUE, _xlfn.XLOOKUP(TRUE, VALUE(表格1[[#This Row],[年月]]) &lt;= VALUE($R$8:$R$12), $Q$8:$Q$12)) &amp; "年度"</f>
        <v>2024年度</v>
      </c>
    </row>
    <row r="6806" spans="1:13" x14ac:dyDescent="0.3">
      <c r="A6806" s="2">
        <v>202404</v>
      </c>
      <c r="B6806" s="19">
        <f>DATE(表格1[[#This Row],[年]],表格1[[#This Row],[月]],1)</f>
        <v>45383</v>
      </c>
      <c r="C6806" s="2" t="str">
        <f>LEFT(表格1[[#This Row],[年月]],4)</f>
        <v>2024</v>
      </c>
      <c r="D6806" s="2" t="str">
        <f>RIGHT(表格1[[#This Row],[年月]],2)</f>
        <v>04</v>
      </c>
      <c r="E6806" s="5">
        <v>10018000</v>
      </c>
      <c r="F6806" s="2" t="str">
        <f>VLOOKUP(TEXT(表格1[[#This Row],[地區]],"00000000"),縣市代碼,2,0)</f>
        <v>新竹市</v>
      </c>
      <c r="G6806" s="2" t="s">
        <v>4</v>
      </c>
      <c r="H6806" s="13">
        <v>1985894</v>
      </c>
      <c r="I6806" s="14">
        <v>941947370</v>
      </c>
      <c r="J6806" s="14">
        <f>表格1[[#This Row],[信用卡交易筆數]]/1000</f>
        <v>1985.894</v>
      </c>
      <c r="K6806" s="14">
        <f>表格1[[#This Row],[信用卡交易金額'[新臺幣']]]/1000</f>
        <v>941947.37</v>
      </c>
      <c r="L6806" s="14">
        <f>表格1[[#This Row],[信用卡交易金額'[新臺幣']]]/1000000</f>
        <v>941.94736999999998</v>
      </c>
      <c r="M6806" s="14" t="str" cm="1">
        <f t="array" ref="M6806">_xlfn.TEXTJOIN("", TRUE, _xlfn.XLOOKUP(TRUE, VALUE(表格1[[#This Row],[年月]]) &lt;= VALUE($R$8:$R$12), $Q$8:$Q$12)) &amp; "年度"</f>
        <v>2024年度</v>
      </c>
    </row>
    <row r="6807" spans="1:13" x14ac:dyDescent="0.3">
      <c r="A6807" s="2">
        <v>202404</v>
      </c>
      <c r="B6807" s="19">
        <f>DATE(表格1[[#This Row],[年]],表格1[[#This Row],[月]],1)</f>
        <v>45383</v>
      </c>
      <c r="C6807" s="2" t="str">
        <f>LEFT(表格1[[#This Row],[年月]],4)</f>
        <v>2024</v>
      </c>
      <c r="D6807" s="2" t="str">
        <f>RIGHT(表格1[[#This Row],[年月]],2)</f>
        <v>04</v>
      </c>
      <c r="E6807" s="5">
        <v>10018000</v>
      </c>
      <c r="F6807" s="2" t="str">
        <f>VLOOKUP(TEXT(表格1[[#This Row],[地區]],"00000000"),縣市代碼,2,0)</f>
        <v>新竹市</v>
      </c>
      <c r="G6807" s="2" t="s">
        <v>5</v>
      </c>
      <c r="H6807" s="13">
        <v>98997</v>
      </c>
      <c r="I6807" s="14">
        <v>328256416</v>
      </c>
      <c r="J6807" s="14">
        <f>表格1[[#This Row],[信用卡交易筆數]]/1000</f>
        <v>98.997</v>
      </c>
      <c r="K6807" s="14">
        <f>表格1[[#This Row],[信用卡交易金額'[新臺幣']]]/1000</f>
        <v>328256.41600000003</v>
      </c>
      <c r="L6807" s="14">
        <f>表格1[[#This Row],[信用卡交易金額'[新臺幣']]]/1000000</f>
        <v>328.256416</v>
      </c>
      <c r="M6807" s="14" t="str" cm="1">
        <f t="array" ref="M6807">_xlfn.TEXTJOIN("", TRUE, _xlfn.XLOOKUP(TRUE, VALUE(表格1[[#This Row],[年月]]) &lt;= VALUE($R$8:$R$12), $Q$8:$Q$12)) &amp; "年度"</f>
        <v>2024年度</v>
      </c>
    </row>
    <row r="6808" spans="1:13" x14ac:dyDescent="0.3">
      <c r="A6808" s="2">
        <v>202404</v>
      </c>
      <c r="B6808" s="19">
        <f>DATE(表格1[[#This Row],[年]],表格1[[#This Row],[月]],1)</f>
        <v>45383</v>
      </c>
      <c r="C6808" s="2" t="str">
        <f>LEFT(表格1[[#This Row],[年月]],4)</f>
        <v>2024</v>
      </c>
      <c r="D6808" s="2" t="str">
        <f>RIGHT(表格1[[#This Row],[年月]],2)</f>
        <v>04</v>
      </c>
      <c r="E6808" s="5">
        <v>10018000</v>
      </c>
      <c r="F6808" s="2" t="str">
        <f>VLOOKUP(TEXT(表格1[[#This Row],[地區]],"00000000"),縣市代碼,2,0)</f>
        <v>新竹市</v>
      </c>
      <c r="G6808" s="2" t="s">
        <v>6</v>
      </c>
      <c r="H6808" s="13">
        <v>152664</v>
      </c>
      <c r="I6808" s="14">
        <v>613133743</v>
      </c>
      <c r="J6808" s="14">
        <f>表格1[[#This Row],[信用卡交易筆數]]/1000</f>
        <v>152.66399999999999</v>
      </c>
      <c r="K6808" s="14">
        <f>表格1[[#This Row],[信用卡交易金額'[新臺幣']]]/1000</f>
        <v>613133.74300000002</v>
      </c>
      <c r="L6808" s="14">
        <f>表格1[[#This Row],[信用卡交易金額'[新臺幣']]]/1000000</f>
        <v>613.13374299999998</v>
      </c>
      <c r="M6808" s="14" t="str" cm="1">
        <f t="array" ref="M6808">_xlfn.TEXTJOIN("", TRUE, _xlfn.XLOOKUP(TRUE, VALUE(表格1[[#This Row],[年月]]) &lt;= VALUE($R$8:$R$12), $Q$8:$Q$12)) &amp; "年度"</f>
        <v>2024年度</v>
      </c>
    </row>
    <row r="6809" spans="1:13" x14ac:dyDescent="0.3">
      <c r="A6809" s="2">
        <v>202404</v>
      </c>
      <c r="B6809" s="19">
        <f>DATE(表格1[[#This Row],[年]],表格1[[#This Row],[月]],1)</f>
        <v>45383</v>
      </c>
      <c r="C6809" s="2" t="str">
        <f>LEFT(表格1[[#This Row],[年月]],4)</f>
        <v>2024</v>
      </c>
      <c r="D6809" s="2" t="str">
        <f>RIGHT(表格1[[#This Row],[年月]],2)</f>
        <v>04</v>
      </c>
      <c r="E6809" s="5">
        <v>10018000</v>
      </c>
      <c r="F6809" s="2" t="str">
        <f>VLOOKUP(TEXT(表格1[[#This Row],[地區]],"00000000"),縣市代碼,2,0)</f>
        <v>新竹市</v>
      </c>
      <c r="G6809" s="2" t="s">
        <v>7</v>
      </c>
      <c r="H6809" s="13">
        <v>795102</v>
      </c>
      <c r="I6809" s="14">
        <v>938004345</v>
      </c>
      <c r="J6809" s="14">
        <f>表格1[[#This Row],[信用卡交易筆數]]/1000</f>
        <v>795.10199999999998</v>
      </c>
      <c r="K6809" s="14">
        <f>表格1[[#This Row],[信用卡交易金額'[新臺幣']]]/1000</f>
        <v>938004.34499999997</v>
      </c>
      <c r="L6809" s="14">
        <f>表格1[[#This Row],[信用卡交易金額'[新臺幣']]]/1000000</f>
        <v>938.00434499999994</v>
      </c>
      <c r="M6809" s="14" t="str" cm="1">
        <f t="array" ref="M6809">_xlfn.TEXTJOIN("", TRUE, _xlfn.XLOOKUP(TRUE, VALUE(表格1[[#This Row],[年月]]) &lt;= VALUE($R$8:$R$12), $Q$8:$Q$12)) &amp; "年度"</f>
        <v>2024年度</v>
      </c>
    </row>
    <row r="6810" spans="1:13" x14ac:dyDescent="0.3">
      <c r="A6810" s="2">
        <v>202404</v>
      </c>
      <c r="B6810" s="19">
        <f>DATE(表格1[[#This Row],[年]],表格1[[#This Row],[月]],1)</f>
        <v>45383</v>
      </c>
      <c r="C6810" s="2" t="str">
        <f>LEFT(表格1[[#This Row],[年月]],4)</f>
        <v>2024</v>
      </c>
      <c r="D6810" s="2" t="str">
        <f>RIGHT(表格1[[#This Row],[年月]],2)</f>
        <v>04</v>
      </c>
      <c r="E6810" s="5">
        <v>10018000</v>
      </c>
      <c r="F6810" s="2" t="str">
        <f>VLOOKUP(TEXT(表格1[[#This Row],[地區]],"00000000"),縣市代碼,2,0)</f>
        <v>新竹市</v>
      </c>
      <c r="G6810" s="2" t="s">
        <v>8</v>
      </c>
      <c r="H6810" s="13">
        <v>651398</v>
      </c>
      <c r="I6810" s="14">
        <v>1584717393</v>
      </c>
      <c r="J6810" s="14">
        <f>表格1[[#This Row],[信用卡交易筆數]]/1000</f>
        <v>651.39800000000002</v>
      </c>
      <c r="K6810" s="14">
        <f>表格1[[#This Row],[信用卡交易金額'[新臺幣']]]/1000</f>
        <v>1584717.3929999999</v>
      </c>
      <c r="L6810" s="14">
        <f>表格1[[#This Row],[信用卡交易金額'[新臺幣']]]/1000000</f>
        <v>1584.7173929999999</v>
      </c>
      <c r="M6810" s="14" t="str" cm="1">
        <f t="array" ref="M6810">_xlfn.TEXTJOIN("", TRUE, _xlfn.XLOOKUP(TRUE, VALUE(表格1[[#This Row],[年月]]) &lt;= VALUE($R$8:$R$12), $Q$8:$Q$12)) &amp; "年度"</f>
        <v>2024年度</v>
      </c>
    </row>
    <row r="6811" spans="1:13" x14ac:dyDescent="0.3">
      <c r="A6811" s="2">
        <v>202404</v>
      </c>
      <c r="B6811" s="19">
        <f>DATE(表格1[[#This Row],[年]],表格1[[#This Row],[月]],1)</f>
        <v>45383</v>
      </c>
      <c r="C6811" s="2" t="str">
        <f>LEFT(表格1[[#This Row],[年月]],4)</f>
        <v>2024</v>
      </c>
      <c r="D6811" s="2" t="str">
        <f>RIGHT(表格1[[#This Row],[年月]],2)</f>
        <v>04</v>
      </c>
      <c r="E6811" s="5">
        <v>10018000</v>
      </c>
      <c r="F6811" s="2" t="str">
        <f>VLOOKUP(TEXT(表格1[[#This Row],[地區]],"00000000"),縣市代碼,2,0)</f>
        <v>新竹市</v>
      </c>
      <c r="G6811" s="2" t="s">
        <v>9</v>
      </c>
      <c r="H6811" s="13">
        <v>1462392</v>
      </c>
      <c r="I6811" s="14">
        <v>2079519506</v>
      </c>
      <c r="J6811" s="14">
        <f>表格1[[#This Row],[信用卡交易筆數]]/1000</f>
        <v>1462.3920000000001</v>
      </c>
      <c r="K6811" s="14">
        <f>表格1[[#This Row],[信用卡交易金額'[新臺幣']]]/1000</f>
        <v>2079519.5060000001</v>
      </c>
      <c r="L6811" s="14">
        <f>表格1[[#This Row],[信用卡交易金額'[新臺幣']]]/1000000</f>
        <v>2079.5195060000001</v>
      </c>
      <c r="M6811" s="14" t="str" cm="1">
        <f t="array" ref="M6811">_xlfn.TEXTJOIN("", TRUE, _xlfn.XLOOKUP(TRUE, VALUE(表格1[[#This Row],[年月]]) &lt;= VALUE($R$8:$R$12), $Q$8:$Q$12)) &amp; "年度"</f>
        <v>2024年度</v>
      </c>
    </row>
    <row r="6812" spans="1:13" x14ac:dyDescent="0.3">
      <c r="A6812" s="2">
        <v>202404</v>
      </c>
      <c r="B6812" s="19">
        <f>DATE(表格1[[#This Row],[年]],表格1[[#This Row],[月]],1)</f>
        <v>45383</v>
      </c>
      <c r="C6812" s="2" t="str">
        <f>LEFT(表格1[[#This Row],[年月]],4)</f>
        <v>2024</v>
      </c>
      <c r="D6812" s="2" t="str">
        <f>RIGHT(表格1[[#This Row],[年月]],2)</f>
        <v>04</v>
      </c>
      <c r="E6812" s="5">
        <v>10018000</v>
      </c>
      <c r="F6812" s="2" t="str">
        <f>VLOOKUP(TEXT(表格1[[#This Row],[地區]],"00000000"),縣市代碼,2,0)</f>
        <v>新竹市</v>
      </c>
      <c r="G6812" s="2" t="s">
        <v>10</v>
      </c>
      <c r="H6812" s="13">
        <v>804474</v>
      </c>
      <c r="I6812" s="14">
        <v>2273154067</v>
      </c>
      <c r="J6812" s="14">
        <f>表格1[[#This Row],[信用卡交易筆數]]/1000</f>
        <v>804.47400000000005</v>
      </c>
      <c r="K6812" s="14">
        <f>表格1[[#This Row],[信用卡交易金額'[新臺幣']]]/1000</f>
        <v>2273154.0669999998</v>
      </c>
      <c r="L6812" s="14">
        <f>表格1[[#This Row],[信用卡交易金額'[新臺幣']]]/1000000</f>
        <v>2273.1540669999999</v>
      </c>
      <c r="M6812" s="14" t="str" cm="1">
        <f t="array" ref="M6812">_xlfn.TEXTJOIN("", TRUE, _xlfn.XLOOKUP(TRUE, VALUE(表格1[[#This Row],[年月]]) &lt;= VALUE($R$8:$R$12), $Q$8:$Q$12)) &amp; "年度"</f>
        <v>2024年度</v>
      </c>
    </row>
    <row r="6813" spans="1:13" x14ac:dyDescent="0.3">
      <c r="A6813" s="2">
        <v>202404</v>
      </c>
      <c r="B6813" s="19">
        <f>DATE(表格1[[#This Row],[年]],表格1[[#This Row],[月]],1)</f>
        <v>45383</v>
      </c>
      <c r="C6813" s="2" t="str">
        <f>LEFT(表格1[[#This Row],[年月]],4)</f>
        <v>2024</v>
      </c>
      <c r="D6813" s="2" t="str">
        <f>RIGHT(表格1[[#This Row],[年月]],2)</f>
        <v>04</v>
      </c>
      <c r="E6813" s="5">
        <v>10005000</v>
      </c>
      <c r="F6813" s="2" t="str">
        <f>VLOOKUP(TEXT(表格1[[#This Row],[地區]],"00000000"),縣市代碼,2,0)</f>
        <v>苗栗縣</v>
      </c>
      <c r="G6813" s="2" t="s">
        <v>4</v>
      </c>
      <c r="H6813" s="13">
        <v>1008518</v>
      </c>
      <c r="I6813" s="14">
        <v>444187028</v>
      </c>
      <c r="J6813" s="14">
        <f>表格1[[#This Row],[信用卡交易筆數]]/1000</f>
        <v>1008.518</v>
      </c>
      <c r="K6813" s="14">
        <f>表格1[[#This Row],[信用卡交易金額'[新臺幣']]]/1000</f>
        <v>444187.02799999999</v>
      </c>
      <c r="L6813" s="14">
        <f>表格1[[#This Row],[信用卡交易金額'[新臺幣']]]/1000000</f>
        <v>444.187028</v>
      </c>
      <c r="M6813" s="14" t="str" cm="1">
        <f t="array" ref="M6813">_xlfn.TEXTJOIN("", TRUE, _xlfn.XLOOKUP(TRUE, VALUE(表格1[[#This Row],[年月]]) &lt;= VALUE($R$8:$R$12), $Q$8:$Q$12)) &amp; "年度"</f>
        <v>2024年度</v>
      </c>
    </row>
    <row r="6814" spans="1:13" x14ac:dyDescent="0.3">
      <c r="A6814" s="2">
        <v>202404</v>
      </c>
      <c r="B6814" s="19">
        <f>DATE(表格1[[#This Row],[年]],表格1[[#This Row],[月]],1)</f>
        <v>45383</v>
      </c>
      <c r="C6814" s="2" t="str">
        <f>LEFT(表格1[[#This Row],[年月]],4)</f>
        <v>2024</v>
      </c>
      <c r="D6814" s="2" t="str">
        <f>RIGHT(表格1[[#This Row],[年月]],2)</f>
        <v>04</v>
      </c>
      <c r="E6814" s="5">
        <v>10005000</v>
      </c>
      <c r="F6814" s="2" t="str">
        <f>VLOOKUP(TEXT(表格1[[#This Row],[地區]],"00000000"),縣市代碼,2,0)</f>
        <v>苗栗縣</v>
      </c>
      <c r="G6814" s="2" t="s">
        <v>5</v>
      </c>
      <c r="H6814" s="13">
        <v>67044</v>
      </c>
      <c r="I6814" s="14">
        <v>183419908</v>
      </c>
      <c r="J6814" s="14">
        <f>表格1[[#This Row],[信用卡交易筆數]]/1000</f>
        <v>67.043999999999997</v>
      </c>
      <c r="K6814" s="14">
        <f>表格1[[#This Row],[信用卡交易金額'[新臺幣']]]/1000</f>
        <v>183419.908</v>
      </c>
      <c r="L6814" s="14">
        <f>表格1[[#This Row],[信用卡交易金額'[新臺幣']]]/1000000</f>
        <v>183.41990799999999</v>
      </c>
      <c r="M6814" s="14" t="str" cm="1">
        <f t="array" ref="M6814">_xlfn.TEXTJOIN("", TRUE, _xlfn.XLOOKUP(TRUE, VALUE(表格1[[#This Row],[年月]]) &lt;= VALUE($R$8:$R$12), $Q$8:$Q$12)) &amp; "年度"</f>
        <v>2024年度</v>
      </c>
    </row>
    <row r="6815" spans="1:13" x14ac:dyDescent="0.3">
      <c r="A6815" s="2">
        <v>202404</v>
      </c>
      <c r="B6815" s="19">
        <f>DATE(表格1[[#This Row],[年]],表格1[[#This Row],[月]],1)</f>
        <v>45383</v>
      </c>
      <c r="C6815" s="2" t="str">
        <f>LEFT(表格1[[#This Row],[年月]],4)</f>
        <v>2024</v>
      </c>
      <c r="D6815" s="2" t="str">
        <f>RIGHT(表格1[[#This Row],[年月]],2)</f>
        <v>04</v>
      </c>
      <c r="E6815" s="5">
        <v>10005000</v>
      </c>
      <c r="F6815" s="2" t="str">
        <f>VLOOKUP(TEXT(表格1[[#This Row],[地區]],"00000000"),縣市代碼,2,0)</f>
        <v>苗栗縣</v>
      </c>
      <c r="G6815" s="2" t="s">
        <v>6</v>
      </c>
      <c r="H6815" s="13">
        <v>92784</v>
      </c>
      <c r="I6815" s="14">
        <v>322935672</v>
      </c>
      <c r="J6815" s="14">
        <f>表格1[[#This Row],[信用卡交易筆數]]/1000</f>
        <v>92.784000000000006</v>
      </c>
      <c r="K6815" s="14">
        <f>表格1[[#This Row],[信用卡交易金額'[新臺幣']]]/1000</f>
        <v>322935.67200000002</v>
      </c>
      <c r="L6815" s="14">
        <f>表格1[[#This Row],[信用卡交易金額'[新臺幣']]]/1000000</f>
        <v>322.93567200000001</v>
      </c>
      <c r="M6815" s="14" t="str" cm="1">
        <f t="array" ref="M6815">_xlfn.TEXTJOIN("", TRUE, _xlfn.XLOOKUP(TRUE, VALUE(表格1[[#This Row],[年月]]) &lt;= VALUE($R$8:$R$12), $Q$8:$Q$12)) &amp; "年度"</f>
        <v>2024年度</v>
      </c>
    </row>
    <row r="6816" spans="1:13" x14ac:dyDescent="0.3">
      <c r="A6816" s="2">
        <v>202404</v>
      </c>
      <c r="B6816" s="19">
        <f>DATE(表格1[[#This Row],[年]],表格1[[#This Row],[月]],1)</f>
        <v>45383</v>
      </c>
      <c r="C6816" s="2" t="str">
        <f>LEFT(表格1[[#This Row],[年月]],4)</f>
        <v>2024</v>
      </c>
      <c r="D6816" s="2" t="str">
        <f>RIGHT(表格1[[#This Row],[年月]],2)</f>
        <v>04</v>
      </c>
      <c r="E6816" s="5">
        <v>10005000</v>
      </c>
      <c r="F6816" s="2" t="str">
        <f>VLOOKUP(TEXT(表格1[[#This Row],[地區]],"00000000"),縣市代碼,2,0)</f>
        <v>苗栗縣</v>
      </c>
      <c r="G6816" s="2" t="s">
        <v>7</v>
      </c>
      <c r="H6816" s="13">
        <v>603090</v>
      </c>
      <c r="I6816" s="14">
        <v>637583735</v>
      </c>
      <c r="J6816" s="14">
        <f>表格1[[#This Row],[信用卡交易筆數]]/1000</f>
        <v>603.09</v>
      </c>
      <c r="K6816" s="14">
        <f>表格1[[#This Row],[信用卡交易金額'[新臺幣']]]/1000</f>
        <v>637583.73499999999</v>
      </c>
      <c r="L6816" s="14">
        <f>表格1[[#This Row],[信用卡交易金額'[新臺幣']]]/1000000</f>
        <v>637.58373500000005</v>
      </c>
      <c r="M6816" s="14" t="str" cm="1">
        <f t="array" ref="M6816">_xlfn.TEXTJOIN("", TRUE, _xlfn.XLOOKUP(TRUE, VALUE(表格1[[#This Row],[年月]]) &lt;= VALUE($R$8:$R$12), $Q$8:$Q$12)) &amp; "年度"</f>
        <v>2024年度</v>
      </c>
    </row>
    <row r="6817" spans="1:13" x14ac:dyDescent="0.3">
      <c r="A6817" s="2">
        <v>202404</v>
      </c>
      <c r="B6817" s="19">
        <f>DATE(表格1[[#This Row],[年]],表格1[[#This Row],[月]],1)</f>
        <v>45383</v>
      </c>
      <c r="C6817" s="2" t="str">
        <f>LEFT(表格1[[#This Row],[年月]],4)</f>
        <v>2024</v>
      </c>
      <c r="D6817" s="2" t="str">
        <f>RIGHT(表格1[[#This Row],[年月]],2)</f>
        <v>04</v>
      </c>
      <c r="E6817" s="5">
        <v>10005000</v>
      </c>
      <c r="F6817" s="2" t="str">
        <f>VLOOKUP(TEXT(表格1[[#This Row],[地區]],"00000000"),縣市代碼,2,0)</f>
        <v>苗栗縣</v>
      </c>
      <c r="G6817" s="2" t="s">
        <v>8</v>
      </c>
      <c r="H6817" s="13">
        <v>402077</v>
      </c>
      <c r="I6817" s="14">
        <v>768678661</v>
      </c>
      <c r="J6817" s="14">
        <f>表格1[[#This Row],[信用卡交易筆數]]/1000</f>
        <v>402.077</v>
      </c>
      <c r="K6817" s="14">
        <f>表格1[[#This Row],[信用卡交易金額'[新臺幣']]]/1000</f>
        <v>768678.66099999996</v>
      </c>
      <c r="L6817" s="14">
        <f>表格1[[#This Row],[信用卡交易金額'[新臺幣']]]/1000000</f>
        <v>768.67866100000003</v>
      </c>
      <c r="M6817" s="14" t="str" cm="1">
        <f t="array" ref="M6817">_xlfn.TEXTJOIN("", TRUE, _xlfn.XLOOKUP(TRUE, VALUE(表格1[[#This Row],[年月]]) &lt;= VALUE($R$8:$R$12), $Q$8:$Q$12)) &amp; "年度"</f>
        <v>2024年度</v>
      </c>
    </row>
    <row r="6818" spans="1:13" x14ac:dyDescent="0.3">
      <c r="A6818" s="2">
        <v>202404</v>
      </c>
      <c r="B6818" s="19">
        <f>DATE(表格1[[#This Row],[年]],表格1[[#This Row],[月]],1)</f>
        <v>45383</v>
      </c>
      <c r="C6818" s="2" t="str">
        <f>LEFT(表格1[[#This Row],[年月]],4)</f>
        <v>2024</v>
      </c>
      <c r="D6818" s="2" t="str">
        <f>RIGHT(表格1[[#This Row],[年月]],2)</f>
        <v>04</v>
      </c>
      <c r="E6818" s="5">
        <v>10005000</v>
      </c>
      <c r="F6818" s="2" t="str">
        <f>VLOOKUP(TEXT(表格1[[#This Row],[地區]],"00000000"),縣市代碼,2,0)</f>
        <v>苗栗縣</v>
      </c>
      <c r="G6818" s="2" t="s">
        <v>9</v>
      </c>
      <c r="H6818" s="13">
        <v>814529</v>
      </c>
      <c r="I6818" s="14">
        <v>1022540781</v>
      </c>
      <c r="J6818" s="14">
        <f>表格1[[#This Row],[信用卡交易筆數]]/1000</f>
        <v>814.529</v>
      </c>
      <c r="K6818" s="14">
        <f>表格1[[#This Row],[信用卡交易金額'[新臺幣']]]/1000</f>
        <v>1022540.781</v>
      </c>
      <c r="L6818" s="14">
        <f>表格1[[#This Row],[信用卡交易金額'[新臺幣']]]/1000000</f>
        <v>1022.540781</v>
      </c>
      <c r="M6818" s="14" t="str" cm="1">
        <f t="array" ref="M6818">_xlfn.TEXTJOIN("", TRUE, _xlfn.XLOOKUP(TRUE, VALUE(表格1[[#This Row],[年月]]) &lt;= VALUE($R$8:$R$12), $Q$8:$Q$12)) &amp; "年度"</f>
        <v>2024年度</v>
      </c>
    </row>
    <row r="6819" spans="1:13" x14ac:dyDescent="0.3">
      <c r="A6819" s="2">
        <v>202404</v>
      </c>
      <c r="B6819" s="19">
        <f>DATE(表格1[[#This Row],[年]],表格1[[#This Row],[月]],1)</f>
        <v>45383</v>
      </c>
      <c r="C6819" s="2" t="str">
        <f>LEFT(表格1[[#This Row],[年月]],4)</f>
        <v>2024</v>
      </c>
      <c r="D6819" s="2" t="str">
        <f>RIGHT(表格1[[#This Row],[年月]],2)</f>
        <v>04</v>
      </c>
      <c r="E6819" s="5">
        <v>10005000</v>
      </c>
      <c r="F6819" s="2" t="str">
        <f>VLOOKUP(TEXT(表格1[[#This Row],[地區]],"00000000"),縣市代碼,2,0)</f>
        <v>苗栗縣</v>
      </c>
      <c r="G6819" s="2" t="s">
        <v>10</v>
      </c>
      <c r="H6819" s="13">
        <v>528517</v>
      </c>
      <c r="I6819" s="14">
        <v>1442183987</v>
      </c>
      <c r="J6819" s="14">
        <f>表格1[[#This Row],[信用卡交易筆數]]/1000</f>
        <v>528.51700000000005</v>
      </c>
      <c r="K6819" s="14">
        <f>表格1[[#This Row],[信用卡交易金額'[新臺幣']]]/1000</f>
        <v>1442183.987</v>
      </c>
      <c r="L6819" s="14">
        <f>表格1[[#This Row],[信用卡交易金額'[新臺幣']]]/1000000</f>
        <v>1442.1839869999999</v>
      </c>
      <c r="M6819" s="14" t="str" cm="1">
        <f t="array" ref="M6819">_xlfn.TEXTJOIN("", TRUE, _xlfn.XLOOKUP(TRUE, VALUE(表格1[[#This Row],[年月]]) &lt;= VALUE($R$8:$R$12), $Q$8:$Q$12)) &amp; "年度"</f>
        <v>2024年度</v>
      </c>
    </row>
    <row r="6820" spans="1:13" x14ac:dyDescent="0.3">
      <c r="A6820" s="2">
        <v>202404</v>
      </c>
      <c r="B6820" s="19">
        <f>DATE(表格1[[#This Row],[年]],表格1[[#This Row],[月]],1)</f>
        <v>45383</v>
      </c>
      <c r="C6820" s="2" t="str">
        <f>LEFT(表格1[[#This Row],[年月]],4)</f>
        <v>2024</v>
      </c>
      <c r="D6820" s="2" t="str">
        <f>RIGHT(表格1[[#This Row],[年月]],2)</f>
        <v>04</v>
      </c>
      <c r="E6820" s="5">
        <v>66000000</v>
      </c>
      <c r="F6820" s="2" t="str">
        <f>VLOOKUP(TEXT(表格1[[#This Row],[地區]],"00000000"),縣市代碼,2,0)</f>
        <v>臺中市</v>
      </c>
      <c r="G6820" s="2" t="s">
        <v>4</v>
      </c>
      <c r="H6820" s="13">
        <v>9228085</v>
      </c>
      <c r="I6820" s="14">
        <v>4521626733</v>
      </c>
      <c r="J6820" s="14">
        <f>表格1[[#This Row],[信用卡交易筆數]]/1000</f>
        <v>9228.0849999999991</v>
      </c>
      <c r="K6820" s="14">
        <f>表格1[[#This Row],[信用卡交易金額'[新臺幣']]]/1000</f>
        <v>4521626.733</v>
      </c>
      <c r="L6820" s="14">
        <f>表格1[[#This Row],[信用卡交易金額'[新臺幣']]]/1000000</f>
        <v>4521.6267330000001</v>
      </c>
      <c r="M6820" s="14" t="str" cm="1">
        <f t="array" ref="M6820">_xlfn.TEXTJOIN("", TRUE, _xlfn.XLOOKUP(TRUE, VALUE(表格1[[#This Row],[年月]]) &lt;= VALUE($R$8:$R$12), $Q$8:$Q$12)) &amp; "年度"</f>
        <v>2024年度</v>
      </c>
    </row>
    <row r="6821" spans="1:13" x14ac:dyDescent="0.3">
      <c r="A6821" s="2">
        <v>202404</v>
      </c>
      <c r="B6821" s="19">
        <f>DATE(表格1[[#This Row],[年]],表格1[[#This Row],[月]],1)</f>
        <v>45383</v>
      </c>
      <c r="C6821" s="2" t="str">
        <f>LEFT(表格1[[#This Row],[年月]],4)</f>
        <v>2024</v>
      </c>
      <c r="D6821" s="2" t="str">
        <f>RIGHT(表格1[[#This Row],[年月]],2)</f>
        <v>04</v>
      </c>
      <c r="E6821" s="5">
        <v>66000000</v>
      </c>
      <c r="F6821" s="2" t="str">
        <f>VLOOKUP(TEXT(表格1[[#This Row],[地區]],"00000000"),縣市代碼,2,0)</f>
        <v>臺中市</v>
      </c>
      <c r="G6821" s="2" t="s">
        <v>5</v>
      </c>
      <c r="H6821" s="13">
        <v>548001</v>
      </c>
      <c r="I6821" s="14">
        <v>1704488421</v>
      </c>
      <c r="J6821" s="14">
        <f>表格1[[#This Row],[信用卡交易筆數]]/1000</f>
        <v>548.00099999999998</v>
      </c>
      <c r="K6821" s="14">
        <f>表格1[[#This Row],[信用卡交易金額'[新臺幣']]]/1000</f>
        <v>1704488.4210000001</v>
      </c>
      <c r="L6821" s="14">
        <f>表格1[[#This Row],[信用卡交易金額'[新臺幣']]]/1000000</f>
        <v>1704.488421</v>
      </c>
      <c r="M6821" s="14" t="str" cm="1">
        <f t="array" ref="M6821">_xlfn.TEXTJOIN("", TRUE, _xlfn.XLOOKUP(TRUE, VALUE(表格1[[#This Row],[年月]]) &lt;= VALUE($R$8:$R$12), $Q$8:$Q$12)) &amp; "年度"</f>
        <v>2024年度</v>
      </c>
    </row>
    <row r="6822" spans="1:13" x14ac:dyDescent="0.3">
      <c r="A6822" s="2">
        <v>202404</v>
      </c>
      <c r="B6822" s="19">
        <f>DATE(表格1[[#This Row],[年]],表格1[[#This Row],[月]],1)</f>
        <v>45383</v>
      </c>
      <c r="C6822" s="2" t="str">
        <f>LEFT(表格1[[#This Row],[年月]],4)</f>
        <v>2024</v>
      </c>
      <c r="D6822" s="2" t="str">
        <f>RIGHT(表格1[[#This Row],[年月]],2)</f>
        <v>04</v>
      </c>
      <c r="E6822" s="5">
        <v>66000000</v>
      </c>
      <c r="F6822" s="2" t="str">
        <f>VLOOKUP(TEXT(表格1[[#This Row],[地區]],"00000000"),縣市代碼,2,0)</f>
        <v>臺中市</v>
      </c>
      <c r="G6822" s="2" t="s">
        <v>6</v>
      </c>
      <c r="H6822" s="13">
        <v>759123</v>
      </c>
      <c r="I6822" s="14">
        <v>2727275608</v>
      </c>
      <c r="J6822" s="14">
        <f>表格1[[#This Row],[信用卡交易筆數]]/1000</f>
        <v>759.12300000000005</v>
      </c>
      <c r="K6822" s="14">
        <f>表格1[[#This Row],[信用卡交易金額'[新臺幣']]]/1000</f>
        <v>2727275.608</v>
      </c>
      <c r="L6822" s="14">
        <f>表格1[[#This Row],[信用卡交易金額'[新臺幣']]]/1000000</f>
        <v>2727.2756079999999</v>
      </c>
      <c r="M6822" s="14" t="str" cm="1">
        <f t="array" ref="M6822">_xlfn.TEXTJOIN("", TRUE, _xlfn.XLOOKUP(TRUE, VALUE(表格1[[#This Row],[年月]]) &lt;= VALUE($R$8:$R$12), $Q$8:$Q$12)) &amp; "年度"</f>
        <v>2024年度</v>
      </c>
    </row>
    <row r="6823" spans="1:13" x14ac:dyDescent="0.3">
      <c r="A6823" s="2">
        <v>202404</v>
      </c>
      <c r="B6823" s="19">
        <f>DATE(表格1[[#This Row],[年]],表格1[[#This Row],[月]],1)</f>
        <v>45383</v>
      </c>
      <c r="C6823" s="2" t="str">
        <f>LEFT(表格1[[#This Row],[年月]],4)</f>
        <v>2024</v>
      </c>
      <c r="D6823" s="2" t="str">
        <f>RIGHT(表格1[[#This Row],[年月]],2)</f>
        <v>04</v>
      </c>
      <c r="E6823" s="5">
        <v>66000000</v>
      </c>
      <c r="F6823" s="2" t="str">
        <f>VLOOKUP(TEXT(表格1[[#This Row],[地區]],"00000000"),縣市代碼,2,0)</f>
        <v>臺中市</v>
      </c>
      <c r="G6823" s="2" t="s">
        <v>7</v>
      </c>
      <c r="H6823" s="13">
        <v>4382374</v>
      </c>
      <c r="I6823" s="14">
        <v>4900930038</v>
      </c>
      <c r="J6823" s="14">
        <f>表格1[[#This Row],[信用卡交易筆數]]/1000</f>
        <v>4382.3739999999998</v>
      </c>
      <c r="K6823" s="14">
        <f>表格1[[#This Row],[信用卡交易金額'[新臺幣']]]/1000</f>
        <v>4900930.0379999997</v>
      </c>
      <c r="L6823" s="14">
        <f>表格1[[#This Row],[信用卡交易金額'[新臺幣']]]/1000000</f>
        <v>4900.9300380000004</v>
      </c>
      <c r="M6823" s="14" t="str" cm="1">
        <f t="array" ref="M6823">_xlfn.TEXTJOIN("", TRUE, _xlfn.XLOOKUP(TRUE, VALUE(表格1[[#This Row],[年月]]) &lt;= VALUE($R$8:$R$12), $Q$8:$Q$12)) &amp; "年度"</f>
        <v>2024年度</v>
      </c>
    </row>
    <row r="6824" spans="1:13" x14ac:dyDescent="0.3">
      <c r="A6824" s="2">
        <v>202404</v>
      </c>
      <c r="B6824" s="19">
        <f>DATE(表格1[[#This Row],[年]],表格1[[#This Row],[月]],1)</f>
        <v>45383</v>
      </c>
      <c r="C6824" s="2" t="str">
        <f>LEFT(表格1[[#This Row],[年月]],4)</f>
        <v>2024</v>
      </c>
      <c r="D6824" s="2" t="str">
        <f>RIGHT(表格1[[#This Row],[年月]],2)</f>
        <v>04</v>
      </c>
      <c r="E6824" s="5">
        <v>66000000</v>
      </c>
      <c r="F6824" s="2" t="str">
        <f>VLOOKUP(TEXT(表格1[[#This Row],[地區]],"00000000"),縣市代碼,2,0)</f>
        <v>臺中市</v>
      </c>
      <c r="G6824" s="2" t="s">
        <v>8</v>
      </c>
      <c r="H6824" s="13">
        <v>3124720</v>
      </c>
      <c r="I6824" s="14">
        <v>6788780430</v>
      </c>
      <c r="J6824" s="14">
        <f>表格1[[#This Row],[信用卡交易筆數]]/1000</f>
        <v>3124.72</v>
      </c>
      <c r="K6824" s="14">
        <f>表格1[[#This Row],[信用卡交易金額'[新臺幣']]]/1000</f>
        <v>6788780.4299999997</v>
      </c>
      <c r="L6824" s="14">
        <f>表格1[[#This Row],[信用卡交易金額'[新臺幣']]]/1000000</f>
        <v>6788.7804299999998</v>
      </c>
      <c r="M6824" s="14" t="str" cm="1">
        <f t="array" ref="M6824">_xlfn.TEXTJOIN("", TRUE, _xlfn.XLOOKUP(TRUE, VALUE(表格1[[#This Row],[年月]]) &lt;= VALUE($R$8:$R$12), $Q$8:$Q$12)) &amp; "年度"</f>
        <v>2024年度</v>
      </c>
    </row>
    <row r="6825" spans="1:13" x14ac:dyDescent="0.3">
      <c r="A6825" s="2">
        <v>202404</v>
      </c>
      <c r="B6825" s="19">
        <f>DATE(表格1[[#This Row],[年]],表格1[[#This Row],[月]],1)</f>
        <v>45383</v>
      </c>
      <c r="C6825" s="2" t="str">
        <f>LEFT(表格1[[#This Row],[年月]],4)</f>
        <v>2024</v>
      </c>
      <c r="D6825" s="2" t="str">
        <f>RIGHT(表格1[[#This Row],[年月]],2)</f>
        <v>04</v>
      </c>
      <c r="E6825" s="5">
        <v>66000000</v>
      </c>
      <c r="F6825" s="2" t="str">
        <f>VLOOKUP(TEXT(表格1[[#This Row],[地區]],"00000000"),縣市代碼,2,0)</f>
        <v>臺中市</v>
      </c>
      <c r="G6825" s="2" t="s">
        <v>9</v>
      </c>
      <c r="H6825" s="13">
        <v>7070855</v>
      </c>
      <c r="I6825" s="14">
        <v>9757590884</v>
      </c>
      <c r="J6825" s="14">
        <f>表格1[[#This Row],[信用卡交易筆數]]/1000</f>
        <v>7070.8549999999996</v>
      </c>
      <c r="K6825" s="14">
        <f>表格1[[#This Row],[信用卡交易金額'[新臺幣']]]/1000</f>
        <v>9757590.8839999996</v>
      </c>
      <c r="L6825" s="14">
        <f>表格1[[#This Row],[信用卡交易金額'[新臺幣']]]/1000000</f>
        <v>9757.5908839999993</v>
      </c>
      <c r="M6825" s="14" t="str" cm="1">
        <f t="array" ref="M6825">_xlfn.TEXTJOIN("", TRUE, _xlfn.XLOOKUP(TRUE, VALUE(表格1[[#This Row],[年月]]) &lt;= VALUE($R$8:$R$12), $Q$8:$Q$12)) &amp; "年度"</f>
        <v>2024年度</v>
      </c>
    </row>
    <row r="6826" spans="1:13" x14ac:dyDescent="0.3">
      <c r="A6826" s="2">
        <v>202404</v>
      </c>
      <c r="B6826" s="19">
        <f>DATE(表格1[[#This Row],[年]],表格1[[#This Row],[月]],1)</f>
        <v>45383</v>
      </c>
      <c r="C6826" s="2" t="str">
        <f>LEFT(表格1[[#This Row],[年月]],4)</f>
        <v>2024</v>
      </c>
      <c r="D6826" s="2" t="str">
        <f>RIGHT(表格1[[#This Row],[年月]],2)</f>
        <v>04</v>
      </c>
      <c r="E6826" s="5">
        <v>66000000</v>
      </c>
      <c r="F6826" s="2" t="str">
        <f>VLOOKUP(TEXT(表格1[[#This Row],[地區]],"00000000"),縣市代碼,2,0)</f>
        <v>臺中市</v>
      </c>
      <c r="G6826" s="2" t="s">
        <v>10</v>
      </c>
      <c r="H6826" s="13">
        <v>3799528</v>
      </c>
      <c r="I6826" s="14">
        <v>12030640220</v>
      </c>
      <c r="J6826" s="14">
        <f>表格1[[#This Row],[信用卡交易筆數]]/1000</f>
        <v>3799.5279999999998</v>
      </c>
      <c r="K6826" s="14">
        <f>表格1[[#This Row],[信用卡交易金額'[新臺幣']]]/1000</f>
        <v>12030640.220000001</v>
      </c>
      <c r="L6826" s="14">
        <f>表格1[[#This Row],[信用卡交易金額'[新臺幣']]]/1000000</f>
        <v>12030.640219999999</v>
      </c>
      <c r="M6826" s="14" t="str" cm="1">
        <f t="array" ref="M6826">_xlfn.TEXTJOIN("", TRUE, _xlfn.XLOOKUP(TRUE, VALUE(表格1[[#This Row],[年月]]) &lt;= VALUE($R$8:$R$12), $Q$8:$Q$12)) &amp; "年度"</f>
        <v>2024年度</v>
      </c>
    </row>
    <row r="6827" spans="1:13" x14ac:dyDescent="0.3">
      <c r="A6827" s="2">
        <v>202404</v>
      </c>
      <c r="B6827" s="19">
        <f>DATE(表格1[[#This Row],[年]],表格1[[#This Row],[月]],1)</f>
        <v>45383</v>
      </c>
      <c r="C6827" s="2" t="str">
        <f>LEFT(表格1[[#This Row],[年月]],4)</f>
        <v>2024</v>
      </c>
      <c r="D6827" s="2" t="str">
        <f>RIGHT(表格1[[#This Row],[年月]],2)</f>
        <v>04</v>
      </c>
      <c r="E6827" s="5">
        <v>10007000</v>
      </c>
      <c r="F6827" s="2" t="str">
        <f>VLOOKUP(TEXT(表格1[[#This Row],[地區]],"00000000"),縣市代碼,2,0)</f>
        <v>彰化縣</v>
      </c>
      <c r="G6827" s="2" t="s">
        <v>4</v>
      </c>
      <c r="H6827" s="13">
        <v>2020720</v>
      </c>
      <c r="I6827" s="14">
        <v>941194842</v>
      </c>
      <c r="J6827" s="14">
        <f>表格1[[#This Row],[信用卡交易筆數]]/1000</f>
        <v>2020.72</v>
      </c>
      <c r="K6827" s="14">
        <f>表格1[[#This Row],[信用卡交易金額'[新臺幣']]]/1000</f>
        <v>941194.84199999995</v>
      </c>
      <c r="L6827" s="14">
        <f>表格1[[#This Row],[信用卡交易金額'[新臺幣']]]/1000000</f>
        <v>941.19484199999999</v>
      </c>
      <c r="M6827" s="14" t="str" cm="1">
        <f t="array" ref="M6827">_xlfn.TEXTJOIN("", TRUE, _xlfn.XLOOKUP(TRUE, VALUE(表格1[[#This Row],[年月]]) &lt;= VALUE($R$8:$R$12), $Q$8:$Q$12)) &amp; "年度"</f>
        <v>2024年度</v>
      </c>
    </row>
    <row r="6828" spans="1:13" x14ac:dyDescent="0.3">
      <c r="A6828" s="2">
        <v>202404</v>
      </c>
      <c r="B6828" s="19">
        <f>DATE(表格1[[#This Row],[年]],表格1[[#This Row],[月]],1)</f>
        <v>45383</v>
      </c>
      <c r="C6828" s="2" t="str">
        <f>LEFT(表格1[[#This Row],[年月]],4)</f>
        <v>2024</v>
      </c>
      <c r="D6828" s="2" t="str">
        <f>RIGHT(表格1[[#This Row],[年月]],2)</f>
        <v>04</v>
      </c>
      <c r="E6828" s="5">
        <v>10007000</v>
      </c>
      <c r="F6828" s="2" t="str">
        <f>VLOOKUP(TEXT(表格1[[#This Row],[地區]],"00000000"),縣市代碼,2,0)</f>
        <v>彰化縣</v>
      </c>
      <c r="G6828" s="2" t="s">
        <v>5</v>
      </c>
      <c r="H6828" s="13">
        <v>152998</v>
      </c>
      <c r="I6828" s="14">
        <v>399890186</v>
      </c>
      <c r="J6828" s="14">
        <f>表格1[[#This Row],[信用卡交易筆數]]/1000</f>
        <v>152.99799999999999</v>
      </c>
      <c r="K6828" s="14">
        <f>表格1[[#This Row],[信用卡交易金額'[新臺幣']]]/1000</f>
        <v>399890.18599999999</v>
      </c>
      <c r="L6828" s="14">
        <f>表格1[[#This Row],[信用卡交易金額'[新臺幣']]]/1000000</f>
        <v>399.89018600000003</v>
      </c>
      <c r="M6828" s="14" t="str" cm="1">
        <f t="array" ref="M6828">_xlfn.TEXTJOIN("", TRUE, _xlfn.XLOOKUP(TRUE, VALUE(表格1[[#This Row],[年月]]) &lt;= VALUE($R$8:$R$12), $Q$8:$Q$12)) &amp; "年度"</f>
        <v>2024年度</v>
      </c>
    </row>
    <row r="6829" spans="1:13" x14ac:dyDescent="0.3">
      <c r="A6829" s="2">
        <v>202404</v>
      </c>
      <c r="B6829" s="19">
        <f>DATE(表格1[[#This Row],[年]],表格1[[#This Row],[月]],1)</f>
        <v>45383</v>
      </c>
      <c r="C6829" s="2" t="str">
        <f>LEFT(表格1[[#This Row],[年月]],4)</f>
        <v>2024</v>
      </c>
      <c r="D6829" s="2" t="str">
        <f>RIGHT(表格1[[#This Row],[年月]],2)</f>
        <v>04</v>
      </c>
      <c r="E6829" s="5">
        <v>10007000</v>
      </c>
      <c r="F6829" s="2" t="str">
        <f>VLOOKUP(TEXT(表格1[[#This Row],[地區]],"00000000"),縣市代碼,2,0)</f>
        <v>彰化縣</v>
      </c>
      <c r="G6829" s="2" t="s">
        <v>6</v>
      </c>
      <c r="H6829" s="13">
        <v>196560</v>
      </c>
      <c r="I6829" s="14">
        <v>634498964</v>
      </c>
      <c r="J6829" s="14">
        <f>表格1[[#This Row],[信用卡交易筆數]]/1000</f>
        <v>196.56</v>
      </c>
      <c r="K6829" s="14">
        <f>表格1[[#This Row],[信用卡交易金額'[新臺幣']]]/1000</f>
        <v>634498.96400000004</v>
      </c>
      <c r="L6829" s="14">
        <f>表格1[[#This Row],[信用卡交易金額'[新臺幣']]]/1000000</f>
        <v>634.498964</v>
      </c>
      <c r="M6829" s="14" t="str" cm="1">
        <f t="array" ref="M6829">_xlfn.TEXTJOIN("", TRUE, _xlfn.XLOOKUP(TRUE, VALUE(表格1[[#This Row],[年月]]) &lt;= VALUE($R$8:$R$12), $Q$8:$Q$12)) &amp; "年度"</f>
        <v>2024年度</v>
      </c>
    </row>
    <row r="6830" spans="1:13" x14ac:dyDescent="0.3">
      <c r="A6830" s="2">
        <v>202404</v>
      </c>
      <c r="B6830" s="19">
        <f>DATE(表格1[[#This Row],[年]],表格1[[#This Row],[月]],1)</f>
        <v>45383</v>
      </c>
      <c r="C6830" s="2" t="str">
        <f>LEFT(表格1[[#This Row],[年月]],4)</f>
        <v>2024</v>
      </c>
      <c r="D6830" s="2" t="str">
        <f>RIGHT(表格1[[#This Row],[年月]],2)</f>
        <v>04</v>
      </c>
      <c r="E6830" s="5">
        <v>10007000</v>
      </c>
      <c r="F6830" s="2" t="str">
        <f>VLOOKUP(TEXT(表格1[[#This Row],[地區]],"00000000"),縣市代碼,2,0)</f>
        <v>彰化縣</v>
      </c>
      <c r="G6830" s="2" t="s">
        <v>7</v>
      </c>
      <c r="H6830" s="13">
        <v>1228846</v>
      </c>
      <c r="I6830" s="14">
        <v>1372193245</v>
      </c>
      <c r="J6830" s="14">
        <f>表格1[[#This Row],[信用卡交易筆數]]/1000</f>
        <v>1228.846</v>
      </c>
      <c r="K6830" s="14">
        <f>表格1[[#This Row],[信用卡交易金額'[新臺幣']]]/1000</f>
        <v>1372193.2450000001</v>
      </c>
      <c r="L6830" s="14">
        <f>表格1[[#This Row],[信用卡交易金額'[新臺幣']]]/1000000</f>
        <v>1372.1932449999999</v>
      </c>
      <c r="M6830" s="14" t="str" cm="1">
        <f t="array" ref="M6830">_xlfn.TEXTJOIN("", TRUE, _xlfn.XLOOKUP(TRUE, VALUE(表格1[[#This Row],[年月]]) &lt;= VALUE($R$8:$R$12), $Q$8:$Q$12)) &amp; "年度"</f>
        <v>2024年度</v>
      </c>
    </row>
    <row r="6831" spans="1:13" x14ac:dyDescent="0.3">
      <c r="A6831" s="2">
        <v>202404</v>
      </c>
      <c r="B6831" s="19">
        <f>DATE(表格1[[#This Row],[年]],表格1[[#This Row],[月]],1)</f>
        <v>45383</v>
      </c>
      <c r="C6831" s="2" t="str">
        <f>LEFT(表格1[[#This Row],[年月]],4)</f>
        <v>2024</v>
      </c>
      <c r="D6831" s="2" t="str">
        <f>RIGHT(表格1[[#This Row],[年月]],2)</f>
        <v>04</v>
      </c>
      <c r="E6831" s="5">
        <v>10007000</v>
      </c>
      <c r="F6831" s="2" t="str">
        <f>VLOOKUP(TEXT(表格1[[#This Row],[地區]],"00000000"),縣市代碼,2,0)</f>
        <v>彰化縣</v>
      </c>
      <c r="G6831" s="2" t="s">
        <v>8</v>
      </c>
      <c r="H6831" s="13">
        <v>777187</v>
      </c>
      <c r="I6831" s="14">
        <v>1507925758</v>
      </c>
      <c r="J6831" s="14">
        <f>表格1[[#This Row],[信用卡交易筆數]]/1000</f>
        <v>777.18700000000001</v>
      </c>
      <c r="K6831" s="14">
        <f>表格1[[#This Row],[信用卡交易金額'[新臺幣']]]/1000</f>
        <v>1507925.7579999999</v>
      </c>
      <c r="L6831" s="14">
        <f>表格1[[#This Row],[信用卡交易金額'[新臺幣']]]/1000000</f>
        <v>1507.9257580000001</v>
      </c>
      <c r="M6831" s="14" t="str" cm="1">
        <f t="array" ref="M6831">_xlfn.TEXTJOIN("", TRUE, _xlfn.XLOOKUP(TRUE, VALUE(表格1[[#This Row],[年月]]) &lt;= VALUE($R$8:$R$12), $Q$8:$Q$12)) &amp; "年度"</f>
        <v>2024年度</v>
      </c>
    </row>
    <row r="6832" spans="1:13" x14ac:dyDescent="0.3">
      <c r="A6832" s="2">
        <v>202404</v>
      </c>
      <c r="B6832" s="19">
        <f>DATE(表格1[[#This Row],[年]],表格1[[#This Row],[月]],1)</f>
        <v>45383</v>
      </c>
      <c r="C6832" s="2" t="str">
        <f>LEFT(表格1[[#This Row],[年月]],4)</f>
        <v>2024</v>
      </c>
      <c r="D6832" s="2" t="str">
        <f>RIGHT(表格1[[#This Row],[年月]],2)</f>
        <v>04</v>
      </c>
      <c r="E6832" s="5">
        <v>10007000</v>
      </c>
      <c r="F6832" s="2" t="str">
        <f>VLOOKUP(TEXT(表格1[[#This Row],[地區]],"00000000"),縣市代碼,2,0)</f>
        <v>彰化縣</v>
      </c>
      <c r="G6832" s="2" t="s">
        <v>9</v>
      </c>
      <c r="H6832" s="13">
        <v>1687519</v>
      </c>
      <c r="I6832" s="14">
        <v>2150140025</v>
      </c>
      <c r="J6832" s="14">
        <f>表格1[[#This Row],[信用卡交易筆數]]/1000</f>
        <v>1687.519</v>
      </c>
      <c r="K6832" s="14">
        <f>表格1[[#This Row],[信用卡交易金額'[新臺幣']]]/1000</f>
        <v>2150140.0249999999</v>
      </c>
      <c r="L6832" s="14">
        <f>表格1[[#This Row],[信用卡交易金額'[新臺幣']]]/1000000</f>
        <v>2150.1400250000002</v>
      </c>
      <c r="M6832" s="14" t="str" cm="1">
        <f t="array" ref="M6832">_xlfn.TEXTJOIN("", TRUE, _xlfn.XLOOKUP(TRUE, VALUE(表格1[[#This Row],[年月]]) &lt;= VALUE($R$8:$R$12), $Q$8:$Q$12)) &amp; "年度"</f>
        <v>2024年度</v>
      </c>
    </row>
    <row r="6833" spans="1:13" x14ac:dyDescent="0.3">
      <c r="A6833" s="2">
        <v>202404</v>
      </c>
      <c r="B6833" s="19">
        <f>DATE(表格1[[#This Row],[年]],表格1[[#This Row],[月]],1)</f>
        <v>45383</v>
      </c>
      <c r="C6833" s="2" t="str">
        <f>LEFT(表格1[[#This Row],[年月]],4)</f>
        <v>2024</v>
      </c>
      <c r="D6833" s="2" t="str">
        <f>RIGHT(表格1[[#This Row],[年月]],2)</f>
        <v>04</v>
      </c>
      <c r="E6833" s="5">
        <v>10007000</v>
      </c>
      <c r="F6833" s="2" t="str">
        <f>VLOOKUP(TEXT(表格1[[#This Row],[地區]],"00000000"),縣市代碼,2,0)</f>
        <v>彰化縣</v>
      </c>
      <c r="G6833" s="2" t="s">
        <v>10</v>
      </c>
      <c r="H6833" s="13">
        <v>1036201</v>
      </c>
      <c r="I6833" s="14">
        <v>3250567038</v>
      </c>
      <c r="J6833" s="14">
        <f>表格1[[#This Row],[信用卡交易筆數]]/1000</f>
        <v>1036.201</v>
      </c>
      <c r="K6833" s="14">
        <f>表格1[[#This Row],[信用卡交易金額'[新臺幣']]]/1000</f>
        <v>3250567.0380000002</v>
      </c>
      <c r="L6833" s="14">
        <f>表格1[[#This Row],[信用卡交易金額'[新臺幣']]]/1000000</f>
        <v>3250.5670380000001</v>
      </c>
      <c r="M6833" s="14" t="str" cm="1">
        <f t="array" ref="M6833">_xlfn.TEXTJOIN("", TRUE, _xlfn.XLOOKUP(TRUE, VALUE(表格1[[#This Row],[年月]]) &lt;= VALUE($R$8:$R$12), $Q$8:$Q$12)) &amp; "年度"</f>
        <v>2024年度</v>
      </c>
    </row>
    <row r="6834" spans="1:13" x14ac:dyDescent="0.3">
      <c r="A6834" s="2">
        <v>202404</v>
      </c>
      <c r="B6834" s="19">
        <f>DATE(表格1[[#This Row],[年]],表格1[[#This Row],[月]],1)</f>
        <v>45383</v>
      </c>
      <c r="C6834" s="2" t="str">
        <f>LEFT(表格1[[#This Row],[年月]],4)</f>
        <v>2024</v>
      </c>
      <c r="D6834" s="2" t="str">
        <f>RIGHT(表格1[[#This Row],[年月]],2)</f>
        <v>04</v>
      </c>
      <c r="E6834" s="5">
        <v>10008000</v>
      </c>
      <c r="F6834" s="2" t="str">
        <f>VLOOKUP(TEXT(表格1[[#This Row],[地區]],"00000000"),縣市代碼,2,0)</f>
        <v>南投縣</v>
      </c>
      <c r="G6834" s="2" t="s">
        <v>4</v>
      </c>
      <c r="H6834" s="13">
        <v>657242</v>
      </c>
      <c r="I6834" s="14">
        <v>299139365</v>
      </c>
      <c r="J6834" s="14">
        <f>表格1[[#This Row],[信用卡交易筆數]]/1000</f>
        <v>657.24199999999996</v>
      </c>
      <c r="K6834" s="14">
        <f>表格1[[#This Row],[信用卡交易金額'[新臺幣']]]/1000</f>
        <v>299139.36499999999</v>
      </c>
      <c r="L6834" s="14">
        <f>表格1[[#This Row],[信用卡交易金額'[新臺幣']]]/1000000</f>
        <v>299.139365</v>
      </c>
      <c r="M6834" s="14" t="str" cm="1">
        <f t="array" ref="M6834">_xlfn.TEXTJOIN("", TRUE, _xlfn.XLOOKUP(TRUE, VALUE(表格1[[#This Row],[年月]]) &lt;= VALUE($R$8:$R$12), $Q$8:$Q$12)) &amp; "年度"</f>
        <v>2024年度</v>
      </c>
    </row>
    <row r="6835" spans="1:13" x14ac:dyDescent="0.3">
      <c r="A6835" s="2">
        <v>202404</v>
      </c>
      <c r="B6835" s="19">
        <f>DATE(表格1[[#This Row],[年]],表格1[[#This Row],[月]],1)</f>
        <v>45383</v>
      </c>
      <c r="C6835" s="2" t="str">
        <f>LEFT(表格1[[#This Row],[年月]],4)</f>
        <v>2024</v>
      </c>
      <c r="D6835" s="2" t="str">
        <f>RIGHT(表格1[[#This Row],[年月]],2)</f>
        <v>04</v>
      </c>
      <c r="E6835" s="5">
        <v>10008000</v>
      </c>
      <c r="F6835" s="2" t="str">
        <f>VLOOKUP(TEXT(表格1[[#This Row],[地區]],"00000000"),縣市代碼,2,0)</f>
        <v>南投縣</v>
      </c>
      <c r="G6835" s="2" t="s">
        <v>5</v>
      </c>
      <c r="H6835" s="13">
        <v>50203</v>
      </c>
      <c r="I6835" s="14">
        <v>120559566</v>
      </c>
      <c r="J6835" s="14">
        <f>表格1[[#This Row],[信用卡交易筆數]]/1000</f>
        <v>50.203000000000003</v>
      </c>
      <c r="K6835" s="14">
        <f>表格1[[#This Row],[信用卡交易金額'[新臺幣']]]/1000</f>
        <v>120559.56600000001</v>
      </c>
      <c r="L6835" s="14">
        <f>表格1[[#This Row],[信用卡交易金額'[新臺幣']]]/1000000</f>
        <v>120.559566</v>
      </c>
      <c r="M6835" s="14" t="str" cm="1">
        <f t="array" ref="M6835">_xlfn.TEXTJOIN("", TRUE, _xlfn.XLOOKUP(TRUE, VALUE(表格1[[#This Row],[年月]]) &lt;= VALUE($R$8:$R$12), $Q$8:$Q$12)) &amp; "年度"</f>
        <v>2024年度</v>
      </c>
    </row>
    <row r="6836" spans="1:13" x14ac:dyDescent="0.3">
      <c r="A6836" s="2">
        <v>202404</v>
      </c>
      <c r="B6836" s="19">
        <f>DATE(表格1[[#This Row],[年]],表格1[[#This Row],[月]],1)</f>
        <v>45383</v>
      </c>
      <c r="C6836" s="2" t="str">
        <f>LEFT(表格1[[#This Row],[年月]],4)</f>
        <v>2024</v>
      </c>
      <c r="D6836" s="2" t="str">
        <f>RIGHT(表格1[[#This Row],[年月]],2)</f>
        <v>04</v>
      </c>
      <c r="E6836" s="5">
        <v>10008000</v>
      </c>
      <c r="F6836" s="2" t="str">
        <f>VLOOKUP(TEXT(表格1[[#This Row],[地區]],"00000000"),縣市代碼,2,0)</f>
        <v>南投縣</v>
      </c>
      <c r="G6836" s="2" t="s">
        <v>6</v>
      </c>
      <c r="H6836" s="13">
        <v>64237</v>
      </c>
      <c r="I6836" s="14">
        <v>222256181</v>
      </c>
      <c r="J6836" s="14">
        <f>表格1[[#This Row],[信用卡交易筆數]]/1000</f>
        <v>64.236999999999995</v>
      </c>
      <c r="K6836" s="14">
        <f>表格1[[#This Row],[信用卡交易金額'[新臺幣']]]/1000</f>
        <v>222256.18100000001</v>
      </c>
      <c r="L6836" s="14">
        <f>表格1[[#This Row],[信用卡交易金額'[新臺幣']]]/1000000</f>
        <v>222.256181</v>
      </c>
      <c r="M6836" s="14" t="str" cm="1">
        <f t="array" ref="M6836">_xlfn.TEXTJOIN("", TRUE, _xlfn.XLOOKUP(TRUE, VALUE(表格1[[#This Row],[年月]]) &lt;= VALUE($R$8:$R$12), $Q$8:$Q$12)) &amp; "年度"</f>
        <v>2024年度</v>
      </c>
    </row>
    <row r="6837" spans="1:13" x14ac:dyDescent="0.3">
      <c r="A6837" s="2">
        <v>202404</v>
      </c>
      <c r="B6837" s="19">
        <f>DATE(表格1[[#This Row],[年]],表格1[[#This Row],[月]],1)</f>
        <v>45383</v>
      </c>
      <c r="C6837" s="2" t="str">
        <f>LEFT(表格1[[#This Row],[年月]],4)</f>
        <v>2024</v>
      </c>
      <c r="D6837" s="2" t="str">
        <f>RIGHT(表格1[[#This Row],[年月]],2)</f>
        <v>04</v>
      </c>
      <c r="E6837" s="5">
        <v>10008000</v>
      </c>
      <c r="F6837" s="2" t="str">
        <f>VLOOKUP(TEXT(表格1[[#This Row],[地區]],"00000000"),縣市代碼,2,0)</f>
        <v>南投縣</v>
      </c>
      <c r="G6837" s="2" t="s">
        <v>7</v>
      </c>
      <c r="H6837" s="13">
        <v>423949</v>
      </c>
      <c r="I6837" s="14">
        <v>481466854</v>
      </c>
      <c r="J6837" s="14">
        <f>表格1[[#This Row],[信用卡交易筆數]]/1000</f>
        <v>423.94900000000001</v>
      </c>
      <c r="K6837" s="14">
        <f>表格1[[#This Row],[信用卡交易金額'[新臺幣']]]/1000</f>
        <v>481466.85399999999</v>
      </c>
      <c r="L6837" s="14">
        <f>表格1[[#This Row],[信用卡交易金額'[新臺幣']]]/1000000</f>
        <v>481.46685400000001</v>
      </c>
      <c r="M6837" s="14" t="str" cm="1">
        <f t="array" ref="M6837">_xlfn.TEXTJOIN("", TRUE, _xlfn.XLOOKUP(TRUE, VALUE(表格1[[#This Row],[年月]]) &lt;= VALUE($R$8:$R$12), $Q$8:$Q$12)) &amp; "年度"</f>
        <v>2024年度</v>
      </c>
    </row>
    <row r="6838" spans="1:13" x14ac:dyDescent="0.3">
      <c r="A6838" s="2">
        <v>202404</v>
      </c>
      <c r="B6838" s="19">
        <f>DATE(表格1[[#This Row],[年]],表格1[[#This Row],[月]],1)</f>
        <v>45383</v>
      </c>
      <c r="C6838" s="2" t="str">
        <f>LEFT(表格1[[#This Row],[年月]],4)</f>
        <v>2024</v>
      </c>
      <c r="D6838" s="2" t="str">
        <f>RIGHT(表格1[[#This Row],[年月]],2)</f>
        <v>04</v>
      </c>
      <c r="E6838" s="5">
        <v>10008000</v>
      </c>
      <c r="F6838" s="2" t="str">
        <f>VLOOKUP(TEXT(表格1[[#This Row],[地區]],"00000000"),縣市代碼,2,0)</f>
        <v>南投縣</v>
      </c>
      <c r="G6838" s="2" t="s">
        <v>8</v>
      </c>
      <c r="H6838" s="13">
        <v>352395</v>
      </c>
      <c r="I6838" s="14">
        <v>498098854</v>
      </c>
      <c r="J6838" s="14">
        <f>表格1[[#This Row],[信用卡交易筆數]]/1000</f>
        <v>352.39499999999998</v>
      </c>
      <c r="K6838" s="14">
        <f>表格1[[#This Row],[信用卡交易金額'[新臺幣']]]/1000</f>
        <v>498098.85399999999</v>
      </c>
      <c r="L6838" s="14">
        <f>表格1[[#This Row],[信用卡交易金額'[新臺幣']]]/1000000</f>
        <v>498.09885400000002</v>
      </c>
      <c r="M6838" s="14" t="str" cm="1">
        <f t="array" ref="M6838">_xlfn.TEXTJOIN("", TRUE, _xlfn.XLOOKUP(TRUE, VALUE(表格1[[#This Row],[年月]]) &lt;= VALUE($R$8:$R$12), $Q$8:$Q$12)) &amp; "年度"</f>
        <v>2024年度</v>
      </c>
    </row>
    <row r="6839" spans="1:13" x14ac:dyDescent="0.3">
      <c r="A6839" s="2">
        <v>202404</v>
      </c>
      <c r="B6839" s="19">
        <f>DATE(表格1[[#This Row],[年]],表格1[[#This Row],[月]],1)</f>
        <v>45383</v>
      </c>
      <c r="C6839" s="2" t="str">
        <f>LEFT(表格1[[#This Row],[年月]],4)</f>
        <v>2024</v>
      </c>
      <c r="D6839" s="2" t="str">
        <f>RIGHT(表格1[[#This Row],[年月]],2)</f>
        <v>04</v>
      </c>
      <c r="E6839" s="5">
        <v>10008000</v>
      </c>
      <c r="F6839" s="2" t="str">
        <f>VLOOKUP(TEXT(表格1[[#This Row],[地區]],"00000000"),縣市代碼,2,0)</f>
        <v>南投縣</v>
      </c>
      <c r="G6839" s="2" t="s">
        <v>9</v>
      </c>
      <c r="H6839" s="13">
        <v>571076</v>
      </c>
      <c r="I6839" s="14">
        <v>703982345</v>
      </c>
      <c r="J6839" s="14">
        <f>表格1[[#This Row],[信用卡交易筆數]]/1000</f>
        <v>571.07600000000002</v>
      </c>
      <c r="K6839" s="14">
        <f>表格1[[#This Row],[信用卡交易金額'[新臺幣']]]/1000</f>
        <v>703982.34499999997</v>
      </c>
      <c r="L6839" s="14">
        <f>表格1[[#This Row],[信用卡交易金額'[新臺幣']]]/1000000</f>
        <v>703.98234500000001</v>
      </c>
      <c r="M6839" s="14" t="str" cm="1">
        <f t="array" ref="M6839">_xlfn.TEXTJOIN("", TRUE, _xlfn.XLOOKUP(TRUE, VALUE(表格1[[#This Row],[年月]]) &lt;= VALUE($R$8:$R$12), $Q$8:$Q$12)) &amp; "年度"</f>
        <v>2024年度</v>
      </c>
    </row>
    <row r="6840" spans="1:13" x14ac:dyDescent="0.3">
      <c r="A6840" s="2">
        <v>202404</v>
      </c>
      <c r="B6840" s="19">
        <f>DATE(表格1[[#This Row],[年]],表格1[[#This Row],[月]],1)</f>
        <v>45383</v>
      </c>
      <c r="C6840" s="2" t="str">
        <f>LEFT(表格1[[#This Row],[年月]],4)</f>
        <v>2024</v>
      </c>
      <c r="D6840" s="2" t="str">
        <f>RIGHT(表格1[[#This Row],[年月]],2)</f>
        <v>04</v>
      </c>
      <c r="E6840" s="5">
        <v>10008000</v>
      </c>
      <c r="F6840" s="2" t="str">
        <f>VLOOKUP(TEXT(表格1[[#This Row],[地區]],"00000000"),縣市代碼,2,0)</f>
        <v>南投縣</v>
      </c>
      <c r="G6840" s="2" t="s">
        <v>10</v>
      </c>
      <c r="H6840" s="13">
        <v>347966</v>
      </c>
      <c r="I6840" s="14">
        <v>1069218321</v>
      </c>
      <c r="J6840" s="14">
        <f>表格1[[#This Row],[信用卡交易筆數]]/1000</f>
        <v>347.96600000000001</v>
      </c>
      <c r="K6840" s="14">
        <f>表格1[[#This Row],[信用卡交易金額'[新臺幣']]]/1000</f>
        <v>1069218.321</v>
      </c>
      <c r="L6840" s="14">
        <f>表格1[[#This Row],[信用卡交易金額'[新臺幣']]]/1000000</f>
        <v>1069.2183210000001</v>
      </c>
      <c r="M6840" s="14" t="str" cm="1">
        <f t="array" ref="M6840">_xlfn.TEXTJOIN("", TRUE, _xlfn.XLOOKUP(TRUE, VALUE(表格1[[#This Row],[年月]]) &lt;= VALUE($R$8:$R$12), $Q$8:$Q$12)) &amp; "年度"</f>
        <v>2024年度</v>
      </c>
    </row>
    <row r="6841" spans="1:13" x14ac:dyDescent="0.3">
      <c r="A6841" s="2">
        <v>202404</v>
      </c>
      <c r="B6841" s="19">
        <f>DATE(表格1[[#This Row],[年]],表格1[[#This Row],[月]],1)</f>
        <v>45383</v>
      </c>
      <c r="C6841" s="2" t="str">
        <f>LEFT(表格1[[#This Row],[年月]],4)</f>
        <v>2024</v>
      </c>
      <c r="D6841" s="2" t="str">
        <f>RIGHT(表格1[[#This Row],[年月]],2)</f>
        <v>04</v>
      </c>
      <c r="E6841" s="5">
        <v>10009000</v>
      </c>
      <c r="F6841" s="2" t="str">
        <f>VLOOKUP(TEXT(表格1[[#This Row],[地區]],"00000000"),縣市代碼,2,0)</f>
        <v>雲林縣</v>
      </c>
      <c r="G6841" s="2" t="s">
        <v>4</v>
      </c>
      <c r="H6841" s="13">
        <v>807171</v>
      </c>
      <c r="I6841" s="14">
        <v>358296776</v>
      </c>
      <c r="J6841" s="14">
        <f>表格1[[#This Row],[信用卡交易筆數]]/1000</f>
        <v>807.17100000000005</v>
      </c>
      <c r="K6841" s="14">
        <f>表格1[[#This Row],[信用卡交易金額'[新臺幣']]]/1000</f>
        <v>358296.77600000001</v>
      </c>
      <c r="L6841" s="14">
        <f>表格1[[#This Row],[信用卡交易金額'[新臺幣']]]/1000000</f>
        <v>358.29677600000002</v>
      </c>
      <c r="M6841" s="14" t="str" cm="1">
        <f t="array" ref="M6841">_xlfn.TEXTJOIN("", TRUE, _xlfn.XLOOKUP(TRUE, VALUE(表格1[[#This Row],[年月]]) &lt;= VALUE($R$8:$R$12), $Q$8:$Q$12)) &amp; "年度"</f>
        <v>2024年度</v>
      </c>
    </row>
    <row r="6842" spans="1:13" x14ac:dyDescent="0.3">
      <c r="A6842" s="2">
        <v>202404</v>
      </c>
      <c r="B6842" s="19">
        <f>DATE(表格1[[#This Row],[年]],表格1[[#This Row],[月]],1)</f>
        <v>45383</v>
      </c>
      <c r="C6842" s="2" t="str">
        <f>LEFT(表格1[[#This Row],[年月]],4)</f>
        <v>2024</v>
      </c>
      <c r="D6842" s="2" t="str">
        <f>RIGHT(表格1[[#This Row],[年月]],2)</f>
        <v>04</v>
      </c>
      <c r="E6842" s="5">
        <v>10009000</v>
      </c>
      <c r="F6842" s="2" t="str">
        <f>VLOOKUP(TEXT(表格1[[#This Row],[地區]],"00000000"),縣市代碼,2,0)</f>
        <v>雲林縣</v>
      </c>
      <c r="G6842" s="2" t="s">
        <v>5</v>
      </c>
      <c r="H6842" s="13">
        <v>68559</v>
      </c>
      <c r="I6842" s="14">
        <v>171060849</v>
      </c>
      <c r="J6842" s="14">
        <f>表格1[[#This Row],[信用卡交易筆數]]/1000</f>
        <v>68.558999999999997</v>
      </c>
      <c r="K6842" s="14">
        <f>表格1[[#This Row],[信用卡交易金額'[新臺幣']]]/1000</f>
        <v>171060.84899999999</v>
      </c>
      <c r="L6842" s="14">
        <f>表格1[[#This Row],[信用卡交易金額'[新臺幣']]]/1000000</f>
        <v>171.06084899999999</v>
      </c>
      <c r="M6842" s="14" t="str" cm="1">
        <f t="array" ref="M6842">_xlfn.TEXTJOIN("", TRUE, _xlfn.XLOOKUP(TRUE, VALUE(表格1[[#This Row],[年月]]) &lt;= VALUE($R$8:$R$12), $Q$8:$Q$12)) &amp; "年度"</f>
        <v>2024年度</v>
      </c>
    </row>
    <row r="6843" spans="1:13" x14ac:dyDescent="0.3">
      <c r="A6843" s="2">
        <v>202404</v>
      </c>
      <c r="B6843" s="19">
        <f>DATE(表格1[[#This Row],[年]],表格1[[#This Row],[月]],1)</f>
        <v>45383</v>
      </c>
      <c r="C6843" s="2" t="str">
        <f>LEFT(表格1[[#This Row],[年月]],4)</f>
        <v>2024</v>
      </c>
      <c r="D6843" s="2" t="str">
        <f>RIGHT(表格1[[#This Row],[年月]],2)</f>
        <v>04</v>
      </c>
      <c r="E6843" s="5">
        <v>10009000</v>
      </c>
      <c r="F6843" s="2" t="str">
        <f>VLOOKUP(TEXT(表格1[[#This Row],[地區]],"00000000"),縣市代碼,2,0)</f>
        <v>雲林縣</v>
      </c>
      <c r="G6843" s="2" t="s">
        <v>6</v>
      </c>
      <c r="H6843" s="13">
        <v>83565</v>
      </c>
      <c r="I6843" s="14">
        <v>263454209</v>
      </c>
      <c r="J6843" s="14">
        <f>表格1[[#This Row],[信用卡交易筆數]]/1000</f>
        <v>83.564999999999998</v>
      </c>
      <c r="K6843" s="14">
        <f>表格1[[#This Row],[信用卡交易金額'[新臺幣']]]/1000</f>
        <v>263454.20899999997</v>
      </c>
      <c r="L6843" s="14">
        <f>表格1[[#This Row],[信用卡交易金額'[新臺幣']]]/1000000</f>
        <v>263.45420899999999</v>
      </c>
      <c r="M6843" s="14" t="str" cm="1">
        <f t="array" ref="M6843">_xlfn.TEXTJOIN("", TRUE, _xlfn.XLOOKUP(TRUE, VALUE(表格1[[#This Row],[年月]]) &lt;= VALUE($R$8:$R$12), $Q$8:$Q$12)) &amp; "年度"</f>
        <v>2024年度</v>
      </c>
    </row>
    <row r="6844" spans="1:13" x14ac:dyDescent="0.3">
      <c r="A6844" s="2">
        <v>202404</v>
      </c>
      <c r="B6844" s="19">
        <f>DATE(表格1[[#This Row],[年]],表格1[[#This Row],[月]],1)</f>
        <v>45383</v>
      </c>
      <c r="C6844" s="2" t="str">
        <f>LEFT(表格1[[#This Row],[年月]],4)</f>
        <v>2024</v>
      </c>
      <c r="D6844" s="2" t="str">
        <f>RIGHT(表格1[[#This Row],[年月]],2)</f>
        <v>04</v>
      </c>
      <c r="E6844" s="5">
        <v>10009000</v>
      </c>
      <c r="F6844" s="2" t="str">
        <f>VLOOKUP(TEXT(表格1[[#This Row],[地區]],"00000000"),縣市代碼,2,0)</f>
        <v>雲林縣</v>
      </c>
      <c r="G6844" s="2" t="s">
        <v>7</v>
      </c>
      <c r="H6844" s="13">
        <v>578793</v>
      </c>
      <c r="I6844" s="14">
        <v>635968611</v>
      </c>
      <c r="J6844" s="14">
        <f>表格1[[#This Row],[信用卡交易筆數]]/1000</f>
        <v>578.79300000000001</v>
      </c>
      <c r="K6844" s="14">
        <f>表格1[[#This Row],[信用卡交易金額'[新臺幣']]]/1000</f>
        <v>635968.61100000003</v>
      </c>
      <c r="L6844" s="14">
        <f>表格1[[#This Row],[信用卡交易金額'[新臺幣']]]/1000000</f>
        <v>635.96861100000001</v>
      </c>
      <c r="M6844" s="14" t="str" cm="1">
        <f t="array" ref="M6844">_xlfn.TEXTJOIN("", TRUE, _xlfn.XLOOKUP(TRUE, VALUE(表格1[[#This Row],[年月]]) &lt;= VALUE($R$8:$R$12), $Q$8:$Q$12)) &amp; "年度"</f>
        <v>2024年度</v>
      </c>
    </row>
    <row r="6845" spans="1:13" x14ac:dyDescent="0.3">
      <c r="A6845" s="2">
        <v>202404</v>
      </c>
      <c r="B6845" s="19">
        <f>DATE(表格1[[#This Row],[年]],表格1[[#This Row],[月]],1)</f>
        <v>45383</v>
      </c>
      <c r="C6845" s="2" t="str">
        <f>LEFT(表格1[[#This Row],[年月]],4)</f>
        <v>2024</v>
      </c>
      <c r="D6845" s="2" t="str">
        <f>RIGHT(表格1[[#This Row],[年月]],2)</f>
        <v>04</v>
      </c>
      <c r="E6845" s="5">
        <v>10009000</v>
      </c>
      <c r="F6845" s="2" t="str">
        <f>VLOOKUP(TEXT(表格1[[#This Row],[地區]],"00000000"),縣市代碼,2,0)</f>
        <v>雲林縣</v>
      </c>
      <c r="G6845" s="2" t="s">
        <v>8</v>
      </c>
      <c r="H6845" s="13">
        <v>390150</v>
      </c>
      <c r="I6845" s="14">
        <v>599246623</v>
      </c>
      <c r="J6845" s="14">
        <f>表格1[[#This Row],[信用卡交易筆數]]/1000</f>
        <v>390.15</v>
      </c>
      <c r="K6845" s="14">
        <f>表格1[[#This Row],[信用卡交易金額'[新臺幣']]]/1000</f>
        <v>599246.62300000002</v>
      </c>
      <c r="L6845" s="14">
        <f>表格1[[#This Row],[信用卡交易金額'[新臺幣']]]/1000000</f>
        <v>599.246623</v>
      </c>
      <c r="M6845" s="14" t="str" cm="1">
        <f t="array" ref="M6845">_xlfn.TEXTJOIN("", TRUE, _xlfn.XLOOKUP(TRUE, VALUE(表格1[[#This Row],[年月]]) &lt;= VALUE($R$8:$R$12), $Q$8:$Q$12)) &amp; "年度"</f>
        <v>2024年度</v>
      </c>
    </row>
    <row r="6846" spans="1:13" x14ac:dyDescent="0.3">
      <c r="A6846" s="2">
        <v>202404</v>
      </c>
      <c r="B6846" s="19">
        <f>DATE(表格1[[#This Row],[年]],表格1[[#This Row],[月]],1)</f>
        <v>45383</v>
      </c>
      <c r="C6846" s="2" t="str">
        <f>LEFT(表格1[[#This Row],[年月]],4)</f>
        <v>2024</v>
      </c>
      <c r="D6846" s="2" t="str">
        <f>RIGHT(表格1[[#This Row],[年月]],2)</f>
        <v>04</v>
      </c>
      <c r="E6846" s="5">
        <v>10009000</v>
      </c>
      <c r="F6846" s="2" t="str">
        <f>VLOOKUP(TEXT(表格1[[#This Row],[地區]],"00000000"),縣市代碼,2,0)</f>
        <v>雲林縣</v>
      </c>
      <c r="G6846" s="2" t="s">
        <v>9</v>
      </c>
      <c r="H6846" s="13">
        <v>701059</v>
      </c>
      <c r="I6846" s="14">
        <v>882474719</v>
      </c>
      <c r="J6846" s="14">
        <f>表格1[[#This Row],[信用卡交易筆數]]/1000</f>
        <v>701.05899999999997</v>
      </c>
      <c r="K6846" s="14">
        <f>表格1[[#This Row],[信用卡交易金額'[新臺幣']]]/1000</f>
        <v>882474.71900000004</v>
      </c>
      <c r="L6846" s="14">
        <f>表格1[[#This Row],[信用卡交易金額'[新臺幣']]]/1000000</f>
        <v>882.47471900000005</v>
      </c>
      <c r="M6846" s="14" t="str" cm="1">
        <f t="array" ref="M6846">_xlfn.TEXTJOIN("", TRUE, _xlfn.XLOOKUP(TRUE, VALUE(表格1[[#This Row],[年月]]) &lt;= VALUE($R$8:$R$12), $Q$8:$Q$12)) &amp; "年度"</f>
        <v>2024年度</v>
      </c>
    </row>
    <row r="6847" spans="1:13" x14ac:dyDescent="0.3">
      <c r="A6847" s="2">
        <v>202404</v>
      </c>
      <c r="B6847" s="19">
        <f>DATE(表格1[[#This Row],[年]],表格1[[#This Row],[月]],1)</f>
        <v>45383</v>
      </c>
      <c r="C6847" s="2" t="str">
        <f>LEFT(表格1[[#This Row],[年月]],4)</f>
        <v>2024</v>
      </c>
      <c r="D6847" s="2" t="str">
        <f>RIGHT(表格1[[#This Row],[年月]],2)</f>
        <v>04</v>
      </c>
      <c r="E6847" s="5">
        <v>10009000</v>
      </c>
      <c r="F6847" s="2" t="str">
        <f>VLOOKUP(TEXT(表格1[[#This Row],[地區]],"00000000"),縣市代碼,2,0)</f>
        <v>雲林縣</v>
      </c>
      <c r="G6847" s="2" t="s">
        <v>10</v>
      </c>
      <c r="H6847" s="13">
        <v>429701</v>
      </c>
      <c r="I6847" s="14">
        <v>1337453525</v>
      </c>
      <c r="J6847" s="14">
        <f>表格1[[#This Row],[信用卡交易筆數]]/1000</f>
        <v>429.70100000000002</v>
      </c>
      <c r="K6847" s="14">
        <f>表格1[[#This Row],[信用卡交易金額'[新臺幣']]]/1000</f>
        <v>1337453.5249999999</v>
      </c>
      <c r="L6847" s="14">
        <f>表格1[[#This Row],[信用卡交易金額'[新臺幣']]]/1000000</f>
        <v>1337.4535249999999</v>
      </c>
      <c r="M6847" s="14" t="str" cm="1">
        <f t="array" ref="M6847">_xlfn.TEXTJOIN("", TRUE, _xlfn.XLOOKUP(TRUE, VALUE(表格1[[#This Row],[年月]]) &lt;= VALUE($R$8:$R$12), $Q$8:$Q$12)) &amp; "年度"</f>
        <v>2024年度</v>
      </c>
    </row>
    <row r="6848" spans="1:13" x14ac:dyDescent="0.3">
      <c r="A6848" s="2">
        <v>202404</v>
      </c>
      <c r="B6848" s="19">
        <f>DATE(表格1[[#This Row],[年]],表格1[[#This Row],[月]],1)</f>
        <v>45383</v>
      </c>
      <c r="C6848" s="2" t="str">
        <f>LEFT(表格1[[#This Row],[年月]],4)</f>
        <v>2024</v>
      </c>
      <c r="D6848" s="2" t="str">
        <f>RIGHT(表格1[[#This Row],[年月]],2)</f>
        <v>04</v>
      </c>
      <c r="E6848" s="5">
        <v>10010000</v>
      </c>
      <c r="F6848" s="2" t="str">
        <f>VLOOKUP(TEXT(表格1[[#This Row],[地區]],"00000000"),縣市代碼,2,0)</f>
        <v>嘉義縣</v>
      </c>
      <c r="G6848" s="2" t="s">
        <v>4</v>
      </c>
      <c r="H6848" s="13">
        <v>572497</v>
      </c>
      <c r="I6848" s="14">
        <v>249310137</v>
      </c>
      <c r="J6848" s="14">
        <f>表格1[[#This Row],[信用卡交易筆數]]/1000</f>
        <v>572.49699999999996</v>
      </c>
      <c r="K6848" s="14">
        <f>表格1[[#This Row],[信用卡交易金額'[新臺幣']]]/1000</f>
        <v>249310.13699999999</v>
      </c>
      <c r="L6848" s="14">
        <f>表格1[[#This Row],[信用卡交易金額'[新臺幣']]]/1000000</f>
        <v>249.310137</v>
      </c>
      <c r="M6848" s="14" t="str" cm="1">
        <f t="array" ref="M6848">_xlfn.TEXTJOIN("", TRUE, _xlfn.XLOOKUP(TRUE, VALUE(表格1[[#This Row],[年月]]) &lt;= VALUE($R$8:$R$12), $Q$8:$Q$12)) &amp; "年度"</f>
        <v>2024年度</v>
      </c>
    </row>
    <row r="6849" spans="1:13" x14ac:dyDescent="0.3">
      <c r="A6849" s="2">
        <v>202404</v>
      </c>
      <c r="B6849" s="19">
        <f>DATE(表格1[[#This Row],[年]],表格1[[#This Row],[月]],1)</f>
        <v>45383</v>
      </c>
      <c r="C6849" s="2" t="str">
        <f>LEFT(表格1[[#This Row],[年月]],4)</f>
        <v>2024</v>
      </c>
      <c r="D6849" s="2" t="str">
        <f>RIGHT(表格1[[#This Row],[年月]],2)</f>
        <v>04</v>
      </c>
      <c r="E6849" s="5">
        <v>10010000</v>
      </c>
      <c r="F6849" s="2" t="str">
        <f>VLOOKUP(TEXT(表格1[[#This Row],[地區]],"00000000"),縣市代碼,2,0)</f>
        <v>嘉義縣</v>
      </c>
      <c r="G6849" s="2" t="s">
        <v>5</v>
      </c>
      <c r="H6849" s="13">
        <v>45503</v>
      </c>
      <c r="I6849" s="14">
        <v>110489456</v>
      </c>
      <c r="J6849" s="14">
        <f>表格1[[#This Row],[信用卡交易筆數]]/1000</f>
        <v>45.503</v>
      </c>
      <c r="K6849" s="14">
        <f>表格1[[#This Row],[信用卡交易金額'[新臺幣']]]/1000</f>
        <v>110489.45600000001</v>
      </c>
      <c r="L6849" s="14">
        <f>表格1[[#This Row],[信用卡交易金額'[新臺幣']]]/1000000</f>
        <v>110.489456</v>
      </c>
      <c r="M6849" s="14" t="str" cm="1">
        <f t="array" ref="M6849">_xlfn.TEXTJOIN("", TRUE, _xlfn.XLOOKUP(TRUE, VALUE(表格1[[#This Row],[年月]]) &lt;= VALUE($R$8:$R$12), $Q$8:$Q$12)) &amp; "年度"</f>
        <v>2024年度</v>
      </c>
    </row>
    <row r="6850" spans="1:13" x14ac:dyDescent="0.3">
      <c r="A6850" s="2">
        <v>202404</v>
      </c>
      <c r="B6850" s="19">
        <f>DATE(表格1[[#This Row],[年]],表格1[[#This Row],[月]],1)</f>
        <v>45383</v>
      </c>
      <c r="C6850" s="2" t="str">
        <f>LEFT(表格1[[#This Row],[年月]],4)</f>
        <v>2024</v>
      </c>
      <c r="D6850" s="2" t="str">
        <f>RIGHT(表格1[[#This Row],[年月]],2)</f>
        <v>04</v>
      </c>
      <c r="E6850" s="5">
        <v>10010000</v>
      </c>
      <c r="F6850" s="2" t="str">
        <f>VLOOKUP(TEXT(表格1[[#This Row],[地區]],"00000000"),縣市代碼,2,0)</f>
        <v>嘉義縣</v>
      </c>
      <c r="G6850" s="2" t="s">
        <v>6</v>
      </c>
      <c r="H6850" s="13">
        <v>58347</v>
      </c>
      <c r="I6850" s="14">
        <v>179336717</v>
      </c>
      <c r="J6850" s="14">
        <f>表格1[[#This Row],[信用卡交易筆數]]/1000</f>
        <v>58.347000000000001</v>
      </c>
      <c r="K6850" s="14">
        <f>表格1[[#This Row],[信用卡交易金額'[新臺幣']]]/1000</f>
        <v>179336.717</v>
      </c>
      <c r="L6850" s="14">
        <f>表格1[[#This Row],[信用卡交易金額'[新臺幣']]]/1000000</f>
        <v>179.33671699999999</v>
      </c>
      <c r="M6850" s="14" t="str" cm="1">
        <f t="array" ref="M6850">_xlfn.TEXTJOIN("", TRUE, _xlfn.XLOOKUP(TRUE, VALUE(表格1[[#This Row],[年月]]) &lt;= VALUE($R$8:$R$12), $Q$8:$Q$12)) &amp; "年度"</f>
        <v>2024年度</v>
      </c>
    </row>
    <row r="6851" spans="1:13" x14ac:dyDescent="0.3">
      <c r="A6851" s="2">
        <v>202404</v>
      </c>
      <c r="B6851" s="19">
        <f>DATE(表格1[[#This Row],[年]],表格1[[#This Row],[月]],1)</f>
        <v>45383</v>
      </c>
      <c r="C6851" s="2" t="str">
        <f>LEFT(表格1[[#This Row],[年月]],4)</f>
        <v>2024</v>
      </c>
      <c r="D6851" s="2" t="str">
        <f>RIGHT(表格1[[#This Row],[年月]],2)</f>
        <v>04</v>
      </c>
      <c r="E6851" s="5">
        <v>10010000</v>
      </c>
      <c r="F6851" s="2" t="str">
        <f>VLOOKUP(TEXT(表格1[[#This Row],[地區]],"00000000"),縣市代碼,2,0)</f>
        <v>嘉義縣</v>
      </c>
      <c r="G6851" s="2" t="s">
        <v>7</v>
      </c>
      <c r="H6851" s="13">
        <v>427851</v>
      </c>
      <c r="I6851" s="14">
        <v>449980600</v>
      </c>
      <c r="J6851" s="14">
        <f>表格1[[#This Row],[信用卡交易筆數]]/1000</f>
        <v>427.851</v>
      </c>
      <c r="K6851" s="14">
        <f>表格1[[#This Row],[信用卡交易金額'[新臺幣']]]/1000</f>
        <v>449980.6</v>
      </c>
      <c r="L6851" s="14">
        <f>表格1[[#This Row],[信用卡交易金額'[新臺幣']]]/1000000</f>
        <v>449.98059999999998</v>
      </c>
      <c r="M6851" s="14" t="str" cm="1">
        <f t="array" ref="M6851">_xlfn.TEXTJOIN("", TRUE, _xlfn.XLOOKUP(TRUE, VALUE(表格1[[#This Row],[年月]]) &lt;= VALUE($R$8:$R$12), $Q$8:$Q$12)) &amp; "年度"</f>
        <v>2024年度</v>
      </c>
    </row>
    <row r="6852" spans="1:13" x14ac:dyDescent="0.3">
      <c r="A6852" s="2">
        <v>202404</v>
      </c>
      <c r="B6852" s="19">
        <f>DATE(表格1[[#This Row],[年]],表格1[[#This Row],[月]],1)</f>
        <v>45383</v>
      </c>
      <c r="C6852" s="2" t="str">
        <f>LEFT(表格1[[#This Row],[年月]],4)</f>
        <v>2024</v>
      </c>
      <c r="D6852" s="2" t="str">
        <f>RIGHT(表格1[[#This Row],[年月]],2)</f>
        <v>04</v>
      </c>
      <c r="E6852" s="5">
        <v>10010000</v>
      </c>
      <c r="F6852" s="2" t="str">
        <f>VLOOKUP(TEXT(表格1[[#This Row],[地區]],"00000000"),縣市代碼,2,0)</f>
        <v>嘉義縣</v>
      </c>
      <c r="G6852" s="2" t="s">
        <v>8</v>
      </c>
      <c r="H6852" s="13">
        <v>253004</v>
      </c>
      <c r="I6852" s="14">
        <v>415003984</v>
      </c>
      <c r="J6852" s="14">
        <f>表格1[[#This Row],[信用卡交易筆數]]/1000</f>
        <v>253.00399999999999</v>
      </c>
      <c r="K6852" s="14">
        <f>表格1[[#This Row],[信用卡交易金額'[新臺幣']]]/1000</f>
        <v>415003.984</v>
      </c>
      <c r="L6852" s="14">
        <f>表格1[[#This Row],[信用卡交易金額'[新臺幣']]]/1000000</f>
        <v>415.003984</v>
      </c>
      <c r="M6852" s="14" t="str" cm="1">
        <f t="array" ref="M6852">_xlfn.TEXTJOIN("", TRUE, _xlfn.XLOOKUP(TRUE, VALUE(表格1[[#This Row],[年月]]) &lt;= VALUE($R$8:$R$12), $Q$8:$Q$12)) &amp; "年度"</f>
        <v>2024年度</v>
      </c>
    </row>
    <row r="6853" spans="1:13" x14ac:dyDescent="0.3">
      <c r="A6853" s="2">
        <v>202404</v>
      </c>
      <c r="B6853" s="19">
        <f>DATE(表格1[[#This Row],[年]],表格1[[#This Row],[月]],1)</f>
        <v>45383</v>
      </c>
      <c r="C6853" s="2" t="str">
        <f>LEFT(表格1[[#This Row],[年月]],4)</f>
        <v>2024</v>
      </c>
      <c r="D6853" s="2" t="str">
        <f>RIGHT(表格1[[#This Row],[年月]],2)</f>
        <v>04</v>
      </c>
      <c r="E6853" s="5">
        <v>10010000</v>
      </c>
      <c r="F6853" s="2" t="str">
        <f>VLOOKUP(TEXT(表格1[[#This Row],[地區]],"00000000"),縣市代碼,2,0)</f>
        <v>嘉義縣</v>
      </c>
      <c r="G6853" s="2" t="s">
        <v>9</v>
      </c>
      <c r="H6853" s="13">
        <v>524220</v>
      </c>
      <c r="I6853" s="14">
        <v>679579409</v>
      </c>
      <c r="J6853" s="14">
        <f>表格1[[#This Row],[信用卡交易筆數]]/1000</f>
        <v>524.22</v>
      </c>
      <c r="K6853" s="14">
        <f>表格1[[#This Row],[信用卡交易金額'[新臺幣']]]/1000</f>
        <v>679579.40899999999</v>
      </c>
      <c r="L6853" s="14">
        <f>表格1[[#This Row],[信用卡交易金額'[新臺幣']]]/1000000</f>
        <v>679.57940900000006</v>
      </c>
      <c r="M6853" s="14" t="str" cm="1">
        <f t="array" ref="M6853">_xlfn.TEXTJOIN("", TRUE, _xlfn.XLOOKUP(TRUE, VALUE(表格1[[#This Row],[年月]]) &lt;= VALUE($R$8:$R$12), $Q$8:$Q$12)) &amp; "年度"</f>
        <v>2024年度</v>
      </c>
    </row>
    <row r="6854" spans="1:13" x14ac:dyDescent="0.3">
      <c r="A6854" s="2">
        <v>202404</v>
      </c>
      <c r="B6854" s="19">
        <f>DATE(表格1[[#This Row],[年]],表格1[[#This Row],[月]],1)</f>
        <v>45383</v>
      </c>
      <c r="C6854" s="2" t="str">
        <f>LEFT(表格1[[#This Row],[年月]],4)</f>
        <v>2024</v>
      </c>
      <c r="D6854" s="2" t="str">
        <f>RIGHT(表格1[[#This Row],[年月]],2)</f>
        <v>04</v>
      </c>
      <c r="E6854" s="5">
        <v>10010000</v>
      </c>
      <c r="F6854" s="2" t="str">
        <f>VLOOKUP(TEXT(表格1[[#This Row],[地區]],"00000000"),縣市代碼,2,0)</f>
        <v>嘉義縣</v>
      </c>
      <c r="G6854" s="2" t="s">
        <v>10</v>
      </c>
      <c r="H6854" s="13">
        <v>310145</v>
      </c>
      <c r="I6854" s="14">
        <v>968975662</v>
      </c>
      <c r="J6854" s="14">
        <f>表格1[[#This Row],[信用卡交易筆數]]/1000</f>
        <v>310.14499999999998</v>
      </c>
      <c r="K6854" s="14">
        <f>表格1[[#This Row],[信用卡交易金額'[新臺幣']]]/1000</f>
        <v>968975.66200000001</v>
      </c>
      <c r="L6854" s="14">
        <f>表格1[[#This Row],[信用卡交易金額'[新臺幣']]]/1000000</f>
        <v>968.97566200000006</v>
      </c>
      <c r="M6854" s="14" t="str" cm="1">
        <f t="array" ref="M6854">_xlfn.TEXTJOIN("", TRUE, _xlfn.XLOOKUP(TRUE, VALUE(表格1[[#This Row],[年月]]) &lt;= VALUE($R$8:$R$12), $Q$8:$Q$12)) &amp; "年度"</f>
        <v>2024年度</v>
      </c>
    </row>
    <row r="6855" spans="1:13" x14ac:dyDescent="0.3">
      <c r="A6855" s="2">
        <v>202404</v>
      </c>
      <c r="B6855" s="19">
        <f>DATE(表格1[[#This Row],[年]],表格1[[#This Row],[月]],1)</f>
        <v>45383</v>
      </c>
      <c r="C6855" s="2" t="str">
        <f>LEFT(表格1[[#This Row],[年月]],4)</f>
        <v>2024</v>
      </c>
      <c r="D6855" s="2" t="str">
        <f>RIGHT(表格1[[#This Row],[年月]],2)</f>
        <v>04</v>
      </c>
      <c r="E6855" s="5">
        <v>10020000</v>
      </c>
      <c r="F6855" s="2" t="str">
        <f>VLOOKUP(TEXT(表格1[[#This Row],[地區]],"00000000"),縣市代碼,2,0)</f>
        <v>嘉義市</v>
      </c>
      <c r="G6855" s="2" t="s">
        <v>4</v>
      </c>
      <c r="H6855" s="13">
        <v>583618</v>
      </c>
      <c r="I6855" s="14">
        <v>263429115</v>
      </c>
      <c r="J6855" s="14">
        <f>表格1[[#This Row],[信用卡交易筆數]]/1000</f>
        <v>583.61800000000005</v>
      </c>
      <c r="K6855" s="14">
        <f>表格1[[#This Row],[信用卡交易金額'[新臺幣']]]/1000</f>
        <v>263429.11499999999</v>
      </c>
      <c r="L6855" s="14">
        <f>表格1[[#This Row],[信用卡交易金額'[新臺幣']]]/1000000</f>
        <v>263.42911500000002</v>
      </c>
      <c r="M6855" s="14" t="str" cm="1">
        <f t="array" ref="M6855">_xlfn.TEXTJOIN("", TRUE, _xlfn.XLOOKUP(TRUE, VALUE(表格1[[#This Row],[年月]]) &lt;= VALUE($R$8:$R$12), $Q$8:$Q$12)) &amp; "年度"</f>
        <v>2024年度</v>
      </c>
    </row>
    <row r="6856" spans="1:13" x14ac:dyDescent="0.3">
      <c r="A6856" s="2">
        <v>202404</v>
      </c>
      <c r="B6856" s="19">
        <f>DATE(表格1[[#This Row],[年]],表格1[[#This Row],[月]],1)</f>
        <v>45383</v>
      </c>
      <c r="C6856" s="2" t="str">
        <f>LEFT(表格1[[#This Row],[年月]],4)</f>
        <v>2024</v>
      </c>
      <c r="D6856" s="2" t="str">
        <f>RIGHT(表格1[[#This Row],[年月]],2)</f>
        <v>04</v>
      </c>
      <c r="E6856" s="5">
        <v>10020000</v>
      </c>
      <c r="F6856" s="2" t="str">
        <f>VLOOKUP(TEXT(表格1[[#This Row],[地區]],"00000000"),縣市代碼,2,0)</f>
        <v>嘉義市</v>
      </c>
      <c r="G6856" s="2" t="s">
        <v>5</v>
      </c>
      <c r="H6856" s="13">
        <v>41376</v>
      </c>
      <c r="I6856" s="14">
        <v>114813609</v>
      </c>
      <c r="J6856" s="14">
        <f>表格1[[#This Row],[信用卡交易筆數]]/1000</f>
        <v>41.375999999999998</v>
      </c>
      <c r="K6856" s="14">
        <f>表格1[[#This Row],[信用卡交易金額'[新臺幣']]]/1000</f>
        <v>114813.609</v>
      </c>
      <c r="L6856" s="14">
        <f>表格1[[#This Row],[信用卡交易金額'[新臺幣']]]/1000000</f>
        <v>114.813609</v>
      </c>
      <c r="M6856" s="14" t="str" cm="1">
        <f t="array" ref="M6856">_xlfn.TEXTJOIN("", TRUE, _xlfn.XLOOKUP(TRUE, VALUE(表格1[[#This Row],[年月]]) &lt;= VALUE($R$8:$R$12), $Q$8:$Q$12)) &amp; "年度"</f>
        <v>2024年度</v>
      </c>
    </row>
    <row r="6857" spans="1:13" x14ac:dyDescent="0.3">
      <c r="A6857" s="2">
        <v>202404</v>
      </c>
      <c r="B6857" s="19">
        <f>DATE(表格1[[#This Row],[年]],表格1[[#This Row],[月]],1)</f>
        <v>45383</v>
      </c>
      <c r="C6857" s="2" t="str">
        <f>LEFT(表格1[[#This Row],[年月]],4)</f>
        <v>2024</v>
      </c>
      <c r="D6857" s="2" t="str">
        <f>RIGHT(表格1[[#This Row],[年月]],2)</f>
        <v>04</v>
      </c>
      <c r="E6857" s="5">
        <v>10020000</v>
      </c>
      <c r="F6857" s="2" t="str">
        <f>VLOOKUP(TEXT(表格1[[#This Row],[地區]],"00000000"),縣市代碼,2,0)</f>
        <v>嘉義市</v>
      </c>
      <c r="G6857" s="2" t="s">
        <v>6</v>
      </c>
      <c r="H6857" s="13">
        <v>56765</v>
      </c>
      <c r="I6857" s="14">
        <v>198212913</v>
      </c>
      <c r="J6857" s="14">
        <f>表格1[[#This Row],[信用卡交易筆數]]/1000</f>
        <v>56.765000000000001</v>
      </c>
      <c r="K6857" s="14">
        <f>表格1[[#This Row],[信用卡交易金額'[新臺幣']]]/1000</f>
        <v>198212.913</v>
      </c>
      <c r="L6857" s="14">
        <f>表格1[[#This Row],[信用卡交易金額'[新臺幣']]]/1000000</f>
        <v>198.21291299999999</v>
      </c>
      <c r="M6857" s="14" t="str" cm="1">
        <f t="array" ref="M6857">_xlfn.TEXTJOIN("", TRUE, _xlfn.XLOOKUP(TRUE, VALUE(表格1[[#This Row],[年月]]) &lt;= VALUE($R$8:$R$12), $Q$8:$Q$12)) &amp; "年度"</f>
        <v>2024年度</v>
      </c>
    </row>
    <row r="6858" spans="1:13" x14ac:dyDescent="0.3">
      <c r="A6858" s="2">
        <v>202404</v>
      </c>
      <c r="B6858" s="19">
        <f>DATE(表格1[[#This Row],[年]],表格1[[#This Row],[月]],1)</f>
        <v>45383</v>
      </c>
      <c r="C6858" s="2" t="str">
        <f>LEFT(表格1[[#This Row],[年月]],4)</f>
        <v>2024</v>
      </c>
      <c r="D6858" s="2" t="str">
        <f>RIGHT(表格1[[#This Row],[年月]],2)</f>
        <v>04</v>
      </c>
      <c r="E6858" s="5">
        <v>10020000</v>
      </c>
      <c r="F6858" s="2" t="str">
        <f>VLOOKUP(TEXT(表格1[[#This Row],[地區]],"00000000"),縣市代碼,2,0)</f>
        <v>嘉義市</v>
      </c>
      <c r="G6858" s="2" t="s">
        <v>7</v>
      </c>
      <c r="H6858" s="13">
        <v>325758</v>
      </c>
      <c r="I6858" s="14">
        <v>365162289</v>
      </c>
      <c r="J6858" s="14">
        <f>表格1[[#This Row],[信用卡交易筆數]]/1000</f>
        <v>325.75799999999998</v>
      </c>
      <c r="K6858" s="14">
        <f>表格1[[#This Row],[信用卡交易金額'[新臺幣']]]/1000</f>
        <v>365162.28899999999</v>
      </c>
      <c r="L6858" s="14">
        <f>表格1[[#This Row],[信用卡交易金額'[新臺幣']]]/1000000</f>
        <v>365.16228899999999</v>
      </c>
      <c r="M6858" s="14" t="str" cm="1">
        <f t="array" ref="M6858">_xlfn.TEXTJOIN("", TRUE, _xlfn.XLOOKUP(TRUE, VALUE(表格1[[#This Row],[年月]]) &lt;= VALUE($R$8:$R$12), $Q$8:$Q$12)) &amp; "年度"</f>
        <v>2024年度</v>
      </c>
    </row>
    <row r="6859" spans="1:13" x14ac:dyDescent="0.3">
      <c r="A6859" s="2">
        <v>202404</v>
      </c>
      <c r="B6859" s="19">
        <f>DATE(表格1[[#This Row],[年]],表格1[[#This Row],[月]],1)</f>
        <v>45383</v>
      </c>
      <c r="C6859" s="2" t="str">
        <f>LEFT(表格1[[#This Row],[年月]],4)</f>
        <v>2024</v>
      </c>
      <c r="D6859" s="2" t="str">
        <f>RIGHT(表格1[[#This Row],[年月]],2)</f>
        <v>04</v>
      </c>
      <c r="E6859" s="5">
        <v>10020000</v>
      </c>
      <c r="F6859" s="2" t="str">
        <f>VLOOKUP(TEXT(表格1[[#This Row],[地區]],"00000000"),縣市代碼,2,0)</f>
        <v>嘉義市</v>
      </c>
      <c r="G6859" s="2" t="s">
        <v>8</v>
      </c>
      <c r="H6859" s="13">
        <v>216610</v>
      </c>
      <c r="I6859" s="14">
        <v>436774432</v>
      </c>
      <c r="J6859" s="14">
        <f>表格1[[#This Row],[信用卡交易筆數]]/1000</f>
        <v>216.61</v>
      </c>
      <c r="K6859" s="14">
        <f>表格1[[#This Row],[信用卡交易金額'[新臺幣']]]/1000</f>
        <v>436774.43199999997</v>
      </c>
      <c r="L6859" s="14">
        <f>表格1[[#This Row],[信用卡交易金額'[新臺幣']]]/1000000</f>
        <v>436.77443199999999</v>
      </c>
      <c r="M6859" s="14" t="str" cm="1">
        <f t="array" ref="M6859">_xlfn.TEXTJOIN("", TRUE, _xlfn.XLOOKUP(TRUE, VALUE(表格1[[#This Row],[年月]]) &lt;= VALUE($R$8:$R$12), $Q$8:$Q$12)) &amp; "年度"</f>
        <v>2024年度</v>
      </c>
    </row>
    <row r="6860" spans="1:13" x14ac:dyDescent="0.3">
      <c r="A6860" s="2">
        <v>202404</v>
      </c>
      <c r="B6860" s="19">
        <f>DATE(表格1[[#This Row],[年]],表格1[[#This Row],[月]],1)</f>
        <v>45383</v>
      </c>
      <c r="C6860" s="2" t="str">
        <f>LEFT(表格1[[#This Row],[年月]],4)</f>
        <v>2024</v>
      </c>
      <c r="D6860" s="2" t="str">
        <f>RIGHT(表格1[[#This Row],[年月]],2)</f>
        <v>04</v>
      </c>
      <c r="E6860" s="5">
        <v>10020000</v>
      </c>
      <c r="F6860" s="2" t="str">
        <f>VLOOKUP(TEXT(表格1[[#This Row],[地區]],"00000000"),縣市代碼,2,0)</f>
        <v>嘉義市</v>
      </c>
      <c r="G6860" s="2" t="s">
        <v>9</v>
      </c>
      <c r="H6860" s="13">
        <v>518657</v>
      </c>
      <c r="I6860" s="14">
        <v>716836321</v>
      </c>
      <c r="J6860" s="14">
        <f>表格1[[#This Row],[信用卡交易筆數]]/1000</f>
        <v>518.65700000000004</v>
      </c>
      <c r="K6860" s="14">
        <f>表格1[[#This Row],[信用卡交易金額'[新臺幣']]]/1000</f>
        <v>716836.321</v>
      </c>
      <c r="L6860" s="14">
        <f>表格1[[#This Row],[信用卡交易金額'[新臺幣']]]/1000000</f>
        <v>716.836321</v>
      </c>
      <c r="M6860" s="14" t="str" cm="1">
        <f t="array" ref="M6860">_xlfn.TEXTJOIN("", TRUE, _xlfn.XLOOKUP(TRUE, VALUE(表格1[[#This Row],[年月]]) &lt;= VALUE($R$8:$R$12), $Q$8:$Q$12)) &amp; "年度"</f>
        <v>2024年度</v>
      </c>
    </row>
    <row r="6861" spans="1:13" x14ac:dyDescent="0.3">
      <c r="A6861" s="2">
        <v>202404</v>
      </c>
      <c r="B6861" s="19">
        <f>DATE(表格1[[#This Row],[年]],表格1[[#This Row],[月]],1)</f>
        <v>45383</v>
      </c>
      <c r="C6861" s="2" t="str">
        <f>LEFT(表格1[[#This Row],[年月]],4)</f>
        <v>2024</v>
      </c>
      <c r="D6861" s="2" t="str">
        <f>RIGHT(表格1[[#This Row],[年月]],2)</f>
        <v>04</v>
      </c>
      <c r="E6861" s="5">
        <v>10020000</v>
      </c>
      <c r="F6861" s="2" t="str">
        <f>VLOOKUP(TEXT(表格1[[#This Row],[地區]],"00000000"),縣市代碼,2,0)</f>
        <v>嘉義市</v>
      </c>
      <c r="G6861" s="2" t="s">
        <v>10</v>
      </c>
      <c r="H6861" s="13">
        <v>282870</v>
      </c>
      <c r="I6861" s="14">
        <v>885483454</v>
      </c>
      <c r="J6861" s="14">
        <f>表格1[[#This Row],[信用卡交易筆數]]/1000</f>
        <v>282.87</v>
      </c>
      <c r="K6861" s="14">
        <f>表格1[[#This Row],[信用卡交易金額'[新臺幣']]]/1000</f>
        <v>885483.45400000003</v>
      </c>
      <c r="L6861" s="14">
        <f>表格1[[#This Row],[信用卡交易金額'[新臺幣']]]/1000000</f>
        <v>885.48345400000005</v>
      </c>
      <c r="M6861" s="14" t="str" cm="1">
        <f t="array" ref="M6861">_xlfn.TEXTJOIN("", TRUE, _xlfn.XLOOKUP(TRUE, VALUE(表格1[[#This Row],[年月]]) &lt;= VALUE($R$8:$R$12), $Q$8:$Q$12)) &amp; "年度"</f>
        <v>2024年度</v>
      </c>
    </row>
    <row r="6862" spans="1:13" x14ac:dyDescent="0.3">
      <c r="A6862" s="2">
        <v>202404</v>
      </c>
      <c r="B6862" s="19">
        <f>DATE(表格1[[#This Row],[年]],表格1[[#This Row],[月]],1)</f>
        <v>45383</v>
      </c>
      <c r="C6862" s="2" t="str">
        <f>LEFT(表格1[[#This Row],[年月]],4)</f>
        <v>2024</v>
      </c>
      <c r="D6862" s="2" t="str">
        <f>RIGHT(表格1[[#This Row],[年月]],2)</f>
        <v>04</v>
      </c>
      <c r="E6862" s="5">
        <v>67000000</v>
      </c>
      <c r="F6862" s="2" t="str">
        <f>VLOOKUP(TEXT(表格1[[#This Row],[地區]],"00000000"),縣市代碼,2,0)</f>
        <v>臺南市</v>
      </c>
      <c r="G6862" s="2" t="s">
        <v>4</v>
      </c>
      <c r="H6862" s="13">
        <v>4299105</v>
      </c>
      <c r="I6862" s="14">
        <v>1914643973</v>
      </c>
      <c r="J6862" s="14">
        <f>表格1[[#This Row],[信用卡交易筆數]]/1000</f>
        <v>4299.1049999999996</v>
      </c>
      <c r="K6862" s="14">
        <f>表格1[[#This Row],[信用卡交易金額'[新臺幣']]]/1000</f>
        <v>1914643.973</v>
      </c>
      <c r="L6862" s="14">
        <f>表格1[[#This Row],[信用卡交易金額'[新臺幣']]]/1000000</f>
        <v>1914.643973</v>
      </c>
      <c r="M6862" s="14" t="str" cm="1">
        <f t="array" ref="M6862">_xlfn.TEXTJOIN("", TRUE, _xlfn.XLOOKUP(TRUE, VALUE(表格1[[#This Row],[年月]]) &lt;= VALUE($R$8:$R$12), $Q$8:$Q$12)) &amp; "年度"</f>
        <v>2024年度</v>
      </c>
    </row>
    <row r="6863" spans="1:13" x14ac:dyDescent="0.3">
      <c r="A6863" s="2">
        <v>202404</v>
      </c>
      <c r="B6863" s="19">
        <f>DATE(表格1[[#This Row],[年]],表格1[[#This Row],[月]],1)</f>
        <v>45383</v>
      </c>
      <c r="C6863" s="2" t="str">
        <f>LEFT(表格1[[#This Row],[年月]],4)</f>
        <v>2024</v>
      </c>
      <c r="D6863" s="2" t="str">
        <f>RIGHT(表格1[[#This Row],[年月]],2)</f>
        <v>04</v>
      </c>
      <c r="E6863" s="5">
        <v>67000000</v>
      </c>
      <c r="F6863" s="2" t="str">
        <f>VLOOKUP(TEXT(表格1[[#This Row],[地區]],"00000000"),縣市代碼,2,0)</f>
        <v>臺南市</v>
      </c>
      <c r="G6863" s="2" t="s">
        <v>5</v>
      </c>
      <c r="H6863" s="13">
        <v>288708</v>
      </c>
      <c r="I6863" s="14">
        <v>775063915</v>
      </c>
      <c r="J6863" s="14">
        <f>表格1[[#This Row],[信用卡交易筆數]]/1000</f>
        <v>288.70800000000003</v>
      </c>
      <c r="K6863" s="14">
        <f>表格1[[#This Row],[信用卡交易金額'[新臺幣']]]/1000</f>
        <v>775063.91500000004</v>
      </c>
      <c r="L6863" s="14">
        <f>表格1[[#This Row],[信用卡交易金額'[新臺幣']]]/1000000</f>
        <v>775.06391499999995</v>
      </c>
      <c r="M6863" s="14" t="str" cm="1">
        <f t="array" ref="M6863">_xlfn.TEXTJOIN("", TRUE, _xlfn.XLOOKUP(TRUE, VALUE(表格1[[#This Row],[年月]]) &lt;= VALUE($R$8:$R$12), $Q$8:$Q$12)) &amp; "年度"</f>
        <v>2024年度</v>
      </c>
    </row>
    <row r="6864" spans="1:13" x14ac:dyDescent="0.3">
      <c r="A6864" s="2">
        <v>202404</v>
      </c>
      <c r="B6864" s="19">
        <f>DATE(表格1[[#This Row],[年]],表格1[[#This Row],[月]],1)</f>
        <v>45383</v>
      </c>
      <c r="C6864" s="2" t="str">
        <f>LEFT(表格1[[#This Row],[年月]],4)</f>
        <v>2024</v>
      </c>
      <c r="D6864" s="2" t="str">
        <f>RIGHT(表格1[[#This Row],[年月]],2)</f>
        <v>04</v>
      </c>
      <c r="E6864" s="5">
        <v>67000000</v>
      </c>
      <c r="F6864" s="2" t="str">
        <f>VLOOKUP(TEXT(表格1[[#This Row],[地區]],"00000000"),縣市代碼,2,0)</f>
        <v>臺南市</v>
      </c>
      <c r="G6864" s="2" t="s">
        <v>6</v>
      </c>
      <c r="H6864" s="13">
        <v>437859</v>
      </c>
      <c r="I6864" s="14">
        <v>1464484495</v>
      </c>
      <c r="J6864" s="14">
        <f>表格1[[#This Row],[信用卡交易筆數]]/1000</f>
        <v>437.85899999999998</v>
      </c>
      <c r="K6864" s="14">
        <f>表格1[[#This Row],[信用卡交易金額'[新臺幣']]]/1000</f>
        <v>1464484.4950000001</v>
      </c>
      <c r="L6864" s="14">
        <f>表格1[[#This Row],[信用卡交易金額'[新臺幣']]]/1000000</f>
        <v>1464.4844949999999</v>
      </c>
      <c r="M6864" s="14" t="str" cm="1">
        <f t="array" ref="M6864">_xlfn.TEXTJOIN("", TRUE, _xlfn.XLOOKUP(TRUE, VALUE(表格1[[#This Row],[年月]]) &lt;= VALUE($R$8:$R$12), $Q$8:$Q$12)) &amp; "年度"</f>
        <v>2024年度</v>
      </c>
    </row>
    <row r="6865" spans="1:13" x14ac:dyDescent="0.3">
      <c r="A6865" s="2">
        <v>202404</v>
      </c>
      <c r="B6865" s="19">
        <f>DATE(表格1[[#This Row],[年]],表格1[[#This Row],[月]],1)</f>
        <v>45383</v>
      </c>
      <c r="C6865" s="2" t="str">
        <f>LEFT(表格1[[#This Row],[年月]],4)</f>
        <v>2024</v>
      </c>
      <c r="D6865" s="2" t="str">
        <f>RIGHT(表格1[[#This Row],[年月]],2)</f>
        <v>04</v>
      </c>
      <c r="E6865" s="5">
        <v>67000000</v>
      </c>
      <c r="F6865" s="2" t="str">
        <f>VLOOKUP(TEXT(表格1[[#This Row],[地區]],"00000000"),縣市代碼,2,0)</f>
        <v>臺南市</v>
      </c>
      <c r="G6865" s="2" t="s">
        <v>7</v>
      </c>
      <c r="H6865" s="13">
        <v>2399396</v>
      </c>
      <c r="I6865" s="14">
        <v>2515760453</v>
      </c>
      <c r="J6865" s="14">
        <f>表格1[[#This Row],[信用卡交易筆數]]/1000</f>
        <v>2399.3960000000002</v>
      </c>
      <c r="K6865" s="14">
        <f>表格1[[#This Row],[信用卡交易金額'[新臺幣']]]/1000</f>
        <v>2515760.4530000002</v>
      </c>
      <c r="L6865" s="14">
        <f>表格1[[#This Row],[信用卡交易金額'[新臺幣']]]/1000000</f>
        <v>2515.7604529999999</v>
      </c>
      <c r="M6865" s="14" t="str" cm="1">
        <f t="array" ref="M6865">_xlfn.TEXTJOIN("", TRUE, _xlfn.XLOOKUP(TRUE, VALUE(表格1[[#This Row],[年月]]) &lt;= VALUE($R$8:$R$12), $Q$8:$Q$12)) &amp; "年度"</f>
        <v>2024年度</v>
      </c>
    </row>
    <row r="6866" spans="1:13" x14ac:dyDescent="0.3">
      <c r="A6866" s="2">
        <v>202404</v>
      </c>
      <c r="B6866" s="19">
        <f>DATE(表格1[[#This Row],[年]],表格1[[#This Row],[月]],1)</f>
        <v>45383</v>
      </c>
      <c r="C6866" s="2" t="str">
        <f>LEFT(表格1[[#This Row],[年月]],4)</f>
        <v>2024</v>
      </c>
      <c r="D6866" s="2" t="str">
        <f>RIGHT(表格1[[#This Row],[年月]],2)</f>
        <v>04</v>
      </c>
      <c r="E6866" s="5">
        <v>67000000</v>
      </c>
      <c r="F6866" s="2" t="str">
        <f>VLOOKUP(TEXT(表格1[[#This Row],[地區]],"00000000"),縣市代碼,2,0)</f>
        <v>臺南市</v>
      </c>
      <c r="G6866" s="2" t="s">
        <v>8</v>
      </c>
      <c r="H6866" s="13">
        <v>1635135</v>
      </c>
      <c r="I6866" s="14">
        <v>3056601322</v>
      </c>
      <c r="J6866" s="14">
        <f>表格1[[#This Row],[信用卡交易筆數]]/1000</f>
        <v>1635.135</v>
      </c>
      <c r="K6866" s="14">
        <f>表格1[[#This Row],[信用卡交易金額'[新臺幣']]]/1000</f>
        <v>3056601.3220000002</v>
      </c>
      <c r="L6866" s="14">
        <f>表格1[[#This Row],[信用卡交易金額'[新臺幣']]]/1000000</f>
        <v>3056.601322</v>
      </c>
      <c r="M6866" s="14" t="str" cm="1">
        <f t="array" ref="M6866">_xlfn.TEXTJOIN("", TRUE, _xlfn.XLOOKUP(TRUE, VALUE(表格1[[#This Row],[年月]]) &lt;= VALUE($R$8:$R$12), $Q$8:$Q$12)) &amp; "年度"</f>
        <v>2024年度</v>
      </c>
    </row>
    <row r="6867" spans="1:13" x14ac:dyDescent="0.3">
      <c r="A6867" s="2">
        <v>202404</v>
      </c>
      <c r="B6867" s="19">
        <f>DATE(表格1[[#This Row],[年]],表格1[[#This Row],[月]],1)</f>
        <v>45383</v>
      </c>
      <c r="C6867" s="2" t="str">
        <f>LEFT(表格1[[#This Row],[年月]],4)</f>
        <v>2024</v>
      </c>
      <c r="D6867" s="2" t="str">
        <f>RIGHT(表格1[[#This Row],[年月]],2)</f>
        <v>04</v>
      </c>
      <c r="E6867" s="5">
        <v>67000000</v>
      </c>
      <c r="F6867" s="2" t="str">
        <f>VLOOKUP(TEXT(表格1[[#This Row],[地區]],"00000000"),縣市代碼,2,0)</f>
        <v>臺南市</v>
      </c>
      <c r="G6867" s="2" t="s">
        <v>9</v>
      </c>
      <c r="H6867" s="13">
        <v>3719050</v>
      </c>
      <c r="I6867" s="14">
        <v>5032418535</v>
      </c>
      <c r="J6867" s="14">
        <f>表格1[[#This Row],[信用卡交易筆數]]/1000</f>
        <v>3719.05</v>
      </c>
      <c r="K6867" s="14">
        <f>表格1[[#This Row],[信用卡交易金額'[新臺幣']]]/1000</f>
        <v>5032418.5350000001</v>
      </c>
      <c r="L6867" s="14">
        <f>表格1[[#This Row],[信用卡交易金額'[新臺幣']]]/1000000</f>
        <v>5032.4185349999998</v>
      </c>
      <c r="M6867" s="14" t="str" cm="1">
        <f t="array" ref="M6867">_xlfn.TEXTJOIN("", TRUE, _xlfn.XLOOKUP(TRUE, VALUE(表格1[[#This Row],[年月]]) &lt;= VALUE($R$8:$R$12), $Q$8:$Q$12)) &amp; "年度"</f>
        <v>2024年度</v>
      </c>
    </row>
    <row r="6868" spans="1:13" x14ac:dyDescent="0.3">
      <c r="A6868" s="2">
        <v>202404</v>
      </c>
      <c r="B6868" s="19">
        <f>DATE(表格1[[#This Row],[年]],表格1[[#This Row],[月]],1)</f>
        <v>45383</v>
      </c>
      <c r="C6868" s="2" t="str">
        <f>LEFT(表格1[[#This Row],[年月]],4)</f>
        <v>2024</v>
      </c>
      <c r="D6868" s="2" t="str">
        <f>RIGHT(表格1[[#This Row],[年月]],2)</f>
        <v>04</v>
      </c>
      <c r="E6868" s="5">
        <v>67000000</v>
      </c>
      <c r="F6868" s="2" t="str">
        <f>VLOOKUP(TEXT(表格1[[#This Row],[地區]],"00000000"),縣市代碼,2,0)</f>
        <v>臺南市</v>
      </c>
      <c r="G6868" s="2" t="s">
        <v>10</v>
      </c>
      <c r="H6868" s="13">
        <v>2134521</v>
      </c>
      <c r="I6868" s="14">
        <v>6409828576</v>
      </c>
      <c r="J6868" s="14">
        <f>表格1[[#This Row],[信用卡交易筆數]]/1000</f>
        <v>2134.5210000000002</v>
      </c>
      <c r="K6868" s="14">
        <f>表格1[[#This Row],[信用卡交易金額'[新臺幣']]]/1000</f>
        <v>6409828.5760000004</v>
      </c>
      <c r="L6868" s="14">
        <f>表格1[[#This Row],[信用卡交易金額'[新臺幣']]]/1000000</f>
        <v>6409.8285759999999</v>
      </c>
      <c r="M6868" s="14" t="str" cm="1">
        <f t="array" ref="M6868">_xlfn.TEXTJOIN("", TRUE, _xlfn.XLOOKUP(TRUE, VALUE(表格1[[#This Row],[年月]]) &lt;= VALUE($R$8:$R$12), $Q$8:$Q$12)) &amp; "年度"</f>
        <v>2024年度</v>
      </c>
    </row>
    <row r="6869" spans="1:13" x14ac:dyDescent="0.3">
      <c r="A6869" s="2">
        <v>202404</v>
      </c>
      <c r="B6869" s="19">
        <f>DATE(表格1[[#This Row],[年]],表格1[[#This Row],[月]],1)</f>
        <v>45383</v>
      </c>
      <c r="C6869" s="2" t="str">
        <f>LEFT(表格1[[#This Row],[年月]],4)</f>
        <v>2024</v>
      </c>
      <c r="D6869" s="2" t="str">
        <f>RIGHT(表格1[[#This Row],[年月]],2)</f>
        <v>04</v>
      </c>
      <c r="E6869" s="5">
        <v>64000000</v>
      </c>
      <c r="F6869" s="2" t="str">
        <f>VLOOKUP(TEXT(表格1[[#This Row],[地區]],"00000000"),縣市代碼,2,0)</f>
        <v>高雄市</v>
      </c>
      <c r="G6869" s="2" t="s">
        <v>4</v>
      </c>
      <c r="H6869" s="13">
        <v>6933798</v>
      </c>
      <c r="I6869" s="14">
        <v>3414829442</v>
      </c>
      <c r="J6869" s="14">
        <f>表格1[[#This Row],[信用卡交易筆數]]/1000</f>
        <v>6933.7979999999998</v>
      </c>
      <c r="K6869" s="14">
        <f>表格1[[#This Row],[信用卡交易金額'[新臺幣']]]/1000</f>
        <v>3414829.4419999998</v>
      </c>
      <c r="L6869" s="14">
        <f>表格1[[#This Row],[信用卡交易金額'[新臺幣']]]/1000000</f>
        <v>3414.8294420000002</v>
      </c>
      <c r="M6869" s="14" t="str" cm="1">
        <f t="array" ref="M6869">_xlfn.TEXTJOIN("", TRUE, _xlfn.XLOOKUP(TRUE, VALUE(表格1[[#This Row],[年月]]) &lt;= VALUE($R$8:$R$12), $Q$8:$Q$12)) &amp; "年度"</f>
        <v>2024年度</v>
      </c>
    </row>
    <row r="6870" spans="1:13" x14ac:dyDescent="0.3">
      <c r="A6870" s="2">
        <v>202404</v>
      </c>
      <c r="B6870" s="19">
        <f>DATE(表格1[[#This Row],[年]],表格1[[#This Row],[月]],1)</f>
        <v>45383</v>
      </c>
      <c r="C6870" s="2" t="str">
        <f>LEFT(表格1[[#This Row],[年月]],4)</f>
        <v>2024</v>
      </c>
      <c r="D6870" s="2" t="str">
        <f>RIGHT(表格1[[#This Row],[年月]],2)</f>
        <v>04</v>
      </c>
      <c r="E6870" s="5">
        <v>64000000</v>
      </c>
      <c r="F6870" s="2" t="str">
        <f>VLOOKUP(TEXT(表格1[[#This Row],[地區]],"00000000"),縣市代碼,2,0)</f>
        <v>高雄市</v>
      </c>
      <c r="G6870" s="2" t="s">
        <v>5</v>
      </c>
      <c r="H6870" s="13">
        <v>424434</v>
      </c>
      <c r="I6870" s="14">
        <v>1218060285</v>
      </c>
      <c r="J6870" s="14">
        <f>表格1[[#This Row],[信用卡交易筆數]]/1000</f>
        <v>424.43400000000003</v>
      </c>
      <c r="K6870" s="14">
        <f>表格1[[#This Row],[信用卡交易金額'[新臺幣']]]/1000</f>
        <v>1218060.2849999999</v>
      </c>
      <c r="L6870" s="14">
        <f>表格1[[#This Row],[信用卡交易金額'[新臺幣']]]/1000000</f>
        <v>1218.060285</v>
      </c>
      <c r="M6870" s="14" t="str" cm="1">
        <f t="array" ref="M6870">_xlfn.TEXTJOIN("", TRUE, _xlfn.XLOOKUP(TRUE, VALUE(表格1[[#This Row],[年月]]) &lt;= VALUE($R$8:$R$12), $Q$8:$Q$12)) &amp; "年度"</f>
        <v>2024年度</v>
      </c>
    </row>
    <row r="6871" spans="1:13" x14ac:dyDescent="0.3">
      <c r="A6871" s="2">
        <v>202404</v>
      </c>
      <c r="B6871" s="19">
        <f>DATE(表格1[[#This Row],[年]],表格1[[#This Row],[月]],1)</f>
        <v>45383</v>
      </c>
      <c r="C6871" s="2" t="str">
        <f>LEFT(表格1[[#This Row],[年月]],4)</f>
        <v>2024</v>
      </c>
      <c r="D6871" s="2" t="str">
        <f>RIGHT(表格1[[#This Row],[年月]],2)</f>
        <v>04</v>
      </c>
      <c r="E6871" s="5">
        <v>64000000</v>
      </c>
      <c r="F6871" s="2" t="str">
        <f>VLOOKUP(TEXT(表格1[[#This Row],[地區]],"00000000"),縣市代碼,2,0)</f>
        <v>高雄市</v>
      </c>
      <c r="G6871" s="2" t="s">
        <v>6</v>
      </c>
      <c r="H6871" s="13">
        <v>663368</v>
      </c>
      <c r="I6871" s="14">
        <v>2369414524</v>
      </c>
      <c r="J6871" s="14">
        <f>表格1[[#This Row],[信用卡交易筆數]]/1000</f>
        <v>663.36800000000005</v>
      </c>
      <c r="K6871" s="14">
        <f>表格1[[#This Row],[信用卡交易金額'[新臺幣']]]/1000</f>
        <v>2369414.5240000002</v>
      </c>
      <c r="L6871" s="14">
        <f>表格1[[#This Row],[信用卡交易金額'[新臺幣']]]/1000000</f>
        <v>2369.4145239999998</v>
      </c>
      <c r="M6871" s="14" t="str" cm="1">
        <f t="array" ref="M6871">_xlfn.TEXTJOIN("", TRUE, _xlfn.XLOOKUP(TRUE, VALUE(表格1[[#This Row],[年月]]) &lt;= VALUE($R$8:$R$12), $Q$8:$Q$12)) &amp; "年度"</f>
        <v>2024年度</v>
      </c>
    </row>
    <row r="6872" spans="1:13" x14ac:dyDescent="0.3">
      <c r="A6872" s="2">
        <v>202404</v>
      </c>
      <c r="B6872" s="19">
        <f>DATE(表格1[[#This Row],[年]],表格1[[#This Row],[月]],1)</f>
        <v>45383</v>
      </c>
      <c r="C6872" s="2" t="str">
        <f>LEFT(表格1[[#This Row],[年月]],4)</f>
        <v>2024</v>
      </c>
      <c r="D6872" s="2" t="str">
        <f>RIGHT(表格1[[#This Row],[年月]],2)</f>
        <v>04</v>
      </c>
      <c r="E6872" s="5">
        <v>64000000</v>
      </c>
      <c r="F6872" s="2" t="str">
        <f>VLOOKUP(TEXT(表格1[[#This Row],[地區]],"00000000"),縣市代碼,2,0)</f>
        <v>高雄市</v>
      </c>
      <c r="G6872" s="2" t="s">
        <v>7</v>
      </c>
      <c r="H6872" s="13">
        <v>3606227</v>
      </c>
      <c r="I6872" s="14">
        <v>3778546968</v>
      </c>
      <c r="J6872" s="14">
        <f>表格1[[#This Row],[信用卡交易筆數]]/1000</f>
        <v>3606.2269999999999</v>
      </c>
      <c r="K6872" s="14">
        <f>表格1[[#This Row],[信用卡交易金額'[新臺幣']]]/1000</f>
        <v>3778546.9679999999</v>
      </c>
      <c r="L6872" s="14">
        <f>表格1[[#This Row],[信用卡交易金額'[新臺幣']]]/1000000</f>
        <v>3778.5469680000001</v>
      </c>
      <c r="M6872" s="14" t="str" cm="1">
        <f t="array" ref="M6872">_xlfn.TEXTJOIN("", TRUE, _xlfn.XLOOKUP(TRUE, VALUE(表格1[[#This Row],[年月]]) &lt;= VALUE($R$8:$R$12), $Q$8:$Q$12)) &amp; "年度"</f>
        <v>2024年度</v>
      </c>
    </row>
    <row r="6873" spans="1:13" x14ac:dyDescent="0.3">
      <c r="A6873" s="2">
        <v>202404</v>
      </c>
      <c r="B6873" s="19">
        <f>DATE(表格1[[#This Row],[年]],表格1[[#This Row],[月]],1)</f>
        <v>45383</v>
      </c>
      <c r="C6873" s="2" t="str">
        <f>LEFT(表格1[[#This Row],[年月]],4)</f>
        <v>2024</v>
      </c>
      <c r="D6873" s="2" t="str">
        <f>RIGHT(表格1[[#This Row],[年月]],2)</f>
        <v>04</v>
      </c>
      <c r="E6873" s="5">
        <v>64000000</v>
      </c>
      <c r="F6873" s="2" t="str">
        <f>VLOOKUP(TEXT(表格1[[#This Row],[地區]],"00000000"),縣市代碼,2,0)</f>
        <v>高雄市</v>
      </c>
      <c r="G6873" s="2" t="s">
        <v>8</v>
      </c>
      <c r="H6873" s="13">
        <v>2726781</v>
      </c>
      <c r="I6873" s="14">
        <v>4887791275</v>
      </c>
      <c r="J6873" s="14">
        <f>表格1[[#This Row],[信用卡交易筆數]]/1000</f>
        <v>2726.7809999999999</v>
      </c>
      <c r="K6873" s="14">
        <f>表格1[[#This Row],[信用卡交易金額'[新臺幣']]]/1000</f>
        <v>4887791.2750000004</v>
      </c>
      <c r="L6873" s="14">
        <f>表格1[[#This Row],[信用卡交易金額'[新臺幣']]]/1000000</f>
        <v>4887.7912749999996</v>
      </c>
      <c r="M6873" s="14" t="str" cm="1">
        <f t="array" ref="M6873">_xlfn.TEXTJOIN("", TRUE, _xlfn.XLOOKUP(TRUE, VALUE(表格1[[#This Row],[年月]]) &lt;= VALUE($R$8:$R$12), $Q$8:$Q$12)) &amp; "年度"</f>
        <v>2024年度</v>
      </c>
    </row>
    <row r="6874" spans="1:13" x14ac:dyDescent="0.3">
      <c r="A6874" s="2">
        <v>202404</v>
      </c>
      <c r="B6874" s="19">
        <f>DATE(表格1[[#This Row],[年]],表格1[[#This Row],[月]],1)</f>
        <v>45383</v>
      </c>
      <c r="C6874" s="2" t="str">
        <f>LEFT(表格1[[#This Row],[年月]],4)</f>
        <v>2024</v>
      </c>
      <c r="D6874" s="2" t="str">
        <f>RIGHT(表格1[[#This Row],[年月]],2)</f>
        <v>04</v>
      </c>
      <c r="E6874" s="5">
        <v>64000000</v>
      </c>
      <c r="F6874" s="2" t="str">
        <f>VLOOKUP(TEXT(表格1[[#This Row],[地區]],"00000000"),縣市代碼,2,0)</f>
        <v>高雄市</v>
      </c>
      <c r="G6874" s="2" t="s">
        <v>9</v>
      </c>
      <c r="H6874" s="13">
        <v>5975428</v>
      </c>
      <c r="I6874" s="14">
        <v>8443680676</v>
      </c>
      <c r="J6874" s="14">
        <f>表格1[[#This Row],[信用卡交易筆數]]/1000</f>
        <v>5975.4279999999999</v>
      </c>
      <c r="K6874" s="14">
        <f>表格1[[#This Row],[信用卡交易金額'[新臺幣']]]/1000</f>
        <v>8443680.6760000009</v>
      </c>
      <c r="L6874" s="14">
        <f>表格1[[#This Row],[信用卡交易金額'[新臺幣']]]/1000000</f>
        <v>8443.6806759999999</v>
      </c>
      <c r="M6874" s="14" t="str" cm="1">
        <f t="array" ref="M6874">_xlfn.TEXTJOIN("", TRUE, _xlfn.XLOOKUP(TRUE, VALUE(表格1[[#This Row],[年月]]) &lt;= VALUE($R$8:$R$12), $Q$8:$Q$12)) &amp; "年度"</f>
        <v>2024年度</v>
      </c>
    </row>
    <row r="6875" spans="1:13" x14ac:dyDescent="0.3">
      <c r="A6875" s="2">
        <v>202404</v>
      </c>
      <c r="B6875" s="19">
        <f>DATE(表格1[[#This Row],[年]],表格1[[#This Row],[月]],1)</f>
        <v>45383</v>
      </c>
      <c r="C6875" s="2" t="str">
        <f>LEFT(表格1[[#This Row],[年月]],4)</f>
        <v>2024</v>
      </c>
      <c r="D6875" s="2" t="str">
        <f>RIGHT(表格1[[#This Row],[年月]],2)</f>
        <v>04</v>
      </c>
      <c r="E6875" s="5">
        <v>64000000</v>
      </c>
      <c r="F6875" s="2" t="str">
        <f>VLOOKUP(TEXT(表格1[[#This Row],[地區]],"00000000"),縣市代碼,2,0)</f>
        <v>高雄市</v>
      </c>
      <c r="G6875" s="2" t="s">
        <v>10</v>
      </c>
      <c r="H6875" s="13">
        <v>3157576</v>
      </c>
      <c r="I6875" s="14">
        <v>9830289001</v>
      </c>
      <c r="J6875" s="14">
        <f>表格1[[#This Row],[信用卡交易筆數]]/1000</f>
        <v>3157.576</v>
      </c>
      <c r="K6875" s="14">
        <f>表格1[[#This Row],[信用卡交易金額'[新臺幣']]]/1000</f>
        <v>9830289.0010000002</v>
      </c>
      <c r="L6875" s="14">
        <f>表格1[[#This Row],[信用卡交易金額'[新臺幣']]]/1000000</f>
        <v>9830.2890009999992</v>
      </c>
      <c r="M6875" s="14" t="str" cm="1">
        <f t="array" ref="M6875">_xlfn.TEXTJOIN("", TRUE, _xlfn.XLOOKUP(TRUE, VALUE(表格1[[#This Row],[年月]]) &lt;= VALUE($R$8:$R$12), $Q$8:$Q$12)) &amp; "年度"</f>
        <v>2024年度</v>
      </c>
    </row>
    <row r="6876" spans="1:13" x14ac:dyDescent="0.3">
      <c r="A6876" s="2">
        <v>202404</v>
      </c>
      <c r="B6876" s="19">
        <f>DATE(表格1[[#This Row],[年]],表格1[[#This Row],[月]],1)</f>
        <v>45383</v>
      </c>
      <c r="C6876" s="2" t="str">
        <f>LEFT(表格1[[#This Row],[年月]],4)</f>
        <v>2024</v>
      </c>
      <c r="D6876" s="2" t="str">
        <f>RIGHT(表格1[[#This Row],[年月]],2)</f>
        <v>04</v>
      </c>
      <c r="E6876" s="5">
        <v>10013000</v>
      </c>
      <c r="F6876" s="2" t="str">
        <f>VLOOKUP(TEXT(表格1[[#This Row],[地區]],"00000000"),縣市代碼,2,0)</f>
        <v>屏東縣</v>
      </c>
      <c r="G6876" s="2" t="s">
        <v>4</v>
      </c>
      <c r="H6876" s="13">
        <v>1017858</v>
      </c>
      <c r="I6876" s="14">
        <v>470378406</v>
      </c>
      <c r="J6876" s="14">
        <f>表格1[[#This Row],[信用卡交易筆數]]/1000</f>
        <v>1017.8579999999999</v>
      </c>
      <c r="K6876" s="14">
        <f>表格1[[#This Row],[信用卡交易金額'[新臺幣']]]/1000</f>
        <v>470378.40600000002</v>
      </c>
      <c r="L6876" s="14">
        <f>表格1[[#This Row],[信用卡交易金額'[新臺幣']]]/1000000</f>
        <v>470.37840599999998</v>
      </c>
      <c r="M6876" s="14" t="str" cm="1">
        <f t="array" ref="M6876">_xlfn.TEXTJOIN("", TRUE, _xlfn.XLOOKUP(TRUE, VALUE(表格1[[#This Row],[年月]]) &lt;= VALUE($R$8:$R$12), $Q$8:$Q$12)) &amp; "年度"</f>
        <v>2024年度</v>
      </c>
    </row>
    <row r="6877" spans="1:13" x14ac:dyDescent="0.3">
      <c r="A6877" s="2">
        <v>202404</v>
      </c>
      <c r="B6877" s="19">
        <f>DATE(表格1[[#This Row],[年]],表格1[[#This Row],[月]],1)</f>
        <v>45383</v>
      </c>
      <c r="C6877" s="2" t="str">
        <f>LEFT(表格1[[#This Row],[年月]],4)</f>
        <v>2024</v>
      </c>
      <c r="D6877" s="2" t="str">
        <f>RIGHT(表格1[[#This Row],[年月]],2)</f>
        <v>04</v>
      </c>
      <c r="E6877" s="5">
        <v>10013000</v>
      </c>
      <c r="F6877" s="2" t="str">
        <f>VLOOKUP(TEXT(表格1[[#This Row],[地區]],"00000000"),縣市代碼,2,0)</f>
        <v>屏東縣</v>
      </c>
      <c r="G6877" s="2" t="s">
        <v>5</v>
      </c>
      <c r="H6877" s="13">
        <v>74751</v>
      </c>
      <c r="I6877" s="14">
        <v>182499288</v>
      </c>
      <c r="J6877" s="14">
        <f>表格1[[#This Row],[信用卡交易筆數]]/1000</f>
        <v>74.751000000000005</v>
      </c>
      <c r="K6877" s="14">
        <f>表格1[[#This Row],[信用卡交易金額'[新臺幣']]]/1000</f>
        <v>182499.288</v>
      </c>
      <c r="L6877" s="14">
        <f>表格1[[#This Row],[信用卡交易金額'[新臺幣']]]/1000000</f>
        <v>182.49928800000001</v>
      </c>
      <c r="M6877" s="14" t="str" cm="1">
        <f t="array" ref="M6877">_xlfn.TEXTJOIN("", TRUE, _xlfn.XLOOKUP(TRUE, VALUE(表格1[[#This Row],[年月]]) &lt;= VALUE($R$8:$R$12), $Q$8:$Q$12)) &amp; "年度"</f>
        <v>2024年度</v>
      </c>
    </row>
    <row r="6878" spans="1:13" x14ac:dyDescent="0.3">
      <c r="A6878" s="2">
        <v>202404</v>
      </c>
      <c r="B6878" s="19">
        <f>DATE(表格1[[#This Row],[年]],表格1[[#This Row],[月]],1)</f>
        <v>45383</v>
      </c>
      <c r="C6878" s="2" t="str">
        <f>LEFT(表格1[[#This Row],[年月]],4)</f>
        <v>2024</v>
      </c>
      <c r="D6878" s="2" t="str">
        <f>RIGHT(表格1[[#This Row],[年月]],2)</f>
        <v>04</v>
      </c>
      <c r="E6878" s="5">
        <v>10013000</v>
      </c>
      <c r="F6878" s="2" t="str">
        <f>VLOOKUP(TEXT(表格1[[#This Row],[地區]],"00000000"),縣市代碼,2,0)</f>
        <v>屏東縣</v>
      </c>
      <c r="G6878" s="2" t="s">
        <v>6</v>
      </c>
      <c r="H6878" s="13">
        <v>111669</v>
      </c>
      <c r="I6878" s="14">
        <v>352543476</v>
      </c>
      <c r="J6878" s="14">
        <f>表格1[[#This Row],[信用卡交易筆數]]/1000</f>
        <v>111.669</v>
      </c>
      <c r="K6878" s="14">
        <f>表格1[[#This Row],[信用卡交易金額'[新臺幣']]]/1000</f>
        <v>352543.47600000002</v>
      </c>
      <c r="L6878" s="14">
        <f>表格1[[#This Row],[信用卡交易金額'[新臺幣']]]/1000000</f>
        <v>352.543476</v>
      </c>
      <c r="M6878" s="14" t="str" cm="1">
        <f t="array" ref="M6878">_xlfn.TEXTJOIN("", TRUE, _xlfn.XLOOKUP(TRUE, VALUE(表格1[[#This Row],[年月]]) &lt;= VALUE($R$8:$R$12), $Q$8:$Q$12)) &amp; "年度"</f>
        <v>2024年度</v>
      </c>
    </row>
    <row r="6879" spans="1:13" x14ac:dyDescent="0.3">
      <c r="A6879" s="2">
        <v>202404</v>
      </c>
      <c r="B6879" s="19">
        <f>DATE(表格1[[#This Row],[年]],表格1[[#This Row],[月]],1)</f>
        <v>45383</v>
      </c>
      <c r="C6879" s="2" t="str">
        <f>LEFT(表格1[[#This Row],[年月]],4)</f>
        <v>2024</v>
      </c>
      <c r="D6879" s="2" t="str">
        <f>RIGHT(表格1[[#This Row],[年月]],2)</f>
        <v>04</v>
      </c>
      <c r="E6879" s="5">
        <v>10013000</v>
      </c>
      <c r="F6879" s="2" t="str">
        <f>VLOOKUP(TEXT(表格1[[#This Row],[地區]],"00000000"),縣市代碼,2,0)</f>
        <v>屏東縣</v>
      </c>
      <c r="G6879" s="2" t="s">
        <v>7</v>
      </c>
      <c r="H6879" s="13">
        <v>719880</v>
      </c>
      <c r="I6879" s="14">
        <v>715048139</v>
      </c>
      <c r="J6879" s="14">
        <f>表格1[[#This Row],[信用卡交易筆數]]/1000</f>
        <v>719.88</v>
      </c>
      <c r="K6879" s="14">
        <f>表格1[[#This Row],[信用卡交易金額'[新臺幣']]]/1000</f>
        <v>715048.13899999997</v>
      </c>
      <c r="L6879" s="14">
        <f>表格1[[#This Row],[信用卡交易金額'[新臺幣']]]/1000000</f>
        <v>715.04813899999999</v>
      </c>
      <c r="M6879" s="14" t="str" cm="1">
        <f t="array" ref="M6879">_xlfn.TEXTJOIN("", TRUE, _xlfn.XLOOKUP(TRUE, VALUE(表格1[[#This Row],[年月]]) &lt;= VALUE($R$8:$R$12), $Q$8:$Q$12)) &amp; "年度"</f>
        <v>2024年度</v>
      </c>
    </row>
    <row r="6880" spans="1:13" x14ac:dyDescent="0.3">
      <c r="A6880" s="2">
        <v>202404</v>
      </c>
      <c r="B6880" s="19">
        <f>DATE(表格1[[#This Row],[年]],表格1[[#This Row],[月]],1)</f>
        <v>45383</v>
      </c>
      <c r="C6880" s="2" t="str">
        <f>LEFT(表格1[[#This Row],[年月]],4)</f>
        <v>2024</v>
      </c>
      <c r="D6880" s="2" t="str">
        <f>RIGHT(表格1[[#This Row],[年月]],2)</f>
        <v>04</v>
      </c>
      <c r="E6880" s="5">
        <v>10013000</v>
      </c>
      <c r="F6880" s="2" t="str">
        <f>VLOOKUP(TEXT(表格1[[#This Row],[地區]],"00000000"),縣市代碼,2,0)</f>
        <v>屏東縣</v>
      </c>
      <c r="G6880" s="2" t="s">
        <v>8</v>
      </c>
      <c r="H6880" s="13">
        <v>471061</v>
      </c>
      <c r="I6880" s="14">
        <v>753733413</v>
      </c>
      <c r="J6880" s="14">
        <f>表格1[[#This Row],[信用卡交易筆數]]/1000</f>
        <v>471.06099999999998</v>
      </c>
      <c r="K6880" s="14">
        <f>表格1[[#This Row],[信用卡交易金額'[新臺幣']]]/1000</f>
        <v>753733.41299999994</v>
      </c>
      <c r="L6880" s="14">
        <f>表格1[[#This Row],[信用卡交易金額'[新臺幣']]]/1000000</f>
        <v>753.73341300000004</v>
      </c>
      <c r="M6880" s="14" t="str" cm="1">
        <f t="array" ref="M6880">_xlfn.TEXTJOIN("", TRUE, _xlfn.XLOOKUP(TRUE, VALUE(表格1[[#This Row],[年月]]) &lt;= VALUE($R$8:$R$12), $Q$8:$Q$12)) &amp; "年度"</f>
        <v>2024年度</v>
      </c>
    </row>
    <row r="6881" spans="1:13" x14ac:dyDescent="0.3">
      <c r="A6881" s="2">
        <v>202404</v>
      </c>
      <c r="B6881" s="19">
        <f>DATE(表格1[[#This Row],[年]],表格1[[#This Row],[月]],1)</f>
        <v>45383</v>
      </c>
      <c r="C6881" s="2" t="str">
        <f>LEFT(表格1[[#This Row],[年月]],4)</f>
        <v>2024</v>
      </c>
      <c r="D6881" s="2" t="str">
        <f>RIGHT(表格1[[#This Row],[年月]],2)</f>
        <v>04</v>
      </c>
      <c r="E6881" s="5">
        <v>10013000</v>
      </c>
      <c r="F6881" s="2" t="str">
        <f>VLOOKUP(TEXT(表格1[[#This Row],[地區]],"00000000"),縣市代碼,2,0)</f>
        <v>屏東縣</v>
      </c>
      <c r="G6881" s="2" t="s">
        <v>9</v>
      </c>
      <c r="H6881" s="13">
        <v>936826</v>
      </c>
      <c r="I6881" s="14">
        <v>1266429025</v>
      </c>
      <c r="J6881" s="14">
        <f>表格1[[#This Row],[信用卡交易筆數]]/1000</f>
        <v>936.82600000000002</v>
      </c>
      <c r="K6881" s="14">
        <f>表格1[[#This Row],[信用卡交易金額'[新臺幣']]]/1000</f>
        <v>1266429.0249999999</v>
      </c>
      <c r="L6881" s="14">
        <f>表格1[[#This Row],[信用卡交易金額'[新臺幣']]]/1000000</f>
        <v>1266.4290249999999</v>
      </c>
      <c r="M6881" s="14" t="str" cm="1">
        <f t="array" ref="M6881">_xlfn.TEXTJOIN("", TRUE, _xlfn.XLOOKUP(TRUE, VALUE(表格1[[#This Row],[年月]]) &lt;= VALUE($R$8:$R$12), $Q$8:$Q$12)) &amp; "年度"</f>
        <v>2024年度</v>
      </c>
    </row>
    <row r="6882" spans="1:13" x14ac:dyDescent="0.3">
      <c r="A6882" s="2">
        <v>202404</v>
      </c>
      <c r="B6882" s="19">
        <f>DATE(表格1[[#This Row],[年]],表格1[[#This Row],[月]],1)</f>
        <v>45383</v>
      </c>
      <c r="C6882" s="2" t="str">
        <f>LEFT(表格1[[#This Row],[年月]],4)</f>
        <v>2024</v>
      </c>
      <c r="D6882" s="2" t="str">
        <f>RIGHT(表格1[[#This Row],[年月]],2)</f>
        <v>04</v>
      </c>
      <c r="E6882" s="5">
        <v>10013000</v>
      </c>
      <c r="F6882" s="2" t="str">
        <f>VLOOKUP(TEXT(表格1[[#This Row],[地區]],"00000000"),縣市代碼,2,0)</f>
        <v>屏東縣</v>
      </c>
      <c r="G6882" s="2" t="s">
        <v>10</v>
      </c>
      <c r="H6882" s="13">
        <v>586363</v>
      </c>
      <c r="I6882" s="14">
        <v>1862776681</v>
      </c>
      <c r="J6882" s="14">
        <f>表格1[[#This Row],[信用卡交易筆數]]/1000</f>
        <v>586.36300000000006</v>
      </c>
      <c r="K6882" s="14">
        <f>表格1[[#This Row],[信用卡交易金額'[新臺幣']]]/1000</f>
        <v>1862776.6810000001</v>
      </c>
      <c r="L6882" s="14">
        <f>表格1[[#This Row],[信用卡交易金額'[新臺幣']]]/1000000</f>
        <v>1862.7766810000001</v>
      </c>
      <c r="M6882" s="14" t="str" cm="1">
        <f t="array" ref="M6882">_xlfn.TEXTJOIN("", TRUE, _xlfn.XLOOKUP(TRUE, VALUE(表格1[[#This Row],[年月]]) &lt;= VALUE($R$8:$R$12), $Q$8:$Q$12)) &amp; "年度"</f>
        <v>2024年度</v>
      </c>
    </row>
    <row r="6883" spans="1:13" x14ac:dyDescent="0.3">
      <c r="A6883" s="2">
        <v>202404</v>
      </c>
      <c r="B6883" s="19">
        <f>DATE(表格1[[#This Row],[年]],表格1[[#This Row],[月]],1)</f>
        <v>45383</v>
      </c>
      <c r="C6883" s="2" t="str">
        <f>LEFT(表格1[[#This Row],[年月]],4)</f>
        <v>2024</v>
      </c>
      <c r="D6883" s="2" t="str">
        <f>RIGHT(表格1[[#This Row],[年月]],2)</f>
        <v>04</v>
      </c>
      <c r="E6883" s="5">
        <v>10017000</v>
      </c>
      <c r="F6883" s="2" t="str">
        <f>VLOOKUP(TEXT(表格1[[#This Row],[地區]],"00000000"),縣市代碼,2,0)</f>
        <v>基隆市</v>
      </c>
      <c r="G6883" s="2" t="s">
        <v>4</v>
      </c>
      <c r="H6883" s="13">
        <v>919525</v>
      </c>
      <c r="I6883" s="14">
        <v>424570047</v>
      </c>
      <c r="J6883" s="14">
        <f>表格1[[#This Row],[信用卡交易筆數]]/1000</f>
        <v>919.52499999999998</v>
      </c>
      <c r="K6883" s="14">
        <f>表格1[[#This Row],[信用卡交易金額'[新臺幣']]]/1000</f>
        <v>424570.04700000002</v>
      </c>
      <c r="L6883" s="14">
        <f>表格1[[#This Row],[信用卡交易金額'[新臺幣']]]/1000000</f>
        <v>424.57004699999999</v>
      </c>
      <c r="M6883" s="14" t="str" cm="1">
        <f t="array" ref="M6883">_xlfn.TEXTJOIN("", TRUE, _xlfn.XLOOKUP(TRUE, VALUE(表格1[[#This Row],[年月]]) &lt;= VALUE($R$8:$R$12), $Q$8:$Q$12)) &amp; "年度"</f>
        <v>2024年度</v>
      </c>
    </row>
    <row r="6884" spans="1:13" x14ac:dyDescent="0.3">
      <c r="A6884" s="2">
        <v>202404</v>
      </c>
      <c r="B6884" s="19">
        <f>DATE(表格1[[#This Row],[年]],表格1[[#This Row],[月]],1)</f>
        <v>45383</v>
      </c>
      <c r="C6884" s="2" t="str">
        <f>LEFT(表格1[[#This Row],[年月]],4)</f>
        <v>2024</v>
      </c>
      <c r="D6884" s="2" t="str">
        <f>RIGHT(表格1[[#This Row],[年月]],2)</f>
        <v>04</v>
      </c>
      <c r="E6884" s="5">
        <v>10017000</v>
      </c>
      <c r="F6884" s="2" t="str">
        <f>VLOOKUP(TEXT(表格1[[#This Row],[地區]],"00000000"),縣市代碼,2,0)</f>
        <v>基隆市</v>
      </c>
      <c r="G6884" s="2" t="s">
        <v>5</v>
      </c>
      <c r="H6884" s="13">
        <v>62586</v>
      </c>
      <c r="I6884" s="14">
        <v>168895008</v>
      </c>
      <c r="J6884" s="14">
        <f>表格1[[#This Row],[信用卡交易筆數]]/1000</f>
        <v>62.585999999999999</v>
      </c>
      <c r="K6884" s="14">
        <f>表格1[[#This Row],[信用卡交易金額'[新臺幣']]]/1000</f>
        <v>168895.008</v>
      </c>
      <c r="L6884" s="14">
        <f>表格1[[#This Row],[信用卡交易金額'[新臺幣']]]/1000000</f>
        <v>168.89500799999999</v>
      </c>
      <c r="M6884" s="14" t="str" cm="1">
        <f t="array" ref="M6884">_xlfn.TEXTJOIN("", TRUE, _xlfn.XLOOKUP(TRUE, VALUE(表格1[[#This Row],[年月]]) &lt;= VALUE($R$8:$R$12), $Q$8:$Q$12)) &amp; "年度"</f>
        <v>2024年度</v>
      </c>
    </row>
    <row r="6885" spans="1:13" x14ac:dyDescent="0.3">
      <c r="A6885" s="2">
        <v>202404</v>
      </c>
      <c r="B6885" s="19">
        <f>DATE(表格1[[#This Row],[年]],表格1[[#This Row],[月]],1)</f>
        <v>45383</v>
      </c>
      <c r="C6885" s="2" t="str">
        <f>LEFT(表格1[[#This Row],[年月]],4)</f>
        <v>2024</v>
      </c>
      <c r="D6885" s="2" t="str">
        <f>RIGHT(表格1[[#This Row],[年月]],2)</f>
        <v>04</v>
      </c>
      <c r="E6885" s="5">
        <v>10017000</v>
      </c>
      <c r="F6885" s="2" t="str">
        <f>VLOOKUP(TEXT(表格1[[#This Row],[地區]],"00000000"),縣市代碼,2,0)</f>
        <v>基隆市</v>
      </c>
      <c r="G6885" s="2" t="s">
        <v>6</v>
      </c>
      <c r="H6885" s="13">
        <v>74861</v>
      </c>
      <c r="I6885" s="14">
        <v>275503116</v>
      </c>
      <c r="J6885" s="14">
        <f>表格1[[#This Row],[信用卡交易筆數]]/1000</f>
        <v>74.861000000000004</v>
      </c>
      <c r="K6885" s="14">
        <f>表格1[[#This Row],[信用卡交易金額'[新臺幣']]]/1000</f>
        <v>275503.11599999998</v>
      </c>
      <c r="L6885" s="14">
        <f>表格1[[#This Row],[信用卡交易金額'[新臺幣']]]/1000000</f>
        <v>275.50311599999998</v>
      </c>
      <c r="M6885" s="14" t="str" cm="1">
        <f t="array" ref="M6885">_xlfn.TEXTJOIN("", TRUE, _xlfn.XLOOKUP(TRUE, VALUE(表格1[[#This Row],[年月]]) &lt;= VALUE($R$8:$R$12), $Q$8:$Q$12)) &amp; "年度"</f>
        <v>2024年度</v>
      </c>
    </row>
    <row r="6886" spans="1:13" x14ac:dyDescent="0.3">
      <c r="A6886" s="2">
        <v>202404</v>
      </c>
      <c r="B6886" s="19">
        <f>DATE(表格1[[#This Row],[年]],表格1[[#This Row],[月]],1)</f>
        <v>45383</v>
      </c>
      <c r="C6886" s="2" t="str">
        <f>LEFT(表格1[[#This Row],[年月]],4)</f>
        <v>2024</v>
      </c>
      <c r="D6886" s="2" t="str">
        <f>RIGHT(表格1[[#This Row],[年月]],2)</f>
        <v>04</v>
      </c>
      <c r="E6886" s="5">
        <v>10017000</v>
      </c>
      <c r="F6886" s="2" t="str">
        <f>VLOOKUP(TEXT(表格1[[#This Row],[地區]],"00000000"),縣市代碼,2,0)</f>
        <v>基隆市</v>
      </c>
      <c r="G6886" s="2" t="s">
        <v>7</v>
      </c>
      <c r="H6886" s="13">
        <v>480031</v>
      </c>
      <c r="I6886" s="14">
        <v>458440472</v>
      </c>
      <c r="J6886" s="14">
        <f>表格1[[#This Row],[信用卡交易筆數]]/1000</f>
        <v>480.03100000000001</v>
      </c>
      <c r="K6886" s="14">
        <f>表格1[[#This Row],[信用卡交易金額'[新臺幣']]]/1000</f>
        <v>458440.47200000001</v>
      </c>
      <c r="L6886" s="14">
        <f>表格1[[#This Row],[信用卡交易金額'[新臺幣']]]/1000000</f>
        <v>458.440472</v>
      </c>
      <c r="M6886" s="14" t="str" cm="1">
        <f t="array" ref="M6886">_xlfn.TEXTJOIN("", TRUE, _xlfn.XLOOKUP(TRUE, VALUE(表格1[[#This Row],[年月]]) &lt;= VALUE($R$8:$R$12), $Q$8:$Q$12)) &amp; "年度"</f>
        <v>2024年度</v>
      </c>
    </row>
    <row r="6887" spans="1:13" x14ac:dyDescent="0.3">
      <c r="A6887" s="2">
        <v>202404</v>
      </c>
      <c r="B6887" s="19">
        <f>DATE(表格1[[#This Row],[年]],表格1[[#This Row],[月]],1)</f>
        <v>45383</v>
      </c>
      <c r="C6887" s="2" t="str">
        <f>LEFT(表格1[[#This Row],[年月]],4)</f>
        <v>2024</v>
      </c>
      <c r="D6887" s="2" t="str">
        <f>RIGHT(表格1[[#This Row],[年月]],2)</f>
        <v>04</v>
      </c>
      <c r="E6887" s="5">
        <v>10017000</v>
      </c>
      <c r="F6887" s="2" t="str">
        <f>VLOOKUP(TEXT(表格1[[#This Row],[地區]],"00000000"),縣市代碼,2,0)</f>
        <v>基隆市</v>
      </c>
      <c r="G6887" s="2" t="s">
        <v>8</v>
      </c>
      <c r="H6887" s="13">
        <v>367546</v>
      </c>
      <c r="I6887" s="14">
        <v>666362255</v>
      </c>
      <c r="J6887" s="14">
        <f>表格1[[#This Row],[信用卡交易筆數]]/1000</f>
        <v>367.54599999999999</v>
      </c>
      <c r="K6887" s="14">
        <f>表格1[[#This Row],[信用卡交易金額'[新臺幣']]]/1000</f>
        <v>666362.255</v>
      </c>
      <c r="L6887" s="14">
        <f>表格1[[#This Row],[信用卡交易金額'[新臺幣']]]/1000000</f>
        <v>666.362255</v>
      </c>
      <c r="M6887" s="14" t="str" cm="1">
        <f t="array" ref="M6887">_xlfn.TEXTJOIN("", TRUE, _xlfn.XLOOKUP(TRUE, VALUE(表格1[[#This Row],[年月]]) &lt;= VALUE($R$8:$R$12), $Q$8:$Q$12)) &amp; "年度"</f>
        <v>2024年度</v>
      </c>
    </row>
    <row r="6888" spans="1:13" x14ac:dyDescent="0.3">
      <c r="A6888" s="2">
        <v>202404</v>
      </c>
      <c r="B6888" s="19">
        <f>DATE(表格1[[#This Row],[年]],表格1[[#This Row],[月]],1)</f>
        <v>45383</v>
      </c>
      <c r="C6888" s="2" t="str">
        <f>LEFT(表格1[[#This Row],[年月]],4)</f>
        <v>2024</v>
      </c>
      <c r="D6888" s="2" t="str">
        <f>RIGHT(表格1[[#This Row],[年月]],2)</f>
        <v>04</v>
      </c>
      <c r="E6888" s="5">
        <v>10017000</v>
      </c>
      <c r="F6888" s="2" t="str">
        <f>VLOOKUP(TEXT(表格1[[#This Row],[地區]],"00000000"),縣市代碼,2,0)</f>
        <v>基隆市</v>
      </c>
      <c r="G6888" s="2" t="s">
        <v>9</v>
      </c>
      <c r="H6888" s="13">
        <v>785168</v>
      </c>
      <c r="I6888" s="14">
        <v>908663592</v>
      </c>
      <c r="J6888" s="14">
        <f>表格1[[#This Row],[信用卡交易筆數]]/1000</f>
        <v>785.16800000000001</v>
      </c>
      <c r="K6888" s="14">
        <f>表格1[[#This Row],[信用卡交易金額'[新臺幣']]]/1000</f>
        <v>908663.59199999995</v>
      </c>
      <c r="L6888" s="14">
        <f>表格1[[#This Row],[信用卡交易金額'[新臺幣']]]/1000000</f>
        <v>908.66359199999999</v>
      </c>
      <c r="M6888" s="14" t="str" cm="1">
        <f t="array" ref="M6888">_xlfn.TEXTJOIN("", TRUE, _xlfn.XLOOKUP(TRUE, VALUE(表格1[[#This Row],[年月]]) &lt;= VALUE($R$8:$R$12), $Q$8:$Q$12)) &amp; "年度"</f>
        <v>2024年度</v>
      </c>
    </row>
    <row r="6889" spans="1:13" x14ac:dyDescent="0.3">
      <c r="A6889" s="2">
        <v>202404</v>
      </c>
      <c r="B6889" s="19">
        <f>DATE(表格1[[#This Row],[年]],表格1[[#This Row],[月]],1)</f>
        <v>45383</v>
      </c>
      <c r="C6889" s="2" t="str">
        <f>LEFT(表格1[[#This Row],[年月]],4)</f>
        <v>2024</v>
      </c>
      <c r="D6889" s="2" t="str">
        <f>RIGHT(表格1[[#This Row],[年月]],2)</f>
        <v>04</v>
      </c>
      <c r="E6889" s="5">
        <v>10017000</v>
      </c>
      <c r="F6889" s="2" t="str">
        <f>VLOOKUP(TEXT(表格1[[#This Row],[地區]],"00000000"),縣市代碼,2,0)</f>
        <v>基隆市</v>
      </c>
      <c r="G6889" s="2" t="s">
        <v>10</v>
      </c>
      <c r="H6889" s="13">
        <v>464926</v>
      </c>
      <c r="I6889" s="14">
        <v>1249405017</v>
      </c>
      <c r="J6889" s="14">
        <f>表格1[[#This Row],[信用卡交易筆數]]/1000</f>
        <v>464.92599999999999</v>
      </c>
      <c r="K6889" s="14">
        <f>表格1[[#This Row],[信用卡交易金額'[新臺幣']]]/1000</f>
        <v>1249405.017</v>
      </c>
      <c r="L6889" s="14">
        <f>表格1[[#This Row],[信用卡交易金額'[新臺幣']]]/1000000</f>
        <v>1249.405017</v>
      </c>
      <c r="M6889" s="14" t="str" cm="1">
        <f t="array" ref="M6889">_xlfn.TEXTJOIN("", TRUE, _xlfn.XLOOKUP(TRUE, VALUE(表格1[[#This Row],[年月]]) &lt;= VALUE($R$8:$R$12), $Q$8:$Q$12)) &amp; "年度"</f>
        <v>2024年度</v>
      </c>
    </row>
    <row r="6890" spans="1:13" x14ac:dyDescent="0.3">
      <c r="A6890" s="2">
        <v>202404</v>
      </c>
      <c r="B6890" s="19">
        <f>DATE(表格1[[#This Row],[年]],表格1[[#This Row],[月]],1)</f>
        <v>45383</v>
      </c>
      <c r="C6890" s="2" t="str">
        <f>LEFT(表格1[[#This Row],[年月]],4)</f>
        <v>2024</v>
      </c>
      <c r="D6890" s="2" t="str">
        <f>RIGHT(表格1[[#This Row],[年月]],2)</f>
        <v>04</v>
      </c>
      <c r="E6890" s="5">
        <v>10002000</v>
      </c>
      <c r="F6890" s="2" t="str">
        <f>VLOOKUP(TEXT(表格1[[#This Row],[地區]],"00000000"),縣市代碼,2,0)</f>
        <v>宜蘭縣</v>
      </c>
      <c r="G6890" s="2" t="s">
        <v>4</v>
      </c>
      <c r="H6890" s="13">
        <v>750368</v>
      </c>
      <c r="I6890" s="14">
        <v>328665907</v>
      </c>
      <c r="J6890" s="14">
        <f>表格1[[#This Row],[信用卡交易筆數]]/1000</f>
        <v>750.36800000000005</v>
      </c>
      <c r="K6890" s="14">
        <f>表格1[[#This Row],[信用卡交易金額'[新臺幣']]]/1000</f>
        <v>328665.90700000001</v>
      </c>
      <c r="L6890" s="14">
        <f>表格1[[#This Row],[信用卡交易金額'[新臺幣']]]/1000000</f>
        <v>328.665907</v>
      </c>
      <c r="M6890" s="14" t="str" cm="1">
        <f t="array" ref="M6890">_xlfn.TEXTJOIN("", TRUE, _xlfn.XLOOKUP(TRUE, VALUE(表格1[[#This Row],[年月]]) &lt;= VALUE($R$8:$R$12), $Q$8:$Q$12)) &amp; "年度"</f>
        <v>2024年度</v>
      </c>
    </row>
    <row r="6891" spans="1:13" x14ac:dyDescent="0.3">
      <c r="A6891" s="2">
        <v>202404</v>
      </c>
      <c r="B6891" s="19">
        <f>DATE(表格1[[#This Row],[年]],表格1[[#This Row],[月]],1)</f>
        <v>45383</v>
      </c>
      <c r="C6891" s="2" t="str">
        <f>LEFT(表格1[[#This Row],[年月]],4)</f>
        <v>2024</v>
      </c>
      <c r="D6891" s="2" t="str">
        <f>RIGHT(表格1[[#This Row],[年月]],2)</f>
        <v>04</v>
      </c>
      <c r="E6891" s="5">
        <v>10002000</v>
      </c>
      <c r="F6891" s="2" t="str">
        <f>VLOOKUP(TEXT(表格1[[#This Row],[地區]],"00000000"),縣市代碼,2,0)</f>
        <v>宜蘭縣</v>
      </c>
      <c r="G6891" s="2" t="s">
        <v>5</v>
      </c>
      <c r="H6891" s="13">
        <v>54936</v>
      </c>
      <c r="I6891" s="14">
        <v>156333581</v>
      </c>
      <c r="J6891" s="14">
        <f>表格1[[#This Row],[信用卡交易筆數]]/1000</f>
        <v>54.936</v>
      </c>
      <c r="K6891" s="14">
        <f>表格1[[#This Row],[信用卡交易金額'[新臺幣']]]/1000</f>
        <v>156333.58100000001</v>
      </c>
      <c r="L6891" s="14">
        <f>表格1[[#This Row],[信用卡交易金額'[新臺幣']]]/1000000</f>
        <v>156.33358100000001</v>
      </c>
      <c r="M6891" s="14" t="str" cm="1">
        <f t="array" ref="M6891">_xlfn.TEXTJOIN("", TRUE, _xlfn.XLOOKUP(TRUE, VALUE(表格1[[#This Row],[年月]]) &lt;= VALUE($R$8:$R$12), $Q$8:$Q$12)) &amp; "年度"</f>
        <v>2024年度</v>
      </c>
    </row>
    <row r="6892" spans="1:13" x14ac:dyDescent="0.3">
      <c r="A6892" s="2">
        <v>202404</v>
      </c>
      <c r="B6892" s="19">
        <f>DATE(表格1[[#This Row],[年]],表格1[[#This Row],[月]],1)</f>
        <v>45383</v>
      </c>
      <c r="C6892" s="2" t="str">
        <f>LEFT(表格1[[#This Row],[年月]],4)</f>
        <v>2024</v>
      </c>
      <c r="D6892" s="2" t="str">
        <f>RIGHT(表格1[[#This Row],[年月]],2)</f>
        <v>04</v>
      </c>
      <c r="E6892" s="5">
        <v>10002000</v>
      </c>
      <c r="F6892" s="2" t="str">
        <f>VLOOKUP(TEXT(表格1[[#This Row],[地區]],"00000000"),縣市代碼,2,0)</f>
        <v>宜蘭縣</v>
      </c>
      <c r="G6892" s="2" t="s">
        <v>6</v>
      </c>
      <c r="H6892" s="13">
        <v>77553</v>
      </c>
      <c r="I6892" s="14">
        <v>245969249</v>
      </c>
      <c r="J6892" s="14">
        <f>表格1[[#This Row],[信用卡交易筆數]]/1000</f>
        <v>77.552999999999997</v>
      </c>
      <c r="K6892" s="14">
        <f>表格1[[#This Row],[信用卡交易金額'[新臺幣']]]/1000</f>
        <v>245969.24900000001</v>
      </c>
      <c r="L6892" s="14">
        <f>表格1[[#This Row],[信用卡交易金額'[新臺幣']]]/1000000</f>
        <v>245.96924899999999</v>
      </c>
      <c r="M6892" s="14" t="str" cm="1">
        <f t="array" ref="M6892">_xlfn.TEXTJOIN("", TRUE, _xlfn.XLOOKUP(TRUE, VALUE(表格1[[#This Row],[年月]]) &lt;= VALUE($R$8:$R$12), $Q$8:$Q$12)) &amp; "年度"</f>
        <v>2024年度</v>
      </c>
    </row>
    <row r="6893" spans="1:13" x14ac:dyDescent="0.3">
      <c r="A6893" s="2">
        <v>202404</v>
      </c>
      <c r="B6893" s="19">
        <f>DATE(表格1[[#This Row],[年]],表格1[[#This Row],[月]],1)</f>
        <v>45383</v>
      </c>
      <c r="C6893" s="2" t="str">
        <f>LEFT(表格1[[#This Row],[年月]],4)</f>
        <v>2024</v>
      </c>
      <c r="D6893" s="2" t="str">
        <f>RIGHT(表格1[[#This Row],[年月]],2)</f>
        <v>04</v>
      </c>
      <c r="E6893" s="5">
        <v>10002000</v>
      </c>
      <c r="F6893" s="2" t="str">
        <f>VLOOKUP(TEXT(表格1[[#This Row],[地區]],"00000000"),縣市代碼,2,0)</f>
        <v>宜蘭縣</v>
      </c>
      <c r="G6893" s="2" t="s">
        <v>7</v>
      </c>
      <c r="H6893" s="13">
        <v>426144</v>
      </c>
      <c r="I6893" s="14">
        <v>438521660</v>
      </c>
      <c r="J6893" s="14">
        <f>表格1[[#This Row],[信用卡交易筆數]]/1000</f>
        <v>426.14400000000001</v>
      </c>
      <c r="K6893" s="14">
        <f>表格1[[#This Row],[信用卡交易金額'[新臺幣']]]/1000</f>
        <v>438521.66</v>
      </c>
      <c r="L6893" s="14">
        <f>表格1[[#This Row],[信用卡交易金額'[新臺幣']]]/1000000</f>
        <v>438.52166</v>
      </c>
      <c r="M6893" s="14" t="str" cm="1">
        <f t="array" ref="M6893">_xlfn.TEXTJOIN("", TRUE, _xlfn.XLOOKUP(TRUE, VALUE(表格1[[#This Row],[年月]]) &lt;= VALUE($R$8:$R$12), $Q$8:$Q$12)) &amp; "年度"</f>
        <v>2024年度</v>
      </c>
    </row>
    <row r="6894" spans="1:13" x14ac:dyDescent="0.3">
      <c r="A6894" s="2">
        <v>202404</v>
      </c>
      <c r="B6894" s="19">
        <f>DATE(表格1[[#This Row],[年]],表格1[[#This Row],[月]],1)</f>
        <v>45383</v>
      </c>
      <c r="C6894" s="2" t="str">
        <f>LEFT(表格1[[#This Row],[年月]],4)</f>
        <v>2024</v>
      </c>
      <c r="D6894" s="2" t="str">
        <f>RIGHT(表格1[[#This Row],[年月]],2)</f>
        <v>04</v>
      </c>
      <c r="E6894" s="5">
        <v>10002000</v>
      </c>
      <c r="F6894" s="2" t="str">
        <f>VLOOKUP(TEXT(表格1[[#This Row],[地區]],"00000000"),縣市代碼,2,0)</f>
        <v>宜蘭縣</v>
      </c>
      <c r="G6894" s="2" t="s">
        <v>8</v>
      </c>
      <c r="H6894" s="13">
        <v>329737</v>
      </c>
      <c r="I6894" s="14">
        <v>615692875</v>
      </c>
      <c r="J6894" s="14">
        <f>表格1[[#This Row],[信用卡交易筆數]]/1000</f>
        <v>329.73700000000002</v>
      </c>
      <c r="K6894" s="14">
        <f>表格1[[#This Row],[信用卡交易金額'[新臺幣']]]/1000</f>
        <v>615692.875</v>
      </c>
      <c r="L6894" s="14">
        <f>表格1[[#This Row],[信用卡交易金額'[新臺幣']]]/1000000</f>
        <v>615.69287499999996</v>
      </c>
      <c r="M6894" s="14" t="str" cm="1">
        <f t="array" ref="M6894">_xlfn.TEXTJOIN("", TRUE, _xlfn.XLOOKUP(TRUE, VALUE(表格1[[#This Row],[年月]]) &lt;= VALUE($R$8:$R$12), $Q$8:$Q$12)) &amp; "年度"</f>
        <v>2024年度</v>
      </c>
    </row>
    <row r="6895" spans="1:13" x14ac:dyDescent="0.3">
      <c r="A6895" s="2">
        <v>202404</v>
      </c>
      <c r="B6895" s="19">
        <f>DATE(表格1[[#This Row],[年]],表格1[[#This Row],[月]],1)</f>
        <v>45383</v>
      </c>
      <c r="C6895" s="2" t="str">
        <f>LEFT(表格1[[#This Row],[年月]],4)</f>
        <v>2024</v>
      </c>
      <c r="D6895" s="2" t="str">
        <f>RIGHT(表格1[[#This Row],[年月]],2)</f>
        <v>04</v>
      </c>
      <c r="E6895" s="5">
        <v>10002000</v>
      </c>
      <c r="F6895" s="2" t="str">
        <f>VLOOKUP(TEXT(表格1[[#This Row],[地區]],"00000000"),縣市代碼,2,0)</f>
        <v>宜蘭縣</v>
      </c>
      <c r="G6895" s="2" t="s">
        <v>9</v>
      </c>
      <c r="H6895" s="13">
        <v>694876</v>
      </c>
      <c r="I6895" s="14">
        <v>820212748</v>
      </c>
      <c r="J6895" s="14">
        <f>表格1[[#This Row],[信用卡交易筆數]]/1000</f>
        <v>694.87599999999998</v>
      </c>
      <c r="K6895" s="14">
        <f>表格1[[#This Row],[信用卡交易金額'[新臺幣']]]/1000</f>
        <v>820212.74800000002</v>
      </c>
      <c r="L6895" s="14">
        <f>表格1[[#This Row],[信用卡交易金額'[新臺幣']]]/1000000</f>
        <v>820.21274800000003</v>
      </c>
      <c r="M6895" s="14" t="str" cm="1">
        <f t="array" ref="M6895">_xlfn.TEXTJOIN("", TRUE, _xlfn.XLOOKUP(TRUE, VALUE(表格1[[#This Row],[年月]]) &lt;= VALUE($R$8:$R$12), $Q$8:$Q$12)) &amp; "年度"</f>
        <v>2024年度</v>
      </c>
    </row>
    <row r="6896" spans="1:13" x14ac:dyDescent="0.3">
      <c r="A6896" s="2">
        <v>202404</v>
      </c>
      <c r="B6896" s="19">
        <f>DATE(表格1[[#This Row],[年]],表格1[[#This Row],[月]],1)</f>
        <v>45383</v>
      </c>
      <c r="C6896" s="2" t="str">
        <f>LEFT(表格1[[#This Row],[年月]],4)</f>
        <v>2024</v>
      </c>
      <c r="D6896" s="2" t="str">
        <f>RIGHT(表格1[[#This Row],[年月]],2)</f>
        <v>04</v>
      </c>
      <c r="E6896" s="5">
        <v>10002000</v>
      </c>
      <c r="F6896" s="2" t="str">
        <f>VLOOKUP(TEXT(表格1[[#This Row],[地區]],"00000000"),縣市代碼,2,0)</f>
        <v>宜蘭縣</v>
      </c>
      <c r="G6896" s="2" t="s">
        <v>10</v>
      </c>
      <c r="H6896" s="13">
        <v>393585</v>
      </c>
      <c r="I6896" s="14">
        <v>1187605801</v>
      </c>
      <c r="J6896" s="14">
        <f>表格1[[#This Row],[信用卡交易筆數]]/1000</f>
        <v>393.58499999999998</v>
      </c>
      <c r="K6896" s="14">
        <f>表格1[[#This Row],[信用卡交易金額'[新臺幣']]]/1000</f>
        <v>1187605.801</v>
      </c>
      <c r="L6896" s="14">
        <f>表格1[[#This Row],[信用卡交易金額'[新臺幣']]]/1000000</f>
        <v>1187.6058009999999</v>
      </c>
      <c r="M6896" s="14" t="str" cm="1">
        <f t="array" ref="M6896">_xlfn.TEXTJOIN("", TRUE, _xlfn.XLOOKUP(TRUE, VALUE(表格1[[#This Row],[年月]]) &lt;= VALUE($R$8:$R$12), $Q$8:$Q$12)) &amp; "年度"</f>
        <v>2024年度</v>
      </c>
    </row>
    <row r="6897" spans="1:13" x14ac:dyDescent="0.3">
      <c r="A6897" s="2">
        <v>202404</v>
      </c>
      <c r="B6897" s="19">
        <f>DATE(表格1[[#This Row],[年]],表格1[[#This Row],[月]],1)</f>
        <v>45383</v>
      </c>
      <c r="C6897" s="2" t="str">
        <f>LEFT(表格1[[#This Row],[年月]],4)</f>
        <v>2024</v>
      </c>
      <c r="D6897" s="2" t="str">
        <f>RIGHT(表格1[[#This Row],[年月]],2)</f>
        <v>04</v>
      </c>
      <c r="E6897" s="5">
        <v>10015000</v>
      </c>
      <c r="F6897" s="2" t="str">
        <f>VLOOKUP(TEXT(表格1[[#This Row],[地區]],"00000000"),縣市代碼,2,0)</f>
        <v>花蓮縣</v>
      </c>
      <c r="G6897" s="2" t="s">
        <v>4</v>
      </c>
      <c r="H6897" s="13">
        <v>508204</v>
      </c>
      <c r="I6897" s="14">
        <v>254814418</v>
      </c>
      <c r="J6897" s="14">
        <f>表格1[[#This Row],[信用卡交易筆數]]/1000</f>
        <v>508.20400000000001</v>
      </c>
      <c r="K6897" s="14">
        <f>表格1[[#This Row],[信用卡交易金額'[新臺幣']]]/1000</f>
        <v>254814.41800000001</v>
      </c>
      <c r="L6897" s="14">
        <f>表格1[[#This Row],[信用卡交易金額'[新臺幣']]]/1000000</f>
        <v>254.81441799999999</v>
      </c>
      <c r="M6897" s="14" t="str" cm="1">
        <f t="array" ref="M6897">_xlfn.TEXTJOIN("", TRUE, _xlfn.XLOOKUP(TRUE, VALUE(表格1[[#This Row],[年月]]) &lt;= VALUE($R$8:$R$12), $Q$8:$Q$12)) &amp; "年度"</f>
        <v>2024年度</v>
      </c>
    </row>
    <row r="6898" spans="1:13" x14ac:dyDescent="0.3">
      <c r="A6898" s="2">
        <v>202404</v>
      </c>
      <c r="B6898" s="19">
        <f>DATE(表格1[[#This Row],[年]],表格1[[#This Row],[月]],1)</f>
        <v>45383</v>
      </c>
      <c r="C6898" s="2" t="str">
        <f>LEFT(表格1[[#This Row],[年月]],4)</f>
        <v>2024</v>
      </c>
      <c r="D6898" s="2" t="str">
        <f>RIGHT(表格1[[#This Row],[年月]],2)</f>
        <v>04</v>
      </c>
      <c r="E6898" s="5">
        <v>10015000</v>
      </c>
      <c r="F6898" s="2" t="str">
        <f>VLOOKUP(TEXT(表格1[[#This Row],[地區]],"00000000"),縣市代碼,2,0)</f>
        <v>花蓮縣</v>
      </c>
      <c r="G6898" s="2" t="s">
        <v>5</v>
      </c>
      <c r="H6898" s="13">
        <v>32653</v>
      </c>
      <c r="I6898" s="14">
        <v>81668145</v>
      </c>
      <c r="J6898" s="14">
        <f>表格1[[#This Row],[信用卡交易筆數]]/1000</f>
        <v>32.652999999999999</v>
      </c>
      <c r="K6898" s="14">
        <f>表格1[[#This Row],[信用卡交易金額'[新臺幣']]]/1000</f>
        <v>81668.145000000004</v>
      </c>
      <c r="L6898" s="14">
        <f>表格1[[#This Row],[信用卡交易金額'[新臺幣']]]/1000000</f>
        <v>81.668144999999996</v>
      </c>
      <c r="M6898" s="14" t="str" cm="1">
        <f t="array" ref="M6898">_xlfn.TEXTJOIN("", TRUE, _xlfn.XLOOKUP(TRUE, VALUE(表格1[[#This Row],[年月]]) &lt;= VALUE($R$8:$R$12), $Q$8:$Q$12)) &amp; "年度"</f>
        <v>2024年度</v>
      </c>
    </row>
    <row r="6899" spans="1:13" x14ac:dyDescent="0.3">
      <c r="A6899" s="2">
        <v>202404</v>
      </c>
      <c r="B6899" s="19">
        <f>DATE(表格1[[#This Row],[年]],表格1[[#This Row],[月]],1)</f>
        <v>45383</v>
      </c>
      <c r="C6899" s="2" t="str">
        <f>LEFT(表格1[[#This Row],[年月]],4)</f>
        <v>2024</v>
      </c>
      <c r="D6899" s="2" t="str">
        <f>RIGHT(表格1[[#This Row],[年月]],2)</f>
        <v>04</v>
      </c>
      <c r="E6899" s="5">
        <v>10015000</v>
      </c>
      <c r="F6899" s="2" t="str">
        <f>VLOOKUP(TEXT(表格1[[#This Row],[地區]],"00000000"),縣市代碼,2,0)</f>
        <v>花蓮縣</v>
      </c>
      <c r="G6899" s="2" t="s">
        <v>6</v>
      </c>
      <c r="H6899" s="13">
        <v>53112</v>
      </c>
      <c r="I6899" s="14">
        <v>198933204</v>
      </c>
      <c r="J6899" s="14">
        <f>表格1[[#This Row],[信用卡交易筆數]]/1000</f>
        <v>53.112000000000002</v>
      </c>
      <c r="K6899" s="14">
        <f>表格1[[#This Row],[信用卡交易金額'[新臺幣']]]/1000</f>
        <v>198933.204</v>
      </c>
      <c r="L6899" s="14">
        <f>表格1[[#This Row],[信用卡交易金額'[新臺幣']]]/1000000</f>
        <v>198.93320399999999</v>
      </c>
      <c r="M6899" s="14" t="str" cm="1">
        <f t="array" ref="M6899">_xlfn.TEXTJOIN("", TRUE, _xlfn.XLOOKUP(TRUE, VALUE(表格1[[#This Row],[年月]]) &lt;= VALUE($R$8:$R$12), $Q$8:$Q$12)) &amp; "年度"</f>
        <v>2024年度</v>
      </c>
    </row>
    <row r="6900" spans="1:13" x14ac:dyDescent="0.3">
      <c r="A6900" s="2">
        <v>202404</v>
      </c>
      <c r="B6900" s="19">
        <f>DATE(表格1[[#This Row],[年]],表格1[[#This Row],[月]],1)</f>
        <v>45383</v>
      </c>
      <c r="C6900" s="2" t="str">
        <f>LEFT(表格1[[#This Row],[年月]],4)</f>
        <v>2024</v>
      </c>
      <c r="D6900" s="2" t="str">
        <f>RIGHT(表格1[[#This Row],[年月]],2)</f>
        <v>04</v>
      </c>
      <c r="E6900" s="5">
        <v>10015000</v>
      </c>
      <c r="F6900" s="2" t="str">
        <f>VLOOKUP(TEXT(表格1[[#This Row],[地區]],"00000000"),縣市代碼,2,0)</f>
        <v>花蓮縣</v>
      </c>
      <c r="G6900" s="2" t="s">
        <v>7</v>
      </c>
      <c r="H6900" s="13">
        <v>291922</v>
      </c>
      <c r="I6900" s="14">
        <v>278271220</v>
      </c>
      <c r="J6900" s="14">
        <f>表格1[[#This Row],[信用卡交易筆數]]/1000</f>
        <v>291.92200000000003</v>
      </c>
      <c r="K6900" s="14">
        <f>表格1[[#This Row],[信用卡交易金額'[新臺幣']]]/1000</f>
        <v>278271.21999999997</v>
      </c>
      <c r="L6900" s="14">
        <f>表格1[[#This Row],[信用卡交易金額'[新臺幣']]]/1000000</f>
        <v>278.27122000000003</v>
      </c>
      <c r="M6900" s="14" t="str" cm="1">
        <f t="array" ref="M6900">_xlfn.TEXTJOIN("", TRUE, _xlfn.XLOOKUP(TRUE, VALUE(表格1[[#This Row],[年月]]) &lt;= VALUE($R$8:$R$12), $Q$8:$Q$12)) &amp; "年度"</f>
        <v>2024年度</v>
      </c>
    </row>
    <row r="6901" spans="1:13" x14ac:dyDescent="0.3">
      <c r="A6901" s="2">
        <v>202404</v>
      </c>
      <c r="B6901" s="19">
        <f>DATE(表格1[[#This Row],[年]],表格1[[#This Row],[月]],1)</f>
        <v>45383</v>
      </c>
      <c r="C6901" s="2" t="str">
        <f>LEFT(表格1[[#This Row],[年月]],4)</f>
        <v>2024</v>
      </c>
      <c r="D6901" s="2" t="str">
        <f>RIGHT(表格1[[#This Row],[年月]],2)</f>
        <v>04</v>
      </c>
      <c r="E6901" s="5">
        <v>10015000</v>
      </c>
      <c r="F6901" s="2" t="str">
        <f>VLOOKUP(TEXT(表格1[[#This Row],[地區]],"00000000"),縣市代碼,2,0)</f>
        <v>花蓮縣</v>
      </c>
      <c r="G6901" s="2" t="s">
        <v>8</v>
      </c>
      <c r="H6901" s="13">
        <v>213292</v>
      </c>
      <c r="I6901" s="14">
        <v>340872214</v>
      </c>
      <c r="J6901" s="14">
        <f>表格1[[#This Row],[信用卡交易筆數]]/1000</f>
        <v>213.292</v>
      </c>
      <c r="K6901" s="14">
        <f>表格1[[#This Row],[信用卡交易金額'[新臺幣']]]/1000</f>
        <v>340872.21399999998</v>
      </c>
      <c r="L6901" s="14">
        <f>表格1[[#This Row],[信用卡交易金額'[新臺幣']]]/1000000</f>
        <v>340.87221399999999</v>
      </c>
      <c r="M6901" s="14" t="str" cm="1">
        <f t="array" ref="M6901">_xlfn.TEXTJOIN("", TRUE, _xlfn.XLOOKUP(TRUE, VALUE(表格1[[#This Row],[年月]]) &lt;= VALUE($R$8:$R$12), $Q$8:$Q$12)) &amp; "年度"</f>
        <v>2024年度</v>
      </c>
    </row>
    <row r="6902" spans="1:13" x14ac:dyDescent="0.3">
      <c r="A6902" s="2">
        <v>202404</v>
      </c>
      <c r="B6902" s="19">
        <f>DATE(表格1[[#This Row],[年]],表格1[[#This Row],[月]],1)</f>
        <v>45383</v>
      </c>
      <c r="C6902" s="2" t="str">
        <f>LEFT(表格1[[#This Row],[年月]],4)</f>
        <v>2024</v>
      </c>
      <c r="D6902" s="2" t="str">
        <f>RIGHT(表格1[[#This Row],[年月]],2)</f>
        <v>04</v>
      </c>
      <c r="E6902" s="5">
        <v>10015000</v>
      </c>
      <c r="F6902" s="2" t="str">
        <f>VLOOKUP(TEXT(表格1[[#This Row],[地區]],"00000000"),縣市代碼,2,0)</f>
        <v>花蓮縣</v>
      </c>
      <c r="G6902" s="2" t="s">
        <v>9</v>
      </c>
      <c r="H6902" s="13">
        <v>435123</v>
      </c>
      <c r="I6902" s="14">
        <v>510870430</v>
      </c>
      <c r="J6902" s="14">
        <f>表格1[[#This Row],[信用卡交易筆數]]/1000</f>
        <v>435.12299999999999</v>
      </c>
      <c r="K6902" s="14">
        <f>表格1[[#This Row],[信用卡交易金額'[新臺幣']]]/1000</f>
        <v>510870.43</v>
      </c>
      <c r="L6902" s="14">
        <f>表格1[[#This Row],[信用卡交易金額'[新臺幣']]]/1000000</f>
        <v>510.87043</v>
      </c>
      <c r="M6902" s="14" t="str" cm="1">
        <f t="array" ref="M6902">_xlfn.TEXTJOIN("", TRUE, _xlfn.XLOOKUP(TRUE, VALUE(表格1[[#This Row],[年月]]) &lt;= VALUE($R$8:$R$12), $Q$8:$Q$12)) &amp; "年度"</f>
        <v>2024年度</v>
      </c>
    </row>
    <row r="6903" spans="1:13" x14ac:dyDescent="0.3">
      <c r="A6903" s="2">
        <v>202404</v>
      </c>
      <c r="B6903" s="19">
        <f>DATE(表格1[[#This Row],[年]],表格1[[#This Row],[月]],1)</f>
        <v>45383</v>
      </c>
      <c r="C6903" s="2" t="str">
        <f>LEFT(表格1[[#This Row],[年月]],4)</f>
        <v>2024</v>
      </c>
      <c r="D6903" s="2" t="str">
        <f>RIGHT(表格1[[#This Row],[年月]],2)</f>
        <v>04</v>
      </c>
      <c r="E6903" s="5">
        <v>10015000</v>
      </c>
      <c r="F6903" s="2" t="str">
        <f>VLOOKUP(TEXT(表格1[[#This Row],[地區]],"00000000"),縣市代碼,2,0)</f>
        <v>花蓮縣</v>
      </c>
      <c r="G6903" s="2" t="s">
        <v>10</v>
      </c>
      <c r="H6903" s="13">
        <v>249105</v>
      </c>
      <c r="I6903" s="14">
        <v>775859595</v>
      </c>
      <c r="J6903" s="14">
        <f>表格1[[#This Row],[信用卡交易筆數]]/1000</f>
        <v>249.10499999999999</v>
      </c>
      <c r="K6903" s="14">
        <f>表格1[[#This Row],[信用卡交易金額'[新臺幣']]]/1000</f>
        <v>775859.59499999997</v>
      </c>
      <c r="L6903" s="14">
        <f>表格1[[#This Row],[信用卡交易金額'[新臺幣']]]/1000000</f>
        <v>775.85959500000001</v>
      </c>
      <c r="M6903" s="14" t="str" cm="1">
        <f t="array" ref="M6903">_xlfn.TEXTJOIN("", TRUE, _xlfn.XLOOKUP(TRUE, VALUE(表格1[[#This Row],[年月]]) &lt;= VALUE($R$8:$R$12), $Q$8:$Q$12)) &amp; "年度"</f>
        <v>2024年度</v>
      </c>
    </row>
    <row r="6904" spans="1:13" x14ac:dyDescent="0.3">
      <c r="A6904" s="2">
        <v>202404</v>
      </c>
      <c r="B6904" s="19">
        <f>DATE(表格1[[#This Row],[年]],表格1[[#This Row],[月]],1)</f>
        <v>45383</v>
      </c>
      <c r="C6904" s="2" t="str">
        <f>LEFT(表格1[[#This Row],[年月]],4)</f>
        <v>2024</v>
      </c>
      <c r="D6904" s="2" t="str">
        <f>RIGHT(表格1[[#This Row],[年月]],2)</f>
        <v>04</v>
      </c>
      <c r="E6904" s="5">
        <v>10014000</v>
      </c>
      <c r="F6904" s="2" t="str">
        <f>VLOOKUP(TEXT(表格1[[#This Row],[地區]],"00000000"),縣市代碼,2,0)</f>
        <v>臺東縣</v>
      </c>
      <c r="G6904" s="2" t="s">
        <v>4</v>
      </c>
      <c r="H6904" s="13">
        <v>274016</v>
      </c>
      <c r="I6904" s="14">
        <v>123786246</v>
      </c>
      <c r="J6904" s="14">
        <f>表格1[[#This Row],[信用卡交易筆數]]/1000</f>
        <v>274.01600000000002</v>
      </c>
      <c r="K6904" s="14">
        <f>表格1[[#This Row],[信用卡交易金額'[新臺幣']]]/1000</f>
        <v>123786.246</v>
      </c>
      <c r="L6904" s="14">
        <f>表格1[[#This Row],[信用卡交易金額'[新臺幣']]]/1000000</f>
        <v>123.78624600000001</v>
      </c>
      <c r="M6904" s="14" t="str" cm="1">
        <f t="array" ref="M6904">_xlfn.TEXTJOIN("", TRUE, _xlfn.XLOOKUP(TRUE, VALUE(表格1[[#This Row],[年月]]) &lt;= VALUE($R$8:$R$12), $Q$8:$Q$12)) &amp; "年度"</f>
        <v>2024年度</v>
      </c>
    </row>
    <row r="6905" spans="1:13" x14ac:dyDescent="0.3">
      <c r="A6905" s="2">
        <v>202404</v>
      </c>
      <c r="B6905" s="19">
        <f>DATE(表格1[[#This Row],[年]],表格1[[#This Row],[月]],1)</f>
        <v>45383</v>
      </c>
      <c r="C6905" s="2" t="str">
        <f>LEFT(表格1[[#This Row],[年月]],4)</f>
        <v>2024</v>
      </c>
      <c r="D6905" s="2" t="str">
        <f>RIGHT(表格1[[#This Row],[年月]],2)</f>
        <v>04</v>
      </c>
      <c r="E6905" s="5">
        <v>10014000</v>
      </c>
      <c r="F6905" s="2" t="str">
        <f>VLOOKUP(TEXT(表格1[[#This Row],[地區]],"00000000"),縣市代碼,2,0)</f>
        <v>臺東縣</v>
      </c>
      <c r="G6905" s="2" t="s">
        <v>5</v>
      </c>
      <c r="H6905" s="13">
        <v>20696</v>
      </c>
      <c r="I6905" s="14">
        <v>47137762</v>
      </c>
      <c r="J6905" s="14">
        <f>表格1[[#This Row],[信用卡交易筆數]]/1000</f>
        <v>20.696000000000002</v>
      </c>
      <c r="K6905" s="14">
        <f>表格1[[#This Row],[信用卡交易金額'[新臺幣']]]/1000</f>
        <v>47137.762000000002</v>
      </c>
      <c r="L6905" s="14">
        <f>表格1[[#This Row],[信用卡交易金額'[新臺幣']]]/1000000</f>
        <v>47.137762000000002</v>
      </c>
      <c r="M6905" s="14" t="str" cm="1">
        <f t="array" ref="M6905">_xlfn.TEXTJOIN("", TRUE, _xlfn.XLOOKUP(TRUE, VALUE(表格1[[#This Row],[年月]]) &lt;= VALUE($R$8:$R$12), $Q$8:$Q$12)) &amp; "年度"</f>
        <v>2024年度</v>
      </c>
    </row>
    <row r="6906" spans="1:13" x14ac:dyDescent="0.3">
      <c r="A6906" s="2">
        <v>202404</v>
      </c>
      <c r="B6906" s="19">
        <f>DATE(表格1[[#This Row],[年]],表格1[[#This Row],[月]],1)</f>
        <v>45383</v>
      </c>
      <c r="C6906" s="2" t="str">
        <f>LEFT(表格1[[#This Row],[年月]],4)</f>
        <v>2024</v>
      </c>
      <c r="D6906" s="2" t="str">
        <f>RIGHT(表格1[[#This Row],[年月]],2)</f>
        <v>04</v>
      </c>
      <c r="E6906" s="5">
        <v>10014000</v>
      </c>
      <c r="F6906" s="2" t="str">
        <f>VLOOKUP(TEXT(表格1[[#This Row],[地區]],"00000000"),縣市代碼,2,0)</f>
        <v>臺東縣</v>
      </c>
      <c r="G6906" s="2" t="s">
        <v>6</v>
      </c>
      <c r="H6906" s="13">
        <v>28114</v>
      </c>
      <c r="I6906" s="14">
        <v>97061141</v>
      </c>
      <c r="J6906" s="14">
        <f>表格1[[#This Row],[信用卡交易筆數]]/1000</f>
        <v>28.114000000000001</v>
      </c>
      <c r="K6906" s="14">
        <f>表格1[[#This Row],[信用卡交易金額'[新臺幣']]]/1000</f>
        <v>97061.141000000003</v>
      </c>
      <c r="L6906" s="14">
        <f>表格1[[#This Row],[信用卡交易金額'[新臺幣']]]/1000000</f>
        <v>97.061141000000006</v>
      </c>
      <c r="M6906" s="14" t="str" cm="1">
        <f t="array" ref="M6906">_xlfn.TEXTJOIN("", TRUE, _xlfn.XLOOKUP(TRUE, VALUE(表格1[[#This Row],[年月]]) &lt;= VALUE($R$8:$R$12), $Q$8:$Q$12)) &amp; "年度"</f>
        <v>2024年度</v>
      </c>
    </row>
    <row r="6907" spans="1:13" x14ac:dyDescent="0.3">
      <c r="A6907" s="2">
        <v>202404</v>
      </c>
      <c r="B6907" s="19">
        <f>DATE(表格1[[#This Row],[年]],表格1[[#This Row],[月]],1)</f>
        <v>45383</v>
      </c>
      <c r="C6907" s="2" t="str">
        <f>LEFT(表格1[[#This Row],[年月]],4)</f>
        <v>2024</v>
      </c>
      <c r="D6907" s="2" t="str">
        <f>RIGHT(表格1[[#This Row],[年月]],2)</f>
        <v>04</v>
      </c>
      <c r="E6907" s="5">
        <v>10014000</v>
      </c>
      <c r="F6907" s="2" t="str">
        <f>VLOOKUP(TEXT(表格1[[#This Row],[地區]],"00000000"),縣市代碼,2,0)</f>
        <v>臺東縣</v>
      </c>
      <c r="G6907" s="2" t="s">
        <v>7</v>
      </c>
      <c r="H6907" s="13">
        <v>172376</v>
      </c>
      <c r="I6907" s="14">
        <v>166934736</v>
      </c>
      <c r="J6907" s="14">
        <f>表格1[[#This Row],[信用卡交易筆數]]/1000</f>
        <v>172.376</v>
      </c>
      <c r="K6907" s="14">
        <f>表格1[[#This Row],[信用卡交易金額'[新臺幣']]]/1000</f>
        <v>166934.736</v>
      </c>
      <c r="L6907" s="14">
        <f>表格1[[#This Row],[信用卡交易金額'[新臺幣']]]/1000000</f>
        <v>166.93473599999999</v>
      </c>
      <c r="M6907" s="14" t="str" cm="1">
        <f t="array" ref="M6907">_xlfn.TEXTJOIN("", TRUE, _xlfn.XLOOKUP(TRUE, VALUE(表格1[[#This Row],[年月]]) &lt;= VALUE($R$8:$R$12), $Q$8:$Q$12)) &amp; "年度"</f>
        <v>2024年度</v>
      </c>
    </row>
    <row r="6908" spans="1:13" x14ac:dyDescent="0.3">
      <c r="A6908" s="2">
        <v>202404</v>
      </c>
      <c r="B6908" s="19">
        <f>DATE(表格1[[#This Row],[年]],表格1[[#This Row],[月]],1)</f>
        <v>45383</v>
      </c>
      <c r="C6908" s="2" t="str">
        <f>LEFT(表格1[[#This Row],[年月]],4)</f>
        <v>2024</v>
      </c>
      <c r="D6908" s="2" t="str">
        <f>RIGHT(表格1[[#This Row],[年月]],2)</f>
        <v>04</v>
      </c>
      <c r="E6908" s="5">
        <v>10014000</v>
      </c>
      <c r="F6908" s="2" t="str">
        <f>VLOOKUP(TEXT(表格1[[#This Row],[地區]],"00000000"),縣市代碼,2,0)</f>
        <v>臺東縣</v>
      </c>
      <c r="G6908" s="2" t="s">
        <v>8</v>
      </c>
      <c r="H6908" s="13">
        <v>115517</v>
      </c>
      <c r="I6908" s="14">
        <v>184938273</v>
      </c>
      <c r="J6908" s="14">
        <f>表格1[[#This Row],[信用卡交易筆數]]/1000</f>
        <v>115.517</v>
      </c>
      <c r="K6908" s="14">
        <f>表格1[[#This Row],[信用卡交易金額'[新臺幣']]]/1000</f>
        <v>184938.27299999999</v>
      </c>
      <c r="L6908" s="14">
        <f>表格1[[#This Row],[信用卡交易金額'[新臺幣']]]/1000000</f>
        <v>184.93827300000001</v>
      </c>
      <c r="M6908" s="14" t="str" cm="1">
        <f t="array" ref="M6908">_xlfn.TEXTJOIN("", TRUE, _xlfn.XLOOKUP(TRUE, VALUE(表格1[[#This Row],[年月]]) &lt;= VALUE($R$8:$R$12), $Q$8:$Q$12)) &amp; "年度"</f>
        <v>2024年度</v>
      </c>
    </row>
    <row r="6909" spans="1:13" x14ac:dyDescent="0.3">
      <c r="A6909" s="2">
        <v>202404</v>
      </c>
      <c r="B6909" s="19">
        <f>DATE(表格1[[#This Row],[年]],表格1[[#This Row],[月]],1)</f>
        <v>45383</v>
      </c>
      <c r="C6909" s="2" t="str">
        <f>LEFT(表格1[[#This Row],[年月]],4)</f>
        <v>2024</v>
      </c>
      <c r="D6909" s="2" t="str">
        <f>RIGHT(表格1[[#This Row],[年月]],2)</f>
        <v>04</v>
      </c>
      <c r="E6909" s="5">
        <v>10014000</v>
      </c>
      <c r="F6909" s="2" t="str">
        <f>VLOOKUP(TEXT(表格1[[#This Row],[地區]],"00000000"),縣市代碼,2,0)</f>
        <v>臺東縣</v>
      </c>
      <c r="G6909" s="2" t="s">
        <v>9</v>
      </c>
      <c r="H6909" s="13">
        <v>228122</v>
      </c>
      <c r="I6909" s="14">
        <v>257100360</v>
      </c>
      <c r="J6909" s="14">
        <f>表格1[[#This Row],[信用卡交易筆數]]/1000</f>
        <v>228.12200000000001</v>
      </c>
      <c r="K6909" s="14">
        <f>表格1[[#This Row],[信用卡交易金額'[新臺幣']]]/1000</f>
        <v>257100.36</v>
      </c>
      <c r="L6909" s="14">
        <f>表格1[[#This Row],[信用卡交易金額'[新臺幣']]]/1000000</f>
        <v>257.10036000000002</v>
      </c>
      <c r="M6909" s="14" t="str" cm="1">
        <f t="array" ref="M6909">_xlfn.TEXTJOIN("", TRUE, _xlfn.XLOOKUP(TRUE, VALUE(表格1[[#This Row],[年月]]) &lt;= VALUE($R$8:$R$12), $Q$8:$Q$12)) &amp; "年度"</f>
        <v>2024年度</v>
      </c>
    </row>
    <row r="6910" spans="1:13" x14ac:dyDescent="0.3">
      <c r="A6910" s="2">
        <v>202404</v>
      </c>
      <c r="B6910" s="19">
        <f>DATE(表格1[[#This Row],[年]],表格1[[#This Row],[月]],1)</f>
        <v>45383</v>
      </c>
      <c r="C6910" s="2" t="str">
        <f>LEFT(表格1[[#This Row],[年月]],4)</f>
        <v>2024</v>
      </c>
      <c r="D6910" s="2" t="str">
        <f>RIGHT(表格1[[#This Row],[年月]],2)</f>
        <v>04</v>
      </c>
      <c r="E6910" s="5">
        <v>10014000</v>
      </c>
      <c r="F6910" s="2" t="str">
        <f>VLOOKUP(TEXT(表格1[[#This Row],[地區]],"00000000"),縣市代碼,2,0)</f>
        <v>臺東縣</v>
      </c>
      <c r="G6910" s="2" t="s">
        <v>10</v>
      </c>
      <c r="H6910" s="13">
        <v>121324</v>
      </c>
      <c r="I6910" s="14">
        <v>396230949</v>
      </c>
      <c r="J6910" s="14">
        <f>表格1[[#This Row],[信用卡交易筆數]]/1000</f>
        <v>121.324</v>
      </c>
      <c r="K6910" s="14">
        <f>表格1[[#This Row],[信用卡交易金額'[新臺幣']]]/1000</f>
        <v>396230.94900000002</v>
      </c>
      <c r="L6910" s="14">
        <f>表格1[[#This Row],[信用卡交易金額'[新臺幣']]]/1000000</f>
        <v>396.23094900000001</v>
      </c>
      <c r="M6910" s="14" t="str" cm="1">
        <f t="array" ref="M6910">_xlfn.TEXTJOIN("", TRUE, _xlfn.XLOOKUP(TRUE, VALUE(表格1[[#This Row],[年月]]) &lt;= VALUE($R$8:$R$12), $Q$8:$Q$12)) &amp; "年度"</f>
        <v>2024年度</v>
      </c>
    </row>
    <row r="6911" spans="1:13" x14ac:dyDescent="0.3">
      <c r="A6911" s="2">
        <v>202404</v>
      </c>
      <c r="B6911" s="19">
        <f>DATE(表格1[[#This Row],[年]],表格1[[#This Row],[月]],1)</f>
        <v>45383</v>
      </c>
      <c r="C6911" s="2" t="str">
        <f>LEFT(表格1[[#This Row],[年月]],4)</f>
        <v>2024</v>
      </c>
      <c r="D6911" s="2" t="str">
        <f>RIGHT(表格1[[#This Row],[年月]],2)</f>
        <v>04</v>
      </c>
      <c r="E6911" s="5">
        <v>10016000</v>
      </c>
      <c r="F6911" s="2" t="str">
        <f>VLOOKUP(TEXT(表格1[[#This Row],[地區]],"00000000"),縣市代碼,2,0)</f>
        <v>澎湖縣</v>
      </c>
      <c r="G6911" s="2" t="s">
        <v>4</v>
      </c>
      <c r="H6911" s="13">
        <v>113012</v>
      </c>
      <c r="I6911" s="14">
        <v>48480102</v>
      </c>
      <c r="J6911" s="14">
        <f>表格1[[#This Row],[信用卡交易筆數]]/1000</f>
        <v>113.012</v>
      </c>
      <c r="K6911" s="14">
        <f>表格1[[#This Row],[信用卡交易金額'[新臺幣']]]/1000</f>
        <v>48480.101999999999</v>
      </c>
      <c r="L6911" s="14">
        <f>表格1[[#This Row],[信用卡交易金額'[新臺幣']]]/1000000</f>
        <v>48.480102000000002</v>
      </c>
      <c r="M6911" s="14" t="str" cm="1">
        <f t="array" ref="M6911">_xlfn.TEXTJOIN("", TRUE, _xlfn.XLOOKUP(TRUE, VALUE(表格1[[#This Row],[年月]]) &lt;= VALUE($R$8:$R$12), $Q$8:$Q$12)) &amp; "年度"</f>
        <v>2024年度</v>
      </c>
    </row>
    <row r="6912" spans="1:13" x14ac:dyDescent="0.3">
      <c r="A6912" s="2">
        <v>202404</v>
      </c>
      <c r="B6912" s="19">
        <f>DATE(表格1[[#This Row],[年]],表格1[[#This Row],[月]],1)</f>
        <v>45383</v>
      </c>
      <c r="C6912" s="2" t="str">
        <f>LEFT(表格1[[#This Row],[年月]],4)</f>
        <v>2024</v>
      </c>
      <c r="D6912" s="2" t="str">
        <f>RIGHT(表格1[[#This Row],[年月]],2)</f>
        <v>04</v>
      </c>
      <c r="E6912" s="5">
        <v>10016000</v>
      </c>
      <c r="F6912" s="2" t="str">
        <f>VLOOKUP(TEXT(表格1[[#This Row],[地區]],"00000000"),縣市代碼,2,0)</f>
        <v>澎湖縣</v>
      </c>
      <c r="G6912" s="2" t="s">
        <v>5</v>
      </c>
      <c r="H6912" s="13">
        <v>9447</v>
      </c>
      <c r="I6912" s="14">
        <v>25020689</v>
      </c>
      <c r="J6912" s="14">
        <f>表格1[[#This Row],[信用卡交易筆數]]/1000</f>
        <v>9.4469999999999992</v>
      </c>
      <c r="K6912" s="14">
        <f>表格1[[#This Row],[信用卡交易金額'[新臺幣']]]/1000</f>
        <v>25020.688999999998</v>
      </c>
      <c r="L6912" s="14">
        <f>表格1[[#This Row],[信用卡交易金額'[新臺幣']]]/1000000</f>
        <v>25.020689000000001</v>
      </c>
      <c r="M6912" s="14" t="str" cm="1">
        <f t="array" ref="M6912">_xlfn.TEXTJOIN("", TRUE, _xlfn.XLOOKUP(TRUE, VALUE(表格1[[#This Row],[年月]]) &lt;= VALUE($R$8:$R$12), $Q$8:$Q$12)) &amp; "年度"</f>
        <v>2024年度</v>
      </c>
    </row>
    <row r="6913" spans="1:13" x14ac:dyDescent="0.3">
      <c r="A6913" s="2">
        <v>202404</v>
      </c>
      <c r="B6913" s="19">
        <f>DATE(表格1[[#This Row],[年]],表格1[[#This Row],[月]],1)</f>
        <v>45383</v>
      </c>
      <c r="C6913" s="2" t="str">
        <f>LEFT(表格1[[#This Row],[年月]],4)</f>
        <v>2024</v>
      </c>
      <c r="D6913" s="2" t="str">
        <f>RIGHT(表格1[[#This Row],[年月]],2)</f>
        <v>04</v>
      </c>
      <c r="E6913" s="5">
        <v>10016000</v>
      </c>
      <c r="F6913" s="2" t="str">
        <f>VLOOKUP(TEXT(表格1[[#This Row],[地區]],"00000000"),縣市代碼,2,0)</f>
        <v>澎湖縣</v>
      </c>
      <c r="G6913" s="2" t="s">
        <v>6</v>
      </c>
      <c r="H6913" s="13">
        <v>13658</v>
      </c>
      <c r="I6913" s="14">
        <v>50198687</v>
      </c>
      <c r="J6913" s="14">
        <f>表格1[[#This Row],[信用卡交易筆數]]/1000</f>
        <v>13.657999999999999</v>
      </c>
      <c r="K6913" s="14">
        <f>表格1[[#This Row],[信用卡交易金額'[新臺幣']]]/1000</f>
        <v>50198.686999999998</v>
      </c>
      <c r="L6913" s="14">
        <f>表格1[[#This Row],[信用卡交易金額'[新臺幣']]]/1000000</f>
        <v>50.198687</v>
      </c>
      <c r="M6913" s="14" t="str" cm="1">
        <f t="array" ref="M6913">_xlfn.TEXTJOIN("", TRUE, _xlfn.XLOOKUP(TRUE, VALUE(表格1[[#This Row],[年月]]) &lt;= VALUE($R$8:$R$12), $Q$8:$Q$12)) &amp; "年度"</f>
        <v>2024年度</v>
      </c>
    </row>
    <row r="6914" spans="1:13" x14ac:dyDescent="0.3">
      <c r="A6914" s="2">
        <v>202404</v>
      </c>
      <c r="B6914" s="19">
        <f>DATE(表格1[[#This Row],[年]],表格1[[#This Row],[月]],1)</f>
        <v>45383</v>
      </c>
      <c r="C6914" s="2" t="str">
        <f>LEFT(表格1[[#This Row],[年月]],4)</f>
        <v>2024</v>
      </c>
      <c r="D6914" s="2" t="str">
        <f>RIGHT(表格1[[#This Row],[年月]],2)</f>
        <v>04</v>
      </c>
      <c r="E6914" s="5">
        <v>10016000</v>
      </c>
      <c r="F6914" s="2" t="str">
        <f>VLOOKUP(TEXT(表格1[[#This Row],[地區]],"00000000"),縣市代碼,2,0)</f>
        <v>澎湖縣</v>
      </c>
      <c r="G6914" s="2" t="s">
        <v>7</v>
      </c>
      <c r="H6914" s="13">
        <v>74991</v>
      </c>
      <c r="I6914" s="14">
        <v>104351032</v>
      </c>
      <c r="J6914" s="14">
        <f>表格1[[#This Row],[信用卡交易筆數]]/1000</f>
        <v>74.991</v>
      </c>
      <c r="K6914" s="14">
        <f>表格1[[#This Row],[信用卡交易金額'[新臺幣']]]/1000</f>
        <v>104351.03200000001</v>
      </c>
      <c r="L6914" s="14">
        <f>表格1[[#This Row],[信用卡交易金額'[新臺幣']]]/1000000</f>
        <v>104.351032</v>
      </c>
      <c r="M6914" s="14" t="str" cm="1">
        <f t="array" ref="M6914">_xlfn.TEXTJOIN("", TRUE, _xlfn.XLOOKUP(TRUE, VALUE(表格1[[#This Row],[年月]]) &lt;= VALUE($R$8:$R$12), $Q$8:$Q$12)) &amp; "年度"</f>
        <v>2024年度</v>
      </c>
    </row>
    <row r="6915" spans="1:13" x14ac:dyDescent="0.3">
      <c r="A6915" s="2">
        <v>202404</v>
      </c>
      <c r="B6915" s="19">
        <f>DATE(表格1[[#This Row],[年]],表格1[[#This Row],[月]],1)</f>
        <v>45383</v>
      </c>
      <c r="C6915" s="2" t="str">
        <f>LEFT(表格1[[#This Row],[年月]],4)</f>
        <v>2024</v>
      </c>
      <c r="D6915" s="2" t="str">
        <f>RIGHT(表格1[[#This Row],[年月]],2)</f>
        <v>04</v>
      </c>
      <c r="E6915" s="5">
        <v>10016000</v>
      </c>
      <c r="F6915" s="2" t="str">
        <f>VLOOKUP(TEXT(表格1[[#This Row],[地區]],"00000000"),縣市代碼,2,0)</f>
        <v>澎湖縣</v>
      </c>
      <c r="G6915" s="2" t="s">
        <v>8</v>
      </c>
      <c r="H6915" s="13">
        <v>58518</v>
      </c>
      <c r="I6915" s="14">
        <v>80831546</v>
      </c>
      <c r="J6915" s="14">
        <f>表格1[[#This Row],[信用卡交易筆數]]/1000</f>
        <v>58.518000000000001</v>
      </c>
      <c r="K6915" s="14">
        <f>表格1[[#This Row],[信用卡交易金額'[新臺幣']]]/1000</f>
        <v>80831.546000000002</v>
      </c>
      <c r="L6915" s="14">
        <f>表格1[[#This Row],[信用卡交易金額'[新臺幣']]]/1000000</f>
        <v>80.831546000000003</v>
      </c>
      <c r="M6915" s="14" t="str" cm="1">
        <f t="array" ref="M6915">_xlfn.TEXTJOIN("", TRUE, _xlfn.XLOOKUP(TRUE, VALUE(表格1[[#This Row],[年月]]) &lt;= VALUE($R$8:$R$12), $Q$8:$Q$12)) &amp; "年度"</f>
        <v>2024年度</v>
      </c>
    </row>
    <row r="6916" spans="1:13" x14ac:dyDescent="0.3">
      <c r="A6916" s="2">
        <v>202404</v>
      </c>
      <c r="B6916" s="19">
        <f>DATE(表格1[[#This Row],[年]],表格1[[#This Row],[月]],1)</f>
        <v>45383</v>
      </c>
      <c r="C6916" s="2" t="str">
        <f>LEFT(表格1[[#This Row],[年月]],4)</f>
        <v>2024</v>
      </c>
      <c r="D6916" s="2" t="str">
        <f>RIGHT(表格1[[#This Row],[年月]],2)</f>
        <v>04</v>
      </c>
      <c r="E6916" s="5">
        <v>10016000</v>
      </c>
      <c r="F6916" s="2" t="str">
        <f>VLOOKUP(TEXT(表格1[[#This Row],[地區]],"00000000"),縣市代碼,2,0)</f>
        <v>澎湖縣</v>
      </c>
      <c r="G6916" s="2" t="s">
        <v>9</v>
      </c>
      <c r="H6916" s="13">
        <v>111286</v>
      </c>
      <c r="I6916" s="14">
        <v>124981190</v>
      </c>
      <c r="J6916" s="14">
        <f>表格1[[#This Row],[信用卡交易筆數]]/1000</f>
        <v>111.286</v>
      </c>
      <c r="K6916" s="14">
        <f>表格1[[#This Row],[信用卡交易金額'[新臺幣']]]/1000</f>
        <v>124981.19</v>
      </c>
      <c r="L6916" s="14">
        <f>表格1[[#This Row],[信用卡交易金額'[新臺幣']]]/1000000</f>
        <v>124.98119</v>
      </c>
      <c r="M6916" s="14" t="str" cm="1">
        <f t="array" ref="M6916">_xlfn.TEXTJOIN("", TRUE, _xlfn.XLOOKUP(TRUE, VALUE(表格1[[#This Row],[年月]]) &lt;= VALUE($R$8:$R$12), $Q$8:$Q$12)) &amp; "年度"</f>
        <v>2024年度</v>
      </c>
    </row>
    <row r="6917" spans="1:13" x14ac:dyDescent="0.3">
      <c r="A6917" s="2">
        <v>202404</v>
      </c>
      <c r="B6917" s="19">
        <f>DATE(表格1[[#This Row],[年]],表格1[[#This Row],[月]],1)</f>
        <v>45383</v>
      </c>
      <c r="C6917" s="2" t="str">
        <f>LEFT(表格1[[#This Row],[年月]],4)</f>
        <v>2024</v>
      </c>
      <c r="D6917" s="2" t="str">
        <f>RIGHT(表格1[[#This Row],[年月]],2)</f>
        <v>04</v>
      </c>
      <c r="E6917" s="5">
        <v>10016000</v>
      </c>
      <c r="F6917" s="2" t="str">
        <f>VLOOKUP(TEXT(表格1[[#This Row],[地區]],"00000000"),縣市代碼,2,0)</f>
        <v>澎湖縣</v>
      </c>
      <c r="G6917" s="2" t="s">
        <v>10</v>
      </c>
      <c r="H6917" s="13">
        <v>51717</v>
      </c>
      <c r="I6917" s="14">
        <v>146016971</v>
      </c>
      <c r="J6917" s="14">
        <f>表格1[[#This Row],[信用卡交易筆數]]/1000</f>
        <v>51.716999999999999</v>
      </c>
      <c r="K6917" s="14">
        <f>表格1[[#This Row],[信用卡交易金額'[新臺幣']]]/1000</f>
        <v>146016.97099999999</v>
      </c>
      <c r="L6917" s="14">
        <f>表格1[[#This Row],[信用卡交易金額'[新臺幣']]]/1000000</f>
        <v>146.01697100000001</v>
      </c>
      <c r="M6917" s="14" t="str" cm="1">
        <f t="array" ref="M6917">_xlfn.TEXTJOIN("", TRUE, _xlfn.XLOOKUP(TRUE, VALUE(表格1[[#This Row],[年月]]) &lt;= VALUE($R$8:$R$12), $Q$8:$Q$12)) &amp; "年度"</f>
        <v>2024年度</v>
      </c>
    </row>
    <row r="6918" spans="1:13" x14ac:dyDescent="0.3">
      <c r="A6918" s="2">
        <v>202404</v>
      </c>
      <c r="B6918" s="19">
        <f>DATE(表格1[[#This Row],[年]],表格1[[#This Row],[月]],1)</f>
        <v>45383</v>
      </c>
      <c r="C6918" s="2" t="str">
        <f>LEFT(表格1[[#This Row],[年月]],4)</f>
        <v>2024</v>
      </c>
      <c r="D6918" s="2" t="str">
        <f>RIGHT(表格1[[#This Row],[年月]],2)</f>
        <v>04</v>
      </c>
      <c r="E6918" s="5" t="s">
        <v>62</v>
      </c>
      <c r="F6918" s="2" t="str">
        <f>VLOOKUP(TEXT(表格1[[#This Row],[地區]],"00000000"),縣市代碼,2,0)</f>
        <v>金門縣</v>
      </c>
      <c r="G6918" s="2" t="s">
        <v>4</v>
      </c>
      <c r="H6918" s="13">
        <v>104027</v>
      </c>
      <c r="I6918" s="14">
        <v>66812548</v>
      </c>
      <c r="J6918" s="14">
        <f>表格1[[#This Row],[信用卡交易筆數]]/1000</f>
        <v>104.027</v>
      </c>
      <c r="K6918" s="14">
        <f>表格1[[#This Row],[信用卡交易金額'[新臺幣']]]/1000</f>
        <v>66812.547999999995</v>
      </c>
      <c r="L6918" s="14">
        <f>表格1[[#This Row],[信用卡交易金額'[新臺幣']]]/1000000</f>
        <v>66.812548000000007</v>
      </c>
      <c r="M6918" s="14" t="str" cm="1">
        <f t="array" ref="M6918">_xlfn.TEXTJOIN("", TRUE, _xlfn.XLOOKUP(TRUE, VALUE(表格1[[#This Row],[年月]]) &lt;= VALUE($R$8:$R$12), $Q$8:$Q$12)) &amp; "年度"</f>
        <v>2024年度</v>
      </c>
    </row>
    <row r="6919" spans="1:13" x14ac:dyDescent="0.3">
      <c r="A6919" s="2">
        <v>202404</v>
      </c>
      <c r="B6919" s="19">
        <f>DATE(表格1[[#This Row],[年]],表格1[[#This Row],[月]],1)</f>
        <v>45383</v>
      </c>
      <c r="C6919" s="2" t="str">
        <f>LEFT(表格1[[#This Row],[年月]],4)</f>
        <v>2024</v>
      </c>
      <c r="D6919" s="2" t="str">
        <f>RIGHT(表格1[[#This Row],[年月]],2)</f>
        <v>04</v>
      </c>
      <c r="E6919" s="5" t="s">
        <v>62</v>
      </c>
      <c r="F6919" s="2" t="str">
        <f>VLOOKUP(TEXT(表格1[[#This Row],[地區]],"00000000"),縣市代碼,2,0)</f>
        <v>金門縣</v>
      </c>
      <c r="G6919" s="2" t="s">
        <v>5</v>
      </c>
      <c r="H6919" s="13">
        <v>6734</v>
      </c>
      <c r="I6919" s="14">
        <v>23139051</v>
      </c>
      <c r="J6919" s="14">
        <f>表格1[[#This Row],[信用卡交易筆數]]/1000</f>
        <v>6.734</v>
      </c>
      <c r="K6919" s="14">
        <f>表格1[[#This Row],[信用卡交易金額'[新臺幣']]]/1000</f>
        <v>23139.050999999999</v>
      </c>
      <c r="L6919" s="14">
        <f>表格1[[#This Row],[信用卡交易金額'[新臺幣']]]/1000000</f>
        <v>23.139050999999998</v>
      </c>
      <c r="M6919" s="14" t="str" cm="1">
        <f t="array" ref="M6919">_xlfn.TEXTJOIN("", TRUE, _xlfn.XLOOKUP(TRUE, VALUE(表格1[[#This Row],[年月]]) &lt;= VALUE($R$8:$R$12), $Q$8:$Q$12)) &amp; "年度"</f>
        <v>2024年度</v>
      </c>
    </row>
    <row r="6920" spans="1:13" x14ac:dyDescent="0.3">
      <c r="A6920" s="2">
        <v>202404</v>
      </c>
      <c r="B6920" s="19">
        <f>DATE(表格1[[#This Row],[年]],表格1[[#This Row],[月]],1)</f>
        <v>45383</v>
      </c>
      <c r="C6920" s="2" t="str">
        <f>LEFT(表格1[[#This Row],[年月]],4)</f>
        <v>2024</v>
      </c>
      <c r="D6920" s="2" t="str">
        <f>RIGHT(表格1[[#This Row],[年月]],2)</f>
        <v>04</v>
      </c>
      <c r="E6920" s="5" t="s">
        <v>62</v>
      </c>
      <c r="F6920" s="2" t="str">
        <f>VLOOKUP(TEXT(表格1[[#This Row],[地區]],"00000000"),縣市代碼,2,0)</f>
        <v>金門縣</v>
      </c>
      <c r="G6920" s="2" t="s">
        <v>6</v>
      </c>
      <c r="H6920" s="13">
        <v>11131</v>
      </c>
      <c r="I6920" s="14">
        <v>38215615</v>
      </c>
      <c r="J6920" s="14">
        <f>表格1[[#This Row],[信用卡交易筆數]]/1000</f>
        <v>11.131</v>
      </c>
      <c r="K6920" s="14">
        <f>表格1[[#This Row],[信用卡交易金額'[新臺幣']]]/1000</f>
        <v>38215.614999999998</v>
      </c>
      <c r="L6920" s="14">
        <f>表格1[[#This Row],[信用卡交易金額'[新臺幣']]]/1000000</f>
        <v>38.215615</v>
      </c>
      <c r="M6920" s="14" t="str" cm="1">
        <f t="array" ref="M6920">_xlfn.TEXTJOIN("", TRUE, _xlfn.XLOOKUP(TRUE, VALUE(表格1[[#This Row],[年月]]) &lt;= VALUE($R$8:$R$12), $Q$8:$Q$12)) &amp; "年度"</f>
        <v>2024年度</v>
      </c>
    </row>
    <row r="6921" spans="1:13" x14ac:dyDescent="0.3">
      <c r="A6921" s="2">
        <v>202404</v>
      </c>
      <c r="B6921" s="19">
        <f>DATE(表格1[[#This Row],[年]],表格1[[#This Row],[月]],1)</f>
        <v>45383</v>
      </c>
      <c r="C6921" s="2" t="str">
        <f>LEFT(表格1[[#This Row],[年月]],4)</f>
        <v>2024</v>
      </c>
      <c r="D6921" s="2" t="str">
        <f>RIGHT(表格1[[#This Row],[年月]],2)</f>
        <v>04</v>
      </c>
      <c r="E6921" s="5" t="s">
        <v>62</v>
      </c>
      <c r="F6921" s="2" t="str">
        <f>VLOOKUP(TEXT(表格1[[#This Row],[地區]],"00000000"),縣市代碼,2,0)</f>
        <v>金門縣</v>
      </c>
      <c r="G6921" s="2" t="s">
        <v>7</v>
      </c>
      <c r="H6921" s="13">
        <v>49743</v>
      </c>
      <c r="I6921" s="14">
        <v>67544747</v>
      </c>
      <c r="J6921" s="14">
        <f>表格1[[#This Row],[信用卡交易筆數]]/1000</f>
        <v>49.743000000000002</v>
      </c>
      <c r="K6921" s="14">
        <f>表格1[[#This Row],[信用卡交易金額'[新臺幣']]]/1000</f>
        <v>67544.747000000003</v>
      </c>
      <c r="L6921" s="14">
        <f>表格1[[#This Row],[信用卡交易金額'[新臺幣']]]/1000000</f>
        <v>67.544747000000001</v>
      </c>
      <c r="M6921" s="14" t="str" cm="1">
        <f t="array" ref="M6921">_xlfn.TEXTJOIN("", TRUE, _xlfn.XLOOKUP(TRUE, VALUE(表格1[[#This Row],[年月]]) &lt;= VALUE($R$8:$R$12), $Q$8:$Q$12)) &amp; "年度"</f>
        <v>2024年度</v>
      </c>
    </row>
    <row r="6922" spans="1:13" x14ac:dyDescent="0.3">
      <c r="A6922" s="2">
        <v>202404</v>
      </c>
      <c r="B6922" s="19">
        <f>DATE(表格1[[#This Row],[年]],表格1[[#This Row],[月]],1)</f>
        <v>45383</v>
      </c>
      <c r="C6922" s="2" t="str">
        <f>LEFT(表格1[[#This Row],[年月]],4)</f>
        <v>2024</v>
      </c>
      <c r="D6922" s="2" t="str">
        <f>RIGHT(表格1[[#This Row],[年月]],2)</f>
        <v>04</v>
      </c>
      <c r="E6922" s="5" t="s">
        <v>62</v>
      </c>
      <c r="F6922" s="2" t="str">
        <f>VLOOKUP(TEXT(表格1[[#This Row],[地區]],"00000000"),縣市代碼,2,0)</f>
        <v>金門縣</v>
      </c>
      <c r="G6922" s="2" t="s">
        <v>8</v>
      </c>
      <c r="H6922" s="13">
        <v>45468</v>
      </c>
      <c r="I6922" s="14">
        <v>60978870</v>
      </c>
      <c r="J6922" s="14">
        <f>表格1[[#This Row],[信用卡交易筆數]]/1000</f>
        <v>45.468000000000004</v>
      </c>
      <c r="K6922" s="14">
        <f>表格1[[#This Row],[信用卡交易金額'[新臺幣']]]/1000</f>
        <v>60978.87</v>
      </c>
      <c r="L6922" s="14">
        <f>表格1[[#This Row],[信用卡交易金額'[新臺幣']]]/1000000</f>
        <v>60.978870000000001</v>
      </c>
      <c r="M6922" s="14" t="str" cm="1">
        <f t="array" ref="M6922">_xlfn.TEXTJOIN("", TRUE, _xlfn.XLOOKUP(TRUE, VALUE(表格1[[#This Row],[年月]]) &lt;= VALUE($R$8:$R$12), $Q$8:$Q$12)) &amp; "年度"</f>
        <v>2024年度</v>
      </c>
    </row>
    <row r="6923" spans="1:13" x14ac:dyDescent="0.3">
      <c r="A6923" s="2">
        <v>202404</v>
      </c>
      <c r="B6923" s="19">
        <f>DATE(表格1[[#This Row],[年]],表格1[[#This Row],[月]],1)</f>
        <v>45383</v>
      </c>
      <c r="C6923" s="2" t="str">
        <f>LEFT(表格1[[#This Row],[年月]],4)</f>
        <v>2024</v>
      </c>
      <c r="D6923" s="2" t="str">
        <f>RIGHT(表格1[[#This Row],[年月]],2)</f>
        <v>04</v>
      </c>
      <c r="E6923" s="5" t="s">
        <v>62</v>
      </c>
      <c r="F6923" s="2" t="str">
        <f>VLOOKUP(TEXT(表格1[[#This Row],[地區]],"00000000"),縣市代碼,2,0)</f>
        <v>金門縣</v>
      </c>
      <c r="G6923" s="2" t="s">
        <v>9</v>
      </c>
      <c r="H6923" s="13">
        <v>109770</v>
      </c>
      <c r="I6923" s="14">
        <v>114394568</v>
      </c>
      <c r="J6923" s="14">
        <f>表格1[[#This Row],[信用卡交易筆數]]/1000</f>
        <v>109.77</v>
      </c>
      <c r="K6923" s="14">
        <f>表格1[[#This Row],[信用卡交易金額'[新臺幣']]]/1000</f>
        <v>114394.568</v>
      </c>
      <c r="L6923" s="14">
        <f>表格1[[#This Row],[信用卡交易金額'[新臺幣']]]/1000000</f>
        <v>114.39456800000001</v>
      </c>
      <c r="M6923" s="14" t="str" cm="1">
        <f t="array" ref="M6923">_xlfn.TEXTJOIN("", TRUE, _xlfn.XLOOKUP(TRUE, VALUE(表格1[[#This Row],[年月]]) &lt;= VALUE($R$8:$R$12), $Q$8:$Q$12)) &amp; "年度"</f>
        <v>2024年度</v>
      </c>
    </row>
    <row r="6924" spans="1:13" x14ac:dyDescent="0.3">
      <c r="A6924" s="2">
        <v>202404</v>
      </c>
      <c r="B6924" s="19">
        <f>DATE(表格1[[#This Row],[年]],表格1[[#This Row],[月]],1)</f>
        <v>45383</v>
      </c>
      <c r="C6924" s="2" t="str">
        <f>LEFT(表格1[[#This Row],[年月]],4)</f>
        <v>2024</v>
      </c>
      <c r="D6924" s="2" t="str">
        <f>RIGHT(表格1[[#This Row],[年月]],2)</f>
        <v>04</v>
      </c>
      <c r="E6924" s="5" t="s">
        <v>62</v>
      </c>
      <c r="F6924" s="2" t="str">
        <f>VLOOKUP(TEXT(表格1[[#This Row],[地區]],"00000000"),縣市代碼,2,0)</f>
        <v>金門縣</v>
      </c>
      <c r="G6924" s="2" t="s">
        <v>10</v>
      </c>
      <c r="H6924" s="13">
        <v>43754</v>
      </c>
      <c r="I6924" s="14">
        <v>113860623</v>
      </c>
      <c r="J6924" s="14">
        <f>表格1[[#This Row],[信用卡交易筆數]]/1000</f>
        <v>43.753999999999998</v>
      </c>
      <c r="K6924" s="14">
        <f>表格1[[#This Row],[信用卡交易金額'[新臺幣']]]/1000</f>
        <v>113860.62300000001</v>
      </c>
      <c r="L6924" s="14">
        <f>表格1[[#This Row],[信用卡交易金額'[新臺幣']]]/1000000</f>
        <v>113.860623</v>
      </c>
      <c r="M6924" s="14" t="str" cm="1">
        <f t="array" ref="M6924">_xlfn.TEXTJOIN("", TRUE, _xlfn.XLOOKUP(TRUE, VALUE(表格1[[#This Row],[年月]]) &lt;= VALUE($R$8:$R$12), $Q$8:$Q$12)) &amp; "年度"</f>
        <v>2024年度</v>
      </c>
    </row>
    <row r="6925" spans="1:13" x14ac:dyDescent="0.3">
      <c r="A6925" s="2">
        <v>202404</v>
      </c>
      <c r="B6925" s="19">
        <f>DATE(表格1[[#This Row],[年]],表格1[[#This Row],[月]],1)</f>
        <v>45383</v>
      </c>
      <c r="C6925" s="2" t="str">
        <f>LEFT(表格1[[#This Row],[年月]],4)</f>
        <v>2024</v>
      </c>
      <c r="D6925" s="2" t="str">
        <f>RIGHT(表格1[[#This Row],[年月]],2)</f>
        <v>04</v>
      </c>
      <c r="E6925" s="5">
        <v>9007000</v>
      </c>
      <c r="F6925" s="2" t="str">
        <f>VLOOKUP(TEXT(表格1[[#This Row],[地區]],"00000000"),縣市代碼,2,0)</f>
        <v>連江縣</v>
      </c>
      <c r="G6925" s="2" t="s">
        <v>4</v>
      </c>
      <c r="H6925" s="13">
        <v>17838</v>
      </c>
      <c r="I6925" s="14">
        <v>7755342</v>
      </c>
      <c r="J6925" s="14">
        <f>表格1[[#This Row],[信用卡交易筆數]]/1000</f>
        <v>17.838000000000001</v>
      </c>
      <c r="K6925" s="14">
        <f>表格1[[#This Row],[信用卡交易金額'[新臺幣']]]/1000</f>
        <v>7755.3419999999996</v>
      </c>
      <c r="L6925" s="14">
        <f>表格1[[#This Row],[信用卡交易金額'[新臺幣']]]/1000000</f>
        <v>7.7553419999999997</v>
      </c>
      <c r="M6925" s="14" t="str" cm="1">
        <f t="array" ref="M6925">_xlfn.TEXTJOIN("", TRUE, _xlfn.XLOOKUP(TRUE, VALUE(表格1[[#This Row],[年月]]) &lt;= VALUE($R$8:$R$12), $Q$8:$Q$12)) &amp; "年度"</f>
        <v>2024年度</v>
      </c>
    </row>
    <row r="6926" spans="1:13" x14ac:dyDescent="0.3">
      <c r="A6926" s="2">
        <v>202404</v>
      </c>
      <c r="B6926" s="19">
        <f>DATE(表格1[[#This Row],[年]],表格1[[#This Row],[月]],1)</f>
        <v>45383</v>
      </c>
      <c r="C6926" s="2" t="str">
        <f>LEFT(表格1[[#This Row],[年月]],4)</f>
        <v>2024</v>
      </c>
      <c r="D6926" s="2" t="str">
        <f>RIGHT(表格1[[#This Row],[年月]],2)</f>
        <v>04</v>
      </c>
      <c r="E6926" s="5">
        <v>9007000</v>
      </c>
      <c r="F6926" s="2" t="str">
        <f>VLOOKUP(TEXT(表格1[[#This Row],[地區]],"00000000"),縣市代碼,2,0)</f>
        <v>連江縣</v>
      </c>
      <c r="G6926" s="2" t="s">
        <v>5</v>
      </c>
      <c r="H6926" s="13">
        <v>1029</v>
      </c>
      <c r="I6926" s="14">
        <v>2840593</v>
      </c>
      <c r="J6926" s="14">
        <f>表格1[[#This Row],[信用卡交易筆數]]/1000</f>
        <v>1.0289999999999999</v>
      </c>
      <c r="K6926" s="14">
        <f>表格1[[#This Row],[信用卡交易金額'[新臺幣']]]/1000</f>
        <v>2840.5929999999998</v>
      </c>
      <c r="L6926" s="14">
        <f>表格1[[#This Row],[信用卡交易金額'[新臺幣']]]/1000000</f>
        <v>2.8405930000000001</v>
      </c>
      <c r="M6926" s="14" t="str" cm="1">
        <f t="array" ref="M6926">_xlfn.TEXTJOIN("", TRUE, _xlfn.XLOOKUP(TRUE, VALUE(表格1[[#This Row],[年月]]) &lt;= VALUE($R$8:$R$12), $Q$8:$Q$12)) &amp; "年度"</f>
        <v>2024年度</v>
      </c>
    </row>
    <row r="6927" spans="1:13" x14ac:dyDescent="0.3">
      <c r="A6927" s="2">
        <v>202404</v>
      </c>
      <c r="B6927" s="19">
        <f>DATE(表格1[[#This Row],[年]],表格1[[#This Row],[月]],1)</f>
        <v>45383</v>
      </c>
      <c r="C6927" s="2" t="str">
        <f>LEFT(表格1[[#This Row],[年月]],4)</f>
        <v>2024</v>
      </c>
      <c r="D6927" s="2" t="str">
        <f>RIGHT(表格1[[#This Row],[年月]],2)</f>
        <v>04</v>
      </c>
      <c r="E6927" s="5">
        <v>9007000</v>
      </c>
      <c r="F6927" s="2" t="str">
        <f>VLOOKUP(TEXT(表格1[[#This Row],[地區]],"00000000"),縣市代碼,2,0)</f>
        <v>連江縣</v>
      </c>
      <c r="G6927" s="2" t="s">
        <v>6</v>
      </c>
      <c r="H6927" s="13">
        <v>1874</v>
      </c>
      <c r="I6927" s="14">
        <v>4575347</v>
      </c>
      <c r="J6927" s="14">
        <f>表格1[[#This Row],[信用卡交易筆數]]/1000</f>
        <v>1.8740000000000001</v>
      </c>
      <c r="K6927" s="14">
        <f>表格1[[#This Row],[信用卡交易金額'[新臺幣']]]/1000</f>
        <v>4575.3469999999998</v>
      </c>
      <c r="L6927" s="14">
        <f>表格1[[#This Row],[信用卡交易金額'[新臺幣']]]/1000000</f>
        <v>4.5753469999999998</v>
      </c>
      <c r="M6927" s="14" t="str" cm="1">
        <f t="array" ref="M6927">_xlfn.TEXTJOIN("", TRUE, _xlfn.XLOOKUP(TRUE, VALUE(表格1[[#This Row],[年月]]) &lt;= VALUE($R$8:$R$12), $Q$8:$Q$12)) &amp; "年度"</f>
        <v>2024年度</v>
      </c>
    </row>
    <row r="6928" spans="1:13" x14ac:dyDescent="0.3">
      <c r="A6928" s="2">
        <v>202404</v>
      </c>
      <c r="B6928" s="19">
        <f>DATE(表格1[[#This Row],[年]],表格1[[#This Row],[月]],1)</f>
        <v>45383</v>
      </c>
      <c r="C6928" s="2" t="str">
        <f>LEFT(表格1[[#This Row],[年月]],4)</f>
        <v>2024</v>
      </c>
      <c r="D6928" s="2" t="str">
        <f>RIGHT(表格1[[#This Row],[年月]],2)</f>
        <v>04</v>
      </c>
      <c r="E6928" s="5">
        <v>9007000</v>
      </c>
      <c r="F6928" s="2" t="str">
        <f>VLOOKUP(TEXT(表格1[[#This Row],[地區]],"00000000"),縣市代碼,2,0)</f>
        <v>連江縣</v>
      </c>
      <c r="G6928" s="2" t="s">
        <v>7</v>
      </c>
      <c r="H6928" s="13">
        <v>10390</v>
      </c>
      <c r="I6928" s="14">
        <v>14720049</v>
      </c>
      <c r="J6928" s="14">
        <f>表格1[[#This Row],[信用卡交易筆數]]/1000</f>
        <v>10.39</v>
      </c>
      <c r="K6928" s="14">
        <f>表格1[[#This Row],[信用卡交易金額'[新臺幣']]]/1000</f>
        <v>14720.049000000001</v>
      </c>
      <c r="L6928" s="14">
        <f>表格1[[#This Row],[信用卡交易金額'[新臺幣']]]/1000000</f>
        <v>14.720048999999999</v>
      </c>
      <c r="M6928" s="14" t="str" cm="1">
        <f t="array" ref="M6928">_xlfn.TEXTJOIN("", TRUE, _xlfn.XLOOKUP(TRUE, VALUE(表格1[[#This Row],[年月]]) &lt;= VALUE($R$8:$R$12), $Q$8:$Q$12)) &amp; "年度"</f>
        <v>2024年度</v>
      </c>
    </row>
    <row r="6929" spans="1:13" x14ac:dyDescent="0.3">
      <c r="A6929" s="2">
        <v>202404</v>
      </c>
      <c r="B6929" s="19">
        <f>DATE(表格1[[#This Row],[年]],表格1[[#This Row],[月]],1)</f>
        <v>45383</v>
      </c>
      <c r="C6929" s="2" t="str">
        <f>LEFT(表格1[[#This Row],[年月]],4)</f>
        <v>2024</v>
      </c>
      <c r="D6929" s="2" t="str">
        <f>RIGHT(表格1[[#This Row],[年月]],2)</f>
        <v>04</v>
      </c>
      <c r="E6929" s="5">
        <v>9007000</v>
      </c>
      <c r="F6929" s="2" t="str">
        <f>VLOOKUP(TEXT(表格1[[#This Row],[地區]],"00000000"),縣市代碼,2,0)</f>
        <v>連江縣</v>
      </c>
      <c r="G6929" s="2" t="s">
        <v>8</v>
      </c>
      <c r="H6929" s="13">
        <v>9269</v>
      </c>
      <c r="I6929" s="14">
        <v>11761925</v>
      </c>
      <c r="J6929" s="14">
        <f>表格1[[#This Row],[信用卡交易筆數]]/1000</f>
        <v>9.2690000000000001</v>
      </c>
      <c r="K6929" s="14">
        <f>表格1[[#This Row],[信用卡交易金額'[新臺幣']]]/1000</f>
        <v>11761.924999999999</v>
      </c>
      <c r="L6929" s="14">
        <f>表格1[[#This Row],[信用卡交易金額'[新臺幣']]]/1000000</f>
        <v>11.761925</v>
      </c>
      <c r="M6929" s="14" t="str" cm="1">
        <f t="array" ref="M6929">_xlfn.TEXTJOIN("", TRUE, _xlfn.XLOOKUP(TRUE, VALUE(表格1[[#This Row],[年月]]) &lt;= VALUE($R$8:$R$12), $Q$8:$Q$12)) &amp; "年度"</f>
        <v>2024年度</v>
      </c>
    </row>
    <row r="6930" spans="1:13" x14ac:dyDescent="0.3">
      <c r="A6930" s="2">
        <v>202404</v>
      </c>
      <c r="B6930" s="19">
        <f>DATE(表格1[[#This Row],[年]],表格1[[#This Row],[月]],1)</f>
        <v>45383</v>
      </c>
      <c r="C6930" s="2" t="str">
        <f>LEFT(表格1[[#This Row],[年月]],4)</f>
        <v>2024</v>
      </c>
      <c r="D6930" s="2" t="str">
        <f>RIGHT(表格1[[#This Row],[年月]],2)</f>
        <v>04</v>
      </c>
      <c r="E6930" s="5">
        <v>9007000</v>
      </c>
      <c r="F6930" s="2" t="str">
        <f>VLOOKUP(TEXT(表格1[[#This Row],[地區]],"00000000"),縣市代碼,2,0)</f>
        <v>連江縣</v>
      </c>
      <c r="G6930" s="2" t="s">
        <v>9</v>
      </c>
      <c r="H6930" s="13">
        <v>13772</v>
      </c>
      <c r="I6930" s="14">
        <v>14546947</v>
      </c>
      <c r="J6930" s="14">
        <f>表格1[[#This Row],[信用卡交易筆數]]/1000</f>
        <v>13.772</v>
      </c>
      <c r="K6930" s="14">
        <f>表格1[[#This Row],[信用卡交易金額'[新臺幣']]]/1000</f>
        <v>14546.947</v>
      </c>
      <c r="L6930" s="14">
        <f>表格1[[#This Row],[信用卡交易金額'[新臺幣']]]/1000000</f>
        <v>14.546946999999999</v>
      </c>
      <c r="M6930" s="14" t="str" cm="1">
        <f t="array" ref="M6930">_xlfn.TEXTJOIN("", TRUE, _xlfn.XLOOKUP(TRUE, VALUE(表格1[[#This Row],[年月]]) &lt;= VALUE($R$8:$R$12), $Q$8:$Q$12)) &amp; "年度"</f>
        <v>2024年度</v>
      </c>
    </row>
    <row r="6931" spans="1:13" x14ac:dyDescent="0.3">
      <c r="A6931" s="2">
        <v>202404</v>
      </c>
      <c r="B6931" s="19">
        <f>DATE(表格1[[#This Row],[年]],表格1[[#This Row],[月]],1)</f>
        <v>45383</v>
      </c>
      <c r="C6931" s="2" t="str">
        <f>LEFT(表格1[[#This Row],[年月]],4)</f>
        <v>2024</v>
      </c>
      <c r="D6931" s="2" t="str">
        <f>RIGHT(表格1[[#This Row],[年月]],2)</f>
        <v>04</v>
      </c>
      <c r="E6931" s="5">
        <v>9007000</v>
      </c>
      <c r="F6931" s="2" t="str">
        <f>VLOOKUP(TEXT(表格1[[#This Row],[地區]],"00000000"),縣市代碼,2,0)</f>
        <v>連江縣</v>
      </c>
      <c r="G6931" s="2" t="s">
        <v>10</v>
      </c>
      <c r="H6931" s="13">
        <v>7298</v>
      </c>
      <c r="I6931" s="14">
        <v>19494837</v>
      </c>
      <c r="J6931" s="14">
        <f>表格1[[#This Row],[信用卡交易筆數]]/1000</f>
        <v>7.298</v>
      </c>
      <c r="K6931" s="14">
        <f>表格1[[#This Row],[信用卡交易金額'[新臺幣']]]/1000</f>
        <v>19494.837</v>
      </c>
      <c r="L6931" s="14">
        <f>表格1[[#This Row],[信用卡交易金額'[新臺幣']]]/1000000</f>
        <v>19.494837</v>
      </c>
      <c r="M6931" s="14" t="str" cm="1">
        <f t="array" ref="M6931">_xlfn.TEXTJOIN("", TRUE, _xlfn.XLOOKUP(TRUE, VALUE(表格1[[#This Row],[年月]]) &lt;= VALUE($R$8:$R$12), $Q$8:$Q$12)) &amp; "年度"</f>
        <v>2024年度</v>
      </c>
    </row>
    <row r="6932" spans="1:13" x14ac:dyDescent="0.3">
      <c r="A6932" s="2">
        <v>202405</v>
      </c>
      <c r="B6932" s="19">
        <f>DATE(表格1[[#This Row],[年]],表格1[[#This Row],[月]],1)</f>
        <v>45413</v>
      </c>
      <c r="C6932" s="2" t="str">
        <f>LEFT(表格1[[#This Row],[年月]],4)</f>
        <v>2024</v>
      </c>
      <c r="D6932" s="2" t="str">
        <f>RIGHT(表格1[[#This Row],[年月]],2)</f>
        <v>05</v>
      </c>
      <c r="E6932" s="5">
        <v>63000000</v>
      </c>
      <c r="F6932" s="2" t="str">
        <f>VLOOKUP(TEXT(表格1[[#This Row],[地區]],"00000000"),縣市代碼,2,0)</f>
        <v>臺北市</v>
      </c>
      <c r="G6932" s="2" t="s">
        <v>4</v>
      </c>
      <c r="H6932" s="13">
        <v>14552226</v>
      </c>
      <c r="I6932" s="14">
        <v>8395840155</v>
      </c>
      <c r="J6932" s="14">
        <f>表格1[[#This Row],[信用卡交易筆數]]/1000</f>
        <v>14552.226000000001</v>
      </c>
      <c r="K6932" s="14">
        <f>表格1[[#This Row],[信用卡交易金額'[新臺幣']]]/1000</f>
        <v>8395840.1549999993</v>
      </c>
      <c r="L6932" s="14">
        <f>表格1[[#This Row],[信用卡交易金額'[新臺幣']]]/1000000</f>
        <v>8395.8401549999999</v>
      </c>
      <c r="M6932" s="14" t="str" cm="1">
        <f t="array" ref="M6932">_xlfn.TEXTJOIN("", TRUE, _xlfn.XLOOKUP(TRUE, VALUE(表格1[[#This Row],[年月]]) &lt;= VALUE($R$8:$R$12), $Q$8:$Q$12)) &amp; "年度"</f>
        <v>2024年度</v>
      </c>
    </row>
    <row r="6933" spans="1:13" x14ac:dyDescent="0.3">
      <c r="A6933" s="2">
        <v>202405</v>
      </c>
      <c r="B6933" s="19">
        <f>DATE(表格1[[#This Row],[年]],表格1[[#This Row],[月]],1)</f>
        <v>45413</v>
      </c>
      <c r="C6933" s="2" t="str">
        <f>LEFT(表格1[[#This Row],[年月]],4)</f>
        <v>2024</v>
      </c>
      <c r="D6933" s="2" t="str">
        <f>RIGHT(表格1[[#This Row],[年月]],2)</f>
        <v>05</v>
      </c>
      <c r="E6933" s="5">
        <v>63000000</v>
      </c>
      <c r="F6933" s="2" t="str">
        <f>VLOOKUP(TEXT(表格1[[#This Row],[地區]],"00000000"),縣市代碼,2,0)</f>
        <v>臺北市</v>
      </c>
      <c r="G6933" s="2" t="s">
        <v>5</v>
      </c>
      <c r="H6933" s="13">
        <v>719519</v>
      </c>
      <c r="I6933" s="14">
        <v>2913004451</v>
      </c>
      <c r="J6933" s="14">
        <f>表格1[[#This Row],[信用卡交易筆數]]/1000</f>
        <v>719.51900000000001</v>
      </c>
      <c r="K6933" s="14">
        <f>表格1[[#This Row],[信用卡交易金額'[新臺幣']]]/1000</f>
        <v>2913004.4509999999</v>
      </c>
      <c r="L6933" s="14">
        <f>表格1[[#This Row],[信用卡交易金額'[新臺幣']]]/1000000</f>
        <v>2913.0044509999998</v>
      </c>
      <c r="M6933" s="14" t="str" cm="1">
        <f t="array" ref="M6933">_xlfn.TEXTJOIN("", TRUE, _xlfn.XLOOKUP(TRUE, VALUE(表格1[[#This Row],[年月]]) &lt;= VALUE($R$8:$R$12), $Q$8:$Q$12)) &amp; "年度"</f>
        <v>2024年度</v>
      </c>
    </row>
    <row r="6934" spans="1:13" x14ac:dyDescent="0.3">
      <c r="A6934" s="2">
        <v>202405</v>
      </c>
      <c r="B6934" s="19">
        <f>DATE(表格1[[#This Row],[年]],表格1[[#This Row],[月]],1)</f>
        <v>45413</v>
      </c>
      <c r="C6934" s="2" t="str">
        <f>LEFT(表格1[[#This Row],[年月]],4)</f>
        <v>2024</v>
      </c>
      <c r="D6934" s="2" t="str">
        <f>RIGHT(表格1[[#This Row],[年月]],2)</f>
        <v>05</v>
      </c>
      <c r="E6934" s="5">
        <v>63000000</v>
      </c>
      <c r="F6934" s="2" t="str">
        <f>VLOOKUP(TEXT(表格1[[#This Row],[地區]],"00000000"),縣市代碼,2,0)</f>
        <v>臺北市</v>
      </c>
      <c r="G6934" s="2" t="s">
        <v>6</v>
      </c>
      <c r="H6934" s="13">
        <v>922868</v>
      </c>
      <c r="I6934" s="14">
        <v>4342334488</v>
      </c>
      <c r="J6934" s="14">
        <f>表格1[[#This Row],[信用卡交易筆數]]/1000</f>
        <v>922.86800000000005</v>
      </c>
      <c r="K6934" s="14">
        <f>表格1[[#This Row],[信用卡交易金額'[新臺幣']]]/1000</f>
        <v>4342334.4879999999</v>
      </c>
      <c r="L6934" s="14">
        <f>表格1[[#This Row],[信用卡交易金額'[新臺幣']]]/1000000</f>
        <v>4342.3344880000004</v>
      </c>
      <c r="M6934" s="14" t="str" cm="1">
        <f t="array" ref="M6934">_xlfn.TEXTJOIN("", TRUE, _xlfn.XLOOKUP(TRUE, VALUE(表格1[[#This Row],[年月]]) &lt;= VALUE($R$8:$R$12), $Q$8:$Q$12)) &amp; "年度"</f>
        <v>2024年度</v>
      </c>
    </row>
    <row r="6935" spans="1:13" x14ac:dyDescent="0.3">
      <c r="A6935" s="2">
        <v>202405</v>
      </c>
      <c r="B6935" s="19">
        <f>DATE(表格1[[#This Row],[年]],表格1[[#This Row],[月]],1)</f>
        <v>45413</v>
      </c>
      <c r="C6935" s="2" t="str">
        <f>LEFT(表格1[[#This Row],[年月]],4)</f>
        <v>2024</v>
      </c>
      <c r="D6935" s="2" t="str">
        <f>RIGHT(表格1[[#This Row],[年月]],2)</f>
        <v>05</v>
      </c>
      <c r="E6935" s="5">
        <v>63000000</v>
      </c>
      <c r="F6935" s="2" t="str">
        <f>VLOOKUP(TEXT(表格1[[#This Row],[地區]],"00000000"),縣市代碼,2,0)</f>
        <v>臺北市</v>
      </c>
      <c r="G6935" s="2" t="s">
        <v>7</v>
      </c>
      <c r="H6935" s="13">
        <v>5578308</v>
      </c>
      <c r="I6935" s="14">
        <v>6441299311</v>
      </c>
      <c r="J6935" s="14">
        <f>表格1[[#This Row],[信用卡交易筆數]]/1000</f>
        <v>5578.308</v>
      </c>
      <c r="K6935" s="14">
        <f>表格1[[#This Row],[信用卡交易金額'[新臺幣']]]/1000</f>
        <v>6441299.3109999998</v>
      </c>
      <c r="L6935" s="14">
        <f>表格1[[#This Row],[信用卡交易金額'[新臺幣']]]/1000000</f>
        <v>6441.2993109999998</v>
      </c>
      <c r="M6935" s="14" t="str" cm="1">
        <f t="array" ref="M6935">_xlfn.TEXTJOIN("", TRUE, _xlfn.XLOOKUP(TRUE, VALUE(表格1[[#This Row],[年月]]) &lt;= VALUE($R$8:$R$12), $Q$8:$Q$12)) &amp; "年度"</f>
        <v>2024年度</v>
      </c>
    </row>
    <row r="6936" spans="1:13" x14ac:dyDescent="0.3">
      <c r="A6936" s="2">
        <v>202405</v>
      </c>
      <c r="B6936" s="19">
        <f>DATE(表格1[[#This Row],[年]],表格1[[#This Row],[月]],1)</f>
        <v>45413</v>
      </c>
      <c r="C6936" s="2" t="str">
        <f>LEFT(表格1[[#This Row],[年月]],4)</f>
        <v>2024</v>
      </c>
      <c r="D6936" s="2" t="str">
        <f>RIGHT(表格1[[#This Row],[年月]],2)</f>
        <v>05</v>
      </c>
      <c r="E6936" s="5">
        <v>63000000</v>
      </c>
      <c r="F6936" s="2" t="str">
        <f>VLOOKUP(TEXT(表格1[[#This Row],[地區]],"00000000"),縣市代碼,2,0)</f>
        <v>臺北市</v>
      </c>
      <c r="G6936" s="2" t="s">
        <v>8</v>
      </c>
      <c r="H6936" s="13">
        <v>4410266</v>
      </c>
      <c r="I6936" s="14">
        <v>12131078957</v>
      </c>
      <c r="J6936" s="14">
        <f>表格1[[#This Row],[信用卡交易筆數]]/1000</f>
        <v>4410.2659999999996</v>
      </c>
      <c r="K6936" s="14">
        <f>表格1[[#This Row],[信用卡交易金額'[新臺幣']]]/1000</f>
        <v>12131078.957</v>
      </c>
      <c r="L6936" s="14">
        <f>表格1[[#This Row],[信用卡交易金額'[新臺幣']]]/1000000</f>
        <v>12131.078957</v>
      </c>
      <c r="M6936" s="14" t="str" cm="1">
        <f t="array" ref="M6936">_xlfn.TEXTJOIN("", TRUE, _xlfn.XLOOKUP(TRUE, VALUE(表格1[[#This Row],[年月]]) &lt;= VALUE($R$8:$R$12), $Q$8:$Q$12)) &amp; "年度"</f>
        <v>2024年度</v>
      </c>
    </row>
    <row r="6937" spans="1:13" x14ac:dyDescent="0.3">
      <c r="A6937" s="2">
        <v>202405</v>
      </c>
      <c r="B6937" s="19">
        <f>DATE(表格1[[#This Row],[年]],表格1[[#This Row],[月]],1)</f>
        <v>45413</v>
      </c>
      <c r="C6937" s="2" t="str">
        <f>LEFT(表格1[[#This Row],[年月]],4)</f>
        <v>2024</v>
      </c>
      <c r="D6937" s="2" t="str">
        <f>RIGHT(表格1[[#This Row],[年月]],2)</f>
        <v>05</v>
      </c>
      <c r="E6937" s="5">
        <v>63000000</v>
      </c>
      <c r="F6937" s="2" t="str">
        <f>VLOOKUP(TEXT(表格1[[#This Row],[地區]],"00000000"),縣市代碼,2,0)</f>
        <v>臺北市</v>
      </c>
      <c r="G6937" s="2" t="s">
        <v>9</v>
      </c>
      <c r="H6937" s="13">
        <v>9821506</v>
      </c>
      <c r="I6937" s="14">
        <v>13736968210</v>
      </c>
      <c r="J6937" s="14">
        <f>表格1[[#This Row],[信用卡交易筆數]]/1000</f>
        <v>9821.5059999999994</v>
      </c>
      <c r="K6937" s="14">
        <f>表格1[[#This Row],[信用卡交易金額'[新臺幣']]]/1000</f>
        <v>13736968.210000001</v>
      </c>
      <c r="L6937" s="14">
        <f>表格1[[#This Row],[信用卡交易金額'[新臺幣']]]/1000000</f>
        <v>13736.968210000001</v>
      </c>
      <c r="M6937" s="14" t="str" cm="1">
        <f t="array" ref="M6937">_xlfn.TEXTJOIN("", TRUE, _xlfn.XLOOKUP(TRUE, VALUE(表格1[[#This Row],[年月]]) &lt;= VALUE($R$8:$R$12), $Q$8:$Q$12)) &amp; "年度"</f>
        <v>2024年度</v>
      </c>
    </row>
    <row r="6938" spans="1:13" x14ac:dyDescent="0.3">
      <c r="A6938" s="2">
        <v>202405</v>
      </c>
      <c r="B6938" s="19">
        <f>DATE(表格1[[#This Row],[年]],表格1[[#This Row],[月]],1)</f>
        <v>45413</v>
      </c>
      <c r="C6938" s="2" t="str">
        <f>LEFT(表格1[[#This Row],[年月]],4)</f>
        <v>2024</v>
      </c>
      <c r="D6938" s="2" t="str">
        <f>RIGHT(表格1[[#This Row],[年月]],2)</f>
        <v>05</v>
      </c>
      <c r="E6938" s="5">
        <v>63000000</v>
      </c>
      <c r="F6938" s="2" t="str">
        <f>VLOOKUP(TEXT(表格1[[#This Row],[地區]],"00000000"),縣市代碼,2,0)</f>
        <v>臺北市</v>
      </c>
      <c r="G6938" s="2" t="s">
        <v>10</v>
      </c>
      <c r="H6938" s="13">
        <v>5047795</v>
      </c>
      <c r="I6938" s="14">
        <v>92111012867</v>
      </c>
      <c r="J6938" s="14">
        <f>表格1[[#This Row],[信用卡交易筆數]]/1000</f>
        <v>5047.7950000000001</v>
      </c>
      <c r="K6938" s="14">
        <f>表格1[[#This Row],[信用卡交易金額'[新臺幣']]]/1000</f>
        <v>92111012.866999999</v>
      </c>
      <c r="L6938" s="14">
        <f>表格1[[#This Row],[信用卡交易金額'[新臺幣']]]/1000000</f>
        <v>92111.012866999998</v>
      </c>
      <c r="M6938" s="14" t="str" cm="1">
        <f t="array" ref="M6938">_xlfn.TEXTJOIN("", TRUE, _xlfn.XLOOKUP(TRUE, VALUE(表格1[[#This Row],[年月]]) &lt;= VALUE($R$8:$R$12), $Q$8:$Q$12)) &amp; "年度"</f>
        <v>2024年度</v>
      </c>
    </row>
    <row r="6939" spans="1:13" x14ac:dyDescent="0.3">
      <c r="A6939" s="2">
        <v>202405</v>
      </c>
      <c r="B6939" s="19">
        <f>DATE(表格1[[#This Row],[年]],表格1[[#This Row],[月]],1)</f>
        <v>45413</v>
      </c>
      <c r="C6939" s="2" t="str">
        <f>LEFT(表格1[[#This Row],[年月]],4)</f>
        <v>2024</v>
      </c>
      <c r="D6939" s="2" t="str">
        <f>RIGHT(表格1[[#This Row],[年月]],2)</f>
        <v>05</v>
      </c>
      <c r="E6939" s="5">
        <v>65000000</v>
      </c>
      <c r="F6939" s="2" t="str">
        <f>VLOOKUP(TEXT(表格1[[#This Row],[地區]],"00000000"),縣市代碼,2,0)</f>
        <v>新北市</v>
      </c>
      <c r="G6939" s="2" t="s">
        <v>4</v>
      </c>
      <c r="H6939" s="13">
        <v>16696104</v>
      </c>
      <c r="I6939" s="14">
        <v>8193572002</v>
      </c>
      <c r="J6939" s="14">
        <f>表格1[[#This Row],[信用卡交易筆數]]/1000</f>
        <v>16696.103999999999</v>
      </c>
      <c r="K6939" s="14">
        <f>表格1[[#This Row],[信用卡交易金額'[新臺幣']]]/1000</f>
        <v>8193572.0020000003</v>
      </c>
      <c r="L6939" s="14">
        <f>表格1[[#This Row],[信用卡交易金額'[新臺幣']]]/1000000</f>
        <v>8193.5720020000008</v>
      </c>
      <c r="M6939" s="14" t="str" cm="1">
        <f t="array" ref="M6939">_xlfn.TEXTJOIN("", TRUE, _xlfn.XLOOKUP(TRUE, VALUE(表格1[[#This Row],[年月]]) &lt;= VALUE($R$8:$R$12), $Q$8:$Q$12)) &amp; "年度"</f>
        <v>2024年度</v>
      </c>
    </row>
    <row r="6940" spans="1:13" x14ac:dyDescent="0.3">
      <c r="A6940" s="2">
        <v>202405</v>
      </c>
      <c r="B6940" s="19">
        <f>DATE(表格1[[#This Row],[年]],表格1[[#This Row],[月]],1)</f>
        <v>45413</v>
      </c>
      <c r="C6940" s="2" t="str">
        <f>LEFT(表格1[[#This Row],[年月]],4)</f>
        <v>2024</v>
      </c>
      <c r="D6940" s="2" t="str">
        <f>RIGHT(表格1[[#This Row],[年月]],2)</f>
        <v>05</v>
      </c>
      <c r="E6940" s="5">
        <v>65000000</v>
      </c>
      <c r="F6940" s="2" t="str">
        <f>VLOOKUP(TEXT(表格1[[#This Row],[地區]],"00000000"),縣市代碼,2,0)</f>
        <v>新北市</v>
      </c>
      <c r="G6940" s="2" t="s">
        <v>5</v>
      </c>
      <c r="H6940" s="13">
        <v>924188</v>
      </c>
      <c r="I6940" s="14">
        <v>2728720638</v>
      </c>
      <c r="J6940" s="14">
        <f>表格1[[#This Row],[信用卡交易筆數]]/1000</f>
        <v>924.18799999999999</v>
      </c>
      <c r="K6940" s="14">
        <f>表格1[[#This Row],[信用卡交易金額'[新臺幣']]]/1000</f>
        <v>2728720.6379999998</v>
      </c>
      <c r="L6940" s="14">
        <f>表格1[[#This Row],[信用卡交易金額'[新臺幣']]]/1000000</f>
        <v>2728.7206379999998</v>
      </c>
      <c r="M6940" s="14" t="str" cm="1">
        <f t="array" ref="M6940">_xlfn.TEXTJOIN("", TRUE, _xlfn.XLOOKUP(TRUE, VALUE(表格1[[#This Row],[年月]]) &lt;= VALUE($R$8:$R$12), $Q$8:$Q$12)) &amp; "年度"</f>
        <v>2024年度</v>
      </c>
    </row>
    <row r="6941" spans="1:13" x14ac:dyDescent="0.3">
      <c r="A6941" s="2">
        <v>202405</v>
      </c>
      <c r="B6941" s="19">
        <f>DATE(表格1[[#This Row],[年]],表格1[[#This Row],[月]],1)</f>
        <v>45413</v>
      </c>
      <c r="C6941" s="2" t="str">
        <f>LEFT(表格1[[#This Row],[年月]],4)</f>
        <v>2024</v>
      </c>
      <c r="D6941" s="2" t="str">
        <f>RIGHT(表格1[[#This Row],[年月]],2)</f>
        <v>05</v>
      </c>
      <c r="E6941" s="5">
        <v>65000000</v>
      </c>
      <c r="F6941" s="2" t="str">
        <f>VLOOKUP(TEXT(表格1[[#This Row],[地區]],"00000000"),縣市代碼,2,0)</f>
        <v>新北市</v>
      </c>
      <c r="G6941" s="2" t="s">
        <v>6</v>
      </c>
      <c r="H6941" s="13">
        <v>1227121</v>
      </c>
      <c r="I6941" s="14">
        <v>4075959579</v>
      </c>
      <c r="J6941" s="14">
        <f>表格1[[#This Row],[信用卡交易筆數]]/1000</f>
        <v>1227.1210000000001</v>
      </c>
      <c r="K6941" s="14">
        <f>表格1[[#This Row],[信用卡交易金額'[新臺幣']]]/1000</f>
        <v>4075959.5789999999</v>
      </c>
      <c r="L6941" s="14">
        <f>表格1[[#This Row],[信用卡交易金額'[新臺幣']]]/1000000</f>
        <v>4075.9595789999998</v>
      </c>
      <c r="M6941" s="14" t="str" cm="1">
        <f t="array" ref="M6941">_xlfn.TEXTJOIN("", TRUE, _xlfn.XLOOKUP(TRUE, VALUE(表格1[[#This Row],[年月]]) &lt;= VALUE($R$8:$R$12), $Q$8:$Q$12)) &amp; "年度"</f>
        <v>2024年度</v>
      </c>
    </row>
    <row r="6942" spans="1:13" x14ac:dyDescent="0.3">
      <c r="A6942" s="2">
        <v>202405</v>
      </c>
      <c r="B6942" s="19">
        <f>DATE(表格1[[#This Row],[年]],表格1[[#This Row],[月]],1)</f>
        <v>45413</v>
      </c>
      <c r="C6942" s="2" t="str">
        <f>LEFT(表格1[[#This Row],[年月]],4)</f>
        <v>2024</v>
      </c>
      <c r="D6942" s="2" t="str">
        <f>RIGHT(表格1[[#This Row],[年月]],2)</f>
        <v>05</v>
      </c>
      <c r="E6942" s="5">
        <v>65000000</v>
      </c>
      <c r="F6942" s="2" t="str">
        <f>VLOOKUP(TEXT(表格1[[#This Row],[地區]],"00000000"),縣市代碼,2,0)</f>
        <v>新北市</v>
      </c>
      <c r="G6942" s="2" t="s">
        <v>7</v>
      </c>
      <c r="H6942" s="13">
        <v>6978087</v>
      </c>
      <c r="I6942" s="14">
        <v>7233724638</v>
      </c>
      <c r="J6942" s="14">
        <f>表格1[[#This Row],[信用卡交易筆數]]/1000</f>
        <v>6978.0870000000004</v>
      </c>
      <c r="K6942" s="14">
        <f>表格1[[#This Row],[信用卡交易金額'[新臺幣']]]/1000</f>
        <v>7233724.6380000003</v>
      </c>
      <c r="L6942" s="14">
        <f>表格1[[#This Row],[信用卡交易金額'[新臺幣']]]/1000000</f>
        <v>7233.7246379999997</v>
      </c>
      <c r="M6942" s="14" t="str" cm="1">
        <f t="array" ref="M6942">_xlfn.TEXTJOIN("", TRUE, _xlfn.XLOOKUP(TRUE, VALUE(表格1[[#This Row],[年月]]) &lt;= VALUE($R$8:$R$12), $Q$8:$Q$12)) &amp; "年度"</f>
        <v>2024年度</v>
      </c>
    </row>
    <row r="6943" spans="1:13" x14ac:dyDescent="0.3">
      <c r="A6943" s="2">
        <v>202405</v>
      </c>
      <c r="B6943" s="19">
        <f>DATE(表格1[[#This Row],[年]],表格1[[#This Row],[月]],1)</f>
        <v>45413</v>
      </c>
      <c r="C6943" s="2" t="str">
        <f>LEFT(表格1[[#This Row],[年月]],4)</f>
        <v>2024</v>
      </c>
      <c r="D6943" s="2" t="str">
        <f>RIGHT(表格1[[#This Row],[年月]],2)</f>
        <v>05</v>
      </c>
      <c r="E6943" s="5">
        <v>65000000</v>
      </c>
      <c r="F6943" s="2" t="str">
        <f>VLOOKUP(TEXT(表格1[[#This Row],[地區]],"00000000"),縣市代碼,2,0)</f>
        <v>新北市</v>
      </c>
      <c r="G6943" s="2" t="s">
        <v>8</v>
      </c>
      <c r="H6943" s="13">
        <v>5629459</v>
      </c>
      <c r="I6943" s="14">
        <v>11841819975</v>
      </c>
      <c r="J6943" s="14">
        <f>表格1[[#This Row],[信用卡交易筆數]]/1000</f>
        <v>5629.4589999999998</v>
      </c>
      <c r="K6943" s="14">
        <f>表格1[[#This Row],[信用卡交易金額'[新臺幣']]]/1000</f>
        <v>11841819.975</v>
      </c>
      <c r="L6943" s="14">
        <f>表格1[[#This Row],[信用卡交易金額'[新臺幣']]]/1000000</f>
        <v>11841.819975</v>
      </c>
      <c r="M6943" s="14" t="str" cm="1">
        <f t="array" ref="M6943">_xlfn.TEXTJOIN("", TRUE, _xlfn.XLOOKUP(TRUE, VALUE(表格1[[#This Row],[年月]]) &lt;= VALUE($R$8:$R$12), $Q$8:$Q$12)) &amp; "年度"</f>
        <v>2024年度</v>
      </c>
    </row>
    <row r="6944" spans="1:13" x14ac:dyDescent="0.3">
      <c r="A6944" s="2">
        <v>202405</v>
      </c>
      <c r="B6944" s="19">
        <f>DATE(表格1[[#This Row],[年]],表格1[[#This Row],[月]],1)</f>
        <v>45413</v>
      </c>
      <c r="C6944" s="2" t="str">
        <f>LEFT(表格1[[#This Row],[年月]],4)</f>
        <v>2024</v>
      </c>
      <c r="D6944" s="2" t="str">
        <f>RIGHT(表格1[[#This Row],[年月]],2)</f>
        <v>05</v>
      </c>
      <c r="E6944" s="5">
        <v>65000000</v>
      </c>
      <c r="F6944" s="2" t="str">
        <f>VLOOKUP(TEXT(表格1[[#This Row],[地區]],"00000000"),縣市代碼,2,0)</f>
        <v>新北市</v>
      </c>
      <c r="G6944" s="2" t="s">
        <v>9</v>
      </c>
      <c r="H6944" s="13">
        <v>12904007</v>
      </c>
      <c r="I6944" s="14">
        <v>15673442940</v>
      </c>
      <c r="J6944" s="14">
        <f>表格1[[#This Row],[信用卡交易筆數]]/1000</f>
        <v>12904.007</v>
      </c>
      <c r="K6944" s="14">
        <f>表格1[[#This Row],[信用卡交易金額'[新臺幣']]]/1000</f>
        <v>15673442.939999999</v>
      </c>
      <c r="L6944" s="14">
        <f>表格1[[#This Row],[信用卡交易金額'[新臺幣']]]/1000000</f>
        <v>15673.442940000001</v>
      </c>
      <c r="M6944" s="14" t="str" cm="1">
        <f t="array" ref="M6944">_xlfn.TEXTJOIN("", TRUE, _xlfn.XLOOKUP(TRUE, VALUE(表格1[[#This Row],[年月]]) &lt;= VALUE($R$8:$R$12), $Q$8:$Q$12)) &amp; "年度"</f>
        <v>2024年度</v>
      </c>
    </row>
    <row r="6945" spans="1:13" x14ac:dyDescent="0.3">
      <c r="A6945" s="2">
        <v>202405</v>
      </c>
      <c r="B6945" s="19">
        <f>DATE(表格1[[#This Row],[年]],表格1[[#This Row],[月]],1)</f>
        <v>45413</v>
      </c>
      <c r="C6945" s="2" t="str">
        <f>LEFT(表格1[[#This Row],[年月]],4)</f>
        <v>2024</v>
      </c>
      <c r="D6945" s="2" t="str">
        <f>RIGHT(表格1[[#This Row],[年月]],2)</f>
        <v>05</v>
      </c>
      <c r="E6945" s="5">
        <v>65000000</v>
      </c>
      <c r="F6945" s="2" t="str">
        <f>VLOOKUP(TEXT(表格1[[#This Row],[地區]],"00000000"),縣市代碼,2,0)</f>
        <v>新北市</v>
      </c>
      <c r="G6945" s="2" t="s">
        <v>10</v>
      </c>
      <c r="H6945" s="13">
        <v>6862473</v>
      </c>
      <c r="I6945" s="14">
        <v>56357244120</v>
      </c>
      <c r="J6945" s="14">
        <f>表格1[[#This Row],[信用卡交易筆數]]/1000</f>
        <v>6862.473</v>
      </c>
      <c r="K6945" s="14">
        <f>表格1[[#This Row],[信用卡交易金額'[新臺幣']]]/1000</f>
        <v>56357244.119999997</v>
      </c>
      <c r="L6945" s="14">
        <f>表格1[[#This Row],[信用卡交易金額'[新臺幣']]]/1000000</f>
        <v>56357.244120000003</v>
      </c>
      <c r="M6945" s="14" t="str" cm="1">
        <f t="array" ref="M6945">_xlfn.TEXTJOIN("", TRUE, _xlfn.XLOOKUP(TRUE, VALUE(表格1[[#This Row],[年月]]) &lt;= VALUE($R$8:$R$12), $Q$8:$Q$12)) &amp; "年度"</f>
        <v>2024年度</v>
      </c>
    </row>
    <row r="6946" spans="1:13" x14ac:dyDescent="0.3">
      <c r="A6946" s="2">
        <v>202405</v>
      </c>
      <c r="B6946" s="19">
        <f>DATE(表格1[[#This Row],[年]],表格1[[#This Row],[月]],1)</f>
        <v>45413</v>
      </c>
      <c r="C6946" s="2" t="str">
        <f>LEFT(表格1[[#This Row],[年月]],4)</f>
        <v>2024</v>
      </c>
      <c r="D6946" s="2" t="str">
        <f>RIGHT(表格1[[#This Row],[年月]],2)</f>
        <v>05</v>
      </c>
      <c r="E6946" s="5">
        <v>68000000</v>
      </c>
      <c r="F6946" s="2" t="str">
        <f>VLOOKUP(TEXT(表格1[[#This Row],[地區]],"00000000"),縣市代碼,2,0)</f>
        <v>桃園市</v>
      </c>
      <c r="G6946" s="2" t="s">
        <v>4</v>
      </c>
      <c r="H6946" s="13">
        <v>7582191</v>
      </c>
      <c r="I6946" s="14">
        <v>3578204035</v>
      </c>
      <c r="J6946" s="14">
        <f>表格1[[#This Row],[信用卡交易筆數]]/1000</f>
        <v>7582.1909999999998</v>
      </c>
      <c r="K6946" s="14">
        <f>表格1[[#This Row],[信用卡交易金額'[新臺幣']]]/1000</f>
        <v>3578204.0350000001</v>
      </c>
      <c r="L6946" s="14">
        <f>表格1[[#This Row],[信用卡交易金額'[新臺幣']]]/1000000</f>
        <v>3578.2040350000002</v>
      </c>
      <c r="M6946" s="14" t="str" cm="1">
        <f t="array" ref="M6946">_xlfn.TEXTJOIN("", TRUE, _xlfn.XLOOKUP(TRUE, VALUE(表格1[[#This Row],[年月]]) &lt;= VALUE($R$8:$R$12), $Q$8:$Q$12)) &amp; "年度"</f>
        <v>2024年度</v>
      </c>
    </row>
    <row r="6947" spans="1:13" x14ac:dyDescent="0.3">
      <c r="A6947" s="2">
        <v>202405</v>
      </c>
      <c r="B6947" s="19">
        <f>DATE(表格1[[#This Row],[年]],表格1[[#This Row],[月]],1)</f>
        <v>45413</v>
      </c>
      <c r="C6947" s="2" t="str">
        <f>LEFT(表格1[[#This Row],[年月]],4)</f>
        <v>2024</v>
      </c>
      <c r="D6947" s="2" t="str">
        <f>RIGHT(表格1[[#This Row],[年月]],2)</f>
        <v>05</v>
      </c>
      <c r="E6947" s="5">
        <v>68000000</v>
      </c>
      <c r="F6947" s="2" t="str">
        <f>VLOOKUP(TEXT(表格1[[#This Row],[地區]],"00000000"),縣市代碼,2,0)</f>
        <v>桃園市</v>
      </c>
      <c r="G6947" s="2" t="s">
        <v>5</v>
      </c>
      <c r="H6947" s="13">
        <v>410149</v>
      </c>
      <c r="I6947" s="14">
        <v>1164777879</v>
      </c>
      <c r="J6947" s="14">
        <f>表格1[[#This Row],[信用卡交易筆數]]/1000</f>
        <v>410.149</v>
      </c>
      <c r="K6947" s="14">
        <f>表格1[[#This Row],[信用卡交易金額'[新臺幣']]]/1000</f>
        <v>1164777.879</v>
      </c>
      <c r="L6947" s="14">
        <f>表格1[[#This Row],[信用卡交易金額'[新臺幣']]]/1000000</f>
        <v>1164.777879</v>
      </c>
      <c r="M6947" s="14" t="str" cm="1">
        <f t="array" ref="M6947">_xlfn.TEXTJOIN("", TRUE, _xlfn.XLOOKUP(TRUE, VALUE(表格1[[#This Row],[年月]]) &lt;= VALUE($R$8:$R$12), $Q$8:$Q$12)) &amp; "年度"</f>
        <v>2024年度</v>
      </c>
    </row>
    <row r="6948" spans="1:13" x14ac:dyDescent="0.3">
      <c r="A6948" s="2">
        <v>202405</v>
      </c>
      <c r="B6948" s="19">
        <f>DATE(表格1[[#This Row],[年]],表格1[[#This Row],[月]],1)</f>
        <v>45413</v>
      </c>
      <c r="C6948" s="2" t="str">
        <f>LEFT(表格1[[#This Row],[年月]],4)</f>
        <v>2024</v>
      </c>
      <c r="D6948" s="2" t="str">
        <f>RIGHT(表格1[[#This Row],[年月]],2)</f>
        <v>05</v>
      </c>
      <c r="E6948" s="5">
        <v>68000000</v>
      </c>
      <c r="F6948" s="2" t="str">
        <f>VLOOKUP(TEXT(表格1[[#This Row],[地區]],"00000000"),縣市代碼,2,0)</f>
        <v>桃園市</v>
      </c>
      <c r="G6948" s="2" t="s">
        <v>6</v>
      </c>
      <c r="H6948" s="13">
        <v>595960</v>
      </c>
      <c r="I6948" s="14">
        <v>1905386650</v>
      </c>
      <c r="J6948" s="14">
        <f>表格1[[#This Row],[信用卡交易筆數]]/1000</f>
        <v>595.96</v>
      </c>
      <c r="K6948" s="14">
        <f>表格1[[#This Row],[信用卡交易金額'[新臺幣']]]/1000</f>
        <v>1905386.65</v>
      </c>
      <c r="L6948" s="14">
        <f>表格1[[#This Row],[信用卡交易金額'[新臺幣']]]/1000000</f>
        <v>1905.3866499999999</v>
      </c>
      <c r="M6948" s="14" t="str" cm="1">
        <f t="array" ref="M6948">_xlfn.TEXTJOIN("", TRUE, _xlfn.XLOOKUP(TRUE, VALUE(表格1[[#This Row],[年月]]) &lt;= VALUE($R$8:$R$12), $Q$8:$Q$12)) &amp; "年度"</f>
        <v>2024年度</v>
      </c>
    </row>
    <row r="6949" spans="1:13" x14ac:dyDescent="0.3">
      <c r="A6949" s="2">
        <v>202405</v>
      </c>
      <c r="B6949" s="19">
        <f>DATE(表格1[[#This Row],[年]],表格1[[#This Row],[月]],1)</f>
        <v>45413</v>
      </c>
      <c r="C6949" s="2" t="str">
        <f>LEFT(表格1[[#This Row],[年月]],4)</f>
        <v>2024</v>
      </c>
      <c r="D6949" s="2" t="str">
        <f>RIGHT(表格1[[#This Row],[年月]],2)</f>
        <v>05</v>
      </c>
      <c r="E6949" s="5">
        <v>68000000</v>
      </c>
      <c r="F6949" s="2" t="str">
        <f>VLOOKUP(TEXT(表格1[[#This Row],[地區]],"00000000"),縣市代碼,2,0)</f>
        <v>桃園市</v>
      </c>
      <c r="G6949" s="2" t="s">
        <v>7</v>
      </c>
      <c r="H6949" s="13">
        <v>3528223</v>
      </c>
      <c r="I6949" s="14">
        <v>4066241294</v>
      </c>
      <c r="J6949" s="14">
        <f>表格1[[#This Row],[信用卡交易筆數]]/1000</f>
        <v>3528.223</v>
      </c>
      <c r="K6949" s="14">
        <f>表格1[[#This Row],[信用卡交易金額'[新臺幣']]]/1000</f>
        <v>4066241.2940000002</v>
      </c>
      <c r="L6949" s="14">
        <f>表格1[[#This Row],[信用卡交易金額'[新臺幣']]]/1000000</f>
        <v>4066.2412939999999</v>
      </c>
      <c r="M6949" s="14" t="str" cm="1">
        <f t="array" ref="M6949">_xlfn.TEXTJOIN("", TRUE, _xlfn.XLOOKUP(TRUE, VALUE(表格1[[#This Row],[年月]]) &lt;= VALUE($R$8:$R$12), $Q$8:$Q$12)) &amp; "年度"</f>
        <v>2024年度</v>
      </c>
    </row>
    <row r="6950" spans="1:13" x14ac:dyDescent="0.3">
      <c r="A6950" s="2">
        <v>202405</v>
      </c>
      <c r="B6950" s="19">
        <f>DATE(表格1[[#This Row],[年]],表格1[[#This Row],[月]],1)</f>
        <v>45413</v>
      </c>
      <c r="C6950" s="2" t="str">
        <f>LEFT(表格1[[#This Row],[年月]],4)</f>
        <v>2024</v>
      </c>
      <c r="D6950" s="2" t="str">
        <f>RIGHT(表格1[[#This Row],[年月]],2)</f>
        <v>05</v>
      </c>
      <c r="E6950" s="5">
        <v>68000000</v>
      </c>
      <c r="F6950" s="2" t="str">
        <f>VLOOKUP(TEXT(表格1[[#This Row],[地區]],"00000000"),縣市代碼,2,0)</f>
        <v>桃園市</v>
      </c>
      <c r="G6950" s="2" t="s">
        <v>8</v>
      </c>
      <c r="H6950" s="13">
        <v>2602939</v>
      </c>
      <c r="I6950" s="14">
        <v>5235635941</v>
      </c>
      <c r="J6950" s="14">
        <f>表格1[[#This Row],[信用卡交易筆數]]/1000</f>
        <v>2602.9389999999999</v>
      </c>
      <c r="K6950" s="14">
        <f>表格1[[#This Row],[信用卡交易金額'[新臺幣']]]/1000</f>
        <v>5235635.9409999996</v>
      </c>
      <c r="L6950" s="14">
        <f>表格1[[#This Row],[信用卡交易金額'[新臺幣']]]/1000000</f>
        <v>5235.6359409999995</v>
      </c>
      <c r="M6950" s="14" t="str" cm="1">
        <f t="array" ref="M6950">_xlfn.TEXTJOIN("", TRUE, _xlfn.XLOOKUP(TRUE, VALUE(表格1[[#This Row],[年月]]) &lt;= VALUE($R$8:$R$12), $Q$8:$Q$12)) &amp; "年度"</f>
        <v>2024年度</v>
      </c>
    </row>
    <row r="6951" spans="1:13" x14ac:dyDescent="0.3">
      <c r="A6951" s="2">
        <v>202405</v>
      </c>
      <c r="B6951" s="19">
        <f>DATE(表格1[[#This Row],[年]],表格1[[#This Row],[月]],1)</f>
        <v>45413</v>
      </c>
      <c r="C6951" s="2" t="str">
        <f>LEFT(表格1[[#This Row],[年月]],4)</f>
        <v>2024</v>
      </c>
      <c r="D6951" s="2" t="str">
        <f>RIGHT(表格1[[#This Row],[年月]],2)</f>
        <v>05</v>
      </c>
      <c r="E6951" s="5">
        <v>68000000</v>
      </c>
      <c r="F6951" s="2" t="str">
        <f>VLOOKUP(TEXT(表格1[[#This Row],[地區]],"00000000"),縣市代碼,2,0)</f>
        <v>桃園市</v>
      </c>
      <c r="G6951" s="2" t="s">
        <v>9</v>
      </c>
      <c r="H6951" s="13">
        <v>5710743</v>
      </c>
      <c r="I6951" s="14">
        <v>7664328238</v>
      </c>
      <c r="J6951" s="14">
        <f>表格1[[#This Row],[信用卡交易筆數]]/1000</f>
        <v>5710.7430000000004</v>
      </c>
      <c r="K6951" s="14">
        <f>表格1[[#This Row],[信用卡交易金額'[新臺幣']]]/1000</f>
        <v>7664328.2379999999</v>
      </c>
      <c r="L6951" s="14">
        <f>表格1[[#This Row],[信用卡交易金額'[新臺幣']]]/1000000</f>
        <v>7664.3282380000001</v>
      </c>
      <c r="M6951" s="14" t="str" cm="1">
        <f t="array" ref="M6951">_xlfn.TEXTJOIN("", TRUE, _xlfn.XLOOKUP(TRUE, VALUE(表格1[[#This Row],[年月]]) &lt;= VALUE($R$8:$R$12), $Q$8:$Q$12)) &amp; "年度"</f>
        <v>2024年度</v>
      </c>
    </row>
    <row r="6952" spans="1:13" x14ac:dyDescent="0.3">
      <c r="A6952" s="2">
        <v>202405</v>
      </c>
      <c r="B6952" s="19">
        <f>DATE(表格1[[#This Row],[年]],表格1[[#This Row],[月]],1)</f>
        <v>45413</v>
      </c>
      <c r="C6952" s="2" t="str">
        <f>LEFT(表格1[[#This Row],[年月]],4)</f>
        <v>2024</v>
      </c>
      <c r="D6952" s="2" t="str">
        <f>RIGHT(表格1[[#This Row],[年月]],2)</f>
        <v>05</v>
      </c>
      <c r="E6952" s="5">
        <v>68000000</v>
      </c>
      <c r="F6952" s="2" t="str">
        <f>VLOOKUP(TEXT(表格1[[#This Row],[地區]],"00000000"),縣市代碼,2,0)</f>
        <v>桃園市</v>
      </c>
      <c r="G6952" s="2" t="s">
        <v>10</v>
      </c>
      <c r="H6952" s="13">
        <v>3281106</v>
      </c>
      <c r="I6952" s="14">
        <v>21519284348</v>
      </c>
      <c r="J6952" s="14">
        <f>表格1[[#This Row],[信用卡交易筆數]]/1000</f>
        <v>3281.1060000000002</v>
      </c>
      <c r="K6952" s="14">
        <f>表格1[[#This Row],[信用卡交易金額'[新臺幣']]]/1000</f>
        <v>21519284.348000001</v>
      </c>
      <c r="L6952" s="14">
        <f>表格1[[#This Row],[信用卡交易金額'[新臺幣']]]/1000000</f>
        <v>21519.284348000001</v>
      </c>
      <c r="M6952" s="14" t="str" cm="1">
        <f t="array" ref="M6952">_xlfn.TEXTJOIN("", TRUE, _xlfn.XLOOKUP(TRUE, VALUE(表格1[[#This Row],[年月]]) &lt;= VALUE($R$8:$R$12), $Q$8:$Q$12)) &amp; "年度"</f>
        <v>2024年度</v>
      </c>
    </row>
    <row r="6953" spans="1:13" x14ac:dyDescent="0.3">
      <c r="A6953" s="2">
        <v>202405</v>
      </c>
      <c r="B6953" s="19">
        <f>DATE(表格1[[#This Row],[年]],表格1[[#This Row],[月]],1)</f>
        <v>45413</v>
      </c>
      <c r="C6953" s="2" t="str">
        <f>LEFT(表格1[[#This Row],[年月]],4)</f>
        <v>2024</v>
      </c>
      <c r="D6953" s="2" t="str">
        <f>RIGHT(表格1[[#This Row],[年月]],2)</f>
        <v>05</v>
      </c>
      <c r="E6953" s="5">
        <v>10004000</v>
      </c>
      <c r="F6953" s="2" t="str">
        <f>VLOOKUP(TEXT(表格1[[#This Row],[地區]],"00000000"),縣市代碼,2,0)</f>
        <v>新竹縣</v>
      </c>
      <c r="G6953" s="2" t="s">
        <v>4</v>
      </c>
      <c r="H6953" s="13">
        <v>2221797</v>
      </c>
      <c r="I6953" s="14">
        <v>1124852868</v>
      </c>
      <c r="J6953" s="14">
        <f>表格1[[#This Row],[信用卡交易筆數]]/1000</f>
        <v>2221.797</v>
      </c>
      <c r="K6953" s="14">
        <f>表格1[[#This Row],[信用卡交易金額'[新臺幣']]]/1000</f>
        <v>1124852.868</v>
      </c>
      <c r="L6953" s="14">
        <f>表格1[[#This Row],[信用卡交易金額'[新臺幣']]]/1000000</f>
        <v>1124.8528679999999</v>
      </c>
      <c r="M6953" s="14" t="str" cm="1">
        <f t="array" ref="M6953">_xlfn.TEXTJOIN("", TRUE, _xlfn.XLOOKUP(TRUE, VALUE(表格1[[#This Row],[年月]]) &lt;= VALUE($R$8:$R$12), $Q$8:$Q$12)) &amp; "年度"</f>
        <v>2024年度</v>
      </c>
    </row>
    <row r="6954" spans="1:13" x14ac:dyDescent="0.3">
      <c r="A6954" s="2">
        <v>202405</v>
      </c>
      <c r="B6954" s="19">
        <f>DATE(表格1[[#This Row],[年]],表格1[[#This Row],[月]],1)</f>
        <v>45413</v>
      </c>
      <c r="C6954" s="2" t="str">
        <f>LEFT(表格1[[#This Row],[年月]],4)</f>
        <v>2024</v>
      </c>
      <c r="D6954" s="2" t="str">
        <f>RIGHT(表格1[[#This Row],[年月]],2)</f>
        <v>05</v>
      </c>
      <c r="E6954" s="5">
        <v>10004000</v>
      </c>
      <c r="F6954" s="2" t="str">
        <f>VLOOKUP(TEXT(表格1[[#This Row],[地區]],"00000000"),縣市代碼,2,0)</f>
        <v>新竹縣</v>
      </c>
      <c r="G6954" s="2" t="s">
        <v>5</v>
      </c>
      <c r="H6954" s="13">
        <v>111404</v>
      </c>
      <c r="I6954" s="14">
        <v>360060036</v>
      </c>
      <c r="J6954" s="14">
        <f>表格1[[#This Row],[信用卡交易筆數]]/1000</f>
        <v>111.404</v>
      </c>
      <c r="K6954" s="14">
        <f>表格1[[#This Row],[信用卡交易金額'[新臺幣']]]/1000</f>
        <v>360060.03600000002</v>
      </c>
      <c r="L6954" s="14">
        <f>表格1[[#This Row],[信用卡交易金額'[新臺幣']]]/1000000</f>
        <v>360.06003600000003</v>
      </c>
      <c r="M6954" s="14" t="str" cm="1">
        <f t="array" ref="M6954">_xlfn.TEXTJOIN("", TRUE, _xlfn.XLOOKUP(TRUE, VALUE(表格1[[#This Row],[年月]]) &lt;= VALUE($R$8:$R$12), $Q$8:$Q$12)) &amp; "年度"</f>
        <v>2024年度</v>
      </c>
    </row>
    <row r="6955" spans="1:13" x14ac:dyDescent="0.3">
      <c r="A6955" s="2">
        <v>202405</v>
      </c>
      <c r="B6955" s="19">
        <f>DATE(表格1[[#This Row],[年]],表格1[[#This Row],[月]],1)</f>
        <v>45413</v>
      </c>
      <c r="C6955" s="2" t="str">
        <f>LEFT(表格1[[#This Row],[年月]],4)</f>
        <v>2024</v>
      </c>
      <c r="D6955" s="2" t="str">
        <f>RIGHT(表格1[[#This Row],[年月]],2)</f>
        <v>05</v>
      </c>
      <c r="E6955" s="5">
        <v>10004000</v>
      </c>
      <c r="F6955" s="2" t="str">
        <f>VLOOKUP(TEXT(表格1[[#This Row],[地區]],"00000000"),縣市代碼,2,0)</f>
        <v>新竹縣</v>
      </c>
      <c r="G6955" s="2" t="s">
        <v>6</v>
      </c>
      <c r="H6955" s="13">
        <v>165064</v>
      </c>
      <c r="I6955" s="14">
        <v>638615129</v>
      </c>
      <c r="J6955" s="14">
        <f>表格1[[#This Row],[信用卡交易筆數]]/1000</f>
        <v>165.06399999999999</v>
      </c>
      <c r="K6955" s="14">
        <f>表格1[[#This Row],[信用卡交易金額'[新臺幣']]]/1000</f>
        <v>638615.12899999996</v>
      </c>
      <c r="L6955" s="14">
        <f>表格1[[#This Row],[信用卡交易金額'[新臺幣']]]/1000000</f>
        <v>638.61512900000002</v>
      </c>
      <c r="M6955" s="14" t="str" cm="1">
        <f t="array" ref="M6955">_xlfn.TEXTJOIN("", TRUE, _xlfn.XLOOKUP(TRUE, VALUE(表格1[[#This Row],[年月]]) &lt;= VALUE($R$8:$R$12), $Q$8:$Q$12)) &amp; "年度"</f>
        <v>2024年度</v>
      </c>
    </row>
    <row r="6956" spans="1:13" x14ac:dyDescent="0.3">
      <c r="A6956" s="2">
        <v>202405</v>
      </c>
      <c r="B6956" s="19">
        <f>DATE(表格1[[#This Row],[年]],表格1[[#This Row],[月]],1)</f>
        <v>45413</v>
      </c>
      <c r="C6956" s="2" t="str">
        <f>LEFT(表格1[[#This Row],[年月]],4)</f>
        <v>2024</v>
      </c>
      <c r="D6956" s="2" t="str">
        <f>RIGHT(表格1[[#This Row],[年月]],2)</f>
        <v>05</v>
      </c>
      <c r="E6956" s="5">
        <v>10004000</v>
      </c>
      <c r="F6956" s="2" t="str">
        <f>VLOOKUP(TEXT(表格1[[#This Row],[地區]],"00000000"),縣市代碼,2,0)</f>
        <v>新竹縣</v>
      </c>
      <c r="G6956" s="2" t="s">
        <v>7</v>
      </c>
      <c r="H6956" s="13">
        <v>983198</v>
      </c>
      <c r="I6956" s="14">
        <v>1235353734</v>
      </c>
      <c r="J6956" s="14">
        <f>表格1[[#This Row],[信用卡交易筆數]]/1000</f>
        <v>983.19799999999998</v>
      </c>
      <c r="K6956" s="14">
        <f>表格1[[#This Row],[信用卡交易金額'[新臺幣']]]/1000</f>
        <v>1235353.7339999999</v>
      </c>
      <c r="L6956" s="14">
        <f>表格1[[#This Row],[信用卡交易金額'[新臺幣']]]/1000000</f>
        <v>1235.353734</v>
      </c>
      <c r="M6956" s="14" t="str" cm="1">
        <f t="array" ref="M6956">_xlfn.TEXTJOIN("", TRUE, _xlfn.XLOOKUP(TRUE, VALUE(表格1[[#This Row],[年月]]) &lt;= VALUE($R$8:$R$12), $Q$8:$Q$12)) &amp; "年度"</f>
        <v>2024年度</v>
      </c>
    </row>
    <row r="6957" spans="1:13" x14ac:dyDescent="0.3">
      <c r="A6957" s="2">
        <v>202405</v>
      </c>
      <c r="B6957" s="19">
        <f>DATE(表格1[[#This Row],[年]],表格1[[#This Row],[月]],1)</f>
        <v>45413</v>
      </c>
      <c r="C6957" s="2" t="str">
        <f>LEFT(表格1[[#This Row],[年月]],4)</f>
        <v>2024</v>
      </c>
      <c r="D6957" s="2" t="str">
        <f>RIGHT(表格1[[#This Row],[年月]],2)</f>
        <v>05</v>
      </c>
      <c r="E6957" s="5">
        <v>10004000</v>
      </c>
      <c r="F6957" s="2" t="str">
        <f>VLOOKUP(TEXT(表格1[[#This Row],[地區]],"00000000"),縣市代碼,2,0)</f>
        <v>新竹縣</v>
      </c>
      <c r="G6957" s="2" t="s">
        <v>8</v>
      </c>
      <c r="H6957" s="13">
        <v>717301</v>
      </c>
      <c r="I6957" s="14">
        <v>1638773846</v>
      </c>
      <c r="J6957" s="14">
        <f>表格1[[#This Row],[信用卡交易筆數]]/1000</f>
        <v>717.30100000000004</v>
      </c>
      <c r="K6957" s="14">
        <f>表格1[[#This Row],[信用卡交易金額'[新臺幣']]]/1000</f>
        <v>1638773.8459999999</v>
      </c>
      <c r="L6957" s="14">
        <f>表格1[[#This Row],[信用卡交易金額'[新臺幣']]]/1000000</f>
        <v>1638.773846</v>
      </c>
      <c r="M6957" s="14" t="str" cm="1">
        <f t="array" ref="M6957">_xlfn.TEXTJOIN("", TRUE, _xlfn.XLOOKUP(TRUE, VALUE(表格1[[#This Row],[年月]]) &lt;= VALUE($R$8:$R$12), $Q$8:$Q$12)) &amp; "年度"</f>
        <v>2024年度</v>
      </c>
    </row>
    <row r="6958" spans="1:13" x14ac:dyDescent="0.3">
      <c r="A6958" s="2">
        <v>202405</v>
      </c>
      <c r="B6958" s="19">
        <f>DATE(表格1[[#This Row],[年]],表格1[[#This Row],[月]],1)</f>
        <v>45413</v>
      </c>
      <c r="C6958" s="2" t="str">
        <f>LEFT(表格1[[#This Row],[年月]],4)</f>
        <v>2024</v>
      </c>
      <c r="D6958" s="2" t="str">
        <f>RIGHT(表格1[[#This Row],[年月]],2)</f>
        <v>05</v>
      </c>
      <c r="E6958" s="5">
        <v>10004000</v>
      </c>
      <c r="F6958" s="2" t="str">
        <f>VLOOKUP(TEXT(表格1[[#This Row],[地區]],"00000000"),縣市代碼,2,0)</f>
        <v>新竹縣</v>
      </c>
      <c r="G6958" s="2" t="s">
        <v>9</v>
      </c>
      <c r="H6958" s="13">
        <v>1594804</v>
      </c>
      <c r="I6958" s="14">
        <v>2199828806</v>
      </c>
      <c r="J6958" s="14">
        <f>表格1[[#This Row],[信用卡交易筆數]]/1000</f>
        <v>1594.8040000000001</v>
      </c>
      <c r="K6958" s="14">
        <f>表格1[[#This Row],[信用卡交易金額'[新臺幣']]]/1000</f>
        <v>2199828.8059999999</v>
      </c>
      <c r="L6958" s="14">
        <f>表格1[[#This Row],[信用卡交易金額'[新臺幣']]]/1000000</f>
        <v>2199.828806</v>
      </c>
      <c r="M6958" s="14" t="str" cm="1">
        <f t="array" ref="M6958">_xlfn.TEXTJOIN("", TRUE, _xlfn.XLOOKUP(TRUE, VALUE(表格1[[#This Row],[年月]]) &lt;= VALUE($R$8:$R$12), $Q$8:$Q$12)) &amp; "年度"</f>
        <v>2024年度</v>
      </c>
    </row>
    <row r="6959" spans="1:13" x14ac:dyDescent="0.3">
      <c r="A6959" s="2">
        <v>202405</v>
      </c>
      <c r="B6959" s="19">
        <f>DATE(表格1[[#This Row],[年]],表格1[[#This Row],[月]],1)</f>
        <v>45413</v>
      </c>
      <c r="C6959" s="2" t="str">
        <f>LEFT(表格1[[#This Row],[年月]],4)</f>
        <v>2024</v>
      </c>
      <c r="D6959" s="2" t="str">
        <f>RIGHT(表格1[[#This Row],[年月]],2)</f>
        <v>05</v>
      </c>
      <c r="E6959" s="5">
        <v>10004000</v>
      </c>
      <c r="F6959" s="2" t="str">
        <f>VLOOKUP(TEXT(表格1[[#This Row],[地區]],"00000000"),縣市代碼,2,0)</f>
        <v>新竹縣</v>
      </c>
      <c r="G6959" s="2" t="s">
        <v>10</v>
      </c>
      <c r="H6959" s="13">
        <v>961703</v>
      </c>
      <c r="I6959" s="14">
        <v>16660031993</v>
      </c>
      <c r="J6959" s="14">
        <f>表格1[[#This Row],[信用卡交易筆數]]/1000</f>
        <v>961.70299999999997</v>
      </c>
      <c r="K6959" s="14">
        <f>表格1[[#This Row],[信用卡交易金額'[新臺幣']]]/1000</f>
        <v>16660031.993000001</v>
      </c>
      <c r="L6959" s="14">
        <f>表格1[[#This Row],[信用卡交易金額'[新臺幣']]]/1000000</f>
        <v>16660.031993000001</v>
      </c>
      <c r="M6959" s="14" t="str" cm="1">
        <f t="array" ref="M6959">_xlfn.TEXTJOIN("", TRUE, _xlfn.XLOOKUP(TRUE, VALUE(表格1[[#This Row],[年月]]) &lt;= VALUE($R$8:$R$12), $Q$8:$Q$12)) &amp; "年度"</f>
        <v>2024年度</v>
      </c>
    </row>
    <row r="6960" spans="1:13" x14ac:dyDescent="0.3">
      <c r="A6960" s="2">
        <v>202405</v>
      </c>
      <c r="B6960" s="19">
        <f>DATE(表格1[[#This Row],[年]],表格1[[#This Row],[月]],1)</f>
        <v>45413</v>
      </c>
      <c r="C6960" s="2" t="str">
        <f>LEFT(表格1[[#This Row],[年月]],4)</f>
        <v>2024</v>
      </c>
      <c r="D6960" s="2" t="str">
        <f>RIGHT(表格1[[#This Row],[年月]],2)</f>
        <v>05</v>
      </c>
      <c r="E6960" s="5">
        <v>10018000</v>
      </c>
      <c r="F6960" s="2" t="str">
        <f>VLOOKUP(TEXT(表格1[[#This Row],[地區]],"00000000"),縣市代碼,2,0)</f>
        <v>新竹市</v>
      </c>
      <c r="G6960" s="2" t="s">
        <v>4</v>
      </c>
      <c r="H6960" s="13">
        <v>2092657</v>
      </c>
      <c r="I6960" s="14">
        <v>1028482669</v>
      </c>
      <c r="J6960" s="14">
        <f>表格1[[#This Row],[信用卡交易筆數]]/1000</f>
        <v>2092.6570000000002</v>
      </c>
      <c r="K6960" s="14">
        <f>表格1[[#This Row],[信用卡交易金額'[新臺幣']]]/1000</f>
        <v>1028482.669</v>
      </c>
      <c r="L6960" s="14">
        <f>表格1[[#This Row],[信用卡交易金額'[新臺幣']]]/1000000</f>
        <v>1028.482669</v>
      </c>
      <c r="M6960" s="14" t="str" cm="1">
        <f t="array" ref="M6960">_xlfn.TEXTJOIN("", TRUE, _xlfn.XLOOKUP(TRUE, VALUE(表格1[[#This Row],[年月]]) &lt;= VALUE($R$8:$R$12), $Q$8:$Q$12)) &amp; "年度"</f>
        <v>2024年度</v>
      </c>
    </row>
    <row r="6961" spans="1:13" x14ac:dyDescent="0.3">
      <c r="A6961" s="2">
        <v>202405</v>
      </c>
      <c r="B6961" s="19">
        <f>DATE(表格1[[#This Row],[年]],表格1[[#This Row],[月]],1)</f>
        <v>45413</v>
      </c>
      <c r="C6961" s="2" t="str">
        <f>LEFT(表格1[[#This Row],[年月]],4)</f>
        <v>2024</v>
      </c>
      <c r="D6961" s="2" t="str">
        <f>RIGHT(表格1[[#This Row],[年月]],2)</f>
        <v>05</v>
      </c>
      <c r="E6961" s="5">
        <v>10018000</v>
      </c>
      <c r="F6961" s="2" t="str">
        <f>VLOOKUP(TEXT(表格1[[#This Row],[地區]],"00000000"),縣市代碼,2,0)</f>
        <v>新竹市</v>
      </c>
      <c r="G6961" s="2" t="s">
        <v>5</v>
      </c>
      <c r="H6961" s="13">
        <v>100048</v>
      </c>
      <c r="I6961" s="14">
        <v>322169007</v>
      </c>
      <c r="J6961" s="14">
        <f>表格1[[#This Row],[信用卡交易筆數]]/1000</f>
        <v>100.048</v>
      </c>
      <c r="K6961" s="14">
        <f>表格1[[#This Row],[信用卡交易金額'[新臺幣']]]/1000</f>
        <v>322169.00699999998</v>
      </c>
      <c r="L6961" s="14">
        <f>表格1[[#This Row],[信用卡交易金額'[新臺幣']]]/1000000</f>
        <v>322.16900700000002</v>
      </c>
      <c r="M6961" s="14" t="str" cm="1">
        <f t="array" ref="M6961">_xlfn.TEXTJOIN("", TRUE, _xlfn.XLOOKUP(TRUE, VALUE(表格1[[#This Row],[年月]]) &lt;= VALUE($R$8:$R$12), $Q$8:$Q$12)) &amp; "年度"</f>
        <v>2024年度</v>
      </c>
    </row>
    <row r="6962" spans="1:13" x14ac:dyDescent="0.3">
      <c r="A6962" s="2">
        <v>202405</v>
      </c>
      <c r="B6962" s="19">
        <f>DATE(表格1[[#This Row],[年]],表格1[[#This Row],[月]],1)</f>
        <v>45413</v>
      </c>
      <c r="C6962" s="2" t="str">
        <f>LEFT(表格1[[#This Row],[年月]],4)</f>
        <v>2024</v>
      </c>
      <c r="D6962" s="2" t="str">
        <f>RIGHT(表格1[[#This Row],[年月]],2)</f>
        <v>05</v>
      </c>
      <c r="E6962" s="5">
        <v>10018000</v>
      </c>
      <c r="F6962" s="2" t="str">
        <f>VLOOKUP(TEXT(表格1[[#This Row],[地區]],"00000000"),縣市代碼,2,0)</f>
        <v>新竹市</v>
      </c>
      <c r="G6962" s="2" t="s">
        <v>6</v>
      </c>
      <c r="H6962" s="13">
        <v>153398</v>
      </c>
      <c r="I6962" s="14">
        <v>586083993</v>
      </c>
      <c r="J6962" s="14">
        <f>表格1[[#This Row],[信用卡交易筆數]]/1000</f>
        <v>153.398</v>
      </c>
      <c r="K6962" s="14">
        <f>表格1[[#This Row],[信用卡交易金額'[新臺幣']]]/1000</f>
        <v>586083.99300000002</v>
      </c>
      <c r="L6962" s="14">
        <f>表格1[[#This Row],[信用卡交易金額'[新臺幣']]]/1000000</f>
        <v>586.08399299999996</v>
      </c>
      <c r="M6962" s="14" t="str" cm="1">
        <f t="array" ref="M6962">_xlfn.TEXTJOIN("", TRUE, _xlfn.XLOOKUP(TRUE, VALUE(表格1[[#This Row],[年月]]) &lt;= VALUE($R$8:$R$12), $Q$8:$Q$12)) &amp; "年度"</f>
        <v>2024年度</v>
      </c>
    </row>
    <row r="6963" spans="1:13" x14ac:dyDescent="0.3">
      <c r="A6963" s="2">
        <v>202405</v>
      </c>
      <c r="B6963" s="19">
        <f>DATE(表格1[[#This Row],[年]],表格1[[#This Row],[月]],1)</f>
        <v>45413</v>
      </c>
      <c r="C6963" s="2" t="str">
        <f>LEFT(表格1[[#This Row],[年月]],4)</f>
        <v>2024</v>
      </c>
      <c r="D6963" s="2" t="str">
        <f>RIGHT(表格1[[#This Row],[年月]],2)</f>
        <v>05</v>
      </c>
      <c r="E6963" s="5">
        <v>10018000</v>
      </c>
      <c r="F6963" s="2" t="str">
        <f>VLOOKUP(TEXT(表格1[[#This Row],[地區]],"00000000"),縣市代碼,2,0)</f>
        <v>新竹市</v>
      </c>
      <c r="G6963" s="2" t="s">
        <v>7</v>
      </c>
      <c r="H6963" s="13">
        <v>838409</v>
      </c>
      <c r="I6963" s="14">
        <v>1026832285</v>
      </c>
      <c r="J6963" s="14">
        <f>表格1[[#This Row],[信用卡交易筆數]]/1000</f>
        <v>838.40899999999999</v>
      </c>
      <c r="K6963" s="14">
        <f>表格1[[#This Row],[信用卡交易金額'[新臺幣']]]/1000</f>
        <v>1026832.285</v>
      </c>
      <c r="L6963" s="14">
        <f>表格1[[#This Row],[信用卡交易金額'[新臺幣']]]/1000000</f>
        <v>1026.832285</v>
      </c>
      <c r="M6963" s="14" t="str" cm="1">
        <f t="array" ref="M6963">_xlfn.TEXTJOIN("", TRUE, _xlfn.XLOOKUP(TRUE, VALUE(表格1[[#This Row],[年月]]) &lt;= VALUE($R$8:$R$12), $Q$8:$Q$12)) &amp; "年度"</f>
        <v>2024年度</v>
      </c>
    </row>
    <row r="6964" spans="1:13" x14ac:dyDescent="0.3">
      <c r="A6964" s="2">
        <v>202405</v>
      </c>
      <c r="B6964" s="19">
        <f>DATE(表格1[[#This Row],[年]],表格1[[#This Row],[月]],1)</f>
        <v>45413</v>
      </c>
      <c r="C6964" s="2" t="str">
        <f>LEFT(表格1[[#This Row],[年月]],4)</f>
        <v>2024</v>
      </c>
      <c r="D6964" s="2" t="str">
        <f>RIGHT(表格1[[#This Row],[年月]],2)</f>
        <v>05</v>
      </c>
      <c r="E6964" s="5">
        <v>10018000</v>
      </c>
      <c r="F6964" s="2" t="str">
        <f>VLOOKUP(TEXT(表格1[[#This Row],[地區]],"00000000"),縣市代碼,2,0)</f>
        <v>新竹市</v>
      </c>
      <c r="G6964" s="2" t="s">
        <v>8</v>
      </c>
      <c r="H6964" s="13">
        <v>663829</v>
      </c>
      <c r="I6964" s="14">
        <v>1612476235</v>
      </c>
      <c r="J6964" s="14">
        <f>表格1[[#This Row],[信用卡交易筆數]]/1000</f>
        <v>663.82899999999995</v>
      </c>
      <c r="K6964" s="14">
        <f>表格1[[#This Row],[信用卡交易金額'[新臺幣']]]/1000</f>
        <v>1612476.2350000001</v>
      </c>
      <c r="L6964" s="14">
        <f>表格1[[#This Row],[信用卡交易金額'[新臺幣']]]/1000000</f>
        <v>1612.4762350000001</v>
      </c>
      <c r="M6964" s="14" t="str" cm="1">
        <f t="array" ref="M6964">_xlfn.TEXTJOIN("", TRUE, _xlfn.XLOOKUP(TRUE, VALUE(表格1[[#This Row],[年月]]) &lt;= VALUE($R$8:$R$12), $Q$8:$Q$12)) &amp; "年度"</f>
        <v>2024年度</v>
      </c>
    </row>
    <row r="6965" spans="1:13" x14ac:dyDescent="0.3">
      <c r="A6965" s="2">
        <v>202405</v>
      </c>
      <c r="B6965" s="19">
        <f>DATE(表格1[[#This Row],[年]],表格1[[#This Row],[月]],1)</f>
        <v>45413</v>
      </c>
      <c r="C6965" s="2" t="str">
        <f>LEFT(表格1[[#This Row],[年月]],4)</f>
        <v>2024</v>
      </c>
      <c r="D6965" s="2" t="str">
        <f>RIGHT(表格1[[#This Row],[年月]],2)</f>
        <v>05</v>
      </c>
      <c r="E6965" s="5">
        <v>10018000</v>
      </c>
      <c r="F6965" s="2" t="str">
        <f>VLOOKUP(TEXT(表格1[[#This Row],[地區]],"00000000"),縣市代碼,2,0)</f>
        <v>新竹市</v>
      </c>
      <c r="G6965" s="2" t="s">
        <v>9</v>
      </c>
      <c r="H6965" s="13">
        <v>1526786</v>
      </c>
      <c r="I6965" s="14">
        <v>2150230245</v>
      </c>
      <c r="J6965" s="14">
        <f>表格1[[#This Row],[信用卡交易筆數]]/1000</f>
        <v>1526.7860000000001</v>
      </c>
      <c r="K6965" s="14">
        <f>表格1[[#This Row],[信用卡交易金額'[新臺幣']]]/1000</f>
        <v>2150230.2450000001</v>
      </c>
      <c r="L6965" s="14">
        <f>表格1[[#This Row],[信用卡交易金額'[新臺幣']]]/1000000</f>
        <v>2150.2302450000002</v>
      </c>
      <c r="M6965" s="14" t="str" cm="1">
        <f t="array" ref="M6965">_xlfn.TEXTJOIN("", TRUE, _xlfn.XLOOKUP(TRUE, VALUE(表格1[[#This Row],[年月]]) &lt;= VALUE($R$8:$R$12), $Q$8:$Q$12)) &amp; "年度"</f>
        <v>2024年度</v>
      </c>
    </row>
    <row r="6966" spans="1:13" x14ac:dyDescent="0.3">
      <c r="A6966" s="2">
        <v>202405</v>
      </c>
      <c r="B6966" s="19">
        <f>DATE(表格1[[#This Row],[年]],表格1[[#This Row],[月]],1)</f>
        <v>45413</v>
      </c>
      <c r="C6966" s="2" t="str">
        <f>LEFT(表格1[[#This Row],[年月]],4)</f>
        <v>2024</v>
      </c>
      <c r="D6966" s="2" t="str">
        <f>RIGHT(表格1[[#This Row],[年月]],2)</f>
        <v>05</v>
      </c>
      <c r="E6966" s="5">
        <v>10018000</v>
      </c>
      <c r="F6966" s="2" t="str">
        <f>VLOOKUP(TEXT(表格1[[#This Row],[地區]],"00000000"),縣市代碼,2,0)</f>
        <v>新竹市</v>
      </c>
      <c r="G6966" s="2" t="s">
        <v>10</v>
      </c>
      <c r="H6966" s="13">
        <v>860524</v>
      </c>
      <c r="I6966" s="14">
        <v>18417314233</v>
      </c>
      <c r="J6966" s="14">
        <f>表格1[[#This Row],[信用卡交易筆數]]/1000</f>
        <v>860.524</v>
      </c>
      <c r="K6966" s="14">
        <f>表格1[[#This Row],[信用卡交易金額'[新臺幣']]]/1000</f>
        <v>18417314.232999999</v>
      </c>
      <c r="L6966" s="14">
        <f>表格1[[#This Row],[信用卡交易金額'[新臺幣']]]/1000000</f>
        <v>18417.314233000001</v>
      </c>
      <c r="M6966" s="14" t="str" cm="1">
        <f t="array" ref="M6966">_xlfn.TEXTJOIN("", TRUE, _xlfn.XLOOKUP(TRUE, VALUE(表格1[[#This Row],[年月]]) &lt;= VALUE($R$8:$R$12), $Q$8:$Q$12)) &amp; "年度"</f>
        <v>2024年度</v>
      </c>
    </row>
    <row r="6967" spans="1:13" x14ac:dyDescent="0.3">
      <c r="A6967" s="2">
        <v>202405</v>
      </c>
      <c r="B6967" s="19">
        <f>DATE(表格1[[#This Row],[年]],表格1[[#This Row],[月]],1)</f>
        <v>45413</v>
      </c>
      <c r="C6967" s="2" t="str">
        <f>LEFT(表格1[[#This Row],[年月]],4)</f>
        <v>2024</v>
      </c>
      <c r="D6967" s="2" t="str">
        <f>RIGHT(表格1[[#This Row],[年月]],2)</f>
        <v>05</v>
      </c>
      <c r="E6967" s="5">
        <v>10005000</v>
      </c>
      <c r="F6967" s="2" t="str">
        <f>VLOOKUP(TEXT(表格1[[#This Row],[地區]],"00000000"),縣市代碼,2,0)</f>
        <v>苗栗縣</v>
      </c>
      <c r="G6967" s="2" t="s">
        <v>4</v>
      </c>
      <c r="H6967" s="13">
        <v>1069347</v>
      </c>
      <c r="I6967" s="14">
        <v>496389787</v>
      </c>
      <c r="J6967" s="14">
        <f>表格1[[#This Row],[信用卡交易筆數]]/1000</f>
        <v>1069.347</v>
      </c>
      <c r="K6967" s="14">
        <f>表格1[[#This Row],[信用卡交易金額'[新臺幣']]]/1000</f>
        <v>496389.78700000001</v>
      </c>
      <c r="L6967" s="14">
        <f>表格1[[#This Row],[信用卡交易金額'[新臺幣']]]/1000000</f>
        <v>496.38978700000001</v>
      </c>
      <c r="M6967" s="14" t="str" cm="1">
        <f t="array" ref="M6967">_xlfn.TEXTJOIN("", TRUE, _xlfn.XLOOKUP(TRUE, VALUE(表格1[[#This Row],[年月]]) &lt;= VALUE($R$8:$R$12), $Q$8:$Q$12)) &amp; "年度"</f>
        <v>2024年度</v>
      </c>
    </row>
    <row r="6968" spans="1:13" x14ac:dyDescent="0.3">
      <c r="A6968" s="2">
        <v>202405</v>
      </c>
      <c r="B6968" s="19">
        <f>DATE(表格1[[#This Row],[年]],表格1[[#This Row],[月]],1)</f>
        <v>45413</v>
      </c>
      <c r="C6968" s="2" t="str">
        <f>LEFT(表格1[[#This Row],[年月]],4)</f>
        <v>2024</v>
      </c>
      <c r="D6968" s="2" t="str">
        <f>RIGHT(表格1[[#This Row],[年月]],2)</f>
        <v>05</v>
      </c>
      <c r="E6968" s="5">
        <v>10005000</v>
      </c>
      <c r="F6968" s="2" t="str">
        <f>VLOOKUP(TEXT(表格1[[#This Row],[地區]],"00000000"),縣市代碼,2,0)</f>
        <v>苗栗縣</v>
      </c>
      <c r="G6968" s="2" t="s">
        <v>5</v>
      </c>
      <c r="H6968" s="13">
        <v>68816</v>
      </c>
      <c r="I6968" s="14">
        <v>187621917</v>
      </c>
      <c r="J6968" s="14">
        <f>表格1[[#This Row],[信用卡交易筆數]]/1000</f>
        <v>68.816000000000003</v>
      </c>
      <c r="K6968" s="14">
        <f>表格1[[#This Row],[信用卡交易金額'[新臺幣']]]/1000</f>
        <v>187621.91699999999</v>
      </c>
      <c r="L6968" s="14">
        <f>表格1[[#This Row],[信用卡交易金額'[新臺幣']]]/1000000</f>
        <v>187.621917</v>
      </c>
      <c r="M6968" s="14" t="str" cm="1">
        <f t="array" ref="M6968">_xlfn.TEXTJOIN("", TRUE, _xlfn.XLOOKUP(TRUE, VALUE(表格1[[#This Row],[年月]]) &lt;= VALUE($R$8:$R$12), $Q$8:$Q$12)) &amp; "年度"</f>
        <v>2024年度</v>
      </c>
    </row>
    <row r="6969" spans="1:13" x14ac:dyDescent="0.3">
      <c r="A6969" s="2">
        <v>202405</v>
      </c>
      <c r="B6969" s="19">
        <f>DATE(表格1[[#This Row],[年]],表格1[[#This Row],[月]],1)</f>
        <v>45413</v>
      </c>
      <c r="C6969" s="2" t="str">
        <f>LEFT(表格1[[#This Row],[年月]],4)</f>
        <v>2024</v>
      </c>
      <c r="D6969" s="2" t="str">
        <f>RIGHT(表格1[[#This Row],[年月]],2)</f>
        <v>05</v>
      </c>
      <c r="E6969" s="5">
        <v>10005000</v>
      </c>
      <c r="F6969" s="2" t="str">
        <f>VLOOKUP(TEXT(表格1[[#This Row],[地區]],"00000000"),縣市代碼,2,0)</f>
        <v>苗栗縣</v>
      </c>
      <c r="G6969" s="2" t="s">
        <v>6</v>
      </c>
      <c r="H6969" s="13">
        <v>94760</v>
      </c>
      <c r="I6969" s="14">
        <v>293770362</v>
      </c>
      <c r="J6969" s="14">
        <f>表格1[[#This Row],[信用卡交易筆數]]/1000</f>
        <v>94.76</v>
      </c>
      <c r="K6969" s="14">
        <f>表格1[[#This Row],[信用卡交易金額'[新臺幣']]]/1000</f>
        <v>293770.36200000002</v>
      </c>
      <c r="L6969" s="14">
        <f>表格1[[#This Row],[信用卡交易金額'[新臺幣']]]/1000000</f>
        <v>293.77036199999998</v>
      </c>
      <c r="M6969" s="14" t="str" cm="1">
        <f t="array" ref="M6969">_xlfn.TEXTJOIN("", TRUE, _xlfn.XLOOKUP(TRUE, VALUE(表格1[[#This Row],[年月]]) &lt;= VALUE($R$8:$R$12), $Q$8:$Q$12)) &amp; "年度"</f>
        <v>2024年度</v>
      </c>
    </row>
    <row r="6970" spans="1:13" x14ac:dyDescent="0.3">
      <c r="A6970" s="2">
        <v>202405</v>
      </c>
      <c r="B6970" s="19">
        <f>DATE(表格1[[#This Row],[年]],表格1[[#This Row],[月]],1)</f>
        <v>45413</v>
      </c>
      <c r="C6970" s="2" t="str">
        <f>LEFT(表格1[[#This Row],[年月]],4)</f>
        <v>2024</v>
      </c>
      <c r="D6970" s="2" t="str">
        <f>RIGHT(表格1[[#This Row],[年月]],2)</f>
        <v>05</v>
      </c>
      <c r="E6970" s="5">
        <v>10005000</v>
      </c>
      <c r="F6970" s="2" t="str">
        <f>VLOOKUP(TEXT(表格1[[#This Row],[地區]],"00000000"),縣市代碼,2,0)</f>
        <v>苗栗縣</v>
      </c>
      <c r="G6970" s="2" t="s">
        <v>7</v>
      </c>
      <c r="H6970" s="13">
        <v>638624</v>
      </c>
      <c r="I6970" s="14">
        <v>680862433</v>
      </c>
      <c r="J6970" s="14">
        <f>表格1[[#This Row],[信用卡交易筆數]]/1000</f>
        <v>638.62400000000002</v>
      </c>
      <c r="K6970" s="14">
        <f>表格1[[#This Row],[信用卡交易金額'[新臺幣']]]/1000</f>
        <v>680862.43299999996</v>
      </c>
      <c r="L6970" s="14">
        <f>表格1[[#This Row],[信用卡交易金額'[新臺幣']]]/1000000</f>
        <v>680.86243300000001</v>
      </c>
      <c r="M6970" s="14" t="str" cm="1">
        <f t="array" ref="M6970">_xlfn.TEXTJOIN("", TRUE, _xlfn.XLOOKUP(TRUE, VALUE(表格1[[#This Row],[年月]]) &lt;= VALUE($R$8:$R$12), $Q$8:$Q$12)) &amp; "年度"</f>
        <v>2024年度</v>
      </c>
    </row>
    <row r="6971" spans="1:13" x14ac:dyDescent="0.3">
      <c r="A6971" s="2">
        <v>202405</v>
      </c>
      <c r="B6971" s="19">
        <f>DATE(表格1[[#This Row],[年]],表格1[[#This Row],[月]],1)</f>
        <v>45413</v>
      </c>
      <c r="C6971" s="2" t="str">
        <f>LEFT(表格1[[#This Row],[年月]],4)</f>
        <v>2024</v>
      </c>
      <c r="D6971" s="2" t="str">
        <f>RIGHT(表格1[[#This Row],[年月]],2)</f>
        <v>05</v>
      </c>
      <c r="E6971" s="5">
        <v>10005000</v>
      </c>
      <c r="F6971" s="2" t="str">
        <f>VLOOKUP(TEXT(表格1[[#This Row],[地區]],"00000000"),縣市代碼,2,0)</f>
        <v>苗栗縣</v>
      </c>
      <c r="G6971" s="2" t="s">
        <v>8</v>
      </c>
      <c r="H6971" s="13">
        <v>409555</v>
      </c>
      <c r="I6971" s="14">
        <v>768283662</v>
      </c>
      <c r="J6971" s="14">
        <f>表格1[[#This Row],[信用卡交易筆數]]/1000</f>
        <v>409.55500000000001</v>
      </c>
      <c r="K6971" s="14">
        <f>表格1[[#This Row],[信用卡交易金額'[新臺幣']]]/1000</f>
        <v>768283.66200000001</v>
      </c>
      <c r="L6971" s="14">
        <f>表格1[[#This Row],[信用卡交易金額'[新臺幣']]]/1000000</f>
        <v>768.28366200000005</v>
      </c>
      <c r="M6971" s="14" t="str" cm="1">
        <f t="array" ref="M6971">_xlfn.TEXTJOIN("", TRUE, _xlfn.XLOOKUP(TRUE, VALUE(表格1[[#This Row],[年月]]) &lt;= VALUE($R$8:$R$12), $Q$8:$Q$12)) &amp; "年度"</f>
        <v>2024年度</v>
      </c>
    </row>
    <row r="6972" spans="1:13" x14ac:dyDescent="0.3">
      <c r="A6972" s="2">
        <v>202405</v>
      </c>
      <c r="B6972" s="19">
        <f>DATE(表格1[[#This Row],[年]],表格1[[#This Row],[月]],1)</f>
        <v>45413</v>
      </c>
      <c r="C6972" s="2" t="str">
        <f>LEFT(表格1[[#This Row],[年月]],4)</f>
        <v>2024</v>
      </c>
      <c r="D6972" s="2" t="str">
        <f>RIGHT(表格1[[#This Row],[年月]],2)</f>
        <v>05</v>
      </c>
      <c r="E6972" s="5">
        <v>10005000</v>
      </c>
      <c r="F6972" s="2" t="str">
        <f>VLOOKUP(TEXT(表格1[[#This Row],[地區]],"00000000"),縣市代碼,2,0)</f>
        <v>苗栗縣</v>
      </c>
      <c r="G6972" s="2" t="s">
        <v>9</v>
      </c>
      <c r="H6972" s="13">
        <v>850617</v>
      </c>
      <c r="I6972" s="14">
        <v>1048627617</v>
      </c>
      <c r="J6972" s="14">
        <f>表格1[[#This Row],[信用卡交易筆數]]/1000</f>
        <v>850.61699999999996</v>
      </c>
      <c r="K6972" s="14">
        <f>表格1[[#This Row],[信用卡交易金額'[新臺幣']]]/1000</f>
        <v>1048627.6170000001</v>
      </c>
      <c r="L6972" s="14">
        <f>表格1[[#This Row],[信用卡交易金額'[新臺幣']]]/1000000</f>
        <v>1048.6276170000001</v>
      </c>
      <c r="M6972" s="14" t="str" cm="1">
        <f t="array" ref="M6972">_xlfn.TEXTJOIN("", TRUE, _xlfn.XLOOKUP(TRUE, VALUE(表格1[[#This Row],[年月]]) &lt;= VALUE($R$8:$R$12), $Q$8:$Q$12)) &amp; "年度"</f>
        <v>2024年度</v>
      </c>
    </row>
    <row r="6973" spans="1:13" x14ac:dyDescent="0.3">
      <c r="A6973" s="2">
        <v>202405</v>
      </c>
      <c r="B6973" s="19">
        <f>DATE(表格1[[#This Row],[年]],表格1[[#This Row],[月]],1)</f>
        <v>45413</v>
      </c>
      <c r="C6973" s="2" t="str">
        <f>LEFT(表格1[[#This Row],[年月]],4)</f>
        <v>2024</v>
      </c>
      <c r="D6973" s="2" t="str">
        <f>RIGHT(表格1[[#This Row],[年月]],2)</f>
        <v>05</v>
      </c>
      <c r="E6973" s="5">
        <v>10005000</v>
      </c>
      <c r="F6973" s="2" t="str">
        <f>VLOOKUP(TEXT(表格1[[#This Row],[地區]],"00000000"),縣市代碼,2,0)</f>
        <v>苗栗縣</v>
      </c>
      <c r="G6973" s="2" t="s">
        <v>10</v>
      </c>
      <c r="H6973" s="13">
        <v>560307</v>
      </c>
      <c r="I6973" s="14">
        <v>3169847761</v>
      </c>
      <c r="J6973" s="14">
        <f>表格1[[#This Row],[信用卡交易筆數]]/1000</f>
        <v>560.30700000000002</v>
      </c>
      <c r="K6973" s="14">
        <f>表格1[[#This Row],[信用卡交易金額'[新臺幣']]]/1000</f>
        <v>3169847.7609999999</v>
      </c>
      <c r="L6973" s="14">
        <f>表格1[[#This Row],[信用卡交易金額'[新臺幣']]]/1000000</f>
        <v>3169.847761</v>
      </c>
      <c r="M6973" s="14" t="str" cm="1">
        <f t="array" ref="M6973">_xlfn.TEXTJOIN("", TRUE, _xlfn.XLOOKUP(TRUE, VALUE(表格1[[#This Row],[年月]]) &lt;= VALUE($R$8:$R$12), $Q$8:$Q$12)) &amp; "年度"</f>
        <v>2024年度</v>
      </c>
    </row>
    <row r="6974" spans="1:13" x14ac:dyDescent="0.3">
      <c r="A6974" s="2">
        <v>202405</v>
      </c>
      <c r="B6974" s="19">
        <f>DATE(表格1[[#This Row],[年]],表格1[[#This Row],[月]],1)</f>
        <v>45413</v>
      </c>
      <c r="C6974" s="2" t="str">
        <f>LEFT(表格1[[#This Row],[年月]],4)</f>
        <v>2024</v>
      </c>
      <c r="D6974" s="2" t="str">
        <f>RIGHT(表格1[[#This Row],[年月]],2)</f>
        <v>05</v>
      </c>
      <c r="E6974" s="5">
        <v>66000000</v>
      </c>
      <c r="F6974" s="2" t="str">
        <f>VLOOKUP(TEXT(表格1[[#This Row],[地區]],"00000000"),縣市代碼,2,0)</f>
        <v>臺中市</v>
      </c>
      <c r="G6974" s="2" t="s">
        <v>4</v>
      </c>
      <c r="H6974" s="13">
        <v>9724191</v>
      </c>
      <c r="I6974" s="14">
        <v>5043468795</v>
      </c>
      <c r="J6974" s="14">
        <f>表格1[[#This Row],[信用卡交易筆數]]/1000</f>
        <v>9724.1910000000007</v>
      </c>
      <c r="K6974" s="14">
        <f>表格1[[#This Row],[信用卡交易金額'[新臺幣']]]/1000</f>
        <v>5043468.7949999999</v>
      </c>
      <c r="L6974" s="14">
        <f>表格1[[#This Row],[信用卡交易金額'[新臺幣']]]/1000000</f>
        <v>5043.4687949999998</v>
      </c>
      <c r="M6974" s="14" t="str" cm="1">
        <f t="array" ref="M6974">_xlfn.TEXTJOIN("", TRUE, _xlfn.XLOOKUP(TRUE, VALUE(表格1[[#This Row],[年月]]) &lt;= VALUE($R$8:$R$12), $Q$8:$Q$12)) &amp; "年度"</f>
        <v>2024年度</v>
      </c>
    </row>
    <row r="6975" spans="1:13" x14ac:dyDescent="0.3">
      <c r="A6975" s="2">
        <v>202405</v>
      </c>
      <c r="B6975" s="19">
        <f>DATE(表格1[[#This Row],[年]],表格1[[#This Row],[月]],1)</f>
        <v>45413</v>
      </c>
      <c r="C6975" s="2" t="str">
        <f>LEFT(表格1[[#This Row],[年月]],4)</f>
        <v>2024</v>
      </c>
      <c r="D6975" s="2" t="str">
        <f>RIGHT(表格1[[#This Row],[年月]],2)</f>
        <v>05</v>
      </c>
      <c r="E6975" s="5">
        <v>66000000</v>
      </c>
      <c r="F6975" s="2" t="str">
        <f>VLOOKUP(TEXT(表格1[[#This Row],[地區]],"00000000"),縣市代碼,2,0)</f>
        <v>臺中市</v>
      </c>
      <c r="G6975" s="2" t="s">
        <v>5</v>
      </c>
      <c r="H6975" s="13">
        <v>564189</v>
      </c>
      <c r="I6975" s="14">
        <v>1792623086</v>
      </c>
      <c r="J6975" s="14">
        <f>表格1[[#This Row],[信用卡交易筆數]]/1000</f>
        <v>564.18899999999996</v>
      </c>
      <c r="K6975" s="14">
        <f>表格1[[#This Row],[信用卡交易金額'[新臺幣']]]/1000</f>
        <v>1792623.0859999999</v>
      </c>
      <c r="L6975" s="14">
        <f>表格1[[#This Row],[信用卡交易金額'[新臺幣']]]/1000000</f>
        <v>1792.6230860000001</v>
      </c>
      <c r="M6975" s="14" t="str" cm="1">
        <f t="array" ref="M6975">_xlfn.TEXTJOIN("", TRUE, _xlfn.XLOOKUP(TRUE, VALUE(表格1[[#This Row],[年月]]) &lt;= VALUE($R$8:$R$12), $Q$8:$Q$12)) &amp; "年度"</f>
        <v>2024年度</v>
      </c>
    </row>
    <row r="6976" spans="1:13" x14ac:dyDescent="0.3">
      <c r="A6976" s="2">
        <v>202405</v>
      </c>
      <c r="B6976" s="19">
        <f>DATE(表格1[[#This Row],[年]],表格1[[#This Row],[月]],1)</f>
        <v>45413</v>
      </c>
      <c r="C6976" s="2" t="str">
        <f>LEFT(表格1[[#This Row],[年月]],4)</f>
        <v>2024</v>
      </c>
      <c r="D6976" s="2" t="str">
        <f>RIGHT(表格1[[#This Row],[年月]],2)</f>
        <v>05</v>
      </c>
      <c r="E6976" s="5">
        <v>66000000</v>
      </c>
      <c r="F6976" s="2" t="str">
        <f>VLOOKUP(TEXT(表格1[[#This Row],[地區]],"00000000"),縣市代碼,2,0)</f>
        <v>臺中市</v>
      </c>
      <c r="G6976" s="2" t="s">
        <v>6</v>
      </c>
      <c r="H6976" s="13">
        <v>774115</v>
      </c>
      <c r="I6976" s="14">
        <v>2588341344</v>
      </c>
      <c r="J6976" s="14">
        <f>表格1[[#This Row],[信用卡交易筆數]]/1000</f>
        <v>774.11500000000001</v>
      </c>
      <c r="K6976" s="14">
        <f>表格1[[#This Row],[信用卡交易金額'[新臺幣']]]/1000</f>
        <v>2588341.344</v>
      </c>
      <c r="L6976" s="14">
        <f>表格1[[#This Row],[信用卡交易金額'[新臺幣']]]/1000000</f>
        <v>2588.3413439999999</v>
      </c>
      <c r="M6976" s="14" t="str" cm="1">
        <f t="array" ref="M6976">_xlfn.TEXTJOIN("", TRUE, _xlfn.XLOOKUP(TRUE, VALUE(表格1[[#This Row],[年月]]) &lt;= VALUE($R$8:$R$12), $Q$8:$Q$12)) &amp; "年度"</f>
        <v>2024年度</v>
      </c>
    </row>
    <row r="6977" spans="1:13" x14ac:dyDescent="0.3">
      <c r="A6977" s="2">
        <v>202405</v>
      </c>
      <c r="B6977" s="19">
        <f>DATE(表格1[[#This Row],[年]],表格1[[#This Row],[月]],1)</f>
        <v>45413</v>
      </c>
      <c r="C6977" s="2" t="str">
        <f>LEFT(表格1[[#This Row],[年月]],4)</f>
        <v>2024</v>
      </c>
      <c r="D6977" s="2" t="str">
        <f>RIGHT(表格1[[#This Row],[年月]],2)</f>
        <v>05</v>
      </c>
      <c r="E6977" s="5">
        <v>66000000</v>
      </c>
      <c r="F6977" s="2" t="str">
        <f>VLOOKUP(TEXT(表格1[[#This Row],[地區]],"00000000"),縣市代碼,2,0)</f>
        <v>臺中市</v>
      </c>
      <c r="G6977" s="2" t="s">
        <v>7</v>
      </c>
      <c r="H6977" s="13">
        <v>4612854</v>
      </c>
      <c r="I6977" s="14">
        <v>5178518411</v>
      </c>
      <c r="J6977" s="14">
        <f>表格1[[#This Row],[信用卡交易筆數]]/1000</f>
        <v>4612.8540000000003</v>
      </c>
      <c r="K6977" s="14">
        <f>表格1[[#This Row],[信用卡交易金額'[新臺幣']]]/1000</f>
        <v>5178518.4110000003</v>
      </c>
      <c r="L6977" s="14">
        <f>表格1[[#This Row],[信用卡交易金額'[新臺幣']]]/1000000</f>
        <v>5178.518411</v>
      </c>
      <c r="M6977" s="14" t="str" cm="1">
        <f t="array" ref="M6977">_xlfn.TEXTJOIN("", TRUE, _xlfn.XLOOKUP(TRUE, VALUE(表格1[[#This Row],[年月]]) &lt;= VALUE($R$8:$R$12), $Q$8:$Q$12)) &amp; "年度"</f>
        <v>2024年度</v>
      </c>
    </row>
    <row r="6978" spans="1:13" x14ac:dyDescent="0.3">
      <c r="A6978" s="2">
        <v>202405</v>
      </c>
      <c r="B6978" s="19">
        <f>DATE(表格1[[#This Row],[年]],表格1[[#This Row],[月]],1)</f>
        <v>45413</v>
      </c>
      <c r="C6978" s="2" t="str">
        <f>LEFT(表格1[[#This Row],[年月]],4)</f>
        <v>2024</v>
      </c>
      <c r="D6978" s="2" t="str">
        <f>RIGHT(表格1[[#This Row],[年月]],2)</f>
        <v>05</v>
      </c>
      <c r="E6978" s="5">
        <v>66000000</v>
      </c>
      <c r="F6978" s="2" t="str">
        <f>VLOOKUP(TEXT(表格1[[#This Row],[地區]],"00000000"),縣市代碼,2,0)</f>
        <v>臺中市</v>
      </c>
      <c r="G6978" s="2" t="s">
        <v>8</v>
      </c>
      <c r="H6978" s="13">
        <v>3171594</v>
      </c>
      <c r="I6978" s="14">
        <v>7229912814</v>
      </c>
      <c r="J6978" s="14">
        <f>表格1[[#This Row],[信用卡交易筆數]]/1000</f>
        <v>3171.5940000000001</v>
      </c>
      <c r="K6978" s="14">
        <f>表格1[[#This Row],[信用卡交易金額'[新臺幣']]]/1000</f>
        <v>7229912.8140000002</v>
      </c>
      <c r="L6978" s="14">
        <f>表格1[[#This Row],[信用卡交易金額'[新臺幣']]]/1000000</f>
        <v>7229.9128140000003</v>
      </c>
      <c r="M6978" s="14" t="str" cm="1">
        <f t="array" ref="M6978">_xlfn.TEXTJOIN("", TRUE, _xlfn.XLOOKUP(TRUE, VALUE(表格1[[#This Row],[年月]]) &lt;= VALUE($R$8:$R$12), $Q$8:$Q$12)) &amp; "年度"</f>
        <v>2024年度</v>
      </c>
    </row>
    <row r="6979" spans="1:13" x14ac:dyDescent="0.3">
      <c r="A6979" s="2">
        <v>202405</v>
      </c>
      <c r="B6979" s="19">
        <f>DATE(表格1[[#This Row],[年]],表格1[[#This Row],[月]],1)</f>
        <v>45413</v>
      </c>
      <c r="C6979" s="2" t="str">
        <f>LEFT(表格1[[#This Row],[年月]],4)</f>
        <v>2024</v>
      </c>
      <c r="D6979" s="2" t="str">
        <f>RIGHT(表格1[[#This Row],[年月]],2)</f>
        <v>05</v>
      </c>
      <c r="E6979" s="5">
        <v>66000000</v>
      </c>
      <c r="F6979" s="2" t="str">
        <f>VLOOKUP(TEXT(表格1[[#This Row],[地區]],"00000000"),縣市代碼,2,0)</f>
        <v>臺中市</v>
      </c>
      <c r="G6979" s="2" t="s">
        <v>9</v>
      </c>
      <c r="H6979" s="13">
        <v>7349551</v>
      </c>
      <c r="I6979" s="14">
        <v>9536545572</v>
      </c>
      <c r="J6979" s="14">
        <f>表格1[[#This Row],[信用卡交易筆數]]/1000</f>
        <v>7349.5510000000004</v>
      </c>
      <c r="K6979" s="14">
        <f>表格1[[#This Row],[信用卡交易金額'[新臺幣']]]/1000</f>
        <v>9536545.5720000006</v>
      </c>
      <c r="L6979" s="14">
        <f>表格1[[#This Row],[信用卡交易金額'[新臺幣']]]/1000000</f>
        <v>9536.5455720000009</v>
      </c>
      <c r="M6979" s="14" t="str" cm="1">
        <f t="array" ref="M6979">_xlfn.TEXTJOIN("", TRUE, _xlfn.XLOOKUP(TRUE, VALUE(表格1[[#This Row],[年月]]) &lt;= VALUE($R$8:$R$12), $Q$8:$Q$12)) &amp; "年度"</f>
        <v>2024年度</v>
      </c>
    </row>
    <row r="6980" spans="1:13" x14ac:dyDescent="0.3">
      <c r="A6980" s="2">
        <v>202405</v>
      </c>
      <c r="B6980" s="19">
        <f>DATE(表格1[[#This Row],[年]],表格1[[#This Row],[月]],1)</f>
        <v>45413</v>
      </c>
      <c r="C6980" s="2" t="str">
        <f>LEFT(表格1[[#This Row],[年月]],4)</f>
        <v>2024</v>
      </c>
      <c r="D6980" s="2" t="str">
        <f>RIGHT(表格1[[#This Row],[年月]],2)</f>
        <v>05</v>
      </c>
      <c r="E6980" s="5">
        <v>66000000</v>
      </c>
      <c r="F6980" s="2" t="str">
        <f>VLOOKUP(TEXT(表格1[[#This Row],[地區]],"00000000"),縣市代碼,2,0)</f>
        <v>臺中市</v>
      </c>
      <c r="G6980" s="2" t="s">
        <v>10</v>
      </c>
      <c r="H6980" s="13">
        <v>3976659</v>
      </c>
      <c r="I6980" s="14">
        <v>30570640878</v>
      </c>
      <c r="J6980" s="14">
        <f>表格1[[#This Row],[信用卡交易筆數]]/1000</f>
        <v>3976.6590000000001</v>
      </c>
      <c r="K6980" s="14">
        <f>表格1[[#This Row],[信用卡交易金額'[新臺幣']]]/1000</f>
        <v>30570640.877999999</v>
      </c>
      <c r="L6980" s="14">
        <f>表格1[[#This Row],[信用卡交易金額'[新臺幣']]]/1000000</f>
        <v>30570.640877999998</v>
      </c>
      <c r="M6980" s="14" t="str" cm="1">
        <f t="array" ref="M6980">_xlfn.TEXTJOIN("", TRUE, _xlfn.XLOOKUP(TRUE, VALUE(表格1[[#This Row],[年月]]) &lt;= VALUE($R$8:$R$12), $Q$8:$Q$12)) &amp; "年度"</f>
        <v>2024年度</v>
      </c>
    </row>
    <row r="6981" spans="1:13" x14ac:dyDescent="0.3">
      <c r="A6981" s="2">
        <v>202405</v>
      </c>
      <c r="B6981" s="19">
        <f>DATE(表格1[[#This Row],[年]],表格1[[#This Row],[月]],1)</f>
        <v>45413</v>
      </c>
      <c r="C6981" s="2" t="str">
        <f>LEFT(表格1[[#This Row],[年月]],4)</f>
        <v>2024</v>
      </c>
      <c r="D6981" s="2" t="str">
        <f>RIGHT(表格1[[#This Row],[年月]],2)</f>
        <v>05</v>
      </c>
      <c r="E6981" s="5">
        <v>10007000</v>
      </c>
      <c r="F6981" s="2" t="str">
        <f>VLOOKUP(TEXT(表格1[[#This Row],[地區]],"00000000"),縣市代碼,2,0)</f>
        <v>彰化縣</v>
      </c>
      <c r="G6981" s="2" t="s">
        <v>4</v>
      </c>
      <c r="H6981" s="13">
        <v>2142791</v>
      </c>
      <c r="I6981" s="14">
        <v>1039449548</v>
      </c>
      <c r="J6981" s="14">
        <f>表格1[[#This Row],[信用卡交易筆數]]/1000</f>
        <v>2142.7910000000002</v>
      </c>
      <c r="K6981" s="14">
        <f>表格1[[#This Row],[信用卡交易金額'[新臺幣']]]/1000</f>
        <v>1039449.548</v>
      </c>
      <c r="L6981" s="14">
        <f>表格1[[#This Row],[信用卡交易金額'[新臺幣']]]/1000000</f>
        <v>1039.449548</v>
      </c>
      <c r="M6981" s="14" t="str" cm="1">
        <f t="array" ref="M6981">_xlfn.TEXTJOIN("", TRUE, _xlfn.XLOOKUP(TRUE, VALUE(表格1[[#This Row],[年月]]) &lt;= VALUE($R$8:$R$12), $Q$8:$Q$12)) &amp; "年度"</f>
        <v>2024年度</v>
      </c>
    </row>
    <row r="6982" spans="1:13" x14ac:dyDescent="0.3">
      <c r="A6982" s="2">
        <v>202405</v>
      </c>
      <c r="B6982" s="19">
        <f>DATE(表格1[[#This Row],[年]],表格1[[#This Row],[月]],1)</f>
        <v>45413</v>
      </c>
      <c r="C6982" s="2" t="str">
        <f>LEFT(表格1[[#This Row],[年月]],4)</f>
        <v>2024</v>
      </c>
      <c r="D6982" s="2" t="str">
        <f>RIGHT(表格1[[#This Row],[年月]],2)</f>
        <v>05</v>
      </c>
      <c r="E6982" s="5">
        <v>10007000</v>
      </c>
      <c r="F6982" s="2" t="str">
        <f>VLOOKUP(TEXT(表格1[[#This Row],[地區]],"00000000"),縣市代碼,2,0)</f>
        <v>彰化縣</v>
      </c>
      <c r="G6982" s="2" t="s">
        <v>5</v>
      </c>
      <c r="H6982" s="13">
        <v>158360</v>
      </c>
      <c r="I6982" s="14">
        <v>409611628</v>
      </c>
      <c r="J6982" s="14">
        <f>表格1[[#This Row],[信用卡交易筆數]]/1000</f>
        <v>158.36000000000001</v>
      </c>
      <c r="K6982" s="14">
        <f>表格1[[#This Row],[信用卡交易金額'[新臺幣']]]/1000</f>
        <v>409611.62800000003</v>
      </c>
      <c r="L6982" s="14">
        <f>表格1[[#This Row],[信用卡交易金額'[新臺幣']]]/1000000</f>
        <v>409.611628</v>
      </c>
      <c r="M6982" s="14" t="str" cm="1">
        <f t="array" ref="M6982">_xlfn.TEXTJOIN("", TRUE, _xlfn.XLOOKUP(TRUE, VALUE(表格1[[#This Row],[年月]]) &lt;= VALUE($R$8:$R$12), $Q$8:$Q$12)) &amp; "年度"</f>
        <v>2024年度</v>
      </c>
    </row>
    <row r="6983" spans="1:13" x14ac:dyDescent="0.3">
      <c r="A6983" s="2">
        <v>202405</v>
      </c>
      <c r="B6983" s="19">
        <f>DATE(表格1[[#This Row],[年]],表格1[[#This Row],[月]],1)</f>
        <v>45413</v>
      </c>
      <c r="C6983" s="2" t="str">
        <f>LEFT(表格1[[#This Row],[年月]],4)</f>
        <v>2024</v>
      </c>
      <c r="D6983" s="2" t="str">
        <f>RIGHT(表格1[[#This Row],[年月]],2)</f>
        <v>05</v>
      </c>
      <c r="E6983" s="5">
        <v>10007000</v>
      </c>
      <c r="F6983" s="2" t="str">
        <f>VLOOKUP(TEXT(表格1[[#This Row],[地區]],"00000000"),縣市代碼,2,0)</f>
        <v>彰化縣</v>
      </c>
      <c r="G6983" s="2" t="s">
        <v>6</v>
      </c>
      <c r="H6983" s="13">
        <v>199041</v>
      </c>
      <c r="I6983" s="14">
        <v>593787772</v>
      </c>
      <c r="J6983" s="14">
        <f>表格1[[#This Row],[信用卡交易筆數]]/1000</f>
        <v>199.041</v>
      </c>
      <c r="K6983" s="14">
        <f>表格1[[#This Row],[信用卡交易金額'[新臺幣']]]/1000</f>
        <v>593787.772</v>
      </c>
      <c r="L6983" s="14">
        <f>表格1[[#This Row],[信用卡交易金額'[新臺幣']]]/1000000</f>
        <v>593.78777200000002</v>
      </c>
      <c r="M6983" s="14" t="str" cm="1">
        <f t="array" ref="M6983">_xlfn.TEXTJOIN("", TRUE, _xlfn.XLOOKUP(TRUE, VALUE(表格1[[#This Row],[年月]]) &lt;= VALUE($R$8:$R$12), $Q$8:$Q$12)) &amp; "年度"</f>
        <v>2024年度</v>
      </c>
    </row>
    <row r="6984" spans="1:13" x14ac:dyDescent="0.3">
      <c r="A6984" s="2">
        <v>202405</v>
      </c>
      <c r="B6984" s="19">
        <f>DATE(表格1[[#This Row],[年]],表格1[[#This Row],[月]],1)</f>
        <v>45413</v>
      </c>
      <c r="C6984" s="2" t="str">
        <f>LEFT(表格1[[#This Row],[年月]],4)</f>
        <v>2024</v>
      </c>
      <c r="D6984" s="2" t="str">
        <f>RIGHT(表格1[[#This Row],[年月]],2)</f>
        <v>05</v>
      </c>
      <c r="E6984" s="5">
        <v>10007000</v>
      </c>
      <c r="F6984" s="2" t="str">
        <f>VLOOKUP(TEXT(表格1[[#This Row],[地區]],"00000000"),縣市代碼,2,0)</f>
        <v>彰化縣</v>
      </c>
      <c r="G6984" s="2" t="s">
        <v>7</v>
      </c>
      <c r="H6984" s="13">
        <v>1296647</v>
      </c>
      <c r="I6984" s="14">
        <v>1495328909</v>
      </c>
      <c r="J6984" s="14">
        <f>表格1[[#This Row],[信用卡交易筆數]]/1000</f>
        <v>1296.6469999999999</v>
      </c>
      <c r="K6984" s="14">
        <f>表格1[[#This Row],[信用卡交易金額'[新臺幣']]]/1000</f>
        <v>1495328.909</v>
      </c>
      <c r="L6984" s="14">
        <f>表格1[[#This Row],[信用卡交易金額'[新臺幣']]]/1000000</f>
        <v>1495.3289090000001</v>
      </c>
      <c r="M6984" s="14" t="str" cm="1">
        <f t="array" ref="M6984">_xlfn.TEXTJOIN("", TRUE, _xlfn.XLOOKUP(TRUE, VALUE(表格1[[#This Row],[年月]]) &lt;= VALUE($R$8:$R$12), $Q$8:$Q$12)) &amp; "年度"</f>
        <v>2024年度</v>
      </c>
    </row>
    <row r="6985" spans="1:13" x14ac:dyDescent="0.3">
      <c r="A6985" s="2">
        <v>202405</v>
      </c>
      <c r="B6985" s="19">
        <f>DATE(表格1[[#This Row],[年]],表格1[[#This Row],[月]],1)</f>
        <v>45413</v>
      </c>
      <c r="C6985" s="2" t="str">
        <f>LEFT(表格1[[#This Row],[年月]],4)</f>
        <v>2024</v>
      </c>
      <c r="D6985" s="2" t="str">
        <f>RIGHT(表格1[[#This Row],[年月]],2)</f>
        <v>05</v>
      </c>
      <c r="E6985" s="5">
        <v>10007000</v>
      </c>
      <c r="F6985" s="2" t="str">
        <f>VLOOKUP(TEXT(表格1[[#This Row],[地區]],"00000000"),縣市代碼,2,0)</f>
        <v>彰化縣</v>
      </c>
      <c r="G6985" s="2" t="s">
        <v>8</v>
      </c>
      <c r="H6985" s="13">
        <v>790187</v>
      </c>
      <c r="I6985" s="14">
        <v>1553477826</v>
      </c>
      <c r="J6985" s="14">
        <f>表格1[[#This Row],[信用卡交易筆數]]/1000</f>
        <v>790.18700000000001</v>
      </c>
      <c r="K6985" s="14">
        <f>表格1[[#This Row],[信用卡交易金額'[新臺幣']]]/1000</f>
        <v>1553477.8259999999</v>
      </c>
      <c r="L6985" s="14">
        <f>表格1[[#This Row],[信用卡交易金額'[新臺幣']]]/1000000</f>
        <v>1553.4778260000001</v>
      </c>
      <c r="M6985" s="14" t="str" cm="1">
        <f t="array" ref="M6985">_xlfn.TEXTJOIN("", TRUE, _xlfn.XLOOKUP(TRUE, VALUE(表格1[[#This Row],[年月]]) &lt;= VALUE($R$8:$R$12), $Q$8:$Q$12)) &amp; "年度"</f>
        <v>2024年度</v>
      </c>
    </row>
    <row r="6986" spans="1:13" x14ac:dyDescent="0.3">
      <c r="A6986" s="2">
        <v>202405</v>
      </c>
      <c r="B6986" s="19">
        <f>DATE(表格1[[#This Row],[年]],表格1[[#This Row],[月]],1)</f>
        <v>45413</v>
      </c>
      <c r="C6986" s="2" t="str">
        <f>LEFT(表格1[[#This Row],[年月]],4)</f>
        <v>2024</v>
      </c>
      <c r="D6986" s="2" t="str">
        <f>RIGHT(表格1[[#This Row],[年月]],2)</f>
        <v>05</v>
      </c>
      <c r="E6986" s="5">
        <v>10007000</v>
      </c>
      <c r="F6986" s="2" t="str">
        <f>VLOOKUP(TEXT(表格1[[#This Row],[地區]],"00000000"),縣市代碼,2,0)</f>
        <v>彰化縣</v>
      </c>
      <c r="G6986" s="2" t="s">
        <v>9</v>
      </c>
      <c r="H6986" s="13">
        <v>1761740</v>
      </c>
      <c r="I6986" s="14">
        <v>2121142399</v>
      </c>
      <c r="J6986" s="14">
        <f>表格1[[#This Row],[信用卡交易筆數]]/1000</f>
        <v>1761.74</v>
      </c>
      <c r="K6986" s="14">
        <f>表格1[[#This Row],[信用卡交易金額'[新臺幣']]]/1000</f>
        <v>2121142.3990000002</v>
      </c>
      <c r="L6986" s="14">
        <f>表格1[[#This Row],[信用卡交易金額'[新臺幣']]]/1000000</f>
        <v>2121.1423989999998</v>
      </c>
      <c r="M6986" s="14" t="str" cm="1">
        <f t="array" ref="M6986">_xlfn.TEXTJOIN("", TRUE, _xlfn.XLOOKUP(TRUE, VALUE(表格1[[#This Row],[年月]]) &lt;= VALUE($R$8:$R$12), $Q$8:$Q$12)) &amp; "年度"</f>
        <v>2024年度</v>
      </c>
    </row>
    <row r="6987" spans="1:13" x14ac:dyDescent="0.3">
      <c r="A6987" s="2">
        <v>202405</v>
      </c>
      <c r="B6987" s="19">
        <f>DATE(表格1[[#This Row],[年]],表格1[[#This Row],[月]],1)</f>
        <v>45413</v>
      </c>
      <c r="C6987" s="2" t="str">
        <f>LEFT(表格1[[#This Row],[年月]],4)</f>
        <v>2024</v>
      </c>
      <c r="D6987" s="2" t="str">
        <f>RIGHT(表格1[[#This Row],[年月]],2)</f>
        <v>05</v>
      </c>
      <c r="E6987" s="5">
        <v>10007000</v>
      </c>
      <c r="F6987" s="2" t="str">
        <f>VLOOKUP(TEXT(表格1[[#This Row],[地區]],"00000000"),縣市代碼,2,0)</f>
        <v>彰化縣</v>
      </c>
      <c r="G6987" s="2" t="s">
        <v>10</v>
      </c>
      <c r="H6987" s="13">
        <v>1080778</v>
      </c>
      <c r="I6987" s="14">
        <v>7627495465</v>
      </c>
      <c r="J6987" s="14">
        <f>表格1[[#This Row],[信用卡交易筆數]]/1000</f>
        <v>1080.778</v>
      </c>
      <c r="K6987" s="14">
        <f>表格1[[#This Row],[信用卡交易金額'[新臺幣']]]/1000</f>
        <v>7627495.4649999999</v>
      </c>
      <c r="L6987" s="14">
        <f>表格1[[#This Row],[信用卡交易金額'[新臺幣']]]/1000000</f>
        <v>7627.495465</v>
      </c>
      <c r="M6987" s="14" t="str" cm="1">
        <f t="array" ref="M6987">_xlfn.TEXTJOIN("", TRUE, _xlfn.XLOOKUP(TRUE, VALUE(表格1[[#This Row],[年月]]) &lt;= VALUE($R$8:$R$12), $Q$8:$Q$12)) &amp; "年度"</f>
        <v>2024年度</v>
      </c>
    </row>
    <row r="6988" spans="1:13" x14ac:dyDescent="0.3">
      <c r="A6988" s="2">
        <v>202405</v>
      </c>
      <c r="B6988" s="19">
        <f>DATE(表格1[[#This Row],[年]],表格1[[#This Row],[月]],1)</f>
        <v>45413</v>
      </c>
      <c r="C6988" s="2" t="str">
        <f>LEFT(表格1[[#This Row],[年月]],4)</f>
        <v>2024</v>
      </c>
      <c r="D6988" s="2" t="str">
        <f>RIGHT(表格1[[#This Row],[年月]],2)</f>
        <v>05</v>
      </c>
      <c r="E6988" s="5">
        <v>10008000</v>
      </c>
      <c r="F6988" s="2" t="str">
        <f>VLOOKUP(TEXT(表格1[[#This Row],[地區]],"00000000"),縣市代碼,2,0)</f>
        <v>南投縣</v>
      </c>
      <c r="G6988" s="2" t="s">
        <v>4</v>
      </c>
      <c r="H6988" s="13">
        <v>696629</v>
      </c>
      <c r="I6988" s="14">
        <v>327636625</v>
      </c>
      <c r="J6988" s="14">
        <f>表格1[[#This Row],[信用卡交易筆數]]/1000</f>
        <v>696.62900000000002</v>
      </c>
      <c r="K6988" s="14">
        <f>表格1[[#This Row],[信用卡交易金額'[新臺幣']]]/1000</f>
        <v>327636.625</v>
      </c>
      <c r="L6988" s="14">
        <f>表格1[[#This Row],[信用卡交易金額'[新臺幣']]]/1000000</f>
        <v>327.63662499999998</v>
      </c>
      <c r="M6988" s="14" t="str" cm="1">
        <f t="array" ref="M6988">_xlfn.TEXTJOIN("", TRUE, _xlfn.XLOOKUP(TRUE, VALUE(表格1[[#This Row],[年月]]) &lt;= VALUE($R$8:$R$12), $Q$8:$Q$12)) &amp; "年度"</f>
        <v>2024年度</v>
      </c>
    </row>
    <row r="6989" spans="1:13" x14ac:dyDescent="0.3">
      <c r="A6989" s="2">
        <v>202405</v>
      </c>
      <c r="B6989" s="19">
        <f>DATE(表格1[[#This Row],[年]],表格1[[#This Row],[月]],1)</f>
        <v>45413</v>
      </c>
      <c r="C6989" s="2" t="str">
        <f>LEFT(表格1[[#This Row],[年月]],4)</f>
        <v>2024</v>
      </c>
      <c r="D6989" s="2" t="str">
        <f>RIGHT(表格1[[#This Row],[年月]],2)</f>
        <v>05</v>
      </c>
      <c r="E6989" s="5">
        <v>10008000</v>
      </c>
      <c r="F6989" s="2" t="str">
        <f>VLOOKUP(TEXT(表格1[[#This Row],[地區]],"00000000"),縣市代碼,2,0)</f>
        <v>南投縣</v>
      </c>
      <c r="G6989" s="2" t="s">
        <v>5</v>
      </c>
      <c r="H6989" s="13">
        <v>50999</v>
      </c>
      <c r="I6989" s="14">
        <v>124956204</v>
      </c>
      <c r="J6989" s="14">
        <f>表格1[[#This Row],[信用卡交易筆數]]/1000</f>
        <v>50.999000000000002</v>
      </c>
      <c r="K6989" s="14">
        <f>表格1[[#This Row],[信用卡交易金額'[新臺幣']]]/1000</f>
        <v>124956.204</v>
      </c>
      <c r="L6989" s="14">
        <f>表格1[[#This Row],[信用卡交易金額'[新臺幣']]]/1000000</f>
        <v>124.956204</v>
      </c>
      <c r="M6989" s="14" t="str" cm="1">
        <f t="array" ref="M6989">_xlfn.TEXTJOIN("", TRUE, _xlfn.XLOOKUP(TRUE, VALUE(表格1[[#This Row],[年月]]) &lt;= VALUE($R$8:$R$12), $Q$8:$Q$12)) &amp; "年度"</f>
        <v>2024年度</v>
      </c>
    </row>
    <row r="6990" spans="1:13" x14ac:dyDescent="0.3">
      <c r="A6990" s="2">
        <v>202405</v>
      </c>
      <c r="B6990" s="19">
        <f>DATE(表格1[[#This Row],[年]],表格1[[#This Row],[月]],1)</f>
        <v>45413</v>
      </c>
      <c r="C6990" s="2" t="str">
        <f>LEFT(表格1[[#This Row],[年月]],4)</f>
        <v>2024</v>
      </c>
      <c r="D6990" s="2" t="str">
        <f>RIGHT(表格1[[#This Row],[年月]],2)</f>
        <v>05</v>
      </c>
      <c r="E6990" s="5">
        <v>10008000</v>
      </c>
      <c r="F6990" s="2" t="str">
        <f>VLOOKUP(TEXT(表格1[[#This Row],[地區]],"00000000"),縣市代碼,2,0)</f>
        <v>南投縣</v>
      </c>
      <c r="G6990" s="2" t="s">
        <v>6</v>
      </c>
      <c r="H6990" s="13">
        <v>66616</v>
      </c>
      <c r="I6990" s="14">
        <v>192663426</v>
      </c>
      <c r="J6990" s="14">
        <f>表格1[[#This Row],[信用卡交易筆數]]/1000</f>
        <v>66.616</v>
      </c>
      <c r="K6990" s="14">
        <f>表格1[[#This Row],[信用卡交易金額'[新臺幣']]]/1000</f>
        <v>192663.42600000001</v>
      </c>
      <c r="L6990" s="14">
        <f>表格1[[#This Row],[信用卡交易金額'[新臺幣']]]/1000000</f>
        <v>192.66342599999999</v>
      </c>
      <c r="M6990" s="14" t="str" cm="1">
        <f t="array" ref="M6990">_xlfn.TEXTJOIN("", TRUE, _xlfn.XLOOKUP(TRUE, VALUE(表格1[[#This Row],[年月]]) &lt;= VALUE($R$8:$R$12), $Q$8:$Q$12)) &amp; "年度"</f>
        <v>2024年度</v>
      </c>
    </row>
    <row r="6991" spans="1:13" x14ac:dyDescent="0.3">
      <c r="A6991" s="2">
        <v>202405</v>
      </c>
      <c r="B6991" s="19">
        <f>DATE(表格1[[#This Row],[年]],表格1[[#This Row],[月]],1)</f>
        <v>45413</v>
      </c>
      <c r="C6991" s="2" t="str">
        <f>LEFT(表格1[[#This Row],[年月]],4)</f>
        <v>2024</v>
      </c>
      <c r="D6991" s="2" t="str">
        <f>RIGHT(表格1[[#This Row],[年月]],2)</f>
        <v>05</v>
      </c>
      <c r="E6991" s="5">
        <v>10008000</v>
      </c>
      <c r="F6991" s="2" t="str">
        <f>VLOOKUP(TEXT(表格1[[#This Row],[地區]],"00000000"),縣市代碼,2,0)</f>
        <v>南投縣</v>
      </c>
      <c r="G6991" s="2" t="s">
        <v>7</v>
      </c>
      <c r="H6991" s="13">
        <v>446667</v>
      </c>
      <c r="I6991" s="14">
        <v>519280316</v>
      </c>
      <c r="J6991" s="14">
        <f>表格1[[#This Row],[信用卡交易筆數]]/1000</f>
        <v>446.66699999999997</v>
      </c>
      <c r="K6991" s="14">
        <f>表格1[[#This Row],[信用卡交易金額'[新臺幣']]]/1000</f>
        <v>519280.31599999999</v>
      </c>
      <c r="L6991" s="14">
        <f>表格1[[#This Row],[信用卡交易金額'[新臺幣']]]/1000000</f>
        <v>519.28031599999997</v>
      </c>
      <c r="M6991" s="14" t="str" cm="1">
        <f t="array" ref="M6991">_xlfn.TEXTJOIN("", TRUE, _xlfn.XLOOKUP(TRUE, VALUE(表格1[[#This Row],[年月]]) &lt;= VALUE($R$8:$R$12), $Q$8:$Q$12)) &amp; "年度"</f>
        <v>2024年度</v>
      </c>
    </row>
    <row r="6992" spans="1:13" x14ac:dyDescent="0.3">
      <c r="A6992" s="2">
        <v>202405</v>
      </c>
      <c r="B6992" s="19">
        <f>DATE(表格1[[#This Row],[年]],表格1[[#This Row],[月]],1)</f>
        <v>45413</v>
      </c>
      <c r="C6992" s="2" t="str">
        <f>LEFT(表格1[[#This Row],[年月]],4)</f>
        <v>2024</v>
      </c>
      <c r="D6992" s="2" t="str">
        <f>RIGHT(表格1[[#This Row],[年月]],2)</f>
        <v>05</v>
      </c>
      <c r="E6992" s="5">
        <v>10008000</v>
      </c>
      <c r="F6992" s="2" t="str">
        <f>VLOOKUP(TEXT(表格1[[#This Row],[地區]],"00000000"),縣市代碼,2,0)</f>
        <v>南投縣</v>
      </c>
      <c r="G6992" s="2" t="s">
        <v>8</v>
      </c>
      <c r="H6992" s="13">
        <v>280938</v>
      </c>
      <c r="I6992" s="14">
        <v>530182847</v>
      </c>
      <c r="J6992" s="14">
        <f>表格1[[#This Row],[信用卡交易筆數]]/1000</f>
        <v>280.93799999999999</v>
      </c>
      <c r="K6992" s="14">
        <f>表格1[[#This Row],[信用卡交易金額'[新臺幣']]]/1000</f>
        <v>530182.84699999995</v>
      </c>
      <c r="L6992" s="14">
        <f>表格1[[#This Row],[信用卡交易金額'[新臺幣']]]/1000000</f>
        <v>530.18284700000004</v>
      </c>
      <c r="M6992" s="14" t="str" cm="1">
        <f t="array" ref="M6992">_xlfn.TEXTJOIN("", TRUE, _xlfn.XLOOKUP(TRUE, VALUE(表格1[[#This Row],[年月]]) &lt;= VALUE($R$8:$R$12), $Q$8:$Q$12)) &amp; "年度"</f>
        <v>2024年度</v>
      </c>
    </row>
    <row r="6993" spans="1:13" x14ac:dyDescent="0.3">
      <c r="A6993" s="2">
        <v>202405</v>
      </c>
      <c r="B6993" s="19">
        <f>DATE(表格1[[#This Row],[年]],表格1[[#This Row],[月]],1)</f>
        <v>45413</v>
      </c>
      <c r="C6993" s="2" t="str">
        <f>LEFT(表格1[[#This Row],[年月]],4)</f>
        <v>2024</v>
      </c>
      <c r="D6993" s="2" t="str">
        <f>RIGHT(表格1[[#This Row],[年月]],2)</f>
        <v>05</v>
      </c>
      <c r="E6993" s="5">
        <v>10008000</v>
      </c>
      <c r="F6993" s="2" t="str">
        <f>VLOOKUP(TEXT(表格1[[#This Row],[地區]],"00000000"),縣市代碼,2,0)</f>
        <v>南投縣</v>
      </c>
      <c r="G6993" s="2" t="s">
        <v>9</v>
      </c>
      <c r="H6993" s="13">
        <v>596409</v>
      </c>
      <c r="I6993" s="14">
        <v>699497613</v>
      </c>
      <c r="J6993" s="14">
        <f>表格1[[#This Row],[信用卡交易筆數]]/1000</f>
        <v>596.40899999999999</v>
      </c>
      <c r="K6993" s="14">
        <f>表格1[[#This Row],[信用卡交易金額'[新臺幣']]]/1000</f>
        <v>699497.61300000001</v>
      </c>
      <c r="L6993" s="14">
        <f>表格1[[#This Row],[信用卡交易金額'[新臺幣']]]/1000000</f>
        <v>699.497613</v>
      </c>
      <c r="M6993" s="14" t="str" cm="1">
        <f t="array" ref="M6993">_xlfn.TEXTJOIN("", TRUE, _xlfn.XLOOKUP(TRUE, VALUE(表格1[[#This Row],[年月]]) &lt;= VALUE($R$8:$R$12), $Q$8:$Q$12)) &amp; "年度"</f>
        <v>2024年度</v>
      </c>
    </row>
    <row r="6994" spans="1:13" x14ac:dyDescent="0.3">
      <c r="A6994" s="2">
        <v>202405</v>
      </c>
      <c r="B6994" s="19">
        <f>DATE(表格1[[#This Row],[年]],表格1[[#This Row],[月]],1)</f>
        <v>45413</v>
      </c>
      <c r="C6994" s="2" t="str">
        <f>LEFT(表格1[[#This Row],[年月]],4)</f>
        <v>2024</v>
      </c>
      <c r="D6994" s="2" t="str">
        <f>RIGHT(表格1[[#This Row],[年月]],2)</f>
        <v>05</v>
      </c>
      <c r="E6994" s="5">
        <v>10008000</v>
      </c>
      <c r="F6994" s="2" t="str">
        <f>VLOOKUP(TEXT(表格1[[#This Row],[地區]],"00000000"),縣市代碼,2,0)</f>
        <v>南投縣</v>
      </c>
      <c r="G6994" s="2" t="s">
        <v>10</v>
      </c>
      <c r="H6994" s="13">
        <v>362492</v>
      </c>
      <c r="I6994" s="14">
        <v>1881809652</v>
      </c>
      <c r="J6994" s="14">
        <f>表格1[[#This Row],[信用卡交易筆數]]/1000</f>
        <v>362.49200000000002</v>
      </c>
      <c r="K6994" s="14">
        <f>表格1[[#This Row],[信用卡交易金額'[新臺幣']]]/1000</f>
        <v>1881809.652</v>
      </c>
      <c r="L6994" s="14">
        <f>表格1[[#This Row],[信用卡交易金額'[新臺幣']]]/1000000</f>
        <v>1881.8096519999999</v>
      </c>
      <c r="M6994" s="14" t="str" cm="1">
        <f t="array" ref="M6994">_xlfn.TEXTJOIN("", TRUE, _xlfn.XLOOKUP(TRUE, VALUE(表格1[[#This Row],[年月]]) &lt;= VALUE($R$8:$R$12), $Q$8:$Q$12)) &amp; "年度"</f>
        <v>2024年度</v>
      </c>
    </row>
    <row r="6995" spans="1:13" x14ac:dyDescent="0.3">
      <c r="A6995" s="2">
        <v>202405</v>
      </c>
      <c r="B6995" s="19">
        <f>DATE(表格1[[#This Row],[年]],表格1[[#This Row],[月]],1)</f>
        <v>45413</v>
      </c>
      <c r="C6995" s="2" t="str">
        <f>LEFT(表格1[[#This Row],[年月]],4)</f>
        <v>2024</v>
      </c>
      <c r="D6995" s="2" t="str">
        <f>RIGHT(表格1[[#This Row],[年月]],2)</f>
        <v>05</v>
      </c>
      <c r="E6995" s="5">
        <v>10009000</v>
      </c>
      <c r="F6995" s="2" t="str">
        <f>VLOOKUP(TEXT(表格1[[#This Row],[地區]],"00000000"),縣市代碼,2,0)</f>
        <v>雲林縣</v>
      </c>
      <c r="G6995" s="2" t="s">
        <v>4</v>
      </c>
      <c r="H6995" s="13">
        <v>860600</v>
      </c>
      <c r="I6995" s="14">
        <v>403214097</v>
      </c>
      <c r="J6995" s="14">
        <f>表格1[[#This Row],[信用卡交易筆數]]/1000</f>
        <v>860.6</v>
      </c>
      <c r="K6995" s="14">
        <f>表格1[[#This Row],[信用卡交易金額'[新臺幣']]]/1000</f>
        <v>403214.09700000001</v>
      </c>
      <c r="L6995" s="14">
        <f>表格1[[#This Row],[信用卡交易金額'[新臺幣']]]/1000000</f>
        <v>403.21409699999998</v>
      </c>
      <c r="M6995" s="14" t="str" cm="1">
        <f t="array" ref="M6995">_xlfn.TEXTJOIN("", TRUE, _xlfn.XLOOKUP(TRUE, VALUE(表格1[[#This Row],[年月]]) &lt;= VALUE($R$8:$R$12), $Q$8:$Q$12)) &amp; "年度"</f>
        <v>2024年度</v>
      </c>
    </row>
    <row r="6996" spans="1:13" x14ac:dyDescent="0.3">
      <c r="A6996" s="2">
        <v>202405</v>
      </c>
      <c r="B6996" s="19">
        <f>DATE(表格1[[#This Row],[年]],表格1[[#This Row],[月]],1)</f>
        <v>45413</v>
      </c>
      <c r="C6996" s="2" t="str">
        <f>LEFT(表格1[[#This Row],[年月]],4)</f>
        <v>2024</v>
      </c>
      <c r="D6996" s="2" t="str">
        <f>RIGHT(表格1[[#This Row],[年月]],2)</f>
        <v>05</v>
      </c>
      <c r="E6996" s="5">
        <v>10009000</v>
      </c>
      <c r="F6996" s="2" t="str">
        <f>VLOOKUP(TEXT(表格1[[#This Row],[地區]],"00000000"),縣市代碼,2,0)</f>
        <v>雲林縣</v>
      </c>
      <c r="G6996" s="2" t="s">
        <v>5</v>
      </c>
      <c r="H6996" s="13">
        <v>69724</v>
      </c>
      <c r="I6996" s="14">
        <v>176435038</v>
      </c>
      <c r="J6996" s="14">
        <f>表格1[[#This Row],[信用卡交易筆數]]/1000</f>
        <v>69.724000000000004</v>
      </c>
      <c r="K6996" s="14">
        <f>表格1[[#This Row],[信用卡交易金額'[新臺幣']]]/1000</f>
        <v>176435.038</v>
      </c>
      <c r="L6996" s="14">
        <f>表格1[[#This Row],[信用卡交易金額'[新臺幣']]]/1000000</f>
        <v>176.43503799999999</v>
      </c>
      <c r="M6996" s="14" t="str" cm="1">
        <f t="array" ref="M6996">_xlfn.TEXTJOIN("", TRUE, _xlfn.XLOOKUP(TRUE, VALUE(表格1[[#This Row],[年月]]) &lt;= VALUE($R$8:$R$12), $Q$8:$Q$12)) &amp; "年度"</f>
        <v>2024年度</v>
      </c>
    </row>
    <row r="6997" spans="1:13" x14ac:dyDescent="0.3">
      <c r="A6997" s="2">
        <v>202405</v>
      </c>
      <c r="B6997" s="19">
        <f>DATE(表格1[[#This Row],[年]],表格1[[#This Row],[月]],1)</f>
        <v>45413</v>
      </c>
      <c r="C6997" s="2" t="str">
        <f>LEFT(表格1[[#This Row],[年月]],4)</f>
        <v>2024</v>
      </c>
      <c r="D6997" s="2" t="str">
        <f>RIGHT(表格1[[#This Row],[年月]],2)</f>
        <v>05</v>
      </c>
      <c r="E6997" s="5">
        <v>10009000</v>
      </c>
      <c r="F6997" s="2" t="str">
        <f>VLOOKUP(TEXT(表格1[[#This Row],[地區]],"00000000"),縣市代碼,2,0)</f>
        <v>雲林縣</v>
      </c>
      <c r="G6997" s="2" t="s">
        <v>6</v>
      </c>
      <c r="H6997" s="13">
        <v>86671</v>
      </c>
      <c r="I6997" s="14">
        <v>247771543</v>
      </c>
      <c r="J6997" s="14">
        <f>表格1[[#This Row],[信用卡交易筆數]]/1000</f>
        <v>86.671000000000006</v>
      </c>
      <c r="K6997" s="14">
        <f>表格1[[#This Row],[信用卡交易金額'[新臺幣']]]/1000</f>
        <v>247771.54300000001</v>
      </c>
      <c r="L6997" s="14">
        <f>表格1[[#This Row],[信用卡交易金額'[新臺幣']]]/1000000</f>
        <v>247.77154300000001</v>
      </c>
      <c r="M6997" s="14" t="str" cm="1">
        <f t="array" ref="M6997">_xlfn.TEXTJOIN("", TRUE, _xlfn.XLOOKUP(TRUE, VALUE(表格1[[#This Row],[年月]]) &lt;= VALUE($R$8:$R$12), $Q$8:$Q$12)) &amp; "年度"</f>
        <v>2024年度</v>
      </c>
    </row>
    <row r="6998" spans="1:13" x14ac:dyDescent="0.3">
      <c r="A6998" s="2">
        <v>202405</v>
      </c>
      <c r="B6998" s="19">
        <f>DATE(表格1[[#This Row],[年]],表格1[[#This Row],[月]],1)</f>
        <v>45413</v>
      </c>
      <c r="C6998" s="2" t="str">
        <f>LEFT(表格1[[#This Row],[年月]],4)</f>
        <v>2024</v>
      </c>
      <c r="D6998" s="2" t="str">
        <f>RIGHT(表格1[[#This Row],[年月]],2)</f>
        <v>05</v>
      </c>
      <c r="E6998" s="5">
        <v>10009000</v>
      </c>
      <c r="F6998" s="2" t="str">
        <f>VLOOKUP(TEXT(表格1[[#This Row],[地區]],"00000000"),縣市代碼,2,0)</f>
        <v>雲林縣</v>
      </c>
      <c r="G6998" s="2" t="s">
        <v>7</v>
      </c>
      <c r="H6998" s="13">
        <v>613803</v>
      </c>
      <c r="I6998" s="14">
        <v>705866699</v>
      </c>
      <c r="J6998" s="14">
        <f>表格1[[#This Row],[信用卡交易筆數]]/1000</f>
        <v>613.803</v>
      </c>
      <c r="K6998" s="14">
        <f>表格1[[#This Row],[信用卡交易金額'[新臺幣']]]/1000</f>
        <v>705866.69900000002</v>
      </c>
      <c r="L6998" s="14">
        <f>表格1[[#This Row],[信用卡交易金額'[新臺幣']]]/1000000</f>
        <v>705.86669900000004</v>
      </c>
      <c r="M6998" s="14" t="str" cm="1">
        <f t="array" ref="M6998">_xlfn.TEXTJOIN("", TRUE, _xlfn.XLOOKUP(TRUE, VALUE(表格1[[#This Row],[年月]]) &lt;= VALUE($R$8:$R$12), $Q$8:$Q$12)) &amp; "年度"</f>
        <v>2024年度</v>
      </c>
    </row>
    <row r="6999" spans="1:13" x14ac:dyDescent="0.3">
      <c r="A6999" s="2">
        <v>202405</v>
      </c>
      <c r="B6999" s="19">
        <f>DATE(表格1[[#This Row],[年]],表格1[[#This Row],[月]],1)</f>
        <v>45413</v>
      </c>
      <c r="C6999" s="2" t="str">
        <f>LEFT(表格1[[#This Row],[年月]],4)</f>
        <v>2024</v>
      </c>
      <c r="D6999" s="2" t="str">
        <f>RIGHT(表格1[[#This Row],[年月]],2)</f>
        <v>05</v>
      </c>
      <c r="E6999" s="5">
        <v>10009000</v>
      </c>
      <c r="F6999" s="2" t="str">
        <f>VLOOKUP(TEXT(表格1[[#This Row],[地區]],"00000000"),縣市代碼,2,0)</f>
        <v>雲林縣</v>
      </c>
      <c r="G6999" s="2" t="s">
        <v>8</v>
      </c>
      <c r="H6999" s="13">
        <v>355450</v>
      </c>
      <c r="I6999" s="14">
        <v>630372114</v>
      </c>
      <c r="J6999" s="14">
        <f>表格1[[#This Row],[信用卡交易筆數]]/1000</f>
        <v>355.45</v>
      </c>
      <c r="K6999" s="14">
        <f>表格1[[#This Row],[信用卡交易金額'[新臺幣']]]/1000</f>
        <v>630372.11399999994</v>
      </c>
      <c r="L6999" s="14">
        <f>表格1[[#This Row],[信用卡交易金額'[新臺幣']]]/1000000</f>
        <v>630.37211400000001</v>
      </c>
      <c r="M6999" s="14" t="str" cm="1">
        <f t="array" ref="M6999">_xlfn.TEXTJOIN("", TRUE, _xlfn.XLOOKUP(TRUE, VALUE(表格1[[#This Row],[年月]]) &lt;= VALUE($R$8:$R$12), $Q$8:$Q$12)) &amp; "年度"</f>
        <v>2024年度</v>
      </c>
    </row>
    <row r="7000" spans="1:13" x14ac:dyDescent="0.3">
      <c r="A7000" s="2">
        <v>202405</v>
      </c>
      <c r="B7000" s="19">
        <f>DATE(表格1[[#This Row],[年]],表格1[[#This Row],[月]],1)</f>
        <v>45413</v>
      </c>
      <c r="C7000" s="2" t="str">
        <f>LEFT(表格1[[#This Row],[年月]],4)</f>
        <v>2024</v>
      </c>
      <c r="D7000" s="2" t="str">
        <f>RIGHT(表格1[[#This Row],[年月]],2)</f>
        <v>05</v>
      </c>
      <c r="E7000" s="5">
        <v>10009000</v>
      </c>
      <c r="F7000" s="2" t="str">
        <f>VLOOKUP(TEXT(表格1[[#This Row],[地區]],"00000000"),縣市代碼,2,0)</f>
        <v>雲林縣</v>
      </c>
      <c r="G7000" s="2" t="s">
        <v>9</v>
      </c>
      <c r="H7000" s="13">
        <v>737958</v>
      </c>
      <c r="I7000" s="14">
        <v>917261515</v>
      </c>
      <c r="J7000" s="14">
        <f>表格1[[#This Row],[信用卡交易筆數]]/1000</f>
        <v>737.95799999999997</v>
      </c>
      <c r="K7000" s="14">
        <f>表格1[[#This Row],[信用卡交易金額'[新臺幣']]]/1000</f>
        <v>917261.51500000001</v>
      </c>
      <c r="L7000" s="14">
        <f>表格1[[#This Row],[信用卡交易金額'[新臺幣']]]/1000000</f>
        <v>917.26151500000003</v>
      </c>
      <c r="M7000" s="14" t="str" cm="1">
        <f t="array" ref="M7000">_xlfn.TEXTJOIN("", TRUE, _xlfn.XLOOKUP(TRUE, VALUE(表格1[[#This Row],[年月]]) &lt;= VALUE($R$8:$R$12), $Q$8:$Q$12)) &amp; "年度"</f>
        <v>2024年度</v>
      </c>
    </row>
    <row r="7001" spans="1:13" x14ac:dyDescent="0.3">
      <c r="A7001" s="2">
        <v>202405</v>
      </c>
      <c r="B7001" s="19">
        <f>DATE(表格1[[#This Row],[年]],表格1[[#This Row],[月]],1)</f>
        <v>45413</v>
      </c>
      <c r="C7001" s="2" t="str">
        <f>LEFT(表格1[[#This Row],[年月]],4)</f>
        <v>2024</v>
      </c>
      <c r="D7001" s="2" t="str">
        <f>RIGHT(表格1[[#This Row],[年月]],2)</f>
        <v>05</v>
      </c>
      <c r="E7001" s="5">
        <v>10009000</v>
      </c>
      <c r="F7001" s="2" t="str">
        <f>VLOOKUP(TEXT(表格1[[#This Row],[地區]],"00000000"),縣市代碼,2,0)</f>
        <v>雲林縣</v>
      </c>
      <c r="G7001" s="2" t="s">
        <v>10</v>
      </c>
      <c r="H7001" s="13">
        <v>446694</v>
      </c>
      <c r="I7001" s="14">
        <v>2774791458</v>
      </c>
      <c r="J7001" s="14">
        <f>表格1[[#This Row],[信用卡交易筆數]]/1000</f>
        <v>446.69400000000002</v>
      </c>
      <c r="K7001" s="14">
        <f>表格1[[#This Row],[信用卡交易金額'[新臺幣']]]/1000</f>
        <v>2774791.4580000001</v>
      </c>
      <c r="L7001" s="14">
        <f>表格1[[#This Row],[信用卡交易金額'[新臺幣']]]/1000000</f>
        <v>2774.7914580000001</v>
      </c>
      <c r="M7001" s="14" t="str" cm="1">
        <f t="array" ref="M7001">_xlfn.TEXTJOIN("", TRUE, _xlfn.XLOOKUP(TRUE, VALUE(表格1[[#This Row],[年月]]) &lt;= VALUE($R$8:$R$12), $Q$8:$Q$12)) &amp; "年度"</f>
        <v>2024年度</v>
      </c>
    </row>
    <row r="7002" spans="1:13" x14ac:dyDescent="0.3">
      <c r="A7002" s="2">
        <v>202405</v>
      </c>
      <c r="B7002" s="19">
        <f>DATE(表格1[[#This Row],[年]],表格1[[#This Row],[月]],1)</f>
        <v>45413</v>
      </c>
      <c r="C7002" s="2" t="str">
        <f>LEFT(表格1[[#This Row],[年月]],4)</f>
        <v>2024</v>
      </c>
      <c r="D7002" s="2" t="str">
        <f>RIGHT(表格1[[#This Row],[年月]],2)</f>
        <v>05</v>
      </c>
      <c r="E7002" s="5">
        <v>10010000</v>
      </c>
      <c r="F7002" s="2" t="str">
        <f>VLOOKUP(TEXT(表格1[[#This Row],[地區]],"00000000"),縣市代碼,2,0)</f>
        <v>嘉義縣</v>
      </c>
      <c r="G7002" s="2" t="s">
        <v>4</v>
      </c>
      <c r="H7002" s="13">
        <v>614562</v>
      </c>
      <c r="I7002" s="14">
        <v>278754947</v>
      </c>
      <c r="J7002" s="14">
        <f>表格1[[#This Row],[信用卡交易筆數]]/1000</f>
        <v>614.56200000000001</v>
      </c>
      <c r="K7002" s="14">
        <f>表格1[[#This Row],[信用卡交易金額'[新臺幣']]]/1000</f>
        <v>278754.94699999999</v>
      </c>
      <c r="L7002" s="14">
        <f>表格1[[#This Row],[信用卡交易金額'[新臺幣']]]/1000000</f>
        <v>278.75494700000002</v>
      </c>
      <c r="M7002" s="14" t="str" cm="1">
        <f t="array" ref="M7002">_xlfn.TEXTJOIN("", TRUE, _xlfn.XLOOKUP(TRUE, VALUE(表格1[[#This Row],[年月]]) &lt;= VALUE($R$8:$R$12), $Q$8:$Q$12)) &amp; "年度"</f>
        <v>2024年度</v>
      </c>
    </row>
    <row r="7003" spans="1:13" x14ac:dyDescent="0.3">
      <c r="A7003" s="2">
        <v>202405</v>
      </c>
      <c r="B7003" s="19">
        <f>DATE(表格1[[#This Row],[年]],表格1[[#This Row],[月]],1)</f>
        <v>45413</v>
      </c>
      <c r="C7003" s="2" t="str">
        <f>LEFT(表格1[[#This Row],[年月]],4)</f>
        <v>2024</v>
      </c>
      <c r="D7003" s="2" t="str">
        <f>RIGHT(表格1[[#This Row],[年月]],2)</f>
        <v>05</v>
      </c>
      <c r="E7003" s="5">
        <v>10010000</v>
      </c>
      <c r="F7003" s="2" t="str">
        <f>VLOOKUP(TEXT(表格1[[#This Row],[地區]],"00000000"),縣市代碼,2,0)</f>
        <v>嘉義縣</v>
      </c>
      <c r="G7003" s="2" t="s">
        <v>5</v>
      </c>
      <c r="H7003" s="13">
        <v>47022</v>
      </c>
      <c r="I7003" s="14">
        <v>116836916</v>
      </c>
      <c r="J7003" s="14">
        <f>表格1[[#This Row],[信用卡交易筆數]]/1000</f>
        <v>47.021999999999998</v>
      </c>
      <c r="K7003" s="14">
        <f>表格1[[#This Row],[信用卡交易金額'[新臺幣']]]/1000</f>
        <v>116836.916</v>
      </c>
      <c r="L7003" s="14">
        <f>表格1[[#This Row],[信用卡交易金額'[新臺幣']]]/1000000</f>
        <v>116.836916</v>
      </c>
      <c r="M7003" s="14" t="str" cm="1">
        <f t="array" ref="M7003">_xlfn.TEXTJOIN("", TRUE, _xlfn.XLOOKUP(TRUE, VALUE(表格1[[#This Row],[年月]]) &lt;= VALUE($R$8:$R$12), $Q$8:$Q$12)) &amp; "年度"</f>
        <v>2024年度</v>
      </c>
    </row>
    <row r="7004" spans="1:13" x14ac:dyDescent="0.3">
      <c r="A7004" s="2">
        <v>202405</v>
      </c>
      <c r="B7004" s="19">
        <f>DATE(表格1[[#This Row],[年]],表格1[[#This Row],[月]],1)</f>
        <v>45413</v>
      </c>
      <c r="C7004" s="2" t="str">
        <f>LEFT(表格1[[#This Row],[年月]],4)</f>
        <v>2024</v>
      </c>
      <c r="D7004" s="2" t="str">
        <f>RIGHT(表格1[[#This Row],[年月]],2)</f>
        <v>05</v>
      </c>
      <c r="E7004" s="5">
        <v>10010000</v>
      </c>
      <c r="F7004" s="2" t="str">
        <f>VLOOKUP(TEXT(表格1[[#This Row],[地區]],"00000000"),縣市代碼,2,0)</f>
        <v>嘉義縣</v>
      </c>
      <c r="G7004" s="2" t="s">
        <v>6</v>
      </c>
      <c r="H7004" s="13">
        <v>61986</v>
      </c>
      <c r="I7004" s="14">
        <v>171314075</v>
      </c>
      <c r="J7004" s="14">
        <f>表格1[[#This Row],[信用卡交易筆數]]/1000</f>
        <v>61.985999999999997</v>
      </c>
      <c r="K7004" s="14">
        <f>表格1[[#This Row],[信用卡交易金額'[新臺幣']]]/1000</f>
        <v>171314.07500000001</v>
      </c>
      <c r="L7004" s="14">
        <f>表格1[[#This Row],[信用卡交易金額'[新臺幣']]]/1000000</f>
        <v>171.314075</v>
      </c>
      <c r="M7004" s="14" t="str" cm="1">
        <f t="array" ref="M7004">_xlfn.TEXTJOIN("", TRUE, _xlfn.XLOOKUP(TRUE, VALUE(表格1[[#This Row],[年月]]) &lt;= VALUE($R$8:$R$12), $Q$8:$Q$12)) &amp; "年度"</f>
        <v>2024年度</v>
      </c>
    </row>
    <row r="7005" spans="1:13" x14ac:dyDescent="0.3">
      <c r="A7005" s="2">
        <v>202405</v>
      </c>
      <c r="B7005" s="19">
        <f>DATE(表格1[[#This Row],[年]],表格1[[#This Row],[月]],1)</f>
        <v>45413</v>
      </c>
      <c r="C7005" s="2" t="str">
        <f>LEFT(表格1[[#This Row],[年月]],4)</f>
        <v>2024</v>
      </c>
      <c r="D7005" s="2" t="str">
        <f>RIGHT(表格1[[#This Row],[年月]],2)</f>
        <v>05</v>
      </c>
      <c r="E7005" s="5">
        <v>10010000</v>
      </c>
      <c r="F7005" s="2" t="str">
        <f>VLOOKUP(TEXT(表格1[[#This Row],[地區]],"00000000"),縣市代碼,2,0)</f>
        <v>嘉義縣</v>
      </c>
      <c r="G7005" s="2" t="s">
        <v>7</v>
      </c>
      <c r="H7005" s="13">
        <v>451244</v>
      </c>
      <c r="I7005" s="14">
        <v>485748574</v>
      </c>
      <c r="J7005" s="14">
        <f>表格1[[#This Row],[信用卡交易筆數]]/1000</f>
        <v>451.24400000000003</v>
      </c>
      <c r="K7005" s="14">
        <f>表格1[[#This Row],[信用卡交易金額'[新臺幣']]]/1000</f>
        <v>485748.57400000002</v>
      </c>
      <c r="L7005" s="14">
        <f>表格1[[#This Row],[信用卡交易金額'[新臺幣']]]/1000000</f>
        <v>485.74857400000002</v>
      </c>
      <c r="M7005" s="14" t="str" cm="1">
        <f t="array" ref="M7005">_xlfn.TEXTJOIN("", TRUE, _xlfn.XLOOKUP(TRUE, VALUE(表格1[[#This Row],[年月]]) &lt;= VALUE($R$8:$R$12), $Q$8:$Q$12)) &amp; "年度"</f>
        <v>2024年度</v>
      </c>
    </row>
    <row r="7006" spans="1:13" x14ac:dyDescent="0.3">
      <c r="A7006" s="2">
        <v>202405</v>
      </c>
      <c r="B7006" s="19">
        <f>DATE(表格1[[#This Row],[年]],表格1[[#This Row],[月]],1)</f>
        <v>45413</v>
      </c>
      <c r="C7006" s="2" t="str">
        <f>LEFT(表格1[[#This Row],[年月]],4)</f>
        <v>2024</v>
      </c>
      <c r="D7006" s="2" t="str">
        <f>RIGHT(表格1[[#This Row],[年月]],2)</f>
        <v>05</v>
      </c>
      <c r="E7006" s="5">
        <v>10010000</v>
      </c>
      <c r="F7006" s="2" t="str">
        <f>VLOOKUP(TEXT(表格1[[#This Row],[地區]],"00000000"),縣市代碼,2,0)</f>
        <v>嘉義縣</v>
      </c>
      <c r="G7006" s="2" t="s">
        <v>8</v>
      </c>
      <c r="H7006" s="13">
        <v>263330</v>
      </c>
      <c r="I7006" s="14">
        <v>440335004</v>
      </c>
      <c r="J7006" s="14">
        <f>表格1[[#This Row],[信用卡交易筆數]]/1000</f>
        <v>263.33</v>
      </c>
      <c r="K7006" s="14">
        <f>表格1[[#This Row],[信用卡交易金額'[新臺幣']]]/1000</f>
        <v>440335.00400000002</v>
      </c>
      <c r="L7006" s="14">
        <f>表格1[[#This Row],[信用卡交易金額'[新臺幣']]]/1000000</f>
        <v>440.33500400000003</v>
      </c>
      <c r="M7006" s="14" t="str" cm="1">
        <f t="array" ref="M7006">_xlfn.TEXTJOIN("", TRUE, _xlfn.XLOOKUP(TRUE, VALUE(表格1[[#This Row],[年月]]) &lt;= VALUE($R$8:$R$12), $Q$8:$Q$12)) &amp; "年度"</f>
        <v>2024年度</v>
      </c>
    </row>
    <row r="7007" spans="1:13" x14ac:dyDescent="0.3">
      <c r="A7007" s="2">
        <v>202405</v>
      </c>
      <c r="B7007" s="19">
        <f>DATE(表格1[[#This Row],[年]],表格1[[#This Row],[月]],1)</f>
        <v>45413</v>
      </c>
      <c r="C7007" s="2" t="str">
        <f>LEFT(表格1[[#This Row],[年月]],4)</f>
        <v>2024</v>
      </c>
      <c r="D7007" s="2" t="str">
        <f>RIGHT(表格1[[#This Row],[年月]],2)</f>
        <v>05</v>
      </c>
      <c r="E7007" s="5">
        <v>10010000</v>
      </c>
      <c r="F7007" s="2" t="str">
        <f>VLOOKUP(TEXT(表格1[[#This Row],[地區]],"00000000"),縣市代碼,2,0)</f>
        <v>嘉義縣</v>
      </c>
      <c r="G7007" s="2" t="s">
        <v>9</v>
      </c>
      <c r="H7007" s="13">
        <v>553619</v>
      </c>
      <c r="I7007" s="14">
        <v>683107697</v>
      </c>
      <c r="J7007" s="14">
        <f>表格1[[#This Row],[信用卡交易筆數]]/1000</f>
        <v>553.61900000000003</v>
      </c>
      <c r="K7007" s="14">
        <f>表格1[[#This Row],[信用卡交易金額'[新臺幣']]]/1000</f>
        <v>683107.69700000004</v>
      </c>
      <c r="L7007" s="14">
        <f>表格1[[#This Row],[信用卡交易金額'[新臺幣']]]/1000000</f>
        <v>683.10769700000003</v>
      </c>
      <c r="M7007" s="14" t="str" cm="1">
        <f t="array" ref="M7007">_xlfn.TEXTJOIN("", TRUE, _xlfn.XLOOKUP(TRUE, VALUE(表格1[[#This Row],[年月]]) &lt;= VALUE($R$8:$R$12), $Q$8:$Q$12)) &amp; "年度"</f>
        <v>2024年度</v>
      </c>
    </row>
    <row r="7008" spans="1:13" x14ac:dyDescent="0.3">
      <c r="A7008" s="2">
        <v>202405</v>
      </c>
      <c r="B7008" s="19">
        <f>DATE(表格1[[#This Row],[年]],表格1[[#This Row],[月]],1)</f>
        <v>45413</v>
      </c>
      <c r="C7008" s="2" t="str">
        <f>LEFT(表格1[[#This Row],[年月]],4)</f>
        <v>2024</v>
      </c>
      <c r="D7008" s="2" t="str">
        <f>RIGHT(表格1[[#This Row],[年月]],2)</f>
        <v>05</v>
      </c>
      <c r="E7008" s="5">
        <v>10010000</v>
      </c>
      <c r="F7008" s="2" t="str">
        <f>VLOOKUP(TEXT(表格1[[#This Row],[地區]],"00000000"),縣市代碼,2,0)</f>
        <v>嘉義縣</v>
      </c>
      <c r="G7008" s="2" t="s">
        <v>10</v>
      </c>
      <c r="H7008" s="13">
        <v>324472</v>
      </c>
      <c r="I7008" s="14">
        <v>1422014339</v>
      </c>
      <c r="J7008" s="14">
        <f>表格1[[#This Row],[信用卡交易筆數]]/1000</f>
        <v>324.47199999999998</v>
      </c>
      <c r="K7008" s="14">
        <f>表格1[[#This Row],[信用卡交易金額'[新臺幣']]]/1000</f>
        <v>1422014.3389999999</v>
      </c>
      <c r="L7008" s="14">
        <f>表格1[[#This Row],[信用卡交易金額'[新臺幣']]]/1000000</f>
        <v>1422.0143390000001</v>
      </c>
      <c r="M7008" s="14" t="str" cm="1">
        <f t="array" ref="M7008">_xlfn.TEXTJOIN("", TRUE, _xlfn.XLOOKUP(TRUE, VALUE(表格1[[#This Row],[年月]]) &lt;= VALUE($R$8:$R$12), $Q$8:$Q$12)) &amp; "年度"</f>
        <v>2024年度</v>
      </c>
    </row>
    <row r="7009" spans="1:13" x14ac:dyDescent="0.3">
      <c r="A7009" s="2">
        <v>202405</v>
      </c>
      <c r="B7009" s="19">
        <f>DATE(表格1[[#This Row],[年]],表格1[[#This Row],[月]],1)</f>
        <v>45413</v>
      </c>
      <c r="C7009" s="2" t="str">
        <f>LEFT(表格1[[#This Row],[年月]],4)</f>
        <v>2024</v>
      </c>
      <c r="D7009" s="2" t="str">
        <f>RIGHT(表格1[[#This Row],[年月]],2)</f>
        <v>05</v>
      </c>
      <c r="E7009" s="5">
        <v>10020000</v>
      </c>
      <c r="F7009" s="2" t="str">
        <f>VLOOKUP(TEXT(表格1[[#This Row],[地區]],"00000000"),縣市代碼,2,0)</f>
        <v>嘉義市</v>
      </c>
      <c r="G7009" s="2" t="s">
        <v>4</v>
      </c>
      <c r="H7009" s="13">
        <v>616658</v>
      </c>
      <c r="I7009" s="14">
        <v>290126100</v>
      </c>
      <c r="J7009" s="14">
        <f>表格1[[#This Row],[信用卡交易筆數]]/1000</f>
        <v>616.65800000000002</v>
      </c>
      <c r="K7009" s="14">
        <f>表格1[[#This Row],[信用卡交易金額'[新臺幣']]]/1000</f>
        <v>290126.09999999998</v>
      </c>
      <c r="L7009" s="14">
        <f>表格1[[#This Row],[信用卡交易金額'[新臺幣']]]/1000000</f>
        <v>290.12610000000001</v>
      </c>
      <c r="M7009" s="14" t="str" cm="1">
        <f t="array" ref="M7009">_xlfn.TEXTJOIN("", TRUE, _xlfn.XLOOKUP(TRUE, VALUE(表格1[[#This Row],[年月]]) &lt;= VALUE($R$8:$R$12), $Q$8:$Q$12)) &amp; "年度"</f>
        <v>2024年度</v>
      </c>
    </row>
    <row r="7010" spans="1:13" x14ac:dyDescent="0.3">
      <c r="A7010" s="2">
        <v>202405</v>
      </c>
      <c r="B7010" s="19">
        <f>DATE(表格1[[#This Row],[年]],表格1[[#This Row],[月]],1)</f>
        <v>45413</v>
      </c>
      <c r="C7010" s="2" t="str">
        <f>LEFT(表格1[[#This Row],[年月]],4)</f>
        <v>2024</v>
      </c>
      <c r="D7010" s="2" t="str">
        <f>RIGHT(表格1[[#This Row],[年月]],2)</f>
        <v>05</v>
      </c>
      <c r="E7010" s="5">
        <v>10020000</v>
      </c>
      <c r="F7010" s="2" t="str">
        <f>VLOOKUP(TEXT(表格1[[#This Row],[地區]],"00000000"),縣市代碼,2,0)</f>
        <v>嘉義市</v>
      </c>
      <c r="G7010" s="2" t="s">
        <v>5</v>
      </c>
      <c r="H7010" s="13">
        <v>42178</v>
      </c>
      <c r="I7010" s="14">
        <v>122200479</v>
      </c>
      <c r="J7010" s="14">
        <f>表格1[[#This Row],[信用卡交易筆數]]/1000</f>
        <v>42.177999999999997</v>
      </c>
      <c r="K7010" s="14">
        <f>表格1[[#This Row],[信用卡交易金額'[新臺幣']]]/1000</f>
        <v>122200.47900000001</v>
      </c>
      <c r="L7010" s="14">
        <f>表格1[[#This Row],[信用卡交易金額'[新臺幣']]]/1000000</f>
        <v>122.200479</v>
      </c>
      <c r="M7010" s="14" t="str" cm="1">
        <f t="array" ref="M7010">_xlfn.TEXTJOIN("", TRUE, _xlfn.XLOOKUP(TRUE, VALUE(表格1[[#This Row],[年月]]) &lt;= VALUE($R$8:$R$12), $Q$8:$Q$12)) &amp; "年度"</f>
        <v>2024年度</v>
      </c>
    </row>
    <row r="7011" spans="1:13" x14ac:dyDescent="0.3">
      <c r="A7011" s="2">
        <v>202405</v>
      </c>
      <c r="B7011" s="19">
        <f>DATE(表格1[[#This Row],[年]],表格1[[#This Row],[月]],1)</f>
        <v>45413</v>
      </c>
      <c r="C7011" s="2" t="str">
        <f>LEFT(表格1[[#This Row],[年月]],4)</f>
        <v>2024</v>
      </c>
      <c r="D7011" s="2" t="str">
        <f>RIGHT(表格1[[#This Row],[年月]],2)</f>
        <v>05</v>
      </c>
      <c r="E7011" s="5">
        <v>10020000</v>
      </c>
      <c r="F7011" s="2" t="str">
        <f>VLOOKUP(TEXT(表格1[[#This Row],[地區]],"00000000"),縣市代碼,2,0)</f>
        <v>嘉義市</v>
      </c>
      <c r="G7011" s="2" t="s">
        <v>6</v>
      </c>
      <c r="H7011" s="13">
        <v>58733</v>
      </c>
      <c r="I7011" s="14">
        <v>182730354</v>
      </c>
      <c r="J7011" s="14">
        <f>表格1[[#This Row],[信用卡交易筆數]]/1000</f>
        <v>58.732999999999997</v>
      </c>
      <c r="K7011" s="14">
        <f>表格1[[#This Row],[信用卡交易金額'[新臺幣']]]/1000</f>
        <v>182730.35399999999</v>
      </c>
      <c r="L7011" s="14">
        <f>表格1[[#This Row],[信用卡交易金額'[新臺幣']]]/1000000</f>
        <v>182.73035400000001</v>
      </c>
      <c r="M7011" s="14" t="str" cm="1">
        <f t="array" ref="M7011">_xlfn.TEXTJOIN("", TRUE, _xlfn.XLOOKUP(TRUE, VALUE(表格1[[#This Row],[年月]]) &lt;= VALUE($R$8:$R$12), $Q$8:$Q$12)) &amp; "年度"</f>
        <v>2024年度</v>
      </c>
    </row>
    <row r="7012" spans="1:13" x14ac:dyDescent="0.3">
      <c r="A7012" s="2">
        <v>202405</v>
      </c>
      <c r="B7012" s="19">
        <f>DATE(表格1[[#This Row],[年]],表格1[[#This Row],[月]],1)</f>
        <v>45413</v>
      </c>
      <c r="C7012" s="2" t="str">
        <f>LEFT(表格1[[#This Row],[年月]],4)</f>
        <v>2024</v>
      </c>
      <c r="D7012" s="2" t="str">
        <f>RIGHT(表格1[[#This Row],[年月]],2)</f>
        <v>05</v>
      </c>
      <c r="E7012" s="5">
        <v>10020000</v>
      </c>
      <c r="F7012" s="2" t="str">
        <f>VLOOKUP(TEXT(表格1[[#This Row],[地區]],"00000000"),縣市代碼,2,0)</f>
        <v>嘉義市</v>
      </c>
      <c r="G7012" s="2" t="s">
        <v>7</v>
      </c>
      <c r="H7012" s="13">
        <v>343847</v>
      </c>
      <c r="I7012" s="14">
        <v>371936297</v>
      </c>
      <c r="J7012" s="14">
        <f>表格1[[#This Row],[信用卡交易筆數]]/1000</f>
        <v>343.84699999999998</v>
      </c>
      <c r="K7012" s="14">
        <f>表格1[[#This Row],[信用卡交易金額'[新臺幣']]]/1000</f>
        <v>371936.29700000002</v>
      </c>
      <c r="L7012" s="14">
        <f>表格1[[#This Row],[信用卡交易金額'[新臺幣']]]/1000000</f>
        <v>371.93629700000002</v>
      </c>
      <c r="M7012" s="14" t="str" cm="1">
        <f t="array" ref="M7012">_xlfn.TEXTJOIN("", TRUE, _xlfn.XLOOKUP(TRUE, VALUE(表格1[[#This Row],[年月]]) &lt;= VALUE($R$8:$R$12), $Q$8:$Q$12)) &amp; "年度"</f>
        <v>2024年度</v>
      </c>
    </row>
    <row r="7013" spans="1:13" x14ac:dyDescent="0.3">
      <c r="A7013" s="2">
        <v>202405</v>
      </c>
      <c r="B7013" s="19">
        <f>DATE(表格1[[#This Row],[年]],表格1[[#This Row],[月]],1)</f>
        <v>45413</v>
      </c>
      <c r="C7013" s="2" t="str">
        <f>LEFT(表格1[[#This Row],[年月]],4)</f>
        <v>2024</v>
      </c>
      <c r="D7013" s="2" t="str">
        <f>RIGHT(表格1[[#This Row],[年月]],2)</f>
        <v>05</v>
      </c>
      <c r="E7013" s="5">
        <v>10020000</v>
      </c>
      <c r="F7013" s="2" t="str">
        <f>VLOOKUP(TEXT(表格1[[#This Row],[地區]],"00000000"),縣市代碼,2,0)</f>
        <v>嘉義市</v>
      </c>
      <c r="G7013" s="2" t="s">
        <v>8</v>
      </c>
      <c r="H7013" s="13">
        <v>221613</v>
      </c>
      <c r="I7013" s="14">
        <v>457670944</v>
      </c>
      <c r="J7013" s="14">
        <f>表格1[[#This Row],[信用卡交易筆數]]/1000</f>
        <v>221.613</v>
      </c>
      <c r="K7013" s="14">
        <f>表格1[[#This Row],[信用卡交易金額'[新臺幣']]]/1000</f>
        <v>457670.94400000002</v>
      </c>
      <c r="L7013" s="14">
        <f>表格1[[#This Row],[信用卡交易金額'[新臺幣']]]/1000000</f>
        <v>457.67094400000002</v>
      </c>
      <c r="M7013" s="14" t="str" cm="1">
        <f t="array" ref="M7013">_xlfn.TEXTJOIN("", TRUE, _xlfn.XLOOKUP(TRUE, VALUE(表格1[[#This Row],[年月]]) &lt;= VALUE($R$8:$R$12), $Q$8:$Q$12)) &amp; "年度"</f>
        <v>2024年度</v>
      </c>
    </row>
    <row r="7014" spans="1:13" x14ac:dyDescent="0.3">
      <c r="A7014" s="2">
        <v>202405</v>
      </c>
      <c r="B7014" s="19">
        <f>DATE(表格1[[#This Row],[年]],表格1[[#This Row],[月]],1)</f>
        <v>45413</v>
      </c>
      <c r="C7014" s="2" t="str">
        <f>LEFT(表格1[[#This Row],[年月]],4)</f>
        <v>2024</v>
      </c>
      <c r="D7014" s="2" t="str">
        <f>RIGHT(表格1[[#This Row],[年月]],2)</f>
        <v>05</v>
      </c>
      <c r="E7014" s="5">
        <v>10020000</v>
      </c>
      <c r="F7014" s="2" t="str">
        <f>VLOOKUP(TEXT(表格1[[#This Row],[地區]],"00000000"),縣市代碼,2,0)</f>
        <v>嘉義市</v>
      </c>
      <c r="G7014" s="2" t="s">
        <v>9</v>
      </c>
      <c r="H7014" s="13">
        <v>537582</v>
      </c>
      <c r="I7014" s="14">
        <v>713791869</v>
      </c>
      <c r="J7014" s="14">
        <f>表格1[[#This Row],[信用卡交易筆數]]/1000</f>
        <v>537.58199999999999</v>
      </c>
      <c r="K7014" s="14">
        <f>表格1[[#This Row],[信用卡交易金額'[新臺幣']]]/1000</f>
        <v>713791.86899999995</v>
      </c>
      <c r="L7014" s="14">
        <f>表格1[[#This Row],[信用卡交易金額'[新臺幣']]]/1000000</f>
        <v>713.79186900000002</v>
      </c>
      <c r="M7014" s="14" t="str" cm="1">
        <f t="array" ref="M7014">_xlfn.TEXTJOIN("", TRUE, _xlfn.XLOOKUP(TRUE, VALUE(表格1[[#This Row],[年月]]) &lt;= VALUE($R$8:$R$12), $Q$8:$Q$12)) &amp; "年度"</f>
        <v>2024年度</v>
      </c>
    </row>
    <row r="7015" spans="1:13" x14ac:dyDescent="0.3">
      <c r="A7015" s="2">
        <v>202405</v>
      </c>
      <c r="B7015" s="19">
        <f>DATE(表格1[[#This Row],[年]],表格1[[#This Row],[月]],1)</f>
        <v>45413</v>
      </c>
      <c r="C7015" s="2" t="str">
        <f>LEFT(表格1[[#This Row],[年月]],4)</f>
        <v>2024</v>
      </c>
      <c r="D7015" s="2" t="str">
        <f>RIGHT(表格1[[#This Row],[年月]],2)</f>
        <v>05</v>
      </c>
      <c r="E7015" s="5">
        <v>10020000</v>
      </c>
      <c r="F7015" s="2" t="str">
        <f>VLOOKUP(TEXT(表格1[[#This Row],[地區]],"00000000"),縣市代碼,2,0)</f>
        <v>嘉義市</v>
      </c>
      <c r="G7015" s="2" t="s">
        <v>10</v>
      </c>
      <c r="H7015" s="13">
        <v>299727</v>
      </c>
      <c r="I7015" s="14">
        <v>1857506623</v>
      </c>
      <c r="J7015" s="14">
        <f>表格1[[#This Row],[信用卡交易筆數]]/1000</f>
        <v>299.72699999999998</v>
      </c>
      <c r="K7015" s="14">
        <f>表格1[[#This Row],[信用卡交易金額'[新臺幣']]]/1000</f>
        <v>1857506.6229999999</v>
      </c>
      <c r="L7015" s="14">
        <f>表格1[[#This Row],[信用卡交易金額'[新臺幣']]]/1000000</f>
        <v>1857.506623</v>
      </c>
      <c r="M7015" s="14" t="str" cm="1">
        <f t="array" ref="M7015">_xlfn.TEXTJOIN("", TRUE, _xlfn.XLOOKUP(TRUE, VALUE(表格1[[#This Row],[年月]]) &lt;= VALUE($R$8:$R$12), $Q$8:$Q$12)) &amp; "年度"</f>
        <v>2024年度</v>
      </c>
    </row>
    <row r="7016" spans="1:13" x14ac:dyDescent="0.3">
      <c r="A7016" s="2">
        <v>202405</v>
      </c>
      <c r="B7016" s="19">
        <f>DATE(表格1[[#This Row],[年]],表格1[[#This Row],[月]],1)</f>
        <v>45413</v>
      </c>
      <c r="C7016" s="2" t="str">
        <f>LEFT(表格1[[#This Row],[年月]],4)</f>
        <v>2024</v>
      </c>
      <c r="D7016" s="2" t="str">
        <f>RIGHT(表格1[[#This Row],[年月]],2)</f>
        <v>05</v>
      </c>
      <c r="E7016" s="5">
        <v>67000000</v>
      </c>
      <c r="F7016" s="2" t="str">
        <f>VLOOKUP(TEXT(表格1[[#This Row],[地區]],"00000000"),縣市代碼,2,0)</f>
        <v>臺南市</v>
      </c>
      <c r="G7016" s="2" t="s">
        <v>4</v>
      </c>
      <c r="H7016" s="13">
        <v>4523101</v>
      </c>
      <c r="I7016" s="14">
        <v>2099444632</v>
      </c>
      <c r="J7016" s="14">
        <f>表格1[[#This Row],[信用卡交易筆數]]/1000</f>
        <v>4523.1009999999997</v>
      </c>
      <c r="K7016" s="14">
        <f>表格1[[#This Row],[信用卡交易金額'[新臺幣']]]/1000</f>
        <v>2099444.6320000002</v>
      </c>
      <c r="L7016" s="14">
        <f>表格1[[#This Row],[信用卡交易金額'[新臺幣']]]/1000000</f>
        <v>2099.4446320000002</v>
      </c>
      <c r="M7016" s="14" t="str" cm="1">
        <f t="array" ref="M7016">_xlfn.TEXTJOIN("", TRUE, _xlfn.XLOOKUP(TRUE, VALUE(表格1[[#This Row],[年月]]) &lt;= VALUE($R$8:$R$12), $Q$8:$Q$12)) &amp; "年度"</f>
        <v>2024年度</v>
      </c>
    </row>
    <row r="7017" spans="1:13" x14ac:dyDescent="0.3">
      <c r="A7017" s="2">
        <v>202405</v>
      </c>
      <c r="B7017" s="19">
        <f>DATE(表格1[[#This Row],[年]],表格1[[#This Row],[月]],1)</f>
        <v>45413</v>
      </c>
      <c r="C7017" s="2" t="str">
        <f>LEFT(表格1[[#This Row],[年月]],4)</f>
        <v>2024</v>
      </c>
      <c r="D7017" s="2" t="str">
        <f>RIGHT(表格1[[#This Row],[年月]],2)</f>
        <v>05</v>
      </c>
      <c r="E7017" s="5">
        <v>67000000</v>
      </c>
      <c r="F7017" s="2" t="str">
        <f>VLOOKUP(TEXT(表格1[[#This Row],[地區]],"00000000"),縣市代碼,2,0)</f>
        <v>臺南市</v>
      </c>
      <c r="G7017" s="2" t="s">
        <v>5</v>
      </c>
      <c r="H7017" s="13">
        <v>284701</v>
      </c>
      <c r="I7017" s="14">
        <v>751166316</v>
      </c>
      <c r="J7017" s="14">
        <f>表格1[[#This Row],[信用卡交易筆數]]/1000</f>
        <v>284.70100000000002</v>
      </c>
      <c r="K7017" s="14">
        <f>表格1[[#This Row],[信用卡交易金額'[新臺幣']]]/1000</f>
        <v>751166.31599999999</v>
      </c>
      <c r="L7017" s="14">
        <f>表格1[[#This Row],[信用卡交易金額'[新臺幣']]]/1000000</f>
        <v>751.16631600000005</v>
      </c>
      <c r="M7017" s="14" t="str" cm="1">
        <f t="array" ref="M7017">_xlfn.TEXTJOIN("", TRUE, _xlfn.XLOOKUP(TRUE, VALUE(表格1[[#This Row],[年月]]) &lt;= VALUE($R$8:$R$12), $Q$8:$Q$12)) &amp; "年度"</f>
        <v>2024年度</v>
      </c>
    </row>
    <row r="7018" spans="1:13" x14ac:dyDescent="0.3">
      <c r="A7018" s="2">
        <v>202405</v>
      </c>
      <c r="B7018" s="19">
        <f>DATE(表格1[[#This Row],[年]],表格1[[#This Row],[月]],1)</f>
        <v>45413</v>
      </c>
      <c r="C7018" s="2" t="str">
        <f>LEFT(表格1[[#This Row],[年月]],4)</f>
        <v>2024</v>
      </c>
      <c r="D7018" s="2" t="str">
        <f>RIGHT(表格1[[#This Row],[年月]],2)</f>
        <v>05</v>
      </c>
      <c r="E7018" s="5">
        <v>67000000</v>
      </c>
      <c r="F7018" s="2" t="str">
        <f>VLOOKUP(TEXT(表格1[[#This Row],[地區]],"00000000"),縣市代碼,2,0)</f>
        <v>臺南市</v>
      </c>
      <c r="G7018" s="2" t="s">
        <v>6</v>
      </c>
      <c r="H7018" s="13">
        <v>448522</v>
      </c>
      <c r="I7018" s="14">
        <v>1399050227</v>
      </c>
      <c r="J7018" s="14">
        <f>表格1[[#This Row],[信用卡交易筆數]]/1000</f>
        <v>448.52199999999999</v>
      </c>
      <c r="K7018" s="14">
        <f>表格1[[#This Row],[信用卡交易金額'[新臺幣']]]/1000</f>
        <v>1399050.227</v>
      </c>
      <c r="L7018" s="14">
        <f>表格1[[#This Row],[信用卡交易金額'[新臺幣']]]/1000000</f>
        <v>1399.0502269999999</v>
      </c>
      <c r="M7018" s="14" t="str" cm="1">
        <f t="array" ref="M7018">_xlfn.TEXTJOIN("", TRUE, _xlfn.XLOOKUP(TRUE, VALUE(表格1[[#This Row],[年月]]) &lt;= VALUE($R$8:$R$12), $Q$8:$Q$12)) &amp; "年度"</f>
        <v>2024年度</v>
      </c>
    </row>
    <row r="7019" spans="1:13" x14ac:dyDescent="0.3">
      <c r="A7019" s="2">
        <v>202405</v>
      </c>
      <c r="B7019" s="19">
        <f>DATE(表格1[[#This Row],[年]],表格1[[#This Row],[月]],1)</f>
        <v>45413</v>
      </c>
      <c r="C7019" s="2" t="str">
        <f>LEFT(表格1[[#This Row],[年月]],4)</f>
        <v>2024</v>
      </c>
      <c r="D7019" s="2" t="str">
        <f>RIGHT(表格1[[#This Row],[年月]],2)</f>
        <v>05</v>
      </c>
      <c r="E7019" s="5">
        <v>67000000</v>
      </c>
      <c r="F7019" s="2" t="str">
        <f>VLOOKUP(TEXT(表格1[[#This Row],[地區]],"00000000"),縣市代碼,2,0)</f>
        <v>臺南市</v>
      </c>
      <c r="G7019" s="2" t="s">
        <v>7</v>
      </c>
      <c r="H7019" s="13">
        <v>2527806</v>
      </c>
      <c r="I7019" s="14">
        <v>2661891845</v>
      </c>
      <c r="J7019" s="14">
        <f>表格1[[#This Row],[信用卡交易筆數]]/1000</f>
        <v>2527.806</v>
      </c>
      <c r="K7019" s="14">
        <f>表格1[[#This Row],[信用卡交易金額'[新臺幣']]]/1000</f>
        <v>2661891.8450000002</v>
      </c>
      <c r="L7019" s="14">
        <f>表格1[[#This Row],[信用卡交易金額'[新臺幣']]]/1000000</f>
        <v>2661.8918450000001</v>
      </c>
      <c r="M7019" s="14" t="str" cm="1">
        <f t="array" ref="M7019">_xlfn.TEXTJOIN("", TRUE, _xlfn.XLOOKUP(TRUE, VALUE(表格1[[#This Row],[年月]]) &lt;= VALUE($R$8:$R$12), $Q$8:$Q$12)) &amp; "年度"</f>
        <v>2024年度</v>
      </c>
    </row>
    <row r="7020" spans="1:13" x14ac:dyDescent="0.3">
      <c r="A7020" s="2">
        <v>202405</v>
      </c>
      <c r="B7020" s="19">
        <f>DATE(表格1[[#This Row],[年]],表格1[[#This Row],[月]],1)</f>
        <v>45413</v>
      </c>
      <c r="C7020" s="2" t="str">
        <f>LEFT(表格1[[#This Row],[年月]],4)</f>
        <v>2024</v>
      </c>
      <c r="D7020" s="2" t="str">
        <f>RIGHT(表格1[[#This Row],[年月]],2)</f>
        <v>05</v>
      </c>
      <c r="E7020" s="5">
        <v>67000000</v>
      </c>
      <c r="F7020" s="2" t="str">
        <f>VLOOKUP(TEXT(表格1[[#This Row],[地區]],"00000000"),縣市代碼,2,0)</f>
        <v>臺南市</v>
      </c>
      <c r="G7020" s="2" t="s">
        <v>8</v>
      </c>
      <c r="H7020" s="13">
        <v>1629799</v>
      </c>
      <c r="I7020" s="14">
        <v>3126563194</v>
      </c>
      <c r="J7020" s="14">
        <f>表格1[[#This Row],[信用卡交易筆數]]/1000</f>
        <v>1629.799</v>
      </c>
      <c r="K7020" s="14">
        <f>表格1[[#This Row],[信用卡交易金額'[新臺幣']]]/1000</f>
        <v>3126563.1940000001</v>
      </c>
      <c r="L7020" s="14">
        <f>表格1[[#This Row],[信用卡交易金額'[新臺幣']]]/1000000</f>
        <v>3126.5631939999998</v>
      </c>
      <c r="M7020" s="14" t="str" cm="1">
        <f t="array" ref="M7020">_xlfn.TEXTJOIN("", TRUE, _xlfn.XLOOKUP(TRUE, VALUE(表格1[[#This Row],[年月]]) &lt;= VALUE($R$8:$R$12), $Q$8:$Q$12)) &amp; "年度"</f>
        <v>2024年度</v>
      </c>
    </row>
    <row r="7021" spans="1:13" x14ac:dyDescent="0.3">
      <c r="A7021" s="2">
        <v>202405</v>
      </c>
      <c r="B7021" s="19">
        <f>DATE(表格1[[#This Row],[年]],表格1[[#This Row],[月]],1)</f>
        <v>45413</v>
      </c>
      <c r="C7021" s="2" t="str">
        <f>LEFT(表格1[[#This Row],[年月]],4)</f>
        <v>2024</v>
      </c>
      <c r="D7021" s="2" t="str">
        <f>RIGHT(表格1[[#This Row],[年月]],2)</f>
        <v>05</v>
      </c>
      <c r="E7021" s="5">
        <v>67000000</v>
      </c>
      <c r="F7021" s="2" t="str">
        <f>VLOOKUP(TEXT(表格1[[#This Row],[地區]],"00000000"),縣市代碼,2,0)</f>
        <v>臺南市</v>
      </c>
      <c r="G7021" s="2" t="s">
        <v>9</v>
      </c>
      <c r="H7021" s="13">
        <v>3839482</v>
      </c>
      <c r="I7021" s="14">
        <v>4808125381</v>
      </c>
      <c r="J7021" s="14">
        <f>表格1[[#This Row],[信用卡交易筆數]]/1000</f>
        <v>3839.482</v>
      </c>
      <c r="K7021" s="14">
        <f>表格1[[#This Row],[信用卡交易金額'[新臺幣']]]/1000</f>
        <v>4808125.3810000001</v>
      </c>
      <c r="L7021" s="14">
        <f>表格1[[#This Row],[信用卡交易金額'[新臺幣']]]/1000000</f>
        <v>4808.1253809999998</v>
      </c>
      <c r="M7021" s="14" t="str" cm="1">
        <f t="array" ref="M7021">_xlfn.TEXTJOIN("", TRUE, _xlfn.XLOOKUP(TRUE, VALUE(表格1[[#This Row],[年月]]) &lt;= VALUE($R$8:$R$12), $Q$8:$Q$12)) &amp; "年度"</f>
        <v>2024年度</v>
      </c>
    </row>
    <row r="7022" spans="1:13" x14ac:dyDescent="0.3">
      <c r="A7022" s="2">
        <v>202405</v>
      </c>
      <c r="B7022" s="19">
        <f>DATE(表格1[[#This Row],[年]],表格1[[#This Row],[月]],1)</f>
        <v>45413</v>
      </c>
      <c r="C7022" s="2" t="str">
        <f>LEFT(表格1[[#This Row],[年月]],4)</f>
        <v>2024</v>
      </c>
      <c r="D7022" s="2" t="str">
        <f>RIGHT(表格1[[#This Row],[年月]],2)</f>
        <v>05</v>
      </c>
      <c r="E7022" s="5">
        <v>67000000</v>
      </c>
      <c r="F7022" s="2" t="str">
        <f>VLOOKUP(TEXT(表格1[[#This Row],[地區]],"00000000"),縣市代碼,2,0)</f>
        <v>臺南市</v>
      </c>
      <c r="G7022" s="2" t="s">
        <v>10</v>
      </c>
      <c r="H7022" s="13">
        <v>2249867</v>
      </c>
      <c r="I7022" s="14">
        <v>18685729511</v>
      </c>
      <c r="J7022" s="14">
        <f>表格1[[#This Row],[信用卡交易筆數]]/1000</f>
        <v>2249.8670000000002</v>
      </c>
      <c r="K7022" s="14">
        <f>表格1[[#This Row],[信用卡交易金額'[新臺幣']]]/1000</f>
        <v>18685729.511</v>
      </c>
      <c r="L7022" s="14">
        <f>表格1[[#This Row],[信用卡交易金額'[新臺幣']]]/1000000</f>
        <v>18685.729511000001</v>
      </c>
      <c r="M7022" s="14" t="str" cm="1">
        <f t="array" ref="M7022">_xlfn.TEXTJOIN("", TRUE, _xlfn.XLOOKUP(TRUE, VALUE(表格1[[#This Row],[年月]]) &lt;= VALUE($R$8:$R$12), $Q$8:$Q$12)) &amp; "年度"</f>
        <v>2024年度</v>
      </c>
    </row>
    <row r="7023" spans="1:13" x14ac:dyDescent="0.3">
      <c r="A7023" s="2">
        <v>202405</v>
      </c>
      <c r="B7023" s="19">
        <f>DATE(表格1[[#This Row],[年]],表格1[[#This Row],[月]],1)</f>
        <v>45413</v>
      </c>
      <c r="C7023" s="2" t="str">
        <f>LEFT(表格1[[#This Row],[年月]],4)</f>
        <v>2024</v>
      </c>
      <c r="D7023" s="2" t="str">
        <f>RIGHT(表格1[[#This Row],[年月]],2)</f>
        <v>05</v>
      </c>
      <c r="E7023" s="5">
        <v>64000000</v>
      </c>
      <c r="F7023" s="2" t="str">
        <f>VLOOKUP(TEXT(表格1[[#This Row],[地區]],"00000000"),縣市代碼,2,0)</f>
        <v>高雄市</v>
      </c>
      <c r="G7023" s="2" t="s">
        <v>4</v>
      </c>
      <c r="H7023" s="13">
        <v>7322013</v>
      </c>
      <c r="I7023" s="14">
        <v>3756609141</v>
      </c>
      <c r="J7023" s="14">
        <f>表格1[[#This Row],[信用卡交易筆數]]/1000</f>
        <v>7322.0129999999999</v>
      </c>
      <c r="K7023" s="14">
        <f>表格1[[#This Row],[信用卡交易金額'[新臺幣']]]/1000</f>
        <v>3756609.1409999998</v>
      </c>
      <c r="L7023" s="14">
        <f>表格1[[#This Row],[信用卡交易金額'[新臺幣']]]/1000000</f>
        <v>3756.6091409999999</v>
      </c>
      <c r="M7023" s="14" t="str" cm="1">
        <f t="array" ref="M7023">_xlfn.TEXTJOIN("", TRUE, _xlfn.XLOOKUP(TRUE, VALUE(表格1[[#This Row],[年月]]) &lt;= VALUE($R$8:$R$12), $Q$8:$Q$12)) &amp; "年度"</f>
        <v>2024年度</v>
      </c>
    </row>
    <row r="7024" spans="1:13" x14ac:dyDescent="0.3">
      <c r="A7024" s="2">
        <v>202405</v>
      </c>
      <c r="B7024" s="19">
        <f>DATE(表格1[[#This Row],[年]],表格1[[#This Row],[月]],1)</f>
        <v>45413</v>
      </c>
      <c r="C7024" s="2" t="str">
        <f>LEFT(表格1[[#This Row],[年月]],4)</f>
        <v>2024</v>
      </c>
      <c r="D7024" s="2" t="str">
        <f>RIGHT(表格1[[#This Row],[年月]],2)</f>
        <v>05</v>
      </c>
      <c r="E7024" s="5">
        <v>64000000</v>
      </c>
      <c r="F7024" s="2" t="str">
        <f>VLOOKUP(TEXT(表格1[[#This Row],[地區]],"00000000"),縣市代碼,2,0)</f>
        <v>高雄市</v>
      </c>
      <c r="G7024" s="2" t="s">
        <v>5</v>
      </c>
      <c r="H7024" s="13">
        <v>429111</v>
      </c>
      <c r="I7024" s="14">
        <v>1184719434</v>
      </c>
      <c r="J7024" s="14">
        <f>表格1[[#This Row],[信用卡交易筆數]]/1000</f>
        <v>429.11099999999999</v>
      </c>
      <c r="K7024" s="14">
        <f>表格1[[#This Row],[信用卡交易金額'[新臺幣']]]/1000</f>
        <v>1184719.4339999999</v>
      </c>
      <c r="L7024" s="14">
        <f>表格1[[#This Row],[信用卡交易金額'[新臺幣']]]/1000000</f>
        <v>1184.7194340000001</v>
      </c>
      <c r="M7024" s="14" t="str" cm="1">
        <f t="array" ref="M7024">_xlfn.TEXTJOIN("", TRUE, _xlfn.XLOOKUP(TRUE, VALUE(表格1[[#This Row],[年月]]) &lt;= VALUE($R$8:$R$12), $Q$8:$Q$12)) &amp; "年度"</f>
        <v>2024年度</v>
      </c>
    </row>
    <row r="7025" spans="1:13" x14ac:dyDescent="0.3">
      <c r="A7025" s="2">
        <v>202405</v>
      </c>
      <c r="B7025" s="19">
        <f>DATE(表格1[[#This Row],[年]],表格1[[#This Row],[月]],1)</f>
        <v>45413</v>
      </c>
      <c r="C7025" s="2" t="str">
        <f>LEFT(表格1[[#This Row],[年月]],4)</f>
        <v>2024</v>
      </c>
      <c r="D7025" s="2" t="str">
        <f>RIGHT(表格1[[#This Row],[年月]],2)</f>
        <v>05</v>
      </c>
      <c r="E7025" s="5">
        <v>64000000</v>
      </c>
      <c r="F7025" s="2" t="str">
        <f>VLOOKUP(TEXT(表格1[[#This Row],[地區]],"00000000"),縣市代碼,2,0)</f>
        <v>高雄市</v>
      </c>
      <c r="G7025" s="2" t="s">
        <v>6</v>
      </c>
      <c r="H7025" s="13">
        <v>681768</v>
      </c>
      <c r="I7025" s="14">
        <v>2142490232</v>
      </c>
      <c r="J7025" s="14">
        <f>表格1[[#This Row],[信用卡交易筆數]]/1000</f>
        <v>681.76800000000003</v>
      </c>
      <c r="K7025" s="14">
        <f>表格1[[#This Row],[信用卡交易金額'[新臺幣']]]/1000</f>
        <v>2142490.2319999998</v>
      </c>
      <c r="L7025" s="14">
        <f>表格1[[#This Row],[信用卡交易金額'[新臺幣']]]/1000000</f>
        <v>2142.4902320000001</v>
      </c>
      <c r="M7025" s="14" t="str" cm="1">
        <f t="array" ref="M7025">_xlfn.TEXTJOIN("", TRUE, _xlfn.XLOOKUP(TRUE, VALUE(表格1[[#This Row],[年月]]) &lt;= VALUE($R$8:$R$12), $Q$8:$Q$12)) &amp; "年度"</f>
        <v>2024年度</v>
      </c>
    </row>
    <row r="7026" spans="1:13" x14ac:dyDescent="0.3">
      <c r="A7026" s="2">
        <v>202405</v>
      </c>
      <c r="B7026" s="19">
        <f>DATE(表格1[[#This Row],[年]],表格1[[#This Row],[月]],1)</f>
        <v>45413</v>
      </c>
      <c r="C7026" s="2" t="str">
        <f>LEFT(表格1[[#This Row],[年月]],4)</f>
        <v>2024</v>
      </c>
      <c r="D7026" s="2" t="str">
        <f>RIGHT(表格1[[#This Row],[年月]],2)</f>
        <v>05</v>
      </c>
      <c r="E7026" s="5">
        <v>64000000</v>
      </c>
      <c r="F7026" s="2" t="str">
        <f>VLOOKUP(TEXT(表格1[[#This Row],[地區]],"00000000"),縣市代碼,2,0)</f>
        <v>高雄市</v>
      </c>
      <c r="G7026" s="2" t="s">
        <v>7</v>
      </c>
      <c r="H7026" s="13">
        <v>3786139</v>
      </c>
      <c r="I7026" s="14">
        <v>4101047836</v>
      </c>
      <c r="J7026" s="14">
        <f>表格1[[#This Row],[信用卡交易筆數]]/1000</f>
        <v>3786.1390000000001</v>
      </c>
      <c r="K7026" s="14">
        <f>表格1[[#This Row],[信用卡交易金額'[新臺幣']]]/1000</f>
        <v>4101047.8360000001</v>
      </c>
      <c r="L7026" s="14">
        <f>表格1[[#This Row],[信用卡交易金額'[新臺幣']]]/1000000</f>
        <v>4101.0478359999997</v>
      </c>
      <c r="M7026" s="14" t="str" cm="1">
        <f t="array" ref="M7026">_xlfn.TEXTJOIN("", TRUE, _xlfn.XLOOKUP(TRUE, VALUE(表格1[[#This Row],[年月]]) &lt;= VALUE($R$8:$R$12), $Q$8:$Q$12)) &amp; "年度"</f>
        <v>2024年度</v>
      </c>
    </row>
    <row r="7027" spans="1:13" x14ac:dyDescent="0.3">
      <c r="A7027" s="2">
        <v>202405</v>
      </c>
      <c r="B7027" s="19">
        <f>DATE(表格1[[#This Row],[年]],表格1[[#This Row],[月]],1)</f>
        <v>45413</v>
      </c>
      <c r="C7027" s="2" t="str">
        <f>LEFT(表格1[[#This Row],[年月]],4)</f>
        <v>2024</v>
      </c>
      <c r="D7027" s="2" t="str">
        <f>RIGHT(表格1[[#This Row],[年月]],2)</f>
        <v>05</v>
      </c>
      <c r="E7027" s="5">
        <v>64000000</v>
      </c>
      <c r="F7027" s="2" t="str">
        <f>VLOOKUP(TEXT(表格1[[#This Row],[地區]],"00000000"),縣市代碼,2,0)</f>
        <v>高雄市</v>
      </c>
      <c r="G7027" s="2" t="s">
        <v>8</v>
      </c>
      <c r="H7027" s="13">
        <v>2596841</v>
      </c>
      <c r="I7027" s="14">
        <v>5114785398</v>
      </c>
      <c r="J7027" s="14">
        <f>表格1[[#This Row],[信用卡交易筆數]]/1000</f>
        <v>2596.8409999999999</v>
      </c>
      <c r="K7027" s="14">
        <f>表格1[[#This Row],[信用卡交易金額'[新臺幣']]]/1000</f>
        <v>5114785.398</v>
      </c>
      <c r="L7027" s="14">
        <f>表格1[[#This Row],[信用卡交易金額'[新臺幣']]]/1000000</f>
        <v>5114.785398</v>
      </c>
      <c r="M7027" s="14" t="str" cm="1">
        <f t="array" ref="M7027">_xlfn.TEXTJOIN("", TRUE, _xlfn.XLOOKUP(TRUE, VALUE(表格1[[#This Row],[年月]]) &lt;= VALUE($R$8:$R$12), $Q$8:$Q$12)) &amp; "年度"</f>
        <v>2024年度</v>
      </c>
    </row>
    <row r="7028" spans="1:13" x14ac:dyDescent="0.3">
      <c r="A7028" s="2">
        <v>202405</v>
      </c>
      <c r="B7028" s="19">
        <f>DATE(表格1[[#This Row],[年]],表格1[[#This Row],[月]],1)</f>
        <v>45413</v>
      </c>
      <c r="C7028" s="2" t="str">
        <f>LEFT(表格1[[#This Row],[年月]],4)</f>
        <v>2024</v>
      </c>
      <c r="D7028" s="2" t="str">
        <f>RIGHT(表格1[[#This Row],[年月]],2)</f>
        <v>05</v>
      </c>
      <c r="E7028" s="5">
        <v>64000000</v>
      </c>
      <c r="F7028" s="2" t="str">
        <f>VLOOKUP(TEXT(表格1[[#This Row],[地區]],"00000000"),縣市代碼,2,0)</f>
        <v>高雄市</v>
      </c>
      <c r="G7028" s="2" t="s">
        <v>9</v>
      </c>
      <c r="H7028" s="13">
        <v>6177668</v>
      </c>
      <c r="I7028" s="14">
        <v>8099354064</v>
      </c>
      <c r="J7028" s="14">
        <f>表格1[[#This Row],[信用卡交易筆數]]/1000</f>
        <v>6177.6679999999997</v>
      </c>
      <c r="K7028" s="14">
        <f>表格1[[#This Row],[信用卡交易金額'[新臺幣']]]/1000</f>
        <v>8099354.0640000002</v>
      </c>
      <c r="L7028" s="14">
        <f>表格1[[#This Row],[信用卡交易金額'[新臺幣']]]/1000000</f>
        <v>8099.3540640000001</v>
      </c>
      <c r="M7028" s="14" t="str" cm="1">
        <f t="array" ref="M7028">_xlfn.TEXTJOIN("", TRUE, _xlfn.XLOOKUP(TRUE, VALUE(表格1[[#This Row],[年月]]) &lt;= VALUE($R$8:$R$12), $Q$8:$Q$12)) &amp; "年度"</f>
        <v>2024年度</v>
      </c>
    </row>
    <row r="7029" spans="1:13" x14ac:dyDescent="0.3">
      <c r="A7029" s="2">
        <v>202405</v>
      </c>
      <c r="B7029" s="19">
        <f>DATE(表格1[[#This Row],[年]],表格1[[#This Row],[月]],1)</f>
        <v>45413</v>
      </c>
      <c r="C7029" s="2" t="str">
        <f>LEFT(表格1[[#This Row],[年月]],4)</f>
        <v>2024</v>
      </c>
      <c r="D7029" s="2" t="str">
        <f>RIGHT(表格1[[#This Row],[年月]],2)</f>
        <v>05</v>
      </c>
      <c r="E7029" s="5">
        <v>64000000</v>
      </c>
      <c r="F7029" s="2" t="str">
        <f>VLOOKUP(TEXT(表格1[[#This Row],[地區]],"00000000"),縣市代碼,2,0)</f>
        <v>高雄市</v>
      </c>
      <c r="G7029" s="2" t="s">
        <v>10</v>
      </c>
      <c r="H7029" s="13">
        <v>3357553</v>
      </c>
      <c r="I7029" s="14">
        <v>21378324597</v>
      </c>
      <c r="J7029" s="14">
        <f>表格1[[#This Row],[信用卡交易筆數]]/1000</f>
        <v>3357.5529999999999</v>
      </c>
      <c r="K7029" s="14">
        <f>表格1[[#This Row],[信用卡交易金額'[新臺幣']]]/1000</f>
        <v>21378324.596999999</v>
      </c>
      <c r="L7029" s="14">
        <f>表格1[[#This Row],[信用卡交易金額'[新臺幣']]]/1000000</f>
        <v>21378.324596999999</v>
      </c>
      <c r="M7029" s="14" t="str" cm="1">
        <f t="array" ref="M7029">_xlfn.TEXTJOIN("", TRUE, _xlfn.XLOOKUP(TRUE, VALUE(表格1[[#This Row],[年月]]) &lt;= VALUE($R$8:$R$12), $Q$8:$Q$12)) &amp; "年度"</f>
        <v>2024年度</v>
      </c>
    </row>
    <row r="7030" spans="1:13" x14ac:dyDescent="0.3">
      <c r="A7030" s="2">
        <v>202405</v>
      </c>
      <c r="B7030" s="19">
        <f>DATE(表格1[[#This Row],[年]],表格1[[#This Row],[月]],1)</f>
        <v>45413</v>
      </c>
      <c r="C7030" s="2" t="str">
        <f>LEFT(表格1[[#This Row],[年月]],4)</f>
        <v>2024</v>
      </c>
      <c r="D7030" s="2" t="str">
        <f>RIGHT(表格1[[#This Row],[年月]],2)</f>
        <v>05</v>
      </c>
      <c r="E7030" s="5">
        <v>10013000</v>
      </c>
      <c r="F7030" s="2" t="str">
        <f>VLOOKUP(TEXT(表格1[[#This Row],[地區]],"00000000"),縣市代碼,2,0)</f>
        <v>屏東縣</v>
      </c>
      <c r="G7030" s="2" t="s">
        <v>4</v>
      </c>
      <c r="H7030" s="13">
        <v>1072362</v>
      </c>
      <c r="I7030" s="14">
        <v>509788104</v>
      </c>
      <c r="J7030" s="14">
        <f>表格1[[#This Row],[信用卡交易筆數]]/1000</f>
        <v>1072.3620000000001</v>
      </c>
      <c r="K7030" s="14">
        <f>表格1[[#This Row],[信用卡交易金額'[新臺幣']]]/1000</f>
        <v>509788.10399999999</v>
      </c>
      <c r="L7030" s="14">
        <f>表格1[[#This Row],[信用卡交易金額'[新臺幣']]]/1000000</f>
        <v>509.78810399999998</v>
      </c>
      <c r="M7030" s="14" t="str" cm="1">
        <f t="array" ref="M7030">_xlfn.TEXTJOIN("", TRUE, _xlfn.XLOOKUP(TRUE, VALUE(表格1[[#This Row],[年月]]) &lt;= VALUE($R$8:$R$12), $Q$8:$Q$12)) &amp; "年度"</f>
        <v>2024年度</v>
      </c>
    </row>
    <row r="7031" spans="1:13" x14ac:dyDescent="0.3">
      <c r="A7031" s="2">
        <v>202405</v>
      </c>
      <c r="B7031" s="19">
        <f>DATE(表格1[[#This Row],[年]],表格1[[#This Row],[月]],1)</f>
        <v>45413</v>
      </c>
      <c r="C7031" s="2" t="str">
        <f>LEFT(表格1[[#This Row],[年月]],4)</f>
        <v>2024</v>
      </c>
      <c r="D7031" s="2" t="str">
        <f>RIGHT(表格1[[#This Row],[年月]],2)</f>
        <v>05</v>
      </c>
      <c r="E7031" s="5">
        <v>10013000</v>
      </c>
      <c r="F7031" s="2" t="str">
        <f>VLOOKUP(TEXT(表格1[[#This Row],[地區]],"00000000"),縣市代碼,2,0)</f>
        <v>屏東縣</v>
      </c>
      <c r="G7031" s="2" t="s">
        <v>5</v>
      </c>
      <c r="H7031" s="13">
        <v>76470</v>
      </c>
      <c r="I7031" s="14">
        <v>186404485</v>
      </c>
      <c r="J7031" s="14">
        <f>表格1[[#This Row],[信用卡交易筆數]]/1000</f>
        <v>76.47</v>
      </c>
      <c r="K7031" s="14">
        <f>表格1[[#This Row],[信用卡交易金額'[新臺幣']]]/1000</f>
        <v>186404.48499999999</v>
      </c>
      <c r="L7031" s="14">
        <f>表格1[[#This Row],[信用卡交易金額'[新臺幣']]]/1000000</f>
        <v>186.40448499999999</v>
      </c>
      <c r="M7031" s="14" t="str" cm="1">
        <f t="array" ref="M7031">_xlfn.TEXTJOIN("", TRUE, _xlfn.XLOOKUP(TRUE, VALUE(表格1[[#This Row],[年月]]) &lt;= VALUE($R$8:$R$12), $Q$8:$Q$12)) &amp; "年度"</f>
        <v>2024年度</v>
      </c>
    </row>
    <row r="7032" spans="1:13" x14ac:dyDescent="0.3">
      <c r="A7032" s="2">
        <v>202405</v>
      </c>
      <c r="B7032" s="19">
        <f>DATE(表格1[[#This Row],[年]],表格1[[#This Row],[月]],1)</f>
        <v>45413</v>
      </c>
      <c r="C7032" s="2" t="str">
        <f>LEFT(表格1[[#This Row],[年月]],4)</f>
        <v>2024</v>
      </c>
      <c r="D7032" s="2" t="str">
        <f>RIGHT(表格1[[#This Row],[年月]],2)</f>
        <v>05</v>
      </c>
      <c r="E7032" s="5">
        <v>10013000</v>
      </c>
      <c r="F7032" s="2" t="str">
        <f>VLOOKUP(TEXT(表格1[[#This Row],[地區]],"00000000"),縣市代碼,2,0)</f>
        <v>屏東縣</v>
      </c>
      <c r="G7032" s="2" t="s">
        <v>6</v>
      </c>
      <c r="H7032" s="13">
        <v>114766</v>
      </c>
      <c r="I7032" s="14">
        <v>327252504</v>
      </c>
      <c r="J7032" s="14">
        <f>表格1[[#This Row],[信用卡交易筆數]]/1000</f>
        <v>114.76600000000001</v>
      </c>
      <c r="K7032" s="14">
        <f>表格1[[#This Row],[信用卡交易金額'[新臺幣']]]/1000</f>
        <v>327252.50400000002</v>
      </c>
      <c r="L7032" s="14">
        <f>表格1[[#This Row],[信用卡交易金額'[新臺幣']]]/1000000</f>
        <v>327.25250399999999</v>
      </c>
      <c r="M7032" s="14" t="str" cm="1">
        <f t="array" ref="M7032">_xlfn.TEXTJOIN("", TRUE, _xlfn.XLOOKUP(TRUE, VALUE(表格1[[#This Row],[年月]]) &lt;= VALUE($R$8:$R$12), $Q$8:$Q$12)) &amp; "年度"</f>
        <v>2024年度</v>
      </c>
    </row>
    <row r="7033" spans="1:13" x14ac:dyDescent="0.3">
      <c r="A7033" s="2">
        <v>202405</v>
      </c>
      <c r="B7033" s="19">
        <f>DATE(表格1[[#This Row],[年]],表格1[[#This Row],[月]],1)</f>
        <v>45413</v>
      </c>
      <c r="C7033" s="2" t="str">
        <f>LEFT(表格1[[#This Row],[年月]],4)</f>
        <v>2024</v>
      </c>
      <c r="D7033" s="2" t="str">
        <f>RIGHT(表格1[[#This Row],[年月]],2)</f>
        <v>05</v>
      </c>
      <c r="E7033" s="5">
        <v>10013000</v>
      </c>
      <c r="F7033" s="2" t="str">
        <f>VLOOKUP(TEXT(表格1[[#This Row],[地區]],"00000000"),縣市代碼,2,0)</f>
        <v>屏東縣</v>
      </c>
      <c r="G7033" s="2" t="s">
        <v>7</v>
      </c>
      <c r="H7033" s="13">
        <v>755839</v>
      </c>
      <c r="I7033" s="14">
        <v>788923322</v>
      </c>
      <c r="J7033" s="14">
        <f>表格1[[#This Row],[信用卡交易筆數]]/1000</f>
        <v>755.83900000000006</v>
      </c>
      <c r="K7033" s="14">
        <f>表格1[[#This Row],[信用卡交易金額'[新臺幣']]]/1000</f>
        <v>788923.32200000004</v>
      </c>
      <c r="L7033" s="14">
        <f>表格1[[#This Row],[信用卡交易金額'[新臺幣']]]/1000000</f>
        <v>788.92332199999998</v>
      </c>
      <c r="M7033" s="14" t="str" cm="1">
        <f t="array" ref="M7033">_xlfn.TEXTJOIN("", TRUE, _xlfn.XLOOKUP(TRUE, VALUE(表格1[[#This Row],[年月]]) &lt;= VALUE($R$8:$R$12), $Q$8:$Q$12)) &amp; "年度"</f>
        <v>2024年度</v>
      </c>
    </row>
    <row r="7034" spans="1:13" x14ac:dyDescent="0.3">
      <c r="A7034" s="2">
        <v>202405</v>
      </c>
      <c r="B7034" s="19">
        <f>DATE(表格1[[#This Row],[年]],表格1[[#This Row],[月]],1)</f>
        <v>45413</v>
      </c>
      <c r="C7034" s="2" t="str">
        <f>LEFT(表格1[[#This Row],[年月]],4)</f>
        <v>2024</v>
      </c>
      <c r="D7034" s="2" t="str">
        <f>RIGHT(表格1[[#This Row],[年月]],2)</f>
        <v>05</v>
      </c>
      <c r="E7034" s="5">
        <v>10013000</v>
      </c>
      <c r="F7034" s="2" t="str">
        <f>VLOOKUP(TEXT(表格1[[#This Row],[地區]],"00000000"),縣市代碼,2,0)</f>
        <v>屏東縣</v>
      </c>
      <c r="G7034" s="2" t="s">
        <v>8</v>
      </c>
      <c r="H7034" s="13">
        <v>455192</v>
      </c>
      <c r="I7034" s="14">
        <v>750284552</v>
      </c>
      <c r="J7034" s="14">
        <f>表格1[[#This Row],[信用卡交易筆數]]/1000</f>
        <v>455.19200000000001</v>
      </c>
      <c r="K7034" s="14">
        <f>表格1[[#This Row],[信用卡交易金額'[新臺幣']]]/1000</f>
        <v>750284.55200000003</v>
      </c>
      <c r="L7034" s="14">
        <f>表格1[[#This Row],[信用卡交易金額'[新臺幣']]]/1000000</f>
        <v>750.28455199999996</v>
      </c>
      <c r="M7034" s="14" t="str" cm="1">
        <f t="array" ref="M7034">_xlfn.TEXTJOIN("", TRUE, _xlfn.XLOOKUP(TRUE, VALUE(表格1[[#This Row],[年月]]) &lt;= VALUE($R$8:$R$12), $Q$8:$Q$12)) &amp; "年度"</f>
        <v>2024年度</v>
      </c>
    </row>
    <row r="7035" spans="1:13" x14ac:dyDescent="0.3">
      <c r="A7035" s="2">
        <v>202405</v>
      </c>
      <c r="B7035" s="19">
        <f>DATE(表格1[[#This Row],[年]],表格1[[#This Row],[月]],1)</f>
        <v>45413</v>
      </c>
      <c r="C7035" s="2" t="str">
        <f>LEFT(表格1[[#This Row],[年月]],4)</f>
        <v>2024</v>
      </c>
      <c r="D7035" s="2" t="str">
        <f>RIGHT(表格1[[#This Row],[年月]],2)</f>
        <v>05</v>
      </c>
      <c r="E7035" s="5">
        <v>10013000</v>
      </c>
      <c r="F7035" s="2" t="str">
        <f>VLOOKUP(TEXT(表格1[[#This Row],[地區]],"00000000"),縣市代碼,2,0)</f>
        <v>屏東縣</v>
      </c>
      <c r="G7035" s="2" t="s">
        <v>9</v>
      </c>
      <c r="H7035" s="13">
        <v>979498</v>
      </c>
      <c r="I7035" s="14">
        <v>1236635415</v>
      </c>
      <c r="J7035" s="14">
        <f>表格1[[#This Row],[信用卡交易筆數]]/1000</f>
        <v>979.49800000000005</v>
      </c>
      <c r="K7035" s="14">
        <f>表格1[[#This Row],[信用卡交易金額'[新臺幣']]]/1000</f>
        <v>1236635.415</v>
      </c>
      <c r="L7035" s="14">
        <f>表格1[[#This Row],[信用卡交易金額'[新臺幣']]]/1000000</f>
        <v>1236.635415</v>
      </c>
      <c r="M7035" s="14" t="str" cm="1">
        <f t="array" ref="M7035">_xlfn.TEXTJOIN("", TRUE, _xlfn.XLOOKUP(TRUE, VALUE(表格1[[#This Row],[年月]]) &lt;= VALUE($R$8:$R$12), $Q$8:$Q$12)) &amp; "年度"</f>
        <v>2024年度</v>
      </c>
    </row>
    <row r="7036" spans="1:13" x14ac:dyDescent="0.3">
      <c r="A7036" s="2">
        <v>202405</v>
      </c>
      <c r="B7036" s="19">
        <f>DATE(表格1[[#This Row],[年]],表格1[[#This Row],[月]],1)</f>
        <v>45413</v>
      </c>
      <c r="C7036" s="2" t="str">
        <f>LEFT(表格1[[#This Row],[年月]],4)</f>
        <v>2024</v>
      </c>
      <c r="D7036" s="2" t="str">
        <f>RIGHT(表格1[[#This Row],[年月]],2)</f>
        <v>05</v>
      </c>
      <c r="E7036" s="5">
        <v>10013000</v>
      </c>
      <c r="F7036" s="2" t="str">
        <f>VLOOKUP(TEXT(表格1[[#This Row],[地區]],"00000000"),縣市代碼,2,0)</f>
        <v>屏東縣</v>
      </c>
      <c r="G7036" s="2" t="s">
        <v>10</v>
      </c>
      <c r="H7036" s="13">
        <v>607208</v>
      </c>
      <c r="I7036" s="14">
        <v>2660593859</v>
      </c>
      <c r="J7036" s="14">
        <f>表格1[[#This Row],[信用卡交易筆數]]/1000</f>
        <v>607.20799999999997</v>
      </c>
      <c r="K7036" s="14">
        <f>表格1[[#This Row],[信用卡交易金額'[新臺幣']]]/1000</f>
        <v>2660593.8590000002</v>
      </c>
      <c r="L7036" s="14">
        <f>表格1[[#This Row],[信用卡交易金額'[新臺幣']]]/1000000</f>
        <v>2660.5938590000001</v>
      </c>
      <c r="M7036" s="14" t="str" cm="1">
        <f t="array" ref="M7036">_xlfn.TEXTJOIN("", TRUE, _xlfn.XLOOKUP(TRUE, VALUE(表格1[[#This Row],[年月]]) &lt;= VALUE($R$8:$R$12), $Q$8:$Q$12)) &amp; "年度"</f>
        <v>2024年度</v>
      </c>
    </row>
    <row r="7037" spans="1:13" x14ac:dyDescent="0.3">
      <c r="A7037" s="2">
        <v>202405</v>
      </c>
      <c r="B7037" s="19">
        <f>DATE(表格1[[#This Row],[年]],表格1[[#This Row],[月]],1)</f>
        <v>45413</v>
      </c>
      <c r="C7037" s="2" t="str">
        <f>LEFT(表格1[[#This Row],[年月]],4)</f>
        <v>2024</v>
      </c>
      <c r="D7037" s="2" t="str">
        <f>RIGHT(表格1[[#This Row],[年月]],2)</f>
        <v>05</v>
      </c>
      <c r="E7037" s="5">
        <v>10017000</v>
      </c>
      <c r="F7037" s="2" t="str">
        <f>VLOOKUP(TEXT(表格1[[#This Row],[地區]],"00000000"),縣市代碼,2,0)</f>
        <v>基隆市</v>
      </c>
      <c r="G7037" s="2" t="s">
        <v>4</v>
      </c>
      <c r="H7037" s="13">
        <v>973071</v>
      </c>
      <c r="I7037" s="14">
        <v>462672889</v>
      </c>
      <c r="J7037" s="14">
        <f>表格1[[#This Row],[信用卡交易筆數]]/1000</f>
        <v>973.07100000000003</v>
      </c>
      <c r="K7037" s="14">
        <f>表格1[[#This Row],[信用卡交易金額'[新臺幣']]]/1000</f>
        <v>462672.88900000002</v>
      </c>
      <c r="L7037" s="14">
        <f>表格1[[#This Row],[信用卡交易金額'[新臺幣']]]/1000000</f>
        <v>462.672889</v>
      </c>
      <c r="M7037" s="14" t="str" cm="1">
        <f t="array" ref="M7037">_xlfn.TEXTJOIN("", TRUE, _xlfn.XLOOKUP(TRUE, VALUE(表格1[[#This Row],[年月]]) &lt;= VALUE($R$8:$R$12), $Q$8:$Q$12)) &amp; "年度"</f>
        <v>2024年度</v>
      </c>
    </row>
    <row r="7038" spans="1:13" x14ac:dyDescent="0.3">
      <c r="A7038" s="2">
        <v>202405</v>
      </c>
      <c r="B7038" s="19">
        <f>DATE(表格1[[#This Row],[年]],表格1[[#This Row],[月]],1)</f>
        <v>45413</v>
      </c>
      <c r="C7038" s="2" t="str">
        <f>LEFT(表格1[[#This Row],[年月]],4)</f>
        <v>2024</v>
      </c>
      <c r="D7038" s="2" t="str">
        <f>RIGHT(表格1[[#This Row],[年月]],2)</f>
        <v>05</v>
      </c>
      <c r="E7038" s="5">
        <v>10017000</v>
      </c>
      <c r="F7038" s="2" t="str">
        <f>VLOOKUP(TEXT(表格1[[#This Row],[地區]],"00000000"),縣市代碼,2,0)</f>
        <v>基隆市</v>
      </c>
      <c r="G7038" s="2" t="s">
        <v>5</v>
      </c>
      <c r="H7038" s="13">
        <v>64135</v>
      </c>
      <c r="I7038" s="14">
        <v>170100706</v>
      </c>
      <c r="J7038" s="14">
        <f>表格1[[#This Row],[信用卡交易筆數]]/1000</f>
        <v>64.135000000000005</v>
      </c>
      <c r="K7038" s="14">
        <f>表格1[[#This Row],[信用卡交易金額'[新臺幣']]]/1000</f>
        <v>170100.70600000001</v>
      </c>
      <c r="L7038" s="14">
        <f>表格1[[#This Row],[信用卡交易金額'[新臺幣']]]/1000000</f>
        <v>170.100706</v>
      </c>
      <c r="M7038" s="14" t="str" cm="1">
        <f t="array" ref="M7038">_xlfn.TEXTJOIN("", TRUE, _xlfn.XLOOKUP(TRUE, VALUE(表格1[[#This Row],[年月]]) &lt;= VALUE($R$8:$R$12), $Q$8:$Q$12)) &amp; "年度"</f>
        <v>2024年度</v>
      </c>
    </row>
    <row r="7039" spans="1:13" x14ac:dyDescent="0.3">
      <c r="A7039" s="2">
        <v>202405</v>
      </c>
      <c r="B7039" s="19">
        <f>DATE(表格1[[#This Row],[年]],表格1[[#This Row],[月]],1)</f>
        <v>45413</v>
      </c>
      <c r="C7039" s="2" t="str">
        <f>LEFT(表格1[[#This Row],[年月]],4)</f>
        <v>2024</v>
      </c>
      <c r="D7039" s="2" t="str">
        <f>RIGHT(表格1[[#This Row],[年月]],2)</f>
        <v>05</v>
      </c>
      <c r="E7039" s="5">
        <v>10017000</v>
      </c>
      <c r="F7039" s="2" t="str">
        <f>VLOOKUP(TEXT(表格1[[#This Row],[地區]],"00000000"),縣市代碼,2,0)</f>
        <v>基隆市</v>
      </c>
      <c r="G7039" s="2" t="s">
        <v>6</v>
      </c>
      <c r="H7039" s="13">
        <v>76441</v>
      </c>
      <c r="I7039" s="14">
        <v>245581229</v>
      </c>
      <c r="J7039" s="14">
        <f>表格1[[#This Row],[信用卡交易筆數]]/1000</f>
        <v>76.441000000000003</v>
      </c>
      <c r="K7039" s="14">
        <f>表格1[[#This Row],[信用卡交易金額'[新臺幣']]]/1000</f>
        <v>245581.22899999999</v>
      </c>
      <c r="L7039" s="14">
        <f>表格1[[#This Row],[信用卡交易金額'[新臺幣']]]/1000000</f>
        <v>245.58122900000001</v>
      </c>
      <c r="M7039" s="14" t="str" cm="1">
        <f t="array" ref="M7039">_xlfn.TEXTJOIN("", TRUE, _xlfn.XLOOKUP(TRUE, VALUE(表格1[[#This Row],[年月]]) &lt;= VALUE($R$8:$R$12), $Q$8:$Q$12)) &amp; "年度"</f>
        <v>2024年度</v>
      </c>
    </row>
    <row r="7040" spans="1:13" x14ac:dyDescent="0.3">
      <c r="A7040" s="2">
        <v>202405</v>
      </c>
      <c r="B7040" s="19">
        <f>DATE(表格1[[#This Row],[年]],表格1[[#This Row],[月]],1)</f>
        <v>45413</v>
      </c>
      <c r="C7040" s="2" t="str">
        <f>LEFT(表格1[[#This Row],[年月]],4)</f>
        <v>2024</v>
      </c>
      <c r="D7040" s="2" t="str">
        <f>RIGHT(表格1[[#This Row],[年月]],2)</f>
        <v>05</v>
      </c>
      <c r="E7040" s="5">
        <v>10017000</v>
      </c>
      <c r="F7040" s="2" t="str">
        <f>VLOOKUP(TEXT(表格1[[#This Row],[地區]],"00000000"),縣市代碼,2,0)</f>
        <v>基隆市</v>
      </c>
      <c r="G7040" s="2" t="s">
        <v>7</v>
      </c>
      <c r="H7040" s="13">
        <v>506517</v>
      </c>
      <c r="I7040" s="14">
        <v>497674559</v>
      </c>
      <c r="J7040" s="14">
        <f>表格1[[#This Row],[信用卡交易筆數]]/1000</f>
        <v>506.517</v>
      </c>
      <c r="K7040" s="14">
        <f>表格1[[#This Row],[信用卡交易金額'[新臺幣']]]/1000</f>
        <v>497674.55900000001</v>
      </c>
      <c r="L7040" s="14">
        <f>表格1[[#This Row],[信用卡交易金額'[新臺幣']]]/1000000</f>
        <v>497.67455899999999</v>
      </c>
      <c r="M7040" s="14" t="str" cm="1">
        <f t="array" ref="M7040">_xlfn.TEXTJOIN("", TRUE, _xlfn.XLOOKUP(TRUE, VALUE(表格1[[#This Row],[年月]]) &lt;= VALUE($R$8:$R$12), $Q$8:$Q$12)) &amp; "年度"</f>
        <v>2024年度</v>
      </c>
    </row>
    <row r="7041" spans="1:13" x14ac:dyDescent="0.3">
      <c r="A7041" s="2">
        <v>202405</v>
      </c>
      <c r="B7041" s="19">
        <f>DATE(表格1[[#This Row],[年]],表格1[[#This Row],[月]],1)</f>
        <v>45413</v>
      </c>
      <c r="C7041" s="2" t="str">
        <f>LEFT(表格1[[#This Row],[年月]],4)</f>
        <v>2024</v>
      </c>
      <c r="D7041" s="2" t="str">
        <f>RIGHT(表格1[[#This Row],[年月]],2)</f>
        <v>05</v>
      </c>
      <c r="E7041" s="5">
        <v>10017000</v>
      </c>
      <c r="F7041" s="2" t="str">
        <f>VLOOKUP(TEXT(表格1[[#This Row],[地區]],"00000000"),縣市代碼,2,0)</f>
        <v>基隆市</v>
      </c>
      <c r="G7041" s="2" t="s">
        <v>8</v>
      </c>
      <c r="H7041" s="13">
        <v>373326</v>
      </c>
      <c r="I7041" s="14">
        <v>669904819</v>
      </c>
      <c r="J7041" s="14">
        <f>表格1[[#This Row],[信用卡交易筆數]]/1000</f>
        <v>373.32600000000002</v>
      </c>
      <c r="K7041" s="14">
        <f>表格1[[#This Row],[信用卡交易金額'[新臺幣']]]/1000</f>
        <v>669904.81900000002</v>
      </c>
      <c r="L7041" s="14">
        <f>表格1[[#This Row],[信用卡交易金額'[新臺幣']]]/1000000</f>
        <v>669.90481899999997</v>
      </c>
      <c r="M7041" s="14" t="str" cm="1">
        <f t="array" ref="M7041">_xlfn.TEXTJOIN("", TRUE, _xlfn.XLOOKUP(TRUE, VALUE(表格1[[#This Row],[年月]]) &lt;= VALUE($R$8:$R$12), $Q$8:$Q$12)) &amp; "年度"</f>
        <v>2024年度</v>
      </c>
    </row>
    <row r="7042" spans="1:13" x14ac:dyDescent="0.3">
      <c r="A7042" s="2">
        <v>202405</v>
      </c>
      <c r="B7042" s="19">
        <f>DATE(表格1[[#This Row],[年]],表格1[[#This Row],[月]],1)</f>
        <v>45413</v>
      </c>
      <c r="C7042" s="2" t="str">
        <f>LEFT(表格1[[#This Row],[年月]],4)</f>
        <v>2024</v>
      </c>
      <c r="D7042" s="2" t="str">
        <f>RIGHT(表格1[[#This Row],[年月]],2)</f>
        <v>05</v>
      </c>
      <c r="E7042" s="5">
        <v>10017000</v>
      </c>
      <c r="F7042" s="2" t="str">
        <f>VLOOKUP(TEXT(表格1[[#This Row],[地區]],"00000000"),縣市代碼,2,0)</f>
        <v>基隆市</v>
      </c>
      <c r="G7042" s="2" t="s">
        <v>9</v>
      </c>
      <c r="H7042" s="13">
        <v>820094</v>
      </c>
      <c r="I7042" s="14">
        <v>911980281</v>
      </c>
      <c r="J7042" s="14">
        <f>表格1[[#This Row],[信用卡交易筆數]]/1000</f>
        <v>820.09400000000005</v>
      </c>
      <c r="K7042" s="14">
        <f>表格1[[#This Row],[信用卡交易金額'[新臺幣']]]/1000</f>
        <v>911980.28099999996</v>
      </c>
      <c r="L7042" s="14">
        <f>表格1[[#This Row],[信用卡交易金額'[新臺幣']]]/1000000</f>
        <v>911.98028099999999</v>
      </c>
      <c r="M7042" s="14" t="str" cm="1">
        <f t="array" ref="M7042">_xlfn.TEXTJOIN("", TRUE, _xlfn.XLOOKUP(TRUE, VALUE(表格1[[#This Row],[年月]]) &lt;= VALUE($R$8:$R$12), $Q$8:$Q$12)) &amp; "年度"</f>
        <v>2024年度</v>
      </c>
    </row>
    <row r="7043" spans="1:13" x14ac:dyDescent="0.3">
      <c r="A7043" s="2">
        <v>202405</v>
      </c>
      <c r="B7043" s="19">
        <f>DATE(表格1[[#This Row],[年]],表格1[[#This Row],[月]],1)</f>
        <v>45413</v>
      </c>
      <c r="C7043" s="2" t="str">
        <f>LEFT(表格1[[#This Row],[年月]],4)</f>
        <v>2024</v>
      </c>
      <c r="D7043" s="2" t="str">
        <f>RIGHT(表格1[[#This Row],[年月]],2)</f>
        <v>05</v>
      </c>
      <c r="E7043" s="5">
        <v>10017000</v>
      </c>
      <c r="F7043" s="2" t="str">
        <f>VLOOKUP(TEXT(表格1[[#This Row],[地區]],"00000000"),縣市代碼,2,0)</f>
        <v>基隆市</v>
      </c>
      <c r="G7043" s="2" t="s">
        <v>10</v>
      </c>
      <c r="H7043" s="13">
        <v>494387</v>
      </c>
      <c r="I7043" s="14">
        <v>2909862770</v>
      </c>
      <c r="J7043" s="14">
        <f>表格1[[#This Row],[信用卡交易筆數]]/1000</f>
        <v>494.387</v>
      </c>
      <c r="K7043" s="14">
        <f>表格1[[#This Row],[信用卡交易金額'[新臺幣']]]/1000</f>
        <v>2909862.77</v>
      </c>
      <c r="L7043" s="14">
        <f>表格1[[#This Row],[信用卡交易金額'[新臺幣']]]/1000000</f>
        <v>2909.8627700000002</v>
      </c>
      <c r="M7043" s="14" t="str" cm="1">
        <f t="array" ref="M7043">_xlfn.TEXTJOIN("", TRUE, _xlfn.XLOOKUP(TRUE, VALUE(表格1[[#This Row],[年月]]) &lt;= VALUE($R$8:$R$12), $Q$8:$Q$12)) &amp; "年度"</f>
        <v>2024年度</v>
      </c>
    </row>
    <row r="7044" spans="1:13" x14ac:dyDescent="0.3">
      <c r="A7044" s="2">
        <v>202405</v>
      </c>
      <c r="B7044" s="19">
        <f>DATE(表格1[[#This Row],[年]],表格1[[#This Row],[月]],1)</f>
        <v>45413</v>
      </c>
      <c r="C7044" s="2" t="str">
        <f>LEFT(表格1[[#This Row],[年月]],4)</f>
        <v>2024</v>
      </c>
      <c r="D7044" s="2" t="str">
        <f>RIGHT(表格1[[#This Row],[年月]],2)</f>
        <v>05</v>
      </c>
      <c r="E7044" s="5">
        <v>10002000</v>
      </c>
      <c r="F7044" s="2" t="str">
        <f>VLOOKUP(TEXT(表格1[[#This Row],[地區]],"00000000"),縣市代碼,2,0)</f>
        <v>宜蘭縣</v>
      </c>
      <c r="G7044" s="2" t="s">
        <v>4</v>
      </c>
      <c r="H7044" s="13">
        <v>795283</v>
      </c>
      <c r="I7044" s="14">
        <v>360850504</v>
      </c>
      <c r="J7044" s="14">
        <f>表格1[[#This Row],[信用卡交易筆數]]/1000</f>
        <v>795.28300000000002</v>
      </c>
      <c r="K7044" s="14">
        <f>表格1[[#This Row],[信用卡交易金額'[新臺幣']]]/1000</f>
        <v>360850.50400000002</v>
      </c>
      <c r="L7044" s="14">
        <f>表格1[[#This Row],[信用卡交易金額'[新臺幣']]]/1000000</f>
        <v>360.850504</v>
      </c>
      <c r="M7044" s="14" t="str" cm="1">
        <f t="array" ref="M7044">_xlfn.TEXTJOIN("", TRUE, _xlfn.XLOOKUP(TRUE, VALUE(表格1[[#This Row],[年月]]) &lt;= VALUE($R$8:$R$12), $Q$8:$Q$12)) &amp; "年度"</f>
        <v>2024年度</v>
      </c>
    </row>
    <row r="7045" spans="1:13" x14ac:dyDescent="0.3">
      <c r="A7045" s="2">
        <v>202405</v>
      </c>
      <c r="B7045" s="19">
        <f>DATE(表格1[[#This Row],[年]],表格1[[#This Row],[月]],1)</f>
        <v>45413</v>
      </c>
      <c r="C7045" s="2" t="str">
        <f>LEFT(表格1[[#This Row],[年月]],4)</f>
        <v>2024</v>
      </c>
      <c r="D7045" s="2" t="str">
        <f>RIGHT(表格1[[#This Row],[年月]],2)</f>
        <v>05</v>
      </c>
      <c r="E7045" s="5">
        <v>10002000</v>
      </c>
      <c r="F7045" s="2" t="str">
        <f>VLOOKUP(TEXT(表格1[[#This Row],[地區]],"00000000"),縣市代碼,2,0)</f>
        <v>宜蘭縣</v>
      </c>
      <c r="G7045" s="2" t="s">
        <v>5</v>
      </c>
      <c r="H7045" s="13">
        <v>56265</v>
      </c>
      <c r="I7045" s="14">
        <v>151141999</v>
      </c>
      <c r="J7045" s="14">
        <f>表格1[[#This Row],[信用卡交易筆數]]/1000</f>
        <v>56.265000000000001</v>
      </c>
      <c r="K7045" s="14">
        <f>表格1[[#This Row],[信用卡交易金額'[新臺幣']]]/1000</f>
        <v>151141.99900000001</v>
      </c>
      <c r="L7045" s="14">
        <f>表格1[[#This Row],[信用卡交易金額'[新臺幣']]]/1000000</f>
        <v>151.141999</v>
      </c>
      <c r="M7045" s="14" t="str" cm="1">
        <f t="array" ref="M7045">_xlfn.TEXTJOIN("", TRUE, _xlfn.XLOOKUP(TRUE, VALUE(表格1[[#This Row],[年月]]) &lt;= VALUE($R$8:$R$12), $Q$8:$Q$12)) &amp; "年度"</f>
        <v>2024年度</v>
      </c>
    </row>
    <row r="7046" spans="1:13" x14ac:dyDescent="0.3">
      <c r="A7046" s="2">
        <v>202405</v>
      </c>
      <c r="B7046" s="19">
        <f>DATE(表格1[[#This Row],[年]],表格1[[#This Row],[月]],1)</f>
        <v>45413</v>
      </c>
      <c r="C7046" s="2" t="str">
        <f>LEFT(表格1[[#This Row],[年月]],4)</f>
        <v>2024</v>
      </c>
      <c r="D7046" s="2" t="str">
        <f>RIGHT(表格1[[#This Row],[年月]],2)</f>
        <v>05</v>
      </c>
      <c r="E7046" s="5">
        <v>10002000</v>
      </c>
      <c r="F7046" s="2" t="str">
        <f>VLOOKUP(TEXT(表格1[[#This Row],[地區]],"00000000"),縣市代碼,2,0)</f>
        <v>宜蘭縣</v>
      </c>
      <c r="G7046" s="2" t="s">
        <v>6</v>
      </c>
      <c r="H7046" s="13">
        <v>81377</v>
      </c>
      <c r="I7046" s="14">
        <v>245110924</v>
      </c>
      <c r="J7046" s="14">
        <f>表格1[[#This Row],[信用卡交易筆數]]/1000</f>
        <v>81.376999999999995</v>
      </c>
      <c r="K7046" s="14">
        <f>表格1[[#This Row],[信用卡交易金額'[新臺幣']]]/1000</f>
        <v>245110.924</v>
      </c>
      <c r="L7046" s="14">
        <f>表格1[[#This Row],[信用卡交易金額'[新臺幣']]]/1000000</f>
        <v>245.11092400000001</v>
      </c>
      <c r="M7046" s="14" t="str" cm="1">
        <f t="array" ref="M7046">_xlfn.TEXTJOIN("", TRUE, _xlfn.XLOOKUP(TRUE, VALUE(表格1[[#This Row],[年月]]) &lt;= VALUE($R$8:$R$12), $Q$8:$Q$12)) &amp; "年度"</f>
        <v>2024年度</v>
      </c>
    </row>
    <row r="7047" spans="1:13" x14ac:dyDescent="0.3">
      <c r="A7047" s="2">
        <v>202405</v>
      </c>
      <c r="B7047" s="19">
        <f>DATE(表格1[[#This Row],[年]],表格1[[#This Row],[月]],1)</f>
        <v>45413</v>
      </c>
      <c r="C7047" s="2" t="str">
        <f>LEFT(表格1[[#This Row],[年月]],4)</f>
        <v>2024</v>
      </c>
      <c r="D7047" s="2" t="str">
        <f>RIGHT(表格1[[#This Row],[年月]],2)</f>
        <v>05</v>
      </c>
      <c r="E7047" s="5">
        <v>10002000</v>
      </c>
      <c r="F7047" s="2" t="str">
        <f>VLOOKUP(TEXT(表格1[[#This Row],[地區]],"00000000"),縣市代碼,2,0)</f>
        <v>宜蘭縣</v>
      </c>
      <c r="G7047" s="2" t="s">
        <v>7</v>
      </c>
      <c r="H7047" s="13">
        <v>453713</v>
      </c>
      <c r="I7047" s="14">
        <v>477237855</v>
      </c>
      <c r="J7047" s="14">
        <f>表格1[[#This Row],[信用卡交易筆數]]/1000</f>
        <v>453.71300000000002</v>
      </c>
      <c r="K7047" s="14">
        <f>表格1[[#This Row],[信用卡交易金額'[新臺幣']]]/1000</f>
        <v>477237.85499999998</v>
      </c>
      <c r="L7047" s="14">
        <f>表格1[[#This Row],[信用卡交易金額'[新臺幣']]]/1000000</f>
        <v>477.23785500000002</v>
      </c>
      <c r="M7047" s="14" t="str" cm="1">
        <f t="array" ref="M7047">_xlfn.TEXTJOIN("", TRUE, _xlfn.XLOOKUP(TRUE, VALUE(表格1[[#This Row],[年月]]) &lt;= VALUE($R$8:$R$12), $Q$8:$Q$12)) &amp; "年度"</f>
        <v>2024年度</v>
      </c>
    </row>
    <row r="7048" spans="1:13" x14ac:dyDescent="0.3">
      <c r="A7048" s="2">
        <v>202405</v>
      </c>
      <c r="B7048" s="19">
        <f>DATE(表格1[[#This Row],[年]],表格1[[#This Row],[月]],1)</f>
        <v>45413</v>
      </c>
      <c r="C7048" s="2" t="str">
        <f>LEFT(表格1[[#This Row],[年月]],4)</f>
        <v>2024</v>
      </c>
      <c r="D7048" s="2" t="str">
        <f>RIGHT(表格1[[#This Row],[年月]],2)</f>
        <v>05</v>
      </c>
      <c r="E7048" s="5">
        <v>10002000</v>
      </c>
      <c r="F7048" s="2" t="str">
        <f>VLOOKUP(TEXT(表格1[[#This Row],[地區]],"00000000"),縣市代碼,2,0)</f>
        <v>宜蘭縣</v>
      </c>
      <c r="G7048" s="2" t="s">
        <v>8</v>
      </c>
      <c r="H7048" s="13">
        <v>328643</v>
      </c>
      <c r="I7048" s="14">
        <v>608667507</v>
      </c>
      <c r="J7048" s="14">
        <f>表格1[[#This Row],[信用卡交易筆數]]/1000</f>
        <v>328.64299999999997</v>
      </c>
      <c r="K7048" s="14">
        <f>表格1[[#This Row],[信用卡交易金額'[新臺幣']]]/1000</f>
        <v>608667.50699999998</v>
      </c>
      <c r="L7048" s="14">
        <f>表格1[[#This Row],[信用卡交易金額'[新臺幣']]]/1000000</f>
        <v>608.667507</v>
      </c>
      <c r="M7048" s="14" t="str" cm="1">
        <f t="array" ref="M7048">_xlfn.TEXTJOIN("", TRUE, _xlfn.XLOOKUP(TRUE, VALUE(表格1[[#This Row],[年月]]) &lt;= VALUE($R$8:$R$12), $Q$8:$Q$12)) &amp; "年度"</f>
        <v>2024年度</v>
      </c>
    </row>
    <row r="7049" spans="1:13" x14ac:dyDescent="0.3">
      <c r="A7049" s="2">
        <v>202405</v>
      </c>
      <c r="B7049" s="19">
        <f>DATE(表格1[[#This Row],[年]],表格1[[#This Row],[月]],1)</f>
        <v>45413</v>
      </c>
      <c r="C7049" s="2" t="str">
        <f>LEFT(表格1[[#This Row],[年月]],4)</f>
        <v>2024</v>
      </c>
      <c r="D7049" s="2" t="str">
        <f>RIGHT(表格1[[#This Row],[年月]],2)</f>
        <v>05</v>
      </c>
      <c r="E7049" s="5">
        <v>10002000</v>
      </c>
      <c r="F7049" s="2" t="str">
        <f>VLOOKUP(TEXT(表格1[[#This Row],[地區]],"00000000"),縣市代碼,2,0)</f>
        <v>宜蘭縣</v>
      </c>
      <c r="G7049" s="2" t="s">
        <v>9</v>
      </c>
      <c r="H7049" s="13">
        <v>730732</v>
      </c>
      <c r="I7049" s="14">
        <v>844599149</v>
      </c>
      <c r="J7049" s="14">
        <f>表格1[[#This Row],[信用卡交易筆數]]/1000</f>
        <v>730.73199999999997</v>
      </c>
      <c r="K7049" s="14">
        <f>表格1[[#This Row],[信用卡交易金額'[新臺幣']]]/1000</f>
        <v>844599.14899999998</v>
      </c>
      <c r="L7049" s="14">
        <f>表格1[[#This Row],[信用卡交易金額'[新臺幣']]]/1000000</f>
        <v>844.59914900000001</v>
      </c>
      <c r="M7049" s="14" t="str" cm="1">
        <f t="array" ref="M7049">_xlfn.TEXTJOIN("", TRUE, _xlfn.XLOOKUP(TRUE, VALUE(表格1[[#This Row],[年月]]) &lt;= VALUE($R$8:$R$12), $Q$8:$Q$12)) &amp; "年度"</f>
        <v>2024年度</v>
      </c>
    </row>
    <row r="7050" spans="1:13" x14ac:dyDescent="0.3">
      <c r="A7050" s="2">
        <v>202405</v>
      </c>
      <c r="B7050" s="19">
        <f>DATE(表格1[[#This Row],[年]],表格1[[#This Row],[月]],1)</f>
        <v>45413</v>
      </c>
      <c r="C7050" s="2" t="str">
        <f>LEFT(表格1[[#This Row],[年月]],4)</f>
        <v>2024</v>
      </c>
      <c r="D7050" s="2" t="str">
        <f>RIGHT(表格1[[#This Row],[年月]],2)</f>
        <v>05</v>
      </c>
      <c r="E7050" s="5">
        <v>10002000</v>
      </c>
      <c r="F7050" s="2" t="str">
        <f>VLOOKUP(TEXT(表格1[[#This Row],[地區]],"00000000"),縣市代碼,2,0)</f>
        <v>宜蘭縣</v>
      </c>
      <c r="G7050" s="2" t="s">
        <v>10</v>
      </c>
      <c r="H7050" s="13">
        <v>413102</v>
      </c>
      <c r="I7050" s="14">
        <v>1889252506</v>
      </c>
      <c r="J7050" s="14">
        <f>表格1[[#This Row],[信用卡交易筆數]]/1000</f>
        <v>413.10199999999998</v>
      </c>
      <c r="K7050" s="14">
        <f>表格1[[#This Row],[信用卡交易金額'[新臺幣']]]/1000</f>
        <v>1889252.5060000001</v>
      </c>
      <c r="L7050" s="14">
        <f>表格1[[#This Row],[信用卡交易金額'[新臺幣']]]/1000000</f>
        <v>1889.252506</v>
      </c>
      <c r="M7050" s="14" t="str" cm="1">
        <f t="array" ref="M7050">_xlfn.TEXTJOIN("", TRUE, _xlfn.XLOOKUP(TRUE, VALUE(表格1[[#This Row],[年月]]) &lt;= VALUE($R$8:$R$12), $Q$8:$Q$12)) &amp; "年度"</f>
        <v>2024年度</v>
      </c>
    </row>
    <row r="7051" spans="1:13" x14ac:dyDescent="0.3">
      <c r="A7051" s="2">
        <v>202405</v>
      </c>
      <c r="B7051" s="19">
        <f>DATE(表格1[[#This Row],[年]],表格1[[#This Row],[月]],1)</f>
        <v>45413</v>
      </c>
      <c r="C7051" s="2" t="str">
        <f>LEFT(表格1[[#This Row],[年月]],4)</f>
        <v>2024</v>
      </c>
      <c r="D7051" s="2" t="str">
        <f>RIGHT(表格1[[#This Row],[年月]],2)</f>
        <v>05</v>
      </c>
      <c r="E7051" s="5">
        <v>10015000</v>
      </c>
      <c r="F7051" s="2" t="str">
        <f>VLOOKUP(TEXT(表格1[[#This Row],[地區]],"00000000"),縣市代碼,2,0)</f>
        <v>花蓮縣</v>
      </c>
      <c r="G7051" s="2" t="s">
        <v>4</v>
      </c>
      <c r="H7051" s="13">
        <v>539097</v>
      </c>
      <c r="I7051" s="14">
        <v>295081084</v>
      </c>
      <c r="J7051" s="14">
        <f>表格1[[#This Row],[信用卡交易筆數]]/1000</f>
        <v>539.09699999999998</v>
      </c>
      <c r="K7051" s="14">
        <f>表格1[[#This Row],[信用卡交易金額'[新臺幣']]]/1000</f>
        <v>295081.08399999997</v>
      </c>
      <c r="L7051" s="14">
        <f>表格1[[#This Row],[信用卡交易金額'[新臺幣']]]/1000000</f>
        <v>295.08108399999998</v>
      </c>
      <c r="M7051" s="14" t="str" cm="1">
        <f t="array" ref="M7051">_xlfn.TEXTJOIN("", TRUE, _xlfn.XLOOKUP(TRUE, VALUE(表格1[[#This Row],[年月]]) &lt;= VALUE($R$8:$R$12), $Q$8:$Q$12)) &amp; "年度"</f>
        <v>2024年度</v>
      </c>
    </row>
    <row r="7052" spans="1:13" x14ac:dyDescent="0.3">
      <c r="A7052" s="2">
        <v>202405</v>
      </c>
      <c r="B7052" s="19">
        <f>DATE(表格1[[#This Row],[年]],表格1[[#This Row],[月]],1)</f>
        <v>45413</v>
      </c>
      <c r="C7052" s="2" t="str">
        <f>LEFT(表格1[[#This Row],[年月]],4)</f>
        <v>2024</v>
      </c>
      <c r="D7052" s="2" t="str">
        <f>RIGHT(表格1[[#This Row],[年月]],2)</f>
        <v>05</v>
      </c>
      <c r="E7052" s="5">
        <v>10015000</v>
      </c>
      <c r="F7052" s="2" t="str">
        <f>VLOOKUP(TEXT(表格1[[#This Row],[地區]],"00000000"),縣市代碼,2,0)</f>
        <v>花蓮縣</v>
      </c>
      <c r="G7052" s="2" t="s">
        <v>5</v>
      </c>
      <c r="H7052" s="13">
        <v>34629</v>
      </c>
      <c r="I7052" s="14">
        <v>86698800</v>
      </c>
      <c r="J7052" s="14">
        <f>表格1[[#This Row],[信用卡交易筆數]]/1000</f>
        <v>34.628999999999998</v>
      </c>
      <c r="K7052" s="14">
        <f>表格1[[#This Row],[信用卡交易金額'[新臺幣']]]/1000</f>
        <v>86698.8</v>
      </c>
      <c r="L7052" s="14">
        <f>表格1[[#This Row],[信用卡交易金額'[新臺幣']]]/1000000</f>
        <v>86.698800000000006</v>
      </c>
      <c r="M7052" s="14" t="str" cm="1">
        <f t="array" ref="M7052">_xlfn.TEXTJOIN("", TRUE, _xlfn.XLOOKUP(TRUE, VALUE(表格1[[#This Row],[年月]]) &lt;= VALUE($R$8:$R$12), $Q$8:$Q$12)) &amp; "年度"</f>
        <v>2024年度</v>
      </c>
    </row>
    <row r="7053" spans="1:13" x14ac:dyDescent="0.3">
      <c r="A7053" s="2">
        <v>202405</v>
      </c>
      <c r="B7053" s="19">
        <f>DATE(表格1[[#This Row],[年]],表格1[[#This Row],[月]],1)</f>
        <v>45413</v>
      </c>
      <c r="C7053" s="2" t="str">
        <f>LEFT(表格1[[#This Row],[年月]],4)</f>
        <v>2024</v>
      </c>
      <c r="D7053" s="2" t="str">
        <f>RIGHT(表格1[[#This Row],[年月]],2)</f>
        <v>05</v>
      </c>
      <c r="E7053" s="5">
        <v>10015000</v>
      </c>
      <c r="F7053" s="2" t="str">
        <f>VLOOKUP(TEXT(表格1[[#This Row],[地區]],"00000000"),縣市代碼,2,0)</f>
        <v>花蓮縣</v>
      </c>
      <c r="G7053" s="2" t="s">
        <v>6</v>
      </c>
      <c r="H7053" s="13">
        <v>54387</v>
      </c>
      <c r="I7053" s="14">
        <v>171860634</v>
      </c>
      <c r="J7053" s="14">
        <f>表格1[[#This Row],[信用卡交易筆數]]/1000</f>
        <v>54.387</v>
      </c>
      <c r="K7053" s="14">
        <f>表格1[[#This Row],[信用卡交易金額'[新臺幣']]]/1000</f>
        <v>171860.63399999999</v>
      </c>
      <c r="L7053" s="14">
        <f>表格1[[#This Row],[信用卡交易金額'[新臺幣']]]/1000000</f>
        <v>171.860634</v>
      </c>
      <c r="M7053" s="14" t="str" cm="1">
        <f t="array" ref="M7053">_xlfn.TEXTJOIN("", TRUE, _xlfn.XLOOKUP(TRUE, VALUE(表格1[[#This Row],[年月]]) &lt;= VALUE($R$8:$R$12), $Q$8:$Q$12)) &amp; "年度"</f>
        <v>2024年度</v>
      </c>
    </row>
    <row r="7054" spans="1:13" x14ac:dyDescent="0.3">
      <c r="A7054" s="2">
        <v>202405</v>
      </c>
      <c r="B7054" s="19">
        <f>DATE(表格1[[#This Row],[年]],表格1[[#This Row],[月]],1)</f>
        <v>45413</v>
      </c>
      <c r="C7054" s="2" t="str">
        <f>LEFT(表格1[[#This Row],[年月]],4)</f>
        <v>2024</v>
      </c>
      <c r="D7054" s="2" t="str">
        <f>RIGHT(表格1[[#This Row],[年月]],2)</f>
        <v>05</v>
      </c>
      <c r="E7054" s="5">
        <v>10015000</v>
      </c>
      <c r="F7054" s="2" t="str">
        <f>VLOOKUP(TEXT(表格1[[#This Row],[地區]],"00000000"),縣市代碼,2,0)</f>
        <v>花蓮縣</v>
      </c>
      <c r="G7054" s="2" t="s">
        <v>7</v>
      </c>
      <c r="H7054" s="13">
        <v>322031</v>
      </c>
      <c r="I7054" s="14">
        <v>318428721</v>
      </c>
      <c r="J7054" s="14">
        <f>表格1[[#This Row],[信用卡交易筆數]]/1000</f>
        <v>322.03100000000001</v>
      </c>
      <c r="K7054" s="14">
        <f>表格1[[#This Row],[信用卡交易金額'[新臺幣']]]/1000</f>
        <v>318428.72100000002</v>
      </c>
      <c r="L7054" s="14">
        <f>表格1[[#This Row],[信用卡交易金額'[新臺幣']]]/1000000</f>
        <v>318.428721</v>
      </c>
      <c r="M7054" s="14" t="str" cm="1">
        <f t="array" ref="M7054">_xlfn.TEXTJOIN("", TRUE, _xlfn.XLOOKUP(TRUE, VALUE(表格1[[#This Row],[年月]]) &lt;= VALUE($R$8:$R$12), $Q$8:$Q$12)) &amp; "年度"</f>
        <v>2024年度</v>
      </c>
    </row>
    <row r="7055" spans="1:13" x14ac:dyDescent="0.3">
      <c r="A7055" s="2">
        <v>202405</v>
      </c>
      <c r="B7055" s="19">
        <f>DATE(表格1[[#This Row],[年]],表格1[[#This Row],[月]],1)</f>
        <v>45413</v>
      </c>
      <c r="C7055" s="2" t="str">
        <f>LEFT(表格1[[#This Row],[年月]],4)</f>
        <v>2024</v>
      </c>
      <c r="D7055" s="2" t="str">
        <f>RIGHT(表格1[[#This Row],[年月]],2)</f>
        <v>05</v>
      </c>
      <c r="E7055" s="5">
        <v>10015000</v>
      </c>
      <c r="F7055" s="2" t="str">
        <f>VLOOKUP(TEXT(表格1[[#This Row],[地區]],"00000000"),縣市代碼,2,0)</f>
        <v>花蓮縣</v>
      </c>
      <c r="G7055" s="2" t="s">
        <v>8</v>
      </c>
      <c r="H7055" s="13">
        <v>222245</v>
      </c>
      <c r="I7055" s="14">
        <v>365253750</v>
      </c>
      <c r="J7055" s="14">
        <f>表格1[[#This Row],[信用卡交易筆數]]/1000</f>
        <v>222.245</v>
      </c>
      <c r="K7055" s="14">
        <f>表格1[[#This Row],[信用卡交易金額'[新臺幣']]]/1000</f>
        <v>365253.75</v>
      </c>
      <c r="L7055" s="14">
        <f>表格1[[#This Row],[信用卡交易金額'[新臺幣']]]/1000000</f>
        <v>365.25375000000003</v>
      </c>
      <c r="M7055" s="14" t="str" cm="1">
        <f t="array" ref="M7055">_xlfn.TEXTJOIN("", TRUE, _xlfn.XLOOKUP(TRUE, VALUE(表格1[[#This Row],[年月]]) &lt;= VALUE($R$8:$R$12), $Q$8:$Q$12)) &amp; "年度"</f>
        <v>2024年度</v>
      </c>
    </row>
    <row r="7056" spans="1:13" x14ac:dyDescent="0.3">
      <c r="A7056" s="2">
        <v>202405</v>
      </c>
      <c r="B7056" s="19">
        <f>DATE(表格1[[#This Row],[年]],表格1[[#This Row],[月]],1)</f>
        <v>45413</v>
      </c>
      <c r="C7056" s="2" t="str">
        <f>LEFT(表格1[[#This Row],[年月]],4)</f>
        <v>2024</v>
      </c>
      <c r="D7056" s="2" t="str">
        <f>RIGHT(表格1[[#This Row],[年月]],2)</f>
        <v>05</v>
      </c>
      <c r="E7056" s="5">
        <v>10015000</v>
      </c>
      <c r="F7056" s="2" t="str">
        <f>VLOOKUP(TEXT(表格1[[#This Row],[地區]],"00000000"),縣市代碼,2,0)</f>
        <v>花蓮縣</v>
      </c>
      <c r="G7056" s="2" t="s">
        <v>9</v>
      </c>
      <c r="H7056" s="13">
        <v>469535</v>
      </c>
      <c r="I7056" s="14">
        <v>546196309</v>
      </c>
      <c r="J7056" s="14">
        <f>表格1[[#This Row],[信用卡交易筆數]]/1000</f>
        <v>469.53500000000003</v>
      </c>
      <c r="K7056" s="14">
        <f>表格1[[#This Row],[信用卡交易金額'[新臺幣']]]/1000</f>
        <v>546196.30900000001</v>
      </c>
      <c r="L7056" s="14">
        <f>表格1[[#This Row],[信用卡交易金額'[新臺幣']]]/1000000</f>
        <v>546.19630900000004</v>
      </c>
      <c r="M7056" s="14" t="str" cm="1">
        <f t="array" ref="M7056">_xlfn.TEXTJOIN("", TRUE, _xlfn.XLOOKUP(TRUE, VALUE(表格1[[#This Row],[年月]]) &lt;= VALUE($R$8:$R$12), $Q$8:$Q$12)) &amp; "年度"</f>
        <v>2024年度</v>
      </c>
    </row>
    <row r="7057" spans="1:13" x14ac:dyDescent="0.3">
      <c r="A7057" s="2">
        <v>202405</v>
      </c>
      <c r="B7057" s="19">
        <f>DATE(表格1[[#This Row],[年]],表格1[[#This Row],[月]],1)</f>
        <v>45413</v>
      </c>
      <c r="C7057" s="2" t="str">
        <f>LEFT(表格1[[#This Row],[年月]],4)</f>
        <v>2024</v>
      </c>
      <c r="D7057" s="2" t="str">
        <f>RIGHT(表格1[[#This Row],[年月]],2)</f>
        <v>05</v>
      </c>
      <c r="E7057" s="5">
        <v>10015000</v>
      </c>
      <c r="F7057" s="2" t="str">
        <f>VLOOKUP(TEXT(表格1[[#This Row],[地區]],"00000000"),縣市代碼,2,0)</f>
        <v>花蓮縣</v>
      </c>
      <c r="G7057" s="2" t="s">
        <v>10</v>
      </c>
      <c r="H7057" s="13">
        <v>261790</v>
      </c>
      <c r="I7057" s="14">
        <v>1122094635</v>
      </c>
      <c r="J7057" s="14">
        <f>表格1[[#This Row],[信用卡交易筆數]]/1000</f>
        <v>261.79000000000002</v>
      </c>
      <c r="K7057" s="14">
        <f>表格1[[#This Row],[信用卡交易金額'[新臺幣']]]/1000</f>
        <v>1122094.635</v>
      </c>
      <c r="L7057" s="14">
        <f>表格1[[#This Row],[信用卡交易金額'[新臺幣']]]/1000000</f>
        <v>1122.0946349999999</v>
      </c>
      <c r="M7057" s="14" t="str" cm="1">
        <f t="array" ref="M7057">_xlfn.TEXTJOIN("", TRUE, _xlfn.XLOOKUP(TRUE, VALUE(表格1[[#This Row],[年月]]) &lt;= VALUE($R$8:$R$12), $Q$8:$Q$12)) &amp; "年度"</f>
        <v>2024年度</v>
      </c>
    </row>
    <row r="7058" spans="1:13" x14ac:dyDescent="0.3">
      <c r="A7058" s="2">
        <v>202405</v>
      </c>
      <c r="B7058" s="19">
        <f>DATE(表格1[[#This Row],[年]],表格1[[#This Row],[月]],1)</f>
        <v>45413</v>
      </c>
      <c r="C7058" s="2" t="str">
        <f>LEFT(表格1[[#This Row],[年月]],4)</f>
        <v>2024</v>
      </c>
      <c r="D7058" s="2" t="str">
        <f>RIGHT(表格1[[#This Row],[年月]],2)</f>
        <v>05</v>
      </c>
      <c r="E7058" s="5">
        <v>10014000</v>
      </c>
      <c r="F7058" s="2" t="str">
        <f>VLOOKUP(TEXT(表格1[[#This Row],[地區]],"00000000"),縣市代碼,2,0)</f>
        <v>臺東縣</v>
      </c>
      <c r="G7058" s="2" t="s">
        <v>4</v>
      </c>
      <c r="H7058" s="13">
        <v>287873</v>
      </c>
      <c r="I7058" s="14">
        <v>130261051</v>
      </c>
      <c r="J7058" s="14">
        <f>表格1[[#This Row],[信用卡交易筆數]]/1000</f>
        <v>287.87299999999999</v>
      </c>
      <c r="K7058" s="14">
        <f>表格1[[#This Row],[信用卡交易金額'[新臺幣']]]/1000</f>
        <v>130261.05100000001</v>
      </c>
      <c r="L7058" s="14">
        <f>表格1[[#This Row],[信用卡交易金額'[新臺幣']]]/1000000</f>
        <v>130.26105100000001</v>
      </c>
      <c r="M7058" s="14" t="str" cm="1">
        <f t="array" ref="M7058">_xlfn.TEXTJOIN("", TRUE, _xlfn.XLOOKUP(TRUE, VALUE(表格1[[#This Row],[年月]]) &lt;= VALUE($R$8:$R$12), $Q$8:$Q$12)) &amp; "年度"</f>
        <v>2024年度</v>
      </c>
    </row>
    <row r="7059" spans="1:13" x14ac:dyDescent="0.3">
      <c r="A7059" s="2">
        <v>202405</v>
      </c>
      <c r="B7059" s="19">
        <f>DATE(表格1[[#This Row],[年]],表格1[[#This Row],[月]],1)</f>
        <v>45413</v>
      </c>
      <c r="C7059" s="2" t="str">
        <f>LEFT(表格1[[#This Row],[年月]],4)</f>
        <v>2024</v>
      </c>
      <c r="D7059" s="2" t="str">
        <f>RIGHT(表格1[[#This Row],[年月]],2)</f>
        <v>05</v>
      </c>
      <c r="E7059" s="5">
        <v>10014000</v>
      </c>
      <c r="F7059" s="2" t="str">
        <f>VLOOKUP(TEXT(表格1[[#This Row],[地區]],"00000000"),縣市代碼,2,0)</f>
        <v>臺東縣</v>
      </c>
      <c r="G7059" s="2" t="s">
        <v>5</v>
      </c>
      <c r="H7059" s="13">
        <v>20994</v>
      </c>
      <c r="I7059" s="14">
        <v>49877728</v>
      </c>
      <c r="J7059" s="14">
        <f>表格1[[#This Row],[信用卡交易筆數]]/1000</f>
        <v>20.994</v>
      </c>
      <c r="K7059" s="14">
        <f>表格1[[#This Row],[信用卡交易金額'[新臺幣']]]/1000</f>
        <v>49877.728000000003</v>
      </c>
      <c r="L7059" s="14">
        <f>表格1[[#This Row],[信用卡交易金額'[新臺幣']]]/1000000</f>
        <v>49.877727999999998</v>
      </c>
      <c r="M7059" s="14" t="str" cm="1">
        <f t="array" ref="M7059">_xlfn.TEXTJOIN("", TRUE, _xlfn.XLOOKUP(TRUE, VALUE(表格1[[#This Row],[年月]]) &lt;= VALUE($R$8:$R$12), $Q$8:$Q$12)) &amp; "年度"</f>
        <v>2024年度</v>
      </c>
    </row>
    <row r="7060" spans="1:13" x14ac:dyDescent="0.3">
      <c r="A7060" s="2">
        <v>202405</v>
      </c>
      <c r="B7060" s="19">
        <f>DATE(表格1[[#This Row],[年]],表格1[[#This Row],[月]],1)</f>
        <v>45413</v>
      </c>
      <c r="C7060" s="2" t="str">
        <f>LEFT(表格1[[#This Row],[年月]],4)</f>
        <v>2024</v>
      </c>
      <c r="D7060" s="2" t="str">
        <f>RIGHT(表格1[[#This Row],[年月]],2)</f>
        <v>05</v>
      </c>
      <c r="E7060" s="5">
        <v>10014000</v>
      </c>
      <c r="F7060" s="2" t="str">
        <f>VLOOKUP(TEXT(表格1[[#This Row],[地區]],"00000000"),縣市代碼,2,0)</f>
        <v>臺東縣</v>
      </c>
      <c r="G7060" s="2" t="s">
        <v>6</v>
      </c>
      <c r="H7060" s="13">
        <v>29433</v>
      </c>
      <c r="I7060" s="14">
        <v>90295327</v>
      </c>
      <c r="J7060" s="14">
        <f>表格1[[#This Row],[信用卡交易筆數]]/1000</f>
        <v>29.433</v>
      </c>
      <c r="K7060" s="14">
        <f>表格1[[#This Row],[信用卡交易金額'[新臺幣']]]/1000</f>
        <v>90295.327000000005</v>
      </c>
      <c r="L7060" s="14">
        <f>表格1[[#This Row],[信用卡交易金額'[新臺幣']]]/1000000</f>
        <v>90.295327</v>
      </c>
      <c r="M7060" s="14" t="str" cm="1">
        <f t="array" ref="M7060">_xlfn.TEXTJOIN("", TRUE, _xlfn.XLOOKUP(TRUE, VALUE(表格1[[#This Row],[年月]]) &lt;= VALUE($R$8:$R$12), $Q$8:$Q$12)) &amp; "年度"</f>
        <v>2024年度</v>
      </c>
    </row>
    <row r="7061" spans="1:13" x14ac:dyDescent="0.3">
      <c r="A7061" s="2">
        <v>202405</v>
      </c>
      <c r="B7061" s="19">
        <f>DATE(表格1[[#This Row],[年]],表格1[[#This Row],[月]],1)</f>
        <v>45413</v>
      </c>
      <c r="C7061" s="2" t="str">
        <f>LEFT(表格1[[#This Row],[年月]],4)</f>
        <v>2024</v>
      </c>
      <c r="D7061" s="2" t="str">
        <f>RIGHT(表格1[[#This Row],[年月]],2)</f>
        <v>05</v>
      </c>
      <c r="E7061" s="5">
        <v>10014000</v>
      </c>
      <c r="F7061" s="2" t="str">
        <f>VLOOKUP(TEXT(表格1[[#This Row],[地區]],"00000000"),縣市代碼,2,0)</f>
        <v>臺東縣</v>
      </c>
      <c r="G7061" s="2" t="s">
        <v>7</v>
      </c>
      <c r="H7061" s="13">
        <v>183181</v>
      </c>
      <c r="I7061" s="14">
        <v>185952657</v>
      </c>
      <c r="J7061" s="14">
        <f>表格1[[#This Row],[信用卡交易筆數]]/1000</f>
        <v>183.18100000000001</v>
      </c>
      <c r="K7061" s="14">
        <f>表格1[[#This Row],[信用卡交易金額'[新臺幣']]]/1000</f>
        <v>185952.65700000001</v>
      </c>
      <c r="L7061" s="14">
        <f>表格1[[#This Row],[信用卡交易金額'[新臺幣']]]/1000000</f>
        <v>185.95265699999999</v>
      </c>
      <c r="M7061" s="14" t="str" cm="1">
        <f t="array" ref="M7061">_xlfn.TEXTJOIN("", TRUE, _xlfn.XLOOKUP(TRUE, VALUE(表格1[[#This Row],[年月]]) &lt;= VALUE($R$8:$R$12), $Q$8:$Q$12)) &amp; "年度"</f>
        <v>2024年度</v>
      </c>
    </row>
    <row r="7062" spans="1:13" x14ac:dyDescent="0.3">
      <c r="A7062" s="2">
        <v>202405</v>
      </c>
      <c r="B7062" s="19">
        <f>DATE(表格1[[#This Row],[年]],表格1[[#This Row],[月]],1)</f>
        <v>45413</v>
      </c>
      <c r="C7062" s="2" t="str">
        <f>LEFT(表格1[[#This Row],[年月]],4)</f>
        <v>2024</v>
      </c>
      <c r="D7062" s="2" t="str">
        <f>RIGHT(表格1[[#This Row],[年月]],2)</f>
        <v>05</v>
      </c>
      <c r="E7062" s="5">
        <v>10014000</v>
      </c>
      <c r="F7062" s="2" t="str">
        <f>VLOOKUP(TEXT(表格1[[#This Row],[地區]],"00000000"),縣市代碼,2,0)</f>
        <v>臺東縣</v>
      </c>
      <c r="G7062" s="2" t="s">
        <v>8</v>
      </c>
      <c r="H7062" s="13">
        <v>116024</v>
      </c>
      <c r="I7062" s="14">
        <v>191139433</v>
      </c>
      <c r="J7062" s="14">
        <f>表格1[[#This Row],[信用卡交易筆數]]/1000</f>
        <v>116.024</v>
      </c>
      <c r="K7062" s="14">
        <f>表格1[[#This Row],[信用卡交易金額'[新臺幣']]]/1000</f>
        <v>191139.43299999999</v>
      </c>
      <c r="L7062" s="14">
        <f>表格1[[#This Row],[信用卡交易金額'[新臺幣']]]/1000000</f>
        <v>191.139433</v>
      </c>
      <c r="M7062" s="14" t="str" cm="1">
        <f t="array" ref="M7062">_xlfn.TEXTJOIN("", TRUE, _xlfn.XLOOKUP(TRUE, VALUE(表格1[[#This Row],[年月]]) &lt;= VALUE($R$8:$R$12), $Q$8:$Q$12)) &amp; "年度"</f>
        <v>2024年度</v>
      </c>
    </row>
    <row r="7063" spans="1:13" x14ac:dyDescent="0.3">
      <c r="A7063" s="2">
        <v>202405</v>
      </c>
      <c r="B7063" s="19">
        <f>DATE(表格1[[#This Row],[年]],表格1[[#This Row],[月]],1)</f>
        <v>45413</v>
      </c>
      <c r="C7063" s="2" t="str">
        <f>LEFT(表格1[[#This Row],[年月]],4)</f>
        <v>2024</v>
      </c>
      <c r="D7063" s="2" t="str">
        <f>RIGHT(表格1[[#This Row],[年月]],2)</f>
        <v>05</v>
      </c>
      <c r="E7063" s="5">
        <v>10014000</v>
      </c>
      <c r="F7063" s="2" t="str">
        <f>VLOOKUP(TEXT(表格1[[#This Row],[地區]],"00000000"),縣市代碼,2,0)</f>
        <v>臺東縣</v>
      </c>
      <c r="G7063" s="2" t="s">
        <v>9</v>
      </c>
      <c r="H7063" s="13">
        <v>236261</v>
      </c>
      <c r="I7063" s="14">
        <v>263028423</v>
      </c>
      <c r="J7063" s="14">
        <f>表格1[[#This Row],[信用卡交易筆數]]/1000</f>
        <v>236.261</v>
      </c>
      <c r="K7063" s="14">
        <f>表格1[[#This Row],[信用卡交易金額'[新臺幣']]]/1000</f>
        <v>263028.42300000001</v>
      </c>
      <c r="L7063" s="14">
        <f>表格1[[#This Row],[信用卡交易金額'[新臺幣']]]/1000000</f>
        <v>263.02842299999998</v>
      </c>
      <c r="M7063" s="14" t="str" cm="1">
        <f t="array" ref="M7063">_xlfn.TEXTJOIN("", TRUE, _xlfn.XLOOKUP(TRUE, VALUE(表格1[[#This Row],[年月]]) &lt;= VALUE($R$8:$R$12), $Q$8:$Q$12)) &amp; "年度"</f>
        <v>2024年度</v>
      </c>
    </row>
    <row r="7064" spans="1:13" x14ac:dyDescent="0.3">
      <c r="A7064" s="2">
        <v>202405</v>
      </c>
      <c r="B7064" s="19">
        <f>DATE(表格1[[#This Row],[年]],表格1[[#This Row],[月]],1)</f>
        <v>45413</v>
      </c>
      <c r="C7064" s="2" t="str">
        <f>LEFT(表格1[[#This Row],[年月]],4)</f>
        <v>2024</v>
      </c>
      <c r="D7064" s="2" t="str">
        <f>RIGHT(表格1[[#This Row],[年月]],2)</f>
        <v>05</v>
      </c>
      <c r="E7064" s="5">
        <v>10014000</v>
      </c>
      <c r="F7064" s="2" t="str">
        <f>VLOOKUP(TEXT(表格1[[#This Row],[地區]],"00000000"),縣市代碼,2,0)</f>
        <v>臺東縣</v>
      </c>
      <c r="G7064" s="2" t="s">
        <v>10</v>
      </c>
      <c r="H7064" s="13">
        <v>125975</v>
      </c>
      <c r="I7064" s="14">
        <v>569386475</v>
      </c>
      <c r="J7064" s="14">
        <f>表格1[[#This Row],[信用卡交易筆數]]/1000</f>
        <v>125.97499999999999</v>
      </c>
      <c r="K7064" s="14">
        <f>表格1[[#This Row],[信用卡交易金額'[新臺幣']]]/1000</f>
        <v>569386.47499999998</v>
      </c>
      <c r="L7064" s="14">
        <f>表格1[[#This Row],[信用卡交易金額'[新臺幣']]]/1000000</f>
        <v>569.38647500000002</v>
      </c>
      <c r="M7064" s="14" t="str" cm="1">
        <f t="array" ref="M7064">_xlfn.TEXTJOIN("", TRUE, _xlfn.XLOOKUP(TRUE, VALUE(表格1[[#This Row],[年月]]) &lt;= VALUE($R$8:$R$12), $Q$8:$Q$12)) &amp; "年度"</f>
        <v>2024年度</v>
      </c>
    </row>
    <row r="7065" spans="1:13" x14ac:dyDescent="0.3">
      <c r="A7065" s="2">
        <v>202405</v>
      </c>
      <c r="B7065" s="19">
        <f>DATE(表格1[[#This Row],[年]],表格1[[#This Row],[月]],1)</f>
        <v>45413</v>
      </c>
      <c r="C7065" s="2" t="str">
        <f>LEFT(表格1[[#This Row],[年月]],4)</f>
        <v>2024</v>
      </c>
      <c r="D7065" s="2" t="str">
        <f>RIGHT(表格1[[#This Row],[年月]],2)</f>
        <v>05</v>
      </c>
      <c r="E7065" s="5">
        <v>10016000</v>
      </c>
      <c r="F7065" s="2" t="str">
        <f>VLOOKUP(TEXT(表格1[[#This Row],[地區]],"00000000"),縣市代碼,2,0)</f>
        <v>澎湖縣</v>
      </c>
      <c r="G7065" s="2" t="s">
        <v>4</v>
      </c>
      <c r="H7065" s="13">
        <v>120223</v>
      </c>
      <c r="I7065" s="14">
        <v>51722473</v>
      </c>
      <c r="J7065" s="14">
        <f>表格1[[#This Row],[信用卡交易筆數]]/1000</f>
        <v>120.223</v>
      </c>
      <c r="K7065" s="14">
        <f>表格1[[#This Row],[信用卡交易金額'[新臺幣']]]/1000</f>
        <v>51722.472999999998</v>
      </c>
      <c r="L7065" s="14">
        <f>表格1[[#This Row],[信用卡交易金額'[新臺幣']]]/1000000</f>
        <v>51.722473000000001</v>
      </c>
      <c r="M7065" s="14" t="str" cm="1">
        <f t="array" ref="M7065">_xlfn.TEXTJOIN("", TRUE, _xlfn.XLOOKUP(TRUE, VALUE(表格1[[#This Row],[年月]]) &lt;= VALUE($R$8:$R$12), $Q$8:$Q$12)) &amp; "年度"</f>
        <v>2024年度</v>
      </c>
    </row>
    <row r="7066" spans="1:13" x14ac:dyDescent="0.3">
      <c r="A7066" s="2">
        <v>202405</v>
      </c>
      <c r="B7066" s="19">
        <f>DATE(表格1[[#This Row],[年]],表格1[[#This Row],[月]],1)</f>
        <v>45413</v>
      </c>
      <c r="C7066" s="2" t="str">
        <f>LEFT(表格1[[#This Row],[年月]],4)</f>
        <v>2024</v>
      </c>
      <c r="D7066" s="2" t="str">
        <f>RIGHT(表格1[[#This Row],[年月]],2)</f>
        <v>05</v>
      </c>
      <c r="E7066" s="5">
        <v>10016000</v>
      </c>
      <c r="F7066" s="2" t="str">
        <f>VLOOKUP(TEXT(表格1[[#This Row],[地區]],"00000000"),縣市代碼,2,0)</f>
        <v>澎湖縣</v>
      </c>
      <c r="G7066" s="2" t="s">
        <v>5</v>
      </c>
      <c r="H7066" s="13">
        <v>8977</v>
      </c>
      <c r="I7066" s="14">
        <v>23815895</v>
      </c>
      <c r="J7066" s="14">
        <f>表格1[[#This Row],[信用卡交易筆數]]/1000</f>
        <v>8.9770000000000003</v>
      </c>
      <c r="K7066" s="14">
        <f>表格1[[#This Row],[信用卡交易金額'[新臺幣']]]/1000</f>
        <v>23815.895</v>
      </c>
      <c r="L7066" s="14">
        <f>表格1[[#This Row],[信用卡交易金額'[新臺幣']]]/1000000</f>
        <v>23.815895000000001</v>
      </c>
      <c r="M7066" s="14" t="str" cm="1">
        <f t="array" ref="M7066">_xlfn.TEXTJOIN("", TRUE, _xlfn.XLOOKUP(TRUE, VALUE(表格1[[#This Row],[年月]]) &lt;= VALUE($R$8:$R$12), $Q$8:$Q$12)) &amp; "年度"</f>
        <v>2024年度</v>
      </c>
    </row>
    <row r="7067" spans="1:13" x14ac:dyDescent="0.3">
      <c r="A7067" s="2">
        <v>202405</v>
      </c>
      <c r="B7067" s="19">
        <f>DATE(表格1[[#This Row],[年]],表格1[[#This Row],[月]],1)</f>
        <v>45413</v>
      </c>
      <c r="C7067" s="2" t="str">
        <f>LEFT(表格1[[#This Row],[年月]],4)</f>
        <v>2024</v>
      </c>
      <c r="D7067" s="2" t="str">
        <f>RIGHT(表格1[[#This Row],[年月]],2)</f>
        <v>05</v>
      </c>
      <c r="E7067" s="5">
        <v>10016000</v>
      </c>
      <c r="F7067" s="2" t="str">
        <f>VLOOKUP(TEXT(表格1[[#This Row],[地區]],"00000000"),縣市代碼,2,0)</f>
        <v>澎湖縣</v>
      </c>
      <c r="G7067" s="2" t="s">
        <v>6</v>
      </c>
      <c r="H7067" s="13">
        <v>13909</v>
      </c>
      <c r="I7067" s="14">
        <v>46673280</v>
      </c>
      <c r="J7067" s="14">
        <f>表格1[[#This Row],[信用卡交易筆數]]/1000</f>
        <v>13.909000000000001</v>
      </c>
      <c r="K7067" s="14">
        <f>表格1[[#This Row],[信用卡交易金額'[新臺幣']]]/1000</f>
        <v>46673.279999999999</v>
      </c>
      <c r="L7067" s="14">
        <f>表格1[[#This Row],[信用卡交易金額'[新臺幣']]]/1000000</f>
        <v>46.673279999999998</v>
      </c>
      <c r="M7067" s="14" t="str" cm="1">
        <f t="array" ref="M7067">_xlfn.TEXTJOIN("", TRUE, _xlfn.XLOOKUP(TRUE, VALUE(表格1[[#This Row],[年月]]) &lt;= VALUE($R$8:$R$12), $Q$8:$Q$12)) &amp; "年度"</f>
        <v>2024年度</v>
      </c>
    </row>
    <row r="7068" spans="1:13" x14ac:dyDescent="0.3">
      <c r="A7068" s="2">
        <v>202405</v>
      </c>
      <c r="B7068" s="19">
        <f>DATE(表格1[[#This Row],[年]],表格1[[#This Row],[月]],1)</f>
        <v>45413</v>
      </c>
      <c r="C7068" s="2" t="str">
        <f>LEFT(表格1[[#This Row],[年月]],4)</f>
        <v>2024</v>
      </c>
      <c r="D7068" s="2" t="str">
        <f>RIGHT(表格1[[#This Row],[年月]],2)</f>
        <v>05</v>
      </c>
      <c r="E7068" s="5">
        <v>10016000</v>
      </c>
      <c r="F7068" s="2" t="str">
        <f>VLOOKUP(TEXT(表格1[[#This Row],[地區]],"00000000"),縣市代碼,2,0)</f>
        <v>澎湖縣</v>
      </c>
      <c r="G7068" s="2" t="s">
        <v>7</v>
      </c>
      <c r="H7068" s="13">
        <v>73428</v>
      </c>
      <c r="I7068" s="14">
        <v>95042946</v>
      </c>
      <c r="J7068" s="14">
        <f>表格1[[#This Row],[信用卡交易筆數]]/1000</f>
        <v>73.427999999999997</v>
      </c>
      <c r="K7068" s="14">
        <f>表格1[[#This Row],[信用卡交易金額'[新臺幣']]]/1000</f>
        <v>95042.945999999996</v>
      </c>
      <c r="L7068" s="14">
        <f>表格1[[#This Row],[信用卡交易金額'[新臺幣']]]/1000000</f>
        <v>95.042946000000001</v>
      </c>
      <c r="M7068" s="14" t="str" cm="1">
        <f t="array" ref="M7068">_xlfn.TEXTJOIN("", TRUE, _xlfn.XLOOKUP(TRUE, VALUE(表格1[[#This Row],[年月]]) &lt;= VALUE($R$8:$R$12), $Q$8:$Q$12)) &amp; "年度"</f>
        <v>2024年度</v>
      </c>
    </row>
    <row r="7069" spans="1:13" x14ac:dyDescent="0.3">
      <c r="A7069" s="2">
        <v>202405</v>
      </c>
      <c r="B7069" s="19">
        <f>DATE(表格1[[#This Row],[年]],表格1[[#This Row],[月]],1)</f>
        <v>45413</v>
      </c>
      <c r="C7069" s="2" t="str">
        <f>LEFT(表格1[[#This Row],[年月]],4)</f>
        <v>2024</v>
      </c>
      <c r="D7069" s="2" t="str">
        <f>RIGHT(表格1[[#This Row],[年月]],2)</f>
        <v>05</v>
      </c>
      <c r="E7069" s="5">
        <v>10016000</v>
      </c>
      <c r="F7069" s="2" t="str">
        <f>VLOOKUP(TEXT(表格1[[#This Row],[地區]],"00000000"),縣市代碼,2,0)</f>
        <v>澎湖縣</v>
      </c>
      <c r="G7069" s="2" t="s">
        <v>8</v>
      </c>
      <c r="H7069" s="13">
        <v>59654</v>
      </c>
      <c r="I7069" s="14">
        <v>79426926</v>
      </c>
      <c r="J7069" s="14">
        <f>表格1[[#This Row],[信用卡交易筆數]]/1000</f>
        <v>59.654000000000003</v>
      </c>
      <c r="K7069" s="14">
        <f>表格1[[#This Row],[信用卡交易金額'[新臺幣']]]/1000</f>
        <v>79426.926000000007</v>
      </c>
      <c r="L7069" s="14">
        <f>表格1[[#This Row],[信用卡交易金額'[新臺幣']]]/1000000</f>
        <v>79.426925999999995</v>
      </c>
      <c r="M7069" s="14" t="str" cm="1">
        <f t="array" ref="M7069">_xlfn.TEXTJOIN("", TRUE, _xlfn.XLOOKUP(TRUE, VALUE(表格1[[#This Row],[年月]]) &lt;= VALUE($R$8:$R$12), $Q$8:$Q$12)) &amp; "年度"</f>
        <v>2024年度</v>
      </c>
    </row>
    <row r="7070" spans="1:13" x14ac:dyDescent="0.3">
      <c r="A7070" s="2">
        <v>202405</v>
      </c>
      <c r="B7070" s="19">
        <f>DATE(表格1[[#This Row],[年]],表格1[[#This Row],[月]],1)</f>
        <v>45413</v>
      </c>
      <c r="C7070" s="2" t="str">
        <f>LEFT(表格1[[#This Row],[年月]],4)</f>
        <v>2024</v>
      </c>
      <c r="D7070" s="2" t="str">
        <f>RIGHT(表格1[[#This Row],[年月]],2)</f>
        <v>05</v>
      </c>
      <c r="E7070" s="5">
        <v>10016000</v>
      </c>
      <c r="F7070" s="2" t="str">
        <f>VLOOKUP(TEXT(表格1[[#This Row],[地區]],"00000000"),縣市代碼,2,0)</f>
        <v>澎湖縣</v>
      </c>
      <c r="G7070" s="2" t="s">
        <v>9</v>
      </c>
      <c r="H7070" s="13">
        <v>116907</v>
      </c>
      <c r="I7070" s="14">
        <v>128446609</v>
      </c>
      <c r="J7070" s="14">
        <f>表格1[[#This Row],[信用卡交易筆數]]/1000</f>
        <v>116.907</v>
      </c>
      <c r="K7070" s="14">
        <f>表格1[[#This Row],[信用卡交易金額'[新臺幣']]]/1000</f>
        <v>128446.609</v>
      </c>
      <c r="L7070" s="14">
        <f>表格1[[#This Row],[信用卡交易金額'[新臺幣']]]/1000000</f>
        <v>128.446609</v>
      </c>
      <c r="M7070" s="14" t="str" cm="1">
        <f t="array" ref="M7070">_xlfn.TEXTJOIN("", TRUE, _xlfn.XLOOKUP(TRUE, VALUE(表格1[[#This Row],[年月]]) &lt;= VALUE($R$8:$R$12), $Q$8:$Q$12)) &amp; "年度"</f>
        <v>2024年度</v>
      </c>
    </row>
    <row r="7071" spans="1:13" x14ac:dyDescent="0.3">
      <c r="A7071" s="2">
        <v>202405</v>
      </c>
      <c r="B7071" s="19">
        <f>DATE(表格1[[#This Row],[年]],表格1[[#This Row],[月]],1)</f>
        <v>45413</v>
      </c>
      <c r="C7071" s="2" t="str">
        <f>LEFT(表格1[[#This Row],[年月]],4)</f>
        <v>2024</v>
      </c>
      <c r="D7071" s="2" t="str">
        <f>RIGHT(表格1[[#This Row],[年月]],2)</f>
        <v>05</v>
      </c>
      <c r="E7071" s="5">
        <v>10016000</v>
      </c>
      <c r="F7071" s="2" t="str">
        <f>VLOOKUP(TEXT(表格1[[#This Row],[地區]],"00000000"),縣市代碼,2,0)</f>
        <v>澎湖縣</v>
      </c>
      <c r="G7071" s="2" t="s">
        <v>10</v>
      </c>
      <c r="H7071" s="13">
        <v>54430</v>
      </c>
      <c r="I7071" s="14">
        <v>233356820</v>
      </c>
      <c r="J7071" s="14">
        <f>表格1[[#This Row],[信用卡交易筆數]]/1000</f>
        <v>54.43</v>
      </c>
      <c r="K7071" s="14">
        <f>表格1[[#This Row],[信用卡交易金額'[新臺幣']]]/1000</f>
        <v>233356.82</v>
      </c>
      <c r="L7071" s="14">
        <f>表格1[[#This Row],[信用卡交易金額'[新臺幣']]]/1000000</f>
        <v>233.35682</v>
      </c>
      <c r="M7071" s="14" t="str" cm="1">
        <f t="array" ref="M7071">_xlfn.TEXTJOIN("", TRUE, _xlfn.XLOOKUP(TRUE, VALUE(表格1[[#This Row],[年月]]) &lt;= VALUE($R$8:$R$12), $Q$8:$Q$12)) &amp; "年度"</f>
        <v>2024年度</v>
      </c>
    </row>
    <row r="7072" spans="1:13" x14ac:dyDescent="0.3">
      <c r="A7072" s="2">
        <v>202405</v>
      </c>
      <c r="B7072" s="19">
        <f>DATE(表格1[[#This Row],[年]],表格1[[#This Row],[月]],1)</f>
        <v>45413</v>
      </c>
      <c r="C7072" s="2" t="str">
        <f>LEFT(表格1[[#This Row],[年月]],4)</f>
        <v>2024</v>
      </c>
      <c r="D7072" s="2" t="str">
        <f>RIGHT(表格1[[#This Row],[年月]],2)</f>
        <v>05</v>
      </c>
      <c r="E7072" s="5" t="s">
        <v>62</v>
      </c>
      <c r="F7072" s="2" t="str">
        <f>VLOOKUP(TEXT(表格1[[#This Row],[地區]],"00000000"),縣市代碼,2,0)</f>
        <v>金門縣</v>
      </c>
      <c r="G7072" s="2" t="s">
        <v>4</v>
      </c>
      <c r="H7072" s="13">
        <v>109470</v>
      </c>
      <c r="I7072" s="14">
        <v>54092900</v>
      </c>
      <c r="J7072" s="14">
        <f>表格1[[#This Row],[信用卡交易筆數]]/1000</f>
        <v>109.47</v>
      </c>
      <c r="K7072" s="14">
        <f>表格1[[#This Row],[信用卡交易金額'[新臺幣']]]/1000</f>
        <v>54092.9</v>
      </c>
      <c r="L7072" s="14">
        <f>表格1[[#This Row],[信用卡交易金額'[新臺幣']]]/1000000</f>
        <v>54.0929</v>
      </c>
      <c r="M7072" s="14" t="str" cm="1">
        <f t="array" ref="M7072">_xlfn.TEXTJOIN("", TRUE, _xlfn.XLOOKUP(TRUE, VALUE(表格1[[#This Row],[年月]]) &lt;= VALUE($R$8:$R$12), $Q$8:$Q$12)) &amp; "年度"</f>
        <v>2024年度</v>
      </c>
    </row>
    <row r="7073" spans="1:13" x14ac:dyDescent="0.3">
      <c r="A7073" s="2">
        <v>202405</v>
      </c>
      <c r="B7073" s="19">
        <f>DATE(表格1[[#This Row],[年]],表格1[[#This Row],[月]],1)</f>
        <v>45413</v>
      </c>
      <c r="C7073" s="2" t="str">
        <f>LEFT(表格1[[#This Row],[年月]],4)</f>
        <v>2024</v>
      </c>
      <c r="D7073" s="2" t="str">
        <f>RIGHT(表格1[[#This Row],[年月]],2)</f>
        <v>05</v>
      </c>
      <c r="E7073" s="5" t="s">
        <v>62</v>
      </c>
      <c r="F7073" s="2" t="str">
        <f>VLOOKUP(TEXT(表格1[[#This Row],[地區]],"00000000"),縣市代碼,2,0)</f>
        <v>金門縣</v>
      </c>
      <c r="G7073" s="2" t="s">
        <v>5</v>
      </c>
      <c r="H7073" s="13">
        <v>7147</v>
      </c>
      <c r="I7073" s="14">
        <v>24849071</v>
      </c>
      <c r="J7073" s="14">
        <f>表格1[[#This Row],[信用卡交易筆數]]/1000</f>
        <v>7.1470000000000002</v>
      </c>
      <c r="K7073" s="14">
        <f>表格1[[#This Row],[信用卡交易金額'[新臺幣']]]/1000</f>
        <v>24849.071</v>
      </c>
      <c r="L7073" s="14">
        <f>表格1[[#This Row],[信用卡交易金額'[新臺幣']]]/1000000</f>
        <v>24.849070999999999</v>
      </c>
      <c r="M7073" s="14" t="str" cm="1">
        <f t="array" ref="M7073">_xlfn.TEXTJOIN("", TRUE, _xlfn.XLOOKUP(TRUE, VALUE(表格1[[#This Row],[年月]]) &lt;= VALUE($R$8:$R$12), $Q$8:$Q$12)) &amp; "年度"</f>
        <v>2024年度</v>
      </c>
    </row>
    <row r="7074" spans="1:13" x14ac:dyDescent="0.3">
      <c r="A7074" s="2">
        <v>202405</v>
      </c>
      <c r="B7074" s="19">
        <f>DATE(表格1[[#This Row],[年]],表格1[[#This Row],[月]],1)</f>
        <v>45413</v>
      </c>
      <c r="C7074" s="2" t="str">
        <f>LEFT(表格1[[#This Row],[年月]],4)</f>
        <v>2024</v>
      </c>
      <c r="D7074" s="2" t="str">
        <f>RIGHT(表格1[[#This Row],[年月]],2)</f>
        <v>05</v>
      </c>
      <c r="E7074" s="5" t="s">
        <v>62</v>
      </c>
      <c r="F7074" s="2" t="str">
        <f>VLOOKUP(TEXT(表格1[[#This Row],[地區]],"00000000"),縣市代碼,2,0)</f>
        <v>金門縣</v>
      </c>
      <c r="G7074" s="2" t="s">
        <v>6</v>
      </c>
      <c r="H7074" s="13">
        <v>11642</v>
      </c>
      <c r="I7074" s="14">
        <v>41204379</v>
      </c>
      <c r="J7074" s="14">
        <f>表格1[[#This Row],[信用卡交易筆數]]/1000</f>
        <v>11.641999999999999</v>
      </c>
      <c r="K7074" s="14">
        <f>表格1[[#This Row],[信用卡交易金額'[新臺幣']]]/1000</f>
        <v>41204.379000000001</v>
      </c>
      <c r="L7074" s="14">
        <f>表格1[[#This Row],[信用卡交易金額'[新臺幣']]]/1000000</f>
        <v>41.204379000000003</v>
      </c>
      <c r="M7074" s="14" t="str" cm="1">
        <f t="array" ref="M7074">_xlfn.TEXTJOIN("", TRUE, _xlfn.XLOOKUP(TRUE, VALUE(表格1[[#This Row],[年月]]) &lt;= VALUE($R$8:$R$12), $Q$8:$Q$12)) &amp; "年度"</f>
        <v>2024年度</v>
      </c>
    </row>
    <row r="7075" spans="1:13" x14ac:dyDescent="0.3">
      <c r="A7075" s="2">
        <v>202405</v>
      </c>
      <c r="B7075" s="19">
        <f>DATE(表格1[[#This Row],[年]],表格1[[#This Row],[月]],1)</f>
        <v>45413</v>
      </c>
      <c r="C7075" s="2" t="str">
        <f>LEFT(表格1[[#This Row],[年月]],4)</f>
        <v>2024</v>
      </c>
      <c r="D7075" s="2" t="str">
        <f>RIGHT(表格1[[#This Row],[年月]],2)</f>
        <v>05</v>
      </c>
      <c r="E7075" s="5" t="s">
        <v>62</v>
      </c>
      <c r="F7075" s="2" t="str">
        <f>VLOOKUP(TEXT(表格1[[#This Row],[地區]],"00000000"),縣市代碼,2,0)</f>
        <v>金門縣</v>
      </c>
      <c r="G7075" s="2" t="s">
        <v>7</v>
      </c>
      <c r="H7075" s="13">
        <v>52255</v>
      </c>
      <c r="I7075" s="14">
        <v>73936274</v>
      </c>
      <c r="J7075" s="14">
        <f>表格1[[#This Row],[信用卡交易筆數]]/1000</f>
        <v>52.255000000000003</v>
      </c>
      <c r="K7075" s="14">
        <f>表格1[[#This Row],[信用卡交易金額'[新臺幣']]]/1000</f>
        <v>73936.274000000005</v>
      </c>
      <c r="L7075" s="14">
        <f>表格1[[#This Row],[信用卡交易金額'[新臺幣']]]/1000000</f>
        <v>73.936273999999997</v>
      </c>
      <c r="M7075" s="14" t="str" cm="1">
        <f t="array" ref="M7075">_xlfn.TEXTJOIN("", TRUE, _xlfn.XLOOKUP(TRUE, VALUE(表格1[[#This Row],[年月]]) &lt;= VALUE($R$8:$R$12), $Q$8:$Q$12)) &amp; "年度"</f>
        <v>2024年度</v>
      </c>
    </row>
    <row r="7076" spans="1:13" x14ac:dyDescent="0.3">
      <c r="A7076" s="2">
        <v>202405</v>
      </c>
      <c r="B7076" s="19">
        <f>DATE(表格1[[#This Row],[年]],表格1[[#This Row],[月]],1)</f>
        <v>45413</v>
      </c>
      <c r="C7076" s="2" t="str">
        <f>LEFT(表格1[[#This Row],[年月]],4)</f>
        <v>2024</v>
      </c>
      <c r="D7076" s="2" t="str">
        <f>RIGHT(表格1[[#This Row],[年月]],2)</f>
        <v>05</v>
      </c>
      <c r="E7076" s="5" t="s">
        <v>62</v>
      </c>
      <c r="F7076" s="2" t="str">
        <f>VLOOKUP(TEXT(表格1[[#This Row],[地區]],"00000000"),縣市代碼,2,0)</f>
        <v>金門縣</v>
      </c>
      <c r="G7076" s="2" t="s">
        <v>8</v>
      </c>
      <c r="H7076" s="13">
        <v>46502</v>
      </c>
      <c r="I7076" s="14">
        <v>68382570</v>
      </c>
      <c r="J7076" s="14">
        <f>表格1[[#This Row],[信用卡交易筆數]]/1000</f>
        <v>46.502000000000002</v>
      </c>
      <c r="K7076" s="14">
        <f>表格1[[#This Row],[信用卡交易金額'[新臺幣']]]/1000</f>
        <v>68382.570000000007</v>
      </c>
      <c r="L7076" s="14">
        <f>表格1[[#This Row],[信用卡交易金額'[新臺幣']]]/1000000</f>
        <v>68.382570000000001</v>
      </c>
      <c r="M7076" s="14" t="str" cm="1">
        <f t="array" ref="M7076">_xlfn.TEXTJOIN("", TRUE, _xlfn.XLOOKUP(TRUE, VALUE(表格1[[#This Row],[年月]]) &lt;= VALUE($R$8:$R$12), $Q$8:$Q$12)) &amp; "年度"</f>
        <v>2024年度</v>
      </c>
    </row>
    <row r="7077" spans="1:13" x14ac:dyDescent="0.3">
      <c r="A7077" s="2">
        <v>202405</v>
      </c>
      <c r="B7077" s="19">
        <f>DATE(表格1[[#This Row],[年]],表格1[[#This Row],[月]],1)</f>
        <v>45413</v>
      </c>
      <c r="C7077" s="2" t="str">
        <f>LEFT(表格1[[#This Row],[年月]],4)</f>
        <v>2024</v>
      </c>
      <c r="D7077" s="2" t="str">
        <f>RIGHT(表格1[[#This Row],[年月]],2)</f>
        <v>05</v>
      </c>
      <c r="E7077" s="5" t="s">
        <v>62</v>
      </c>
      <c r="F7077" s="2" t="str">
        <f>VLOOKUP(TEXT(表格1[[#This Row],[地區]],"00000000"),縣市代碼,2,0)</f>
        <v>金門縣</v>
      </c>
      <c r="G7077" s="2" t="s">
        <v>9</v>
      </c>
      <c r="H7077" s="13">
        <v>118051</v>
      </c>
      <c r="I7077" s="14">
        <v>123392182</v>
      </c>
      <c r="J7077" s="14">
        <f>表格1[[#This Row],[信用卡交易筆數]]/1000</f>
        <v>118.051</v>
      </c>
      <c r="K7077" s="14">
        <f>表格1[[#This Row],[信用卡交易金額'[新臺幣']]]/1000</f>
        <v>123392.182</v>
      </c>
      <c r="L7077" s="14">
        <f>表格1[[#This Row],[信用卡交易金額'[新臺幣']]]/1000000</f>
        <v>123.39218200000001</v>
      </c>
      <c r="M7077" s="14" t="str" cm="1">
        <f t="array" ref="M7077">_xlfn.TEXTJOIN("", TRUE, _xlfn.XLOOKUP(TRUE, VALUE(表格1[[#This Row],[年月]]) &lt;= VALUE($R$8:$R$12), $Q$8:$Q$12)) &amp; "年度"</f>
        <v>2024年度</v>
      </c>
    </row>
    <row r="7078" spans="1:13" x14ac:dyDescent="0.3">
      <c r="A7078" s="2">
        <v>202405</v>
      </c>
      <c r="B7078" s="19">
        <f>DATE(表格1[[#This Row],[年]],表格1[[#This Row],[月]],1)</f>
        <v>45413</v>
      </c>
      <c r="C7078" s="2" t="str">
        <f>LEFT(表格1[[#This Row],[年月]],4)</f>
        <v>2024</v>
      </c>
      <c r="D7078" s="2" t="str">
        <f>RIGHT(表格1[[#This Row],[年月]],2)</f>
        <v>05</v>
      </c>
      <c r="E7078" s="5" t="s">
        <v>62</v>
      </c>
      <c r="F7078" s="2" t="str">
        <f>VLOOKUP(TEXT(表格1[[#This Row],[地區]],"00000000"),縣市代碼,2,0)</f>
        <v>金門縣</v>
      </c>
      <c r="G7078" s="2" t="s">
        <v>10</v>
      </c>
      <c r="H7078" s="13">
        <v>47581</v>
      </c>
      <c r="I7078" s="14">
        <v>215193327</v>
      </c>
      <c r="J7078" s="14">
        <f>表格1[[#This Row],[信用卡交易筆數]]/1000</f>
        <v>47.581000000000003</v>
      </c>
      <c r="K7078" s="14">
        <f>表格1[[#This Row],[信用卡交易金額'[新臺幣']]]/1000</f>
        <v>215193.32699999999</v>
      </c>
      <c r="L7078" s="14">
        <f>表格1[[#This Row],[信用卡交易金額'[新臺幣']]]/1000000</f>
        <v>215.19332700000001</v>
      </c>
      <c r="M7078" s="14" t="str" cm="1">
        <f t="array" ref="M7078">_xlfn.TEXTJOIN("", TRUE, _xlfn.XLOOKUP(TRUE, VALUE(表格1[[#This Row],[年月]]) &lt;= VALUE($R$8:$R$12), $Q$8:$Q$12)) &amp; "年度"</f>
        <v>2024年度</v>
      </c>
    </row>
    <row r="7079" spans="1:13" x14ac:dyDescent="0.3">
      <c r="A7079" s="2">
        <v>202405</v>
      </c>
      <c r="B7079" s="19">
        <f>DATE(表格1[[#This Row],[年]],表格1[[#This Row],[月]],1)</f>
        <v>45413</v>
      </c>
      <c r="C7079" s="2" t="str">
        <f>LEFT(表格1[[#This Row],[年月]],4)</f>
        <v>2024</v>
      </c>
      <c r="D7079" s="2" t="str">
        <f>RIGHT(表格1[[#This Row],[年月]],2)</f>
        <v>05</v>
      </c>
      <c r="E7079" s="5">
        <v>9007000</v>
      </c>
      <c r="F7079" s="2" t="str">
        <f>VLOOKUP(TEXT(表格1[[#This Row],[地區]],"00000000"),縣市代碼,2,0)</f>
        <v>連江縣</v>
      </c>
      <c r="G7079" s="2" t="s">
        <v>4</v>
      </c>
      <c r="H7079" s="13">
        <v>20128</v>
      </c>
      <c r="I7079" s="14">
        <v>16637856</v>
      </c>
      <c r="J7079" s="14">
        <f>表格1[[#This Row],[信用卡交易筆數]]/1000</f>
        <v>20.128</v>
      </c>
      <c r="K7079" s="14">
        <f>表格1[[#This Row],[信用卡交易金額'[新臺幣']]]/1000</f>
        <v>16637.856</v>
      </c>
      <c r="L7079" s="14">
        <f>表格1[[#This Row],[信用卡交易金額'[新臺幣']]]/1000000</f>
        <v>16.637855999999999</v>
      </c>
      <c r="M7079" s="14" t="str" cm="1">
        <f t="array" ref="M7079">_xlfn.TEXTJOIN("", TRUE, _xlfn.XLOOKUP(TRUE, VALUE(表格1[[#This Row],[年月]]) &lt;= VALUE($R$8:$R$12), $Q$8:$Q$12)) &amp; "年度"</f>
        <v>2024年度</v>
      </c>
    </row>
    <row r="7080" spans="1:13" x14ac:dyDescent="0.3">
      <c r="A7080" s="2">
        <v>202405</v>
      </c>
      <c r="B7080" s="19">
        <f>DATE(表格1[[#This Row],[年]],表格1[[#This Row],[月]],1)</f>
        <v>45413</v>
      </c>
      <c r="C7080" s="2" t="str">
        <f>LEFT(表格1[[#This Row],[年月]],4)</f>
        <v>2024</v>
      </c>
      <c r="D7080" s="2" t="str">
        <f>RIGHT(表格1[[#This Row],[年月]],2)</f>
        <v>05</v>
      </c>
      <c r="E7080" s="5">
        <v>9007000</v>
      </c>
      <c r="F7080" s="2" t="str">
        <f>VLOOKUP(TEXT(表格1[[#This Row],[地區]],"00000000"),縣市代碼,2,0)</f>
        <v>連江縣</v>
      </c>
      <c r="G7080" s="2" t="s">
        <v>5</v>
      </c>
      <c r="H7080" s="13">
        <v>1120</v>
      </c>
      <c r="I7080" s="14">
        <v>2662876</v>
      </c>
      <c r="J7080" s="14">
        <f>表格1[[#This Row],[信用卡交易筆數]]/1000</f>
        <v>1.1200000000000001</v>
      </c>
      <c r="K7080" s="14">
        <f>表格1[[#This Row],[信用卡交易金額'[新臺幣']]]/1000</f>
        <v>2662.8760000000002</v>
      </c>
      <c r="L7080" s="14">
        <f>表格1[[#This Row],[信用卡交易金額'[新臺幣']]]/1000000</f>
        <v>2.6628759999999998</v>
      </c>
      <c r="M7080" s="14" t="str" cm="1">
        <f t="array" ref="M7080">_xlfn.TEXTJOIN("", TRUE, _xlfn.XLOOKUP(TRUE, VALUE(表格1[[#This Row],[年月]]) &lt;= VALUE($R$8:$R$12), $Q$8:$Q$12)) &amp; "年度"</f>
        <v>2024年度</v>
      </c>
    </row>
    <row r="7081" spans="1:13" x14ac:dyDescent="0.3">
      <c r="A7081" s="2">
        <v>202405</v>
      </c>
      <c r="B7081" s="19">
        <f>DATE(表格1[[#This Row],[年]],表格1[[#This Row],[月]],1)</f>
        <v>45413</v>
      </c>
      <c r="C7081" s="2" t="str">
        <f>LEFT(表格1[[#This Row],[年月]],4)</f>
        <v>2024</v>
      </c>
      <c r="D7081" s="2" t="str">
        <f>RIGHT(表格1[[#This Row],[年月]],2)</f>
        <v>05</v>
      </c>
      <c r="E7081" s="5">
        <v>9007000</v>
      </c>
      <c r="F7081" s="2" t="str">
        <f>VLOOKUP(TEXT(表格1[[#This Row],[地區]],"00000000"),縣市代碼,2,0)</f>
        <v>連江縣</v>
      </c>
      <c r="G7081" s="2" t="s">
        <v>6</v>
      </c>
      <c r="H7081" s="13">
        <v>1867</v>
      </c>
      <c r="I7081" s="14">
        <v>4064285</v>
      </c>
      <c r="J7081" s="14">
        <f>表格1[[#This Row],[信用卡交易筆數]]/1000</f>
        <v>1.867</v>
      </c>
      <c r="K7081" s="14">
        <f>表格1[[#This Row],[信用卡交易金額'[新臺幣']]]/1000</f>
        <v>4064.2849999999999</v>
      </c>
      <c r="L7081" s="14">
        <f>表格1[[#This Row],[信用卡交易金額'[新臺幣']]]/1000000</f>
        <v>4.0642849999999999</v>
      </c>
      <c r="M7081" s="14" t="str" cm="1">
        <f t="array" ref="M7081">_xlfn.TEXTJOIN("", TRUE, _xlfn.XLOOKUP(TRUE, VALUE(表格1[[#This Row],[年月]]) &lt;= VALUE($R$8:$R$12), $Q$8:$Q$12)) &amp; "年度"</f>
        <v>2024年度</v>
      </c>
    </row>
    <row r="7082" spans="1:13" x14ac:dyDescent="0.3">
      <c r="A7082" s="2">
        <v>202405</v>
      </c>
      <c r="B7082" s="19">
        <f>DATE(表格1[[#This Row],[年]],表格1[[#This Row],[月]],1)</f>
        <v>45413</v>
      </c>
      <c r="C7082" s="2" t="str">
        <f>LEFT(表格1[[#This Row],[年月]],4)</f>
        <v>2024</v>
      </c>
      <c r="D7082" s="2" t="str">
        <f>RIGHT(表格1[[#This Row],[年月]],2)</f>
        <v>05</v>
      </c>
      <c r="E7082" s="5">
        <v>9007000</v>
      </c>
      <c r="F7082" s="2" t="str">
        <f>VLOOKUP(TEXT(表格1[[#This Row],[地區]],"00000000"),縣市代碼,2,0)</f>
        <v>連江縣</v>
      </c>
      <c r="G7082" s="2" t="s">
        <v>7</v>
      </c>
      <c r="H7082" s="13">
        <v>10567</v>
      </c>
      <c r="I7082" s="14">
        <v>12618298</v>
      </c>
      <c r="J7082" s="14">
        <f>表格1[[#This Row],[信用卡交易筆數]]/1000</f>
        <v>10.567</v>
      </c>
      <c r="K7082" s="14">
        <f>表格1[[#This Row],[信用卡交易金額'[新臺幣']]]/1000</f>
        <v>12618.298000000001</v>
      </c>
      <c r="L7082" s="14">
        <f>表格1[[#This Row],[信用卡交易金額'[新臺幣']]]/1000000</f>
        <v>12.618297999999999</v>
      </c>
      <c r="M7082" s="14" t="str" cm="1">
        <f t="array" ref="M7082">_xlfn.TEXTJOIN("", TRUE, _xlfn.XLOOKUP(TRUE, VALUE(表格1[[#This Row],[年月]]) &lt;= VALUE($R$8:$R$12), $Q$8:$Q$12)) &amp; "年度"</f>
        <v>2024年度</v>
      </c>
    </row>
    <row r="7083" spans="1:13" x14ac:dyDescent="0.3">
      <c r="A7083" s="2">
        <v>202405</v>
      </c>
      <c r="B7083" s="19">
        <f>DATE(表格1[[#This Row],[年]],表格1[[#This Row],[月]],1)</f>
        <v>45413</v>
      </c>
      <c r="C7083" s="2" t="str">
        <f>LEFT(表格1[[#This Row],[年月]],4)</f>
        <v>2024</v>
      </c>
      <c r="D7083" s="2" t="str">
        <f>RIGHT(表格1[[#This Row],[年月]],2)</f>
        <v>05</v>
      </c>
      <c r="E7083" s="5">
        <v>9007000</v>
      </c>
      <c r="F7083" s="2" t="str">
        <f>VLOOKUP(TEXT(表格1[[#This Row],[地區]],"00000000"),縣市代碼,2,0)</f>
        <v>連江縣</v>
      </c>
      <c r="G7083" s="2" t="s">
        <v>8</v>
      </c>
      <c r="H7083" s="13">
        <v>9855</v>
      </c>
      <c r="I7083" s="14">
        <v>12500818</v>
      </c>
      <c r="J7083" s="14">
        <f>表格1[[#This Row],[信用卡交易筆數]]/1000</f>
        <v>9.8550000000000004</v>
      </c>
      <c r="K7083" s="14">
        <f>表格1[[#This Row],[信用卡交易金額'[新臺幣']]]/1000</f>
        <v>12500.817999999999</v>
      </c>
      <c r="L7083" s="14">
        <f>表格1[[#This Row],[信用卡交易金額'[新臺幣']]]/1000000</f>
        <v>12.500818000000001</v>
      </c>
      <c r="M7083" s="14" t="str" cm="1">
        <f t="array" ref="M7083">_xlfn.TEXTJOIN("", TRUE, _xlfn.XLOOKUP(TRUE, VALUE(表格1[[#This Row],[年月]]) &lt;= VALUE($R$8:$R$12), $Q$8:$Q$12)) &amp; "年度"</f>
        <v>2024年度</v>
      </c>
    </row>
    <row r="7084" spans="1:13" x14ac:dyDescent="0.3">
      <c r="A7084" s="2">
        <v>202405</v>
      </c>
      <c r="B7084" s="19">
        <f>DATE(表格1[[#This Row],[年]],表格1[[#This Row],[月]],1)</f>
        <v>45413</v>
      </c>
      <c r="C7084" s="2" t="str">
        <f>LEFT(表格1[[#This Row],[年月]],4)</f>
        <v>2024</v>
      </c>
      <c r="D7084" s="2" t="str">
        <f>RIGHT(表格1[[#This Row],[年月]],2)</f>
        <v>05</v>
      </c>
      <c r="E7084" s="5">
        <v>9007000</v>
      </c>
      <c r="F7084" s="2" t="str">
        <f>VLOOKUP(TEXT(表格1[[#This Row],[地區]],"00000000"),縣市代碼,2,0)</f>
        <v>連江縣</v>
      </c>
      <c r="G7084" s="2" t="s">
        <v>9</v>
      </c>
      <c r="H7084" s="13">
        <v>14251</v>
      </c>
      <c r="I7084" s="14">
        <v>15084538</v>
      </c>
      <c r="J7084" s="14">
        <f>表格1[[#This Row],[信用卡交易筆數]]/1000</f>
        <v>14.250999999999999</v>
      </c>
      <c r="K7084" s="14">
        <f>表格1[[#This Row],[信用卡交易金額'[新臺幣']]]/1000</f>
        <v>15084.538</v>
      </c>
      <c r="L7084" s="14">
        <f>表格1[[#This Row],[信用卡交易金額'[新臺幣']]]/1000000</f>
        <v>15.084538</v>
      </c>
      <c r="M7084" s="14" t="str" cm="1">
        <f t="array" ref="M7084">_xlfn.TEXTJOIN("", TRUE, _xlfn.XLOOKUP(TRUE, VALUE(表格1[[#This Row],[年月]]) &lt;= VALUE($R$8:$R$12), $Q$8:$Q$12)) &amp; "年度"</f>
        <v>2024年度</v>
      </c>
    </row>
    <row r="7085" spans="1:13" x14ac:dyDescent="0.3">
      <c r="A7085" s="2">
        <v>202405</v>
      </c>
      <c r="B7085" s="19">
        <f>DATE(表格1[[#This Row],[年]],表格1[[#This Row],[月]],1)</f>
        <v>45413</v>
      </c>
      <c r="C7085" s="2" t="str">
        <f>LEFT(表格1[[#This Row],[年月]],4)</f>
        <v>2024</v>
      </c>
      <c r="D7085" s="2" t="str">
        <f>RIGHT(表格1[[#This Row],[年月]],2)</f>
        <v>05</v>
      </c>
      <c r="E7085" s="5">
        <v>9007000</v>
      </c>
      <c r="F7085" s="2" t="str">
        <f>VLOOKUP(TEXT(表格1[[#This Row],[地區]],"00000000"),縣市代碼,2,0)</f>
        <v>連江縣</v>
      </c>
      <c r="G7085" s="2" t="s">
        <v>10</v>
      </c>
      <c r="H7085" s="13">
        <v>8307</v>
      </c>
      <c r="I7085" s="14">
        <v>34958686</v>
      </c>
      <c r="J7085" s="14">
        <f>表格1[[#This Row],[信用卡交易筆數]]/1000</f>
        <v>8.3070000000000004</v>
      </c>
      <c r="K7085" s="14">
        <f>表格1[[#This Row],[信用卡交易金額'[新臺幣']]]/1000</f>
        <v>34958.686000000002</v>
      </c>
      <c r="L7085" s="14">
        <f>表格1[[#This Row],[信用卡交易金額'[新臺幣']]]/1000000</f>
        <v>34.958686</v>
      </c>
      <c r="M7085" s="14" t="str" cm="1">
        <f t="array" ref="M7085">_xlfn.TEXTJOIN("", TRUE, _xlfn.XLOOKUP(TRUE, VALUE(表格1[[#This Row],[年月]]) &lt;= VALUE($R$8:$R$12), $Q$8:$Q$12)) &amp; "年度"</f>
        <v>2024年度</v>
      </c>
    </row>
    <row r="7086" spans="1:13" x14ac:dyDescent="0.3">
      <c r="A7086" s="2">
        <v>202406</v>
      </c>
      <c r="B7086" s="19">
        <f>DATE(表格1[[#This Row],[年]],表格1[[#This Row],[月]],1)</f>
        <v>45444</v>
      </c>
      <c r="C7086" s="2" t="str">
        <f>LEFT(表格1[[#This Row],[年月]],4)</f>
        <v>2024</v>
      </c>
      <c r="D7086" s="2" t="str">
        <f>RIGHT(表格1[[#This Row],[年月]],2)</f>
        <v>06</v>
      </c>
      <c r="E7086" s="5">
        <v>63000000</v>
      </c>
      <c r="F7086" s="2" t="str">
        <f>VLOOKUP(TEXT(表格1[[#This Row],[地區]],"00000000"),縣市代碼,2,0)</f>
        <v>臺北市</v>
      </c>
      <c r="G7086" s="2" t="s">
        <v>4</v>
      </c>
      <c r="H7086" s="13">
        <v>14404054</v>
      </c>
      <c r="I7086" s="14">
        <v>8315304486</v>
      </c>
      <c r="J7086" s="14">
        <f>表格1[[#This Row],[信用卡交易筆數]]/1000</f>
        <v>14404.054</v>
      </c>
      <c r="K7086" s="14">
        <f>表格1[[#This Row],[信用卡交易金額'[新臺幣']]]/1000</f>
        <v>8315304.4859999996</v>
      </c>
      <c r="L7086" s="14">
        <f>表格1[[#This Row],[信用卡交易金額'[新臺幣']]]/1000000</f>
        <v>8315.3044860000009</v>
      </c>
      <c r="M7086" s="14" t="str" cm="1">
        <f t="array" ref="M7086">_xlfn.TEXTJOIN("", TRUE, _xlfn.XLOOKUP(TRUE, VALUE(表格1[[#This Row],[年月]]) &lt;= VALUE($R$8:$R$12), $Q$8:$Q$12)) &amp; "年度"</f>
        <v>2024年度</v>
      </c>
    </row>
    <row r="7087" spans="1:13" x14ac:dyDescent="0.3">
      <c r="A7087" s="2">
        <v>202406</v>
      </c>
      <c r="B7087" s="19">
        <f>DATE(表格1[[#This Row],[年]],表格1[[#This Row],[月]],1)</f>
        <v>45444</v>
      </c>
      <c r="C7087" s="2" t="str">
        <f>LEFT(表格1[[#This Row],[年月]],4)</f>
        <v>2024</v>
      </c>
      <c r="D7087" s="2" t="str">
        <f>RIGHT(表格1[[#This Row],[年月]],2)</f>
        <v>06</v>
      </c>
      <c r="E7087" s="5">
        <v>63000000</v>
      </c>
      <c r="F7087" s="2" t="str">
        <f>VLOOKUP(TEXT(表格1[[#This Row],[地區]],"00000000"),縣市代碼,2,0)</f>
        <v>臺北市</v>
      </c>
      <c r="G7087" s="2" t="s">
        <v>5</v>
      </c>
      <c r="H7087" s="13">
        <v>778898</v>
      </c>
      <c r="I7087" s="14">
        <v>3117095606</v>
      </c>
      <c r="J7087" s="14">
        <f>表格1[[#This Row],[信用卡交易筆數]]/1000</f>
        <v>778.89800000000002</v>
      </c>
      <c r="K7087" s="14">
        <f>表格1[[#This Row],[信用卡交易金額'[新臺幣']]]/1000</f>
        <v>3117095.6060000001</v>
      </c>
      <c r="L7087" s="14">
        <f>表格1[[#This Row],[信用卡交易金額'[新臺幣']]]/1000000</f>
        <v>3117.0956059999999</v>
      </c>
      <c r="M7087" s="14" t="str" cm="1">
        <f t="array" ref="M7087">_xlfn.TEXTJOIN("", TRUE, _xlfn.XLOOKUP(TRUE, VALUE(表格1[[#This Row],[年月]]) &lt;= VALUE($R$8:$R$12), $Q$8:$Q$12)) &amp; "年度"</f>
        <v>2024年度</v>
      </c>
    </row>
    <row r="7088" spans="1:13" x14ac:dyDescent="0.3">
      <c r="A7088" s="2">
        <v>202406</v>
      </c>
      <c r="B7088" s="19">
        <f>DATE(表格1[[#This Row],[年]],表格1[[#This Row],[月]],1)</f>
        <v>45444</v>
      </c>
      <c r="C7088" s="2" t="str">
        <f>LEFT(表格1[[#This Row],[年月]],4)</f>
        <v>2024</v>
      </c>
      <c r="D7088" s="2" t="str">
        <f>RIGHT(表格1[[#This Row],[年月]],2)</f>
        <v>06</v>
      </c>
      <c r="E7088" s="5">
        <v>63000000</v>
      </c>
      <c r="F7088" s="2" t="str">
        <f>VLOOKUP(TEXT(表格1[[#This Row],[地區]],"00000000"),縣市代碼,2,0)</f>
        <v>臺北市</v>
      </c>
      <c r="G7088" s="2" t="s">
        <v>6</v>
      </c>
      <c r="H7088" s="13">
        <v>982560</v>
      </c>
      <c r="I7088" s="14">
        <v>4811407896</v>
      </c>
      <c r="J7088" s="14">
        <f>表格1[[#This Row],[信用卡交易筆數]]/1000</f>
        <v>982.56</v>
      </c>
      <c r="K7088" s="14">
        <f>表格1[[#This Row],[信用卡交易金額'[新臺幣']]]/1000</f>
        <v>4811407.8959999997</v>
      </c>
      <c r="L7088" s="14">
        <f>表格1[[#This Row],[信用卡交易金額'[新臺幣']]]/1000000</f>
        <v>4811.4078959999997</v>
      </c>
      <c r="M7088" s="14" t="str" cm="1">
        <f t="array" ref="M7088">_xlfn.TEXTJOIN("", TRUE, _xlfn.XLOOKUP(TRUE, VALUE(表格1[[#This Row],[年月]]) &lt;= VALUE($R$8:$R$12), $Q$8:$Q$12)) &amp; "年度"</f>
        <v>2024年度</v>
      </c>
    </row>
    <row r="7089" spans="1:13" x14ac:dyDescent="0.3">
      <c r="A7089" s="2">
        <v>202406</v>
      </c>
      <c r="B7089" s="19">
        <f>DATE(表格1[[#This Row],[年]],表格1[[#This Row],[月]],1)</f>
        <v>45444</v>
      </c>
      <c r="C7089" s="2" t="str">
        <f>LEFT(表格1[[#This Row],[年月]],4)</f>
        <v>2024</v>
      </c>
      <c r="D7089" s="2" t="str">
        <f>RIGHT(表格1[[#This Row],[年月]],2)</f>
        <v>06</v>
      </c>
      <c r="E7089" s="5">
        <v>63000000</v>
      </c>
      <c r="F7089" s="2" t="str">
        <f>VLOOKUP(TEXT(表格1[[#This Row],[地區]],"00000000"),縣市代碼,2,0)</f>
        <v>臺北市</v>
      </c>
      <c r="G7089" s="2" t="s">
        <v>7</v>
      </c>
      <c r="H7089" s="13">
        <v>5555221</v>
      </c>
      <c r="I7089" s="14">
        <v>6244470111</v>
      </c>
      <c r="J7089" s="14">
        <f>表格1[[#This Row],[信用卡交易筆數]]/1000</f>
        <v>5555.2209999999995</v>
      </c>
      <c r="K7089" s="14">
        <f>表格1[[#This Row],[信用卡交易金額'[新臺幣']]]/1000</f>
        <v>6244470.1109999996</v>
      </c>
      <c r="L7089" s="14">
        <f>表格1[[#This Row],[信用卡交易金額'[新臺幣']]]/1000000</f>
        <v>6244.4701109999996</v>
      </c>
      <c r="M7089" s="14" t="str" cm="1">
        <f t="array" ref="M7089">_xlfn.TEXTJOIN("", TRUE, _xlfn.XLOOKUP(TRUE, VALUE(表格1[[#This Row],[年月]]) &lt;= VALUE($R$8:$R$12), $Q$8:$Q$12)) &amp; "年度"</f>
        <v>2024年度</v>
      </c>
    </row>
    <row r="7090" spans="1:13" x14ac:dyDescent="0.3">
      <c r="A7090" s="2">
        <v>202406</v>
      </c>
      <c r="B7090" s="19">
        <f>DATE(表格1[[#This Row],[年]],表格1[[#This Row],[月]],1)</f>
        <v>45444</v>
      </c>
      <c r="C7090" s="2" t="str">
        <f>LEFT(表格1[[#This Row],[年月]],4)</f>
        <v>2024</v>
      </c>
      <c r="D7090" s="2" t="str">
        <f>RIGHT(表格1[[#This Row],[年月]],2)</f>
        <v>06</v>
      </c>
      <c r="E7090" s="5">
        <v>63000000</v>
      </c>
      <c r="F7090" s="2" t="str">
        <f>VLOOKUP(TEXT(表格1[[#This Row],[地區]],"00000000"),縣市代碼,2,0)</f>
        <v>臺北市</v>
      </c>
      <c r="G7090" s="2" t="s">
        <v>8</v>
      </c>
      <c r="H7090" s="13">
        <v>4509134</v>
      </c>
      <c r="I7090" s="14">
        <v>12143088505</v>
      </c>
      <c r="J7090" s="14">
        <f>表格1[[#This Row],[信用卡交易筆數]]/1000</f>
        <v>4509.134</v>
      </c>
      <c r="K7090" s="14">
        <f>表格1[[#This Row],[信用卡交易金額'[新臺幣']]]/1000</f>
        <v>12143088.505000001</v>
      </c>
      <c r="L7090" s="14">
        <f>表格1[[#This Row],[信用卡交易金額'[新臺幣']]]/1000000</f>
        <v>12143.088505</v>
      </c>
      <c r="M7090" s="14" t="str" cm="1">
        <f t="array" ref="M7090">_xlfn.TEXTJOIN("", TRUE, _xlfn.XLOOKUP(TRUE, VALUE(表格1[[#This Row],[年月]]) &lt;= VALUE($R$8:$R$12), $Q$8:$Q$12)) &amp; "年度"</f>
        <v>2024年度</v>
      </c>
    </row>
    <row r="7091" spans="1:13" x14ac:dyDescent="0.3">
      <c r="A7091" s="2">
        <v>202406</v>
      </c>
      <c r="B7091" s="19">
        <f>DATE(表格1[[#This Row],[年]],表格1[[#This Row],[月]],1)</f>
        <v>45444</v>
      </c>
      <c r="C7091" s="2" t="str">
        <f>LEFT(表格1[[#This Row],[年月]],4)</f>
        <v>2024</v>
      </c>
      <c r="D7091" s="2" t="str">
        <f>RIGHT(表格1[[#This Row],[年月]],2)</f>
        <v>06</v>
      </c>
      <c r="E7091" s="5">
        <v>63000000</v>
      </c>
      <c r="F7091" s="2" t="str">
        <f>VLOOKUP(TEXT(表格1[[#This Row],[地區]],"00000000"),縣市代碼,2,0)</f>
        <v>臺北市</v>
      </c>
      <c r="G7091" s="2" t="s">
        <v>9</v>
      </c>
      <c r="H7091" s="13">
        <v>9901683</v>
      </c>
      <c r="I7091" s="14">
        <v>13708498356</v>
      </c>
      <c r="J7091" s="14">
        <f>表格1[[#This Row],[信用卡交易筆數]]/1000</f>
        <v>9901.6830000000009</v>
      </c>
      <c r="K7091" s="14">
        <f>表格1[[#This Row],[信用卡交易金額'[新臺幣']]]/1000</f>
        <v>13708498.356000001</v>
      </c>
      <c r="L7091" s="14">
        <f>表格1[[#This Row],[信用卡交易金額'[新臺幣']]]/1000000</f>
        <v>13708.498356</v>
      </c>
      <c r="M7091" s="14" t="str" cm="1">
        <f t="array" ref="M7091">_xlfn.TEXTJOIN("", TRUE, _xlfn.XLOOKUP(TRUE, VALUE(表格1[[#This Row],[年月]]) &lt;= VALUE($R$8:$R$12), $Q$8:$Q$12)) &amp; "年度"</f>
        <v>2024年度</v>
      </c>
    </row>
    <row r="7092" spans="1:13" x14ac:dyDescent="0.3">
      <c r="A7092" s="2">
        <v>202406</v>
      </c>
      <c r="B7092" s="19">
        <f>DATE(表格1[[#This Row],[年]],表格1[[#This Row],[月]],1)</f>
        <v>45444</v>
      </c>
      <c r="C7092" s="2" t="str">
        <f>LEFT(表格1[[#This Row],[年月]],4)</f>
        <v>2024</v>
      </c>
      <c r="D7092" s="2" t="str">
        <f>RIGHT(表格1[[#This Row],[年月]],2)</f>
        <v>06</v>
      </c>
      <c r="E7092" s="5">
        <v>63000000</v>
      </c>
      <c r="F7092" s="2" t="str">
        <f>VLOOKUP(TEXT(表格1[[#This Row],[地區]],"00000000"),縣市代碼,2,0)</f>
        <v>臺北市</v>
      </c>
      <c r="G7092" s="2" t="s">
        <v>10</v>
      </c>
      <c r="H7092" s="13">
        <v>4567824</v>
      </c>
      <c r="I7092" s="14">
        <v>16378317701</v>
      </c>
      <c r="J7092" s="14">
        <f>表格1[[#This Row],[信用卡交易筆數]]/1000</f>
        <v>4567.8239999999996</v>
      </c>
      <c r="K7092" s="14">
        <f>表格1[[#This Row],[信用卡交易金額'[新臺幣']]]/1000</f>
        <v>16378317.700999999</v>
      </c>
      <c r="L7092" s="14">
        <f>表格1[[#This Row],[信用卡交易金額'[新臺幣']]]/1000000</f>
        <v>16378.317701</v>
      </c>
      <c r="M7092" s="14" t="str" cm="1">
        <f t="array" ref="M7092">_xlfn.TEXTJOIN("", TRUE, _xlfn.XLOOKUP(TRUE, VALUE(表格1[[#This Row],[年月]]) &lt;= VALUE($R$8:$R$12), $Q$8:$Q$12)) &amp; "年度"</f>
        <v>2024年度</v>
      </c>
    </row>
    <row r="7093" spans="1:13" x14ac:dyDescent="0.3">
      <c r="A7093" s="2">
        <v>202406</v>
      </c>
      <c r="B7093" s="19">
        <f>DATE(表格1[[#This Row],[年]],表格1[[#This Row],[月]],1)</f>
        <v>45444</v>
      </c>
      <c r="C7093" s="2" t="str">
        <f>LEFT(表格1[[#This Row],[年月]],4)</f>
        <v>2024</v>
      </c>
      <c r="D7093" s="2" t="str">
        <f>RIGHT(表格1[[#This Row],[年月]],2)</f>
        <v>06</v>
      </c>
      <c r="E7093" s="5">
        <v>65000000</v>
      </c>
      <c r="F7093" s="2" t="str">
        <f>VLOOKUP(TEXT(表格1[[#This Row],[地區]],"00000000"),縣市代碼,2,0)</f>
        <v>新北市</v>
      </c>
      <c r="G7093" s="2" t="s">
        <v>4</v>
      </c>
      <c r="H7093" s="13">
        <v>16648030</v>
      </c>
      <c r="I7093" s="14">
        <v>7998341527</v>
      </c>
      <c r="J7093" s="14">
        <f>表格1[[#This Row],[信用卡交易筆數]]/1000</f>
        <v>16648.03</v>
      </c>
      <c r="K7093" s="14">
        <f>表格1[[#This Row],[信用卡交易金額'[新臺幣']]]/1000</f>
        <v>7998341.5269999998</v>
      </c>
      <c r="L7093" s="14">
        <f>表格1[[#This Row],[信用卡交易金額'[新臺幣']]]/1000000</f>
        <v>7998.3415269999996</v>
      </c>
      <c r="M7093" s="14" t="str" cm="1">
        <f t="array" ref="M7093">_xlfn.TEXTJOIN("", TRUE, _xlfn.XLOOKUP(TRUE, VALUE(表格1[[#This Row],[年月]]) &lt;= VALUE($R$8:$R$12), $Q$8:$Q$12)) &amp; "年度"</f>
        <v>2024年度</v>
      </c>
    </row>
    <row r="7094" spans="1:13" x14ac:dyDescent="0.3">
      <c r="A7094" s="2">
        <v>202406</v>
      </c>
      <c r="B7094" s="19">
        <f>DATE(表格1[[#This Row],[年]],表格1[[#This Row],[月]],1)</f>
        <v>45444</v>
      </c>
      <c r="C7094" s="2" t="str">
        <f>LEFT(表格1[[#This Row],[年月]],4)</f>
        <v>2024</v>
      </c>
      <c r="D7094" s="2" t="str">
        <f>RIGHT(表格1[[#This Row],[年月]],2)</f>
        <v>06</v>
      </c>
      <c r="E7094" s="5">
        <v>65000000</v>
      </c>
      <c r="F7094" s="2" t="str">
        <f>VLOOKUP(TEXT(表格1[[#This Row],[地區]],"00000000"),縣市代碼,2,0)</f>
        <v>新北市</v>
      </c>
      <c r="G7094" s="2" t="s">
        <v>5</v>
      </c>
      <c r="H7094" s="13">
        <v>995798</v>
      </c>
      <c r="I7094" s="14">
        <v>2739699413</v>
      </c>
      <c r="J7094" s="14">
        <f>表格1[[#This Row],[信用卡交易筆數]]/1000</f>
        <v>995.798</v>
      </c>
      <c r="K7094" s="14">
        <f>表格1[[#This Row],[信用卡交易金額'[新臺幣']]]/1000</f>
        <v>2739699.4130000002</v>
      </c>
      <c r="L7094" s="14">
        <f>表格1[[#This Row],[信用卡交易金額'[新臺幣']]]/1000000</f>
        <v>2739.6994129999998</v>
      </c>
      <c r="M7094" s="14" t="str" cm="1">
        <f t="array" ref="M7094">_xlfn.TEXTJOIN("", TRUE, _xlfn.XLOOKUP(TRUE, VALUE(表格1[[#This Row],[年月]]) &lt;= VALUE($R$8:$R$12), $Q$8:$Q$12)) &amp; "年度"</f>
        <v>2024年度</v>
      </c>
    </row>
    <row r="7095" spans="1:13" x14ac:dyDescent="0.3">
      <c r="A7095" s="2">
        <v>202406</v>
      </c>
      <c r="B7095" s="19">
        <f>DATE(表格1[[#This Row],[年]],表格1[[#This Row],[月]],1)</f>
        <v>45444</v>
      </c>
      <c r="C7095" s="2" t="str">
        <f>LEFT(表格1[[#This Row],[年月]],4)</f>
        <v>2024</v>
      </c>
      <c r="D7095" s="2" t="str">
        <f>RIGHT(表格1[[#This Row],[年月]],2)</f>
        <v>06</v>
      </c>
      <c r="E7095" s="5">
        <v>65000000</v>
      </c>
      <c r="F7095" s="2" t="str">
        <f>VLOOKUP(TEXT(表格1[[#This Row],[地區]],"00000000"),縣市代碼,2,0)</f>
        <v>新北市</v>
      </c>
      <c r="G7095" s="2" t="s">
        <v>6</v>
      </c>
      <c r="H7095" s="13">
        <v>1300725</v>
      </c>
      <c r="I7095" s="14">
        <v>4483459679</v>
      </c>
      <c r="J7095" s="14">
        <f>表格1[[#This Row],[信用卡交易筆數]]/1000</f>
        <v>1300.7249999999999</v>
      </c>
      <c r="K7095" s="14">
        <f>表格1[[#This Row],[信用卡交易金額'[新臺幣']]]/1000</f>
        <v>4483459.6789999995</v>
      </c>
      <c r="L7095" s="14">
        <f>表格1[[#This Row],[信用卡交易金額'[新臺幣']]]/1000000</f>
        <v>4483.4596789999996</v>
      </c>
      <c r="M7095" s="14" t="str" cm="1">
        <f t="array" ref="M7095">_xlfn.TEXTJOIN("", TRUE, _xlfn.XLOOKUP(TRUE, VALUE(表格1[[#This Row],[年月]]) &lt;= VALUE($R$8:$R$12), $Q$8:$Q$12)) &amp; "年度"</f>
        <v>2024年度</v>
      </c>
    </row>
    <row r="7096" spans="1:13" x14ac:dyDescent="0.3">
      <c r="A7096" s="2">
        <v>202406</v>
      </c>
      <c r="B7096" s="19">
        <f>DATE(表格1[[#This Row],[年]],表格1[[#This Row],[月]],1)</f>
        <v>45444</v>
      </c>
      <c r="C7096" s="2" t="str">
        <f>LEFT(表格1[[#This Row],[年月]],4)</f>
        <v>2024</v>
      </c>
      <c r="D7096" s="2" t="str">
        <f>RIGHT(表格1[[#This Row],[年月]],2)</f>
        <v>06</v>
      </c>
      <c r="E7096" s="5">
        <v>65000000</v>
      </c>
      <c r="F7096" s="2" t="str">
        <f>VLOOKUP(TEXT(表格1[[#This Row],[地區]],"00000000"),縣市代碼,2,0)</f>
        <v>新北市</v>
      </c>
      <c r="G7096" s="2" t="s">
        <v>7</v>
      </c>
      <c r="H7096" s="13">
        <v>6919482</v>
      </c>
      <c r="I7096" s="14">
        <v>6983638703</v>
      </c>
      <c r="J7096" s="14">
        <f>表格1[[#This Row],[信用卡交易筆數]]/1000</f>
        <v>6919.482</v>
      </c>
      <c r="K7096" s="14">
        <f>表格1[[#This Row],[信用卡交易金額'[新臺幣']]]/1000</f>
        <v>6983638.7029999997</v>
      </c>
      <c r="L7096" s="14">
        <f>表格1[[#This Row],[信用卡交易金額'[新臺幣']]]/1000000</f>
        <v>6983.6387029999996</v>
      </c>
      <c r="M7096" s="14" t="str" cm="1">
        <f t="array" ref="M7096">_xlfn.TEXTJOIN("", TRUE, _xlfn.XLOOKUP(TRUE, VALUE(表格1[[#This Row],[年月]]) &lt;= VALUE($R$8:$R$12), $Q$8:$Q$12)) &amp; "年度"</f>
        <v>2024年度</v>
      </c>
    </row>
    <row r="7097" spans="1:13" x14ac:dyDescent="0.3">
      <c r="A7097" s="2">
        <v>202406</v>
      </c>
      <c r="B7097" s="19">
        <f>DATE(表格1[[#This Row],[年]],表格1[[#This Row],[月]],1)</f>
        <v>45444</v>
      </c>
      <c r="C7097" s="2" t="str">
        <f>LEFT(表格1[[#This Row],[年月]],4)</f>
        <v>2024</v>
      </c>
      <c r="D7097" s="2" t="str">
        <f>RIGHT(表格1[[#This Row],[年月]],2)</f>
        <v>06</v>
      </c>
      <c r="E7097" s="5">
        <v>65000000</v>
      </c>
      <c r="F7097" s="2" t="str">
        <f>VLOOKUP(TEXT(表格1[[#This Row],[地區]],"00000000"),縣市代碼,2,0)</f>
        <v>新北市</v>
      </c>
      <c r="G7097" s="2" t="s">
        <v>8</v>
      </c>
      <c r="H7097" s="13">
        <v>5767137</v>
      </c>
      <c r="I7097" s="14">
        <v>11834536391</v>
      </c>
      <c r="J7097" s="14">
        <f>表格1[[#This Row],[信用卡交易筆數]]/1000</f>
        <v>5767.1369999999997</v>
      </c>
      <c r="K7097" s="14">
        <f>表格1[[#This Row],[信用卡交易金額'[新臺幣']]]/1000</f>
        <v>11834536.391000001</v>
      </c>
      <c r="L7097" s="14">
        <f>表格1[[#This Row],[信用卡交易金額'[新臺幣']]]/1000000</f>
        <v>11834.536391</v>
      </c>
      <c r="M7097" s="14" t="str" cm="1">
        <f t="array" ref="M7097">_xlfn.TEXTJOIN("", TRUE, _xlfn.XLOOKUP(TRUE, VALUE(表格1[[#This Row],[年月]]) &lt;= VALUE($R$8:$R$12), $Q$8:$Q$12)) &amp; "年度"</f>
        <v>2024年度</v>
      </c>
    </row>
    <row r="7098" spans="1:13" x14ac:dyDescent="0.3">
      <c r="A7098" s="2">
        <v>202406</v>
      </c>
      <c r="B7098" s="19">
        <f>DATE(表格1[[#This Row],[年]],表格1[[#This Row],[月]],1)</f>
        <v>45444</v>
      </c>
      <c r="C7098" s="2" t="str">
        <f>LEFT(表格1[[#This Row],[年月]],4)</f>
        <v>2024</v>
      </c>
      <c r="D7098" s="2" t="str">
        <f>RIGHT(表格1[[#This Row],[年月]],2)</f>
        <v>06</v>
      </c>
      <c r="E7098" s="5">
        <v>65000000</v>
      </c>
      <c r="F7098" s="2" t="str">
        <f>VLOOKUP(TEXT(表格1[[#This Row],[地區]],"00000000"),縣市代碼,2,0)</f>
        <v>新北市</v>
      </c>
      <c r="G7098" s="2" t="s">
        <v>9</v>
      </c>
      <c r="H7098" s="13">
        <v>13096866</v>
      </c>
      <c r="I7098" s="14">
        <v>15691750853</v>
      </c>
      <c r="J7098" s="14">
        <f>表格1[[#This Row],[信用卡交易筆數]]/1000</f>
        <v>13096.866</v>
      </c>
      <c r="K7098" s="14">
        <f>表格1[[#This Row],[信用卡交易金額'[新臺幣']]]/1000</f>
        <v>15691750.853</v>
      </c>
      <c r="L7098" s="14">
        <f>表格1[[#This Row],[信用卡交易金額'[新臺幣']]]/1000000</f>
        <v>15691.750853</v>
      </c>
      <c r="M7098" s="14" t="str" cm="1">
        <f t="array" ref="M7098">_xlfn.TEXTJOIN("", TRUE, _xlfn.XLOOKUP(TRUE, VALUE(表格1[[#This Row],[年月]]) &lt;= VALUE($R$8:$R$12), $Q$8:$Q$12)) &amp; "年度"</f>
        <v>2024年度</v>
      </c>
    </row>
    <row r="7099" spans="1:13" x14ac:dyDescent="0.3">
      <c r="A7099" s="2">
        <v>202406</v>
      </c>
      <c r="B7099" s="19">
        <f>DATE(表格1[[#This Row],[年]],表格1[[#This Row],[月]],1)</f>
        <v>45444</v>
      </c>
      <c r="C7099" s="2" t="str">
        <f>LEFT(表格1[[#This Row],[年月]],4)</f>
        <v>2024</v>
      </c>
      <c r="D7099" s="2" t="str">
        <f>RIGHT(表格1[[#This Row],[年月]],2)</f>
        <v>06</v>
      </c>
      <c r="E7099" s="5">
        <v>65000000</v>
      </c>
      <c r="F7099" s="2" t="str">
        <f>VLOOKUP(TEXT(表格1[[#This Row],[地區]],"00000000"),縣市代碼,2,0)</f>
        <v>新北市</v>
      </c>
      <c r="G7099" s="2" t="s">
        <v>10</v>
      </c>
      <c r="H7099" s="13">
        <v>6186084</v>
      </c>
      <c r="I7099" s="14">
        <v>17989431488</v>
      </c>
      <c r="J7099" s="14">
        <f>表格1[[#This Row],[信用卡交易筆數]]/1000</f>
        <v>6186.0839999999998</v>
      </c>
      <c r="K7099" s="14">
        <f>表格1[[#This Row],[信用卡交易金額'[新臺幣']]]/1000</f>
        <v>17989431.488000002</v>
      </c>
      <c r="L7099" s="14">
        <f>表格1[[#This Row],[信用卡交易金額'[新臺幣']]]/1000000</f>
        <v>17989.431487999998</v>
      </c>
      <c r="M7099" s="14" t="str" cm="1">
        <f t="array" ref="M7099">_xlfn.TEXTJOIN("", TRUE, _xlfn.XLOOKUP(TRUE, VALUE(表格1[[#This Row],[年月]]) &lt;= VALUE($R$8:$R$12), $Q$8:$Q$12)) &amp; "年度"</f>
        <v>2024年度</v>
      </c>
    </row>
    <row r="7100" spans="1:13" x14ac:dyDescent="0.3">
      <c r="A7100" s="2">
        <v>202406</v>
      </c>
      <c r="B7100" s="19">
        <f>DATE(表格1[[#This Row],[年]],表格1[[#This Row],[月]],1)</f>
        <v>45444</v>
      </c>
      <c r="C7100" s="2" t="str">
        <f>LEFT(表格1[[#This Row],[年月]],4)</f>
        <v>2024</v>
      </c>
      <c r="D7100" s="2" t="str">
        <f>RIGHT(表格1[[#This Row],[年月]],2)</f>
        <v>06</v>
      </c>
      <c r="E7100" s="5">
        <v>68000000</v>
      </c>
      <c r="F7100" s="2" t="str">
        <f>VLOOKUP(TEXT(表格1[[#This Row],[地區]],"00000000"),縣市代碼,2,0)</f>
        <v>桃園市</v>
      </c>
      <c r="G7100" s="2" t="s">
        <v>4</v>
      </c>
      <c r="H7100" s="13">
        <v>7628127</v>
      </c>
      <c r="I7100" s="14">
        <v>3550869925</v>
      </c>
      <c r="J7100" s="14">
        <f>表格1[[#This Row],[信用卡交易筆數]]/1000</f>
        <v>7628.1270000000004</v>
      </c>
      <c r="K7100" s="14">
        <f>表格1[[#This Row],[信用卡交易金額'[新臺幣']]]/1000</f>
        <v>3550869.9249999998</v>
      </c>
      <c r="L7100" s="14">
        <f>表格1[[#This Row],[信用卡交易金額'[新臺幣']]]/1000000</f>
        <v>3550.869925</v>
      </c>
      <c r="M7100" s="14" t="str" cm="1">
        <f t="array" ref="M7100">_xlfn.TEXTJOIN("", TRUE, _xlfn.XLOOKUP(TRUE, VALUE(表格1[[#This Row],[年月]]) &lt;= VALUE($R$8:$R$12), $Q$8:$Q$12)) &amp; "年度"</f>
        <v>2024年度</v>
      </c>
    </row>
    <row r="7101" spans="1:13" x14ac:dyDescent="0.3">
      <c r="A7101" s="2">
        <v>202406</v>
      </c>
      <c r="B7101" s="19">
        <f>DATE(表格1[[#This Row],[年]],表格1[[#This Row],[月]],1)</f>
        <v>45444</v>
      </c>
      <c r="C7101" s="2" t="str">
        <f>LEFT(表格1[[#This Row],[年月]],4)</f>
        <v>2024</v>
      </c>
      <c r="D7101" s="2" t="str">
        <f>RIGHT(表格1[[#This Row],[年月]],2)</f>
        <v>06</v>
      </c>
      <c r="E7101" s="5">
        <v>68000000</v>
      </c>
      <c r="F7101" s="2" t="str">
        <f>VLOOKUP(TEXT(表格1[[#This Row],[地區]],"00000000"),縣市代碼,2,0)</f>
        <v>桃園市</v>
      </c>
      <c r="G7101" s="2" t="s">
        <v>5</v>
      </c>
      <c r="H7101" s="13">
        <v>444916</v>
      </c>
      <c r="I7101" s="14">
        <v>1217528541</v>
      </c>
      <c r="J7101" s="14">
        <f>表格1[[#This Row],[信用卡交易筆數]]/1000</f>
        <v>444.916</v>
      </c>
      <c r="K7101" s="14">
        <f>表格1[[#This Row],[信用卡交易金額'[新臺幣']]]/1000</f>
        <v>1217528.541</v>
      </c>
      <c r="L7101" s="14">
        <f>表格1[[#This Row],[信用卡交易金額'[新臺幣']]]/1000000</f>
        <v>1217.5285409999999</v>
      </c>
      <c r="M7101" s="14" t="str" cm="1">
        <f t="array" ref="M7101">_xlfn.TEXTJOIN("", TRUE, _xlfn.XLOOKUP(TRUE, VALUE(表格1[[#This Row],[年月]]) &lt;= VALUE($R$8:$R$12), $Q$8:$Q$12)) &amp; "年度"</f>
        <v>2024年度</v>
      </c>
    </row>
    <row r="7102" spans="1:13" x14ac:dyDescent="0.3">
      <c r="A7102" s="2">
        <v>202406</v>
      </c>
      <c r="B7102" s="19">
        <f>DATE(表格1[[#This Row],[年]],表格1[[#This Row],[月]],1)</f>
        <v>45444</v>
      </c>
      <c r="C7102" s="2" t="str">
        <f>LEFT(表格1[[#This Row],[年月]],4)</f>
        <v>2024</v>
      </c>
      <c r="D7102" s="2" t="str">
        <f>RIGHT(表格1[[#This Row],[年月]],2)</f>
        <v>06</v>
      </c>
      <c r="E7102" s="5">
        <v>68000000</v>
      </c>
      <c r="F7102" s="2" t="str">
        <f>VLOOKUP(TEXT(表格1[[#This Row],[地區]],"00000000"),縣市代碼,2,0)</f>
        <v>桃園市</v>
      </c>
      <c r="G7102" s="2" t="s">
        <v>6</v>
      </c>
      <c r="H7102" s="13">
        <v>638683</v>
      </c>
      <c r="I7102" s="14">
        <v>2135337386</v>
      </c>
      <c r="J7102" s="14">
        <f>表格1[[#This Row],[信用卡交易筆數]]/1000</f>
        <v>638.68299999999999</v>
      </c>
      <c r="K7102" s="14">
        <f>表格1[[#This Row],[信用卡交易金額'[新臺幣']]]/1000</f>
        <v>2135337.3859999999</v>
      </c>
      <c r="L7102" s="14">
        <f>表格1[[#This Row],[信用卡交易金額'[新臺幣']]]/1000000</f>
        <v>2135.3373860000002</v>
      </c>
      <c r="M7102" s="14" t="str" cm="1">
        <f t="array" ref="M7102">_xlfn.TEXTJOIN("", TRUE, _xlfn.XLOOKUP(TRUE, VALUE(表格1[[#This Row],[年月]]) &lt;= VALUE($R$8:$R$12), $Q$8:$Q$12)) &amp; "年度"</f>
        <v>2024年度</v>
      </c>
    </row>
    <row r="7103" spans="1:13" x14ac:dyDescent="0.3">
      <c r="A7103" s="2">
        <v>202406</v>
      </c>
      <c r="B7103" s="19">
        <f>DATE(表格1[[#This Row],[年]],表格1[[#This Row],[月]],1)</f>
        <v>45444</v>
      </c>
      <c r="C7103" s="2" t="str">
        <f>LEFT(表格1[[#This Row],[年月]],4)</f>
        <v>2024</v>
      </c>
      <c r="D7103" s="2" t="str">
        <f>RIGHT(表格1[[#This Row],[年月]],2)</f>
        <v>06</v>
      </c>
      <c r="E7103" s="5">
        <v>68000000</v>
      </c>
      <c r="F7103" s="2" t="str">
        <f>VLOOKUP(TEXT(表格1[[#This Row],[地區]],"00000000"),縣市代碼,2,0)</f>
        <v>桃園市</v>
      </c>
      <c r="G7103" s="2" t="s">
        <v>7</v>
      </c>
      <c r="H7103" s="13">
        <v>3525868</v>
      </c>
      <c r="I7103" s="14">
        <v>3959221678</v>
      </c>
      <c r="J7103" s="14">
        <f>表格1[[#This Row],[信用卡交易筆數]]/1000</f>
        <v>3525.8679999999999</v>
      </c>
      <c r="K7103" s="14">
        <f>表格1[[#This Row],[信用卡交易金額'[新臺幣']]]/1000</f>
        <v>3959221.6779999998</v>
      </c>
      <c r="L7103" s="14">
        <f>表格1[[#This Row],[信用卡交易金額'[新臺幣']]]/1000000</f>
        <v>3959.2216779999999</v>
      </c>
      <c r="M7103" s="14" t="str" cm="1">
        <f t="array" ref="M7103">_xlfn.TEXTJOIN("", TRUE, _xlfn.XLOOKUP(TRUE, VALUE(表格1[[#This Row],[年月]]) &lt;= VALUE($R$8:$R$12), $Q$8:$Q$12)) &amp; "年度"</f>
        <v>2024年度</v>
      </c>
    </row>
    <row r="7104" spans="1:13" x14ac:dyDescent="0.3">
      <c r="A7104" s="2">
        <v>202406</v>
      </c>
      <c r="B7104" s="19">
        <f>DATE(表格1[[#This Row],[年]],表格1[[#This Row],[月]],1)</f>
        <v>45444</v>
      </c>
      <c r="C7104" s="2" t="str">
        <f>LEFT(表格1[[#This Row],[年月]],4)</f>
        <v>2024</v>
      </c>
      <c r="D7104" s="2" t="str">
        <f>RIGHT(表格1[[#This Row],[年月]],2)</f>
        <v>06</v>
      </c>
      <c r="E7104" s="5">
        <v>68000000</v>
      </c>
      <c r="F7104" s="2" t="str">
        <f>VLOOKUP(TEXT(表格1[[#This Row],[地區]],"00000000"),縣市代碼,2,0)</f>
        <v>桃園市</v>
      </c>
      <c r="G7104" s="2" t="s">
        <v>8</v>
      </c>
      <c r="H7104" s="13">
        <v>2671268</v>
      </c>
      <c r="I7104" s="14">
        <v>5363444772</v>
      </c>
      <c r="J7104" s="14">
        <f>表格1[[#This Row],[信用卡交易筆數]]/1000</f>
        <v>2671.268</v>
      </c>
      <c r="K7104" s="14">
        <f>表格1[[#This Row],[信用卡交易金額'[新臺幣']]]/1000</f>
        <v>5363444.7719999999</v>
      </c>
      <c r="L7104" s="14">
        <f>表格1[[#This Row],[信用卡交易金額'[新臺幣']]]/1000000</f>
        <v>5363.4447719999998</v>
      </c>
      <c r="M7104" s="14" t="str" cm="1">
        <f t="array" ref="M7104">_xlfn.TEXTJOIN("", TRUE, _xlfn.XLOOKUP(TRUE, VALUE(表格1[[#This Row],[年月]]) &lt;= VALUE($R$8:$R$12), $Q$8:$Q$12)) &amp; "年度"</f>
        <v>2024年度</v>
      </c>
    </row>
    <row r="7105" spans="1:13" x14ac:dyDescent="0.3">
      <c r="A7105" s="2">
        <v>202406</v>
      </c>
      <c r="B7105" s="19">
        <f>DATE(表格1[[#This Row],[年]],表格1[[#This Row],[月]],1)</f>
        <v>45444</v>
      </c>
      <c r="C7105" s="2" t="str">
        <f>LEFT(表格1[[#This Row],[年月]],4)</f>
        <v>2024</v>
      </c>
      <c r="D7105" s="2" t="str">
        <f>RIGHT(表格1[[#This Row],[年月]],2)</f>
        <v>06</v>
      </c>
      <c r="E7105" s="5">
        <v>68000000</v>
      </c>
      <c r="F7105" s="2" t="str">
        <f>VLOOKUP(TEXT(表格1[[#This Row],[地區]],"00000000"),縣市代碼,2,0)</f>
        <v>桃園市</v>
      </c>
      <c r="G7105" s="2" t="s">
        <v>9</v>
      </c>
      <c r="H7105" s="13">
        <v>5793905</v>
      </c>
      <c r="I7105" s="14">
        <v>7582131683</v>
      </c>
      <c r="J7105" s="14">
        <f>表格1[[#This Row],[信用卡交易筆數]]/1000</f>
        <v>5793.9049999999997</v>
      </c>
      <c r="K7105" s="14">
        <f>表格1[[#This Row],[信用卡交易金額'[新臺幣']]]/1000</f>
        <v>7582131.6830000002</v>
      </c>
      <c r="L7105" s="14">
        <f>表格1[[#This Row],[信用卡交易金額'[新臺幣']]]/1000000</f>
        <v>7582.1316829999996</v>
      </c>
      <c r="M7105" s="14" t="str" cm="1">
        <f t="array" ref="M7105">_xlfn.TEXTJOIN("", TRUE, _xlfn.XLOOKUP(TRUE, VALUE(表格1[[#This Row],[年月]]) &lt;= VALUE($R$8:$R$12), $Q$8:$Q$12)) &amp; "年度"</f>
        <v>2024年度</v>
      </c>
    </row>
    <row r="7106" spans="1:13" x14ac:dyDescent="0.3">
      <c r="A7106" s="2">
        <v>202406</v>
      </c>
      <c r="B7106" s="19">
        <f>DATE(表格1[[#This Row],[年]],表格1[[#This Row],[月]],1)</f>
        <v>45444</v>
      </c>
      <c r="C7106" s="2" t="str">
        <f>LEFT(表格1[[#This Row],[年月]],4)</f>
        <v>2024</v>
      </c>
      <c r="D7106" s="2" t="str">
        <f>RIGHT(表格1[[#This Row],[年月]],2)</f>
        <v>06</v>
      </c>
      <c r="E7106" s="5">
        <v>68000000</v>
      </c>
      <c r="F7106" s="2" t="str">
        <f>VLOOKUP(TEXT(表格1[[#This Row],[地區]],"00000000"),縣市代碼,2,0)</f>
        <v>桃園市</v>
      </c>
      <c r="G7106" s="2" t="s">
        <v>10</v>
      </c>
      <c r="H7106" s="13">
        <v>2977146</v>
      </c>
      <c r="I7106" s="14">
        <v>8158325654</v>
      </c>
      <c r="J7106" s="14">
        <f>表格1[[#This Row],[信用卡交易筆數]]/1000</f>
        <v>2977.1460000000002</v>
      </c>
      <c r="K7106" s="14">
        <f>表格1[[#This Row],[信用卡交易金額'[新臺幣']]]/1000</f>
        <v>8158325.6540000001</v>
      </c>
      <c r="L7106" s="14">
        <f>表格1[[#This Row],[信用卡交易金額'[新臺幣']]]/1000000</f>
        <v>8158.3256540000002</v>
      </c>
      <c r="M7106" s="14" t="str" cm="1">
        <f t="array" ref="M7106">_xlfn.TEXTJOIN("", TRUE, _xlfn.XLOOKUP(TRUE, VALUE(表格1[[#This Row],[年月]]) &lt;= VALUE($R$8:$R$12), $Q$8:$Q$12)) &amp; "年度"</f>
        <v>2024年度</v>
      </c>
    </row>
    <row r="7107" spans="1:13" x14ac:dyDescent="0.3">
      <c r="A7107" s="2">
        <v>202406</v>
      </c>
      <c r="B7107" s="19">
        <f>DATE(表格1[[#This Row],[年]],表格1[[#This Row],[月]],1)</f>
        <v>45444</v>
      </c>
      <c r="C7107" s="2" t="str">
        <f>LEFT(表格1[[#This Row],[年月]],4)</f>
        <v>2024</v>
      </c>
      <c r="D7107" s="2" t="str">
        <f>RIGHT(表格1[[#This Row],[年月]],2)</f>
        <v>06</v>
      </c>
      <c r="E7107" s="5">
        <v>10004000</v>
      </c>
      <c r="F7107" s="2" t="str">
        <f>VLOOKUP(TEXT(表格1[[#This Row],[地區]],"00000000"),縣市代碼,2,0)</f>
        <v>新竹縣</v>
      </c>
      <c r="G7107" s="2" t="s">
        <v>4</v>
      </c>
      <c r="H7107" s="13">
        <v>2235721</v>
      </c>
      <c r="I7107" s="14">
        <v>1109083826</v>
      </c>
      <c r="J7107" s="14">
        <f>表格1[[#This Row],[信用卡交易筆數]]/1000</f>
        <v>2235.721</v>
      </c>
      <c r="K7107" s="14">
        <f>表格1[[#This Row],[信用卡交易金額'[新臺幣']]]/1000</f>
        <v>1109083.8259999999</v>
      </c>
      <c r="L7107" s="14">
        <f>表格1[[#This Row],[信用卡交易金額'[新臺幣']]]/1000000</f>
        <v>1109.083826</v>
      </c>
      <c r="M7107" s="14" t="str" cm="1">
        <f t="array" ref="M7107">_xlfn.TEXTJOIN("", TRUE, _xlfn.XLOOKUP(TRUE, VALUE(表格1[[#This Row],[年月]]) &lt;= VALUE($R$8:$R$12), $Q$8:$Q$12)) &amp; "年度"</f>
        <v>2024年度</v>
      </c>
    </row>
    <row r="7108" spans="1:13" x14ac:dyDescent="0.3">
      <c r="A7108" s="2">
        <v>202406</v>
      </c>
      <c r="B7108" s="19">
        <f>DATE(表格1[[#This Row],[年]],表格1[[#This Row],[月]],1)</f>
        <v>45444</v>
      </c>
      <c r="C7108" s="2" t="str">
        <f>LEFT(表格1[[#This Row],[年月]],4)</f>
        <v>2024</v>
      </c>
      <c r="D7108" s="2" t="str">
        <f>RIGHT(表格1[[#This Row],[年月]],2)</f>
        <v>06</v>
      </c>
      <c r="E7108" s="5">
        <v>10004000</v>
      </c>
      <c r="F7108" s="2" t="str">
        <f>VLOOKUP(TEXT(表格1[[#This Row],[地區]],"00000000"),縣市代碼,2,0)</f>
        <v>新竹縣</v>
      </c>
      <c r="G7108" s="2" t="s">
        <v>5</v>
      </c>
      <c r="H7108" s="13">
        <v>121216</v>
      </c>
      <c r="I7108" s="14">
        <v>372225972</v>
      </c>
      <c r="J7108" s="14">
        <f>表格1[[#This Row],[信用卡交易筆數]]/1000</f>
        <v>121.21599999999999</v>
      </c>
      <c r="K7108" s="14">
        <f>表格1[[#This Row],[信用卡交易金額'[新臺幣']]]/1000</f>
        <v>372225.97200000001</v>
      </c>
      <c r="L7108" s="14">
        <f>表格1[[#This Row],[信用卡交易金額'[新臺幣']]]/1000000</f>
        <v>372.22597200000001</v>
      </c>
      <c r="M7108" s="14" t="str" cm="1">
        <f t="array" ref="M7108">_xlfn.TEXTJOIN("", TRUE, _xlfn.XLOOKUP(TRUE, VALUE(表格1[[#This Row],[年月]]) &lt;= VALUE($R$8:$R$12), $Q$8:$Q$12)) &amp; "年度"</f>
        <v>2024年度</v>
      </c>
    </row>
    <row r="7109" spans="1:13" x14ac:dyDescent="0.3">
      <c r="A7109" s="2">
        <v>202406</v>
      </c>
      <c r="B7109" s="19">
        <f>DATE(表格1[[#This Row],[年]],表格1[[#This Row],[月]],1)</f>
        <v>45444</v>
      </c>
      <c r="C7109" s="2" t="str">
        <f>LEFT(表格1[[#This Row],[年月]],4)</f>
        <v>2024</v>
      </c>
      <c r="D7109" s="2" t="str">
        <f>RIGHT(表格1[[#This Row],[年月]],2)</f>
        <v>06</v>
      </c>
      <c r="E7109" s="5">
        <v>10004000</v>
      </c>
      <c r="F7109" s="2" t="str">
        <f>VLOOKUP(TEXT(表格1[[#This Row],[地區]],"00000000"),縣市代碼,2,0)</f>
        <v>新竹縣</v>
      </c>
      <c r="G7109" s="2" t="s">
        <v>6</v>
      </c>
      <c r="H7109" s="13">
        <v>179230</v>
      </c>
      <c r="I7109" s="14">
        <v>705479368</v>
      </c>
      <c r="J7109" s="14">
        <f>表格1[[#This Row],[信用卡交易筆數]]/1000</f>
        <v>179.23</v>
      </c>
      <c r="K7109" s="14">
        <f>表格1[[#This Row],[信用卡交易金額'[新臺幣']]]/1000</f>
        <v>705479.36800000002</v>
      </c>
      <c r="L7109" s="14">
        <f>表格1[[#This Row],[信用卡交易金額'[新臺幣']]]/1000000</f>
        <v>705.47936800000002</v>
      </c>
      <c r="M7109" s="14" t="str" cm="1">
        <f t="array" ref="M7109">_xlfn.TEXTJOIN("", TRUE, _xlfn.XLOOKUP(TRUE, VALUE(表格1[[#This Row],[年月]]) &lt;= VALUE($R$8:$R$12), $Q$8:$Q$12)) &amp; "年度"</f>
        <v>2024年度</v>
      </c>
    </row>
    <row r="7110" spans="1:13" x14ac:dyDescent="0.3">
      <c r="A7110" s="2">
        <v>202406</v>
      </c>
      <c r="B7110" s="19">
        <f>DATE(表格1[[#This Row],[年]],表格1[[#This Row],[月]],1)</f>
        <v>45444</v>
      </c>
      <c r="C7110" s="2" t="str">
        <f>LEFT(表格1[[#This Row],[年月]],4)</f>
        <v>2024</v>
      </c>
      <c r="D7110" s="2" t="str">
        <f>RIGHT(表格1[[#This Row],[年月]],2)</f>
        <v>06</v>
      </c>
      <c r="E7110" s="5">
        <v>10004000</v>
      </c>
      <c r="F7110" s="2" t="str">
        <f>VLOOKUP(TEXT(表格1[[#This Row],[地區]],"00000000"),縣市代碼,2,0)</f>
        <v>新竹縣</v>
      </c>
      <c r="G7110" s="2" t="s">
        <v>7</v>
      </c>
      <c r="H7110" s="13">
        <v>976214</v>
      </c>
      <c r="I7110" s="14">
        <v>1234314616</v>
      </c>
      <c r="J7110" s="14">
        <f>表格1[[#This Row],[信用卡交易筆數]]/1000</f>
        <v>976.21400000000006</v>
      </c>
      <c r="K7110" s="14">
        <f>表格1[[#This Row],[信用卡交易金額'[新臺幣']]]/1000</f>
        <v>1234314.6159999999</v>
      </c>
      <c r="L7110" s="14">
        <f>表格1[[#This Row],[信用卡交易金額'[新臺幣']]]/1000000</f>
        <v>1234.3146159999999</v>
      </c>
      <c r="M7110" s="14" t="str" cm="1">
        <f t="array" ref="M7110">_xlfn.TEXTJOIN("", TRUE, _xlfn.XLOOKUP(TRUE, VALUE(表格1[[#This Row],[年月]]) &lt;= VALUE($R$8:$R$12), $Q$8:$Q$12)) &amp; "年度"</f>
        <v>2024年度</v>
      </c>
    </row>
    <row r="7111" spans="1:13" x14ac:dyDescent="0.3">
      <c r="A7111" s="2">
        <v>202406</v>
      </c>
      <c r="B7111" s="19">
        <f>DATE(表格1[[#This Row],[年]],表格1[[#This Row],[月]],1)</f>
        <v>45444</v>
      </c>
      <c r="C7111" s="2" t="str">
        <f>LEFT(表格1[[#This Row],[年月]],4)</f>
        <v>2024</v>
      </c>
      <c r="D7111" s="2" t="str">
        <f>RIGHT(表格1[[#This Row],[年月]],2)</f>
        <v>06</v>
      </c>
      <c r="E7111" s="5">
        <v>10004000</v>
      </c>
      <c r="F7111" s="2" t="str">
        <f>VLOOKUP(TEXT(表格1[[#This Row],[地區]],"00000000"),縣市代碼,2,0)</f>
        <v>新竹縣</v>
      </c>
      <c r="G7111" s="2" t="s">
        <v>8</v>
      </c>
      <c r="H7111" s="13">
        <v>736919</v>
      </c>
      <c r="I7111" s="14">
        <v>1738701951</v>
      </c>
      <c r="J7111" s="14">
        <f>表格1[[#This Row],[信用卡交易筆數]]/1000</f>
        <v>736.91899999999998</v>
      </c>
      <c r="K7111" s="14">
        <f>表格1[[#This Row],[信用卡交易金額'[新臺幣']]]/1000</f>
        <v>1738701.9509999999</v>
      </c>
      <c r="L7111" s="14">
        <f>表格1[[#This Row],[信用卡交易金額'[新臺幣']]]/1000000</f>
        <v>1738.701951</v>
      </c>
      <c r="M7111" s="14" t="str" cm="1">
        <f t="array" ref="M7111">_xlfn.TEXTJOIN("", TRUE, _xlfn.XLOOKUP(TRUE, VALUE(表格1[[#This Row],[年月]]) &lt;= VALUE($R$8:$R$12), $Q$8:$Q$12)) &amp; "年度"</f>
        <v>2024年度</v>
      </c>
    </row>
    <row r="7112" spans="1:13" x14ac:dyDescent="0.3">
      <c r="A7112" s="2">
        <v>202406</v>
      </c>
      <c r="B7112" s="19">
        <f>DATE(表格1[[#This Row],[年]],表格1[[#This Row],[月]],1)</f>
        <v>45444</v>
      </c>
      <c r="C7112" s="2" t="str">
        <f>LEFT(表格1[[#This Row],[年月]],4)</f>
        <v>2024</v>
      </c>
      <c r="D7112" s="2" t="str">
        <f>RIGHT(表格1[[#This Row],[年月]],2)</f>
        <v>06</v>
      </c>
      <c r="E7112" s="5">
        <v>10004000</v>
      </c>
      <c r="F7112" s="2" t="str">
        <f>VLOOKUP(TEXT(表格1[[#This Row],[地區]],"00000000"),縣市代碼,2,0)</f>
        <v>新竹縣</v>
      </c>
      <c r="G7112" s="2" t="s">
        <v>9</v>
      </c>
      <c r="H7112" s="13">
        <v>1626062</v>
      </c>
      <c r="I7112" s="14">
        <v>2211142026</v>
      </c>
      <c r="J7112" s="14">
        <f>表格1[[#This Row],[信用卡交易筆數]]/1000</f>
        <v>1626.0619999999999</v>
      </c>
      <c r="K7112" s="14">
        <f>表格1[[#This Row],[信用卡交易金額'[新臺幣']]]/1000</f>
        <v>2211142.0260000001</v>
      </c>
      <c r="L7112" s="14">
        <f>表格1[[#This Row],[信用卡交易金額'[新臺幣']]]/1000000</f>
        <v>2211.142026</v>
      </c>
      <c r="M7112" s="14" t="str" cm="1">
        <f t="array" ref="M7112">_xlfn.TEXTJOIN("", TRUE, _xlfn.XLOOKUP(TRUE, VALUE(表格1[[#This Row],[年月]]) &lt;= VALUE($R$8:$R$12), $Q$8:$Q$12)) &amp; "年度"</f>
        <v>2024年度</v>
      </c>
    </row>
    <row r="7113" spans="1:13" x14ac:dyDescent="0.3">
      <c r="A7113" s="2">
        <v>202406</v>
      </c>
      <c r="B7113" s="19">
        <f>DATE(表格1[[#This Row],[年]],表格1[[#This Row],[月]],1)</f>
        <v>45444</v>
      </c>
      <c r="C7113" s="2" t="str">
        <f>LEFT(表格1[[#This Row],[年月]],4)</f>
        <v>2024</v>
      </c>
      <c r="D7113" s="2" t="str">
        <f>RIGHT(表格1[[#This Row],[年月]],2)</f>
        <v>06</v>
      </c>
      <c r="E7113" s="5">
        <v>10004000</v>
      </c>
      <c r="F7113" s="2" t="str">
        <f>VLOOKUP(TEXT(表格1[[#This Row],[地區]],"00000000"),縣市代碼,2,0)</f>
        <v>新竹縣</v>
      </c>
      <c r="G7113" s="2" t="s">
        <v>10</v>
      </c>
      <c r="H7113" s="13">
        <v>860587</v>
      </c>
      <c r="I7113" s="14">
        <v>2580110598</v>
      </c>
      <c r="J7113" s="14">
        <f>表格1[[#This Row],[信用卡交易筆數]]/1000</f>
        <v>860.58699999999999</v>
      </c>
      <c r="K7113" s="14">
        <f>表格1[[#This Row],[信用卡交易金額'[新臺幣']]]/1000</f>
        <v>2580110.5980000002</v>
      </c>
      <c r="L7113" s="14">
        <f>表格1[[#This Row],[信用卡交易金額'[新臺幣']]]/1000000</f>
        <v>2580.1105980000002</v>
      </c>
      <c r="M7113" s="14" t="str" cm="1">
        <f t="array" ref="M7113">_xlfn.TEXTJOIN("", TRUE, _xlfn.XLOOKUP(TRUE, VALUE(表格1[[#This Row],[年月]]) &lt;= VALUE($R$8:$R$12), $Q$8:$Q$12)) &amp; "年度"</f>
        <v>2024年度</v>
      </c>
    </row>
    <row r="7114" spans="1:13" x14ac:dyDescent="0.3">
      <c r="A7114" s="2">
        <v>202406</v>
      </c>
      <c r="B7114" s="19">
        <f>DATE(表格1[[#This Row],[年]],表格1[[#This Row],[月]],1)</f>
        <v>45444</v>
      </c>
      <c r="C7114" s="2" t="str">
        <f>LEFT(表格1[[#This Row],[年月]],4)</f>
        <v>2024</v>
      </c>
      <c r="D7114" s="2" t="str">
        <f>RIGHT(表格1[[#This Row],[年月]],2)</f>
        <v>06</v>
      </c>
      <c r="E7114" s="5">
        <v>10018000</v>
      </c>
      <c r="F7114" s="2" t="str">
        <f>VLOOKUP(TEXT(表格1[[#This Row],[地區]],"00000000"),縣市代碼,2,0)</f>
        <v>新竹市</v>
      </c>
      <c r="G7114" s="2" t="s">
        <v>4</v>
      </c>
      <c r="H7114" s="13">
        <v>2102664</v>
      </c>
      <c r="I7114" s="14">
        <v>1020461908</v>
      </c>
      <c r="J7114" s="14">
        <f>表格1[[#This Row],[信用卡交易筆數]]/1000</f>
        <v>2102.6640000000002</v>
      </c>
      <c r="K7114" s="14">
        <f>表格1[[#This Row],[信用卡交易金額'[新臺幣']]]/1000</f>
        <v>1020461.9080000001</v>
      </c>
      <c r="L7114" s="14">
        <f>表格1[[#This Row],[信用卡交易金額'[新臺幣']]]/1000000</f>
        <v>1020.461908</v>
      </c>
      <c r="M7114" s="14" t="str" cm="1">
        <f t="array" ref="M7114">_xlfn.TEXTJOIN("", TRUE, _xlfn.XLOOKUP(TRUE, VALUE(表格1[[#This Row],[年月]]) &lt;= VALUE($R$8:$R$12), $Q$8:$Q$12)) &amp; "年度"</f>
        <v>2024年度</v>
      </c>
    </row>
    <row r="7115" spans="1:13" x14ac:dyDescent="0.3">
      <c r="A7115" s="2">
        <v>202406</v>
      </c>
      <c r="B7115" s="19">
        <f>DATE(表格1[[#This Row],[年]],表格1[[#This Row],[月]],1)</f>
        <v>45444</v>
      </c>
      <c r="C7115" s="2" t="str">
        <f>LEFT(表格1[[#This Row],[年月]],4)</f>
        <v>2024</v>
      </c>
      <c r="D7115" s="2" t="str">
        <f>RIGHT(表格1[[#This Row],[年月]],2)</f>
        <v>06</v>
      </c>
      <c r="E7115" s="5">
        <v>10018000</v>
      </c>
      <c r="F7115" s="2" t="str">
        <f>VLOOKUP(TEXT(表格1[[#This Row],[地區]],"00000000"),縣市代碼,2,0)</f>
        <v>新竹市</v>
      </c>
      <c r="G7115" s="2" t="s">
        <v>5</v>
      </c>
      <c r="H7115" s="13">
        <v>109607</v>
      </c>
      <c r="I7115" s="14">
        <v>345946977</v>
      </c>
      <c r="J7115" s="14">
        <f>表格1[[#This Row],[信用卡交易筆數]]/1000</f>
        <v>109.607</v>
      </c>
      <c r="K7115" s="14">
        <f>表格1[[#This Row],[信用卡交易金額'[新臺幣']]]/1000</f>
        <v>345946.97700000001</v>
      </c>
      <c r="L7115" s="14">
        <f>表格1[[#This Row],[信用卡交易金額'[新臺幣']]]/1000000</f>
        <v>345.946977</v>
      </c>
      <c r="M7115" s="14" t="str" cm="1">
        <f t="array" ref="M7115">_xlfn.TEXTJOIN("", TRUE, _xlfn.XLOOKUP(TRUE, VALUE(表格1[[#This Row],[年月]]) &lt;= VALUE($R$8:$R$12), $Q$8:$Q$12)) &amp; "年度"</f>
        <v>2024年度</v>
      </c>
    </row>
    <row r="7116" spans="1:13" x14ac:dyDescent="0.3">
      <c r="A7116" s="2">
        <v>202406</v>
      </c>
      <c r="B7116" s="19">
        <f>DATE(表格1[[#This Row],[年]],表格1[[#This Row],[月]],1)</f>
        <v>45444</v>
      </c>
      <c r="C7116" s="2" t="str">
        <f>LEFT(表格1[[#This Row],[年月]],4)</f>
        <v>2024</v>
      </c>
      <c r="D7116" s="2" t="str">
        <f>RIGHT(表格1[[#This Row],[年月]],2)</f>
        <v>06</v>
      </c>
      <c r="E7116" s="5">
        <v>10018000</v>
      </c>
      <c r="F7116" s="2" t="str">
        <f>VLOOKUP(TEXT(表格1[[#This Row],[地區]],"00000000"),縣市代碼,2,0)</f>
        <v>新竹市</v>
      </c>
      <c r="G7116" s="2" t="s">
        <v>6</v>
      </c>
      <c r="H7116" s="13">
        <v>166450</v>
      </c>
      <c r="I7116" s="14">
        <v>641035264</v>
      </c>
      <c r="J7116" s="14">
        <f>表格1[[#This Row],[信用卡交易筆數]]/1000</f>
        <v>166.45</v>
      </c>
      <c r="K7116" s="14">
        <f>表格1[[#This Row],[信用卡交易金額'[新臺幣']]]/1000</f>
        <v>641035.26399999997</v>
      </c>
      <c r="L7116" s="14">
        <f>表格1[[#This Row],[信用卡交易金額'[新臺幣']]]/1000000</f>
        <v>641.03526399999998</v>
      </c>
      <c r="M7116" s="14" t="str" cm="1">
        <f t="array" ref="M7116">_xlfn.TEXTJOIN("", TRUE, _xlfn.XLOOKUP(TRUE, VALUE(表格1[[#This Row],[年月]]) &lt;= VALUE($R$8:$R$12), $Q$8:$Q$12)) &amp; "年度"</f>
        <v>2024年度</v>
      </c>
    </row>
    <row r="7117" spans="1:13" x14ac:dyDescent="0.3">
      <c r="A7117" s="2">
        <v>202406</v>
      </c>
      <c r="B7117" s="19">
        <f>DATE(表格1[[#This Row],[年]],表格1[[#This Row],[月]],1)</f>
        <v>45444</v>
      </c>
      <c r="C7117" s="2" t="str">
        <f>LEFT(表格1[[#This Row],[年月]],4)</f>
        <v>2024</v>
      </c>
      <c r="D7117" s="2" t="str">
        <f>RIGHT(表格1[[#This Row],[年月]],2)</f>
        <v>06</v>
      </c>
      <c r="E7117" s="5">
        <v>10018000</v>
      </c>
      <c r="F7117" s="2" t="str">
        <f>VLOOKUP(TEXT(表格1[[#This Row],[地區]],"00000000"),縣市代碼,2,0)</f>
        <v>新竹市</v>
      </c>
      <c r="G7117" s="2" t="s">
        <v>7</v>
      </c>
      <c r="H7117" s="13">
        <v>835079</v>
      </c>
      <c r="I7117" s="14">
        <v>1019925571</v>
      </c>
      <c r="J7117" s="14">
        <f>表格1[[#This Row],[信用卡交易筆數]]/1000</f>
        <v>835.07899999999995</v>
      </c>
      <c r="K7117" s="14">
        <f>表格1[[#This Row],[信用卡交易金額'[新臺幣']]]/1000</f>
        <v>1019925.571</v>
      </c>
      <c r="L7117" s="14">
        <f>表格1[[#This Row],[信用卡交易金額'[新臺幣']]]/1000000</f>
        <v>1019.925571</v>
      </c>
      <c r="M7117" s="14" t="str" cm="1">
        <f t="array" ref="M7117">_xlfn.TEXTJOIN("", TRUE, _xlfn.XLOOKUP(TRUE, VALUE(表格1[[#This Row],[年月]]) &lt;= VALUE($R$8:$R$12), $Q$8:$Q$12)) &amp; "年度"</f>
        <v>2024年度</v>
      </c>
    </row>
    <row r="7118" spans="1:13" x14ac:dyDescent="0.3">
      <c r="A7118" s="2">
        <v>202406</v>
      </c>
      <c r="B7118" s="19">
        <f>DATE(表格1[[#This Row],[年]],表格1[[#This Row],[月]],1)</f>
        <v>45444</v>
      </c>
      <c r="C7118" s="2" t="str">
        <f>LEFT(表格1[[#This Row],[年月]],4)</f>
        <v>2024</v>
      </c>
      <c r="D7118" s="2" t="str">
        <f>RIGHT(表格1[[#This Row],[年月]],2)</f>
        <v>06</v>
      </c>
      <c r="E7118" s="5">
        <v>10018000</v>
      </c>
      <c r="F7118" s="2" t="str">
        <f>VLOOKUP(TEXT(表格1[[#This Row],[地區]],"00000000"),縣市代碼,2,0)</f>
        <v>新竹市</v>
      </c>
      <c r="G7118" s="2" t="s">
        <v>8</v>
      </c>
      <c r="H7118" s="13">
        <v>684073</v>
      </c>
      <c r="I7118" s="14">
        <v>1697925035</v>
      </c>
      <c r="J7118" s="14">
        <f>表格1[[#This Row],[信用卡交易筆數]]/1000</f>
        <v>684.07299999999998</v>
      </c>
      <c r="K7118" s="14">
        <f>表格1[[#This Row],[信用卡交易金額'[新臺幣']]]/1000</f>
        <v>1697925.0349999999</v>
      </c>
      <c r="L7118" s="14">
        <f>表格1[[#This Row],[信用卡交易金額'[新臺幣']]]/1000000</f>
        <v>1697.925035</v>
      </c>
      <c r="M7118" s="14" t="str" cm="1">
        <f t="array" ref="M7118">_xlfn.TEXTJOIN("", TRUE, _xlfn.XLOOKUP(TRUE, VALUE(表格1[[#This Row],[年月]]) &lt;= VALUE($R$8:$R$12), $Q$8:$Q$12)) &amp; "年度"</f>
        <v>2024年度</v>
      </c>
    </row>
    <row r="7119" spans="1:13" x14ac:dyDescent="0.3">
      <c r="A7119" s="2">
        <v>202406</v>
      </c>
      <c r="B7119" s="19">
        <f>DATE(表格1[[#This Row],[年]],表格1[[#This Row],[月]],1)</f>
        <v>45444</v>
      </c>
      <c r="C7119" s="2" t="str">
        <f>LEFT(表格1[[#This Row],[年月]],4)</f>
        <v>2024</v>
      </c>
      <c r="D7119" s="2" t="str">
        <f>RIGHT(表格1[[#This Row],[年月]],2)</f>
        <v>06</v>
      </c>
      <c r="E7119" s="5">
        <v>10018000</v>
      </c>
      <c r="F7119" s="2" t="str">
        <f>VLOOKUP(TEXT(表格1[[#This Row],[地區]],"00000000"),縣市代碼,2,0)</f>
        <v>新竹市</v>
      </c>
      <c r="G7119" s="2" t="s">
        <v>9</v>
      </c>
      <c r="H7119" s="13">
        <v>1556646</v>
      </c>
      <c r="I7119" s="14">
        <v>2101170042</v>
      </c>
      <c r="J7119" s="14">
        <f>表格1[[#This Row],[信用卡交易筆數]]/1000</f>
        <v>1556.646</v>
      </c>
      <c r="K7119" s="14">
        <f>表格1[[#This Row],[信用卡交易金額'[新臺幣']]]/1000</f>
        <v>2101170.0419999999</v>
      </c>
      <c r="L7119" s="14">
        <f>表格1[[#This Row],[信用卡交易金額'[新臺幣']]]/1000000</f>
        <v>2101.1700420000002</v>
      </c>
      <c r="M7119" s="14" t="str" cm="1">
        <f t="array" ref="M7119">_xlfn.TEXTJOIN("", TRUE, _xlfn.XLOOKUP(TRUE, VALUE(表格1[[#This Row],[年月]]) &lt;= VALUE($R$8:$R$12), $Q$8:$Q$12)) &amp; "年度"</f>
        <v>2024年度</v>
      </c>
    </row>
    <row r="7120" spans="1:13" x14ac:dyDescent="0.3">
      <c r="A7120" s="2">
        <v>202406</v>
      </c>
      <c r="B7120" s="19">
        <f>DATE(表格1[[#This Row],[年]],表格1[[#This Row],[月]],1)</f>
        <v>45444</v>
      </c>
      <c r="C7120" s="2" t="str">
        <f>LEFT(表格1[[#This Row],[年月]],4)</f>
        <v>2024</v>
      </c>
      <c r="D7120" s="2" t="str">
        <f>RIGHT(表格1[[#This Row],[年月]],2)</f>
        <v>06</v>
      </c>
      <c r="E7120" s="5">
        <v>10018000</v>
      </c>
      <c r="F7120" s="2" t="str">
        <f>VLOOKUP(TEXT(表格1[[#This Row],[地區]],"00000000"),縣市代碼,2,0)</f>
        <v>新竹市</v>
      </c>
      <c r="G7120" s="2" t="s">
        <v>10</v>
      </c>
      <c r="H7120" s="13">
        <v>770640</v>
      </c>
      <c r="I7120" s="14">
        <v>2502714409</v>
      </c>
      <c r="J7120" s="14">
        <f>表格1[[#This Row],[信用卡交易筆數]]/1000</f>
        <v>770.64</v>
      </c>
      <c r="K7120" s="14">
        <f>表格1[[#This Row],[信用卡交易金額'[新臺幣']]]/1000</f>
        <v>2502714.409</v>
      </c>
      <c r="L7120" s="14">
        <f>表格1[[#This Row],[信用卡交易金額'[新臺幣']]]/1000000</f>
        <v>2502.7144090000002</v>
      </c>
      <c r="M7120" s="14" t="str" cm="1">
        <f t="array" ref="M7120">_xlfn.TEXTJOIN("", TRUE, _xlfn.XLOOKUP(TRUE, VALUE(表格1[[#This Row],[年月]]) &lt;= VALUE($R$8:$R$12), $Q$8:$Q$12)) &amp; "年度"</f>
        <v>2024年度</v>
      </c>
    </row>
    <row r="7121" spans="1:13" x14ac:dyDescent="0.3">
      <c r="A7121" s="2">
        <v>202406</v>
      </c>
      <c r="B7121" s="19">
        <f>DATE(表格1[[#This Row],[年]],表格1[[#This Row],[月]],1)</f>
        <v>45444</v>
      </c>
      <c r="C7121" s="2" t="str">
        <f>LEFT(表格1[[#This Row],[年月]],4)</f>
        <v>2024</v>
      </c>
      <c r="D7121" s="2" t="str">
        <f>RIGHT(表格1[[#This Row],[年月]],2)</f>
        <v>06</v>
      </c>
      <c r="E7121" s="5">
        <v>10005000</v>
      </c>
      <c r="F7121" s="2" t="str">
        <f>VLOOKUP(TEXT(表格1[[#This Row],[地區]],"00000000"),縣市代碼,2,0)</f>
        <v>苗栗縣</v>
      </c>
      <c r="G7121" s="2" t="s">
        <v>4</v>
      </c>
      <c r="H7121" s="13">
        <v>1084904</v>
      </c>
      <c r="I7121" s="14">
        <v>488889162</v>
      </c>
      <c r="J7121" s="14">
        <f>表格1[[#This Row],[信用卡交易筆數]]/1000</f>
        <v>1084.904</v>
      </c>
      <c r="K7121" s="14">
        <f>表格1[[#This Row],[信用卡交易金額'[新臺幣']]]/1000</f>
        <v>488889.16200000001</v>
      </c>
      <c r="L7121" s="14">
        <f>表格1[[#This Row],[信用卡交易金額'[新臺幣']]]/1000000</f>
        <v>488.889162</v>
      </c>
      <c r="M7121" s="14" t="str" cm="1">
        <f t="array" ref="M7121">_xlfn.TEXTJOIN("", TRUE, _xlfn.XLOOKUP(TRUE, VALUE(表格1[[#This Row],[年月]]) &lt;= VALUE($R$8:$R$12), $Q$8:$Q$12)) &amp; "年度"</f>
        <v>2024年度</v>
      </c>
    </row>
    <row r="7122" spans="1:13" x14ac:dyDescent="0.3">
      <c r="A7122" s="2">
        <v>202406</v>
      </c>
      <c r="B7122" s="19">
        <f>DATE(表格1[[#This Row],[年]],表格1[[#This Row],[月]],1)</f>
        <v>45444</v>
      </c>
      <c r="C7122" s="2" t="str">
        <f>LEFT(表格1[[#This Row],[年月]],4)</f>
        <v>2024</v>
      </c>
      <c r="D7122" s="2" t="str">
        <f>RIGHT(表格1[[#This Row],[年月]],2)</f>
        <v>06</v>
      </c>
      <c r="E7122" s="5">
        <v>10005000</v>
      </c>
      <c r="F7122" s="2" t="str">
        <f>VLOOKUP(TEXT(表格1[[#This Row],[地區]],"00000000"),縣市代碼,2,0)</f>
        <v>苗栗縣</v>
      </c>
      <c r="G7122" s="2" t="s">
        <v>5</v>
      </c>
      <c r="H7122" s="13">
        <v>73255</v>
      </c>
      <c r="I7122" s="14">
        <v>182591824</v>
      </c>
      <c r="J7122" s="14">
        <f>表格1[[#This Row],[信用卡交易筆數]]/1000</f>
        <v>73.254999999999995</v>
      </c>
      <c r="K7122" s="14">
        <f>表格1[[#This Row],[信用卡交易金額'[新臺幣']]]/1000</f>
        <v>182591.82399999999</v>
      </c>
      <c r="L7122" s="14">
        <f>表格1[[#This Row],[信用卡交易金額'[新臺幣']]]/1000000</f>
        <v>182.591824</v>
      </c>
      <c r="M7122" s="14" t="str" cm="1">
        <f t="array" ref="M7122">_xlfn.TEXTJOIN("", TRUE, _xlfn.XLOOKUP(TRUE, VALUE(表格1[[#This Row],[年月]]) &lt;= VALUE($R$8:$R$12), $Q$8:$Q$12)) &amp; "年度"</f>
        <v>2024年度</v>
      </c>
    </row>
    <row r="7123" spans="1:13" x14ac:dyDescent="0.3">
      <c r="A7123" s="2">
        <v>202406</v>
      </c>
      <c r="B7123" s="19">
        <f>DATE(表格1[[#This Row],[年]],表格1[[#This Row],[月]],1)</f>
        <v>45444</v>
      </c>
      <c r="C7123" s="2" t="str">
        <f>LEFT(表格1[[#This Row],[年月]],4)</f>
        <v>2024</v>
      </c>
      <c r="D7123" s="2" t="str">
        <f>RIGHT(表格1[[#This Row],[年月]],2)</f>
        <v>06</v>
      </c>
      <c r="E7123" s="5">
        <v>10005000</v>
      </c>
      <c r="F7123" s="2" t="str">
        <f>VLOOKUP(TEXT(表格1[[#This Row],[地區]],"00000000"),縣市代碼,2,0)</f>
        <v>苗栗縣</v>
      </c>
      <c r="G7123" s="2" t="s">
        <v>6</v>
      </c>
      <c r="H7123" s="13">
        <v>103797</v>
      </c>
      <c r="I7123" s="14">
        <v>341083589</v>
      </c>
      <c r="J7123" s="14">
        <f>表格1[[#This Row],[信用卡交易筆數]]/1000</f>
        <v>103.797</v>
      </c>
      <c r="K7123" s="14">
        <f>表格1[[#This Row],[信用卡交易金額'[新臺幣']]]/1000</f>
        <v>341083.58899999998</v>
      </c>
      <c r="L7123" s="14">
        <f>表格1[[#This Row],[信用卡交易金額'[新臺幣']]]/1000000</f>
        <v>341.08358900000002</v>
      </c>
      <c r="M7123" s="14" t="str" cm="1">
        <f t="array" ref="M7123">_xlfn.TEXTJOIN("", TRUE, _xlfn.XLOOKUP(TRUE, VALUE(表格1[[#This Row],[年月]]) &lt;= VALUE($R$8:$R$12), $Q$8:$Q$12)) &amp; "年度"</f>
        <v>2024年度</v>
      </c>
    </row>
    <row r="7124" spans="1:13" x14ac:dyDescent="0.3">
      <c r="A7124" s="2">
        <v>202406</v>
      </c>
      <c r="B7124" s="19">
        <f>DATE(表格1[[#This Row],[年]],表格1[[#This Row],[月]],1)</f>
        <v>45444</v>
      </c>
      <c r="C7124" s="2" t="str">
        <f>LEFT(表格1[[#This Row],[年月]],4)</f>
        <v>2024</v>
      </c>
      <c r="D7124" s="2" t="str">
        <f>RIGHT(表格1[[#This Row],[年月]],2)</f>
        <v>06</v>
      </c>
      <c r="E7124" s="5">
        <v>10005000</v>
      </c>
      <c r="F7124" s="2" t="str">
        <f>VLOOKUP(TEXT(表格1[[#This Row],[地區]],"00000000"),縣市代碼,2,0)</f>
        <v>苗栗縣</v>
      </c>
      <c r="G7124" s="2" t="s">
        <v>7</v>
      </c>
      <c r="H7124" s="13">
        <v>634378</v>
      </c>
      <c r="I7124" s="14">
        <v>705674400</v>
      </c>
      <c r="J7124" s="14">
        <f>表格1[[#This Row],[信用卡交易筆數]]/1000</f>
        <v>634.37800000000004</v>
      </c>
      <c r="K7124" s="14">
        <f>表格1[[#This Row],[信用卡交易金額'[新臺幣']]]/1000</f>
        <v>705674.4</v>
      </c>
      <c r="L7124" s="14">
        <f>表格1[[#This Row],[信用卡交易金額'[新臺幣']]]/1000000</f>
        <v>705.67439999999999</v>
      </c>
      <c r="M7124" s="14" t="str" cm="1">
        <f t="array" ref="M7124">_xlfn.TEXTJOIN("", TRUE, _xlfn.XLOOKUP(TRUE, VALUE(表格1[[#This Row],[年月]]) &lt;= VALUE($R$8:$R$12), $Q$8:$Q$12)) &amp; "年度"</f>
        <v>2024年度</v>
      </c>
    </row>
    <row r="7125" spans="1:13" x14ac:dyDescent="0.3">
      <c r="A7125" s="2">
        <v>202406</v>
      </c>
      <c r="B7125" s="19">
        <f>DATE(表格1[[#This Row],[年]],表格1[[#This Row],[月]],1)</f>
        <v>45444</v>
      </c>
      <c r="C7125" s="2" t="str">
        <f>LEFT(表格1[[#This Row],[年月]],4)</f>
        <v>2024</v>
      </c>
      <c r="D7125" s="2" t="str">
        <f>RIGHT(表格1[[#This Row],[年月]],2)</f>
        <v>06</v>
      </c>
      <c r="E7125" s="5">
        <v>10005000</v>
      </c>
      <c r="F7125" s="2" t="str">
        <f>VLOOKUP(TEXT(表格1[[#This Row],[地區]],"00000000"),縣市代碼,2,0)</f>
        <v>苗栗縣</v>
      </c>
      <c r="G7125" s="2" t="s">
        <v>8</v>
      </c>
      <c r="H7125" s="13">
        <v>418147</v>
      </c>
      <c r="I7125" s="14">
        <v>779519292</v>
      </c>
      <c r="J7125" s="14">
        <f>表格1[[#This Row],[信用卡交易筆數]]/1000</f>
        <v>418.14699999999999</v>
      </c>
      <c r="K7125" s="14">
        <f>表格1[[#This Row],[信用卡交易金額'[新臺幣']]]/1000</f>
        <v>779519.29200000002</v>
      </c>
      <c r="L7125" s="14">
        <f>表格1[[#This Row],[信用卡交易金額'[新臺幣']]]/1000000</f>
        <v>779.51929199999995</v>
      </c>
      <c r="M7125" s="14" t="str" cm="1">
        <f t="array" ref="M7125">_xlfn.TEXTJOIN("", TRUE, _xlfn.XLOOKUP(TRUE, VALUE(表格1[[#This Row],[年月]]) &lt;= VALUE($R$8:$R$12), $Q$8:$Q$12)) &amp; "年度"</f>
        <v>2024年度</v>
      </c>
    </row>
    <row r="7126" spans="1:13" x14ac:dyDescent="0.3">
      <c r="A7126" s="2">
        <v>202406</v>
      </c>
      <c r="B7126" s="19">
        <f>DATE(表格1[[#This Row],[年]],表格1[[#This Row],[月]],1)</f>
        <v>45444</v>
      </c>
      <c r="C7126" s="2" t="str">
        <f>LEFT(表格1[[#This Row],[年月]],4)</f>
        <v>2024</v>
      </c>
      <c r="D7126" s="2" t="str">
        <f>RIGHT(表格1[[#This Row],[年月]],2)</f>
        <v>06</v>
      </c>
      <c r="E7126" s="5">
        <v>10005000</v>
      </c>
      <c r="F7126" s="2" t="str">
        <f>VLOOKUP(TEXT(表格1[[#This Row],[地區]],"00000000"),縣市代碼,2,0)</f>
        <v>苗栗縣</v>
      </c>
      <c r="G7126" s="2" t="s">
        <v>9</v>
      </c>
      <c r="H7126" s="13">
        <v>869899</v>
      </c>
      <c r="I7126" s="14">
        <v>1077630412</v>
      </c>
      <c r="J7126" s="14">
        <f>表格1[[#This Row],[信用卡交易筆數]]/1000</f>
        <v>869.899</v>
      </c>
      <c r="K7126" s="14">
        <f>表格1[[#This Row],[信用卡交易金額'[新臺幣']]]/1000</f>
        <v>1077630.412</v>
      </c>
      <c r="L7126" s="14">
        <f>表格1[[#This Row],[信用卡交易金額'[新臺幣']]]/1000000</f>
        <v>1077.630412</v>
      </c>
      <c r="M7126" s="14" t="str" cm="1">
        <f t="array" ref="M7126">_xlfn.TEXTJOIN("", TRUE, _xlfn.XLOOKUP(TRUE, VALUE(表格1[[#This Row],[年月]]) &lt;= VALUE($R$8:$R$12), $Q$8:$Q$12)) &amp; "年度"</f>
        <v>2024年度</v>
      </c>
    </row>
    <row r="7127" spans="1:13" x14ac:dyDescent="0.3">
      <c r="A7127" s="2">
        <v>202406</v>
      </c>
      <c r="B7127" s="19">
        <f>DATE(表格1[[#This Row],[年]],表格1[[#This Row],[月]],1)</f>
        <v>45444</v>
      </c>
      <c r="C7127" s="2" t="str">
        <f>LEFT(表格1[[#This Row],[年月]],4)</f>
        <v>2024</v>
      </c>
      <c r="D7127" s="2" t="str">
        <f>RIGHT(表格1[[#This Row],[年月]],2)</f>
        <v>06</v>
      </c>
      <c r="E7127" s="5">
        <v>10005000</v>
      </c>
      <c r="F7127" s="2" t="str">
        <f>VLOOKUP(TEXT(表格1[[#This Row],[地區]],"00000000"),縣市代碼,2,0)</f>
        <v>苗栗縣</v>
      </c>
      <c r="G7127" s="2" t="s">
        <v>10</v>
      </c>
      <c r="H7127" s="13">
        <v>505464</v>
      </c>
      <c r="I7127" s="14">
        <v>1289886778</v>
      </c>
      <c r="J7127" s="14">
        <f>表格1[[#This Row],[信用卡交易筆數]]/1000</f>
        <v>505.464</v>
      </c>
      <c r="K7127" s="14">
        <f>表格1[[#This Row],[信用卡交易金額'[新臺幣']]]/1000</f>
        <v>1289886.7779999999</v>
      </c>
      <c r="L7127" s="14">
        <f>表格1[[#This Row],[信用卡交易金額'[新臺幣']]]/1000000</f>
        <v>1289.886778</v>
      </c>
      <c r="M7127" s="14" t="str" cm="1">
        <f t="array" ref="M7127">_xlfn.TEXTJOIN("", TRUE, _xlfn.XLOOKUP(TRUE, VALUE(表格1[[#This Row],[年月]]) &lt;= VALUE($R$8:$R$12), $Q$8:$Q$12)) &amp; "年度"</f>
        <v>2024年度</v>
      </c>
    </row>
    <row r="7128" spans="1:13" x14ac:dyDescent="0.3">
      <c r="A7128" s="2">
        <v>202406</v>
      </c>
      <c r="B7128" s="19">
        <f>DATE(表格1[[#This Row],[年]],表格1[[#This Row],[月]],1)</f>
        <v>45444</v>
      </c>
      <c r="C7128" s="2" t="str">
        <f>LEFT(表格1[[#This Row],[年月]],4)</f>
        <v>2024</v>
      </c>
      <c r="D7128" s="2" t="str">
        <f>RIGHT(表格1[[#This Row],[年月]],2)</f>
        <v>06</v>
      </c>
      <c r="E7128" s="5">
        <v>66000000</v>
      </c>
      <c r="F7128" s="2" t="str">
        <f>VLOOKUP(TEXT(表格1[[#This Row],[地區]],"00000000"),縣市代碼,2,0)</f>
        <v>臺中市</v>
      </c>
      <c r="G7128" s="2" t="s">
        <v>4</v>
      </c>
      <c r="H7128" s="13">
        <v>9808797</v>
      </c>
      <c r="I7128" s="14">
        <v>4984081623</v>
      </c>
      <c r="J7128" s="14">
        <f>表格1[[#This Row],[信用卡交易筆數]]/1000</f>
        <v>9808.7970000000005</v>
      </c>
      <c r="K7128" s="14">
        <f>表格1[[#This Row],[信用卡交易金額'[新臺幣']]]/1000</f>
        <v>4984081.6229999997</v>
      </c>
      <c r="L7128" s="14">
        <f>表格1[[#This Row],[信用卡交易金額'[新臺幣']]]/1000000</f>
        <v>4984.081623</v>
      </c>
      <c r="M7128" s="14" t="str" cm="1">
        <f t="array" ref="M7128">_xlfn.TEXTJOIN("", TRUE, _xlfn.XLOOKUP(TRUE, VALUE(表格1[[#This Row],[年月]]) &lt;= VALUE($R$8:$R$12), $Q$8:$Q$12)) &amp; "年度"</f>
        <v>2024年度</v>
      </c>
    </row>
    <row r="7129" spans="1:13" x14ac:dyDescent="0.3">
      <c r="A7129" s="2">
        <v>202406</v>
      </c>
      <c r="B7129" s="19">
        <f>DATE(表格1[[#This Row],[年]],表格1[[#This Row],[月]],1)</f>
        <v>45444</v>
      </c>
      <c r="C7129" s="2" t="str">
        <f>LEFT(表格1[[#This Row],[年月]],4)</f>
        <v>2024</v>
      </c>
      <c r="D7129" s="2" t="str">
        <f>RIGHT(表格1[[#This Row],[年月]],2)</f>
        <v>06</v>
      </c>
      <c r="E7129" s="5">
        <v>66000000</v>
      </c>
      <c r="F7129" s="2" t="str">
        <f>VLOOKUP(TEXT(表格1[[#This Row],[地區]],"00000000"),縣市代碼,2,0)</f>
        <v>臺中市</v>
      </c>
      <c r="G7129" s="2" t="s">
        <v>5</v>
      </c>
      <c r="H7129" s="13">
        <v>597418</v>
      </c>
      <c r="I7129" s="14">
        <v>1790185635</v>
      </c>
      <c r="J7129" s="14">
        <f>表格1[[#This Row],[信用卡交易筆數]]/1000</f>
        <v>597.41800000000001</v>
      </c>
      <c r="K7129" s="14">
        <f>表格1[[#This Row],[信用卡交易金額'[新臺幣']]]/1000</f>
        <v>1790185.635</v>
      </c>
      <c r="L7129" s="14">
        <f>表格1[[#This Row],[信用卡交易金額'[新臺幣']]]/1000000</f>
        <v>1790.185635</v>
      </c>
      <c r="M7129" s="14" t="str" cm="1">
        <f t="array" ref="M7129">_xlfn.TEXTJOIN("", TRUE, _xlfn.XLOOKUP(TRUE, VALUE(表格1[[#This Row],[年月]]) &lt;= VALUE($R$8:$R$12), $Q$8:$Q$12)) &amp; "年度"</f>
        <v>2024年度</v>
      </c>
    </row>
    <row r="7130" spans="1:13" x14ac:dyDescent="0.3">
      <c r="A7130" s="2">
        <v>202406</v>
      </c>
      <c r="B7130" s="19">
        <f>DATE(表格1[[#This Row],[年]],表格1[[#This Row],[月]],1)</f>
        <v>45444</v>
      </c>
      <c r="C7130" s="2" t="str">
        <f>LEFT(表格1[[#This Row],[年月]],4)</f>
        <v>2024</v>
      </c>
      <c r="D7130" s="2" t="str">
        <f>RIGHT(表格1[[#This Row],[年月]],2)</f>
        <v>06</v>
      </c>
      <c r="E7130" s="5">
        <v>66000000</v>
      </c>
      <c r="F7130" s="2" t="str">
        <f>VLOOKUP(TEXT(表格1[[#This Row],[地區]],"00000000"),縣市代碼,2,0)</f>
        <v>臺中市</v>
      </c>
      <c r="G7130" s="2" t="s">
        <v>6</v>
      </c>
      <c r="H7130" s="13">
        <v>822483</v>
      </c>
      <c r="I7130" s="14">
        <v>2854275078</v>
      </c>
      <c r="J7130" s="14">
        <f>表格1[[#This Row],[信用卡交易筆數]]/1000</f>
        <v>822.48299999999995</v>
      </c>
      <c r="K7130" s="14">
        <f>表格1[[#This Row],[信用卡交易金額'[新臺幣']]]/1000</f>
        <v>2854275.0780000002</v>
      </c>
      <c r="L7130" s="14">
        <f>表格1[[#This Row],[信用卡交易金額'[新臺幣']]]/1000000</f>
        <v>2854.2750780000001</v>
      </c>
      <c r="M7130" s="14" t="str" cm="1">
        <f t="array" ref="M7130">_xlfn.TEXTJOIN("", TRUE, _xlfn.XLOOKUP(TRUE, VALUE(表格1[[#This Row],[年月]]) &lt;= VALUE($R$8:$R$12), $Q$8:$Q$12)) &amp; "年度"</f>
        <v>2024年度</v>
      </c>
    </row>
    <row r="7131" spans="1:13" x14ac:dyDescent="0.3">
      <c r="A7131" s="2">
        <v>202406</v>
      </c>
      <c r="B7131" s="19">
        <f>DATE(表格1[[#This Row],[年]],表格1[[#This Row],[月]],1)</f>
        <v>45444</v>
      </c>
      <c r="C7131" s="2" t="str">
        <f>LEFT(表格1[[#This Row],[年月]],4)</f>
        <v>2024</v>
      </c>
      <c r="D7131" s="2" t="str">
        <f>RIGHT(表格1[[#This Row],[年月]],2)</f>
        <v>06</v>
      </c>
      <c r="E7131" s="5">
        <v>66000000</v>
      </c>
      <c r="F7131" s="2" t="str">
        <f>VLOOKUP(TEXT(表格1[[#This Row],[地區]],"00000000"),縣市代碼,2,0)</f>
        <v>臺中市</v>
      </c>
      <c r="G7131" s="2" t="s">
        <v>7</v>
      </c>
      <c r="H7131" s="13">
        <v>4591567</v>
      </c>
      <c r="I7131" s="14">
        <v>5208800070</v>
      </c>
      <c r="J7131" s="14">
        <f>表格1[[#This Row],[信用卡交易筆數]]/1000</f>
        <v>4591.567</v>
      </c>
      <c r="K7131" s="14">
        <f>表格1[[#This Row],[信用卡交易金額'[新臺幣']]]/1000</f>
        <v>5208800.07</v>
      </c>
      <c r="L7131" s="14">
        <f>表格1[[#This Row],[信用卡交易金額'[新臺幣']]]/1000000</f>
        <v>5208.8000700000002</v>
      </c>
      <c r="M7131" s="14" t="str" cm="1">
        <f t="array" ref="M7131">_xlfn.TEXTJOIN("", TRUE, _xlfn.XLOOKUP(TRUE, VALUE(表格1[[#This Row],[年月]]) &lt;= VALUE($R$8:$R$12), $Q$8:$Q$12)) &amp; "年度"</f>
        <v>2024年度</v>
      </c>
    </row>
    <row r="7132" spans="1:13" x14ac:dyDescent="0.3">
      <c r="A7132" s="2">
        <v>202406</v>
      </c>
      <c r="B7132" s="19">
        <f>DATE(表格1[[#This Row],[年]],表格1[[#This Row],[月]],1)</f>
        <v>45444</v>
      </c>
      <c r="C7132" s="2" t="str">
        <f>LEFT(表格1[[#This Row],[年月]],4)</f>
        <v>2024</v>
      </c>
      <c r="D7132" s="2" t="str">
        <f>RIGHT(表格1[[#This Row],[年月]],2)</f>
        <v>06</v>
      </c>
      <c r="E7132" s="5">
        <v>66000000</v>
      </c>
      <c r="F7132" s="2" t="str">
        <f>VLOOKUP(TEXT(表格1[[#This Row],[地區]],"00000000"),縣市代碼,2,0)</f>
        <v>臺中市</v>
      </c>
      <c r="G7132" s="2" t="s">
        <v>8</v>
      </c>
      <c r="H7132" s="13">
        <v>3232400</v>
      </c>
      <c r="I7132" s="14">
        <v>7297398290</v>
      </c>
      <c r="J7132" s="14">
        <f>表格1[[#This Row],[信用卡交易筆數]]/1000</f>
        <v>3232.4</v>
      </c>
      <c r="K7132" s="14">
        <f>表格1[[#This Row],[信用卡交易金額'[新臺幣']]]/1000</f>
        <v>7297398.29</v>
      </c>
      <c r="L7132" s="14">
        <f>表格1[[#This Row],[信用卡交易金額'[新臺幣']]]/1000000</f>
        <v>7297.3982900000001</v>
      </c>
      <c r="M7132" s="14" t="str" cm="1">
        <f t="array" ref="M7132">_xlfn.TEXTJOIN("", TRUE, _xlfn.XLOOKUP(TRUE, VALUE(表格1[[#This Row],[年月]]) &lt;= VALUE($R$8:$R$12), $Q$8:$Q$12)) &amp; "年度"</f>
        <v>2024年度</v>
      </c>
    </row>
    <row r="7133" spans="1:13" x14ac:dyDescent="0.3">
      <c r="A7133" s="2">
        <v>202406</v>
      </c>
      <c r="B7133" s="19">
        <f>DATE(表格1[[#This Row],[年]],表格1[[#This Row],[月]],1)</f>
        <v>45444</v>
      </c>
      <c r="C7133" s="2" t="str">
        <f>LEFT(表格1[[#This Row],[年月]],4)</f>
        <v>2024</v>
      </c>
      <c r="D7133" s="2" t="str">
        <f>RIGHT(表格1[[#This Row],[年月]],2)</f>
        <v>06</v>
      </c>
      <c r="E7133" s="5">
        <v>66000000</v>
      </c>
      <c r="F7133" s="2" t="str">
        <f>VLOOKUP(TEXT(表格1[[#This Row],[地區]],"00000000"),縣市代碼,2,0)</f>
        <v>臺中市</v>
      </c>
      <c r="G7133" s="2" t="s">
        <v>9</v>
      </c>
      <c r="H7133" s="13">
        <v>7444512</v>
      </c>
      <c r="I7133" s="14">
        <v>9603131149</v>
      </c>
      <c r="J7133" s="14">
        <f>表格1[[#This Row],[信用卡交易筆數]]/1000</f>
        <v>7444.5119999999997</v>
      </c>
      <c r="K7133" s="14">
        <f>表格1[[#This Row],[信用卡交易金額'[新臺幣']]]/1000</f>
        <v>9603131.1490000002</v>
      </c>
      <c r="L7133" s="14">
        <f>表格1[[#This Row],[信用卡交易金額'[新臺幣']]]/1000000</f>
        <v>9603.1311490000007</v>
      </c>
      <c r="M7133" s="14" t="str" cm="1">
        <f t="array" ref="M7133">_xlfn.TEXTJOIN("", TRUE, _xlfn.XLOOKUP(TRUE, VALUE(表格1[[#This Row],[年月]]) &lt;= VALUE($R$8:$R$12), $Q$8:$Q$12)) &amp; "年度"</f>
        <v>2024年度</v>
      </c>
    </row>
    <row r="7134" spans="1:13" x14ac:dyDescent="0.3">
      <c r="A7134" s="2">
        <v>202406</v>
      </c>
      <c r="B7134" s="19">
        <f>DATE(表格1[[#This Row],[年]],表格1[[#This Row],[月]],1)</f>
        <v>45444</v>
      </c>
      <c r="C7134" s="2" t="str">
        <f>LEFT(表格1[[#This Row],[年月]],4)</f>
        <v>2024</v>
      </c>
      <c r="D7134" s="2" t="str">
        <f>RIGHT(表格1[[#This Row],[年月]],2)</f>
        <v>06</v>
      </c>
      <c r="E7134" s="5">
        <v>66000000</v>
      </c>
      <c r="F7134" s="2" t="str">
        <f>VLOOKUP(TEXT(表格1[[#This Row],[地區]],"00000000"),縣市代碼,2,0)</f>
        <v>臺中市</v>
      </c>
      <c r="G7134" s="2" t="s">
        <v>10</v>
      </c>
      <c r="H7134" s="13">
        <v>3651756</v>
      </c>
      <c r="I7134" s="14">
        <v>11493904730</v>
      </c>
      <c r="J7134" s="14">
        <f>表格1[[#This Row],[信用卡交易筆數]]/1000</f>
        <v>3651.7559999999999</v>
      </c>
      <c r="K7134" s="14">
        <f>表格1[[#This Row],[信用卡交易金額'[新臺幣']]]/1000</f>
        <v>11493904.73</v>
      </c>
      <c r="L7134" s="14">
        <f>表格1[[#This Row],[信用卡交易金額'[新臺幣']]]/1000000</f>
        <v>11493.90473</v>
      </c>
      <c r="M7134" s="14" t="str" cm="1">
        <f t="array" ref="M7134">_xlfn.TEXTJOIN("", TRUE, _xlfn.XLOOKUP(TRUE, VALUE(表格1[[#This Row],[年月]]) &lt;= VALUE($R$8:$R$12), $Q$8:$Q$12)) &amp; "年度"</f>
        <v>2024年度</v>
      </c>
    </row>
    <row r="7135" spans="1:13" x14ac:dyDescent="0.3">
      <c r="A7135" s="2">
        <v>202406</v>
      </c>
      <c r="B7135" s="19">
        <f>DATE(表格1[[#This Row],[年]],表格1[[#This Row],[月]],1)</f>
        <v>45444</v>
      </c>
      <c r="C7135" s="2" t="str">
        <f>LEFT(表格1[[#This Row],[年月]],4)</f>
        <v>2024</v>
      </c>
      <c r="D7135" s="2" t="str">
        <f>RIGHT(表格1[[#This Row],[年月]],2)</f>
        <v>06</v>
      </c>
      <c r="E7135" s="5">
        <v>10007000</v>
      </c>
      <c r="F7135" s="2" t="str">
        <f>VLOOKUP(TEXT(表格1[[#This Row],[地區]],"00000000"),縣市代碼,2,0)</f>
        <v>彰化縣</v>
      </c>
      <c r="G7135" s="2" t="s">
        <v>4</v>
      </c>
      <c r="H7135" s="13">
        <v>2186160</v>
      </c>
      <c r="I7135" s="14">
        <v>1033178045</v>
      </c>
      <c r="J7135" s="14">
        <f>表格1[[#This Row],[信用卡交易筆數]]/1000</f>
        <v>2186.16</v>
      </c>
      <c r="K7135" s="14">
        <f>表格1[[#This Row],[信用卡交易金額'[新臺幣']]]/1000</f>
        <v>1033178.045</v>
      </c>
      <c r="L7135" s="14">
        <f>表格1[[#This Row],[信用卡交易金額'[新臺幣']]]/1000000</f>
        <v>1033.1780450000001</v>
      </c>
      <c r="M7135" s="14" t="str" cm="1">
        <f t="array" ref="M7135">_xlfn.TEXTJOIN("", TRUE, _xlfn.XLOOKUP(TRUE, VALUE(表格1[[#This Row],[年月]]) &lt;= VALUE($R$8:$R$12), $Q$8:$Q$12)) &amp; "年度"</f>
        <v>2024年度</v>
      </c>
    </row>
    <row r="7136" spans="1:13" x14ac:dyDescent="0.3">
      <c r="A7136" s="2">
        <v>202406</v>
      </c>
      <c r="B7136" s="19">
        <f>DATE(表格1[[#This Row],[年]],表格1[[#This Row],[月]],1)</f>
        <v>45444</v>
      </c>
      <c r="C7136" s="2" t="str">
        <f>LEFT(表格1[[#This Row],[年月]],4)</f>
        <v>2024</v>
      </c>
      <c r="D7136" s="2" t="str">
        <f>RIGHT(表格1[[#This Row],[年月]],2)</f>
        <v>06</v>
      </c>
      <c r="E7136" s="5">
        <v>10007000</v>
      </c>
      <c r="F7136" s="2" t="str">
        <f>VLOOKUP(TEXT(表格1[[#This Row],[地區]],"00000000"),縣市代碼,2,0)</f>
        <v>彰化縣</v>
      </c>
      <c r="G7136" s="2" t="s">
        <v>5</v>
      </c>
      <c r="H7136" s="13">
        <v>164839</v>
      </c>
      <c r="I7136" s="14">
        <v>400425374</v>
      </c>
      <c r="J7136" s="14">
        <f>表格1[[#This Row],[信用卡交易筆數]]/1000</f>
        <v>164.839</v>
      </c>
      <c r="K7136" s="14">
        <f>表格1[[#This Row],[信用卡交易金額'[新臺幣']]]/1000</f>
        <v>400425.37400000001</v>
      </c>
      <c r="L7136" s="14">
        <f>表格1[[#This Row],[信用卡交易金額'[新臺幣']]]/1000000</f>
        <v>400.42537399999998</v>
      </c>
      <c r="M7136" s="14" t="str" cm="1">
        <f t="array" ref="M7136">_xlfn.TEXTJOIN("", TRUE, _xlfn.XLOOKUP(TRUE, VALUE(表格1[[#This Row],[年月]]) &lt;= VALUE($R$8:$R$12), $Q$8:$Q$12)) &amp; "年度"</f>
        <v>2024年度</v>
      </c>
    </row>
    <row r="7137" spans="1:13" x14ac:dyDescent="0.3">
      <c r="A7137" s="2">
        <v>202406</v>
      </c>
      <c r="B7137" s="19">
        <f>DATE(表格1[[#This Row],[年]],表格1[[#This Row],[月]],1)</f>
        <v>45444</v>
      </c>
      <c r="C7137" s="2" t="str">
        <f>LEFT(表格1[[#This Row],[年月]],4)</f>
        <v>2024</v>
      </c>
      <c r="D7137" s="2" t="str">
        <f>RIGHT(表格1[[#This Row],[年月]],2)</f>
        <v>06</v>
      </c>
      <c r="E7137" s="5">
        <v>10007000</v>
      </c>
      <c r="F7137" s="2" t="str">
        <f>VLOOKUP(TEXT(表格1[[#This Row],[地區]],"00000000"),縣市代碼,2,0)</f>
        <v>彰化縣</v>
      </c>
      <c r="G7137" s="2" t="s">
        <v>6</v>
      </c>
      <c r="H7137" s="13">
        <v>213574</v>
      </c>
      <c r="I7137" s="14">
        <v>663625630</v>
      </c>
      <c r="J7137" s="14">
        <f>表格1[[#This Row],[信用卡交易筆數]]/1000</f>
        <v>213.57400000000001</v>
      </c>
      <c r="K7137" s="14">
        <f>表格1[[#This Row],[信用卡交易金額'[新臺幣']]]/1000</f>
        <v>663625.63</v>
      </c>
      <c r="L7137" s="14">
        <f>表格1[[#This Row],[信用卡交易金額'[新臺幣']]]/1000000</f>
        <v>663.62563</v>
      </c>
      <c r="M7137" s="14" t="str" cm="1">
        <f t="array" ref="M7137">_xlfn.TEXTJOIN("", TRUE, _xlfn.XLOOKUP(TRUE, VALUE(表格1[[#This Row],[年月]]) &lt;= VALUE($R$8:$R$12), $Q$8:$Q$12)) &amp; "年度"</f>
        <v>2024年度</v>
      </c>
    </row>
    <row r="7138" spans="1:13" x14ac:dyDescent="0.3">
      <c r="A7138" s="2">
        <v>202406</v>
      </c>
      <c r="B7138" s="19">
        <f>DATE(表格1[[#This Row],[年]],表格1[[#This Row],[月]],1)</f>
        <v>45444</v>
      </c>
      <c r="C7138" s="2" t="str">
        <f>LEFT(表格1[[#This Row],[年月]],4)</f>
        <v>2024</v>
      </c>
      <c r="D7138" s="2" t="str">
        <f>RIGHT(表格1[[#This Row],[年月]],2)</f>
        <v>06</v>
      </c>
      <c r="E7138" s="5">
        <v>10007000</v>
      </c>
      <c r="F7138" s="2" t="str">
        <f>VLOOKUP(TEXT(表格1[[#This Row],[地區]],"00000000"),縣市代碼,2,0)</f>
        <v>彰化縣</v>
      </c>
      <c r="G7138" s="2" t="s">
        <v>7</v>
      </c>
      <c r="H7138" s="13">
        <v>1291118</v>
      </c>
      <c r="I7138" s="14">
        <v>1483525617</v>
      </c>
      <c r="J7138" s="14">
        <f>表格1[[#This Row],[信用卡交易筆數]]/1000</f>
        <v>1291.1179999999999</v>
      </c>
      <c r="K7138" s="14">
        <f>表格1[[#This Row],[信用卡交易金額'[新臺幣']]]/1000</f>
        <v>1483525.6170000001</v>
      </c>
      <c r="L7138" s="14">
        <f>表格1[[#This Row],[信用卡交易金額'[新臺幣']]]/1000000</f>
        <v>1483.525617</v>
      </c>
      <c r="M7138" s="14" t="str" cm="1">
        <f t="array" ref="M7138">_xlfn.TEXTJOIN("", TRUE, _xlfn.XLOOKUP(TRUE, VALUE(表格1[[#This Row],[年月]]) &lt;= VALUE($R$8:$R$12), $Q$8:$Q$12)) &amp; "年度"</f>
        <v>2024年度</v>
      </c>
    </row>
    <row r="7139" spans="1:13" x14ac:dyDescent="0.3">
      <c r="A7139" s="2">
        <v>202406</v>
      </c>
      <c r="B7139" s="19">
        <f>DATE(表格1[[#This Row],[年]],表格1[[#This Row],[月]],1)</f>
        <v>45444</v>
      </c>
      <c r="C7139" s="2" t="str">
        <f>LEFT(表格1[[#This Row],[年月]],4)</f>
        <v>2024</v>
      </c>
      <c r="D7139" s="2" t="str">
        <f>RIGHT(表格1[[#This Row],[年月]],2)</f>
        <v>06</v>
      </c>
      <c r="E7139" s="5">
        <v>10007000</v>
      </c>
      <c r="F7139" s="2" t="str">
        <f>VLOOKUP(TEXT(表格1[[#This Row],[地區]],"00000000"),縣市代碼,2,0)</f>
        <v>彰化縣</v>
      </c>
      <c r="G7139" s="2" t="s">
        <v>8</v>
      </c>
      <c r="H7139" s="13">
        <v>809790</v>
      </c>
      <c r="I7139" s="14">
        <v>1585313667</v>
      </c>
      <c r="J7139" s="14">
        <f>表格1[[#This Row],[信用卡交易筆數]]/1000</f>
        <v>809.79</v>
      </c>
      <c r="K7139" s="14">
        <f>表格1[[#This Row],[信用卡交易金額'[新臺幣']]]/1000</f>
        <v>1585313.6669999999</v>
      </c>
      <c r="L7139" s="14">
        <f>表格1[[#This Row],[信用卡交易金額'[新臺幣']]]/1000000</f>
        <v>1585.3136669999999</v>
      </c>
      <c r="M7139" s="14" t="str" cm="1">
        <f t="array" ref="M7139">_xlfn.TEXTJOIN("", TRUE, _xlfn.XLOOKUP(TRUE, VALUE(表格1[[#This Row],[年月]]) &lt;= VALUE($R$8:$R$12), $Q$8:$Q$12)) &amp; "年度"</f>
        <v>2024年度</v>
      </c>
    </row>
    <row r="7140" spans="1:13" x14ac:dyDescent="0.3">
      <c r="A7140" s="2">
        <v>202406</v>
      </c>
      <c r="B7140" s="19">
        <f>DATE(表格1[[#This Row],[年]],表格1[[#This Row],[月]],1)</f>
        <v>45444</v>
      </c>
      <c r="C7140" s="2" t="str">
        <f>LEFT(表格1[[#This Row],[年月]],4)</f>
        <v>2024</v>
      </c>
      <c r="D7140" s="2" t="str">
        <f>RIGHT(表格1[[#This Row],[年月]],2)</f>
        <v>06</v>
      </c>
      <c r="E7140" s="5">
        <v>10007000</v>
      </c>
      <c r="F7140" s="2" t="str">
        <f>VLOOKUP(TEXT(表格1[[#This Row],[地區]],"00000000"),縣市代碼,2,0)</f>
        <v>彰化縣</v>
      </c>
      <c r="G7140" s="2" t="s">
        <v>9</v>
      </c>
      <c r="H7140" s="13">
        <v>1804843</v>
      </c>
      <c r="I7140" s="14">
        <v>2152987042</v>
      </c>
      <c r="J7140" s="14">
        <f>表格1[[#This Row],[信用卡交易筆數]]/1000</f>
        <v>1804.8430000000001</v>
      </c>
      <c r="K7140" s="14">
        <f>表格1[[#This Row],[信用卡交易金額'[新臺幣']]]/1000</f>
        <v>2152987.0419999999</v>
      </c>
      <c r="L7140" s="14">
        <f>表格1[[#This Row],[信用卡交易金額'[新臺幣']]]/1000000</f>
        <v>2152.9870420000002</v>
      </c>
      <c r="M7140" s="14" t="str" cm="1">
        <f t="array" ref="M7140">_xlfn.TEXTJOIN("", TRUE, _xlfn.XLOOKUP(TRUE, VALUE(表格1[[#This Row],[年月]]) &lt;= VALUE($R$8:$R$12), $Q$8:$Q$12)) &amp; "年度"</f>
        <v>2024年度</v>
      </c>
    </row>
    <row r="7141" spans="1:13" x14ac:dyDescent="0.3">
      <c r="A7141" s="2">
        <v>202406</v>
      </c>
      <c r="B7141" s="19">
        <f>DATE(表格1[[#This Row],[年]],表格1[[#This Row],[月]],1)</f>
        <v>45444</v>
      </c>
      <c r="C7141" s="2" t="str">
        <f>LEFT(表格1[[#This Row],[年月]],4)</f>
        <v>2024</v>
      </c>
      <c r="D7141" s="2" t="str">
        <f>RIGHT(表格1[[#This Row],[年月]],2)</f>
        <v>06</v>
      </c>
      <c r="E7141" s="5">
        <v>10007000</v>
      </c>
      <c r="F7141" s="2" t="str">
        <f>VLOOKUP(TEXT(表格1[[#This Row],[地區]],"00000000"),縣市代碼,2,0)</f>
        <v>彰化縣</v>
      </c>
      <c r="G7141" s="2" t="s">
        <v>10</v>
      </c>
      <c r="H7141" s="13">
        <v>994927</v>
      </c>
      <c r="I7141" s="14">
        <v>3020904402</v>
      </c>
      <c r="J7141" s="14">
        <f>表格1[[#This Row],[信用卡交易筆數]]/1000</f>
        <v>994.92700000000002</v>
      </c>
      <c r="K7141" s="14">
        <f>表格1[[#This Row],[信用卡交易金額'[新臺幣']]]/1000</f>
        <v>3020904.4019999998</v>
      </c>
      <c r="L7141" s="14">
        <f>表格1[[#This Row],[信用卡交易金額'[新臺幣']]]/1000000</f>
        <v>3020.9044020000001</v>
      </c>
      <c r="M7141" s="14" t="str" cm="1">
        <f t="array" ref="M7141">_xlfn.TEXTJOIN("", TRUE, _xlfn.XLOOKUP(TRUE, VALUE(表格1[[#This Row],[年月]]) &lt;= VALUE($R$8:$R$12), $Q$8:$Q$12)) &amp; "年度"</f>
        <v>2024年度</v>
      </c>
    </row>
    <row r="7142" spans="1:13" x14ac:dyDescent="0.3">
      <c r="A7142" s="2">
        <v>202406</v>
      </c>
      <c r="B7142" s="19">
        <f>DATE(表格1[[#This Row],[年]],表格1[[#This Row],[月]],1)</f>
        <v>45444</v>
      </c>
      <c r="C7142" s="2" t="str">
        <f>LEFT(表格1[[#This Row],[年月]],4)</f>
        <v>2024</v>
      </c>
      <c r="D7142" s="2" t="str">
        <f>RIGHT(表格1[[#This Row],[年月]],2)</f>
        <v>06</v>
      </c>
      <c r="E7142" s="5">
        <v>10008000</v>
      </c>
      <c r="F7142" s="2" t="str">
        <f>VLOOKUP(TEXT(表格1[[#This Row],[地區]],"00000000"),縣市代碼,2,0)</f>
        <v>南投縣</v>
      </c>
      <c r="G7142" s="2" t="s">
        <v>4</v>
      </c>
      <c r="H7142" s="13">
        <v>702298</v>
      </c>
      <c r="I7142" s="14">
        <v>322793551</v>
      </c>
      <c r="J7142" s="14">
        <f>表格1[[#This Row],[信用卡交易筆數]]/1000</f>
        <v>702.298</v>
      </c>
      <c r="K7142" s="14">
        <f>表格1[[#This Row],[信用卡交易金額'[新臺幣']]]/1000</f>
        <v>322793.55099999998</v>
      </c>
      <c r="L7142" s="14">
        <f>表格1[[#This Row],[信用卡交易金額'[新臺幣']]]/1000000</f>
        <v>322.79355099999998</v>
      </c>
      <c r="M7142" s="14" t="str" cm="1">
        <f t="array" ref="M7142">_xlfn.TEXTJOIN("", TRUE, _xlfn.XLOOKUP(TRUE, VALUE(表格1[[#This Row],[年月]]) &lt;= VALUE($R$8:$R$12), $Q$8:$Q$12)) &amp; "年度"</f>
        <v>2024年度</v>
      </c>
    </row>
    <row r="7143" spans="1:13" x14ac:dyDescent="0.3">
      <c r="A7143" s="2">
        <v>202406</v>
      </c>
      <c r="B7143" s="19">
        <f>DATE(表格1[[#This Row],[年]],表格1[[#This Row],[月]],1)</f>
        <v>45444</v>
      </c>
      <c r="C7143" s="2" t="str">
        <f>LEFT(表格1[[#This Row],[年月]],4)</f>
        <v>2024</v>
      </c>
      <c r="D7143" s="2" t="str">
        <f>RIGHT(表格1[[#This Row],[年月]],2)</f>
        <v>06</v>
      </c>
      <c r="E7143" s="5">
        <v>10008000</v>
      </c>
      <c r="F7143" s="2" t="str">
        <f>VLOOKUP(TEXT(表格1[[#This Row],[地區]],"00000000"),縣市代碼,2,0)</f>
        <v>南投縣</v>
      </c>
      <c r="G7143" s="2" t="s">
        <v>5</v>
      </c>
      <c r="H7143" s="13">
        <v>52795</v>
      </c>
      <c r="I7143" s="14">
        <v>123036213</v>
      </c>
      <c r="J7143" s="14">
        <f>表格1[[#This Row],[信用卡交易筆數]]/1000</f>
        <v>52.795000000000002</v>
      </c>
      <c r="K7143" s="14">
        <f>表格1[[#This Row],[信用卡交易金額'[新臺幣']]]/1000</f>
        <v>123036.213</v>
      </c>
      <c r="L7143" s="14">
        <f>表格1[[#This Row],[信用卡交易金額'[新臺幣']]]/1000000</f>
        <v>123.036213</v>
      </c>
      <c r="M7143" s="14" t="str" cm="1">
        <f t="array" ref="M7143">_xlfn.TEXTJOIN("", TRUE, _xlfn.XLOOKUP(TRUE, VALUE(表格1[[#This Row],[年月]]) &lt;= VALUE($R$8:$R$12), $Q$8:$Q$12)) &amp; "年度"</f>
        <v>2024年度</v>
      </c>
    </row>
    <row r="7144" spans="1:13" x14ac:dyDescent="0.3">
      <c r="A7144" s="2">
        <v>202406</v>
      </c>
      <c r="B7144" s="19">
        <f>DATE(表格1[[#This Row],[年]],表格1[[#This Row],[月]],1)</f>
        <v>45444</v>
      </c>
      <c r="C7144" s="2" t="str">
        <f>LEFT(表格1[[#This Row],[年月]],4)</f>
        <v>2024</v>
      </c>
      <c r="D7144" s="2" t="str">
        <f>RIGHT(表格1[[#This Row],[年月]],2)</f>
        <v>06</v>
      </c>
      <c r="E7144" s="5">
        <v>10008000</v>
      </c>
      <c r="F7144" s="2" t="str">
        <f>VLOOKUP(TEXT(表格1[[#This Row],[地區]],"00000000"),縣市代碼,2,0)</f>
        <v>南投縣</v>
      </c>
      <c r="G7144" s="2" t="s">
        <v>6</v>
      </c>
      <c r="H7144" s="13">
        <v>71450</v>
      </c>
      <c r="I7144" s="14">
        <v>213896579</v>
      </c>
      <c r="J7144" s="14">
        <f>表格1[[#This Row],[信用卡交易筆數]]/1000</f>
        <v>71.45</v>
      </c>
      <c r="K7144" s="14">
        <f>表格1[[#This Row],[信用卡交易金額'[新臺幣']]]/1000</f>
        <v>213896.579</v>
      </c>
      <c r="L7144" s="14">
        <f>表格1[[#This Row],[信用卡交易金額'[新臺幣']]]/1000000</f>
        <v>213.896579</v>
      </c>
      <c r="M7144" s="14" t="str" cm="1">
        <f t="array" ref="M7144">_xlfn.TEXTJOIN("", TRUE, _xlfn.XLOOKUP(TRUE, VALUE(表格1[[#This Row],[年月]]) &lt;= VALUE($R$8:$R$12), $Q$8:$Q$12)) &amp; "年度"</f>
        <v>2024年度</v>
      </c>
    </row>
    <row r="7145" spans="1:13" x14ac:dyDescent="0.3">
      <c r="A7145" s="2">
        <v>202406</v>
      </c>
      <c r="B7145" s="19">
        <f>DATE(表格1[[#This Row],[年]],表格1[[#This Row],[月]],1)</f>
        <v>45444</v>
      </c>
      <c r="C7145" s="2" t="str">
        <f>LEFT(表格1[[#This Row],[年月]],4)</f>
        <v>2024</v>
      </c>
      <c r="D7145" s="2" t="str">
        <f>RIGHT(表格1[[#This Row],[年月]],2)</f>
        <v>06</v>
      </c>
      <c r="E7145" s="5">
        <v>10008000</v>
      </c>
      <c r="F7145" s="2" t="str">
        <f>VLOOKUP(TEXT(表格1[[#This Row],[地區]],"00000000"),縣市代碼,2,0)</f>
        <v>南投縣</v>
      </c>
      <c r="G7145" s="2" t="s">
        <v>7</v>
      </c>
      <c r="H7145" s="13">
        <v>442817</v>
      </c>
      <c r="I7145" s="14">
        <v>507606168</v>
      </c>
      <c r="J7145" s="14">
        <f>表格1[[#This Row],[信用卡交易筆數]]/1000</f>
        <v>442.81700000000001</v>
      </c>
      <c r="K7145" s="14">
        <f>表格1[[#This Row],[信用卡交易金額'[新臺幣']]]/1000</f>
        <v>507606.16800000001</v>
      </c>
      <c r="L7145" s="14">
        <f>表格1[[#This Row],[信用卡交易金額'[新臺幣']]]/1000000</f>
        <v>507.60616800000003</v>
      </c>
      <c r="M7145" s="14" t="str" cm="1">
        <f t="array" ref="M7145">_xlfn.TEXTJOIN("", TRUE, _xlfn.XLOOKUP(TRUE, VALUE(表格1[[#This Row],[年月]]) &lt;= VALUE($R$8:$R$12), $Q$8:$Q$12)) &amp; "年度"</f>
        <v>2024年度</v>
      </c>
    </row>
    <row r="7146" spans="1:13" x14ac:dyDescent="0.3">
      <c r="A7146" s="2">
        <v>202406</v>
      </c>
      <c r="B7146" s="19">
        <f>DATE(表格1[[#This Row],[年]],表格1[[#This Row],[月]],1)</f>
        <v>45444</v>
      </c>
      <c r="C7146" s="2" t="str">
        <f>LEFT(表格1[[#This Row],[年月]],4)</f>
        <v>2024</v>
      </c>
      <c r="D7146" s="2" t="str">
        <f>RIGHT(表格1[[#This Row],[年月]],2)</f>
        <v>06</v>
      </c>
      <c r="E7146" s="5">
        <v>10008000</v>
      </c>
      <c r="F7146" s="2" t="str">
        <f>VLOOKUP(TEXT(表格1[[#This Row],[地區]],"00000000"),縣市代碼,2,0)</f>
        <v>南投縣</v>
      </c>
      <c r="G7146" s="2" t="s">
        <v>8</v>
      </c>
      <c r="H7146" s="13">
        <v>285712</v>
      </c>
      <c r="I7146" s="14">
        <v>515594361</v>
      </c>
      <c r="J7146" s="14">
        <f>表格1[[#This Row],[信用卡交易筆數]]/1000</f>
        <v>285.71199999999999</v>
      </c>
      <c r="K7146" s="14">
        <f>表格1[[#This Row],[信用卡交易金額'[新臺幣']]]/1000</f>
        <v>515594.36099999998</v>
      </c>
      <c r="L7146" s="14">
        <f>表格1[[#This Row],[信用卡交易金額'[新臺幣']]]/1000000</f>
        <v>515.59436100000005</v>
      </c>
      <c r="M7146" s="14" t="str" cm="1">
        <f t="array" ref="M7146">_xlfn.TEXTJOIN("", TRUE, _xlfn.XLOOKUP(TRUE, VALUE(表格1[[#This Row],[年月]]) &lt;= VALUE($R$8:$R$12), $Q$8:$Q$12)) &amp; "年度"</f>
        <v>2024年度</v>
      </c>
    </row>
    <row r="7147" spans="1:13" x14ac:dyDescent="0.3">
      <c r="A7147" s="2">
        <v>202406</v>
      </c>
      <c r="B7147" s="19">
        <f>DATE(表格1[[#This Row],[年]],表格1[[#This Row],[月]],1)</f>
        <v>45444</v>
      </c>
      <c r="C7147" s="2" t="str">
        <f>LEFT(表格1[[#This Row],[年月]],4)</f>
        <v>2024</v>
      </c>
      <c r="D7147" s="2" t="str">
        <f>RIGHT(表格1[[#This Row],[年月]],2)</f>
        <v>06</v>
      </c>
      <c r="E7147" s="5">
        <v>10008000</v>
      </c>
      <c r="F7147" s="2" t="str">
        <f>VLOOKUP(TEXT(表格1[[#This Row],[地區]],"00000000"),縣市代碼,2,0)</f>
        <v>南投縣</v>
      </c>
      <c r="G7147" s="2" t="s">
        <v>9</v>
      </c>
      <c r="H7147" s="13">
        <v>602002</v>
      </c>
      <c r="I7147" s="14">
        <v>692307537</v>
      </c>
      <c r="J7147" s="14">
        <f>表格1[[#This Row],[信用卡交易筆數]]/1000</f>
        <v>602.00199999999995</v>
      </c>
      <c r="K7147" s="14">
        <f>表格1[[#This Row],[信用卡交易金額'[新臺幣']]]/1000</f>
        <v>692307.53700000001</v>
      </c>
      <c r="L7147" s="14">
        <f>表格1[[#This Row],[信用卡交易金額'[新臺幣']]]/1000000</f>
        <v>692.30753700000002</v>
      </c>
      <c r="M7147" s="14" t="str" cm="1">
        <f t="array" ref="M7147">_xlfn.TEXTJOIN("", TRUE, _xlfn.XLOOKUP(TRUE, VALUE(表格1[[#This Row],[年月]]) &lt;= VALUE($R$8:$R$12), $Q$8:$Q$12)) &amp; "年度"</f>
        <v>2024年度</v>
      </c>
    </row>
    <row r="7148" spans="1:13" x14ac:dyDescent="0.3">
      <c r="A7148" s="2">
        <v>202406</v>
      </c>
      <c r="B7148" s="19">
        <f>DATE(表格1[[#This Row],[年]],表格1[[#This Row],[月]],1)</f>
        <v>45444</v>
      </c>
      <c r="C7148" s="2" t="str">
        <f>LEFT(表格1[[#This Row],[年月]],4)</f>
        <v>2024</v>
      </c>
      <c r="D7148" s="2" t="str">
        <f>RIGHT(表格1[[#This Row],[年月]],2)</f>
        <v>06</v>
      </c>
      <c r="E7148" s="5">
        <v>10008000</v>
      </c>
      <c r="F7148" s="2" t="str">
        <f>VLOOKUP(TEXT(表格1[[#This Row],[地區]],"00000000"),縣市代碼,2,0)</f>
        <v>南投縣</v>
      </c>
      <c r="G7148" s="2" t="s">
        <v>10</v>
      </c>
      <c r="H7148" s="13">
        <v>331939</v>
      </c>
      <c r="I7148" s="14">
        <v>1044261623</v>
      </c>
      <c r="J7148" s="14">
        <f>表格1[[#This Row],[信用卡交易筆數]]/1000</f>
        <v>331.93900000000002</v>
      </c>
      <c r="K7148" s="14">
        <f>表格1[[#This Row],[信用卡交易金額'[新臺幣']]]/1000</f>
        <v>1044261.623</v>
      </c>
      <c r="L7148" s="14">
        <f>表格1[[#This Row],[信用卡交易金額'[新臺幣']]]/1000000</f>
        <v>1044.2616230000001</v>
      </c>
      <c r="M7148" s="14" t="str" cm="1">
        <f t="array" ref="M7148">_xlfn.TEXTJOIN("", TRUE, _xlfn.XLOOKUP(TRUE, VALUE(表格1[[#This Row],[年月]]) &lt;= VALUE($R$8:$R$12), $Q$8:$Q$12)) &amp; "年度"</f>
        <v>2024年度</v>
      </c>
    </row>
    <row r="7149" spans="1:13" x14ac:dyDescent="0.3">
      <c r="A7149" s="2">
        <v>202406</v>
      </c>
      <c r="B7149" s="19">
        <f>DATE(表格1[[#This Row],[年]],表格1[[#This Row],[月]],1)</f>
        <v>45444</v>
      </c>
      <c r="C7149" s="2" t="str">
        <f>LEFT(表格1[[#This Row],[年月]],4)</f>
        <v>2024</v>
      </c>
      <c r="D7149" s="2" t="str">
        <f>RIGHT(表格1[[#This Row],[年月]],2)</f>
        <v>06</v>
      </c>
      <c r="E7149" s="5">
        <v>10009000</v>
      </c>
      <c r="F7149" s="2" t="str">
        <f>VLOOKUP(TEXT(表格1[[#This Row],[地區]],"00000000"),縣市代碼,2,0)</f>
        <v>雲林縣</v>
      </c>
      <c r="G7149" s="2" t="s">
        <v>4</v>
      </c>
      <c r="H7149" s="13">
        <v>874931</v>
      </c>
      <c r="I7149" s="14">
        <v>395705762</v>
      </c>
      <c r="J7149" s="14">
        <f>表格1[[#This Row],[信用卡交易筆數]]/1000</f>
        <v>874.93100000000004</v>
      </c>
      <c r="K7149" s="14">
        <f>表格1[[#This Row],[信用卡交易金額'[新臺幣']]]/1000</f>
        <v>395705.76199999999</v>
      </c>
      <c r="L7149" s="14">
        <f>表格1[[#This Row],[信用卡交易金額'[新臺幣']]]/1000000</f>
        <v>395.70576199999999</v>
      </c>
      <c r="M7149" s="14" t="str" cm="1">
        <f t="array" ref="M7149">_xlfn.TEXTJOIN("", TRUE, _xlfn.XLOOKUP(TRUE, VALUE(表格1[[#This Row],[年月]]) &lt;= VALUE($R$8:$R$12), $Q$8:$Q$12)) &amp; "年度"</f>
        <v>2024年度</v>
      </c>
    </row>
    <row r="7150" spans="1:13" x14ac:dyDescent="0.3">
      <c r="A7150" s="2">
        <v>202406</v>
      </c>
      <c r="B7150" s="19">
        <f>DATE(表格1[[#This Row],[年]],表格1[[#This Row],[月]],1)</f>
        <v>45444</v>
      </c>
      <c r="C7150" s="2" t="str">
        <f>LEFT(表格1[[#This Row],[年月]],4)</f>
        <v>2024</v>
      </c>
      <c r="D7150" s="2" t="str">
        <f>RIGHT(表格1[[#This Row],[年月]],2)</f>
        <v>06</v>
      </c>
      <c r="E7150" s="5">
        <v>10009000</v>
      </c>
      <c r="F7150" s="2" t="str">
        <f>VLOOKUP(TEXT(表格1[[#This Row],[地區]],"00000000"),縣市代碼,2,0)</f>
        <v>雲林縣</v>
      </c>
      <c r="G7150" s="2" t="s">
        <v>5</v>
      </c>
      <c r="H7150" s="13">
        <v>72119</v>
      </c>
      <c r="I7150" s="14">
        <v>170466561</v>
      </c>
      <c r="J7150" s="14">
        <f>表格1[[#This Row],[信用卡交易筆數]]/1000</f>
        <v>72.119</v>
      </c>
      <c r="K7150" s="14">
        <f>表格1[[#This Row],[信用卡交易金額'[新臺幣']]]/1000</f>
        <v>170466.56099999999</v>
      </c>
      <c r="L7150" s="14">
        <f>表格1[[#This Row],[信用卡交易金額'[新臺幣']]]/1000000</f>
        <v>170.46656100000001</v>
      </c>
      <c r="M7150" s="14" t="str" cm="1">
        <f t="array" ref="M7150">_xlfn.TEXTJOIN("", TRUE, _xlfn.XLOOKUP(TRUE, VALUE(表格1[[#This Row],[年月]]) &lt;= VALUE($R$8:$R$12), $Q$8:$Q$12)) &amp; "年度"</f>
        <v>2024年度</v>
      </c>
    </row>
    <row r="7151" spans="1:13" x14ac:dyDescent="0.3">
      <c r="A7151" s="2">
        <v>202406</v>
      </c>
      <c r="B7151" s="19">
        <f>DATE(表格1[[#This Row],[年]],表格1[[#This Row],[月]],1)</f>
        <v>45444</v>
      </c>
      <c r="C7151" s="2" t="str">
        <f>LEFT(表格1[[#This Row],[年月]],4)</f>
        <v>2024</v>
      </c>
      <c r="D7151" s="2" t="str">
        <f>RIGHT(表格1[[#This Row],[年月]],2)</f>
        <v>06</v>
      </c>
      <c r="E7151" s="5">
        <v>10009000</v>
      </c>
      <c r="F7151" s="2" t="str">
        <f>VLOOKUP(TEXT(表格1[[#This Row],[地區]],"00000000"),縣市代碼,2,0)</f>
        <v>雲林縣</v>
      </c>
      <c r="G7151" s="2" t="s">
        <v>6</v>
      </c>
      <c r="H7151" s="13">
        <v>93264</v>
      </c>
      <c r="I7151" s="14">
        <v>281885037</v>
      </c>
      <c r="J7151" s="14">
        <f>表格1[[#This Row],[信用卡交易筆數]]/1000</f>
        <v>93.263999999999996</v>
      </c>
      <c r="K7151" s="14">
        <f>表格1[[#This Row],[信用卡交易金額'[新臺幣']]]/1000</f>
        <v>281885.03700000001</v>
      </c>
      <c r="L7151" s="14">
        <f>表格1[[#This Row],[信用卡交易金額'[新臺幣']]]/1000000</f>
        <v>281.88503700000001</v>
      </c>
      <c r="M7151" s="14" t="str" cm="1">
        <f t="array" ref="M7151">_xlfn.TEXTJOIN("", TRUE, _xlfn.XLOOKUP(TRUE, VALUE(表格1[[#This Row],[年月]]) &lt;= VALUE($R$8:$R$12), $Q$8:$Q$12)) &amp; "年度"</f>
        <v>2024年度</v>
      </c>
    </row>
    <row r="7152" spans="1:13" x14ac:dyDescent="0.3">
      <c r="A7152" s="2">
        <v>202406</v>
      </c>
      <c r="B7152" s="19">
        <f>DATE(表格1[[#This Row],[年]],表格1[[#This Row],[月]],1)</f>
        <v>45444</v>
      </c>
      <c r="C7152" s="2" t="str">
        <f>LEFT(表格1[[#This Row],[年月]],4)</f>
        <v>2024</v>
      </c>
      <c r="D7152" s="2" t="str">
        <f>RIGHT(表格1[[#This Row],[年月]],2)</f>
        <v>06</v>
      </c>
      <c r="E7152" s="5">
        <v>10009000</v>
      </c>
      <c r="F7152" s="2" t="str">
        <f>VLOOKUP(TEXT(表格1[[#This Row],[地區]],"00000000"),縣市代碼,2,0)</f>
        <v>雲林縣</v>
      </c>
      <c r="G7152" s="2" t="s">
        <v>7</v>
      </c>
      <c r="H7152" s="13">
        <v>613486</v>
      </c>
      <c r="I7152" s="14">
        <v>699389992</v>
      </c>
      <c r="J7152" s="14">
        <f>表格1[[#This Row],[信用卡交易筆數]]/1000</f>
        <v>613.48599999999999</v>
      </c>
      <c r="K7152" s="14">
        <f>表格1[[#This Row],[信用卡交易金額'[新臺幣']]]/1000</f>
        <v>699389.99199999997</v>
      </c>
      <c r="L7152" s="14">
        <f>表格1[[#This Row],[信用卡交易金額'[新臺幣']]]/1000000</f>
        <v>699.38999200000001</v>
      </c>
      <c r="M7152" s="14" t="str" cm="1">
        <f t="array" ref="M7152">_xlfn.TEXTJOIN("", TRUE, _xlfn.XLOOKUP(TRUE, VALUE(表格1[[#This Row],[年月]]) &lt;= VALUE($R$8:$R$12), $Q$8:$Q$12)) &amp; "年度"</f>
        <v>2024年度</v>
      </c>
    </row>
    <row r="7153" spans="1:13" x14ac:dyDescent="0.3">
      <c r="A7153" s="2">
        <v>202406</v>
      </c>
      <c r="B7153" s="19">
        <f>DATE(表格1[[#This Row],[年]],表格1[[#This Row],[月]],1)</f>
        <v>45444</v>
      </c>
      <c r="C7153" s="2" t="str">
        <f>LEFT(表格1[[#This Row],[年月]],4)</f>
        <v>2024</v>
      </c>
      <c r="D7153" s="2" t="str">
        <f>RIGHT(表格1[[#This Row],[年月]],2)</f>
        <v>06</v>
      </c>
      <c r="E7153" s="5">
        <v>10009000</v>
      </c>
      <c r="F7153" s="2" t="str">
        <f>VLOOKUP(TEXT(表格1[[#This Row],[地區]],"00000000"),縣市代碼,2,0)</f>
        <v>雲林縣</v>
      </c>
      <c r="G7153" s="2" t="s">
        <v>8</v>
      </c>
      <c r="H7153" s="13">
        <v>360879</v>
      </c>
      <c r="I7153" s="14">
        <v>630556851</v>
      </c>
      <c r="J7153" s="14">
        <f>表格1[[#This Row],[信用卡交易筆數]]/1000</f>
        <v>360.87900000000002</v>
      </c>
      <c r="K7153" s="14">
        <f>表格1[[#This Row],[信用卡交易金額'[新臺幣']]]/1000</f>
        <v>630556.85100000002</v>
      </c>
      <c r="L7153" s="14">
        <f>表格1[[#This Row],[信用卡交易金額'[新臺幣']]]/1000000</f>
        <v>630.55685100000005</v>
      </c>
      <c r="M7153" s="14" t="str" cm="1">
        <f t="array" ref="M7153">_xlfn.TEXTJOIN("", TRUE, _xlfn.XLOOKUP(TRUE, VALUE(表格1[[#This Row],[年月]]) &lt;= VALUE($R$8:$R$12), $Q$8:$Q$12)) &amp; "年度"</f>
        <v>2024年度</v>
      </c>
    </row>
    <row r="7154" spans="1:13" x14ac:dyDescent="0.3">
      <c r="A7154" s="2">
        <v>202406</v>
      </c>
      <c r="B7154" s="19">
        <f>DATE(表格1[[#This Row],[年]],表格1[[#This Row],[月]],1)</f>
        <v>45444</v>
      </c>
      <c r="C7154" s="2" t="str">
        <f>LEFT(表格1[[#This Row],[年月]],4)</f>
        <v>2024</v>
      </c>
      <c r="D7154" s="2" t="str">
        <f>RIGHT(表格1[[#This Row],[年月]],2)</f>
        <v>06</v>
      </c>
      <c r="E7154" s="5">
        <v>10009000</v>
      </c>
      <c r="F7154" s="2" t="str">
        <f>VLOOKUP(TEXT(表格1[[#This Row],[地區]],"00000000"),縣市代碼,2,0)</f>
        <v>雲林縣</v>
      </c>
      <c r="G7154" s="2" t="s">
        <v>9</v>
      </c>
      <c r="H7154" s="13">
        <v>750618</v>
      </c>
      <c r="I7154" s="14">
        <v>891736100</v>
      </c>
      <c r="J7154" s="14">
        <f>表格1[[#This Row],[信用卡交易筆數]]/1000</f>
        <v>750.61800000000005</v>
      </c>
      <c r="K7154" s="14">
        <f>表格1[[#This Row],[信用卡交易金額'[新臺幣']]]/1000</f>
        <v>891736.1</v>
      </c>
      <c r="L7154" s="14">
        <f>表格1[[#This Row],[信用卡交易金額'[新臺幣']]]/1000000</f>
        <v>891.73609999999996</v>
      </c>
      <c r="M7154" s="14" t="str" cm="1">
        <f t="array" ref="M7154">_xlfn.TEXTJOIN("", TRUE, _xlfn.XLOOKUP(TRUE, VALUE(表格1[[#This Row],[年月]]) &lt;= VALUE($R$8:$R$12), $Q$8:$Q$12)) &amp; "年度"</f>
        <v>2024年度</v>
      </c>
    </row>
    <row r="7155" spans="1:13" x14ac:dyDescent="0.3">
      <c r="A7155" s="2">
        <v>202406</v>
      </c>
      <c r="B7155" s="19">
        <f>DATE(表格1[[#This Row],[年]],表格1[[#This Row],[月]],1)</f>
        <v>45444</v>
      </c>
      <c r="C7155" s="2" t="str">
        <f>LEFT(表格1[[#This Row],[年月]],4)</f>
        <v>2024</v>
      </c>
      <c r="D7155" s="2" t="str">
        <f>RIGHT(表格1[[#This Row],[年月]],2)</f>
        <v>06</v>
      </c>
      <c r="E7155" s="5">
        <v>10009000</v>
      </c>
      <c r="F7155" s="2" t="str">
        <f>VLOOKUP(TEXT(表格1[[#This Row],[地區]],"00000000"),縣市代碼,2,0)</f>
        <v>雲林縣</v>
      </c>
      <c r="G7155" s="2" t="s">
        <v>10</v>
      </c>
      <c r="H7155" s="13">
        <v>411469</v>
      </c>
      <c r="I7155" s="14">
        <v>1178890766</v>
      </c>
      <c r="J7155" s="14">
        <f>表格1[[#This Row],[信用卡交易筆數]]/1000</f>
        <v>411.46899999999999</v>
      </c>
      <c r="K7155" s="14">
        <f>表格1[[#This Row],[信用卡交易金額'[新臺幣']]]/1000</f>
        <v>1178890.7660000001</v>
      </c>
      <c r="L7155" s="14">
        <f>表格1[[#This Row],[信用卡交易金額'[新臺幣']]]/1000000</f>
        <v>1178.890766</v>
      </c>
      <c r="M7155" s="14" t="str" cm="1">
        <f t="array" ref="M7155">_xlfn.TEXTJOIN("", TRUE, _xlfn.XLOOKUP(TRUE, VALUE(表格1[[#This Row],[年月]]) &lt;= VALUE($R$8:$R$12), $Q$8:$Q$12)) &amp; "年度"</f>
        <v>2024年度</v>
      </c>
    </row>
    <row r="7156" spans="1:13" x14ac:dyDescent="0.3">
      <c r="A7156" s="2">
        <v>202406</v>
      </c>
      <c r="B7156" s="19">
        <f>DATE(表格1[[#This Row],[年]],表格1[[#This Row],[月]],1)</f>
        <v>45444</v>
      </c>
      <c r="C7156" s="2" t="str">
        <f>LEFT(表格1[[#This Row],[年月]],4)</f>
        <v>2024</v>
      </c>
      <c r="D7156" s="2" t="str">
        <f>RIGHT(表格1[[#This Row],[年月]],2)</f>
        <v>06</v>
      </c>
      <c r="E7156" s="5">
        <v>10010000</v>
      </c>
      <c r="F7156" s="2" t="str">
        <f>VLOOKUP(TEXT(表格1[[#This Row],[地區]],"00000000"),縣市代碼,2,0)</f>
        <v>嘉義縣</v>
      </c>
      <c r="G7156" s="2" t="s">
        <v>4</v>
      </c>
      <c r="H7156" s="13">
        <v>619430</v>
      </c>
      <c r="I7156" s="14">
        <v>275869328</v>
      </c>
      <c r="J7156" s="14">
        <f>表格1[[#This Row],[信用卡交易筆數]]/1000</f>
        <v>619.42999999999995</v>
      </c>
      <c r="K7156" s="14">
        <f>表格1[[#This Row],[信用卡交易金額'[新臺幣']]]/1000</f>
        <v>275869.32799999998</v>
      </c>
      <c r="L7156" s="14">
        <f>表格1[[#This Row],[信用卡交易金額'[新臺幣']]]/1000000</f>
        <v>275.869328</v>
      </c>
      <c r="M7156" s="14" t="str" cm="1">
        <f t="array" ref="M7156">_xlfn.TEXTJOIN("", TRUE, _xlfn.XLOOKUP(TRUE, VALUE(表格1[[#This Row],[年月]]) &lt;= VALUE($R$8:$R$12), $Q$8:$Q$12)) &amp; "年度"</f>
        <v>2024年度</v>
      </c>
    </row>
    <row r="7157" spans="1:13" x14ac:dyDescent="0.3">
      <c r="A7157" s="2">
        <v>202406</v>
      </c>
      <c r="B7157" s="19">
        <f>DATE(表格1[[#This Row],[年]],表格1[[#This Row],[月]],1)</f>
        <v>45444</v>
      </c>
      <c r="C7157" s="2" t="str">
        <f>LEFT(表格1[[#This Row],[年月]],4)</f>
        <v>2024</v>
      </c>
      <c r="D7157" s="2" t="str">
        <f>RIGHT(表格1[[#This Row],[年月]],2)</f>
        <v>06</v>
      </c>
      <c r="E7157" s="5">
        <v>10010000</v>
      </c>
      <c r="F7157" s="2" t="str">
        <f>VLOOKUP(TEXT(表格1[[#This Row],[地區]],"00000000"),縣市代碼,2,0)</f>
        <v>嘉義縣</v>
      </c>
      <c r="G7157" s="2" t="s">
        <v>5</v>
      </c>
      <c r="H7157" s="13">
        <v>48112</v>
      </c>
      <c r="I7157" s="14">
        <v>112709129</v>
      </c>
      <c r="J7157" s="14">
        <f>表格1[[#This Row],[信用卡交易筆數]]/1000</f>
        <v>48.112000000000002</v>
      </c>
      <c r="K7157" s="14">
        <f>表格1[[#This Row],[信用卡交易金額'[新臺幣']]]/1000</f>
        <v>112709.129</v>
      </c>
      <c r="L7157" s="14">
        <f>表格1[[#This Row],[信用卡交易金額'[新臺幣']]]/1000000</f>
        <v>112.709129</v>
      </c>
      <c r="M7157" s="14" t="str" cm="1">
        <f t="array" ref="M7157">_xlfn.TEXTJOIN("", TRUE, _xlfn.XLOOKUP(TRUE, VALUE(表格1[[#This Row],[年月]]) &lt;= VALUE($R$8:$R$12), $Q$8:$Q$12)) &amp; "年度"</f>
        <v>2024年度</v>
      </c>
    </row>
    <row r="7158" spans="1:13" x14ac:dyDescent="0.3">
      <c r="A7158" s="2">
        <v>202406</v>
      </c>
      <c r="B7158" s="19">
        <f>DATE(表格1[[#This Row],[年]],表格1[[#This Row],[月]],1)</f>
        <v>45444</v>
      </c>
      <c r="C7158" s="2" t="str">
        <f>LEFT(表格1[[#This Row],[年月]],4)</f>
        <v>2024</v>
      </c>
      <c r="D7158" s="2" t="str">
        <f>RIGHT(表格1[[#This Row],[年月]],2)</f>
        <v>06</v>
      </c>
      <c r="E7158" s="5">
        <v>10010000</v>
      </c>
      <c r="F7158" s="2" t="str">
        <f>VLOOKUP(TEXT(表格1[[#This Row],[地區]],"00000000"),縣市代碼,2,0)</f>
        <v>嘉義縣</v>
      </c>
      <c r="G7158" s="2" t="s">
        <v>6</v>
      </c>
      <c r="H7158" s="13">
        <v>65614</v>
      </c>
      <c r="I7158" s="14">
        <v>192090599</v>
      </c>
      <c r="J7158" s="14">
        <f>表格1[[#This Row],[信用卡交易筆數]]/1000</f>
        <v>65.614000000000004</v>
      </c>
      <c r="K7158" s="14">
        <f>表格1[[#This Row],[信用卡交易金額'[新臺幣']]]/1000</f>
        <v>192090.59899999999</v>
      </c>
      <c r="L7158" s="14">
        <f>表格1[[#This Row],[信用卡交易金額'[新臺幣']]]/1000000</f>
        <v>192.090599</v>
      </c>
      <c r="M7158" s="14" t="str" cm="1">
        <f t="array" ref="M7158">_xlfn.TEXTJOIN("", TRUE, _xlfn.XLOOKUP(TRUE, VALUE(表格1[[#This Row],[年月]]) &lt;= VALUE($R$8:$R$12), $Q$8:$Q$12)) &amp; "年度"</f>
        <v>2024年度</v>
      </c>
    </row>
    <row r="7159" spans="1:13" x14ac:dyDescent="0.3">
      <c r="A7159" s="2">
        <v>202406</v>
      </c>
      <c r="B7159" s="19">
        <f>DATE(表格1[[#This Row],[年]],表格1[[#This Row],[月]],1)</f>
        <v>45444</v>
      </c>
      <c r="C7159" s="2" t="str">
        <f>LEFT(表格1[[#This Row],[年月]],4)</f>
        <v>2024</v>
      </c>
      <c r="D7159" s="2" t="str">
        <f>RIGHT(表格1[[#This Row],[年月]],2)</f>
        <v>06</v>
      </c>
      <c r="E7159" s="5">
        <v>10010000</v>
      </c>
      <c r="F7159" s="2" t="str">
        <f>VLOOKUP(TEXT(表格1[[#This Row],[地區]],"00000000"),縣市代碼,2,0)</f>
        <v>嘉義縣</v>
      </c>
      <c r="G7159" s="2" t="s">
        <v>7</v>
      </c>
      <c r="H7159" s="13">
        <v>448181</v>
      </c>
      <c r="I7159" s="14">
        <v>472905354</v>
      </c>
      <c r="J7159" s="14">
        <f>表格1[[#This Row],[信用卡交易筆數]]/1000</f>
        <v>448.18099999999998</v>
      </c>
      <c r="K7159" s="14">
        <f>表格1[[#This Row],[信用卡交易金額'[新臺幣']]]/1000</f>
        <v>472905.35399999999</v>
      </c>
      <c r="L7159" s="14">
        <f>表格1[[#This Row],[信用卡交易金額'[新臺幣']]]/1000000</f>
        <v>472.90535399999999</v>
      </c>
      <c r="M7159" s="14" t="str" cm="1">
        <f t="array" ref="M7159">_xlfn.TEXTJOIN("", TRUE, _xlfn.XLOOKUP(TRUE, VALUE(表格1[[#This Row],[年月]]) &lt;= VALUE($R$8:$R$12), $Q$8:$Q$12)) &amp; "年度"</f>
        <v>2024年度</v>
      </c>
    </row>
    <row r="7160" spans="1:13" x14ac:dyDescent="0.3">
      <c r="A7160" s="2">
        <v>202406</v>
      </c>
      <c r="B7160" s="19">
        <f>DATE(表格1[[#This Row],[年]],表格1[[#This Row],[月]],1)</f>
        <v>45444</v>
      </c>
      <c r="C7160" s="2" t="str">
        <f>LEFT(表格1[[#This Row],[年月]],4)</f>
        <v>2024</v>
      </c>
      <c r="D7160" s="2" t="str">
        <f>RIGHT(表格1[[#This Row],[年月]],2)</f>
        <v>06</v>
      </c>
      <c r="E7160" s="5">
        <v>10010000</v>
      </c>
      <c r="F7160" s="2" t="str">
        <f>VLOOKUP(TEXT(表格1[[#This Row],[地區]],"00000000"),縣市代碼,2,0)</f>
        <v>嘉義縣</v>
      </c>
      <c r="G7160" s="2" t="s">
        <v>8</v>
      </c>
      <c r="H7160" s="13">
        <v>262710</v>
      </c>
      <c r="I7160" s="14">
        <v>437761476</v>
      </c>
      <c r="J7160" s="14">
        <f>表格1[[#This Row],[信用卡交易筆數]]/1000</f>
        <v>262.70999999999998</v>
      </c>
      <c r="K7160" s="14">
        <f>表格1[[#This Row],[信用卡交易金額'[新臺幣']]]/1000</f>
        <v>437761.47600000002</v>
      </c>
      <c r="L7160" s="14">
        <f>表格1[[#This Row],[信用卡交易金額'[新臺幣']]]/1000000</f>
        <v>437.76147600000002</v>
      </c>
      <c r="M7160" s="14" t="str" cm="1">
        <f t="array" ref="M7160">_xlfn.TEXTJOIN("", TRUE, _xlfn.XLOOKUP(TRUE, VALUE(表格1[[#This Row],[年月]]) &lt;= VALUE($R$8:$R$12), $Q$8:$Q$12)) &amp; "年度"</f>
        <v>2024年度</v>
      </c>
    </row>
    <row r="7161" spans="1:13" x14ac:dyDescent="0.3">
      <c r="A7161" s="2">
        <v>202406</v>
      </c>
      <c r="B7161" s="19">
        <f>DATE(表格1[[#This Row],[年]],表格1[[#This Row],[月]],1)</f>
        <v>45444</v>
      </c>
      <c r="C7161" s="2" t="str">
        <f>LEFT(表格1[[#This Row],[年月]],4)</f>
        <v>2024</v>
      </c>
      <c r="D7161" s="2" t="str">
        <f>RIGHT(表格1[[#This Row],[年月]],2)</f>
        <v>06</v>
      </c>
      <c r="E7161" s="5">
        <v>10010000</v>
      </c>
      <c r="F7161" s="2" t="str">
        <f>VLOOKUP(TEXT(表格1[[#This Row],[地區]],"00000000"),縣市代碼,2,0)</f>
        <v>嘉義縣</v>
      </c>
      <c r="G7161" s="2" t="s">
        <v>9</v>
      </c>
      <c r="H7161" s="13">
        <v>559451</v>
      </c>
      <c r="I7161" s="14">
        <v>680590318</v>
      </c>
      <c r="J7161" s="14">
        <f>表格1[[#This Row],[信用卡交易筆數]]/1000</f>
        <v>559.45100000000002</v>
      </c>
      <c r="K7161" s="14">
        <f>表格1[[#This Row],[信用卡交易金額'[新臺幣']]]/1000</f>
        <v>680590.31799999997</v>
      </c>
      <c r="L7161" s="14">
        <f>表格1[[#This Row],[信用卡交易金額'[新臺幣']]]/1000000</f>
        <v>680.59031800000002</v>
      </c>
      <c r="M7161" s="14" t="str" cm="1">
        <f t="array" ref="M7161">_xlfn.TEXTJOIN("", TRUE, _xlfn.XLOOKUP(TRUE, VALUE(表格1[[#This Row],[年月]]) &lt;= VALUE($R$8:$R$12), $Q$8:$Q$12)) &amp; "年度"</f>
        <v>2024年度</v>
      </c>
    </row>
    <row r="7162" spans="1:13" x14ac:dyDescent="0.3">
      <c r="A7162" s="2">
        <v>202406</v>
      </c>
      <c r="B7162" s="19">
        <f>DATE(表格1[[#This Row],[年]],表格1[[#This Row],[月]],1)</f>
        <v>45444</v>
      </c>
      <c r="C7162" s="2" t="str">
        <f>LEFT(表格1[[#This Row],[年月]],4)</f>
        <v>2024</v>
      </c>
      <c r="D7162" s="2" t="str">
        <f>RIGHT(表格1[[#This Row],[年月]],2)</f>
        <v>06</v>
      </c>
      <c r="E7162" s="5">
        <v>10010000</v>
      </c>
      <c r="F7162" s="2" t="str">
        <f>VLOOKUP(TEXT(表格1[[#This Row],[地區]],"00000000"),縣市代碼,2,0)</f>
        <v>嘉義縣</v>
      </c>
      <c r="G7162" s="2" t="s">
        <v>10</v>
      </c>
      <c r="H7162" s="13">
        <v>297353</v>
      </c>
      <c r="I7162" s="14">
        <v>869918474</v>
      </c>
      <c r="J7162" s="14">
        <f>表格1[[#This Row],[信用卡交易筆數]]/1000</f>
        <v>297.35300000000001</v>
      </c>
      <c r="K7162" s="14">
        <f>表格1[[#This Row],[信用卡交易金額'[新臺幣']]]/1000</f>
        <v>869918.47400000005</v>
      </c>
      <c r="L7162" s="14">
        <f>表格1[[#This Row],[信用卡交易金額'[新臺幣']]]/1000000</f>
        <v>869.91847399999995</v>
      </c>
      <c r="M7162" s="14" t="str" cm="1">
        <f t="array" ref="M7162">_xlfn.TEXTJOIN("", TRUE, _xlfn.XLOOKUP(TRUE, VALUE(表格1[[#This Row],[年月]]) &lt;= VALUE($R$8:$R$12), $Q$8:$Q$12)) &amp; "年度"</f>
        <v>2024年度</v>
      </c>
    </row>
    <row r="7163" spans="1:13" x14ac:dyDescent="0.3">
      <c r="A7163" s="2">
        <v>202406</v>
      </c>
      <c r="B7163" s="19">
        <f>DATE(表格1[[#This Row],[年]],表格1[[#This Row],[月]],1)</f>
        <v>45444</v>
      </c>
      <c r="C7163" s="2" t="str">
        <f>LEFT(表格1[[#This Row],[年月]],4)</f>
        <v>2024</v>
      </c>
      <c r="D7163" s="2" t="str">
        <f>RIGHT(表格1[[#This Row],[年月]],2)</f>
        <v>06</v>
      </c>
      <c r="E7163" s="5">
        <v>10020000</v>
      </c>
      <c r="F7163" s="2" t="str">
        <f>VLOOKUP(TEXT(表格1[[#This Row],[地區]],"00000000"),縣市代碼,2,0)</f>
        <v>嘉義市</v>
      </c>
      <c r="G7163" s="2" t="s">
        <v>4</v>
      </c>
      <c r="H7163" s="13">
        <v>624621</v>
      </c>
      <c r="I7163" s="14">
        <v>291173726</v>
      </c>
      <c r="J7163" s="14">
        <f>表格1[[#This Row],[信用卡交易筆數]]/1000</f>
        <v>624.62099999999998</v>
      </c>
      <c r="K7163" s="14">
        <f>表格1[[#This Row],[信用卡交易金額'[新臺幣']]]/1000</f>
        <v>291173.72600000002</v>
      </c>
      <c r="L7163" s="14">
        <f>表格1[[#This Row],[信用卡交易金額'[新臺幣']]]/1000000</f>
        <v>291.17372599999999</v>
      </c>
      <c r="M7163" s="14" t="str" cm="1">
        <f t="array" ref="M7163">_xlfn.TEXTJOIN("", TRUE, _xlfn.XLOOKUP(TRUE, VALUE(表格1[[#This Row],[年月]]) &lt;= VALUE($R$8:$R$12), $Q$8:$Q$12)) &amp; "年度"</f>
        <v>2024年度</v>
      </c>
    </row>
    <row r="7164" spans="1:13" x14ac:dyDescent="0.3">
      <c r="A7164" s="2">
        <v>202406</v>
      </c>
      <c r="B7164" s="19">
        <f>DATE(表格1[[#This Row],[年]],表格1[[#This Row],[月]],1)</f>
        <v>45444</v>
      </c>
      <c r="C7164" s="2" t="str">
        <f>LEFT(表格1[[#This Row],[年月]],4)</f>
        <v>2024</v>
      </c>
      <c r="D7164" s="2" t="str">
        <f>RIGHT(表格1[[#This Row],[年月]],2)</f>
        <v>06</v>
      </c>
      <c r="E7164" s="5">
        <v>10020000</v>
      </c>
      <c r="F7164" s="2" t="str">
        <f>VLOOKUP(TEXT(表格1[[#This Row],[地區]],"00000000"),縣市代碼,2,0)</f>
        <v>嘉義市</v>
      </c>
      <c r="G7164" s="2" t="s">
        <v>5</v>
      </c>
      <c r="H7164" s="13">
        <v>43170</v>
      </c>
      <c r="I7164" s="14">
        <v>117823592</v>
      </c>
      <c r="J7164" s="14">
        <f>表格1[[#This Row],[信用卡交易筆數]]/1000</f>
        <v>43.17</v>
      </c>
      <c r="K7164" s="14">
        <f>表格1[[#This Row],[信用卡交易金額'[新臺幣']]]/1000</f>
        <v>117823.592</v>
      </c>
      <c r="L7164" s="14">
        <f>表格1[[#This Row],[信用卡交易金額'[新臺幣']]]/1000000</f>
        <v>117.823592</v>
      </c>
      <c r="M7164" s="14" t="str" cm="1">
        <f t="array" ref="M7164">_xlfn.TEXTJOIN("", TRUE, _xlfn.XLOOKUP(TRUE, VALUE(表格1[[#This Row],[年月]]) &lt;= VALUE($R$8:$R$12), $Q$8:$Q$12)) &amp; "年度"</f>
        <v>2024年度</v>
      </c>
    </row>
    <row r="7165" spans="1:13" x14ac:dyDescent="0.3">
      <c r="A7165" s="2">
        <v>202406</v>
      </c>
      <c r="B7165" s="19">
        <f>DATE(表格1[[#This Row],[年]],表格1[[#This Row],[月]],1)</f>
        <v>45444</v>
      </c>
      <c r="C7165" s="2" t="str">
        <f>LEFT(表格1[[#This Row],[年月]],4)</f>
        <v>2024</v>
      </c>
      <c r="D7165" s="2" t="str">
        <f>RIGHT(表格1[[#This Row],[年月]],2)</f>
        <v>06</v>
      </c>
      <c r="E7165" s="5">
        <v>10020000</v>
      </c>
      <c r="F7165" s="2" t="str">
        <f>VLOOKUP(TEXT(表格1[[#This Row],[地區]],"00000000"),縣市代碼,2,0)</f>
        <v>嘉義市</v>
      </c>
      <c r="G7165" s="2" t="s">
        <v>6</v>
      </c>
      <c r="H7165" s="13">
        <v>62857</v>
      </c>
      <c r="I7165" s="14">
        <v>208231305</v>
      </c>
      <c r="J7165" s="14">
        <f>表格1[[#This Row],[信用卡交易筆數]]/1000</f>
        <v>62.856999999999999</v>
      </c>
      <c r="K7165" s="14">
        <f>表格1[[#This Row],[信用卡交易金額'[新臺幣']]]/1000</f>
        <v>208231.30499999999</v>
      </c>
      <c r="L7165" s="14">
        <f>表格1[[#This Row],[信用卡交易金額'[新臺幣']]]/1000000</f>
        <v>208.23130499999999</v>
      </c>
      <c r="M7165" s="14" t="str" cm="1">
        <f t="array" ref="M7165">_xlfn.TEXTJOIN("", TRUE, _xlfn.XLOOKUP(TRUE, VALUE(表格1[[#This Row],[年月]]) &lt;= VALUE($R$8:$R$12), $Q$8:$Q$12)) &amp; "年度"</f>
        <v>2024年度</v>
      </c>
    </row>
    <row r="7166" spans="1:13" x14ac:dyDescent="0.3">
      <c r="A7166" s="2">
        <v>202406</v>
      </c>
      <c r="B7166" s="19">
        <f>DATE(表格1[[#This Row],[年]],表格1[[#This Row],[月]],1)</f>
        <v>45444</v>
      </c>
      <c r="C7166" s="2" t="str">
        <f>LEFT(表格1[[#This Row],[年月]],4)</f>
        <v>2024</v>
      </c>
      <c r="D7166" s="2" t="str">
        <f>RIGHT(表格1[[#This Row],[年月]],2)</f>
        <v>06</v>
      </c>
      <c r="E7166" s="5">
        <v>10020000</v>
      </c>
      <c r="F7166" s="2" t="str">
        <f>VLOOKUP(TEXT(表格1[[#This Row],[地區]],"00000000"),縣市代碼,2,0)</f>
        <v>嘉義市</v>
      </c>
      <c r="G7166" s="2" t="s">
        <v>7</v>
      </c>
      <c r="H7166" s="13">
        <v>340277</v>
      </c>
      <c r="I7166" s="14">
        <v>371817902</v>
      </c>
      <c r="J7166" s="14">
        <f>表格1[[#This Row],[信用卡交易筆數]]/1000</f>
        <v>340.27699999999999</v>
      </c>
      <c r="K7166" s="14">
        <f>表格1[[#This Row],[信用卡交易金額'[新臺幣']]]/1000</f>
        <v>371817.902</v>
      </c>
      <c r="L7166" s="14">
        <f>表格1[[#This Row],[信用卡交易金額'[新臺幣']]]/1000000</f>
        <v>371.817902</v>
      </c>
      <c r="M7166" s="14" t="str" cm="1">
        <f t="array" ref="M7166">_xlfn.TEXTJOIN("", TRUE, _xlfn.XLOOKUP(TRUE, VALUE(表格1[[#This Row],[年月]]) &lt;= VALUE($R$8:$R$12), $Q$8:$Q$12)) &amp; "年度"</f>
        <v>2024年度</v>
      </c>
    </row>
    <row r="7167" spans="1:13" x14ac:dyDescent="0.3">
      <c r="A7167" s="2">
        <v>202406</v>
      </c>
      <c r="B7167" s="19">
        <f>DATE(表格1[[#This Row],[年]],表格1[[#This Row],[月]],1)</f>
        <v>45444</v>
      </c>
      <c r="C7167" s="2" t="str">
        <f>LEFT(表格1[[#This Row],[年月]],4)</f>
        <v>2024</v>
      </c>
      <c r="D7167" s="2" t="str">
        <f>RIGHT(表格1[[#This Row],[年月]],2)</f>
        <v>06</v>
      </c>
      <c r="E7167" s="5">
        <v>10020000</v>
      </c>
      <c r="F7167" s="2" t="str">
        <f>VLOOKUP(TEXT(表格1[[#This Row],[地區]],"00000000"),縣市代碼,2,0)</f>
        <v>嘉義市</v>
      </c>
      <c r="G7167" s="2" t="s">
        <v>8</v>
      </c>
      <c r="H7167" s="13">
        <v>225717</v>
      </c>
      <c r="I7167" s="14">
        <v>467637401</v>
      </c>
      <c r="J7167" s="14">
        <f>表格1[[#This Row],[信用卡交易筆數]]/1000</f>
        <v>225.71700000000001</v>
      </c>
      <c r="K7167" s="14">
        <f>表格1[[#This Row],[信用卡交易金額'[新臺幣']]]/1000</f>
        <v>467637.40100000001</v>
      </c>
      <c r="L7167" s="14">
        <f>表格1[[#This Row],[信用卡交易金額'[新臺幣']]]/1000000</f>
        <v>467.63740100000001</v>
      </c>
      <c r="M7167" s="14" t="str" cm="1">
        <f t="array" ref="M7167">_xlfn.TEXTJOIN("", TRUE, _xlfn.XLOOKUP(TRUE, VALUE(表格1[[#This Row],[年月]]) &lt;= VALUE($R$8:$R$12), $Q$8:$Q$12)) &amp; "年度"</f>
        <v>2024年度</v>
      </c>
    </row>
    <row r="7168" spans="1:13" x14ac:dyDescent="0.3">
      <c r="A7168" s="2">
        <v>202406</v>
      </c>
      <c r="B7168" s="19">
        <f>DATE(表格1[[#This Row],[年]],表格1[[#This Row],[月]],1)</f>
        <v>45444</v>
      </c>
      <c r="C7168" s="2" t="str">
        <f>LEFT(表格1[[#This Row],[年月]],4)</f>
        <v>2024</v>
      </c>
      <c r="D7168" s="2" t="str">
        <f>RIGHT(表格1[[#This Row],[年月]],2)</f>
        <v>06</v>
      </c>
      <c r="E7168" s="5">
        <v>10020000</v>
      </c>
      <c r="F7168" s="2" t="str">
        <f>VLOOKUP(TEXT(表格1[[#This Row],[地區]],"00000000"),縣市代碼,2,0)</f>
        <v>嘉義市</v>
      </c>
      <c r="G7168" s="2" t="s">
        <v>9</v>
      </c>
      <c r="H7168" s="13">
        <v>543870</v>
      </c>
      <c r="I7168" s="14">
        <v>686632181</v>
      </c>
      <c r="J7168" s="14">
        <f>表格1[[#This Row],[信用卡交易筆數]]/1000</f>
        <v>543.87</v>
      </c>
      <c r="K7168" s="14">
        <f>表格1[[#This Row],[信用卡交易金額'[新臺幣']]]/1000</f>
        <v>686632.18099999998</v>
      </c>
      <c r="L7168" s="14">
        <f>表格1[[#This Row],[信用卡交易金額'[新臺幣']]]/1000000</f>
        <v>686.63218099999995</v>
      </c>
      <c r="M7168" s="14" t="str" cm="1">
        <f t="array" ref="M7168">_xlfn.TEXTJOIN("", TRUE, _xlfn.XLOOKUP(TRUE, VALUE(表格1[[#This Row],[年月]]) &lt;= VALUE($R$8:$R$12), $Q$8:$Q$12)) &amp; "年度"</f>
        <v>2024年度</v>
      </c>
    </row>
    <row r="7169" spans="1:13" x14ac:dyDescent="0.3">
      <c r="A7169" s="2">
        <v>202406</v>
      </c>
      <c r="B7169" s="19">
        <f>DATE(表格1[[#This Row],[年]],表格1[[#This Row],[月]],1)</f>
        <v>45444</v>
      </c>
      <c r="C7169" s="2" t="str">
        <f>LEFT(表格1[[#This Row],[年月]],4)</f>
        <v>2024</v>
      </c>
      <c r="D7169" s="2" t="str">
        <f>RIGHT(表格1[[#This Row],[年月]],2)</f>
        <v>06</v>
      </c>
      <c r="E7169" s="5">
        <v>10020000</v>
      </c>
      <c r="F7169" s="2" t="str">
        <f>VLOOKUP(TEXT(表格1[[#This Row],[地區]],"00000000"),縣市代碼,2,0)</f>
        <v>嘉義市</v>
      </c>
      <c r="G7169" s="2" t="s">
        <v>10</v>
      </c>
      <c r="H7169" s="13">
        <v>275616</v>
      </c>
      <c r="I7169" s="14">
        <v>813031696</v>
      </c>
      <c r="J7169" s="14">
        <f>表格1[[#This Row],[信用卡交易筆數]]/1000</f>
        <v>275.61599999999999</v>
      </c>
      <c r="K7169" s="14">
        <f>表格1[[#This Row],[信用卡交易金額'[新臺幣']]]/1000</f>
        <v>813031.696</v>
      </c>
      <c r="L7169" s="14">
        <f>表格1[[#This Row],[信用卡交易金額'[新臺幣']]]/1000000</f>
        <v>813.03169600000001</v>
      </c>
      <c r="M7169" s="14" t="str" cm="1">
        <f t="array" ref="M7169">_xlfn.TEXTJOIN("", TRUE, _xlfn.XLOOKUP(TRUE, VALUE(表格1[[#This Row],[年月]]) &lt;= VALUE($R$8:$R$12), $Q$8:$Q$12)) &amp; "年度"</f>
        <v>2024年度</v>
      </c>
    </row>
    <row r="7170" spans="1:13" x14ac:dyDescent="0.3">
      <c r="A7170" s="2">
        <v>202406</v>
      </c>
      <c r="B7170" s="19">
        <f>DATE(表格1[[#This Row],[年]],表格1[[#This Row],[月]],1)</f>
        <v>45444</v>
      </c>
      <c r="C7170" s="2" t="str">
        <f>LEFT(表格1[[#This Row],[年月]],4)</f>
        <v>2024</v>
      </c>
      <c r="D7170" s="2" t="str">
        <f>RIGHT(表格1[[#This Row],[年月]],2)</f>
        <v>06</v>
      </c>
      <c r="E7170" s="5">
        <v>67000000</v>
      </c>
      <c r="F7170" s="2" t="str">
        <f>VLOOKUP(TEXT(表格1[[#This Row],[地區]],"00000000"),縣市代碼,2,0)</f>
        <v>臺南市</v>
      </c>
      <c r="G7170" s="2" t="s">
        <v>4</v>
      </c>
      <c r="H7170" s="13">
        <v>4570545</v>
      </c>
      <c r="I7170" s="14">
        <v>2083824730</v>
      </c>
      <c r="J7170" s="14">
        <f>表格1[[#This Row],[信用卡交易筆數]]/1000</f>
        <v>4570.5450000000001</v>
      </c>
      <c r="K7170" s="14">
        <f>表格1[[#This Row],[信用卡交易金額'[新臺幣']]]/1000</f>
        <v>2083824.73</v>
      </c>
      <c r="L7170" s="14">
        <f>表格1[[#This Row],[信用卡交易金額'[新臺幣']]]/1000000</f>
        <v>2083.8247299999998</v>
      </c>
      <c r="M7170" s="14" t="str" cm="1">
        <f t="array" ref="M7170">_xlfn.TEXTJOIN("", TRUE, _xlfn.XLOOKUP(TRUE, VALUE(表格1[[#This Row],[年月]]) &lt;= VALUE($R$8:$R$12), $Q$8:$Q$12)) &amp; "年度"</f>
        <v>2024年度</v>
      </c>
    </row>
    <row r="7171" spans="1:13" x14ac:dyDescent="0.3">
      <c r="A7171" s="2">
        <v>202406</v>
      </c>
      <c r="B7171" s="19">
        <f>DATE(表格1[[#This Row],[年]],表格1[[#This Row],[月]],1)</f>
        <v>45444</v>
      </c>
      <c r="C7171" s="2" t="str">
        <f>LEFT(表格1[[#This Row],[年月]],4)</f>
        <v>2024</v>
      </c>
      <c r="D7171" s="2" t="str">
        <f>RIGHT(表格1[[#This Row],[年月]],2)</f>
        <v>06</v>
      </c>
      <c r="E7171" s="5">
        <v>67000000</v>
      </c>
      <c r="F7171" s="2" t="str">
        <f>VLOOKUP(TEXT(表格1[[#This Row],[地區]],"00000000"),縣市代碼,2,0)</f>
        <v>臺南市</v>
      </c>
      <c r="G7171" s="2" t="s">
        <v>5</v>
      </c>
      <c r="H7171" s="13">
        <v>306801</v>
      </c>
      <c r="I7171" s="14">
        <v>783048627</v>
      </c>
      <c r="J7171" s="14">
        <f>表格1[[#This Row],[信用卡交易筆數]]/1000</f>
        <v>306.80099999999999</v>
      </c>
      <c r="K7171" s="14">
        <f>表格1[[#This Row],[信用卡交易金額'[新臺幣']]]/1000</f>
        <v>783048.62699999998</v>
      </c>
      <c r="L7171" s="14">
        <f>表格1[[#This Row],[信用卡交易金額'[新臺幣']]]/1000000</f>
        <v>783.04862700000001</v>
      </c>
      <c r="M7171" s="14" t="str" cm="1">
        <f t="array" ref="M7171">_xlfn.TEXTJOIN("", TRUE, _xlfn.XLOOKUP(TRUE, VALUE(表格1[[#This Row],[年月]]) &lt;= VALUE($R$8:$R$12), $Q$8:$Q$12)) &amp; "年度"</f>
        <v>2024年度</v>
      </c>
    </row>
    <row r="7172" spans="1:13" x14ac:dyDescent="0.3">
      <c r="A7172" s="2">
        <v>202406</v>
      </c>
      <c r="B7172" s="19">
        <f>DATE(表格1[[#This Row],[年]],表格1[[#This Row],[月]],1)</f>
        <v>45444</v>
      </c>
      <c r="C7172" s="2" t="str">
        <f>LEFT(表格1[[#This Row],[年月]],4)</f>
        <v>2024</v>
      </c>
      <c r="D7172" s="2" t="str">
        <f>RIGHT(表格1[[#This Row],[年月]],2)</f>
        <v>06</v>
      </c>
      <c r="E7172" s="5">
        <v>67000000</v>
      </c>
      <c r="F7172" s="2" t="str">
        <f>VLOOKUP(TEXT(表格1[[#This Row],[地區]],"00000000"),縣市代碼,2,0)</f>
        <v>臺南市</v>
      </c>
      <c r="G7172" s="2" t="s">
        <v>6</v>
      </c>
      <c r="H7172" s="13">
        <v>481423</v>
      </c>
      <c r="I7172" s="14">
        <v>1531328251</v>
      </c>
      <c r="J7172" s="14">
        <f>表格1[[#This Row],[信用卡交易筆數]]/1000</f>
        <v>481.423</v>
      </c>
      <c r="K7172" s="14">
        <f>表格1[[#This Row],[信用卡交易金額'[新臺幣']]]/1000</f>
        <v>1531328.2509999999</v>
      </c>
      <c r="L7172" s="14">
        <f>表格1[[#This Row],[信用卡交易金額'[新臺幣']]]/1000000</f>
        <v>1531.3282509999999</v>
      </c>
      <c r="M7172" s="14" t="str" cm="1">
        <f t="array" ref="M7172">_xlfn.TEXTJOIN("", TRUE, _xlfn.XLOOKUP(TRUE, VALUE(表格1[[#This Row],[年月]]) &lt;= VALUE($R$8:$R$12), $Q$8:$Q$12)) &amp; "年度"</f>
        <v>2024年度</v>
      </c>
    </row>
    <row r="7173" spans="1:13" x14ac:dyDescent="0.3">
      <c r="A7173" s="2">
        <v>202406</v>
      </c>
      <c r="B7173" s="19">
        <f>DATE(表格1[[#This Row],[年]],表格1[[#This Row],[月]],1)</f>
        <v>45444</v>
      </c>
      <c r="C7173" s="2" t="str">
        <f>LEFT(表格1[[#This Row],[年月]],4)</f>
        <v>2024</v>
      </c>
      <c r="D7173" s="2" t="str">
        <f>RIGHT(表格1[[#This Row],[年月]],2)</f>
        <v>06</v>
      </c>
      <c r="E7173" s="5">
        <v>67000000</v>
      </c>
      <c r="F7173" s="2" t="str">
        <f>VLOOKUP(TEXT(表格1[[#This Row],[地區]],"00000000"),縣市代碼,2,0)</f>
        <v>臺南市</v>
      </c>
      <c r="G7173" s="2" t="s">
        <v>7</v>
      </c>
      <c r="H7173" s="13">
        <v>2495195</v>
      </c>
      <c r="I7173" s="14">
        <v>2716225240</v>
      </c>
      <c r="J7173" s="14">
        <f>表格1[[#This Row],[信用卡交易筆數]]/1000</f>
        <v>2495.1950000000002</v>
      </c>
      <c r="K7173" s="14">
        <f>表格1[[#This Row],[信用卡交易金額'[新臺幣']]]/1000</f>
        <v>2716225.24</v>
      </c>
      <c r="L7173" s="14">
        <f>表格1[[#This Row],[信用卡交易金額'[新臺幣']]]/1000000</f>
        <v>2716.2252400000002</v>
      </c>
      <c r="M7173" s="14" t="str" cm="1">
        <f t="array" ref="M7173">_xlfn.TEXTJOIN("", TRUE, _xlfn.XLOOKUP(TRUE, VALUE(表格1[[#This Row],[年月]]) &lt;= VALUE($R$8:$R$12), $Q$8:$Q$12)) &amp; "年度"</f>
        <v>2024年度</v>
      </c>
    </row>
    <row r="7174" spans="1:13" x14ac:dyDescent="0.3">
      <c r="A7174" s="2">
        <v>202406</v>
      </c>
      <c r="B7174" s="19">
        <f>DATE(表格1[[#This Row],[年]],表格1[[#This Row],[月]],1)</f>
        <v>45444</v>
      </c>
      <c r="C7174" s="2" t="str">
        <f>LEFT(表格1[[#This Row],[年月]],4)</f>
        <v>2024</v>
      </c>
      <c r="D7174" s="2" t="str">
        <f>RIGHT(表格1[[#This Row],[年月]],2)</f>
        <v>06</v>
      </c>
      <c r="E7174" s="5">
        <v>67000000</v>
      </c>
      <c r="F7174" s="2" t="str">
        <f>VLOOKUP(TEXT(表格1[[#This Row],[地區]],"00000000"),縣市代碼,2,0)</f>
        <v>臺南市</v>
      </c>
      <c r="G7174" s="2" t="s">
        <v>8</v>
      </c>
      <c r="H7174" s="13">
        <v>1662174</v>
      </c>
      <c r="I7174" s="14">
        <v>3189802470</v>
      </c>
      <c r="J7174" s="14">
        <f>表格1[[#This Row],[信用卡交易筆數]]/1000</f>
        <v>1662.174</v>
      </c>
      <c r="K7174" s="14">
        <f>表格1[[#This Row],[信用卡交易金額'[新臺幣']]]/1000</f>
        <v>3189802.47</v>
      </c>
      <c r="L7174" s="14">
        <f>表格1[[#This Row],[信用卡交易金額'[新臺幣']]]/1000000</f>
        <v>3189.8024700000001</v>
      </c>
      <c r="M7174" s="14" t="str" cm="1">
        <f t="array" ref="M7174">_xlfn.TEXTJOIN("", TRUE, _xlfn.XLOOKUP(TRUE, VALUE(表格1[[#This Row],[年月]]) &lt;= VALUE($R$8:$R$12), $Q$8:$Q$12)) &amp; "年度"</f>
        <v>2024年度</v>
      </c>
    </row>
    <row r="7175" spans="1:13" x14ac:dyDescent="0.3">
      <c r="A7175" s="2">
        <v>202406</v>
      </c>
      <c r="B7175" s="19">
        <f>DATE(表格1[[#This Row],[年]],表格1[[#This Row],[月]],1)</f>
        <v>45444</v>
      </c>
      <c r="C7175" s="2" t="str">
        <f>LEFT(表格1[[#This Row],[年月]],4)</f>
        <v>2024</v>
      </c>
      <c r="D7175" s="2" t="str">
        <f>RIGHT(表格1[[#This Row],[年月]],2)</f>
        <v>06</v>
      </c>
      <c r="E7175" s="5">
        <v>67000000</v>
      </c>
      <c r="F7175" s="2" t="str">
        <f>VLOOKUP(TEXT(表格1[[#This Row],[地區]],"00000000"),縣市代碼,2,0)</f>
        <v>臺南市</v>
      </c>
      <c r="G7175" s="2" t="s">
        <v>9</v>
      </c>
      <c r="H7175" s="13">
        <v>3934965</v>
      </c>
      <c r="I7175" s="14">
        <v>4922798238</v>
      </c>
      <c r="J7175" s="14">
        <f>表格1[[#This Row],[信用卡交易筆數]]/1000</f>
        <v>3934.9650000000001</v>
      </c>
      <c r="K7175" s="14">
        <f>表格1[[#This Row],[信用卡交易金額'[新臺幣']]]/1000</f>
        <v>4922798.2379999999</v>
      </c>
      <c r="L7175" s="14">
        <f>表格1[[#This Row],[信用卡交易金額'[新臺幣']]]/1000000</f>
        <v>4922.7982380000003</v>
      </c>
      <c r="M7175" s="14" t="str" cm="1">
        <f t="array" ref="M7175">_xlfn.TEXTJOIN("", TRUE, _xlfn.XLOOKUP(TRUE, VALUE(表格1[[#This Row],[年月]]) &lt;= VALUE($R$8:$R$12), $Q$8:$Q$12)) &amp; "年度"</f>
        <v>2024年度</v>
      </c>
    </row>
    <row r="7176" spans="1:13" x14ac:dyDescent="0.3">
      <c r="A7176" s="2">
        <v>202406</v>
      </c>
      <c r="B7176" s="19">
        <f>DATE(表格1[[#This Row],[年]],表格1[[#This Row],[月]],1)</f>
        <v>45444</v>
      </c>
      <c r="C7176" s="2" t="str">
        <f>LEFT(表格1[[#This Row],[年月]],4)</f>
        <v>2024</v>
      </c>
      <c r="D7176" s="2" t="str">
        <f>RIGHT(表格1[[#This Row],[年月]],2)</f>
        <v>06</v>
      </c>
      <c r="E7176" s="5">
        <v>67000000</v>
      </c>
      <c r="F7176" s="2" t="str">
        <f>VLOOKUP(TEXT(表格1[[#This Row],[地區]],"00000000"),縣市代碼,2,0)</f>
        <v>臺南市</v>
      </c>
      <c r="G7176" s="2" t="s">
        <v>10</v>
      </c>
      <c r="H7176" s="13">
        <v>2059932</v>
      </c>
      <c r="I7176" s="14">
        <v>5955915154</v>
      </c>
      <c r="J7176" s="14">
        <f>表格1[[#This Row],[信用卡交易筆數]]/1000</f>
        <v>2059.9319999999998</v>
      </c>
      <c r="K7176" s="14">
        <f>表格1[[#This Row],[信用卡交易金額'[新臺幣']]]/1000</f>
        <v>5955915.1540000001</v>
      </c>
      <c r="L7176" s="14">
        <f>表格1[[#This Row],[信用卡交易金額'[新臺幣']]]/1000000</f>
        <v>5955.9151540000003</v>
      </c>
      <c r="M7176" s="14" t="str" cm="1">
        <f t="array" ref="M7176">_xlfn.TEXTJOIN("", TRUE, _xlfn.XLOOKUP(TRUE, VALUE(表格1[[#This Row],[年月]]) &lt;= VALUE($R$8:$R$12), $Q$8:$Q$12)) &amp; "年度"</f>
        <v>2024年度</v>
      </c>
    </row>
    <row r="7177" spans="1:13" x14ac:dyDescent="0.3">
      <c r="A7177" s="2">
        <v>202406</v>
      </c>
      <c r="B7177" s="19">
        <f>DATE(表格1[[#This Row],[年]],表格1[[#This Row],[月]],1)</f>
        <v>45444</v>
      </c>
      <c r="C7177" s="2" t="str">
        <f>LEFT(表格1[[#This Row],[年月]],4)</f>
        <v>2024</v>
      </c>
      <c r="D7177" s="2" t="str">
        <f>RIGHT(表格1[[#This Row],[年月]],2)</f>
        <v>06</v>
      </c>
      <c r="E7177" s="5">
        <v>64000000</v>
      </c>
      <c r="F7177" s="2" t="str">
        <f>VLOOKUP(TEXT(表格1[[#This Row],[地區]],"00000000"),縣市代碼,2,0)</f>
        <v>高雄市</v>
      </c>
      <c r="G7177" s="2" t="s">
        <v>4</v>
      </c>
      <c r="H7177" s="13">
        <v>7366721</v>
      </c>
      <c r="I7177" s="14">
        <v>3727792002</v>
      </c>
      <c r="J7177" s="14">
        <f>表格1[[#This Row],[信用卡交易筆數]]/1000</f>
        <v>7366.7209999999995</v>
      </c>
      <c r="K7177" s="14">
        <f>表格1[[#This Row],[信用卡交易金額'[新臺幣']]]/1000</f>
        <v>3727792.0019999999</v>
      </c>
      <c r="L7177" s="14">
        <f>表格1[[#This Row],[信用卡交易金額'[新臺幣']]]/1000000</f>
        <v>3727.7920020000001</v>
      </c>
      <c r="M7177" s="14" t="str" cm="1">
        <f t="array" ref="M7177">_xlfn.TEXTJOIN("", TRUE, _xlfn.XLOOKUP(TRUE, VALUE(表格1[[#This Row],[年月]]) &lt;= VALUE($R$8:$R$12), $Q$8:$Q$12)) &amp; "年度"</f>
        <v>2024年度</v>
      </c>
    </row>
    <row r="7178" spans="1:13" x14ac:dyDescent="0.3">
      <c r="A7178" s="2">
        <v>202406</v>
      </c>
      <c r="B7178" s="19">
        <f>DATE(表格1[[#This Row],[年]],表格1[[#This Row],[月]],1)</f>
        <v>45444</v>
      </c>
      <c r="C7178" s="2" t="str">
        <f>LEFT(表格1[[#This Row],[年月]],4)</f>
        <v>2024</v>
      </c>
      <c r="D7178" s="2" t="str">
        <f>RIGHT(表格1[[#This Row],[年月]],2)</f>
        <v>06</v>
      </c>
      <c r="E7178" s="5">
        <v>64000000</v>
      </c>
      <c r="F7178" s="2" t="str">
        <f>VLOOKUP(TEXT(表格1[[#This Row],[地區]],"00000000"),縣市代碼,2,0)</f>
        <v>高雄市</v>
      </c>
      <c r="G7178" s="2" t="s">
        <v>5</v>
      </c>
      <c r="H7178" s="13">
        <v>448714</v>
      </c>
      <c r="I7178" s="14">
        <v>1197248335</v>
      </c>
      <c r="J7178" s="14">
        <f>表格1[[#This Row],[信用卡交易筆數]]/1000</f>
        <v>448.714</v>
      </c>
      <c r="K7178" s="14">
        <f>表格1[[#This Row],[信用卡交易金額'[新臺幣']]]/1000</f>
        <v>1197248.335</v>
      </c>
      <c r="L7178" s="14">
        <f>表格1[[#This Row],[信用卡交易金額'[新臺幣']]]/1000000</f>
        <v>1197.248335</v>
      </c>
      <c r="M7178" s="14" t="str" cm="1">
        <f t="array" ref="M7178">_xlfn.TEXTJOIN("", TRUE, _xlfn.XLOOKUP(TRUE, VALUE(表格1[[#This Row],[年月]]) &lt;= VALUE($R$8:$R$12), $Q$8:$Q$12)) &amp; "年度"</f>
        <v>2024年度</v>
      </c>
    </row>
    <row r="7179" spans="1:13" x14ac:dyDescent="0.3">
      <c r="A7179" s="2">
        <v>202406</v>
      </c>
      <c r="B7179" s="19">
        <f>DATE(表格1[[#This Row],[年]],表格1[[#This Row],[月]],1)</f>
        <v>45444</v>
      </c>
      <c r="C7179" s="2" t="str">
        <f>LEFT(表格1[[#This Row],[年月]],4)</f>
        <v>2024</v>
      </c>
      <c r="D7179" s="2" t="str">
        <f>RIGHT(表格1[[#This Row],[年月]],2)</f>
        <v>06</v>
      </c>
      <c r="E7179" s="5">
        <v>64000000</v>
      </c>
      <c r="F7179" s="2" t="str">
        <f>VLOOKUP(TEXT(表格1[[#This Row],[地區]],"00000000"),縣市代碼,2,0)</f>
        <v>高雄市</v>
      </c>
      <c r="G7179" s="2" t="s">
        <v>6</v>
      </c>
      <c r="H7179" s="13">
        <v>726116</v>
      </c>
      <c r="I7179" s="14">
        <v>2487609136</v>
      </c>
      <c r="J7179" s="14">
        <f>表格1[[#This Row],[信用卡交易筆數]]/1000</f>
        <v>726.11599999999999</v>
      </c>
      <c r="K7179" s="14">
        <f>表格1[[#This Row],[信用卡交易金額'[新臺幣']]]/1000</f>
        <v>2487609.1359999999</v>
      </c>
      <c r="L7179" s="14">
        <f>表格1[[#This Row],[信用卡交易金額'[新臺幣']]]/1000000</f>
        <v>2487.609136</v>
      </c>
      <c r="M7179" s="14" t="str" cm="1">
        <f t="array" ref="M7179">_xlfn.TEXTJOIN("", TRUE, _xlfn.XLOOKUP(TRUE, VALUE(表格1[[#This Row],[年月]]) &lt;= VALUE($R$8:$R$12), $Q$8:$Q$12)) &amp; "年度"</f>
        <v>2024年度</v>
      </c>
    </row>
    <row r="7180" spans="1:13" x14ac:dyDescent="0.3">
      <c r="A7180" s="2">
        <v>202406</v>
      </c>
      <c r="B7180" s="19">
        <f>DATE(表格1[[#This Row],[年]],表格1[[#This Row],[月]],1)</f>
        <v>45444</v>
      </c>
      <c r="C7180" s="2" t="str">
        <f>LEFT(表格1[[#This Row],[年月]],4)</f>
        <v>2024</v>
      </c>
      <c r="D7180" s="2" t="str">
        <f>RIGHT(表格1[[#This Row],[年月]],2)</f>
        <v>06</v>
      </c>
      <c r="E7180" s="5">
        <v>64000000</v>
      </c>
      <c r="F7180" s="2" t="str">
        <f>VLOOKUP(TEXT(表格1[[#This Row],[地區]],"00000000"),縣市代碼,2,0)</f>
        <v>高雄市</v>
      </c>
      <c r="G7180" s="2" t="s">
        <v>7</v>
      </c>
      <c r="H7180" s="13">
        <v>3752990</v>
      </c>
      <c r="I7180" s="14">
        <v>4052594040</v>
      </c>
      <c r="J7180" s="14">
        <f>表格1[[#This Row],[信用卡交易筆數]]/1000</f>
        <v>3752.99</v>
      </c>
      <c r="K7180" s="14">
        <f>表格1[[#This Row],[信用卡交易金額'[新臺幣']]]/1000</f>
        <v>4052594.04</v>
      </c>
      <c r="L7180" s="14">
        <f>表格1[[#This Row],[信用卡交易金額'[新臺幣']]]/1000000</f>
        <v>4052.5940399999999</v>
      </c>
      <c r="M7180" s="14" t="str" cm="1">
        <f t="array" ref="M7180">_xlfn.TEXTJOIN("", TRUE, _xlfn.XLOOKUP(TRUE, VALUE(表格1[[#This Row],[年月]]) &lt;= VALUE($R$8:$R$12), $Q$8:$Q$12)) &amp; "年度"</f>
        <v>2024年度</v>
      </c>
    </row>
    <row r="7181" spans="1:13" x14ac:dyDescent="0.3">
      <c r="A7181" s="2">
        <v>202406</v>
      </c>
      <c r="B7181" s="19">
        <f>DATE(表格1[[#This Row],[年]],表格1[[#This Row],[月]],1)</f>
        <v>45444</v>
      </c>
      <c r="C7181" s="2" t="str">
        <f>LEFT(表格1[[#This Row],[年月]],4)</f>
        <v>2024</v>
      </c>
      <c r="D7181" s="2" t="str">
        <f>RIGHT(表格1[[#This Row],[年月]],2)</f>
        <v>06</v>
      </c>
      <c r="E7181" s="5">
        <v>64000000</v>
      </c>
      <c r="F7181" s="2" t="str">
        <f>VLOOKUP(TEXT(表格1[[#This Row],[地區]],"00000000"),縣市代碼,2,0)</f>
        <v>高雄市</v>
      </c>
      <c r="G7181" s="2" t="s">
        <v>8</v>
      </c>
      <c r="H7181" s="13">
        <v>2644989</v>
      </c>
      <c r="I7181" s="14">
        <v>5094168121</v>
      </c>
      <c r="J7181" s="14">
        <f>表格1[[#This Row],[信用卡交易筆數]]/1000</f>
        <v>2644.989</v>
      </c>
      <c r="K7181" s="14">
        <f>表格1[[#This Row],[信用卡交易金額'[新臺幣']]]/1000</f>
        <v>5094168.1210000003</v>
      </c>
      <c r="L7181" s="14">
        <f>表格1[[#This Row],[信用卡交易金額'[新臺幣']]]/1000000</f>
        <v>5094.1681209999997</v>
      </c>
      <c r="M7181" s="14" t="str" cm="1">
        <f t="array" ref="M7181">_xlfn.TEXTJOIN("", TRUE, _xlfn.XLOOKUP(TRUE, VALUE(表格1[[#This Row],[年月]]) &lt;= VALUE($R$8:$R$12), $Q$8:$Q$12)) &amp; "年度"</f>
        <v>2024年度</v>
      </c>
    </row>
    <row r="7182" spans="1:13" x14ac:dyDescent="0.3">
      <c r="A7182" s="2">
        <v>202406</v>
      </c>
      <c r="B7182" s="19">
        <f>DATE(表格1[[#This Row],[年]],表格1[[#This Row],[月]],1)</f>
        <v>45444</v>
      </c>
      <c r="C7182" s="2" t="str">
        <f>LEFT(表格1[[#This Row],[年月]],4)</f>
        <v>2024</v>
      </c>
      <c r="D7182" s="2" t="str">
        <f>RIGHT(表格1[[#This Row],[年月]],2)</f>
        <v>06</v>
      </c>
      <c r="E7182" s="5">
        <v>64000000</v>
      </c>
      <c r="F7182" s="2" t="str">
        <f>VLOOKUP(TEXT(表格1[[#This Row],[地區]],"00000000"),縣市代碼,2,0)</f>
        <v>高雄市</v>
      </c>
      <c r="G7182" s="2" t="s">
        <v>9</v>
      </c>
      <c r="H7182" s="13">
        <v>6238730</v>
      </c>
      <c r="I7182" s="14">
        <v>8005646765</v>
      </c>
      <c r="J7182" s="14">
        <f>表格1[[#This Row],[信用卡交易筆數]]/1000</f>
        <v>6238.73</v>
      </c>
      <c r="K7182" s="14">
        <f>表格1[[#This Row],[信用卡交易金額'[新臺幣']]]/1000</f>
        <v>8005646.7649999997</v>
      </c>
      <c r="L7182" s="14">
        <f>表格1[[#This Row],[信用卡交易金額'[新臺幣']]]/1000000</f>
        <v>8005.6467650000004</v>
      </c>
      <c r="M7182" s="14" t="str" cm="1">
        <f t="array" ref="M7182">_xlfn.TEXTJOIN("", TRUE, _xlfn.XLOOKUP(TRUE, VALUE(表格1[[#This Row],[年月]]) &lt;= VALUE($R$8:$R$12), $Q$8:$Q$12)) &amp; "年度"</f>
        <v>2024年度</v>
      </c>
    </row>
    <row r="7183" spans="1:13" x14ac:dyDescent="0.3">
      <c r="A7183" s="2">
        <v>202406</v>
      </c>
      <c r="B7183" s="19">
        <f>DATE(表格1[[#This Row],[年]],表格1[[#This Row],[月]],1)</f>
        <v>45444</v>
      </c>
      <c r="C7183" s="2" t="str">
        <f>LEFT(表格1[[#This Row],[年月]],4)</f>
        <v>2024</v>
      </c>
      <c r="D7183" s="2" t="str">
        <f>RIGHT(表格1[[#This Row],[年月]],2)</f>
        <v>06</v>
      </c>
      <c r="E7183" s="5">
        <v>64000000</v>
      </c>
      <c r="F7183" s="2" t="str">
        <f>VLOOKUP(TEXT(表格1[[#This Row],[地區]],"00000000"),縣市代碼,2,0)</f>
        <v>高雄市</v>
      </c>
      <c r="G7183" s="2" t="s">
        <v>10</v>
      </c>
      <c r="H7183" s="13">
        <v>3053542</v>
      </c>
      <c r="I7183" s="14">
        <v>9573536913</v>
      </c>
      <c r="J7183" s="14">
        <f>表格1[[#This Row],[信用卡交易筆數]]/1000</f>
        <v>3053.5419999999999</v>
      </c>
      <c r="K7183" s="14">
        <f>表格1[[#This Row],[信用卡交易金額'[新臺幣']]]/1000</f>
        <v>9573536.9130000006</v>
      </c>
      <c r="L7183" s="14">
        <f>表格1[[#This Row],[信用卡交易金額'[新臺幣']]]/1000000</f>
        <v>9573.5369129999999</v>
      </c>
      <c r="M7183" s="14" t="str" cm="1">
        <f t="array" ref="M7183">_xlfn.TEXTJOIN("", TRUE, _xlfn.XLOOKUP(TRUE, VALUE(表格1[[#This Row],[年月]]) &lt;= VALUE($R$8:$R$12), $Q$8:$Q$12)) &amp; "年度"</f>
        <v>2024年度</v>
      </c>
    </row>
    <row r="7184" spans="1:13" x14ac:dyDescent="0.3">
      <c r="A7184" s="2">
        <v>202406</v>
      </c>
      <c r="B7184" s="19">
        <f>DATE(表格1[[#This Row],[年]],表格1[[#This Row],[月]],1)</f>
        <v>45444</v>
      </c>
      <c r="C7184" s="2" t="str">
        <f>LEFT(表格1[[#This Row],[年月]],4)</f>
        <v>2024</v>
      </c>
      <c r="D7184" s="2" t="str">
        <f>RIGHT(表格1[[#This Row],[年月]],2)</f>
        <v>06</v>
      </c>
      <c r="E7184" s="5">
        <v>10013000</v>
      </c>
      <c r="F7184" s="2" t="str">
        <f>VLOOKUP(TEXT(表格1[[#This Row],[地區]],"00000000"),縣市代碼,2,0)</f>
        <v>屏東縣</v>
      </c>
      <c r="G7184" s="2" t="s">
        <v>4</v>
      </c>
      <c r="H7184" s="13">
        <v>1077663</v>
      </c>
      <c r="I7184" s="14">
        <v>503511340</v>
      </c>
      <c r="J7184" s="14">
        <f>表格1[[#This Row],[信用卡交易筆數]]/1000</f>
        <v>1077.663</v>
      </c>
      <c r="K7184" s="14">
        <f>表格1[[#This Row],[信用卡交易金額'[新臺幣']]]/1000</f>
        <v>503511.34</v>
      </c>
      <c r="L7184" s="14">
        <f>表格1[[#This Row],[信用卡交易金額'[新臺幣']]]/1000000</f>
        <v>503.51134000000002</v>
      </c>
      <c r="M7184" s="14" t="str" cm="1">
        <f t="array" ref="M7184">_xlfn.TEXTJOIN("", TRUE, _xlfn.XLOOKUP(TRUE, VALUE(表格1[[#This Row],[年月]]) &lt;= VALUE($R$8:$R$12), $Q$8:$Q$12)) &amp; "年度"</f>
        <v>2024年度</v>
      </c>
    </row>
    <row r="7185" spans="1:13" x14ac:dyDescent="0.3">
      <c r="A7185" s="2">
        <v>202406</v>
      </c>
      <c r="B7185" s="19">
        <f>DATE(表格1[[#This Row],[年]],表格1[[#This Row],[月]],1)</f>
        <v>45444</v>
      </c>
      <c r="C7185" s="2" t="str">
        <f>LEFT(表格1[[#This Row],[年月]],4)</f>
        <v>2024</v>
      </c>
      <c r="D7185" s="2" t="str">
        <f>RIGHT(表格1[[#This Row],[年月]],2)</f>
        <v>06</v>
      </c>
      <c r="E7185" s="5">
        <v>10013000</v>
      </c>
      <c r="F7185" s="2" t="str">
        <f>VLOOKUP(TEXT(表格1[[#This Row],[地區]],"00000000"),縣市代碼,2,0)</f>
        <v>屏東縣</v>
      </c>
      <c r="G7185" s="2" t="s">
        <v>5</v>
      </c>
      <c r="H7185" s="13">
        <v>78573</v>
      </c>
      <c r="I7185" s="14">
        <v>183189177</v>
      </c>
      <c r="J7185" s="14">
        <f>表格1[[#This Row],[信用卡交易筆數]]/1000</f>
        <v>78.572999999999993</v>
      </c>
      <c r="K7185" s="14">
        <f>表格1[[#This Row],[信用卡交易金額'[新臺幣']]]/1000</f>
        <v>183189.177</v>
      </c>
      <c r="L7185" s="14">
        <f>表格1[[#This Row],[信用卡交易金額'[新臺幣']]]/1000000</f>
        <v>183.189177</v>
      </c>
      <c r="M7185" s="14" t="str" cm="1">
        <f t="array" ref="M7185">_xlfn.TEXTJOIN("", TRUE, _xlfn.XLOOKUP(TRUE, VALUE(表格1[[#This Row],[年月]]) &lt;= VALUE($R$8:$R$12), $Q$8:$Q$12)) &amp; "年度"</f>
        <v>2024年度</v>
      </c>
    </row>
    <row r="7186" spans="1:13" x14ac:dyDescent="0.3">
      <c r="A7186" s="2">
        <v>202406</v>
      </c>
      <c r="B7186" s="19">
        <f>DATE(表格1[[#This Row],[年]],表格1[[#This Row],[月]],1)</f>
        <v>45444</v>
      </c>
      <c r="C7186" s="2" t="str">
        <f>LEFT(表格1[[#This Row],[年月]],4)</f>
        <v>2024</v>
      </c>
      <c r="D7186" s="2" t="str">
        <f>RIGHT(表格1[[#This Row],[年月]],2)</f>
        <v>06</v>
      </c>
      <c r="E7186" s="5">
        <v>10013000</v>
      </c>
      <c r="F7186" s="2" t="str">
        <f>VLOOKUP(TEXT(表格1[[#This Row],[地區]],"00000000"),縣市代碼,2,0)</f>
        <v>屏東縣</v>
      </c>
      <c r="G7186" s="2" t="s">
        <v>6</v>
      </c>
      <c r="H7186" s="13">
        <v>123212</v>
      </c>
      <c r="I7186" s="14">
        <v>377227183</v>
      </c>
      <c r="J7186" s="14">
        <f>表格1[[#This Row],[信用卡交易筆數]]/1000</f>
        <v>123.212</v>
      </c>
      <c r="K7186" s="14">
        <f>表格1[[#This Row],[信用卡交易金額'[新臺幣']]]/1000</f>
        <v>377227.18300000002</v>
      </c>
      <c r="L7186" s="14">
        <f>表格1[[#This Row],[信用卡交易金額'[新臺幣']]]/1000000</f>
        <v>377.22718300000003</v>
      </c>
      <c r="M7186" s="14" t="str" cm="1">
        <f t="array" ref="M7186">_xlfn.TEXTJOIN("", TRUE, _xlfn.XLOOKUP(TRUE, VALUE(表格1[[#This Row],[年月]]) &lt;= VALUE($R$8:$R$12), $Q$8:$Q$12)) &amp; "年度"</f>
        <v>2024年度</v>
      </c>
    </row>
    <row r="7187" spans="1:13" x14ac:dyDescent="0.3">
      <c r="A7187" s="2">
        <v>202406</v>
      </c>
      <c r="B7187" s="19">
        <f>DATE(表格1[[#This Row],[年]],表格1[[#This Row],[月]],1)</f>
        <v>45444</v>
      </c>
      <c r="C7187" s="2" t="str">
        <f>LEFT(表格1[[#This Row],[年月]],4)</f>
        <v>2024</v>
      </c>
      <c r="D7187" s="2" t="str">
        <f>RIGHT(表格1[[#This Row],[年月]],2)</f>
        <v>06</v>
      </c>
      <c r="E7187" s="5">
        <v>10013000</v>
      </c>
      <c r="F7187" s="2" t="str">
        <f>VLOOKUP(TEXT(表格1[[#This Row],[地區]],"00000000"),縣市代碼,2,0)</f>
        <v>屏東縣</v>
      </c>
      <c r="G7187" s="2" t="s">
        <v>7</v>
      </c>
      <c r="H7187" s="13">
        <v>746832</v>
      </c>
      <c r="I7187" s="14">
        <v>785100458</v>
      </c>
      <c r="J7187" s="14">
        <f>表格1[[#This Row],[信用卡交易筆數]]/1000</f>
        <v>746.83199999999999</v>
      </c>
      <c r="K7187" s="14">
        <f>表格1[[#This Row],[信用卡交易金額'[新臺幣']]]/1000</f>
        <v>785100.45799999998</v>
      </c>
      <c r="L7187" s="14">
        <f>表格1[[#This Row],[信用卡交易金額'[新臺幣']]]/1000000</f>
        <v>785.100458</v>
      </c>
      <c r="M7187" s="14" t="str" cm="1">
        <f t="array" ref="M7187">_xlfn.TEXTJOIN("", TRUE, _xlfn.XLOOKUP(TRUE, VALUE(表格1[[#This Row],[年月]]) &lt;= VALUE($R$8:$R$12), $Q$8:$Q$12)) &amp; "年度"</f>
        <v>2024年度</v>
      </c>
    </row>
    <row r="7188" spans="1:13" x14ac:dyDescent="0.3">
      <c r="A7188" s="2">
        <v>202406</v>
      </c>
      <c r="B7188" s="19">
        <f>DATE(表格1[[#This Row],[年]],表格1[[#This Row],[月]],1)</f>
        <v>45444</v>
      </c>
      <c r="C7188" s="2" t="str">
        <f>LEFT(表格1[[#This Row],[年月]],4)</f>
        <v>2024</v>
      </c>
      <c r="D7188" s="2" t="str">
        <f>RIGHT(表格1[[#This Row],[年月]],2)</f>
        <v>06</v>
      </c>
      <c r="E7188" s="5">
        <v>10013000</v>
      </c>
      <c r="F7188" s="2" t="str">
        <f>VLOOKUP(TEXT(表格1[[#This Row],[地區]],"00000000"),縣市代碼,2,0)</f>
        <v>屏東縣</v>
      </c>
      <c r="G7188" s="2" t="s">
        <v>8</v>
      </c>
      <c r="H7188" s="13">
        <v>459178</v>
      </c>
      <c r="I7188" s="14">
        <v>774184812</v>
      </c>
      <c r="J7188" s="14">
        <f>表格1[[#This Row],[信用卡交易筆數]]/1000</f>
        <v>459.178</v>
      </c>
      <c r="K7188" s="14">
        <f>表格1[[#This Row],[信用卡交易金額'[新臺幣']]]/1000</f>
        <v>774184.81200000003</v>
      </c>
      <c r="L7188" s="14">
        <f>表格1[[#This Row],[信用卡交易金額'[新臺幣']]]/1000000</f>
        <v>774.18481199999997</v>
      </c>
      <c r="M7188" s="14" t="str" cm="1">
        <f t="array" ref="M7188">_xlfn.TEXTJOIN("", TRUE, _xlfn.XLOOKUP(TRUE, VALUE(表格1[[#This Row],[年月]]) &lt;= VALUE($R$8:$R$12), $Q$8:$Q$12)) &amp; "年度"</f>
        <v>2024年度</v>
      </c>
    </row>
    <row r="7189" spans="1:13" x14ac:dyDescent="0.3">
      <c r="A7189" s="2">
        <v>202406</v>
      </c>
      <c r="B7189" s="19">
        <f>DATE(表格1[[#This Row],[年]],表格1[[#This Row],[月]],1)</f>
        <v>45444</v>
      </c>
      <c r="C7189" s="2" t="str">
        <f>LEFT(表格1[[#This Row],[年月]],4)</f>
        <v>2024</v>
      </c>
      <c r="D7189" s="2" t="str">
        <f>RIGHT(表格1[[#This Row],[年月]],2)</f>
        <v>06</v>
      </c>
      <c r="E7189" s="5">
        <v>10013000</v>
      </c>
      <c r="F7189" s="2" t="str">
        <f>VLOOKUP(TEXT(表格1[[#This Row],[地區]],"00000000"),縣市代碼,2,0)</f>
        <v>屏東縣</v>
      </c>
      <c r="G7189" s="2" t="s">
        <v>9</v>
      </c>
      <c r="H7189" s="13">
        <v>987923</v>
      </c>
      <c r="I7189" s="14">
        <v>1225335819</v>
      </c>
      <c r="J7189" s="14">
        <f>表格1[[#This Row],[信用卡交易筆數]]/1000</f>
        <v>987.923</v>
      </c>
      <c r="K7189" s="14">
        <f>表格1[[#This Row],[信用卡交易金額'[新臺幣']]]/1000</f>
        <v>1225335.8189999999</v>
      </c>
      <c r="L7189" s="14">
        <f>表格1[[#This Row],[信用卡交易金額'[新臺幣']]]/1000000</f>
        <v>1225.3358189999999</v>
      </c>
      <c r="M7189" s="14" t="str" cm="1">
        <f t="array" ref="M7189">_xlfn.TEXTJOIN("", TRUE, _xlfn.XLOOKUP(TRUE, VALUE(表格1[[#This Row],[年月]]) &lt;= VALUE($R$8:$R$12), $Q$8:$Q$12)) &amp; "年度"</f>
        <v>2024年度</v>
      </c>
    </row>
    <row r="7190" spans="1:13" x14ac:dyDescent="0.3">
      <c r="A7190" s="2">
        <v>202406</v>
      </c>
      <c r="B7190" s="19">
        <f>DATE(表格1[[#This Row],[年]],表格1[[#This Row],[月]],1)</f>
        <v>45444</v>
      </c>
      <c r="C7190" s="2" t="str">
        <f>LEFT(表格1[[#This Row],[年月]],4)</f>
        <v>2024</v>
      </c>
      <c r="D7190" s="2" t="str">
        <f>RIGHT(表格1[[#This Row],[年月]],2)</f>
        <v>06</v>
      </c>
      <c r="E7190" s="5">
        <v>10013000</v>
      </c>
      <c r="F7190" s="2" t="str">
        <f>VLOOKUP(TEXT(表格1[[#This Row],[地區]],"00000000"),縣市代碼,2,0)</f>
        <v>屏東縣</v>
      </c>
      <c r="G7190" s="2" t="s">
        <v>10</v>
      </c>
      <c r="H7190" s="13">
        <v>553640</v>
      </c>
      <c r="I7190" s="14">
        <v>1707086884</v>
      </c>
      <c r="J7190" s="14">
        <f>表格1[[#This Row],[信用卡交易筆數]]/1000</f>
        <v>553.64</v>
      </c>
      <c r="K7190" s="14">
        <f>表格1[[#This Row],[信用卡交易金額'[新臺幣']]]/1000</f>
        <v>1707086.8840000001</v>
      </c>
      <c r="L7190" s="14">
        <f>表格1[[#This Row],[信用卡交易金額'[新臺幣']]]/1000000</f>
        <v>1707.0868840000001</v>
      </c>
      <c r="M7190" s="14" t="str" cm="1">
        <f t="array" ref="M7190">_xlfn.TEXTJOIN("", TRUE, _xlfn.XLOOKUP(TRUE, VALUE(表格1[[#This Row],[年月]]) &lt;= VALUE($R$8:$R$12), $Q$8:$Q$12)) &amp; "年度"</f>
        <v>2024年度</v>
      </c>
    </row>
    <row r="7191" spans="1:13" x14ac:dyDescent="0.3">
      <c r="A7191" s="2">
        <v>202406</v>
      </c>
      <c r="B7191" s="19">
        <f>DATE(表格1[[#This Row],[年]],表格1[[#This Row],[月]],1)</f>
        <v>45444</v>
      </c>
      <c r="C7191" s="2" t="str">
        <f>LEFT(表格1[[#This Row],[年月]],4)</f>
        <v>2024</v>
      </c>
      <c r="D7191" s="2" t="str">
        <f>RIGHT(表格1[[#This Row],[年月]],2)</f>
        <v>06</v>
      </c>
      <c r="E7191" s="5">
        <v>10017000</v>
      </c>
      <c r="F7191" s="2" t="str">
        <f>VLOOKUP(TEXT(表格1[[#This Row],[地區]],"00000000"),縣市代碼,2,0)</f>
        <v>基隆市</v>
      </c>
      <c r="G7191" s="2" t="s">
        <v>4</v>
      </c>
      <c r="H7191" s="13">
        <v>970946</v>
      </c>
      <c r="I7191" s="14">
        <v>451360593</v>
      </c>
      <c r="J7191" s="14">
        <f>表格1[[#This Row],[信用卡交易筆數]]/1000</f>
        <v>970.94600000000003</v>
      </c>
      <c r="K7191" s="14">
        <f>表格1[[#This Row],[信用卡交易金額'[新臺幣']]]/1000</f>
        <v>451360.59299999999</v>
      </c>
      <c r="L7191" s="14">
        <f>表格1[[#This Row],[信用卡交易金額'[新臺幣']]]/1000000</f>
        <v>451.36059299999999</v>
      </c>
      <c r="M7191" s="14" t="str" cm="1">
        <f t="array" ref="M7191">_xlfn.TEXTJOIN("", TRUE, _xlfn.XLOOKUP(TRUE, VALUE(表格1[[#This Row],[年月]]) &lt;= VALUE($R$8:$R$12), $Q$8:$Q$12)) &amp; "年度"</f>
        <v>2024年度</v>
      </c>
    </row>
    <row r="7192" spans="1:13" x14ac:dyDescent="0.3">
      <c r="A7192" s="2">
        <v>202406</v>
      </c>
      <c r="B7192" s="19">
        <f>DATE(表格1[[#This Row],[年]],表格1[[#This Row],[月]],1)</f>
        <v>45444</v>
      </c>
      <c r="C7192" s="2" t="str">
        <f>LEFT(表格1[[#This Row],[年月]],4)</f>
        <v>2024</v>
      </c>
      <c r="D7192" s="2" t="str">
        <f>RIGHT(表格1[[#This Row],[年月]],2)</f>
        <v>06</v>
      </c>
      <c r="E7192" s="5">
        <v>10017000</v>
      </c>
      <c r="F7192" s="2" t="str">
        <f>VLOOKUP(TEXT(表格1[[#This Row],[地區]],"00000000"),縣市代碼,2,0)</f>
        <v>基隆市</v>
      </c>
      <c r="G7192" s="2" t="s">
        <v>5</v>
      </c>
      <c r="H7192" s="13">
        <v>68666</v>
      </c>
      <c r="I7192" s="14">
        <v>167463172</v>
      </c>
      <c r="J7192" s="14">
        <f>表格1[[#This Row],[信用卡交易筆數]]/1000</f>
        <v>68.665999999999997</v>
      </c>
      <c r="K7192" s="14">
        <f>表格1[[#This Row],[信用卡交易金額'[新臺幣']]]/1000</f>
        <v>167463.17199999999</v>
      </c>
      <c r="L7192" s="14">
        <f>表格1[[#This Row],[信用卡交易金額'[新臺幣']]]/1000000</f>
        <v>167.46317199999999</v>
      </c>
      <c r="M7192" s="14" t="str" cm="1">
        <f t="array" ref="M7192">_xlfn.TEXTJOIN("", TRUE, _xlfn.XLOOKUP(TRUE, VALUE(表格1[[#This Row],[年月]]) &lt;= VALUE($R$8:$R$12), $Q$8:$Q$12)) &amp; "年度"</f>
        <v>2024年度</v>
      </c>
    </row>
    <row r="7193" spans="1:13" x14ac:dyDescent="0.3">
      <c r="A7193" s="2">
        <v>202406</v>
      </c>
      <c r="B7193" s="19">
        <f>DATE(表格1[[#This Row],[年]],表格1[[#This Row],[月]],1)</f>
        <v>45444</v>
      </c>
      <c r="C7193" s="2" t="str">
        <f>LEFT(表格1[[#This Row],[年月]],4)</f>
        <v>2024</v>
      </c>
      <c r="D7193" s="2" t="str">
        <f>RIGHT(表格1[[#This Row],[年月]],2)</f>
        <v>06</v>
      </c>
      <c r="E7193" s="5">
        <v>10017000</v>
      </c>
      <c r="F7193" s="2" t="str">
        <f>VLOOKUP(TEXT(表格1[[#This Row],[地區]],"00000000"),縣市代碼,2,0)</f>
        <v>基隆市</v>
      </c>
      <c r="G7193" s="2" t="s">
        <v>6</v>
      </c>
      <c r="H7193" s="13">
        <v>81434</v>
      </c>
      <c r="I7193" s="14">
        <v>275172430</v>
      </c>
      <c r="J7193" s="14">
        <f>表格1[[#This Row],[信用卡交易筆數]]/1000</f>
        <v>81.433999999999997</v>
      </c>
      <c r="K7193" s="14">
        <f>表格1[[#This Row],[信用卡交易金額'[新臺幣']]]/1000</f>
        <v>275172.43</v>
      </c>
      <c r="L7193" s="14">
        <f>表格1[[#This Row],[信用卡交易金額'[新臺幣']]]/1000000</f>
        <v>275.17243000000002</v>
      </c>
      <c r="M7193" s="14" t="str" cm="1">
        <f t="array" ref="M7193">_xlfn.TEXTJOIN("", TRUE, _xlfn.XLOOKUP(TRUE, VALUE(表格1[[#This Row],[年月]]) &lt;= VALUE($R$8:$R$12), $Q$8:$Q$12)) &amp; "年度"</f>
        <v>2024年度</v>
      </c>
    </row>
    <row r="7194" spans="1:13" x14ac:dyDescent="0.3">
      <c r="A7194" s="2">
        <v>202406</v>
      </c>
      <c r="B7194" s="19">
        <f>DATE(表格1[[#This Row],[年]],表格1[[#This Row],[月]],1)</f>
        <v>45444</v>
      </c>
      <c r="C7194" s="2" t="str">
        <f>LEFT(表格1[[#This Row],[年月]],4)</f>
        <v>2024</v>
      </c>
      <c r="D7194" s="2" t="str">
        <f>RIGHT(表格1[[#This Row],[年月]],2)</f>
        <v>06</v>
      </c>
      <c r="E7194" s="5">
        <v>10017000</v>
      </c>
      <c r="F7194" s="2" t="str">
        <f>VLOOKUP(TEXT(表格1[[#This Row],[地區]],"00000000"),縣市代碼,2,0)</f>
        <v>基隆市</v>
      </c>
      <c r="G7194" s="2" t="s">
        <v>7</v>
      </c>
      <c r="H7194" s="13">
        <v>499136</v>
      </c>
      <c r="I7194" s="14">
        <v>474580209</v>
      </c>
      <c r="J7194" s="14">
        <f>表格1[[#This Row],[信用卡交易筆數]]/1000</f>
        <v>499.13600000000002</v>
      </c>
      <c r="K7194" s="14">
        <f>表格1[[#This Row],[信用卡交易金額'[新臺幣']]]/1000</f>
        <v>474580.20899999997</v>
      </c>
      <c r="L7194" s="14">
        <f>表格1[[#This Row],[信用卡交易金額'[新臺幣']]]/1000000</f>
        <v>474.58020900000002</v>
      </c>
      <c r="M7194" s="14" t="str" cm="1">
        <f t="array" ref="M7194">_xlfn.TEXTJOIN("", TRUE, _xlfn.XLOOKUP(TRUE, VALUE(表格1[[#This Row],[年月]]) &lt;= VALUE($R$8:$R$12), $Q$8:$Q$12)) &amp; "年度"</f>
        <v>2024年度</v>
      </c>
    </row>
    <row r="7195" spans="1:13" x14ac:dyDescent="0.3">
      <c r="A7195" s="2">
        <v>202406</v>
      </c>
      <c r="B7195" s="19">
        <f>DATE(表格1[[#This Row],[年]],表格1[[#This Row],[月]],1)</f>
        <v>45444</v>
      </c>
      <c r="C7195" s="2" t="str">
        <f>LEFT(表格1[[#This Row],[年月]],4)</f>
        <v>2024</v>
      </c>
      <c r="D7195" s="2" t="str">
        <f>RIGHT(表格1[[#This Row],[年月]],2)</f>
        <v>06</v>
      </c>
      <c r="E7195" s="5">
        <v>10017000</v>
      </c>
      <c r="F7195" s="2" t="str">
        <f>VLOOKUP(TEXT(表格1[[#This Row],[地區]],"00000000"),縣市代碼,2,0)</f>
        <v>基隆市</v>
      </c>
      <c r="G7195" s="2" t="s">
        <v>8</v>
      </c>
      <c r="H7195" s="13">
        <v>378361</v>
      </c>
      <c r="I7195" s="14">
        <v>658412381</v>
      </c>
      <c r="J7195" s="14">
        <f>表格1[[#This Row],[信用卡交易筆數]]/1000</f>
        <v>378.36099999999999</v>
      </c>
      <c r="K7195" s="14">
        <f>表格1[[#This Row],[信用卡交易金額'[新臺幣']]]/1000</f>
        <v>658412.38100000005</v>
      </c>
      <c r="L7195" s="14">
        <f>表格1[[#This Row],[信用卡交易金額'[新臺幣']]]/1000000</f>
        <v>658.41238099999998</v>
      </c>
      <c r="M7195" s="14" t="str" cm="1">
        <f t="array" ref="M7195">_xlfn.TEXTJOIN("", TRUE, _xlfn.XLOOKUP(TRUE, VALUE(表格1[[#This Row],[年月]]) &lt;= VALUE($R$8:$R$12), $Q$8:$Q$12)) &amp; "年度"</f>
        <v>2024年度</v>
      </c>
    </row>
    <row r="7196" spans="1:13" x14ac:dyDescent="0.3">
      <c r="A7196" s="2">
        <v>202406</v>
      </c>
      <c r="B7196" s="19">
        <f>DATE(表格1[[#This Row],[年]],表格1[[#This Row],[月]],1)</f>
        <v>45444</v>
      </c>
      <c r="C7196" s="2" t="str">
        <f>LEFT(表格1[[#This Row],[年月]],4)</f>
        <v>2024</v>
      </c>
      <c r="D7196" s="2" t="str">
        <f>RIGHT(表格1[[#This Row],[年月]],2)</f>
        <v>06</v>
      </c>
      <c r="E7196" s="5">
        <v>10017000</v>
      </c>
      <c r="F7196" s="2" t="str">
        <f>VLOOKUP(TEXT(表格1[[#This Row],[地區]],"00000000"),縣市代碼,2,0)</f>
        <v>基隆市</v>
      </c>
      <c r="G7196" s="2" t="s">
        <v>9</v>
      </c>
      <c r="H7196" s="13">
        <v>831024</v>
      </c>
      <c r="I7196" s="14">
        <v>915461691</v>
      </c>
      <c r="J7196" s="14">
        <f>表格1[[#This Row],[信用卡交易筆數]]/1000</f>
        <v>831.024</v>
      </c>
      <c r="K7196" s="14">
        <f>表格1[[#This Row],[信用卡交易金額'[新臺幣']]]/1000</f>
        <v>915461.69099999999</v>
      </c>
      <c r="L7196" s="14">
        <f>表格1[[#This Row],[信用卡交易金額'[新臺幣']]]/1000000</f>
        <v>915.46169099999997</v>
      </c>
      <c r="M7196" s="14" t="str" cm="1">
        <f t="array" ref="M7196">_xlfn.TEXTJOIN("", TRUE, _xlfn.XLOOKUP(TRUE, VALUE(表格1[[#This Row],[年月]]) &lt;= VALUE($R$8:$R$12), $Q$8:$Q$12)) &amp; "年度"</f>
        <v>2024年度</v>
      </c>
    </row>
    <row r="7197" spans="1:13" x14ac:dyDescent="0.3">
      <c r="A7197" s="2">
        <v>202406</v>
      </c>
      <c r="B7197" s="19">
        <f>DATE(表格1[[#This Row],[年]],表格1[[#This Row],[月]],1)</f>
        <v>45444</v>
      </c>
      <c r="C7197" s="2" t="str">
        <f>LEFT(表格1[[#This Row],[年月]],4)</f>
        <v>2024</v>
      </c>
      <c r="D7197" s="2" t="str">
        <f>RIGHT(表格1[[#This Row],[年月]],2)</f>
        <v>06</v>
      </c>
      <c r="E7197" s="5">
        <v>10017000</v>
      </c>
      <c r="F7197" s="2" t="str">
        <f>VLOOKUP(TEXT(表格1[[#This Row],[地區]],"00000000"),縣市代碼,2,0)</f>
        <v>基隆市</v>
      </c>
      <c r="G7197" s="2" t="s">
        <v>10</v>
      </c>
      <c r="H7197" s="13">
        <v>448322</v>
      </c>
      <c r="I7197" s="14">
        <v>1159813428</v>
      </c>
      <c r="J7197" s="14">
        <f>表格1[[#This Row],[信用卡交易筆數]]/1000</f>
        <v>448.322</v>
      </c>
      <c r="K7197" s="14">
        <f>表格1[[#This Row],[信用卡交易金額'[新臺幣']]]/1000</f>
        <v>1159813.4280000001</v>
      </c>
      <c r="L7197" s="14">
        <f>表格1[[#This Row],[信用卡交易金額'[新臺幣']]]/1000000</f>
        <v>1159.8134279999999</v>
      </c>
      <c r="M7197" s="14" t="str" cm="1">
        <f t="array" ref="M7197">_xlfn.TEXTJOIN("", TRUE, _xlfn.XLOOKUP(TRUE, VALUE(表格1[[#This Row],[年月]]) &lt;= VALUE($R$8:$R$12), $Q$8:$Q$12)) &amp; "年度"</f>
        <v>2024年度</v>
      </c>
    </row>
    <row r="7198" spans="1:13" x14ac:dyDescent="0.3">
      <c r="A7198" s="2">
        <v>202406</v>
      </c>
      <c r="B7198" s="19">
        <f>DATE(表格1[[#This Row],[年]],表格1[[#This Row],[月]],1)</f>
        <v>45444</v>
      </c>
      <c r="C7198" s="2" t="str">
        <f>LEFT(表格1[[#This Row],[年月]],4)</f>
        <v>2024</v>
      </c>
      <c r="D7198" s="2" t="str">
        <f>RIGHT(表格1[[#This Row],[年月]],2)</f>
        <v>06</v>
      </c>
      <c r="E7198" s="5">
        <v>10002000</v>
      </c>
      <c r="F7198" s="2" t="str">
        <f>VLOOKUP(TEXT(表格1[[#This Row],[地區]],"00000000"),縣市代碼,2,0)</f>
        <v>宜蘭縣</v>
      </c>
      <c r="G7198" s="2" t="s">
        <v>4</v>
      </c>
      <c r="H7198" s="13">
        <v>798816</v>
      </c>
      <c r="I7198" s="14">
        <v>356610674</v>
      </c>
      <c r="J7198" s="14">
        <f>表格1[[#This Row],[信用卡交易筆數]]/1000</f>
        <v>798.81600000000003</v>
      </c>
      <c r="K7198" s="14">
        <f>表格1[[#This Row],[信用卡交易金額'[新臺幣']]]/1000</f>
        <v>356610.674</v>
      </c>
      <c r="L7198" s="14">
        <f>表格1[[#This Row],[信用卡交易金額'[新臺幣']]]/1000000</f>
        <v>356.61067400000002</v>
      </c>
      <c r="M7198" s="14" t="str" cm="1">
        <f t="array" ref="M7198">_xlfn.TEXTJOIN("", TRUE, _xlfn.XLOOKUP(TRUE, VALUE(表格1[[#This Row],[年月]]) &lt;= VALUE($R$8:$R$12), $Q$8:$Q$12)) &amp; "年度"</f>
        <v>2024年度</v>
      </c>
    </row>
    <row r="7199" spans="1:13" x14ac:dyDescent="0.3">
      <c r="A7199" s="2">
        <v>202406</v>
      </c>
      <c r="B7199" s="19">
        <f>DATE(表格1[[#This Row],[年]],表格1[[#This Row],[月]],1)</f>
        <v>45444</v>
      </c>
      <c r="C7199" s="2" t="str">
        <f>LEFT(表格1[[#This Row],[年月]],4)</f>
        <v>2024</v>
      </c>
      <c r="D7199" s="2" t="str">
        <f>RIGHT(表格1[[#This Row],[年月]],2)</f>
        <v>06</v>
      </c>
      <c r="E7199" s="5">
        <v>10002000</v>
      </c>
      <c r="F7199" s="2" t="str">
        <f>VLOOKUP(TEXT(表格1[[#This Row],[地區]],"00000000"),縣市代碼,2,0)</f>
        <v>宜蘭縣</v>
      </c>
      <c r="G7199" s="2" t="s">
        <v>5</v>
      </c>
      <c r="H7199" s="13">
        <v>57535</v>
      </c>
      <c r="I7199" s="14">
        <v>140258889</v>
      </c>
      <c r="J7199" s="14">
        <f>表格1[[#This Row],[信用卡交易筆數]]/1000</f>
        <v>57.534999999999997</v>
      </c>
      <c r="K7199" s="14">
        <f>表格1[[#This Row],[信用卡交易金額'[新臺幣']]]/1000</f>
        <v>140258.889</v>
      </c>
      <c r="L7199" s="14">
        <f>表格1[[#This Row],[信用卡交易金額'[新臺幣']]]/1000000</f>
        <v>140.25888900000001</v>
      </c>
      <c r="M7199" s="14" t="str" cm="1">
        <f t="array" ref="M7199">_xlfn.TEXTJOIN("", TRUE, _xlfn.XLOOKUP(TRUE, VALUE(表格1[[#This Row],[年月]]) &lt;= VALUE($R$8:$R$12), $Q$8:$Q$12)) &amp; "年度"</f>
        <v>2024年度</v>
      </c>
    </row>
    <row r="7200" spans="1:13" x14ac:dyDescent="0.3">
      <c r="A7200" s="2">
        <v>202406</v>
      </c>
      <c r="B7200" s="19">
        <f>DATE(表格1[[#This Row],[年]],表格1[[#This Row],[月]],1)</f>
        <v>45444</v>
      </c>
      <c r="C7200" s="2" t="str">
        <f>LEFT(表格1[[#This Row],[年月]],4)</f>
        <v>2024</v>
      </c>
      <c r="D7200" s="2" t="str">
        <f>RIGHT(表格1[[#This Row],[年月]],2)</f>
        <v>06</v>
      </c>
      <c r="E7200" s="5">
        <v>10002000</v>
      </c>
      <c r="F7200" s="2" t="str">
        <f>VLOOKUP(TEXT(表格1[[#This Row],[地區]],"00000000"),縣市代碼,2,0)</f>
        <v>宜蘭縣</v>
      </c>
      <c r="G7200" s="2" t="s">
        <v>6</v>
      </c>
      <c r="H7200" s="13">
        <v>87994</v>
      </c>
      <c r="I7200" s="14">
        <v>271666767</v>
      </c>
      <c r="J7200" s="14">
        <f>表格1[[#This Row],[信用卡交易筆數]]/1000</f>
        <v>87.994</v>
      </c>
      <c r="K7200" s="14">
        <f>表格1[[#This Row],[信用卡交易金額'[新臺幣']]]/1000</f>
        <v>271666.76699999999</v>
      </c>
      <c r="L7200" s="14">
        <f>表格1[[#This Row],[信用卡交易金額'[新臺幣']]]/1000000</f>
        <v>271.66676699999999</v>
      </c>
      <c r="M7200" s="14" t="str" cm="1">
        <f t="array" ref="M7200">_xlfn.TEXTJOIN("", TRUE, _xlfn.XLOOKUP(TRUE, VALUE(表格1[[#This Row],[年月]]) &lt;= VALUE($R$8:$R$12), $Q$8:$Q$12)) &amp; "年度"</f>
        <v>2024年度</v>
      </c>
    </row>
    <row r="7201" spans="1:13" x14ac:dyDescent="0.3">
      <c r="A7201" s="2">
        <v>202406</v>
      </c>
      <c r="B7201" s="19">
        <f>DATE(表格1[[#This Row],[年]],表格1[[#This Row],[月]],1)</f>
        <v>45444</v>
      </c>
      <c r="C7201" s="2" t="str">
        <f>LEFT(表格1[[#This Row],[年月]],4)</f>
        <v>2024</v>
      </c>
      <c r="D7201" s="2" t="str">
        <f>RIGHT(表格1[[#This Row],[年月]],2)</f>
        <v>06</v>
      </c>
      <c r="E7201" s="5">
        <v>10002000</v>
      </c>
      <c r="F7201" s="2" t="str">
        <f>VLOOKUP(TEXT(表格1[[#This Row],[地區]],"00000000"),縣市代碼,2,0)</f>
        <v>宜蘭縣</v>
      </c>
      <c r="G7201" s="2" t="s">
        <v>7</v>
      </c>
      <c r="H7201" s="13">
        <v>452406</v>
      </c>
      <c r="I7201" s="14">
        <v>478719802</v>
      </c>
      <c r="J7201" s="14">
        <f>表格1[[#This Row],[信用卡交易筆數]]/1000</f>
        <v>452.40600000000001</v>
      </c>
      <c r="K7201" s="14">
        <f>表格1[[#This Row],[信用卡交易金額'[新臺幣']]]/1000</f>
        <v>478719.80200000003</v>
      </c>
      <c r="L7201" s="14">
        <f>表格1[[#This Row],[信用卡交易金額'[新臺幣']]]/1000000</f>
        <v>478.71980200000002</v>
      </c>
      <c r="M7201" s="14" t="str" cm="1">
        <f t="array" ref="M7201">_xlfn.TEXTJOIN("", TRUE, _xlfn.XLOOKUP(TRUE, VALUE(表格1[[#This Row],[年月]]) &lt;= VALUE($R$8:$R$12), $Q$8:$Q$12)) &amp; "年度"</f>
        <v>2024年度</v>
      </c>
    </row>
    <row r="7202" spans="1:13" x14ac:dyDescent="0.3">
      <c r="A7202" s="2">
        <v>202406</v>
      </c>
      <c r="B7202" s="19">
        <f>DATE(表格1[[#This Row],[年]],表格1[[#This Row],[月]],1)</f>
        <v>45444</v>
      </c>
      <c r="C7202" s="2" t="str">
        <f>LEFT(表格1[[#This Row],[年月]],4)</f>
        <v>2024</v>
      </c>
      <c r="D7202" s="2" t="str">
        <f>RIGHT(表格1[[#This Row],[年月]],2)</f>
        <v>06</v>
      </c>
      <c r="E7202" s="5">
        <v>10002000</v>
      </c>
      <c r="F7202" s="2" t="str">
        <f>VLOOKUP(TEXT(表格1[[#This Row],[地區]],"00000000"),縣市代碼,2,0)</f>
        <v>宜蘭縣</v>
      </c>
      <c r="G7202" s="2" t="s">
        <v>8</v>
      </c>
      <c r="H7202" s="13">
        <v>329843</v>
      </c>
      <c r="I7202" s="14">
        <v>583482480</v>
      </c>
      <c r="J7202" s="14">
        <f>表格1[[#This Row],[信用卡交易筆數]]/1000</f>
        <v>329.84300000000002</v>
      </c>
      <c r="K7202" s="14">
        <f>表格1[[#This Row],[信用卡交易金額'[新臺幣']]]/1000</f>
        <v>583482.48</v>
      </c>
      <c r="L7202" s="14">
        <f>表格1[[#This Row],[信用卡交易金額'[新臺幣']]]/1000000</f>
        <v>583.48248000000001</v>
      </c>
      <c r="M7202" s="14" t="str" cm="1">
        <f t="array" ref="M7202">_xlfn.TEXTJOIN("", TRUE, _xlfn.XLOOKUP(TRUE, VALUE(表格1[[#This Row],[年月]]) &lt;= VALUE($R$8:$R$12), $Q$8:$Q$12)) &amp; "年度"</f>
        <v>2024年度</v>
      </c>
    </row>
    <row r="7203" spans="1:13" x14ac:dyDescent="0.3">
      <c r="A7203" s="2">
        <v>202406</v>
      </c>
      <c r="B7203" s="19">
        <f>DATE(表格1[[#This Row],[年]],表格1[[#This Row],[月]],1)</f>
        <v>45444</v>
      </c>
      <c r="C7203" s="2" t="str">
        <f>LEFT(表格1[[#This Row],[年月]],4)</f>
        <v>2024</v>
      </c>
      <c r="D7203" s="2" t="str">
        <f>RIGHT(表格1[[#This Row],[年月]],2)</f>
        <v>06</v>
      </c>
      <c r="E7203" s="5">
        <v>10002000</v>
      </c>
      <c r="F7203" s="2" t="str">
        <f>VLOOKUP(TEXT(表格1[[#This Row],[地區]],"00000000"),縣市代碼,2,0)</f>
        <v>宜蘭縣</v>
      </c>
      <c r="G7203" s="2" t="s">
        <v>9</v>
      </c>
      <c r="H7203" s="13">
        <v>738604</v>
      </c>
      <c r="I7203" s="14">
        <v>821898849</v>
      </c>
      <c r="J7203" s="14">
        <f>表格1[[#This Row],[信用卡交易筆數]]/1000</f>
        <v>738.60400000000004</v>
      </c>
      <c r="K7203" s="14">
        <f>表格1[[#This Row],[信用卡交易金額'[新臺幣']]]/1000</f>
        <v>821898.84900000005</v>
      </c>
      <c r="L7203" s="14">
        <f>表格1[[#This Row],[信用卡交易金額'[新臺幣']]]/1000000</f>
        <v>821.89884900000004</v>
      </c>
      <c r="M7203" s="14" t="str" cm="1">
        <f t="array" ref="M7203">_xlfn.TEXTJOIN("", TRUE, _xlfn.XLOOKUP(TRUE, VALUE(表格1[[#This Row],[年月]]) &lt;= VALUE($R$8:$R$12), $Q$8:$Q$12)) &amp; "年度"</f>
        <v>2024年度</v>
      </c>
    </row>
    <row r="7204" spans="1:13" x14ac:dyDescent="0.3">
      <c r="A7204" s="2">
        <v>202406</v>
      </c>
      <c r="B7204" s="19">
        <f>DATE(表格1[[#This Row],[年]],表格1[[#This Row],[月]],1)</f>
        <v>45444</v>
      </c>
      <c r="C7204" s="2" t="str">
        <f>LEFT(表格1[[#This Row],[年月]],4)</f>
        <v>2024</v>
      </c>
      <c r="D7204" s="2" t="str">
        <f>RIGHT(表格1[[#This Row],[年月]],2)</f>
        <v>06</v>
      </c>
      <c r="E7204" s="5">
        <v>10002000</v>
      </c>
      <c r="F7204" s="2" t="str">
        <f>VLOOKUP(TEXT(表格1[[#This Row],[地區]],"00000000"),縣市代碼,2,0)</f>
        <v>宜蘭縣</v>
      </c>
      <c r="G7204" s="2" t="s">
        <v>10</v>
      </c>
      <c r="H7204" s="13">
        <v>372751</v>
      </c>
      <c r="I7204" s="14">
        <v>1066061282</v>
      </c>
      <c r="J7204" s="14">
        <f>表格1[[#This Row],[信用卡交易筆數]]/1000</f>
        <v>372.75099999999998</v>
      </c>
      <c r="K7204" s="14">
        <f>表格1[[#This Row],[信用卡交易金額'[新臺幣']]]/1000</f>
        <v>1066061.2819999999</v>
      </c>
      <c r="L7204" s="14">
        <f>表格1[[#This Row],[信用卡交易金額'[新臺幣']]]/1000000</f>
        <v>1066.0612819999999</v>
      </c>
      <c r="M7204" s="14" t="str" cm="1">
        <f t="array" ref="M7204">_xlfn.TEXTJOIN("", TRUE, _xlfn.XLOOKUP(TRUE, VALUE(表格1[[#This Row],[年月]]) &lt;= VALUE($R$8:$R$12), $Q$8:$Q$12)) &amp; "年度"</f>
        <v>2024年度</v>
      </c>
    </row>
    <row r="7205" spans="1:13" x14ac:dyDescent="0.3">
      <c r="A7205" s="2">
        <v>202406</v>
      </c>
      <c r="B7205" s="19">
        <f>DATE(表格1[[#This Row],[年]],表格1[[#This Row],[月]],1)</f>
        <v>45444</v>
      </c>
      <c r="C7205" s="2" t="str">
        <f>LEFT(表格1[[#This Row],[年月]],4)</f>
        <v>2024</v>
      </c>
      <c r="D7205" s="2" t="str">
        <f>RIGHT(表格1[[#This Row],[年月]],2)</f>
        <v>06</v>
      </c>
      <c r="E7205" s="5">
        <v>10015000</v>
      </c>
      <c r="F7205" s="2" t="str">
        <f>VLOOKUP(TEXT(表格1[[#This Row],[地區]],"00000000"),縣市代碼,2,0)</f>
        <v>花蓮縣</v>
      </c>
      <c r="G7205" s="2" t="s">
        <v>4</v>
      </c>
      <c r="H7205" s="13">
        <v>543987</v>
      </c>
      <c r="I7205" s="14">
        <v>289328177</v>
      </c>
      <c r="J7205" s="14">
        <f>表格1[[#This Row],[信用卡交易筆數]]/1000</f>
        <v>543.98699999999997</v>
      </c>
      <c r="K7205" s="14">
        <f>表格1[[#This Row],[信用卡交易金額'[新臺幣']]]/1000</f>
        <v>289328.17700000003</v>
      </c>
      <c r="L7205" s="14">
        <f>表格1[[#This Row],[信用卡交易金額'[新臺幣']]]/1000000</f>
        <v>289.32817699999998</v>
      </c>
      <c r="M7205" s="14" t="str" cm="1">
        <f t="array" ref="M7205">_xlfn.TEXTJOIN("", TRUE, _xlfn.XLOOKUP(TRUE, VALUE(表格1[[#This Row],[年月]]) &lt;= VALUE($R$8:$R$12), $Q$8:$Q$12)) &amp; "年度"</f>
        <v>2024年度</v>
      </c>
    </row>
    <row r="7206" spans="1:13" x14ac:dyDescent="0.3">
      <c r="A7206" s="2">
        <v>202406</v>
      </c>
      <c r="B7206" s="19">
        <f>DATE(表格1[[#This Row],[年]],表格1[[#This Row],[月]],1)</f>
        <v>45444</v>
      </c>
      <c r="C7206" s="2" t="str">
        <f>LEFT(表格1[[#This Row],[年月]],4)</f>
        <v>2024</v>
      </c>
      <c r="D7206" s="2" t="str">
        <f>RIGHT(表格1[[#This Row],[年月]],2)</f>
        <v>06</v>
      </c>
      <c r="E7206" s="5">
        <v>10015000</v>
      </c>
      <c r="F7206" s="2" t="str">
        <f>VLOOKUP(TEXT(表格1[[#This Row],[地區]],"00000000"),縣市代碼,2,0)</f>
        <v>花蓮縣</v>
      </c>
      <c r="G7206" s="2" t="s">
        <v>5</v>
      </c>
      <c r="H7206" s="13">
        <v>36019</v>
      </c>
      <c r="I7206" s="14">
        <v>86928484</v>
      </c>
      <c r="J7206" s="14">
        <f>表格1[[#This Row],[信用卡交易筆數]]/1000</f>
        <v>36.018999999999998</v>
      </c>
      <c r="K7206" s="14">
        <f>表格1[[#This Row],[信用卡交易金額'[新臺幣']]]/1000</f>
        <v>86928.483999999997</v>
      </c>
      <c r="L7206" s="14">
        <f>表格1[[#This Row],[信用卡交易金額'[新臺幣']]]/1000000</f>
        <v>86.928483999999997</v>
      </c>
      <c r="M7206" s="14" t="str" cm="1">
        <f t="array" ref="M7206">_xlfn.TEXTJOIN("", TRUE, _xlfn.XLOOKUP(TRUE, VALUE(表格1[[#This Row],[年月]]) &lt;= VALUE($R$8:$R$12), $Q$8:$Q$12)) &amp; "年度"</f>
        <v>2024年度</v>
      </c>
    </row>
    <row r="7207" spans="1:13" x14ac:dyDescent="0.3">
      <c r="A7207" s="2">
        <v>202406</v>
      </c>
      <c r="B7207" s="19">
        <f>DATE(表格1[[#This Row],[年]],表格1[[#This Row],[月]],1)</f>
        <v>45444</v>
      </c>
      <c r="C7207" s="2" t="str">
        <f>LEFT(表格1[[#This Row],[年月]],4)</f>
        <v>2024</v>
      </c>
      <c r="D7207" s="2" t="str">
        <f>RIGHT(表格1[[#This Row],[年月]],2)</f>
        <v>06</v>
      </c>
      <c r="E7207" s="5">
        <v>10015000</v>
      </c>
      <c r="F7207" s="2" t="str">
        <f>VLOOKUP(TEXT(表格1[[#This Row],[地區]],"00000000"),縣市代碼,2,0)</f>
        <v>花蓮縣</v>
      </c>
      <c r="G7207" s="2" t="s">
        <v>6</v>
      </c>
      <c r="H7207" s="13">
        <v>56718</v>
      </c>
      <c r="I7207" s="14">
        <v>199595001</v>
      </c>
      <c r="J7207" s="14">
        <f>表格1[[#This Row],[信用卡交易筆數]]/1000</f>
        <v>56.718000000000004</v>
      </c>
      <c r="K7207" s="14">
        <f>表格1[[#This Row],[信用卡交易金額'[新臺幣']]]/1000</f>
        <v>199595.00099999999</v>
      </c>
      <c r="L7207" s="14">
        <f>表格1[[#This Row],[信用卡交易金額'[新臺幣']]]/1000000</f>
        <v>199.595001</v>
      </c>
      <c r="M7207" s="14" t="str" cm="1">
        <f t="array" ref="M7207">_xlfn.TEXTJOIN("", TRUE, _xlfn.XLOOKUP(TRUE, VALUE(表格1[[#This Row],[年月]]) &lt;= VALUE($R$8:$R$12), $Q$8:$Q$12)) &amp; "年度"</f>
        <v>2024年度</v>
      </c>
    </row>
    <row r="7208" spans="1:13" x14ac:dyDescent="0.3">
      <c r="A7208" s="2">
        <v>202406</v>
      </c>
      <c r="B7208" s="19">
        <f>DATE(表格1[[#This Row],[年]],表格1[[#This Row],[月]],1)</f>
        <v>45444</v>
      </c>
      <c r="C7208" s="2" t="str">
        <f>LEFT(表格1[[#This Row],[年月]],4)</f>
        <v>2024</v>
      </c>
      <c r="D7208" s="2" t="str">
        <f>RIGHT(表格1[[#This Row],[年月]],2)</f>
        <v>06</v>
      </c>
      <c r="E7208" s="5">
        <v>10015000</v>
      </c>
      <c r="F7208" s="2" t="str">
        <f>VLOOKUP(TEXT(表格1[[#This Row],[地區]],"00000000"),縣市代碼,2,0)</f>
        <v>花蓮縣</v>
      </c>
      <c r="G7208" s="2" t="s">
        <v>7</v>
      </c>
      <c r="H7208" s="13">
        <v>318545</v>
      </c>
      <c r="I7208" s="14">
        <v>309002028</v>
      </c>
      <c r="J7208" s="14">
        <f>表格1[[#This Row],[信用卡交易筆數]]/1000</f>
        <v>318.54500000000002</v>
      </c>
      <c r="K7208" s="14">
        <f>表格1[[#This Row],[信用卡交易金額'[新臺幣']]]/1000</f>
        <v>309002.02799999999</v>
      </c>
      <c r="L7208" s="14">
        <f>表格1[[#This Row],[信用卡交易金額'[新臺幣']]]/1000000</f>
        <v>309.002028</v>
      </c>
      <c r="M7208" s="14" t="str" cm="1">
        <f t="array" ref="M7208">_xlfn.TEXTJOIN("", TRUE, _xlfn.XLOOKUP(TRUE, VALUE(表格1[[#This Row],[年月]]) &lt;= VALUE($R$8:$R$12), $Q$8:$Q$12)) &amp; "年度"</f>
        <v>2024年度</v>
      </c>
    </row>
    <row r="7209" spans="1:13" x14ac:dyDescent="0.3">
      <c r="A7209" s="2">
        <v>202406</v>
      </c>
      <c r="B7209" s="19">
        <f>DATE(表格1[[#This Row],[年]],表格1[[#This Row],[月]],1)</f>
        <v>45444</v>
      </c>
      <c r="C7209" s="2" t="str">
        <f>LEFT(表格1[[#This Row],[年月]],4)</f>
        <v>2024</v>
      </c>
      <c r="D7209" s="2" t="str">
        <f>RIGHT(表格1[[#This Row],[年月]],2)</f>
        <v>06</v>
      </c>
      <c r="E7209" s="5">
        <v>10015000</v>
      </c>
      <c r="F7209" s="2" t="str">
        <f>VLOOKUP(TEXT(表格1[[#This Row],[地區]],"00000000"),縣市代碼,2,0)</f>
        <v>花蓮縣</v>
      </c>
      <c r="G7209" s="2" t="s">
        <v>8</v>
      </c>
      <c r="H7209" s="13">
        <v>226702</v>
      </c>
      <c r="I7209" s="14">
        <v>372137297</v>
      </c>
      <c r="J7209" s="14">
        <f>表格1[[#This Row],[信用卡交易筆數]]/1000</f>
        <v>226.702</v>
      </c>
      <c r="K7209" s="14">
        <f>表格1[[#This Row],[信用卡交易金額'[新臺幣']]]/1000</f>
        <v>372137.29700000002</v>
      </c>
      <c r="L7209" s="14">
        <f>表格1[[#This Row],[信用卡交易金額'[新臺幣']]]/1000000</f>
        <v>372.13729699999999</v>
      </c>
      <c r="M7209" s="14" t="str" cm="1">
        <f t="array" ref="M7209">_xlfn.TEXTJOIN("", TRUE, _xlfn.XLOOKUP(TRUE, VALUE(表格1[[#This Row],[年月]]) &lt;= VALUE($R$8:$R$12), $Q$8:$Q$12)) &amp; "年度"</f>
        <v>2024年度</v>
      </c>
    </row>
    <row r="7210" spans="1:13" x14ac:dyDescent="0.3">
      <c r="A7210" s="2">
        <v>202406</v>
      </c>
      <c r="B7210" s="19">
        <f>DATE(表格1[[#This Row],[年]],表格1[[#This Row],[月]],1)</f>
        <v>45444</v>
      </c>
      <c r="C7210" s="2" t="str">
        <f>LEFT(表格1[[#This Row],[年月]],4)</f>
        <v>2024</v>
      </c>
      <c r="D7210" s="2" t="str">
        <f>RIGHT(表格1[[#This Row],[年月]],2)</f>
        <v>06</v>
      </c>
      <c r="E7210" s="5">
        <v>10015000</v>
      </c>
      <c r="F7210" s="2" t="str">
        <f>VLOOKUP(TEXT(表格1[[#This Row],[地區]],"00000000"),縣市代碼,2,0)</f>
        <v>花蓮縣</v>
      </c>
      <c r="G7210" s="2" t="s">
        <v>9</v>
      </c>
      <c r="H7210" s="13">
        <v>473829</v>
      </c>
      <c r="I7210" s="14">
        <v>536212670</v>
      </c>
      <c r="J7210" s="14">
        <f>表格1[[#This Row],[信用卡交易筆數]]/1000</f>
        <v>473.82900000000001</v>
      </c>
      <c r="K7210" s="14">
        <f>表格1[[#This Row],[信用卡交易金額'[新臺幣']]]/1000</f>
        <v>536212.67000000004</v>
      </c>
      <c r="L7210" s="14">
        <f>表格1[[#This Row],[信用卡交易金額'[新臺幣']]]/1000000</f>
        <v>536.21267</v>
      </c>
      <c r="M7210" s="14" t="str" cm="1">
        <f t="array" ref="M7210">_xlfn.TEXTJOIN("", TRUE, _xlfn.XLOOKUP(TRUE, VALUE(表格1[[#This Row],[年月]]) &lt;= VALUE($R$8:$R$12), $Q$8:$Q$12)) &amp; "年度"</f>
        <v>2024年度</v>
      </c>
    </row>
    <row r="7211" spans="1:13" x14ac:dyDescent="0.3">
      <c r="A7211" s="2">
        <v>202406</v>
      </c>
      <c r="B7211" s="19">
        <f>DATE(表格1[[#This Row],[年]],表格1[[#This Row],[月]],1)</f>
        <v>45444</v>
      </c>
      <c r="C7211" s="2" t="str">
        <f>LEFT(表格1[[#This Row],[年月]],4)</f>
        <v>2024</v>
      </c>
      <c r="D7211" s="2" t="str">
        <f>RIGHT(表格1[[#This Row],[年月]],2)</f>
        <v>06</v>
      </c>
      <c r="E7211" s="5">
        <v>10015000</v>
      </c>
      <c r="F7211" s="2" t="str">
        <f>VLOOKUP(TEXT(表格1[[#This Row],[地區]],"00000000"),縣市代碼,2,0)</f>
        <v>花蓮縣</v>
      </c>
      <c r="G7211" s="2" t="s">
        <v>10</v>
      </c>
      <c r="H7211" s="13">
        <v>234760</v>
      </c>
      <c r="I7211" s="14">
        <v>682564420</v>
      </c>
      <c r="J7211" s="14">
        <f>表格1[[#This Row],[信用卡交易筆數]]/1000</f>
        <v>234.76</v>
      </c>
      <c r="K7211" s="14">
        <f>表格1[[#This Row],[信用卡交易金額'[新臺幣']]]/1000</f>
        <v>682564.42</v>
      </c>
      <c r="L7211" s="14">
        <f>表格1[[#This Row],[信用卡交易金額'[新臺幣']]]/1000000</f>
        <v>682.56442000000004</v>
      </c>
      <c r="M7211" s="14" t="str" cm="1">
        <f t="array" ref="M7211">_xlfn.TEXTJOIN("", TRUE, _xlfn.XLOOKUP(TRUE, VALUE(表格1[[#This Row],[年月]]) &lt;= VALUE($R$8:$R$12), $Q$8:$Q$12)) &amp; "年度"</f>
        <v>2024年度</v>
      </c>
    </row>
    <row r="7212" spans="1:13" x14ac:dyDescent="0.3">
      <c r="A7212" s="2">
        <v>202406</v>
      </c>
      <c r="B7212" s="19">
        <f>DATE(表格1[[#This Row],[年]],表格1[[#This Row],[月]],1)</f>
        <v>45444</v>
      </c>
      <c r="C7212" s="2" t="str">
        <f>LEFT(表格1[[#This Row],[年月]],4)</f>
        <v>2024</v>
      </c>
      <c r="D7212" s="2" t="str">
        <f>RIGHT(表格1[[#This Row],[年月]],2)</f>
        <v>06</v>
      </c>
      <c r="E7212" s="5">
        <v>10014000</v>
      </c>
      <c r="F7212" s="2" t="str">
        <f>VLOOKUP(TEXT(表格1[[#This Row],[地區]],"00000000"),縣市代碼,2,0)</f>
        <v>臺東縣</v>
      </c>
      <c r="G7212" s="2" t="s">
        <v>4</v>
      </c>
      <c r="H7212" s="13">
        <v>291990</v>
      </c>
      <c r="I7212" s="14">
        <v>132067868</v>
      </c>
      <c r="J7212" s="14">
        <f>表格1[[#This Row],[信用卡交易筆數]]/1000</f>
        <v>291.99</v>
      </c>
      <c r="K7212" s="14">
        <f>表格1[[#This Row],[信用卡交易金額'[新臺幣']]]/1000</f>
        <v>132067.86799999999</v>
      </c>
      <c r="L7212" s="14">
        <f>表格1[[#This Row],[信用卡交易金額'[新臺幣']]]/1000000</f>
        <v>132.067868</v>
      </c>
      <c r="M7212" s="14" t="str" cm="1">
        <f t="array" ref="M7212">_xlfn.TEXTJOIN("", TRUE, _xlfn.XLOOKUP(TRUE, VALUE(表格1[[#This Row],[年月]]) &lt;= VALUE($R$8:$R$12), $Q$8:$Q$12)) &amp; "年度"</f>
        <v>2024年度</v>
      </c>
    </row>
    <row r="7213" spans="1:13" x14ac:dyDescent="0.3">
      <c r="A7213" s="2">
        <v>202406</v>
      </c>
      <c r="B7213" s="19">
        <f>DATE(表格1[[#This Row],[年]],表格1[[#This Row],[月]],1)</f>
        <v>45444</v>
      </c>
      <c r="C7213" s="2" t="str">
        <f>LEFT(表格1[[#This Row],[年月]],4)</f>
        <v>2024</v>
      </c>
      <c r="D7213" s="2" t="str">
        <f>RIGHT(表格1[[#This Row],[年月]],2)</f>
        <v>06</v>
      </c>
      <c r="E7213" s="5">
        <v>10014000</v>
      </c>
      <c r="F7213" s="2" t="str">
        <f>VLOOKUP(TEXT(表格1[[#This Row],[地區]],"00000000"),縣市代碼,2,0)</f>
        <v>臺東縣</v>
      </c>
      <c r="G7213" s="2" t="s">
        <v>5</v>
      </c>
      <c r="H7213" s="13">
        <v>21839</v>
      </c>
      <c r="I7213" s="14">
        <v>47906477</v>
      </c>
      <c r="J7213" s="14">
        <f>表格1[[#This Row],[信用卡交易筆數]]/1000</f>
        <v>21.838999999999999</v>
      </c>
      <c r="K7213" s="14">
        <f>表格1[[#This Row],[信用卡交易金額'[新臺幣']]]/1000</f>
        <v>47906.476999999999</v>
      </c>
      <c r="L7213" s="14">
        <f>表格1[[#This Row],[信用卡交易金額'[新臺幣']]]/1000000</f>
        <v>47.906477000000002</v>
      </c>
      <c r="M7213" s="14" t="str" cm="1">
        <f t="array" ref="M7213">_xlfn.TEXTJOIN("", TRUE, _xlfn.XLOOKUP(TRUE, VALUE(表格1[[#This Row],[年月]]) &lt;= VALUE($R$8:$R$12), $Q$8:$Q$12)) &amp; "年度"</f>
        <v>2024年度</v>
      </c>
    </row>
    <row r="7214" spans="1:13" x14ac:dyDescent="0.3">
      <c r="A7214" s="2">
        <v>202406</v>
      </c>
      <c r="B7214" s="19">
        <f>DATE(表格1[[#This Row],[年]],表格1[[#This Row],[月]],1)</f>
        <v>45444</v>
      </c>
      <c r="C7214" s="2" t="str">
        <f>LEFT(表格1[[#This Row],[年月]],4)</f>
        <v>2024</v>
      </c>
      <c r="D7214" s="2" t="str">
        <f>RIGHT(表格1[[#This Row],[年月]],2)</f>
        <v>06</v>
      </c>
      <c r="E7214" s="5">
        <v>10014000</v>
      </c>
      <c r="F7214" s="2" t="str">
        <f>VLOOKUP(TEXT(表格1[[#This Row],[地區]],"00000000"),縣市代碼,2,0)</f>
        <v>臺東縣</v>
      </c>
      <c r="G7214" s="2" t="s">
        <v>6</v>
      </c>
      <c r="H7214" s="13">
        <v>30624</v>
      </c>
      <c r="I7214" s="14">
        <v>104877587</v>
      </c>
      <c r="J7214" s="14">
        <f>表格1[[#This Row],[信用卡交易筆數]]/1000</f>
        <v>30.623999999999999</v>
      </c>
      <c r="K7214" s="14">
        <f>表格1[[#This Row],[信用卡交易金額'[新臺幣']]]/1000</f>
        <v>104877.587</v>
      </c>
      <c r="L7214" s="14">
        <f>表格1[[#This Row],[信用卡交易金額'[新臺幣']]]/1000000</f>
        <v>104.87758700000001</v>
      </c>
      <c r="M7214" s="14" t="str" cm="1">
        <f t="array" ref="M7214">_xlfn.TEXTJOIN("", TRUE, _xlfn.XLOOKUP(TRUE, VALUE(表格1[[#This Row],[年月]]) &lt;= VALUE($R$8:$R$12), $Q$8:$Q$12)) &amp; "年度"</f>
        <v>2024年度</v>
      </c>
    </row>
    <row r="7215" spans="1:13" x14ac:dyDescent="0.3">
      <c r="A7215" s="2">
        <v>202406</v>
      </c>
      <c r="B7215" s="19">
        <f>DATE(表格1[[#This Row],[年]],表格1[[#This Row],[月]],1)</f>
        <v>45444</v>
      </c>
      <c r="C7215" s="2" t="str">
        <f>LEFT(表格1[[#This Row],[年月]],4)</f>
        <v>2024</v>
      </c>
      <c r="D7215" s="2" t="str">
        <f>RIGHT(表格1[[#This Row],[年月]],2)</f>
        <v>06</v>
      </c>
      <c r="E7215" s="5">
        <v>10014000</v>
      </c>
      <c r="F7215" s="2" t="str">
        <f>VLOOKUP(TEXT(表格1[[#This Row],[地區]],"00000000"),縣市代碼,2,0)</f>
        <v>臺東縣</v>
      </c>
      <c r="G7215" s="2" t="s">
        <v>7</v>
      </c>
      <c r="H7215" s="13">
        <v>181631</v>
      </c>
      <c r="I7215" s="14">
        <v>175160202</v>
      </c>
      <c r="J7215" s="14">
        <f>表格1[[#This Row],[信用卡交易筆數]]/1000</f>
        <v>181.631</v>
      </c>
      <c r="K7215" s="14">
        <f>表格1[[#This Row],[信用卡交易金額'[新臺幣']]]/1000</f>
        <v>175160.20199999999</v>
      </c>
      <c r="L7215" s="14">
        <f>表格1[[#This Row],[信用卡交易金額'[新臺幣']]]/1000000</f>
        <v>175.160202</v>
      </c>
      <c r="M7215" s="14" t="str" cm="1">
        <f t="array" ref="M7215">_xlfn.TEXTJOIN("", TRUE, _xlfn.XLOOKUP(TRUE, VALUE(表格1[[#This Row],[年月]]) &lt;= VALUE($R$8:$R$12), $Q$8:$Q$12)) &amp; "年度"</f>
        <v>2024年度</v>
      </c>
    </row>
    <row r="7216" spans="1:13" x14ac:dyDescent="0.3">
      <c r="A7216" s="2">
        <v>202406</v>
      </c>
      <c r="B7216" s="19">
        <f>DATE(表格1[[#This Row],[年]],表格1[[#This Row],[月]],1)</f>
        <v>45444</v>
      </c>
      <c r="C7216" s="2" t="str">
        <f>LEFT(表格1[[#This Row],[年月]],4)</f>
        <v>2024</v>
      </c>
      <c r="D7216" s="2" t="str">
        <f>RIGHT(表格1[[#This Row],[年月]],2)</f>
        <v>06</v>
      </c>
      <c r="E7216" s="5">
        <v>10014000</v>
      </c>
      <c r="F7216" s="2" t="str">
        <f>VLOOKUP(TEXT(表格1[[#This Row],[地區]],"00000000"),縣市代碼,2,0)</f>
        <v>臺東縣</v>
      </c>
      <c r="G7216" s="2" t="s">
        <v>8</v>
      </c>
      <c r="H7216" s="13">
        <v>117415</v>
      </c>
      <c r="I7216" s="14">
        <v>186722071</v>
      </c>
      <c r="J7216" s="14">
        <f>表格1[[#This Row],[信用卡交易筆數]]/1000</f>
        <v>117.41500000000001</v>
      </c>
      <c r="K7216" s="14">
        <f>表格1[[#This Row],[信用卡交易金額'[新臺幣']]]/1000</f>
        <v>186722.071</v>
      </c>
      <c r="L7216" s="14">
        <f>表格1[[#This Row],[信用卡交易金額'[新臺幣']]]/1000000</f>
        <v>186.722071</v>
      </c>
      <c r="M7216" s="14" t="str" cm="1">
        <f t="array" ref="M7216">_xlfn.TEXTJOIN("", TRUE, _xlfn.XLOOKUP(TRUE, VALUE(表格1[[#This Row],[年月]]) &lt;= VALUE($R$8:$R$12), $Q$8:$Q$12)) &amp; "年度"</f>
        <v>2024年度</v>
      </c>
    </row>
    <row r="7217" spans="1:13" x14ac:dyDescent="0.3">
      <c r="A7217" s="2">
        <v>202406</v>
      </c>
      <c r="B7217" s="19">
        <f>DATE(表格1[[#This Row],[年]],表格1[[#This Row],[月]],1)</f>
        <v>45444</v>
      </c>
      <c r="C7217" s="2" t="str">
        <f>LEFT(表格1[[#This Row],[年月]],4)</f>
        <v>2024</v>
      </c>
      <c r="D7217" s="2" t="str">
        <f>RIGHT(表格1[[#This Row],[年月]],2)</f>
        <v>06</v>
      </c>
      <c r="E7217" s="5">
        <v>10014000</v>
      </c>
      <c r="F7217" s="2" t="str">
        <f>VLOOKUP(TEXT(表格1[[#This Row],[地區]],"00000000"),縣市代碼,2,0)</f>
        <v>臺東縣</v>
      </c>
      <c r="G7217" s="2" t="s">
        <v>9</v>
      </c>
      <c r="H7217" s="13">
        <v>237439</v>
      </c>
      <c r="I7217" s="14">
        <v>269307293</v>
      </c>
      <c r="J7217" s="14">
        <f>表格1[[#This Row],[信用卡交易筆數]]/1000</f>
        <v>237.43899999999999</v>
      </c>
      <c r="K7217" s="14">
        <f>表格1[[#This Row],[信用卡交易金額'[新臺幣']]]/1000</f>
        <v>269307.29300000001</v>
      </c>
      <c r="L7217" s="14">
        <f>表格1[[#This Row],[信用卡交易金額'[新臺幣']]]/1000000</f>
        <v>269.30729300000002</v>
      </c>
      <c r="M7217" s="14" t="str" cm="1">
        <f t="array" ref="M7217">_xlfn.TEXTJOIN("", TRUE, _xlfn.XLOOKUP(TRUE, VALUE(表格1[[#This Row],[年月]]) &lt;= VALUE($R$8:$R$12), $Q$8:$Q$12)) &amp; "年度"</f>
        <v>2024年度</v>
      </c>
    </row>
    <row r="7218" spans="1:13" x14ac:dyDescent="0.3">
      <c r="A7218" s="2">
        <v>202406</v>
      </c>
      <c r="B7218" s="19">
        <f>DATE(表格1[[#This Row],[年]],表格1[[#This Row],[月]],1)</f>
        <v>45444</v>
      </c>
      <c r="C7218" s="2" t="str">
        <f>LEFT(表格1[[#This Row],[年月]],4)</f>
        <v>2024</v>
      </c>
      <c r="D7218" s="2" t="str">
        <f>RIGHT(表格1[[#This Row],[年月]],2)</f>
        <v>06</v>
      </c>
      <c r="E7218" s="5">
        <v>10014000</v>
      </c>
      <c r="F7218" s="2" t="str">
        <f>VLOOKUP(TEXT(表格1[[#This Row],[地區]],"00000000"),縣市代碼,2,0)</f>
        <v>臺東縣</v>
      </c>
      <c r="G7218" s="2" t="s">
        <v>10</v>
      </c>
      <c r="H7218" s="13">
        <v>113136</v>
      </c>
      <c r="I7218" s="14">
        <v>355961862</v>
      </c>
      <c r="J7218" s="14">
        <f>表格1[[#This Row],[信用卡交易筆數]]/1000</f>
        <v>113.136</v>
      </c>
      <c r="K7218" s="14">
        <f>表格1[[#This Row],[信用卡交易金額'[新臺幣']]]/1000</f>
        <v>355961.86200000002</v>
      </c>
      <c r="L7218" s="14">
        <f>表格1[[#This Row],[信用卡交易金額'[新臺幣']]]/1000000</f>
        <v>355.961862</v>
      </c>
      <c r="M7218" s="14" t="str" cm="1">
        <f t="array" ref="M7218">_xlfn.TEXTJOIN("", TRUE, _xlfn.XLOOKUP(TRUE, VALUE(表格1[[#This Row],[年月]]) &lt;= VALUE($R$8:$R$12), $Q$8:$Q$12)) &amp; "年度"</f>
        <v>2024年度</v>
      </c>
    </row>
    <row r="7219" spans="1:13" x14ac:dyDescent="0.3">
      <c r="A7219" s="2">
        <v>202406</v>
      </c>
      <c r="B7219" s="19">
        <f>DATE(表格1[[#This Row],[年]],表格1[[#This Row],[月]],1)</f>
        <v>45444</v>
      </c>
      <c r="C7219" s="2" t="str">
        <f>LEFT(表格1[[#This Row],[年月]],4)</f>
        <v>2024</v>
      </c>
      <c r="D7219" s="2" t="str">
        <f>RIGHT(表格1[[#This Row],[年月]],2)</f>
        <v>06</v>
      </c>
      <c r="E7219" s="5">
        <v>10016000</v>
      </c>
      <c r="F7219" s="2" t="str">
        <f>VLOOKUP(TEXT(表格1[[#This Row],[地區]],"00000000"),縣市代碼,2,0)</f>
        <v>澎湖縣</v>
      </c>
      <c r="G7219" s="2" t="s">
        <v>4</v>
      </c>
      <c r="H7219" s="13">
        <v>129551</v>
      </c>
      <c r="I7219" s="14">
        <v>54718664</v>
      </c>
      <c r="J7219" s="14">
        <f>表格1[[#This Row],[信用卡交易筆數]]/1000</f>
        <v>129.55099999999999</v>
      </c>
      <c r="K7219" s="14">
        <f>表格1[[#This Row],[信用卡交易金額'[新臺幣']]]/1000</f>
        <v>54718.663999999997</v>
      </c>
      <c r="L7219" s="14">
        <f>表格1[[#This Row],[信用卡交易金額'[新臺幣']]]/1000000</f>
        <v>54.718663999999997</v>
      </c>
      <c r="M7219" s="14" t="str" cm="1">
        <f t="array" ref="M7219">_xlfn.TEXTJOIN("", TRUE, _xlfn.XLOOKUP(TRUE, VALUE(表格1[[#This Row],[年月]]) &lt;= VALUE($R$8:$R$12), $Q$8:$Q$12)) &amp; "年度"</f>
        <v>2024年度</v>
      </c>
    </row>
    <row r="7220" spans="1:13" x14ac:dyDescent="0.3">
      <c r="A7220" s="2">
        <v>202406</v>
      </c>
      <c r="B7220" s="19">
        <f>DATE(表格1[[#This Row],[年]],表格1[[#This Row],[月]],1)</f>
        <v>45444</v>
      </c>
      <c r="C7220" s="2" t="str">
        <f>LEFT(表格1[[#This Row],[年月]],4)</f>
        <v>2024</v>
      </c>
      <c r="D7220" s="2" t="str">
        <f>RIGHT(表格1[[#This Row],[年月]],2)</f>
        <v>06</v>
      </c>
      <c r="E7220" s="5">
        <v>10016000</v>
      </c>
      <c r="F7220" s="2" t="str">
        <f>VLOOKUP(TEXT(表格1[[#This Row],[地區]],"00000000"),縣市代碼,2,0)</f>
        <v>澎湖縣</v>
      </c>
      <c r="G7220" s="2" t="s">
        <v>5</v>
      </c>
      <c r="H7220" s="13">
        <v>9250</v>
      </c>
      <c r="I7220" s="14">
        <v>22800423</v>
      </c>
      <c r="J7220" s="14">
        <f>表格1[[#This Row],[信用卡交易筆數]]/1000</f>
        <v>9.25</v>
      </c>
      <c r="K7220" s="14">
        <f>表格1[[#This Row],[信用卡交易金額'[新臺幣']]]/1000</f>
        <v>22800.422999999999</v>
      </c>
      <c r="L7220" s="14">
        <f>表格1[[#This Row],[信用卡交易金額'[新臺幣']]]/1000000</f>
        <v>22.800422999999999</v>
      </c>
      <c r="M7220" s="14" t="str" cm="1">
        <f t="array" ref="M7220">_xlfn.TEXTJOIN("", TRUE, _xlfn.XLOOKUP(TRUE, VALUE(表格1[[#This Row],[年月]]) &lt;= VALUE($R$8:$R$12), $Q$8:$Q$12)) &amp; "年度"</f>
        <v>2024年度</v>
      </c>
    </row>
    <row r="7221" spans="1:13" x14ac:dyDescent="0.3">
      <c r="A7221" s="2">
        <v>202406</v>
      </c>
      <c r="B7221" s="19">
        <f>DATE(表格1[[#This Row],[年]],表格1[[#This Row],[月]],1)</f>
        <v>45444</v>
      </c>
      <c r="C7221" s="2" t="str">
        <f>LEFT(表格1[[#This Row],[年月]],4)</f>
        <v>2024</v>
      </c>
      <c r="D7221" s="2" t="str">
        <f>RIGHT(表格1[[#This Row],[年月]],2)</f>
        <v>06</v>
      </c>
      <c r="E7221" s="5">
        <v>10016000</v>
      </c>
      <c r="F7221" s="2" t="str">
        <f>VLOOKUP(TEXT(表格1[[#This Row],[地區]],"00000000"),縣市代碼,2,0)</f>
        <v>澎湖縣</v>
      </c>
      <c r="G7221" s="2" t="s">
        <v>6</v>
      </c>
      <c r="H7221" s="13">
        <v>14350</v>
      </c>
      <c r="I7221" s="14">
        <v>47488718</v>
      </c>
      <c r="J7221" s="14">
        <f>表格1[[#This Row],[信用卡交易筆數]]/1000</f>
        <v>14.35</v>
      </c>
      <c r="K7221" s="14">
        <f>表格1[[#This Row],[信用卡交易金額'[新臺幣']]]/1000</f>
        <v>47488.718000000001</v>
      </c>
      <c r="L7221" s="14">
        <f>表格1[[#This Row],[信用卡交易金額'[新臺幣']]]/1000000</f>
        <v>47.488717999999999</v>
      </c>
      <c r="M7221" s="14" t="str" cm="1">
        <f t="array" ref="M7221">_xlfn.TEXTJOIN("", TRUE, _xlfn.XLOOKUP(TRUE, VALUE(表格1[[#This Row],[年月]]) &lt;= VALUE($R$8:$R$12), $Q$8:$Q$12)) &amp; "年度"</f>
        <v>2024年度</v>
      </c>
    </row>
    <row r="7222" spans="1:13" x14ac:dyDescent="0.3">
      <c r="A7222" s="2">
        <v>202406</v>
      </c>
      <c r="B7222" s="19">
        <f>DATE(表格1[[#This Row],[年]],表格1[[#This Row],[月]],1)</f>
        <v>45444</v>
      </c>
      <c r="C7222" s="2" t="str">
        <f>LEFT(表格1[[#This Row],[年月]],4)</f>
        <v>2024</v>
      </c>
      <c r="D7222" s="2" t="str">
        <f>RIGHT(表格1[[#This Row],[年月]],2)</f>
        <v>06</v>
      </c>
      <c r="E7222" s="5">
        <v>10016000</v>
      </c>
      <c r="F7222" s="2" t="str">
        <f>VLOOKUP(TEXT(表格1[[#This Row],[地區]],"00000000"),縣市代碼,2,0)</f>
        <v>澎湖縣</v>
      </c>
      <c r="G7222" s="2" t="s">
        <v>7</v>
      </c>
      <c r="H7222" s="13">
        <v>74907</v>
      </c>
      <c r="I7222" s="14">
        <v>97290034</v>
      </c>
      <c r="J7222" s="14">
        <f>表格1[[#This Row],[信用卡交易筆數]]/1000</f>
        <v>74.906999999999996</v>
      </c>
      <c r="K7222" s="14">
        <f>表格1[[#This Row],[信用卡交易金額'[新臺幣']]]/1000</f>
        <v>97290.034</v>
      </c>
      <c r="L7222" s="14">
        <f>表格1[[#This Row],[信用卡交易金額'[新臺幣']]]/1000000</f>
        <v>97.290034000000006</v>
      </c>
      <c r="M7222" s="14" t="str" cm="1">
        <f t="array" ref="M7222">_xlfn.TEXTJOIN("", TRUE, _xlfn.XLOOKUP(TRUE, VALUE(表格1[[#This Row],[年月]]) &lt;= VALUE($R$8:$R$12), $Q$8:$Q$12)) &amp; "年度"</f>
        <v>2024年度</v>
      </c>
    </row>
    <row r="7223" spans="1:13" x14ac:dyDescent="0.3">
      <c r="A7223" s="2">
        <v>202406</v>
      </c>
      <c r="B7223" s="19">
        <f>DATE(表格1[[#This Row],[年]],表格1[[#This Row],[月]],1)</f>
        <v>45444</v>
      </c>
      <c r="C7223" s="2" t="str">
        <f>LEFT(表格1[[#This Row],[年月]],4)</f>
        <v>2024</v>
      </c>
      <c r="D7223" s="2" t="str">
        <f>RIGHT(表格1[[#This Row],[年月]],2)</f>
        <v>06</v>
      </c>
      <c r="E7223" s="5">
        <v>10016000</v>
      </c>
      <c r="F7223" s="2" t="str">
        <f>VLOOKUP(TEXT(表格1[[#This Row],[地區]],"00000000"),縣市代碼,2,0)</f>
        <v>澎湖縣</v>
      </c>
      <c r="G7223" s="2" t="s">
        <v>8</v>
      </c>
      <c r="H7223" s="13">
        <v>59806</v>
      </c>
      <c r="I7223" s="14">
        <v>86701203</v>
      </c>
      <c r="J7223" s="14">
        <f>表格1[[#This Row],[信用卡交易筆數]]/1000</f>
        <v>59.805999999999997</v>
      </c>
      <c r="K7223" s="14">
        <f>表格1[[#This Row],[信用卡交易金額'[新臺幣']]]/1000</f>
        <v>86701.202999999994</v>
      </c>
      <c r="L7223" s="14">
        <f>表格1[[#This Row],[信用卡交易金額'[新臺幣']]]/1000000</f>
        <v>86.701203000000007</v>
      </c>
      <c r="M7223" s="14" t="str" cm="1">
        <f t="array" ref="M7223">_xlfn.TEXTJOIN("", TRUE, _xlfn.XLOOKUP(TRUE, VALUE(表格1[[#This Row],[年月]]) &lt;= VALUE($R$8:$R$12), $Q$8:$Q$12)) &amp; "年度"</f>
        <v>2024年度</v>
      </c>
    </row>
    <row r="7224" spans="1:13" x14ac:dyDescent="0.3">
      <c r="A7224" s="2">
        <v>202406</v>
      </c>
      <c r="B7224" s="19">
        <f>DATE(表格1[[#This Row],[年]],表格1[[#This Row],[月]],1)</f>
        <v>45444</v>
      </c>
      <c r="C7224" s="2" t="str">
        <f>LEFT(表格1[[#This Row],[年月]],4)</f>
        <v>2024</v>
      </c>
      <c r="D7224" s="2" t="str">
        <f>RIGHT(表格1[[#This Row],[年月]],2)</f>
        <v>06</v>
      </c>
      <c r="E7224" s="5">
        <v>10016000</v>
      </c>
      <c r="F7224" s="2" t="str">
        <f>VLOOKUP(TEXT(表格1[[#This Row],[地區]],"00000000"),縣市代碼,2,0)</f>
        <v>澎湖縣</v>
      </c>
      <c r="G7224" s="2" t="s">
        <v>9</v>
      </c>
      <c r="H7224" s="13">
        <v>120443</v>
      </c>
      <c r="I7224" s="14">
        <v>126955106</v>
      </c>
      <c r="J7224" s="14">
        <f>表格1[[#This Row],[信用卡交易筆數]]/1000</f>
        <v>120.443</v>
      </c>
      <c r="K7224" s="14">
        <f>表格1[[#This Row],[信用卡交易金額'[新臺幣']]]/1000</f>
        <v>126955.106</v>
      </c>
      <c r="L7224" s="14">
        <f>表格1[[#This Row],[信用卡交易金額'[新臺幣']]]/1000000</f>
        <v>126.955106</v>
      </c>
      <c r="M7224" s="14" t="str" cm="1">
        <f t="array" ref="M7224">_xlfn.TEXTJOIN("", TRUE, _xlfn.XLOOKUP(TRUE, VALUE(表格1[[#This Row],[年月]]) &lt;= VALUE($R$8:$R$12), $Q$8:$Q$12)) &amp; "年度"</f>
        <v>2024年度</v>
      </c>
    </row>
    <row r="7225" spans="1:13" x14ac:dyDescent="0.3">
      <c r="A7225" s="2">
        <v>202406</v>
      </c>
      <c r="B7225" s="19">
        <f>DATE(表格1[[#This Row],[年]],表格1[[#This Row],[月]],1)</f>
        <v>45444</v>
      </c>
      <c r="C7225" s="2" t="str">
        <f>LEFT(表格1[[#This Row],[年月]],4)</f>
        <v>2024</v>
      </c>
      <c r="D7225" s="2" t="str">
        <f>RIGHT(表格1[[#This Row],[年月]],2)</f>
        <v>06</v>
      </c>
      <c r="E7225" s="5">
        <v>10016000</v>
      </c>
      <c r="F7225" s="2" t="str">
        <f>VLOOKUP(TEXT(表格1[[#This Row],[地區]],"00000000"),縣市代碼,2,0)</f>
        <v>澎湖縣</v>
      </c>
      <c r="G7225" s="2" t="s">
        <v>10</v>
      </c>
      <c r="H7225" s="13">
        <v>51837</v>
      </c>
      <c r="I7225" s="14">
        <v>134277935</v>
      </c>
      <c r="J7225" s="14">
        <f>表格1[[#This Row],[信用卡交易筆數]]/1000</f>
        <v>51.837000000000003</v>
      </c>
      <c r="K7225" s="14">
        <f>表格1[[#This Row],[信用卡交易金額'[新臺幣']]]/1000</f>
        <v>134277.935</v>
      </c>
      <c r="L7225" s="14">
        <f>表格1[[#This Row],[信用卡交易金額'[新臺幣']]]/1000000</f>
        <v>134.27793500000001</v>
      </c>
      <c r="M7225" s="14" t="str" cm="1">
        <f t="array" ref="M7225">_xlfn.TEXTJOIN("", TRUE, _xlfn.XLOOKUP(TRUE, VALUE(表格1[[#This Row],[年月]]) &lt;= VALUE($R$8:$R$12), $Q$8:$Q$12)) &amp; "年度"</f>
        <v>2024年度</v>
      </c>
    </row>
    <row r="7226" spans="1:13" x14ac:dyDescent="0.3">
      <c r="A7226" s="2">
        <v>202406</v>
      </c>
      <c r="B7226" s="19">
        <f>DATE(表格1[[#This Row],[年]],表格1[[#This Row],[月]],1)</f>
        <v>45444</v>
      </c>
      <c r="C7226" s="2" t="str">
        <f>LEFT(表格1[[#This Row],[年月]],4)</f>
        <v>2024</v>
      </c>
      <c r="D7226" s="2" t="str">
        <f>RIGHT(表格1[[#This Row],[年月]],2)</f>
        <v>06</v>
      </c>
      <c r="E7226" s="5" t="s">
        <v>62</v>
      </c>
      <c r="F7226" s="2" t="str">
        <f>VLOOKUP(TEXT(表格1[[#This Row],[地區]],"00000000"),縣市代碼,2,0)</f>
        <v>金門縣</v>
      </c>
      <c r="G7226" s="2" t="s">
        <v>4</v>
      </c>
      <c r="H7226" s="13">
        <v>110877</v>
      </c>
      <c r="I7226" s="14">
        <v>50117752</v>
      </c>
      <c r="J7226" s="14">
        <f>表格1[[#This Row],[信用卡交易筆數]]/1000</f>
        <v>110.877</v>
      </c>
      <c r="K7226" s="14">
        <f>表格1[[#This Row],[信用卡交易金額'[新臺幣']]]/1000</f>
        <v>50117.752</v>
      </c>
      <c r="L7226" s="14">
        <f>表格1[[#This Row],[信用卡交易金額'[新臺幣']]]/1000000</f>
        <v>50.117752000000003</v>
      </c>
      <c r="M7226" s="14" t="str" cm="1">
        <f t="array" ref="M7226">_xlfn.TEXTJOIN("", TRUE, _xlfn.XLOOKUP(TRUE, VALUE(表格1[[#This Row],[年月]]) &lt;= VALUE($R$8:$R$12), $Q$8:$Q$12)) &amp; "年度"</f>
        <v>2024年度</v>
      </c>
    </row>
    <row r="7227" spans="1:13" x14ac:dyDescent="0.3">
      <c r="A7227" s="2">
        <v>202406</v>
      </c>
      <c r="B7227" s="19">
        <f>DATE(表格1[[#This Row],[年]],表格1[[#This Row],[月]],1)</f>
        <v>45444</v>
      </c>
      <c r="C7227" s="2" t="str">
        <f>LEFT(表格1[[#This Row],[年月]],4)</f>
        <v>2024</v>
      </c>
      <c r="D7227" s="2" t="str">
        <f>RIGHT(表格1[[#This Row],[年月]],2)</f>
        <v>06</v>
      </c>
      <c r="E7227" s="5" t="s">
        <v>62</v>
      </c>
      <c r="F7227" s="2" t="str">
        <f>VLOOKUP(TEXT(表格1[[#This Row],[地區]],"00000000"),縣市代碼,2,0)</f>
        <v>金門縣</v>
      </c>
      <c r="G7227" s="2" t="s">
        <v>5</v>
      </c>
      <c r="H7227" s="13">
        <v>7139</v>
      </c>
      <c r="I7227" s="14">
        <v>18604872</v>
      </c>
      <c r="J7227" s="14">
        <f>表格1[[#This Row],[信用卡交易筆數]]/1000</f>
        <v>7.1390000000000002</v>
      </c>
      <c r="K7227" s="14">
        <f>表格1[[#This Row],[信用卡交易金額'[新臺幣']]]/1000</f>
        <v>18604.871999999999</v>
      </c>
      <c r="L7227" s="14">
        <f>表格1[[#This Row],[信用卡交易金額'[新臺幣']]]/1000000</f>
        <v>18.604872</v>
      </c>
      <c r="M7227" s="14" t="str" cm="1">
        <f t="array" ref="M7227">_xlfn.TEXTJOIN("", TRUE, _xlfn.XLOOKUP(TRUE, VALUE(表格1[[#This Row],[年月]]) &lt;= VALUE($R$8:$R$12), $Q$8:$Q$12)) &amp; "年度"</f>
        <v>2024年度</v>
      </c>
    </row>
    <row r="7228" spans="1:13" x14ac:dyDescent="0.3">
      <c r="A7228" s="2">
        <v>202406</v>
      </c>
      <c r="B7228" s="19">
        <f>DATE(表格1[[#This Row],[年]],表格1[[#This Row],[月]],1)</f>
        <v>45444</v>
      </c>
      <c r="C7228" s="2" t="str">
        <f>LEFT(表格1[[#This Row],[年月]],4)</f>
        <v>2024</v>
      </c>
      <c r="D7228" s="2" t="str">
        <f>RIGHT(表格1[[#This Row],[年月]],2)</f>
        <v>06</v>
      </c>
      <c r="E7228" s="5" t="s">
        <v>62</v>
      </c>
      <c r="F7228" s="2" t="str">
        <f>VLOOKUP(TEXT(表格1[[#This Row],[地區]],"00000000"),縣市代碼,2,0)</f>
        <v>金門縣</v>
      </c>
      <c r="G7228" s="2" t="s">
        <v>6</v>
      </c>
      <c r="H7228" s="13">
        <v>12021</v>
      </c>
      <c r="I7228" s="14">
        <v>42190214</v>
      </c>
      <c r="J7228" s="14">
        <f>表格1[[#This Row],[信用卡交易筆數]]/1000</f>
        <v>12.021000000000001</v>
      </c>
      <c r="K7228" s="14">
        <f>表格1[[#This Row],[信用卡交易金額'[新臺幣']]]/1000</f>
        <v>42190.214</v>
      </c>
      <c r="L7228" s="14">
        <f>表格1[[#This Row],[信用卡交易金額'[新臺幣']]]/1000000</f>
        <v>42.190213999999997</v>
      </c>
      <c r="M7228" s="14" t="str" cm="1">
        <f t="array" ref="M7228">_xlfn.TEXTJOIN("", TRUE, _xlfn.XLOOKUP(TRUE, VALUE(表格1[[#This Row],[年月]]) &lt;= VALUE($R$8:$R$12), $Q$8:$Q$12)) &amp; "年度"</f>
        <v>2024年度</v>
      </c>
    </row>
    <row r="7229" spans="1:13" x14ac:dyDescent="0.3">
      <c r="A7229" s="2">
        <v>202406</v>
      </c>
      <c r="B7229" s="19">
        <f>DATE(表格1[[#This Row],[年]],表格1[[#This Row],[月]],1)</f>
        <v>45444</v>
      </c>
      <c r="C7229" s="2" t="str">
        <f>LEFT(表格1[[#This Row],[年月]],4)</f>
        <v>2024</v>
      </c>
      <c r="D7229" s="2" t="str">
        <f>RIGHT(表格1[[#This Row],[年月]],2)</f>
        <v>06</v>
      </c>
      <c r="E7229" s="5" t="s">
        <v>62</v>
      </c>
      <c r="F7229" s="2" t="str">
        <f>VLOOKUP(TEXT(表格1[[#This Row],[地區]],"00000000"),縣市代碼,2,0)</f>
        <v>金門縣</v>
      </c>
      <c r="G7229" s="2" t="s">
        <v>7</v>
      </c>
      <c r="H7229" s="13">
        <v>55699</v>
      </c>
      <c r="I7229" s="14">
        <v>79512930</v>
      </c>
      <c r="J7229" s="14">
        <f>表格1[[#This Row],[信用卡交易筆數]]/1000</f>
        <v>55.698999999999998</v>
      </c>
      <c r="K7229" s="14">
        <f>表格1[[#This Row],[信用卡交易金額'[新臺幣']]]/1000</f>
        <v>79512.929999999993</v>
      </c>
      <c r="L7229" s="14">
        <f>表格1[[#This Row],[信用卡交易金額'[新臺幣']]]/1000000</f>
        <v>79.512929999999997</v>
      </c>
      <c r="M7229" s="14" t="str" cm="1">
        <f t="array" ref="M7229">_xlfn.TEXTJOIN("", TRUE, _xlfn.XLOOKUP(TRUE, VALUE(表格1[[#This Row],[年月]]) &lt;= VALUE($R$8:$R$12), $Q$8:$Q$12)) &amp; "年度"</f>
        <v>2024年度</v>
      </c>
    </row>
    <row r="7230" spans="1:13" x14ac:dyDescent="0.3">
      <c r="A7230" s="2">
        <v>202406</v>
      </c>
      <c r="B7230" s="19">
        <f>DATE(表格1[[#This Row],[年]],表格1[[#This Row],[月]],1)</f>
        <v>45444</v>
      </c>
      <c r="C7230" s="2" t="str">
        <f>LEFT(表格1[[#This Row],[年月]],4)</f>
        <v>2024</v>
      </c>
      <c r="D7230" s="2" t="str">
        <f>RIGHT(表格1[[#This Row],[年月]],2)</f>
        <v>06</v>
      </c>
      <c r="E7230" s="5" t="s">
        <v>62</v>
      </c>
      <c r="F7230" s="2" t="str">
        <f>VLOOKUP(TEXT(表格1[[#This Row],[地區]],"00000000"),縣市代碼,2,0)</f>
        <v>金門縣</v>
      </c>
      <c r="G7230" s="2" t="s">
        <v>8</v>
      </c>
      <c r="H7230" s="13">
        <v>47968</v>
      </c>
      <c r="I7230" s="14">
        <v>70369013</v>
      </c>
      <c r="J7230" s="14">
        <f>表格1[[#This Row],[信用卡交易筆數]]/1000</f>
        <v>47.968000000000004</v>
      </c>
      <c r="K7230" s="14">
        <f>表格1[[#This Row],[信用卡交易金額'[新臺幣']]]/1000</f>
        <v>70369.013000000006</v>
      </c>
      <c r="L7230" s="14">
        <f>表格1[[#This Row],[信用卡交易金額'[新臺幣']]]/1000000</f>
        <v>70.369012999999995</v>
      </c>
      <c r="M7230" s="14" t="str" cm="1">
        <f t="array" ref="M7230">_xlfn.TEXTJOIN("", TRUE, _xlfn.XLOOKUP(TRUE, VALUE(表格1[[#This Row],[年月]]) &lt;= VALUE($R$8:$R$12), $Q$8:$Q$12)) &amp; "年度"</f>
        <v>2024年度</v>
      </c>
    </row>
    <row r="7231" spans="1:13" x14ac:dyDescent="0.3">
      <c r="A7231" s="2">
        <v>202406</v>
      </c>
      <c r="B7231" s="19">
        <f>DATE(表格1[[#This Row],[年]],表格1[[#This Row],[月]],1)</f>
        <v>45444</v>
      </c>
      <c r="C7231" s="2" t="str">
        <f>LEFT(表格1[[#This Row],[年月]],4)</f>
        <v>2024</v>
      </c>
      <c r="D7231" s="2" t="str">
        <f>RIGHT(表格1[[#This Row],[年月]],2)</f>
        <v>06</v>
      </c>
      <c r="E7231" s="5" t="s">
        <v>62</v>
      </c>
      <c r="F7231" s="2" t="str">
        <f>VLOOKUP(TEXT(表格1[[#This Row],[地區]],"00000000"),縣市代碼,2,0)</f>
        <v>金門縣</v>
      </c>
      <c r="G7231" s="2" t="s">
        <v>9</v>
      </c>
      <c r="H7231" s="13">
        <v>118960</v>
      </c>
      <c r="I7231" s="14">
        <v>122551588</v>
      </c>
      <c r="J7231" s="14">
        <f>表格1[[#This Row],[信用卡交易筆數]]/1000</f>
        <v>118.96</v>
      </c>
      <c r="K7231" s="14">
        <f>表格1[[#This Row],[信用卡交易金額'[新臺幣']]]/1000</f>
        <v>122551.588</v>
      </c>
      <c r="L7231" s="14">
        <f>表格1[[#This Row],[信用卡交易金額'[新臺幣']]]/1000000</f>
        <v>122.551588</v>
      </c>
      <c r="M7231" s="14" t="str" cm="1">
        <f t="array" ref="M7231">_xlfn.TEXTJOIN("", TRUE, _xlfn.XLOOKUP(TRUE, VALUE(表格1[[#This Row],[年月]]) &lt;= VALUE($R$8:$R$12), $Q$8:$Q$12)) &amp; "年度"</f>
        <v>2024年度</v>
      </c>
    </row>
    <row r="7232" spans="1:13" x14ac:dyDescent="0.3">
      <c r="A7232" s="2">
        <v>202406</v>
      </c>
      <c r="B7232" s="19">
        <f>DATE(表格1[[#This Row],[年]],表格1[[#This Row],[月]],1)</f>
        <v>45444</v>
      </c>
      <c r="C7232" s="2" t="str">
        <f>LEFT(表格1[[#This Row],[年月]],4)</f>
        <v>2024</v>
      </c>
      <c r="D7232" s="2" t="str">
        <f>RIGHT(表格1[[#This Row],[年月]],2)</f>
        <v>06</v>
      </c>
      <c r="E7232" s="5" t="s">
        <v>62</v>
      </c>
      <c r="F7232" s="2" t="str">
        <f>VLOOKUP(TEXT(表格1[[#This Row],[地區]],"00000000"),縣市代碼,2,0)</f>
        <v>金門縣</v>
      </c>
      <c r="G7232" s="2" t="s">
        <v>10</v>
      </c>
      <c r="H7232" s="13">
        <v>44755</v>
      </c>
      <c r="I7232" s="14">
        <v>114411225</v>
      </c>
      <c r="J7232" s="14">
        <f>表格1[[#This Row],[信用卡交易筆數]]/1000</f>
        <v>44.755000000000003</v>
      </c>
      <c r="K7232" s="14">
        <f>表格1[[#This Row],[信用卡交易金額'[新臺幣']]]/1000</f>
        <v>114411.22500000001</v>
      </c>
      <c r="L7232" s="14">
        <f>表格1[[#This Row],[信用卡交易金額'[新臺幣']]]/1000000</f>
        <v>114.411225</v>
      </c>
      <c r="M7232" s="14" t="str" cm="1">
        <f t="array" ref="M7232">_xlfn.TEXTJOIN("", TRUE, _xlfn.XLOOKUP(TRUE, VALUE(表格1[[#This Row],[年月]]) &lt;= VALUE($R$8:$R$12), $Q$8:$Q$12)) &amp; "年度"</f>
        <v>2024年度</v>
      </c>
    </row>
    <row r="7233" spans="1:13" x14ac:dyDescent="0.3">
      <c r="A7233" s="2">
        <v>202406</v>
      </c>
      <c r="B7233" s="19">
        <f>DATE(表格1[[#This Row],[年]],表格1[[#This Row],[月]],1)</f>
        <v>45444</v>
      </c>
      <c r="C7233" s="2" t="str">
        <f>LEFT(表格1[[#This Row],[年月]],4)</f>
        <v>2024</v>
      </c>
      <c r="D7233" s="2" t="str">
        <f>RIGHT(表格1[[#This Row],[年月]],2)</f>
        <v>06</v>
      </c>
      <c r="E7233" s="5">
        <v>9007000</v>
      </c>
      <c r="F7233" s="2" t="str">
        <f>VLOOKUP(TEXT(表格1[[#This Row],[地區]],"00000000"),縣市代碼,2,0)</f>
        <v>連江縣</v>
      </c>
      <c r="G7233" s="2" t="s">
        <v>4</v>
      </c>
      <c r="H7233" s="13">
        <v>22651</v>
      </c>
      <c r="I7233" s="14">
        <v>9014451</v>
      </c>
      <c r="J7233" s="14">
        <f>表格1[[#This Row],[信用卡交易筆數]]/1000</f>
        <v>22.651</v>
      </c>
      <c r="K7233" s="14">
        <f>表格1[[#This Row],[信用卡交易金額'[新臺幣']]]/1000</f>
        <v>9014.4509999999991</v>
      </c>
      <c r="L7233" s="14">
        <f>表格1[[#This Row],[信用卡交易金額'[新臺幣']]]/1000000</f>
        <v>9.0144509999999993</v>
      </c>
      <c r="M7233" s="14" t="str" cm="1">
        <f t="array" ref="M7233">_xlfn.TEXTJOIN("", TRUE, _xlfn.XLOOKUP(TRUE, VALUE(表格1[[#This Row],[年月]]) &lt;= VALUE($R$8:$R$12), $Q$8:$Q$12)) &amp; "年度"</f>
        <v>2024年度</v>
      </c>
    </row>
    <row r="7234" spans="1:13" x14ac:dyDescent="0.3">
      <c r="A7234" s="2">
        <v>202406</v>
      </c>
      <c r="B7234" s="19">
        <f>DATE(表格1[[#This Row],[年]],表格1[[#This Row],[月]],1)</f>
        <v>45444</v>
      </c>
      <c r="C7234" s="2" t="str">
        <f>LEFT(表格1[[#This Row],[年月]],4)</f>
        <v>2024</v>
      </c>
      <c r="D7234" s="2" t="str">
        <f>RIGHT(表格1[[#This Row],[年月]],2)</f>
        <v>06</v>
      </c>
      <c r="E7234" s="5">
        <v>9007000</v>
      </c>
      <c r="F7234" s="2" t="str">
        <f>VLOOKUP(TEXT(表格1[[#This Row],[地區]],"00000000"),縣市代碼,2,0)</f>
        <v>連江縣</v>
      </c>
      <c r="G7234" s="2" t="s">
        <v>5</v>
      </c>
      <c r="H7234" s="13">
        <v>1193</v>
      </c>
      <c r="I7234" s="14">
        <v>2809779</v>
      </c>
      <c r="J7234" s="14">
        <f>表格1[[#This Row],[信用卡交易筆數]]/1000</f>
        <v>1.1930000000000001</v>
      </c>
      <c r="K7234" s="14">
        <f>表格1[[#This Row],[信用卡交易金額'[新臺幣']]]/1000</f>
        <v>2809.779</v>
      </c>
      <c r="L7234" s="14">
        <f>表格1[[#This Row],[信用卡交易金額'[新臺幣']]]/1000000</f>
        <v>2.8097789999999998</v>
      </c>
      <c r="M7234" s="14" t="str" cm="1">
        <f t="array" ref="M7234">_xlfn.TEXTJOIN("", TRUE, _xlfn.XLOOKUP(TRUE, VALUE(表格1[[#This Row],[年月]]) &lt;= VALUE($R$8:$R$12), $Q$8:$Q$12)) &amp; "年度"</f>
        <v>2024年度</v>
      </c>
    </row>
    <row r="7235" spans="1:13" x14ac:dyDescent="0.3">
      <c r="A7235" s="2">
        <v>202406</v>
      </c>
      <c r="B7235" s="19">
        <f>DATE(表格1[[#This Row],[年]],表格1[[#This Row],[月]],1)</f>
        <v>45444</v>
      </c>
      <c r="C7235" s="2" t="str">
        <f>LEFT(表格1[[#This Row],[年月]],4)</f>
        <v>2024</v>
      </c>
      <c r="D7235" s="2" t="str">
        <f>RIGHT(表格1[[#This Row],[年月]],2)</f>
        <v>06</v>
      </c>
      <c r="E7235" s="5">
        <v>9007000</v>
      </c>
      <c r="F7235" s="2" t="str">
        <f>VLOOKUP(TEXT(表格1[[#This Row],[地區]],"00000000"),縣市代碼,2,0)</f>
        <v>連江縣</v>
      </c>
      <c r="G7235" s="2" t="s">
        <v>6</v>
      </c>
      <c r="H7235" s="13">
        <v>2102</v>
      </c>
      <c r="I7235" s="14">
        <v>4779414</v>
      </c>
      <c r="J7235" s="14">
        <f>表格1[[#This Row],[信用卡交易筆數]]/1000</f>
        <v>2.1019999999999999</v>
      </c>
      <c r="K7235" s="14">
        <f>表格1[[#This Row],[信用卡交易金額'[新臺幣']]]/1000</f>
        <v>4779.4139999999998</v>
      </c>
      <c r="L7235" s="14">
        <f>表格1[[#This Row],[信用卡交易金額'[新臺幣']]]/1000000</f>
        <v>4.7794140000000001</v>
      </c>
      <c r="M7235" s="14" t="str" cm="1">
        <f t="array" ref="M7235">_xlfn.TEXTJOIN("", TRUE, _xlfn.XLOOKUP(TRUE, VALUE(表格1[[#This Row],[年月]]) &lt;= VALUE($R$8:$R$12), $Q$8:$Q$12)) &amp; "年度"</f>
        <v>2024年度</v>
      </c>
    </row>
    <row r="7236" spans="1:13" x14ac:dyDescent="0.3">
      <c r="A7236" s="2">
        <v>202406</v>
      </c>
      <c r="B7236" s="19">
        <f>DATE(表格1[[#This Row],[年]],表格1[[#This Row],[月]],1)</f>
        <v>45444</v>
      </c>
      <c r="C7236" s="2" t="str">
        <f>LEFT(表格1[[#This Row],[年月]],4)</f>
        <v>2024</v>
      </c>
      <c r="D7236" s="2" t="str">
        <f>RIGHT(表格1[[#This Row],[年月]],2)</f>
        <v>06</v>
      </c>
      <c r="E7236" s="5">
        <v>9007000</v>
      </c>
      <c r="F7236" s="2" t="str">
        <f>VLOOKUP(TEXT(表格1[[#This Row],[地區]],"00000000"),縣市代碼,2,0)</f>
        <v>連江縣</v>
      </c>
      <c r="G7236" s="2" t="s">
        <v>7</v>
      </c>
      <c r="H7236" s="13">
        <v>12380</v>
      </c>
      <c r="I7236" s="14">
        <v>15687762</v>
      </c>
      <c r="J7236" s="14">
        <f>表格1[[#This Row],[信用卡交易筆數]]/1000</f>
        <v>12.38</v>
      </c>
      <c r="K7236" s="14">
        <f>表格1[[#This Row],[信用卡交易金額'[新臺幣']]]/1000</f>
        <v>15687.762000000001</v>
      </c>
      <c r="L7236" s="14">
        <f>表格1[[#This Row],[信用卡交易金額'[新臺幣']]]/1000000</f>
        <v>15.687761999999999</v>
      </c>
      <c r="M7236" s="14" t="str" cm="1">
        <f t="array" ref="M7236">_xlfn.TEXTJOIN("", TRUE, _xlfn.XLOOKUP(TRUE, VALUE(表格1[[#This Row],[年月]]) &lt;= VALUE($R$8:$R$12), $Q$8:$Q$12)) &amp; "年度"</f>
        <v>2024年度</v>
      </c>
    </row>
    <row r="7237" spans="1:13" x14ac:dyDescent="0.3">
      <c r="A7237" s="2">
        <v>202406</v>
      </c>
      <c r="B7237" s="19">
        <f>DATE(表格1[[#This Row],[年]],表格1[[#This Row],[月]],1)</f>
        <v>45444</v>
      </c>
      <c r="C7237" s="2" t="str">
        <f>LEFT(表格1[[#This Row],[年月]],4)</f>
        <v>2024</v>
      </c>
      <c r="D7237" s="2" t="str">
        <f>RIGHT(表格1[[#This Row],[年月]],2)</f>
        <v>06</v>
      </c>
      <c r="E7237" s="5">
        <v>9007000</v>
      </c>
      <c r="F7237" s="2" t="str">
        <f>VLOOKUP(TEXT(表格1[[#This Row],[地區]],"00000000"),縣市代碼,2,0)</f>
        <v>連江縣</v>
      </c>
      <c r="G7237" s="2" t="s">
        <v>8</v>
      </c>
      <c r="H7237" s="13">
        <v>9535</v>
      </c>
      <c r="I7237" s="14">
        <v>13485507</v>
      </c>
      <c r="J7237" s="14">
        <f>表格1[[#This Row],[信用卡交易筆數]]/1000</f>
        <v>9.5350000000000001</v>
      </c>
      <c r="K7237" s="14">
        <f>表格1[[#This Row],[信用卡交易金額'[新臺幣']]]/1000</f>
        <v>13485.507</v>
      </c>
      <c r="L7237" s="14">
        <f>表格1[[#This Row],[信用卡交易金額'[新臺幣']]]/1000000</f>
        <v>13.485507</v>
      </c>
      <c r="M7237" s="14" t="str" cm="1">
        <f t="array" ref="M7237">_xlfn.TEXTJOIN("", TRUE, _xlfn.XLOOKUP(TRUE, VALUE(表格1[[#This Row],[年月]]) &lt;= VALUE($R$8:$R$12), $Q$8:$Q$12)) &amp; "年度"</f>
        <v>2024年度</v>
      </c>
    </row>
    <row r="7238" spans="1:13" x14ac:dyDescent="0.3">
      <c r="A7238" s="2">
        <v>202406</v>
      </c>
      <c r="B7238" s="19">
        <f>DATE(表格1[[#This Row],[年]],表格1[[#This Row],[月]],1)</f>
        <v>45444</v>
      </c>
      <c r="C7238" s="2" t="str">
        <f>LEFT(表格1[[#This Row],[年月]],4)</f>
        <v>2024</v>
      </c>
      <c r="D7238" s="2" t="str">
        <f>RIGHT(表格1[[#This Row],[年月]],2)</f>
        <v>06</v>
      </c>
      <c r="E7238" s="5">
        <v>9007000</v>
      </c>
      <c r="F7238" s="2" t="str">
        <f>VLOOKUP(TEXT(表格1[[#This Row],[地區]],"00000000"),縣市代碼,2,0)</f>
        <v>連江縣</v>
      </c>
      <c r="G7238" s="2" t="s">
        <v>9</v>
      </c>
      <c r="H7238" s="13">
        <v>15498</v>
      </c>
      <c r="I7238" s="14">
        <v>16328981</v>
      </c>
      <c r="J7238" s="14">
        <f>表格1[[#This Row],[信用卡交易筆數]]/1000</f>
        <v>15.497999999999999</v>
      </c>
      <c r="K7238" s="14">
        <f>表格1[[#This Row],[信用卡交易金額'[新臺幣']]]/1000</f>
        <v>16328.981</v>
      </c>
      <c r="L7238" s="14">
        <f>表格1[[#This Row],[信用卡交易金額'[新臺幣']]]/1000000</f>
        <v>16.328980999999999</v>
      </c>
      <c r="M7238" s="14" t="str" cm="1">
        <f t="array" ref="M7238">_xlfn.TEXTJOIN("", TRUE, _xlfn.XLOOKUP(TRUE, VALUE(表格1[[#This Row],[年月]]) &lt;= VALUE($R$8:$R$12), $Q$8:$Q$12)) &amp; "年度"</f>
        <v>2024年度</v>
      </c>
    </row>
    <row r="7239" spans="1:13" x14ac:dyDescent="0.3">
      <c r="A7239" s="2">
        <v>202406</v>
      </c>
      <c r="B7239" s="19">
        <f>DATE(表格1[[#This Row],[年]],表格1[[#This Row],[月]],1)</f>
        <v>45444</v>
      </c>
      <c r="C7239" s="2" t="str">
        <f>LEFT(表格1[[#This Row],[年月]],4)</f>
        <v>2024</v>
      </c>
      <c r="D7239" s="2" t="str">
        <f>RIGHT(表格1[[#This Row],[年月]],2)</f>
        <v>06</v>
      </c>
      <c r="E7239" s="5">
        <v>9007000</v>
      </c>
      <c r="F7239" s="2" t="str">
        <f>VLOOKUP(TEXT(表格1[[#This Row],[地區]],"00000000"),縣市代碼,2,0)</f>
        <v>連江縣</v>
      </c>
      <c r="G7239" s="2" t="s">
        <v>10</v>
      </c>
      <c r="H7239" s="13">
        <v>7468</v>
      </c>
      <c r="I7239" s="14">
        <v>19218779</v>
      </c>
      <c r="J7239" s="14">
        <f>表格1[[#This Row],[信用卡交易筆數]]/1000</f>
        <v>7.468</v>
      </c>
      <c r="K7239" s="14">
        <f>表格1[[#This Row],[信用卡交易金額'[新臺幣']]]/1000</f>
        <v>19218.778999999999</v>
      </c>
      <c r="L7239" s="14">
        <f>表格1[[#This Row],[信用卡交易金額'[新臺幣']]]/1000000</f>
        <v>19.218779000000001</v>
      </c>
      <c r="M7239" s="14" t="str" cm="1">
        <f t="array" ref="M7239">_xlfn.TEXTJOIN("", TRUE, _xlfn.XLOOKUP(TRUE, VALUE(表格1[[#This Row],[年月]]) &lt;= VALUE($R$8:$R$12), $Q$8:$Q$12)) &amp; "年度"</f>
        <v>2024年度</v>
      </c>
    </row>
    <row r="7240" spans="1:13" x14ac:dyDescent="0.3">
      <c r="A7240" s="2">
        <v>202407</v>
      </c>
      <c r="B7240" s="19">
        <f>DATE(表格1[[#This Row],[年]],表格1[[#This Row],[月]],1)</f>
        <v>45474</v>
      </c>
      <c r="C7240" s="2" t="str">
        <f>LEFT(表格1[[#This Row],[年月]],4)</f>
        <v>2024</v>
      </c>
      <c r="D7240" s="2" t="str">
        <f>RIGHT(表格1[[#This Row],[年月]],2)</f>
        <v>07</v>
      </c>
      <c r="E7240" s="5">
        <v>63000000</v>
      </c>
      <c r="F7240" s="2" t="str">
        <f>VLOOKUP(TEXT(表格1[[#This Row],[地區]],"00000000"),縣市代碼,2,0)</f>
        <v>臺北市</v>
      </c>
      <c r="G7240" s="2" t="s">
        <v>4</v>
      </c>
      <c r="H7240" s="13">
        <v>14833771</v>
      </c>
      <c r="I7240" s="14">
        <v>8428180861</v>
      </c>
      <c r="J7240" s="14">
        <f>表格1[[#This Row],[信用卡交易筆數]]/1000</f>
        <v>14833.771000000001</v>
      </c>
      <c r="K7240" s="14">
        <f>表格1[[#This Row],[信用卡交易金額'[新臺幣']]]/1000</f>
        <v>8428180.8609999996</v>
      </c>
      <c r="L7240" s="14">
        <f>表格1[[#This Row],[信用卡交易金額'[新臺幣']]]/1000000</f>
        <v>8428.1808610000007</v>
      </c>
      <c r="M7240" s="14" t="str" cm="1">
        <f t="array" ref="M7240">_xlfn.TEXTJOIN("", TRUE, _xlfn.XLOOKUP(TRUE, VALUE(表格1[[#This Row],[年月]]) &lt;= VALUE($R$8:$R$12), $Q$8:$Q$12)) &amp; "年度"</f>
        <v>2024年度</v>
      </c>
    </row>
    <row r="7241" spans="1:13" x14ac:dyDescent="0.3">
      <c r="A7241" s="2">
        <v>202407</v>
      </c>
      <c r="B7241" s="19">
        <f>DATE(表格1[[#This Row],[年]],表格1[[#This Row],[月]],1)</f>
        <v>45474</v>
      </c>
      <c r="C7241" s="2" t="str">
        <f>LEFT(表格1[[#This Row],[年月]],4)</f>
        <v>2024</v>
      </c>
      <c r="D7241" s="2" t="str">
        <f>RIGHT(表格1[[#This Row],[年月]],2)</f>
        <v>07</v>
      </c>
      <c r="E7241" s="5">
        <v>63000000</v>
      </c>
      <c r="F7241" s="2" t="str">
        <f>VLOOKUP(TEXT(表格1[[#This Row],[地區]],"00000000"),縣市代碼,2,0)</f>
        <v>臺北市</v>
      </c>
      <c r="G7241" s="2" t="s">
        <v>5</v>
      </c>
      <c r="H7241" s="13">
        <v>761266</v>
      </c>
      <c r="I7241" s="14">
        <v>2852915917</v>
      </c>
      <c r="J7241" s="14">
        <f>表格1[[#This Row],[信用卡交易筆數]]/1000</f>
        <v>761.26599999999996</v>
      </c>
      <c r="K7241" s="14">
        <f>表格1[[#This Row],[信用卡交易金額'[新臺幣']]]/1000</f>
        <v>2852915.9169999999</v>
      </c>
      <c r="L7241" s="14">
        <f>表格1[[#This Row],[信用卡交易金額'[新臺幣']]]/1000000</f>
        <v>2852.9159169999998</v>
      </c>
      <c r="M7241" s="14" t="str" cm="1">
        <f t="array" ref="M7241">_xlfn.TEXTJOIN("", TRUE, _xlfn.XLOOKUP(TRUE, VALUE(表格1[[#This Row],[年月]]) &lt;= VALUE($R$8:$R$12), $Q$8:$Q$12)) &amp; "年度"</f>
        <v>2024年度</v>
      </c>
    </row>
    <row r="7242" spans="1:13" x14ac:dyDescent="0.3">
      <c r="A7242" s="2">
        <v>202407</v>
      </c>
      <c r="B7242" s="19">
        <f>DATE(表格1[[#This Row],[年]],表格1[[#This Row],[月]],1)</f>
        <v>45474</v>
      </c>
      <c r="C7242" s="2" t="str">
        <f>LEFT(表格1[[#This Row],[年月]],4)</f>
        <v>2024</v>
      </c>
      <c r="D7242" s="2" t="str">
        <f>RIGHT(表格1[[#This Row],[年月]],2)</f>
        <v>07</v>
      </c>
      <c r="E7242" s="5">
        <v>63000000</v>
      </c>
      <c r="F7242" s="2" t="str">
        <f>VLOOKUP(TEXT(表格1[[#This Row],[地區]],"00000000"),縣市代碼,2,0)</f>
        <v>臺北市</v>
      </c>
      <c r="G7242" s="2" t="s">
        <v>6</v>
      </c>
      <c r="H7242" s="13">
        <v>1010934</v>
      </c>
      <c r="I7242" s="14">
        <v>4815969286</v>
      </c>
      <c r="J7242" s="14">
        <f>表格1[[#This Row],[信用卡交易筆數]]/1000</f>
        <v>1010.934</v>
      </c>
      <c r="K7242" s="14">
        <f>表格1[[#This Row],[信用卡交易金額'[新臺幣']]]/1000</f>
        <v>4815969.2860000003</v>
      </c>
      <c r="L7242" s="14">
        <f>表格1[[#This Row],[信用卡交易金額'[新臺幣']]]/1000000</f>
        <v>4815.9692859999996</v>
      </c>
      <c r="M7242" s="14" t="str" cm="1">
        <f t="array" ref="M7242">_xlfn.TEXTJOIN("", TRUE, _xlfn.XLOOKUP(TRUE, VALUE(表格1[[#This Row],[年月]]) &lt;= VALUE($R$8:$R$12), $Q$8:$Q$12)) &amp; "年度"</f>
        <v>2024年度</v>
      </c>
    </row>
    <row r="7243" spans="1:13" x14ac:dyDescent="0.3">
      <c r="A7243" s="2">
        <v>202407</v>
      </c>
      <c r="B7243" s="19">
        <f>DATE(表格1[[#This Row],[年]],表格1[[#This Row],[月]],1)</f>
        <v>45474</v>
      </c>
      <c r="C7243" s="2" t="str">
        <f>LEFT(表格1[[#This Row],[年月]],4)</f>
        <v>2024</v>
      </c>
      <c r="D7243" s="2" t="str">
        <f>RIGHT(表格1[[#This Row],[年月]],2)</f>
        <v>07</v>
      </c>
      <c r="E7243" s="5">
        <v>63000000</v>
      </c>
      <c r="F7243" s="2" t="str">
        <f>VLOOKUP(TEXT(表格1[[#This Row],[地區]],"00000000"),縣市代碼,2,0)</f>
        <v>臺北市</v>
      </c>
      <c r="G7243" s="2" t="s">
        <v>7</v>
      </c>
      <c r="H7243" s="13">
        <v>5590721</v>
      </c>
      <c r="I7243" s="14">
        <v>6162886895</v>
      </c>
      <c r="J7243" s="14">
        <f>表格1[[#This Row],[信用卡交易筆數]]/1000</f>
        <v>5590.7209999999995</v>
      </c>
      <c r="K7243" s="14">
        <f>表格1[[#This Row],[信用卡交易金額'[新臺幣']]]/1000</f>
        <v>6162886.8949999996</v>
      </c>
      <c r="L7243" s="14">
        <f>表格1[[#This Row],[信用卡交易金額'[新臺幣']]]/1000000</f>
        <v>6162.8868949999996</v>
      </c>
      <c r="M7243" s="14" t="str" cm="1">
        <f t="array" ref="M7243">_xlfn.TEXTJOIN("", TRUE, _xlfn.XLOOKUP(TRUE, VALUE(表格1[[#This Row],[年月]]) &lt;= VALUE($R$8:$R$12), $Q$8:$Q$12)) &amp; "年度"</f>
        <v>2024年度</v>
      </c>
    </row>
    <row r="7244" spans="1:13" x14ac:dyDescent="0.3">
      <c r="A7244" s="2">
        <v>202407</v>
      </c>
      <c r="B7244" s="19">
        <f>DATE(表格1[[#This Row],[年]],表格1[[#This Row],[月]],1)</f>
        <v>45474</v>
      </c>
      <c r="C7244" s="2" t="str">
        <f>LEFT(表格1[[#This Row],[年月]],4)</f>
        <v>2024</v>
      </c>
      <c r="D7244" s="2" t="str">
        <f>RIGHT(表格1[[#This Row],[年月]],2)</f>
        <v>07</v>
      </c>
      <c r="E7244" s="5">
        <v>63000000</v>
      </c>
      <c r="F7244" s="2" t="str">
        <f>VLOOKUP(TEXT(表格1[[#This Row],[地區]],"00000000"),縣市代碼,2,0)</f>
        <v>臺北市</v>
      </c>
      <c r="G7244" s="2" t="s">
        <v>8</v>
      </c>
      <c r="H7244" s="13">
        <v>4606726</v>
      </c>
      <c r="I7244" s="14">
        <v>12005275990</v>
      </c>
      <c r="J7244" s="14">
        <f>表格1[[#This Row],[信用卡交易筆數]]/1000</f>
        <v>4606.7259999999997</v>
      </c>
      <c r="K7244" s="14">
        <f>表格1[[#This Row],[信用卡交易金額'[新臺幣']]]/1000</f>
        <v>12005275.99</v>
      </c>
      <c r="L7244" s="14">
        <f>表格1[[#This Row],[信用卡交易金額'[新臺幣']]]/1000000</f>
        <v>12005.27599</v>
      </c>
      <c r="M7244" s="14" t="str" cm="1">
        <f t="array" ref="M7244">_xlfn.TEXTJOIN("", TRUE, _xlfn.XLOOKUP(TRUE, VALUE(表格1[[#This Row],[年月]]) &lt;= VALUE($R$8:$R$12), $Q$8:$Q$12)) &amp; "年度"</f>
        <v>2024年度</v>
      </c>
    </row>
    <row r="7245" spans="1:13" x14ac:dyDescent="0.3">
      <c r="A7245" s="2">
        <v>202407</v>
      </c>
      <c r="B7245" s="19">
        <f>DATE(表格1[[#This Row],[年]],表格1[[#This Row],[月]],1)</f>
        <v>45474</v>
      </c>
      <c r="C7245" s="2" t="str">
        <f>LEFT(表格1[[#This Row],[年月]],4)</f>
        <v>2024</v>
      </c>
      <c r="D7245" s="2" t="str">
        <f>RIGHT(表格1[[#This Row],[年月]],2)</f>
        <v>07</v>
      </c>
      <c r="E7245" s="5">
        <v>63000000</v>
      </c>
      <c r="F7245" s="2" t="str">
        <f>VLOOKUP(TEXT(表格1[[#This Row],[地區]],"00000000"),縣市代碼,2,0)</f>
        <v>臺北市</v>
      </c>
      <c r="G7245" s="2" t="s">
        <v>9</v>
      </c>
      <c r="H7245" s="13">
        <v>10405771</v>
      </c>
      <c r="I7245" s="14">
        <v>13794178543</v>
      </c>
      <c r="J7245" s="14">
        <f>表格1[[#This Row],[信用卡交易筆數]]/1000</f>
        <v>10405.771000000001</v>
      </c>
      <c r="K7245" s="14">
        <f>表格1[[#This Row],[信用卡交易金額'[新臺幣']]]/1000</f>
        <v>13794178.543</v>
      </c>
      <c r="L7245" s="14">
        <f>表格1[[#This Row],[信用卡交易金額'[新臺幣']]]/1000000</f>
        <v>13794.178543</v>
      </c>
      <c r="M7245" s="14" t="str" cm="1">
        <f t="array" ref="M7245">_xlfn.TEXTJOIN("", TRUE, _xlfn.XLOOKUP(TRUE, VALUE(表格1[[#This Row],[年月]]) &lt;= VALUE($R$8:$R$12), $Q$8:$Q$12)) &amp; "年度"</f>
        <v>2024年度</v>
      </c>
    </row>
    <row r="7246" spans="1:13" x14ac:dyDescent="0.3">
      <c r="A7246" s="2">
        <v>202407</v>
      </c>
      <c r="B7246" s="19">
        <f>DATE(表格1[[#This Row],[年]],表格1[[#This Row],[月]],1)</f>
        <v>45474</v>
      </c>
      <c r="C7246" s="2" t="str">
        <f>LEFT(表格1[[#This Row],[年月]],4)</f>
        <v>2024</v>
      </c>
      <c r="D7246" s="2" t="str">
        <f>RIGHT(表格1[[#This Row],[年月]],2)</f>
        <v>07</v>
      </c>
      <c r="E7246" s="5">
        <v>63000000</v>
      </c>
      <c r="F7246" s="2" t="str">
        <f>VLOOKUP(TEXT(表格1[[#This Row],[地區]],"00000000"),縣市代碼,2,0)</f>
        <v>臺北市</v>
      </c>
      <c r="G7246" s="2" t="s">
        <v>10</v>
      </c>
      <c r="H7246" s="13">
        <v>4851004</v>
      </c>
      <c r="I7246" s="14">
        <v>16397448343</v>
      </c>
      <c r="J7246" s="14">
        <f>表格1[[#This Row],[信用卡交易筆數]]/1000</f>
        <v>4851.0039999999999</v>
      </c>
      <c r="K7246" s="14">
        <f>表格1[[#This Row],[信用卡交易金額'[新臺幣']]]/1000</f>
        <v>16397448.343</v>
      </c>
      <c r="L7246" s="14">
        <f>表格1[[#This Row],[信用卡交易金額'[新臺幣']]]/1000000</f>
        <v>16397.448343</v>
      </c>
      <c r="M7246" s="14" t="str" cm="1">
        <f t="array" ref="M7246">_xlfn.TEXTJOIN("", TRUE, _xlfn.XLOOKUP(TRUE, VALUE(表格1[[#This Row],[年月]]) &lt;= VALUE($R$8:$R$12), $Q$8:$Q$12)) &amp; "年度"</f>
        <v>2024年度</v>
      </c>
    </row>
    <row r="7247" spans="1:13" x14ac:dyDescent="0.3">
      <c r="A7247" s="2">
        <v>202407</v>
      </c>
      <c r="B7247" s="19">
        <f>DATE(表格1[[#This Row],[年]],表格1[[#This Row],[月]],1)</f>
        <v>45474</v>
      </c>
      <c r="C7247" s="2" t="str">
        <f>LEFT(表格1[[#This Row],[年月]],4)</f>
        <v>2024</v>
      </c>
      <c r="D7247" s="2" t="str">
        <f>RIGHT(表格1[[#This Row],[年月]],2)</f>
        <v>07</v>
      </c>
      <c r="E7247" s="5">
        <v>65000000</v>
      </c>
      <c r="F7247" s="2" t="str">
        <f>VLOOKUP(TEXT(表格1[[#This Row],[地區]],"00000000"),縣市代碼,2,0)</f>
        <v>新北市</v>
      </c>
      <c r="G7247" s="2" t="s">
        <v>4</v>
      </c>
      <c r="H7247" s="13">
        <v>17273772</v>
      </c>
      <c r="I7247" s="14">
        <v>8141667029</v>
      </c>
      <c r="J7247" s="14">
        <f>表格1[[#This Row],[信用卡交易筆數]]/1000</f>
        <v>17273.772000000001</v>
      </c>
      <c r="K7247" s="14">
        <f>表格1[[#This Row],[信用卡交易金額'[新臺幣']]]/1000</f>
        <v>8141667.0290000001</v>
      </c>
      <c r="L7247" s="14">
        <f>表格1[[#This Row],[信用卡交易金額'[新臺幣']]]/1000000</f>
        <v>8141.6670290000002</v>
      </c>
      <c r="M7247" s="14" t="str" cm="1">
        <f t="array" ref="M7247">_xlfn.TEXTJOIN("", TRUE, _xlfn.XLOOKUP(TRUE, VALUE(表格1[[#This Row],[年月]]) &lt;= VALUE($R$8:$R$12), $Q$8:$Q$12)) &amp; "年度"</f>
        <v>2024年度</v>
      </c>
    </row>
    <row r="7248" spans="1:13" x14ac:dyDescent="0.3">
      <c r="A7248" s="2">
        <v>202407</v>
      </c>
      <c r="B7248" s="19">
        <f>DATE(表格1[[#This Row],[年]],表格1[[#This Row],[月]],1)</f>
        <v>45474</v>
      </c>
      <c r="C7248" s="2" t="str">
        <f>LEFT(表格1[[#This Row],[年月]],4)</f>
        <v>2024</v>
      </c>
      <c r="D7248" s="2" t="str">
        <f>RIGHT(表格1[[#This Row],[年月]],2)</f>
        <v>07</v>
      </c>
      <c r="E7248" s="5">
        <v>65000000</v>
      </c>
      <c r="F7248" s="2" t="str">
        <f>VLOOKUP(TEXT(表格1[[#This Row],[地區]],"00000000"),縣市代碼,2,0)</f>
        <v>新北市</v>
      </c>
      <c r="G7248" s="2" t="s">
        <v>5</v>
      </c>
      <c r="H7248" s="13">
        <v>974084</v>
      </c>
      <c r="I7248" s="14">
        <v>2524095239</v>
      </c>
      <c r="J7248" s="14">
        <f>表格1[[#This Row],[信用卡交易筆數]]/1000</f>
        <v>974.08399999999995</v>
      </c>
      <c r="K7248" s="14">
        <f>表格1[[#This Row],[信用卡交易金額'[新臺幣']]]/1000</f>
        <v>2524095.2390000001</v>
      </c>
      <c r="L7248" s="14">
        <f>表格1[[#This Row],[信用卡交易金額'[新臺幣']]]/1000000</f>
        <v>2524.0952390000002</v>
      </c>
      <c r="M7248" s="14" t="str" cm="1">
        <f t="array" ref="M7248">_xlfn.TEXTJOIN("", TRUE, _xlfn.XLOOKUP(TRUE, VALUE(表格1[[#This Row],[年月]]) &lt;= VALUE($R$8:$R$12), $Q$8:$Q$12)) &amp; "年度"</f>
        <v>2024年度</v>
      </c>
    </row>
    <row r="7249" spans="1:13" x14ac:dyDescent="0.3">
      <c r="A7249" s="2">
        <v>202407</v>
      </c>
      <c r="B7249" s="19">
        <f>DATE(表格1[[#This Row],[年]],表格1[[#This Row],[月]],1)</f>
        <v>45474</v>
      </c>
      <c r="C7249" s="2" t="str">
        <f>LEFT(表格1[[#This Row],[年月]],4)</f>
        <v>2024</v>
      </c>
      <c r="D7249" s="2" t="str">
        <f>RIGHT(表格1[[#This Row],[年月]],2)</f>
        <v>07</v>
      </c>
      <c r="E7249" s="5">
        <v>65000000</v>
      </c>
      <c r="F7249" s="2" t="str">
        <f>VLOOKUP(TEXT(表格1[[#This Row],[地區]],"00000000"),縣市代碼,2,0)</f>
        <v>新北市</v>
      </c>
      <c r="G7249" s="2" t="s">
        <v>6</v>
      </c>
      <c r="H7249" s="13">
        <v>1342000</v>
      </c>
      <c r="I7249" s="14">
        <v>4475952590</v>
      </c>
      <c r="J7249" s="14">
        <f>表格1[[#This Row],[信用卡交易筆數]]/1000</f>
        <v>1342</v>
      </c>
      <c r="K7249" s="14">
        <f>表格1[[#This Row],[信用卡交易金額'[新臺幣']]]/1000</f>
        <v>4475952.59</v>
      </c>
      <c r="L7249" s="14">
        <f>表格1[[#This Row],[信用卡交易金額'[新臺幣']]]/1000000</f>
        <v>4475.9525899999999</v>
      </c>
      <c r="M7249" s="14" t="str" cm="1">
        <f t="array" ref="M7249">_xlfn.TEXTJOIN("", TRUE, _xlfn.XLOOKUP(TRUE, VALUE(表格1[[#This Row],[年月]]) &lt;= VALUE($R$8:$R$12), $Q$8:$Q$12)) &amp; "年度"</f>
        <v>2024年度</v>
      </c>
    </row>
    <row r="7250" spans="1:13" x14ac:dyDescent="0.3">
      <c r="A7250" s="2">
        <v>202407</v>
      </c>
      <c r="B7250" s="19">
        <f>DATE(表格1[[#This Row],[年]],表格1[[#This Row],[月]],1)</f>
        <v>45474</v>
      </c>
      <c r="C7250" s="2" t="str">
        <f>LEFT(表格1[[#This Row],[年月]],4)</f>
        <v>2024</v>
      </c>
      <c r="D7250" s="2" t="str">
        <f>RIGHT(表格1[[#This Row],[年月]],2)</f>
        <v>07</v>
      </c>
      <c r="E7250" s="5">
        <v>65000000</v>
      </c>
      <c r="F7250" s="2" t="str">
        <f>VLOOKUP(TEXT(表格1[[#This Row],[地區]],"00000000"),縣市代碼,2,0)</f>
        <v>新北市</v>
      </c>
      <c r="G7250" s="2" t="s">
        <v>7</v>
      </c>
      <c r="H7250" s="13">
        <v>6976039</v>
      </c>
      <c r="I7250" s="14">
        <v>7164552034</v>
      </c>
      <c r="J7250" s="14">
        <f>表格1[[#This Row],[信用卡交易筆數]]/1000</f>
        <v>6976.0389999999998</v>
      </c>
      <c r="K7250" s="14">
        <f>表格1[[#This Row],[信用卡交易金額'[新臺幣']]]/1000</f>
        <v>7164552.034</v>
      </c>
      <c r="L7250" s="14">
        <f>表格1[[#This Row],[信用卡交易金額'[新臺幣']]]/1000000</f>
        <v>7164.5520340000003</v>
      </c>
      <c r="M7250" s="14" t="str" cm="1">
        <f t="array" ref="M7250">_xlfn.TEXTJOIN("", TRUE, _xlfn.XLOOKUP(TRUE, VALUE(表格1[[#This Row],[年月]]) &lt;= VALUE($R$8:$R$12), $Q$8:$Q$12)) &amp; "年度"</f>
        <v>2024年度</v>
      </c>
    </row>
    <row r="7251" spans="1:13" x14ac:dyDescent="0.3">
      <c r="A7251" s="2">
        <v>202407</v>
      </c>
      <c r="B7251" s="19">
        <f>DATE(表格1[[#This Row],[年]],表格1[[#This Row],[月]],1)</f>
        <v>45474</v>
      </c>
      <c r="C7251" s="2" t="str">
        <f>LEFT(表格1[[#This Row],[年月]],4)</f>
        <v>2024</v>
      </c>
      <c r="D7251" s="2" t="str">
        <f>RIGHT(表格1[[#This Row],[年月]],2)</f>
        <v>07</v>
      </c>
      <c r="E7251" s="5">
        <v>65000000</v>
      </c>
      <c r="F7251" s="2" t="str">
        <f>VLOOKUP(TEXT(表格1[[#This Row],[地區]],"00000000"),縣市代碼,2,0)</f>
        <v>新北市</v>
      </c>
      <c r="G7251" s="2" t="s">
        <v>8</v>
      </c>
      <c r="H7251" s="13">
        <v>5932532</v>
      </c>
      <c r="I7251" s="14">
        <v>12338563327</v>
      </c>
      <c r="J7251" s="14">
        <f>表格1[[#This Row],[信用卡交易筆數]]/1000</f>
        <v>5932.5320000000002</v>
      </c>
      <c r="K7251" s="14">
        <f>表格1[[#This Row],[信用卡交易金額'[新臺幣']]]/1000</f>
        <v>12338563.327</v>
      </c>
      <c r="L7251" s="14">
        <f>表格1[[#This Row],[信用卡交易金額'[新臺幣']]]/1000000</f>
        <v>12338.563327</v>
      </c>
      <c r="M7251" s="14" t="str" cm="1">
        <f t="array" ref="M7251">_xlfn.TEXTJOIN("", TRUE, _xlfn.XLOOKUP(TRUE, VALUE(表格1[[#This Row],[年月]]) &lt;= VALUE($R$8:$R$12), $Q$8:$Q$12)) &amp; "年度"</f>
        <v>2024年度</v>
      </c>
    </row>
    <row r="7252" spans="1:13" x14ac:dyDescent="0.3">
      <c r="A7252" s="2">
        <v>202407</v>
      </c>
      <c r="B7252" s="19">
        <f>DATE(表格1[[#This Row],[年]],表格1[[#This Row],[月]],1)</f>
        <v>45474</v>
      </c>
      <c r="C7252" s="2" t="str">
        <f>LEFT(表格1[[#This Row],[年月]],4)</f>
        <v>2024</v>
      </c>
      <c r="D7252" s="2" t="str">
        <f>RIGHT(表格1[[#This Row],[年月]],2)</f>
        <v>07</v>
      </c>
      <c r="E7252" s="5">
        <v>65000000</v>
      </c>
      <c r="F7252" s="2" t="str">
        <f>VLOOKUP(TEXT(表格1[[#This Row],[地區]],"00000000"),縣市代碼,2,0)</f>
        <v>新北市</v>
      </c>
      <c r="G7252" s="2" t="s">
        <v>9</v>
      </c>
      <c r="H7252" s="13">
        <v>13726051</v>
      </c>
      <c r="I7252" s="14">
        <v>15648124656</v>
      </c>
      <c r="J7252" s="14">
        <f>表格1[[#This Row],[信用卡交易筆數]]/1000</f>
        <v>13726.050999999999</v>
      </c>
      <c r="K7252" s="14">
        <f>表格1[[#This Row],[信用卡交易金額'[新臺幣']]]/1000</f>
        <v>15648124.655999999</v>
      </c>
      <c r="L7252" s="14">
        <f>表格1[[#This Row],[信用卡交易金額'[新臺幣']]]/1000000</f>
        <v>15648.124656</v>
      </c>
      <c r="M7252" s="14" t="str" cm="1">
        <f t="array" ref="M7252">_xlfn.TEXTJOIN("", TRUE, _xlfn.XLOOKUP(TRUE, VALUE(表格1[[#This Row],[年月]]) &lt;= VALUE($R$8:$R$12), $Q$8:$Q$12)) &amp; "年度"</f>
        <v>2024年度</v>
      </c>
    </row>
    <row r="7253" spans="1:13" x14ac:dyDescent="0.3">
      <c r="A7253" s="2">
        <v>202407</v>
      </c>
      <c r="B7253" s="19">
        <f>DATE(表格1[[#This Row],[年]],表格1[[#This Row],[月]],1)</f>
        <v>45474</v>
      </c>
      <c r="C7253" s="2" t="str">
        <f>LEFT(表格1[[#This Row],[年月]],4)</f>
        <v>2024</v>
      </c>
      <c r="D7253" s="2" t="str">
        <f>RIGHT(表格1[[#This Row],[年月]],2)</f>
        <v>07</v>
      </c>
      <c r="E7253" s="5">
        <v>65000000</v>
      </c>
      <c r="F7253" s="2" t="str">
        <f>VLOOKUP(TEXT(表格1[[#This Row],[地區]],"00000000"),縣市代碼,2,0)</f>
        <v>新北市</v>
      </c>
      <c r="G7253" s="2" t="s">
        <v>10</v>
      </c>
      <c r="H7253" s="13">
        <v>6774084</v>
      </c>
      <c r="I7253" s="14">
        <v>19379677190</v>
      </c>
      <c r="J7253" s="14">
        <f>表格1[[#This Row],[信用卡交易筆數]]/1000</f>
        <v>6774.0839999999998</v>
      </c>
      <c r="K7253" s="14">
        <f>表格1[[#This Row],[信用卡交易金額'[新臺幣']]]/1000</f>
        <v>19379677.190000001</v>
      </c>
      <c r="L7253" s="14">
        <f>表格1[[#This Row],[信用卡交易金額'[新臺幣']]]/1000000</f>
        <v>19379.677189999999</v>
      </c>
      <c r="M7253" s="14" t="str" cm="1">
        <f t="array" ref="M7253">_xlfn.TEXTJOIN("", TRUE, _xlfn.XLOOKUP(TRUE, VALUE(表格1[[#This Row],[年月]]) &lt;= VALUE($R$8:$R$12), $Q$8:$Q$12)) &amp; "年度"</f>
        <v>2024年度</v>
      </c>
    </row>
    <row r="7254" spans="1:13" x14ac:dyDescent="0.3">
      <c r="A7254" s="2">
        <v>202407</v>
      </c>
      <c r="B7254" s="19">
        <f>DATE(表格1[[#This Row],[年]],表格1[[#This Row],[月]],1)</f>
        <v>45474</v>
      </c>
      <c r="C7254" s="2" t="str">
        <f>LEFT(表格1[[#This Row],[年月]],4)</f>
        <v>2024</v>
      </c>
      <c r="D7254" s="2" t="str">
        <f>RIGHT(表格1[[#This Row],[年月]],2)</f>
        <v>07</v>
      </c>
      <c r="E7254" s="5">
        <v>68000000</v>
      </c>
      <c r="F7254" s="2" t="str">
        <f>VLOOKUP(TEXT(表格1[[#This Row],[地區]],"00000000"),縣市代碼,2,0)</f>
        <v>桃園市</v>
      </c>
      <c r="G7254" s="2" t="s">
        <v>4</v>
      </c>
      <c r="H7254" s="13">
        <v>7926189</v>
      </c>
      <c r="I7254" s="14">
        <v>3636820863</v>
      </c>
      <c r="J7254" s="14">
        <f>表格1[[#This Row],[信用卡交易筆數]]/1000</f>
        <v>7926.1890000000003</v>
      </c>
      <c r="K7254" s="14">
        <f>表格1[[#This Row],[信用卡交易金額'[新臺幣']]]/1000</f>
        <v>3636820.8629999999</v>
      </c>
      <c r="L7254" s="14">
        <f>表格1[[#This Row],[信用卡交易金額'[新臺幣']]]/1000000</f>
        <v>3636.8208629999999</v>
      </c>
      <c r="M7254" s="14" t="str" cm="1">
        <f t="array" ref="M7254">_xlfn.TEXTJOIN("", TRUE, _xlfn.XLOOKUP(TRUE, VALUE(表格1[[#This Row],[年月]]) &lt;= VALUE($R$8:$R$12), $Q$8:$Q$12)) &amp; "年度"</f>
        <v>2024年度</v>
      </c>
    </row>
    <row r="7255" spans="1:13" x14ac:dyDescent="0.3">
      <c r="A7255" s="2">
        <v>202407</v>
      </c>
      <c r="B7255" s="19">
        <f>DATE(表格1[[#This Row],[年]],表格1[[#This Row],[月]],1)</f>
        <v>45474</v>
      </c>
      <c r="C7255" s="2" t="str">
        <f>LEFT(表格1[[#This Row],[年月]],4)</f>
        <v>2024</v>
      </c>
      <c r="D7255" s="2" t="str">
        <f>RIGHT(表格1[[#This Row],[年月]],2)</f>
        <v>07</v>
      </c>
      <c r="E7255" s="5">
        <v>68000000</v>
      </c>
      <c r="F7255" s="2" t="str">
        <f>VLOOKUP(TEXT(表格1[[#This Row],[地區]],"00000000"),縣市代碼,2,0)</f>
        <v>桃園市</v>
      </c>
      <c r="G7255" s="2" t="s">
        <v>5</v>
      </c>
      <c r="H7255" s="13">
        <v>442410</v>
      </c>
      <c r="I7255" s="14">
        <v>1133734859</v>
      </c>
      <c r="J7255" s="14">
        <f>表格1[[#This Row],[信用卡交易筆數]]/1000</f>
        <v>442.41</v>
      </c>
      <c r="K7255" s="14">
        <f>表格1[[#This Row],[信用卡交易金額'[新臺幣']]]/1000</f>
        <v>1133734.8589999999</v>
      </c>
      <c r="L7255" s="14">
        <f>表格1[[#This Row],[信用卡交易金額'[新臺幣']]]/1000000</f>
        <v>1133.7348589999999</v>
      </c>
      <c r="M7255" s="14" t="str" cm="1">
        <f t="array" ref="M7255">_xlfn.TEXTJOIN("", TRUE, _xlfn.XLOOKUP(TRUE, VALUE(表格1[[#This Row],[年月]]) &lt;= VALUE($R$8:$R$12), $Q$8:$Q$12)) &amp; "年度"</f>
        <v>2024年度</v>
      </c>
    </row>
    <row r="7256" spans="1:13" x14ac:dyDescent="0.3">
      <c r="A7256" s="2">
        <v>202407</v>
      </c>
      <c r="B7256" s="19">
        <f>DATE(表格1[[#This Row],[年]],表格1[[#This Row],[月]],1)</f>
        <v>45474</v>
      </c>
      <c r="C7256" s="2" t="str">
        <f>LEFT(表格1[[#This Row],[年月]],4)</f>
        <v>2024</v>
      </c>
      <c r="D7256" s="2" t="str">
        <f>RIGHT(表格1[[#This Row],[年月]],2)</f>
        <v>07</v>
      </c>
      <c r="E7256" s="5">
        <v>68000000</v>
      </c>
      <c r="F7256" s="2" t="str">
        <f>VLOOKUP(TEXT(表格1[[#This Row],[地區]],"00000000"),縣市代碼,2,0)</f>
        <v>桃園市</v>
      </c>
      <c r="G7256" s="2" t="s">
        <v>6</v>
      </c>
      <c r="H7256" s="13">
        <v>655313</v>
      </c>
      <c r="I7256" s="14">
        <v>2178536485</v>
      </c>
      <c r="J7256" s="14">
        <f>表格1[[#This Row],[信用卡交易筆數]]/1000</f>
        <v>655.31299999999999</v>
      </c>
      <c r="K7256" s="14">
        <f>表格1[[#This Row],[信用卡交易金額'[新臺幣']]]/1000</f>
        <v>2178536.4849999999</v>
      </c>
      <c r="L7256" s="14">
        <f>表格1[[#This Row],[信用卡交易金額'[新臺幣']]]/1000000</f>
        <v>2178.5364850000001</v>
      </c>
      <c r="M7256" s="14" t="str" cm="1">
        <f t="array" ref="M7256">_xlfn.TEXTJOIN("", TRUE, _xlfn.XLOOKUP(TRUE, VALUE(表格1[[#This Row],[年月]]) &lt;= VALUE($R$8:$R$12), $Q$8:$Q$12)) &amp; "年度"</f>
        <v>2024年度</v>
      </c>
    </row>
    <row r="7257" spans="1:13" x14ac:dyDescent="0.3">
      <c r="A7257" s="2">
        <v>202407</v>
      </c>
      <c r="B7257" s="19">
        <f>DATE(表格1[[#This Row],[年]],表格1[[#This Row],[月]],1)</f>
        <v>45474</v>
      </c>
      <c r="C7257" s="2" t="str">
        <f>LEFT(表格1[[#This Row],[年月]],4)</f>
        <v>2024</v>
      </c>
      <c r="D7257" s="2" t="str">
        <f>RIGHT(表格1[[#This Row],[年月]],2)</f>
        <v>07</v>
      </c>
      <c r="E7257" s="5">
        <v>68000000</v>
      </c>
      <c r="F7257" s="2" t="str">
        <f>VLOOKUP(TEXT(表格1[[#This Row],[地區]],"00000000"),縣市代碼,2,0)</f>
        <v>桃園市</v>
      </c>
      <c r="G7257" s="2" t="s">
        <v>7</v>
      </c>
      <c r="H7257" s="13">
        <v>3556724</v>
      </c>
      <c r="I7257" s="14">
        <v>4103641102</v>
      </c>
      <c r="J7257" s="14">
        <f>表格1[[#This Row],[信用卡交易筆數]]/1000</f>
        <v>3556.7240000000002</v>
      </c>
      <c r="K7257" s="14">
        <f>表格1[[#This Row],[信用卡交易金額'[新臺幣']]]/1000</f>
        <v>4103641.102</v>
      </c>
      <c r="L7257" s="14">
        <f>表格1[[#This Row],[信用卡交易金額'[新臺幣']]]/1000000</f>
        <v>4103.6411019999996</v>
      </c>
      <c r="M7257" s="14" t="str" cm="1">
        <f t="array" ref="M7257">_xlfn.TEXTJOIN("", TRUE, _xlfn.XLOOKUP(TRUE, VALUE(表格1[[#This Row],[年月]]) &lt;= VALUE($R$8:$R$12), $Q$8:$Q$12)) &amp; "年度"</f>
        <v>2024年度</v>
      </c>
    </row>
    <row r="7258" spans="1:13" x14ac:dyDescent="0.3">
      <c r="A7258" s="2">
        <v>202407</v>
      </c>
      <c r="B7258" s="19">
        <f>DATE(表格1[[#This Row],[年]],表格1[[#This Row],[月]],1)</f>
        <v>45474</v>
      </c>
      <c r="C7258" s="2" t="str">
        <f>LEFT(表格1[[#This Row],[年月]],4)</f>
        <v>2024</v>
      </c>
      <c r="D7258" s="2" t="str">
        <f>RIGHT(表格1[[#This Row],[年月]],2)</f>
        <v>07</v>
      </c>
      <c r="E7258" s="5">
        <v>68000000</v>
      </c>
      <c r="F7258" s="2" t="str">
        <f>VLOOKUP(TEXT(表格1[[#This Row],[地區]],"00000000"),縣市代碼,2,0)</f>
        <v>桃園市</v>
      </c>
      <c r="G7258" s="2" t="s">
        <v>8</v>
      </c>
      <c r="H7258" s="13">
        <v>2744658</v>
      </c>
      <c r="I7258" s="14">
        <v>5455279195</v>
      </c>
      <c r="J7258" s="14">
        <f>表格1[[#This Row],[信用卡交易筆數]]/1000</f>
        <v>2744.6579999999999</v>
      </c>
      <c r="K7258" s="14">
        <f>表格1[[#This Row],[信用卡交易金額'[新臺幣']]]/1000</f>
        <v>5455279.1950000003</v>
      </c>
      <c r="L7258" s="14">
        <f>表格1[[#This Row],[信用卡交易金額'[新臺幣']]]/1000000</f>
        <v>5455.2791950000001</v>
      </c>
      <c r="M7258" s="14" t="str" cm="1">
        <f t="array" ref="M7258">_xlfn.TEXTJOIN("", TRUE, _xlfn.XLOOKUP(TRUE, VALUE(表格1[[#This Row],[年月]]) &lt;= VALUE($R$8:$R$12), $Q$8:$Q$12)) &amp; "年度"</f>
        <v>2024年度</v>
      </c>
    </row>
    <row r="7259" spans="1:13" x14ac:dyDescent="0.3">
      <c r="A7259" s="2">
        <v>202407</v>
      </c>
      <c r="B7259" s="19">
        <f>DATE(表格1[[#This Row],[年]],表格1[[#This Row],[月]],1)</f>
        <v>45474</v>
      </c>
      <c r="C7259" s="2" t="str">
        <f>LEFT(表格1[[#This Row],[年月]],4)</f>
        <v>2024</v>
      </c>
      <c r="D7259" s="2" t="str">
        <f>RIGHT(表格1[[#This Row],[年月]],2)</f>
        <v>07</v>
      </c>
      <c r="E7259" s="5">
        <v>68000000</v>
      </c>
      <c r="F7259" s="2" t="str">
        <f>VLOOKUP(TEXT(表格1[[#This Row],[地區]],"00000000"),縣市代碼,2,0)</f>
        <v>桃園市</v>
      </c>
      <c r="G7259" s="2" t="s">
        <v>9</v>
      </c>
      <c r="H7259" s="13">
        <v>6070959</v>
      </c>
      <c r="I7259" s="14">
        <v>7619249509</v>
      </c>
      <c r="J7259" s="14">
        <f>表格1[[#This Row],[信用卡交易筆數]]/1000</f>
        <v>6070.9589999999998</v>
      </c>
      <c r="K7259" s="14">
        <f>表格1[[#This Row],[信用卡交易金額'[新臺幣']]]/1000</f>
        <v>7619249.5089999996</v>
      </c>
      <c r="L7259" s="14">
        <f>表格1[[#This Row],[信用卡交易金額'[新臺幣']]]/1000000</f>
        <v>7619.2495090000002</v>
      </c>
      <c r="M7259" s="14" t="str" cm="1">
        <f t="array" ref="M7259">_xlfn.TEXTJOIN("", TRUE, _xlfn.XLOOKUP(TRUE, VALUE(表格1[[#This Row],[年月]]) &lt;= VALUE($R$8:$R$12), $Q$8:$Q$12)) &amp; "年度"</f>
        <v>2024年度</v>
      </c>
    </row>
    <row r="7260" spans="1:13" x14ac:dyDescent="0.3">
      <c r="A7260" s="2">
        <v>202407</v>
      </c>
      <c r="B7260" s="19">
        <f>DATE(表格1[[#This Row],[年]],表格1[[#This Row],[月]],1)</f>
        <v>45474</v>
      </c>
      <c r="C7260" s="2" t="str">
        <f>LEFT(表格1[[#This Row],[年月]],4)</f>
        <v>2024</v>
      </c>
      <c r="D7260" s="2" t="str">
        <f>RIGHT(表格1[[#This Row],[年月]],2)</f>
        <v>07</v>
      </c>
      <c r="E7260" s="5">
        <v>68000000</v>
      </c>
      <c r="F7260" s="2" t="str">
        <f>VLOOKUP(TEXT(表格1[[#This Row],[地區]],"00000000"),縣市代碼,2,0)</f>
        <v>桃園市</v>
      </c>
      <c r="G7260" s="2" t="s">
        <v>10</v>
      </c>
      <c r="H7260" s="13">
        <v>3261785</v>
      </c>
      <c r="I7260" s="14">
        <v>9058229932</v>
      </c>
      <c r="J7260" s="14">
        <f>表格1[[#This Row],[信用卡交易筆數]]/1000</f>
        <v>3261.7849999999999</v>
      </c>
      <c r="K7260" s="14">
        <f>表格1[[#This Row],[信用卡交易金額'[新臺幣']]]/1000</f>
        <v>9058229.932</v>
      </c>
      <c r="L7260" s="14">
        <f>表格1[[#This Row],[信用卡交易金額'[新臺幣']]]/1000000</f>
        <v>9058.2299320000002</v>
      </c>
      <c r="M7260" s="14" t="str" cm="1">
        <f t="array" ref="M7260">_xlfn.TEXTJOIN("", TRUE, _xlfn.XLOOKUP(TRUE, VALUE(表格1[[#This Row],[年月]]) &lt;= VALUE($R$8:$R$12), $Q$8:$Q$12)) &amp; "年度"</f>
        <v>2024年度</v>
      </c>
    </row>
    <row r="7261" spans="1:13" x14ac:dyDescent="0.3">
      <c r="A7261" s="2">
        <v>202407</v>
      </c>
      <c r="B7261" s="19">
        <f>DATE(表格1[[#This Row],[年]],表格1[[#This Row],[月]],1)</f>
        <v>45474</v>
      </c>
      <c r="C7261" s="2" t="str">
        <f>LEFT(表格1[[#This Row],[年月]],4)</f>
        <v>2024</v>
      </c>
      <c r="D7261" s="2" t="str">
        <f>RIGHT(表格1[[#This Row],[年月]],2)</f>
        <v>07</v>
      </c>
      <c r="E7261" s="5">
        <v>10004000</v>
      </c>
      <c r="F7261" s="2" t="str">
        <f>VLOOKUP(TEXT(表格1[[#This Row],[地區]],"00000000"),縣市代碼,2,0)</f>
        <v>新竹縣</v>
      </c>
      <c r="G7261" s="2" t="s">
        <v>4</v>
      </c>
      <c r="H7261" s="13">
        <v>2316606</v>
      </c>
      <c r="I7261" s="14">
        <v>1151311912</v>
      </c>
      <c r="J7261" s="14">
        <f>表格1[[#This Row],[信用卡交易筆數]]/1000</f>
        <v>2316.6060000000002</v>
      </c>
      <c r="K7261" s="14">
        <f>表格1[[#This Row],[信用卡交易金額'[新臺幣']]]/1000</f>
        <v>1151311.912</v>
      </c>
      <c r="L7261" s="14">
        <f>表格1[[#This Row],[信用卡交易金額'[新臺幣']]]/1000000</f>
        <v>1151.3119119999999</v>
      </c>
      <c r="M7261" s="14" t="str" cm="1">
        <f t="array" ref="M7261">_xlfn.TEXTJOIN("", TRUE, _xlfn.XLOOKUP(TRUE, VALUE(表格1[[#This Row],[年月]]) &lt;= VALUE($R$8:$R$12), $Q$8:$Q$12)) &amp; "年度"</f>
        <v>2024年度</v>
      </c>
    </row>
    <row r="7262" spans="1:13" x14ac:dyDescent="0.3">
      <c r="A7262" s="2">
        <v>202407</v>
      </c>
      <c r="B7262" s="19">
        <f>DATE(表格1[[#This Row],[年]],表格1[[#This Row],[月]],1)</f>
        <v>45474</v>
      </c>
      <c r="C7262" s="2" t="str">
        <f>LEFT(表格1[[#This Row],[年月]],4)</f>
        <v>2024</v>
      </c>
      <c r="D7262" s="2" t="str">
        <f>RIGHT(表格1[[#This Row],[年月]],2)</f>
        <v>07</v>
      </c>
      <c r="E7262" s="5">
        <v>10004000</v>
      </c>
      <c r="F7262" s="2" t="str">
        <f>VLOOKUP(TEXT(表格1[[#This Row],[地區]],"00000000"),縣市代碼,2,0)</f>
        <v>新竹縣</v>
      </c>
      <c r="G7262" s="2" t="s">
        <v>5</v>
      </c>
      <c r="H7262" s="13">
        <v>123073</v>
      </c>
      <c r="I7262" s="14">
        <v>351706617</v>
      </c>
      <c r="J7262" s="14">
        <f>表格1[[#This Row],[信用卡交易筆數]]/1000</f>
        <v>123.07299999999999</v>
      </c>
      <c r="K7262" s="14">
        <f>表格1[[#This Row],[信用卡交易金額'[新臺幣']]]/1000</f>
        <v>351706.61700000003</v>
      </c>
      <c r="L7262" s="14">
        <f>表格1[[#This Row],[信用卡交易金額'[新臺幣']]]/1000000</f>
        <v>351.70661699999999</v>
      </c>
      <c r="M7262" s="14" t="str" cm="1">
        <f t="array" ref="M7262">_xlfn.TEXTJOIN("", TRUE, _xlfn.XLOOKUP(TRUE, VALUE(表格1[[#This Row],[年月]]) &lt;= VALUE($R$8:$R$12), $Q$8:$Q$12)) &amp; "年度"</f>
        <v>2024年度</v>
      </c>
    </row>
    <row r="7263" spans="1:13" x14ac:dyDescent="0.3">
      <c r="A7263" s="2">
        <v>202407</v>
      </c>
      <c r="B7263" s="19">
        <f>DATE(表格1[[#This Row],[年]],表格1[[#This Row],[月]],1)</f>
        <v>45474</v>
      </c>
      <c r="C7263" s="2" t="str">
        <f>LEFT(表格1[[#This Row],[年月]],4)</f>
        <v>2024</v>
      </c>
      <c r="D7263" s="2" t="str">
        <f>RIGHT(表格1[[#This Row],[年月]],2)</f>
        <v>07</v>
      </c>
      <c r="E7263" s="5">
        <v>10004000</v>
      </c>
      <c r="F7263" s="2" t="str">
        <f>VLOOKUP(TEXT(表格1[[#This Row],[地區]],"00000000"),縣市代碼,2,0)</f>
        <v>新竹縣</v>
      </c>
      <c r="G7263" s="2" t="s">
        <v>6</v>
      </c>
      <c r="H7263" s="13">
        <v>185419</v>
      </c>
      <c r="I7263" s="14">
        <v>730948617</v>
      </c>
      <c r="J7263" s="14">
        <f>表格1[[#This Row],[信用卡交易筆數]]/1000</f>
        <v>185.41900000000001</v>
      </c>
      <c r="K7263" s="14">
        <f>表格1[[#This Row],[信用卡交易金額'[新臺幣']]]/1000</f>
        <v>730948.61699999997</v>
      </c>
      <c r="L7263" s="14">
        <f>表格1[[#This Row],[信用卡交易金額'[新臺幣']]]/1000000</f>
        <v>730.94861700000001</v>
      </c>
      <c r="M7263" s="14" t="str" cm="1">
        <f t="array" ref="M7263">_xlfn.TEXTJOIN("", TRUE, _xlfn.XLOOKUP(TRUE, VALUE(表格1[[#This Row],[年月]]) &lt;= VALUE($R$8:$R$12), $Q$8:$Q$12)) &amp; "年度"</f>
        <v>2024年度</v>
      </c>
    </row>
    <row r="7264" spans="1:13" x14ac:dyDescent="0.3">
      <c r="A7264" s="2">
        <v>202407</v>
      </c>
      <c r="B7264" s="19">
        <f>DATE(表格1[[#This Row],[年]],表格1[[#This Row],[月]],1)</f>
        <v>45474</v>
      </c>
      <c r="C7264" s="2" t="str">
        <f>LEFT(表格1[[#This Row],[年月]],4)</f>
        <v>2024</v>
      </c>
      <c r="D7264" s="2" t="str">
        <f>RIGHT(表格1[[#This Row],[年月]],2)</f>
        <v>07</v>
      </c>
      <c r="E7264" s="5">
        <v>10004000</v>
      </c>
      <c r="F7264" s="2" t="str">
        <f>VLOOKUP(TEXT(表格1[[#This Row],[地區]],"00000000"),縣市代碼,2,0)</f>
        <v>新竹縣</v>
      </c>
      <c r="G7264" s="2" t="s">
        <v>7</v>
      </c>
      <c r="H7264" s="13">
        <v>972304</v>
      </c>
      <c r="I7264" s="14">
        <v>1245591766</v>
      </c>
      <c r="J7264" s="14">
        <f>表格1[[#This Row],[信用卡交易筆數]]/1000</f>
        <v>972.30399999999997</v>
      </c>
      <c r="K7264" s="14">
        <f>表格1[[#This Row],[信用卡交易金額'[新臺幣']]]/1000</f>
        <v>1245591.7660000001</v>
      </c>
      <c r="L7264" s="14">
        <f>表格1[[#This Row],[信用卡交易金額'[新臺幣']]]/1000000</f>
        <v>1245.591766</v>
      </c>
      <c r="M7264" s="14" t="str" cm="1">
        <f t="array" ref="M7264">_xlfn.TEXTJOIN("", TRUE, _xlfn.XLOOKUP(TRUE, VALUE(表格1[[#This Row],[年月]]) &lt;= VALUE($R$8:$R$12), $Q$8:$Q$12)) &amp; "年度"</f>
        <v>2024年度</v>
      </c>
    </row>
    <row r="7265" spans="1:13" x14ac:dyDescent="0.3">
      <c r="A7265" s="2">
        <v>202407</v>
      </c>
      <c r="B7265" s="19">
        <f>DATE(表格1[[#This Row],[年]],表格1[[#This Row],[月]],1)</f>
        <v>45474</v>
      </c>
      <c r="C7265" s="2" t="str">
        <f>LEFT(表格1[[#This Row],[年月]],4)</f>
        <v>2024</v>
      </c>
      <c r="D7265" s="2" t="str">
        <f>RIGHT(表格1[[#This Row],[年月]],2)</f>
        <v>07</v>
      </c>
      <c r="E7265" s="5">
        <v>10004000</v>
      </c>
      <c r="F7265" s="2" t="str">
        <f>VLOOKUP(TEXT(表格1[[#This Row],[地區]],"00000000"),縣市代碼,2,0)</f>
        <v>新竹縣</v>
      </c>
      <c r="G7265" s="2" t="s">
        <v>8</v>
      </c>
      <c r="H7265" s="13">
        <v>771608</v>
      </c>
      <c r="I7265" s="14">
        <v>1807125474</v>
      </c>
      <c r="J7265" s="14">
        <f>表格1[[#This Row],[信用卡交易筆數]]/1000</f>
        <v>771.60799999999995</v>
      </c>
      <c r="K7265" s="14">
        <f>表格1[[#This Row],[信用卡交易金額'[新臺幣']]]/1000</f>
        <v>1807125.4739999999</v>
      </c>
      <c r="L7265" s="14">
        <f>表格1[[#This Row],[信用卡交易金額'[新臺幣']]]/1000000</f>
        <v>1807.1254739999999</v>
      </c>
      <c r="M7265" s="14" t="str" cm="1">
        <f t="array" ref="M7265">_xlfn.TEXTJOIN("", TRUE, _xlfn.XLOOKUP(TRUE, VALUE(表格1[[#This Row],[年月]]) &lt;= VALUE($R$8:$R$12), $Q$8:$Q$12)) &amp; "年度"</f>
        <v>2024年度</v>
      </c>
    </row>
    <row r="7266" spans="1:13" x14ac:dyDescent="0.3">
      <c r="A7266" s="2">
        <v>202407</v>
      </c>
      <c r="B7266" s="19">
        <f>DATE(表格1[[#This Row],[年]],表格1[[#This Row],[月]],1)</f>
        <v>45474</v>
      </c>
      <c r="C7266" s="2" t="str">
        <f>LEFT(表格1[[#This Row],[年月]],4)</f>
        <v>2024</v>
      </c>
      <c r="D7266" s="2" t="str">
        <f>RIGHT(表格1[[#This Row],[年月]],2)</f>
        <v>07</v>
      </c>
      <c r="E7266" s="5">
        <v>10004000</v>
      </c>
      <c r="F7266" s="2" t="str">
        <f>VLOOKUP(TEXT(表格1[[#This Row],[地區]],"00000000"),縣市代碼,2,0)</f>
        <v>新竹縣</v>
      </c>
      <c r="G7266" s="2" t="s">
        <v>9</v>
      </c>
      <c r="H7266" s="13">
        <v>1705390</v>
      </c>
      <c r="I7266" s="14">
        <v>2205717487</v>
      </c>
      <c r="J7266" s="14">
        <f>表格1[[#This Row],[信用卡交易筆數]]/1000</f>
        <v>1705.39</v>
      </c>
      <c r="K7266" s="14">
        <f>表格1[[#This Row],[信用卡交易金額'[新臺幣']]]/1000</f>
        <v>2205717.4870000002</v>
      </c>
      <c r="L7266" s="14">
        <f>表格1[[#This Row],[信用卡交易金額'[新臺幣']]]/1000000</f>
        <v>2205.7174869999999</v>
      </c>
      <c r="M7266" s="14" t="str" cm="1">
        <f t="array" ref="M7266">_xlfn.TEXTJOIN("", TRUE, _xlfn.XLOOKUP(TRUE, VALUE(表格1[[#This Row],[年月]]) &lt;= VALUE($R$8:$R$12), $Q$8:$Q$12)) &amp; "年度"</f>
        <v>2024年度</v>
      </c>
    </row>
    <row r="7267" spans="1:13" x14ac:dyDescent="0.3">
      <c r="A7267" s="2">
        <v>202407</v>
      </c>
      <c r="B7267" s="19">
        <f>DATE(表格1[[#This Row],[年]],表格1[[#This Row],[月]],1)</f>
        <v>45474</v>
      </c>
      <c r="C7267" s="2" t="str">
        <f>LEFT(表格1[[#This Row],[年月]],4)</f>
        <v>2024</v>
      </c>
      <c r="D7267" s="2" t="str">
        <f>RIGHT(表格1[[#This Row],[年月]],2)</f>
        <v>07</v>
      </c>
      <c r="E7267" s="5">
        <v>10004000</v>
      </c>
      <c r="F7267" s="2" t="str">
        <f>VLOOKUP(TEXT(表格1[[#This Row],[地區]],"00000000"),縣市代碼,2,0)</f>
        <v>新竹縣</v>
      </c>
      <c r="G7267" s="2" t="s">
        <v>10</v>
      </c>
      <c r="H7267" s="13">
        <v>948088</v>
      </c>
      <c r="I7267" s="14">
        <v>2603807499</v>
      </c>
      <c r="J7267" s="14">
        <f>表格1[[#This Row],[信用卡交易筆數]]/1000</f>
        <v>948.08799999999997</v>
      </c>
      <c r="K7267" s="14">
        <f>表格1[[#This Row],[信用卡交易金額'[新臺幣']]]/1000</f>
        <v>2603807.4989999998</v>
      </c>
      <c r="L7267" s="14">
        <f>表格1[[#This Row],[信用卡交易金額'[新臺幣']]]/1000000</f>
        <v>2603.807499</v>
      </c>
      <c r="M7267" s="14" t="str" cm="1">
        <f t="array" ref="M7267">_xlfn.TEXTJOIN("", TRUE, _xlfn.XLOOKUP(TRUE, VALUE(表格1[[#This Row],[年月]]) &lt;= VALUE($R$8:$R$12), $Q$8:$Q$12)) &amp; "年度"</f>
        <v>2024年度</v>
      </c>
    </row>
    <row r="7268" spans="1:13" x14ac:dyDescent="0.3">
      <c r="A7268" s="2">
        <v>202407</v>
      </c>
      <c r="B7268" s="19">
        <f>DATE(表格1[[#This Row],[年]],表格1[[#This Row],[月]],1)</f>
        <v>45474</v>
      </c>
      <c r="C7268" s="2" t="str">
        <f>LEFT(表格1[[#This Row],[年月]],4)</f>
        <v>2024</v>
      </c>
      <c r="D7268" s="2" t="str">
        <f>RIGHT(表格1[[#This Row],[年月]],2)</f>
        <v>07</v>
      </c>
      <c r="E7268" s="5">
        <v>10018000</v>
      </c>
      <c r="F7268" s="2" t="str">
        <f>VLOOKUP(TEXT(表格1[[#This Row],[地區]],"00000000"),縣市代碼,2,0)</f>
        <v>新竹市</v>
      </c>
      <c r="G7268" s="2" t="s">
        <v>4</v>
      </c>
      <c r="H7268" s="13">
        <v>2168168</v>
      </c>
      <c r="I7268" s="14">
        <v>1055878690</v>
      </c>
      <c r="J7268" s="14">
        <f>表格1[[#This Row],[信用卡交易筆數]]/1000</f>
        <v>2168.1680000000001</v>
      </c>
      <c r="K7268" s="14">
        <f>表格1[[#This Row],[信用卡交易金額'[新臺幣']]]/1000</f>
        <v>1055878.69</v>
      </c>
      <c r="L7268" s="14">
        <f>表格1[[#This Row],[信用卡交易金額'[新臺幣']]]/1000000</f>
        <v>1055.87869</v>
      </c>
      <c r="M7268" s="14" t="str" cm="1">
        <f t="array" ref="M7268">_xlfn.TEXTJOIN("", TRUE, _xlfn.XLOOKUP(TRUE, VALUE(表格1[[#This Row],[年月]]) &lt;= VALUE($R$8:$R$12), $Q$8:$Q$12)) &amp; "年度"</f>
        <v>2024年度</v>
      </c>
    </row>
    <row r="7269" spans="1:13" x14ac:dyDescent="0.3">
      <c r="A7269" s="2">
        <v>202407</v>
      </c>
      <c r="B7269" s="19">
        <f>DATE(表格1[[#This Row],[年]],表格1[[#This Row],[月]],1)</f>
        <v>45474</v>
      </c>
      <c r="C7269" s="2" t="str">
        <f>LEFT(表格1[[#This Row],[年月]],4)</f>
        <v>2024</v>
      </c>
      <c r="D7269" s="2" t="str">
        <f>RIGHT(表格1[[#This Row],[年月]],2)</f>
        <v>07</v>
      </c>
      <c r="E7269" s="5">
        <v>10018000</v>
      </c>
      <c r="F7269" s="2" t="str">
        <f>VLOOKUP(TEXT(表格1[[#This Row],[地區]],"00000000"),縣市代碼,2,0)</f>
        <v>新竹市</v>
      </c>
      <c r="G7269" s="2" t="s">
        <v>5</v>
      </c>
      <c r="H7269" s="13">
        <v>108787</v>
      </c>
      <c r="I7269" s="14">
        <v>318590157</v>
      </c>
      <c r="J7269" s="14">
        <f>表格1[[#This Row],[信用卡交易筆數]]/1000</f>
        <v>108.78700000000001</v>
      </c>
      <c r="K7269" s="14">
        <f>表格1[[#This Row],[信用卡交易金額'[新臺幣']]]/1000</f>
        <v>318590.15700000001</v>
      </c>
      <c r="L7269" s="14">
        <f>表格1[[#This Row],[信用卡交易金額'[新臺幣']]]/1000000</f>
        <v>318.59015699999998</v>
      </c>
      <c r="M7269" s="14" t="str" cm="1">
        <f t="array" ref="M7269">_xlfn.TEXTJOIN("", TRUE, _xlfn.XLOOKUP(TRUE, VALUE(表格1[[#This Row],[年月]]) &lt;= VALUE($R$8:$R$12), $Q$8:$Q$12)) &amp; "年度"</f>
        <v>2024年度</v>
      </c>
    </row>
    <row r="7270" spans="1:13" x14ac:dyDescent="0.3">
      <c r="A7270" s="2">
        <v>202407</v>
      </c>
      <c r="B7270" s="19">
        <f>DATE(表格1[[#This Row],[年]],表格1[[#This Row],[月]],1)</f>
        <v>45474</v>
      </c>
      <c r="C7270" s="2" t="str">
        <f>LEFT(表格1[[#This Row],[年月]],4)</f>
        <v>2024</v>
      </c>
      <c r="D7270" s="2" t="str">
        <f>RIGHT(表格1[[#This Row],[年月]],2)</f>
        <v>07</v>
      </c>
      <c r="E7270" s="5">
        <v>10018000</v>
      </c>
      <c r="F7270" s="2" t="str">
        <f>VLOOKUP(TEXT(表格1[[#This Row],[地區]],"00000000"),縣市代碼,2,0)</f>
        <v>新竹市</v>
      </c>
      <c r="G7270" s="2" t="s">
        <v>6</v>
      </c>
      <c r="H7270" s="13">
        <v>172083</v>
      </c>
      <c r="I7270" s="14">
        <v>657789601</v>
      </c>
      <c r="J7270" s="14">
        <f>表格1[[#This Row],[信用卡交易筆數]]/1000</f>
        <v>172.083</v>
      </c>
      <c r="K7270" s="14">
        <f>表格1[[#This Row],[信用卡交易金額'[新臺幣']]]/1000</f>
        <v>657789.60100000002</v>
      </c>
      <c r="L7270" s="14">
        <f>表格1[[#This Row],[信用卡交易金額'[新臺幣']]]/1000000</f>
        <v>657.78960099999995</v>
      </c>
      <c r="M7270" s="14" t="str" cm="1">
        <f t="array" ref="M7270">_xlfn.TEXTJOIN("", TRUE, _xlfn.XLOOKUP(TRUE, VALUE(表格1[[#This Row],[年月]]) &lt;= VALUE($R$8:$R$12), $Q$8:$Q$12)) &amp; "年度"</f>
        <v>2024年度</v>
      </c>
    </row>
    <row r="7271" spans="1:13" x14ac:dyDescent="0.3">
      <c r="A7271" s="2">
        <v>202407</v>
      </c>
      <c r="B7271" s="19">
        <f>DATE(表格1[[#This Row],[年]],表格1[[#This Row],[月]],1)</f>
        <v>45474</v>
      </c>
      <c r="C7271" s="2" t="str">
        <f>LEFT(表格1[[#This Row],[年月]],4)</f>
        <v>2024</v>
      </c>
      <c r="D7271" s="2" t="str">
        <f>RIGHT(表格1[[#This Row],[年月]],2)</f>
        <v>07</v>
      </c>
      <c r="E7271" s="5">
        <v>10018000</v>
      </c>
      <c r="F7271" s="2" t="str">
        <f>VLOOKUP(TEXT(表格1[[#This Row],[地區]],"00000000"),縣市代碼,2,0)</f>
        <v>新竹市</v>
      </c>
      <c r="G7271" s="2" t="s">
        <v>7</v>
      </c>
      <c r="H7271" s="13">
        <v>831799</v>
      </c>
      <c r="I7271" s="14">
        <v>1042058924</v>
      </c>
      <c r="J7271" s="14">
        <f>表格1[[#This Row],[信用卡交易筆數]]/1000</f>
        <v>831.79899999999998</v>
      </c>
      <c r="K7271" s="14">
        <f>表格1[[#This Row],[信用卡交易金額'[新臺幣']]]/1000</f>
        <v>1042058.924</v>
      </c>
      <c r="L7271" s="14">
        <f>表格1[[#This Row],[信用卡交易金額'[新臺幣']]]/1000000</f>
        <v>1042.0589239999999</v>
      </c>
      <c r="M7271" s="14" t="str" cm="1">
        <f t="array" ref="M7271">_xlfn.TEXTJOIN("", TRUE, _xlfn.XLOOKUP(TRUE, VALUE(表格1[[#This Row],[年月]]) &lt;= VALUE($R$8:$R$12), $Q$8:$Q$12)) &amp; "年度"</f>
        <v>2024年度</v>
      </c>
    </row>
    <row r="7272" spans="1:13" x14ac:dyDescent="0.3">
      <c r="A7272" s="2">
        <v>202407</v>
      </c>
      <c r="B7272" s="19">
        <f>DATE(表格1[[#This Row],[年]],表格1[[#This Row],[月]],1)</f>
        <v>45474</v>
      </c>
      <c r="C7272" s="2" t="str">
        <f>LEFT(表格1[[#This Row],[年月]],4)</f>
        <v>2024</v>
      </c>
      <c r="D7272" s="2" t="str">
        <f>RIGHT(表格1[[#This Row],[年月]],2)</f>
        <v>07</v>
      </c>
      <c r="E7272" s="5">
        <v>10018000</v>
      </c>
      <c r="F7272" s="2" t="str">
        <f>VLOOKUP(TEXT(表格1[[#This Row],[地區]],"00000000"),縣市代碼,2,0)</f>
        <v>新竹市</v>
      </c>
      <c r="G7272" s="2" t="s">
        <v>8</v>
      </c>
      <c r="H7272" s="13">
        <v>714592</v>
      </c>
      <c r="I7272" s="14">
        <v>1780167341</v>
      </c>
      <c r="J7272" s="14">
        <f>表格1[[#This Row],[信用卡交易筆數]]/1000</f>
        <v>714.59199999999998</v>
      </c>
      <c r="K7272" s="14">
        <f>表格1[[#This Row],[信用卡交易金額'[新臺幣']]]/1000</f>
        <v>1780167.341</v>
      </c>
      <c r="L7272" s="14">
        <f>表格1[[#This Row],[信用卡交易金額'[新臺幣']]]/1000000</f>
        <v>1780.1673410000001</v>
      </c>
      <c r="M7272" s="14" t="str" cm="1">
        <f t="array" ref="M7272">_xlfn.TEXTJOIN("", TRUE, _xlfn.XLOOKUP(TRUE, VALUE(表格1[[#This Row],[年月]]) &lt;= VALUE($R$8:$R$12), $Q$8:$Q$12)) &amp; "年度"</f>
        <v>2024年度</v>
      </c>
    </row>
    <row r="7273" spans="1:13" x14ac:dyDescent="0.3">
      <c r="A7273" s="2">
        <v>202407</v>
      </c>
      <c r="B7273" s="19">
        <f>DATE(表格1[[#This Row],[年]],表格1[[#This Row],[月]],1)</f>
        <v>45474</v>
      </c>
      <c r="C7273" s="2" t="str">
        <f>LEFT(表格1[[#This Row],[年月]],4)</f>
        <v>2024</v>
      </c>
      <c r="D7273" s="2" t="str">
        <f>RIGHT(表格1[[#This Row],[年月]],2)</f>
        <v>07</v>
      </c>
      <c r="E7273" s="5">
        <v>10018000</v>
      </c>
      <c r="F7273" s="2" t="str">
        <f>VLOOKUP(TEXT(表格1[[#This Row],[地區]],"00000000"),縣市代碼,2,0)</f>
        <v>新竹市</v>
      </c>
      <c r="G7273" s="2" t="s">
        <v>9</v>
      </c>
      <c r="H7273" s="13">
        <v>1630526</v>
      </c>
      <c r="I7273" s="14">
        <v>2122101377</v>
      </c>
      <c r="J7273" s="14">
        <f>表格1[[#This Row],[信用卡交易筆數]]/1000</f>
        <v>1630.5260000000001</v>
      </c>
      <c r="K7273" s="14">
        <f>表格1[[#This Row],[信用卡交易金額'[新臺幣']]]/1000</f>
        <v>2122101.3769999999</v>
      </c>
      <c r="L7273" s="14">
        <f>表格1[[#This Row],[信用卡交易金額'[新臺幣']]]/1000000</f>
        <v>2122.101377</v>
      </c>
      <c r="M7273" s="14" t="str" cm="1">
        <f t="array" ref="M7273">_xlfn.TEXTJOIN("", TRUE, _xlfn.XLOOKUP(TRUE, VALUE(表格1[[#This Row],[年月]]) &lt;= VALUE($R$8:$R$12), $Q$8:$Q$12)) &amp; "年度"</f>
        <v>2024年度</v>
      </c>
    </row>
    <row r="7274" spans="1:13" x14ac:dyDescent="0.3">
      <c r="A7274" s="2">
        <v>202407</v>
      </c>
      <c r="B7274" s="19">
        <f>DATE(表格1[[#This Row],[年]],表格1[[#This Row],[月]],1)</f>
        <v>45474</v>
      </c>
      <c r="C7274" s="2" t="str">
        <f>LEFT(表格1[[#This Row],[年月]],4)</f>
        <v>2024</v>
      </c>
      <c r="D7274" s="2" t="str">
        <f>RIGHT(表格1[[#This Row],[年月]],2)</f>
        <v>07</v>
      </c>
      <c r="E7274" s="5">
        <v>10018000</v>
      </c>
      <c r="F7274" s="2" t="str">
        <f>VLOOKUP(TEXT(表格1[[#This Row],[地區]],"00000000"),縣市代碼,2,0)</f>
        <v>新竹市</v>
      </c>
      <c r="G7274" s="2" t="s">
        <v>10</v>
      </c>
      <c r="H7274" s="13">
        <v>854133</v>
      </c>
      <c r="I7274" s="14">
        <v>2351086414</v>
      </c>
      <c r="J7274" s="14">
        <f>表格1[[#This Row],[信用卡交易筆數]]/1000</f>
        <v>854.13300000000004</v>
      </c>
      <c r="K7274" s="14">
        <f>表格1[[#This Row],[信用卡交易金額'[新臺幣']]]/1000</f>
        <v>2351086.4139999999</v>
      </c>
      <c r="L7274" s="14">
        <f>表格1[[#This Row],[信用卡交易金額'[新臺幣']]]/1000000</f>
        <v>2351.0864139999999</v>
      </c>
      <c r="M7274" s="14" t="str" cm="1">
        <f t="array" ref="M7274">_xlfn.TEXTJOIN("", TRUE, _xlfn.XLOOKUP(TRUE, VALUE(表格1[[#This Row],[年月]]) &lt;= VALUE($R$8:$R$12), $Q$8:$Q$12)) &amp; "年度"</f>
        <v>2024年度</v>
      </c>
    </row>
    <row r="7275" spans="1:13" x14ac:dyDescent="0.3">
      <c r="A7275" s="2">
        <v>202407</v>
      </c>
      <c r="B7275" s="19">
        <f>DATE(表格1[[#This Row],[年]],表格1[[#This Row],[月]],1)</f>
        <v>45474</v>
      </c>
      <c r="C7275" s="2" t="str">
        <f>LEFT(表格1[[#This Row],[年月]],4)</f>
        <v>2024</v>
      </c>
      <c r="D7275" s="2" t="str">
        <f>RIGHT(表格1[[#This Row],[年月]],2)</f>
        <v>07</v>
      </c>
      <c r="E7275" s="5">
        <v>10005000</v>
      </c>
      <c r="F7275" s="2" t="str">
        <f>VLOOKUP(TEXT(表格1[[#This Row],[地區]],"00000000"),縣市代碼,2,0)</f>
        <v>苗栗縣</v>
      </c>
      <c r="G7275" s="2" t="s">
        <v>4</v>
      </c>
      <c r="H7275" s="13">
        <v>1133120</v>
      </c>
      <c r="I7275" s="14">
        <v>507513239</v>
      </c>
      <c r="J7275" s="14">
        <f>表格1[[#This Row],[信用卡交易筆數]]/1000</f>
        <v>1133.1199999999999</v>
      </c>
      <c r="K7275" s="14">
        <f>表格1[[#This Row],[信用卡交易金額'[新臺幣']]]/1000</f>
        <v>507513.239</v>
      </c>
      <c r="L7275" s="14">
        <f>表格1[[#This Row],[信用卡交易金額'[新臺幣']]]/1000000</f>
        <v>507.513239</v>
      </c>
      <c r="M7275" s="14" t="str" cm="1">
        <f t="array" ref="M7275">_xlfn.TEXTJOIN("", TRUE, _xlfn.XLOOKUP(TRUE, VALUE(表格1[[#This Row],[年月]]) &lt;= VALUE($R$8:$R$12), $Q$8:$Q$12)) &amp; "年度"</f>
        <v>2024年度</v>
      </c>
    </row>
    <row r="7276" spans="1:13" x14ac:dyDescent="0.3">
      <c r="A7276" s="2">
        <v>202407</v>
      </c>
      <c r="B7276" s="19">
        <f>DATE(表格1[[#This Row],[年]],表格1[[#This Row],[月]],1)</f>
        <v>45474</v>
      </c>
      <c r="C7276" s="2" t="str">
        <f>LEFT(表格1[[#This Row],[年月]],4)</f>
        <v>2024</v>
      </c>
      <c r="D7276" s="2" t="str">
        <f>RIGHT(表格1[[#This Row],[年月]],2)</f>
        <v>07</v>
      </c>
      <c r="E7276" s="5">
        <v>10005000</v>
      </c>
      <c r="F7276" s="2" t="str">
        <f>VLOOKUP(TEXT(表格1[[#This Row],[地區]],"00000000"),縣市代碼,2,0)</f>
        <v>苗栗縣</v>
      </c>
      <c r="G7276" s="2" t="s">
        <v>5</v>
      </c>
      <c r="H7276" s="13">
        <v>73174</v>
      </c>
      <c r="I7276" s="14">
        <v>182396564</v>
      </c>
      <c r="J7276" s="14">
        <f>表格1[[#This Row],[信用卡交易筆數]]/1000</f>
        <v>73.174000000000007</v>
      </c>
      <c r="K7276" s="14">
        <f>表格1[[#This Row],[信用卡交易金額'[新臺幣']]]/1000</f>
        <v>182396.56400000001</v>
      </c>
      <c r="L7276" s="14">
        <f>表格1[[#This Row],[信用卡交易金額'[新臺幣']]]/1000000</f>
        <v>182.39656400000001</v>
      </c>
      <c r="M7276" s="14" t="str" cm="1">
        <f t="array" ref="M7276">_xlfn.TEXTJOIN("", TRUE, _xlfn.XLOOKUP(TRUE, VALUE(表格1[[#This Row],[年月]]) &lt;= VALUE($R$8:$R$12), $Q$8:$Q$12)) &amp; "年度"</f>
        <v>2024年度</v>
      </c>
    </row>
    <row r="7277" spans="1:13" x14ac:dyDescent="0.3">
      <c r="A7277" s="2">
        <v>202407</v>
      </c>
      <c r="B7277" s="19">
        <f>DATE(表格1[[#This Row],[年]],表格1[[#This Row],[月]],1)</f>
        <v>45474</v>
      </c>
      <c r="C7277" s="2" t="str">
        <f>LEFT(表格1[[#This Row],[年月]],4)</f>
        <v>2024</v>
      </c>
      <c r="D7277" s="2" t="str">
        <f>RIGHT(表格1[[#This Row],[年月]],2)</f>
        <v>07</v>
      </c>
      <c r="E7277" s="5">
        <v>10005000</v>
      </c>
      <c r="F7277" s="2" t="str">
        <f>VLOOKUP(TEXT(表格1[[#This Row],[地區]],"00000000"),縣市代碼,2,0)</f>
        <v>苗栗縣</v>
      </c>
      <c r="G7277" s="2" t="s">
        <v>6</v>
      </c>
      <c r="H7277" s="13">
        <v>105925</v>
      </c>
      <c r="I7277" s="14">
        <v>354600271</v>
      </c>
      <c r="J7277" s="14">
        <f>表格1[[#This Row],[信用卡交易筆數]]/1000</f>
        <v>105.925</v>
      </c>
      <c r="K7277" s="14">
        <f>表格1[[#This Row],[信用卡交易金額'[新臺幣']]]/1000</f>
        <v>354600.27100000001</v>
      </c>
      <c r="L7277" s="14">
        <f>表格1[[#This Row],[信用卡交易金額'[新臺幣']]]/1000000</f>
        <v>354.60027100000002</v>
      </c>
      <c r="M7277" s="14" t="str" cm="1">
        <f t="array" ref="M7277">_xlfn.TEXTJOIN("", TRUE, _xlfn.XLOOKUP(TRUE, VALUE(表格1[[#This Row],[年月]]) &lt;= VALUE($R$8:$R$12), $Q$8:$Q$12)) &amp; "年度"</f>
        <v>2024年度</v>
      </c>
    </row>
    <row r="7278" spans="1:13" x14ac:dyDescent="0.3">
      <c r="A7278" s="2">
        <v>202407</v>
      </c>
      <c r="B7278" s="19">
        <f>DATE(表格1[[#This Row],[年]],表格1[[#This Row],[月]],1)</f>
        <v>45474</v>
      </c>
      <c r="C7278" s="2" t="str">
        <f>LEFT(表格1[[#This Row],[年月]],4)</f>
        <v>2024</v>
      </c>
      <c r="D7278" s="2" t="str">
        <f>RIGHT(表格1[[#This Row],[年月]],2)</f>
        <v>07</v>
      </c>
      <c r="E7278" s="5">
        <v>10005000</v>
      </c>
      <c r="F7278" s="2" t="str">
        <f>VLOOKUP(TEXT(表格1[[#This Row],[地區]],"00000000"),縣市代碼,2,0)</f>
        <v>苗栗縣</v>
      </c>
      <c r="G7278" s="2" t="s">
        <v>7</v>
      </c>
      <c r="H7278" s="13">
        <v>641748</v>
      </c>
      <c r="I7278" s="14">
        <v>706913128</v>
      </c>
      <c r="J7278" s="14">
        <f>表格1[[#This Row],[信用卡交易筆數]]/1000</f>
        <v>641.74800000000005</v>
      </c>
      <c r="K7278" s="14">
        <f>表格1[[#This Row],[信用卡交易金額'[新臺幣']]]/1000</f>
        <v>706913.12800000003</v>
      </c>
      <c r="L7278" s="14">
        <f>表格1[[#This Row],[信用卡交易金額'[新臺幣']]]/1000000</f>
        <v>706.91312800000003</v>
      </c>
      <c r="M7278" s="14" t="str" cm="1">
        <f t="array" ref="M7278">_xlfn.TEXTJOIN("", TRUE, _xlfn.XLOOKUP(TRUE, VALUE(表格1[[#This Row],[年月]]) &lt;= VALUE($R$8:$R$12), $Q$8:$Q$12)) &amp; "年度"</f>
        <v>2024年度</v>
      </c>
    </row>
    <row r="7279" spans="1:13" x14ac:dyDescent="0.3">
      <c r="A7279" s="2">
        <v>202407</v>
      </c>
      <c r="B7279" s="19">
        <f>DATE(表格1[[#This Row],[年]],表格1[[#This Row],[月]],1)</f>
        <v>45474</v>
      </c>
      <c r="C7279" s="2" t="str">
        <f>LEFT(表格1[[#This Row],[年月]],4)</f>
        <v>2024</v>
      </c>
      <c r="D7279" s="2" t="str">
        <f>RIGHT(表格1[[#This Row],[年月]],2)</f>
        <v>07</v>
      </c>
      <c r="E7279" s="5">
        <v>10005000</v>
      </c>
      <c r="F7279" s="2" t="str">
        <f>VLOOKUP(TEXT(表格1[[#This Row],[地區]],"00000000"),縣市代碼,2,0)</f>
        <v>苗栗縣</v>
      </c>
      <c r="G7279" s="2" t="s">
        <v>8</v>
      </c>
      <c r="H7279" s="13">
        <v>432946</v>
      </c>
      <c r="I7279" s="14">
        <v>809965062</v>
      </c>
      <c r="J7279" s="14">
        <f>表格1[[#This Row],[信用卡交易筆數]]/1000</f>
        <v>432.94600000000003</v>
      </c>
      <c r="K7279" s="14">
        <f>表格1[[#This Row],[信用卡交易金額'[新臺幣']]]/1000</f>
        <v>809965.06200000003</v>
      </c>
      <c r="L7279" s="14">
        <f>表格1[[#This Row],[信用卡交易金額'[新臺幣']]]/1000000</f>
        <v>809.96506199999999</v>
      </c>
      <c r="M7279" s="14" t="str" cm="1">
        <f t="array" ref="M7279">_xlfn.TEXTJOIN("", TRUE, _xlfn.XLOOKUP(TRUE, VALUE(表格1[[#This Row],[年月]]) &lt;= VALUE($R$8:$R$12), $Q$8:$Q$12)) &amp; "年度"</f>
        <v>2024年度</v>
      </c>
    </row>
    <row r="7280" spans="1:13" x14ac:dyDescent="0.3">
      <c r="A7280" s="2">
        <v>202407</v>
      </c>
      <c r="B7280" s="19">
        <f>DATE(表格1[[#This Row],[年]],表格1[[#This Row],[月]],1)</f>
        <v>45474</v>
      </c>
      <c r="C7280" s="2" t="str">
        <f>LEFT(表格1[[#This Row],[年月]],4)</f>
        <v>2024</v>
      </c>
      <c r="D7280" s="2" t="str">
        <f>RIGHT(表格1[[#This Row],[年月]],2)</f>
        <v>07</v>
      </c>
      <c r="E7280" s="5">
        <v>10005000</v>
      </c>
      <c r="F7280" s="2" t="str">
        <f>VLOOKUP(TEXT(表格1[[#This Row],[地區]],"00000000"),縣市代碼,2,0)</f>
        <v>苗栗縣</v>
      </c>
      <c r="G7280" s="2" t="s">
        <v>9</v>
      </c>
      <c r="H7280" s="13">
        <v>918807</v>
      </c>
      <c r="I7280" s="14">
        <v>1063694871</v>
      </c>
      <c r="J7280" s="14">
        <f>表格1[[#This Row],[信用卡交易筆數]]/1000</f>
        <v>918.80700000000002</v>
      </c>
      <c r="K7280" s="14">
        <f>表格1[[#This Row],[信用卡交易金額'[新臺幣']]]/1000</f>
        <v>1063694.871</v>
      </c>
      <c r="L7280" s="14">
        <f>表格1[[#This Row],[信用卡交易金額'[新臺幣']]]/1000000</f>
        <v>1063.6948709999999</v>
      </c>
      <c r="M7280" s="14" t="str" cm="1">
        <f t="array" ref="M7280">_xlfn.TEXTJOIN("", TRUE, _xlfn.XLOOKUP(TRUE, VALUE(表格1[[#This Row],[年月]]) &lt;= VALUE($R$8:$R$12), $Q$8:$Q$12)) &amp; "年度"</f>
        <v>2024年度</v>
      </c>
    </row>
    <row r="7281" spans="1:13" x14ac:dyDescent="0.3">
      <c r="A7281" s="2">
        <v>202407</v>
      </c>
      <c r="B7281" s="19">
        <f>DATE(表格1[[#This Row],[年]],表格1[[#This Row],[月]],1)</f>
        <v>45474</v>
      </c>
      <c r="C7281" s="2" t="str">
        <f>LEFT(表格1[[#This Row],[年月]],4)</f>
        <v>2024</v>
      </c>
      <c r="D7281" s="2" t="str">
        <f>RIGHT(表格1[[#This Row],[年月]],2)</f>
        <v>07</v>
      </c>
      <c r="E7281" s="5">
        <v>10005000</v>
      </c>
      <c r="F7281" s="2" t="str">
        <f>VLOOKUP(TEXT(表格1[[#This Row],[地區]],"00000000"),縣市代碼,2,0)</f>
        <v>苗栗縣</v>
      </c>
      <c r="G7281" s="2" t="s">
        <v>10</v>
      </c>
      <c r="H7281" s="13">
        <v>577872</v>
      </c>
      <c r="I7281" s="14">
        <v>1481047184</v>
      </c>
      <c r="J7281" s="14">
        <f>表格1[[#This Row],[信用卡交易筆數]]/1000</f>
        <v>577.87199999999996</v>
      </c>
      <c r="K7281" s="14">
        <f>表格1[[#This Row],[信用卡交易金額'[新臺幣']]]/1000</f>
        <v>1481047.1839999999</v>
      </c>
      <c r="L7281" s="14">
        <f>表格1[[#This Row],[信用卡交易金額'[新臺幣']]]/1000000</f>
        <v>1481.047184</v>
      </c>
      <c r="M7281" s="14" t="str" cm="1">
        <f t="array" ref="M7281">_xlfn.TEXTJOIN("", TRUE, _xlfn.XLOOKUP(TRUE, VALUE(表格1[[#This Row],[年月]]) &lt;= VALUE($R$8:$R$12), $Q$8:$Q$12)) &amp; "年度"</f>
        <v>2024年度</v>
      </c>
    </row>
    <row r="7282" spans="1:13" x14ac:dyDescent="0.3">
      <c r="A7282" s="2">
        <v>202407</v>
      </c>
      <c r="B7282" s="19">
        <f>DATE(表格1[[#This Row],[年]],表格1[[#This Row],[月]],1)</f>
        <v>45474</v>
      </c>
      <c r="C7282" s="2" t="str">
        <f>LEFT(表格1[[#This Row],[年月]],4)</f>
        <v>2024</v>
      </c>
      <c r="D7282" s="2" t="str">
        <f>RIGHT(表格1[[#This Row],[年月]],2)</f>
        <v>07</v>
      </c>
      <c r="E7282" s="5">
        <v>66000000</v>
      </c>
      <c r="F7282" s="2" t="str">
        <f>VLOOKUP(TEXT(表格1[[#This Row],[地區]],"00000000"),縣市代碼,2,0)</f>
        <v>臺中市</v>
      </c>
      <c r="G7282" s="2" t="s">
        <v>4</v>
      </c>
      <c r="H7282" s="13">
        <v>10087961</v>
      </c>
      <c r="I7282" s="14">
        <v>5165551090</v>
      </c>
      <c r="J7282" s="14">
        <f>表格1[[#This Row],[信用卡交易筆數]]/1000</f>
        <v>10087.960999999999</v>
      </c>
      <c r="K7282" s="14">
        <f>表格1[[#This Row],[信用卡交易金額'[新臺幣']]]/1000</f>
        <v>5165551.09</v>
      </c>
      <c r="L7282" s="14">
        <f>表格1[[#This Row],[信用卡交易金額'[新臺幣']]]/1000000</f>
        <v>5165.5510899999999</v>
      </c>
      <c r="M7282" s="14" t="str" cm="1">
        <f t="array" ref="M7282">_xlfn.TEXTJOIN("", TRUE, _xlfn.XLOOKUP(TRUE, VALUE(表格1[[#This Row],[年月]]) &lt;= VALUE($R$8:$R$12), $Q$8:$Q$12)) &amp; "年度"</f>
        <v>2024年度</v>
      </c>
    </row>
    <row r="7283" spans="1:13" x14ac:dyDescent="0.3">
      <c r="A7283" s="2">
        <v>202407</v>
      </c>
      <c r="B7283" s="19">
        <f>DATE(表格1[[#This Row],[年]],表格1[[#This Row],[月]],1)</f>
        <v>45474</v>
      </c>
      <c r="C7283" s="2" t="str">
        <f>LEFT(表格1[[#This Row],[年月]],4)</f>
        <v>2024</v>
      </c>
      <c r="D7283" s="2" t="str">
        <f>RIGHT(表格1[[#This Row],[年月]],2)</f>
        <v>07</v>
      </c>
      <c r="E7283" s="5">
        <v>66000000</v>
      </c>
      <c r="F7283" s="2" t="str">
        <f>VLOOKUP(TEXT(表格1[[#This Row],[地區]],"00000000"),縣市代碼,2,0)</f>
        <v>臺中市</v>
      </c>
      <c r="G7283" s="2" t="s">
        <v>5</v>
      </c>
      <c r="H7283" s="13">
        <v>598080</v>
      </c>
      <c r="I7283" s="14">
        <v>1690786354</v>
      </c>
      <c r="J7283" s="14">
        <f>表格1[[#This Row],[信用卡交易筆數]]/1000</f>
        <v>598.08000000000004</v>
      </c>
      <c r="K7283" s="14">
        <f>表格1[[#This Row],[信用卡交易金額'[新臺幣']]]/1000</f>
        <v>1690786.3540000001</v>
      </c>
      <c r="L7283" s="14">
        <f>表格1[[#This Row],[信用卡交易金額'[新臺幣']]]/1000000</f>
        <v>1690.7863540000001</v>
      </c>
      <c r="M7283" s="14" t="str" cm="1">
        <f t="array" ref="M7283">_xlfn.TEXTJOIN("", TRUE, _xlfn.XLOOKUP(TRUE, VALUE(表格1[[#This Row],[年月]]) &lt;= VALUE($R$8:$R$12), $Q$8:$Q$12)) &amp; "年度"</f>
        <v>2024年度</v>
      </c>
    </row>
    <row r="7284" spans="1:13" x14ac:dyDescent="0.3">
      <c r="A7284" s="2">
        <v>202407</v>
      </c>
      <c r="B7284" s="19">
        <f>DATE(表格1[[#This Row],[年]],表格1[[#This Row],[月]],1)</f>
        <v>45474</v>
      </c>
      <c r="C7284" s="2" t="str">
        <f>LEFT(表格1[[#This Row],[年月]],4)</f>
        <v>2024</v>
      </c>
      <c r="D7284" s="2" t="str">
        <f>RIGHT(表格1[[#This Row],[年月]],2)</f>
        <v>07</v>
      </c>
      <c r="E7284" s="5">
        <v>66000000</v>
      </c>
      <c r="F7284" s="2" t="str">
        <f>VLOOKUP(TEXT(表格1[[#This Row],[地區]],"00000000"),縣市代碼,2,0)</f>
        <v>臺中市</v>
      </c>
      <c r="G7284" s="2" t="s">
        <v>6</v>
      </c>
      <c r="H7284" s="13">
        <v>852873</v>
      </c>
      <c r="I7284" s="14">
        <v>2961691476</v>
      </c>
      <c r="J7284" s="14">
        <f>表格1[[#This Row],[信用卡交易筆數]]/1000</f>
        <v>852.87300000000005</v>
      </c>
      <c r="K7284" s="14">
        <f>表格1[[#This Row],[信用卡交易金額'[新臺幣']]]/1000</f>
        <v>2961691.4759999998</v>
      </c>
      <c r="L7284" s="14">
        <f>表格1[[#This Row],[信用卡交易金額'[新臺幣']]]/1000000</f>
        <v>2961.691476</v>
      </c>
      <c r="M7284" s="14" t="str" cm="1">
        <f t="array" ref="M7284">_xlfn.TEXTJOIN("", TRUE, _xlfn.XLOOKUP(TRUE, VALUE(表格1[[#This Row],[年月]]) &lt;= VALUE($R$8:$R$12), $Q$8:$Q$12)) &amp; "年度"</f>
        <v>2024年度</v>
      </c>
    </row>
    <row r="7285" spans="1:13" x14ac:dyDescent="0.3">
      <c r="A7285" s="2">
        <v>202407</v>
      </c>
      <c r="B7285" s="19">
        <f>DATE(表格1[[#This Row],[年]],表格1[[#This Row],[月]],1)</f>
        <v>45474</v>
      </c>
      <c r="C7285" s="2" t="str">
        <f>LEFT(表格1[[#This Row],[年月]],4)</f>
        <v>2024</v>
      </c>
      <c r="D7285" s="2" t="str">
        <f>RIGHT(表格1[[#This Row],[年月]],2)</f>
        <v>07</v>
      </c>
      <c r="E7285" s="5">
        <v>66000000</v>
      </c>
      <c r="F7285" s="2" t="str">
        <f>VLOOKUP(TEXT(表格1[[#This Row],[地區]],"00000000"),縣市代碼,2,0)</f>
        <v>臺中市</v>
      </c>
      <c r="G7285" s="2" t="s">
        <v>7</v>
      </c>
      <c r="H7285" s="13">
        <v>4622420</v>
      </c>
      <c r="I7285" s="14">
        <v>5395019147</v>
      </c>
      <c r="J7285" s="14">
        <f>表格1[[#This Row],[信用卡交易筆數]]/1000</f>
        <v>4622.42</v>
      </c>
      <c r="K7285" s="14">
        <f>表格1[[#This Row],[信用卡交易金額'[新臺幣']]]/1000</f>
        <v>5395019.1469999999</v>
      </c>
      <c r="L7285" s="14">
        <f>表格1[[#This Row],[信用卡交易金額'[新臺幣']]]/1000000</f>
        <v>5395.019147</v>
      </c>
      <c r="M7285" s="14" t="str" cm="1">
        <f t="array" ref="M7285">_xlfn.TEXTJOIN("", TRUE, _xlfn.XLOOKUP(TRUE, VALUE(表格1[[#This Row],[年月]]) &lt;= VALUE($R$8:$R$12), $Q$8:$Q$12)) &amp; "年度"</f>
        <v>2024年度</v>
      </c>
    </row>
    <row r="7286" spans="1:13" x14ac:dyDescent="0.3">
      <c r="A7286" s="2">
        <v>202407</v>
      </c>
      <c r="B7286" s="19">
        <f>DATE(表格1[[#This Row],[年]],表格1[[#This Row],[月]],1)</f>
        <v>45474</v>
      </c>
      <c r="C7286" s="2" t="str">
        <f>LEFT(表格1[[#This Row],[年月]],4)</f>
        <v>2024</v>
      </c>
      <c r="D7286" s="2" t="str">
        <f>RIGHT(表格1[[#This Row],[年月]],2)</f>
        <v>07</v>
      </c>
      <c r="E7286" s="5">
        <v>66000000</v>
      </c>
      <c r="F7286" s="2" t="str">
        <f>VLOOKUP(TEXT(表格1[[#This Row],[地區]],"00000000"),縣市代碼,2,0)</f>
        <v>臺中市</v>
      </c>
      <c r="G7286" s="2" t="s">
        <v>8</v>
      </c>
      <c r="H7286" s="13">
        <v>3353513</v>
      </c>
      <c r="I7286" s="14">
        <v>7317297288</v>
      </c>
      <c r="J7286" s="14">
        <f>表格1[[#This Row],[信用卡交易筆數]]/1000</f>
        <v>3353.5129999999999</v>
      </c>
      <c r="K7286" s="14">
        <f>表格1[[#This Row],[信用卡交易金額'[新臺幣']]]/1000</f>
        <v>7317297.2879999997</v>
      </c>
      <c r="L7286" s="14">
        <f>表格1[[#This Row],[信用卡交易金額'[新臺幣']]]/1000000</f>
        <v>7317.2972879999998</v>
      </c>
      <c r="M7286" s="14" t="str" cm="1">
        <f t="array" ref="M7286">_xlfn.TEXTJOIN("", TRUE, _xlfn.XLOOKUP(TRUE, VALUE(表格1[[#This Row],[年月]]) &lt;= VALUE($R$8:$R$12), $Q$8:$Q$12)) &amp; "年度"</f>
        <v>2024年度</v>
      </c>
    </row>
    <row r="7287" spans="1:13" x14ac:dyDescent="0.3">
      <c r="A7287" s="2">
        <v>202407</v>
      </c>
      <c r="B7287" s="19">
        <f>DATE(表格1[[#This Row],[年]],表格1[[#This Row],[月]],1)</f>
        <v>45474</v>
      </c>
      <c r="C7287" s="2" t="str">
        <f>LEFT(表格1[[#This Row],[年月]],4)</f>
        <v>2024</v>
      </c>
      <c r="D7287" s="2" t="str">
        <f>RIGHT(表格1[[#This Row],[年月]],2)</f>
        <v>07</v>
      </c>
      <c r="E7287" s="5">
        <v>66000000</v>
      </c>
      <c r="F7287" s="2" t="str">
        <f>VLOOKUP(TEXT(表格1[[#This Row],[地區]],"00000000"),縣市代碼,2,0)</f>
        <v>臺中市</v>
      </c>
      <c r="G7287" s="2" t="s">
        <v>9</v>
      </c>
      <c r="H7287" s="13">
        <v>7844147</v>
      </c>
      <c r="I7287" s="14">
        <v>10034081316</v>
      </c>
      <c r="J7287" s="14">
        <f>表格1[[#This Row],[信用卡交易筆數]]/1000</f>
        <v>7844.1469999999999</v>
      </c>
      <c r="K7287" s="14">
        <f>表格1[[#This Row],[信用卡交易金額'[新臺幣']]]/1000</f>
        <v>10034081.316</v>
      </c>
      <c r="L7287" s="14">
        <f>表格1[[#This Row],[信用卡交易金額'[新臺幣']]]/1000000</f>
        <v>10034.081316</v>
      </c>
      <c r="M7287" s="14" t="str" cm="1">
        <f t="array" ref="M7287">_xlfn.TEXTJOIN("", TRUE, _xlfn.XLOOKUP(TRUE, VALUE(表格1[[#This Row],[年月]]) &lt;= VALUE($R$8:$R$12), $Q$8:$Q$12)) &amp; "年度"</f>
        <v>2024年度</v>
      </c>
    </row>
    <row r="7288" spans="1:13" x14ac:dyDescent="0.3">
      <c r="A7288" s="2">
        <v>202407</v>
      </c>
      <c r="B7288" s="19">
        <f>DATE(表格1[[#This Row],[年]],表格1[[#This Row],[月]],1)</f>
        <v>45474</v>
      </c>
      <c r="C7288" s="2" t="str">
        <f>LEFT(表格1[[#This Row],[年月]],4)</f>
        <v>2024</v>
      </c>
      <c r="D7288" s="2" t="str">
        <f>RIGHT(表格1[[#This Row],[年月]],2)</f>
        <v>07</v>
      </c>
      <c r="E7288" s="5">
        <v>66000000</v>
      </c>
      <c r="F7288" s="2" t="str">
        <f>VLOOKUP(TEXT(表格1[[#This Row],[地區]],"00000000"),縣市代碼,2,0)</f>
        <v>臺中市</v>
      </c>
      <c r="G7288" s="2" t="s">
        <v>10</v>
      </c>
      <c r="H7288" s="13">
        <v>4037839</v>
      </c>
      <c r="I7288" s="14">
        <v>12297085443</v>
      </c>
      <c r="J7288" s="14">
        <f>表格1[[#This Row],[信用卡交易筆數]]/1000</f>
        <v>4037.8389999999999</v>
      </c>
      <c r="K7288" s="14">
        <f>表格1[[#This Row],[信用卡交易金額'[新臺幣']]]/1000</f>
        <v>12297085.443</v>
      </c>
      <c r="L7288" s="14">
        <f>表格1[[#This Row],[信用卡交易金額'[新臺幣']]]/1000000</f>
        <v>12297.085443</v>
      </c>
      <c r="M7288" s="14" t="str" cm="1">
        <f t="array" ref="M7288">_xlfn.TEXTJOIN("", TRUE, _xlfn.XLOOKUP(TRUE, VALUE(表格1[[#This Row],[年月]]) &lt;= VALUE($R$8:$R$12), $Q$8:$Q$12)) &amp; "年度"</f>
        <v>2024年度</v>
      </c>
    </row>
    <row r="7289" spans="1:13" x14ac:dyDescent="0.3">
      <c r="A7289" s="2">
        <v>202407</v>
      </c>
      <c r="B7289" s="19">
        <f>DATE(表格1[[#This Row],[年]],表格1[[#This Row],[月]],1)</f>
        <v>45474</v>
      </c>
      <c r="C7289" s="2" t="str">
        <f>LEFT(表格1[[#This Row],[年月]],4)</f>
        <v>2024</v>
      </c>
      <c r="D7289" s="2" t="str">
        <f>RIGHT(表格1[[#This Row],[年月]],2)</f>
        <v>07</v>
      </c>
      <c r="E7289" s="5">
        <v>10007000</v>
      </c>
      <c r="F7289" s="2" t="str">
        <f>VLOOKUP(TEXT(表格1[[#This Row],[地區]],"00000000"),縣市代碼,2,0)</f>
        <v>彰化縣</v>
      </c>
      <c r="G7289" s="2" t="s">
        <v>4</v>
      </c>
      <c r="H7289" s="13">
        <v>2245343</v>
      </c>
      <c r="I7289" s="14">
        <v>1068042112</v>
      </c>
      <c r="J7289" s="14">
        <f>表格1[[#This Row],[信用卡交易筆數]]/1000</f>
        <v>2245.3429999999998</v>
      </c>
      <c r="K7289" s="14">
        <f>表格1[[#This Row],[信用卡交易金額'[新臺幣']]]/1000</f>
        <v>1068042.112</v>
      </c>
      <c r="L7289" s="14">
        <f>表格1[[#This Row],[信用卡交易金額'[新臺幣']]]/1000000</f>
        <v>1068.0421120000001</v>
      </c>
      <c r="M7289" s="14" t="str" cm="1">
        <f t="array" ref="M7289">_xlfn.TEXTJOIN("", TRUE, _xlfn.XLOOKUP(TRUE, VALUE(表格1[[#This Row],[年月]]) &lt;= VALUE($R$8:$R$12), $Q$8:$Q$12)) &amp; "年度"</f>
        <v>2024年度</v>
      </c>
    </row>
    <row r="7290" spans="1:13" x14ac:dyDescent="0.3">
      <c r="A7290" s="2">
        <v>202407</v>
      </c>
      <c r="B7290" s="19">
        <f>DATE(表格1[[#This Row],[年]],表格1[[#This Row],[月]],1)</f>
        <v>45474</v>
      </c>
      <c r="C7290" s="2" t="str">
        <f>LEFT(表格1[[#This Row],[年月]],4)</f>
        <v>2024</v>
      </c>
      <c r="D7290" s="2" t="str">
        <f>RIGHT(表格1[[#This Row],[年月]],2)</f>
        <v>07</v>
      </c>
      <c r="E7290" s="5">
        <v>10007000</v>
      </c>
      <c r="F7290" s="2" t="str">
        <f>VLOOKUP(TEXT(表格1[[#This Row],[地區]],"00000000"),縣市代碼,2,0)</f>
        <v>彰化縣</v>
      </c>
      <c r="G7290" s="2" t="s">
        <v>5</v>
      </c>
      <c r="H7290" s="13">
        <v>160426</v>
      </c>
      <c r="I7290" s="14">
        <v>378838266</v>
      </c>
      <c r="J7290" s="14">
        <f>表格1[[#This Row],[信用卡交易筆數]]/1000</f>
        <v>160.42599999999999</v>
      </c>
      <c r="K7290" s="14">
        <f>表格1[[#This Row],[信用卡交易金額'[新臺幣']]]/1000</f>
        <v>378838.266</v>
      </c>
      <c r="L7290" s="14">
        <f>表格1[[#This Row],[信用卡交易金額'[新臺幣']]]/1000000</f>
        <v>378.83826599999998</v>
      </c>
      <c r="M7290" s="14" t="str" cm="1">
        <f t="array" ref="M7290">_xlfn.TEXTJOIN("", TRUE, _xlfn.XLOOKUP(TRUE, VALUE(表格1[[#This Row],[年月]]) &lt;= VALUE($R$8:$R$12), $Q$8:$Q$12)) &amp; "年度"</f>
        <v>2024年度</v>
      </c>
    </row>
    <row r="7291" spans="1:13" x14ac:dyDescent="0.3">
      <c r="A7291" s="2">
        <v>202407</v>
      </c>
      <c r="B7291" s="19">
        <f>DATE(表格1[[#This Row],[年]],表格1[[#This Row],[月]],1)</f>
        <v>45474</v>
      </c>
      <c r="C7291" s="2" t="str">
        <f>LEFT(表格1[[#This Row],[年月]],4)</f>
        <v>2024</v>
      </c>
      <c r="D7291" s="2" t="str">
        <f>RIGHT(表格1[[#This Row],[年月]],2)</f>
        <v>07</v>
      </c>
      <c r="E7291" s="5">
        <v>10007000</v>
      </c>
      <c r="F7291" s="2" t="str">
        <f>VLOOKUP(TEXT(表格1[[#This Row],[地區]],"00000000"),縣市代碼,2,0)</f>
        <v>彰化縣</v>
      </c>
      <c r="G7291" s="2" t="s">
        <v>6</v>
      </c>
      <c r="H7291" s="13">
        <v>220699</v>
      </c>
      <c r="I7291" s="14">
        <v>692007349</v>
      </c>
      <c r="J7291" s="14">
        <f>表格1[[#This Row],[信用卡交易筆數]]/1000</f>
        <v>220.69900000000001</v>
      </c>
      <c r="K7291" s="14">
        <f>表格1[[#This Row],[信用卡交易金額'[新臺幣']]]/1000</f>
        <v>692007.34900000005</v>
      </c>
      <c r="L7291" s="14">
        <f>表格1[[#This Row],[信用卡交易金額'[新臺幣']]]/1000000</f>
        <v>692.00734899999998</v>
      </c>
      <c r="M7291" s="14" t="str" cm="1">
        <f t="array" ref="M7291">_xlfn.TEXTJOIN("", TRUE, _xlfn.XLOOKUP(TRUE, VALUE(表格1[[#This Row],[年月]]) &lt;= VALUE($R$8:$R$12), $Q$8:$Q$12)) &amp; "年度"</f>
        <v>2024年度</v>
      </c>
    </row>
    <row r="7292" spans="1:13" x14ac:dyDescent="0.3">
      <c r="A7292" s="2">
        <v>202407</v>
      </c>
      <c r="B7292" s="19">
        <f>DATE(表格1[[#This Row],[年]],表格1[[#This Row],[月]],1)</f>
        <v>45474</v>
      </c>
      <c r="C7292" s="2" t="str">
        <f>LEFT(表格1[[#This Row],[年月]],4)</f>
        <v>2024</v>
      </c>
      <c r="D7292" s="2" t="str">
        <f>RIGHT(表格1[[#This Row],[年月]],2)</f>
        <v>07</v>
      </c>
      <c r="E7292" s="5">
        <v>10007000</v>
      </c>
      <c r="F7292" s="2" t="str">
        <f>VLOOKUP(TEXT(表格1[[#This Row],[地區]],"00000000"),縣市代碼,2,0)</f>
        <v>彰化縣</v>
      </c>
      <c r="G7292" s="2" t="s">
        <v>7</v>
      </c>
      <c r="H7292" s="13">
        <v>1296133</v>
      </c>
      <c r="I7292" s="14">
        <v>1538421038</v>
      </c>
      <c r="J7292" s="14">
        <f>表格1[[#This Row],[信用卡交易筆數]]/1000</f>
        <v>1296.133</v>
      </c>
      <c r="K7292" s="14">
        <f>表格1[[#This Row],[信用卡交易金額'[新臺幣']]]/1000</f>
        <v>1538421.0379999999</v>
      </c>
      <c r="L7292" s="14">
        <f>表格1[[#This Row],[信用卡交易金額'[新臺幣']]]/1000000</f>
        <v>1538.421038</v>
      </c>
      <c r="M7292" s="14" t="str" cm="1">
        <f t="array" ref="M7292">_xlfn.TEXTJOIN("", TRUE, _xlfn.XLOOKUP(TRUE, VALUE(表格1[[#This Row],[年月]]) &lt;= VALUE($R$8:$R$12), $Q$8:$Q$12)) &amp; "年度"</f>
        <v>2024年度</v>
      </c>
    </row>
    <row r="7293" spans="1:13" x14ac:dyDescent="0.3">
      <c r="A7293" s="2">
        <v>202407</v>
      </c>
      <c r="B7293" s="19">
        <f>DATE(表格1[[#This Row],[年]],表格1[[#This Row],[月]],1)</f>
        <v>45474</v>
      </c>
      <c r="C7293" s="2" t="str">
        <f>LEFT(表格1[[#This Row],[年月]],4)</f>
        <v>2024</v>
      </c>
      <c r="D7293" s="2" t="str">
        <f>RIGHT(表格1[[#This Row],[年月]],2)</f>
        <v>07</v>
      </c>
      <c r="E7293" s="5">
        <v>10007000</v>
      </c>
      <c r="F7293" s="2" t="str">
        <f>VLOOKUP(TEXT(表格1[[#This Row],[地區]],"00000000"),縣市代碼,2,0)</f>
        <v>彰化縣</v>
      </c>
      <c r="G7293" s="2" t="s">
        <v>8</v>
      </c>
      <c r="H7293" s="13">
        <v>834650</v>
      </c>
      <c r="I7293" s="14">
        <v>1587182072</v>
      </c>
      <c r="J7293" s="14">
        <f>表格1[[#This Row],[信用卡交易筆數]]/1000</f>
        <v>834.65</v>
      </c>
      <c r="K7293" s="14">
        <f>表格1[[#This Row],[信用卡交易金額'[新臺幣']]]/1000</f>
        <v>1587182.0719999999</v>
      </c>
      <c r="L7293" s="14">
        <f>表格1[[#This Row],[信用卡交易金額'[新臺幣']]]/1000000</f>
        <v>1587.1820720000001</v>
      </c>
      <c r="M7293" s="14" t="str" cm="1">
        <f t="array" ref="M7293">_xlfn.TEXTJOIN("", TRUE, _xlfn.XLOOKUP(TRUE, VALUE(表格1[[#This Row],[年月]]) &lt;= VALUE($R$8:$R$12), $Q$8:$Q$12)) &amp; "年度"</f>
        <v>2024年度</v>
      </c>
    </row>
    <row r="7294" spans="1:13" x14ac:dyDescent="0.3">
      <c r="A7294" s="2">
        <v>202407</v>
      </c>
      <c r="B7294" s="19">
        <f>DATE(表格1[[#This Row],[年]],表格1[[#This Row],[月]],1)</f>
        <v>45474</v>
      </c>
      <c r="C7294" s="2" t="str">
        <f>LEFT(表格1[[#This Row],[年月]],4)</f>
        <v>2024</v>
      </c>
      <c r="D7294" s="2" t="str">
        <f>RIGHT(表格1[[#This Row],[年月]],2)</f>
        <v>07</v>
      </c>
      <c r="E7294" s="5">
        <v>10007000</v>
      </c>
      <c r="F7294" s="2" t="str">
        <f>VLOOKUP(TEXT(表格1[[#This Row],[地區]],"00000000"),縣市代碼,2,0)</f>
        <v>彰化縣</v>
      </c>
      <c r="G7294" s="2" t="s">
        <v>9</v>
      </c>
      <c r="H7294" s="13">
        <v>1900463</v>
      </c>
      <c r="I7294" s="14">
        <v>2200177021</v>
      </c>
      <c r="J7294" s="14">
        <f>表格1[[#This Row],[信用卡交易筆數]]/1000</f>
        <v>1900.463</v>
      </c>
      <c r="K7294" s="14">
        <f>表格1[[#This Row],[信用卡交易金額'[新臺幣']]]/1000</f>
        <v>2200177.0210000002</v>
      </c>
      <c r="L7294" s="14">
        <f>表格1[[#This Row],[信用卡交易金額'[新臺幣']]]/1000000</f>
        <v>2200.177021</v>
      </c>
      <c r="M7294" s="14" t="str" cm="1">
        <f t="array" ref="M7294">_xlfn.TEXTJOIN("", TRUE, _xlfn.XLOOKUP(TRUE, VALUE(表格1[[#This Row],[年月]]) &lt;= VALUE($R$8:$R$12), $Q$8:$Q$12)) &amp; "年度"</f>
        <v>2024年度</v>
      </c>
    </row>
    <row r="7295" spans="1:13" x14ac:dyDescent="0.3">
      <c r="A7295" s="2">
        <v>202407</v>
      </c>
      <c r="B7295" s="19">
        <f>DATE(表格1[[#This Row],[年]],表格1[[#This Row],[月]],1)</f>
        <v>45474</v>
      </c>
      <c r="C7295" s="2" t="str">
        <f>LEFT(表格1[[#This Row],[年月]],4)</f>
        <v>2024</v>
      </c>
      <c r="D7295" s="2" t="str">
        <f>RIGHT(表格1[[#This Row],[年月]],2)</f>
        <v>07</v>
      </c>
      <c r="E7295" s="5">
        <v>10007000</v>
      </c>
      <c r="F7295" s="2" t="str">
        <f>VLOOKUP(TEXT(表格1[[#This Row],[地區]],"00000000"),縣市代碼,2,0)</f>
        <v>彰化縣</v>
      </c>
      <c r="G7295" s="2" t="s">
        <v>10</v>
      </c>
      <c r="H7295" s="13">
        <v>1112480</v>
      </c>
      <c r="I7295" s="14">
        <v>3304206626</v>
      </c>
      <c r="J7295" s="14">
        <f>表格1[[#This Row],[信用卡交易筆數]]/1000</f>
        <v>1112.48</v>
      </c>
      <c r="K7295" s="14">
        <f>表格1[[#This Row],[信用卡交易金額'[新臺幣']]]/1000</f>
        <v>3304206.6260000002</v>
      </c>
      <c r="L7295" s="14">
        <f>表格1[[#This Row],[信用卡交易金額'[新臺幣']]]/1000000</f>
        <v>3304.2066260000001</v>
      </c>
      <c r="M7295" s="14" t="str" cm="1">
        <f t="array" ref="M7295">_xlfn.TEXTJOIN("", TRUE, _xlfn.XLOOKUP(TRUE, VALUE(表格1[[#This Row],[年月]]) &lt;= VALUE($R$8:$R$12), $Q$8:$Q$12)) &amp; "年度"</f>
        <v>2024年度</v>
      </c>
    </row>
    <row r="7296" spans="1:13" x14ac:dyDescent="0.3">
      <c r="A7296" s="2">
        <v>202407</v>
      </c>
      <c r="B7296" s="19">
        <f>DATE(表格1[[#This Row],[年]],表格1[[#This Row],[月]],1)</f>
        <v>45474</v>
      </c>
      <c r="C7296" s="2" t="str">
        <f>LEFT(表格1[[#This Row],[年月]],4)</f>
        <v>2024</v>
      </c>
      <c r="D7296" s="2" t="str">
        <f>RIGHT(表格1[[#This Row],[年月]],2)</f>
        <v>07</v>
      </c>
      <c r="E7296" s="5">
        <v>10008000</v>
      </c>
      <c r="F7296" s="2" t="str">
        <f>VLOOKUP(TEXT(表格1[[#This Row],[地區]],"00000000"),縣市代碼,2,0)</f>
        <v>南投縣</v>
      </c>
      <c r="G7296" s="2" t="s">
        <v>4</v>
      </c>
      <c r="H7296" s="13">
        <v>722598</v>
      </c>
      <c r="I7296" s="14">
        <v>333648963</v>
      </c>
      <c r="J7296" s="14">
        <f>表格1[[#This Row],[信用卡交易筆數]]/1000</f>
        <v>722.59799999999996</v>
      </c>
      <c r="K7296" s="14">
        <f>表格1[[#This Row],[信用卡交易金額'[新臺幣']]]/1000</f>
        <v>333648.96299999999</v>
      </c>
      <c r="L7296" s="14">
        <f>表格1[[#This Row],[信用卡交易金額'[新臺幣']]]/1000000</f>
        <v>333.64896299999998</v>
      </c>
      <c r="M7296" s="14" t="str" cm="1">
        <f t="array" ref="M7296">_xlfn.TEXTJOIN("", TRUE, _xlfn.XLOOKUP(TRUE, VALUE(表格1[[#This Row],[年月]]) &lt;= VALUE($R$8:$R$12), $Q$8:$Q$12)) &amp; "年度"</f>
        <v>2024年度</v>
      </c>
    </row>
    <row r="7297" spans="1:13" x14ac:dyDescent="0.3">
      <c r="A7297" s="2">
        <v>202407</v>
      </c>
      <c r="B7297" s="19">
        <f>DATE(表格1[[#This Row],[年]],表格1[[#This Row],[月]],1)</f>
        <v>45474</v>
      </c>
      <c r="C7297" s="2" t="str">
        <f>LEFT(表格1[[#This Row],[年月]],4)</f>
        <v>2024</v>
      </c>
      <c r="D7297" s="2" t="str">
        <f>RIGHT(表格1[[#This Row],[年月]],2)</f>
        <v>07</v>
      </c>
      <c r="E7297" s="5">
        <v>10008000</v>
      </c>
      <c r="F7297" s="2" t="str">
        <f>VLOOKUP(TEXT(表格1[[#This Row],[地區]],"00000000"),縣市代碼,2,0)</f>
        <v>南投縣</v>
      </c>
      <c r="G7297" s="2" t="s">
        <v>5</v>
      </c>
      <c r="H7297" s="13">
        <v>52125</v>
      </c>
      <c r="I7297" s="14">
        <v>116743751</v>
      </c>
      <c r="J7297" s="14">
        <f>表格1[[#This Row],[信用卡交易筆數]]/1000</f>
        <v>52.125</v>
      </c>
      <c r="K7297" s="14">
        <f>表格1[[#This Row],[信用卡交易金額'[新臺幣']]]/1000</f>
        <v>116743.751</v>
      </c>
      <c r="L7297" s="14">
        <f>表格1[[#This Row],[信用卡交易金額'[新臺幣']]]/1000000</f>
        <v>116.743751</v>
      </c>
      <c r="M7297" s="14" t="str" cm="1">
        <f t="array" ref="M7297">_xlfn.TEXTJOIN("", TRUE, _xlfn.XLOOKUP(TRUE, VALUE(表格1[[#This Row],[年月]]) &lt;= VALUE($R$8:$R$12), $Q$8:$Q$12)) &amp; "年度"</f>
        <v>2024年度</v>
      </c>
    </row>
    <row r="7298" spans="1:13" x14ac:dyDescent="0.3">
      <c r="A7298" s="2">
        <v>202407</v>
      </c>
      <c r="B7298" s="19">
        <f>DATE(表格1[[#This Row],[年]],表格1[[#This Row],[月]],1)</f>
        <v>45474</v>
      </c>
      <c r="C7298" s="2" t="str">
        <f>LEFT(表格1[[#This Row],[年月]],4)</f>
        <v>2024</v>
      </c>
      <c r="D7298" s="2" t="str">
        <f>RIGHT(表格1[[#This Row],[年月]],2)</f>
        <v>07</v>
      </c>
      <c r="E7298" s="5">
        <v>10008000</v>
      </c>
      <c r="F7298" s="2" t="str">
        <f>VLOOKUP(TEXT(表格1[[#This Row],[地區]],"00000000"),縣市代碼,2,0)</f>
        <v>南投縣</v>
      </c>
      <c r="G7298" s="2" t="s">
        <v>6</v>
      </c>
      <c r="H7298" s="13">
        <v>74757</v>
      </c>
      <c r="I7298" s="14">
        <v>235997036</v>
      </c>
      <c r="J7298" s="14">
        <f>表格1[[#This Row],[信用卡交易筆數]]/1000</f>
        <v>74.757000000000005</v>
      </c>
      <c r="K7298" s="14">
        <f>表格1[[#This Row],[信用卡交易金額'[新臺幣']]]/1000</f>
        <v>235997.03599999999</v>
      </c>
      <c r="L7298" s="14">
        <f>表格1[[#This Row],[信用卡交易金額'[新臺幣']]]/1000000</f>
        <v>235.99703600000001</v>
      </c>
      <c r="M7298" s="14" t="str" cm="1">
        <f t="array" ref="M7298">_xlfn.TEXTJOIN("", TRUE, _xlfn.XLOOKUP(TRUE, VALUE(表格1[[#This Row],[年月]]) &lt;= VALUE($R$8:$R$12), $Q$8:$Q$12)) &amp; "年度"</f>
        <v>2024年度</v>
      </c>
    </row>
    <row r="7299" spans="1:13" x14ac:dyDescent="0.3">
      <c r="A7299" s="2">
        <v>202407</v>
      </c>
      <c r="B7299" s="19">
        <f>DATE(表格1[[#This Row],[年]],表格1[[#This Row],[月]],1)</f>
        <v>45474</v>
      </c>
      <c r="C7299" s="2" t="str">
        <f>LEFT(表格1[[#This Row],[年月]],4)</f>
        <v>2024</v>
      </c>
      <c r="D7299" s="2" t="str">
        <f>RIGHT(表格1[[#This Row],[年月]],2)</f>
        <v>07</v>
      </c>
      <c r="E7299" s="5">
        <v>10008000</v>
      </c>
      <c r="F7299" s="2" t="str">
        <f>VLOOKUP(TEXT(表格1[[#This Row],[地區]],"00000000"),縣市代碼,2,0)</f>
        <v>南投縣</v>
      </c>
      <c r="G7299" s="2" t="s">
        <v>7</v>
      </c>
      <c r="H7299" s="13">
        <v>444283</v>
      </c>
      <c r="I7299" s="14">
        <v>511876592</v>
      </c>
      <c r="J7299" s="14">
        <f>表格1[[#This Row],[信用卡交易筆數]]/1000</f>
        <v>444.28300000000002</v>
      </c>
      <c r="K7299" s="14">
        <f>表格1[[#This Row],[信用卡交易金額'[新臺幣']]]/1000</f>
        <v>511876.592</v>
      </c>
      <c r="L7299" s="14">
        <f>表格1[[#This Row],[信用卡交易金額'[新臺幣']]]/1000000</f>
        <v>511.87659200000002</v>
      </c>
      <c r="M7299" s="14" t="str" cm="1">
        <f t="array" ref="M7299">_xlfn.TEXTJOIN("", TRUE, _xlfn.XLOOKUP(TRUE, VALUE(表格1[[#This Row],[年月]]) &lt;= VALUE($R$8:$R$12), $Q$8:$Q$12)) &amp; "年度"</f>
        <v>2024年度</v>
      </c>
    </row>
    <row r="7300" spans="1:13" x14ac:dyDescent="0.3">
      <c r="A7300" s="2">
        <v>202407</v>
      </c>
      <c r="B7300" s="19">
        <f>DATE(表格1[[#This Row],[年]],表格1[[#This Row],[月]],1)</f>
        <v>45474</v>
      </c>
      <c r="C7300" s="2" t="str">
        <f>LEFT(表格1[[#This Row],[年月]],4)</f>
        <v>2024</v>
      </c>
      <c r="D7300" s="2" t="str">
        <f>RIGHT(表格1[[#This Row],[年月]],2)</f>
        <v>07</v>
      </c>
      <c r="E7300" s="5">
        <v>10008000</v>
      </c>
      <c r="F7300" s="2" t="str">
        <f>VLOOKUP(TEXT(表格1[[#This Row],[地區]],"00000000"),縣市代碼,2,0)</f>
        <v>南投縣</v>
      </c>
      <c r="G7300" s="2" t="s">
        <v>8</v>
      </c>
      <c r="H7300" s="13">
        <v>297965</v>
      </c>
      <c r="I7300" s="14">
        <v>534874872</v>
      </c>
      <c r="J7300" s="14">
        <f>表格1[[#This Row],[信用卡交易筆數]]/1000</f>
        <v>297.96499999999997</v>
      </c>
      <c r="K7300" s="14">
        <f>表格1[[#This Row],[信用卡交易金額'[新臺幣']]]/1000</f>
        <v>534874.87199999997</v>
      </c>
      <c r="L7300" s="14">
        <f>表格1[[#This Row],[信用卡交易金額'[新臺幣']]]/1000000</f>
        <v>534.87487199999998</v>
      </c>
      <c r="M7300" s="14" t="str" cm="1">
        <f t="array" ref="M7300">_xlfn.TEXTJOIN("", TRUE, _xlfn.XLOOKUP(TRUE, VALUE(表格1[[#This Row],[年月]]) &lt;= VALUE($R$8:$R$12), $Q$8:$Q$12)) &amp; "年度"</f>
        <v>2024年度</v>
      </c>
    </row>
    <row r="7301" spans="1:13" x14ac:dyDescent="0.3">
      <c r="A7301" s="2">
        <v>202407</v>
      </c>
      <c r="B7301" s="19">
        <f>DATE(表格1[[#This Row],[年]],表格1[[#This Row],[月]],1)</f>
        <v>45474</v>
      </c>
      <c r="C7301" s="2" t="str">
        <f>LEFT(表格1[[#This Row],[年月]],4)</f>
        <v>2024</v>
      </c>
      <c r="D7301" s="2" t="str">
        <f>RIGHT(表格1[[#This Row],[年月]],2)</f>
        <v>07</v>
      </c>
      <c r="E7301" s="5">
        <v>10008000</v>
      </c>
      <c r="F7301" s="2" t="str">
        <f>VLOOKUP(TEXT(表格1[[#This Row],[地區]],"00000000"),縣市代碼,2,0)</f>
        <v>南投縣</v>
      </c>
      <c r="G7301" s="2" t="s">
        <v>9</v>
      </c>
      <c r="H7301" s="13">
        <v>629769</v>
      </c>
      <c r="I7301" s="14">
        <v>715548028</v>
      </c>
      <c r="J7301" s="14">
        <f>表格1[[#This Row],[信用卡交易筆數]]/1000</f>
        <v>629.76900000000001</v>
      </c>
      <c r="K7301" s="14">
        <f>表格1[[#This Row],[信用卡交易金額'[新臺幣']]]/1000</f>
        <v>715548.02800000005</v>
      </c>
      <c r="L7301" s="14">
        <f>表格1[[#This Row],[信用卡交易金額'[新臺幣']]]/1000000</f>
        <v>715.54802800000004</v>
      </c>
      <c r="M7301" s="14" t="str" cm="1">
        <f t="array" ref="M7301">_xlfn.TEXTJOIN("", TRUE, _xlfn.XLOOKUP(TRUE, VALUE(表格1[[#This Row],[年月]]) &lt;= VALUE($R$8:$R$12), $Q$8:$Q$12)) &amp; "年度"</f>
        <v>2024年度</v>
      </c>
    </row>
    <row r="7302" spans="1:13" x14ac:dyDescent="0.3">
      <c r="A7302" s="2">
        <v>202407</v>
      </c>
      <c r="B7302" s="19">
        <f>DATE(表格1[[#This Row],[年]],表格1[[#This Row],[月]],1)</f>
        <v>45474</v>
      </c>
      <c r="C7302" s="2" t="str">
        <f>LEFT(表格1[[#This Row],[年月]],4)</f>
        <v>2024</v>
      </c>
      <c r="D7302" s="2" t="str">
        <f>RIGHT(表格1[[#This Row],[年月]],2)</f>
        <v>07</v>
      </c>
      <c r="E7302" s="5">
        <v>10008000</v>
      </c>
      <c r="F7302" s="2" t="str">
        <f>VLOOKUP(TEXT(表格1[[#This Row],[地區]],"00000000"),縣市代碼,2,0)</f>
        <v>南投縣</v>
      </c>
      <c r="G7302" s="2" t="s">
        <v>10</v>
      </c>
      <c r="H7302" s="13">
        <v>375575</v>
      </c>
      <c r="I7302" s="14">
        <v>1167927380</v>
      </c>
      <c r="J7302" s="14">
        <f>表格1[[#This Row],[信用卡交易筆數]]/1000</f>
        <v>375.57499999999999</v>
      </c>
      <c r="K7302" s="14">
        <f>表格1[[#This Row],[信用卡交易金額'[新臺幣']]]/1000</f>
        <v>1167927.3799999999</v>
      </c>
      <c r="L7302" s="14">
        <f>表格1[[#This Row],[信用卡交易金額'[新臺幣']]]/1000000</f>
        <v>1167.9273800000001</v>
      </c>
      <c r="M7302" s="14" t="str" cm="1">
        <f t="array" ref="M7302">_xlfn.TEXTJOIN("", TRUE, _xlfn.XLOOKUP(TRUE, VALUE(表格1[[#This Row],[年月]]) &lt;= VALUE($R$8:$R$12), $Q$8:$Q$12)) &amp; "年度"</f>
        <v>2024年度</v>
      </c>
    </row>
    <row r="7303" spans="1:13" x14ac:dyDescent="0.3">
      <c r="A7303" s="2">
        <v>202407</v>
      </c>
      <c r="B7303" s="19">
        <f>DATE(表格1[[#This Row],[年]],表格1[[#This Row],[月]],1)</f>
        <v>45474</v>
      </c>
      <c r="C7303" s="2" t="str">
        <f>LEFT(表格1[[#This Row],[年月]],4)</f>
        <v>2024</v>
      </c>
      <c r="D7303" s="2" t="str">
        <f>RIGHT(表格1[[#This Row],[年月]],2)</f>
        <v>07</v>
      </c>
      <c r="E7303" s="5">
        <v>10009000</v>
      </c>
      <c r="F7303" s="2" t="str">
        <f>VLOOKUP(TEXT(表格1[[#This Row],[地區]],"00000000"),縣市代碼,2,0)</f>
        <v>雲林縣</v>
      </c>
      <c r="G7303" s="2" t="s">
        <v>4</v>
      </c>
      <c r="H7303" s="13">
        <v>898150</v>
      </c>
      <c r="I7303" s="14">
        <v>415311933</v>
      </c>
      <c r="J7303" s="14">
        <f>表格1[[#This Row],[信用卡交易筆數]]/1000</f>
        <v>898.15</v>
      </c>
      <c r="K7303" s="14">
        <f>表格1[[#This Row],[信用卡交易金額'[新臺幣']]]/1000</f>
        <v>415311.93300000002</v>
      </c>
      <c r="L7303" s="14">
        <f>表格1[[#This Row],[信用卡交易金額'[新臺幣']]]/1000000</f>
        <v>415.31193300000001</v>
      </c>
      <c r="M7303" s="14" t="str" cm="1">
        <f t="array" ref="M7303">_xlfn.TEXTJOIN("", TRUE, _xlfn.XLOOKUP(TRUE, VALUE(表格1[[#This Row],[年月]]) &lt;= VALUE($R$8:$R$12), $Q$8:$Q$12)) &amp; "年度"</f>
        <v>2024年度</v>
      </c>
    </row>
    <row r="7304" spans="1:13" x14ac:dyDescent="0.3">
      <c r="A7304" s="2">
        <v>202407</v>
      </c>
      <c r="B7304" s="19">
        <f>DATE(表格1[[#This Row],[年]],表格1[[#This Row],[月]],1)</f>
        <v>45474</v>
      </c>
      <c r="C7304" s="2" t="str">
        <f>LEFT(表格1[[#This Row],[年月]],4)</f>
        <v>2024</v>
      </c>
      <c r="D7304" s="2" t="str">
        <f>RIGHT(表格1[[#This Row],[年月]],2)</f>
        <v>07</v>
      </c>
      <c r="E7304" s="5">
        <v>10009000</v>
      </c>
      <c r="F7304" s="2" t="str">
        <f>VLOOKUP(TEXT(表格1[[#This Row],[地區]],"00000000"),縣市代碼,2,0)</f>
        <v>雲林縣</v>
      </c>
      <c r="G7304" s="2" t="s">
        <v>5</v>
      </c>
      <c r="H7304" s="13">
        <v>69571</v>
      </c>
      <c r="I7304" s="14">
        <v>163849404</v>
      </c>
      <c r="J7304" s="14">
        <f>表格1[[#This Row],[信用卡交易筆數]]/1000</f>
        <v>69.570999999999998</v>
      </c>
      <c r="K7304" s="14">
        <f>表格1[[#This Row],[信用卡交易金額'[新臺幣']]]/1000</f>
        <v>163849.40400000001</v>
      </c>
      <c r="L7304" s="14">
        <f>表格1[[#This Row],[信用卡交易金額'[新臺幣']]]/1000000</f>
        <v>163.84940399999999</v>
      </c>
      <c r="M7304" s="14" t="str" cm="1">
        <f t="array" ref="M7304">_xlfn.TEXTJOIN("", TRUE, _xlfn.XLOOKUP(TRUE, VALUE(表格1[[#This Row],[年月]]) &lt;= VALUE($R$8:$R$12), $Q$8:$Q$12)) &amp; "年度"</f>
        <v>2024年度</v>
      </c>
    </row>
    <row r="7305" spans="1:13" x14ac:dyDescent="0.3">
      <c r="A7305" s="2">
        <v>202407</v>
      </c>
      <c r="B7305" s="19">
        <f>DATE(表格1[[#This Row],[年]],表格1[[#This Row],[月]],1)</f>
        <v>45474</v>
      </c>
      <c r="C7305" s="2" t="str">
        <f>LEFT(表格1[[#This Row],[年月]],4)</f>
        <v>2024</v>
      </c>
      <c r="D7305" s="2" t="str">
        <f>RIGHT(表格1[[#This Row],[年月]],2)</f>
        <v>07</v>
      </c>
      <c r="E7305" s="5">
        <v>10009000</v>
      </c>
      <c r="F7305" s="2" t="str">
        <f>VLOOKUP(TEXT(表格1[[#This Row],[地區]],"00000000"),縣市代碼,2,0)</f>
        <v>雲林縣</v>
      </c>
      <c r="G7305" s="2" t="s">
        <v>6</v>
      </c>
      <c r="H7305" s="13">
        <v>97076</v>
      </c>
      <c r="I7305" s="14">
        <v>292706860</v>
      </c>
      <c r="J7305" s="14">
        <f>表格1[[#This Row],[信用卡交易筆數]]/1000</f>
        <v>97.075999999999993</v>
      </c>
      <c r="K7305" s="14">
        <f>表格1[[#This Row],[信用卡交易金額'[新臺幣']]]/1000</f>
        <v>292706.86</v>
      </c>
      <c r="L7305" s="14">
        <f>表格1[[#This Row],[信用卡交易金額'[新臺幣']]]/1000000</f>
        <v>292.70686000000001</v>
      </c>
      <c r="M7305" s="14" t="str" cm="1">
        <f t="array" ref="M7305">_xlfn.TEXTJOIN("", TRUE, _xlfn.XLOOKUP(TRUE, VALUE(表格1[[#This Row],[年月]]) &lt;= VALUE($R$8:$R$12), $Q$8:$Q$12)) &amp; "年度"</f>
        <v>2024年度</v>
      </c>
    </row>
    <row r="7306" spans="1:13" x14ac:dyDescent="0.3">
      <c r="A7306" s="2">
        <v>202407</v>
      </c>
      <c r="B7306" s="19">
        <f>DATE(表格1[[#This Row],[年]],表格1[[#This Row],[月]],1)</f>
        <v>45474</v>
      </c>
      <c r="C7306" s="2" t="str">
        <f>LEFT(表格1[[#This Row],[年月]],4)</f>
        <v>2024</v>
      </c>
      <c r="D7306" s="2" t="str">
        <f>RIGHT(表格1[[#This Row],[年月]],2)</f>
        <v>07</v>
      </c>
      <c r="E7306" s="5">
        <v>10009000</v>
      </c>
      <c r="F7306" s="2" t="str">
        <f>VLOOKUP(TEXT(表格1[[#This Row],[地區]],"00000000"),縣市代碼,2,0)</f>
        <v>雲林縣</v>
      </c>
      <c r="G7306" s="2" t="s">
        <v>7</v>
      </c>
      <c r="H7306" s="13">
        <v>612748</v>
      </c>
      <c r="I7306" s="14">
        <v>718762046</v>
      </c>
      <c r="J7306" s="14">
        <f>表格1[[#This Row],[信用卡交易筆數]]/1000</f>
        <v>612.74800000000005</v>
      </c>
      <c r="K7306" s="14">
        <f>表格1[[#This Row],[信用卡交易金額'[新臺幣']]]/1000</f>
        <v>718762.04599999997</v>
      </c>
      <c r="L7306" s="14">
        <f>表格1[[#This Row],[信用卡交易金額'[新臺幣']]]/1000000</f>
        <v>718.76204600000005</v>
      </c>
      <c r="M7306" s="14" t="str" cm="1">
        <f t="array" ref="M7306">_xlfn.TEXTJOIN("", TRUE, _xlfn.XLOOKUP(TRUE, VALUE(表格1[[#This Row],[年月]]) &lt;= VALUE($R$8:$R$12), $Q$8:$Q$12)) &amp; "年度"</f>
        <v>2024年度</v>
      </c>
    </row>
    <row r="7307" spans="1:13" x14ac:dyDescent="0.3">
      <c r="A7307" s="2">
        <v>202407</v>
      </c>
      <c r="B7307" s="19">
        <f>DATE(表格1[[#This Row],[年]],表格1[[#This Row],[月]],1)</f>
        <v>45474</v>
      </c>
      <c r="C7307" s="2" t="str">
        <f>LEFT(表格1[[#This Row],[年月]],4)</f>
        <v>2024</v>
      </c>
      <c r="D7307" s="2" t="str">
        <f>RIGHT(表格1[[#This Row],[年月]],2)</f>
        <v>07</v>
      </c>
      <c r="E7307" s="5">
        <v>10009000</v>
      </c>
      <c r="F7307" s="2" t="str">
        <f>VLOOKUP(TEXT(表格1[[#This Row],[地區]],"00000000"),縣市代碼,2,0)</f>
        <v>雲林縣</v>
      </c>
      <c r="G7307" s="2" t="s">
        <v>8</v>
      </c>
      <c r="H7307" s="13">
        <v>374259</v>
      </c>
      <c r="I7307" s="14">
        <v>653211967</v>
      </c>
      <c r="J7307" s="14">
        <f>表格1[[#This Row],[信用卡交易筆數]]/1000</f>
        <v>374.25900000000001</v>
      </c>
      <c r="K7307" s="14">
        <f>表格1[[#This Row],[信用卡交易金額'[新臺幣']]]/1000</f>
        <v>653211.96699999995</v>
      </c>
      <c r="L7307" s="14">
        <f>表格1[[#This Row],[信用卡交易金額'[新臺幣']]]/1000000</f>
        <v>653.21196699999996</v>
      </c>
      <c r="M7307" s="14" t="str" cm="1">
        <f t="array" ref="M7307">_xlfn.TEXTJOIN("", TRUE, _xlfn.XLOOKUP(TRUE, VALUE(表格1[[#This Row],[年月]]) &lt;= VALUE($R$8:$R$12), $Q$8:$Q$12)) &amp; "年度"</f>
        <v>2024年度</v>
      </c>
    </row>
    <row r="7308" spans="1:13" x14ac:dyDescent="0.3">
      <c r="A7308" s="2">
        <v>202407</v>
      </c>
      <c r="B7308" s="19">
        <f>DATE(表格1[[#This Row],[年]],表格1[[#This Row],[月]],1)</f>
        <v>45474</v>
      </c>
      <c r="C7308" s="2" t="str">
        <f>LEFT(表格1[[#This Row],[年月]],4)</f>
        <v>2024</v>
      </c>
      <c r="D7308" s="2" t="str">
        <f>RIGHT(表格1[[#This Row],[年月]],2)</f>
        <v>07</v>
      </c>
      <c r="E7308" s="5">
        <v>10009000</v>
      </c>
      <c r="F7308" s="2" t="str">
        <f>VLOOKUP(TEXT(表格1[[#This Row],[地區]],"00000000"),縣市代碼,2,0)</f>
        <v>雲林縣</v>
      </c>
      <c r="G7308" s="2" t="s">
        <v>9</v>
      </c>
      <c r="H7308" s="13">
        <v>790502</v>
      </c>
      <c r="I7308" s="14">
        <v>909716276</v>
      </c>
      <c r="J7308" s="14">
        <f>表格1[[#This Row],[信用卡交易筆數]]/1000</f>
        <v>790.50199999999995</v>
      </c>
      <c r="K7308" s="14">
        <f>表格1[[#This Row],[信用卡交易金額'[新臺幣']]]/1000</f>
        <v>909716.27599999995</v>
      </c>
      <c r="L7308" s="14">
        <f>表格1[[#This Row],[信用卡交易金額'[新臺幣']]]/1000000</f>
        <v>909.71627599999999</v>
      </c>
      <c r="M7308" s="14" t="str" cm="1">
        <f t="array" ref="M7308">_xlfn.TEXTJOIN("", TRUE, _xlfn.XLOOKUP(TRUE, VALUE(表格1[[#This Row],[年月]]) &lt;= VALUE($R$8:$R$12), $Q$8:$Q$12)) &amp; "年度"</f>
        <v>2024年度</v>
      </c>
    </row>
    <row r="7309" spans="1:13" x14ac:dyDescent="0.3">
      <c r="A7309" s="2">
        <v>202407</v>
      </c>
      <c r="B7309" s="19">
        <f>DATE(表格1[[#This Row],[年]],表格1[[#This Row],[月]],1)</f>
        <v>45474</v>
      </c>
      <c r="C7309" s="2" t="str">
        <f>LEFT(表格1[[#This Row],[年月]],4)</f>
        <v>2024</v>
      </c>
      <c r="D7309" s="2" t="str">
        <f>RIGHT(表格1[[#This Row],[年月]],2)</f>
        <v>07</v>
      </c>
      <c r="E7309" s="5">
        <v>10009000</v>
      </c>
      <c r="F7309" s="2" t="str">
        <f>VLOOKUP(TEXT(表格1[[#This Row],[地區]],"00000000"),縣市代碼,2,0)</f>
        <v>雲林縣</v>
      </c>
      <c r="G7309" s="2" t="s">
        <v>10</v>
      </c>
      <c r="H7309" s="13">
        <v>462033</v>
      </c>
      <c r="I7309" s="14">
        <v>1379191554</v>
      </c>
      <c r="J7309" s="14">
        <f>表格1[[#This Row],[信用卡交易筆數]]/1000</f>
        <v>462.03300000000002</v>
      </c>
      <c r="K7309" s="14">
        <f>表格1[[#This Row],[信用卡交易金額'[新臺幣']]]/1000</f>
        <v>1379191.554</v>
      </c>
      <c r="L7309" s="14">
        <f>表格1[[#This Row],[信用卡交易金額'[新臺幣']]]/1000000</f>
        <v>1379.191554</v>
      </c>
      <c r="M7309" s="14" t="str" cm="1">
        <f t="array" ref="M7309">_xlfn.TEXTJOIN("", TRUE, _xlfn.XLOOKUP(TRUE, VALUE(表格1[[#This Row],[年月]]) &lt;= VALUE($R$8:$R$12), $Q$8:$Q$12)) &amp; "年度"</f>
        <v>2024年度</v>
      </c>
    </row>
    <row r="7310" spans="1:13" x14ac:dyDescent="0.3">
      <c r="A7310" s="2">
        <v>202407</v>
      </c>
      <c r="B7310" s="19">
        <f>DATE(表格1[[#This Row],[年]],表格1[[#This Row],[月]],1)</f>
        <v>45474</v>
      </c>
      <c r="C7310" s="2" t="str">
        <f>LEFT(表格1[[#This Row],[年月]],4)</f>
        <v>2024</v>
      </c>
      <c r="D7310" s="2" t="str">
        <f>RIGHT(表格1[[#This Row],[年月]],2)</f>
        <v>07</v>
      </c>
      <c r="E7310" s="5">
        <v>10010000</v>
      </c>
      <c r="F7310" s="2" t="str">
        <f>VLOOKUP(TEXT(表格1[[#This Row],[地區]],"00000000"),縣市代碼,2,0)</f>
        <v>嘉義縣</v>
      </c>
      <c r="G7310" s="2" t="s">
        <v>4</v>
      </c>
      <c r="H7310" s="13">
        <v>637197</v>
      </c>
      <c r="I7310" s="14">
        <v>293130413</v>
      </c>
      <c r="J7310" s="14">
        <f>表格1[[#This Row],[信用卡交易筆數]]/1000</f>
        <v>637.197</v>
      </c>
      <c r="K7310" s="14">
        <f>表格1[[#This Row],[信用卡交易金額'[新臺幣']]]/1000</f>
        <v>293130.413</v>
      </c>
      <c r="L7310" s="14">
        <f>表格1[[#This Row],[信用卡交易金額'[新臺幣']]]/1000000</f>
        <v>293.13041299999998</v>
      </c>
      <c r="M7310" s="14" t="str" cm="1">
        <f t="array" ref="M7310">_xlfn.TEXTJOIN("", TRUE, _xlfn.XLOOKUP(TRUE, VALUE(表格1[[#This Row],[年月]]) &lt;= VALUE($R$8:$R$12), $Q$8:$Q$12)) &amp; "年度"</f>
        <v>2024年度</v>
      </c>
    </row>
    <row r="7311" spans="1:13" x14ac:dyDescent="0.3">
      <c r="A7311" s="2">
        <v>202407</v>
      </c>
      <c r="B7311" s="19">
        <f>DATE(表格1[[#This Row],[年]],表格1[[#This Row],[月]],1)</f>
        <v>45474</v>
      </c>
      <c r="C7311" s="2" t="str">
        <f>LEFT(表格1[[#This Row],[年月]],4)</f>
        <v>2024</v>
      </c>
      <c r="D7311" s="2" t="str">
        <f>RIGHT(表格1[[#This Row],[年月]],2)</f>
        <v>07</v>
      </c>
      <c r="E7311" s="5">
        <v>10010000</v>
      </c>
      <c r="F7311" s="2" t="str">
        <f>VLOOKUP(TEXT(表格1[[#This Row],[地區]],"00000000"),縣市代碼,2,0)</f>
        <v>嘉義縣</v>
      </c>
      <c r="G7311" s="2" t="s">
        <v>5</v>
      </c>
      <c r="H7311" s="13">
        <v>46268</v>
      </c>
      <c r="I7311" s="14">
        <v>111281309</v>
      </c>
      <c r="J7311" s="14">
        <f>表格1[[#This Row],[信用卡交易筆數]]/1000</f>
        <v>46.268000000000001</v>
      </c>
      <c r="K7311" s="14">
        <f>表格1[[#This Row],[信用卡交易金額'[新臺幣']]]/1000</f>
        <v>111281.30899999999</v>
      </c>
      <c r="L7311" s="14">
        <f>表格1[[#This Row],[信用卡交易金額'[新臺幣']]]/1000000</f>
        <v>111.28130899999999</v>
      </c>
      <c r="M7311" s="14" t="str" cm="1">
        <f t="array" ref="M7311">_xlfn.TEXTJOIN("", TRUE, _xlfn.XLOOKUP(TRUE, VALUE(表格1[[#This Row],[年月]]) &lt;= VALUE($R$8:$R$12), $Q$8:$Q$12)) &amp; "年度"</f>
        <v>2024年度</v>
      </c>
    </row>
    <row r="7312" spans="1:13" x14ac:dyDescent="0.3">
      <c r="A7312" s="2">
        <v>202407</v>
      </c>
      <c r="B7312" s="19">
        <f>DATE(表格1[[#This Row],[年]],表格1[[#This Row],[月]],1)</f>
        <v>45474</v>
      </c>
      <c r="C7312" s="2" t="str">
        <f>LEFT(表格1[[#This Row],[年月]],4)</f>
        <v>2024</v>
      </c>
      <c r="D7312" s="2" t="str">
        <f>RIGHT(表格1[[#This Row],[年月]],2)</f>
        <v>07</v>
      </c>
      <c r="E7312" s="5">
        <v>10010000</v>
      </c>
      <c r="F7312" s="2" t="str">
        <f>VLOOKUP(TEXT(表格1[[#This Row],[地區]],"00000000"),縣市代碼,2,0)</f>
        <v>嘉義縣</v>
      </c>
      <c r="G7312" s="2" t="s">
        <v>6</v>
      </c>
      <c r="H7312" s="13">
        <v>67860</v>
      </c>
      <c r="I7312" s="14">
        <v>199466045</v>
      </c>
      <c r="J7312" s="14">
        <f>表格1[[#This Row],[信用卡交易筆數]]/1000</f>
        <v>67.86</v>
      </c>
      <c r="K7312" s="14">
        <f>表格1[[#This Row],[信用卡交易金額'[新臺幣']]]/1000</f>
        <v>199466.04500000001</v>
      </c>
      <c r="L7312" s="14">
        <f>表格1[[#This Row],[信用卡交易金額'[新臺幣']]]/1000000</f>
        <v>199.46604500000001</v>
      </c>
      <c r="M7312" s="14" t="str" cm="1">
        <f t="array" ref="M7312">_xlfn.TEXTJOIN("", TRUE, _xlfn.XLOOKUP(TRUE, VALUE(表格1[[#This Row],[年月]]) &lt;= VALUE($R$8:$R$12), $Q$8:$Q$12)) &amp; "年度"</f>
        <v>2024年度</v>
      </c>
    </row>
    <row r="7313" spans="1:13" x14ac:dyDescent="0.3">
      <c r="A7313" s="2">
        <v>202407</v>
      </c>
      <c r="B7313" s="19">
        <f>DATE(表格1[[#This Row],[年]],表格1[[#This Row],[月]],1)</f>
        <v>45474</v>
      </c>
      <c r="C7313" s="2" t="str">
        <f>LEFT(表格1[[#This Row],[年月]],4)</f>
        <v>2024</v>
      </c>
      <c r="D7313" s="2" t="str">
        <f>RIGHT(表格1[[#This Row],[年月]],2)</f>
        <v>07</v>
      </c>
      <c r="E7313" s="5">
        <v>10010000</v>
      </c>
      <c r="F7313" s="2" t="str">
        <f>VLOOKUP(TEXT(表格1[[#This Row],[地區]],"00000000"),縣市代碼,2,0)</f>
        <v>嘉義縣</v>
      </c>
      <c r="G7313" s="2" t="s">
        <v>7</v>
      </c>
      <c r="H7313" s="13">
        <v>447201</v>
      </c>
      <c r="I7313" s="14">
        <v>496437728</v>
      </c>
      <c r="J7313" s="14">
        <f>表格1[[#This Row],[信用卡交易筆數]]/1000</f>
        <v>447.20100000000002</v>
      </c>
      <c r="K7313" s="14">
        <f>表格1[[#This Row],[信用卡交易金額'[新臺幣']]]/1000</f>
        <v>496437.728</v>
      </c>
      <c r="L7313" s="14">
        <f>表格1[[#This Row],[信用卡交易金額'[新臺幣']]]/1000000</f>
        <v>496.43772799999999</v>
      </c>
      <c r="M7313" s="14" t="str" cm="1">
        <f t="array" ref="M7313">_xlfn.TEXTJOIN("", TRUE, _xlfn.XLOOKUP(TRUE, VALUE(表格1[[#This Row],[年月]]) &lt;= VALUE($R$8:$R$12), $Q$8:$Q$12)) &amp; "年度"</f>
        <v>2024年度</v>
      </c>
    </row>
    <row r="7314" spans="1:13" x14ac:dyDescent="0.3">
      <c r="A7314" s="2">
        <v>202407</v>
      </c>
      <c r="B7314" s="19">
        <f>DATE(表格1[[#This Row],[年]],表格1[[#This Row],[月]],1)</f>
        <v>45474</v>
      </c>
      <c r="C7314" s="2" t="str">
        <f>LEFT(表格1[[#This Row],[年月]],4)</f>
        <v>2024</v>
      </c>
      <c r="D7314" s="2" t="str">
        <f>RIGHT(表格1[[#This Row],[年月]],2)</f>
        <v>07</v>
      </c>
      <c r="E7314" s="5">
        <v>10010000</v>
      </c>
      <c r="F7314" s="2" t="str">
        <f>VLOOKUP(TEXT(表格1[[#This Row],[地區]],"00000000"),縣市代碼,2,0)</f>
        <v>嘉義縣</v>
      </c>
      <c r="G7314" s="2" t="s">
        <v>8</v>
      </c>
      <c r="H7314" s="13">
        <v>274968</v>
      </c>
      <c r="I7314" s="14">
        <v>440276662</v>
      </c>
      <c r="J7314" s="14">
        <f>表格1[[#This Row],[信用卡交易筆數]]/1000</f>
        <v>274.96800000000002</v>
      </c>
      <c r="K7314" s="14">
        <f>表格1[[#This Row],[信用卡交易金額'[新臺幣']]]/1000</f>
        <v>440276.66200000001</v>
      </c>
      <c r="L7314" s="14">
        <f>表格1[[#This Row],[信用卡交易金額'[新臺幣']]]/1000000</f>
        <v>440.27666199999999</v>
      </c>
      <c r="M7314" s="14" t="str" cm="1">
        <f t="array" ref="M7314">_xlfn.TEXTJOIN("", TRUE, _xlfn.XLOOKUP(TRUE, VALUE(表格1[[#This Row],[年月]]) &lt;= VALUE($R$8:$R$12), $Q$8:$Q$12)) &amp; "年度"</f>
        <v>2024年度</v>
      </c>
    </row>
    <row r="7315" spans="1:13" x14ac:dyDescent="0.3">
      <c r="A7315" s="2">
        <v>202407</v>
      </c>
      <c r="B7315" s="19">
        <f>DATE(表格1[[#This Row],[年]],表格1[[#This Row],[月]],1)</f>
        <v>45474</v>
      </c>
      <c r="C7315" s="2" t="str">
        <f>LEFT(表格1[[#This Row],[年月]],4)</f>
        <v>2024</v>
      </c>
      <c r="D7315" s="2" t="str">
        <f>RIGHT(表格1[[#This Row],[年月]],2)</f>
        <v>07</v>
      </c>
      <c r="E7315" s="5">
        <v>10010000</v>
      </c>
      <c r="F7315" s="2" t="str">
        <f>VLOOKUP(TEXT(表格1[[#This Row],[地區]],"00000000"),縣市代碼,2,0)</f>
        <v>嘉義縣</v>
      </c>
      <c r="G7315" s="2" t="s">
        <v>9</v>
      </c>
      <c r="H7315" s="13">
        <v>587229</v>
      </c>
      <c r="I7315" s="14">
        <v>702996544</v>
      </c>
      <c r="J7315" s="14">
        <f>表格1[[#This Row],[信用卡交易筆數]]/1000</f>
        <v>587.22900000000004</v>
      </c>
      <c r="K7315" s="14">
        <f>表格1[[#This Row],[信用卡交易金額'[新臺幣']]]/1000</f>
        <v>702996.54399999999</v>
      </c>
      <c r="L7315" s="14">
        <f>表格1[[#This Row],[信用卡交易金額'[新臺幣']]]/1000000</f>
        <v>702.99654399999997</v>
      </c>
      <c r="M7315" s="14" t="str" cm="1">
        <f t="array" ref="M7315">_xlfn.TEXTJOIN("", TRUE, _xlfn.XLOOKUP(TRUE, VALUE(表格1[[#This Row],[年月]]) &lt;= VALUE($R$8:$R$12), $Q$8:$Q$12)) &amp; "年度"</f>
        <v>2024年度</v>
      </c>
    </row>
    <row r="7316" spans="1:13" x14ac:dyDescent="0.3">
      <c r="A7316" s="2">
        <v>202407</v>
      </c>
      <c r="B7316" s="19">
        <f>DATE(表格1[[#This Row],[年]],表格1[[#This Row],[月]],1)</f>
        <v>45474</v>
      </c>
      <c r="C7316" s="2" t="str">
        <f>LEFT(表格1[[#This Row],[年月]],4)</f>
        <v>2024</v>
      </c>
      <c r="D7316" s="2" t="str">
        <f>RIGHT(表格1[[#This Row],[年月]],2)</f>
        <v>07</v>
      </c>
      <c r="E7316" s="5">
        <v>10010000</v>
      </c>
      <c r="F7316" s="2" t="str">
        <f>VLOOKUP(TEXT(表格1[[#This Row],[地區]],"00000000"),縣市代碼,2,0)</f>
        <v>嘉義縣</v>
      </c>
      <c r="G7316" s="2" t="s">
        <v>10</v>
      </c>
      <c r="H7316" s="13">
        <v>335182</v>
      </c>
      <c r="I7316" s="14">
        <v>969630241</v>
      </c>
      <c r="J7316" s="14">
        <f>表格1[[#This Row],[信用卡交易筆數]]/1000</f>
        <v>335.18200000000002</v>
      </c>
      <c r="K7316" s="14">
        <f>表格1[[#This Row],[信用卡交易金額'[新臺幣']]]/1000</f>
        <v>969630.24100000004</v>
      </c>
      <c r="L7316" s="14">
        <f>表格1[[#This Row],[信用卡交易金額'[新臺幣']]]/1000000</f>
        <v>969.63024099999996</v>
      </c>
      <c r="M7316" s="14" t="str" cm="1">
        <f t="array" ref="M7316">_xlfn.TEXTJOIN("", TRUE, _xlfn.XLOOKUP(TRUE, VALUE(表格1[[#This Row],[年月]]) &lt;= VALUE($R$8:$R$12), $Q$8:$Q$12)) &amp; "年度"</f>
        <v>2024年度</v>
      </c>
    </row>
    <row r="7317" spans="1:13" x14ac:dyDescent="0.3">
      <c r="A7317" s="2">
        <v>202407</v>
      </c>
      <c r="B7317" s="19">
        <f>DATE(表格1[[#This Row],[年]],表格1[[#This Row],[月]],1)</f>
        <v>45474</v>
      </c>
      <c r="C7317" s="2" t="str">
        <f>LEFT(表格1[[#This Row],[年月]],4)</f>
        <v>2024</v>
      </c>
      <c r="D7317" s="2" t="str">
        <f>RIGHT(表格1[[#This Row],[年月]],2)</f>
        <v>07</v>
      </c>
      <c r="E7317" s="5">
        <v>10020000</v>
      </c>
      <c r="F7317" s="2" t="str">
        <f>VLOOKUP(TEXT(表格1[[#This Row],[地區]],"00000000"),縣市代碼,2,0)</f>
        <v>嘉義市</v>
      </c>
      <c r="G7317" s="2" t="s">
        <v>4</v>
      </c>
      <c r="H7317" s="13">
        <v>636697</v>
      </c>
      <c r="I7317" s="14">
        <v>303624732</v>
      </c>
      <c r="J7317" s="14">
        <f>表格1[[#This Row],[信用卡交易筆數]]/1000</f>
        <v>636.697</v>
      </c>
      <c r="K7317" s="14">
        <f>表格1[[#This Row],[信用卡交易金額'[新臺幣']]]/1000</f>
        <v>303624.73200000002</v>
      </c>
      <c r="L7317" s="14">
        <f>表格1[[#This Row],[信用卡交易金額'[新臺幣']]]/1000000</f>
        <v>303.62473199999999</v>
      </c>
      <c r="M7317" s="14" t="str" cm="1">
        <f t="array" ref="M7317">_xlfn.TEXTJOIN("", TRUE, _xlfn.XLOOKUP(TRUE, VALUE(表格1[[#This Row],[年月]]) &lt;= VALUE($R$8:$R$12), $Q$8:$Q$12)) &amp; "年度"</f>
        <v>2024年度</v>
      </c>
    </row>
    <row r="7318" spans="1:13" x14ac:dyDescent="0.3">
      <c r="A7318" s="2">
        <v>202407</v>
      </c>
      <c r="B7318" s="19">
        <f>DATE(表格1[[#This Row],[年]],表格1[[#This Row],[月]],1)</f>
        <v>45474</v>
      </c>
      <c r="C7318" s="2" t="str">
        <f>LEFT(表格1[[#This Row],[年月]],4)</f>
        <v>2024</v>
      </c>
      <c r="D7318" s="2" t="str">
        <f>RIGHT(表格1[[#This Row],[年月]],2)</f>
        <v>07</v>
      </c>
      <c r="E7318" s="5">
        <v>10020000</v>
      </c>
      <c r="F7318" s="2" t="str">
        <f>VLOOKUP(TEXT(表格1[[#This Row],[地區]],"00000000"),縣市代碼,2,0)</f>
        <v>嘉義市</v>
      </c>
      <c r="G7318" s="2" t="s">
        <v>5</v>
      </c>
      <c r="H7318" s="13">
        <v>42108</v>
      </c>
      <c r="I7318" s="14">
        <v>115256954</v>
      </c>
      <c r="J7318" s="14">
        <f>表格1[[#This Row],[信用卡交易筆數]]/1000</f>
        <v>42.107999999999997</v>
      </c>
      <c r="K7318" s="14">
        <f>表格1[[#This Row],[信用卡交易金額'[新臺幣']]]/1000</f>
        <v>115256.954</v>
      </c>
      <c r="L7318" s="14">
        <f>表格1[[#This Row],[信用卡交易金額'[新臺幣']]]/1000000</f>
        <v>115.25695399999999</v>
      </c>
      <c r="M7318" s="14" t="str" cm="1">
        <f t="array" ref="M7318">_xlfn.TEXTJOIN("", TRUE, _xlfn.XLOOKUP(TRUE, VALUE(表格1[[#This Row],[年月]]) &lt;= VALUE($R$8:$R$12), $Q$8:$Q$12)) &amp; "年度"</f>
        <v>2024年度</v>
      </c>
    </row>
    <row r="7319" spans="1:13" x14ac:dyDescent="0.3">
      <c r="A7319" s="2">
        <v>202407</v>
      </c>
      <c r="B7319" s="19">
        <f>DATE(表格1[[#This Row],[年]],表格1[[#This Row],[月]],1)</f>
        <v>45474</v>
      </c>
      <c r="C7319" s="2" t="str">
        <f>LEFT(表格1[[#This Row],[年月]],4)</f>
        <v>2024</v>
      </c>
      <c r="D7319" s="2" t="str">
        <f>RIGHT(表格1[[#This Row],[年月]],2)</f>
        <v>07</v>
      </c>
      <c r="E7319" s="5">
        <v>10020000</v>
      </c>
      <c r="F7319" s="2" t="str">
        <f>VLOOKUP(TEXT(表格1[[#This Row],[地區]],"00000000"),縣市代碼,2,0)</f>
        <v>嘉義市</v>
      </c>
      <c r="G7319" s="2" t="s">
        <v>6</v>
      </c>
      <c r="H7319" s="13">
        <v>64566</v>
      </c>
      <c r="I7319" s="14">
        <v>207353251</v>
      </c>
      <c r="J7319" s="14">
        <f>表格1[[#This Row],[信用卡交易筆數]]/1000</f>
        <v>64.566000000000003</v>
      </c>
      <c r="K7319" s="14">
        <f>表格1[[#This Row],[信用卡交易金額'[新臺幣']]]/1000</f>
        <v>207353.25099999999</v>
      </c>
      <c r="L7319" s="14">
        <f>表格1[[#This Row],[信用卡交易金額'[新臺幣']]]/1000000</f>
        <v>207.353251</v>
      </c>
      <c r="M7319" s="14" t="str" cm="1">
        <f t="array" ref="M7319">_xlfn.TEXTJOIN("", TRUE, _xlfn.XLOOKUP(TRUE, VALUE(表格1[[#This Row],[年月]]) &lt;= VALUE($R$8:$R$12), $Q$8:$Q$12)) &amp; "年度"</f>
        <v>2024年度</v>
      </c>
    </row>
    <row r="7320" spans="1:13" x14ac:dyDescent="0.3">
      <c r="A7320" s="2">
        <v>202407</v>
      </c>
      <c r="B7320" s="19">
        <f>DATE(表格1[[#This Row],[年]],表格1[[#This Row],[月]],1)</f>
        <v>45474</v>
      </c>
      <c r="C7320" s="2" t="str">
        <f>LEFT(表格1[[#This Row],[年月]],4)</f>
        <v>2024</v>
      </c>
      <c r="D7320" s="2" t="str">
        <f>RIGHT(表格1[[#This Row],[年月]],2)</f>
        <v>07</v>
      </c>
      <c r="E7320" s="5">
        <v>10020000</v>
      </c>
      <c r="F7320" s="2" t="str">
        <f>VLOOKUP(TEXT(表格1[[#This Row],[地區]],"00000000"),縣市代碼,2,0)</f>
        <v>嘉義市</v>
      </c>
      <c r="G7320" s="2" t="s">
        <v>7</v>
      </c>
      <c r="H7320" s="13">
        <v>336735</v>
      </c>
      <c r="I7320" s="14">
        <v>388936888</v>
      </c>
      <c r="J7320" s="14">
        <f>表格1[[#This Row],[信用卡交易筆數]]/1000</f>
        <v>336.73500000000001</v>
      </c>
      <c r="K7320" s="14">
        <f>表格1[[#This Row],[信用卡交易金額'[新臺幣']]]/1000</f>
        <v>388936.88799999998</v>
      </c>
      <c r="L7320" s="14">
        <f>表格1[[#This Row],[信用卡交易金額'[新臺幣']]]/1000000</f>
        <v>388.93688800000001</v>
      </c>
      <c r="M7320" s="14" t="str" cm="1">
        <f t="array" ref="M7320">_xlfn.TEXTJOIN("", TRUE, _xlfn.XLOOKUP(TRUE, VALUE(表格1[[#This Row],[年月]]) &lt;= VALUE($R$8:$R$12), $Q$8:$Q$12)) &amp; "年度"</f>
        <v>2024年度</v>
      </c>
    </row>
    <row r="7321" spans="1:13" x14ac:dyDescent="0.3">
      <c r="A7321" s="2">
        <v>202407</v>
      </c>
      <c r="B7321" s="19">
        <f>DATE(表格1[[#This Row],[年]],表格1[[#This Row],[月]],1)</f>
        <v>45474</v>
      </c>
      <c r="C7321" s="2" t="str">
        <f>LEFT(表格1[[#This Row],[年月]],4)</f>
        <v>2024</v>
      </c>
      <c r="D7321" s="2" t="str">
        <f>RIGHT(表格1[[#This Row],[年月]],2)</f>
        <v>07</v>
      </c>
      <c r="E7321" s="5">
        <v>10020000</v>
      </c>
      <c r="F7321" s="2" t="str">
        <f>VLOOKUP(TEXT(表格1[[#This Row],[地區]],"00000000"),縣市代碼,2,0)</f>
        <v>嘉義市</v>
      </c>
      <c r="G7321" s="2" t="s">
        <v>8</v>
      </c>
      <c r="H7321" s="13">
        <v>234971</v>
      </c>
      <c r="I7321" s="14">
        <v>481512388</v>
      </c>
      <c r="J7321" s="14">
        <f>表格1[[#This Row],[信用卡交易筆數]]/1000</f>
        <v>234.971</v>
      </c>
      <c r="K7321" s="14">
        <f>表格1[[#This Row],[信用卡交易金額'[新臺幣']]]/1000</f>
        <v>481512.38799999998</v>
      </c>
      <c r="L7321" s="14">
        <f>表格1[[#This Row],[信用卡交易金額'[新臺幣']]]/1000000</f>
        <v>481.51238799999999</v>
      </c>
      <c r="M7321" s="14" t="str" cm="1">
        <f t="array" ref="M7321">_xlfn.TEXTJOIN("", TRUE, _xlfn.XLOOKUP(TRUE, VALUE(表格1[[#This Row],[年月]]) &lt;= VALUE($R$8:$R$12), $Q$8:$Q$12)) &amp; "年度"</f>
        <v>2024年度</v>
      </c>
    </row>
    <row r="7322" spans="1:13" x14ac:dyDescent="0.3">
      <c r="A7322" s="2">
        <v>202407</v>
      </c>
      <c r="B7322" s="19">
        <f>DATE(表格1[[#This Row],[年]],表格1[[#This Row],[月]],1)</f>
        <v>45474</v>
      </c>
      <c r="C7322" s="2" t="str">
        <f>LEFT(表格1[[#This Row],[年月]],4)</f>
        <v>2024</v>
      </c>
      <c r="D7322" s="2" t="str">
        <f>RIGHT(表格1[[#This Row],[年月]],2)</f>
        <v>07</v>
      </c>
      <c r="E7322" s="5">
        <v>10020000</v>
      </c>
      <c r="F7322" s="2" t="str">
        <f>VLOOKUP(TEXT(表格1[[#This Row],[地區]],"00000000"),縣市代碼,2,0)</f>
        <v>嘉義市</v>
      </c>
      <c r="G7322" s="2" t="s">
        <v>9</v>
      </c>
      <c r="H7322" s="13">
        <v>569153</v>
      </c>
      <c r="I7322" s="14">
        <v>730662609</v>
      </c>
      <c r="J7322" s="14">
        <f>表格1[[#This Row],[信用卡交易筆數]]/1000</f>
        <v>569.15300000000002</v>
      </c>
      <c r="K7322" s="14">
        <f>表格1[[#This Row],[信用卡交易金額'[新臺幣']]]/1000</f>
        <v>730662.60900000005</v>
      </c>
      <c r="L7322" s="14">
        <f>表格1[[#This Row],[信用卡交易金額'[新臺幣']]]/1000000</f>
        <v>730.66260899999997</v>
      </c>
      <c r="M7322" s="14" t="str" cm="1">
        <f t="array" ref="M7322">_xlfn.TEXTJOIN("", TRUE, _xlfn.XLOOKUP(TRUE, VALUE(表格1[[#This Row],[年月]]) &lt;= VALUE($R$8:$R$12), $Q$8:$Q$12)) &amp; "年度"</f>
        <v>2024年度</v>
      </c>
    </row>
    <row r="7323" spans="1:13" x14ac:dyDescent="0.3">
      <c r="A7323" s="2">
        <v>202407</v>
      </c>
      <c r="B7323" s="19">
        <f>DATE(表格1[[#This Row],[年]],表格1[[#This Row],[月]],1)</f>
        <v>45474</v>
      </c>
      <c r="C7323" s="2" t="str">
        <f>LEFT(表格1[[#This Row],[年月]],4)</f>
        <v>2024</v>
      </c>
      <c r="D7323" s="2" t="str">
        <f>RIGHT(表格1[[#This Row],[年月]],2)</f>
        <v>07</v>
      </c>
      <c r="E7323" s="5">
        <v>10020000</v>
      </c>
      <c r="F7323" s="2" t="str">
        <f>VLOOKUP(TEXT(表格1[[#This Row],[地區]],"00000000"),縣市代碼,2,0)</f>
        <v>嘉義市</v>
      </c>
      <c r="G7323" s="2" t="s">
        <v>10</v>
      </c>
      <c r="H7323" s="13">
        <v>300280</v>
      </c>
      <c r="I7323" s="14">
        <v>919952683</v>
      </c>
      <c r="J7323" s="14">
        <f>表格1[[#This Row],[信用卡交易筆數]]/1000</f>
        <v>300.27999999999997</v>
      </c>
      <c r="K7323" s="14">
        <f>表格1[[#This Row],[信用卡交易金額'[新臺幣']]]/1000</f>
        <v>919952.68299999996</v>
      </c>
      <c r="L7323" s="14">
        <f>表格1[[#This Row],[信用卡交易金額'[新臺幣']]]/1000000</f>
        <v>919.95268299999998</v>
      </c>
      <c r="M7323" s="14" t="str" cm="1">
        <f t="array" ref="M7323">_xlfn.TEXTJOIN("", TRUE, _xlfn.XLOOKUP(TRUE, VALUE(表格1[[#This Row],[年月]]) &lt;= VALUE($R$8:$R$12), $Q$8:$Q$12)) &amp; "年度"</f>
        <v>2024年度</v>
      </c>
    </row>
    <row r="7324" spans="1:13" x14ac:dyDescent="0.3">
      <c r="A7324" s="2">
        <v>202407</v>
      </c>
      <c r="B7324" s="19">
        <f>DATE(表格1[[#This Row],[年]],表格1[[#This Row],[月]],1)</f>
        <v>45474</v>
      </c>
      <c r="C7324" s="2" t="str">
        <f>LEFT(表格1[[#This Row],[年月]],4)</f>
        <v>2024</v>
      </c>
      <c r="D7324" s="2" t="str">
        <f>RIGHT(表格1[[#This Row],[年月]],2)</f>
        <v>07</v>
      </c>
      <c r="E7324" s="5">
        <v>67000000</v>
      </c>
      <c r="F7324" s="2" t="str">
        <f>VLOOKUP(TEXT(表格1[[#This Row],[地區]],"00000000"),縣市代碼,2,0)</f>
        <v>臺南市</v>
      </c>
      <c r="G7324" s="2" t="s">
        <v>4</v>
      </c>
      <c r="H7324" s="13">
        <v>4687094</v>
      </c>
      <c r="I7324" s="14">
        <v>2200428490</v>
      </c>
      <c r="J7324" s="14">
        <f>表格1[[#This Row],[信用卡交易筆數]]/1000</f>
        <v>4687.0940000000001</v>
      </c>
      <c r="K7324" s="14">
        <f>表格1[[#This Row],[信用卡交易金額'[新臺幣']]]/1000</f>
        <v>2200428.4900000002</v>
      </c>
      <c r="L7324" s="14">
        <f>表格1[[#This Row],[信用卡交易金額'[新臺幣']]]/1000000</f>
        <v>2200.4284899999998</v>
      </c>
      <c r="M7324" s="14" t="str" cm="1">
        <f t="array" ref="M7324">_xlfn.TEXTJOIN("", TRUE, _xlfn.XLOOKUP(TRUE, VALUE(表格1[[#This Row],[年月]]) &lt;= VALUE($R$8:$R$12), $Q$8:$Q$12)) &amp; "年度"</f>
        <v>2024年度</v>
      </c>
    </row>
    <row r="7325" spans="1:13" x14ac:dyDescent="0.3">
      <c r="A7325" s="2">
        <v>202407</v>
      </c>
      <c r="B7325" s="19">
        <f>DATE(表格1[[#This Row],[年]],表格1[[#This Row],[月]],1)</f>
        <v>45474</v>
      </c>
      <c r="C7325" s="2" t="str">
        <f>LEFT(表格1[[#This Row],[年月]],4)</f>
        <v>2024</v>
      </c>
      <c r="D7325" s="2" t="str">
        <f>RIGHT(表格1[[#This Row],[年月]],2)</f>
        <v>07</v>
      </c>
      <c r="E7325" s="5">
        <v>67000000</v>
      </c>
      <c r="F7325" s="2" t="str">
        <f>VLOOKUP(TEXT(表格1[[#This Row],[地區]],"00000000"),縣市代碼,2,0)</f>
        <v>臺南市</v>
      </c>
      <c r="G7325" s="2" t="s">
        <v>5</v>
      </c>
      <c r="H7325" s="13">
        <v>293811</v>
      </c>
      <c r="I7325" s="14">
        <v>741384521</v>
      </c>
      <c r="J7325" s="14">
        <f>表格1[[#This Row],[信用卡交易筆數]]/1000</f>
        <v>293.81099999999998</v>
      </c>
      <c r="K7325" s="14">
        <f>表格1[[#This Row],[信用卡交易金額'[新臺幣']]]/1000</f>
        <v>741384.52099999995</v>
      </c>
      <c r="L7325" s="14">
        <f>表格1[[#This Row],[信用卡交易金額'[新臺幣']]]/1000000</f>
        <v>741.38452099999995</v>
      </c>
      <c r="M7325" s="14" t="str" cm="1">
        <f t="array" ref="M7325">_xlfn.TEXTJOIN("", TRUE, _xlfn.XLOOKUP(TRUE, VALUE(表格1[[#This Row],[年月]]) &lt;= VALUE($R$8:$R$12), $Q$8:$Q$12)) &amp; "年度"</f>
        <v>2024年度</v>
      </c>
    </row>
    <row r="7326" spans="1:13" x14ac:dyDescent="0.3">
      <c r="A7326" s="2">
        <v>202407</v>
      </c>
      <c r="B7326" s="19">
        <f>DATE(表格1[[#This Row],[年]],表格1[[#This Row],[月]],1)</f>
        <v>45474</v>
      </c>
      <c r="C7326" s="2" t="str">
        <f>LEFT(表格1[[#This Row],[年月]],4)</f>
        <v>2024</v>
      </c>
      <c r="D7326" s="2" t="str">
        <f>RIGHT(表格1[[#This Row],[年月]],2)</f>
        <v>07</v>
      </c>
      <c r="E7326" s="5">
        <v>67000000</v>
      </c>
      <c r="F7326" s="2" t="str">
        <f>VLOOKUP(TEXT(表格1[[#This Row],[地區]],"00000000"),縣市代碼,2,0)</f>
        <v>臺南市</v>
      </c>
      <c r="G7326" s="2" t="s">
        <v>6</v>
      </c>
      <c r="H7326" s="13">
        <v>491674</v>
      </c>
      <c r="I7326" s="14">
        <v>1533423728</v>
      </c>
      <c r="J7326" s="14">
        <f>表格1[[#This Row],[信用卡交易筆數]]/1000</f>
        <v>491.67399999999998</v>
      </c>
      <c r="K7326" s="14">
        <f>表格1[[#This Row],[信用卡交易金額'[新臺幣']]]/1000</f>
        <v>1533423.7279999999</v>
      </c>
      <c r="L7326" s="14">
        <f>表格1[[#This Row],[信用卡交易金額'[新臺幣']]]/1000000</f>
        <v>1533.423728</v>
      </c>
      <c r="M7326" s="14" t="str" cm="1">
        <f t="array" ref="M7326">_xlfn.TEXTJOIN("", TRUE, _xlfn.XLOOKUP(TRUE, VALUE(表格1[[#This Row],[年月]]) &lt;= VALUE($R$8:$R$12), $Q$8:$Q$12)) &amp; "年度"</f>
        <v>2024年度</v>
      </c>
    </row>
    <row r="7327" spans="1:13" x14ac:dyDescent="0.3">
      <c r="A7327" s="2">
        <v>202407</v>
      </c>
      <c r="B7327" s="19">
        <f>DATE(表格1[[#This Row],[年]],表格1[[#This Row],[月]],1)</f>
        <v>45474</v>
      </c>
      <c r="C7327" s="2" t="str">
        <f>LEFT(表格1[[#This Row],[年月]],4)</f>
        <v>2024</v>
      </c>
      <c r="D7327" s="2" t="str">
        <f>RIGHT(表格1[[#This Row],[年月]],2)</f>
        <v>07</v>
      </c>
      <c r="E7327" s="5">
        <v>67000000</v>
      </c>
      <c r="F7327" s="2" t="str">
        <f>VLOOKUP(TEXT(表格1[[#This Row],[地區]],"00000000"),縣市代碼,2,0)</f>
        <v>臺南市</v>
      </c>
      <c r="G7327" s="2" t="s">
        <v>7</v>
      </c>
      <c r="H7327" s="13">
        <v>2479587</v>
      </c>
      <c r="I7327" s="14">
        <v>2755314321</v>
      </c>
      <c r="J7327" s="14">
        <f>表格1[[#This Row],[信用卡交易筆數]]/1000</f>
        <v>2479.587</v>
      </c>
      <c r="K7327" s="14">
        <f>表格1[[#This Row],[信用卡交易金額'[新臺幣']]]/1000</f>
        <v>2755314.321</v>
      </c>
      <c r="L7327" s="14">
        <f>表格1[[#This Row],[信用卡交易金額'[新臺幣']]]/1000000</f>
        <v>2755.3143209999998</v>
      </c>
      <c r="M7327" s="14" t="str" cm="1">
        <f t="array" ref="M7327">_xlfn.TEXTJOIN("", TRUE, _xlfn.XLOOKUP(TRUE, VALUE(表格1[[#This Row],[年月]]) &lt;= VALUE($R$8:$R$12), $Q$8:$Q$12)) &amp; "年度"</f>
        <v>2024年度</v>
      </c>
    </row>
    <row r="7328" spans="1:13" x14ac:dyDescent="0.3">
      <c r="A7328" s="2">
        <v>202407</v>
      </c>
      <c r="B7328" s="19">
        <f>DATE(表格1[[#This Row],[年]],表格1[[#This Row],[月]],1)</f>
        <v>45474</v>
      </c>
      <c r="C7328" s="2" t="str">
        <f>LEFT(表格1[[#This Row],[年月]],4)</f>
        <v>2024</v>
      </c>
      <c r="D7328" s="2" t="str">
        <f>RIGHT(表格1[[#This Row],[年月]],2)</f>
        <v>07</v>
      </c>
      <c r="E7328" s="5">
        <v>67000000</v>
      </c>
      <c r="F7328" s="2" t="str">
        <f>VLOOKUP(TEXT(表格1[[#This Row],[地區]],"00000000"),縣市代碼,2,0)</f>
        <v>臺南市</v>
      </c>
      <c r="G7328" s="2" t="s">
        <v>8</v>
      </c>
      <c r="H7328" s="13">
        <v>1720294</v>
      </c>
      <c r="I7328" s="14">
        <v>3214926238</v>
      </c>
      <c r="J7328" s="14">
        <f>表格1[[#This Row],[信用卡交易筆數]]/1000</f>
        <v>1720.2940000000001</v>
      </c>
      <c r="K7328" s="14">
        <f>表格1[[#This Row],[信用卡交易金額'[新臺幣']]]/1000</f>
        <v>3214926.2379999999</v>
      </c>
      <c r="L7328" s="14">
        <f>表格1[[#This Row],[信用卡交易金額'[新臺幣']]]/1000000</f>
        <v>3214.926238</v>
      </c>
      <c r="M7328" s="14" t="str" cm="1">
        <f t="array" ref="M7328">_xlfn.TEXTJOIN("", TRUE, _xlfn.XLOOKUP(TRUE, VALUE(表格1[[#This Row],[年月]]) &lt;= VALUE($R$8:$R$12), $Q$8:$Q$12)) &amp; "年度"</f>
        <v>2024年度</v>
      </c>
    </row>
    <row r="7329" spans="1:13" x14ac:dyDescent="0.3">
      <c r="A7329" s="2">
        <v>202407</v>
      </c>
      <c r="B7329" s="19">
        <f>DATE(表格1[[#This Row],[年]],表格1[[#This Row],[月]],1)</f>
        <v>45474</v>
      </c>
      <c r="C7329" s="2" t="str">
        <f>LEFT(表格1[[#This Row],[年月]],4)</f>
        <v>2024</v>
      </c>
      <c r="D7329" s="2" t="str">
        <f>RIGHT(表格1[[#This Row],[年月]],2)</f>
        <v>07</v>
      </c>
      <c r="E7329" s="5">
        <v>67000000</v>
      </c>
      <c r="F7329" s="2" t="str">
        <f>VLOOKUP(TEXT(表格1[[#This Row],[地區]],"00000000"),縣市代碼,2,0)</f>
        <v>臺南市</v>
      </c>
      <c r="G7329" s="2" t="s">
        <v>9</v>
      </c>
      <c r="H7329" s="13">
        <v>4117602</v>
      </c>
      <c r="I7329" s="14">
        <v>5209018568</v>
      </c>
      <c r="J7329" s="14">
        <f>表格1[[#This Row],[信用卡交易筆數]]/1000</f>
        <v>4117.6019999999999</v>
      </c>
      <c r="K7329" s="14">
        <f>表格1[[#This Row],[信用卡交易金額'[新臺幣']]]/1000</f>
        <v>5209018.568</v>
      </c>
      <c r="L7329" s="14">
        <f>表格1[[#This Row],[信用卡交易金額'[新臺幣']]]/1000000</f>
        <v>5209.0185680000004</v>
      </c>
      <c r="M7329" s="14" t="str" cm="1">
        <f t="array" ref="M7329">_xlfn.TEXTJOIN("", TRUE, _xlfn.XLOOKUP(TRUE, VALUE(表格1[[#This Row],[年月]]) &lt;= VALUE($R$8:$R$12), $Q$8:$Q$12)) &amp; "年度"</f>
        <v>2024年度</v>
      </c>
    </row>
    <row r="7330" spans="1:13" x14ac:dyDescent="0.3">
      <c r="A7330" s="2">
        <v>202407</v>
      </c>
      <c r="B7330" s="19">
        <f>DATE(表格1[[#This Row],[年]],表格1[[#This Row],[月]],1)</f>
        <v>45474</v>
      </c>
      <c r="C7330" s="2" t="str">
        <f>LEFT(表格1[[#This Row],[年月]],4)</f>
        <v>2024</v>
      </c>
      <c r="D7330" s="2" t="str">
        <f>RIGHT(表格1[[#This Row],[年月]],2)</f>
        <v>07</v>
      </c>
      <c r="E7330" s="5">
        <v>67000000</v>
      </c>
      <c r="F7330" s="2" t="str">
        <f>VLOOKUP(TEXT(表格1[[#This Row],[地區]],"00000000"),縣市代碼,2,0)</f>
        <v>臺南市</v>
      </c>
      <c r="G7330" s="2" t="s">
        <v>10</v>
      </c>
      <c r="H7330" s="13">
        <v>2260707</v>
      </c>
      <c r="I7330" s="14">
        <v>6593518700</v>
      </c>
      <c r="J7330" s="14">
        <f>表格1[[#This Row],[信用卡交易筆數]]/1000</f>
        <v>2260.7069999999999</v>
      </c>
      <c r="K7330" s="14">
        <f>表格1[[#This Row],[信用卡交易金額'[新臺幣']]]/1000</f>
        <v>6593518.7000000002</v>
      </c>
      <c r="L7330" s="14">
        <f>表格1[[#This Row],[信用卡交易金額'[新臺幣']]]/1000000</f>
        <v>6593.5186999999996</v>
      </c>
      <c r="M7330" s="14" t="str" cm="1">
        <f t="array" ref="M7330">_xlfn.TEXTJOIN("", TRUE, _xlfn.XLOOKUP(TRUE, VALUE(表格1[[#This Row],[年月]]) &lt;= VALUE($R$8:$R$12), $Q$8:$Q$12)) &amp; "年度"</f>
        <v>2024年度</v>
      </c>
    </row>
    <row r="7331" spans="1:13" x14ac:dyDescent="0.3">
      <c r="A7331" s="2">
        <v>202407</v>
      </c>
      <c r="B7331" s="19">
        <f>DATE(表格1[[#This Row],[年]],表格1[[#This Row],[月]],1)</f>
        <v>45474</v>
      </c>
      <c r="C7331" s="2" t="str">
        <f>LEFT(表格1[[#This Row],[年月]],4)</f>
        <v>2024</v>
      </c>
      <c r="D7331" s="2" t="str">
        <f>RIGHT(表格1[[#This Row],[年月]],2)</f>
        <v>07</v>
      </c>
      <c r="E7331" s="5">
        <v>64000000</v>
      </c>
      <c r="F7331" s="2" t="str">
        <f>VLOOKUP(TEXT(表格1[[#This Row],[地區]],"00000000"),縣市代碼,2,0)</f>
        <v>高雄市</v>
      </c>
      <c r="G7331" s="2" t="s">
        <v>4</v>
      </c>
      <c r="H7331" s="13">
        <v>7457025</v>
      </c>
      <c r="I7331" s="14">
        <v>3753617784</v>
      </c>
      <c r="J7331" s="14">
        <f>表格1[[#This Row],[信用卡交易筆數]]/1000</f>
        <v>7457.0249999999996</v>
      </c>
      <c r="K7331" s="14">
        <f>表格1[[#This Row],[信用卡交易金額'[新臺幣']]]/1000</f>
        <v>3753617.784</v>
      </c>
      <c r="L7331" s="14">
        <f>表格1[[#This Row],[信用卡交易金額'[新臺幣']]]/1000000</f>
        <v>3753.617784</v>
      </c>
      <c r="M7331" s="14" t="str" cm="1">
        <f t="array" ref="M7331">_xlfn.TEXTJOIN("", TRUE, _xlfn.XLOOKUP(TRUE, VALUE(表格1[[#This Row],[年月]]) &lt;= VALUE($R$8:$R$12), $Q$8:$Q$12)) &amp; "年度"</f>
        <v>2024年度</v>
      </c>
    </row>
    <row r="7332" spans="1:13" x14ac:dyDescent="0.3">
      <c r="A7332" s="2">
        <v>202407</v>
      </c>
      <c r="B7332" s="19">
        <f>DATE(表格1[[#This Row],[年]],表格1[[#This Row],[月]],1)</f>
        <v>45474</v>
      </c>
      <c r="C7332" s="2" t="str">
        <f>LEFT(表格1[[#This Row],[年月]],4)</f>
        <v>2024</v>
      </c>
      <c r="D7332" s="2" t="str">
        <f>RIGHT(表格1[[#This Row],[年月]],2)</f>
        <v>07</v>
      </c>
      <c r="E7332" s="5">
        <v>64000000</v>
      </c>
      <c r="F7332" s="2" t="str">
        <f>VLOOKUP(TEXT(表格1[[#This Row],[地區]],"00000000"),縣市代碼,2,0)</f>
        <v>高雄市</v>
      </c>
      <c r="G7332" s="2" t="s">
        <v>5</v>
      </c>
      <c r="H7332" s="13">
        <v>430846</v>
      </c>
      <c r="I7332" s="14">
        <v>1105796448</v>
      </c>
      <c r="J7332" s="14">
        <f>表格1[[#This Row],[信用卡交易筆數]]/1000</f>
        <v>430.846</v>
      </c>
      <c r="K7332" s="14">
        <f>表格1[[#This Row],[信用卡交易金額'[新臺幣']]]/1000</f>
        <v>1105796.4480000001</v>
      </c>
      <c r="L7332" s="14">
        <f>表格1[[#This Row],[信用卡交易金額'[新臺幣']]]/1000000</f>
        <v>1105.7964480000001</v>
      </c>
      <c r="M7332" s="14" t="str" cm="1">
        <f t="array" ref="M7332">_xlfn.TEXTJOIN("", TRUE, _xlfn.XLOOKUP(TRUE, VALUE(表格1[[#This Row],[年月]]) &lt;= VALUE($R$8:$R$12), $Q$8:$Q$12)) &amp; "年度"</f>
        <v>2024年度</v>
      </c>
    </row>
    <row r="7333" spans="1:13" x14ac:dyDescent="0.3">
      <c r="A7333" s="2">
        <v>202407</v>
      </c>
      <c r="B7333" s="19">
        <f>DATE(表格1[[#This Row],[年]],表格1[[#This Row],[月]],1)</f>
        <v>45474</v>
      </c>
      <c r="C7333" s="2" t="str">
        <f>LEFT(表格1[[#This Row],[年月]],4)</f>
        <v>2024</v>
      </c>
      <c r="D7333" s="2" t="str">
        <f>RIGHT(表格1[[#This Row],[年月]],2)</f>
        <v>07</v>
      </c>
      <c r="E7333" s="5">
        <v>64000000</v>
      </c>
      <c r="F7333" s="2" t="str">
        <f>VLOOKUP(TEXT(表格1[[#This Row],[地區]],"00000000"),縣市代碼,2,0)</f>
        <v>高雄市</v>
      </c>
      <c r="G7333" s="2" t="s">
        <v>6</v>
      </c>
      <c r="H7333" s="13">
        <v>740133</v>
      </c>
      <c r="I7333" s="14">
        <v>2433086548</v>
      </c>
      <c r="J7333" s="14">
        <f>表格1[[#This Row],[信用卡交易筆數]]/1000</f>
        <v>740.13300000000004</v>
      </c>
      <c r="K7333" s="14">
        <f>表格1[[#This Row],[信用卡交易金額'[新臺幣']]]/1000</f>
        <v>2433086.548</v>
      </c>
      <c r="L7333" s="14">
        <f>表格1[[#This Row],[信用卡交易金額'[新臺幣']]]/1000000</f>
        <v>2433.0865480000002</v>
      </c>
      <c r="M7333" s="14" t="str" cm="1">
        <f t="array" ref="M7333">_xlfn.TEXTJOIN("", TRUE, _xlfn.XLOOKUP(TRUE, VALUE(表格1[[#This Row],[年月]]) &lt;= VALUE($R$8:$R$12), $Q$8:$Q$12)) &amp; "年度"</f>
        <v>2024年度</v>
      </c>
    </row>
    <row r="7334" spans="1:13" x14ac:dyDescent="0.3">
      <c r="A7334" s="2">
        <v>202407</v>
      </c>
      <c r="B7334" s="19">
        <f>DATE(表格1[[#This Row],[年]],表格1[[#This Row],[月]],1)</f>
        <v>45474</v>
      </c>
      <c r="C7334" s="2" t="str">
        <f>LEFT(表格1[[#This Row],[年月]],4)</f>
        <v>2024</v>
      </c>
      <c r="D7334" s="2" t="str">
        <f>RIGHT(表格1[[#This Row],[年月]],2)</f>
        <v>07</v>
      </c>
      <c r="E7334" s="5">
        <v>64000000</v>
      </c>
      <c r="F7334" s="2" t="str">
        <f>VLOOKUP(TEXT(表格1[[#This Row],[地區]],"00000000"),縣市代碼,2,0)</f>
        <v>高雄市</v>
      </c>
      <c r="G7334" s="2" t="s">
        <v>7</v>
      </c>
      <c r="H7334" s="13">
        <v>3709122</v>
      </c>
      <c r="I7334" s="14">
        <v>4124699688</v>
      </c>
      <c r="J7334" s="14">
        <f>表格1[[#This Row],[信用卡交易筆數]]/1000</f>
        <v>3709.1219999999998</v>
      </c>
      <c r="K7334" s="14">
        <f>表格1[[#This Row],[信用卡交易金額'[新臺幣']]]/1000</f>
        <v>4124699.6880000001</v>
      </c>
      <c r="L7334" s="14">
        <f>表格1[[#This Row],[信用卡交易金額'[新臺幣']]]/1000000</f>
        <v>4124.6996879999997</v>
      </c>
      <c r="M7334" s="14" t="str" cm="1">
        <f t="array" ref="M7334">_xlfn.TEXTJOIN("", TRUE, _xlfn.XLOOKUP(TRUE, VALUE(表格1[[#This Row],[年月]]) &lt;= VALUE($R$8:$R$12), $Q$8:$Q$12)) &amp; "年度"</f>
        <v>2024年度</v>
      </c>
    </row>
    <row r="7335" spans="1:13" x14ac:dyDescent="0.3">
      <c r="A7335" s="2">
        <v>202407</v>
      </c>
      <c r="B7335" s="19">
        <f>DATE(表格1[[#This Row],[年]],表格1[[#This Row],[月]],1)</f>
        <v>45474</v>
      </c>
      <c r="C7335" s="2" t="str">
        <f>LEFT(表格1[[#This Row],[年月]],4)</f>
        <v>2024</v>
      </c>
      <c r="D7335" s="2" t="str">
        <f>RIGHT(表格1[[#This Row],[年月]],2)</f>
        <v>07</v>
      </c>
      <c r="E7335" s="5">
        <v>64000000</v>
      </c>
      <c r="F7335" s="2" t="str">
        <f>VLOOKUP(TEXT(表格1[[#This Row],[地區]],"00000000"),縣市代碼,2,0)</f>
        <v>高雄市</v>
      </c>
      <c r="G7335" s="2" t="s">
        <v>8</v>
      </c>
      <c r="H7335" s="13">
        <v>2724532</v>
      </c>
      <c r="I7335" s="14">
        <v>5179314916</v>
      </c>
      <c r="J7335" s="14">
        <f>表格1[[#This Row],[信用卡交易筆數]]/1000</f>
        <v>2724.5320000000002</v>
      </c>
      <c r="K7335" s="14">
        <f>表格1[[#This Row],[信用卡交易金額'[新臺幣']]]/1000</f>
        <v>5179314.9160000002</v>
      </c>
      <c r="L7335" s="14">
        <f>表格1[[#This Row],[信用卡交易金額'[新臺幣']]]/1000000</f>
        <v>5179.3149160000003</v>
      </c>
      <c r="M7335" s="14" t="str" cm="1">
        <f t="array" ref="M7335">_xlfn.TEXTJOIN("", TRUE, _xlfn.XLOOKUP(TRUE, VALUE(表格1[[#This Row],[年月]]) &lt;= VALUE($R$8:$R$12), $Q$8:$Q$12)) &amp; "年度"</f>
        <v>2024年度</v>
      </c>
    </row>
    <row r="7336" spans="1:13" x14ac:dyDescent="0.3">
      <c r="A7336" s="2">
        <v>202407</v>
      </c>
      <c r="B7336" s="19">
        <f>DATE(表格1[[#This Row],[年]],表格1[[#This Row],[月]],1)</f>
        <v>45474</v>
      </c>
      <c r="C7336" s="2" t="str">
        <f>LEFT(表格1[[#This Row],[年月]],4)</f>
        <v>2024</v>
      </c>
      <c r="D7336" s="2" t="str">
        <f>RIGHT(表格1[[#This Row],[年月]],2)</f>
        <v>07</v>
      </c>
      <c r="E7336" s="5">
        <v>64000000</v>
      </c>
      <c r="F7336" s="2" t="str">
        <f>VLOOKUP(TEXT(表格1[[#This Row],[地區]],"00000000"),縣市代碼,2,0)</f>
        <v>高雄市</v>
      </c>
      <c r="G7336" s="2" t="s">
        <v>9</v>
      </c>
      <c r="H7336" s="13">
        <v>6529421</v>
      </c>
      <c r="I7336" s="14">
        <v>8180722360</v>
      </c>
      <c r="J7336" s="14">
        <f>表格1[[#This Row],[信用卡交易筆數]]/1000</f>
        <v>6529.4210000000003</v>
      </c>
      <c r="K7336" s="14">
        <f>表格1[[#This Row],[信用卡交易金額'[新臺幣']]]/1000</f>
        <v>8180722.3600000003</v>
      </c>
      <c r="L7336" s="14">
        <f>表格1[[#This Row],[信用卡交易金額'[新臺幣']]]/1000000</f>
        <v>8180.7223599999998</v>
      </c>
      <c r="M7336" s="14" t="str" cm="1">
        <f t="array" ref="M7336">_xlfn.TEXTJOIN("", TRUE, _xlfn.XLOOKUP(TRUE, VALUE(表格1[[#This Row],[年月]]) &lt;= VALUE($R$8:$R$12), $Q$8:$Q$12)) &amp; "年度"</f>
        <v>2024年度</v>
      </c>
    </row>
    <row r="7337" spans="1:13" x14ac:dyDescent="0.3">
      <c r="A7337" s="2">
        <v>202407</v>
      </c>
      <c r="B7337" s="19">
        <f>DATE(表格1[[#This Row],[年]],表格1[[#This Row],[月]],1)</f>
        <v>45474</v>
      </c>
      <c r="C7337" s="2" t="str">
        <f>LEFT(表格1[[#This Row],[年月]],4)</f>
        <v>2024</v>
      </c>
      <c r="D7337" s="2" t="str">
        <f>RIGHT(表格1[[#This Row],[年月]],2)</f>
        <v>07</v>
      </c>
      <c r="E7337" s="5">
        <v>64000000</v>
      </c>
      <c r="F7337" s="2" t="str">
        <f>VLOOKUP(TEXT(表格1[[#This Row],[地區]],"00000000"),縣市代碼,2,0)</f>
        <v>高雄市</v>
      </c>
      <c r="G7337" s="2" t="s">
        <v>10</v>
      </c>
      <c r="H7337" s="13">
        <v>3316654</v>
      </c>
      <c r="I7337" s="14">
        <v>10278393301</v>
      </c>
      <c r="J7337" s="14">
        <f>表格1[[#This Row],[信用卡交易筆數]]/1000</f>
        <v>3316.654</v>
      </c>
      <c r="K7337" s="14">
        <f>表格1[[#This Row],[信用卡交易金額'[新臺幣']]]/1000</f>
        <v>10278393.301000001</v>
      </c>
      <c r="L7337" s="14">
        <f>表格1[[#This Row],[信用卡交易金額'[新臺幣']]]/1000000</f>
        <v>10278.393301</v>
      </c>
      <c r="M7337" s="14" t="str" cm="1">
        <f t="array" ref="M7337">_xlfn.TEXTJOIN("", TRUE, _xlfn.XLOOKUP(TRUE, VALUE(表格1[[#This Row],[年月]]) &lt;= VALUE($R$8:$R$12), $Q$8:$Q$12)) &amp; "年度"</f>
        <v>2024年度</v>
      </c>
    </row>
    <row r="7338" spans="1:13" x14ac:dyDescent="0.3">
      <c r="A7338" s="2">
        <v>202407</v>
      </c>
      <c r="B7338" s="19">
        <f>DATE(表格1[[#This Row],[年]],表格1[[#This Row],[月]],1)</f>
        <v>45474</v>
      </c>
      <c r="C7338" s="2" t="str">
        <f>LEFT(表格1[[#This Row],[年月]],4)</f>
        <v>2024</v>
      </c>
      <c r="D7338" s="2" t="str">
        <f>RIGHT(表格1[[#This Row],[年月]],2)</f>
        <v>07</v>
      </c>
      <c r="E7338" s="5">
        <v>10013000</v>
      </c>
      <c r="F7338" s="2" t="str">
        <f>VLOOKUP(TEXT(表格1[[#This Row],[地區]],"00000000"),縣市代碼,2,0)</f>
        <v>屏東縣</v>
      </c>
      <c r="G7338" s="2" t="s">
        <v>4</v>
      </c>
      <c r="H7338" s="13">
        <v>1103643</v>
      </c>
      <c r="I7338" s="14">
        <v>528371151</v>
      </c>
      <c r="J7338" s="14">
        <f>表格1[[#This Row],[信用卡交易筆數]]/1000</f>
        <v>1103.643</v>
      </c>
      <c r="K7338" s="14">
        <f>表格1[[#This Row],[信用卡交易金額'[新臺幣']]]/1000</f>
        <v>528371.15099999995</v>
      </c>
      <c r="L7338" s="14">
        <f>表格1[[#This Row],[信用卡交易金額'[新臺幣']]]/1000000</f>
        <v>528.37115100000005</v>
      </c>
      <c r="M7338" s="14" t="str" cm="1">
        <f t="array" ref="M7338">_xlfn.TEXTJOIN("", TRUE, _xlfn.XLOOKUP(TRUE, VALUE(表格1[[#This Row],[年月]]) &lt;= VALUE($R$8:$R$12), $Q$8:$Q$12)) &amp; "年度"</f>
        <v>2024年度</v>
      </c>
    </row>
    <row r="7339" spans="1:13" x14ac:dyDescent="0.3">
      <c r="A7339" s="2">
        <v>202407</v>
      </c>
      <c r="B7339" s="19">
        <f>DATE(表格1[[#This Row],[年]],表格1[[#This Row],[月]],1)</f>
        <v>45474</v>
      </c>
      <c r="C7339" s="2" t="str">
        <f>LEFT(表格1[[#This Row],[年月]],4)</f>
        <v>2024</v>
      </c>
      <c r="D7339" s="2" t="str">
        <f>RIGHT(表格1[[#This Row],[年月]],2)</f>
        <v>07</v>
      </c>
      <c r="E7339" s="5">
        <v>10013000</v>
      </c>
      <c r="F7339" s="2" t="str">
        <f>VLOOKUP(TEXT(表格1[[#This Row],[地區]],"00000000"),縣市代碼,2,0)</f>
        <v>屏東縣</v>
      </c>
      <c r="G7339" s="2" t="s">
        <v>5</v>
      </c>
      <c r="H7339" s="13">
        <v>76621</v>
      </c>
      <c r="I7339" s="14">
        <v>172688292</v>
      </c>
      <c r="J7339" s="14">
        <f>表格1[[#This Row],[信用卡交易筆數]]/1000</f>
        <v>76.620999999999995</v>
      </c>
      <c r="K7339" s="14">
        <f>表格1[[#This Row],[信用卡交易金額'[新臺幣']]]/1000</f>
        <v>172688.29199999999</v>
      </c>
      <c r="L7339" s="14">
        <f>表格1[[#This Row],[信用卡交易金額'[新臺幣']]]/1000000</f>
        <v>172.68829199999999</v>
      </c>
      <c r="M7339" s="14" t="str" cm="1">
        <f t="array" ref="M7339">_xlfn.TEXTJOIN("", TRUE, _xlfn.XLOOKUP(TRUE, VALUE(表格1[[#This Row],[年月]]) &lt;= VALUE($R$8:$R$12), $Q$8:$Q$12)) &amp; "年度"</f>
        <v>2024年度</v>
      </c>
    </row>
    <row r="7340" spans="1:13" x14ac:dyDescent="0.3">
      <c r="A7340" s="2">
        <v>202407</v>
      </c>
      <c r="B7340" s="19">
        <f>DATE(表格1[[#This Row],[年]],表格1[[#This Row],[月]],1)</f>
        <v>45474</v>
      </c>
      <c r="C7340" s="2" t="str">
        <f>LEFT(表格1[[#This Row],[年月]],4)</f>
        <v>2024</v>
      </c>
      <c r="D7340" s="2" t="str">
        <f>RIGHT(表格1[[#This Row],[年月]],2)</f>
        <v>07</v>
      </c>
      <c r="E7340" s="5">
        <v>10013000</v>
      </c>
      <c r="F7340" s="2" t="str">
        <f>VLOOKUP(TEXT(表格1[[#This Row],[地區]],"00000000"),縣市代碼,2,0)</f>
        <v>屏東縣</v>
      </c>
      <c r="G7340" s="2" t="s">
        <v>6</v>
      </c>
      <c r="H7340" s="13">
        <v>125607</v>
      </c>
      <c r="I7340" s="14">
        <v>385342743</v>
      </c>
      <c r="J7340" s="14">
        <f>表格1[[#This Row],[信用卡交易筆數]]/1000</f>
        <v>125.607</v>
      </c>
      <c r="K7340" s="14">
        <f>表格1[[#This Row],[信用卡交易金額'[新臺幣']]]/1000</f>
        <v>385342.74300000002</v>
      </c>
      <c r="L7340" s="14">
        <f>表格1[[#This Row],[信用卡交易金額'[新臺幣']]]/1000000</f>
        <v>385.34274299999998</v>
      </c>
      <c r="M7340" s="14" t="str" cm="1">
        <f t="array" ref="M7340">_xlfn.TEXTJOIN("", TRUE, _xlfn.XLOOKUP(TRUE, VALUE(表格1[[#This Row],[年月]]) &lt;= VALUE($R$8:$R$12), $Q$8:$Q$12)) &amp; "年度"</f>
        <v>2024年度</v>
      </c>
    </row>
    <row r="7341" spans="1:13" x14ac:dyDescent="0.3">
      <c r="A7341" s="2">
        <v>202407</v>
      </c>
      <c r="B7341" s="19">
        <f>DATE(表格1[[#This Row],[年]],表格1[[#This Row],[月]],1)</f>
        <v>45474</v>
      </c>
      <c r="C7341" s="2" t="str">
        <f>LEFT(表格1[[#This Row],[年月]],4)</f>
        <v>2024</v>
      </c>
      <c r="D7341" s="2" t="str">
        <f>RIGHT(表格1[[#This Row],[年月]],2)</f>
        <v>07</v>
      </c>
      <c r="E7341" s="5">
        <v>10013000</v>
      </c>
      <c r="F7341" s="2" t="str">
        <f>VLOOKUP(TEXT(表格1[[#This Row],[地區]],"00000000"),縣市代碼,2,0)</f>
        <v>屏東縣</v>
      </c>
      <c r="G7341" s="2" t="s">
        <v>7</v>
      </c>
      <c r="H7341" s="13">
        <v>737633</v>
      </c>
      <c r="I7341" s="14">
        <v>768146355</v>
      </c>
      <c r="J7341" s="14">
        <f>表格1[[#This Row],[信用卡交易筆數]]/1000</f>
        <v>737.63300000000004</v>
      </c>
      <c r="K7341" s="14">
        <f>表格1[[#This Row],[信用卡交易金額'[新臺幣']]]/1000</f>
        <v>768146.35499999998</v>
      </c>
      <c r="L7341" s="14">
        <f>表格1[[#This Row],[信用卡交易金額'[新臺幣']]]/1000000</f>
        <v>768.14635499999997</v>
      </c>
      <c r="M7341" s="14" t="str" cm="1">
        <f t="array" ref="M7341">_xlfn.TEXTJOIN("", TRUE, _xlfn.XLOOKUP(TRUE, VALUE(表格1[[#This Row],[年月]]) &lt;= VALUE($R$8:$R$12), $Q$8:$Q$12)) &amp; "年度"</f>
        <v>2024年度</v>
      </c>
    </row>
    <row r="7342" spans="1:13" x14ac:dyDescent="0.3">
      <c r="A7342" s="2">
        <v>202407</v>
      </c>
      <c r="B7342" s="19">
        <f>DATE(表格1[[#This Row],[年]],表格1[[#This Row],[月]],1)</f>
        <v>45474</v>
      </c>
      <c r="C7342" s="2" t="str">
        <f>LEFT(表格1[[#This Row],[年月]],4)</f>
        <v>2024</v>
      </c>
      <c r="D7342" s="2" t="str">
        <f>RIGHT(表格1[[#This Row],[年月]],2)</f>
        <v>07</v>
      </c>
      <c r="E7342" s="5">
        <v>10013000</v>
      </c>
      <c r="F7342" s="2" t="str">
        <f>VLOOKUP(TEXT(表格1[[#This Row],[地區]],"00000000"),縣市代碼,2,0)</f>
        <v>屏東縣</v>
      </c>
      <c r="G7342" s="2" t="s">
        <v>8</v>
      </c>
      <c r="H7342" s="13">
        <v>483910</v>
      </c>
      <c r="I7342" s="14">
        <v>801677174</v>
      </c>
      <c r="J7342" s="14">
        <f>表格1[[#This Row],[信用卡交易筆數]]/1000</f>
        <v>483.91</v>
      </c>
      <c r="K7342" s="14">
        <f>表格1[[#This Row],[信用卡交易金額'[新臺幣']]]/1000</f>
        <v>801677.174</v>
      </c>
      <c r="L7342" s="14">
        <f>表格1[[#This Row],[信用卡交易金額'[新臺幣']]]/1000000</f>
        <v>801.67717400000004</v>
      </c>
      <c r="M7342" s="14" t="str" cm="1">
        <f t="array" ref="M7342">_xlfn.TEXTJOIN("", TRUE, _xlfn.XLOOKUP(TRUE, VALUE(表格1[[#This Row],[年月]]) &lt;= VALUE($R$8:$R$12), $Q$8:$Q$12)) &amp; "年度"</f>
        <v>2024年度</v>
      </c>
    </row>
    <row r="7343" spans="1:13" x14ac:dyDescent="0.3">
      <c r="A7343" s="2">
        <v>202407</v>
      </c>
      <c r="B7343" s="19">
        <f>DATE(表格1[[#This Row],[年]],表格1[[#This Row],[月]],1)</f>
        <v>45474</v>
      </c>
      <c r="C7343" s="2" t="str">
        <f>LEFT(表格1[[#This Row],[年月]],4)</f>
        <v>2024</v>
      </c>
      <c r="D7343" s="2" t="str">
        <f>RIGHT(表格1[[#This Row],[年月]],2)</f>
        <v>07</v>
      </c>
      <c r="E7343" s="5">
        <v>10013000</v>
      </c>
      <c r="F7343" s="2" t="str">
        <f>VLOOKUP(TEXT(表格1[[#This Row],[地區]],"00000000"),縣市代碼,2,0)</f>
        <v>屏東縣</v>
      </c>
      <c r="G7343" s="2" t="s">
        <v>9</v>
      </c>
      <c r="H7343" s="13">
        <v>1034175</v>
      </c>
      <c r="I7343" s="14">
        <v>1232916130</v>
      </c>
      <c r="J7343" s="14">
        <f>表格1[[#This Row],[信用卡交易筆數]]/1000</f>
        <v>1034.175</v>
      </c>
      <c r="K7343" s="14">
        <f>表格1[[#This Row],[信用卡交易金額'[新臺幣']]]/1000</f>
        <v>1232916.1299999999</v>
      </c>
      <c r="L7343" s="14">
        <f>表格1[[#This Row],[信用卡交易金額'[新臺幣']]]/1000000</f>
        <v>1232.9161300000001</v>
      </c>
      <c r="M7343" s="14" t="str" cm="1">
        <f t="array" ref="M7343">_xlfn.TEXTJOIN("", TRUE, _xlfn.XLOOKUP(TRUE, VALUE(表格1[[#This Row],[年月]]) &lt;= VALUE($R$8:$R$12), $Q$8:$Q$12)) &amp; "年度"</f>
        <v>2024年度</v>
      </c>
    </row>
    <row r="7344" spans="1:13" x14ac:dyDescent="0.3">
      <c r="A7344" s="2">
        <v>202407</v>
      </c>
      <c r="B7344" s="19">
        <f>DATE(表格1[[#This Row],[年]],表格1[[#This Row],[月]],1)</f>
        <v>45474</v>
      </c>
      <c r="C7344" s="2" t="str">
        <f>LEFT(表格1[[#This Row],[年月]],4)</f>
        <v>2024</v>
      </c>
      <c r="D7344" s="2" t="str">
        <f>RIGHT(表格1[[#This Row],[年月]],2)</f>
        <v>07</v>
      </c>
      <c r="E7344" s="5">
        <v>10013000</v>
      </c>
      <c r="F7344" s="2" t="str">
        <f>VLOOKUP(TEXT(表格1[[#This Row],[地區]],"00000000"),縣市代碼,2,0)</f>
        <v>屏東縣</v>
      </c>
      <c r="G7344" s="2" t="s">
        <v>10</v>
      </c>
      <c r="H7344" s="13">
        <v>629211</v>
      </c>
      <c r="I7344" s="14">
        <v>1976119064</v>
      </c>
      <c r="J7344" s="14">
        <f>表格1[[#This Row],[信用卡交易筆數]]/1000</f>
        <v>629.21100000000001</v>
      </c>
      <c r="K7344" s="14">
        <f>表格1[[#This Row],[信用卡交易金額'[新臺幣']]]/1000</f>
        <v>1976119.064</v>
      </c>
      <c r="L7344" s="14">
        <f>表格1[[#This Row],[信用卡交易金額'[新臺幣']]]/1000000</f>
        <v>1976.119064</v>
      </c>
      <c r="M7344" s="14" t="str" cm="1">
        <f t="array" ref="M7344">_xlfn.TEXTJOIN("", TRUE, _xlfn.XLOOKUP(TRUE, VALUE(表格1[[#This Row],[年月]]) &lt;= VALUE($R$8:$R$12), $Q$8:$Q$12)) &amp; "年度"</f>
        <v>2024年度</v>
      </c>
    </row>
    <row r="7345" spans="1:13" x14ac:dyDescent="0.3">
      <c r="A7345" s="2">
        <v>202407</v>
      </c>
      <c r="B7345" s="19">
        <f>DATE(表格1[[#This Row],[年]],表格1[[#This Row],[月]],1)</f>
        <v>45474</v>
      </c>
      <c r="C7345" s="2" t="str">
        <f>LEFT(表格1[[#This Row],[年月]],4)</f>
        <v>2024</v>
      </c>
      <c r="D7345" s="2" t="str">
        <f>RIGHT(表格1[[#This Row],[年月]],2)</f>
        <v>07</v>
      </c>
      <c r="E7345" s="5">
        <v>10017000</v>
      </c>
      <c r="F7345" s="2" t="str">
        <f>VLOOKUP(TEXT(表格1[[#This Row],[地區]],"00000000"),縣市代碼,2,0)</f>
        <v>基隆市</v>
      </c>
      <c r="G7345" s="2" t="s">
        <v>4</v>
      </c>
      <c r="H7345" s="13">
        <v>1012887</v>
      </c>
      <c r="I7345" s="14">
        <v>460805140</v>
      </c>
      <c r="J7345" s="14">
        <f>表格1[[#This Row],[信用卡交易筆數]]/1000</f>
        <v>1012.8869999999999</v>
      </c>
      <c r="K7345" s="14">
        <f>表格1[[#This Row],[信用卡交易金額'[新臺幣']]]/1000</f>
        <v>460805.14</v>
      </c>
      <c r="L7345" s="14">
        <f>表格1[[#This Row],[信用卡交易金額'[新臺幣']]]/1000000</f>
        <v>460.80513999999999</v>
      </c>
      <c r="M7345" s="14" t="str" cm="1">
        <f t="array" ref="M7345">_xlfn.TEXTJOIN("", TRUE, _xlfn.XLOOKUP(TRUE, VALUE(表格1[[#This Row],[年月]]) &lt;= VALUE($R$8:$R$12), $Q$8:$Q$12)) &amp; "年度"</f>
        <v>2024年度</v>
      </c>
    </row>
    <row r="7346" spans="1:13" x14ac:dyDescent="0.3">
      <c r="A7346" s="2">
        <v>202407</v>
      </c>
      <c r="B7346" s="19">
        <f>DATE(表格1[[#This Row],[年]],表格1[[#This Row],[月]],1)</f>
        <v>45474</v>
      </c>
      <c r="C7346" s="2" t="str">
        <f>LEFT(表格1[[#This Row],[年月]],4)</f>
        <v>2024</v>
      </c>
      <c r="D7346" s="2" t="str">
        <f>RIGHT(表格1[[#This Row],[年月]],2)</f>
        <v>07</v>
      </c>
      <c r="E7346" s="5">
        <v>10017000</v>
      </c>
      <c r="F7346" s="2" t="str">
        <f>VLOOKUP(TEXT(表格1[[#This Row],[地區]],"00000000"),縣市代碼,2,0)</f>
        <v>基隆市</v>
      </c>
      <c r="G7346" s="2" t="s">
        <v>5</v>
      </c>
      <c r="H7346" s="13">
        <v>67333</v>
      </c>
      <c r="I7346" s="14">
        <v>153407886</v>
      </c>
      <c r="J7346" s="14">
        <f>表格1[[#This Row],[信用卡交易筆數]]/1000</f>
        <v>67.332999999999998</v>
      </c>
      <c r="K7346" s="14">
        <f>表格1[[#This Row],[信用卡交易金額'[新臺幣']]]/1000</f>
        <v>153407.886</v>
      </c>
      <c r="L7346" s="14">
        <f>表格1[[#This Row],[信用卡交易金額'[新臺幣']]]/1000000</f>
        <v>153.40788599999999</v>
      </c>
      <c r="M7346" s="14" t="str" cm="1">
        <f t="array" ref="M7346">_xlfn.TEXTJOIN("", TRUE, _xlfn.XLOOKUP(TRUE, VALUE(表格1[[#This Row],[年月]]) &lt;= VALUE($R$8:$R$12), $Q$8:$Q$12)) &amp; "年度"</f>
        <v>2024年度</v>
      </c>
    </row>
    <row r="7347" spans="1:13" x14ac:dyDescent="0.3">
      <c r="A7347" s="2">
        <v>202407</v>
      </c>
      <c r="B7347" s="19">
        <f>DATE(表格1[[#This Row],[年]],表格1[[#This Row],[月]],1)</f>
        <v>45474</v>
      </c>
      <c r="C7347" s="2" t="str">
        <f>LEFT(表格1[[#This Row],[年月]],4)</f>
        <v>2024</v>
      </c>
      <c r="D7347" s="2" t="str">
        <f>RIGHT(表格1[[#This Row],[年月]],2)</f>
        <v>07</v>
      </c>
      <c r="E7347" s="5">
        <v>10017000</v>
      </c>
      <c r="F7347" s="2" t="str">
        <f>VLOOKUP(TEXT(表格1[[#This Row],[地區]],"00000000"),縣市代碼,2,0)</f>
        <v>基隆市</v>
      </c>
      <c r="G7347" s="2" t="s">
        <v>6</v>
      </c>
      <c r="H7347" s="13">
        <v>83679</v>
      </c>
      <c r="I7347" s="14">
        <v>272354600</v>
      </c>
      <c r="J7347" s="14">
        <f>表格1[[#This Row],[信用卡交易筆數]]/1000</f>
        <v>83.679000000000002</v>
      </c>
      <c r="K7347" s="14">
        <f>表格1[[#This Row],[信用卡交易金額'[新臺幣']]]/1000</f>
        <v>272354.59999999998</v>
      </c>
      <c r="L7347" s="14">
        <f>表格1[[#This Row],[信用卡交易金額'[新臺幣']]]/1000000</f>
        <v>272.3546</v>
      </c>
      <c r="M7347" s="14" t="str" cm="1">
        <f t="array" ref="M7347">_xlfn.TEXTJOIN("", TRUE, _xlfn.XLOOKUP(TRUE, VALUE(表格1[[#This Row],[年月]]) &lt;= VALUE($R$8:$R$12), $Q$8:$Q$12)) &amp; "年度"</f>
        <v>2024年度</v>
      </c>
    </row>
    <row r="7348" spans="1:13" x14ac:dyDescent="0.3">
      <c r="A7348" s="2">
        <v>202407</v>
      </c>
      <c r="B7348" s="19">
        <f>DATE(表格1[[#This Row],[年]],表格1[[#This Row],[月]],1)</f>
        <v>45474</v>
      </c>
      <c r="C7348" s="2" t="str">
        <f>LEFT(表格1[[#This Row],[年月]],4)</f>
        <v>2024</v>
      </c>
      <c r="D7348" s="2" t="str">
        <f>RIGHT(表格1[[#This Row],[年月]],2)</f>
        <v>07</v>
      </c>
      <c r="E7348" s="5">
        <v>10017000</v>
      </c>
      <c r="F7348" s="2" t="str">
        <f>VLOOKUP(TEXT(表格1[[#This Row],[地區]],"00000000"),縣市代碼,2,0)</f>
        <v>基隆市</v>
      </c>
      <c r="G7348" s="2" t="s">
        <v>7</v>
      </c>
      <c r="H7348" s="13">
        <v>500499</v>
      </c>
      <c r="I7348" s="14">
        <v>489629261</v>
      </c>
      <c r="J7348" s="14">
        <f>表格1[[#This Row],[信用卡交易筆數]]/1000</f>
        <v>500.49900000000002</v>
      </c>
      <c r="K7348" s="14">
        <f>表格1[[#This Row],[信用卡交易金額'[新臺幣']]]/1000</f>
        <v>489629.261</v>
      </c>
      <c r="L7348" s="14">
        <f>表格1[[#This Row],[信用卡交易金額'[新臺幣']]]/1000000</f>
        <v>489.62926099999999</v>
      </c>
      <c r="M7348" s="14" t="str" cm="1">
        <f t="array" ref="M7348">_xlfn.TEXTJOIN("", TRUE, _xlfn.XLOOKUP(TRUE, VALUE(表格1[[#This Row],[年月]]) &lt;= VALUE($R$8:$R$12), $Q$8:$Q$12)) &amp; "年度"</f>
        <v>2024年度</v>
      </c>
    </row>
    <row r="7349" spans="1:13" x14ac:dyDescent="0.3">
      <c r="A7349" s="2">
        <v>202407</v>
      </c>
      <c r="B7349" s="19">
        <f>DATE(表格1[[#This Row],[年]],表格1[[#This Row],[月]],1)</f>
        <v>45474</v>
      </c>
      <c r="C7349" s="2" t="str">
        <f>LEFT(表格1[[#This Row],[年月]],4)</f>
        <v>2024</v>
      </c>
      <c r="D7349" s="2" t="str">
        <f>RIGHT(表格1[[#This Row],[年月]],2)</f>
        <v>07</v>
      </c>
      <c r="E7349" s="5">
        <v>10017000</v>
      </c>
      <c r="F7349" s="2" t="str">
        <f>VLOOKUP(TEXT(表格1[[#This Row],[地區]],"00000000"),縣市代碼,2,0)</f>
        <v>基隆市</v>
      </c>
      <c r="G7349" s="2" t="s">
        <v>8</v>
      </c>
      <c r="H7349" s="13">
        <v>388976</v>
      </c>
      <c r="I7349" s="14">
        <v>682166406</v>
      </c>
      <c r="J7349" s="14">
        <f>表格1[[#This Row],[信用卡交易筆數]]/1000</f>
        <v>388.976</v>
      </c>
      <c r="K7349" s="14">
        <f>表格1[[#This Row],[信用卡交易金額'[新臺幣']]]/1000</f>
        <v>682166.40599999996</v>
      </c>
      <c r="L7349" s="14">
        <f>表格1[[#This Row],[信用卡交易金額'[新臺幣']]]/1000000</f>
        <v>682.16640600000005</v>
      </c>
      <c r="M7349" s="14" t="str" cm="1">
        <f t="array" ref="M7349">_xlfn.TEXTJOIN("", TRUE, _xlfn.XLOOKUP(TRUE, VALUE(表格1[[#This Row],[年月]]) &lt;= VALUE($R$8:$R$12), $Q$8:$Q$12)) &amp; "年度"</f>
        <v>2024年度</v>
      </c>
    </row>
    <row r="7350" spans="1:13" x14ac:dyDescent="0.3">
      <c r="A7350" s="2">
        <v>202407</v>
      </c>
      <c r="B7350" s="19">
        <f>DATE(表格1[[#This Row],[年]],表格1[[#This Row],[月]],1)</f>
        <v>45474</v>
      </c>
      <c r="C7350" s="2" t="str">
        <f>LEFT(表格1[[#This Row],[年月]],4)</f>
        <v>2024</v>
      </c>
      <c r="D7350" s="2" t="str">
        <f>RIGHT(表格1[[#This Row],[年月]],2)</f>
        <v>07</v>
      </c>
      <c r="E7350" s="5">
        <v>10017000</v>
      </c>
      <c r="F7350" s="2" t="str">
        <f>VLOOKUP(TEXT(表格1[[#This Row],[地區]],"00000000"),縣市代碼,2,0)</f>
        <v>基隆市</v>
      </c>
      <c r="G7350" s="2" t="s">
        <v>9</v>
      </c>
      <c r="H7350" s="13">
        <v>873640</v>
      </c>
      <c r="I7350" s="14">
        <v>932509712</v>
      </c>
      <c r="J7350" s="14">
        <f>表格1[[#This Row],[信用卡交易筆數]]/1000</f>
        <v>873.64</v>
      </c>
      <c r="K7350" s="14">
        <f>表格1[[#This Row],[信用卡交易金額'[新臺幣']]]/1000</f>
        <v>932509.71200000006</v>
      </c>
      <c r="L7350" s="14">
        <f>表格1[[#This Row],[信用卡交易金額'[新臺幣']]]/1000000</f>
        <v>932.50971200000004</v>
      </c>
      <c r="M7350" s="14" t="str" cm="1">
        <f t="array" ref="M7350">_xlfn.TEXTJOIN("", TRUE, _xlfn.XLOOKUP(TRUE, VALUE(表格1[[#This Row],[年月]]) &lt;= VALUE($R$8:$R$12), $Q$8:$Q$12)) &amp; "年度"</f>
        <v>2024年度</v>
      </c>
    </row>
    <row r="7351" spans="1:13" x14ac:dyDescent="0.3">
      <c r="A7351" s="2">
        <v>202407</v>
      </c>
      <c r="B7351" s="19">
        <f>DATE(表格1[[#This Row],[年]],表格1[[#This Row],[月]],1)</f>
        <v>45474</v>
      </c>
      <c r="C7351" s="2" t="str">
        <f>LEFT(表格1[[#This Row],[年月]],4)</f>
        <v>2024</v>
      </c>
      <c r="D7351" s="2" t="str">
        <f>RIGHT(表格1[[#This Row],[年月]],2)</f>
        <v>07</v>
      </c>
      <c r="E7351" s="5">
        <v>10017000</v>
      </c>
      <c r="F7351" s="2" t="str">
        <f>VLOOKUP(TEXT(表格1[[#This Row],[地區]],"00000000"),縣市代碼,2,0)</f>
        <v>基隆市</v>
      </c>
      <c r="G7351" s="2" t="s">
        <v>10</v>
      </c>
      <c r="H7351" s="13">
        <v>494484</v>
      </c>
      <c r="I7351" s="14">
        <v>1298348049</v>
      </c>
      <c r="J7351" s="14">
        <f>表格1[[#This Row],[信用卡交易筆數]]/1000</f>
        <v>494.48399999999998</v>
      </c>
      <c r="K7351" s="14">
        <f>表格1[[#This Row],[信用卡交易金額'[新臺幣']]]/1000</f>
        <v>1298348.0490000001</v>
      </c>
      <c r="L7351" s="14">
        <f>表格1[[#This Row],[信用卡交易金額'[新臺幣']]]/1000000</f>
        <v>1298.3480489999999</v>
      </c>
      <c r="M7351" s="14" t="str" cm="1">
        <f t="array" ref="M7351">_xlfn.TEXTJOIN("", TRUE, _xlfn.XLOOKUP(TRUE, VALUE(表格1[[#This Row],[年月]]) &lt;= VALUE($R$8:$R$12), $Q$8:$Q$12)) &amp; "年度"</f>
        <v>2024年度</v>
      </c>
    </row>
    <row r="7352" spans="1:13" x14ac:dyDescent="0.3">
      <c r="A7352" s="2">
        <v>202407</v>
      </c>
      <c r="B7352" s="19">
        <f>DATE(表格1[[#This Row],[年]],表格1[[#This Row],[月]],1)</f>
        <v>45474</v>
      </c>
      <c r="C7352" s="2" t="str">
        <f>LEFT(表格1[[#This Row],[年月]],4)</f>
        <v>2024</v>
      </c>
      <c r="D7352" s="2" t="str">
        <f>RIGHT(表格1[[#This Row],[年月]],2)</f>
        <v>07</v>
      </c>
      <c r="E7352" s="5">
        <v>10002000</v>
      </c>
      <c r="F7352" s="2" t="str">
        <f>VLOOKUP(TEXT(表格1[[#This Row],[地區]],"00000000"),縣市代碼,2,0)</f>
        <v>宜蘭縣</v>
      </c>
      <c r="G7352" s="2" t="s">
        <v>4</v>
      </c>
      <c r="H7352" s="13">
        <v>843115</v>
      </c>
      <c r="I7352" s="14">
        <v>369770544</v>
      </c>
      <c r="J7352" s="14">
        <f>表格1[[#This Row],[信用卡交易筆數]]/1000</f>
        <v>843.11500000000001</v>
      </c>
      <c r="K7352" s="14">
        <f>表格1[[#This Row],[信用卡交易金額'[新臺幣']]]/1000</f>
        <v>369770.54399999999</v>
      </c>
      <c r="L7352" s="14">
        <f>表格1[[#This Row],[信用卡交易金額'[新臺幣']]]/1000000</f>
        <v>369.77054399999997</v>
      </c>
      <c r="M7352" s="14" t="str" cm="1">
        <f t="array" ref="M7352">_xlfn.TEXTJOIN("", TRUE, _xlfn.XLOOKUP(TRUE, VALUE(表格1[[#This Row],[年月]]) &lt;= VALUE($R$8:$R$12), $Q$8:$Q$12)) &amp; "年度"</f>
        <v>2024年度</v>
      </c>
    </row>
    <row r="7353" spans="1:13" x14ac:dyDescent="0.3">
      <c r="A7353" s="2">
        <v>202407</v>
      </c>
      <c r="B7353" s="19">
        <f>DATE(表格1[[#This Row],[年]],表格1[[#This Row],[月]],1)</f>
        <v>45474</v>
      </c>
      <c r="C7353" s="2" t="str">
        <f>LEFT(表格1[[#This Row],[年月]],4)</f>
        <v>2024</v>
      </c>
      <c r="D7353" s="2" t="str">
        <f>RIGHT(表格1[[#This Row],[年月]],2)</f>
        <v>07</v>
      </c>
      <c r="E7353" s="5">
        <v>10002000</v>
      </c>
      <c r="F7353" s="2" t="str">
        <f>VLOOKUP(TEXT(表格1[[#This Row],[地區]],"00000000"),縣市代碼,2,0)</f>
        <v>宜蘭縣</v>
      </c>
      <c r="G7353" s="2" t="s">
        <v>5</v>
      </c>
      <c r="H7353" s="13">
        <v>59149</v>
      </c>
      <c r="I7353" s="14">
        <v>153766681</v>
      </c>
      <c r="J7353" s="14">
        <f>表格1[[#This Row],[信用卡交易筆數]]/1000</f>
        <v>59.149000000000001</v>
      </c>
      <c r="K7353" s="14">
        <f>表格1[[#This Row],[信用卡交易金額'[新臺幣']]]/1000</f>
        <v>153766.68100000001</v>
      </c>
      <c r="L7353" s="14">
        <f>表格1[[#This Row],[信用卡交易金額'[新臺幣']]]/1000000</f>
        <v>153.76668100000001</v>
      </c>
      <c r="M7353" s="14" t="str" cm="1">
        <f t="array" ref="M7353">_xlfn.TEXTJOIN("", TRUE, _xlfn.XLOOKUP(TRUE, VALUE(表格1[[#This Row],[年月]]) &lt;= VALUE($R$8:$R$12), $Q$8:$Q$12)) &amp; "年度"</f>
        <v>2024年度</v>
      </c>
    </row>
    <row r="7354" spans="1:13" x14ac:dyDescent="0.3">
      <c r="A7354" s="2">
        <v>202407</v>
      </c>
      <c r="B7354" s="19">
        <f>DATE(表格1[[#This Row],[年]],表格1[[#This Row],[月]],1)</f>
        <v>45474</v>
      </c>
      <c r="C7354" s="2" t="str">
        <f>LEFT(表格1[[#This Row],[年月]],4)</f>
        <v>2024</v>
      </c>
      <c r="D7354" s="2" t="str">
        <f>RIGHT(表格1[[#This Row],[年月]],2)</f>
        <v>07</v>
      </c>
      <c r="E7354" s="5">
        <v>10002000</v>
      </c>
      <c r="F7354" s="2" t="str">
        <f>VLOOKUP(TEXT(表格1[[#This Row],[地區]],"00000000"),縣市代碼,2,0)</f>
        <v>宜蘭縣</v>
      </c>
      <c r="G7354" s="2" t="s">
        <v>6</v>
      </c>
      <c r="H7354" s="13">
        <v>90067</v>
      </c>
      <c r="I7354" s="14">
        <v>285906313</v>
      </c>
      <c r="J7354" s="14">
        <f>表格1[[#This Row],[信用卡交易筆數]]/1000</f>
        <v>90.066999999999993</v>
      </c>
      <c r="K7354" s="14">
        <f>表格1[[#This Row],[信用卡交易金額'[新臺幣']]]/1000</f>
        <v>285906.31300000002</v>
      </c>
      <c r="L7354" s="14">
        <f>表格1[[#This Row],[信用卡交易金額'[新臺幣']]]/1000000</f>
        <v>285.90631300000001</v>
      </c>
      <c r="M7354" s="14" t="str" cm="1">
        <f t="array" ref="M7354">_xlfn.TEXTJOIN("", TRUE, _xlfn.XLOOKUP(TRUE, VALUE(表格1[[#This Row],[年月]]) &lt;= VALUE($R$8:$R$12), $Q$8:$Q$12)) &amp; "年度"</f>
        <v>2024年度</v>
      </c>
    </row>
    <row r="7355" spans="1:13" x14ac:dyDescent="0.3">
      <c r="A7355" s="2">
        <v>202407</v>
      </c>
      <c r="B7355" s="19">
        <f>DATE(表格1[[#This Row],[年]],表格1[[#This Row],[月]],1)</f>
        <v>45474</v>
      </c>
      <c r="C7355" s="2" t="str">
        <f>LEFT(表格1[[#This Row],[年月]],4)</f>
        <v>2024</v>
      </c>
      <c r="D7355" s="2" t="str">
        <f>RIGHT(表格1[[#This Row],[年月]],2)</f>
        <v>07</v>
      </c>
      <c r="E7355" s="5">
        <v>10002000</v>
      </c>
      <c r="F7355" s="2" t="str">
        <f>VLOOKUP(TEXT(表格1[[#This Row],[地區]],"00000000"),縣市代碼,2,0)</f>
        <v>宜蘭縣</v>
      </c>
      <c r="G7355" s="2" t="s">
        <v>7</v>
      </c>
      <c r="H7355" s="13">
        <v>456334</v>
      </c>
      <c r="I7355" s="14">
        <v>498662246</v>
      </c>
      <c r="J7355" s="14">
        <f>表格1[[#This Row],[信用卡交易筆數]]/1000</f>
        <v>456.334</v>
      </c>
      <c r="K7355" s="14">
        <f>表格1[[#This Row],[信用卡交易金額'[新臺幣']]]/1000</f>
        <v>498662.24599999998</v>
      </c>
      <c r="L7355" s="14">
        <f>表格1[[#This Row],[信用卡交易金額'[新臺幣']]]/1000000</f>
        <v>498.66224599999998</v>
      </c>
      <c r="M7355" s="14" t="str" cm="1">
        <f t="array" ref="M7355">_xlfn.TEXTJOIN("", TRUE, _xlfn.XLOOKUP(TRUE, VALUE(表格1[[#This Row],[年月]]) &lt;= VALUE($R$8:$R$12), $Q$8:$Q$12)) &amp; "年度"</f>
        <v>2024年度</v>
      </c>
    </row>
    <row r="7356" spans="1:13" x14ac:dyDescent="0.3">
      <c r="A7356" s="2">
        <v>202407</v>
      </c>
      <c r="B7356" s="19">
        <f>DATE(表格1[[#This Row],[年]],表格1[[#This Row],[月]],1)</f>
        <v>45474</v>
      </c>
      <c r="C7356" s="2" t="str">
        <f>LEFT(表格1[[#This Row],[年月]],4)</f>
        <v>2024</v>
      </c>
      <c r="D7356" s="2" t="str">
        <f>RIGHT(表格1[[#This Row],[年月]],2)</f>
        <v>07</v>
      </c>
      <c r="E7356" s="5">
        <v>10002000</v>
      </c>
      <c r="F7356" s="2" t="str">
        <f>VLOOKUP(TEXT(表格1[[#This Row],[地區]],"00000000"),縣市代碼,2,0)</f>
        <v>宜蘭縣</v>
      </c>
      <c r="G7356" s="2" t="s">
        <v>8</v>
      </c>
      <c r="H7356" s="13">
        <v>342176</v>
      </c>
      <c r="I7356" s="14">
        <v>608438858</v>
      </c>
      <c r="J7356" s="14">
        <f>表格1[[#This Row],[信用卡交易筆數]]/1000</f>
        <v>342.17599999999999</v>
      </c>
      <c r="K7356" s="14">
        <f>表格1[[#This Row],[信用卡交易金額'[新臺幣']]]/1000</f>
        <v>608438.85800000001</v>
      </c>
      <c r="L7356" s="14">
        <f>表格1[[#This Row],[信用卡交易金額'[新臺幣']]]/1000000</f>
        <v>608.43885799999998</v>
      </c>
      <c r="M7356" s="14" t="str" cm="1">
        <f t="array" ref="M7356">_xlfn.TEXTJOIN("", TRUE, _xlfn.XLOOKUP(TRUE, VALUE(表格1[[#This Row],[年月]]) &lt;= VALUE($R$8:$R$12), $Q$8:$Q$12)) &amp; "年度"</f>
        <v>2024年度</v>
      </c>
    </row>
    <row r="7357" spans="1:13" x14ac:dyDescent="0.3">
      <c r="A7357" s="2">
        <v>202407</v>
      </c>
      <c r="B7357" s="19">
        <f>DATE(表格1[[#This Row],[年]],表格1[[#This Row],[月]],1)</f>
        <v>45474</v>
      </c>
      <c r="C7357" s="2" t="str">
        <f>LEFT(表格1[[#This Row],[年月]],4)</f>
        <v>2024</v>
      </c>
      <c r="D7357" s="2" t="str">
        <f>RIGHT(表格1[[#This Row],[年月]],2)</f>
        <v>07</v>
      </c>
      <c r="E7357" s="5">
        <v>10002000</v>
      </c>
      <c r="F7357" s="2" t="str">
        <f>VLOOKUP(TEXT(表格1[[#This Row],[地區]],"00000000"),縣市代碼,2,0)</f>
        <v>宜蘭縣</v>
      </c>
      <c r="G7357" s="2" t="s">
        <v>9</v>
      </c>
      <c r="H7357" s="13">
        <v>791032</v>
      </c>
      <c r="I7357" s="14">
        <v>844414731</v>
      </c>
      <c r="J7357" s="14">
        <f>表格1[[#This Row],[信用卡交易筆數]]/1000</f>
        <v>791.03200000000004</v>
      </c>
      <c r="K7357" s="14">
        <f>表格1[[#This Row],[信用卡交易金額'[新臺幣']]]/1000</f>
        <v>844414.73100000003</v>
      </c>
      <c r="L7357" s="14">
        <f>表格1[[#This Row],[信用卡交易金額'[新臺幣']]]/1000000</f>
        <v>844.41473099999996</v>
      </c>
      <c r="M7357" s="14" t="str" cm="1">
        <f t="array" ref="M7357">_xlfn.TEXTJOIN("", TRUE, _xlfn.XLOOKUP(TRUE, VALUE(表格1[[#This Row],[年月]]) &lt;= VALUE($R$8:$R$12), $Q$8:$Q$12)) &amp; "年度"</f>
        <v>2024年度</v>
      </c>
    </row>
    <row r="7358" spans="1:13" x14ac:dyDescent="0.3">
      <c r="A7358" s="2">
        <v>202407</v>
      </c>
      <c r="B7358" s="19">
        <f>DATE(表格1[[#This Row],[年]],表格1[[#This Row],[月]],1)</f>
        <v>45474</v>
      </c>
      <c r="C7358" s="2" t="str">
        <f>LEFT(表格1[[#This Row],[年月]],4)</f>
        <v>2024</v>
      </c>
      <c r="D7358" s="2" t="str">
        <f>RIGHT(表格1[[#This Row],[年月]],2)</f>
        <v>07</v>
      </c>
      <c r="E7358" s="5">
        <v>10002000</v>
      </c>
      <c r="F7358" s="2" t="str">
        <f>VLOOKUP(TEXT(表格1[[#This Row],[地區]],"00000000"),縣市代碼,2,0)</f>
        <v>宜蘭縣</v>
      </c>
      <c r="G7358" s="2" t="s">
        <v>10</v>
      </c>
      <c r="H7358" s="13">
        <v>428492</v>
      </c>
      <c r="I7358" s="14">
        <v>1241127177</v>
      </c>
      <c r="J7358" s="14">
        <f>表格1[[#This Row],[信用卡交易筆數]]/1000</f>
        <v>428.49200000000002</v>
      </c>
      <c r="K7358" s="14">
        <f>表格1[[#This Row],[信用卡交易金額'[新臺幣']]]/1000</f>
        <v>1241127.1769999999</v>
      </c>
      <c r="L7358" s="14">
        <f>表格1[[#This Row],[信用卡交易金額'[新臺幣']]]/1000000</f>
        <v>1241.1271770000001</v>
      </c>
      <c r="M7358" s="14" t="str" cm="1">
        <f t="array" ref="M7358">_xlfn.TEXTJOIN("", TRUE, _xlfn.XLOOKUP(TRUE, VALUE(表格1[[#This Row],[年月]]) &lt;= VALUE($R$8:$R$12), $Q$8:$Q$12)) &amp; "年度"</f>
        <v>2024年度</v>
      </c>
    </row>
    <row r="7359" spans="1:13" x14ac:dyDescent="0.3">
      <c r="A7359" s="2">
        <v>202407</v>
      </c>
      <c r="B7359" s="19">
        <f>DATE(表格1[[#This Row],[年]],表格1[[#This Row],[月]],1)</f>
        <v>45474</v>
      </c>
      <c r="C7359" s="2" t="str">
        <f>LEFT(表格1[[#This Row],[年月]],4)</f>
        <v>2024</v>
      </c>
      <c r="D7359" s="2" t="str">
        <f>RIGHT(表格1[[#This Row],[年月]],2)</f>
        <v>07</v>
      </c>
      <c r="E7359" s="5">
        <v>10015000</v>
      </c>
      <c r="F7359" s="2" t="str">
        <f>VLOOKUP(TEXT(表格1[[#This Row],[地區]],"00000000"),縣市代碼,2,0)</f>
        <v>花蓮縣</v>
      </c>
      <c r="G7359" s="2" t="s">
        <v>4</v>
      </c>
      <c r="H7359" s="13">
        <v>557637</v>
      </c>
      <c r="I7359" s="14">
        <v>308353802</v>
      </c>
      <c r="J7359" s="14">
        <f>表格1[[#This Row],[信用卡交易筆數]]/1000</f>
        <v>557.63699999999994</v>
      </c>
      <c r="K7359" s="14">
        <f>表格1[[#This Row],[信用卡交易金額'[新臺幣']]]/1000</f>
        <v>308353.80200000003</v>
      </c>
      <c r="L7359" s="14">
        <f>表格1[[#This Row],[信用卡交易金額'[新臺幣']]]/1000000</f>
        <v>308.35380199999997</v>
      </c>
      <c r="M7359" s="14" t="str" cm="1">
        <f t="array" ref="M7359">_xlfn.TEXTJOIN("", TRUE, _xlfn.XLOOKUP(TRUE, VALUE(表格1[[#This Row],[年月]]) &lt;= VALUE($R$8:$R$12), $Q$8:$Q$12)) &amp; "年度"</f>
        <v>2024年度</v>
      </c>
    </row>
    <row r="7360" spans="1:13" x14ac:dyDescent="0.3">
      <c r="A7360" s="2">
        <v>202407</v>
      </c>
      <c r="B7360" s="19">
        <f>DATE(表格1[[#This Row],[年]],表格1[[#This Row],[月]],1)</f>
        <v>45474</v>
      </c>
      <c r="C7360" s="2" t="str">
        <f>LEFT(表格1[[#This Row],[年月]],4)</f>
        <v>2024</v>
      </c>
      <c r="D7360" s="2" t="str">
        <f>RIGHT(表格1[[#This Row],[年月]],2)</f>
        <v>07</v>
      </c>
      <c r="E7360" s="5">
        <v>10015000</v>
      </c>
      <c r="F7360" s="2" t="str">
        <f>VLOOKUP(TEXT(表格1[[#This Row],[地區]],"00000000"),縣市代碼,2,0)</f>
        <v>花蓮縣</v>
      </c>
      <c r="G7360" s="2" t="s">
        <v>5</v>
      </c>
      <c r="H7360" s="13">
        <v>35240</v>
      </c>
      <c r="I7360" s="14">
        <v>80772197</v>
      </c>
      <c r="J7360" s="14">
        <f>表格1[[#This Row],[信用卡交易筆數]]/1000</f>
        <v>35.24</v>
      </c>
      <c r="K7360" s="14">
        <f>表格1[[#This Row],[信用卡交易金額'[新臺幣']]]/1000</f>
        <v>80772.197</v>
      </c>
      <c r="L7360" s="14">
        <f>表格1[[#This Row],[信用卡交易金額'[新臺幣']]]/1000000</f>
        <v>80.772197000000006</v>
      </c>
      <c r="M7360" s="14" t="str" cm="1">
        <f t="array" ref="M7360">_xlfn.TEXTJOIN("", TRUE, _xlfn.XLOOKUP(TRUE, VALUE(表格1[[#This Row],[年月]]) &lt;= VALUE($R$8:$R$12), $Q$8:$Q$12)) &amp; "年度"</f>
        <v>2024年度</v>
      </c>
    </row>
    <row r="7361" spans="1:13" x14ac:dyDescent="0.3">
      <c r="A7361" s="2">
        <v>202407</v>
      </c>
      <c r="B7361" s="19">
        <f>DATE(表格1[[#This Row],[年]],表格1[[#This Row],[月]],1)</f>
        <v>45474</v>
      </c>
      <c r="C7361" s="2" t="str">
        <f>LEFT(表格1[[#This Row],[年月]],4)</f>
        <v>2024</v>
      </c>
      <c r="D7361" s="2" t="str">
        <f>RIGHT(表格1[[#This Row],[年月]],2)</f>
        <v>07</v>
      </c>
      <c r="E7361" s="5">
        <v>10015000</v>
      </c>
      <c r="F7361" s="2" t="str">
        <f>VLOOKUP(TEXT(表格1[[#This Row],[地區]],"00000000"),縣市代碼,2,0)</f>
        <v>花蓮縣</v>
      </c>
      <c r="G7361" s="2" t="s">
        <v>6</v>
      </c>
      <c r="H7361" s="13">
        <v>57746</v>
      </c>
      <c r="I7361" s="14">
        <v>208165218</v>
      </c>
      <c r="J7361" s="14">
        <f>表格1[[#This Row],[信用卡交易筆數]]/1000</f>
        <v>57.746000000000002</v>
      </c>
      <c r="K7361" s="14">
        <f>表格1[[#This Row],[信用卡交易金額'[新臺幣']]]/1000</f>
        <v>208165.21799999999</v>
      </c>
      <c r="L7361" s="14">
        <f>表格1[[#This Row],[信用卡交易金額'[新臺幣']]]/1000000</f>
        <v>208.16521800000001</v>
      </c>
      <c r="M7361" s="14" t="str" cm="1">
        <f t="array" ref="M7361">_xlfn.TEXTJOIN("", TRUE, _xlfn.XLOOKUP(TRUE, VALUE(表格1[[#This Row],[年月]]) &lt;= VALUE($R$8:$R$12), $Q$8:$Q$12)) &amp; "年度"</f>
        <v>2024年度</v>
      </c>
    </row>
    <row r="7362" spans="1:13" x14ac:dyDescent="0.3">
      <c r="A7362" s="2">
        <v>202407</v>
      </c>
      <c r="B7362" s="19">
        <f>DATE(表格1[[#This Row],[年]],表格1[[#This Row],[月]],1)</f>
        <v>45474</v>
      </c>
      <c r="C7362" s="2" t="str">
        <f>LEFT(表格1[[#This Row],[年月]],4)</f>
        <v>2024</v>
      </c>
      <c r="D7362" s="2" t="str">
        <f>RIGHT(表格1[[#This Row],[年月]],2)</f>
        <v>07</v>
      </c>
      <c r="E7362" s="5">
        <v>10015000</v>
      </c>
      <c r="F7362" s="2" t="str">
        <f>VLOOKUP(TEXT(表格1[[#This Row],[地區]],"00000000"),縣市代碼,2,0)</f>
        <v>花蓮縣</v>
      </c>
      <c r="G7362" s="2" t="s">
        <v>7</v>
      </c>
      <c r="H7362" s="13">
        <v>306574</v>
      </c>
      <c r="I7362" s="14">
        <v>322353490</v>
      </c>
      <c r="J7362" s="14">
        <f>表格1[[#This Row],[信用卡交易筆數]]/1000</f>
        <v>306.57400000000001</v>
      </c>
      <c r="K7362" s="14">
        <f>表格1[[#This Row],[信用卡交易金額'[新臺幣']]]/1000</f>
        <v>322353.49</v>
      </c>
      <c r="L7362" s="14">
        <f>表格1[[#This Row],[信用卡交易金額'[新臺幣']]]/1000000</f>
        <v>322.35349000000002</v>
      </c>
      <c r="M7362" s="14" t="str" cm="1">
        <f t="array" ref="M7362">_xlfn.TEXTJOIN("", TRUE, _xlfn.XLOOKUP(TRUE, VALUE(表格1[[#This Row],[年月]]) &lt;= VALUE($R$8:$R$12), $Q$8:$Q$12)) &amp; "年度"</f>
        <v>2024年度</v>
      </c>
    </row>
    <row r="7363" spans="1:13" x14ac:dyDescent="0.3">
      <c r="A7363" s="2">
        <v>202407</v>
      </c>
      <c r="B7363" s="19">
        <f>DATE(表格1[[#This Row],[年]],表格1[[#This Row],[月]],1)</f>
        <v>45474</v>
      </c>
      <c r="C7363" s="2" t="str">
        <f>LEFT(表格1[[#This Row],[年月]],4)</f>
        <v>2024</v>
      </c>
      <c r="D7363" s="2" t="str">
        <f>RIGHT(表格1[[#This Row],[年月]],2)</f>
        <v>07</v>
      </c>
      <c r="E7363" s="5">
        <v>10015000</v>
      </c>
      <c r="F7363" s="2" t="str">
        <f>VLOOKUP(TEXT(表格1[[#This Row],[地區]],"00000000"),縣市代碼,2,0)</f>
        <v>花蓮縣</v>
      </c>
      <c r="G7363" s="2" t="s">
        <v>8</v>
      </c>
      <c r="H7363" s="13">
        <v>230545</v>
      </c>
      <c r="I7363" s="14">
        <v>363823025</v>
      </c>
      <c r="J7363" s="14">
        <f>表格1[[#This Row],[信用卡交易筆數]]/1000</f>
        <v>230.54499999999999</v>
      </c>
      <c r="K7363" s="14">
        <f>表格1[[#This Row],[信用卡交易金額'[新臺幣']]]/1000</f>
        <v>363823.02500000002</v>
      </c>
      <c r="L7363" s="14">
        <f>表格1[[#This Row],[信用卡交易金額'[新臺幣']]]/1000000</f>
        <v>363.82302499999997</v>
      </c>
      <c r="M7363" s="14" t="str" cm="1">
        <f t="array" ref="M7363">_xlfn.TEXTJOIN("", TRUE, _xlfn.XLOOKUP(TRUE, VALUE(表格1[[#This Row],[年月]]) &lt;= VALUE($R$8:$R$12), $Q$8:$Q$12)) &amp; "年度"</f>
        <v>2024年度</v>
      </c>
    </row>
    <row r="7364" spans="1:13" x14ac:dyDescent="0.3">
      <c r="A7364" s="2">
        <v>202407</v>
      </c>
      <c r="B7364" s="19">
        <f>DATE(表格1[[#This Row],[年]],表格1[[#This Row],[月]],1)</f>
        <v>45474</v>
      </c>
      <c r="C7364" s="2" t="str">
        <f>LEFT(表格1[[#This Row],[年月]],4)</f>
        <v>2024</v>
      </c>
      <c r="D7364" s="2" t="str">
        <f>RIGHT(表格1[[#This Row],[年月]],2)</f>
        <v>07</v>
      </c>
      <c r="E7364" s="5">
        <v>10015000</v>
      </c>
      <c r="F7364" s="2" t="str">
        <f>VLOOKUP(TEXT(表格1[[#This Row],[地區]],"00000000"),縣市代碼,2,0)</f>
        <v>花蓮縣</v>
      </c>
      <c r="G7364" s="2" t="s">
        <v>9</v>
      </c>
      <c r="H7364" s="13">
        <v>488594</v>
      </c>
      <c r="I7364" s="14">
        <v>546046464</v>
      </c>
      <c r="J7364" s="14">
        <f>表格1[[#This Row],[信用卡交易筆數]]/1000</f>
        <v>488.59399999999999</v>
      </c>
      <c r="K7364" s="14">
        <f>表格1[[#This Row],[信用卡交易金額'[新臺幣']]]/1000</f>
        <v>546046.46400000004</v>
      </c>
      <c r="L7364" s="14">
        <f>表格1[[#This Row],[信用卡交易金額'[新臺幣']]]/1000000</f>
        <v>546.04646400000001</v>
      </c>
      <c r="M7364" s="14" t="str" cm="1">
        <f t="array" ref="M7364">_xlfn.TEXTJOIN("", TRUE, _xlfn.XLOOKUP(TRUE, VALUE(表格1[[#This Row],[年月]]) &lt;= VALUE($R$8:$R$12), $Q$8:$Q$12)) &amp; "年度"</f>
        <v>2024年度</v>
      </c>
    </row>
    <row r="7365" spans="1:13" x14ac:dyDescent="0.3">
      <c r="A7365" s="2">
        <v>202407</v>
      </c>
      <c r="B7365" s="19">
        <f>DATE(表格1[[#This Row],[年]],表格1[[#This Row],[月]],1)</f>
        <v>45474</v>
      </c>
      <c r="C7365" s="2" t="str">
        <f>LEFT(表格1[[#This Row],[年月]],4)</f>
        <v>2024</v>
      </c>
      <c r="D7365" s="2" t="str">
        <f>RIGHT(表格1[[#This Row],[年月]],2)</f>
        <v>07</v>
      </c>
      <c r="E7365" s="5">
        <v>10015000</v>
      </c>
      <c r="F7365" s="2" t="str">
        <f>VLOOKUP(TEXT(表格1[[#This Row],[地區]],"00000000"),縣市代碼,2,0)</f>
        <v>花蓮縣</v>
      </c>
      <c r="G7365" s="2" t="s">
        <v>10</v>
      </c>
      <c r="H7365" s="13">
        <v>270309</v>
      </c>
      <c r="I7365" s="14">
        <v>766702937</v>
      </c>
      <c r="J7365" s="14">
        <f>表格1[[#This Row],[信用卡交易筆數]]/1000</f>
        <v>270.30900000000003</v>
      </c>
      <c r="K7365" s="14">
        <f>表格1[[#This Row],[信用卡交易金額'[新臺幣']]]/1000</f>
        <v>766702.93700000003</v>
      </c>
      <c r="L7365" s="14">
        <f>表格1[[#This Row],[信用卡交易金額'[新臺幣']]]/1000000</f>
        <v>766.70293700000002</v>
      </c>
      <c r="M7365" s="14" t="str" cm="1">
        <f t="array" ref="M7365">_xlfn.TEXTJOIN("", TRUE, _xlfn.XLOOKUP(TRUE, VALUE(表格1[[#This Row],[年月]]) &lt;= VALUE($R$8:$R$12), $Q$8:$Q$12)) &amp; "年度"</f>
        <v>2024年度</v>
      </c>
    </row>
    <row r="7366" spans="1:13" x14ac:dyDescent="0.3">
      <c r="A7366" s="2">
        <v>202407</v>
      </c>
      <c r="B7366" s="19">
        <f>DATE(表格1[[#This Row],[年]],表格1[[#This Row],[月]],1)</f>
        <v>45474</v>
      </c>
      <c r="C7366" s="2" t="str">
        <f>LEFT(表格1[[#This Row],[年月]],4)</f>
        <v>2024</v>
      </c>
      <c r="D7366" s="2" t="str">
        <f>RIGHT(表格1[[#This Row],[年月]],2)</f>
        <v>07</v>
      </c>
      <c r="E7366" s="5">
        <v>10014000</v>
      </c>
      <c r="F7366" s="2" t="str">
        <f>VLOOKUP(TEXT(表格1[[#This Row],[地區]],"00000000"),縣市代碼,2,0)</f>
        <v>臺東縣</v>
      </c>
      <c r="G7366" s="2" t="s">
        <v>4</v>
      </c>
      <c r="H7366" s="13">
        <v>297815</v>
      </c>
      <c r="I7366" s="14">
        <v>135300504</v>
      </c>
      <c r="J7366" s="14">
        <f>表格1[[#This Row],[信用卡交易筆數]]/1000</f>
        <v>297.815</v>
      </c>
      <c r="K7366" s="14">
        <f>表格1[[#This Row],[信用卡交易金額'[新臺幣']]]/1000</f>
        <v>135300.50399999999</v>
      </c>
      <c r="L7366" s="14">
        <f>表格1[[#This Row],[信用卡交易金額'[新臺幣']]]/1000000</f>
        <v>135.30050399999999</v>
      </c>
      <c r="M7366" s="14" t="str" cm="1">
        <f t="array" ref="M7366">_xlfn.TEXTJOIN("", TRUE, _xlfn.XLOOKUP(TRUE, VALUE(表格1[[#This Row],[年月]]) &lt;= VALUE($R$8:$R$12), $Q$8:$Q$12)) &amp; "年度"</f>
        <v>2024年度</v>
      </c>
    </row>
    <row r="7367" spans="1:13" x14ac:dyDescent="0.3">
      <c r="A7367" s="2">
        <v>202407</v>
      </c>
      <c r="B7367" s="19">
        <f>DATE(表格1[[#This Row],[年]],表格1[[#This Row],[月]],1)</f>
        <v>45474</v>
      </c>
      <c r="C7367" s="2" t="str">
        <f>LEFT(表格1[[#This Row],[年月]],4)</f>
        <v>2024</v>
      </c>
      <c r="D7367" s="2" t="str">
        <f>RIGHT(表格1[[#This Row],[年月]],2)</f>
        <v>07</v>
      </c>
      <c r="E7367" s="5">
        <v>10014000</v>
      </c>
      <c r="F7367" s="2" t="str">
        <f>VLOOKUP(TEXT(表格1[[#This Row],[地區]],"00000000"),縣市代碼,2,0)</f>
        <v>臺東縣</v>
      </c>
      <c r="G7367" s="2" t="s">
        <v>5</v>
      </c>
      <c r="H7367" s="13">
        <v>21007</v>
      </c>
      <c r="I7367" s="14">
        <v>44493398</v>
      </c>
      <c r="J7367" s="14">
        <f>表格1[[#This Row],[信用卡交易筆數]]/1000</f>
        <v>21.007000000000001</v>
      </c>
      <c r="K7367" s="14">
        <f>表格1[[#This Row],[信用卡交易金額'[新臺幣']]]/1000</f>
        <v>44493.398000000001</v>
      </c>
      <c r="L7367" s="14">
        <f>表格1[[#This Row],[信用卡交易金額'[新臺幣']]]/1000000</f>
        <v>44.493397999999999</v>
      </c>
      <c r="M7367" s="14" t="str" cm="1">
        <f t="array" ref="M7367">_xlfn.TEXTJOIN("", TRUE, _xlfn.XLOOKUP(TRUE, VALUE(表格1[[#This Row],[年月]]) &lt;= VALUE($R$8:$R$12), $Q$8:$Q$12)) &amp; "年度"</f>
        <v>2024年度</v>
      </c>
    </row>
    <row r="7368" spans="1:13" x14ac:dyDescent="0.3">
      <c r="A7368" s="2">
        <v>202407</v>
      </c>
      <c r="B7368" s="19">
        <f>DATE(表格1[[#This Row],[年]],表格1[[#This Row],[月]],1)</f>
        <v>45474</v>
      </c>
      <c r="C7368" s="2" t="str">
        <f>LEFT(表格1[[#This Row],[年月]],4)</f>
        <v>2024</v>
      </c>
      <c r="D7368" s="2" t="str">
        <f>RIGHT(表格1[[#This Row],[年月]],2)</f>
        <v>07</v>
      </c>
      <c r="E7368" s="5">
        <v>10014000</v>
      </c>
      <c r="F7368" s="2" t="str">
        <f>VLOOKUP(TEXT(表格1[[#This Row],[地區]],"00000000"),縣市代碼,2,0)</f>
        <v>臺東縣</v>
      </c>
      <c r="G7368" s="2" t="s">
        <v>6</v>
      </c>
      <c r="H7368" s="13">
        <v>30228</v>
      </c>
      <c r="I7368" s="14">
        <v>102661833</v>
      </c>
      <c r="J7368" s="14">
        <f>表格1[[#This Row],[信用卡交易筆數]]/1000</f>
        <v>30.228000000000002</v>
      </c>
      <c r="K7368" s="14">
        <f>表格1[[#This Row],[信用卡交易金額'[新臺幣']]]/1000</f>
        <v>102661.833</v>
      </c>
      <c r="L7368" s="14">
        <f>表格1[[#This Row],[信用卡交易金額'[新臺幣']]]/1000000</f>
        <v>102.661833</v>
      </c>
      <c r="M7368" s="14" t="str" cm="1">
        <f t="array" ref="M7368">_xlfn.TEXTJOIN("", TRUE, _xlfn.XLOOKUP(TRUE, VALUE(表格1[[#This Row],[年月]]) &lt;= VALUE($R$8:$R$12), $Q$8:$Q$12)) &amp; "年度"</f>
        <v>2024年度</v>
      </c>
    </row>
    <row r="7369" spans="1:13" x14ac:dyDescent="0.3">
      <c r="A7369" s="2">
        <v>202407</v>
      </c>
      <c r="B7369" s="19">
        <f>DATE(表格1[[#This Row],[年]],表格1[[#This Row],[月]],1)</f>
        <v>45474</v>
      </c>
      <c r="C7369" s="2" t="str">
        <f>LEFT(表格1[[#This Row],[年月]],4)</f>
        <v>2024</v>
      </c>
      <c r="D7369" s="2" t="str">
        <f>RIGHT(表格1[[#This Row],[年月]],2)</f>
        <v>07</v>
      </c>
      <c r="E7369" s="5">
        <v>10014000</v>
      </c>
      <c r="F7369" s="2" t="str">
        <f>VLOOKUP(TEXT(表格1[[#This Row],[地區]],"00000000"),縣市代碼,2,0)</f>
        <v>臺東縣</v>
      </c>
      <c r="G7369" s="2" t="s">
        <v>7</v>
      </c>
      <c r="H7369" s="13">
        <v>178717</v>
      </c>
      <c r="I7369" s="14">
        <v>182515867</v>
      </c>
      <c r="J7369" s="14">
        <f>表格1[[#This Row],[信用卡交易筆數]]/1000</f>
        <v>178.71700000000001</v>
      </c>
      <c r="K7369" s="14">
        <f>表格1[[#This Row],[信用卡交易金額'[新臺幣']]]/1000</f>
        <v>182515.867</v>
      </c>
      <c r="L7369" s="14">
        <f>表格1[[#This Row],[信用卡交易金額'[新臺幣']]]/1000000</f>
        <v>182.51586699999999</v>
      </c>
      <c r="M7369" s="14" t="str" cm="1">
        <f t="array" ref="M7369">_xlfn.TEXTJOIN("", TRUE, _xlfn.XLOOKUP(TRUE, VALUE(表格1[[#This Row],[年月]]) &lt;= VALUE($R$8:$R$12), $Q$8:$Q$12)) &amp; "年度"</f>
        <v>2024年度</v>
      </c>
    </row>
    <row r="7370" spans="1:13" x14ac:dyDescent="0.3">
      <c r="A7370" s="2">
        <v>202407</v>
      </c>
      <c r="B7370" s="19">
        <f>DATE(表格1[[#This Row],[年]],表格1[[#This Row],[月]],1)</f>
        <v>45474</v>
      </c>
      <c r="C7370" s="2" t="str">
        <f>LEFT(表格1[[#This Row],[年月]],4)</f>
        <v>2024</v>
      </c>
      <c r="D7370" s="2" t="str">
        <f>RIGHT(表格1[[#This Row],[年月]],2)</f>
        <v>07</v>
      </c>
      <c r="E7370" s="5">
        <v>10014000</v>
      </c>
      <c r="F7370" s="2" t="str">
        <f>VLOOKUP(TEXT(表格1[[#This Row],[地區]],"00000000"),縣市代碼,2,0)</f>
        <v>臺東縣</v>
      </c>
      <c r="G7370" s="2" t="s">
        <v>8</v>
      </c>
      <c r="H7370" s="13">
        <v>120588</v>
      </c>
      <c r="I7370" s="14">
        <v>192577294</v>
      </c>
      <c r="J7370" s="14">
        <f>表格1[[#This Row],[信用卡交易筆數]]/1000</f>
        <v>120.58799999999999</v>
      </c>
      <c r="K7370" s="14">
        <f>表格1[[#This Row],[信用卡交易金額'[新臺幣']]]/1000</f>
        <v>192577.29399999999</v>
      </c>
      <c r="L7370" s="14">
        <f>表格1[[#This Row],[信用卡交易金額'[新臺幣']]]/1000000</f>
        <v>192.57729399999999</v>
      </c>
      <c r="M7370" s="14" t="str" cm="1">
        <f t="array" ref="M7370">_xlfn.TEXTJOIN("", TRUE, _xlfn.XLOOKUP(TRUE, VALUE(表格1[[#This Row],[年月]]) &lt;= VALUE($R$8:$R$12), $Q$8:$Q$12)) &amp; "年度"</f>
        <v>2024年度</v>
      </c>
    </row>
    <row r="7371" spans="1:13" x14ac:dyDescent="0.3">
      <c r="A7371" s="2">
        <v>202407</v>
      </c>
      <c r="B7371" s="19">
        <f>DATE(表格1[[#This Row],[年]],表格1[[#This Row],[月]],1)</f>
        <v>45474</v>
      </c>
      <c r="C7371" s="2" t="str">
        <f>LEFT(表格1[[#This Row],[年月]],4)</f>
        <v>2024</v>
      </c>
      <c r="D7371" s="2" t="str">
        <f>RIGHT(表格1[[#This Row],[年月]],2)</f>
        <v>07</v>
      </c>
      <c r="E7371" s="5">
        <v>10014000</v>
      </c>
      <c r="F7371" s="2" t="str">
        <f>VLOOKUP(TEXT(表格1[[#This Row],[地區]],"00000000"),縣市代碼,2,0)</f>
        <v>臺東縣</v>
      </c>
      <c r="G7371" s="2" t="s">
        <v>9</v>
      </c>
      <c r="H7371" s="13">
        <v>249970</v>
      </c>
      <c r="I7371" s="14">
        <v>271499275</v>
      </c>
      <c r="J7371" s="14">
        <f>表格1[[#This Row],[信用卡交易筆數]]/1000</f>
        <v>249.97</v>
      </c>
      <c r="K7371" s="14">
        <f>表格1[[#This Row],[信用卡交易金額'[新臺幣']]]/1000</f>
        <v>271499.27500000002</v>
      </c>
      <c r="L7371" s="14">
        <f>表格1[[#This Row],[信用卡交易金額'[新臺幣']]]/1000000</f>
        <v>271.49927500000001</v>
      </c>
      <c r="M7371" s="14" t="str" cm="1">
        <f t="array" ref="M7371">_xlfn.TEXTJOIN("", TRUE, _xlfn.XLOOKUP(TRUE, VALUE(表格1[[#This Row],[年月]]) &lt;= VALUE($R$8:$R$12), $Q$8:$Q$12)) &amp; "年度"</f>
        <v>2024年度</v>
      </c>
    </row>
    <row r="7372" spans="1:13" x14ac:dyDescent="0.3">
      <c r="A7372" s="2">
        <v>202407</v>
      </c>
      <c r="B7372" s="19">
        <f>DATE(表格1[[#This Row],[年]],表格1[[#This Row],[月]],1)</f>
        <v>45474</v>
      </c>
      <c r="C7372" s="2" t="str">
        <f>LEFT(表格1[[#This Row],[年月]],4)</f>
        <v>2024</v>
      </c>
      <c r="D7372" s="2" t="str">
        <f>RIGHT(表格1[[#This Row],[年月]],2)</f>
        <v>07</v>
      </c>
      <c r="E7372" s="5">
        <v>10014000</v>
      </c>
      <c r="F7372" s="2" t="str">
        <f>VLOOKUP(TEXT(表格1[[#This Row],[地區]],"00000000"),縣市代碼,2,0)</f>
        <v>臺東縣</v>
      </c>
      <c r="G7372" s="2" t="s">
        <v>10</v>
      </c>
      <c r="H7372" s="13">
        <v>131139</v>
      </c>
      <c r="I7372" s="14">
        <v>402307570</v>
      </c>
      <c r="J7372" s="14">
        <f>表格1[[#This Row],[信用卡交易筆數]]/1000</f>
        <v>131.13900000000001</v>
      </c>
      <c r="K7372" s="14">
        <f>表格1[[#This Row],[信用卡交易金額'[新臺幣']]]/1000</f>
        <v>402307.57</v>
      </c>
      <c r="L7372" s="14">
        <f>表格1[[#This Row],[信用卡交易金額'[新臺幣']]]/1000000</f>
        <v>402.30757</v>
      </c>
      <c r="M7372" s="14" t="str" cm="1">
        <f t="array" ref="M7372">_xlfn.TEXTJOIN("", TRUE, _xlfn.XLOOKUP(TRUE, VALUE(表格1[[#This Row],[年月]]) &lt;= VALUE($R$8:$R$12), $Q$8:$Q$12)) &amp; "年度"</f>
        <v>2024年度</v>
      </c>
    </row>
    <row r="7373" spans="1:13" x14ac:dyDescent="0.3">
      <c r="A7373" s="2">
        <v>202407</v>
      </c>
      <c r="B7373" s="19">
        <f>DATE(表格1[[#This Row],[年]],表格1[[#This Row],[月]],1)</f>
        <v>45474</v>
      </c>
      <c r="C7373" s="2" t="str">
        <f>LEFT(表格1[[#This Row],[年月]],4)</f>
        <v>2024</v>
      </c>
      <c r="D7373" s="2" t="str">
        <f>RIGHT(表格1[[#This Row],[年月]],2)</f>
        <v>07</v>
      </c>
      <c r="E7373" s="5">
        <v>10016000</v>
      </c>
      <c r="F7373" s="2" t="str">
        <f>VLOOKUP(TEXT(表格1[[#This Row],[地區]],"00000000"),縣市代碼,2,0)</f>
        <v>澎湖縣</v>
      </c>
      <c r="G7373" s="2" t="s">
        <v>4</v>
      </c>
      <c r="H7373" s="13">
        <v>135543</v>
      </c>
      <c r="I7373" s="14">
        <v>56007018</v>
      </c>
      <c r="J7373" s="14">
        <f>表格1[[#This Row],[信用卡交易筆數]]/1000</f>
        <v>135.54300000000001</v>
      </c>
      <c r="K7373" s="14">
        <f>表格1[[#This Row],[信用卡交易金額'[新臺幣']]]/1000</f>
        <v>56007.017999999996</v>
      </c>
      <c r="L7373" s="14">
        <f>表格1[[#This Row],[信用卡交易金額'[新臺幣']]]/1000000</f>
        <v>56.007018000000002</v>
      </c>
      <c r="M7373" s="14" t="str" cm="1">
        <f t="array" ref="M7373">_xlfn.TEXTJOIN("", TRUE, _xlfn.XLOOKUP(TRUE, VALUE(表格1[[#This Row],[年月]]) &lt;= VALUE($R$8:$R$12), $Q$8:$Q$12)) &amp; "年度"</f>
        <v>2024年度</v>
      </c>
    </row>
    <row r="7374" spans="1:13" x14ac:dyDescent="0.3">
      <c r="A7374" s="2">
        <v>202407</v>
      </c>
      <c r="B7374" s="19">
        <f>DATE(表格1[[#This Row],[年]],表格1[[#This Row],[月]],1)</f>
        <v>45474</v>
      </c>
      <c r="C7374" s="2" t="str">
        <f>LEFT(表格1[[#This Row],[年月]],4)</f>
        <v>2024</v>
      </c>
      <c r="D7374" s="2" t="str">
        <f>RIGHT(表格1[[#This Row],[年月]],2)</f>
        <v>07</v>
      </c>
      <c r="E7374" s="5">
        <v>10016000</v>
      </c>
      <c r="F7374" s="2" t="str">
        <f>VLOOKUP(TEXT(表格1[[#This Row],[地區]],"00000000"),縣市代碼,2,0)</f>
        <v>澎湖縣</v>
      </c>
      <c r="G7374" s="2" t="s">
        <v>5</v>
      </c>
      <c r="H7374" s="13">
        <v>9462</v>
      </c>
      <c r="I7374" s="14">
        <v>22666014</v>
      </c>
      <c r="J7374" s="14">
        <f>表格1[[#This Row],[信用卡交易筆數]]/1000</f>
        <v>9.4619999999999997</v>
      </c>
      <c r="K7374" s="14">
        <f>表格1[[#This Row],[信用卡交易金額'[新臺幣']]]/1000</f>
        <v>22666.013999999999</v>
      </c>
      <c r="L7374" s="14">
        <f>表格1[[#This Row],[信用卡交易金額'[新臺幣']]]/1000000</f>
        <v>22.666014000000001</v>
      </c>
      <c r="M7374" s="14" t="str" cm="1">
        <f t="array" ref="M7374">_xlfn.TEXTJOIN("", TRUE, _xlfn.XLOOKUP(TRUE, VALUE(表格1[[#This Row],[年月]]) &lt;= VALUE($R$8:$R$12), $Q$8:$Q$12)) &amp; "年度"</f>
        <v>2024年度</v>
      </c>
    </row>
    <row r="7375" spans="1:13" x14ac:dyDescent="0.3">
      <c r="A7375" s="2">
        <v>202407</v>
      </c>
      <c r="B7375" s="19">
        <f>DATE(表格1[[#This Row],[年]],表格1[[#This Row],[月]],1)</f>
        <v>45474</v>
      </c>
      <c r="C7375" s="2" t="str">
        <f>LEFT(表格1[[#This Row],[年月]],4)</f>
        <v>2024</v>
      </c>
      <c r="D7375" s="2" t="str">
        <f>RIGHT(表格1[[#This Row],[年月]],2)</f>
        <v>07</v>
      </c>
      <c r="E7375" s="5">
        <v>10016000</v>
      </c>
      <c r="F7375" s="2" t="str">
        <f>VLOOKUP(TEXT(表格1[[#This Row],[地區]],"00000000"),縣市代碼,2,0)</f>
        <v>澎湖縣</v>
      </c>
      <c r="G7375" s="2" t="s">
        <v>6</v>
      </c>
      <c r="H7375" s="13">
        <v>14870</v>
      </c>
      <c r="I7375" s="14">
        <v>53689551</v>
      </c>
      <c r="J7375" s="14">
        <f>表格1[[#This Row],[信用卡交易筆數]]/1000</f>
        <v>14.87</v>
      </c>
      <c r="K7375" s="14">
        <f>表格1[[#This Row],[信用卡交易金額'[新臺幣']]]/1000</f>
        <v>53689.550999999999</v>
      </c>
      <c r="L7375" s="14">
        <f>表格1[[#This Row],[信用卡交易金額'[新臺幣']]]/1000000</f>
        <v>53.689551000000002</v>
      </c>
      <c r="M7375" s="14" t="str" cm="1">
        <f t="array" ref="M7375">_xlfn.TEXTJOIN("", TRUE, _xlfn.XLOOKUP(TRUE, VALUE(表格1[[#This Row],[年月]]) &lt;= VALUE($R$8:$R$12), $Q$8:$Q$12)) &amp; "年度"</f>
        <v>2024年度</v>
      </c>
    </row>
    <row r="7376" spans="1:13" x14ac:dyDescent="0.3">
      <c r="A7376" s="2">
        <v>202407</v>
      </c>
      <c r="B7376" s="19">
        <f>DATE(表格1[[#This Row],[年]],表格1[[#This Row],[月]],1)</f>
        <v>45474</v>
      </c>
      <c r="C7376" s="2" t="str">
        <f>LEFT(表格1[[#This Row],[年月]],4)</f>
        <v>2024</v>
      </c>
      <c r="D7376" s="2" t="str">
        <f>RIGHT(表格1[[#This Row],[年月]],2)</f>
        <v>07</v>
      </c>
      <c r="E7376" s="5">
        <v>10016000</v>
      </c>
      <c r="F7376" s="2" t="str">
        <f>VLOOKUP(TEXT(表格1[[#This Row],[地區]],"00000000"),縣市代碼,2,0)</f>
        <v>澎湖縣</v>
      </c>
      <c r="G7376" s="2" t="s">
        <v>7</v>
      </c>
      <c r="H7376" s="13">
        <v>77368</v>
      </c>
      <c r="I7376" s="14">
        <v>102325782</v>
      </c>
      <c r="J7376" s="14">
        <f>表格1[[#This Row],[信用卡交易筆數]]/1000</f>
        <v>77.367999999999995</v>
      </c>
      <c r="K7376" s="14">
        <f>表格1[[#This Row],[信用卡交易金額'[新臺幣']]]/1000</f>
        <v>102325.78200000001</v>
      </c>
      <c r="L7376" s="14">
        <f>表格1[[#This Row],[信用卡交易金額'[新臺幣']]]/1000000</f>
        <v>102.325782</v>
      </c>
      <c r="M7376" s="14" t="str" cm="1">
        <f t="array" ref="M7376">_xlfn.TEXTJOIN("", TRUE, _xlfn.XLOOKUP(TRUE, VALUE(表格1[[#This Row],[年月]]) &lt;= VALUE($R$8:$R$12), $Q$8:$Q$12)) &amp; "年度"</f>
        <v>2024年度</v>
      </c>
    </row>
    <row r="7377" spans="1:13" x14ac:dyDescent="0.3">
      <c r="A7377" s="2">
        <v>202407</v>
      </c>
      <c r="B7377" s="19">
        <f>DATE(表格1[[#This Row],[年]],表格1[[#This Row],[月]],1)</f>
        <v>45474</v>
      </c>
      <c r="C7377" s="2" t="str">
        <f>LEFT(表格1[[#This Row],[年月]],4)</f>
        <v>2024</v>
      </c>
      <c r="D7377" s="2" t="str">
        <f>RIGHT(表格1[[#This Row],[年月]],2)</f>
        <v>07</v>
      </c>
      <c r="E7377" s="5">
        <v>10016000</v>
      </c>
      <c r="F7377" s="2" t="str">
        <f>VLOOKUP(TEXT(表格1[[#This Row],[地區]],"00000000"),縣市代碼,2,0)</f>
        <v>澎湖縣</v>
      </c>
      <c r="G7377" s="2" t="s">
        <v>8</v>
      </c>
      <c r="H7377" s="13">
        <v>64356</v>
      </c>
      <c r="I7377" s="14">
        <v>99759812</v>
      </c>
      <c r="J7377" s="14">
        <f>表格1[[#This Row],[信用卡交易筆數]]/1000</f>
        <v>64.355999999999995</v>
      </c>
      <c r="K7377" s="14">
        <f>表格1[[#This Row],[信用卡交易金額'[新臺幣']]]/1000</f>
        <v>99759.812000000005</v>
      </c>
      <c r="L7377" s="14">
        <f>表格1[[#This Row],[信用卡交易金額'[新臺幣']]]/1000000</f>
        <v>99.759811999999997</v>
      </c>
      <c r="M7377" s="14" t="str" cm="1">
        <f t="array" ref="M7377">_xlfn.TEXTJOIN("", TRUE, _xlfn.XLOOKUP(TRUE, VALUE(表格1[[#This Row],[年月]]) &lt;= VALUE($R$8:$R$12), $Q$8:$Q$12)) &amp; "年度"</f>
        <v>2024年度</v>
      </c>
    </row>
    <row r="7378" spans="1:13" x14ac:dyDescent="0.3">
      <c r="A7378" s="2">
        <v>202407</v>
      </c>
      <c r="B7378" s="19">
        <f>DATE(表格1[[#This Row],[年]],表格1[[#This Row],[月]],1)</f>
        <v>45474</v>
      </c>
      <c r="C7378" s="2" t="str">
        <f>LEFT(表格1[[#This Row],[年月]],4)</f>
        <v>2024</v>
      </c>
      <c r="D7378" s="2" t="str">
        <f>RIGHT(表格1[[#This Row],[年月]],2)</f>
        <v>07</v>
      </c>
      <c r="E7378" s="5">
        <v>10016000</v>
      </c>
      <c r="F7378" s="2" t="str">
        <f>VLOOKUP(TEXT(表格1[[#This Row],[地區]],"00000000"),縣市代碼,2,0)</f>
        <v>澎湖縣</v>
      </c>
      <c r="G7378" s="2" t="s">
        <v>9</v>
      </c>
      <c r="H7378" s="13">
        <v>127508</v>
      </c>
      <c r="I7378" s="14">
        <v>131476445</v>
      </c>
      <c r="J7378" s="14">
        <f>表格1[[#This Row],[信用卡交易筆數]]/1000</f>
        <v>127.508</v>
      </c>
      <c r="K7378" s="14">
        <f>表格1[[#This Row],[信用卡交易金額'[新臺幣']]]/1000</f>
        <v>131476.44500000001</v>
      </c>
      <c r="L7378" s="14">
        <f>表格1[[#This Row],[信用卡交易金額'[新臺幣']]]/1000000</f>
        <v>131.47644500000001</v>
      </c>
      <c r="M7378" s="14" t="str" cm="1">
        <f t="array" ref="M7378">_xlfn.TEXTJOIN("", TRUE, _xlfn.XLOOKUP(TRUE, VALUE(表格1[[#This Row],[年月]]) &lt;= VALUE($R$8:$R$12), $Q$8:$Q$12)) &amp; "年度"</f>
        <v>2024年度</v>
      </c>
    </row>
    <row r="7379" spans="1:13" x14ac:dyDescent="0.3">
      <c r="A7379" s="2">
        <v>202407</v>
      </c>
      <c r="B7379" s="19">
        <f>DATE(表格1[[#This Row],[年]],表格1[[#This Row],[月]],1)</f>
        <v>45474</v>
      </c>
      <c r="C7379" s="2" t="str">
        <f>LEFT(表格1[[#This Row],[年月]],4)</f>
        <v>2024</v>
      </c>
      <c r="D7379" s="2" t="str">
        <f>RIGHT(表格1[[#This Row],[年月]],2)</f>
        <v>07</v>
      </c>
      <c r="E7379" s="5">
        <v>10016000</v>
      </c>
      <c r="F7379" s="2" t="str">
        <f>VLOOKUP(TEXT(表格1[[#This Row],[地區]],"00000000"),縣市代碼,2,0)</f>
        <v>澎湖縣</v>
      </c>
      <c r="G7379" s="2" t="s">
        <v>10</v>
      </c>
      <c r="H7379" s="13">
        <v>57410</v>
      </c>
      <c r="I7379" s="14">
        <v>162448940</v>
      </c>
      <c r="J7379" s="14">
        <f>表格1[[#This Row],[信用卡交易筆數]]/1000</f>
        <v>57.41</v>
      </c>
      <c r="K7379" s="14">
        <f>表格1[[#This Row],[信用卡交易金額'[新臺幣']]]/1000</f>
        <v>162448.94</v>
      </c>
      <c r="L7379" s="14">
        <f>表格1[[#This Row],[信用卡交易金額'[新臺幣']]]/1000000</f>
        <v>162.44893999999999</v>
      </c>
      <c r="M7379" s="14" t="str" cm="1">
        <f t="array" ref="M7379">_xlfn.TEXTJOIN("", TRUE, _xlfn.XLOOKUP(TRUE, VALUE(表格1[[#This Row],[年月]]) &lt;= VALUE($R$8:$R$12), $Q$8:$Q$12)) &amp; "年度"</f>
        <v>2024年度</v>
      </c>
    </row>
    <row r="7380" spans="1:13" x14ac:dyDescent="0.3">
      <c r="A7380" s="2">
        <v>202407</v>
      </c>
      <c r="B7380" s="19">
        <f>DATE(表格1[[#This Row],[年]],表格1[[#This Row],[月]],1)</f>
        <v>45474</v>
      </c>
      <c r="C7380" s="2" t="str">
        <f>LEFT(表格1[[#This Row],[年月]],4)</f>
        <v>2024</v>
      </c>
      <c r="D7380" s="2" t="str">
        <f>RIGHT(表格1[[#This Row],[年月]],2)</f>
        <v>07</v>
      </c>
      <c r="E7380" s="5" t="s">
        <v>62</v>
      </c>
      <c r="F7380" s="2" t="str">
        <f>VLOOKUP(TEXT(表格1[[#This Row],[地區]],"00000000"),縣市代碼,2,0)</f>
        <v>金門縣</v>
      </c>
      <c r="G7380" s="2" t="s">
        <v>4</v>
      </c>
      <c r="H7380" s="13">
        <v>115422</v>
      </c>
      <c r="I7380" s="14">
        <v>56893628</v>
      </c>
      <c r="J7380" s="14">
        <f>表格1[[#This Row],[信用卡交易筆數]]/1000</f>
        <v>115.422</v>
      </c>
      <c r="K7380" s="14">
        <f>表格1[[#This Row],[信用卡交易金額'[新臺幣']]]/1000</f>
        <v>56893.627999999997</v>
      </c>
      <c r="L7380" s="14">
        <f>表格1[[#This Row],[信用卡交易金額'[新臺幣']]]/1000000</f>
        <v>56.893628</v>
      </c>
      <c r="M7380" s="14" t="str" cm="1">
        <f t="array" ref="M7380">_xlfn.TEXTJOIN("", TRUE, _xlfn.XLOOKUP(TRUE, VALUE(表格1[[#This Row],[年月]]) &lt;= VALUE($R$8:$R$12), $Q$8:$Q$12)) &amp; "年度"</f>
        <v>2024年度</v>
      </c>
    </row>
    <row r="7381" spans="1:13" x14ac:dyDescent="0.3">
      <c r="A7381" s="2">
        <v>202407</v>
      </c>
      <c r="B7381" s="19">
        <f>DATE(表格1[[#This Row],[年]],表格1[[#This Row],[月]],1)</f>
        <v>45474</v>
      </c>
      <c r="C7381" s="2" t="str">
        <f>LEFT(表格1[[#This Row],[年月]],4)</f>
        <v>2024</v>
      </c>
      <c r="D7381" s="2" t="str">
        <f>RIGHT(表格1[[#This Row],[年月]],2)</f>
        <v>07</v>
      </c>
      <c r="E7381" s="5" t="s">
        <v>62</v>
      </c>
      <c r="F7381" s="2" t="str">
        <f>VLOOKUP(TEXT(表格1[[#This Row],[地區]],"00000000"),縣市代碼,2,0)</f>
        <v>金門縣</v>
      </c>
      <c r="G7381" s="2" t="s">
        <v>5</v>
      </c>
      <c r="H7381" s="13">
        <v>7481</v>
      </c>
      <c r="I7381" s="14">
        <v>21225242</v>
      </c>
      <c r="J7381" s="14">
        <f>表格1[[#This Row],[信用卡交易筆數]]/1000</f>
        <v>7.4809999999999999</v>
      </c>
      <c r="K7381" s="14">
        <f>表格1[[#This Row],[信用卡交易金額'[新臺幣']]]/1000</f>
        <v>21225.241999999998</v>
      </c>
      <c r="L7381" s="14">
        <f>表格1[[#This Row],[信用卡交易金額'[新臺幣']]]/1000000</f>
        <v>21.225242000000001</v>
      </c>
      <c r="M7381" s="14" t="str" cm="1">
        <f t="array" ref="M7381">_xlfn.TEXTJOIN("", TRUE, _xlfn.XLOOKUP(TRUE, VALUE(表格1[[#This Row],[年月]]) &lt;= VALUE($R$8:$R$12), $Q$8:$Q$12)) &amp; "年度"</f>
        <v>2024年度</v>
      </c>
    </row>
    <row r="7382" spans="1:13" x14ac:dyDescent="0.3">
      <c r="A7382" s="2">
        <v>202407</v>
      </c>
      <c r="B7382" s="19">
        <f>DATE(表格1[[#This Row],[年]],表格1[[#This Row],[月]],1)</f>
        <v>45474</v>
      </c>
      <c r="C7382" s="2" t="str">
        <f>LEFT(表格1[[#This Row],[年月]],4)</f>
        <v>2024</v>
      </c>
      <c r="D7382" s="2" t="str">
        <f>RIGHT(表格1[[#This Row],[年月]],2)</f>
        <v>07</v>
      </c>
      <c r="E7382" s="5" t="s">
        <v>62</v>
      </c>
      <c r="F7382" s="2" t="str">
        <f>VLOOKUP(TEXT(表格1[[#This Row],[地區]],"00000000"),縣市代碼,2,0)</f>
        <v>金門縣</v>
      </c>
      <c r="G7382" s="2" t="s">
        <v>6</v>
      </c>
      <c r="H7382" s="13">
        <v>12315</v>
      </c>
      <c r="I7382" s="14">
        <v>45179013</v>
      </c>
      <c r="J7382" s="14">
        <f>表格1[[#This Row],[信用卡交易筆數]]/1000</f>
        <v>12.315</v>
      </c>
      <c r="K7382" s="14">
        <f>表格1[[#This Row],[信用卡交易金額'[新臺幣']]]/1000</f>
        <v>45179.012999999999</v>
      </c>
      <c r="L7382" s="14">
        <f>表格1[[#This Row],[信用卡交易金額'[新臺幣']]]/1000000</f>
        <v>45.179012999999998</v>
      </c>
      <c r="M7382" s="14" t="str" cm="1">
        <f t="array" ref="M7382">_xlfn.TEXTJOIN("", TRUE, _xlfn.XLOOKUP(TRUE, VALUE(表格1[[#This Row],[年月]]) &lt;= VALUE($R$8:$R$12), $Q$8:$Q$12)) &amp; "年度"</f>
        <v>2024年度</v>
      </c>
    </row>
    <row r="7383" spans="1:13" x14ac:dyDescent="0.3">
      <c r="A7383" s="2">
        <v>202407</v>
      </c>
      <c r="B7383" s="19">
        <f>DATE(表格1[[#This Row],[年]],表格1[[#This Row],[月]],1)</f>
        <v>45474</v>
      </c>
      <c r="C7383" s="2" t="str">
        <f>LEFT(表格1[[#This Row],[年月]],4)</f>
        <v>2024</v>
      </c>
      <c r="D7383" s="2" t="str">
        <f>RIGHT(表格1[[#This Row],[年月]],2)</f>
        <v>07</v>
      </c>
      <c r="E7383" s="5" t="s">
        <v>62</v>
      </c>
      <c r="F7383" s="2" t="str">
        <f>VLOOKUP(TEXT(表格1[[#This Row],[地區]],"00000000"),縣市代碼,2,0)</f>
        <v>金門縣</v>
      </c>
      <c r="G7383" s="2" t="s">
        <v>7</v>
      </c>
      <c r="H7383" s="13">
        <v>55149</v>
      </c>
      <c r="I7383" s="14">
        <v>81834499</v>
      </c>
      <c r="J7383" s="14">
        <f>表格1[[#This Row],[信用卡交易筆數]]/1000</f>
        <v>55.149000000000001</v>
      </c>
      <c r="K7383" s="14">
        <f>表格1[[#This Row],[信用卡交易金額'[新臺幣']]]/1000</f>
        <v>81834.498999999996</v>
      </c>
      <c r="L7383" s="14">
        <f>表格1[[#This Row],[信用卡交易金額'[新臺幣']]]/1000000</f>
        <v>81.834498999999994</v>
      </c>
      <c r="M7383" s="14" t="str" cm="1">
        <f t="array" ref="M7383">_xlfn.TEXTJOIN("", TRUE, _xlfn.XLOOKUP(TRUE, VALUE(表格1[[#This Row],[年月]]) &lt;= VALUE($R$8:$R$12), $Q$8:$Q$12)) &amp; "年度"</f>
        <v>2024年度</v>
      </c>
    </row>
    <row r="7384" spans="1:13" x14ac:dyDescent="0.3">
      <c r="A7384" s="2">
        <v>202407</v>
      </c>
      <c r="B7384" s="19">
        <f>DATE(表格1[[#This Row],[年]],表格1[[#This Row],[月]],1)</f>
        <v>45474</v>
      </c>
      <c r="C7384" s="2" t="str">
        <f>LEFT(表格1[[#This Row],[年月]],4)</f>
        <v>2024</v>
      </c>
      <c r="D7384" s="2" t="str">
        <f>RIGHT(表格1[[#This Row],[年月]],2)</f>
        <v>07</v>
      </c>
      <c r="E7384" s="5" t="s">
        <v>62</v>
      </c>
      <c r="F7384" s="2" t="str">
        <f>VLOOKUP(TEXT(表格1[[#This Row],[地區]],"00000000"),縣市代碼,2,0)</f>
        <v>金門縣</v>
      </c>
      <c r="G7384" s="2" t="s">
        <v>8</v>
      </c>
      <c r="H7384" s="13">
        <v>51216</v>
      </c>
      <c r="I7384" s="14">
        <v>82436090</v>
      </c>
      <c r="J7384" s="14">
        <f>表格1[[#This Row],[信用卡交易筆數]]/1000</f>
        <v>51.216000000000001</v>
      </c>
      <c r="K7384" s="14">
        <f>表格1[[#This Row],[信用卡交易金額'[新臺幣']]]/1000</f>
        <v>82436.09</v>
      </c>
      <c r="L7384" s="14">
        <f>表格1[[#This Row],[信用卡交易金額'[新臺幣']]]/1000000</f>
        <v>82.436089999999993</v>
      </c>
      <c r="M7384" s="14" t="str" cm="1">
        <f t="array" ref="M7384">_xlfn.TEXTJOIN("", TRUE, _xlfn.XLOOKUP(TRUE, VALUE(表格1[[#This Row],[年月]]) &lt;= VALUE($R$8:$R$12), $Q$8:$Q$12)) &amp; "年度"</f>
        <v>2024年度</v>
      </c>
    </row>
    <row r="7385" spans="1:13" x14ac:dyDescent="0.3">
      <c r="A7385" s="2">
        <v>202407</v>
      </c>
      <c r="B7385" s="19">
        <f>DATE(表格1[[#This Row],[年]],表格1[[#This Row],[月]],1)</f>
        <v>45474</v>
      </c>
      <c r="C7385" s="2" t="str">
        <f>LEFT(表格1[[#This Row],[年月]],4)</f>
        <v>2024</v>
      </c>
      <c r="D7385" s="2" t="str">
        <f>RIGHT(表格1[[#This Row],[年月]],2)</f>
        <v>07</v>
      </c>
      <c r="E7385" s="5" t="s">
        <v>62</v>
      </c>
      <c r="F7385" s="2" t="str">
        <f>VLOOKUP(TEXT(表格1[[#This Row],[地區]],"00000000"),縣市代碼,2,0)</f>
        <v>金門縣</v>
      </c>
      <c r="G7385" s="2" t="s">
        <v>9</v>
      </c>
      <c r="H7385" s="13">
        <v>131270</v>
      </c>
      <c r="I7385" s="14">
        <v>128384932</v>
      </c>
      <c r="J7385" s="14">
        <f>表格1[[#This Row],[信用卡交易筆數]]/1000</f>
        <v>131.27000000000001</v>
      </c>
      <c r="K7385" s="14">
        <f>表格1[[#This Row],[信用卡交易金額'[新臺幣']]]/1000</f>
        <v>128384.932</v>
      </c>
      <c r="L7385" s="14">
        <f>表格1[[#This Row],[信用卡交易金額'[新臺幣']]]/1000000</f>
        <v>128.38493199999999</v>
      </c>
      <c r="M7385" s="14" t="str" cm="1">
        <f t="array" ref="M7385">_xlfn.TEXTJOIN("", TRUE, _xlfn.XLOOKUP(TRUE, VALUE(表格1[[#This Row],[年月]]) &lt;= VALUE($R$8:$R$12), $Q$8:$Q$12)) &amp; "年度"</f>
        <v>2024年度</v>
      </c>
    </row>
    <row r="7386" spans="1:13" x14ac:dyDescent="0.3">
      <c r="A7386" s="2">
        <v>202407</v>
      </c>
      <c r="B7386" s="19">
        <f>DATE(表格1[[#This Row],[年]],表格1[[#This Row],[月]],1)</f>
        <v>45474</v>
      </c>
      <c r="C7386" s="2" t="str">
        <f>LEFT(表格1[[#This Row],[年月]],4)</f>
        <v>2024</v>
      </c>
      <c r="D7386" s="2" t="str">
        <f>RIGHT(表格1[[#This Row],[年月]],2)</f>
        <v>07</v>
      </c>
      <c r="E7386" s="5" t="s">
        <v>62</v>
      </c>
      <c r="F7386" s="2" t="str">
        <f>VLOOKUP(TEXT(表格1[[#This Row],[地區]],"00000000"),縣市代碼,2,0)</f>
        <v>金門縣</v>
      </c>
      <c r="G7386" s="2" t="s">
        <v>10</v>
      </c>
      <c r="H7386" s="13">
        <v>49518</v>
      </c>
      <c r="I7386" s="14">
        <v>131905645</v>
      </c>
      <c r="J7386" s="14">
        <f>表格1[[#This Row],[信用卡交易筆數]]/1000</f>
        <v>49.518000000000001</v>
      </c>
      <c r="K7386" s="14">
        <f>表格1[[#This Row],[信用卡交易金額'[新臺幣']]]/1000</f>
        <v>131905.64499999999</v>
      </c>
      <c r="L7386" s="14">
        <f>表格1[[#This Row],[信用卡交易金額'[新臺幣']]]/1000000</f>
        <v>131.90564499999999</v>
      </c>
      <c r="M7386" s="14" t="str" cm="1">
        <f t="array" ref="M7386">_xlfn.TEXTJOIN("", TRUE, _xlfn.XLOOKUP(TRUE, VALUE(表格1[[#This Row],[年月]]) &lt;= VALUE($R$8:$R$12), $Q$8:$Q$12)) &amp; "年度"</f>
        <v>2024年度</v>
      </c>
    </row>
    <row r="7387" spans="1:13" x14ac:dyDescent="0.3">
      <c r="A7387" s="2">
        <v>202407</v>
      </c>
      <c r="B7387" s="19">
        <f>DATE(表格1[[#This Row],[年]],表格1[[#This Row],[月]],1)</f>
        <v>45474</v>
      </c>
      <c r="C7387" s="2" t="str">
        <f>LEFT(表格1[[#This Row],[年月]],4)</f>
        <v>2024</v>
      </c>
      <c r="D7387" s="2" t="str">
        <f>RIGHT(表格1[[#This Row],[年月]],2)</f>
        <v>07</v>
      </c>
      <c r="E7387" s="5">
        <v>9007000</v>
      </c>
      <c r="F7387" s="2" t="str">
        <f>VLOOKUP(TEXT(表格1[[#This Row],[地區]],"00000000"),縣市代碼,2,0)</f>
        <v>連江縣</v>
      </c>
      <c r="G7387" s="2" t="s">
        <v>4</v>
      </c>
      <c r="H7387" s="13">
        <v>29107</v>
      </c>
      <c r="I7387" s="14">
        <v>12935382</v>
      </c>
      <c r="J7387" s="14">
        <f>表格1[[#This Row],[信用卡交易筆數]]/1000</f>
        <v>29.106999999999999</v>
      </c>
      <c r="K7387" s="14">
        <f>表格1[[#This Row],[信用卡交易金額'[新臺幣']]]/1000</f>
        <v>12935.382</v>
      </c>
      <c r="L7387" s="14">
        <f>表格1[[#This Row],[信用卡交易金額'[新臺幣']]]/1000000</f>
        <v>12.935382000000001</v>
      </c>
      <c r="M7387" s="14" t="str" cm="1">
        <f t="array" ref="M7387">_xlfn.TEXTJOIN("", TRUE, _xlfn.XLOOKUP(TRUE, VALUE(表格1[[#This Row],[年月]]) &lt;= VALUE($R$8:$R$12), $Q$8:$Q$12)) &amp; "年度"</f>
        <v>2024年度</v>
      </c>
    </row>
    <row r="7388" spans="1:13" x14ac:dyDescent="0.3">
      <c r="A7388" s="2">
        <v>202407</v>
      </c>
      <c r="B7388" s="19">
        <f>DATE(表格1[[#This Row],[年]],表格1[[#This Row],[月]],1)</f>
        <v>45474</v>
      </c>
      <c r="C7388" s="2" t="str">
        <f>LEFT(表格1[[#This Row],[年月]],4)</f>
        <v>2024</v>
      </c>
      <c r="D7388" s="2" t="str">
        <f>RIGHT(表格1[[#This Row],[年月]],2)</f>
        <v>07</v>
      </c>
      <c r="E7388" s="5">
        <v>9007000</v>
      </c>
      <c r="F7388" s="2" t="str">
        <f>VLOOKUP(TEXT(表格1[[#This Row],[地區]],"00000000"),縣市代碼,2,0)</f>
        <v>連江縣</v>
      </c>
      <c r="G7388" s="2" t="s">
        <v>5</v>
      </c>
      <c r="H7388" s="13">
        <v>1537</v>
      </c>
      <c r="I7388" s="14">
        <v>3503468</v>
      </c>
      <c r="J7388" s="14">
        <f>表格1[[#This Row],[信用卡交易筆數]]/1000</f>
        <v>1.5369999999999999</v>
      </c>
      <c r="K7388" s="14">
        <f>表格1[[#This Row],[信用卡交易金額'[新臺幣']]]/1000</f>
        <v>3503.4679999999998</v>
      </c>
      <c r="L7388" s="14">
        <f>表格1[[#This Row],[信用卡交易金額'[新臺幣']]]/1000000</f>
        <v>3.5034679999999998</v>
      </c>
      <c r="M7388" s="14" t="str" cm="1">
        <f t="array" ref="M7388">_xlfn.TEXTJOIN("", TRUE, _xlfn.XLOOKUP(TRUE, VALUE(表格1[[#This Row],[年月]]) &lt;= VALUE($R$8:$R$12), $Q$8:$Q$12)) &amp; "年度"</f>
        <v>2024年度</v>
      </c>
    </row>
    <row r="7389" spans="1:13" x14ac:dyDescent="0.3">
      <c r="A7389" s="2">
        <v>202407</v>
      </c>
      <c r="B7389" s="19">
        <f>DATE(表格1[[#This Row],[年]],表格1[[#This Row],[月]],1)</f>
        <v>45474</v>
      </c>
      <c r="C7389" s="2" t="str">
        <f>LEFT(表格1[[#This Row],[年月]],4)</f>
        <v>2024</v>
      </c>
      <c r="D7389" s="2" t="str">
        <f>RIGHT(表格1[[#This Row],[年月]],2)</f>
        <v>07</v>
      </c>
      <c r="E7389" s="5">
        <v>9007000</v>
      </c>
      <c r="F7389" s="2" t="str">
        <f>VLOOKUP(TEXT(表格1[[#This Row],[地區]],"00000000"),縣市代碼,2,0)</f>
        <v>連江縣</v>
      </c>
      <c r="G7389" s="2" t="s">
        <v>6</v>
      </c>
      <c r="H7389" s="13">
        <v>2514</v>
      </c>
      <c r="I7389" s="14">
        <v>6473452</v>
      </c>
      <c r="J7389" s="14">
        <f>表格1[[#This Row],[信用卡交易筆數]]/1000</f>
        <v>2.5139999999999998</v>
      </c>
      <c r="K7389" s="14">
        <f>表格1[[#This Row],[信用卡交易金額'[新臺幣']]]/1000</f>
        <v>6473.4520000000002</v>
      </c>
      <c r="L7389" s="14">
        <f>表格1[[#This Row],[信用卡交易金額'[新臺幣']]]/1000000</f>
        <v>6.473452</v>
      </c>
      <c r="M7389" s="14" t="str" cm="1">
        <f t="array" ref="M7389">_xlfn.TEXTJOIN("", TRUE, _xlfn.XLOOKUP(TRUE, VALUE(表格1[[#This Row],[年月]]) &lt;= VALUE($R$8:$R$12), $Q$8:$Q$12)) &amp; "年度"</f>
        <v>2024年度</v>
      </c>
    </row>
    <row r="7390" spans="1:13" x14ac:dyDescent="0.3">
      <c r="A7390" s="2">
        <v>202407</v>
      </c>
      <c r="B7390" s="19">
        <f>DATE(表格1[[#This Row],[年]],表格1[[#This Row],[月]],1)</f>
        <v>45474</v>
      </c>
      <c r="C7390" s="2" t="str">
        <f>LEFT(表格1[[#This Row],[年月]],4)</f>
        <v>2024</v>
      </c>
      <c r="D7390" s="2" t="str">
        <f>RIGHT(表格1[[#This Row],[年月]],2)</f>
        <v>07</v>
      </c>
      <c r="E7390" s="5">
        <v>9007000</v>
      </c>
      <c r="F7390" s="2" t="str">
        <f>VLOOKUP(TEXT(表格1[[#This Row],[地區]],"00000000"),縣市代碼,2,0)</f>
        <v>連江縣</v>
      </c>
      <c r="G7390" s="2" t="s">
        <v>7</v>
      </c>
      <c r="H7390" s="13">
        <v>13176</v>
      </c>
      <c r="I7390" s="14">
        <v>14890612</v>
      </c>
      <c r="J7390" s="14">
        <f>表格1[[#This Row],[信用卡交易筆數]]/1000</f>
        <v>13.176</v>
      </c>
      <c r="K7390" s="14">
        <f>表格1[[#This Row],[信用卡交易金額'[新臺幣']]]/1000</f>
        <v>14890.611999999999</v>
      </c>
      <c r="L7390" s="14">
        <f>表格1[[#This Row],[信用卡交易金額'[新臺幣']]]/1000000</f>
        <v>14.890612000000001</v>
      </c>
      <c r="M7390" s="14" t="str" cm="1">
        <f t="array" ref="M7390">_xlfn.TEXTJOIN("", TRUE, _xlfn.XLOOKUP(TRUE, VALUE(表格1[[#This Row],[年月]]) &lt;= VALUE($R$8:$R$12), $Q$8:$Q$12)) &amp; "年度"</f>
        <v>2024年度</v>
      </c>
    </row>
    <row r="7391" spans="1:13" x14ac:dyDescent="0.3">
      <c r="A7391" s="2">
        <v>202407</v>
      </c>
      <c r="B7391" s="19">
        <f>DATE(表格1[[#This Row],[年]],表格1[[#This Row],[月]],1)</f>
        <v>45474</v>
      </c>
      <c r="C7391" s="2" t="str">
        <f>LEFT(表格1[[#This Row],[年月]],4)</f>
        <v>2024</v>
      </c>
      <c r="D7391" s="2" t="str">
        <f>RIGHT(表格1[[#This Row],[年月]],2)</f>
        <v>07</v>
      </c>
      <c r="E7391" s="5">
        <v>9007000</v>
      </c>
      <c r="F7391" s="2" t="str">
        <f>VLOOKUP(TEXT(表格1[[#This Row],[地區]],"00000000"),縣市代碼,2,0)</f>
        <v>連江縣</v>
      </c>
      <c r="G7391" s="2" t="s">
        <v>8</v>
      </c>
      <c r="H7391" s="13">
        <v>10735</v>
      </c>
      <c r="I7391" s="14">
        <v>16416821</v>
      </c>
      <c r="J7391" s="14">
        <f>表格1[[#This Row],[信用卡交易筆數]]/1000</f>
        <v>10.734999999999999</v>
      </c>
      <c r="K7391" s="14">
        <f>表格1[[#This Row],[信用卡交易金額'[新臺幣']]]/1000</f>
        <v>16416.821</v>
      </c>
      <c r="L7391" s="14">
        <f>表格1[[#This Row],[信用卡交易金額'[新臺幣']]]/1000000</f>
        <v>16.416820999999999</v>
      </c>
      <c r="M7391" s="14" t="str" cm="1">
        <f t="array" ref="M7391">_xlfn.TEXTJOIN("", TRUE, _xlfn.XLOOKUP(TRUE, VALUE(表格1[[#This Row],[年月]]) &lt;= VALUE($R$8:$R$12), $Q$8:$Q$12)) &amp; "年度"</f>
        <v>2024年度</v>
      </c>
    </row>
    <row r="7392" spans="1:13" x14ac:dyDescent="0.3">
      <c r="A7392" s="2">
        <v>202407</v>
      </c>
      <c r="B7392" s="19">
        <f>DATE(表格1[[#This Row],[年]],表格1[[#This Row],[月]],1)</f>
        <v>45474</v>
      </c>
      <c r="C7392" s="2" t="str">
        <f>LEFT(表格1[[#This Row],[年月]],4)</f>
        <v>2024</v>
      </c>
      <c r="D7392" s="2" t="str">
        <f>RIGHT(表格1[[#This Row],[年月]],2)</f>
        <v>07</v>
      </c>
      <c r="E7392" s="5">
        <v>9007000</v>
      </c>
      <c r="F7392" s="2" t="str">
        <f>VLOOKUP(TEXT(表格1[[#This Row],[地區]],"00000000"),縣市代碼,2,0)</f>
        <v>連江縣</v>
      </c>
      <c r="G7392" s="2" t="s">
        <v>9</v>
      </c>
      <c r="H7392" s="13">
        <v>18747</v>
      </c>
      <c r="I7392" s="14">
        <v>19391443</v>
      </c>
      <c r="J7392" s="14">
        <f>表格1[[#This Row],[信用卡交易筆數]]/1000</f>
        <v>18.747</v>
      </c>
      <c r="K7392" s="14">
        <f>表格1[[#This Row],[信用卡交易金額'[新臺幣']]]/1000</f>
        <v>19391.442999999999</v>
      </c>
      <c r="L7392" s="14">
        <f>表格1[[#This Row],[信用卡交易金額'[新臺幣']]]/1000000</f>
        <v>19.391442999999999</v>
      </c>
      <c r="M7392" s="14" t="str" cm="1">
        <f t="array" ref="M7392">_xlfn.TEXTJOIN("", TRUE, _xlfn.XLOOKUP(TRUE, VALUE(表格1[[#This Row],[年月]]) &lt;= VALUE($R$8:$R$12), $Q$8:$Q$12)) &amp; "年度"</f>
        <v>2024年度</v>
      </c>
    </row>
    <row r="7393" spans="1:13" x14ac:dyDescent="0.3">
      <c r="A7393" s="2">
        <v>202407</v>
      </c>
      <c r="B7393" s="19">
        <f>DATE(表格1[[#This Row],[年]],表格1[[#This Row],[月]],1)</f>
        <v>45474</v>
      </c>
      <c r="C7393" s="2" t="str">
        <f>LEFT(表格1[[#This Row],[年月]],4)</f>
        <v>2024</v>
      </c>
      <c r="D7393" s="2" t="str">
        <f>RIGHT(表格1[[#This Row],[年月]],2)</f>
        <v>07</v>
      </c>
      <c r="E7393" s="5">
        <v>9007000</v>
      </c>
      <c r="F7393" s="2" t="str">
        <f>VLOOKUP(TEXT(表格1[[#This Row],[地區]],"00000000"),縣市代碼,2,0)</f>
        <v>連江縣</v>
      </c>
      <c r="G7393" s="2" t="s">
        <v>10</v>
      </c>
      <c r="H7393" s="13">
        <v>8410</v>
      </c>
      <c r="I7393" s="14">
        <v>23798226</v>
      </c>
      <c r="J7393" s="14">
        <f>表格1[[#This Row],[信用卡交易筆數]]/1000</f>
        <v>8.41</v>
      </c>
      <c r="K7393" s="14">
        <f>表格1[[#This Row],[信用卡交易金額'[新臺幣']]]/1000</f>
        <v>23798.225999999999</v>
      </c>
      <c r="L7393" s="14">
        <f>表格1[[#This Row],[信用卡交易金額'[新臺幣']]]/1000000</f>
        <v>23.798226</v>
      </c>
      <c r="M7393" s="14" t="str" cm="1">
        <f t="array" ref="M7393">_xlfn.TEXTJOIN("", TRUE, _xlfn.XLOOKUP(TRUE, VALUE(表格1[[#This Row],[年月]]) &lt;= VALUE($R$8:$R$12), $Q$8:$Q$12)) &amp; "年度"</f>
        <v>2024年度</v>
      </c>
    </row>
    <row r="7394" spans="1:13" x14ac:dyDescent="0.3">
      <c r="A7394" s="2">
        <v>202408</v>
      </c>
      <c r="B7394" s="19">
        <f>DATE(表格1[[#This Row],[年]],表格1[[#This Row],[月]],1)</f>
        <v>45505</v>
      </c>
      <c r="C7394" s="2" t="str">
        <f>LEFT(表格1[[#This Row],[年月]],4)</f>
        <v>2024</v>
      </c>
      <c r="D7394" s="2" t="str">
        <f>RIGHT(表格1[[#This Row],[年月]],2)</f>
        <v>08</v>
      </c>
      <c r="E7394" s="5">
        <v>63000000</v>
      </c>
      <c r="F7394" s="2" t="str">
        <f>VLOOKUP(TEXT(表格1[[#This Row],[地區]],"00000000"),縣市代碼,2,0)</f>
        <v>臺北市</v>
      </c>
      <c r="G7394" s="2" t="s">
        <v>4</v>
      </c>
      <c r="H7394" s="13">
        <v>15404353</v>
      </c>
      <c r="I7394" s="14">
        <v>9083949170</v>
      </c>
      <c r="J7394" s="14">
        <f>表格1[[#This Row],[信用卡交易筆數]]/1000</f>
        <v>15404.352999999999</v>
      </c>
      <c r="K7394" s="14">
        <f>表格1[[#This Row],[信用卡交易金額'[新臺幣']]]/1000</f>
        <v>9083949.1699999999</v>
      </c>
      <c r="L7394" s="14">
        <f>表格1[[#This Row],[信用卡交易金額'[新臺幣']]]/1000000</f>
        <v>9083.9491699999999</v>
      </c>
      <c r="M7394" s="14" t="str" cm="1">
        <f t="array" ref="M7394">_xlfn.TEXTJOIN("", TRUE, _xlfn.XLOOKUP(TRUE, VALUE(表格1[[#This Row],[年月]]) &lt;= VALUE($R$8:$R$12), $Q$8:$Q$12)) &amp; "年度"</f>
        <v>2025年度</v>
      </c>
    </row>
    <row r="7395" spans="1:13" x14ac:dyDescent="0.3">
      <c r="A7395" s="2">
        <v>202408</v>
      </c>
      <c r="B7395" s="19">
        <f>DATE(表格1[[#This Row],[年]],表格1[[#This Row],[月]],1)</f>
        <v>45505</v>
      </c>
      <c r="C7395" s="2" t="str">
        <f>LEFT(表格1[[#This Row],[年月]],4)</f>
        <v>2024</v>
      </c>
      <c r="D7395" s="2" t="str">
        <f>RIGHT(表格1[[#This Row],[年月]],2)</f>
        <v>08</v>
      </c>
      <c r="E7395" s="5">
        <v>63000000</v>
      </c>
      <c r="F7395" s="2" t="str">
        <f>VLOOKUP(TEXT(表格1[[#This Row],[地區]],"00000000"),縣市代碼,2,0)</f>
        <v>臺北市</v>
      </c>
      <c r="G7395" s="2" t="s">
        <v>5</v>
      </c>
      <c r="H7395" s="13">
        <v>727193</v>
      </c>
      <c r="I7395" s="14">
        <v>2768302149</v>
      </c>
      <c r="J7395" s="14">
        <f>表格1[[#This Row],[信用卡交易筆數]]/1000</f>
        <v>727.19299999999998</v>
      </c>
      <c r="K7395" s="14">
        <f>表格1[[#This Row],[信用卡交易金額'[新臺幣']]]/1000</f>
        <v>2768302.1490000002</v>
      </c>
      <c r="L7395" s="14">
        <f>表格1[[#This Row],[信用卡交易金額'[新臺幣']]]/1000000</f>
        <v>2768.3021490000001</v>
      </c>
      <c r="M7395" s="14" t="str" cm="1">
        <f t="array" ref="M7395">_xlfn.TEXTJOIN("", TRUE, _xlfn.XLOOKUP(TRUE, VALUE(表格1[[#This Row],[年月]]) &lt;= VALUE($R$8:$R$12), $Q$8:$Q$12)) &amp; "年度"</f>
        <v>2025年度</v>
      </c>
    </row>
    <row r="7396" spans="1:13" x14ac:dyDescent="0.3">
      <c r="A7396" s="2">
        <v>202408</v>
      </c>
      <c r="B7396" s="19">
        <f>DATE(表格1[[#This Row],[年]],表格1[[#This Row],[月]],1)</f>
        <v>45505</v>
      </c>
      <c r="C7396" s="2" t="str">
        <f>LEFT(表格1[[#This Row],[年月]],4)</f>
        <v>2024</v>
      </c>
      <c r="D7396" s="2" t="str">
        <f>RIGHT(表格1[[#This Row],[年月]],2)</f>
        <v>08</v>
      </c>
      <c r="E7396" s="5">
        <v>63000000</v>
      </c>
      <c r="F7396" s="2" t="str">
        <f>VLOOKUP(TEXT(表格1[[#This Row],[地區]],"00000000"),縣市代碼,2,0)</f>
        <v>臺北市</v>
      </c>
      <c r="G7396" s="2" t="s">
        <v>6</v>
      </c>
      <c r="H7396" s="13">
        <v>1015488</v>
      </c>
      <c r="I7396" s="14">
        <v>4615973582</v>
      </c>
      <c r="J7396" s="14">
        <f>表格1[[#This Row],[信用卡交易筆數]]/1000</f>
        <v>1015.4880000000001</v>
      </c>
      <c r="K7396" s="14">
        <f>表格1[[#This Row],[信用卡交易金額'[新臺幣']]]/1000</f>
        <v>4615973.5820000004</v>
      </c>
      <c r="L7396" s="14">
        <f>表格1[[#This Row],[信用卡交易金額'[新臺幣']]]/1000000</f>
        <v>4615.9735819999996</v>
      </c>
      <c r="M7396" s="14" t="str" cm="1">
        <f t="array" ref="M7396">_xlfn.TEXTJOIN("", TRUE, _xlfn.XLOOKUP(TRUE, VALUE(表格1[[#This Row],[年月]]) &lt;= VALUE($R$8:$R$12), $Q$8:$Q$12)) &amp; "年度"</f>
        <v>2025年度</v>
      </c>
    </row>
    <row r="7397" spans="1:13" x14ac:dyDescent="0.3">
      <c r="A7397" s="2">
        <v>202408</v>
      </c>
      <c r="B7397" s="19">
        <f>DATE(表格1[[#This Row],[年]],表格1[[#This Row],[月]],1)</f>
        <v>45505</v>
      </c>
      <c r="C7397" s="2" t="str">
        <f>LEFT(表格1[[#This Row],[年月]],4)</f>
        <v>2024</v>
      </c>
      <c r="D7397" s="2" t="str">
        <f>RIGHT(表格1[[#This Row],[年月]],2)</f>
        <v>08</v>
      </c>
      <c r="E7397" s="5">
        <v>63000000</v>
      </c>
      <c r="F7397" s="2" t="str">
        <f>VLOOKUP(TEXT(表格1[[#This Row],[地區]],"00000000"),縣市代碼,2,0)</f>
        <v>臺北市</v>
      </c>
      <c r="G7397" s="2" t="s">
        <v>7</v>
      </c>
      <c r="H7397" s="13">
        <v>5908352</v>
      </c>
      <c r="I7397" s="14">
        <v>6048930442</v>
      </c>
      <c r="J7397" s="14">
        <f>表格1[[#This Row],[信用卡交易筆數]]/1000</f>
        <v>5908.3519999999999</v>
      </c>
      <c r="K7397" s="14">
        <f>表格1[[#This Row],[信用卡交易金額'[新臺幣']]]/1000</f>
        <v>6048930.4419999998</v>
      </c>
      <c r="L7397" s="14">
        <f>表格1[[#This Row],[信用卡交易金額'[新臺幣']]]/1000000</f>
        <v>6048.9304419999999</v>
      </c>
      <c r="M7397" s="14" t="str" cm="1">
        <f t="array" ref="M7397">_xlfn.TEXTJOIN("", TRUE, _xlfn.XLOOKUP(TRUE, VALUE(表格1[[#This Row],[年月]]) &lt;= VALUE($R$8:$R$12), $Q$8:$Q$12)) &amp; "年度"</f>
        <v>2025年度</v>
      </c>
    </row>
    <row r="7398" spans="1:13" x14ac:dyDescent="0.3">
      <c r="A7398" s="2">
        <v>202408</v>
      </c>
      <c r="B7398" s="19">
        <f>DATE(表格1[[#This Row],[年]],表格1[[#This Row],[月]],1)</f>
        <v>45505</v>
      </c>
      <c r="C7398" s="2" t="str">
        <f>LEFT(表格1[[#This Row],[年月]],4)</f>
        <v>2024</v>
      </c>
      <c r="D7398" s="2" t="str">
        <f>RIGHT(表格1[[#This Row],[年月]],2)</f>
        <v>08</v>
      </c>
      <c r="E7398" s="5">
        <v>63000000</v>
      </c>
      <c r="F7398" s="2" t="str">
        <f>VLOOKUP(TEXT(表格1[[#This Row],[地區]],"00000000"),縣市代碼,2,0)</f>
        <v>臺北市</v>
      </c>
      <c r="G7398" s="2" t="s">
        <v>8</v>
      </c>
      <c r="H7398" s="13">
        <v>4680768</v>
      </c>
      <c r="I7398" s="14">
        <v>13434941925</v>
      </c>
      <c r="J7398" s="14">
        <f>表格1[[#This Row],[信用卡交易筆數]]/1000</f>
        <v>4680.768</v>
      </c>
      <c r="K7398" s="14">
        <f>表格1[[#This Row],[信用卡交易金額'[新臺幣']]]/1000</f>
        <v>13434941.925000001</v>
      </c>
      <c r="L7398" s="14">
        <f>表格1[[#This Row],[信用卡交易金額'[新臺幣']]]/1000000</f>
        <v>13434.941924999999</v>
      </c>
      <c r="M7398" s="14" t="str" cm="1">
        <f t="array" ref="M7398">_xlfn.TEXTJOIN("", TRUE, _xlfn.XLOOKUP(TRUE, VALUE(表格1[[#This Row],[年月]]) &lt;= VALUE($R$8:$R$12), $Q$8:$Q$12)) &amp; "年度"</f>
        <v>2025年度</v>
      </c>
    </row>
    <row r="7399" spans="1:13" x14ac:dyDescent="0.3">
      <c r="A7399" s="2">
        <v>202408</v>
      </c>
      <c r="B7399" s="19">
        <f>DATE(表格1[[#This Row],[年]],表格1[[#This Row],[月]],1)</f>
        <v>45505</v>
      </c>
      <c r="C7399" s="2" t="str">
        <f>LEFT(表格1[[#This Row],[年月]],4)</f>
        <v>2024</v>
      </c>
      <c r="D7399" s="2" t="str">
        <f>RIGHT(表格1[[#This Row],[年月]],2)</f>
        <v>08</v>
      </c>
      <c r="E7399" s="5">
        <v>63000000</v>
      </c>
      <c r="F7399" s="2" t="str">
        <f>VLOOKUP(TEXT(表格1[[#This Row],[地區]],"00000000"),縣市代碼,2,0)</f>
        <v>臺北市</v>
      </c>
      <c r="G7399" s="2" t="s">
        <v>9</v>
      </c>
      <c r="H7399" s="13">
        <v>10404297</v>
      </c>
      <c r="I7399" s="14">
        <v>13976435487</v>
      </c>
      <c r="J7399" s="14">
        <f>表格1[[#This Row],[信用卡交易筆數]]/1000</f>
        <v>10404.297</v>
      </c>
      <c r="K7399" s="14">
        <f>表格1[[#This Row],[信用卡交易金額'[新臺幣']]]/1000</f>
        <v>13976435.487</v>
      </c>
      <c r="L7399" s="14">
        <f>表格1[[#This Row],[信用卡交易金額'[新臺幣']]]/1000000</f>
        <v>13976.435487000001</v>
      </c>
      <c r="M7399" s="14" t="str" cm="1">
        <f t="array" ref="M7399">_xlfn.TEXTJOIN("", TRUE, _xlfn.XLOOKUP(TRUE, VALUE(表格1[[#This Row],[年月]]) &lt;= VALUE($R$8:$R$12), $Q$8:$Q$12)) &amp; "年度"</f>
        <v>2025年度</v>
      </c>
    </row>
    <row r="7400" spans="1:13" x14ac:dyDescent="0.3">
      <c r="A7400" s="2">
        <v>202408</v>
      </c>
      <c r="B7400" s="19">
        <f>DATE(表格1[[#This Row],[年]],表格1[[#This Row],[月]],1)</f>
        <v>45505</v>
      </c>
      <c r="C7400" s="2" t="str">
        <f>LEFT(表格1[[#This Row],[年月]],4)</f>
        <v>2024</v>
      </c>
      <c r="D7400" s="2" t="str">
        <f>RIGHT(表格1[[#This Row],[年月]],2)</f>
        <v>08</v>
      </c>
      <c r="E7400" s="5">
        <v>63000000</v>
      </c>
      <c r="F7400" s="2" t="str">
        <f>VLOOKUP(TEXT(表格1[[#This Row],[地區]],"00000000"),縣市代碼,2,0)</f>
        <v>臺北市</v>
      </c>
      <c r="G7400" s="2" t="s">
        <v>10</v>
      </c>
      <c r="H7400" s="13">
        <v>4656446</v>
      </c>
      <c r="I7400" s="14">
        <v>21269696835</v>
      </c>
      <c r="J7400" s="14">
        <f>表格1[[#This Row],[信用卡交易筆數]]/1000</f>
        <v>4656.4459999999999</v>
      </c>
      <c r="K7400" s="14">
        <f>表格1[[#This Row],[信用卡交易金額'[新臺幣']]]/1000</f>
        <v>21269696.835000001</v>
      </c>
      <c r="L7400" s="14">
        <f>表格1[[#This Row],[信用卡交易金額'[新臺幣']]]/1000000</f>
        <v>21269.696834999999</v>
      </c>
      <c r="M7400" s="14" t="str" cm="1">
        <f t="array" ref="M7400">_xlfn.TEXTJOIN("", TRUE, _xlfn.XLOOKUP(TRUE, VALUE(表格1[[#This Row],[年月]]) &lt;= VALUE($R$8:$R$12), $Q$8:$Q$12)) &amp; "年度"</f>
        <v>2025年度</v>
      </c>
    </row>
    <row r="7401" spans="1:13" x14ac:dyDescent="0.3">
      <c r="A7401" s="2">
        <v>202408</v>
      </c>
      <c r="B7401" s="19">
        <f>DATE(表格1[[#This Row],[年]],表格1[[#This Row],[月]],1)</f>
        <v>45505</v>
      </c>
      <c r="C7401" s="2" t="str">
        <f>LEFT(表格1[[#This Row],[年月]],4)</f>
        <v>2024</v>
      </c>
      <c r="D7401" s="2" t="str">
        <f>RIGHT(表格1[[#This Row],[年月]],2)</f>
        <v>08</v>
      </c>
      <c r="E7401" s="5">
        <v>65000000</v>
      </c>
      <c r="F7401" s="2" t="str">
        <f>VLOOKUP(TEXT(表格1[[#This Row],[地區]],"00000000"),縣市代碼,2,0)</f>
        <v>新北市</v>
      </c>
      <c r="G7401" s="2" t="s">
        <v>4</v>
      </c>
      <c r="H7401" s="13">
        <v>17910131</v>
      </c>
      <c r="I7401" s="14">
        <v>8838525960</v>
      </c>
      <c r="J7401" s="14">
        <f>表格1[[#This Row],[信用卡交易筆數]]/1000</f>
        <v>17910.131000000001</v>
      </c>
      <c r="K7401" s="14">
        <f>表格1[[#This Row],[信用卡交易金額'[新臺幣']]]/1000</f>
        <v>8838525.9600000009</v>
      </c>
      <c r="L7401" s="14">
        <f>表格1[[#This Row],[信用卡交易金額'[新臺幣']]]/1000000</f>
        <v>8838.5259600000009</v>
      </c>
      <c r="M7401" s="14" t="str" cm="1">
        <f t="array" ref="M7401">_xlfn.TEXTJOIN("", TRUE, _xlfn.XLOOKUP(TRUE, VALUE(表格1[[#This Row],[年月]]) &lt;= VALUE($R$8:$R$12), $Q$8:$Q$12)) &amp; "年度"</f>
        <v>2025年度</v>
      </c>
    </row>
    <row r="7402" spans="1:13" x14ac:dyDescent="0.3">
      <c r="A7402" s="2">
        <v>202408</v>
      </c>
      <c r="B7402" s="19">
        <f>DATE(表格1[[#This Row],[年]],表格1[[#This Row],[月]],1)</f>
        <v>45505</v>
      </c>
      <c r="C7402" s="2" t="str">
        <f>LEFT(表格1[[#This Row],[年月]],4)</f>
        <v>2024</v>
      </c>
      <c r="D7402" s="2" t="str">
        <f>RIGHT(表格1[[#This Row],[年月]],2)</f>
        <v>08</v>
      </c>
      <c r="E7402" s="5">
        <v>65000000</v>
      </c>
      <c r="F7402" s="2" t="str">
        <f>VLOOKUP(TEXT(表格1[[#This Row],[地區]],"00000000"),縣市代碼,2,0)</f>
        <v>新北市</v>
      </c>
      <c r="G7402" s="2" t="s">
        <v>5</v>
      </c>
      <c r="H7402" s="13">
        <v>948261</v>
      </c>
      <c r="I7402" s="14">
        <v>2420444475</v>
      </c>
      <c r="J7402" s="14">
        <f>表格1[[#This Row],[信用卡交易筆數]]/1000</f>
        <v>948.26099999999997</v>
      </c>
      <c r="K7402" s="14">
        <f>表格1[[#This Row],[信用卡交易金額'[新臺幣']]]/1000</f>
        <v>2420444.4750000001</v>
      </c>
      <c r="L7402" s="14">
        <f>表格1[[#This Row],[信用卡交易金額'[新臺幣']]]/1000000</f>
        <v>2420.4444749999998</v>
      </c>
      <c r="M7402" s="14" t="str" cm="1">
        <f t="array" ref="M7402">_xlfn.TEXTJOIN("", TRUE, _xlfn.XLOOKUP(TRUE, VALUE(表格1[[#This Row],[年月]]) &lt;= VALUE($R$8:$R$12), $Q$8:$Q$12)) &amp; "年度"</f>
        <v>2025年度</v>
      </c>
    </row>
    <row r="7403" spans="1:13" x14ac:dyDescent="0.3">
      <c r="A7403" s="2">
        <v>202408</v>
      </c>
      <c r="B7403" s="19">
        <f>DATE(表格1[[#This Row],[年]],表格1[[#This Row],[月]],1)</f>
        <v>45505</v>
      </c>
      <c r="C7403" s="2" t="str">
        <f>LEFT(表格1[[#This Row],[年月]],4)</f>
        <v>2024</v>
      </c>
      <c r="D7403" s="2" t="str">
        <f>RIGHT(表格1[[#This Row],[年月]],2)</f>
        <v>08</v>
      </c>
      <c r="E7403" s="5">
        <v>65000000</v>
      </c>
      <c r="F7403" s="2" t="str">
        <f>VLOOKUP(TEXT(表格1[[#This Row],[地區]],"00000000"),縣市代碼,2,0)</f>
        <v>新北市</v>
      </c>
      <c r="G7403" s="2" t="s">
        <v>6</v>
      </c>
      <c r="H7403" s="13">
        <v>1347178</v>
      </c>
      <c r="I7403" s="14">
        <v>4362648691</v>
      </c>
      <c r="J7403" s="14">
        <f>表格1[[#This Row],[信用卡交易筆數]]/1000</f>
        <v>1347.1780000000001</v>
      </c>
      <c r="K7403" s="14">
        <f>表格1[[#This Row],[信用卡交易金額'[新臺幣']]]/1000</f>
        <v>4362648.6909999996</v>
      </c>
      <c r="L7403" s="14">
        <f>表格1[[#This Row],[信用卡交易金額'[新臺幣']]]/1000000</f>
        <v>4362.6486910000003</v>
      </c>
      <c r="M7403" s="14" t="str" cm="1">
        <f t="array" ref="M7403">_xlfn.TEXTJOIN("", TRUE, _xlfn.XLOOKUP(TRUE, VALUE(表格1[[#This Row],[年月]]) &lt;= VALUE($R$8:$R$12), $Q$8:$Q$12)) &amp; "年度"</f>
        <v>2025年度</v>
      </c>
    </row>
    <row r="7404" spans="1:13" x14ac:dyDescent="0.3">
      <c r="A7404" s="2">
        <v>202408</v>
      </c>
      <c r="B7404" s="19">
        <f>DATE(表格1[[#This Row],[年]],表格1[[#This Row],[月]],1)</f>
        <v>45505</v>
      </c>
      <c r="C7404" s="2" t="str">
        <f>LEFT(表格1[[#This Row],[年月]],4)</f>
        <v>2024</v>
      </c>
      <c r="D7404" s="2" t="str">
        <f>RIGHT(表格1[[#This Row],[年月]],2)</f>
        <v>08</v>
      </c>
      <c r="E7404" s="5">
        <v>65000000</v>
      </c>
      <c r="F7404" s="2" t="str">
        <f>VLOOKUP(TEXT(表格1[[#This Row],[地區]],"00000000"),縣市代碼,2,0)</f>
        <v>新北市</v>
      </c>
      <c r="G7404" s="2" t="s">
        <v>7</v>
      </c>
      <c r="H7404" s="13">
        <v>7322279</v>
      </c>
      <c r="I7404" s="14">
        <v>6832944325</v>
      </c>
      <c r="J7404" s="14">
        <f>表格1[[#This Row],[信用卡交易筆數]]/1000</f>
        <v>7322.2790000000005</v>
      </c>
      <c r="K7404" s="14">
        <f>表格1[[#This Row],[信用卡交易金額'[新臺幣']]]/1000</f>
        <v>6832944.3250000002</v>
      </c>
      <c r="L7404" s="14">
        <f>表格1[[#This Row],[信用卡交易金額'[新臺幣']]]/1000000</f>
        <v>6832.9443250000004</v>
      </c>
      <c r="M7404" s="14" t="str" cm="1">
        <f t="array" ref="M7404">_xlfn.TEXTJOIN("", TRUE, _xlfn.XLOOKUP(TRUE, VALUE(表格1[[#This Row],[年月]]) &lt;= VALUE($R$8:$R$12), $Q$8:$Q$12)) &amp; "年度"</f>
        <v>2025年度</v>
      </c>
    </row>
    <row r="7405" spans="1:13" x14ac:dyDescent="0.3">
      <c r="A7405" s="2">
        <v>202408</v>
      </c>
      <c r="B7405" s="19">
        <f>DATE(表格1[[#This Row],[年]],表格1[[#This Row],[月]],1)</f>
        <v>45505</v>
      </c>
      <c r="C7405" s="2" t="str">
        <f>LEFT(表格1[[#This Row],[年月]],4)</f>
        <v>2024</v>
      </c>
      <c r="D7405" s="2" t="str">
        <f>RIGHT(表格1[[#This Row],[年月]],2)</f>
        <v>08</v>
      </c>
      <c r="E7405" s="5">
        <v>65000000</v>
      </c>
      <c r="F7405" s="2" t="str">
        <f>VLOOKUP(TEXT(表格1[[#This Row],[地區]],"00000000"),縣市代碼,2,0)</f>
        <v>新北市</v>
      </c>
      <c r="G7405" s="2" t="s">
        <v>8</v>
      </c>
      <c r="H7405" s="13">
        <v>5974081</v>
      </c>
      <c r="I7405" s="14">
        <v>13691977876</v>
      </c>
      <c r="J7405" s="14">
        <f>表格1[[#This Row],[信用卡交易筆數]]/1000</f>
        <v>5974.0810000000001</v>
      </c>
      <c r="K7405" s="14">
        <f>表格1[[#This Row],[信用卡交易金額'[新臺幣']]]/1000</f>
        <v>13691977.876</v>
      </c>
      <c r="L7405" s="14">
        <f>表格1[[#This Row],[信用卡交易金額'[新臺幣']]]/1000000</f>
        <v>13691.977876000001</v>
      </c>
      <c r="M7405" s="14" t="str" cm="1">
        <f t="array" ref="M7405">_xlfn.TEXTJOIN("", TRUE, _xlfn.XLOOKUP(TRUE, VALUE(表格1[[#This Row],[年月]]) &lt;= VALUE($R$8:$R$12), $Q$8:$Q$12)) &amp; "年度"</f>
        <v>2025年度</v>
      </c>
    </row>
    <row r="7406" spans="1:13" x14ac:dyDescent="0.3">
      <c r="A7406" s="2">
        <v>202408</v>
      </c>
      <c r="B7406" s="19">
        <f>DATE(表格1[[#This Row],[年]],表格1[[#This Row],[月]],1)</f>
        <v>45505</v>
      </c>
      <c r="C7406" s="2" t="str">
        <f>LEFT(表格1[[#This Row],[年月]],4)</f>
        <v>2024</v>
      </c>
      <c r="D7406" s="2" t="str">
        <f>RIGHT(表格1[[#This Row],[年月]],2)</f>
        <v>08</v>
      </c>
      <c r="E7406" s="5">
        <v>65000000</v>
      </c>
      <c r="F7406" s="2" t="str">
        <f>VLOOKUP(TEXT(表格1[[#This Row],[地區]],"00000000"),縣市代碼,2,0)</f>
        <v>新北市</v>
      </c>
      <c r="G7406" s="2" t="s">
        <v>9</v>
      </c>
      <c r="H7406" s="13">
        <v>13798646</v>
      </c>
      <c r="I7406" s="14">
        <v>16008862784</v>
      </c>
      <c r="J7406" s="14">
        <f>表格1[[#This Row],[信用卡交易筆數]]/1000</f>
        <v>13798.646000000001</v>
      </c>
      <c r="K7406" s="14">
        <f>表格1[[#This Row],[信用卡交易金額'[新臺幣']]]/1000</f>
        <v>16008862.784</v>
      </c>
      <c r="L7406" s="14">
        <f>表格1[[#This Row],[信用卡交易金額'[新臺幣']]]/1000000</f>
        <v>16008.862784000001</v>
      </c>
      <c r="M7406" s="14" t="str" cm="1">
        <f t="array" ref="M7406">_xlfn.TEXTJOIN("", TRUE, _xlfn.XLOOKUP(TRUE, VALUE(表格1[[#This Row],[年月]]) &lt;= VALUE($R$8:$R$12), $Q$8:$Q$12)) &amp; "年度"</f>
        <v>2025年度</v>
      </c>
    </row>
    <row r="7407" spans="1:13" x14ac:dyDescent="0.3">
      <c r="A7407" s="2">
        <v>202408</v>
      </c>
      <c r="B7407" s="19">
        <f>DATE(表格1[[#This Row],[年]],表格1[[#This Row],[月]],1)</f>
        <v>45505</v>
      </c>
      <c r="C7407" s="2" t="str">
        <f>LEFT(表格1[[#This Row],[年月]],4)</f>
        <v>2024</v>
      </c>
      <c r="D7407" s="2" t="str">
        <f>RIGHT(表格1[[#This Row],[年月]],2)</f>
        <v>08</v>
      </c>
      <c r="E7407" s="5">
        <v>65000000</v>
      </c>
      <c r="F7407" s="2" t="str">
        <f>VLOOKUP(TEXT(表格1[[#This Row],[地區]],"00000000"),縣市代碼,2,0)</f>
        <v>新北市</v>
      </c>
      <c r="G7407" s="2" t="s">
        <v>10</v>
      </c>
      <c r="H7407" s="13">
        <v>6394279</v>
      </c>
      <c r="I7407" s="14">
        <v>17491638661</v>
      </c>
      <c r="J7407" s="14">
        <f>表格1[[#This Row],[信用卡交易筆數]]/1000</f>
        <v>6394.2790000000005</v>
      </c>
      <c r="K7407" s="14">
        <f>表格1[[#This Row],[信用卡交易金額'[新臺幣']]]/1000</f>
        <v>17491638.660999998</v>
      </c>
      <c r="L7407" s="14">
        <f>表格1[[#This Row],[信用卡交易金額'[新臺幣']]]/1000000</f>
        <v>17491.638661000001</v>
      </c>
      <c r="M7407" s="14" t="str" cm="1">
        <f t="array" ref="M7407">_xlfn.TEXTJOIN("", TRUE, _xlfn.XLOOKUP(TRUE, VALUE(表格1[[#This Row],[年月]]) &lt;= VALUE($R$8:$R$12), $Q$8:$Q$12)) &amp; "年度"</f>
        <v>2025年度</v>
      </c>
    </row>
    <row r="7408" spans="1:13" x14ac:dyDescent="0.3">
      <c r="A7408" s="2">
        <v>202408</v>
      </c>
      <c r="B7408" s="19">
        <f>DATE(表格1[[#This Row],[年]],表格1[[#This Row],[月]],1)</f>
        <v>45505</v>
      </c>
      <c r="C7408" s="2" t="str">
        <f>LEFT(表格1[[#This Row],[年月]],4)</f>
        <v>2024</v>
      </c>
      <c r="D7408" s="2" t="str">
        <f>RIGHT(表格1[[#This Row],[年月]],2)</f>
        <v>08</v>
      </c>
      <c r="E7408" s="5">
        <v>68000000</v>
      </c>
      <c r="F7408" s="2" t="str">
        <f>VLOOKUP(TEXT(表格1[[#This Row],[地區]],"00000000"),縣市代碼,2,0)</f>
        <v>桃園市</v>
      </c>
      <c r="G7408" s="2" t="s">
        <v>4</v>
      </c>
      <c r="H7408" s="13">
        <v>8194156</v>
      </c>
      <c r="I7408" s="14">
        <v>3916462150</v>
      </c>
      <c r="J7408" s="14">
        <f>表格1[[#This Row],[信用卡交易筆數]]/1000</f>
        <v>8194.1560000000009</v>
      </c>
      <c r="K7408" s="14">
        <f>表格1[[#This Row],[信用卡交易金額'[新臺幣']]]/1000</f>
        <v>3916462.15</v>
      </c>
      <c r="L7408" s="14">
        <f>表格1[[#This Row],[信用卡交易金額'[新臺幣']]]/1000000</f>
        <v>3916.4621499999998</v>
      </c>
      <c r="M7408" s="14" t="str" cm="1">
        <f t="array" ref="M7408">_xlfn.TEXTJOIN("", TRUE, _xlfn.XLOOKUP(TRUE, VALUE(表格1[[#This Row],[年月]]) &lt;= VALUE($R$8:$R$12), $Q$8:$Q$12)) &amp; "年度"</f>
        <v>2025年度</v>
      </c>
    </row>
    <row r="7409" spans="1:13" x14ac:dyDescent="0.3">
      <c r="A7409" s="2">
        <v>202408</v>
      </c>
      <c r="B7409" s="19">
        <f>DATE(表格1[[#This Row],[年]],表格1[[#This Row],[月]],1)</f>
        <v>45505</v>
      </c>
      <c r="C7409" s="2" t="str">
        <f>LEFT(表格1[[#This Row],[年月]],4)</f>
        <v>2024</v>
      </c>
      <c r="D7409" s="2" t="str">
        <f>RIGHT(表格1[[#This Row],[年月]],2)</f>
        <v>08</v>
      </c>
      <c r="E7409" s="5">
        <v>68000000</v>
      </c>
      <c r="F7409" s="2" t="str">
        <f>VLOOKUP(TEXT(表格1[[#This Row],[地區]],"00000000"),縣市代碼,2,0)</f>
        <v>桃園市</v>
      </c>
      <c r="G7409" s="2" t="s">
        <v>5</v>
      </c>
      <c r="H7409" s="13">
        <v>430300</v>
      </c>
      <c r="I7409" s="14">
        <v>1097898217</v>
      </c>
      <c r="J7409" s="14">
        <f>表格1[[#This Row],[信用卡交易筆數]]/1000</f>
        <v>430.3</v>
      </c>
      <c r="K7409" s="14">
        <f>表格1[[#This Row],[信用卡交易金額'[新臺幣']]]/1000</f>
        <v>1097898.2169999999</v>
      </c>
      <c r="L7409" s="14">
        <f>表格1[[#This Row],[信用卡交易金額'[新臺幣']]]/1000000</f>
        <v>1097.8982169999999</v>
      </c>
      <c r="M7409" s="14" t="str" cm="1">
        <f t="array" ref="M7409">_xlfn.TEXTJOIN("", TRUE, _xlfn.XLOOKUP(TRUE, VALUE(表格1[[#This Row],[年月]]) &lt;= VALUE($R$8:$R$12), $Q$8:$Q$12)) &amp; "年度"</f>
        <v>2025年度</v>
      </c>
    </row>
    <row r="7410" spans="1:13" x14ac:dyDescent="0.3">
      <c r="A7410" s="2">
        <v>202408</v>
      </c>
      <c r="B7410" s="19">
        <f>DATE(表格1[[#This Row],[年]],表格1[[#This Row],[月]],1)</f>
        <v>45505</v>
      </c>
      <c r="C7410" s="2" t="str">
        <f>LEFT(表格1[[#This Row],[年月]],4)</f>
        <v>2024</v>
      </c>
      <c r="D7410" s="2" t="str">
        <f>RIGHT(表格1[[#This Row],[年月]],2)</f>
        <v>08</v>
      </c>
      <c r="E7410" s="5">
        <v>68000000</v>
      </c>
      <c r="F7410" s="2" t="str">
        <f>VLOOKUP(TEXT(表格1[[#This Row],[地區]],"00000000"),縣市代碼,2,0)</f>
        <v>桃園市</v>
      </c>
      <c r="G7410" s="2" t="s">
        <v>6</v>
      </c>
      <c r="H7410" s="13">
        <v>659735</v>
      </c>
      <c r="I7410" s="14">
        <v>2092135242</v>
      </c>
      <c r="J7410" s="14">
        <f>表格1[[#This Row],[信用卡交易筆數]]/1000</f>
        <v>659.73500000000001</v>
      </c>
      <c r="K7410" s="14">
        <f>表格1[[#This Row],[信用卡交易金額'[新臺幣']]]/1000</f>
        <v>2092135.2420000001</v>
      </c>
      <c r="L7410" s="14">
        <f>表格1[[#This Row],[信用卡交易金額'[新臺幣']]]/1000000</f>
        <v>2092.1352419999998</v>
      </c>
      <c r="M7410" s="14" t="str" cm="1">
        <f t="array" ref="M7410">_xlfn.TEXTJOIN("", TRUE, _xlfn.XLOOKUP(TRUE, VALUE(表格1[[#This Row],[年月]]) &lt;= VALUE($R$8:$R$12), $Q$8:$Q$12)) &amp; "年度"</f>
        <v>2025年度</v>
      </c>
    </row>
    <row r="7411" spans="1:13" x14ac:dyDescent="0.3">
      <c r="A7411" s="2">
        <v>202408</v>
      </c>
      <c r="B7411" s="19">
        <f>DATE(表格1[[#This Row],[年]],表格1[[#This Row],[月]],1)</f>
        <v>45505</v>
      </c>
      <c r="C7411" s="2" t="str">
        <f>LEFT(表格1[[#This Row],[年月]],4)</f>
        <v>2024</v>
      </c>
      <c r="D7411" s="2" t="str">
        <f>RIGHT(表格1[[#This Row],[年月]],2)</f>
        <v>08</v>
      </c>
      <c r="E7411" s="5">
        <v>68000000</v>
      </c>
      <c r="F7411" s="2" t="str">
        <f>VLOOKUP(TEXT(表格1[[#This Row],[地區]],"00000000"),縣市代碼,2,0)</f>
        <v>桃園市</v>
      </c>
      <c r="G7411" s="2" t="s">
        <v>7</v>
      </c>
      <c r="H7411" s="13">
        <v>3709923</v>
      </c>
      <c r="I7411" s="14">
        <v>3921127977</v>
      </c>
      <c r="J7411" s="14">
        <f>表格1[[#This Row],[信用卡交易筆數]]/1000</f>
        <v>3709.9229999999998</v>
      </c>
      <c r="K7411" s="14">
        <f>表格1[[#This Row],[信用卡交易金額'[新臺幣']]]/1000</f>
        <v>3921127.977</v>
      </c>
      <c r="L7411" s="14">
        <f>表格1[[#This Row],[信用卡交易金額'[新臺幣']]]/1000000</f>
        <v>3921.1279770000001</v>
      </c>
      <c r="M7411" s="14" t="str" cm="1">
        <f t="array" ref="M7411">_xlfn.TEXTJOIN("", TRUE, _xlfn.XLOOKUP(TRUE, VALUE(表格1[[#This Row],[年月]]) &lt;= VALUE($R$8:$R$12), $Q$8:$Q$12)) &amp; "年度"</f>
        <v>2025年度</v>
      </c>
    </row>
    <row r="7412" spans="1:13" x14ac:dyDescent="0.3">
      <c r="A7412" s="2">
        <v>202408</v>
      </c>
      <c r="B7412" s="19">
        <f>DATE(表格1[[#This Row],[年]],表格1[[#This Row],[月]],1)</f>
        <v>45505</v>
      </c>
      <c r="C7412" s="2" t="str">
        <f>LEFT(表格1[[#This Row],[年月]],4)</f>
        <v>2024</v>
      </c>
      <c r="D7412" s="2" t="str">
        <f>RIGHT(表格1[[#This Row],[年月]],2)</f>
        <v>08</v>
      </c>
      <c r="E7412" s="5">
        <v>68000000</v>
      </c>
      <c r="F7412" s="2" t="str">
        <f>VLOOKUP(TEXT(表格1[[#This Row],[地區]],"00000000"),縣市代碼,2,0)</f>
        <v>桃園市</v>
      </c>
      <c r="G7412" s="2" t="s">
        <v>8</v>
      </c>
      <c r="H7412" s="13">
        <v>2775422</v>
      </c>
      <c r="I7412" s="14">
        <v>6131141906</v>
      </c>
      <c r="J7412" s="14">
        <f>表格1[[#This Row],[信用卡交易筆數]]/1000</f>
        <v>2775.422</v>
      </c>
      <c r="K7412" s="14">
        <f>表格1[[#This Row],[信用卡交易金額'[新臺幣']]]/1000</f>
        <v>6131141.9060000004</v>
      </c>
      <c r="L7412" s="14">
        <f>表格1[[#This Row],[信用卡交易金額'[新臺幣']]]/1000000</f>
        <v>6131.1419059999998</v>
      </c>
      <c r="M7412" s="14" t="str" cm="1">
        <f t="array" ref="M7412">_xlfn.TEXTJOIN("", TRUE, _xlfn.XLOOKUP(TRUE, VALUE(表格1[[#This Row],[年月]]) &lt;= VALUE($R$8:$R$12), $Q$8:$Q$12)) &amp; "年度"</f>
        <v>2025年度</v>
      </c>
    </row>
    <row r="7413" spans="1:13" x14ac:dyDescent="0.3">
      <c r="A7413" s="2">
        <v>202408</v>
      </c>
      <c r="B7413" s="19">
        <f>DATE(表格1[[#This Row],[年]],表格1[[#This Row],[月]],1)</f>
        <v>45505</v>
      </c>
      <c r="C7413" s="2" t="str">
        <f>LEFT(表格1[[#This Row],[年月]],4)</f>
        <v>2024</v>
      </c>
      <c r="D7413" s="2" t="str">
        <f>RIGHT(表格1[[#This Row],[年月]],2)</f>
        <v>08</v>
      </c>
      <c r="E7413" s="5">
        <v>68000000</v>
      </c>
      <c r="F7413" s="2" t="str">
        <f>VLOOKUP(TEXT(表格1[[#This Row],[地區]],"00000000"),縣市代碼,2,0)</f>
        <v>桃園市</v>
      </c>
      <c r="G7413" s="2" t="s">
        <v>9</v>
      </c>
      <c r="H7413" s="13">
        <v>6102641</v>
      </c>
      <c r="I7413" s="14">
        <v>7877739522</v>
      </c>
      <c r="J7413" s="14">
        <f>表格1[[#This Row],[信用卡交易筆數]]/1000</f>
        <v>6102.6409999999996</v>
      </c>
      <c r="K7413" s="14">
        <f>表格1[[#This Row],[信用卡交易金額'[新臺幣']]]/1000</f>
        <v>7877739.5219999999</v>
      </c>
      <c r="L7413" s="14">
        <f>表格1[[#This Row],[信用卡交易金額'[新臺幣']]]/1000000</f>
        <v>7877.7395219999999</v>
      </c>
      <c r="M7413" s="14" t="str" cm="1">
        <f t="array" ref="M7413">_xlfn.TEXTJOIN("", TRUE, _xlfn.XLOOKUP(TRUE, VALUE(表格1[[#This Row],[年月]]) &lt;= VALUE($R$8:$R$12), $Q$8:$Q$12)) &amp; "年度"</f>
        <v>2025年度</v>
      </c>
    </row>
    <row r="7414" spans="1:13" x14ac:dyDescent="0.3">
      <c r="A7414" s="2">
        <v>202408</v>
      </c>
      <c r="B7414" s="19">
        <f>DATE(表格1[[#This Row],[年]],表格1[[#This Row],[月]],1)</f>
        <v>45505</v>
      </c>
      <c r="C7414" s="2" t="str">
        <f>LEFT(表格1[[#This Row],[年月]],4)</f>
        <v>2024</v>
      </c>
      <c r="D7414" s="2" t="str">
        <f>RIGHT(表格1[[#This Row],[年月]],2)</f>
        <v>08</v>
      </c>
      <c r="E7414" s="5">
        <v>68000000</v>
      </c>
      <c r="F7414" s="2" t="str">
        <f>VLOOKUP(TEXT(表格1[[#This Row],[地區]],"00000000"),縣市代碼,2,0)</f>
        <v>桃園市</v>
      </c>
      <c r="G7414" s="2" t="s">
        <v>10</v>
      </c>
      <c r="H7414" s="13">
        <v>3053135</v>
      </c>
      <c r="I7414" s="14">
        <v>8239388420</v>
      </c>
      <c r="J7414" s="14">
        <f>表格1[[#This Row],[信用卡交易筆數]]/1000</f>
        <v>3053.1350000000002</v>
      </c>
      <c r="K7414" s="14">
        <f>表格1[[#This Row],[信用卡交易金額'[新臺幣']]]/1000</f>
        <v>8239388.4199999999</v>
      </c>
      <c r="L7414" s="14">
        <f>表格1[[#This Row],[信用卡交易金額'[新臺幣']]]/1000000</f>
        <v>8239.3884199999993</v>
      </c>
      <c r="M7414" s="14" t="str" cm="1">
        <f t="array" ref="M7414">_xlfn.TEXTJOIN("", TRUE, _xlfn.XLOOKUP(TRUE, VALUE(表格1[[#This Row],[年月]]) &lt;= VALUE($R$8:$R$12), $Q$8:$Q$12)) &amp; "年度"</f>
        <v>2025年度</v>
      </c>
    </row>
    <row r="7415" spans="1:13" x14ac:dyDescent="0.3">
      <c r="A7415" s="2">
        <v>202408</v>
      </c>
      <c r="B7415" s="19">
        <f>DATE(表格1[[#This Row],[年]],表格1[[#This Row],[月]],1)</f>
        <v>45505</v>
      </c>
      <c r="C7415" s="2" t="str">
        <f>LEFT(表格1[[#This Row],[年月]],4)</f>
        <v>2024</v>
      </c>
      <c r="D7415" s="2" t="str">
        <f>RIGHT(表格1[[#This Row],[年月]],2)</f>
        <v>08</v>
      </c>
      <c r="E7415" s="5">
        <v>10004000</v>
      </c>
      <c r="F7415" s="2" t="str">
        <f>VLOOKUP(TEXT(表格1[[#This Row],[地區]],"00000000"),縣市代碼,2,0)</f>
        <v>新竹縣</v>
      </c>
      <c r="G7415" s="2" t="s">
        <v>4</v>
      </c>
      <c r="H7415" s="13">
        <v>2406541</v>
      </c>
      <c r="I7415" s="14">
        <v>1222587184</v>
      </c>
      <c r="J7415" s="14">
        <f>表格1[[#This Row],[信用卡交易筆數]]/1000</f>
        <v>2406.5410000000002</v>
      </c>
      <c r="K7415" s="14">
        <f>表格1[[#This Row],[信用卡交易金額'[新臺幣']]]/1000</f>
        <v>1222587.1839999999</v>
      </c>
      <c r="L7415" s="14">
        <f>表格1[[#This Row],[信用卡交易金額'[新臺幣']]]/1000000</f>
        <v>1222.587184</v>
      </c>
      <c r="M7415" s="14" t="str" cm="1">
        <f t="array" ref="M7415">_xlfn.TEXTJOIN("", TRUE, _xlfn.XLOOKUP(TRUE, VALUE(表格1[[#This Row],[年月]]) &lt;= VALUE($R$8:$R$12), $Q$8:$Q$12)) &amp; "年度"</f>
        <v>2025年度</v>
      </c>
    </row>
    <row r="7416" spans="1:13" x14ac:dyDescent="0.3">
      <c r="A7416" s="2">
        <v>202408</v>
      </c>
      <c r="B7416" s="19">
        <f>DATE(表格1[[#This Row],[年]],表格1[[#This Row],[月]],1)</f>
        <v>45505</v>
      </c>
      <c r="C7416" s="2" t="str">
        <f>LEFT(表格1[[#This Row],[年月]],4)</f>
        <v>2024</v>
      </c>
      <c r="D7416" s="2" t="str">
        <f>RIGHT(表格1[[#This Row],[年月]],2)</f>
        <v>08</v>
      </c>
      <c r="E7416" s="5">
        <v>10004000</v>
      </c>
      <c r="F7416" s="2" t="str">
        <f>VLOOKUP(TEXT(表格1[[#This Row],[地區]],"00000000"),縣市代碼,2,0)</f>
        <v>新竹縣</v>
      </c>
      <c r="G7416" s="2" t="s">
        <v>5</v>
      </c>
      <c r="H7416" s="13">
        <v>117449</v>
      </c>
      <c r="I7416" s="14">
        <v>349625477</v>
      </c>
      <c r="J7416" s="14">
        <f>表格1[[#This Row],[信用卡交易筆數]]/1000</f>
        <v>117.449</v>
      </c>
      <c r="K7416" s="14">
        <f>表格1[[#This Row],[信用卡交易金額'[新臺幣']]]/1000</f>
        <v>349625.47700000001</v>
      </c>
      <c r="L7416" s="14">
        <f>表格1[[#This Row],[信用卡交易金額'[新臺幣']]]/1000000</f>
        <v>349.62547699999999</v>
      </c>
      <c r="M7416" s="14" t="str" cm="1">
        <f t="array" ref="M7416">_xlfn.TEXTJOIN("", TRUE, _xlfn.XLOOKUP(TRUE, VALUE(表格1[[#This Row],[年月]]) &lt;= VALUE($R$8:$R$12), $Q$8:$Q$12)) &amp; "年度"</f>
        <v>2025年度</v>
      </c>
    </row>
    <row r="7417" spans="1:13" x14ac:dyDescent="0.3">
      <c r="A7417" s="2">
        <v>202408</v>
      </c>
      <c r="B7417" s="19">
        <f>DATE(表格1[[#This Row],[年]],表格1[[#This Row],[月]],1)</f>
        <v>45505</v>
      </c>
      <c r="C7417" s="2" t="str">
        <f>LEFT(表格1[[#This Row],[年月]],4)</f>
        <v>2024</v>
      </c>
      <c r="D7417" s="2" t="str">
        <f>RIGHT(表格1[[#This Row],[年月]],2)</f>
        <v>08</v>
      </c>
      <c r="E7417" s="5">
        <v>10004000</v>
      </c>
      <c r="F7417" s="2" t="str">
        <f>VLOOKUP(TEXT(表格1[[#This Row],[地區]],"00000000"),縣市代碼,2,0)</f>
        <v>新竹縣</v>
      </c>
      <c r="G7417" s="2" t="s">
        <v>6</v>
      </c>
      <c r="H7417" s="13">
        <v>186070</v>
      </c>
      <c r="I7417" s="14">
        <v>720471124</v>
      </c>
      <c r="J7417" s="14">
        <f>表格1[[#This Row],[信用卡交易筆數]]/1000</f>
        <v>186.07</v>
      </c>
      <c r="K7417" s="14">
        <f>表格1[[#This Row],[信用卡交易金額'[新臺幣']]]/1000</f>
        <v>720471.12399999995</v>
      </c>
      <c r="L7417" s="14">
        <f>表格1[[#This Row],[信用卡交易金額'[新臺幣']]]/1000000</f>
        <v>720.47112400000003</v>
      </c>
      <c r="M7417" s="14" t="str" cm="1">
        <f t="array" ref="M7417">_xlfn.TEXTJOIN("", TRUE, _xlfn.XLOOKUP(TRUE, VALUE(表格1[[#This Row],[年月]]) &lt;= VALUE($R$8:$R$12), $Q$8:$Q$12)) &amp; "年度"</f>
        <v>2025年度</v>
      </c>
    </row>
    <row r="7418" spans="1:13" x14ac:dyDescent="0.3">
      <c r="A7418" s="2">
        <v>202408</v>
      </c>
      <c r="B7418" s="19">
        <f>DATE(表格1[[#This Row],[年]],表格1[[#This Row],[月]],1)</f>
        <v>45505</v>
      </c>
      <c r="C7418" s="2" t="str">
        <f>LEFT(表格1[[#This Row],[年月]],4)</f>
        <v>2024</v>
      </c>
      <c r="D7418" s="2" t="str">
        <f>RIGHT(表格1[[#This Row],[年月]],2)</f>
        <v>08</v>
      </c>
      <c r="E7418" s="5">
        <v>10004000</v>
      </c>
      <c r="F7418" s="2" t="str">
        <f>VLOOKUP(TEXT(表格1[[#This Row],[地區]],"00000000"),縣市代碼,2,0)</f>
        <v>新竹縣</v>
      </c>
      <c r="G7418" s="2" t="s">
        <v>7</v>
      </c>
      <c r="H7418" s="13">
        <v>1021035</v>
      </c>
      <c r="I7418" s="14">
        <v>1137279257</v>
      </c>
      <c r="J7418" s="14">
        <f>表格1[[#This Row],[信用卡交易筆數]]/1000</f>
        <v>1021.035</v>
      </c>
      <c r="K7418" s="14">
        <f>表格1[[#This Row],[信用卡交易金額'[新臺幣']]]/1000</f>
        <v>1137279.257</v>
      </c>
      <c r="L7418" s="14">
        <f>表格1[[#This Row],[信用卡交易金額'[新臺幣']]]/1000000</f>
        <v>1137.2792569999999</v>
      </c>
      <c r="M7418" s="14" t="str" cm="1">
        <f t="array" ref="M7418">_xlfn.TEXTJOIN("", TRUE, _xlfn.XLOOKUP(TRUE, VALUE(表格1[[#This Row],[年月]]) &lt;= VALUE($R$8:$R$12), $Q$8:$Q$12)) &amp; "年度"</f>
        <v>2025年度</v>
      </c>
    </row>
    <row r="7419" spans="1:13" x14ac:dyDescent="0.3">
      <c r="A7419" s="2">
        <v>202408</v>
      </c>
      <c r="B7419" s="19">
        <f>DATE(表格1[[#This Row],[年]],表格1[[#This Row],[月]],1)</f>
        <v>45505</v>
      </c>
      <c r="C7419" s="2" t="str">
        <f>LEFT(表格1[[#This Row],[年月]],4)</f>
        <v>2024</v>
      </c>
      <c r="D7419" s="2" t="str">
        <f>RIGHT(表格1[[#This Row],[年月]],2)</f>
        <v>08</v>
      </c>
      <c r="E7419" s="5">
        <v>10004000</v>
      </c>
      <c r="F7419" s="2" t="str">
        <f>VLOOKUP(TEXT(表格1[[#This Row],[地區]],"00000000"),縣市代碼,2,0)</f>
        <v>新竹縣</v>
      </c>
      <c r="G7419" s="2" t="s">
        <v>8</v>
      </c>
      <c r="H7419" s="13">
        <v>777598</v>
      </c>
      <c r="I7419" s="14">
        <v>2029648133</v>
      </c>
      <c r="J7419" s="14">
        <f>表格1[[#This Row],[信用卡交易筆數]]/1000</f>
        <v>777.59799999999996</v>
      </c>
      <c r="K7419" s="14">
        <f>表格1[[#This Row],[信用卡交易金額'[新臺幣']]]/1000</f>
        <v>2029648.1329999999</v>
      </c>
      <c r="L7419" s="14">
        <f>表格1[[#This Row],[信用卡交易金額'[新臺幣']]]/1000000</f>
        <v>2029.6481329999999</v>
      </c>
      <c r="M7419" s="14" t="str" cm="1">
        <f t="array" ref="M7419">_xlfn.TEXTJOIN("", TRUE, _xlfn.XLOOKUP(TRUE, VALUE(表格1[[#This Row],[年月]]) &lt;= VALUE($R$8:$R$12), $Q$8:$Q$12)) &amp; "年度"</f>
        <v>2025年度</v>
      </c>
    </row>
    <row r="7420" spans="1:13" x14ac:dyDescent="0.3">
      <c r="A7420" s="2">
        <v>202408</v>
      </c>
      <c r="B7420" s="19">
        <f>DATE(表格1[[#This Row],[年]],表格1[[#This Row],[月]],1)</f>
        <v>45505</v>
      </c>
      <c r="C7420" s="2" t="str">
        <f>LEFT(表格1[[#This Row],[年月]],4)</f>
        <v>2024</v>
      </c>
      <c r="D7420" s="2" t="str">
        <f>RIGHT(表格1[[#This Row],[年月]],2)</f>
        <v>08</v>
      </c>
      <c r="E7420" s="5">
        <v>10004000</v>
      </c>
      <c r="F7420" s="2" t="str">
        <f>VLOOKUP(TEXT(表格1[[#This Row],[地區]],"00000000"),縣市代碼,2,0)</f>
        <v>新竹縣</v>
      </c>
      <c r="G7420" s="2" t="s">
        <v>9</v>
      </c>
      <c r="H7420" s="13">
        <v>1711432</v>
      </c>
      <c r="I7420" s="14">
        <v>2337212470</v>
      </c>
      <c r="J7420" s="14">
        <f>表格1[[#This Row],[信用卡交易筆數]]/1000</f>
        <v>1711.432</v>
      </c>
      <c r="K7420" s="14">
        <f>表格1[[#This Row],[信用卡交易金額'[新臺幣']]]/1000</f>
        <v>2337212.4700000002</v>
      </c>
      <c r="L7420" s="14">
        <f>表格1[[#This Row],[信用卡交易金額'[新臺幣']]]/1000000</f>
        <v>2337.2124699999999</v>
      </c>
      <c r="M7420" s="14" t="str" cm="1">
        <f t="array" ref="M7420">_xlfn.TEXTJOIN("", TRUE, _xlfn.XLOOKUP(TRUE, VALUE(表格1[[#This Row],[年月]]) &lt;= VALUE($R$8:$R$12), $Q$8:$Q$12)) &amp; "年度"</f>
        <v>2025年度</v>
      </c>
    </row>
    <row r="7421" spans="1:13" x14ac:dyDescent="0.3">
      <c r="A7421" s="2">
        <v>202408</v>
      </c>
      <c r="B7421" s="19">
        <f>DATE(表格1[[#This Row],[年]],表格1[[#This Row],[月]],1)</f>
        <v>45505</v>
      </c>
      <c r="C7421" s="2" t="str">
        <f>LEFT(表格1[[#This Row],[年月]],4)</f>
        <v>2024</v>
      </c>
      <c r="D7421" s="2" t="str">
        <f>RIGHT(表格1[[#This Row],[年月]],2)</f>
        <v>08</v>
      </c>
      <c r="E7421" s="5">
        <v>10004000</v>
      </c>
      <c r="F7421" s="2" t="str">
        <f>VLOOKUP(TEXT(表格1[[#This Row],[地區]],"00000000"),縣市代碼,2,0)</f>
        <v>新竹縣</v>
      </c>
      <c r="G7421" s="2" t="s">
        <v>10</v>
      </c>
      <c r="H7421" s="13">
        <v>885807</v>
      </c>
      <c r="I7421" s="14">
        <v>2306869769</v>
      </c>
      <c r="J7421" s="14">
        <f>表格1[[#This Row],[信用卡交易筆數]]/1000</f>
        <v>885.80700000000002</v>
      </c>
      <c r="K7421" s="14">
        <f>表格1[[#This Row],[信用卡交易金額'[新臺幣']]]/1000</f>
        <v>2306869.7689999999</v>
      </c>
      <c r="L7421" s="14">
        <f>表格1[[#This Row],[信用卡交易金額'[新臺幣']]]/1000000</f>
        <v>2306.8697689999999</v>
      </c>
      <c r="M7421" s="14" t="str" cm="1">
        <f t="array" ref="M7421">_xlfn.TEXTJOIN("", TRUE, _xlfn.XLOOKUP(TRUE, VALUE(表格1[[#This Row],[年月]]) &lt;= VALUE($R$8:$R$12), $Q$8:$Q$12)) &amp; "年度"</f>
        <v>2025年度</v>
      </c>
    </row>
    <row r="7422" spans="1:13" x14ac:dyDescent="0.3">
      <c r="A7422" s="2">
        <v>202408</v>
      </c>
      <c r="B7422" s="19">
        <f>DATE(表格1[[#This Row],[年]],表格1[[#This Row],[月]],1)</f>
        <v>45505</v>
      </c>
      <c r="C7422" s="2" t="str">
        <f>LEFT(表格1[[#This Row],[年月]],4)</f>
        <v>2024</v>
      </c>
      <c r="D7422" s="2" t="str">
        <f>RIGHT(表格1[[#This Row],[年月]],2)</f>
        <v>08</v>
      </c>
      <c r="E7422" s="5">
        <v>10018000</v>
      </c>
      <c r="F7422" s="2" t="str">
        <f>VLOOKUP(TEXT(表格1[[#This Row],[地區]],"00000000"),縣市代碼,2,0)</f>
        <v>新竹市</v>
      </c>
      <c r="G7422" s="2" t="s">
        <v>4</v>
      </c>
      <c r="H7422" s="13">
        <v>2246365</v>
      </c>
      <c r="I7422" s="14">
        <v>1135368871</v>
      </c>
      <c r="J7422" s="14">
        <f>表格1[[#This Row],[信用卡交易筆數]]/1000</f>
        <v>2246.3649999999998</v>
      </c>
      <c r="K7422" s="14">
        <f>表格1[[#This Row],[信用卡交易金額'[新臺幣']]]/1000</f>
        <v>1135368.871</v>
      </c>
      <c r="L7422" s="14">
        <f>表格1[[#This Row],[信用卡交易金額'[新臺幣']]]/1000000</f>
        <v>1135.3688709999999</v>
      </c>
      <c r="M7422" s="14" t="str" cm="1">
        <f t="array" ref="M7422">_xlfn.TEXTJOIN("", TRUE, _xlfn.XLOOKUP(TRUE, VALUE(表格1[[#This Row],[年月]]) &lt;= VALUE($R$8:$R$12), $Q$8:$Q$12)) &amp; "年度"</f>
        <v>2025年度</v>
      </c>
    </row>
    <row r="7423" spans="1:13" x14ac:dyDescent="0.3">
      <c r="A7423" s="2">
        <v>202408</v>
      </c>
      <c r="B7423" s="19">
        <f>DATE(表格1[[#This Row],[年]],表格1[[#This Row],[月]],1)</f>
        <v>45505</v>
      </c>
      <c r="C7423" s="2" t="str">
        <f>LEFT(表格1[[#This Row],[年月]],4)</f>
        <v>2024</v>
      </c>
      <c r="D7423" s="2" t="str">
        <f>RIGHT(表格1[[#This Row],[年月]],2)</f>
        <v>08</v>
      </c>
      <c r="E7423" s="5">
        <v>10018000</v>
      </c>
      <c r="F7423" s="2" t="str">
        <f>VLOOKUP(TEXT(表格1[[#This Row],[地區]],"00000000"),縣市代碼,2,0)</f>
        <v>新竹市</v>
      </c>
      <c r="G7423" s="2" t="s">
        <v>5</v>
      </c>
      <c r="H7423" s="13">
        <v>104831</v>
      </c>
      <c r="I7423" s="14">
        <v>305365012</v>
      </c>
      <c r="J7423" s="14">
        <f>表格1[[#This Row],[信用卡交易筆數]]/1000</f>
        <v>104.831</v>
      </c>
      <c r="K7423" s="14">
        <f>表格1[[#This Row],[信用卡交易金額'[新臺幣']]]/1000</f>
        <v>305365.01199999999</v>
      </c>
      <c r="L7423" s="14">
        <f>表格1[[#This Row],[信用卡交易金額'[新臺幣']]]/1000000</f>
        <v>305.36501199999998</v>
      </c>
      <c r="M7423" s="14" t="str" cm="1">
        <f t="array" ref="M7423">_xlfn.TEXTJOIN("", TRUE, _xlfn.XLOOKUP(TRUE, VALUE(表格1[[#This Row],[年月]]) &lt;= VALUE($R$8:$R$12), $Q$8:$Q$12)) &amp; "年度"</f>
        <v>2025年度</v>
      </c>
    </row>
    <row r="7424" spans="1:13" x14ac:dyDescent="0.3">
      <c r="A7424" s="2">
        <v>202408</v>
      </c>
      <c r="B7424" s="19">
        <f>DATE(表格1[[#This Row],[年]],表格1[[#This Row],[月]],1)</f>
        <v>45505</v>
      </c>
      <c r="C7424" s="2" t="str">
        <f>LEFT(表格1[[#This Row],[年月]],4)</f>
        <v>2024</v>
      </c>
      <c r="D7424" s="2" t="str">
        <f>RIGHT(表格1[[#This Row],[年月]],2)</f>
        <v>08</v>
      </c>
      <c r="E7424" s="5">
        <v>10018000</v>
      </c>
      <c r="F7424" s="2" t="str">
        <f>VLOOKUP(TEXT(表格1[[#This Row],[地區]],"00000000"),縣市代碼,2,0)</f>
        <v>新竹市</v>
      </c>
      <c r="G7424" s="2" t="s">
        <v>6</v>
      </c>
      <c r="H7424" s="13">
        <v>173692</v>
      </c>
      <c r="I7424" s="14">
        <v>694399003</v>
      </c>
      <c r="J7424" s="14">
        <f>表格1[[#This Row],[信用卡交易筆數]]/1000</f>
        <v>173.69200000000001</v>
      </c>
      <c r="K7424" s="14">
        <f>表格1[[#This Row],[信用卡交易金額'[新臺幣']]]/1000</f>
        <v>694399.00300000003</v>
      </c>
      <c r="L7424" s="14">
        <f>表格1[[#This Row],[信用卡交易金額'[新臺幣']]]/1000000</f>
        <v>694.39900299999999</v>
      </c>
      <c r="M7424" s="14" t="str" cm="1">
        <f t="array" ref="M7424">_xlfn.TEXTJOIN("", TRUE, _xlfn.XLOOKUP(TRUE, VALUE(表格1[[#This Row],[年月]]) &lt;= VALUE($R$8:$R$12), $Q$8:$Q$12)) &amp; "年度"</f>
        <v>2025年度</v>
      </c>
    </row>
    <row r="7425" spans="1:13" x14ac:dyDescent="0.3">
      <c r="A7425" s="2">
        <v>202408</v>
      </c>
      <c r="B7425" s="19">
        <f>DATE(表格1[[#This Row],[年]],表格1[[#This Row],[月]],1)</f>
        <v>45505</v>
      </c>
      <c r="C7425" s="2" t="str">
        <f>LEFT(表格1[[#This Row],[年月]],4)</f>
        <v>2024</v>
      </c>
      <c r="D7425" s="2" t="str">
        <f>RIGHT(表格1[[#This Row],[年月]],2)</f>
        <v>08</v>
      </c>
      <c r="E7425" s="5">
        <v>10018000</v>
      </c>
      <c r="F7425" s="2" t="str">
        <f>VLOOKUP(TEXT(表格1[[#This Row],[地區]],"00000000"),縣市代碼,2,0)</f>
        <v>新竹市</v>
      </c>
      <c r="G7425" s="2" t="s">
        <v>7</v>
      </c>
      <c r="H7425" s="13">
        <v>872311</v>
      </c>
      <c r="I7425" s="14">
        <v>962045256</v>
      </c>
      <c r="J7425" s="14">
        <f>表格1[[#This Row],[信用卡交易筆數]]/1000</f>
        <v>872.31100000000004</v>
      </c>
      <c r="K7425" s="14">
        <f>表格1[[#This Row],[信用卡交易金額'[新臺幣']]]/1000</f>
        <v>962045.25600000005</v>
      </c>
      <c r="L7425" s="14">
        <f>表格1[[#This Row],[信用卡交易金額'[新臺幣']]]/1000000</f>
        <v>962.04525599999999</v>
      </c>
      <c r="M7425" s="14" t="str" cm="1">
        <f t="array" ref="M7425">_xlfn.TEXTJOIN("", TRUE, _xlfn.XLOOKUP(TRUE, VALUE(表格1[[#This Row],[年月]]) &lt;= VALUE($R$8:$R$12), $Q$8:$Q$12)) &amp; "年度"</f>
        <v>2025年度</v>
      </c>
    </row>
    <row r="7426" spans="1:13" x14ac:dyDescent="0.3">
      <c r="A7426" s="2">
        <v>202408</v>
      </c>
      <c r="B7426" s="19">
        <f>DATE(表格1[[#This Row],[年]],表格1[[#This Row],[月]],1)</f>
        <v>45505</v>
      </c>
      <c r="C7426" s="2" t="str">
        <f>LEFT(表格1[[#This Row],[年月]],4)</f>
        <v>2024</v>
      </c>
      <c r="D7426" s="2" t="str">
        <f>RIGHT(表格1[[#This Row],[年月]],2)</f>
        <v>08</v>
      </c>
      <c r="E7426" s="5">
        <v>10018000</v>
      </c>
      <c r="F7426" s="2" t="str">
        <f>VLOOKUP(TEXT(表格1[[#This Row],[地區]],"00000000"),縣市代碼,2,0)</f>
        <v>新竹市</v>
      </c>
      <c r="G7426" s="2" t="s">
        <v>8</v>
      </c>
      <c r="H7426" s="13">
        <v>725984</v>
      </c>
      <c r="I7426" s="14">
        <v>1934529872</v>
      </c>
      <c r="J7426" s="14">
        <f>表格1[[#This Row],[信用卡交易筆數]]/1000</f>
        <v>725.98400000000004</v>
      </c>
      <c r="K7426" s="14">
        <f>表格1[[#This Row],[信用卡交易金額'[新臺幣']]]/1000</f>
        <v>1934529.872</v>
      </c>
      <c r="L7426" s="14">
        <f>表格1[[#This Row],[信用卡交易金額'[新臺幣']]]/1000000</f>
        <v>1934.5298720000001</v>
      </c>
      <c r="M7426" s="14" t="str" cm="1">
        <f t="array" ref="M7426">_xlfn.TEXTJOIN("", TRUE, _xlfn.XLOOKUP(TRUE, VALUE(表格1[[#This Row],[年月]]) &lt;= VALUE($R$8:$R$12), $Q$8:$Q$12)) &amp; "年度"</f>
        <v>2025年度</v>
      </c>
    </row>
    <row r="7427" spans="1:13" x14ac:dyDescent="0.3">
      <c r="A7427" s="2">
        <v>202408</v>
      </c>
      <c r="B7427" s="19">
        <f>DATE(表格1[[#This Row],[年]],表格1[[#This Row],[月]],1)</f>
        <v>45505</v>
      </c>
      <c r="C7427" s="2" t="str">
        <f>LEFT(表格1[[#This Row],[年月]],4)</f>
        <v>2024</v>
      </c>
      <c r="D7427" s="2" t="str">
        <f>RIGHT(表格1[[#This Row],[年月]],2)</f>
        <v>08</v>
      </c>
      <c r="E7427" s="5">
        <v>10018000</v>
      </c>
      <c r="F7427" s="2" t="str">
        <f>VLOOKUP(TEXT(表格1[[#This Row],[地區]],"00000000"),縣市代碼,2,0)</f>
        <v>新竹市</v>
      </c>
      <c r="G7427" s="2" t="s">
        <v>9</v>
      </c>
      <c r="H7427" s="13">
        <v>1629192</v>
      </c>
      <c r="I7427" s="14">
        <v>2135058212</v>
      </c>
      <c r="J7427" s="14">
        <f>表格1[[#This Row],[信用卡交易筆數]]/1000</f>
        <v>1629.192</v>
      </c>
      <c r="K7427" s="14">
        <f>表格1[[#This Row],[信用卡交易金額'[新臺幣']]]/1000</f>
        <v>2135058.2119999998</v>
      </c>
      <c r="L7427" s="14">
        <f>表格1[[#This Row],[信用卡交易金額'[新臺幣']]]/1000000</f>
        <v>2135.0582119999999</v>
      </c>
      <c r="M7427" s="14" t="str" cm="1">
        <f t="array" ref="M7427">_xlfn.TEXTJOIN("", TRUE, _xlfn.XLOOKUP(TRUE, VALUE(表格1[[#This Row],[年月]]) &lt;= VALUE($R$8:$R$12), $Q$8:$Q$12)) &amp; "年度"</f>
        <v>2025年度</v>
      </c>
    </row>
    <row r="7428" spans="1:13" x14ac:dyDescent="0.3">
      <c r="A7428" s="2">
        <v>202408</v>
      </c>
      <c r="B7428" s="19">
        <f>DATE(表格1[[#This Row],[年]],表格1[[#This Row],[月]],1)</f>
        <v>45505</v>
      </c>
      <c r="C7428" s="2" t="str">
        <f>LEFT(表格1[[#This Row],[年月]],4)</f>
        <v>2024</v>
      </c>
      <c r="D7428" s="2" t="str">
        <f>RIGHT(表格1[[#This Row],[年月]],2)</f>
        <v>08</v>
      </c>
      <c r="E7428" s="5">
        <v>10018000</v>
      </c>
      <c r="F7428" s="2" t="str">
        <f>VLOOKUP(TEXT(表格1[[#This Row],[地區]],"00000000"),縣市代碼,2,0)</f>
        <v>新竹市</v>
      </c>
      <c r="G7428" s="2" t="s">
        <v>10</v>
      </c>
      <c r="H7428" s="13">
        <v>792001</v>
      </c>
      <c r="I7428" s="14">
        <v>2152516209</v>
      </c>
      <c r="J7428" s="14">
        <f>表格1[[#This Row],[信用卡交易筆數]]/1000</f>
        <v>792.00099999999998</v>
      </c>
      <c r="K7428" s="14">
        <f>表格1[[#This Row],[信用卡交易金額'[新臺幣']]]/1000</f>
        <v>2152516.2089999998</v>
      </c>
      <c r="L7428" s="14">
        <f>表格1[[#This Row],[信用卡交易金額'[新臺幣']]]/1000000</f>
        <v>2152.5162089999999</v>
      </c>
      <c r="M7428" s="14" t="str" cm="1">
        <f t="array" ref="M7428">_xlfn.TEXTJOIN("", TRUE, _xlfn.XLOOKUP(TRUE, VALUE(表格1[[#This Row],[年月]]) &lt;= VALUE($R$8:$R$12), $Q$8:$Q$12)) &amp; "年度"</f>
        <v>2025年度</v>
      </c>
    </row>
    <row r="7429" spans="1:13" x14ac:dyDescent="0.3">
      <c r="A7429" s="2">
        <v>202408</v>
      </c>
      <c r="B7429" s="19">
        <f>DATE(表格1[[#This Row],[年]],表格1[[#This Row],[月]],1)</f>
        <v>45505</v>
      </c>
      <c r="C7429" s="2" t="str">
        <f>LEFT(表格1[[#This Row],[年月]],4)</f>
        <v>2024</v>
      </c>
      <c r="D7429" s="2" t="str">
        <f>RIGHT(表格1[[#This Row],[年月]],2)</f>
        <v>08</v>
      </c>
      <c r="E7429" s="5">
        <v>10005000</v>
      </c>
      <c r="F7429" s="2" t="str">
        <f>VLOOKUP(TEXT(表格1[[#This Row],[地區]],"00000000"),縣市代碼,2,0)</f>
        <v>苗栗縣</v>
      </c>
      <c r="G7429" s="2" t="s">
        <v>4</v>
      </c>
      <c r="H7429" s="13">
        <v>1169113</v>
      </c>
      <c r="I7429" s="14">
        <v>551047313</v>
      </c>
      <c r="J7429" s="14">
        <f>表格1[[#This Row],[信用卡交易筆數]]/1000</f>
        <v>1169.1130000000001</v>
      </c>
      <c r="K7429" s="14">
        <f>表格1[[#This Row],[信用卡交易金額'[新臺幣']]]/1000</f>
        <v>551047.31299999997</v>
      </c>
      <c r="L7429" s="14">
        <f>表格1[[#This Row],[信用卡交易金額'[新臺幣']]]/1000000</f>
        <v>551.04731300000003</v>
      </c>
      <c r="M7429" s="14" t="str" cm="1">
        <f t="array" ref="M7429">_xlfn.TEXTJOIN("", TRUE, _xlfn.XLOOKUP(TRUE, VALUE(表格1[[#This Row],[年月]]) &lt;= VALUE($R$8:$R$12), $Q$8:$Q$12)) &amp; "年度"</f>
        <v>2025年度</v>
      </c>
    </row>
    <row r="7430" spans="1:13" x14ac:dyDescent="0.3">
      <c r="A7430" s="2">
        <v>202408</v>
      </c>
      <c r="B7430" s="19">
        <f>DATE(表格1[[#This Row],[年]],表格1[[#This Row],[月]],1)</f>
        <v>45505</v>
      </c>
      <c r="C7430" s="2" t="str">
        <f>LEFT(表格1[[#This Row],[年月]],4)</f>
        <v>2024</v>
      </c>
      <c r="D7430" s="2" t="str">
        <f>RIGHT(表格1[[#This Row],[年月]],2)</f>
        <v>08</v>
      </c>
      <c r="E7430" s="5">
        <v>10005000</v>
      </c>
      <c r="F7430" s="2" t="str">
        <f>VLOOKUP(TEXT(表格1[[#This Row],[地區]],"00000000"),縣市代碼,2,0)</f>
        <v>苗栗縣</v>
      </c>
      <c r="G7430" s="2" t="s">
        <v>5</v>
      </c>
      <c r="H7430" s="13">
        <v>71424</v>
      </c>
      <c r="I7430" s="14">
        <v>172128578</v>
      </c>
      <c r="J7430" s="14">
        <f>表格1[[#This Row],[信用卡交易筆數]]/1000</f>
        <v>71.424000000000007</v>
      </c>
      <c r="K7430" s="14">
        <f>表格1[[#This Row],[信用卡交易金額'[新臺幣']]]/1000</f>
        <v>172128.57800000001</v>
      </c>
      <c r="L7430" s="14">
        <f>表格1[[#This Row],[信用卡交易金額'[新臺幣']]]/1000000</f>
        <v>172.128578</v>
      </c>
      <c r="M7430" s="14" t="str" cm="1">
        <f t="array" ref="M7430">_xlfn.TEXTJOIN("", TRUE, _xlfn.XLOOKUP(TRUE, VALUE(表格1[[#This Row],[年月]]) &lt;= VALUE($R$8:$R$12), $Q$8:$Q$12)) &amp; "年度"</f>
        <v>2025年度</v>
      </c>
    </row>
    <row r="7431" spans="1:13" x14ac:dyDescent="0.3">
      <c r="A7431" s="2">
        <v>202408</v>
      </c>
      <c r="B7431" s="19">
        <f>DATE(表格1[[#This Row],[年]],表格1[[#This Row],[月]],1)</f>
        <v>45505</v>
      </c>
      <c r="C7431" s="2" t="str">
        <f>LEFT(表格1[[#This Row],[年月]],4)</f>
        <v>2024</v>
      </c>
      <c r="D7431" s="2" t="str">
        <f>RIGHT(表格1[[#This Row],[年月]],2)</f>
        <v>08</v>
      </c>
      <c r="E7431" s="5">
        <v>10005000</v>
      </c>
      <c r="F7431" s="2" t="str">
        <f>VLOOKUP(TEXT(表格1[[#This Row],[地區]],"00000000"),縣市代碼,2,0)</f>
        <v>苗栗縣</v>
      </c>
      <c r="G7431" s="2" t="s">
        <v>6</v>
      </c>
      <c r="H7431" s="13">
        <v>105814</v>
      </c>
      <c r="I7431" s="14">
        <v>322431712</v>
      </c>
      <c r="J7431" s="14">
        <f>表格1[[#This Row],[信用卡交易筆數]]/1000</f>
        <v>105.81399999999999</v>
      </c>
      <c r="K7431" s="14">
        <f>表格1[[#This Row],[信用卡交易金額'[新臺幣']]]/1000</f>
        <v>322431.712</v>
      </c>
      <c r="L7431" s="14">
        <f>表格1[[#This Row],[信用卡交易金額'[新臺幣']]]/1000000</f>
        <v>322.431712</v>
      </c>
      <c r="M7431" s="14" t="str" cm="1">
        <f t="array" ref="M7431">_xlfn.TEXTJOIN("", TRUE, _xlfn.XLOOKUP(TRUE, VALUE(表格1[[#This Row],[年月]]) &lt;= VALUE($R$8:$R$12), $Q$8:$Q$12)) &amp; "年度"</f>
        <v>2025年度</v>
      </c>
    </row>
    <row r="7432" spans="1:13" x14ac:dyDescent="0.3">
      <c r="A7432" s="2">
        <v>202408</v>
      </c>
      <c r="B7432" s="19">
        <f>DATE(表格1[[#This Row],[年]],表格1[[#This Row],[月]],1)</f>
        <v>45505</v>
      </c>
      <c r="C7432" s="2" t="str">
        <f>LEFT(表格1[[#This Row],[年月]],4)</f>
        <v>2024</v>
      </c>
      <c r="D7432" s="2" t="str">
        <f>RIGHT(表格1[[#This Row],[年月]],2)</f>
        <v>08</v>
      </c>
      <c r="E7432" s="5">
        <v>10005000</v>
      </c>
      <c r="F7432" s="2" t="str">
        <f>VLOOKUP(TEXT(表格1[[#This Row],[地區]],"00000000"),縣市代碼,2,0)</f>
        <v>苗栗縣</v>
      </c>
      <c r="G7432" s="2" t="s">
        <v>7</v>
      </c>
      <c r="H7432" s="13">
        <v>665858</v>
      </c>
      <c r="I7432" s="14">
        <v>677003584</v>
      </c>
      <c r="J7432" s="14">
        <f>表格1[[#This Row],[信用卡交易筆數]]/1000</f>
        <v>665.85799999999995</v>
      </c>
      <c r="K7432" s="14">
        <f>表格1[[#This Row],[信用卡交易金額'[新臺幣']]]/1000</f>
        <v>677003.58400000003</v>
      </c>
      <c r="L7432" s="14">
        <f>表格1[[#This Row],[信用卡交易金額'[新臺幣']]]/1000000</f>
        <v>677.00358400000005</v>
      </c>
      <c r="M7432" s="14" t="str" cm="1">
        <f t="array" ref="M7432">_xlfn.TEXTJOIN("", TRUE, _xlfn.XLOOKUP(TRUE, VALUE(表格1[[#This Row],[年月]]) &lt;= VALUE($R$8:$R$12), $Q$8:$Q$12)) &amp; "年度"</f>
        <v>2025年度</v>
      </c>
    </row>
    <row r="7433" spans="1:13" x14ac:dyDescent="0.3">
      <c r="A7433" s="2">
        <v>202408</v>
      </c>
      <c r="B7433" s="19">
        <f>DATE(表格1[[#This Row],[年]],表格1[[#This Row],[月]],1)</f>
        <v>45505</v>
      </c>
      <c r="C7433" s="2" t="str">
        <f>LEFT(表格1[[#This Row],[年月]],4)</f>
        <v>2024</v>
      </c>
      <c r="D7433" s="2" t="str">
        <f>RIGHT(表格1[[#This Row],[年月]],2)</f>
        <v>08</v>
      </c>
      <c r="E7433" s="5">
        <v>10005000</v>
      </c>
      <c r="F7433" s="2" t="str">
        <f>VLOOKUP(TEXT(表格1[[#This Row],[地區]],"00000000"),縣市代碼,2,0)</f>
        <v>苗栗縣</v>
      </c>
      <c r="G7433" s="2" t="s">
        <v>8</v>
      </c>
      <c r="H7433" s="13">
        <v>441087</v>
      </c>
      <c r="I7433" s="14">
        <v>904788817</v>
      </c>
      <c r="J7433" s="14">
        <f>表格1[[#This Row],[信用卡交易筆數]]/1000</f>
        <v>441.08699999999999</v>
      </c>
      <c r="K7433" s="14">
        <f>表格1[[#This Row],[信用卡交易金額'[新臺幣']]]/1000</f>
        <v>904788.81700000004</v>
      </c>
      <c r="L7433" s="14">
        <f>表格1[[#This Row],[信用卡交易金額'[新臺幣']]]/1000000</f>
        <v>904.78881699999999</v>
      </c>
      <c r="M7433" s="14" t="str" cm="1">
        <f t="array" ref="M7433">_xlfn.TEXTJOIN("", TRUE, _xlfn.XLOOKUP(TRUE, VALUE(表格1[[#This Row],[年月]]) &lt;= VALUE($R$8:$R$12), $Q$8:$Q$12)) &amp; "年度"</f>
        <v>2025年度</v>
      </c>
    </row>
    <row r="7434" spans="1:13" x14ac:dyDescent="0.3">
      <c r="A7434" s="2">
        <v>202408</v>
      </c>
      <c r="B7434" s="19">
        <f>DATE(表格1[[#This Row],[年]],表格1[[#This Row],[月]],1)</f>
        <v>45505</v>
      </c>
      <c r="C7434" s="2" t="str">
        <f>LEFT(表格1[[#This Row],[年月]],4)</f>
        <v>2024</v>
      </c>
      <c r="D7434" s="2" t="str">
        <f>RIGHT(表格1[[#This Row],[年月]],2)</f>
        <v>08</v>
      </c>
      <c r="E7434" s="5">
        <v>10005000</v>
      </c>
      <c r="F7434" s="2" t="str">
        <f>VLOOKUP(TEXT(表格1[[#This Row],[地區]],"00000000"),縣市代碼,2,0)</f>
        <v>苗栗縣</v>
      </c>
      <c r="G7434" s="2" t="s">
        <v>9</v>
      </c>
      <c r="H7434" s="13">
        <v>922020</v>
      </c>
      <c r="I7434" s="14">
        <v>1124792000</v>
      </c>
      <c r="J7434" s="14">
        <f>表格1[[#This Row],[信用卡交易筆數]]/1000</f>
        <v>922.02</v>
      </c>
      <c r="K7434" s="14">
        <f>表格1[[#This Row],[信用卡交易金額'[新臺幣']]]/1000</f>
        <v>1124792</v>
      </c>
      <c r="L7434" s="14">
        <f>表格1[[#This Row],[信用卡交易金額'[新臺幣']]]/1000000</f>
        <v>1124.7919999999999</v>
      </c>
      <c r="M7434" s="14" t="str" cm="1">
        <f t="array" ref="M7434">_xlfn.TEXTJOIN("", TRUE, _xlfn.XLOOKUP(TRUE, VALUE(表格1[[#This Row],[年月]]) &lt;= VALUE($R$8:$R$12), $Q$8:$Q$12)) &amp; "年度"</f>
        <v>2025年度</v>
      </c>
    </row>
    <row r="7435" spans="1:13" x14ac:dyDescent="0.3">
      <c r="A7435" s="2">
        <v>202408</v>
      </c>
      <c r="B7435" s="19">
        <f>DATE(表格1[[#This Row],[年]],表格1[[#This Row],[月]],1)</f>
        <v>45505</v>
      </c>
      <c r="C7435" s="2" t="str">
        <f>LEFT(表格1[[#This Row],[年月]],4)</f>
        <v>2024</v>
      </c>
      <c r="D7435" s="2" t="str">
        <f>RIGHT(表格1[[#This Row],[年月]],2)</f>
        <v>08</v>
      </c>
      <c r="E7435" s="5">
        <v>10005000</v>
      </c>
      <c r="F7435" s="2" t="str">
        <f>VLOOKUP(TEXT(表格1[[#This Row],[地區]],"00000000"),縣市代碼,2,0)</f>
        <v>苗栗縣</v>
      </c>
      <c r="G7435" s="2" t="s">
        <v>10</v>
      </c>
      <c r="H7435" s="13">
        <v>527476</v>
      </c>
      <c r="I7435" s="14">
        <v>1287690093</v>
      </c>
      <c r="J7435" s="14">
        <f>表格1[[#This Row],[信用卡交易筆數]]/1000</f>
        <v>527.476</v>
      </c>
      <c r="K7435" s="14">
        <f>表格1[[#This Row],[信用卡交易金額'[新臺幣']]]/1000</f>
        <v>1287690.0930000001</v>
      </c>
      <c r="L7435" s="14">
        <f>表格1[[#This Row],[信用卡交易金額'[新臺幣']]]/1000000</f>
        <v>1287.6900929999999</v>
      </c>
      <c r="M7435" s="14" t="str" cm="1">
        <f t="array" ref="M7435">_xlfn.TEXTJOIN("", TRUE, _xlfn.XLOOKUP(TRUE, VALUE(表格1[[#This Row],[年月]]) &lt;= VALUE($R$8:$R$12), $Q$8:$Q$12)) &amp; "年度"</f>
        <v>2025年度</v>
      </c>
    </row>
    <row r="7436" spans="1:13" x14ac:dyDescent="0.3">
      <c r="A7436" s="2">
        <v>202408</v>
      </c>
      <c r="B7436" s="19">
        <f>DATE(表格1[[#This Row],[年]],表格1[[#This Row],[月]],1)</f>
        <v>45505</v>
      </c>
      <c r="C7436" s="2" t="str">
        <f>LEFT(表格1[[#This Row],[年月]],4)</f>
        <v>2024</v>
      </c>
      <c r="D7436" s="2" t="str">
        <f>RIGHT(表格1[[#This Row],[年月]],2)</f>
        <v>08</v>
      </c>
      <c r="E7436" s="5">
        <v>66000000</v>
      </c>
      <c r="F7436" s="2" t="str">
        <f>VLOOKUP(TEXT(表格1[[#This Row],[地區]],"00000000"),縣市代碼,2,0)</f>
        <v>臺中市</v>
      </c>
      <c r="G7436" s="2" t="s">
        <v>4</v>
      </c>
      <c r="H7436" s="13">
        <v>10385217</v>
      </c>
      <c r="I7436" s="14">
        <v>5463057995</v>
      </c>
      <c r="J7436" s="14">
        <f>表格1[[#This Row],[信用卡交易筆數]]/1000</f>
        <v>10385.217000000001</v>
      </c>
      <c r="K7436" s="14">
        <f>表格1[[#This Row],[信用卡交易金額'[新臺幣']]]/1000</f>
        <v>5463057.9950000001</v>
      </c>
      <c r="L7436" s="14">
        <f>表格1[[#This Row],[信用卡交易金額'[新臺幣']]]/1000000</f>
        <v>5463.0579950000001</v>
      </c>
      <c r="M7436" s="14" t="str" cm="1">
        <f t="array" ref="M7436">_xlfn.TEXTJOIN("", TRUE, _xlfn.XLOOKUP(TRUE, VALUE(表格1[[#This Row],[年月]]) &lt;= VALUE($R$8:$R$12), $Q$8:$Q$12)) &amp; "年度"</f>
        <v>2025年度</v>
      </c>
    </row>
    <row r="7437" spans="1:13" x14ac:dyDescent="0.3">
      <c r="A7437" s="2">
        <v>202408</v>
      </c>
      <c r="B7437" s="19">
        <f>DATE(表格1[[#This Row],[年]],表格1[[#This Row],[月]],1)</f>
        <v>45505</v>
      </c>
      <c r="C7437" s="2" t="str">
        <f>LEFT(表格1[[#This Row],[年月]],4)</f>
        <v>2024</v>
      </c>
      <c r="D7437" s="2" t="str">
        <f>RIGHT(表格1[[#This Row],[年月]],2)</f>
        <v>08</v>
      </c>
      <c r="E7437" s="5">
        <v>66000000</v>
      </c>
      <c r="F7437" s="2" t="str">
        <f>VLOOKUP(TEXT(表格1[[#This Row],[地區]],"00000000"),縣市代碼,2,0)</f>
        <v>臺中市</v>
      </c>
      <c r="G7437" s="2" t="s">
        <v>5</v>
      </c>
      <c r="H7437" s="13">
        <v>587074</v>
      </c>
      <c r="I7437" s="14">
        <v>1563143047</v>
      </c>
      <c r="J7437" s="14">
        <f>表格1[[#This Row],[信用卡交易筆數]]/1000</f>
        <v>587.07399999999996</v>
      </c>
      <c r="K7437" s="14">
        <f>表格1[[#This Row],[信用卡交易金額'[新臺幣']]]/1000</f>
        <v>1563143.047</v>
      </c>
      <c r="L7437" s="14">
        <f>表格1[[#This Row],[信用卡交易金額'[新臺幣']]]/1000000</f>
        <v>1563.143047</v>
      </c>
      <c r="M7437" s="14" t="str" cm="1">
        <f t="array" ref="M7437">_xlfn.TEXTJOIN("", TRUE, _xlfn.XLOOKUP(TRUE, VALUE(表格1[[#This Row],[年月]]) &lt;= VALUE($R$8:$R$12), $Q$8:$Q$12)) &amp; "年度"</f>
        <v>2025年度</v>
      </c>
    </row>
    <row r="7438" spans="1:13" x14ac:dyDescent="0.3">
      <c r="A7438" s="2">
        <v>202408</v>
      </c>
      <c r="B7438" s="19">
        <f>DATE(表格1[[#This Row],[年]],表格1[[#This Row],[月]],1)</f>
        <v>45505</v>
      </c>
      <c r="C7438" s="2" t="str">
        <f>LEFT(表格1[[#This Row],[年月]],4)</f>
        <v>2024</v>
      </c>
      <c r="D7438" s="2" t="str">
        <f>RIGHT(表格1[[#This Row],[年月]],2)</f>
        <v>08</v>
      </c>
      <c r="E7438" s="5">
        <v>66000000</v>
      </c>
      <c r="F7438" s="2" t="str">
        <f>VLOOKUP(TEXT(表格1[[#This Row],[地區]],"00000000"),縣市代碼,2,0)</f>
        <v>臺中市</v>
      </c>
      <c r="G7438" s="2" t="s">
        <v>6</v>
      </c>
      <c r="H7438" s="13">
        <v>861028</v>
      </c>
      <c r="I7438" s="14">
        <v>2741178913</v>
      </c>
      <c r="J7438" s="14">
        <f>表格1[[#This Row],[信用卡交易筆數]]/1000</f>
        <v>861.02800000000002</v>
      </c>
      <c r="K7438" s="14">
        <f>表格1[[#This Row],[信用卡交易金額'[新臺幣']]]/1000</f>
        <v>2741178.9130000002</v>
      </c>
      <c r="L7438" s="14">
        <f>表格1[[#This Row],[信用卡交易金額'[新臺幣']]]/1000000</f>
        <v>2741.1789130000002</v>
      </c>
      <c r="M7438" s="14" t="str" cm="1">
        <f t="array" ref="M7438">_xlfn.TEXTJOIN("", TRUE, _xlfn.XLOOKUP(TRUE, VALUE(表格1[[#This Row],[年月]]) &lt;= VALUE($R$8:$R$12), $Q$8:$Q$12)) &amp; "年度"</f>
        <v>2025年度</v>
      </c>
    </row>
    <row r="7439" spans="1:13" x14ac:dyDescent="0.3">
      <c r="A7439" s="2">
        <v>202408</v>
      </c>
      <c r="B7439" s="19">
        <f>DATE(表格1[[#This Row],[年]],表格1[[#This Row],[月]],1)</f>
        <v>45505</v>
      </c>
      <c r="C7439" s="2" t="str">
        <f>LEFT(表格1[[#This Row],[年月]],4)</f>
        <v>2024</v>
      </c>
      <c r="D7439" s="2" t="str">
        <f>RIGHT(表格1[[#This Row],[年月]],2)</f>
        <v>08</v>
      </c>
      <c r="E7439" s="5">
        <v>66000000</v>
      </c>
      <c r="F7439" s="2" t="str">
        <f>VLOOKUP(TEXT(表格1[[#This Row],[地區]],"00000000"),縣市代碼,2,0)</f>
        <v>臺中市</v>
      </c>
      <c r="G7439" s="2" t="s">
        <v>7</v>
      </c>
      <c r="H7439" s="13">
        <v>4791979</v>
      </c>
      <c r="I7439" s="14">
        <v>5078643764</v>
      </c>
      <c r="J7439" s="14">
        <f>表格1[[#This Row],[信用卡交易筆數]]/1000</f>
        <v>4791.9790000000003</v>
      </c>
      <c r="K7439" s="14">
        <f>表格1[[#This Row],[信用卡交易金額'[新臺幣']]]/1000</f>
        <v>5078643.7640000004</v>
      </c>
      <c r="L7439" s="14">
        <f>表格1[[#This Row],[信用卡交易金額'[新臺幣']]]/1000000</f>
        <v>5078.6437640000004</v>
      </c>
      <c r="M7439" s="14" t="str" cm="1">
        <f t="array" ref="M7439">_xlfn.TEXTJOIN("", TRUE, _xlfn.XLOOKUP(TRUE, VALUE(表格1[[#This Row],[年月]]) &lt;= VALUE($R$8:$R$12), $Q$8:$Q$12)) &amp; "年度"</f>
        <v>2025年度</v>
      </c>
    </row>
    <row r="7440" spans="1:13" x14ac:dyDescent="0.3">
      <c r="A7440" s="2">
        <v>202408</v>
      </c>
      <c r="B7440" s="19">
        <f>DATE(表格1[[#This Row],[年]],表格1[[#This Row],[月]],1)</f>
        <v>45505</v>
      </c>
      <c r="C7440" s="2" t="str">
        <f>LEFT(表格1[[#This Row],[年月]],4)</f>
        <v>2024</v>
      </c>
      <c r="D7440" s="2" t="str">
        <f>RIGHT(表格1[[#This Row],[年月]],2)</f>
        <v>08</v>
      </c>
      <c r="E7440" s="5">
        <v>66000000</v>
      </c>
      <c r="F7440" s="2" t="str">
        <f>VLOOKUP(TEXT(表格1[[#This Row],[地區]],"00000000"),縣市代碼,2,0)</f>
        <v>臺中市</v>
      </c>
      <c r="G7440" s="2" t="s">
        <v>8</v>
      </c>
      <c r="H7440" s="13">
        <v>3410647</v>
      </c>
      <c r="I7440" s="14">
        <v>8686927840</v>
      </c>
      <c r="J7440" s="14">
        <f>表格1[[#This Row],[信用卡交易筆數]]/1000</f>
        <v>3410.6469999999999</v>
      </c>
      <c r="K7440" s="14">
        <f>表格1[[#This Row],[信用卡交易金額'[新臺幣']]]/1000</f>
        <v>8686927.8399999999</v>
      </c>
      <c r="L7440" s="14">
        <f>表格1[[#This Row],[信用卡交易金額'[新臺幣']]]/1000000</f>
        <v>8686.9278400000003</v>
      </c>
      <c r="M7440" s="14" t="str" cm="1">
        <f t="array" ref="M7440">_xlfn.TEXTJOIN("", TRUE, _xlfn.XLOOKUP(TRUE, VALUE(表格1[[#This Row],[年月]]) &lt;= VALUE($R$8:$R$12), $Q$8:$Q$12)) &amp; "年度"</f>
        <v>2025年度</v>
      </c>
    </row>
    <row r="7441" spans="1:13" x14ac:dyDescent="0.3">
      <c r="A7441" s="2">
        <v>202408</v>
      </c>
      <c r="B7441" s="19">
        <f>DATE(表格1[[#This Row],[年]],表格1[[#This Row],[月]],1)</f>
        <v>45505</v>
      </c>
      <c r="C7441" s="2" t="str">
        <f>LEFT(表格1[[#This Row],[年月]],4)</f>
        <v>2024</v>
      </c>
      <c r="D7441" s="2" t="str">
        <f>RIGHT(表格1[[#This Row],[年月]],2)</f>
        <v>08</v>
      </c>
      <c r="E7441" s="5">
        <v>66000000</v>
      </c>
      <c r="F7441" s="2" t="str">
        <f>VLOOKUP(TEXT(表格1[[#This Row],[地區]],"00000000"),縣市代碼,2,0)</f>
        <v>臺中市</v>
      </c>
      <c r="G7441" s="2" t="s">
        <v>9</v>
      </c>
      <c r="H7441" s="13">
        <v>7828470</v>
      </c>
      <c r="I7441" s="14">
        <v>9922566382</v>
      </c>
      <c r="J7441" s="14">
        <f>表格1[[#This Row],[信用卡交易筆數]]/1000</f>
        <v>7828.47</v>
      </c>
      <c r="K7441" s="14">
        <f>表格1[[#This Row],[信用卡交易金額'[新臺幣']]]/1000</f>
        <v>9922566.3819999993</v>
      </c>
      <c r="L7441" s="14">
        <f>表格1[[#This Row],[信用卡交易金額'[新臺幣']]]/1000000</f>
        <v>9922.5663820000009</v>
      </c>
      <c r="M7441" s="14" t="str" cm="1">
        <f t="array" ref="M7441">_xlfn.TEXTJOIN("", TRUE, _xlfn.XLOOKUP(TRUE, VALUE(表格1[[#This Row],[年月]]) &lt;= VALUE($R$8:$R$12), $Q$8:$Q$12)) &amp; "年度"</f>
        <v>2025年度</v>
      </c>
    </row>
    <row r="7442" spans="1:13" x14ac:dyDescent="0.3">
      <c r="A7442" s="2">
        <v>202408</v>
      </c>
      <c r="B7442" s="19">
        <f>DATE(表格1[[#This Row],[年]],表格1[[#This Row],[月]],1)</f>
        <v>45505</v>
      </c>
      <c r="C7442" s="2" t="str">
        <f>LEFT(表格1[[#This Row],[年月]],4)</f>
        <v>2024</v>
      </c>
      <c r="D7442" s="2" t="str">
        <f>RIGHT(表格1[[#This Row],[年月]],2)</f>
        <v>08</v>
      </c>
      <c r="E7442" s="5">
        <v>66000000</v>
      </c>
      <c r="F7442" s="2" t="str">
        <f>VLOOKUP(TEXT(表格1[[#This Row],[地區]],"00000000"),縣市代碼,2,0)</f>
        <v>臺中市</v>
      </c>
      <c r="G7442" s="2" t="s">
        <v>10</v>
      </c>
      <c r="H7442" s="13">
        <v>3763586</v>
      </c>
      <c r="I7442" s="14">
        <v>11135575185</v>
      </c>
      <c r="J7442" s="14">
        <f>表格1[[#This Row],[信用卡交易筆數]]/1000</f>
        <v>3763.5859999999998</v>
      </c>
      <c r="K7442" s="14">
        <f>表格1[[#This Row],[信用卡交易金額'[新臺幣']]]/1000</f>
        <v>11135575.185000001</v>
      </c>
      <c r="L7442" s="14">
        <f>表格1[[#This Row],[信用卡交易金額'[新臺幣']]]/1000000</f>
        <v>11135.575185</v>
      </c>
      <c r="M7442" s="14" t="str" cm="1">
        <f t="array" ref="M7442">_xlfn.TEXTJOIN("", TRUE, _xlfn.XLOOKUP(TRUE, VALUE(表格1[[#This Row],[年月]]) &lt;= VALUE($R$8:$R$12), $Q$8:$Q$12)) &amp; "年度"</f>
        <v>2025年度</v>
      </c>
    </row>
    <row r="7443" spans="1:13" x14ac:dyDescent="0.3">
      <c r="A7443" s="2">
        <v>202408</v>
      </c>
      <c r="B7443" s="19">
        <f>DATE(表格1[[#This Row],[年]],表格1[[#This Row],[月]],1)</f>
        <v>45505</v>
      </c>
      <c r="C7443" s="2" t="str">
        <f>LEFT(表格1[[#This Row],[年月]],4)</f>
        <v>2024</v>
      </c>
      <c r="D7443" s="2" t="str">
        <f>RIGHT(表格1[[#This Row],[年月]],2)</f>
        <v>08</v>
      </c>
      <c r="E7443" s="5">
        <v>10007000</v>
      </c>
      <c r="F7443" s="2" t="str">
        <f>VLOOKUP(TEXT(表格1[[#This Row],[地區]],"00000000"),縣市代碼,2,0)</f>
        <v>彰化縣</v>
      </c>
      <c r="G7443" s="2" t="s">
        <v>4</v>
      </c>
      <c r="H7443" s="13">
        <v>2310334</v>
      </c>
      <c r="I7443" s="14">
        <v>1144235806</v>
      </c>
      <c r="J7443" s="14">
        <f>表格1[[#This Row],[信用卡交易筆數]]/1000</f>
        <v>2310.3339999999998</v>
      </c>
      <c r="K7443" s="14">
        <f>表格1[[#This Row],[信用卡交易金額'[新臺幣']]]/1000</f>
        <v>1144235.8060000001</v>
      </c>
      <c r="L7443" s="14">
        <f>表格1[[#This Row],[信用卡交易金額'[新臺幣']]]/1000000</f>
        <v>1144.2358059999999</v>
      </c>
      <c r="M7443" s="14" t="str" cm="1">
        <f t="array" ref="M7443">_xlfn.TEXTJOIN("", TRUE, _xlfn.XLOOKUP(TRUE, VALUE(表格1[[#This Row],[年月]]) &lt;= VALUE($R$8:$R$12), $Q$8:$Q$12)) &amp; "年度"</f>
        <v>2025年度</v>
      </c>
    </row>
    <row r="7444" spans="1:13" x14ac:dyDescent="0.3">
      <c r="A7444" s="2">
        <v>202408</v>
      </c>
      <c r="B7444" s="19">
        <f>DATE(表格1[[#This Row],[年]],表格1[[#This Row],[月]],1)</f>
        <v>45505</v>
      </c>
      <c r="C7444" s="2" t="str">
        <f>LEFT(表格1[[#This Row],[年月]],4)</f>
        <v>2024</v>
      </c>
      <c r="D7444" s="2" t="str">
        <f>RIGHT(表格1[[#This Row],[年月]],2)</f>
        <v>08</v>
      </c>
      <c r="E7444" s="5">
        <v>10007000</v>
      </c>
      <c r="F7444" s="2" t="str">
        <f>VLOOKUP(TEXT(表格1[[#This Row],[地區]],"00000000"),縣市代碼,2,0)</f>
        <v>彰化縣</v>
      </c>
      <c r="G7444" s="2" t="s">
        <v>5</v>
      </c>
      <c r="H7444" s="13">
        <v>163123</v>
      </c>
      <c r="I7444" s="14">
        <v>383185896</v>
      </c>
      <c r="J7444" s="14">
        <f>表格1[[#This Row],[信用卡交易筆數]]/1000</f>
        <v>163.12299999999999</v>
      </c>
      <c r="K7444" s="14">
        <f>表格1[[#This Row],[信用卡交易金額'[新臺幣']]]/1000</f>
        <v>383185.89600000001</v>
      </c>
      <c r="L7444" s="14">
        <f>表格1[[#This Row],[信用卡交易金額'[新臺幣']]]/1000000</f>
        <v>383.18589600000001</v>
      </c>
      <c r="M7444" s="14" t="str" cm="1">
        <f t="array" ref="M7444">_xlfn.TEXTJOIN("", TRUE, _xlfn.XLOOKUP(TRUE, VALUE(表格1[[#This Row],[年月]]) &lt;= VALUE($R$8:$R$12), $Q$8:$Q$12)) &amp; "年度"</f>
        <v>2025年度</v>
      </c>
    </row>
    <row r="7445" spans="1:13" x14ac:dyDescent="0.3">
      <c r="A7445" s="2">
        <v>202408</v>
      </c>
      <c r="B7445" s="19">
        <f>DATE(表格1[[#This Row],[年]],表格1[[#This Row],[月]],1)</f>
        <v>45505</v>
      </c>
      <c r="C7445" s="2" t="str">
        <f>LEFT(表格1[[#This Row],[年月]],4)</f>
        <v>2024</v>
      </c>
      <c r="D7445" s="2" t="str">
        <f>RIGHT(表格1[[#This Row],[年月]],2)</f>
        <v>08</v>
      </c>
      <c r="E7445" s="5">
        <v>10007000</v>
      </c>
      <c r="F7445" s="2" t="str">
        <f>VLOOKUP(TEXT(表格1[[#This Row],[地區]],"00000000"),縣市代碼,2,0)</f>
        <v>彰化縣</v>
      </c>
      <c r="G7445" s="2" t="s">
        <v>6</v>
      </c>
      <c r="H7445" s="13">
        <v>225792</v>
      </c>
      <c r="I7445" s="14">
        <v>680154027</v>
      </c>
      <c r="J7445" s="14">
        <f>表格1[[#This Row],[信用卡交易筆數]]/1000</f>
        <v>225.792</v>
      </c>
      <c r="K7445" s="14">
        <f>表格1[[#This Row],[信用卡交易金額'[新臺幣']]]/1000</f>
        <v>680154.027</v>
      </c>
      <c r="L7445" s="14">
        <f>表格1[[#This Row],[信用卡交易金額'[新臺幣']]]/1000000</f>
        <v>680.15402700000004</v>
      </c>
      <c r="M7445" s="14" t="str" cm="1">
        <f t="array" ref="M7445">_xlfn.TEXTJOIN("", TRUE, _xlfn.XLOOKUP(TRUE, VALUE(表格1[[#This Row],[年月]]) &lt;= VALUE($R$8:$R$12), $Q$8:$Q$12)) &amp; "年度"</f>
        <v>2025年度</v>
      </c>
    </row>
    <row r="7446" spans="1:13" x14ac:dyDescent="0.3">
      <c r="A7446" s="2">
        <v>202408</v>
      </c>
      <c r="B7446" s="19">
        <f>DATE(表格1[[#This Row],[年]],表格1[[#This Row],[月]],1)</f>
        <v>45505</v>
      </c>
      <c r="C7446" s="2" t="str">
        <f>LEFT(表格1[[#This Row],[年月]],4)</f>
        <v>2024</v>
      </c>
      <c r="D7446" s="2" t="str">
        <f>RIGHT(表格1[[#This Row],[年月]],2)</f>
        <v>08</v>
      </c>
      <c r="E7446" s="5">
        <v>10007000</v>
      </c>
      <c r="F7446" s="2" t="str">
        <f>VLOOKUP(TEXT(表格1[[#This Row],[地區]],"00000000"),縣市代碼,2,0)</f>
        <v>彰化縣</v>
      </c>
      <c r="G7446" s="2" t="s">
        <v>7</v>
      </c>
      <c r="H7446" s="13">
        <v>1348265</v>
      </c>
      <c r="I7446" s="14">
        <v>1450626209</v>
      </c>
      <c r="J7446" s="14">
        <f>表格1[[#This Row],[信用卡交易筆數]]/1000</f>
        <v>1348.2650000000001</v>
      </c>
      <c r="K7446" s="14">
        <f>表格1[[#This Row],[信用卡交易金額'[新臺幣']]]/1000</f>
        <v>1450626.209</v>
      </c>
      <c r="L7446" s="14">
        <f>表格1[[#This Row],[信用卡交易金額'[新臺幣']]]/1000000</f>
        <v>1450.626209</v>
      </c>
      <c r="M7446" s="14" t="str" cm="1">
        <f t="array" ref="M7446">_xlfn.TEXTJOIN("", TRUE, _xlfn.XLOOKUP(TRUE, VALUE(表格1[[#This Row],[年月]]) &lt;= VALUE($R$8:$R$12), $Q$8:$Q$12)) &amp; "年度"</f>
        <v>2025年度</v>
      </c>
    </row>
    <row r="7447" spans="1:13" x14ac:dyDescent="0.3">
      <c r="A7447" s="2">
        <v>202408</v>
      </c>
      <c r="B7447" s="19">
        <f>DATE(表格1[[#This Row],[年]],表格1[[#This Row],[月]],1)</f>
        <v>45505</v>
      </c>
      <c r="C7447" s="2" t="str">
        <f>LEFT(表格1[[#This Row],[年月]],4)</f>
        <v>2024</v>
      </c>
      <c r="D7447" s="2" t="str">
        <f>RIGHT(表格1[[#This Row],[年月]],2)</f>
        <v>08</v>
      </c>
      <c r="E7447" s="5">
        <v>10007000</v>
      </c>
      <c r="F7447" s="2" t="str">
        <f>VLOOKUP(TEXT(表格1[[#This Row],[地區]],"00000000"),縣市代碼,2,0)</f>
        <v>彰化縣</v>
      </c>
      <c r="G7447" s="2" t="s">
        <v>8</v>
      </c>
      <c r="H7447" s="13">
        <v>849746</v>
      </c>
      <c r="I7447" s="14">
        <v>1960499884</v>
      </c>
      <c r="J7447" s="14">
        <f>表格1[[#This Row],[信用卡交易筆數]]/1000</f>
        <v>849.74599999999998</v>
      </c>
      <c r="K7447" s="14">
        <f>表格1[[#This Row],[信用卡交易金額'[新臺幣']]]/1000</f>
        <v>1960499.8840000001</v>
      </c>
      <c r="L7447" s="14">
        <f>表格1[[#This Row],[信用卡交易金額'[新臺幣']]]/1000000</f>
        <v>1960.4998840000001</v>
      </c>
      <c r="M7447" s="14" t="str" cm="1">
        <f t="array" ref="M7447">_xlfn.TEXTJOIN("", TRUE, _xlfn.XLOOKUP(TRUE, VALUE(表格1[[#This Row],[年月]]) &lt;= VALUE($R$8:$R$12), $Q$8:$Q$12)) &amp; "年度"</f>
        <v>2025年度</v>
      </c>
    </row>
    <row r="7448" spans="1:13" x14ac:dyDescent="0.3">
      <c r="A7448" s="2">
        <v>202408</v>
      </c>
      <c r="B7448" s="19">
        <f>DATE(表格1[[#This Row],[年]],表格1[[#This Row],[月]],1)</f>
        <v>45505</v>
      </c>
      <c r="C7448" s="2" t="str">
        <f>LEFT(表格1[[#This Row],[年月]],4)</f>
        <v>2024</v>
      </c>
      <c r="D7448" s="2" t="str">
        <f>RIGHT(表格1[[#This Row],[年月]],2)</f>
        <v>08</v>
      </c>
      <c r="E7448" s="5">
        <v>10007000</v>
      </c>
      <c r="F7448" s="2" t="str">
        <f>VLOOKUP(TEXT(表格1[[#This Row],[地區]],"00000000"),縣市代碼,2,0)</f>
        <v>彰化縣</v>
      </c>
      <c r="G7448" s="2" t="s">
        <v>9</v>
      </c>
      <c r="H7448" s="13">
        <v>1911265</v>
      </c>
      <c r="I7448" s="14">
        <v>2288489133</v>
      </c>
      <c r="J7448" s="14">
        <f>表格1[[#This Row],[信用卡交易筆數]]/1000</f>
        <v>1911.2650000000001</v>
      </c>
      <c r="K7448" s="14">
        <f>表格1[[#This Row],[信用卡交易金額'[新臺幣']]]/1000</f>
        <v>2288489.1329999999</v>
      </c>
      <c r="L7448" s="14">
        <f>表格1[[#This Row],[信用卡交易金額'[新臺幣']]]/1000000</f>
        <v>2288.489133</v>
      </c>
      <c r="M7448" s="14" t="str" cm="1">
        <f t="array" ref="M7448">_xlfn.TEXTJOIN("", TRUE, _xlfn.XLOOKUP(TRUE, VALUE(表格1[[#This Row],[年月]]) &lt;= VALUE($R$8:$R$12), $Q$8:$Q$12)) &amp; "年度"</f>
        <v>2025年度</v>
      </c>
    </row>
    <row r="7449" spans="1:13" x14ac:dyDescent="0.3">
      <c r="A7449" s="2">
        <v>202408</v>
      </c>
      <c r="B7449" s="19">
        <f>DATE(表格1[[#This Row],[年]],表格1[[#This Row],[月]],1)</f>
        <v>45505</v>
      </c>
      <c r="C7449" s="2" t="str">
        <f>LEFT(表格1[[#This Row],[年月]],4)</f>
        <v>2024</v>
      </c>
      <c r="D7449" s="2" t="str">
        <f>RIGHT(表格1[[#This Row],[年月]],2)</f>
        <v>08</v>
      </c>
      <c r="E7449" s="5">
        <v>10007000</v>
      </c>
      <c r="F7449" s="2" t="str">
        <f>VLOOKUP(TEXT(表格1[[#This Row],[地區]],"00000000"),縣市代碼,2,0)</f>
        <v>彰化縣</v>
      </c>
      <c r="G7449" s="2" t="s">
        <v>10</v>
      </c>
      <c r="H7449" s="13">
        <v>1029964</v>
      </c>
      <c r="I7449" s="14">
        <v>2878681142</v>
      </c>
      <c r="J7449" s="14">
        <f>表格1[[#This Row],[信用卡交易筆數]]/1000</f>
        <v>1029.9639999999999</v>
      </c>
      <c r="K7449" s="14">
        <f>表格1[[#This Row],[信用卡交易金額'[新臺幣']]]/1000</f>
        <v>2878681.142</v>
      </c>
      <c r="L7449" s="14">
        <f>表格1[[#This Row],[信用卡交易金額'[新臺幣']]]/1000000</f>
        <v>2878.6811419999999</v>
      </c>
      <c r="M7449" s="14" t="str" cm="1">
        <f t="array" ref="M7449">_xlfn.TEXTJOIN("", TRUE, _xlfn.XLOOKUP(TRUE, VALUE(表格1[[#This Row],[年月]]) &lt;= VALUE($R$8:$R$12), $Q$8:$Q$12)) &amp; "年度"</f>
        <v>2025年度</v>
      </c>
    </row>
    <row r="7450" spans="1:13" x14ac:dyDescent="0.3">
      <c r="A7450" s="2">
        <v>202408</v>
      </c>
      <c r="B7450" s="19">
        <f>DATE(表格1[[#This Row],[年]],表格1[[#This Row],[月]],1)</f>
        <v>45505</v>
      </c>
      <c r="C7450" s="2" t="str">
        <f>LEFT(表格1[[#This Row],[年月]],4)</f>
        <v>2024</v>
      </c>
      <c r="D7450" s="2" t="str">
        <f>RIGHT(表格1[[#This Row],[年月]],2)</f>
        <v>08</v>
      </c>
      <c r="E7450" s="5">
        <v>10008000</v>
      </c>
      <c r="F7450" s="2" t="str">
        <f>VLOOKUP(TEXT(表格1[[#This Row],[地區]],"00000000"),縣市代碼,2,0)</f>
        <v>南投縣</v>
      </c>
      <c r="G7450" s="2" t="s">
        <v>4</v>
      </c>
      <c r="H7450" s="13">
        <v>746735</v>
      </c>
      <c r="I7450" s="14">
        <v>364186674</v>
      </c>
      <c r="J7450" s="14">
        <f>表格1[[#This Row],[信用卡交易筆數]]/1000</f>
        <v>746.73500000000001</v>
      </c>
      <c r="K7450" s="14">
        <f>表格1[[#This Row],[信用卡交易金額'[新臺幣']]]/1000</f>
        <v>364186.674</v>
      </c>
      <c r="L7450" s="14">
        <f>表格1[[#This Row],[信用卡交易金額'[新臺幣']]]/1000000</f>
        <v>364.18667399999998</v>
      </c>
      <c r="M7450" s="14" t="str" cm="1">
        <f t="array" ref="M7450">_xlfn.TEXTJOIN("", TRUE, _xlfn.XLOOKUP(TRUE, VALUE(表格1[[#This Row],[年月]]) &lt;= VALUE($R$8:$R$12), $Q$8:$Q$12)) &amp; "年度"</f>
        <v>2025年度</v>
      </c>
    </row>
    <row r="7451" spans="1:13" x14ac:dyDescent="0.3">
      <c r="A7451" s="2">
        <v>202408</v>
      </c>
      <c r="B7451" s="19">
        <f>DATE(表格1[[#This Row],[年]],表格1[[#This Row],[月]],1)</f>
        <v>45505</v>
      </c>
      <c r="C7451" s="2" t="str">
        <f>LEFT(表格1[[#This Row],[年月]],4)</f>
        <v>2024</v>
      </c>
      <c r="D7451" s="2" t="str">
        <f>RIGHT(表格1[[#This Row],[年月]],2)</f>
        <v>08</v>
      </c>
      <c r="E7451" s="5">
        <v>10008000</v>
      </c>
      <c r="F7451" s="2" t="str">
        <f>VLOOKUP(TEXT(表格1[[#This Row],[地區]],"00000000"),縣市代碼,2,0)</f>
        <v>南投縣</v>
      </c>
      <c r="G7451" s="2" t="s">
        <v>5</v>
      </c>
      <c r="H7451" s="13">
        <v>52138</v>
      </c>
      <c r="I7451" s="14">
        <v>115101267</v>
      </c>
      <c r="J7451" s="14">
        <f>表格1[[#This Row],[信用卡交易筆數]]/1000</f>
        <v>52.137999999999998</v>
      </c>
      <c r="K7451" s="14">
        <f>表格1[[#This Row],[信用卡交易金額'[新臺幣']]]/1000</f>
        <v>115101.26700000001</v>
      </c>
      <c r="L7451" s="14">
        <f>表格1[[#This Row],[信用卡交易金額'[新臺幣']]]/1000000</f>
        <v>115.10126700000001</v>
      </c>
      <c r="M7451" s="14" t="str" cm="1">
        <f t="array" ref="M7451">_xlfn.TEXTJOIN("", TRUE, _xlfn.XLOOKUP(TRUE, VALUE(表格1[[#This Row],[年月]]) &lt;= VALUE($R$8:$R$12), $Q$8:$Q$12)) &amp; "年度"</f>
        <v>2025年度</v>
      </c>
    </row>
    <row r="7452" spans="1:13" x14ac:dyDescent="0.3">
      <c r="A7452" s="2">
        <v>202408</v>
      </c>
      <c r="B7452" s="19">
        <f>DATE(表格1[[#This Row],[年]],表格1[[#This Row],[月]],1)</f>
        <v>45505</v>
      </c>
      <c r="C7452" s="2" t="str">
        <f>LEFT(表格1[[#This Row],[年月]],4)</f>
        <v>2024</v>
      </c>
      <c r="D7452" s="2" t="str">
        <f>RIGHT(表格1[[#This Row],[年月]],2)</f>
        <v>08</v>
      </c>
      <c r="E7452" s="5">
        <v>10008000</v>
      </c>
      <c r="F7452" s="2" t="str">
        <f>VLOOKUP(TEXT(表格1[[#This Row],[地區]],"00000000"),縣市代碼,2,0)</f>
        <v>南投縣</v>
      </c>
      <c r="G7452" s="2" t="s">
        <v>6</v>
      </c>
      <c r="H7452" s="13">
        <v>74961</v>
      </c>
      <c r="I7452" s="14">
        <v>227347853</v>
      </c>
      <c r="J7452" s="14">
        <f>表格1[[#This Row],[信用卡交易筆數]]/1000</f>
        <v>74.960999999999999</v>
      </c>
      <c r="K7452" s="14">
        <f>表格1[[#This Row],[信用卡交易金額'[新臺幣']]]/1000</f>
        <v>227347.853</v>
      </c>
      <c r="L7452" s="14">
        <f>表格1[[#This Row],[信用卡交易金額'[新臺幣']]]/1000000</f>
        <v>227.34785299999999</v>
      </c>
      <c r="M7452" s="14" t="str" cm="1">
        <f t="array" ref="M7452">_xlfn.TEXTJOIN("", TRUE, _xlfn.XLOOKUP(TRUE, VALUE(表格1[[#This Row],[年月]]) &lt;= VALUE($R$8:$R$12), $Q$8:$Q$12)) &amp; "年度"</f>
        <v>2025年度</v>
      </c>
    </row>
    <row r="7453" spans="1:13" x14ac:dyDescent="0.3">
      <c r="A7453" s="2">
        <v>202408</v>
      </c>
      <c r="B7453" s="19">
        <f>DATE(表格1[[#This Row],[年]],表格1[[#This Row],[月]],1)</f>
        <v>45505</v>
      </c>
      <c r="C7453" s="2" t="str">
        <f>LEFT(表格1[[#This Row],[年月]],4)</f>
        <v>2024</v>
      </c>
      <c r="D7453" s="2" t="str">
        <f>RIGHT(表格1[[#This Row],[年月]],2)</f>
        <v>08</v>
      </c>
      <c r="E7453" s="5">
        <v>10008000</v>
      </c>
      <c r="F7453" s="2" t="str">
        <f>VLOOKUP(TEXT(表格1[[#This Row],[地區]],"00000000"),縣市代碼,2,0)</f>
        <v>南投縣</v>
      </c>
      <c r="G7453" s="2" t="s">
        <v>7</v>
      </c>
      <c r="H7453" s="13">
        <v>464063</v>
      </c>
      <c r="I7453" s="14">
        <v>495133287</v>
      </c>
      <c r="J7453" s="14">
        <f>表格1[[#This Row],[信用卡交易筆數]]/1000</f>
        <v>464.06299999999999</v>
      </c>
      <c r="K7453" s="14">
        <f>表格1[[#This Row],[信用卡交易金額'[新臺幣']]]/1000</f>
        <v>495133.28700000001</v>
      </c>
      <c r="L7453" s="14">
        <f>表格1[[#This Row],[信用卡交易金額'[新臺幣']]]/1000000</f>
        <v>495.133287</v>
      </c>
      <c r="M7453" s="14" t="str" cm="1">
        <f t="array" ref="M7453">_xlfn.TEXTJOIN("", TRUE, _xlfn.XLOOKUP(TRUE, VALUE(表格1[[#This Row],[年月]]) &lt;= VALUE($R$8:$R$12), $Q$8:$Q$12)) &amp; "年度"</f>
        <v>2025年度</v>
      </c>
    </row>
    <row r="7454" spans="1:13" x14ac:dyDescent="0.3">
      <c r="A7454" s="2">
        <v>202408</v>
      </c>
      <c r="B7454" s="19">
        <f>DATE(表格1[[#This Row],[年]],表格1[[#This Row],[月]],1)</f>
        <v>45505</v>
      </c>
      <c r="C7454" s="2" t="str">
        <f>LEFT(表格1[[#This Row],[年月]],4)</f>
        <v>2024</v>
      </c>
      <c r="D7454" s="2" t="str">
        <f>RIGHT(表格1[[#This Row],[年月]],2)</f>
        <v>08</v>
      </c>
      <c r="E7454" s="5">
        <v>10008000</v>
      </c>
      <c r="F7454" s="2" t="str">
        <f>VLOOKUP(TEXT(表格1[[#This Row],[地區]],"00000000"),縣市代碼,2,0)</f>
        <v>南投縣</v>
      </c>
      <c r="G7454" s="2" t="s">
        <v>8</v>
      </c>
      <c r="H7454" s="13">
        <v>301918</v>
      </c>
      <c r="I7454" s="14">
        <v>676077928</v>
      </c>
      <c r="J7454" s="14">
        <f>表格1[[#This Row],[信用卡交易筆數]]/1000</f>
        <v>301.91800000000001</v>
      </c>
      <c r="K7454" s="14">
        <f>表格1[[#This Row],[信用卡交易金額'[新臺幣']]]/1000</f>
        <v>676077.92799999996</v>
      </c>
      <c r="L7454" s="14">
        <f>表格1[[#This Row],[信用卡交易金額'[新臺幣']]]/1000000</f>
        <v>676.07792800000004</v>
      </c>
      <c r="M7454" s="14" t="str" cm="1">
        <f t="array" ref="M7454">_xlfn.TEXTJOIN("", TRUE, _xlfn.XLOOKUP(TRUE, VALUE(表格1[[#This Row],[年月]]) &lt;= VALUE($R$8:$R$12), $Q$8:$Q$12)) &amp; "年度"</f>
        <v>2025年度</v>
      </c>
    </row>
    <row r="7455" spans="1:13" x14ac:dyDescent="0.3">
      <c r="A7455" s="2">
        <v>202408</v>
      </c>
      <c r="B7455" s="19">
        <f>DATE(表格1[[#This Row],[年]],表格1[[#This Row],[月]],1)</f>
        <v>45505</v>
      </c>
      <c r="C7455" s="2" t="str">
        <f>LEFT(表格1[[#This Row],[年月]],4)</f>
        <v>2024</v>
      </c>
      <c r="D7455" s="2" t="str">
        <f>RIGHT(表格1[[#This Row],[年月]],2)</f>
        <v>08</v>
      </c>
      <c r="E7455" s="5">
        <v>10008000</v>
      </c>
      <c r="F7455" s="2" t="str">
        <f>VLOOKUP(TEXT(表格1[[#This Row],[地區]],"00000000"),縣市代碼,2,0)</f>
        <v>南投縣</v>
      </c>
      <c r="G7455" s="2" t="s">
        <v>9</v>
      </c>
      <c r="H7455" s="13">
        <v>637552</v>
      </c>
      <c r="I7455" s="14">
        <v>760323286</v>
      </c>
      <c r="J7455" s="14">
        <f>表格1[[#This Row],[信用卡交易筆數]]/1000</f>
        <v>637.55200000000002</v>
      </c>
      <c r="K7455" s="14">
        <f>表格1[[#This Row],[信用卡交易金額'[新臺幣']]]/1000</f>
        <v>760323.28599999996</v>
      </c>
      <c r="L7455" s="14">
        <f>表格1[[#This Row],[信用卡交易金額'[新臺幣']]]/1000000</f>
        <v>760.32328600000005</v>
      </c>
      <c r="M7455" s="14" t="str" cm="1">
        <f t="array" ref="M7455">_xlfn.TEXTJOIN("", TRUE, _xlfn.XLOOKUP(TRUE, VALUE(表格1[[#This Row],[年月]]) &lt;= VALUE($R$8:$R$12), $Q$8:$Q$12)) &amp; "年度"</f>
        <v>2025年度</v>
      </c>
    </row>
    <row r="7456" spans="1:13" x14ac:dyDescent="0.3">
      <c r="A7456" s="2">
        <v>202408</v>
      </c>
      <c r="B7456" s="19">
        <f>DATE(表格1[[#This Row],[年]],表格1[[#This Row],[月]],1)</f>
        <v>45505</v>
      </c>
      <c r="C7456" s="2" t="str">
        <f>LEFT(表格1[[#This Row],[年月]],4)</f>
        <v>2024</v>
      </c>
      <c r="D7456" s="2" t="str">
        <f>RIGHT(表格1[[#This Row],[年月]],2)</f>
        <v>08</v>
      </c>
      <c r="E7456" s="5">
        <v>10008000</v>
      </c>
      <c r="F7456" s="2" t="str">
        <f>VLOOKUP(TEXT(表格1[[#This Row],[地區]],"00000000"),縣市代碼,2,0)</f>
        <v>南投縣</v>
      </c>
      <c r="G7456" s="2" t="s">
        <v>10</v>
      </c>
      <c r="H7456" s="13">
        <v>347894</v>
      </c>
      <c r="I7456" s="14">
        <v>950001306</v>
      </c>
      <c r="J7456" s="14">
        <f>表格1[[#This Row],[信用卡交易筆數]]/1000</f>
        <v>347.89400000000001</v>
      </c>
      <c r="K7456" s="14">
        <f>表格1[[#This Row],[信用卡交易金額'[新臺幣']]]/1000</f>
        <v>950001.30599999998</v>
      </c>
      <c r="L7456" s="14">
        <f>表格1[[#This Row],[信用卡交易金額'[新臺幣']]]/1000000</f>
        <v>950.001306</v>
      </c>
      <c r="M7456" s="14" t="str" cm="1">
        <f t="array" ref="M7456">_xlfn.TEXTJOIN("", TRUE, _xlfn.XLOOKUP(TRUE, VALUE(表格1[[#This Row],[年月]]) &lt;= VALUE($R$8:$R$12), $Q$8:$Q$12)) &amp; "年度"</f>
        <v>2025年度</v>
      </c>
    </row>
    <row r="7457" spans="1:13" x14ac:dyDescent="0.3">
      <c r="A7457" s="2">
        <v>202408</v>
      </c>
      <c r="B7457" s="19">
        <f>DATE(表格1[[#This Row],[年]],表格1[[#This Row],[月]],1)</f>
        <v>45505</v>
      </c>
      <c r="C7457" s="2" t="str">
        <f>LEFT(表格1[[#This Row],[年月]],4)</f>
        <v>2024</v>
      </c>
      <c r="D7457" s="2" t="str">
        <f>RIGHT(表格1[[#This Row],[年月]],2)</f>
        <v>08</v>
      </c>
      <c r="E7457" s="5">
        <v>10009000</v>
      </c>
      <c r="F7457" s="2" t="str">
        <f>VLOOKUP(TEXT(表格1[[#This Row],[地區]],"00000000"),縣市代碼,2,0)</f>
        <v>雲林縣</v>
      </c>
      <c r="G7457" s="2" t="s">
        <v>4</v>
      </c>
      <c r="H7457" s="13">
        <v>926711</v>
      </c>
      <c r="I7457" s="14">
        <v>445865102</v>
      </c>
      <c r="J7457" s="14">
        <f>表格1[[#This Row],[信用卡交易筆數]]/1000</f>
        <v>926.71100000000001</v>
      </c>
      <c r="K7457" s="14">
        <f>表格1[[#This Row],[信用卡交易金額'[新臺幣']]]/1000</f>
        <v>445865.10200000001</v>
      </c>
      <c r="L7457" s="14">
        <f>表格1[[#This Row],[信用卡交易金額'[新臺幣']]]/1000000</f>
        <v>445.86510199999998</v>
      </c>
      <c r="M7457" s="14" t="str" cm="1">
        <f t="array" ref="M7457">_xlfn.TEXTJOIN("", TRUE, _xlfn.XLOOKUP(TRUE, VALUE(表格1[[#This Row],[年月]]) &lt;= VALUE($R$8:$R$12), $Q$8:$Q$12)) &amp; "年度"</f>
        <v>2025年度</v>
      </c>
    </row>
    <row r="7458" spans="1:13" x14ac:dyDescent="0.3">
      <c r="A7458" s="2">
        <v>202408</v>
      </c>
      <c r="B7458" s="19">
        <f>DATE(表格1[[#This Row],[年]],表格1[[#This Row],[月]],1)</f>
        <v>45505</v>
      </c>
      <c r="C7458" s="2" t="str">
        <f>LEFT(表格1[[#This Row],[年月]],4)</f>
        <v>2024</v>
      </c>
      <c r="D7458" s="2" t="str">
        <f>RIGHT(表格1[[#This Row],[年月]],2)</f>
        <v>08</v>
      </c>
      <c r="E7458" s="5">
        <v>10009000</v>
      </c>
      <c r="F7458" s="2" t="str">
        <f>VLOOKUP(TEXT(表格1[[#This Row],[地區]],"00000000"),縣市代碼,2,0)</f>
        <v>雲林縣</v>
      </c>
      <c r="G7458" s="2" t="s">
        <v>5</v>
      </c>
      <c r="H7458" s="13">
        <v>70575</v>
      </c>
      <c r="I7458" s="14">
        <v>160798907</v>
      </c>
      <c r="J7458" s="14">
        <f>表格1[[#This Row],[信用卡交易筆數]]/1000</f>
        <v>70.575000000000003</v>
      </c>
      <c r="K7458" s="14">
        <f>表格1[[#This Row],[信用卡交易金額'[新臺幣']]]/1000</f>
        <v>160798.90700000001</v>
      </c>
      <c r="L7458" s="14">
        <f>表格1[[#This Row],[信用卡交易金額'[新臺幣']]]/1000000</f>
        <v>160.79890700000001</v>
      </c>
      <c r="M7458" s="14" t="str" cm="1">
        <f t="array" ref="M7458">_xlfn.TEXTJOIN("", TRUE, _xlfn.XLOOKUP(TRUE, VALUE(表格1[[#This Row],[年月]]) &lt;= VALUE($R$8:$R$12), $Q$8:$Q$12)) &amp; "年度"</f>
        <v>2025年度</v>
      </c>
    </row>
    <row r="7459" spans="1:13" x14ac:dyDescent="0.3">
      <c r="A7459" s="2">
        <v>202408</v>
      </c>
      <c r="B7459" s="19">
        <f>DATE(表格1[[#This Row],[年]],表格1[[#This Row],[月]],1)</f>
        <v>45505</v>
      </c>
      <c r="C7459" s="2" t="str">
        <f>LEFT(表格1[[#This Row],[年月]],4)</f>
        <v>2024</v>
      </c>
      <c r="D7459" s="2" t="str">
        <f>RIGHT(表格1[[#This Row],[年月]],2)</f>
        <v>08</v>
      </c>
      <c r="E7459" s="5">
        <v>10009000</v>
      </c>
      <c r="F7459" s="2" t="str">
        <f>VLOOKUP(TEXT(表格1[[#This Row],[地區]],"00000000"),縣市代碼,2,0)</f>
        <v>雲林縣</v>
      </c>
      <c r="G7459" s="2" t="s">
        <v>6</v>
      </c>
      <c r="H7459" s="13">
        <v>100184</v>
      </c>
      <c r="I7459" s="14">
        <v>279983444</v>
      </c>
      <c r="J7459" s="14">
        <f>表格1[[#This Row],[信用卡交易筆數]]/1000</f>
        <v>100.184</v>
      </c>
      <c r="K7459" s="14">
        <f>表格1[[#This Row],[信用卡交易金額'[新臺幣']]]/1000</f>
        <v>279983.44400000002</v>
      </c>
      <c r="L7459" s="14">
        <f>表格1[[#This Row],[信用卡交易金額'[新臺幣']]]/1000000</f>
        <v>279.98344400000002</v>
      </c>
      <c r="M7459" s="14" t="str" cm="1">
        <f t="array" ref="M7459">_xlfn.TEXTJOIN("", TRUE, _xlfn.XLOOKUP(TRUE, VALUE(表格1[[#This Row],[年月]]) &lt;= VALUE($R$8:$R$12), $Q$8:$Q$12)) &amp; "年度"</f>
        <v>2025年度</v>
      </c>
    </row>
    <row r="7460" spans="1:13" x14ac:dyDescent="0.3">
      <c r="A7460" s="2">
        <v>202408</v>
      </c>
      <c r="B7460" s="19">
        <f>DATE(表格1[[#This Row],[年]],表格1[[#This Row],[月]],1)</f>
        <v>45505</v>
      </c>
      <c r="C7460" s="2" t="str">
        <f>LEFT(表格1[[#This Row],[年月]],4)</f>
        <v>2024</v>
      </c>
      <c r="D7460" s="2" t="str">
        <f>RIGHT(表格1[[#This Row],[年月]],2)</f>
        <v>08</v>
      </c>
      <c r="E7460" s="5">
        <v>10009000</v>
      </c>
      <c r="F7460" s="2" t="str">
        <f>VLOOKUP(TEXT(表格1[[#This Row],[地區]],"00000000"),縣市代碼,2,0)</f>
        <v>雲林縣</v>
      </c>
      <c r="G7460" s="2" t="s">
        <v>7</v>
      </c>
      <c r="H7460" s="13">
        <v>642747</v>
      </c>
      <c r="I7460" s="14">
        <v>685315223</v>
      </c>
      <c r="J7460" s="14">
        <f>表格1[[#This Row],[信用卡交易筆數]]/1000</f>
        <v>642.74699999999996</v>
      </c>
      <c r="K7460" s="14">
        <f>表格1[[#This Row],[信用卡交易金額'[新臺幣']]]/1000</f>
        <v>685315.223</v>
      </c>
      <c r="L7460" s="14">
        <f>表格1[[#This Row],[信用卡交易金額'[新臺幣']]]/1000000</f>
        <v>685.31522299999995</v>
      </c>
      <c r="M7460" s="14" t="str" cm="1">
        <f t="array" ref="M7460">_xlfn.TEXTJOIN("", TRUE, _xlfn.XLOOKUP(TRUE, VALUE(表格1[[#This Row],[年月]]) &lt;= VALUE($R$8:$R$12), $Q$8:$Q$12)) &amp; "年度"</f>
        <v>2025年度</v>
      </c>
    </row>
    <row r="7461" spans="1:13" x14ac:dyDescent="0.3">
      <c r="A7461" s="2">
        <v>202408</v>
      </c>
      <c r="B7461" s="19">
        <f>DATE(表格1[[#This Row],[年]],表格1[[#This Row],[月]],1)</f>
        <v>45505</v>
      </c>
      <c r="C7461" s="2" t="str">
        <f>LEFT(表格1[[#This Row],[年月]],4)</f>
        <v>2024</v>
      </c>
      <c r="D7461" s="2" t="str">
        <f>RIGHT(表格1[[#This Row],[年月]],2)</f>
        <v>08</v>
      </c>
      <c r="E7461" s="5">
        <v>10009000</v>
      </c>
      <c r="F7461" s="2" t="str">
        <f>VLOOKUP(TEXT(表格1[[#This Row],[地區]],"00000000"),縣市代碼,2,0)</f>
        <v>雲林縣</v>
      </c>
      <c r="G7461" s="2" t="s">
        <v>8</v>
      </c>
      <c r="H7461" s="13">
        <v>381565</v>
      </c>
      <c r="I7461" s="14">
        <v>781936850</v>
      </c>
      <c r="J7461" s="14">
        <f>表格1[[#This Row],[信用卡交易筆數]]/1000</f>
        <v>381.565</v>
      </c>
      <c r="K7461" s="14">
        <f>表格1[[#This Row],[信用卡交易金額'[新臺幣']]]/1000</f>
        <v>781936.85</v>
      </c>
      <c r="L7461" s="14">
        <f>表格1[[#This Row],[信用卡交易金額'[新臺幣']]]/1000000</f>
        <v>781.93685000000005</v>
      </c>
      <c r="M7461" s="14" t="str" cm="1">
        <f t="array" ref="M7461">_xlfn.TEXTJOIN("", TRUE, _xlfn.XLOOKUP(TRUE, VALUE(表格1[[#This Row],[年月]]) &lt;= VALUE($R$8:$R$12), $Q$8:$Q$12)) &amp; "年度"</f>
        <v>2025年度</v>
      </c>
    </row>
    <row r="7462" spans="1:13" x14ac:dyDescent="0.3">
      <c r="A7462" s="2">
        <v>202408</v>
      </c>
      <c r="B7462" s="19">
        <f>DATE(表格1[[#This Row],[年]],表格1[[#This Row],[月]],1)</f>
        <v>45505</v>
      </c>
      <c r="C7462" s="2" t="str">
        <f>LEFT(表格1[[#This Row],[年月]],4)</f>
        <v>2024</v>
      </c>
      <c r="D7462" s="2" t="str">
        <f>RIGHT(表格1[[#This Row],[年月]],2)</f>
        <v>08</v>
      </c>
      <c r="E7462" s="5">
        <v>10009000</v>
      </c>
      <c r="F7462" s="2" t="str">
        <f>VLOOKUP(TEXT(表格1[[#This Row],[地區]],"00000000"),縣市代碼,2,0)</f>
        <v>雲林縣</v>
      </c>
      <c r="G7462" s="2" t="s">
        <v>9</v>
      </c>
      <c r="H7462" s="13">
        <v>800866</v>
      </c>
      <c r="I7462" s="14">
        <v>968493149</v>
      </c>
      <c r="J7462" s="14">
        <f>表格1[[#This Row],[信用卡交易筆數]]/1000</f>
        <v>800.86599999999999</v>
      </c>
      <c r="K7462" s="14">
        <f>表格1[[#This Row],[信用卡交易金額'[新臺幣']]]/1000</f>
        <v>968493.14899999998</v>
      </c>
      <c r="L7462" s="14">
        <f>表格1[[#This Row],[信用卡交易金額'[新臺幣']]]/1000000</f>
        <v>968.49314900000002</v>
      </c>
      <c r="M7462" s="14" t="str" cm="1">
        <f t="array" ref="M7462">_xlfn.TEXTJOIN("", TRUE, _xlfn.XLOOKUP(TRUE, VALUE(表格1[[#This Row],[年月]]) &lt;= VALUE($R$8:$R$12), $Q$8:$Q$12)) &amp; "年度"</f>
        <v>2025年度</v>
      </c>
    </row>
    <row r="7463" spans="1:13" x14ac:dyDescent="0.3">
      <c r="A7463" s="2">
        <v>202408</v>
      </c>
      <c r="B7463" s="19">
        <f>DATE(表格1[[#This Row],[年]],表格1[[#This Row],[月]],1)</f>
        <v>45505</v>
      </c>
      <c r="C7463" s="2" t="str">
        <f>LEFT(表格1[[#This Row],[年月]],4)</f>
        <v>2024</v>
      </c>
      <c r="D7463" s="2" t="str">
        <f>RIGHT(表格1[[#This Row],[年月]],2)</f>
        <v>08</v>
      </c>
      <c r="E7463" s="5">
        <v>10009000</v>
      </c>
      <c r="F7463" s="2" t="str">
        <f>VLOOKUP(TEXT(表格1[[#This Row],[地區]],"00000000"),縣市代碼,2,0)</f>
        <v>雲林縣</v>
      </c>
      <c r="G7463" s="2" t="s">
        <v>10</v>
      </c>
      <c r="H7463" s="13">
        <v>429242</v>
      </c>
      <c r="I7463" s="14">
        <v>1209115961</v>
      </c>
      <c r="J7463" s="14">
        <f>表格1[[#This Row],[信用卡交易筆數]]/1000</f>
        <v>429.24200000000002</v>
      </c>
      <c r="K7463" s="14">
        <f>表格1[[#This Row],[信用卡交易金額'[新臺幣']]]/1000</f>
        <v>1209115.9609999999</v>
      </c>
      <c r="L7463" s="14">
        <f>表格1[[#This Row],[信用卡交易金額'[新臺幣']]]/1000000</f>
        <v>1209.115961</v>
      </c>
      <c r="M7463" s="14" t="str" cm="1">
        <f t="array" ref="M7463">_xlfn.TEXTJOIN("", TRUE, _xlfn.XLOOKUP(TRUE, VALUE(表格1[[#This Row],[年月]]) &lt;= VALUE($R$8:$R$12), $Q$8:$Q$12)) &amp; "年度"</f>
        <v>2025年度</v>
      </c>
    </row>
    <row r="7464" spans="1:13" x14ac:dyDescent="0.3">
      <c r="A7464" s="2">
        <v>202408</v>
      </c>
      <c r="B7464" s="19">
        <f>DATE(表格1[[#This Row],[年]],表格1[[#This Row],[月]],1)</f>
        <v>45505</v>
      </c>
      <c r="C7464" s="2" t="str">
        <f>LEFT(表格1[[#This Row],[年月]],4)</f>
        <v>2024</v>
      </c>
      <c r="D7464" s="2" t="str">
        <f>RIGHT(表格1[[#This Row],[年月]],2)</f>
        <v>08</v>
      </c>
      <c r="E7464" s="5">
        <v>10010000</v>
      </c>
      <c r="F7464" s="2" t="str">
        <f>VLOOKUP(TEXT(表格1[[#This Row],[地區]],"00000000"),縣市代碼,2,0)</f>
        <v>嘉義縣</v>
      </c>
      <c r="G7464" s="2" t="s">
        <v>4</v>
      </c>
      <c r="H7464" s="13">
        <v>655714</v>
      </c>
      <c r="I7464" s="14">
        <v>315133570</v>
      </c>
      <c r="J7464" s="14">
        <f>表格1[[#This Row],[信用卡交易筆數]]/1000</f>
        <v>655.71400000000006</v>
      </c>
      <c r="K7464" s="14">
        <f>表格1[[#This Row],[信用卡交易金額'[新臺幣']]]/1000</f>
        <v>315133.57</v>
      </c>
      <c r="L7464" s="14">
        <f>表格1[[#This Row],[信用卡交易金額'[新臺幣']]]/1000000</f>
        <v>315.13357000000002</v>
      </c>
      <c r="M7464" s="14" t="str" cm="1">
        <f t="array" ref="M7464">_xlfn.TEXTJOIN("", TRUE, _xlfn.XLOOKUP(TRUE, VALUE(表格1[[#This Row],[年月]]) &lt;= VALUE($R$8:$R$12), $Q$8:$Q$12)) &amp; "年度"</f>
        <v>2025年度</v>
      </c>
    </row>
    <row r="7465" spans="1:13" x14ac:dyDescent="0.3">
      <c r="A7465" s="2">
        <v>202408</v>
      </c>
      <c r="B7465" s="19">
        <f>DATE(表格1[[#This Row],[年]],表格1[[#This Row],[月]],1)</f>
        <v>45505</v>
      </c>
      <c r="C7465" s="2" t="str">
        <f>LEFT(表格1[[#This Row],[年月]],4)</f>
        <v>2024</v>
      </c>
      <c r="D7465" s="2" t="str">
        <f>RIGHT(表格1[[#This Row],[年月]],2)</f>
        <v>08</v>
      </c>
      <c r="E7465" s="5">
        <v>10010000</v>
      </c>
      <c r="F7465" s="2" t="str">
        <f>VLOOKUP(TEXT(表格1[[#This Row],[地區]],"00000000"),縣市代碼,2,0)</f>
        <v>嘉義縣</v>
      </c>
      <c r="G7465" s="2" t="s">
        <v>5</v>
      </c>
      <c r="H7465" s="13">
        <v>47860</v>
      </c>
      <c r="I7465" s="14">
        <v>107633852</v>
      </c>
      <c r="J7465" s="14">
        <f>表格1[[#This Row],[信用卡交易筆數]]/1000</f>
        <v>47.86</v>
      </c>
      <c r="K7465" s="14">
        <f>表格1[[#This Row],[信用卡交易金額'[新臺幣']]]/1000</f>
        <v>107633.852</v>
      </c>
      <c r="L7465" s="14">
        <f>表格1[[#This Row],[信用卡交易金額'[新臺幣']]]/1000000</f>
        <v>107.633852</v>
      </c>
      <c r="M7465" s="14" t="str" cm="1">
        <f t="array" ref="M7465">_xlfn.TEXTJOIN("", TRUE, _xlfn.XLOOKUP(TRUE, VALUE(表格1[[#This Row],[年月]]) &lt;= VALUE($R$8:$R$12), $Q$8:$Q$12)) &amp; "年度"</f>
        <v>2025年度</v>
      </c>
    </row>
    <row r="7466" spans="1:13" x14ac:dyDescent="0.3">
      <c r="A7466" s="2">
        <v>202408</v>
      </c>
      <c r="B7466" s="19">
        <f>DATE(表格1[[#This Row],[年]],表格1[[#This Row],[月]],1)</f>
        <v>45505</v>
      </c>
      <c r="C7466" s="2" t="str">
        <f>LEFT(表格1[[#This Row],[年月]],4)</f>
        <v>2024</v>
      </c>
      <c r="D7466" s="2" t="str">
        <f>RIGHT(表格1[[#This Row],[年月]],2)</f>
        <v>08</v>
      </c>
      <c r="E7466" s="5">
        <v>10010000</v>
      </c>
      <c r="F7466" s="2" t="str">
        <f>VLOOKUP(TEXT(表格1[[#This Row],[地區]],"00000000"),縣市代碼,2,0)</f>
        <v>嘉義縣</v>
      </c>
      <c r="G7466" s="2" t="s">
        <v>6</v>
      </c>
      <c r="H7466" s="13">
        <v>70241</v>
      </c>
      <c r="I7466" s="14">
        <v>195087447</v>
      </c>
      <c r="J7466" s="14">
        <f>表格1[[#This Row],[信用卡交易筆數]]/1000</f>
        <v>70.241</v>
      </c>
      <c r="K7466" s="14">
        <f>表格1[[#This Row],[信用卡交易金額'[新臺幣']]]/1000</f>
        <v>195087.44699999999</v>
      </c>
      <c r="L7466" s="14">
        <f>表格1[[#This Row],[信用卡交易金額'[新臺幣']]]/1000000</f>
        <v>195.087447</v>
      </c>
      <c r="M7466" s="14" t="str" cm="1">
        <f t="array" ref="M7466">_xlfn.TEXTJOIN("", TRUE, _xlfn.XLOOKUP(TRUE, VALUE(表格1[[#This Row],[年月]]) &lt;= VALUE($R$8:$R$12), $Q$8:$Q$12)) &amp; "年度"</f>
        <v>2025年度</v>
      </c>
    </row>
    <row r="7467" spans="1:13" x14ac:dyDescent="0.3">
      <c r="A7467" s="2">
        <v>202408</v>
      </c>
      <c r="B7467" s="19">
        <f>DATE(表格1[[#This Row],[年]],表格1[[#This Row],[月]],1)</f>
        <v>45505</v>
      </c>
      <c r="C7467" s="2" t="str">
        <f>LEFT(表格1[[#This Row],[年月]],4)</f>
        <v>2024</v>
      </c>
      <c r="D7467" s="2" t="str">
        <f>RIGHT(表格1[[#This Row],[年月]],2)</f>
        <v>08</v>
      </c>
      <c r="E7467" s="5">
        <v>10010000</v>
      </c>
      <c r="F7467" s="2" t="str">
        <f>VLOOKUP(TEXT(表格1[[#This Row],[地區]],"00000000"),縣市代碼,2,0)</f>
        <v>嘉義縣</v>
      </c>
      <c r="G7467" s="2" t="s">
        <v>7</v>
      </c>
      <c r="H7467" s="13">
        <v>470799</v>
      </c>
      <c r="I7467" s="14">
        <v>480663461</v>
      </c>
      <c r="J7467" s="14">
        <f>表格1[[#This Row],[信用卡交易筆數]]/1000</f>
        <v>470.79899999999998</v>
      </c>
      <c r="K7467" s="14">
        <f>表格1[[#This Row],[信用卡交易金額'[新臺幣']]]/1000</f>
        <v>480663.46100000001</v>
      </c>
      <c r="L7467" s="14">
        <f>表格1[[#This Row],[信用卡交易金額'[新臺幣']]]/1000000</f>
        <v>480.66346099999998</v>
      </c>
      <c r="M7467" s="14" t="str" cm="1">
        <f t="array" ref="M7467">_xlfn.TEXTJOIN("", TRUE, _xlfn.XLOOKUP(TRUE, VALUE(表格1[[#This Row],[年月]]) &lt;= VALUE($R$8:$R$12), $Q$8:$Q$12)) &amp; "年度"</f>
        <v>2025年度</v>
      </c>
    </row>
    <row r="7468" spans="1:13" x14ac:dyDescent="0.3">
      <c r="A7468" s="2">
        <v>202408</v>
      </c>
      <c r="B7468" s="19">
        <f>DATE(表格1[[#This Row],[年]],表格1[[#This Row],[月]],1)</f>
        <v>45505</v>
      </c>
      <c r="C7468" s="2" t="str">
        <f>LEFT(表格1[[#This Row],[年月]],4)</f>
        <v>2024</v>
      </c>
      <c r="D7468" s="2" t="str">
        <f>RIGHT(表格1[[#This Row],[年月]],2)</f>
        <v>08</v>
      </c>
      <c r="E7468" s="5">
        <v>10010000</v>
      </c>
      <c r="F7468" s="2" t="str">
        <f>VLOOKUP(TEXT(表格1[[#This Row],[地區]],"00000000"),縣市代碼,2,0)</f>
        <v>嘉義縣</v>
      </c>
      <c r="G7468" s="2" t="s">
        <v>8</v>
      </c>
      <c r="H7468" s="13">
        <v>277793</v>
      </c>
      <c r="I7468" s="14">
        <v>511848896</v>
      </c>
      <c r="J7468" s="14">
        <f>表格1[[#This Row],[信用卡交易筆數]]/1000</f>
        <v>277.79300000000001</v>
      </c>
      <c r="K7468" s="14">
        <f>表格1[[#This Row],[信用卡交易金額'[新臺幣']]]/1000</f>
        <v>511848.89600000001</v>
      </c>
      <c r="L7468" s="14">
        <f>表格1[[#This Row],[信用卡交易金額'[新臺幣']]]/1000000</f>
        <v>511.84889600000002</v>
      </c>
      <c r="M7468" s="14" t="str" cm="1">
        <f t="array" ref="M7468">_xlfn.TEXTJOIN("", TRUE, _xlfn.XLOOKUP(TRUE, VALUE(表格1[[#This Row],[年月]]) &lt;= VALUE($R$8:$R$12), $Q$8:$Q$12)) &amp; "年度"</f>
        <v>2025年度</v>
      </c>
    </row>
    <row r="7469" spans="1:13" x14ac:dyDescent="0.3">
      <c r="A7469" s="2">
        <v>202408</v>
      </c>
      <c r="B7469" s="19">
        <f>DATE(表格1[[#This Row],[年]],表格1[[#This Row],[月]],1)</f>
        <v>45505</v>
      </c>
      <c r="C7469" s="2" t="str">
        <f>LEFT(表格1[[#This Row],[年月]],4)</f>
        <v>2024</v>
      </c>
      <c r="D7469" s="2" t="str">
        <f>RIGHT(表格1[[#This Row],[年月]],2)</f>
        <v>08</v>
      </c>
      <c r="E7469" s="5">
        <v>10010000</v>
      </c>
      <c r="F7469" s="2" t="str">
        <f>VLOOKUP(TEXT(表格1[[#This Row],[地區]],"00000000"),縣市代碼,2,0)</f>
        <v>嘉義縣</v>
      </c>
      <c r="G7469" s="2" t="s">
        <v>9</v>
      </c>
      <c r="H7469" s="13">
        <v>598902</v>
      </c>
      <c r="I7469" s="14">
        <v>746080778</v>
      </c>
      <c r="J7469" s="14">
        <f>表格1[[#This Row],[信用卡交易筆數]]/1000</f>
        <v>598.90200000000004</v>
      </c>
      <c r="K7469" s="14">
        <f>表格1[[#This Row],[信用卡交易金額'[新臺幣']]]/1000</f>
        <v>746080.77800000005</v>
      </c>
      <c r="L7469" s="14">
        <f>表格1[[#This Row],[信用卡交易金額'[新臺幣']]]/1000000</f>
        <v>746.08077800000001</v>
      </c>
      <c r="M7469" s="14" t="str" cm="1">
        <f t="array" ref="M7469">_xlfn.TEXTJOIN("", TRUE, _xlfn.XLOOKUP(TRUE, VALUE(表格1[[#This Row],[年月]]) &lt;= VALUE($R$8:$R$12), $Q$8:$Q$12)) &amp; "年度"</f>
        <v>2025年度</v>
      </c>
    </row>
    <row r="7470" spans="1:13" x14ac:dyDescent="0.3">
      <c r="A7470" s="2">
        <v>202408</v>
      </c>
      <c r="B7470" s="19">
        <f>DATE(表格1[[#This Row],[年]],表格1[[#This Row],[月]],1)</f>
        <v>45505</v>
      </c>
      <c r="C7470" s="2" t="str">
        <f>LEFT(表格1[[#This Row],[年月]],4)</f>
        <v>2024</v>
      </c>
      <c r="D7470" s="2" t="str">
        <f>RIGHT(表格1[[#This Row],[年月]],2)</f>
        <v>08</v>
      </c>
      <c r="E7470" s="5">
        <v>10010000</v>
      </c>
      <c r="F7470" s="2" t="str">
        <f>VLOOKUP(TEXT(表格1[[#This Row],[地區]],"00000000"),縣市代碼,2,0)</f>
        <v>嘉義縣</v>
      </c>
      <c r="G7470" s="2" t="s">
        <v>10</v>
      </c>
      <c r="H7470" s="13">
        <v>312017</v>
      </c>
      <c r="I7470" s="14">
        <v>851870241</v>
      </c>
      <c r="J7470" s="14">
        <f>表格1[[#This Row],[信用卡交易筆數]]/1000</f>
        <v>312.017</v>
      </c>
      <c r="K7470" s="14">
        <f>表格1[[#This Row],[信用卡交易金額'[新臺幣']]]/1000</f>
        <v>851870.24100000004</v>
      </c>
      <c r="L7470" s="14">
        <f>表格1[[#This Row],[信用卡交易金額'[新臺幣']]]/1000000</f>
        <v>851.87024099999996</v>
      </c>
      <c r="M7470" s="14" t="str" cm="1">
        <f t="array" ref="M7470">_xlfn.TEXTJOIN("", TRUE, _xlfn.XLOOKUP(TRUE, VALUE(表格1[[#This Row],[年月]]) &lt;= VALUE($R$8:$R$12), $Q$8:$Q$12)) &amp; "年度"</f>
        <v>2025年度</v>
      </c>
    </row>
    <row r="7471" spans="1:13" x14ac:dyDescent="0.3">
      <c r="A7471" s="2">
        <v>202408</v>
      </c>
      <c r="B7471" s="19">
        <f>DATE(表格1[[#This Row],[年]],表格1[[#This Row],[月]],1)</f>
        <v>45505</v>
      </c>
      <c r="C7471" s="2" t="str">
        <f>LEFT(表格1[[#This Row],[年月]],4)</f>
        <v>2024</v>
      </c>
      <c r="D7471" s="2" t="str">
        <f>RIGHT(表格1[[#This Row],[年月]],2)</f>
        <v>08</v>
      </c>
      <c r="E7471" s="5">
        <v>10020000</v>
      </c>
      <c r="F7471" s="2" t="str">
        <f>VLOOKUP(TEXT(表格1[[#This Row],[地區]],"00000000"),縣市代碼,2,0)</f>
        <v>嘉義市</v>
      </c>
      <c r="G7471" s="2" t="s">
        <v>4</v>
      </c>
      <c r="H7471" s="13">
        <v>659048</v>
      </c>
      <c r="I7471" s="14">
        <v>330635214</v>
      </c>
      <c r="J7471" s="14">
        <f>表格1[[#This Row],[信用卡交易筆數]]/1000</f>
        <v>659.048</v>
      </c>
      <c r="K7471" s="14">
        <f>表格1[[#This Row],[信用卡交易金額'[新臺幣']]]/1000</f>
        <v>330635.21399999998</v>
      </c>
      <c r="L7471" s="14">
        <f>表格1[[#This Row],[信用卡交易金額'[新臺幣']]]/1000000</f>
        <v>330.63521400000002</v>
      </c>
      <c r="M7471" s="14" t="str" cm="1">
        <f t="array" ref="M7471">_xlfn.TEXTJOIN("", TRUE, _xlfn.XLOOKUP(TRUE, VALUE(表格1[[#This Row],[年月]]) &lt;= VALUE($R$8:$R$12), $Q$8:$Q$12)) &amp; "年度"</f>
        <v>2025年度</v>
      </c>
    </row>
    <row r="7472" spans="1:13" x14ac:dyDescent="0.3">
      <c r="A7472" s="2">
        <v>202408</v>
      </c>
      <c r="B7472" s="19">
        <f>DATE(表格1[[#This Row],[年]],表格1[[#This Row],[月]],1)</f>
        <v>45505</v>
      </c>
      <c r="C7472" s="2" t="str">
        <f>LEFT(表格1[[#This Row],[年月]],4)</f>
        <v>2024</v>
      </c>
      <c r="D7472" s="2" t="str">
        <f>RIGHT(表格1[[#This Row],[年月]],2)</f>
        <v>08</v>
      </c>
      <c r="E7472" s="5">
        <v>10020000</v>
      </c>
      <c r="F7472" s="2" t="str">
        <f>VLOOKUP(TEXT(表格1[[#This Row],[地區]],"00000000"),縣市代碼,2,0)</f>
        <v>嘉義市</v>
      </c>
      <c r="G7472" s="2" t="s">
        <v>5</v>
      </c>
      <c r="H7472" s="13">
        <v>43446</v>
      </c>
      <c r="I7472" s="14">
        <v>113751132</v>
      </c>
      <c r="J7472" s="14">
        <f>表格1[[#This Row],[信用卡交易筆數]]/1000</f>
        <v>43.445999999999998</v>
      </c>
      <c r="K7472" s="14">
        <f>表格1[[#This Row],[信用卡交易金額'[新臺幣']]]/1000</f>
        <v>113751.132</v>
      </c>
      <c r="L7472" s="14">
        <f>表格1[[#This Row],[信用卡交易金額'[新臺幣']]]/1000000</f>
        <v>113.751132</v>
      </c>
      <c r="M7472" s="14" t="str" cm="1">
        <f t="array" ref="M7472">_xlfn.TEXTJOIN("", TRUE, _xlfn.XLOOKUP(TRUE, VALUE(表格1[[#This Row],[年月]]) &lt;= VALUE($R$8:$R$12), $Q$8:$Q$12)) &amp; "年度"</f>
        <v>2025年度</v>
      </c>
    </row>
    <row r="7473" spans="1:13" x14ac:dyDescent="0.3">
      <c r="A7473" s="2">
        <v>202408</v>
      </c>
      <c r="B7473" s="19">
        <f>DATE(表格1[[#This Row],[年]],表格1[[#This Row],[月]],1)</f>
        <v>45505</v>
      </c>
      <c r="C7473" s="2" t="str">
        <f>LEFT(表格1[[#This Row],[年月]],4)</f>
        <v>2024</v>
      </c>
      <c r="D7473" s="2" t="str">
        <f>RIGHT(表格1[[#This Row],[年月]],2)</f>
        <v>08</v>
      </c>
      <c r="E7473" s="5">
        <v>10020000</v>
      </c>
      <c r="F7473" s="2" t="str">
        <f>VLOOKUP(TEXT(表格1[[#This Row],[地區]],"00000000"),縣市代碼,2,0)</f>
        <v>嘉義市</v>
      </c>
      <c r="G7473" s="2" t="s">
        <v>6</v>
      </c>
      <c r="H7473" s="13">
        <v>67788</v>
      </c>
      <c r="I7473" s="14">
        <v>216578127</v>
      </c>
      <c r="J7473" s="14">
        <f>表格1[[#This Row],[信用卡交易筆數]]/1000</f>
        <v>67.787999999999997</v>
      </c>
      <c r="K7473" s="14">
        <f>表格1[[#This Row],[信用卡交易金額'[新臺幣']]]/1000</f>
        <v>216578.12700000001</v>
      </c>
      <c r="L7473" s="14">
        <f>表格1[[#This Row],[信用卡交易金額'[新臺幣']]]/1000000</f>
        <v>216.57812699999999</v>
      </c>
      <c r="M7473" s="14" t="str" cm="1">
        <f t="array" ref="M7473">_xlfn.TEXTJOIN("", TRUE, _xlfn.XLOOKUP(TRUE, VALUE(表格1[[#This Row],[年月]]) &lt;= VALUE($R$8:$R$12), $Q$8:$Q$12)) &amp; "年度"</f>
        <v>2025年度</v>
      </c>
    </row>
    <row r="7474" spans="1:13" x14ac:dyDescent="0.3">
      <c r="A7474" s="2">
        <v>202408</v>
      </c>
      <c r="B7474" s="19">
        <f>DATE(表格1[[#This Row],[年]],表格1[[#This Row],[月]],1)</f>
        <v>45505</v>
      </c>
      <c r="C7474" s="2" t="str">
        <f>LEFT(表格1[[#This Row],[年月]],4)</f>
        <v>2024</v>
      </c>
      <c r="D7474" s="2" t="str">
        <f>RIGHT(表格1[[#This Row],[年月]],2)</f>
        <v>08</v>
      </c>
      <c r="E7474" s="5">
        <v>10020000</v>
      </c>
      <c r="F7474" s="2" t="str">
        <f>VLOOKUP(TEXT(表格1[[#This Row],[地區]],"00000000"),縣市代碼,2,0)</f>
        <v>嘉義市</v>
      </c>
      <c r="G7474" s="2" t="s">
        <v>7</v>
      </c>
      <c r="H7474" s="13">
        <v>359351</v>
      </c>
      <c r="I7474" s="14">
        <v>369801922</v>
      </c>
      <c r="J7474" s="14">
        <f>表格1[[#This Row],[信用卡交易筆數]]/1000</f>
        <v>359.351</v>
      </c>
      <c r="K7474" s="14">
        <f>表格1[[#This Row],[信用卡交易金額'[新臺幣']]]/1000</f>
        <v>369801.92200000002</v>
      </c>
      <c r="L7474" s="14">
        <f>表格1[[#This Row],[信用卡交易金額'[新臺幣']]]/1000000</f>
        <v>369.80192199999999</v>
      </c>
      <c r="M7474" s="14" t="str" cm="1">
        <f t="array" ref="M7474">_xlfn.TEXTJOIN("", TRUE, _xlfn.XLOOKUP(TRUE, VALUE(表格1[[#This Row],[年月]]) &lt;= VALUE($R$8:$R$12), $Q$8:$Q$12)) &amp; "年度"</f>
        <v>2025年度</v>
      </c>
    </row>
    <row r="7475" spans="1:13" x14ac:dyDescent="0.3">
      <c r="A7475" s="2">
        <v>202408</v>
      </c>
      <c r="B7475" s="19">
        <f>DATE(表格1[[#This Row],[年]],表格1[[#This Row],[月]],1)</f>
        <v>45505</v>
      </c>
      <c r="C7475" s="2" t="str">
        <f>LEFT(表格1[[#This Row],[年月]],4)</f>
        <v>2024</v>
      </c>
      <c r="D7475" s="2" t="str">
        <f>RIGHT(表格1[[#This Row],[年月]],2)</f>
        <v>08</v>
      </c>
      <c r="E7475" s="5">
        <v>10020000</v>
      </c>
      <c r="F7475" s="2" t="str">
        <f>VLOOKUP(TEXT(表格1[[#This Row],[地區]],"00000000"),縣市代碼,2,0)</f>
        <v>嘉義市</v>
      </c>
      <c r="G7475" s="2" t="s">
        <v>8</v>
      </c>
      <c r="H7475" s="13">
        <v>242389</v>
      </c>
      <c r="I7475" s="14">
        <v>557707666</v>
      </c>
      <c r="J7475" s="14">
        <f>表格1[[#This Row],[信用卡交易筆數]]/1000</f>
        <v>242.38900000000001</v>
      </c>
      <c r="K7475" s="14">
        <f>表格1[[#This Row],[信用卡交易金額'[新臺幣']]]/1000</f>
        <v>557707.66599999997</v>
      </c>
      <c r="L7475" s="14">
        <f>表格1[[#This Row],[信用卡交易金額'[新臺幣']]]/1000000</f>
        <v>557.70766600000002</v>
      </c>
      <c r="M7475" s="14" t="str" cm="1">
        <f t="array" ref="M7475">_xlfn.TEXTJOIN("", TRUE, _xlfn.XLOOKUP(TRUE, VALUE(表格1[[#This Row],[年月]]) &lt;= VALUE($R$8:$R$12), $Q$8:$Q$12)) &amp; "年度"</f>
        <v>2025年度</v>
      </c>
    </row>
    <row r="7476" spans="1:13" x14ac:dyDescent="0.3">
      <c r="A7476" s="2">
        <v>202408</v>
      </c>
      <c r="B7476" s="19">
        <f>DATE(表格1[[#This Row],[年]],表格1[[#This Row],[月]],1)</f>
        <v>45505</v>
      </c>
      <c r="C7476" s="2" t="str">
        <f>LEFT(表格1[[#This Row],[年月]],4)</f>
        <v>2024</v>
      </c>
      <c r="D7476" s="2" t="str">
        <f>RIGHT(表格1[[#This Row],[年月]],2)</f>
        <v>08</v>
      </c>
      <c r="E7476" s="5">
        <v>10020000</v>
      </c>
      <c r="F7476" s="2" t="str">
        <f>VLOOKUP(TEXT(表格1[[#This Row],[地區]],"00000000"),縣市代碼,2,0)</f>
        <v>嘉義市</v>
      </c>
      <c r="G7476" s="2" t="s">
        <v>9</v>
      </c>
      <c r="H7476" s="13">
        <v>576784</v>
      </c>
      <c r="I7476" s="14">
        <v>753831002</v>
      </c>
      <c r="J7476" s="14">
        <f>表格1[[#This Row],[信用卡交易筆數]]/1000</f>
        <v>576.78399999999999</v>
      </c>
      <c r="K7476" s="14">
        <f>表格1[[#This Row],[信用卡交易金額'[新臺幣']]]/1000</f>
        <v>753831.00199999998</v>
      </c>
      <c r="L7476" s="14">
        <f>表格1[[#This Row],[信用卡交易金額'[新臺幣']]]/1000000</f>
        <v>753.83100200000001</v>
      </c>
      <c r="M7476" s="14" t="str" cm="1">
        <f t="array" ref="M7476">_xlfn.TEXTJOIN("", TRUE, _xlfn.XLOOKUP(TRUE, VALUE(表格1[[#This Row],[年月]]) &lt;= VALUE($R$8:$R$12), $Q$8:$Q$12)) &amp; "年度"</f>
        <v>2025年度</v>
      </c>
    </row>
    <row r="7477" spans="1:13" x14ac:dyDescent="0.3">
      <c r="A7477" s="2">
        <v>202408</v>
      </c>
      <c r="B7477" s="19">
        <f>DATE(表格1[[#This Row],[年]],表格1[[#This Row],[月]],1)</f>
        <v>45505</v>
      </c>
      <c r="C7477" s="2" t="str">
        <f>LEFT(表格1[[#This Row],[年月]],4)</f>
        <v>2024</v>
      </c>
      <c r="D7477" s="2" t="str">
        <f>RIGHT(表格1[[#This Row],[年月]],2)</f>
        <v>08</v>
      </c>
      <c r="E7477" s="5">
        <v>10020000</v>
      </c>
      <c r="F7477" s="2" t="str">
        <f>VLOOKUP(TEXT(表格1[[#This Row],[地區]],"00000000"),縣市代碼,2,0)</f>
        <v>嘉義市</v>
      </c>
      <c r="G7477" s="2" t="s">
        <v>10</v>
      </c>
      <c r="H7477" s="13">
        <v>282922</v>
      </c>
      <c r="I7477" s="14">
        <v>820514589</v>
      </c>
      <c r="J7477" s="14">
        <f>表格1[[#This Row],[信用卡交易筆數]]/1000</f>
        <v>282.92200000000003</v>
      </c>
      <c r="K7477" s="14">
        <f>表格1[[#This Row],[信用卡交易金額'[新臺幣']]]/1000</f>
        <v>820514.58900000004</v>
      </c>
      <c r="L7477" s="14">
        <f>表格1[[#This Row],[信用卡交易金額'[新臺幣']]]/1000000</f>
        <v>820.514589</v>
      </c>
      <c r="M7477" s="14" t="str" cm="1">
        <f t="array" ref="M7477">_xlfn.TEXTJOIN("", TRUE, _xlfn.XLOOKUP(TRUE, VALUE(表格1[[#This Row],[年月]]) &lt;= VALUE($R$8:$R$12), $Q$8:$Q$12)) &amp; "年度"</f>
        <v>2025年度</v>
      </c>
    </row>
    <row r="7478" spans="1:13" x14ac:dyDescent="0.3">
      <c r="A7478" s="2">
        <v>202408</v>
      </c>
      <c r="B7478" s="19">
        <f>DATE(表格1[[#This Row],[年]],表格1[[#This Row],[月]],1)</f>
        <v>45505</v>
      </c>
      <c r="C7478" s="2" t="str">
        <f>LEFT(表格1[[#This Row],[年月]],4)</f>
        <v>2024</v>
      </c>
      <c r="D7478" s="2" t="str">
        <f>RIGHT(表格1[[#This Row],[年月]],2)</f>
        <v>08</v>
      </c>
      <c r="E7478" s="5">
        <v>67000000</v>
      </c>
      <c r="F7478" s="2" t="str">
        <f>VLOOKUP(TEXT(表格1[[#This Row],[地區]],"00000000"),縣市代碼,2,0)</f>
        <v>臺南市</v>
      </c>
      <c r="G7478" s="2" t="s">
        <v>4</v>
      </c>
      <c r="H7478" s="13">
        <v>4834873</v>
      </c>
      <c r="I7478" s="14">
        <v>2364192045</v>
      </c>
      <c r="J7478" s="14">
        <f>表格1[[#This Row],[信用卡交易筆數]]/1000</f>
        <v>4834.8729999999996</v>
      </c>
      <c r="K7478" s="14">
        <f>表格1[[#This Row],[信用卡交易金額'[新臺幣']]]/1000</f>
        <v>2364192.0449999999</v>
      </c>
      <c r="L7478" s="14">
        <f>表格1[[#This Row],[信用卡交易金額'[新臺幣']]]/1000000</f>
        <v>2364.1920449999998</v>
      </c>
      <c r="M7478" s="14" t="str" cm="1">
        <f t="array" ref="M7478">_xlfn.TEXTJOIN("", TRUE, _xlfn.XLOOKUP(TRUE, VALUE(表格1[[#This Row],[年月]]) &lt;= VALUE($R$8:$R$12), $Q$8:$Q$12)) &amp; "年度"</f>
        <v>2025年度</v>
      </c>
    </row>
    <row r="7479" spans="1:13" x14ac:dyDescent="0.3">
      <c r="A7479" s="2">
        <v>202408</v>
      </c>
      <c r="B7479" s="19">
        <f>DATE(表格1[[#This Row],[年]],表格1[[#This Row],[月]],1)</f>
        <v>45505</v>
      </c>
      <c r="C7479" s="2" t="str">
        <f>LEFT(表格1[[#This Row],[年月]],4)</f>
        <v>2024</v>
      </c>
      <c r="D7479" s="2" t="str">
        <f>RIGHT(表格1[[#This Row],[年月]],2)</f>
        <v>08</v>
      </c>
      <c r="E7479" s="5">
        <v>67000000</v>
      </c>
      <c r="F7479" s="2" t="str">
        <f>VLOOKUP(TEXT(表格1[[#This Row],[地區]],"00000000"),縣市代碼,2,0)</f>
        <v>臺南市</v>
      </c>
      <c r="G7479" s="2" t="s">
        <v>5</v>
      </c>
      <c r="H7479" s="13">
        <v>293753</v>
      </c>
      <c r="I7479" s="14">
        <v>709513630</v>
      </c>
      <c r="J7479" s="14">
        <f>表格1[[#This Row],[信用卡交易筆數]]/1000</f>
        <v>293.75299999999999</v>
      </c>
      <c r="K7479" s="14">
        <f>表格1[[#This Row],[信用卡交易金額'[新臺幣']]]/1000</f>
        <v>709513.63</v>
      </c>
      <c r="L7479" s="14">
        <f>表格1[[#This Row],[信用卡交易金額'[新臺幣']]]/1000000</f>
        <v>709.51363000000003</v>
      </c>
      <c r="M7479" s="14" t="str" cm="1">
        <f t="array" ref="M7479">_xlfn.TEXTJOIN("", TRUE, _xlfn.XLOOKUP(TRUE, VALUE(表格1[[#This Row],[年月]]) &lt;= VALUE($R$8:$R$12), $Q$8:$Q$12)) &amp; "年度"</f>
        <v>2025年度</v>
      </c>
    </row>
    <row r="7480" spans="1:13" x14ac:dyDescent="0.3">
      <c r="A7480" s="2">
        <v>202408</v>
      </c>
      <c r="B7480" s="19">
        <f>DATE(表格1[[#This Row],[年]],表格1[[#This Row],[月]],1)</f>
        <v>45505</v>
      </c>
      <c r="C7480" s="2" t="str">
        <f>LEFT(表格1[[#This Row],[年月]],4)</f>
        <v>2024</v>
      </c>
      <c r="D7480" s="2" t="str">
        <f>RIGHT(表格1[[#This Row],[年月]],2)</f>
        <v>08</v>
      </c>
      <c r="E7480" s="5">
        <v>67000000</v>
      </c>
      <c r="F7480" s="2" t="str">
        <f>VLOOKUP(TEXT(表格1[[#This Row],[地區]],"00000000"),縣市代碼,2,0)</f>
        <v>臺南市</v>
      </c>
      <c r="G7480" s="2" t="s">
        <v>6</v>
      </c>
      <c r="H7480" s="13">
        <v>505788</v>
      </c>
      <c r="I7480" s="14">
        <v>1474519968</v>
      </c>
      <c r="J7480" s="14">
        <f>表格1[[#This Row],[信用卡交易筆數]]/1000</f>
        <v>505.78800000000001</v>
      </c>
      <c r="K7480" s="14">
        <f>表格1[[#This Row],[信用卡交易金額'[新臺幣']]]/1000</f>
        <v>1474519.9680000001</v>
      </c>
      <c r="L7480" s="14">
        <f>表格1[[#This Row],[信用卡交易金額'[新臺幣']]]/1000000</f>
        <v>1474.5199680000001</v>
      </c>
      <c r="M7480" s="14" t="str" cm="1">
        <f t="array" ref="M7480">_xlfn.TEXTJOIN("", TRUE, _xlfn.XLOOKUP(TRUE, VALUE(表格1[[#This Row],[年月]]) &lt;= VALUE($R$8:$R$12), $Q$8:$Q$12)) &amp; "年度"</f>
        <v>2025年度</v>
      </c>
    </row>
    <row r="7481" spans="1:13" x14ac:dyDescent="0.3">
      <c r="A7481" s="2">
        <v>202408</v>
      </c>
      <c r="B7481" s="19">
        <f>DATE(表格1[[#This Row],[年]],表格1[[#This Row],[月]],1)</f>
        <v>45505</v>
      </c>
      <c r="C7481" s="2" t="str">
        <f>LEFT(表格1[[#This Row],[年月]],4)</f>
        <v>2024</v>
      </c>
      <c r="D7481" s="2" t="str">
        <f>RIGHT(表格1[[#This Row],[年月]],2)</f>
        <v>08</v>
      </c>
      <c r="E7481" s="5">
        <v>67000000</v>
      </c>
      <c r="F7481" s="2" t="str">
        <f>VLOOKUP(TEXT(表格1[[#This Row],[地區]],"00000000"),縣市代碼,2,0)</f>
        <v>臺南市</v>
      </c>
      <c r="G7481" s="2" t="s">
        <v>7</v>
      </c>
      <c r="H7481" s="13">
        <v>2603803</v>
      </c>
      <c r="I7481" s="14">
        <v>2624398154</v>
      </c>
      <c r="J7481" s="14">
        <f>表格1[[#This Row],[信用卡交易筆數]]/1000</f>
        <v>2603.8029999999999</v>
      </c>
      <c r="K7481" s="14">
        <f>表格1[[#This Row],[信用卡交易金額'[新臺幣']]]/1000</f>
        <v>2624398.1540000001</v>
      </c>
      <c r="L7481" s="14">
        <f>表格1[[#This Row],[信用卡交易金額'[新臺幣']]]/1000000</f>
        <v>2624.398154</v>
      </c>
      <c r="M7481" s="14" t="str" cm="1">
        <f t="array" ref="M7481">_xlfn.TEXTJOIN("", TRUE, _xlfn.XLOOKUP(TRUE, VALUE(表格1[[#This Row],[年月]]) &lt;= VALUE($R$8:$R$12), $Q$8:$Q$12)) &amp; "年度"</f>
        <v>2025年度</v>
      </c>
    </row>
    <row r="7482" spans="1:13" x14ac:dyDescent="0.3">
      <c r="A7482" s="2">
        <v>202408</v>
      </c>
      <c r="B7482" s="19">
        <f>DATE(表格1[[#This Row],[年]],表格1[[#This Row],[月]],1)</f>
        <v>45505</v>
      </c>
      <c r="C7482" s="2" t="str">
        <f>LEFT(表格1[[#This Row],[年月]],4)</f>
        <v>2024</v>
      </c>
      <c r="D7482" s="2" t="str">
        <f>RIGHT(表格1[[#This Row],[年月]],2)</f>
        <v>08</v>
      </c>
      <c r="E7482" s="5">
        <v>67000000</v>
      </c>
      <c r="F7482" s="2" t="str">
        <f>VLOOKUP(TEXT(表格1[[#This Row],[地區]],"00000000"),縣市代碼,2,0)</f>
        <v>臺南市</v>
      </c>
      <c r="G7482" s="2" t="s">
        <v>8</v>
      </c>
      <c r="H7482" s="13">
        <v>1760817</v>
      </c>
      <c r="I7482" s="14">
        <v>3802970949</v>
      </c>
      <c r="J7482" s="14">
        <f>表格1[[#This Row],[信用卡交易筆數]]/1000</f>
        <v>1760.817</v>
      </c>
      <c r="K7482" s="14">
        <f>表格1[[#This Row],[信用卡交易金額'[新臺幣']]]/1000</f>
        <v>3802970.949</v>
      </c>
      <c r="L7482" s="14">
        <f>表格1[[#This Row],[信用卡交易金額'[新臺幣']]]/1000000</f>
        <v>3802.970949</v>
      </c>
      <c r="M7482" s="14" t="str" cm="1">
        <f t="array" ref="M7482">_xlfn.TEXTJOIN("", TRUE, _xlfn.XLOOKUP(TRUE, VALUE(表格1[[#This Row],[年月]]) &lt;= VALUE($R$8:$R$12), $Q$8:$Q$12)) &amp; "年度"</f>
        <v>2025年度</v>
      </c>
    </row>
    <row r="7483" spans="1:13" x14ac:dyDescent="0.3">
      <c r="A7483" s="2">
        <v>202408</v>
      </c>
      <c r="B7483" s="19">
        <f>DATE(表格1[[#This Row],[年]],表格1[[#This Row],[月]],1)</f>
        <v>45505</v>
      </c>
      <c r="C7483" s="2" t="str">
        <f>LEFT(表格1[[#This Row],[年月]],4)</f>
        <v>2024</v>
      </c>
      <c r="D7483" s="2" t="str">
        <f>RIGHT(表格1[[#This Row],[年月]],2)</f>
        <v>08</v>
      </c>
      <c r="E7483" s="5">
        <v>67000000</v>
      </c>
      <c r="F7483" s="2" t="str">
        <f>VLOOKUP(TEXT(表格1[[#This Row],[地區]],"00000000"),縣市代碼,2,0)</f>
        <v>臺南市</v>
      </c>
      <c r="G7483" s="2" t="s">
        <v>9</v>
      </c>
      <c r="H7483" s="13">
        <v>4148295</v>
      </c>
      <c r="I7483" s="14">
        <v>5247538787</v>
      </c>
      <c r="J7483" s="14">
        <f>表格1[[#This Row],[信用卡交易筆數]]/1000</f>
        <v>4148.2950000000001</v>
      </c>
      <c r="K7483" s="14">
        <f>表格1[[#This Row],[信用卡交易金額'[新臺幣']]]/1000</f>
        <v>5247538.7869999995</v>
      </c>
      <c r="L7483" s="14">
        <f>表格1[[#This Row],[信用卡交易金額'[新臺幣']]]/1000000</f>
        <v>5247.5387870000004</v>
      </c>
      <c r="M7483" s="14" t="str" cm="1">
        <f t="array" ref="M7483">_xlfn.TEXTJOIN("", TRUE, _xlfn.XLOOKUP(TRUE, VALUE(表格1[[#This Row],[年月]]) &lt;= VALUE($R$8:$R$12), $Q$8:$Q$12)) &amp; "年度"</f>
        <v>2025年度</v>
      </c>
    </row>
    <row r="7484" spans="1:13" x14ac:dyDescent="0.3">
      <c r="A7484" s="2">
        <v>202408</v>
      </c>
      <c r="B7484" s="19">
        <f>DATE(表格1[[#This Row],[年]],表格1[[#This Row],[月]],1)</f>
        <v>45505</v>
      </c>
      <c r="C7484" s="2" t="str">
        <f>LEFT(表格1[[#This Row],[年月]],4)</f>
        <v>2024</v>
      </c>
      <c r="D7484" s="2" t="str">
        <f>RIGHT(表格1[[#This Row],[年月]],2)</f>
        <v>08</v>
      </c>
      <c r="E7484" s="5">
        <v>67000000</v>
      </c>
      <c r="F7484" s="2" t="str">
        <f>VLOOKUP(TEXT(表格1[[#This Row],[地區]],"00000000"),縣市代碼,2,0)</f>
        <v>臺南市</v>
      </c>
      <c r="G7484" s="2" t="s">
        <v>10</v>
      </c>
      <c r="H7484" s="13">
        <v>2096478</v>
      </c>
      <c r="I7484" s="14">
        <v>5903855206</v>
      </c>
      <c r="J7484" s="14">
        <f>表格1[[#This Row],[信用卡交易筆數]]/1000</f>
        <v>2096.4780000000001</v>
      </c>
      <c r="K7484" s="14">
        <f>表格1[[#This Row],[信用卡交易金額'[新臺幣']]]/1000</f>
        <v>5903855.2060000002</v>
      </c>
      <c r="L7484" s="14">
        <f>表格1[[#This Row],[信用卡交易金額'[新臺幣']]]/1000000</f>
        <v>5903.8552060000002</v>
      </c>
      <c r="M7484" s="14" t="str" cm="1">
        <f t="array" ref="M7484">_xlfn.TEXTJOIN("", TRUE, _xlfn.XLOOKUP(TRUE, VALUE(表格1[[#This Row],[年月]]) &lt;= VALUE($R$8:$R$12), $Q$8:$Q$12)) &amp; "年度"</f>
        <v>2025年度</v>
      </c>
    </row>
    <row r="7485" spans="1:13" x14ac:dyDescent="0.3">
      <c r="A7485" s="2">
        <v>202408</v>
      </c>
      <c r="B7485" s="19">
        <f>DATE(表格1[[#This Row],[年]],表格1[[#This Row],[月]],1)</f>
        <v>45505</v>
      </c>
      <c r="C7485" s="2" t="str">
        <f>LEFT(表格1[[#This Row],[年月]],4)</f>
        <v>2024</v>
      </c>
      <c r="D7485" s="2" t="str">
        <f>RIGHT(表格1[[#This Row],[年月]],2)</f>
        <v>08</v>
      </c>
      <c r="E7485" s="5">
        <v>64000000</v>
      </c>
      <c r="F7485" s="2" t="str">
        <f>VLOOKUP(TEXT(表格1[[#This Row],[地區]],"00000000"),縣市代碼,2,0)</f>
        <v>高雄市</v>
      </c>
      <c r="G7485" s="2" t="s">
        <v>4</v>
      </c>
      <c r="H7485" s="13">
        <v>7639258</v>
      </c>
      <c r="I7485" s="14">
        <v>4102930277</v>
      </c>
      <c r="J7485" s="14">
        <f>表格1[[#This Row],[信用卡交易筆數]]/1000</f>
        <v>7639.2579999999998</v>
      </c>
      <c r="K7485" s="14">
        <f>表格1[[#This Row],[信用卡交易金額'[新臺幣']]]/1000</f>
        <v>4102930.2769999998</v>
      </c>
      <c r="L7485" s="14">
        <f>表格1[[#This Row],[信用卡交易金額'[新臺幣']]]/1000000</f>
        <v>4102.9302770000004</v>
      </c>
      <c r="M7485" s="14" t="str" cm="1">
        <f t="array" ref="M7485">_xlfn.TEXTJOIN("", TRUE, _xlfn.XLOOKUP(TRUE, VALUE(表格1[[#This Row],[年月]]) &lt;= VALUE($R$8:$R$12), $Q$8:$Q$12)) &amp; "年度"</f>
        <v>2025年度</v>
      </c>
    </row>
    <row r="7486" spans="1:13" x14ac:dyDescent="0.3">
      <c r="A7486" s="2">
        <v>202408</v>
      </c>
      <c r="B7486" s="19">
        <f>DATE(表格1[[#This Row],[年]],表格1[[#This Row],[月]],1)</f>
        <v>45505</v>
      </c>
      <c r="C7486" s="2" t="str">
        <f>LEFT(表格1[[#This Row],[年月]],4)</f>
        <v>2024</v>
      </c>
      <c r="D7486" s="2" t="str">
        <f>RIGHT(表格1[[#This Row],[年月]],2)</f>
        <v>08</v>
      </c>
      <c r="E7486" s="5">
        <v>64000000</v>
      </c>
      <c r="F7486" s="2" t="str">
        <f>VLOOKUP(TEXT(表格1[[#This Row],[地區]],"00000000"),縣市代碼,2,0)</f>
        <v>高雄市</v>
      </c>
      <c r="G7486" s="2" t="s">
        <v>5</v>
      </c>
      <c r="H7486" s="13">
        <v>426370</v>
      </c>
      <c r="I7486" s="14">
        <v>1050494972</v>
      </c>
      <c r="J7486" s="14">
        <f>表格1[[#This Row],[信用卡交易筆數]]/1000</f>
        <v>426.37</v>
      </c>
      <c r="K7486" s="14">
        <f>表格1[[#This Row],[信用卡交易金額'[新臺幣']]]/1000</f>
        <v>1050494.9720000001</v>
      </c>
      <c r="L7486" s="14">
        <f>表格1[[#This Row],[信用卡交易金額'[新臺幣']]]/1000000</f>
        <v>1050.494972</v>
      </c>
      <c r="M7486" s="14" t="str" cm="1">
        <f t="array" ref="M7486">_xlfn.TEXTJOIN("", TRUE, _xlfn.XLOOKUP(TRUE, VALUE(表格1[[#This Row],[年月]]) &lt;= VALUE($R$8:$R$12), $Q$8:$Q$12)) &amp; "年度"</f>
        <v>2025年度</v>
      </c>
    </row>
    <row r="7487" spans="1:13" x14ac:dyDescent="0.3">
      <c r="A7487" s="2">
        <v>202408</v>
      </c>
      <c r="B7487" s="19">
        <f>DATE(表格1[[#This Row],[年]],表格1[[#This Row],[月]],1)</f>
        <v>45505</v>
      </c>
      <c r="C7487" s="2" t="str">
        <f>LEFT(表格1[[#This Row],[年月]],4)</f>
        <v>2024</v>
      </c>
      <c r="D7487" s="2" t="str">
        <f>RIGHT(表格1[[#This Row],[年月]],2)</f>
        <v>08</v>
      </c>
      <c r="E7487" s="5">
        <v>64000000</v>
      </c>
      <c r="F7487" s="2" t="str">
        <f>VLOOKUP(TEXT(表格1[[#This Row],[地區]],"00000000"),縣市代碼,2,0)</f>
        <v>高雄市</v>
      </c>
      <c r="G7487" s="2" t="s">
        <v>6</v>
      </c>
      <c r="H7487" s="13">
        <v>755527</v>
      </c>
      <c r="I7487" s="14">
        <v>2336776990</v>
      </c>
      <c r="J7487" s="14">
        <f>表格1[[#This Row],[信用卡交易筆數]]/1000</f>
        <v>755.52700000000004</v>
      </c>
      <c r="K7487" s="14">
        <f>表格1[[#This Row],[信用卡交易金額'[新臺幣']]]/1000</f>
        <v>2336776.9900000002</v>
      </c>
      <c r="L7487" s="14">
        <f>表格1[[#This Row],[信用卡交易金額'[新臺幣']]]/1000000</f>
        <v>2336.7769899999998</v>
      </c>
      <c r="M7487" s="14" t="str" cm="1">
        <f t="array" ref="M7487">_xlfn.TEXTJOIN("", TRUE, _xlfn.XLOOKUP(TRUE, VALUE(表格1[[#This Row],[年月]]) &lt;= VALUE($R$8:$R$12), $Q$8:$Q$12)) &amp; "年度"</f>
        <v>2025年度</v>
      </c>
    </row>
    <row r="7488" spans="1:13" x14ac:dyDescent="0.3">
      <c r="A7488" s="2">
        <v>202408</v>
      </c>
      <c r="B7488" s="19">
        <f>DATE(表格1[[#This Row],[年]],表格1[[#This Row],[月]],1)</f>
        <v>45505</v>
      </c>
      <c r="C7488" s="2" t="str">
        <f>LEFT(表格1[[#This Row],[年月]],4)</f>
        <v>2024</v>
      </c>
      <c r="D7488" s="2" t="str">
        <f>RIGHT(表格1[[#This Row],[年月]],2)</f>
        <v>08</v>
      </c>
      <c r="E7488" s="5">
        <v>64000000</v>
      </c>
      <c r="F7488" s="2" t="str">
        <f>VLOOKUP(TEXT(表格1[[#This Row],[地區]],"00000000"),縣市代碼,2,0)</f>
        <v>高雄市</v>
      </c>
      <c r="G7488" s="2" t="s">
        <v>7</v>
      </c>
      <c r="H7488" s="13">
        <v>3906144</v>
      </c>
      <c r="I7488" s="14">
        <v>4002486190</v>
      </c>
      <c r="J7488" s="14">
        <f>表格1[[#This Row],[信用卡交易筆數]]/1000</f>
        <v>3906.1439999999998</v>
      </c>
      <c r="K7488" s="14">
        <f>表格1[[#This Row],[信用卡交易金額'[新臺幣']]]/1000</f>
        <v>4002486.19</v>
      </c>
      <c r="L7488" s="14">
        <f>表格1[[#This Row],[信用卡交易金額'[新臺幣']]]/1000000</f>
        <v>4002.4861900000001</v>
      </c>
      <c r="M7488" s="14" t="str" cm="1">
        <f t="array" ref="M7488">_xlfn.TEXTJOIN("", TRUE, _xlfn.XLOOKUP(TRUE, VALUE(表格1[[#This Row],[年月]]) &lt;= VALUE($R$8:$R$12), $Q$8:$Q$12)) &amp; "年度"</f>
        <v>2025年度</v>
      </c>
    </row>
    <row r="7489" spans="1:13" x14ac:dyDescent="0.3">
      <c r="A7489" s="2">
        <v>202408</v>
      </c>
      <c r="B7489" s="19">
        <f>DATE(表格1[[#This Row],[年]],表格1[[#This Row],[月]],1)</f>
        <v>45505</v>
      </c>
      <c r="C7489" s="2" t="str">
        <f>LEFT(表格1[[#This Row],[年月]],4)</f>
        <v>2024</v>
      </c>
      <c r="D7489" s="2" t="str">
        <f>RIGHT(表格1[[#This Row],[年月]],2)</f>
        <v>08</v>
      </c>
      <c r="E7489" s="5">
        <v>64000000</v>
      </c>
      <c r="F7489" s="2" t="str">
        <f>VLOOKUP(TEXT(表格1[[#This Row],[地區]],"00000000"),縣市代碼,2,0)</f>
        <v>高雄市</v>
      </c>
      <c r="G7489" s="2" t="s">
        <v>8</v>
      </c>
      <c r="H7489" s="13">
        <v>2780071</v>
      </c>
      <c r="I7489" s="14">
        <v>5968093009</v>
      </c>
      <c r="J7489" s="14">
        <f>表格1[[#This Row],[信用卡交易筆數]]/1000</f>
        <v>2780.0709999999999</v>
      </c>
      <c r="K7489" s="14">
        <f>表格1[[#This Row],[信用卡交易金額'[新臺幣']]]/1000</f>
        <v>5968093.0089999996</v>
      </c>
      <c r="L7489" s="14">
        <f>表格1[[#This Row],[信用卡交易金額'[新臺幣']]]/1000000</f>
        <v>5968.0930090000002</v>
      </c>
      <c r="M7489" s="14" t="str" cm="1">
        <f t="array" ref="M7489">_xlfn.TEXTJOIN("", TRUE, _xlfn.XLOOKUP(TRUE, VALUE(表格1[[#This Row],[年月]]) &lt;= VALUE($R$8:$R$12), $Q$8:$Q$12)) &amp; "年度"</f>
        <v>2025年度</v>
      </c>
    </row>
    <row r="7490" spans="1:13" x14ac:dyDescent="0.3">
      <c r="A7490" s="2">
        <v>202408</v>
      </c>
      <c r="B7490" s="19">
        <f>DATE(表格1[[#This Row],[年]],表格1[[#This Row],[月]],1)</f>
        <v>45505</v>
      </c>
      <c r="C7490" s="2" t="str">
        <f>LEFT(表格1[[#This Row],[年月]],4)</f>
        <v>2024</v>
      </c>
      <c r="D7490" s="2" t="str">
        <f>RIGHT(表格1[[#This Row],[年月]],2)</f>
        <v>08</v>
      </c>
      <c r="E7490" s="5">
        <v>64000000</v>
      </c>
      <c r="F7490" s="2" t="str">
        <f>VLOOKUP(TEXT(表格1[[#This Row],[地區]],"00000000"),縣市代碼,2,0)</f>
        <v>高雄市</v>
      </c>
      <c r="G7490" s="2" t="s">
        <v>9</v>
      </c>
      <c r="H7490" s="13">
        <v>6610950</v>
      </c>
      <c r="I7490" s="14">
        <v>8409715061</v>
      </c>
      <c r="J7490" s="14">
        <f>表格1[[#This Row],[信用卡交易筆數]]/1000</f>
        <v>6610.95</v>
      </c>
      <c r="K7490" s="14">
        <f>表格1[[#This Row],[信用卡交易金額'[新臺幣']]]/1000</f>
        <v>8409715.0610000007</v>
      </c>
      <c r="L7490" s="14">
        <f>表格1[[#This Row],[信用卡交易金額'[新臺幣']]]/1000000</f>
        <v>8409.7150610000008</v>
      </c>
      <c r="M7490" s="14" t="str" cm="1">
        <f t="array" ref="M7490">_xlfn.TEXTJOIN("", TRUE, _xlfn.XLOOKUP(TRUE, VALUE(表格1[[#This Row],[年月]]) &lt;= VALUE($R$8:$R$12), $Q$8:$Q$12)) &amp; "年度"</f>
        <v>2025年度</v>
      </c>
    </row>
    <row r="7491" spans="1:13" x14ac:dyDescent="0.3">
      <c r="A7491" s="2">
        <v>202408</v>
      </c>
      <c r="B7491" s="19">
        <f>DATE(表格1[[#This Row],[年]],表格1[[#This Row],[月]],1)</f>
        <v>45505</v>
      </c>
      <c r="C7491" s="2" t="str">
        <f>LEFT(表格1[[#This Row],[年月]],4)</f>
        <v>2024</v>
      </c>
      <c r="D7491" s="2" t="str">
        <f>RIGHT(表格1[[#This Row],[年月]],2)</f>
        <v>08</v>
      </c>
      <c r="E7491" s="5">
        <v>64000000</v>
      </c>
      <c r="F7491" s="2" t="str">
        <f>VLOOKUP(TEXT(表格1[[#This Row],[地區]],"00000000"),縣市代碼,2,0)</f>
        <v>高雄市</v>
      </c>
      <c r="G7491" s="2" t="s">
        <v>10</v>
      </c>
      <c r="H7491" s="13">
        <v>3097130</v>
      </c>
      <c r="I7491" s="14">
        <v>9196556016</v>
      </c>
      <c r="J7491" s="14">
        <f>表格1[[#This Row],[信用卡交易筆數]]/1000</f>
        <v>3097.13</v>
      </c>
      <c r="K7491" s="14">
        <f>表格1[[#This Row],[信用卡交易金額'[新臺幣']]]/1000</f>
        <v>9196556.0160000008</v>
      </c>
      <c r="L7491" s="14">
        <f>表格1[[#This Row],[信用卡交易金額'[新臺幣']]]/1000000</f>
        <v>9196.5560160000005</v>
      </c>
      <c r="M7491" s="14" t="str" cm="1">
        <f t="array" ref="M7491">_xlfn.TEXTJOIN("", TRUE, _xlfn.XLOOKUP(TRUE, VALUE(表格1[[#This Row],[年月]]) &lt;= VALUE($R$8:$R$12), $Q$8:$Q$12)) &amp; "年度"</f>
        <v>2025年度</v>
      </c>
    </row>
    <row r="7492" spans="1:13" x14ac:dyDescent="0.3">
      <c r="A7492" s="2">
        <v>202408</v>
      </c>
      <c r="B7492" s="19">
        <f>DATE(表格1[[#This Row],[年]],表格1[[#This Row],[月]],1)</f>
        <v>45505</v>
      </c>
      <c r="C7492" s="2" t="str">
        <f>LEFT(表格1[[#This Row],[年月]],4)</f>
        <v>2024</v>
      </c>
      <c r="D7492" s="2" t="str">
        <f>RIGHT(表格1[[#This Row],[年月]],2)</f>
        <v>08</v>
      </c>
      <c r="E7492" s="5">
        <v>10013000</v>
      </c>
      <c r="F7492" s="2" t="str">
        <f>VLOOKUP(TEXT(表格1[[#This Row],[地區]],"00000000"),縣市代碼,2,0)</f>
        <v>屏東縣</v>
      </c>
      <c r="G7492" s="2" t="s">
        <v>4</v>
      </c>
      <c r="H7492" s="13">
        <v>1130448</v>
      </c>
      <c r="I7492" s="14">
        <v>568485960</v>
      </c>
      <c r="J7492" s="14">
        <f>表格1[[#This Row],[信用卡交易筆數]]/1000</f>
        <v>1130.4480000000001</v>
      </c>
      <c r="K7492" s="14">
        <f>表格1[[#This Row],[信用卡交易金額'[新臺幣']]]/1000</f>
        <v>568485.96</v>
      </c>
      <c r="L7492" s="14">
        <f>表格1[[#This Row],[信用卡交易金額'[新臺幣']]]/1000000</f>
        <v>568.48595999999998</v>
      </c>
      <c r="M7492" s="14" t="str" cm="1">
        <f t="array" ref="M7492">_xlfn.TEXTJOIN("", TRUE, _xlfn.XLOOKUP(TRUE, VALUE(表格1[[#This Row],[年月]]) &lt;= VALUE($R$8:$R$12), $Q$8:$Q$12)) &amp; "年度"</f>
        <v>2025年度</v>
      </c>
    </row>
    <row r="7493" spans="1:13" x14ac:dyDescent="0.3">
      <c r="A7493" s="2">
        <v>202408</v>
      </c>
      <c r="B7493" s="19">
        <f>DATE(表格1[[#This Row],[年]],表格1[[#This Row],[月]],1)</f>
        <v>45505</v>
      </c>
      <c r="C7493" s="2" t="str">
        <f>LEFT(表格1[[#This Row],[年月]],4)</f>
        <v>2024</v>
      </c>
      <c r="D7493" s="2" t="str">
        <f>RIGHT(表格1[[#This Row],[年月]],2)</f>
        <v>08</v>
      </c>
      <c r="E7493" s="5">
        <v>10013000</v>
      </c>
      <c r="F7493" s="2" t="str">
        <f>VLOOKUP(TEXT(表格1[[#This Row],[地區]],"00000000"),縣市代碼,2,0)</f>
        <v>屏東縣</v>
      </c>
      <c r="G7493" s="2" t="s">
        <v>5</v>
      </c>
      <c r="H7493" s="13">
        <v>77192</v>
      </c>
      <c r="I7493" s="14">
        <v>173760373</v>
      </c>
      <c r="J7493" s="14">
        <f>表格1[[#This Row],[信用卡交易筆數]]/1000</f>
        <v>77.191999999999993</v>
      </c>
      <c r="K7493" s="14">
        <f>表格1[[#This Row],[信用卡交易金額'[新臺幣']]]/1000</f>
        <v>173760.37299999999</v>
      </c>
      <c r="L7493" s="14">
        <f>表格1[[#This Row],[信用卡交易金額'[新臺幣']]]/1000000</f>
        <v>173.76037299999999</v>
      </c>
      <c r="M7493" s="14" t="str" cm="1">
        <f t="array" ref="M7493">_xlfn.TEXTJOIN("", TRUE, _xlfn.XLOOKUP(TRUE, VALUE(表格1[[#This Row],[年月]]) &lt;= VALUE($R$8:$R$12), $Q$8:$Q$12)) &amp; "年度"</f>
        <v>2025年度</v>
      </c>
    </row>
    <row r="7494" spans="1:13" x14ac:dyDescent="0.3">
      <c r="A7494" s="2">
        <v>202408</v>
      </c>
      <c r="B7494" s="19">
        <f>DATE(表格1[[#This Row],[年]],表格1[[#This Row],[月]],1)</f>
        <v>45505</v>
      </c>
      <c r="C7494" s="2" t="str">
        <f>LEFT(表格1[[#This Row],[年月]],4)</f>
        <v>2024</v>
      </c>
      <c r="D7494" s="2" t="str">
        <f>RIGHT(表格1[[#This Row],[年月]],2)</f>
        <v>08</v>
      </c>
      <c r="E7494" s="5">
        <v>10013000</v>
      </c>
      <c r="F7494" s="2" t="str">
        <f>VLOOKUP(TEXT(表格1[[#This Row],[地區]],"00000000"),縣市代碼,2,0)</f>
        <v>屏東縣</v>
      </c>
      <c r="G7494" s="2" t="s">
        <v>6</v>
      </c>
      <c r="H7494" s="13">
        <v>130592</v>
      </c>
      <c r="I7494" s="14">
        <v>368106634</v>
      </c>
      <c r="J7494" s="14">
        <f>表格1[[#This Row],[信用卡交易筆數]]/1000</f>
        <v>130.59200000000001</v>
      </c>
      <c r="K7494" s="14">
        <f>表格1[[#This Row],[信用卡交易金額'[新臺幣']]]/1000</f>
        <v>368106.63400000002</v>
      </c>
      <c r="L7494" s="14">
        <f>表格1[[#This Row],[信用卡交易金額'[新臺幣']]]/1000000</f>
        <v>368.10663399999999</v>
      </c>
      <c r="M7494" s="14" t="str" cm="1">
        <f t="array" ref="M7494">_xlfn.TEXTJOIN("", TRUE, _xlfn.XLOOKUP(TRUE, VALUE(表格1[[#This Row],[年月]]) &lt;= VALUE($R$8:$R$12), $Q$8:$Q$12)) &amp; "年度"</f>
        <v>2025年度</v>
      </c>
    </row>
    <row r="7495" spans="1:13" x14ac:dyDescent="0.3">
      <c r="A7495" s="2">
        <v>202408</v>
      </c>
      <c r="B7495" s="19">
        <f>DATE(表格1[[#This Row],[年]],表格1[[#This Row],[月]],1)</f>
        <v>45505</v>
      </c>
      <c r="C7495" s="2" t="str">
        <f>LEFT(表格1[[#This Row],[年月]],4)</f>
        <v>2024</v>
      </c>
      <c r="D7495" s="2" t="str">
        <f>RIGHT(表格1[[#This Row],[年月]],2)</f>
        <v>08</v>
      </c>
      <c r="E7495" s="5">
        <v>10013000</v>
      </c>
      <c r="F7495" s="2" t="str">
        <f>VLOOKUP(TEXT(表格1[[#This Row],[地區]],"00000000"),縣市代碼,2,0)</f>
        <v>屏東縣</v>
      </c>
      <c r="G7495" s="2" t="s">
        <v>7</v>
      </c>
      <c r="H7495" s="13">
        <v>776995</v>
      </c>
      <c r="I7495" s="14">
        <v>782472457</v>
      </c>
      <c r="J7495" s="14">
        <f>表格1[[#This Row],[信用卡交易筆數]]/1000</f>
        <v>776.995</v>
      </c>
      <c r="K7495" s="14">
        <f>表格1[[#This Row],[信用卡交易金額'[新臺幣']]]/1000</f>
        <v>782472.45700000005</v>
      </c>
      <c r="L7495" s="14">
        <f>表格1[[#This Row],[信用卡交易金額'[新臺幣']]]/1000000</f>
        <v>782.47245699999996</v>
      </c>
      <c r="M7495" s="14" t="str" cm="1">
        <f t="array" ref="M7495">_xlfn.TEXTJOIN("", TRUE, _xlfn.XLOOKUP(TRUE, VALUE(表格1[[#This Row],[年月]]) &lt;= VALUE($R$8:$R$12), $Q$8:$Q$12)) &amp; "年度"</f>
        <v>2025年度</v>
      </c>
    </row>
    <row r="7496" spans="1:13" x14ac:dyDescent="0.3">
      <c r="A7496" s="2">
        <v>202408</v>
      </c>
      <c r="B7496" s="19">
        <f>DATE(表格1[[#This Row],[年]],表格1[[#This Row],[月]],1)</f>
        <v>45505</v>
      </c>
      <c r="C7496" s="2" t="str">
        <f>LEFT(表格1[[#This Row],[年月]],4)</f>
        <v>2024</v>
      </c>
      <c r="D7496" s="2" t="str">
        <f>RIGHT(表格1[[#This Row],[年月]],2)</f>
        <v>08</v>
      </c>
      <c r="E7496" s="5">
        <v>10013000</v>
      </c>
      <c r="F7496" s="2" t="str">
        <f>VLOOKUP(TEXT(表格1[[#This Row],[地區]],"00000000"),縣市代碼,2,0)</f>
        <v>屏東縣</v>
      </c>
      <c r="G7496" s="2" t="s">
        <v>8</v>
      </c>
      <c r="H7496" s="13">
        <v>492717</v>
      </c>
      <c r="I7496" s="14">
        <v>902715813</v>
      </c>
      <c r="J7496" s="14">
        <f>表格1[[#This Row],[信用卡交易筆數]]/1000</f>
        <v>492.71699999999998</v>
      </c>
      <c r="K7496" s="14">
        <f>表格1[[#This Row],[信用卡交易金額'[新臺幣']]]/1000</f>
        <v>902715.81299999997</v>
      </c>
      <c r="L7496" s="14">
        <f>表格1[[#This Row],[信用卡交易金額'[新臺幣']]]/1000000</f>
        <v>902.71581300000003</v>
      </c>
      <c r="M7496" s="14" t="str" cm="1">
        <f t="array" ref="M7496">_xlfn.TEXTJOIN("", TRUE, _xlfn.XLOOKUP(TRUE, VALUE(表格1[[#This Row],[年月]]) &lt;= VALUE($R$8:$R$12), $Q$8:$Q$12)) &amp; "年度"</f>
        <v>2025年度</v>
      </c>
    </row>
    <row r="7497" spans="1:13" x14ac:dyDescent="0.3">
      <c r="A7497" s="2">
        <v>202408</v>
      </c>
      <c r="B7497" s="19">
        <f>DATE(表格1[[#This Row],[年]],表格1[[#This Row],[月]],1)</f>
        <v>45505</v>
      </c>
      <c r="C7497" s="2" t="str">
        <f>LEFT(表格1[[#This Row],[年月]],4)</f>
        <v>2024</v>
      </c>
      <c r="D7497" s="2" t="str">
        <f>RIGHT(表格1[[#This Row],[年月]],2)</f>
        <v>08</v>
      </c>
      <c r="E7497" s="5">
        <v>10013000</v>
      </c>
      <c r="F7497" s="2" t="str">
        <f>VLOOKUP(TEXT(表格1[[#This Row],[地區]],"00000000"),縣市代碼,2,0)</f>
        <v>屏東縣</v>
      </c>
      <c r="G7497" s="2" t="s">
        <v>9</v>
      </c>
      <c r="H7497" s="13">
        <v>1052059</v>
      </c>
      <c r="I7497" s="14">
        <v>1291356848</v>
      </c>
      <c r="J7497" s="14">
        <f>表格1[[#This Row],[信用卡交易筆數]]/1000</f>
        <v>1052.059</v>
      </c>
      <c r="K7497" s="14">
        <f>表格1[[#This Row],[信用卡交易金額'[新臺幣']]]/1000</f>
        <v>1291356.848</v>
      </c>
      <c r="L7497" s="14">
        <f>表格1[[#This Row],[信用卡交易金額'[新臺幣']]]/1000000</f>
        <v>1291.3568479999999</v>
      </c>
      <c r="M7497" s="14" t="str" cm="1">
        <f t="array" ref="M7497">_xlfn.TEXTJOIN("", TRUE, _xlfn.XLOOKUP(TRUE, VALUE(表格1[[#This Row],[年月]]) &lt;= VALUE($R$8:$R$12), $Q$8:$Q$12)) &amp; "年度"</f>
        <v>2025年度</v>
      </c>
    </row>
    <row r="7498" spans="1:13" x14ac:dyDescent="0.3">
      <c r="A7498" s="2">
        <v>202408</v>
      </c>
      <c r="B7498" s="19">
        <f>DATE(表格1[[#This Row],[年]],表格1[[#This Row],[月]],1)</f>
        <v>45505</v>
      </c>
      <c r="C7498" s="2" t="str">
        <f>LEFT(表格1[[#This Row],[年月]],4)</f>
        <v>2024</v>
      </c>
      <c r="D7498" s="2" t="str">
        <f>RIGHT(表格1[[#This Row],[年月]],2)</f>
        <v>08</v>
      </c>
      <c r="E7498" s="5">
        <v>10013000</v>
      </c>
      <c r="F7498" s="2" t="str">
        <f>VLOOKUP(TEXT(表格1[[#This Row],[地區]],"00000000"),縣市代碼,2,0)</f>
        <v>屏東縣</v>
      </c>
      <c r="G7498" s="2" t="s">
        <v>10</v>
      </c>
      <c r="H7498" s="13">
        <v>583028</v>
      </c>
      <c r="I7498" s="14">
        <v>1770557314</v>
      </c>
      <c r="J7498" s="14">
        <f>表格1[[#This Row],[信用卡交易筆數]]/1000</f>
        <v>583.02800000000002</v>
      </c>
      <c r="K7498" s="14">
        <f>表格1[[#This Row],[信用卡交易金額'[新臺幣']]]/1000</f>
        <v>1770557.314</v>
      </c>
      <c r="L7498" s="14">
        <f>表格1[[#This Row],[信用卡交易金額'[新臺幣']]]/1000000</f>
        <v>1770.5573139999999</v>
      </c>
      <c r="M7498" s="14" t="str" cm="1">
        <f t="array" ref="M7498">_xlfn.TEXTJOIN("", TRUE, _xlfn.XLOOKUP(TRUE, VALUE(表格1[[#This Row],[年月]]) &lt;= VALUE($R$8:$R$12), $Q$8:$Q$12)) &amp; "年度"</f>
        <v>2025年度</v>
      </c>
    </row>
    <row r="7499" spans="1:13" x14ac:dyDescent="0.3">
      <c r="A7499" s="2">
        <v>202408</v>
      </c>
      <c r="B7499" s="19">
        <f>DATE(表格1[[#This Row],[年]],表格1[[#This Row],[月]],1)</f>
        <v>45505</v>
      </c>
      <c r="C7499" s="2" t="str">
        <f>LEFT(表格1[[#This Row],[年月]],4)</f>
        <v>2024</v>
      </c>
      <c r="D7499" s="2" t="str">
        <f>RIGHT(表格1[[#This Row],[年月]],2)</f>
        <v>08</v>
      </c>
      <c r="E7499" s="5">
        <v>10017000</v>
      </c>
      <c r="F7499" s="2" t="str">
        <f>VLOOKUP(TEXT(表格1[[#This Row],[地區]],"00000000"),縣市代碼,2,0)</f>
        <v>基隆市</v>
      </c>
      <c r="G7499" s="2" t="s">
        <v>4</v>
      </c>
      <c r="H7499" s="13">
        <v>1051711</v>
      </c>
      <c r="I7499" s="14">
        <v>504093079</v>
      </c>
      <c r="J7499" s="14">
        <f>表格1[[#This Row],[信用卡交易筆數]]/1000</f>
        <v>1051.711</v>
      </c>
      <c r="K7499" s="14">
        <f>表格1[[#This Row],[信用卡交易金額'[新臺幣']]]/1000</f>
        <v>504093.07900000003</v>
      </c>
      <c r="L7499" s="14">
        <f>表格1[[#This Row],[信用卡交易金額'[新臺幣']]]/1000000</f>
        <v>504.09307899999999</v>
      </c>
      <c r="M7499" s="14" t="str" cm="1">
        <f t="array" ref="M7499">_xlfn.TEXTJOIN("", TRUE, _xlfn.XLOOKUP(TRUE, VALUE(表格1[[#This Row],[年月]]) &lt;= VALUE($R$8:$R$12), $Q$8:$Q$12)) &amp; "年度"</f>
        <v>2025年度</v>
      </c>
    </row>
    <row r="7500" spans="1:13" x14ac:dyDescent="0.3">
      <c r="A7500" s="2">
        <v>202408</v>
      </c>
      <c r="B7500" s="19">
        <f>DATE(表格1[[#This Row],[年]],表格1[[#This Row],[月]],1)</f>
        <v>45505</v>
      </c>
      <c r="C7500" s="2" t="str">
        <f>LEFT(表格1[[#This Row],[年月]],4)</f>
        <v>2024</v>
      </c>
      <c r="D7500" s="2" t="str">
        <f>RIGHT(表格1[[#This Row],[年月]],2)</f>
        <v>08</v>
      </c>
      <c r="E7500" s="5">
        <v>10017000</v>
      </c>
      <c r="F7500" s="2" t="str">
        <f>VLOOKUP(TEXT(表格1[[#This Row],[地區]],"00000000"),縣市代碼,2,0)</f>
        <v>基隆市</v>
      </c>
      <c r="G7500" s="2" t="s">
        <v>5</v>
      </c>
      <c r="H7500" s="13">
        <v>65954</v>
      </c>
      <c r="I7500" s="14">
        <v>155260498</v>
      </c>
      <c r="J7500" s="14">
        <f>表格1[[#This Row],[信用卡交易筆數]]/1000</f>
        <v>65.953999999999994</v>
      </c>
      <c r="K7500" s="14">
        <f>表格1[[#This Row],[信用卡交易金額'[新臺幣']]]/1000</f>
        <v>155260.49799999999</v>
      </c>
      <c r="L7500" s="14">
        <f>表格1[[#This Row],[信用卡交易金額'[新臺幣']]]/1000000</f>
        <v>155.26049800000001</v>
      </c>
      <c r="M7500" s="14" t="str" cm="1">
        <f t="array" ref="M7500">_xlfn.TEXTJOIN("", TRUE, _xlfn.XLOOKUP(TRUE, VALUE(表格1[[#This Row],[年月]]) &lt;= VALUE($R$8:$R$12), $Q$8:$Q$12)) &amp; "年度"</f>
        <v>2025年度</v>
      </c>
    </row>
    <row r="7501" spans="1:13" x14ac:dyDescent="0.3">
      <c r="A7501" s="2">
        <v>202408</v>
      </c>
      <c r="B7501" s="19">
        <f>DATE(表格1[[#This Row],[年]],表格1[[#This Row],[月]],1)</f>
        <v>45505</v>
      </c>
      <c r="C7501" s="2" t="str">
        <f>LEFT(表格1[[#This Row],[年月]],4)</f>
        <v>2024</v>
      </c>
      <c r="D7501" s="2" t="str">
        <f>RIGHT(表格1[[#This Row],[年月]],2)</f>
        <v>08</v>
      </c>
      <c r="E7501" s="5">
        <v>10017000</v>
      </c>
      <c r="F7501" s="2" t="str">
        <f>VLOOKUP(TEXT(表格1[[#This Row],[地區]],"00000000"),縣市代碼,2,0)</f>
        <v>基隆市</v>
      </c>
      <c r="G7501" s="2" t="s">
        <v>6</v>
      </c>
      <c r="H7501" s="13">
        <v>84496</v>
      </c>
      <c r="I7501" s="14">
        <v>285476363</v>
      </c>
      <c r="J7501" s="14">
        <f>表格1[[#This Row],[信用卡交易筆數]]/1000</f>
        <v>84.495999999999995</v>
      </c>
      <c r="K7501" s="14">
        <f>表格1[[#This Row],[信用卡交易金額'[新臺幣']]]/1000</f>
        <v>285476.36300000001</v>
      </c>
      <c r="L7501" s="14">
        <f>表格1[[#This Row],[信用卡交易金額'[新臺幣']]]/1000000</f>
        <v>285.47636299999999</v>
      </c>
      <c r="M7501" s="14" t="str" cm="1">
        <f t="array" ref="M7501">_xlfn.TEXTJOIN("", TRUE, _xlfn.XLOOKUP(TRUE, VALUE(表格1[[#This Row],[年月]]) &lt;= VALUE($R$8:$R$12), $Q$8:$Q$12)) &amp; "年度"</f>
        <v>2025年度</v>
      </c>
    </row>
    <row r="7502" spans="1:13" x14ac:dyDescent="0.3">
      <c r="A7502" s="2">
        <v>202408</v>
      </c>
      <c r="B7502" s="19">
        <f>DATE(表格1[[#This Row],[年]],表格1[[#This Row],[月]],1)</f>
        <v>45505</v>
      </c>
      <c r="C7502" s="2" t="str">
        <f>LEFT(表格1[[#This Row],[年月]],4)</f>
        <v>2024</v>
      </c>
      <c r="D7502" s="2" t="str">
        <f>RIGHT(表格1[[#This Row],[年月]],2)</f>
        <v>08</v>
      </c>
      <c r="E7502" s="5">
        <v>10017000</v>
      </c>
      <c r="F7502" s="2" t="str">
        <f>VLOOKUP(TEXT(表格1[[#This Row],[地區]],"00000000"),縣市代碼,2,0)</f>
        <v>基隆市</v>
      </c>
      <c r="G7502" s="2" t="s">
        <v>7</v>
      </c>
      <c r="H7502" s="13">
        <v>523864</v>
      </c>
      <c r="I7502" s="14">
        <v>478311644</v>
      </c>
      <c r="J7502" s="14">
        <f>表格1[[#This Row],[信用卡交易筆數]]/1000</f>
        <v>523.86400000000003</v>
      </c>
      <c r="K7502" s="14">
        <f>表格1[[#This Row],[信用卡交易金額'[新臺幣']]]/1000</f>
        <v>478311.64399999997</v>
      </c>
      <c r="L7502" s="14">
        <f>表格1[[#This Row],[信用卡交易金額'[新臺幣']]]/1000000</f>
        <v>478.311644</v>
      </c>
      <c r="M7502" s="14" t="str" cm="1">
        <f t="array" ref="M7502">_xlfn.TEXTJOIN("", TRUE, _xlfn.XLOOKUP(TRUE, VALUE(表格1[[#This Row],[年月]]) &lt;= VALUE($R$8:$R$12), $Q$8:$Q$12)) &amp; "年度"</f>
        <v>2025年度</v>
      </c>
    </row>
    <row r="7503" spans="1:13" x14ac:dyDescent="0.3">
      <c r="A7503" s="2">
        <v>202408</v>
      </c>
      <c r="B7503" s="19">
        <f>DATE(表格1[[#This Row],[年]],表格1[[#This Row],[月]],1)</f>
        <v>45505</v>
      </c>
      <c r="C7503" s="2" t="str">
        <f>LEFT(表格1[[#This Row],[年月]],4)</f>
        <v>2024</v>
      </c>
      <c r="D7503" s="2" t="str">
        <f>RIGHT(表格1[[#This Row],[年月]],2)</f>
        <v>08</v>
      </c>
      <c r="E7503" s="5">
        <v>10017000</v>
      </c>
      <c r="F7503" s="2" t="str">
        <f>VLOOKUP(TEXT(表格1[[#This Row],[地區]],"00000000"),縣市代碼,2,0)</f>
        <v>基隆市</v>
      </c>
      <c r="G7503" s="2" t="s">
        <v>8</v>
      </c>
      <c r="H7503" s="13">
        <v>392310</v>
      </c>
      <c r="I7503" s="14">
        <v>756866556</v>
      </c>
      <c r="J7503" s="14">
        <f>表格1[[#This Row],[信用卡交易筆數]]/1000</f>
        <v>392.31</v>
      </c>
      <c r="K7503" s="14">
        <f>表格1[[#This Row],[信用卡交易金額'[新臺幣']]]/1000</f>
        <v>756866.55599999998</v>
      </c>
      <c r="L7503" s="14">
        <f>表格1[[#This Row],[信用卡交易金額'[新臺幣']]]/1000000</f>
        <v>756.86655599999995</v>
      </c>
      <c r="M7503" s="14" t="str" cm="1">
        <f t="array" ref="M7503">_xlfn.TEXTJOIN("", TRUE, _xlfn.XLOOKUP(TRUE, VALUE(表格1[[#This Row],[年月]]) &lt;= VALUE($R$8:$R$12), $Q$8:$Q$12)) &amp; "年度"</f>
        <v>2025年度</v>
      </c>
    </row>
    <row r="7504" spans="1:13" x14ac:dyDescent="0.3">
      <c r="A7504" s="2">
        <v>202408</v>
      </c>
      <c r="B7504" s="19">
        <f>DATE(表格1[[#This Row],[年]],表格1[[#This Row],[月]],1)</f>
        <v>45505</v>
      </c>
      <c r="C7504" s="2" t="str">
        <f>LEFT(表格1[[#This Row],[年月]],4)</f>
        <v>2024</v>
      </c>
      <c r="D7504" s="2" t="str">
        <f>RIGHT(表格1[[#This Row],[年月]],2)</f>
        <v>08</v>
      </c>
      <c r="E7504" s="5">
        <v>10017000</v>
      </c>
      <c r="F7504" s="2" t="str">
        <f>VLOOKUP(TEXT(表格1[[#This Row],[地區]],"00000000"),縣市代碼,2,0)</f>
        <v>基隆市</v>
      </c>
      <c r="G7504" s="2" t="s">
        <v>9</v>
      </c>
      <c r="H7504" s="13">
        <v>874550</v>
      </c>
      <c r="I7504" s="14">
        <v>945971398</v>
      </c>
      <c r="J7504" s="14">
        <f>表格1[[#This Row],[信用卡交易筆數]]/1000</f>
        <v>874.55</v>
      </c>
      <c r="K7504" s="14">
        <f>表格1[[#This Row],[信用卡交易金額'[新臺幣']]]/1000</f>
        <v>945971.39800000004</v>
      </c>
      <c r="L7504" s="14">
        <f>表格1[[#This Row],[信用卡交易金額'[新臺幣']]]/1000000</f>
        <v>945.97139800000002</v>
      </c>
      <c r="M7504" s="14" t="str" cm="1">
        <f t="array" ref="M7504">_xlfn.TEXTJOIN("", TRUE, _xlfn.XLOOKUP(TRUE, VALUE(表格1[[#This Row],[年月]]) &lt;= VALUE($R$8:$R$12), $Q$8:$Q$12)) &amp; "年度"</f>
        <v>2025年度</v>
      </c>
    </row>
    <row r="7505" spans="1:13" x14ac:dyDescent="0.3">
      <c r="A7505" s="2">
        <v>202408</v>
      </c>
      <c r="B7505" s="19">
        <f>DATE(表格1[[#This Row],[年]],表格1[[#This Row],[月]],1)</f>
        <v>45505</v>
      </c>
      <c r="C7505" s="2" t="str">
        <f>LEFT(表格1[[#This Row],[年月]],4)</f>
        <v>2024</v>
      </c>
      <c r="D7505" s="2" t="str">
        <f>RIGHT(表格1[[#This Row],[年月]],2)</f>
        <v>08</v>
      </c>
      <c r="E7505" s="5">
        <v>10017000</v>
      </c>
      <c r="F7505" s="2" t="str">
        <f>VLOOKUP(TEXT(表格1[[#This Row],[地區]],"00000000"),縣市代碼,2,0)</f>
        <v>基隆市</v>
      </c>
      <c r="G7505" s="2" t="s">
        <v>10</v>
      </c>
      <c r="H7505" s="13">
        <v>463537</v>
      </c>
      <c r="I7505" s="14">
        <v>1140358045</v>
      </c>
      <c r="J7505" s="14">
        <f>表格1[[#This Row],[信用卡交易筆數]]/1000</f>
        <v>463.53699999999998</v>
      </c>
      <c r="K7505" s="14">
        <f>表格1[[#This Row],[信用卡交易金額'[新臺幣']]]/1000</f>
        <v>1140358.0449999999</v>
      </c>
      <c r="L7505" s="14">
        <f>表格1[[#This Row],[信用卡交易金額'[新臺幣']]]/1000000</f>
        <v>1140.3580449999999</v>
      </c>
      <c r="M7505" s="14" t="str" cm="1">
        <f t="array" ref="M7505">_xlfn.TEXTJOIN("", TRUE, _xlfn.XLOOKUP(TRUE, VALUE(表格1[[#This Row],[年月]]) &lt;= VALUE($R$8:$R$12), $Q$8:$Q$12)) &amp; "年度"</f>
        <v>2025年度</v>
      </c>
    </row>
    <row r="7506" spans="1:13" x14ac:dyDescent="0.3">
      <c r="A7506" s="2">
        <v>202408</v>
      </c>
      <c r="B7506" s="19">
        <f>DATE(表格1[[#This Row],[年]],表格1[[#This Row],[月]],1)</f>
        <v>45505</v>
      </c>
      <c r="C7506" s="2" t="str">
        <f>LEFT(表格1[[#This Row],[年月]],4)</f>
        <v>2024</v>
      </c>
      <c r="D7506" s="2" t="str">
        <f>RIGHT(表格1[[#This Row],[年月]],2)</f>
        <v>08</v>
      </c>
      <c r="E7506" s="5">
        <v>10002000</v>
      </c>
      <c r="F7506" s="2" t="str">
        <f>VLOOKUP(TEXT(表格1[[#This Row],[地區]],"00000000"),縣市代碼,2,0)</f>
        <v>宜蘭縣</v>
      </c>
      <c r="G7506" s="2" t="s">
        <v>4</v>
      </c>
      <c r="H7506" s="13">
        <v>871883</v>
      </c>
      <c r="I7506" s="14">
        <v>394343460</v>
      </c>
      <c r="J7506" s="14">
        <f>表格1[[#This Row],[信用卡交易筆數]]/1000</f>
        <v>871.88300000000004</v>
      </c>
      <c r="K7506" s="14">
        <f>表格1[[#This Row],[信用卡交易金額'[新臺幣']]]/1000</f>
        <v>394343.46</v>
      </c>
      <c r="L7506" s="14">
        <f>表格1[[#This Row],[信用卡交易金額'[新臺幣']]]/1000000</f>
        <v>394.34345999999999</v>
      </c>
      <c r="M7506" s="14" t="str" cm="1">
        <f t="array" ref="M7506">_xlfn.TEXTJOIN("", TRUE, _xlfn.XLOOKUP(TRUE, VALUE(表格1[[#This Row],[年月]]) &lt;= VALUE($R$8:$R$12), $Q$8:$Q$12)) &amp; "年度"</f>
        <v>2025年度</v>
      </c>
    </row>
    <row r="7507" spans="1:13" x14ac:dyDescent="0.3">
      <c r="A7507" s="2">
        <v>202408</v>
      </c>
      <c r="B7507" s="19">
        <f>DATE(表格1[[#This Row],[年]],表格1[[#This Row],[月]],1)</f>
        <v>45505</v>
      </c>
      <c r="C7507" s="2" t="str">
        <f>LEFT(表格1[[#This Row],[年月]],4)</f>
        <v>2024</v>
      </c>
      <c r="D7507" s="2" t="str">
        <f>RIGHT(表格1[[#This Row],[年月]],2)</f>
        <v>08</v>
      </c>
      <c r="E7507" s="5">
        <v>10002000</v>
      </c>
      <c r="F7507" s="2" t="str">
        <f>VLOOKUP(TEXT(表格1[[#This Row],[地區]],"00000000"),縣市代碼,2,0)</f>
        <v>宜蘭縣</v>
      </c>
      <c r="G7507" s="2" t="s">
        <v>5</v>
      </c>
      <c r="H7507" s="13">
        <v>58444</v>
      </c>
      <c r="I7507" s="14">
        <v>138340858</v>
      </c>
      <c r="J7507" s="14">
        <f>表格1[[#This Row],[信用卡交易筆數]]/1000</f>
        <v>58.444000000000003</v>
      </c>
      <c r="K7507" s="14">
        <f>表格1[[#This Row],[信用卡交易金額'[新臺幣']]]/1000</f>
        <v>138340.85800000001</v>
      </c>
      <c r="L7507" s="14">
        <f>表格1[[#This Row],[信用卡交易金額'[新臺幣']]]/1000000</f>
        <v>138.340858</v>
      </c>
      <c r="M7507" s="14" t="str" cm="1">
        <f t="array" ref="M7507">_xlfn.TEXTJOIN("", TRUE, _xlfn.XLOOKUP(TRUE, VALUE(表格1[[#This Row],[年月]]) &lt;= VALUE($R$8:$R$12), $Q$8:$Q$12)) &amp; "年度"</f>
        <v>2025年度</v>
      </c>
    </row>
    <row r="7508" spans="1:13" x14ac:dyDescent="0.3">
      <c r="A7508" s="2">
        <v>202408</v>
      </c>
      <c r="B7508" s="19">
        <f>DATE(表格1[[#This Row],[年]],表格1[[#This Row],[月]],1)</f>
        <v>45505</v>
      </c>
      <c r="C7508" s="2" t="str">
        <f>LEFT(表格1[[#This Row],[年月]],4)</f>
        <v>2024</v>
      </c>
      <c r="D7508" s="2" t="str">
        <f>RIGHT(表格1[[#This Row],[年月]],2)</f>
        <v>08</v>
      </c>
      <c r="E7508" s="5">
        <v>10002000</v>
      </c>
      <c r="F7508" s="2" t="str">
        <f>VLOOKUP(TEXT(表格1[[#This Row],[地區]],"00000000"),縣市代碼,2,0)</f>
        <v>宜蘭縣</v>
      </c>
      <c r="G7508" s="2" t="s">
        <v>6</v>
      </c>
      <c r="H7508" s="13">
        <v>91597</v>
      </c>
      <c r="I7508" s="14">
        <v>270903590</v>
      </c>
      <c r="J7508" s="14">
        <f>表格1[[#This Row],[信用卡交易筆數]]/1000</f>
        <v>91.596999999999994</v>
      </c>
      <c r="K7508" s="14">
        <f>表格1[[#This Row],[信用卡交易金額'[新臺幣']]]/1000</f>
        <v>270903.59000000003</v>
      </c>
      <c r="L7508" s="14">
        <f>表格1[[#This Row],[信用卡交易金額'[新臺幣']]]/1000000</f>
        <v>270.90359000000001</v>
      </c>
      <c r="M7508" s="14" t="str" cm="1">
        <f t="array" ref="M7508">_xlfn.TEXTJOIN("", TRUE, _xlfn.XLOOKUP(TRUE, VALUE(表格1[[#This Row],[年月]]) &lt;= VALUE($R$8:$R$12), $Q$8:$Q$12)) &amp; "年度"</f>
        <v>2025年度</v>
      </c>
    </row>
    <row r="7509" spans="1:13" x14ac:dyDescent="0.3">
      <c r="A7509" s="2">
        <v>202408</v>
      </c>
      <c r="B7509" s="19">
        <f>DATE(表格1[[#This Row],[年]],表格1[[#This Row],[月]],1)</f>
        <v>45505</v>
      </c>
      <c r="C7509" s="2" t="str">
        <f>LEFT(表格1[[#This Row],[年月]],4)</f>
        <v>2024</v>
      </c>
      <c r="D7509" s="2" t="str">
        <f>RIGHT(表格1[[#This Row],[年月]],2)</f>
        <v>08</v>
      </c>
      <c r="E7509" s="5">
        <v>10002000</v>
      </c>
      <c r="F7509" s="2" t="str">
        <f>VLOOKUP(TEXT(表格1[[#This Row],[地區]],"00000000"),縣市代碼,2,0)</f>
        <v>宜蘭縣</v>
      </c>
      <c r="G7509" s="2" t="s">
        <v>7</v>
      </c>
      <c r="H7509" s="13">
        <v>481236</v>
      </c>
      <c r="I7509" s="14">
        <v>489134324</v>
      </c>
      <c r="J7509" s="14">
        <f>表格1[[#This Row],[信用卡交易筆數]]/1000</f>
        <v>481.23599999999999</v>
      </c>
      <c r="K7509" s="14">
        <f>表格1[[#This Row],[信用卡交易金額'[新臺幣']]]/1000</f>
        <v>489134.32400000002</v>
      </c>
      <c r="L7509" s="14">
        <f>表格1[[#This Row],[信用卡交易金額'[新臺幣']]]/1000000</f>
        <v>489.13432399999999</v>
      </c>
      <c r="M7509" s="14" t="str" cm="1">
        <f t="array" ref="M7509">_xlfn.TEXTJOIN("", TRUE, _xlfn.XLOOKUP(TRUE, VALUE(表格1[[#This Row],[年月]]) &lt;= VALUE($R$8:$R$12), $Q$8:$Q$12)) &amp; "年度"</f>
        <v>2025年度</v>
      </c>
    </row>
    <row r="7510" spans="1:13" x14ac:dyDescent="0.3">
      <c r="A7510" s="2">
        <v>202408</v>
      </c>
      <c r="B7510" s="19">
        <f>DATE(表格1[[#This Row],[年]],表格1[[#This Row],[月]],1)</f>
        <v>45505</v>
      </c>
      <c r="C7510" s="2" t="str">
        <f>LEFT(表格1[[#This Row],[年月]],4)</f>
        <v>2024</v>
      </c>
      <c r="D7510" s="2" t="str">
        <f>RIGHT(表格1[[#This Row],[年月]],2)</f>
        <v>08</v>
      </c>
      <c r="E7510" s="5">
        <v>10002000</v>
      </c>
      <c r="F7510" s="2" t="str">
        <f>VLOOKUP(TEXT(表格1[[#This Row],[地區]],"00000000"),縣市代碼,2,0)</f>
        <v>宜蘭縣</v>
      </c>
      <c r="G7510" s="2" t="s">
        <v>8</v>
      </c>
      <c r="H7510" s="13">
        <v>349907</v>
      </c>
      <c r="I7510" s="14">
        <v>718821223</v>
      </c>
      <c r="J7510" s="14">
        <f>表格1[[#This Row],[信用卡交易筆數]]/1000</f>
        <v>349.90699999999998</v>
      </c>
      <c r="K7510" s="14">
        <f>表格1[[#This Row],[信用卡交易金額'[新臺幣']]]/1000</f>
        <v>718821.223</v>
      </c>
      <c r="L7510" s="14">
        <f>表格1[[#This Row],[信用卡交易金額'[新臺幣']]]/1000000</f>
        <v>718.82122300000003</v>
      </c>
      <c r="M7510" s="14" t="str" cm="1">
        <f t="array" ref="M7510">_xlfn.TEXTJOIN("", TRUE, _xlfn.XLOOKUP(TRUE, VALUE(表格1[[#This Row],[年月]]) &lt;= VALUE($R$8:$R$12), $Q$8:$Q$12)) &amp; "年度"</f>
        <v>2025年度</v>
      </c>
    </row>
    <row r="7511" spans="1:13" x14ac:dyDescent="0.3">
      <c r="A7511" s="2">
        <v>202408</v>
      </c>
      <c r="B7511" s="19">
        <f>DATE(表格1[[#This Row],[年]],表格1[[#This Row],[月]],1)</f>
        <v>45505</v>
      </c>
      <c r="C7511" s="2" t="str">
        <f>LEFT(表格1[[#This Row],[年月]],4)</f>
        <v>2024</v>
      </c>
      <c r="D7511" s="2" t="str">
        <f>RIGHT(表格1[[#This Row],[年月]],2)</f>
        <v>08</v>
      </c>
      <c r="E7511" s="5">
        <v>10002000</v>
      </c>
      <c r="F7511" s="2" t="str">
        <f>VLOOKUP(TEXT(表格1[[#This Row],[地區]],"00000000"),縣市代碼,2,0)</f>
        <v>宜蘭縣</v>
      </c>
      <c r="G7511" s="2" t="s">
        <v>9</v>
      </c>
      <c r="H7511" s="13">
        <v>803342</v>
      </c>
      <c r="I7511" s="14">
        <v>912226223</v>
      </c>
      <c r="J7511" s="14">
        <f>表格1[[#This Row],[信用卡交易筆數]]/1000</f>
        <v>803.34199999999998</v>
      </c>
      <c r="K7511" s="14">
        <f>表格1[[#This Row],[信用卡交易金額'[新臺幣']]]/1000</f>
        <v>912226.223</v>
      </c>
      <c r="L7511" s="14">
        <f>表格1[[#This Row],[信用卡交易金額'[新臺幣']]]/1000000</f>
        <v>912.226223</v>
      </c>
      <c r="M7511" s="14" t="str" cm="1">
        <f t="array" ref="M7511">_xlfn.TEXTJOIN("", TRUE, _xlfn.XLOOKUP(TRUE, VALUE(表格1[[#This Row],[年月]]) &lt;= VALUE($R$8:$R$12), $Q$8:$Q$12)) &amp; "年度"</f>
        <v>2025年度</v>
      </c>
    </row>
    <row r="7512" spans="1:13" x14ac:dyDescent="0.3">
      <c r="A7512" s="2">
        <v>202408</v>
      </c>
      <c r="B7512" s="19">
        <f>DATE(表格1[[#This Row],[年]],表格1[[#This Row],[月]],1)</f>
        <v>45505</v>
      </c>
      <c r="C7512" s="2" t="str">
        <f>LEFT(表格1[[#This Row],[年月]],4)</f>
        <v>2024</v>
      </c>
      <c r="D7512" s="2" t="str">
        <f>RIGHT(表格1[[#This Row],[年月]],2)</f>
        <v>08</v>
      </c>
      <c r="E7512" s="5">
        <v>10002000</v>
      </c>
      <c r="F7512" s="2" t="str">
        <f>VLOOKUP(TEXT(表格1[[#This Row],[地區]],"00000000"),縣市代碼,2,0)</f>
        <v>宜蘭縣</v>
      </c>
      <c r="G7512" s="2" t="s">
        <v>10</v>
      </c>
      <c r="H7512" s="13">
        <v>387630</v>
      </c>
      <c r="I7512" s="14">
        <v>1079995413</v>
      </c>
      <c r="J7512" s="14">
        <f>表格1[[#This Row],[信用卡交易筆數]]/1000</f>
        <v>387.63</v>
      </c>
      <c r="K7512" s="14">
        <f>表格1[[#This Row],[信用卡交易金額'[新臺幣']]]/1000</f>
        <v>1079995.4129999999</v>
      </c>
      <c r="L7512" s="14">
        <f>表格1[[#This Row],[信用卡交易金額'[新臺幣']]]/1000000</f>
        <v>1079.9954130000001</v>
      </c>
      <c r="M7512" s="14" t="str" cm="1">
        <f t="array" ref="M7512">_xlfn.TEXTJOIN("", TRUE, _xlfn.XLOOKUP(TRUE, VALUE(表格1[[#This Row],[年月]]) &lt;= VALUE($R$8:$R$12), $Q$8:$Q$12)) &amp; "年度"</f>
        <v>2025年度</v>
      </c>
    </row>
    <row r="7513" spans="1:13" x14ac:dyDescent="0.3">
      <c r="A7513" s="2">
        <v>202408</v>
      </c>
      <c r="B7513" s="19">
        <f>DATE(表格1[[#This Row],[年]],表格1[[#This Row],[月]],1)</f>
        <v>45505</v>
      </c>
      <c r="C7513" s="2" t="str">
        <f>LEFT(表格1[[#This Row],[年月]],4)</f>
        <v>2024</v>
      </c>
      <c r="D7513" s="2" t="str">
        <f>RIGHT(表格1[[#This Row],[年月]],2)</f>
        <v>08</v>
      </c>
      <c r="E7513" s="5">
        <v>10015000</v>
      </c>
      <c r="F7513" s="2" t="str">
        <f>VLOOKUP(TEXT(表格1[[#This Row],[地區]],"00000000"),縣市代碼,2,0)</f>
        <v>花蓮縣</v>
      </c>
      <c r="G7513" s="2" t="s">
        <v>4</v>
      </c>
      <c r="H7513" s="13">
        <v>578738</v>
      </c>
      <c r="I7513" s="14">
        <v>329734132</v>
      </c>
      <c r="J7513" s="14">
        <f>表格1[[#This Row],[信用卡交易筆數]]/1000</f>
        <v>578.73800000000006</v>
      </c>
      <c r="K7513" s="14">
        <f>表格1[[#This Row],[信用卡交易金額'[新臺幣']]]/1000</f>
        <v>329734.13199999998</v>
      </c>
      <c r="L7513" s="14">
        <f>表格1[[#This Row],[信用卡交易金額'[新臺幣']]]/1000000</f>
        <v>329.73413199999999</v>
      </c>
      <c r="M7513" s="14" t="str" cm="1">
        <f t="array" ref="M7513">_xlfn.TEXTJOIN("", TRUE, _xlfn.XLOOKUP(TRUE, VALUE(表格1[[#This Row],[年月]]) &lt;= VALUE($R$8:$R$12), $Q$8:$Q$12)) &amp; "年度"</f>
        <v>2025年度</v>
      </c>
    </row>
    <row r="7514" spans="1:13" x14ac:dyDescent="0.3">
      <c r="A7514" s="2">
        <v>202408</v>
      </c>
      <c r="B7514" s="19">
        <f>DATE(表格1[[#This Row],[年]],表格1[[#This Row],[月]],1)</f>
        <v>45505</v>
      </c>
      <c r="C7514" s="2" t="str">
        <f>LEFT(表格1[[#This Row],[年月]],4)</f>
        <v>2024</v>
      </c>
      <c r="D7514" s="2" t="str">
        <f>RIGHT(表格1[[#This Row],[年月]],2)</f>
        <v>08</v>
      </c>
      <c r="E7514" s="5">
        <v>10015000</v>
      </c>
      <c r="F7514" s="2" t="str">
        <f>VLOOKUP(TEXT(表格1[[#This Row],[地區]],"00000000"),縣市代碼,2,0)</f>
        <v>花蓮縣</v>
      </c>
      <c r="G7514" s="2" t="s">
        <v>5</v>
      </c>
      <c r="H7514" s="13">
        <v>35648</v>
      </c>
      <c r="I7514" s="14">
        <v>81276806</v>
      </c>
      <c r="J7514" s="14">
        <f>表格1[[#This Row],[信用卡交易筆數]]/1000</f>
        <v>35.648000000000003</v>
      </c>
      <c r="K7514" s="14">
        <f>表格1[[#This Row],[信用卡交易金額'[新臺幣']]]/1000</f>
        <v>81276.805999999997</v>
      </c>
      <c r="L7514" s="14">
        <f>表格1[[#This Row],[信用卡交易金額'[新臺幣']]]/1000000</f>
        <v>81.276805999999993</v>
      </c>
      <c r="M7514" s="14" t="str" cm="1">
        <f t="array" ref="M7514">_xlfn.TEXTJOIN("", TRUE, _xlfn.XLOOKUP(TRUE, VALUE(表格1[[#This Row],[年月]]) &lt;= VALUE($R$8:$R$12), $Q$8:$Q$12)) &amp; "年度"</f>
        <v>2025年度</v>
      </c>
    </row>
    <row r="7515" spans="1:13" x14ac:dyDescent="0.3">
      <c r="A7515" s="2">
        <v>202408</v>
      </c>
      <c r="B7515" s="19">
        <f>DATE(表格1[[#This Row],[年]],表格1[[#This Row],[月]],1)</f>
        <v>45505</v>
      </c>
      <c r="C7515" s="2" t="str">
        <f>LEFT(表格1[[#This Row],[年月]],4)</f>
        <v>2024</v>
      </c>
      <c r="D7515" s="2" t="str">
        <f>RIGHT(表格1[[#This Row],[年月]],2)</f>
        <v>08</v>
      </c>
      <c r="E7515" s="5">
        <v>10015000</v>
      </c>
      <c r="F7515" s="2" t="str">
        <f>VLOOKUP(TEXT(表格1[[#This Row],[地區]],"00000000"),縣市代碼,2,0)</f>
        <v>花蓮縣</v>
      </c>
      <c r="G7515" s="2" t="s">
        <v>6</v>
      </c>
      <c r="H7515" s="13">
        <v>62863</v>
      </c>
      <c r="I7515" s="14">
        <v>199372206</v>
      </c>
      <c r="J7515" s="14">
        <f>表格1[[#This Row],[信用卡交易筆數]]/1000</f>
        <v>62.863</v>
      </c>
      <c r="K7515" s="14">
        <f>表格1[[#This Row],[信用卡交易金額'[新臺幣']]]/1000</f>
        <v>199372.20600000001</v>
      </c>
      <c r="L7515" s="14">
        <f>表格1[[#This Row],[信用卡交易金額'[新臺幣']]]/1000000</f>
        <v>199.37220600000001</v>
      </c>
      <c r="M7515" s="14" t="str" cm="1">
        <f t="array" ref="M7515">_xlfn.TEXTJOIN("", TRUE, _xlfn.XLOOKUP(TRUE, VALUE(表格1[[#This Row],[年月]]) &lt;= VALUE($R$8:$R$12), $Q$8:$Q$12)) &amp; "年度"</f>
        <v>2025年度</v>
      </c>
    </row>
    <row r="7516" spans="1:13" x14ac:dyDescent="0.3">
      <c r="A7516" s="2">
        <v>202408</v>
      </c>
      <c r="B7516" s="19">
        <f>DATE(表格1[[#This Row],[年]],表格1[[#This Row],[月]],1)</f>
        <v>45505</v>
      </c>
      <c r="C7516" s="2" t="str">
        <f>LEFT(表格1[[#This Row],[年月]],4)</f>
        <v>2024</v>
      </c>
      <c r="D7516" s="2" t="str">
        <f>RIGHT(表格1[[#This Row],[年月]],2)</f>
        <v>08</v>
      </c>
      <c r="E7516" s="5">
        <v>10015000</v>
      </c>
      <c r="F7516" s="2" t="str">
        <f>VLOOKUP(TEXT(表格1[[#This Row],[地區]],"00000000"),縣市代碼,2,0)</f>
        <v>花蓮縣</v>
      </c>
      <c r="G7516" s="2" t="s">
        <v>7</v>
      </c>
      <c r="H7516" s="13">
        <v>329347</v>
      </c>
      <c r="I7516" s="14">
        <v>313607003</v>
      </c>
      <c r="J7516" s="14">
        <f>表格1[[#This Row],[信用卡交易筆數]]/1000</f>
        <v>329.34699999999998</v>
      </c>
      <c r="K7516" s="14">
        <f>表格1[[#This Row],[信用卡交易金額'[新臺幣']]]/1000</f>
        <v>313607.00300000003</v>
      </c>
      <c r="L7516" s="14">
        <f>表格1[[#This Row],[信用卡交易金額'[新臺幣']]]/1000000</f>
        <v>313.60700300000002</v>
      </c>
      <c r="M7516" s="14" t="str" cm="1">
        <f t="array" ref="M7516">_xlfn.TEXTJOIN("", TRUE, _xlfn.XLOOKUP(TRUE, VALUE(表格1[[#This Row],[年月]]) &lt;= VALUE($R$8:$R$12), $Q$8:$Q$12)) &amp; "年度"</f>
        <v>2025年度</v>
      </c>
    </row>
    <row r="7517" spans="1:13" x14ac:dyDescent="0.3">
      <c r="A7517" s="2">
        <v>202408</v>
      </c>
      <c r="B7517" s="19">
        <f>DATE(表格1[[#This Row],[年]],表格1[[#This Row],[月]],1)</f>
        <v>45505</v>
      </c>
      <c r="C7517" s="2" t="str">
        <f>LEFT(表格1[[#This Row],[年月]],4)</f>
        <v>2024</v>
      </c>
      <c r="D7517" s="2" t="str">
        <f>RIGHT(表格1[[#This Row],[年月]],2)</f>
        <v>08</v>
      </c>
      <c r="E7517" s="5">
        <v>10015000</v>
      </c>
      <c r="F7517" s="2" t="str">
        <f>VLOOKUP(TEXT(表格1[[#This Row],[地區]],"00000000"),縣市代碼,2,0)</f>
        <v>花蓮縣</v>
      </c>
      <c r="G7517" s="2" t="s">
        <v>8</v>
      </c>
      <c r="H7517" s="13">
        <v>237329</v>
      </c>
      <c r="I7517" s="14">
        <v>421164374</v>
      </c>
      <c r="J7517" s="14">
        <f>表格1[[#This Row],[信用卡交易筆數]]/1000</f>
        <v>237.32900000000001</v>
      </c>
      <c r="K7517" s="14">
        <f>表格1[[#This Row],[信用卡交易金額'[新臺幣']]]/1000</f>
        <v>421164.37400000001</v>
      </c>
      <c r="L7517" s="14">
        <f>表格1[[#This Row],[信用卡交易金額'[新臺幣']]]/1000000</f>
        <v>421.16437400000001</v>
      </c>
      <c r="M7517" s="14" t="str" cm="1">
        <f t="array" ref="M7517">_xlfn.TEXTJOIN("", TRUE, _xlfn.XLOOKUP(TRUE, VALUE(表格1[[#This Row],[年月]]) &lt;= VALUE($R$8:$R$12), $Q$8:$Q$12)) &amp; "年度"</f>
        <v>2025年度</v>
      </c>
    </row>
    <row r="7518" spans="1:13" x14ac:dyDescent="0.3">
      <c r="A7518" s="2">
        <v>202408</v>
      </c>
      <c r="B7518" s="19">
        <f>DATE(表格1[[#This Row],[年]],表格1[[#This Row],[月]],1)</f>
        <v>45505</v>
      </c>
      <c r="C7518" s="2" t="str">
        <f>LEFT(表格1[[#This Row],[年月]],4)</f>
        <v>2024</v>
      </c>
      <c r="D7518" s="2" t="str">
        <f>RIGHT(表格1[[#This Row],[年月]],2)</f>
        <v>08</v>
      </c>
      <c r="E7518" s="5">
        <v>10015000</v>
      </c>
      <c r="F7518" s="2" t="str">
        <f>VLOOKUP(TEXT(表格1[[#This Row],[地區]],"00000000"),縣市代碼,2,0)</f>
        <v>花蓮縣</v>
      </c>
      <c r="G7518" s="2" t="s">
        <v>9</v>
      </c>
      <c r="H7518" s="13">
        <v>496910</v>
      </c>
      <c r="I7518" s="14">
        <v>584806623</v>
      </c>
      <c r="J7518" s="14">
        <f>表格1[[#This Row],[信用卡交易筆數]]/1000</f>
        <v>496.91</v>
      </c>
      <c r="K7518" s="14">
        <f>表格1[[#This Row],[信用卡交易金額'[新臺幣']]]/1000</f>
        <v>584806.62300000002</v>
      </c>
      <c r="L7518" s="14">
        <f>表格1[[#This Row],[信用卡交易金額'[新臺幣']]]/1000000</f>
        <v>584.80662299999995</v>
      </c>
      <c r="M7518" s="14" t="str" cm="1">
        <f t="array" ref="M7518">_xlfn.TEXTJOIN("", TRUE, _xlfn.XLOOKUP(TRUE, VALUE(表格1[[#This Row],[年月]]) &lt;= VALUE($R$8:$R$12), $Q$8:$Q$12)) &amp; "年度"</f>
        <v>2025年度</v>
      </c>
    </row>
    <row r="7519" spans="1:13" x14ac:dyDescent="0.3">
      <c r="A7519" s="2">
        <v>202408</v>
      </c>
      <c r="B7519" s="19">
        <f>DATE(表格1[[#This Row],[年]],表格1[[#This Row],[月]],1)</f>
        <v>45505</v>
      </c>
      <c r="C7519" s="2" t="str">
        <f>LEFT(表格1[[#This Row],[年月]],4)</f>
        <v>2024</v>
      </c>
      <c r="D7519" s="2" t="str">
        <f>RIGHT(表格1[[#This Row],[年月]],2)</f>
        <v>08</v>
      </c>
      <c r="E7519" s="5">
        <v>10015000</v>
      </c>
      <c r="F7519" s="2" t="str">
        <f>VLOOKUP(TEXT(表格1[[#This Row],[地區]],"00000000"),縣市代碼,2,0)</f>
        <v>花蓮縣</v>
      </c>
      <c r="G7519" s="2" t="s">
        <v>10</v>
      </c>
      <c r="H7519" s="13">
        <v>245689</v>
      </c>
      <c r="I7519" s="14">
        <v>660977078</v>
      </c>
      <c r="J7519" s="14">
        <f>表格1[[#This Row],[信用卡交易筆數]]/1000</f>
        <v>245.68899999999999</v>
      </c>
      <c r="K7519" s="14">
        <f>表格1[[#This Row],[信用卡交易金額'[新臺幣']]]/1000</f>
        <v>660977.07799999998</v>
      </c>
      <c r="L7519" s="14">
        <f>表格1[[#This Row],[信用卡交易金額'[新臺幣']]]/1000000</f>
        <v>660.97707800000001</v>
      </c>
      <c r="M7519" s="14" t="str" cm="1">
        <f t="array" ref="M7519">_xlfn.TEXTJOIN("", TRUE, _xlfn.XLOOKUP(TRUE, VALUE(表格1[[#This Row],[年月]]) &lt;= VALUE($R$8:$R$12), $Q$8:$Q$12)) &amp; "年度"</f>
        <v>2025年度</v>
      </c>
    </row>
    <row r="7520" spans="1:13" x14ac:dyDescent="0.3">
      <c r="A7520" s="2">
        <v>202408</v>
      </c>
      <c r="B7520" s="19">
        <f>DATE(表格1[[#This Row],[年]],表格1[[#This Row],[月]],1)</f>
        <v>45505</v>
      </c>
      <c r="C7520" s="2" t="str">
        <f>LEFT(表格1[[#This Row],[年月]],4)</f>
        <v>2024</v>
      </c>
      <c r="D7520" s="2" t="str">
        <f>RIGHT(表格1[[#This Row],[年月]],2)</f>
        <v>08</v>
      </c>
      <c r="E7520" s="5">
        <v>10014000</v>
      </c>
      <c r="F7520" s="2" t="str">
        <f>VLOOKUP(TEXT(表格1[[#This Row],[地區]],"00000000"),縣市代碼,2,0)</f>
        <v>臺東縣</v>
      </c>
      <c r="G7520" s="2" t="s">
        <v>4</v>
      </c>
      <c r="H7520" s="13">
        <v>310533</v>
      </c>
      <c r="I7520" s="14">
        <v>148237503</v>
      </c>
      <c r="J7520" s="14">
        <f>表格1[[#This Row],[信用卡交易筆數]]/1000</f>
        <v>310.53300000000002</v>
      </c>
      <c r="K7520" s="14">
        <f>表格1[[#This Row],[信用卡交易金額'[新臺幣']]]/1000</f>
        <v>148237.503</v>
      </c>
      <c r="L7520" s="14">
        <f>表格1[[#This Row],[信用卡交易金額'[新臺幣']]]/1000000</f>
        <v>148.237503</v>
      </c>
      <c r="M7520" s="14" t="str" cm="1">
        <f t="array" ref="M7520">_xlfn.TEXTJOIN("", TRUE, _xlfn.XLOOKUP(TRUE, VALUE(表格1[[#This Row],[年月]]) &lt;= VALUE($R$8:$R$12), $Q$8:$Q$12)) &amp; "年度"</f>
        <v>2025年度</v>
      </c>
    </row>
    <row r="7521" spans="1:13" x14ac:dyDescent="0.3">
      <c r="A7521" s="2">
        <v>202408</v>
      </c>
      <c r="B7521" s="19">
        <f>DATE(表格1[[#This Row],[年]],表格1[[#This Row],[月]],1)</f>
        <v>45505</v>
      </c>
      <c r="C7521" s="2" t="str">
        <f>LEFT(表格1[[#This Row],[年月]],4)</f>
        <v>2024</v>
      </c>
      <c r="D7521" s="2" t="str">
        <f>RIGHT(表格1[[#This Row],[年月]],2)</f>
        <v>08</v>
      </c>
      <c r="E7521" s="5">
        <v>10014000</v>
      </c>
      <c r="F7521" s="2" t="str">
        <f>VLOOKUP(TEXT(表格1[[#This Row],[地區]],"00000000"),縣市代碼,2,0)</f>
        <v>臺東縣</v>
      </c>
      <c r="G7521" s="2" t="s">
        <v>5</v>
      </c>
      <c r="H7521" s="13">
        <v>21105</v>
      </c>
      <c r="I7521" s="14">
        <v>45677073</v>
      </c>
      <c r="J7521" s="14">
        <f>表格1[[#This Row],[信用卡交易筆數]]/1000</f>
        <v>21.105</v>
      </c>
      <c r="K7521" s="14">
        <f>表格1[[#This Row],[信用卡交易金額'[新臺幣']]]/1000</f>
        <v>45677.072999999997</v>
      </c>
      <c r="L7521" s="14">
        <f>表格1[[#This Row],[信用卡交易金額'[新臺幣']]]/1000000</f>
        <v>45.677073</v>
      </c>
      <c r="M7521" s="14" t="str" cm="1">
        <f t="array" ref="M7521">_xlfn.TEXTJOIN("", TRUE, _xlfn.XLOOKUP(TRUE, VALUE(表格1[[#This Row],[年月]]) &lt;= VALUE($R$8:$R$12), $Q$8:$Q$12)) &amp; "年度"</f>
        <v>2025年度</v>
      </c>
    </row>
    <row r="7522" spans="1:13" x14ac:dyDescent="0.3">
      <c r="A7522" s="2">
        <v>202408</v>
      </c>
      <c r="B7522" s="19">
        <f>DATE(表格1[[#This Row],[年]],表格1[[#This Row],[月]],1)</f>
        <v>45505</v>
      </c>
      <c r="C7522" s="2" t="str">
        <f>LEFT(表格1[[#This Row],[年月]],4)</f>
        <v>2024</v>
      </c>
      <c r="D7522" s="2" t="str">
        <f>RIGHT(表格1[[#This Row],[年月]],2)</f>
        <v>08</v>
      </c>
      <c r="E7522" s="5">
        <v>10014000</v>
      </c>
      <c r="F7522" s="2" t="str">
        <f>VLOOKUP(TEXT(表格1[[#This Row],[地區]],"00000000"),縣市代碼,2,0)</f>
        <v>臺東縣</v>
      </c>
      <c r="G7522" s="2" t="s">
        <v>6</v>
      </c>
      <c r="H7522" s="13">
        <v>32320</v>
      </c>
      <c r="I7522" s="14">
        <v>104532212</v>
      </c>
      <c r="J7522" s="14">
        <f>表格1[[#This Row],[信用卡交易筆數]]/1000</f>
        <v>32.32</v>
      </c>
      <c r="K7522" s="14">
        <f>表格1[[#This Row],[信用卡交易金額'[新臺幣']]]/1000</f>
        <v>104532.212</v>
      </c>
      <c r="L7522" s="14">
        <f>表格1[[#This Row],[信用卡交易金額'[新臺幣']]]/1000000</f>
        <v>104.532212</v>
      </c>
      <c r="M7522" s="14" t="str" cm="1">
        <f t="array" ref="M7522">_xlfn.TEXTJOIN("", TRUE, _xlfn.XLOOKUP(TRUE, VALUE(表格1[[#This Row],[年月]]) &lt;= VALUE($R$8:$R$12), $Q$8:$Q$12)) &amp; "年度"</f>
        <v>2025年度</v>
      </c>
    </row>
    <row r="7523" spans="1:13" x14ac:dyDescent="0.3">
      <c r="A7523" s="2">
        <v>202408</v>
      </c>
      <c r="B7523" s="19">
        <f>DATE(表格1[[#This Row],[年]],表格1[[#This Row],[月]],1)</f>
        <v>45505</v>
      </c>
      <c r="C7523" s="2" t="str">
        <f>LEFT(表格1[[#This Row],[年月]],4)</f>
        <v>2024</v>
      </c>
      <c r="D7523" s="2" t="str">
        <f>RIGHT(表格1[[#This Row],[年月]],2)</f>
        <v>08</v>
      </c>
      <c r="E7523" s="5">
        <v>10014000</v>
      </c>
      <c r="F7523" s="2" t="str">
        <f>VLOOKUP(TEXT(表格1[[#This Row],[地區]],"00000000"),縣市代碼,2,0)</f>
        <v>臺東縣</v>
      </c>
      <c r="G7523" s="2" t="s">
        <v>7</v>
      </c>
      <c r="H7523" s="13">
        <v>191365</v>
      </c>
      <c r="I7523" s="14">
        <v>180659434</v>
      </c>
      <c r="J7523" s="14">
        <f>表格1[[#This Row],[信用卡交易筆數]]/1000</f>
        <v>191.36500000000001</v>
      </c>
      <c r="K7523" s="14">
        <f>表格1[[#This Row],[信用卡交易金額'[新臺幣']]]/1000</f>
        <v>180659.43400000001</v>
      </c>
      <c r="L7523" s="14">
        <f>表格1[[#This Row],[信用卡交易金額'[新臺幣']]]/1000000</f>
        <v>180.659434</v>
      </c>
      <c r="M7523" s="14" t="str" cm="1">
        <f t="array" ref="M7523">_xlfn.TEXTJOIN("", TRUE, _xlfn.XLOOKUP(TRUE, VALUE(表格1[[#This Row],[年月]]) &lt;= VALUE($R$8:$R$12), $Q$8:$Q$12)) &amp; "年度"</f>
        <v>2025年度</v>
      </c>
    </row>
    <row r="7524" spans="1:13" x14ac:dyDescent="0.3">
      <c r="A7524" s="2">
        <v>202408</v>
      </c>
      <c r="B7524" s="19">
        <f>DATE(表格1[[#This Row],[年]],表格1[[#This Row],[月]],1)</f>
        <v>45505</v>
      </c>
      <c r="C7524" s="2" t="str">
        <f>LEFT(表格1[[#This Row],[年月]],4)</f>
        <v>2024</v>
      </c>
      <c r="D7524" s="2" t="str">
        <f>RIGHT(表格1[[#This Row],[年月]],2)</f>
        <v>08</v>
      </c>
      <c r="E7524" s="5">
        <v>10014000</v>
      </c>
      <c r="F7524" s="2" t="str">
        <f>VLOOKUP(TEXT(表格1[[#This Row],[地區]],"00000000"),縣市代碼,2,0)</f>
        <v>臺東縣</v>
      </c>
      <c r="G7524" s="2" t="s">
        <v>8</v>
      </c>
      <c r="H7524" s="13">
        <v>122295</v>
      </c>
      <c r="I7524" s="14">
        <v>210476025</v>
      </c>
      <c r="J7524" s="14">
        <f>表格1[[#This Row],[信用卡交易筆數]]/1000</f>
        <v>122.295</v>
      </c>
      <c r="K7524" s="14">
        <f>表格1[[#This Row],[信用卡交易金額'[新臺幣']]]/1000</f>
        <v>210476.02499999999</v>
      </c>
      <c r="L7524" s="14">
        <f>表格1[[#This Row],[信用卡交易金額'[新臺幣']]]/1000000</f>
        <v>210.47602499999999</v>
      </c>
      <c r="M7524" s="14" t="str" cm="1">
        <f t="array" ref="M7524">_xlfn.TEXTJOIN("", TRUE, _xlfn.XLOOKUP(TRUE, VALUE(表格1[[#This Row],[年月]]) &lt;= VALUE($R$8:$R$12), $Q$8:$Q$12)) &amp; "年度"</f>
        <v>2025年度</v>
      </c>
    </row>
    <row r="7525" spans="1:13" x14ac:dyDescent="0.3">
      <c r="A7525" s="2">
        <v>202408</v>
      </c>
      <c r="B7525" s="19">
        <f>DATE(表格1[[#This Row],[年]],表格1[[#This Row],[月]],1)</f>
        <v>45505</v>
      </c>
      <c r="C7525" s="2" t="str">
        <f>LEFT(表格1[[#This Row],[年月]],4)</f>
        <v>2024</v>
      </c>
      <c r="D7525" s="2" t="str">
        <f>RIGHT(表格1[[#This Row],[年月]],2)</f>
        <v>08</v>
      </c>
      <c r="E7525" s="5">
        <v>10014000</v>
      </c>
      <c r="F7525" s="2" t="str">
        <f>VLOOKUP(TEXT(表格1[[#This Row],[地區]],"00000000"),縣市代碼,2,0)</f>
        <v>臺東縣</v>
      </c>
      <c r="G7525" s="2" t="s">
        <v>9</v>
      </c>
      <c r="H7525" s="13">
        <v>254245</v>
      </c>
      <c r="I7525" s="14">
        <v>288377097</v>
      </c>
      <c r="J7525" s="14">
        <f>表格1[[#This Row],[信用卡交易筆數]]/1000</f>
        <v>254.245</v>
      </c>
      <c r="K7525" s="14">
        <f>表格1[[#This Row],[信用卡交易金額'[新臺幣']]]/1000</f>
        <v>288377.09700000001</v>
      </c>
      <c r="L7525" s="14">
        <f>表格1[[#This Row],[信用卡交易金額'[新臺幣']]]/1000000</f>
        <v>288.37709699999999</v>
      </c>
      <c r="M7525" s="14" t="str" cm="1">
        <f t="array" ref="M7525">_xlfn.TEXTJOIN("", TRUE, _xlfn.XLOOKUP(TRUE, VALUE(表格1[[#This Row],[年月]]) &lt;= VALUE($R$8:$R$12), $Q$8:$Q$12)) &amp; "年度"</f>
        <v>2025年度</v>
      </c>
    </row>
    <row r="7526" spans="1:13" x14ac:dyDescent="0.3">
      <c r="A7526" s="2">
        <v>202408</v>
      </c>
      <c r="B7526" s="19">
        <f>DATE(表格1[[#This Row],[年]],表格1[[#This Row],[月]],1)</f>
        <v>45505</v>
      </c>
      <c r="C7526" s="2" t="str">
        <f>LEFT(表格1[[#This Row],[年月]],4)</f>
        <v>2024</v>
      </c>
      <c r="D7526" s="2" t="str">
        <f>RIGHT(表格1[[#This Row],[年月]],2)</f>
        <v>08</v>
      </c>
      <c r="E7526" s="5">
        <v>10014000</v>
      </c>
      <c r="F7526" s="2" t="str">
        <f>VLOOKUP(TEXT(表格1[[#This Row],[地區]],"00000000"),縣市代碼,2,0)</f>
        <v>臺東縣</v>
      </c>
      <c r="G7526" s="2" t="s">
        <v>10</v>
      </c>
      <c r="H7526" s="13">
        <v>121308</v>
      </c>
      <c r="I7526" s="14">
        <v>357914427</v>
      </c>
      <c r="J7526" s="14">
        <f>表格1[[#This Row],[信用卡交易筆數]]/1000</f>
        <v>121.30800000000001</v>
      </c>
      <c r="K7526" s="14">
        <f>表格1[[#This Row],[信用卡交易金額'[新臺幣']]]/1000</f>
        <v>357914.42700000003</v>
      </c>
      <c r="L7526" s="14">
        <f>表格1[[#This Row],[信用卡交易金額'[新臺幣']]]/1000000</f>
        <v>357.91442699999999</v>
      </c>
      <c r="M7526" s="14" t="str" cm="1">
        <f t="array" ref="M7526">_xlfn.TEXTJOIN("", TRUE, _xlfn.XLOOKUP(TRUE, VALUE(表格1[[#This Row],[年月]]) &lt;= VALUE($R$8:$R$12), $Q$8:$Q$12)) &amp; "年度"</f>
        <v>2025年度</v>
      </c>
    </row>
    <row r="7527" spans="1:13" x14ac:dyDescent="0.3">
      <c r="A7527" s="2">
        <v>202408</v>
      </c>
      <c r="B7527" s="19">
        <f>DATE(表格1[[#This Row],[年]],表格1[[#This Row],[月]],1)</f>
        <v>45505</v>
      </c>
      <c r="C7527" s="2" t="str">
        <f>LEFT(表格1[[#This Row],[年月]],4)</f>
        <v>2024</v>
      </c>
      <c r="D7527" s="2" t="str">
        <f>RIGHT(表格1[[#This Row],[年月]],2)</f>
        <v>08</v>
      </c>
      <c r="E7527" s="5">
        <v>10016000</v>
      </c>
      <c r="F7527" s="2" t="str">
        <f>VLOOKUP(TEXT(表格1[[#This Row],[地區]],"00000000"),縣市代碼,2,0)</f>
        <v>澎湖縣</v>
      </c>
      <c r="G7527" s="2" t="s">
        <v>4</v>
      </c>
      <c r="H7527" s="13">
        <v>147606</v>
      </c>
      <c r="I7527" s="14">
        <v>64236151</v>
      </c>
      <c r="J7527" s="14">
        <f>表格1[[#This Row],[信用卡交易筆數]]/1000</f>
        <v>147.60599999999999</v>
      </c>
      <c r="K7527" s="14">
        <f>表格1[[#This Row],[信用卡交易金額'[新臺幣']]]/1000</f>
        <v>64236.150999999998</v>
      </c>
      <c r="L7527" s="14">
        <f>表格1[[#This Row],[信用卡交易金額'[新臺幣']]]/1000000</f>
        <v>64.236151000000007</v>
      </c>
      <c r="M7527" s="14" t="str" cm="1">
        <f t="array" ref="M7527">_xlfn.TEXTJOIN("", TRUE, _xlfn.XLOOKUP(TRUE, VALUE(表格1[[#This Row],[年月]]) &lt;= VALUE($R$8:$R$12), $Q$8:$Q$12)) &amp; "年度"</f>
        <v>2025年度</v>
      </c>
    </row>
    <row r="7528" spans="1:13" x14ac:dyDescent="0.3">
      <c r="A7528" s="2">
        <v>202408</v>
      </c>
      <c r="B7528" s="19">
        <f>DATE(表格1[[#This Row],[年]],表格1[[#This Row],[月]],1)</f>
        <v>45505</v>
      </c>
      <c r="C7528" s="2" t="str">
        <f>LEFT(表格1[[#This Row],[年月]],4)</f>
        <v>2024</v>
      </c>
      <c r="D7528" s="2" t="str">
        <f>RIGHT(表格1[[#This Row],[年月]],2)</f>
        <v>08</v>
      </c>
      <c r="E7528" s="5">
        <v>10016000</v>
      </c>
      <c r="F7528" s="2" t="str">
        <f>VLOOKUP(TEXT(表格1[[#This Row],[地區]],"00000000"),縣市代碼,2,0)</f>
        <v>澎湖縣</v>
      </c>
      <c r="G7528" s="2" t="s">
        <v>5</v>
      </c>
      <c r="H7528" s="13">
        <v>9804</v>
      </c>
      <c r="I7528" s="14">
        <v>23261751</v>
      </c>
      <c r="J7528" s="14">
        <f>表格1[[#This Row],[信用卡交易筆數]]/1000</f>
        <v>9.8040000000000003</v>
      </c>
      <c r="K7528" s="14">
        <f>表格1[[#This Row],[信用卡交易金額'[新臺幣']]]/1000</f>
        <v>23261.751</v>
      </c>
      <c r="L7528" s="14">
        <f>表格1[[#This Row],[信用卡交易金額'[新臺幣']]]/1000000</f>
        <v>23.261751</v>
      </c>
      <c r="M7528" s="14" t="str" cm="1">
        <f t="array" ref="M7528">_xlfn.TEXTJOIN("", TRUE, _xlfn.XLOOKUP(TRUE, VALUE(表格1[[#This Row],[年月]]) &lt;= VALUE($R$8:$R$12), $Q$8:$Q$12)) &amp; "年度"</f>
        <v>2025年度</v>
      </c>
    </row>
    <row r="7529" spans="1:13" x14ac:dyDescent="0.3">
      <c r="A7529" s="2">
        <v>202408</v>
      </c>
      <c r="B7529" s="19">
        <f>DATE(表格1[[#This Row],[年]],表格1[[#This Row],[月]],1)</f>
        <v>45505</v>
      </c>
      <c r="C7529" s="2" t="str">
        <f>LEFT(表格1[[#This Row],[年月]],4)</f>
        <v>2024</v>
      </c>
      <c r="D7529" s="2" t="str">
        <f>RIGHT(表格1[[#This Row],[年月]],2)</f>
        <v>08</v>
      </c>
      <c r="E7529" s="5">
        <v>10016000</v>
      </c>
      <c r="F7529" s="2" t="str">
        <f>VLOOKUP(TEXT(表格1[[#This Row],[地區]],"00000000"),縣市代碼,2,0)</f>
        <v>澎湖縣</v>
      </c>
      <c r="G7529" s="2" t="s">
        <v>6</v>
      </c>
      <c r="H7529" s="13">
        <v>16639</v>
      </c>
      <c r="I7529" s="14">
        <v>50463696</v>
      </c>
      <c r="J7529" s="14">
        <f>表格1[[#This Row],[信用卡交易筆數]]/1000</f>
        <v>16.638999999999999</v>
      </c>
      <c r="K7529" s="14">
        <f>表格1[[#This Row],[信用卡交易金額'[新臺幣']]]/1000</f>
        <v>50463.696000000004</v>
      </c>
      <c r="L7529" s="14">
        <f>表格1[[#This Row],[信用卡交易金額'[新臺幣']]]/1000000</f>
        <v>50.463695999999999</v>
      </c>
      <c r="M7529" s="14" t="str" cm="1">
        <f t="array" ref="M7529">_xlfn.TEXTJOIN("", TRUE, _xlfn.XLOOKUP(TRUE, VALUE(表格1[[#This Row],[年月]]) &lt;= VALUE($R$8:$R$12), $Q$8:$Q$12)) &amp; "年度"</f>
        <v>2025年度</v>
      </c>
    </row>
    <row r="7530" spans="1:13" x14ac:dyDescent="0.3">
      <c r="A7530" s="2">
        <v>202408</v>
      </c>
      <c r="B7530" s="19">
        <f>DATE(表格1[[#This Row],[年]],表格1[[#This Row],[月]],1)</f>
        <v>45505</v>
      </c>
      <c r="C7530" s="2" t="str">
        <f>LEFT(表格1[[#This Row],[年月]],4)</f>
        <v>2024</v>
      </c>
      <c r="D7530" s="2" t="str">
        <f>RIGHT(表格1[[#This Row],[年月]],2)</f>
        <v>08</v>
      </c>
      <c r="E7530" s="5">
        <v>10016000</v>
      </c>
      <c r="F7530" s="2" t="str">
        <f>VLOOKUP(TEXT(表格1[[#This Row],[地區]],"00000000"),縣市代碼,2,0)</f>
        <v>澎湖縣</v>
      </c>
      <c r="G7530" s="2" t="s">
        <v>7</v>
      </c>
      <c r="H7530" s="13">
        <v>82794</v>
      </c>
      <c r="I7530" s="14">
        <v>98560688</v>
      </c>
      <c r="J7530" s="14">
        <f>表格1[[#This Row],[信用卡交易筆數]]/1000</f>
        <v>82.793999999999997</v>
      </c>
      <c r="K7530" s="14">
        <f>表格1[[#This Row],[信用卡交易金額'[新臺幣']]]/1000</f>
        <v>98560.687999999995</v>
      </c>
      <c r="L7530" s="14">
        <f>表格1[[#This Row],[信用卡交易金額'[新臺幣']]]/1000000</f>
        <v>98.560687999999999</v>
      </c>
      <c r="M7530" s="14" t="str" cm="1">
        <f t="array" ref="M7530">_xlfn.TEXTJOIN("", TRUE, _xlfn.XLOOKUP(TRUE, VALUE(表格1[[#This Row],[年月]]) &lt;= VALUE($R$8:$R$12), $Q$8:$Q$12)) &amp; "年度"</f>
        <v>2025年度</v>
      </c>
    </row>
    <row r="7531" spans="1:13" x14ac:dyDescent="0.3">
      <c r="A7531" s="2">
        <v>202408</v>
      </c>
      <c r="B7531" s="19">
        <f>DATE(表格1[[#This Row],[年]],表格1[[#This Row],[月]],1)</f>
        <v>45505</v>
      </c>
      <c r="C7531" s="2" t="str">
        <f>LEFT(表格1[[#This Row],[年月]],4)</f>
        <v>2024</v>
      </c>
      <c r="D7531" s="2" t="str">
        <f>RIGHT(表格1[[#This Row],[年月]],2)</f>
        <v>08</v>
      </c>
      <c r="E7531" s="5">
        <v>10016000</v>
      </c>
      <c r="F7531" s="2" t="str">
        <f>VLOOKUP(TEXT(表格1[[#This Row],[地區]],"00000000"),縣市代碼,2,0)</f>
        <v>澎湖縣</v>
      </c>
      <c r="G7531" s="2" t="s">
        <v>8</v>
      </c>
      <c r="H7531" s="13">
        <v>66807</v>
      </c>
      <c r="I7531" s="14">
        <v>114679021</v>
      </c>
      <c r="J7531" s="14">
        <f>表格1[[#This Row],[信用卡交易筆數]]/1000</f>
        <v>66.807000000000002</v>
      </c>
      <c r="K7531" s="14">
        <f>表格1[[#This Row],[信用卡交易金額'[新臺幣']]]/1000</f>
        <v>114679.02099999999</v>
      </c>
      <c r="L7531" s="14">
        <f>表格1[[#This Row],[信用卡交易金額'[新臺幣']]]/1000000</f>
        <v>114.67902100000001</v>
      </c>
      <c r="M7531" s="14" t="str" cm="1">
        <f t="array" ref="M7531">_xlfn.TEXTJOIN("", TRUE, _xlfn.XLOOKUP(TRUE, VALUE(表格1[[#This Row],[年月]]) &lt;= VALUE($R$8:$R$12), $Q$8:$Q$12)) &amp; "年度"</f>
        <v>2025年度</v>
      </c>
    </row>
    <row r="7532" spans="1:13" x14ac:dyDescent="0.3">
      <c r="A7532" s="2">
        <v>202408</v>
      </c>
      <c r="B7532" s="19">
        <f>DATE(表格1[[#This Row],[年]],表格1[[#This Row],[月]],1)</f>
        <v>45505</v>
      </c>
      <c r="C7532" s="2" t="str">
        <f>LEFT(表格1[[#This Row],[年月]],4)</f>
        <v>2024</v>
      </c>
      <c r="D7532" s="2" t="str">
        <f>RIGHT(表格1[[#This Row],[年月]],2)</f>
        <v>08</v>
      </c>
      <c r="E7532" s="5">
        <v>10016000</v>
      </c>
      <c r="F7532" s="2" t="str">
        <f>VLOOKUP(TEXT(表格1[[#This Row],[地區]],"00000000"),縣市代碼,2,0)</f>
        <v>澎湖縣</v>
      </c>
      <c r="G7532" s="2" t="s">
        <v>9</v>
      </c>
      <c r="H7532" s="13">
        <v>134395</v>
      </c>
      <c r="I7532" s="14">
        <v>143158450</v>
      </c>
      <c r="J7532" s="14">
        <f>表格1[[#This Row],[信用卡交易筆數]]/1000</f>
        <v>134.39500000000001</v>
      </c>
      <c r="K7532" s="14">
        <f>表格1[[#This Row],[信用卡交易金額'[新臺幣']]]/1000</f>
        <v>143158.45000000001</v>
      </c>
      <c r="L7532" s="14">
        <f>表格1[[#This Row],[信用卡交易金額'[新臺幣']]]/1000000</f>
        <v>143.15844999999999</v>
      </c>
      <c r="M7532" s="14" t="str" cm="1">
        <f t="array" ref="M7532">_xlfn.TEXTJOIN("", TRUE, _xlfn.XLOOKUP(TRUE, VALUE(表格1[[#This Row],[年月]]) &lt;= VALUE($R$8:$R$12), $Q$8:$Q$12)) &amp; "年度"</f>
        <v>2025年度</v>
      </c>
    </row>
    <row r="7533" spans="1:13" x14ac:dyDescent="0.3">
      <c r="A7533" s="2">
        <v>202408</v>
      </c>
      <c r="B7533" s="19">
        <f>DATE(表格1[[#This Row],[年]],表格1[[#This Row],[月]],1)</f>
        <v>45505</v>
      </c>
      <c r="C7533" s="2" t="str">
        <f>LEFT(表格1[[#This Row],[年月]],4)</f>
        <v>2024</v>
      </c>
      <c r="D7533" s="2" t="str">
        <f>RIGHT(表格1[[#This Row],[年月]],2)</f>
        <v>08</v>
      </c>
      <c r="E7533" s="5">
        <v>10016000</v>
      </c>
      <c r="F7533" s="2" t="str">
        <f>VLOOKUP(TEXT(表格1[[#This Row],[地區]],"00000000"),縣市代碼,2,0)</f>
        <v>澎湖縣</v>
      </c>
      <c r="G7533" s="2" t="s">
        <v>10</v>
      </c>
      <c r="H7533" s="13">
        <v>56864</v>
      </c>
      <c r="I7533" s="14">
        <v>154264267</v>
      </c>
      <c r="J7533" s="14">
        <f>表格1[[#This Row],[信用卡交易筆數]]/1000</f>
        <v>56.863999999999997</v>
      </c>
      <c r="K7533" s="14">
        <f>表格1[[#This Row],[信用卡交易金額'[新臺幣']]]/1000</f>
        <v>154264.26699999999</v>
      </c>
      <c r="L7533" s="14">
        <f>表格1[[#This Row],[信用卡交易金額'[新臺幣']]]/1000000</f>
        <v>154.26426699999999</v>
      </c>
      <c r="M7533" s="14" t="str" cm="1">
        <f t="array" ref="M7533">_xlfn.TEXTJOIN("", TRUE, _xlfn.XLOOKUP(TRUE, VALUE(表格1[[#This Row],[年月]]) &lt;= VALUE($R$8:$R$12), $Q$8:$Q$12)) &amp; "年度"</f>
        <v>2025年度</v>
      </c>
    </row>
    <row r="7534" spans="1:13" x14ac:dyDescent="0.3">
      <c r="A7534" s="2">
        <v>202408</v>
      </c>
      <c r="B7534" s="19">
        <f>DATE(表格1[[#This Row],[年]],表格1[[#This Row],[月]],1)</f>
        <v>45505</v>
      </c>
      <c r="C7534" s="2" t="str">
        <f>LEFT(表格1[[#This Row],[年月]],4)</f>
        <v>2024</v>
      </c>
      <c r="D7534" s="2" t="str">
        <f>RIGHT(表格1[[#This Row],[年月]],2)</f>
        <v>08</v>
      </c>
      <c r="E7534" s="5" t="s">
        <v>62</v>
      </c>
      <c r="F7534" s="2" t="str">
        <f>VLOOKUP(TEXT(表格1[[#This Row],[地區]],"00000000"),縣市代碼,2,0)</f>
        <v>金門縣</v>
      </c>
      <c r="G7534" s="2" t="s">
        <v>4</v>
      </c>
      <c r="H7534" s="13">
        <v>116709</v>
      </c>
      <c r="I7534" s="14">
        <v>64913235</v>
      </c>
      <c r="J7534" s="14">
        <f>表格1[[#This Row],[信用卡交易筆數]]/1000</f>
        <v>116.709</v>
      </c>
      <c r="K7534" s="14">
        <f>表格1[[#This Row],[信用卡交易金額'[新臺幣']]]/1000</f>
        <v>64913.235000000001</v>
      </c>
      <c r="L7534" s="14">
        <f>表格1[[#This Row],[信用卡交易金額'[新臺幣']]]/1000000</f>
        <v>64.913235</v>
      </c>
      <c r="M7534" s="14" t="str" cm="1">
        <f t="array" ref="M7534">_xlfn.TEXTJOIN("", TRUE, _xlfn.XLOOKUP(TRUE, VALUE(表格1[[#This Row],[年月]]) &lt;= VALUE($R$8:$R$12), $Q$8:$Q$12)) &amp; "年度"</f>
        <v>2025年度</v>
      </c>
    </row>
    <row r="7535" spans="1:13" x14ac:dyDescent="0.3">
      <c r="A7535" s="2">
        <v>202408</v>
      </c>
      <c r="B7535" s="19">
        <f>DATE(表格1[[#This Row],[年]],表格1[[#This Row],[月]],1)</f>
        <v>45505</v>
      </c>
      <c r="C7535" s="2" t="str">
        <f>LEFT(表格1[[#This Row],[年月]],4)</f>
        <v>2024</v>
      </c>
      <c r="D7535" s="2" t="str">
        <f>RIGHT(表格1[[#This Row],[年月]],2)</f>
        <v>08</v>
      </c>
      <c r="E7535" s="5" t="s">
        <v>62</v>
      </c>
      <c r="F7535" s="2" t="str">
        <f>VLOOKUP(TEXT(表格1[[#This Row],[地區]],"00000000"),縣市代碼,2,0)</f>
        <v>金門縣</v>
      </c>
      <c r="G7535" s="2" t="s">
        <v>5</v>
      </c>
      <c r="H7535" s="13">
        <v>7205</v>
      </c>
      <c r="I7535" s="14">
        <v>20154606</v>
      </c>
      <c r="J7535" s="14">
        <f>表格1[[#This Row],[信用卡交易筆數]]/1000</f>
        <v>7.2050000000000001</v>
      </c>
      <c r="K7535" s="14">
        <f>表格1[[#This Row],[信用卡交易金額'[新臺幣']]]/1000</f>
        <v>20154.606</v>
      </c>
      <c r="L7535" s="14">
        <f>表格1[[#This Row],[信用卡交易金額'[新臺幣']]]/1000000</f>
        <v>20.154606000000001</v>
      </c>
      <c r="M7535" s="14" t="str" cm="1">
        <f t="array" ref="M7535">_xlfn.TEXTJOIN("", TRUE, _xlfn.XLOOKUP(TRUE, VALUE(表格1[[#This Row],[年月]]) &lt;= VALUE($R$8:$R$12), $Q$8:$Q$12)) &amp; "年度"</f>
        <v>2025年度</v>
      </c>
    </row>
    <row r="7536" spans="1:13" x14ac:dyDescent="0.3">
      <c r="A7536" s="2">
        <v>202408</v>
      </c>
      <c r="B7536" s="19">
        <f>DATE(表格1[[#This Row],[年]],表格1[[#This Row],[月]],1)</f>
        <v>45505</v>
      </c>
      <c r="C7536" s="2" t="str">
        <f>LEFT(表格1[[#This Row],[年月]],4)</f>
        <v>2024</v>
      </c>
      <c r="D7536" s="2" t="str">
        <f>RIGHT(表格1[[#This Row],[年月]],2)</f>
        <v>08</v>
      </c>
      <c r="E7536" s="5" t="s">
        <v>62</v>
      </c>
      <c r="F7536" s="2" t="str">
        <f>VLOOKUP(TEXT(表格1[[#This Row],[地區]],"00000000"),縣市代碼,2,0)</f>
        <v>金門縣</v>
      </c>
      <c r="G7536" s="2" t="s">
        <v>6</v>
      </c>
      <c r="H7536" s="13">
        <v>12471</v>
      </c>
      <c r="I7536" s="14">
        <v>40318010</v>
      </c>
      <c r="J7536" s="14">
        <f>表格1[[#This Row],[信用卡交易筆數]]/1000</f>
        <v>12.471</v>
      </c>
      <c r="K7536" s="14">
        <f>表格1[[#This Row],[信用卡交易金額'[新臺幣']]]/1000</f>
        <v>40318.01</v>
      </c>
      <c r="L7536" s="14">
        <f>表格1[[#This Row],[信用卡交易金額'[新臺幣']]]/1000000</f>
        <v>40.318010000000001</v>
      </c>
      <c r="M7536" s="14" t="str" cm="1">
        <f t="array" ref="M7536">_xlfn.TEXTJOIN("", TRUE, _xlfn.XLOOKUP(TRUE, VALUE(表格1[[#This Row],[年月]]) &lt;= VALUE($R$8:$R$12), $Q$8:$Q$12)) &amp; "年度"</f>
        <v>2025年度</v>
      </c>
    </row>
    <row r="7537" spans="1:13" x14ac:dyDescent="0.3">
      <c r="A7537" s="2">
        <v>202408</v>
      </c>
      <c r="B7537" s="19">
        <f>DATE(表格1[[#This Row],[年]],表格1[[#This Row],[月]],1)</f>
        <v>45505</v>
      </c>
      <c r="C7537" s="2" t="str">
        <f>LEFT(表格1[[#This Row],[年月]],4)</f>
        <v>2024</v>
      </c>
      <c r="D7537" s="2" t="str">
        <f>RIGHT(表格1[[#This Row],[年月]],2)</f>
        <v>08</v>
      </c>
      <c r="E7537" s="5" t="s">
        <v>62</v>
      </c>
      <c r="F7537" s="2" t="str">
        <f>VLOOKUP(TEXT(表格1[[#This Row],[地區]],"00000000"),縣市代碼,2,0)</f>
        <v>金門縣</v>
      </c>
      <c r="G7537" s="2" t="s">
        <v>7</v>
      </c>
      <c r="H7537" s="13">
        <v>55913</v>
      </c>
      <c r="I7537" s="14">
        <v>74289866</v>
      </c>
      <c r="J7537" s="14">
        <f>表格1[[#This Row],[信用卡交易筆數]]/1000</f>
        <v>55.912999999999997</v>
      </c>
      <c r="K7537" s="14">
        <f>表格1[[#This Row],[信用卡交易金額'[新臺幣']]]/1000</f>
        <v>74289.865999999995</v>
      </c>
      <c r="L7537" s="14">
        <f>表格1[[#This Row],[信用卡交易金額'[新臺幣']]]/1000000</f>
        <v>74.289866000000004</v>
      </c>
      <c r="M7537" s="14" t="str" cm="1">
        <f t="array" ref="M7537">_xlfn.TEXTJOIN("", TRUE, _xlfn.XLOOKUP(TRUE, VALUE(表格1[[#This Row],[年月]]) &lt;= VALUE($R$8:$R$12), $Q$8:$Q$12)) &amp; "年度"</f>
        <v>2025年度</v>
      </c>
    </row>
    <row r="7538" spans="1:13" x14ac:dyDescent="0.3">
      <c r="A7538" s="2">
        <v>202408</v>
      </c>
      <c r="B7538" s="19">
        <f>DATE(表格1[[#This Row],[年]],表格1[[#This Row],[月]],1)</f>
        <v>45505</v>
      </c>
      <c r="C7538" s="2" t="str">
        <f>LEFT(表格1[[#This Row],[年月]],4)</f>
        <v>2024</v>
      </c>
      <c r="D7538" s="2" t="str">
        <f>RIGHT(表格1[[#This Row],[年月]],2)</f>
        <v>08</v>
      </c>
      <c r="E7538" s="5" t="s">
        <v>62</v>
      </c>
      <c r="F7538" s="2" t="str">
        <f>VLOOKUP(TEXT(表格1[[#This Row],[地區]],"00000000"),縣市代碼,2,0)</f>
        <v>金門縣</v>
      </c>
      <c r="G7538" s="2" t="s">
        <v>8</v>
      </c>
      <c r="H7538" s="13">
        <v>52000</v>
      </c>
      <c r="I7538" s="14">
        <v>84243852</v>
      </c>
      <c r="J7538" s="14">
        <f>表格1[[#This Row],[信用卡交易筆數]]/1000</f>
        <v>52</v>
      </c>
      <c r="K7538" s="14">
        <f>表格1[[#This Row],[信用卡交易金額'[新臺幣']]]/1000</f>
        <v>84243.851999999999</v>
      </c>
      <c r="L7538" s="14">
        <f>表格1[[#This Row],[信用卡交易金額'[新臺幣']]]/1000000</f>
        <v>84.243852000000004</v>
      </c>
      <c r="M7538" s="14" t="str" cm="1">
        <f t="array" ref="M7538">_xlfn.TEXTJOIN("", TRUE, _xlfn.XLOOKUP(TRUE, VALUE(表格1[[#This Row],[年月]]) &lt;= VALUE($R$8:$R$12), $Q$8:$Q$12)) &amp; "年度"</f>
        <v>2025年度</v>
      </c>
    </row>
    <row r="7539" spans="1:13" x14ac:dyDescent="0.3">
      <c r="A7539" s="2">
        <v>202408</v>
      </c>
      <c r="B7539" s="19">
        <f>DATE(表格1[[#This Row],[年]],表格1[[#This Row],[月]],1)</f>
        <v>45505</v>
      </c>
      <c r="C7539" s="2" t="str">
        <f>LEFT(表格1[[#This Row],[年月]],4)</f>
        <v>2024</v>
      </c>
      <c r="D7539" s="2" t="str">
        <f>RIGHT(表格1[[#This Row],[年月]],2)</f>
        <v>08</v>
      </c>
      <c r="E7539" s="5" t="s">
        <v>62</v>
      </c>
      <c r="F7539" s="2" t="str">
        <f>VLOOKUP(TEXT(表格1[[#This Row],[地區]],"00000000"),縣市代碼,2,0)</f>
        <v>金門縣</v>
      </c>
      <c r="G7539" s="2" t="s">
        <v>9</v>
      </c>
      <c r="H7539" s="13">
        <v>132849</v>
      </c>
      <c r="I7539" s="14">
        <v>138584263</v>
      </c>
      <c r="J7539" s="14">
        <f>表格1[[#This Row],[信用卡交易筆數]]/1000</f>
        <v>132.84899999999999</v>
      </c>
      <c r="K7539" s="14">
        <f>表格1[[#This Row],[信用卡交易金額'[新臺幣']]]/1000</f>
        <v>138584.26300000001</v>
      </c>
      <c r="L7539" s="14">
        <f>表格1[[#This Row],[信用卡交易金額'[新臺幣']]]/1000000</f>
        <v>138.58426299999999</v>
      </c>
      <c r="M7539" s="14" t="str" cm="1">
        <f t="array" ref="M7539">_xlfn.TEXTJOIN("", TRUE, _xlfn.XLOOKUP(TRUE, VALUE(表格1[[#This Row],[年月]]) &lt;= VALUE($R$8:$R$12), $Q$8:$Q$12)) &amp; "年度"</f>
        <v>2025年度</v>
      </c>
    </row>
    <row r="7540" spans="1:13" x14ac:dyDescent="0.3">
      <c r="A7540" s="2">
        <v>202408</v>
      </c>
      <c r="B7540" s="19">
        <f>DATE(表格1[[#This Row],[年]],表格1[[#This Row],[月]],1)</f>
        <v>45505</v>
      </c>
      <c r="C7540" s="2" t="str">
        <f>LEFT(表格1[[#This Row],[年月]],4)</f>
        <v>2024</v>
      </c>
      <c r="D7540" s="2" t="str">
        <f>RIGHT(表格1[[#This Row],[年月]],2)</f>
        <v>08</v>
      </c>
      <c r="E7540" s="5" t="s">
        <v>62</v>
      </c>
      <c r="F7540" s="2" t="str">
        <f>VLOOKUP(TEXT(表格1[[#This Row],[地區]],"00000000"),縣市代碼,2,0)</f>
        <v>金門縣</v>
      </c>
      <c r="G7540" s="2" t="s">
        <v>10</v>
      </c>
      <c r="H7540" s="13">
        <v>46187</v>
      </c>
      <c r="I7540" s="14">
        <v>120123029</v>
      </c>
      <c r="J7540" s="14">
        <f>表格1[[#This Row],[信用卡交易筆數]]/1000</f>
        <v>46.186999999999998</v>
      </c>
      <c r="K7540" s="14">
        <f>表格1[[#This Row],[信用卡交易金額'[新臺幣']]]/1000</f>
        <v>120123.02899999999</v>
      </c>
      <c r="L7540" s="14">
        <f>表格1[[#This Row],[信用卡交易金額'[新臺幣']]]/1000000</f>
        <v>120.123029</v>
      </c>
      <c r="M7540" s="14" t="str" cm="1">
        <f t="array" ref="M7540">_xlfn.TEXTJOIN("", TRUE, _xlfn.XLOOKUP(TRUE, VALUE(表格1[[#This Row],[年月]]) &lt;= VALUE($R$8:$R$12), $Q$8:$Q$12)) &amp; "年度"</f>
        <v>2025年度</v>
      </c>
    </row>
    <row r="7541" spans="1:13" x14ac:dyDescent="0.3">
      <c r="A7541" s="2">
        <v>202408</v>
      </c>
      <c r="B7541" s="19">
        <f>DATE(表格1[[#This Row],[年]],表格1[[#This Row],[月]],1)</f>
        <v>45505</v>
      </c>
      <c r="C7541" s="2" t="str">
        <f>LEFT(表格1[[#This Row],[年月]],4)</f>
        <v>2024</v>
      </c>
      <c r="D7541" s="2" t="str">
        <f>RIGHT(表格1[[#This Row],[年月]],2)</f>
        <v>08</v>
      </c>
      <c r="E7541" s="5">
        <v>9007000</v>
      </c>
      <c r="F7541" s="2" t="str">
        <f>VLOOKUP(TEXT(表格1[[#This Row],[地區]],"00000000"),縣市代碼,2,0)</f>
        <v>連江縣</v>
      </c>
      <c r="G7541" s="2" t="s">
        <v>4</v>
      </c>
      <c r="H7541" s="13">
        <v>38384</v>
      </c>
      <c r="I7541" s="14">
        <v>17964826</v>
      </c>
      <c r="J7541" s="14">
        <f>表格1[[#This Row],[信用卡交易筆數]]/1000</f>
        <v>38.384</v>
      </c>
      <c r="K7541" s="14">
        <f>表格1[[#This Row],[信用卡交易金額'[新臺幣']]]/1000</f>
        <v>17964.826000000001</v>
      </c>
      <c r="L7541" s="14">
        <f>表格1[[#This Row],[信用卡交易金額'[新臺幣']]]/1000000</f>
        <v>17.964825999999999</v>
      </c>
      <c r="M7541" s="14" t="str" cm="1">
        <f t="array" ref="M7541">_xlfn.TEXTJOIN("", TRUE, _xlfn.XLOOKUP(TRUE, VALUE(表格1[[#This Row],[年月]]) &lt;= VALUE($R$8:$R$12), $Q$8:$Q$12)) &amp; "年度"</f>
        <v>2025年度</v>
      </c>
    </row>
    <row r="7542" spans="1:13" x14ac:dyDescent="0.3">
      <c r="A7542" s="2">
        <v>202408</v>
      </c>
      <c r="B7542" s="19">
        <f>DATE(表格1[[#This Row],[年]],表格1[[#This Row],[月]],1)</f>
        <v>45505</v>
      </c>
      <c r="C7542" s="2" t="str">
        <f>LEFT(表格1[[#This Row],[年月]],4)</f>
        <v>2024</v>
      </c>
      <c r="D7542" s="2" t="str">
        <f>RIGHT(表格1[[#This Row],[年月]],2)</f>
        <v>08</v>
      </c>
      <c r="E7542" s="5">
        <v>9007000</v>
      </c>
      <c r="F7542" s="2" t="str">
        <f>VLOOKUP(TEXT(表格1[[#This Row],[地區]],"00000000"),縣市代碼,2,0)</f>
        <v>連江縣</v>
      </c>
      <c r="G7542" s="2" t="s">
        <v>5</v>
      </c>
      <c r="H7542" s="13">
        <v>1603</v>
      </c>
      <c r="I7542" s="14">
        <v>3961146</v>
      </c>
      <c r="J7542" s="14">
        <f>表格1[[#This Row],[信用卡交易筆數]]/1000</f>
        <v>1.603</v>
      </c>
      <c r="K7542" s="14">
        <f>表格1[[#This Row],[信用卡交易金額'[新臺幣']]]/1000</f>
        <v>3961.1460000000002</v>
      </c>
      <c r="L7542" s="14">
        <f>表格1[[#This Row],[信用卡交易金額'[新臺幣']]]/1000000</f>
        <v>3.9611459999999998</v>
      </c>
      <c r="M7542" s="14" t="str" cm="1">
        <f t="array" ref="M7542">_xlfn.TEXTJOIN("", TRUE, _xlfn.XLOOKUP(TRUE, VALUE(表格1[[#This Row],[年月]]) &lt;= VALUE($R$8:$R$12), $Q$8:$Q$12)) &amp; "年度"</f>
        <v>2025年度</v>
      </c>
    </row>
    <row r="7543" spans="1:13" x14ac:dyDescent="0.3">
      <c r="A7543" s="2">
        <v>202408</v>
      </c>
      <c r="B7543" s="19">
        <f>DATE(表格1[[#This Row],[年]],表格1[[#This Row],[月]],1)</f>
        <v>45505</v>
      </c>
      <c r="C7543" s="2" t="str">
        <f>LEFT(表格1[[#This Row],[年月]],4)</f>
        <v>2024</v>
      </c>
      <c r="D7543" s="2" t="str">
        <f>RIGHT(表格1[[#This Row],[年月]],2)</f>
        <v>08</v>
      </c>
      <c r="E7543" s="5">
        <v>9007000</v>
      </c>
      <c r="F7543" s="2" t="str">
        <f>VLOOKUP(TEXT(表格1[[#This Row],[地區]],"00000000"),縣市代碼,2,0)</f>
        <v>連江縣</v>
      </c>
      <c r="G7543" s="2" t="s">
        <v>6</v>
      </c>
      <c r="H7543" s="13">
        <v>2754</v>
      </c>
      <c r="I7543" s="14">
        <v>6739657</v>
      </c>
      <c r="J7543" s="14">
        <f>表格1[[#This Row],[信用卡交易筆數]]/1000</f>
        <v>2.754</v>
      </c>
      <c r="K7543" s="14">
        <f>表格1[[#This Row],[信用卡交易金額'[新臺幣']]]/1000</f>
        <v>6739.6570000000002</v>
      </c>
      <c r="L7543" s="14">
        <f>表格1[[#This Row],[信用卡交易金額'[新臺幣']]]/1000000</f>
        <v>6.7396570000000002</v>
      </c>
      <c r="M7543" s="14" t="str" cm="1">
        <f t="array" ref="M7543">_xlfn.TEXTJOIN("", TRUE, _xlfn.XLOOKUP(TRUE, VALUE(表格1[[#This Row],[年月]]) &lt;= VALUE($R$8:$R$12), $Q$8:$Q$12)) &amp; "年度"</f>
        <v>2025年度</v>
      </c>
    </row>
    <row r="7544" spans="1:13" x14ac:dyDescent="0.3">
      <c r="A7544" s="2">
        <v>202408</v>
      </c>
      <c r="B7544" s="19">
        <f>DATE(表格1[[#This Row],[年]],表格1[[#This Row],[月]],1)</f>
        <v>45505</v>
      </c>
      <c r="C7544" s="2" t="str">
        <f>LEFT(表格1[[#This Row],[年月]],4)</f>
        <v>2024</v>
      </c>
      <c r="D7544" s="2" t="str">
        <f>RIGHT(表格1[[#This Row],[年月]],2)</f>
        <v>08</v>
      </c>
      <c r="E7544" s="5">
        <v>9007000</v>
      </c>
      <c r="F7544" s="2" t="str">
        <f>VLOOKUP(TEXT(表格1[[#This Row],[地區]],"00000000"),縣市代碼,2,0)</f>
        <v>連江縣</v>
      </c>
      <c r="G7544" s="2" t="s">
        <v>7</v>
      </c>
      <c r="H7544" s="13">
        <v>15933</v>
      </c>
      <c r="I7544" s="14">
        <v>16063632</v>
      </c>
      <c r="J7544" s="14">
        <f>表格1[[#This Row],[信用卡交易筆數]]/1000</f>
        <v>15.933</v>
      </c>
      <c r="K7544" s="14">
        <f>表格1[[#This Row],[信用卡交易金額'[新臺幣']]]/1000</f>
        <v>16063.632</v>
      </c>
      <c r="L7544" s="14">
        <f>表格1[[#This Row],[信用卡交易金額'[新臺幣']]]/1000000</f>
        <v>16.063631999999998</v>
      </c>
      <c r="M7544" s="14" t="str" cm="1">
        <f t="array" ref="M7544">_xlfn.TEXTJOIN("", TRUE, _xlfn.XLOOKUP(TRUE, VALUE(表格1[[#This Row],[年月]]) &lt;= VALUE($R$8:$R$12), $Q$8:$Q$12)) &amp; "年度"</f>
        <v>2025年度</v>
      </c>
    </row>
    <row r="7545" spans="1:13" x14ac:dyDescent="0.3">
      <c r="A7545" s="2">
        <v>202408</v>
      </c>
      <c r="B7545" s="19">
        <f>DATE(表格1[[#This Row],[年]],表格1[[#This Row],[月]],1)</f>
        <v>45505</v>
      </c>
      <c r="C7545" s="2" t="str">
        <f>LEFT(表格1[[#This Row],[年月]],4)</f>
        <v>2024</v>
      </c>
      <c r="D7545" s="2" t="str">
        <f>RIGHT(表格1[[#This Row],[年月]],2)</f>
        <v>08</v>
      </c>
      <c r="E7545" s="5">
        <v>9007000</v>
      </c>
      <c r="F7545" s="2" t="str">
        <f>VLOOKUP(TEXT(表格1[[#This Row],[地區]],"00000000"),縣市代碼,2,0)</f>
        <v>連江縣</v>
      </c>
      <c r="G7545" s="2" t="s">
        <v>8</v>
      </c>
      <c r="H7545" s="13">
        <v>11523</v>
      </c>
      <c r="I7545" s="14">
        <v>18319415</v>
      </c>
      <c r="J7545" s="14">
        <f>表格1[[#This Row],[信用卡交易筆數]]/1000</f>
        <v>11.523</v>
      </c>
      <c r="K7545" s="14">
        <f>表格1[[#This Row],[信用卡交易金額'[新臺幣']]]/1000</f>
        <v>18319.415000000001</v>
      </c>
      <c r="L7545" s="14">
        <f>表格1[[#This Row],[信用卡交易金額'[新臺幣']]]/1000000</f>
        <v>18.319414999999999</v>
      </c>
      <c r="M7545" s="14" t="str" cm="1">
        <f t="array" ref="M7545">_xlfn.TEXTJOIN("", TRUE, _xlfn.XLOOKUP(TRUE, VALUE(表格1[[#This Row],[年月]]) &lt;= VALUE($R$8:$R$12), $Q$8:$Q$12)) &amp; "年度"</f>
        <v>2025年度</v>
      </c>
    </row>
    <row r="7546" spans="1:13" x14ac:dyDescent="0.3">
      <c r="A7546" s="2">
        <v>202408</v>
      </c>
      <c r="B7546" s="19">
        <f>DATE(表格1[[#This Row],[年]],表格1[[#This Row],[月]],1)</f>
        <v>45505</v>
      </c>
      <c r="C7546" s="2" t="str">
        <f>LEFT(表格1[[#This Row],[年月]],4)</f>
        <v>2024</v>
      </c>
      <c r="D7546" s="2" t="str">
        <f>RIGHT(表格1[[#This Row],[年月]],2)</f>
        <v>08</v>
      </c>
      <c r="E7546" s="5">
        <v>9007000</v>
      </c>
      <c r="F7546" s="2" t="str">
        <f>VLOOKUP(TEXT(表格1[[#This Row],[地區]],"00000000"),縣市代碼,2,0)</f>
        <v>連江縣</v>
      </c>
      <c r="G7546" s="2" t="s">
        <v>9</v>
      </c>
      <c r="H7546" s="13">
        <v>21556</v>
      </c>
      <c r="I7546" s="14">
        <v>23336106</v>
      </c>
      <c r="J7546" s="14">
        <f>表格1[[#This Row],[信用卡交易筆數]]/1000</f>
        <v>21.556000000000001</v>
      </c>
      <c r="K7546" s="14">
        <f>表格1[[#This Row],[信用卡交易金額'[新臺幣']]]/1000</f>
        <v>23336.106</v>
      </c>
      <c r="L7546" s="14">
        <f>表格1[[#This Row],[信用卡交易金額'[新臺幣']]]/1000000</f>
        <v>23.336106000000001</v>
      </c>
      <c r="M7546" s="14" t="str" cm="1">
        <f t="array" ref="M7546">_xlfn.TEXTJOIN("", TRUE, _xlfn.XLOOKUP(TRUE, VALUE(表格1[[#This Row],[年月]]) &lt;= VALUE($R$8:$R$12), $Q$8:$Q$12)) &amp; "年度"</f>
        <v>2025年度</v>
      </c>
    </row>
    <row r="7547" spans="1:13" x14ac:dyDescent="0.3">
      <c r="A7547" s="2">
        <v>202408</v>
      </c>
      <c r="B7547" s="19">
        <f>DATE(表格1[[#This Row],[年]],表格1[[#This Row],[月]],1)</f>
        <v>45505</v>
      </c>
      <c r="C7547" s="2" t="str">
        <f>LEFT(表格1[[#This Row],[年月]],4)</f>
        <v>2024</v>
      </c>
      <c r="D7547" s="2" t="str">
        <f>RIGHT(表格1[[#This Row],[年月]],2)</f>
        <v>08</v>
      </c>
      <c r="E7547" s="5">
        <v>9007000</v>
      </c>
      <c r="F7547" s="2" t="str">
        <f>VLOOKUP(TEXT(表格1[[#This Row],[地區]],"00000000"),縣市代碼,2,0)</f>
        <v>連江縣</v>
      </c>
      <c r="G7547" s="2" t="s">
        <v>10</v>
      </c>
      <c r="H7547" s="13">
        <v>8295</v>
      </c>
      <c r="I7547" s="14">
        <v>22539815</v>
      </c>
      <c r="J7547" s="14">
        <f>表格1[[#This Row],[信用卡交易筆數]]/1000</f>
        <v>8.2949999999999999</v>
      </c>
      <c r="K7547" s="14">
        <f>表格1[[#This Row],[信用卡交易金額'[新臺幣']]]/1000</f>
        <v>22539.814999999999</v>
      </c>
      <c r="L7547" s="14">
        <f>表格1[[#This Row],[信用卡交易金額'[新臺幣']]]/1000000</f>
        <v>22.539815000000001</v>
      </c>
      <c r="M7547" s="14" t="str" cm="1">
        <f t="array" ref="M7547">_xlfn.TEXTJOIN("", TRUE, _xlfn.XLOOKUP(TRUE, VALUE(表格1[[#This Row],[年月]]) &lt;= VALUE($R$8:$R$12), $Q$8:$Q$12)) &amp; "年度"</f>
        <v>2025年度</v>
      </c>
    </row>
    <row r="7548" spans="1:13" x14ac:dyDescent="0.3">
      <c r="A7548" s="2">
        <v>202409</v>
      </c>
      <c r="B7548" s="19">
        <f>DATE(表格1[[#This Row],[年]],表格1[[#This Row],[月]],1)</f>
        <v>45536</v>
      </c>
      <c r="C7548" s="2" t="str">
        <f>LEFT(表格1[[#This Row],[年月]],4)</f>
        <v>2024</v>
      </c>
      <c r="D7548" s="2" t="str">
        <f>RIGHT(表格1[[#This Row],[年月]],2)</f>
        <v>09</v>
      </c>
      <c r="E7548" s="5">
        <v>63000000</v>
      </c>
      <c r="F7548" s="2" t="str">
        <f>VLOOKUP(TEXT(表格1[[#This Row],[地區]],"00000000"),縣市代碼,2,0)</f>
        <v>臺北市</v>
      </c>
      <c r="G7548" s="2" t="s">
        <v>4</v>
      </c>
      <c r="H7548" s="13">
        <v>14750452</v>
      </c>
      <c r="I7548" s="14">
        <v>8506828706</v>
      </c>
      <c r="J7548" s="14">
        <f>表格1[[#This Row],[信用卡交易筆數]]/1000</f>
        <v>14750.451999999999</v>
      </c>
      <c r="K7548" s="14">
        <f>表格1[[#This Row],[信用卡交易金額'[新臺幣']]]/1000</f>
        <v>8506828.7060000002</v>
      </c>
      <c r="L7548" s="14">
        <f>表格1[[#This Row],[信用卡交易金額'[新臺幣']]]/1000000</f>
        <v>8506.8287060000002</v>
      </c>
      <c r="M7548" s="14" t="str" cm="1">
        <f t="array" ref="M7548">_xlfn.TEXTJOIN("", TRUE, _xlfn.XLOOKUP(TRUE, VALUE(表格1[[#This Row],[年月]]) &lt;= VALUE($R$8:$R$12), $Q$8:$Q$12)) &amp; "年度"</f>
        <v>2025年度</v>
      </c>
    </row>
    <row r="7549" spans="1:13" x14ac:dyDescent="0.3">
      <c r="A7549" s="2">
        <v>202409</v>
      </c>
      <c r="B7549" s="19">
        <f>DATE(表格1[[#This Row],[年]],表格1[[#This Row],[月]],1)</f>
        <v>45536</v>
      </c>
      <c r="C7549" s="2" t="str">
        <f>LEFT(表格1[[#This Row],[年月]],4)</f>
        <v>2024</v>
      </c>
      <c r="D7549" s="2" t="str">
        <f>RIGHT(表格1[[#This Row],[年月]],2)</f>
        <v>09</v>
      </c>
      <c r="E7549" s="5">
        <v>63000000</v>
      </c>
      <c r="F7549" s="2" t="str">
        <f>VLOOKUP(TEXT(表格1[[#This Row],[地區]],"00000000"),縣市代碼,2,0)</f>
        <v>臺北市</v>
      </c>
      <c r="G7549" s="2" t="s">
        <v>5</v>
      </c>
      <c r="H7549" s="13">
        <v>681176</v>
      </c>
      <c r="I7549" s="14">
        <v>2805421087</v>
      </c>
      <c r="J7549" s="14">
        <f>表格1[[#This Row],[信用卡交易筆數]]/1000</f>
        <v>681.17600000000004</v>
      </c>
      <c r="K7549" s="14">
        <f>表格1[[#This Row],[信用卡交易金額'[新臺幣']]]/1000</f>
        <v>2805421.0869999998</v>
      </c>
      <c r="L7549" s="14">
        <f>表格1[[#This Row],[信用卡交易金額'[新臺幣']]]/1000000</f>
        <v>2805.4210870000002</v>
      </c>
      <c r="M7549" s="14" t="str" cm="1">
        <f t="array" ref="M7549">_xlfn.TEXTJOIN("", TRUE, _xlfn.XLOOKUP(TRUE, VALUE(表格1[[#This Row],[年月]]) &lt;= VALUE($R$8:$R$12), $Q$8:$Q$12)) &amp; "年度"</f>
        <v>2025年度</v>
      </c>
    </row>
    <row r="7550" spans="1:13" x14ac:dyDescent="0.3">
      <c r="A7550" s="2">
        <v>202409</v>
      </c>
      <c r="B7550" s="19">
        <f>DATE(表格1[[#This Row],[年]],表格1[[#This Row],[月]],1)</f>
        <v>45536</v>
      </c>
      <c r="C7550" s="2" t="str">
        <f>LEFT(表格1[[#This Row],[年月]],4)</f>
        <v>2024</v>
      </c>
      <c r="D7550" s="2" t="str">
        <f>RIGHT(表格1[[#This Row],[年月]],2)</f>
        <v>09</v>
      </c>
      <c r="E7550" s="5">
        <v>63000000</v>
      </c>
      <c r="F7550" s="2" t="str">
        <f>VLOOKUP(TEXT(表格1[[#This Row],[地區]],"00000000"),縣市代碼,2,0)</f>
        <v>臺北市</v>
      </c>
      <c r="G7550" s="2" t="s">
        <v>6</v>
      </c>
      <c r="H7550" s="13">
        <v>964259</v>
      </c>
      <c r="I7550" s="14">
        <v>4423916287</v>
      </c>
      <c r="J7550" s="14">
        <f>表格1[[#This Row],[信用卡交易筆數]]/1000</f>
        <v>964.25900000000001</v>
      </c>
      <c r="K7550" s="14">
        <f>表格1[[#This Row],[信用卡交易金額'[新臺幣']]]/1000</f>
        <v>4423916.2869999995</v>
      </c>
      <c r="L7550" s="14">
        <f>表格1[[#This Row],[信用卡交易金額'[新臺幣']]]/1000000</f>
        <v>4423.916287</v>
      </c>
      <c r="M7550" s="14" t="str" cm="1">
        <f t="array" ref="M7550">_xlfn.TEXTJOIN("", TRUE, _xlfn.XLOOKUP(TRUE, VALUE(表格1[[#This Row],[年月]]) &lt;= VALUE($R$8:$R$12), $Q$8:$Q$12)) &amp; "年度"</f>
        <v>2025年度</v>
      </c>
    </row>
    <row r="7551" spans="1:13" x14ac:dyDescent="0.3">
      <c r="A7551" s="2">
        <v>202409</v>
      </c>
      <c r="B7551" s="19">
        <f>DATE(表格1[[#This Row],[年]],表格1[[#This Row],[月]],1)</f>
        <v>45536</v>
      </c>
      <c r="C7551" s="2" t="str">
        <f>LEFT(表格1[[#This Row],[年月]],4)</f>
        <v>2024</v>
      </c>
      <c r="D7551" s="2" t="str">
        <f>RIGHT(表格1[[#This Row],[年月]],2)</f>
        <v>09</v>
      </c>
      <c r="E7551" s="5">
        <v>63000000</v>
      </c>
      <c r="F7551" s="2" t="str">
        <f>VLOOKUP(TEXT(表格1[[#This Row],[地區]],"00000000"),縣市代碼,2,0)</f>
        <v>臺北市</v>
      </c>
      <c r="G7551" s="2" t="s">
        <v>7</v>
      </c>
      <c r="H7551" s="13">
        <v>5700246</v>
      </c>
      <c r="I7551" s="14">
        <v>5922972911</v>
      </c>
      <c r="J7551" s="14">
        <f>表格1[[#This Row],[信用卡交易筆數]]/1000</f>
        <v>5700.2460000000001</v>
      </c>
      <c r="K7551" s="14">
        <f>表格1[[#This Row],[信用卡交易金額'[新臺幣']]]/1000</f>
        <v>5922972.9110000003</v>
      </c>
      <c r="L7551" s="14">
        <f>表格1[[#This Row],[信用卡交易金額'[新臺幣']]]/1000000</f>
        <v>5922.9729109999998</v>
      </c>
      <c r="M7551" s="14" t="str" cm="1">
        <f t="array" ref="M7551">_xlfn.TEXTJOIN("", TRUE, _xlfn.XLOOKUP(TRUE, VALUE(表格1[[#This Row],[年月]]) &lt;= VALUE($R$8:$R$12), $Q$8:$Q$12)) &amp; "年度"</f>
        <v>2025年度</v>
      </c>
    </row>
    <row r="7552" spans="1:13" x14ac:dyDescent="0.3">
      <c r="A7552" s="2">
        <v>202409</v>
      </c>
      <c r="B7552" s="19">
        <f>DATE(表格1[[#This Row],[年]],表格1[[#This Row],[月]],1)</f>
        <v>45536</v>
      </c>
      <c r="C7552" s="2" t="str">
        <f>LEFT(表格1[[#This Row],[年月]],4)</f>
        <v>2024</v>
      </c>
      <c r="D7552" s="2" t="str">
        <f>RIGHT(表格1[[#This Row],[年月]],2)</f>
        <v>09</v>
      </c>
      <c r="E7552" s="5">
        <v>63000000</v>
      </c>
      <c r="F7552" s="2" t="str">
        <f>VLOOKUP(TEXT(表格1[[#This Row],[地區]],"00000000"),縣市代碼,2,0)</f>
        <v>臺北市</v>
      </c>
      <c r="G7552" s="2" t="s">
        <v>8</v>
      </c>
      <c r="H7552" s="13">
        <v>4515632</v>
      </c>
      <c r="I7552" s="14">
        <v>13779128937</v>
      </c>
      <c r="J7552" s="14">
        <f>表格1[[#This Row],[信用卡交易筆數]]/1000</f>
        <v>4515.6319999999996</v>
      </c>
      <c r="K7552" s="14">
        <f>表格1[[#This Row],[信用卡交易金額'[新臺幣']]]/1000</f>
        <v>13779128.937000001</v>
      </c>
      <c r="L7552" s="14">
        <f>表格1[[#This Row],[信用卡交易金額'[新臺幣']]]/1000000</f>
        <v>13779.128936999999</v>
      </c>
      <c r="M7552" s="14" t="str" cm="1">
        <f t="array" ref="M7552">_xlfn.TEXTJOIN("", TRUE, _xlfn.XLOOKUP(TRUE, VALUE(表格1[[#This Row],[年月]]) &lt;= VALUE($R$8:$R$12), $Q$8:$Q$12)) &amp; "年度"</f>
        <v>2025年度</v>
      </c>
    </row>
    <row r="7553" spans="1:13" x14ac:dyDescent="0.3">
      <c r="A7553" s="2">
        <v>202409</v>
      </c>
      <c r="B7553" s="19">
        <f>DATE(表格1[[#This Row],[年]],表格1[[#This Row],[月]],1)</f>
        <v>45536</v>
      </c>
      <c r="C7553" s="2" t="str">
        <f>LEFT(表格1[[#This Row],[年月]],4)</f>
        <v>2024</v>
      </c>
      <c r="D7553" s="2" t="str">
        <f>RIGHT(表格1[[#This Row],[年月]],2)</f>
        <v>09</v>
      </c>
      <c r="E7553" s="5">
        <v>63000000</v>
      </c>
      <c r="F7553" s="2" t="str">
        <f>VLOOKUP(TEXT(表格1[[#This Row],[地區]],"00000000"),縣市代碼,2,0)</f>
        <v>臺北市</v>
      </c>
      <c r="G7553" s="2" t="s">
        <v>9</v>
      </c>
      <c r="H7553" s="13">
        <v>10083712</v>
      </c>
      <c r="I7553" s="14">
        <v>14597283305</v>
      </c>
      <c r="J7553" s="14">
        <f>表格1[[#This Row],[信用卡交易筆數]]/1000</f>
        <v>10083.712</v>
      </c>
      <c r="K7553" s="14">
        <f>表格1[[#This Row],[信用卡交易金額'[新臺幣']]]/1000</f>
        <v>14597283.305</v>
      </c>
      <c r="L7553" s="14">
        <f>表格1[[#This Row],[信用卡交易金額'[新臺幣']]]/1000000</f>
        <v>14597.283305000001</v>
      </c>
      <c r="M7553" s="14" t="str" cm="1">
        <f t="array" ref="M7553">_xlfn.TEXTJOIN("", TRUE, _xlfn.XLOOKUP(TRUE, VALUE(表格1[[#This Row],[年月]]) &lt;= VALUE($R$8:$R$12), $Q$8:$Q$12)) &amp; "年度"</f>
        <v>2025年度</v>
      </c>
    </row>
    <row r="7554" spans="1:13" x14ac:dyDescent="0.3">
      <c r="A7554" s="2">
        <v>202409</v>
      </c>
      <c r="B7554" s="19">
        <f>DATE(表格1[[#This Row],[年]],表格1[[#This Row],[月]],1)</f>
        <v>45536</v>
      </c>
      <c r="C7554" s="2" t="str">
        <f>LEFT(表格1[[#This Row],[年月]],4)</f>
        <v>2024</v>
      </c>
      <c r="D7554" s="2" t="str">
        <f>RIGHT(表格1[[#This Row],[年月]],2)</f>
        <v>09</v>
      </c>
      <c r="E7554" s="5">
        <v>63000000</v>
      </c>
      <c r="F7554" s="2" t="str">
        <f>VLOOKUP(TEXT(表格1[[#This Row],[地區]],"00000000"),縣市代碼,2,0)</f>
        <v>臺北市</v>
      </c>
      <c r="G7554" s="2" t="s">
        <v>10</v>
      </c>
      <c r="H7554" s="13">
        <v>4420093</v>
      </c>
      <c r="I7554" s="14">
        <v>16847566737</v>
      </c>
      <c r="J7554" s="14">
        <f>表格1[[#This Row],[信用卡交易筆數]]/1000</f>
        <v>4420.0929999999998</v>
      </c>
      <c r="K7554" s="14">
        <f>表格1[[#This Row],[信用卡交易金額'[新臺幣']]]/1000</f>
        <v>16847566.737</v>
      </c>
      <c r="L7554" s="14">
        <f>表格1[[#This Row],[信用卡交易金額'[新臺幣']]]/1000000</f>
        <v>16847.566737000001</v>
      </c>
      <c r="M7554" s="14" t="str" cm="1">
        <f t="array" ref="M7554">_xlfn.TEXTJOIN("", TRUE, _xlfn.XLOOKUP(TRUE, VALUE(表格1[[#This Row],[年月]]) &lt;= VALUE($R$8:$R$12), $Q$8:$Q$12)) &amp; "年度"</f>
        <v>2025年度</v>
      </c>
    </row>
    <row r="7555" spans="1:13" x14ac:dyDescent="0.3">
      <c r="A7555" s="2">
        <v>202409</v>
      </c>
      <c r="B7555" s="19">
        <f>DATE(表格1[[#This Row],[年]],表格1[[#This Row],[月]],1)</f>
        <v>45536</v>
      </c>
      <c r="C7555" s="2" t="str">
        <f>LEFT(表格1[[#This Row],[年月]],4)</f>
        <v>2024</v>
      </c>
      <c r="D7555" s="2" t="str">
        <f>RIGHT(表格1[[#This Row],[年月]],2)</f>
        <v>09</v>
      </c>
      <c r="E7555" s="5">
        <v>65000000</v>
      </c>
      <c r="F7555" s="2" t="str">
        <f>VLOOKUP(TEXT(表格1[[#This Row],[地區]],"00000000"),縣市代碼,2,0)</f>
        <v>新北市</v>
      </c>
      <c r="G7555" s="2" t="s">
        <v>4</v>
      </c>
      <c r="H7555" s="13">
        <v>17272670</v>
      </c>
      <c r="I7555" s="14">
        <v>8252724260</v>
      </c>
      <c r="J7555" s="14">
        <f>表格1[[#This Row],[信用卡交易筆數]]/1000</f>
        <v>17272.669999999998</v>
      </c>
      <c r="K7555" s="14">
        <f>表格1[[#This Row],[信用卡交易金額'[新臺幣']]]/1000</f>
        <v>8252724.2599999998</v>
      </c>
      <c r="L7555" s="14">
        <f>表格1[[#This Row],[信用卡交易金額'[新臺幣']]]/1000000</f>
        <v>8252.7242600000009</v>
      </c>
      <c r="M7555" s="14" t="str" cm="1">
        <f t="array" ref="M7555">_xlfn.TEXTJOIN("", TRUE, _xlfn.XLOOKUP(TRUE, VALUE(表格1[[#This Row],[年月]]) &lt;= VALUE($R$8:$R$12), $Q$8:$Q$12)) &amp; "年度"</f>
        <v>2025年度</v>
      </c>
    </row>
    <row r="7556" spans="1:13" x14ac:dyDescent="0.3">
      <c r="A7556" s="2">
        <v>202409</v>
      </c>
      <c r="B7556" s="19">
        <f>DATE(表格1[[#This Row],[年]],表格1[[#This Row],[月]],1)</f>
        <v>45536</v>
      </c>
      <c r="C7556" s="2" t="str">
        <f>LEFT(表格1[[#This Row],[年月]],4)</f>
        <v>2024</v>
      </c>
      <c r="D7556" s="2" t="str">
        <f>RIGHT(表格1[[#This Row],[年月]],2)</f>
        <v>09</v>
      </c>
      <c r="E7556" s="5">
        <v>65000000</v>
      </c>
      <c r="F7556" s="2" t="str">
        <f>VLOOKUP(TEXT(表格1[[#This Row],[地區]],"00000000"),縣市代碼,2,0)</f>
        <v>新北市</v>
      </c>
      <c r="G7556" s="2" t="s">
        <v>5</v>
      </c>
      <c r="H7556" s="13">
        <v>907056</v>
      </c>
      <c r="I7556" s="14">
        <v>2453297771</v>
      </c>
      <c r="J7556" s="14">
        <f>表格1[[#This Row],[信用卡交易筆數]]/1000</f>
        <v>907.05600000000004</v>
      </c>
      <c r="K7556" s="14">
        <f>表格1[[#This Row],[信用卡交易金額'[新臺幣']]]/1000</f>
        <v>2453297.7710000002</v>
      </c>
      <c r="L7556" s="14">
        <f>表格1[[#This Row],[信用卡交易金額'[新臺幣']]]/1000000</f>
        <v>2453.297771</v>
      </c>
      <c r="M7556" s="14" t="str" cm="1">
        <f t="array" ref="M7556">_xlfn.TEXTJOIN("", TRUE, _xlfn.XLOOKUP(TRUE, VALUE(表格1[[#This Row],[年月]]) &lt;= VALUE($R$8:$R$12), $Q$8:$Q$12)) &amp; "年度"</f>
        <v>2025年度</v>
      </c>
    </row>
    <row r="7557" spans="1:13" x14ac:dyDescent="0.3">
      <c r="A7557" s="2">
        <v>202409</v>
      </c>
      <c r="B7557" s="19">
        <f>DATE(表格1[[#This Row],[年]],表格1[[#This Row],[月]],1)</f>
        <v>45536</v>
      </c>
      <c r="C7557" s="2" t="str">
        <f>LEFT(表格1[[#This Row],[年月]],4)</f>
        <v>2024</v>
      </c>
      <c r="D7557" s="2" t="str">
        <f>RIGHT(表格1[[#This Row],[年月]],2)</f>
        <v>09</v>
      </c>
      <c r="E7557" s="5">
        <v>65000000</v>
      </c>
      <c r="F7557" s="2" t="str">
        <f>VLOOKUP(TEXT(表格1[[#This Row],[地區]],"00000000"),縣市代碼,2,0)</f>
        <v>新北市</v>
      </c>
      <c r="G7557" s="2" t="s">
        <v>6</v>
      </c>
      <c r="H7557" s="13">
        <v>1297832</v>
      </c>
      <c r="I7557" s="14">
        <v>4090622712</v>
      </c>
      <c r="J7557" s="14">
        <f>表格1[[#This Row],[信用卡交易筆數]]/1000</f>
        <v>1297.8320000000001</v>
      </c>
      <c r="K7557" s="14">
        <f>表格1[[#This Row],[信用卡交易金額'[新臺幣']]]/1000</f>
        <v>4090622.7119999998</v>
      </c>
      <c r="L7557" s="14">
        <f>表格1[[#This Row],[信用卡交易金額'[新臺幣']]]/1000000</f>
        <v>4090.6227119999999</v>
      </c>
      <c r="M7557" s="14" t="str" cm="1">
        <f t="array" ref="M7557">_xlfn.TEXTJOIN("", TRUE, _xlfn.XLOOKUP(TRUE, VALUE(表格1[[#This Row],[年月]]) &lt;= VALUE($R$8:$R$12), $Q$8:$Q$12)) &amp; "年度"</f>
        <v>2025年度</v>
      </c>
    </row>
    <row r="7558" spans="1:13" x14ac:dyDescent="0.3">
      <c r="A7558" s="2">
        <v>202409</v>
      </c>
      <c r="B7558" s="19">
        <f>DATE(表格1[[#This Row],[年]],表格1[[#This Row],[月]],1)</f>
        <v>45536</v>
      </c>
      <c r="C7558" s="2" t="str">
        <f>LEFT(表格1[[#This Row],[年月]],4)</f>
        <v>2024</v>
      </c>
      <c r="D7558" s="2" t="str">
        <f>RIGHT(表格1[[#This Row],[年月]],2)</f>
        <v>09</v>
      </c>
      <c r="E7558" s="5">
        <v>65000000</v>
      </c>
      <c r="F7558" s="2" t="str">
        <f>VLOOKUP(TEXT(表格1[[#This Row],[地區]],"00000000"),縣市代碼,2,0)</f>
        <v>新北市</v>
      </c>
      <c r="G7558" s="2" t="s">
        <v>7</v>
      </c>
      <c r="H7558" s="13">
        <v>7136164</v>
      </c>
      <c r="I7558" s="14">
        <v>6702109042</v>
      </c>
      <c r="J7558" s="14">
        <f>表格1[[#This Row],[信用卡交易筆數]]/1000</f>
        <v>7136.1639999999998</v>
      </c>
      <c r="K7558" s="14">
        <f>表格1[[#This Row],[信用卡交易金額'[新臺幣']]]/1000</f>
        <v>6702109.0420000004</v>
      </c>
      <c r="L7558" s="14">
        <f>表格1[[#This Row],[信用卡交易金額'[新臺幣']]]/1000000</f>
        <v>6702.109042</v>
      </c>
      <c r="M7558" s="14" t="str" cm="1">
        <f t="array" ref="M7558">_xlfn.TEXTJOIN("", TRUE, _xlfn.XLOOKUP(TRUE, VALUE(表格1[[#This Row],[年月]]) &lt;= VALUE($R$8:$R$12), $Q$8:$Q$12)) &amp; "年度"</f>
        <v>2025年度</v>
      </c>
    </row>
    <row r="7559" spans="1:13" x14ac:dyDescent="0.3">
      <c r="A7559" s="2">
        <v>202409</v>
      </c>
      <c r="B7559" s="19">
        <f>DATE(表格1[[#This Row],[年]],表格1[[#This Row],[月]],1)</f>
        <v>45536</v>
      </c>
      <c r="C7559" s="2" t="str">
        <f>LEFT(表格1[[#This Row],[年月]],4)</f>
        <v>2024</v>
      </c>
      <c r="D7559" s="2" t="str">
        <f>RIGHT(表格1[[#This Row],[年月]],2)</f>
        <v>09</v>
      </c>
      <c r="E7559" s="5">
        <v>65000000</v>
      </c>
      <c r="F7559" s="2" t="str">
        <f>VLOOKUP(TEXT(表格1[[#This Row],[地區]],"00000000"),縣市代碼,2,0)</f>
        <v>新北市</v>
      </c>
      <c r="G7559" s="2" t="s">
        <v>8</v>
      </c>
      <c r="H7559" s="13">
        <v>5859046</v>
      </c>
      <c r="I7559" s="14">
        <v>14550709022</v>
      </c>
      <c r="J7559" s="14">
        <f>表格1[[#This Row],[信用卡交易筆數]]/1000</f>
        <v>5859.0460000000003</v>
      </c>
      <c r="K7559" s="14">
        <f>表格1[[#This Row],[信用卡交易金額'[新臺幣']]]/1000</f>
        <v>14550709.022</v>
      </c>
      <c r="L7559" s="14">
        <f>表格1[[#This Row],[信用卡交易金額'[新臺幣']]]/1000000</f>
        <v>14550.709021999999</v>
      </c>
      <c r="M7559" s="14" t="str" cm="1">
        <f t="array" ref="M7559">_xlfn.TEXTJOIN("", TRUE, _xlfn.XLOOKUP(TRUE, VALUE(表格1[[#This Row],[年月]]) &lt;= VALUE($R$8:$R$12), $Q$8:$Q$12)) &amp; "年度"</f>
        <v>2025年度</v>
      </c>
    </row>
    <row r="7560" spans="1:13" x14ac:dyDescent="0.3">
      <c r="A7560" s="2">
        <v>202409</v>
      </c>
      <c r="B7560" s="19">
        <f>DATE(表格1[[#This Row],[年]],表格1[[#This Row],[月]],1)</f>
        <v>45536</v>
      </c>
      <c r="C7560" s="2" t="str">
        <f>LEFT(表格1[[#This Row],[年月]],4)</f>
        <v>2024</v>
      </c>
      <c r="D7560" s="2" t="str">
        <f>RIGHT(表格1[[#This Row],[年月]],2)</f>
        <v>09</v>
      </c>
      <c r="E7560" s="5">
        <v>65000000</v>
      </c>
      <c r="F7560" s="2" t="str">
        <f>VLOOKUP(TEXT(表格1[[#This Row],[地區]],"00000000"),縣市代碼,2,0)</f>
        <v>新北市</v>
      </c>
      <c r="G7560" s="2" t="s">
        <v>9</v>
      </c>
      <c r="H7560" s="13">
        <v>13369807</v>
      </c>
      <c r="I7560" s="14">
        <v>16120379550</v>
      </c>
      <c r="J7560" s="14">
        <f>表格1[[#This Row],[信用卡交易筆數]]/1000</f>
        <v>13369.807000000001</v>
      </c>
      <c r="K7560" s="14">
        <f>表格1[[#This Row],[信用卡交易金額'[新臺幣']]]/1000</f>
        <v>16120379.550000001</v>
      </c>
      <c r="L7560" s="14">
        <f>表格1[[#This Row],[信用卡交易金額'[新臺幣']]]/1000000</f>
        <v>16120.37955</v>
      </c>
      <c r="M7560" s="14" t="str" cm="1">
        <f t="array" ref="M7560">_xlfn.TEXTJOIN("", TRUE, _xlfn.XLOOKUP(TRUE, VALUE(表格1[[#This Row],[年月]]) &lt;= VALUE($R$8:$R$12), $Q$8:$Q$12)) &amp; "年度"</f>
        <v>2025年度</v>
      </c>
    </row>
    <row r="7561" spans="1:13" x14ac:dyDescent="0.3">
      <c r="A7561" s="2">
        <v>202409</v>
      </c>
      <c r="B7561" s="19">
        <f>DATE(表格1[[#This Row],[年]],表格1[[#This Row],[月]],1)</f>
        <v>45536</v>
      </c>
      <c r="C7561" s="2" t="str">
        <f>LEFT(表格1[[#This Row],[年月]],4)</f>
        <v>2024</v>
      </c>
      <c r="D7561" s="2" t="str">
        <f>RIGHT(表格1[[#This Row],[年月]],2)</f>
        <v>09</v>
      </c>
      <c r="E7561" s="5">
        <v>65000000</v>
      </c>
      <c r="F7561" s="2" t="str">
        <f>VLOOKUP(TEXT(表格1[[#This Row],[地區]],"00000000"),縣市代碼,2,0)</f>
        <v>新北市</v>
      </c>
      <c r="G7561" s="2" t="s">
        <v>10</v>
      </c>
      <c r="H7561" s="13">
        <v>6170885</v>
      </c>
      <c r="I7561" s="14">
        <v>21257028955</v>
      </c>
      <c r="J7561" s="14">
        <f>表格1[[#This Row],[信用卡交易筆數]]/1000</f>
        <v>6170.8850000000002</v>
      </c>
      <c r="K7561" s="14">
        <f>表格1[[#This Row],[信用卡交易金額'[新臺幣']]]/1000</f>
        <v>21257028.954999998</v>
      </c>
      <c r="L7561" s="14">
        <f>表格1[[#This Row],[信用卡交易金額'[新臺幣']]]/1000000</f>
        <v>21257.028955000002</v>
      </c>
      <c r="M7561" s="14" t="str" cm="1">
        <f t="array" ref="M7561">_xlfn.TEXTJOIN("", TRUE, _xlfn.XLOOKUP(TRUE, VALUE(表格1[[#This Row],[年月]]) &lt;= VALUE($R$8:$R$12), $Q$8:$Q$12)) &amp; "年度"</f>
        <v>2025年度</v>
      </c>
    </row>
    <row r="7562" spans="1:13" x14ac:dyDescent="0.3">
      <c r="A7562" s="2">
        <v>202409</v>
      </c>
      <c r="B7562" s="19">
        <f>DATE(表格1[[#This Row],[年]],表格1[[#This Row],[月]],1)</f>
        <v>45536</v>
      </c>
      <c r="C7562" s="2" t="str">
        <f>LEFT(表格1[[#This Row],[年月]],4)</f>
        <v>2024</v>
      </c>
      <c r="D7562" s="2" t="str">
        <f>RIGHT(表格1[[#This Row],[年月]],2)</f>
        <v>09</v>
      </c>
      <c r="E7562" s="5">
        <v>68000000</v>
      </c>
      <c r="F7562" s="2" t="str">
        <f>VLOOKUP(TEXT(表格1[[#This Row],[地區]],"00000000"),縣市代碼,2,0)</f>
        <v>桃園市</v>
      </c>
      <c r="G7562" s="2" t="s">
        <v>4</v>
      </c>
      <c r="H7562" s="13">
        <v>7946491</v>
      </c>
      <c r="I7562" s="14">
        <v>3669985315</v>
      </c>
      <c r="J7562" s="14">
        <f>表格1[[#This Row],[信用卡交易筆數]]/1000</f>
        <v>7946.491</v>
      </c>
      <c r="K7562" s="14">
        <f>表格1[[#This Row],[信用卡交易金額'[新臺幣']]]/1000</f>
        <v>3669985.3149999999</v>
      </c>
      <c r="L7562" s="14">
        <f>表格1[[#This Row],[信用卡交易金額'[新臺幣']]]/1000000</f>
        <v>3669.9853149999999</v>
      </c>
      <c r="M7562" s="14" t="str" cm="1">
        <f t="array" ref="M7562">_xlfn.TEXTJOIN("", TRUE, _xlfn.XLOOKUP(TRUE, VALUE(表格1[[#This Row],[年月]]) &lt;= VALUE($R$8:$R$12), $Q$8:$Q$12)) &amp; "年度"</f>
        <v>2025年度</v>
      </c>
    </row>
    <row r="7563" spans="1:13" x14ac:dyDescent="0.3">
      <c r="A7563" s="2">
        <v>202409</v>
      </c>
      <c r="B7563" s="19">
        <f>DATE(表格1[[#This Row],[年]],表格1[[#This Row],[月]],1)</f>
        <v>45536</v>
      </c>
      <c r="C7563" s="2" t="str">
        <f>LEFT(表格1[[#This Row],[年月]],4)</f>
        <v>2024</v>
      </c>
      <c r="D7563" s="2" t="str">
        <f>RIGHT(表格1[[#This Row],[年月]],2)</f>
        <v>09</v>
      </c>
      <c r="E7563" s="5">
        <v>68000000</v>
      </c>
      <c r="F7563" s="2" t="str">
        <f>VLOOKUP(TEXT(表格1[[#This Row],[地區]],"00000000"),縣市代碼,2,0)</f>
        <v>桃園市</v>
      </c>
      <c r="G7563" s="2" t="s">
        <v>5</v>
      </c>
      <c r="H7563" s="13">
        <v>408416</v>
      </c>
      <c r="I7563" s="14">
        <v>1092045390</v>
      </c>
      <c r="J7563" s="14">
        <f>表格1[[#This Row],[信用卡交易筆數]]/1000</f>
        <v>408.416</v>
      </c>
      <c r="K7563" s="14">
        <f>表格1[[#This Row],[信用卡交易金額'[新臺幣']]]/1000</f>
        <v>1092045.3899999999</v>
      </c>
      <c r="L7563" s="14">
        <f>表格1[[#This Row],[信用卡交易金額'[新臺幣']]]/1000000</f>
        <v>1092.04539</v>
      </c>
      <c r="M7563" s="14" t="str" cm="1">
        <f t="array" ref="M7563">_xlfn.TEXTJOIN("", TRUE, _xlfn.XLOOKUP(TRUE, VALUE(表格1[[#This Row],[年月]]) &lt;= VALUE($R$8:$R$12), $Q$8:$Q$12)) &amp; "年度"</f>
        <v>2025年度</v>
      </c>
    </row>
    <row r="7564" spans="1:13" x14ac:dyDescent="0.3">
      <c r="A7564" s="2">
        <v>202409</v>
      </c>
      <c r="B7564" s="19">
        <f>DATE(表格1[[#This Row],[年]],表格1[[#This Row],[月]],1)</f>
        <v>45536</v>
      </c>
      <c r="C7564" s="2" t="str">
        <f>LEFT(表格1[[#This Row],[年月]],4)</f>
        <v>2024</v>
      </c>
      <c r="D7564" s="2" t="str">
        <f>RIGHT(表格1[[#This Row],[年月]],2)</f>
        <v>09</v>
      </c>
      <c r="E7564" s="5">
        <v>68000000</v>
      </c>
      <c r="F7564" s="2" t="str">
        <f>VLOOKUP(TEXT(表格1[[#This Row],[地區]],"00000000"),縣市代碼,2,0)</f>
        <v>桃園市</v>
      </c>
      <c r="G7564" s="2" t="s">
        <v>6</v>
      </c>
      <c r="H7564" s="13">
        <v>626791</v>
      </c>
      <c r="I7564" s="14">
        <v>1902824661</v>
      </c>
      <c r="J7564" s="14">
        <f>表格1[[#This Row],[信用卡交易筆數]]/1000</f>
        <v>626.79100000000005</v>
      </c>
      <c r="K7564" s="14">
        <f>表格1[[#This Row],[信用卡交易金額'[新臺幣']]]/1000</f>
        <v>1902824.6610000001</v>
      </c>
      <c r="L7564" s="14">
        <f>表格1[[#This Row],[信用卡交易金額'[新臺幣']]]/1000000</f>
        <v>1902.8246610000001</v>
      </c>
      <c r="M7564" s="14" t="str" cm="1">
        <f t="array" ref="M7564">_xlfn.TEXTJOIN("", TRUE, _xlfn.XLOOKUP(TRUE, VALUE(表格1[[#This Row],[年月]]) &lt;= VALUE($R$8:$R$12), $Q$8:$Q$12)) &amp; "年度"</f>
        <v>2025年度</v>
      </c>
    </row>
    <row r="7565" spans="1:13" x14ac:dyDescent="0.3">
      <c r="A7565" s="2">
        <v>202409</v>
      </c>
      <c r="B7565" s="19">
        <f>DATE(表格1[[#This Row],[年]],表格1[[#This Row],[月]],1)</f>
        <v>45536</v>
      </c>
      <c r="C7565" s="2" t="str">
        <f>LEFT(表格1[[#This Row],[年月]],4)</f>
        <v>2024</v>
      </c>
      <c r="D7565" s="2" t="str">
        <f>RIGHT(表格1[[#This Row],[年月]],2)</f>
        <v>09</v>
      </c>
      <c r="E7565" s="5">
        <v>68000000</v>
      </c>
      <c r="F7565" s="2" t="str">
        <f>VLOOKUP(TEXT(表格1[[#This Row],[地區]],"00000000"),縣市代碼,2,0)</f>
        <v>桃園市</v>
      </c>
      <c r="G7565" s="2" t="s">
        <v>7</v>
      </c>
      <c r="H7565" s="13">
        <v>3631250</v>
      </c>
      <c r="I7565" s="14">
        <v>3813595307</v>
      </c>
      <c r="J7565" s="14">
        <f>表格1[[#This Row],[信用卡交易筆數]]/1000</f>
        <v>3631.25</v>
      </c>
      <c r="K7565" s="14">
        <f>表格1[[#This Row],[信用卡交易金額'[新臺幣']]]/1000</f>
        <v>3813595.307</v>
      </c>
      <c r="L7565" s="14">
        <f>表格1[[#This Row],[信用卡交易金額'[新臺幣']]]/1000000</f>
        <v>3813.595307</v>
      </c>
      <c r="M7565" s="14" t="str" cm="1">
        <f t="array" ref="M7565">_xlfn.TEXTJOIN("", TRUE, _xlfn.XLOOKUP(TRUE, VALUE(表格1[[#This Row],[年月]]) &lt;= VALUE($R$8:$R$12), $Q$8:$Q$12)) &amp; "年度"</f>
        <v>2025年度</v>
      </c>
    </row>
    <row r="7566" spans="1:13" x14ac:dyDescent="0.3">
      <c r="A7566" s="2">
        <v>202409</v>
      </c>
      <c r="B7566" s="19">
        <f>DATE(表格1[[#This Row],[年]],表格1[[#This Row],[月]],1)</f>
        <v>45536</v>
      </c>
      <c r="C7566" s="2" t="str">
        <f>LEFT(表格1[[#This Row],[年月]],4)</f>
        <v>2024</v>
      </c>
      <c r="D7566" s="2" t="str">
        <f>RIGHT(表格1[[#This Row],[年月]],2)</f>
        <v>09</v>
      </c>
      <c r="E7566" s="5">
        <v>68000000</v>
      </c>
      <c r="F7566" s="2" t="str">
        <f>VLOOKUP(TEXT(表格1[[#This Row],[地區]],"00000000"),縣市代碼,2,0)</f>
        <v>桃園市</v>
      </c>
      <c r="G7566" s="2" t="s">
        <v>8</v>
      </c>
      <c r="H7566" s="13">
        <v>2666109</v>
      </c>
      <c r="I7566" s="14">
        <v>6322032146</v>
      </c>
      <c r="J7566" s="14">
        <f>表格1[[#This Row],[信用卡交易筆數]]/1000</f>
        <v>2666.1089999999999</v>
      </c>
      <c r="K7566" s="14">
        <f>表格1[[#This Row],[信用卡交易金額'[新臺幣']]]/1000</f>
        <v>6322032.1459999997</v>
      </c>
      <c r="L7566" s="14">
        <f>表格1[[#This Row],[信用卡交易金額'[新臺幣']]]/1000000</f>
        <v>6322.0321459999996</v>
      </c>
      <c r="M7566" s="14" t="str" cm="1">
        <f t="array" ref="M7566">_xlfn.TEXTJOIN("", TRUE, _xlfn.XLOOKUP(TRUE, VALUE(表格1[[#This Row],[年月]]) &lt;= VALUE($R$8:$R$12), $Q$8:$Q$12)) &amp; "年度"</f>
        <v>2025年度</v>
      </c>
    </row>
    <row r="7567" spans="1:13" x14ac:dyDescent="0.3">
      <c r="A7567" s="2">
        <v>202409</v>
      </c>
      <c r="B7567" s="19">
        <f>DATE(表格1[[#This Row],[年]],表格1[[#This Row],[月]],1)</f>
        <v>45536</v>
      </c>
      <c r="C7567" s="2" t="str">
        <f>LEFT(表格1[[#This Row],[年月]],4)</f>
        <v>2024</v>
      </c>
      <c r="D7567" s="2" t="str">
        <f>RIGHT(表格1[[#This Row],[年月]],2)</f>
        <v>09</v>
      </c>
      <c r="E7567" s="5">
        <v>68000000</v>
      </c>
      <c r="F7567" s="2" t="str">
        <f>VLOOKUP(TEXT(表格1[[#This Row],[地區]],"00000000"),縣市代碼,2,0)</f>
        <v>桃園市</v>
      </c>
      <c r="G7567" s="2" t="s">
        <v>9</v>
      </c>
      <c r="H7567" s="13">
        <v>5935474</v>
      </c>
      <c r="I7567" s="14">
        <v>7947833790</v>
      </c>
      <c r="J7567" s="14">
        <f>表格1[[#This Row],[信用卡交易筆數]]/1000</f>
        <v>5935.4740000000002</v>
      </c>
      <c r="K7567" s="14">
        <f>表格1[[#This Row],[信用卡交易金額'[新臺幣']]]/1000</f>
        <v>7947833.79</v>
      </c>
      <c r="L7567" s="14">
        <f>表格1[[#This Row],[信用卡交易金額'[新臺幣']]]/1000000</f>
        <v>7947.8337899999997</v>
      </c>
      <c r="M7567" s="14" t="str" cm="1">
        <f t="array" ref="M7567">_xlfn.TEXTJOIN("", TRUE, _xlfn.XLOOKUP(TRUE, VALUE(表格1[[#This Row],[年月]]) &lt;= VALUE($R$8:$R$12), $Q$8:$Q$12)) &amp; "年度"</f>
        <v>2025年度</v>
      </c>
    </row>
    <row r="7568" spans="1:13" x14ac:dyDescent="0.3">
      <c r="A7568" s="2">
        <v>202409</v>
      </c>
      <c r="B7568" s="19">
        <f>DATE(表格1[[#This Row],[年]],表格1[[#This Row],[月]],1)</f>
        <v>45536</v>
      </c>
      <c r="C7568" s="2" t="str">
        <f>LEFT(表格1[[#This Row],[年月]],4)</f>
        <v>2024</v>
      </c>
      <c r="D7568" s="2" t="str">
        <f>RIGHT(表格1[[#This Row],[年月]],2)</f>
        <v>09</v>
      </c>
      <c r="E7568" s="5">
        <v>68000000</v>
      </c>
      <c r="F7568" s="2" t="str">
        <f>VLOOKUP(TEXT(表格1[[#This Row],[地區]],"00000000"),縣市代碼,2,0)</f>
        <v>桃園市</v>
      </c>
      <c r="G7568" s="2" t="s">
        <v>10</v>
      </c>
      <c r="H7568" s="13">
        <v>2921141</v>
      </c>
      <c r="I7568" s="14">
        <v>8868819638</v>
      </c>
      <c r="J7568" s="14">
        <f>表格1[[#This Row],[信用卡交易筆數]]/1000</f>
        <v>2921.1410000000001</v>
      </c>
      <c r="K7568" s="14">
        <f>表格1[[#This Row],[信用卡交易金額'[新臺幣']]]/1000</f>
        <v>8868819.6380000003</v>
      </c>
      <c r="L7568" s="14">
        <f>表格1[[#This Row],[信用卡交易金額'[新臺幣']]]/1000000</f>
        <v>8868.8196380000009</v>
      </c>
      <c r="M7568" s="14" t="str" cm="1">
        <f t="array" ref="M7568">_xlfn.TEXTJOIN("", TRUE, _xlfn.XLOOKUP(TRUE, VALUE(表格1[[#This Row],[年月]]) &lt;= VALUE($R$8:$R$12), $Q$8:$Q$12)) &amp; "年度"</f>
        <v>2025年度</v>
      </c>
    </row>
    <row r="7569" spans="1:13" x14ac:dyDescent="0.3">
      <c r="A7569" s="2">
        <v>202409</v>
      </c>
      <c r="B7569" s="19">
        <f>DATE(表格1[[#This Row],[年]],表格1[[#This Row],[月]],1)</f>
        <v>45536</v>
      </c>
      <c r="C7569" s="2" t="str">
        <f>LEFT(表格1[[#This Row],[年月]],4)</f>
        <v>2024</v>
      </c>
      <c r="D7569" s="2" t="str">
        <f>RIGHT(表格1[[#This Row],[年月]],2)</f>
        <v>09</v>
      </c>
      <c r="E7569" s="5">
        <v>10004000</v>
      </c>
      <c r="F7569" s="2" t="str">
        <f>VLOOKUP(TEXT(表格1[[#This Row],[地區]],"00000000"),縣市代碼,2,0)</f>
        <v>新竹縣</v>
      </c>
      <c r="G7569" s="2" t="s">
        <v>4</v>
      </c>
      <c r="H7569" s="13">
        <v>2312576</v>
      </c>
      <c r="I7569" s="14">
        <v>1132954870</v>
      </c>
      <c r="J7569" s="14">
        <f>表格1[[#This Row],[信用卡交易筆數]]/1000</f>
        <v>2312.576</v>
      </c>
      <c r="K7569" s="14">
        <f>表格1[[#This Row],[信用卡交易金額'[新臺幣']]]/1000</f>
        <v>1132954.8700000001</v>
      </c>
      <c r="L7569" s="14">
        <f>表格1[[#This Row],[信用卡交易金額'[新臺幣']]]/1000000</f>
        <v>1132.95487</v>
      </c>
      <c r="M7569" s="14" t="str" cm="1">
        <f t="array" ref="M7569">_xlfn.TEXTJOIN("", TRUE, _xlfn.XLOOKUP(TRUE, VALUE(表格1[[#This Row],[年月]]) &lt;= VALUE($R$8:$R$12), $Q$8:$Q$12)) &amp; "年度"</f>
        <v>2025年度</v>
      </c>
    </row>
    <row r="7570" spans="1:13" x14ac:dyDescent="0.3">
      <c r="A7570" s="2">
        <v>202409</v>
      </c>
      <c r="B7570" s="19">
        <f>DATE(表格1[[#This Row],[年]],表格1[[#This Row],[月]],1)</f>
        <v>45536</v>
      </c>
      <c r="C7570" s="2" t="str">
        <f>LEFT(表格1[[#This Row],[年月]],4)</f>
        <v>2024</v>
      </c>
      <c r="D7570" s="2" t="str">
        <f>RIGHT(表格1[[#This Row],[年月]],2)</f>
        <v>09</v>
      </c>
      <c r="E7570" s="5">
        <v>10004000</v>
      </c>
      <c r="F7570" s="2" t="str">
        <f>VLOOKUP(TEXT(表格1[[#This Row],[地區]],"00000000"),縣市代碼,2,0)</f>
        <v>新竹縣</v>
      </c>
      <c r="G7570" s="2" t="s">
        <v>5</v>
      </c>
      <c r="H7570" s="13">
        <v>114532</v>
      </c>
      <c r="I7570" s="14">
        <v>334977594</v>
      </c>
      <c r="J7570" s="14">
        <f>表格1[[#This Row],[信用卡交易筆數]]/1000</f>
        <v>114.532</v>
      </c>
      <c r="K7570" s="14">
        <f>表格1[[#This Row],[信用卡交易金額'[新臺幣']]]/1000</f>
        <v>334977.59399999998</v>
      </c>
      <c r="L7570" s="14">
        <f>表格1[[#This Row],[信用卡交易金額'[新臺幣']]]/1000000</f>
        <v>334.97759400000001</v>
      </c>
      <c r="M7570" s="14" t="str" cm="1">
        <f t="array" ref="M7570">_xlfn.TEXTJOIN("", TRUE, _xlfn.XLOOKUP(TRUE, VALUE(表格1[[#This Row],[年月]]) &lt;= VALUE($R$8:$R$12), $Q$8:$Q$12)) &amp; "年度"</f>
        <v>2025年度</v>
      </c>
    </row>
    <row r="7571" spans="1:13" x14ac:dyDescent="0.3">
      <c r="A7571" s="2">
        <v>202409</v>
      </c>
      <c r="B7571" s="19">
        <f>DATE(表格1[[#This Row],[年]],表格1[[#This Row],[月]],1)</f>
        <v>45536</v>
      </c>
      <c r="C7571" s="2" t="str">
        <f>LEFT(表格1[[#This Row],[年月]],4)</f>
        <v>2024</v>
      </c>
      <c r="D7571" s="2" t="str">
        <f>RIGHT(表格1[[#This Row],[年月]],2)</f>
        <v>09</v>
      </c>
      <c r="E7571" s="5">
        <v>10004000</v>
      </c>
      <c r="F7571" s="2" t="str">
        <f>VLOOKUP(TEXT(表格1[[#This Row],[地區]],"00000000"),縣市代碼,2,0)</f>
        <v>新竹縣</v>
      </c>
      <c r="G7571" s="2" t="s">
        <v>6</v>
      </c>
      <c r="H7571" s="13">
        <v>176960</v>
      </c>
      <c r="I7571" s="14">
        <v>633482650</v>
      </c>
      <c r="J7571" s="14">
        <f>表格1[[#This Row],[信用卡交易筆數]]/1000</f>
        <v>176.96</v>
      </c>
      <c r="K7571" s="14">
        <f>表格1[[#This Row],[信用卡交易金額'[新臺幣']]]/1000</f>
        <v>633482.65</v>
      </c>
      <c r="L7571" s="14">
        <f>表格1[[#This Row],[信用卡交易金額'[新臺幣']]]/1000000</f>
        <v>633.48265000000004</v>
      </c>
      <c r="M7571" s="14" t="str" cm="1">
        <f t="array" ref="M7571">_xlfn.TEXTJOIN("", TRUE, _xlfn.XLOOKUP(TRUE, VALUE(表格1[[#This Row],[年月]]) &lt;= VALUE($R$8:$R$12), $Q$8:$Q$12)) &amp; "年度"</f>
        <v>2025年度</v>
      </c>
    </row>
    <row r="7572" spans="1:13" x14ac:dyDescent="0.3">
      <c r="A7572" s="2">
        <v>202409</v>
      </c>
      <c r="B7572" s="19">
        <f>DATE(表格1[[#This Row],[年]],表格1[[#This Row],[月]],1)</f>
        <v>45536</v>
      </c>
      <c r="C7572" s="2" t="str">
        <f>LEFT(表格1[[#This Row],[年月]],4)</f>
        <v>2024</v>
      </c>
      <c r="D7572" s="2" t="str">
        <f>RIGHT(表格1[[#This Row],[年月]],2)</f>
        <v>09</v>
      </c>
      <c r="E7572" s="5">
        <v>10004000</v>
      </c>
      <c r="F7572" s="2" t="str">
        <f>VLOOKUP(TEXT(表格1[[#This Row],[地區]],"00000000"),縣市代碼,2,0)</f>
        <v>新竹縣</v>
      </c>
      <c r="G7572" s="2" t="s">
        <v>7</v>
      </c>
      <c r="H7572" s="13">
        <v>1005591</v>
      </c>
      <c r="I7572" s="14">
        <v>1147610600</v>
      </c>
      <c r="J7572" s="14">
        <f>表格1[[#This Row],[信用卡交易筆數]]/1000</f>
        <v>1005.591</v>
      </c>
      <c r="K7572" s="14">
        <f>表格1[[#This Row],[信用卡交易金額'[新臺幣']]]/1000</f>
        <v>1147610.6000000001</v>
      </c>
      <c r="L7572" s="14">
        <f>表格1[[#This Row],[信用卡交易金額'[新臺幣']]]/1000000</f>
        <v>1147.6106</v>
      </c>
      <c r="M7572" s="14" t="str" cm="1">
        <f t="array" ref="M7572">_xlfn.TEXTJOIN("", TRUE, _xlfn.XLOOKUP(TRUE, VALUE(表格1[[#This Row],[年月]]) &lt;= VALUE($R$8:$R$12), $Q$8:$Q$12)) &amp; "年度"</f>
        <v>2025年度</v>
      </c>
    </row>
    <row r="7573" spans="1:13" x14ac:dyDescent="0.3">
      <c r="A7573" s="2">
        <v>202409</v>
      </c>
      <c r="B7573" s="19">
        <f>DATE(表格1[[#This Row],[年]],表格1[[#This Row],[月]],1)</f>
        <v>45536</v>
      </c>
      <c r="C7573" s="2" t="str">
        <f>LEFT(表格1[[#This Row],[年月]],4)</f>
        <v>2024</v>
      </c>
      <c r="D7573" s="2" t="str">
        <f>RIGHT(表格1[[#This Row],[年月]],2)</f>
        <v>09</v>
      </c>
      <c r="E7573" s="5">
        <v>10004000</v>
      </c>
      <c r="F7573" s="2" t="str">
        <f>VLOOKUP(TEXT(表格1[[#This Row],[地區]],"00000000"),縣市代碼,2,0)</f>
        <v>新竹縣</v>
      </c>
      <c r="G7573" s="2" t="s">
        <v>8</v>
      </c>
      <c r="H7573" s="13">
        <v>756274</v>
      </c>
      <c r="I7573" s="14">
        <v>2017211036</v>
      </c>
      <c r="J7573" s="14">
        <f>表格1[[#This Row],[信用卡交易筆數]]/1000</f>
        <v>756.274</v>
      </c>
      <c r="K7573" s="14">
        <f>表格1[[#This Row],[信用卡交易金額'[新臺幣']]]/1000</f>
        <v>2017211.0360000001</v>
      </c>
      <c r="L7573" s="14">
        <f>表格1[[#This Row],[信用卡交易金額'[新臺幣']]]/1000000</f>
        <v>2017.2110359999999</v>
      </c>
      <c r="M7573" s="14" t="str" cm="1">
        <f t="array" ref="M7573">_xlfn.TEXTJOIN("", TRUE, _xlfn.XLOOKUP(TRUE, VALUE(表格1[[#This Row],[年月]]) &lt;= VALUE($R$8:$R$12), $Q$8:$Q$12)) &amp; "年度"</f>
        <v>2025年度</v>
      </c>
    </row>
    <row r="7574" spans="1:13" x14ac:dyDescent="0.3">
      <c r="A7574" s="2">
        <v>202409</v>
      </c>
      <c r="B7574" s="19">
        <f>DATE(表格1[[#This Row],[年]],表格1[[#This Row],[月]],1)</f>
        <v>45536</v>
      </c>
      <c r="C7574" s="2" t="str">
        <f>LEFT(表格1[[#This Row],[年月]],4)</f>
        <v>2024</v>
      </c>
      <c r="D7574" s="2" t="str">
        <f>RIGHT(表格1[[#This Row],[年月]],2)</f>
        <v>09</v>
      </c>
      <c r="E7574" s="5">
        <v>10004000</v>
      </c>
      <c r="F7574" s="2" t="str">
        <f>VLOOKUP(TEXT(表格1[[#This Row],[地區]],"00000000"),縣市代碼,2,0)</f>
        <v>新竹縣</v>
      </c>
      <c r="G7574" s="2" t="s">
        <v>9</v>
      </c>
      <c r="H7574" s="13">
        <v>1672533</v>
      </c>
      <c r="I7574" s="14">
        <v>2232892747</v>
      </c>
      <c r="J7574" s="14">
        <f>表格1[[#This Row],[信用卡交易筆數]]/1000</f>
        <v>1672.5329999999999</v>
      </c>
      <c r="K7574" s="14">
        <f>表格1[[#This Row],[信用卡交易金額'[新臺幣']]]/1000</f>
        <v>2232892.747</v>
      </c>
      <c r="L7574" s="14">
        <f>表格1[[#This Row],[信用卡交易金額'[新臺幣']]]/1000000</f>
        <v>2232.8927469999999</v>
      </c>
      <c r="M7574" s="14" t="str" cm="1">
        <f t="array" ref="M7574">_xlfn.TEXTJOIN("", TRUE, _xlfn.XLOOKUP(TRUE, VALUE(表格1[[#This Row],[年月]]) &lt;= VALUE($R$8:$R$12), $Q$8:$Q$12)) &amp; "年度"</f>
        <v>2025年度</v>
      </c>
    </row>
    <row r="7575" spans="1:13" x14ac:dyDescent="0.3">
      <c r="A7575" s="2">
        <v>202409</v>
      </c>
      <c r="B7575" s="19">
        <f>DATE(表格1[[#This Row],[年]],表格1[[#This Row],[月]],1)</f>
        <v>45536</v>
      </c>
      <c r="C7575" s="2" t="str">
        <f>LEFT(表格1[[#This Row],[年月]],4)</f>
        <v>2024</v>
      </c>
      <c r="D7575" s="2" t="str">
        <f>RIGHT(表格1[[#This Row],[年月]],2)</f>
        <v>09</v>
      </c>
      <c r="E7575" s="5">
        <v>10004000</v>
      </c>
      <c r="F7575" s="2" t="str">
        <f>VLOOKUP(TEXT(表格1[[#This Row],[地區]],"00000000"),縣市代碼,2,0)</f>
        <v>新竹縣</v>
      </c>
      <c r="G7575" s="2" t="s">
        <v>10</v>
      </c>
      <c r="H7575" s="13">
        <v>843979</v>
      </c>
      <c r="I7575" s="14">
        <v>2958317555</v>
      </c>
      <c r="J7575" s="14">
        <f>表格1[[#This Row],[信用卡交易筆數]]/1000</f>
        <v>843.97900000000004</v>
      </c>
      <c r="K7575" s="14">
        <f>表格1[[#This Row],[信用卡交易金額'[新臺幣']]]/1000</f>
        <v>2958317.5550000002</v>
      </c>
      <c r="L7575" s="14">
        <f>表格1[[#This Row],[信用卡交易金額'[新臺幣']]]/1000000</f>
        <v>2958.3175550000001</v>
      </c>
      <c r="M7575" s="14" t="str" cm="1">
        <f t="array" ref="M7575">_xlfn.TEXTJOIN("", TRUE, _xlfn.XLOOKUP(TRUE, VALUE(表格1[[#This Row],[年月]]) &lt;= VALUE($R$8:$R$12), $Q$8:$Q$12)) &amp; "年度"</f>
        <v>2025年度</v>
      </c>
    </row>
    <row r="7576" spans="1:13" x14ac:dyDescent="0.3">
      <c r="A7576" s="2">
        <v>202409</v>
      </c>
      <c r="B7576" s="19">
        <f>DATE(表格1[[#This Row],[年]],表格1[[#This Row],[月]],1)</f>
        <v>45536</v>
      </c>
      <c r="C7576" s="2" t="str">
        <f>LEFT(表格1[[#This Row],[年月]],4)</f>
        <v>2024</v>
      </c>
      <c r="D7576" s="2" t="str">
        <f>RIGHT(表格1[[#This Row],[年月]],2)</f>
        <v>09</v>
      </c>
      <c r="E7576" s="5">
        <v>10018000</v>
      </c>
      <c r="F7576" s="2" t="str">
        <f>VLOOKUP(TEXT(表格1[[#This Row],[地區]],"00000000"),縣市代碼,2,0)</f>
        <v>新竹市</v>
      </c>
      <c r="G7576" s="2" t="s">
        <v>4</v>
      </c>
      <c r="H7576" s="13">
        <v>2163759</v>
      </c>
      <c r="I7576" s="14">
        <v>1061301411</v>
      </c>
      <c r="J7576" s="14">
        <f>表格1[[#This Row],[信用卡交易筆數]]/1000</f>
        <v>2163.759</v>
      </c>
      <c r="K7576" s="14">
        <f>表格1[[#This Row],[信用卡交易金額'[新臺幣']]]/1000</f>
        <v>1061301.4110000001</v>
      </c>
      <c r="L7576" s="14">
        <f>表格1[[#This Row],[信用卡交易金額'[新臺幣']]]/1000000</f>
        <v>1061.3014109999999</v>
      </c>
      <c r="M7576" s="14" t="str" cm="1">
        <f t="array" ref="M7576">_xlfn.TEXTJOIN("", TRUE, _xlfn.XLOOKUP(TRUE, VALUE(表格1[[#This Row],[年月]]) &lt;= VALUE($R$8:$R$12), $Q$8:$Q$12)) &amp; "年度"</f>
        <v>2025年度</v>
      </c>
    </row>
    <row r="7577" spans="1:13" x14ac:dyDescent="0.3">
      <c r="A7577" s="2">
        <v>202409</v>
      </c>
      <c r="B7577" s="19">
        <f>DATE(表格1[[#This Row],[年]],表格1[[#This Row],[月]],1)</f>
        <v>45536</v>
      </c>
      <c r="C7577" s="2" t="str">
        <f>LEFT(表格1[[#This Row],[年月]],4)</f>
        <v>2024</v>
      </c>
      <c r="D7577" s="2" t="str">
        <f>RIGHT(表格1[[#This Row],[年月]],2)</f>
        <v>09</v>
      </c>
      <c r="E7577" s="5">
        <v>10018000</v>
      </c>
      <c r="F7577" s="2" t="str">
        <f>VLOOKUP(TEXT(表格1[[#This Row],[地區]],"00000000"),縣市代碼,2,0)</f>
        <v>新竹市</v>
      </c>
      <c r="G7577" s="2" t="s">
        <v>5</v>
      </c>
      <c r="H7577" s="13">
        <v>99098</v>
      </c>
      <c r="I7577" s="14">
        <v>301860196</v>
      </c>
      <c r="J7577" s="14">
        <f>表格1[[#This Row],[信用卡交易筆數]]/1000</f>
        <v>99.097999999999999</v>
      </c>
      <c r="K7577" s="14">
        <f>表格1[[#This Row],[信用卡交易金額'[新臺幣']]]/1000</f>
        <v>301860.196</v>
      </c>
      <c r="L7577" s="14">
        <f>表格1[[#This Row],[信用卡交易金額'[新臺幣']]]/1000000</f>
        <v>301.86019599999997</v>
      </c>
      <c r="M7577" s="14" t="str" cm="1">
        <f t="array" ref="M7577">_xlfn.TEXTJOIN("", TRUE, _xlfn.XLOOKUP(TRUE, VALUE(表格1[[#This Row],[年月]]) &lt;= VALUE($R$8:$R$12), $Q$8:$Q$12)) &amp; "年度"</f>
        <v>2025年度</v>
      </c>
    </row>
    <row r="7578" spans="1:13" x14ac:dyDescent="0.3">
      <c r="A7578" s="2">
        <v>202409</v>
      </c>
      <c r="B7578" s="19">
        <f>DATE(表格1[[#This Row],[年]],表格1[[#This Row],[月]],1)</f>
        <v>45536</v>
      </c>
      <c r="C7578" s="2" t="str">
        <f>LEFT(表格1[[#This Row],[年月]],4)</f>
        <v>2024</v>
      </c>
      <c r="D7578" s="2" t="str">
        <f>RIGHT(表格1[[#This Row],[年月]],2)</f>
        <v>09</v>
      </c>
      <c r="E7578" s="5">
        <v>10018000</v>
      </c>
      <c r="F7578" s="2" t="str">
        <f>VLOOKUP(TEXT(表格1[[#This Row],[地區]],"00000000"),縣市代碼,2,0)</f>
        <v>新竹市</v>
      </c>
      <c r="G7578" s="2" t="s">
        <v>6</v>
      </c>
      <c r="H7578" s="13">
        <v>163764</v>
      </c>
      <c r="I7578" s="14">
        <v>597026055</v>
      </c>
      <c r="J7578" s="14">
        <f>表格1[[#This Row],[信用卡交易筆數]]/1000</f>
        <v>163.76400000000001</v>
      </c>
      <c r="K7578" s="14">
        <f>表格1[[#This Row],[信用卡交易金額'[新臺幣']]]/1000</f>
        <v>597026.05500000005</v>
      </c>
      <c r="L7578" s="14">
        <f>表格1[[#This Row],[信用卡交易金額'[新臺幣']]]/1000000</f>
        <v>597.02605500000004</v>
      </c>
      <c r="M7578" s="14" t="str" cm="1">
        <f t="array" ref="M7578">_xlfn.TEXTJOIN("", TRUE, _xlfn.XLOOKUP(TRUE, VALUE(表格1[[#This Row],[年月]]) &lt;= VALUE($R$8:$R$12), $Q$8:$Q$12)) &amp; "年度"</f>
        <v>2025年度</v>
      </c>
    </row>
    <row r="7579" spans="1:13" x14ac:dyDescent="0.3">
      <c r="A7579" s="2">
        <v>202409</v>
      </c>
      <c r="B7579" s="19">
        <f>DATE(表格1[[#This Row],[年]],表格1[[#This Row],[月]],1)</f>
        <v>45536</v>
      </c>
      <c r="C7579" s="2" t="str">
        <f>LEFT(表格1[[#This Row],[年月]],4)</f>
        <v>2024</v>
      </c>
      <c r="D7579" s="2" t="str">
        <f>RIGHT(表格1[[#This Row],[年月]],2)</f>
        <v>09</v>
      </c>
      <c r="E7579" s="5">
        <v>10018000</v>
      </c>
      <c r="F7579" s="2" t="str">
        <f>VLOOKUP(TEXT(表格1[[#This Row],[地區]],"00000000"),縣市代碼,2,0)</f>
        <v>新竹市</v>
      </c>
      <c r="G7579" s="2" t="s">
        <v>7</v>
      </c>
      <c r="H7579" s="13">
        <v>853293</v>
      </c>
      <c r="I7579" s="14">
        <v>959923870</v>
      </c>
      <c r="J7579" s="14">
        <f>表格1[[#This Row],[信用卡交易筆數]]/1000</f>
        <v>853.29300000000001</v>
      </c>
      <c r="K7579" s="14">
        <f>表格1[[#This Row],[信用卡交易金額'[新臺幣']]]/1000</f>
        <v>959923.87</v>
      </c>
      <c r="L7579" s="14">
        <f>表格1[[#This Row],[信用卡交易金額'[新臺幣']]]/1000000</f>
        <v>959.92386999999997</v>
      </c>
      <c r="M7579" s="14" t="str" cm="1">
        <f t="array" ref="M7579">_xlfn.TEXTJOIN("", TRUE, _xlfn.XLOOKUP(TRUE, VALUE(表格1[[#This Row],[年月]]) &lt;= VALUE($R$8:$R$12), $Q$8:$Q$12)) &amp; "年度"</f>
        <v>2025年度</v>
      </c>
    </row>
    <row r="7580" spans="1:13" x14ac:dyDescent="0.3">
      <c r="A7580" s="2">
        <v>202409</v>
      </c>
      <c r="B7580" s="19">
        <f>DATE(表格1[[#This Row],[年]],表格1[[#This Row],[月]],1)</f>
        <v>45536</v>
      </c>
      <c r="C7580" s="2" t="str">
        <f>LEFT(表格1[[#This Row],[年月]],4)</f>
        <v>2024</v>
      </c>
      <c r="D7580" s="2" t="str">
        <f>RIGHT(表格1[[#This Row],[年月]],2)</f>
        <v>09</v>
      </c>
      <c r="E7580" s="5">
        <v>10018000</v>
      </c>
      <c r="F7580" s="2" t="str">
        <f>VLOOKUP(TEXT(表格1[[#This Row],[地區]],"00000000"),縣市代碼,2,0)</f>
        <v>新竹市</v>
      </c>
      <c r="G7580" s="2" t="s">
        <v>8</v>
      </c>
      <c r="H7580" s="13">
        <v>698717</v>
      </c>
      <c r="I7580" s="14">
        <v>1943100710</v>
      </c>
      <c r="J7580" s="14">
        <f>表格1[[#This Row],[信用卡交易筆數]]/1000</f>
        <v>698.71699999999998</v>
      </c>
      <c r="K7580" s="14">
        <f>表格1[[#This Row],[信用卡交易金額'[新臺幣']]]/1000</f>
        <v>1943100.71</v>
      </c>
      <c r="L7580" s="14">
        <f>表格1[[#This Row],[信用卡交易金額'[新臺幣']]]/1000000</f>
        <v>1943.1007099999999</v>
      </c>
      <c r="M7580" s="14" t="str" cm="1">
        <f t="array" ref="M7580">_xlfn.TEXTJOIN("", TRUE, _xlfn.XLOOKUP(TRUE, VALUE(表格1[[#This Row],[年月]]) &lt;= VALUE($R$8:$R$12), $Q$8:$Q$12)) &amp; "年度"</f>
        <v>2025年度</v>
      </c>
    </row>
    <row r="7581" spans="1:13" x14ac:dyDescent="0.3">
      <c r="A7581" s="2">
        <v>202409</v>
      </c>
      <c r="B7581" s="19">
        <f>DATE(表格1[[#This Row],[年]],表格1[[#This Row],[月]],1)</f>
        <v>45536</v>
      </c>
      <c r="C7581" s="2" t="str">
        <f>LEFT(表格1[[#This Row],[年月]],4)</f>
        <v>2024</v>
      </c>
      <c r="D7581" s="2" t="str">
        <f>RIGHT(表格1[[#This Row],[年月]],2)</f>
        <v>09</v>
      </c>
      <c r="E7581" s="5">
        <v>10018000</v>
      </c>
      <c r="F7581" s="2" t="str">
        <f>VLOOKUP(TEXT(表格1[[#This Row],[地區]],"00000000"),縣市代碼,2,0)</f>
        <v>新竹市</v>
      </c>
      <c r="G7581" s="2" t="s">
        <v>9</v>
      </c>
      <c r="H7581" s="13">
        <v>1593536</v>
      </c>
      <c r="I7581" s="14">
        <v>2155079484</v>
      </c>
      <c r="J7581" s="14">
        <f>表格1[[#This Row],[信用卡交易筆數]]/1000</f>
        <v>1593.5360000000001</v>
      </c>
      <c r="K7581" s="14">
        <f>表格1[[#This Row],[信用卡交易金額'[新臺幣']]]/1000</f>
        <v>2155079.4840000002</v>
      </c>
      <c r="L7581" s="14">
        <f>表格1[[#This Row],[信用卡交易金額'[新臺幣']]]/1000000</f>
        <v>2155.0794839999999</v>
      </c>
      <c r="M7581" s="14" t="str" cm="1">
        <f t="array" ref="M7581">_xlfn.TEXTJOIN("", TRUE, _xlfn.XLOOKUP(TRUE, VALUE(表格1[[#This Row],[年月]]) &lt;= VALUE($R$8:$R$12), $Q$8:$Q$12)) &amp; "年度"</f>
        <v>2025年度</v>
      </c>
    </row>
    <row r="7582" spans="1:13" x14ac:dyDescent="0.3">
      <c r="A7582" s="2">
        <v>202409</v>
      </c>
      <c r="B7582" s="19">
        <f>DATE(表格1[[#This Row],[年]],表格1[[#This Row],[月]],1)</f>
        <v>45536</v>
      </c>
      <c r="C7582" s="2" t="str">
        <f>LEFT(表格1[[#This Row],[年月]],4)</f>
        <v>2024</v>
      </c>
      <c r="D7582" s="2" t="str">
        <f>RIGHT(表格1[[#This Row],[年月]],2)</f>
        <v>09</v>
      </c>
      <c r="E7582" s="5">
        <v>10018000</v>
      </c>
      <c r="F7582" s="2" t="str">
        <f>VLOOKUP(TEXT(表格1[[#This Row],[地區]],"00000000"),縣市代碼,2,0)</f>
        <v>新竹市</v>
      </c>
      <c r="G7582" s="2" t="s">
        <v>10</v>
      </c>
      <c r="H7582" s="13">
        <v>757846</v>
      </c>
      <c r="I7582" s="14">
        <v>2241148261</v>
      </c>
      <c r="J7582" s="14">
        <f>表格1[[#This Row],[信用卡交易筆數]]/1000</f>
        <v>757.846</v>
      </c>
      <c r="K7582" s="14">
        <f>表格1[[#This Row],[信用卡交易金額'[新臺幣']]]/1000</f>
        <v>2241148.2609999999</v>
      </c>
      <c r="L7582" s="14">
        <f>表格1[[#This Row],[信用卡交易金額'[新臺幣']]]/1000000</f>
        <v>2241.1482609999998</v>
      </c>
      <c r="M7582" s="14" t="str" cm="1">
        <f t="array" ref="M7582">_xlfn.TEXTJOIN("", TRUE, _xlfn.XLOOKUP(TRUE, VALUE(表格1[[#This Row],[年月]]) &lt;= VALUE($R$8:$R$12), $Q$8:$Q$12)) &amp; "年度"</f>
        <v>2025年度</v>
      </c>
    </row>
    <row r="7583" spans="1:13" x14ac:dyDescent="0.3">
      <c r="A7583" s="2">
        <v>202409</v>
      </c>
      <c r="B7583" s="19">
        <f>DATE(表格1[[#This Row],[年]],表格1[[#This Row],[月]],1)</f>
        <v>45536</v>
      </c>
      <c r="C7583" s="2" t="str">
        <f>LEFT(表格1[[#This Row],[年月]],4)</f>
        <v>2024</v>
      </c>
      <c r="D7583" s="2" t="str">
        <f>RIGHT(表格1[[#This Row],[年月]],2)</f>
        <v>09</v>
      </c>
      <c r="E7583" s="5">
        <v>10005000</v>
      </c>
      <c r="F7583" s="2" t="str">
        <f>VLOOKUP(TEXT(表格1[[#This Row],[地區]],"00000000"),縣市代碼,2,0)</f>
        <v>苗栗縣</v>
      </c>
      <c r="G7583" s="2" t="s">
        <v>4</v>
      </c>
      <c r="H7583" s="13">
        <v>1149966</v>
      </c>
      <c r="I7583" s="14">
        <v>517997834</v>
      </c>
      <c r="J7583" s="14">
        <f>表格1[[#This Row],[信用卡交易筆數]]/1000</f>
        <v>1149.9659999999999</v>
      </c>
      <c r="K7583" s="14">
        <f>表格1[[#This Row],[信用卡交易金額'[新臺幣']]]/1000</f>
        <v>517997.83399999997</v>
      </c>
      <c r="L7583" s="14">
        <f>表格1[[#This Row],[信用卡交易金額'[新臺幣']]]/1000000</f>
        <v>517.99783400000001</v>
      </c>
      <c r="M7583" s="14" t="str" cm="1">
        <f t="array" ref="M7583">_xlfn.TEXTJOIN("", TRUE, _xlfn.XLOOKUP(TRUE, VALUE(表格1[[#This Row],[年月]]) &lt;= VALUE($R$8:$R$12), $Q$8:$Q$12)) &amp; "年度"</f>
        <v>2025年度</v>
      </c>
    </row>
    <row r="7584" spans="1:13" x14ac:dyDescent="0.3">
      <c r="A7584" s="2">
        <v>202409</v>
      </c>
      <c r="B7584" s="19">
        <f>DATE(表格1[[#This Row],[年]],表格1[[#This Row],[月]],1)</f>
        <v>45536</v>
      </c>
      <c r="C7584" s="2" t="str">
        <f>LEFT(表格1[[#This Row],[年月]],4)</f>
        <v>2024</v>
      </c>
      <c r="D7584" s="2" t="str">
        <f>RIGHT(表格1[[#This Row],[年月]],2)</f>
        <v>09</v>
      </c>
      <c r="E7584" s="5">
        <v>10005000</v>
      </c>
      <c r="F7584" s="2" t="str">
        <f>VLOOKUP(TEXT(表格1[[#This Row],[地區]],"00000000"),縣市代碼,2,0)</f>
        <v>苗栗縣</v>
      </c>
      <c r="G7584" s="2" t="s">
        <v>5</v>
      </c>
      <c r="H7584" s="13">
        <v>69314</v>
      </c>
      <c r="I7584" s="14">
        <v>168342797</v>
      </c>
      <c r="J7584" s="14">
        <f>表格1[[#This Row],[信用卡交易筆數]]/1000</f>
        <v>69.313999999999993</v>
      </c>
      <c r="K7584" s="14">
        <f>表格1[[#This Row],[信用卡交易金額'[新臺幣']]]/1000</f>
        <v>168342.79699999999</v>
      </c>
      <c r="L7584" s="14">
        <f>表格1[[#This Row],[信用卡交易金額'[新臺幣']]]/1000000</f>
        <v>168.34279699999999</v>
      </c>
      <c r="M7584" s="14" t="str" cm="1">
        <f t="array" ref="M7584">_xlfn.TEXTJOIN("", TRUE, _xlfn.XLOOKUP(TRUE, VALUE(表格1[[#This Row],[年月]]) &lt;= VALUE($R$8:$R$12), $Q$8:$Q$12)) &amp; "年度"</f>
        <v>2025年度</v>
      </c>
    </row>
    <row r="7585" spans="1:13" x14ac:dyDescent="0.3">
      <c r="A7585" s="2">
        <v>202409</v>
      </c>
      <c r="B7585" s="19">
        <f>DATE(表格1[[#This Row],[年]],表格1[[#This Row],[月]],1)</f>
        <v>45536</v>
      </c>
      <c r="C7585" s="2" t="str">
        <f>LEFT(表格1[[#This Row],[年月]],4)</f>
        <v>2024</v>
      </c>
      <c r="D7585" s="2" t="str">
        <f>RIGHT(表格1[[#This Row],[年月]],2)</f>
        <v>09</v>
      </c>
      <c r="E7585" s="5">
        <v>10005000</v>
      </c>
      <c r="F7585" s="2" t="str">
        <f>VLOOKUP(TEXT(表格1[[#This Row],[地區]],"00000000"),縣市代碼,2,0)</f>
        <v>苗栗縣</v>
      </c>
      <c r="G7585" s="2" t="s">
        <v>6</v>
      </c>
      <c r="H7585" s="13">
        <v>100109</v>
      </c>
      <c r="I7585" s="14">
        <v>304463954</v>
      </c>
      <c r="J7585" s="14">
        <f>表格1[[#This Row],[信用卡交易筆數]]/1000</f>
        <v>100.10899999999999</v>
      </c>
      <c r="K7585" s="14">
        <f>表格1[[#This Row],[信用卡交易金額'[新臺幣']]]/1000</f>
        <v>304463.95400000003</v>
      </c>
      <c r="L7585" s="14">
        <f>表格1[[#This Row],[信用卡交易金額'[新臺幣']]]/1000000</f>
        <v>304.463954</v>
      </c>
      <c r="M7585" s="14" t="str" cm="1">
        <f t="array" ref="M7585">_xlfn.TEXTJOIN("", TRUE, _xlfn.XLOOKUP(TRUE, VALUE(表格1[[#This Row],[年月]]) &lt;= VALUE($R$8:$R$12), $Q$8:$Q$12)) &amp; "年度"</f>
        <v>2025年度</v>
      </c>
    </row>
    <row r="7586" spans="1:13" x14ac:dyDescent="0.3">
      <c r="A7586" s="2">
        <v>202409</v>
      </c>
      <c r="B7586" s="19">
        <f>DATE(表格1[[#This Row],[年]],表格1[[#This Row],[月]],1)</f>
        <v>45536</v>
      </c>
      <c r="C7586" s="2" t="str">
        <f>LEFT(表格1[[#This Row],[年月]],4)</f>
        <v>2024</v>
      </c>
      <c r="D7586" s="2" t="str">
        <f>RIGHT(表格1[[#This Row],[年月]],2)</f>
        <v>09</v>
      </c>
      <c r="E7586" s="5">
        <v>10005000</v>
      </c>
      <c r="F7586" s="2" t="str">
        <f>VLOOKUP(TEXT(表格1[[#This Row],[地區]],"00000000"),縣市代碼,2,0)</f>
        <v>苗栗縣</v>
      </c>
      <c r="G7586" s="2" t="s">
        <v>7</v>
      </c>
      <c r="H7586" s="13">
        <v>649757</v>
      </c>
      <c r="I7586" s="14">
        <v>654943472</v>
      </c>
      <c r="J7586" s="14">
        <f>表格1[[#This Row],[信用卡交易筆數]]/1000</f>
        <v>649.75699999999995</v>
      </c>
      <c r="K7586" s="14">
        <f>表格1[[#This Row],[信用卡交易金額'[新臺幣']]]/1000</f>
        <v>654943.47199999995</v>
      </c>
      <c r="L7586" s="14">
        <f>表格1[[#This Row],[信用卡交易金額'[新臺幣']]]/1000000</f>
        <v>654.94347200000004</v>
      </c>
      <c r="M7586" s="14" t="str" cm="1">
        <f t="array" ref="M7586">_xlfn.TEXTJOIN("", TRUE, _xlfn.XLOOKUP(TRUE, VALUE(表格1[[#This Row],[年月]]) &lt;= VALUE($R$8:$R$12), $Q$8:$Q$12)) &amp; "年度"</f>
        <v>2025年度</v>
      </c>
    </row>
    <row r="7587" spans="1:13" x14ac:dyDescent="0.3">
      <c r="A7587" s="2">
        <v>202409</v>
      </c>
      <c r="B7587" s="19">
        <f>DATE(表格1[[#This Row],[年]],表格1[[#This Row],[月]],1)</f>
        <v>45536</v>
      </c>
      <c r="C7587" s="2" t="str">
        <f>LEFT(表格1[[#This Row],[年月]],4)</f>
        <v>2024</v>
      </c>
      <c r="D7587" s="2" t="str">
        <f>RIGHT(表格1[[#This Row],[年月]],2)</f>
        <v>09</v>
      </c>
      <c r="E7587" s="5">
        <v>10005000</v>
      </c>
      <c r="F7587" s="2" t="str">
        <f>VLOOKUP(TEXT(表格1[[#This Row],[地區]],"00000000"),縣市代碼,2,0)</f>
        <v>苗栗縣</v>
      </c>
      <c r="G7587" s="2" t="s">
        <v>8</v>
      </c>
      <c r="H7587" s="13">
        <v>426111</v>
      </c>
      <c r="I7587" s="14">
        <v>951696409</v>
      </c>
      <c r="J7587" s="14">
        <f>表格1[[#This Row],[信用卡交易筆數]]/1000</f>
        <v>426.11099999999999</v>
      </c>
      <c r="K7587" s="14">
        <f>表格1[[#This Row],[信用卡交易金額'[新臺幣']]]/1000</f>
        <v>951696.40899999999</v>
      </c>
      <c r="L7587" s="14">
        <f>表格1[[#This Row],[信用卡交易金額'[新臺幣']]]/1000000</f>
        <v>951.69640900000002</v>
      </c>
      <c r="M7587" s="14" t="str" cm="1">
        <f t="array" ref="M7587">_xlfn.TEXTJOIN("", TRUE, _xlfn.XLOOKUP(TRUE, VALUE(表格1[[#This Row],[年月]]) &lt;= VALUE($R$8:$R$12), $Q$8:$Q$12)) &amp; "年度"</f>
        <v>2025年度</v>
      </c>
    </row>
    <row r="7588" spans="1:13" x14ac:dyDescent="0.3">
      <c r="A7588" s="2">
        <v>202409</v>
      </c>
      <c r="B7588" s="19">
        <f>DATE(表格1[[#This Row],[年]],表格1[[#This Row],[月]],1)</f>
        <v>45536</v>
      </c>
      <c r="C7588" s="2" t="str">
        <f>LEFT(表格1[[#This Row],[年月]],4)</f>
        <v>2024</v>
      </c>
      <c r="D7588" s="2" t="str">
        <f>RIGHT(表格1[[#This Row],[年月]],2)</f>
        <v>09</v>
      </c>
      <c r="E7588" s="5">
        <v>10005000</v>
      </c>
      <c r="F7588" s="2" t="str">
        <f>VLOOKUP(TEXT(表格1[[#This Row],[地區]],"00000000"),縣市代碼,2,0)</f>
        <v>苗栗縣</v>
      </c>
      <c r="G7588" s="2" t="s">
        <v>9</v>
      </c>
      <c r="H7588" s="13">
        <v>888676</v>
      </c>
      <c r="I7588" s="14">
        <v>1092592108</v>
      </c>
      <c r="J7588" s="14">
        <f>表格1[[#This Row],[信用卡交易筆數]]/1000</f>
        <v>888.67600000000004</v>
      </c>
      <c r="K7588" s="14">
        <f>表格1[[#This Row],[信用卡交易金額'[新臺幣']]]/1000</f>
        <v>1092592.108</v>
      </c>
      <c r="L7588" s="14">
        <f>表格1[[#This Row],[信用卡交易金額'[新臺幣']]]/1000000</f>
        <v>1092.5921080000001</v>
      </c>
      <c r="M7588" s="14" t="str" cm="1">
        <f t="array" ref="M7588">_xlfn.TEXTJOIN("", TRUE, _xlfn.XLOOKUP(TRUE, VALUE(表格1[[#This Row],[年月]]) &lt;= VALUE($R$8:$R$12), $Q$8:$Q$12)) &amp; "年度"</f>
        <v>2025年度</v>
      </c>
    </row>
    <row r="7589" spans="1:13" x14ac:dyDescent="0.3">
      <c r="A7589" s="2">
        <v>202409</v>
      </c>
      <c r="B7589" s="19">
        <f>DATE(表格1[[#This Row],[年]],表格1[[#This Row],[月]],1)</f>
        <v>45536</v>
      </c>
      <c r="C7589" s="2" t="str">
        <f>LEFT(表格1[[#This Row],[年月]],4)</f>
        <v>2024</v>
      </c>
      <c r="D7589" s="2" t="str">
        <f>RIGHT(表格1[[#This Row],[年月]],2)</f>
        <v>09</v>
      </c>
      <c r="E7589" s="5">
        <v>10005000</v>
      </c>
      <c r="F7589" s="2" t="str">
        <f>VLOOKUP(TEXT(表格1[[#This Row],[地區]],"00000000"),縣市代碼,2,0)</f>
        <v>苗栗縣</v>
      </c>
      <c r="G7589" s="2" t="s">
        <v>10</v>
      </c>
      <c r="H7589" s="13">
        <v>502856</v>
      </c>
      <c r="I7589" s="14">
        <v>1336857521</v>
      </c>
      <c r="J7589" s="14">
        <f>表格1[[#This Row],[信用卡交易筆數]]/1000</f>
        <v>502.85599999999999</v>
      </c>
      <c r="K7589" s="14">
        <f>表格1[[#This Row],[信用卡交易金額'[新臺幣']]]/1000</f>
        <v>1336857.5209999999</v>
      </c>
      <c r="L7589" s="14">
        <f>表格1[[#This Row],[信用卡交易金額'[新臺幣']]]/1000000</f>
        <v>1336.8575209999999</v>
      </c>
      <c r="M7589" s="14" t="str" cm="1">
        <f t="array" ref="M7589">_xlfn.TEXTJOIN("", TRUE, _xlfn.XLOOKUP(TRUE, VALUE(表格1[[#This Row],[年月]]) &lt;= VALUE($R$8:$R$12), $Q$8:$Q$12)) &amp; "年度"</f>
        <v>2025年度</v>
      </c>
    </row>
    <row r="7590" spans="1:13" x14ac:dyDescent="0.3">
      <c r="A7590" s="2">
        <v>202409</v>
      </c>
      <c r="B7590" s="19">
        <f>DATE(表格1[[#This Row],[年]],表格1[[#This Row],[月]],1)</f>
        <v>45536</v>
      </c>
      <c r="C7590" s="2" t="str">
        <f>LEFT(表格1[[#This Row],[年月]],4)</f>
        <v>2024</v>
      </c>
      <c r="D7590" s="2" t="str">
        <f>RIGHT(表格1[[#This Row],[年月]],2)</f>
        <v>09</v>
      </c>
      <c r="E7590" s="5">
        <v>66000000</v>
      </c>
      <c r="F7590" s="2" t="str">
        <f>VLOOKUP(TEXT(表格1[[#This Row],[地區]],"00000000"),縣市代碼,2,0)</f>
        <v>臺中市</v>
      </c>
      <c r="G7590" s="2" t="s">
        <v>4</v>
      </c>
      <c r="H7590" s="13">
        <v>10137131</v>
      </c>
      <c r="I7590" s="14">
        <v>5241025127</v>
      </c>
      <c r="J7590" s="14">
        <f>表格1[[#This Row],[信用卡交易筆數]]/1000</f>
        <v>10137.130999999999</v>
      </c>
      <c r="K7590" s="14">
        <f>表格1[[#This Row],[信用卡交易金額'[新臺幣']]]/1000</f>
        <v>5241025.1270000003</v>
      </c>
      <c r="L7590" s="14">
        <f>表格1[[#This Row],[信用卡交易金額'[新臺幣']]]/1000000</f>
        <v>5241.0251269999999</v>
      </c>
      <c r="M7590" s="14" t="str" cm="1">
        <f t="array" ref="M7590">_xlfn.TEXTJOIN("", TRUE, _xlfn.XLOOKUP(TRUE, VALUE(表格1[[#This Row],[年月]]) &lt;= VALUE($R$8:$R$12), $Q$8:$Q$12)) &amp; "年度"</f>
        <v>2025年度</v>
      </c>
    </row>
    <row r="7591" spans="1:13" x14ac:dyDescent="0.3">
      <c r="A7591" s="2">
        <v>202409</v>
      </c>
      <c r="B7591" s="19">
        <f>DATE(表格1[[#This Row],[年]],表格1[[#This Row],[月]],1)</f>
        <v>45536</v>
      </c>
      <c r="C7591" s="2" t="str">
        <f>LEFT(表格1[[#This Row],[年月]],4)</f>
        <v>2024</v>
      </c>
      <c r="D7591" s="2" t="str">
        <f>RIGHT(表格1[[#This Row],[年月]],2)</f>
        <v>09</v>
      </c>
      <c r="E7591" s="5">
        <v>66000000</v>
      </c>
      <c r="F7591" s="2" t="str">
        <f>VLOOKUP(TEXT(表格1[[#This Row],[地區]],"00000000"),縣市代碼,2,0)</f>
        <v>臺中市</v>
      </c>
      <c r="G7591" s="2" t="s">
        <v>5</v>
      </c>
      <c r="H7591" s="13">
        <v>559492</v>
      </c>
      <c r="I7591" s="14">
        <v>1526120323</v>
      </c>
      <c r="J7591" s="14">
        <f>表格1[[#This Row],[信用卡交易筆數]]/1000</f>
        <v>559.49199999999996</v>
      </c>
      <c r="K7591" s="14">
        <f>表格1[[#This Row],[信用卡交易金額'[新臺幣']]]/1000</f>
        <v>1526120.3230000001</v>
      </c>
      <c r="L7591" s="14">
        <f>表格1[[#This Row],[信用卡交易金額'[新臺幣']]]/1000000</f>
        <v>1526.1203230000001</v>
      </c>
      <c r="M7591" s="14" t="str" cm="1">
        <f t="array" ref="M7591">_xlfn.TEXTJOIN("", TRUE, _xlfn.XLOOKUP(TRUE, VALUE(表格1[[#This Row],[年月]]) &lt;= VALUE($R$8:$R$12), $Q$8:$Q$12)) &amp; "年度"</f>
        <v>2025年度</v>
      </c>
    </row>
    <row r="7592" spans="1:13" x14ac:dyDescent="0.3">
      <c r="A7592" s="2">
        <v>202409</v>
      </c>
      <c r="B7592" s="19">
        <f>DATE(表格1[[#This Row],[年]],表格1[[#This Row],[月]],1)</f>
        <v>45536</v>
      </c>
      <c r="C7592" s="2" t="str">
        <f>LEFT(表格1[[#This Row],[年月]],4)</f>
        <v>2024</v>
      </c>
      <c r="D7592" s="2" t="str">
        <f>RIGHT(表格1[[#This Row],[年月]],2)</f>
        <v>09</v>
      </c>
      <c r="E7592" s="5">
        <v>66000000</v>
      </c>
      <c r="F7592" s="2" t="str">
        <f>VLOOKUP(TEXT(表格1[[#This Row],[地區]],"00000000"),縣市代碼,2,0)</f>
        <v>臺中市</v>
      </c>
      <c r="G7592" s="2" t="s">
        <v>6</v>
      </c>
      <c r="H7592" s="13">
        <v>816501</v>
      </c>
      <c r="I7592" s="14">
        <v>2568039006</v>
      </c>
      <c r="J7592" s="14">
        <f>表格1[[#This Row],[信用卡交易筆數]]/1000</f>
        <v>816.50099999999998</v>
      </c>
      <c r="K7592" s="14">
        <f>表格1[[#This Row],[信用卡交易金額'[新臺幣']]]/1000</f>
        <v>2568039.0060000001</v>
      </c>
      <c r="L7592" s="14">
        <f>表格1[[#This Row],[信用卡交易金額'[新臺幣']]]/1000000</f>
        <v>2568.039006</v>
      </c>
      <c r="M7592" s="14" t="str" cm="1">
        <f t="array" ref="M7592">_xlfn.TEXTJOIN("", TRUE, _xlfn.XLOOKUP(TRUE, VALUE(表格1[[#This Row],[年月]]) &lt;= VALUE($R$8:$R$12), $Q$8:$Q$12)) &amp; "年度"</f>
        <v>2025年度</v>
      </c>
    </row>
    <row r="7593" spans="1:13" x14ac:dyDescent="0.3">
      <c r="A7593" s="2">
        <v>202409</v>
      </c>
      <c r="B7593" s="19">
        <f>DATE(表格1[[#This Row],[年]],表格1[[#This Row],[月]],1)</f>
        <v>45536</v>
      </c>
      <c r="C7593" s="2" t="str">
        <f>LEFT(表格1[[#This Row],[年月]],4)</f>
        <v>2024</v>
      </c>
      <c r="D7593" s="2" t="str">
        <f>RIGHT(表格1[[#This Row],[年月]],2)</f>
        <v>09</v>
      </c>
      <c r="E7593" s="5">
        <v>66000000</v>
      </c>
      <c r="F7593" s="2" t="str">
        <f>VLOOKUP(TEXT(表格1[[#This Row],[地區]],"00000000"),縣市代碼,2,0)</f>
        <v>臺中市</v>
      </c>
      <c r="G7593" s="2" t="s">
        <v>7</v>
      </c>
      <c r="H7593" s="13">
        <v>4765565</v>
      </c>
      <c r="I7593" s="14">
        <v>5022032332</v>
      </c>
      <c r="J7593" s="14">
        <f>表格1[[#This Row],[信用卡交易筆數]]/1000</f>
        <v>4765.5649999999996</v>
      </c>
      <c r="K7593" s="14">
        <f>表格1[[#This Row],[信用卡交易金額'[新臺幣']]]/1000</f>
        <v>5022032.3320000004</v>
      </c>
      <c r="L7593" s="14">
        <f>表格1[[#This Row],[信用卡交易金額'[新臺幣']]]/1000000</f>
        <v>5022.0323319999998</v>
      </c>
      <c r="M7593" s="14" t="str" cm="1">
        <f t="array" ref="M7593">_xlfn.TEXTJOIN("", TRUE, _xlfn.XLOOKUP(TRUE, VALUE(表格1[[#This Row],[年月]]) &lt;= VALUE($R$8:$R$12), $Q$8:$Q$12)) &amp; "年度"</f>
        <v>2025年度</v>
      </c>
    </row>
    <row r="7594" spans="1:13" x14ac:dyDescent="0.3">
      <c r="A7594" s="2">
        <v>202409</v>
      </c>
      <c r="B7594" s="19">
        <f>DATE(表格1[[#This Row],[年]],表格1[[#This Row],[月]],1)</f>
        <v>45536</v>
      </c>
      <c r="C7594" s="2" t="str">
        <f>LEFT(表格1[[#This Row],[年月]],4)</f>
        <v>2024</v>
      </c>
      <c r="D7594" s="2" t="str">
        <f>RIGHT(表格1[[#This Row],[年月]],2)</f>
        <v>09</v>
      </c>
      <c r="E7594" s="5">
        <v>66000000</v>
      </c>
      <c r="F7594" s="2" t="str">
        <f>VLOOKUP(TEXT(表格1[[#This Row],[地區]],"00000000"),縣市代碼,2,0)</f>
        <v>臺中市</v>
      </c>
      <c r="G7594" s="2" t="s">
        <v>8</v>
      </c>
      <c r="H7594" s="13">
        <v>3279598</v>
      </c>
      <c r="I7594" s="14">
        <v>8565040510</v>
      </c>
      <c r="J7594" s="14">
        <f>表格1[[#This Row],[信用卡交易筆數]]/1000</f>
        <v>3279.598</v>
      </c>
      <c r="K7594" s="14">
        <f>表格1[[#This Row],[信用卡交易金額'[新臺幣']]]/1000</f>
        <v>8565040.5099999998</v>
      </c>
      <c r="L7594" s="14">
        <f>表格1[[#This Row],[信用卡交易金額'[新臺幣']]]/1000000</f>
        <v>8565.0405100000007</v>
      </c>
      <c r="M7594" s="14" t="str" cm="1">
        <f t="array" ref="M7594">_xlfn.TEXTJOIN("", TRUE, _xlfn.XLOOKUP(TRUE, VALUE(表格1[[#This Row],[年月]]) &lt;= VALUE($R$8:$R$12), $Q$8:$Q$12)) &amp; "年度"</f>
        <v>2025年度</v>
      </c>
    </row>
    <row r="7595" spans="1:13" x14ac:dyDescent="0.3">
      <c r="A7595" s="2">
        <v>202409</v>
      </c>
      <c r="B7595" s="19">
        <f>DATE(表格1[[#This Row],[年]],表格1[[#This Row],[月]],1)</f>
        <v>45536</v>
      </c>
      <c r="C7595" s="2" t="str">
        <f>LEFT(表格1[[#This Row],[年月]],4)</f>
        <v>2024</v>
      </c>
      <c r="D7595" s="2" t="str">
        <f>RIGHT(表格1[[#This Row],[年月]],2)</f>
        <v>09</v>
      </c>
      <c r="E7595" s="5">
        <v>66000000</v>
      </c>
      <c r="F7595" s="2" t="str">
        <f>VLOOKUP(TEXT(表格1[[#This Row],[地區]],"00000000"),縣市代碼,2,0)</f>
        <v>臺中市</v>
      </c>
      <c r="G7595" s="2" t="s">
        <v>9</v>
      </c>
      <c r="H7595" s="13">
        <v>7608993</v>
      </c>
      <c r="I7595" s="14">
        <v>11463518580</v>
      </c>
      <c r="J7595" s="14">
        <f>表格1[[#This Row],[信用卡交易筆數]]/1000</f>
        <v>7608.9930000000004</v>
      </c>
      <c r="K7595" s="14">
        <f>表格1[[#This Row],[信用卡交易金額'[新臺幣']]]/1000</f>
        <v>11463518.58</v>
      </c>
      <c r="L7595" s="14">
        <f>表格1[[#This Row],[信用卡交易金額'[新臺幣']]]/1000000</f>
        <v>11463.51858</v>
      </c>
      <c r="M7595" s="14" t="str" cm="1">
        <f t="array" ref="M7595">_xlfn.TEXTJOIN("", TRUE, _xlfn.XLOOKUP(TRUE, VALUE(表格1[[#This Row],[年月]]) &lt;= VALUE($R$8:$R$12), $Q$8:$Q$12)) &amp; "年度"</f>
        <v>2025年度</v>
      </c>
    </row>
    <row r="7596" spans="1:13" x14ac:dyDescent="0.3">
      <c r="A7596" s="2">
        <v>202409</v>
      </c>
      <c r="B7596" s="19">
        <f>DATE(表格1[[#This Row],[年]],表格1[[#This Row],[月]],1)</f>
        <v>45536</v>
      </c>
      <c r="C7596" s="2" t="str">
        <f>LEFT(表格1[[#This Row],[年月]],4)</f>
        <v>2024</v>
      </c>
      <c r="D7596" s="2" t="str">
        <f>RIGHT(表格1[[#This Row],[年月]],2)</f>
        <v>09</v>
      </c>
      <c r="E7596" s="5">
        <v>66000000</v>
      </c>
      <c r="F7596" s="2" t="str">
        <f>VLOOKUP(TEXT(表格1[[#This Row],[地區]],"00000000"),縣市代碼,2,0)</f>
        <v>臺中市</v>
      </c>
      <c r="G7596" s="2" t="s">
        <v>10</v>
      </c>
      <c r="H7596" s="13">
        <v>3585866</v>
      </c>
      <c r="I7596" s="14">
        <v>11528778541</v>
      </c>
      <c r="J7596" s="14">
        <f>表格1[[#This Row],[信用卡交易筆數]]/1000</f>
        <v>3585.866</v>
      </c>
      <c r="K7596" s="14">
        <f>表格1[[#This Row],[信用卡交易金額'[新臺幣']]]/1000</f>
        <v>11528778.540999999</v>
      </c>
      <c r="L7596" s="14">
        <f>表格1[[#This Row],[信用卡交易金額'[新臺幣']]]/1000000</f>
        <v>11528.778541</v>
      </c>
      <c r="M7596" s="14" t="str" cm="1">
        <f t="array" ref="M7596">_xlfn.TEXTJOIN("", TRUE, _xlfn.XLOOKUP(TRUE, VALUE(表格1[[#This Row],[年月]]) &lt;= VALUE($R$8:$R$12), $Q$8:$Q$12)) &amp; "年度"</f>
        <v>2025年度</v>
      </c>
    </row>
    <row r="7597" spans="1:13" x14ac:dyDescent="0.3">
      <c r="A7597" s="2">
        <v>202409</v>
      </c>
      <c r="B7597" s="19">
        <f>DATE(表格1[[#This Row],[年]],表格1[[#This Row],[月]],1)</f>
        <v>45536</v>
      </c>
      <c r="C7597" s="2" t="str">
        <f>LEFT(表格1[[#This Row],[年月]],4)</f>
        <v>2024</v>
      </c>
      <c r="D7597" s="2" t="str">
        <f>RIGHT(表格1[[#This Row],[年月]],2)</f>
        <v>09</v>
      </c>
      <c r="E7597" s="5">
        <v>10007000</v>
      </c>
      <c r="F7597" s="2" t="str">
        <f>VLOOKUP(TEXT(表格1[[#This Row],[地區]],"00000000"),縣市代碼,2,0)</f>
        <v>彰化縣</v>
      </c>
      <c r="G7597" s="2" t="s">
        <v>4</v>
      </c>
      <c r="H7597" s="13">
        <v>2277884</v>
      </c>
      <c r="I7597" s="14">
        <v>1082094016</v>
      </c>
      <c r="J7597" s="14">
        <f>表格1[[#This Row],[信用卡交易筆數]]/1000</f>
        <v>2277.884</v>
      </c>
      <c r="K7597" s="14">
        <f>表格1[[#This Row],[信用卡交易金額'[新臺幣']]]/1000</f>
        <v>1082094.0160000001</v>
      </c>
      <c r="L7597" s="14">
        <f>表格1[[#This Row],[信用卡交易金額'[新臺幣']]]/1000000</f>
        <v>1082.094016</v>
      </c>
      <c r="M7597" s="14" t="str" cm="1">
        <f t="array" ref="M7597">_xlfn.TEXTJOIN("", TRUE, _xlfn.XLOOKUP(TRUE, VALUE(表格1[[#This Row],[年月]]) &lt;= VALUE($R$8:$R$12), $Q$8:$Q$12)) &amp; "年度"</f>
        <v>2025年度</v>
      </c>
    </row>
    <row r="7598" spans="1:13" x14ac:dyDescent="0.3">
      <c r="A7598" s="2">
        <v>202409</v>
      </c>
      <c r="B7598" s="19">
        <f>DATE(表格1[[#This Row],[年]],表格1[[#This Row],[月]],1)</f>
        <v>45536</v>
      </c>
      <c r="C7598" s="2" t="str">
        <f>LEFT(表格1[[#This Row],[年月]],4)</f>
        <v>2024</v>
      </c>
      <c r="D7598" s="2" t="str">
        <f>RIGHT(表格1[[#This Row],[年月]],2)</f>
        <v>09</v>
      </c>
      <c r="E7598" s="5">
        <v>10007000</v>
      </c>
      <c r="F7598" s="2" t="str">
        <f>VLOOKUP(TEXT(表格1[[#This Row],[地區]],"00000000"),縣市代碼,2,0)</f>
        <v>彰化縣</v>
      </c>
      <c r="G7598" s="2" t="s">
        <v>5</v>
      </c>
      <c r="H7598" s="13">
        <v>158497</v>
      </c>
      <c r="I7598" s="14">
        <v>355071548</v>
      </c>
      <c r="J7598" s="14">
        <f>表格1[[#This Row],[信用卡交易筆數]]/1000</f>
        <v>158.49700000000001</v>
      </c>
      <c r="K7598" s="14">
        <f>表格1[[#This Row],[信用卡交易金額'[新臺幣']]]/1000</f>
        <v>355071.54800000001</v>
      </c>
      <c r="L7598" s="14">
        <f>表格1[[#This Row],[信用卡交易金額'[新臺幣']]]/1000000</f>
        <v>355.07154800000001</v>
      </c>
      <c r="M7598" s="14" t="str" cm="1">
        <f t="array" ref="M7598">_xlfn.TEXTJOIN("", TRUE, _xlfn.XLOOKUP(TRUE, VALUE(表格1[[#This Row],[年月]]) &lt;= VALUE($R$8:$R$12), $Q$8:$Q$12)) &amp; "年度"</f>
        <v>2025年度</v>
      </c>
    </row>
    <row r="7599" spans="1:13" x14ac:dyDescent="0.3">
      <c r="A7599" s="2">
        <v>202409</v>
      </c>
      <c r="B7599" s="19">
        <f>DATE(表格1[[#This Row],[年]],表格1[[#This Row],[月]],1)</f>
        <v>45536</v>
      </c>
      <c r="C7599" s="2" t="str">
        <f>LEFT(表格1[[#This Row],[年月]],4)</f>
        <v>2024</v>
      </c>
      <c r="D7599" s="2" t="str">
        <f>RIGHT(表格1[[#This Row],[年月]],2)</f>
        <v>09</v>
      </c>
      <c r="E7599" s="5">
        <v>10007000</v>
      </c>
      <c r="F7599" s="2" t="str">
        <f>VLOOKUP(TEXT(表格1[[#This Row],[地區]],"00000000"),縣市代碼,2,0)</f>
        <v>彰化縣</v>
      </c>
      <c r="G7599" s="2" t="s">
        <v>6</v>
      </c>
      <c r="H7599" s="13">
        <v>210531</v>
      </c>
      <c r="I7599" s="14">
        <v>597469813</v>
      </c>
      <c r="J7599" s="14">
        <f>表格1[[#This Row],[信用卡交易筆數]]/1000</f>
        <v>210.53100000000001</v>
      </c>
      <c r="K7599" s="14">
        <f>表格1[[#This Row],[信用卡交易金額'[新臺幣']]]/1000</f>
        <v>597469.81299999997</v>
      </c>
      <c r="L7599" s="14">
        <f>表格1[[#This Row],[信用卡交易金額'[新臺幣']]]/1000000</f>
        <v>597.46981300000004</v>
      </c>
      <c r="M7599" s="14" t="str" cm="1">
        <f t="array" ref="M7599">_xlfn.TEXTJOIN("", TRUE, _xlfn.XLOOKUP(TRUE, VALUE(表格1[[#This Row],[年月]]) &lt;= VALUE($R$8:$R$12), $Q$8:$Q$12)) &amp; "年度"</f>
        <v>2025年度</v>
      </c>
    </row>
    <row r="7600" spans="1:13" x14ac:dyDescent="0.3">
      <c r="A7600" s="2">
        <v>202409</v>
      </c>
      <c r="B7600" s="19">
        <f>DATE(表格1[[#This Row],[年]],表格1[[#This Row],[月]],1)</f>
        <v>45536</v>
      </c>
      <c r="C7600" s="2" t="str">
        <f>LEFT(表格1[[#This Row],[年月]],4)</f>
        <v>2024</v>
      </c>
      <c r="D7600" s="2" t="str">
        <f>RIGHT(表格1[[#This Row],[年月]],2)</f>
        <v>09</v>
      </c>
      <c r="E7600" s="5">
        <v>10007000</v>
      </c>
      <c r="F7600" s="2" t="str">
        <f>VLOOKUP(TEXT(表格1[[#This Row],[地區]],"00000000"),縣市代碼,2,0)</f>
        <v>彰化縣</v>
      </c>
      <c r="G7600" s="2" t="s">
        <v>7</v>
      </c>
      <c r="H7600" s="13">
        <v>1327781</v>
      </c>
      <c r="I7600" s="14">
        <v>1427386495</v>
      </c>
      <c r="J7600" s="14">
        <f>表格1[[#This Row],[信用卡交易筆數]]/1000</f>
        <v>1327.7809999999999</v>
      </c>
      <c r="K7600" s="14">
        <f>表格1[[#This Row],[信用卡交易金額'[新臺幣']]]/1000</f>
        <v>1427386.4950000001</v>
      </c>
      <c r="L7600" s="14">
        <f>表格1[[#This Row],[信用卡交易金額'[新臺幣']]]/1000000</f>
        <v>1427.386495</v>
      </c>
      <c r="M7600" s="14" t="str" cm="1">
        <f t="array" ref="M7600">_xlfn.TEXTJOIN("", TRUE, _xlfn.XLOOKUP(TRUE, VALUE(表格1[[#This Row],[年月]]) &lt;= VALUE($R$8:$R$12), $Q$8:$Q$12)) &amp; "年度"</f>
        <v>2025年度</v>
      </c>
    </row>
    <row r="7601" spans="1:13" x14ac:dyDescent="0.3">
      <c r="A7601" s="2">
        <v>202409</v>
      </c>
      <c r="B7601" s="19">
        <f>DATE(表格1[[#This Row],[年]],表格1[[#This Row],[月]],1)</f>
        <v>45536</v>
      </c>
      <c r="C7601" s="2" t="str">
        <f>LEFT(表格1[[#This Row],[年月]],4)</f>
        <v>2024</v>
      </c>
      <c r="D7601" s="2" t="str">
        <f>RIGHT(表格1[[#This Row],[年月]],2)</f>
        <v>09</v>
      </c>
      <c r="E7601" s="5">
        <v>10007000</v>
      </c>
      <c r="F7601" s="2" t="str">
        <f>VLOOKUP(TEXT(表格1[[#This Row],[地區]],"00000000"),縣市代碼,2,0)</f>
        <v>彰化縣</v>
      </c>
      <c r="G7601" s="2" t="s">
        <v>8</v>
      </c>
      <c r="H7601" s="13">
        <v>824245</v>
      </c>
      <c r="I7601" s="14">
        <v>1925346783</v>
      </c>
      <c r="J7601" s="14">
        <f>表格1[[#This Row],[信用卡交易筆數]]/1000</f>
        <v>824.245</v>
      </c>
      <c r="K7601" s="14">
        <f>表格1[[#This Row],[信用卡交易金額'[新臺幣']]]/1000</f>
        <v>1925346.7830000001</v>
      </c>
      <c r="L7601" s="14">
        <f>表格1[[#This Row],[信用卡交易金額'[新臺幣']]]/1000000</f>
        <v>1925.346783</v>
      </c>
      <c r="M7601" s="14" t="str" cm="1">
        <f t="array" ref="M7601">_xlfn.TEXTJOIN("", TRUE, _xlfn.XLOOKUP(TRUE, VALUE(表格1[[#This Row],[年月]]) &lt;= VALUE($R$8:$R$12), $Q$8:$Q$12)) &amp; "年度"</f>
        <v>2025年度</v>
      </c>
    </row>
    <row r="7602" spans="1:13" x14ac:dyDescent="0.3">
      <c r="A7602" s="2">
        <v>202409</v>
      </c>
      <c r="B7602" s="19">
        <f>DATE(表格1[[#This Row],[年]],表格1[[#This Row],[月]],1)</f>
        <v>45536</v>
      </c>
      <c r="C7602" s="2" t="str">
        <f>LEFT(表格1[[#This Row],[年月]],4)</f>
        <v>2024</v>
      </c>
      <c r="D7602" s="2" t="str">
        <f>RIGHT(表格1[[#This Row],[年月]],2)</f>
        <v>09</v>
      </c>
      <c r="E7602" s="5">
        <v>10007000</v>
      </c>
      <c r="F7602" s="2" t="str">
        <f>VLOOKUP(TEXT(表格1[[#This Row],[地區]],"00000000"),縣市代碼,2,0)</f>
        <v>彰化縣</v>
      </c>
      <c r="G7602" s="2" t="s">
        <v>9</v>
      </c>
      <c r="H7602" s="13">
        <v>1852211</v>
      </c>
      <c r="I7602" s="14">
        <v>2482643617</v>
      </c>
      <c r="J7602" s="14">
        <f>表格1[[#This Row],[信用卡交易筆數]]/1000</f>
        <v>1852.211</v>
      </c>
      <c r="K7602" s="14">
        <f>表格1[[#This Row],[信用卡交易金額'[新臺幣']]]/1000</f>
        <v>2482643.6170000001</v>
      </c>
      <c r="L7602" s="14">
        <f>表格1[[#This Row],[信用卡交易金額'[新臺幣']]]/1000000</f>
        <v>2482.6436170000002</v>
      </c>
      <c r="M7602" s="14" t="str" cm="1">
        <f t="array" ref="M7602">_xlfn.TEXTJOIN("", TRUE, _xlfn.XLOOKUP(TRUE, VALUE(表格1[[#This Row],[年月]]) &lt;= VALUE($R$8:$R$12), $Q$8:$Q$12)) &amp; "年度"</f>
        <v>2025年度</v>
      </c>
    </row>
    <row r="7603" spans="1:13" x14ac:dyDescent="0.3">
      <c r="A7603" s="2">
        <v>202409</v>
      </c>
      <c r="B7603" s="19">
        <f>DATE(表格1[[#This Row],[年]],表格1[[#This Row],[月]],1)</f>
        <v>45536</v>
      </c>
      <c r="C7603" s="2" t="str">
        <f>LEFT(表格1[[#This Row],[年月]],4)</f>
        <v>2024</v>
      </c>
      <c r="D7603" s="2" t="str">
        <f>RIGHT(表格1[[#This Row],[年月]],2)</f>
        <v>09</v>
      </c>
      <c r="E7603" s="5">
        <v>10007000</v>
      </c>
      <c r="F7603" s="2" t="str">
        <f>VLOOKUP(TEXT(表格1[[#This Row],[地區]],"00000000"),縣市代碼,2,0)</f>
        <v>彰化縣</v>
      </c>
      <c r="G7603" s="2" t="s">
        <v>10</v>
      </c>
      <c r="H7603" s="13">
        <v>976153</v>
      </c>
      <c r="I7603" s="14">
        <v>3236689619</v>
      </c>
      <c r="J7603" s="14">
        <f>表格1[[#This Row],[信用卡交易筆數]]/1000</f>
        <v>976.15300000000002</v>
      </c>
      <c r="K7603" s="14">
        <f>表格1[[#This Row],[信用卡交易金額'[新臺幣']]]/1000</f>
        <v>3236689.6189999999</v>
      </c>
      <c r="L7603" s="14">
        <f>表格1[[#This Row],[信用卡交易金額'[新臺幣']]]/1000000</f>
        <v>3236.6896190000002</v>
      </c>
      <c r="M7603" s="14" t="str" cm="1">
        <f t="array" ref="M7603">_xlfn.TEXTJOIN("", TRUE, _xlfn.XLOOKUP(TRUE, VALUE(表格1[[#This Row],[年月]]) &lt;= VALUE($R$8:$R$12), $Q$8:$Q$12)) &amp; "年度"</f>
        <v>2025年度</v>
      </c>
    </row>
    <row r="7604" spans="1:13" x14ac:dyDescent="0.3">
      <c r="A7604" s="2">
        <v>202409</v>
      </c>
      <c r="B7604" s="19">
        <f>DATE(表格1[[#This Row],[年]],表格1[[#This Row],[月]],1)</f>
        <v>45536</v>
      </c>
      <c r="C7604" s="2" t="str">
        <f>LEFT(表格1[[#This Row],[年月]],4)</f>
        <v>2024</v>
      </c>
      <c r="D7604" s="2" t="str">
        <f>RIGHT(表格1[[#This Row],[年月]],2)</f>
        <v>09</v>
      </c>
      <c r="E7604" s="5">
        <v>10008000</v>
      </c>
      <c r="F7604" s="2" t="str">
        <f>VLOOKUP(TEXT(表格1[[#This Row],[地區]],"00000000"),縣市代碼,2,0)</f>
        <v>南投縣</v>
      </c>
      <c r="G7604" s="2" t="s">
        <v>4</v>
      </c>
      <c r="H7604" s="13">
        <v>743321</v>
      </c>
      <c r="I7604" s="14">
        <v>351754409</v>
      </c>
      <c r="J7604" s="14">
        <f>表格1[[#This Row],[信用卡交易筆數]]/1000</f>
        <v>743.32100000000003</v>
      </c>
      <c r="K7604" s="14">
        <f>表格1[[#This Row],[信用卡交易金額'[新臺幣']]]/1000</f>
        <v>351754.40899999999</v>
      </c>
      <c r="L7604" s="14">
        <f>表格1[[#This Row],[信用卡交易金額'[新臺幣']]]/1000000</f>
        <v>351.75440900000001</v>
      </c>
      <c r="M7604" s="14" t="str" cm="1">
        <f t="array" ref="M7604">_xlfn.TEXTJOIN("", TRUE, _xlfn.XLOOKUP(TRUE, VALUE(表格1[[#This Row],[年月]]) &lt;= VALUE($R$8:$R$12), $Q$8:$Q$12)) &amp; "年度"</f>
        <v>2025年度</v>
      </c>
    </row>
    <row r="7605" spans="1:13" x14ac:dyDescent="0.3">
      <c r="A7605" s="2">
        <v>202409</v>
      </c>
      <c r="B7605" s="19">
        <f>DATE(表格1[[#This Row],[年]],表格1[[#This Row],[月]],1)</f>
        <v>45536</v>
      </c>
      <c r="C7605" s="2" t="str">
        <f>LEFT(表格1[[#This Row],[年月]],4)</f>
        <v>2024</v>
      </c>
      <c r="D7605" s="2" t="str">
        <f>RIGHT(表格1[[#This Row],[年月]],2)</f>
        <v>09</v>
      </c>
      <c r="E7605" s="5">
        <v>10008000</v>
      </c>
      <c r="F7605" s="2" t="str">
        <f>VLOOKUP(TEXT(表格1[[#This Row],[地區]],"00000000"),縣市代碼,2,0)</f>
        <v>南投縣</v>
      </c>
      <c r="G7605" s="2" t="s">
        <v>5</v>
      </c>
      <c r="H7605" s="13">
        <v>49465</v>
      </c>
      <c r="I7605" s="14">
        <v>118446404</v>
      </c>
      <c r="J7605" s="14">
        <f>表格1[[#This Row],[信用卡交易筆數]]/1000</f>
        <v>49.465000000000003</v>
      </c>
      <c r="K7605" s="14">
        <f>表格1[[#This Row],[信用卡交易金額'[新臺幣']]]/1000</f>
        <v>118446.40399999999</v>
      </c>
      <c r="L7605" s="14">
        <f>表格1[[#This Row],[信用卡交易金額'[新臺幣']]]/1000000</f>
        <v>118.446404</v>
      </c>
      <c r="M7605" s="14" t="str" cm="1">
        <f t="array" ref="M7605">_xlfn.TEXTJOIN("", TRUE, _xlfn.XLOOKUP(TRUE, VALUE(表格1[[#This Row],[年月]]) &lt;= VALUE($R$8:$R$12), $Q$8:$Q$12)) &amp; "年度"</f>
        <v>2025年度</v>
      </c>
    </row>
    <row r="7606" spans="1:13" x14ac:dyDescent="0.3">
      <c r="A7606" s="2">
        <v>202409</v>
      </c>
      <c r="B7606" s="19">
        <f>DATE(表格1[[#This Row],[年]],表格1[[#This Row],[月]],1)</f>
        <v>45536</v>
      </c>
      <c r="C7606" s="2" t="str">
        <f>LEFT(表格1[[#This Row],[年月]],4)</f>
        <v>2024</v>
      </c>
      <c r="D7606" s="2" t="str">
        <f>RIGHT(表格1[[#This Row],[年月]],2)</f>
        <v>09</v>
      </c>
      <c r="E7606" s="5">
        <v>10008000</v>
      </c>
      <c r="F7606" s="2" t="str">
        <f>VLOOKUP(TEXT(表格1[[#This Row],[地區]],"00000000"),縣市代碼,2,0)</f>
        <v>南投縣</v>
      </c>
      <c r="G7606" s="2" t="s">
        <v>6</v>
      </c>
      <c r="H7606" s="13">
        <v>70281</v>
      </c>
      <c r="I7606" s="14">
        <v>192681452</v>
      </c>
      <c r="J7606" s="14">
        <f>表格1[[#This Row],[信用卡交易筆數]]/1000</f>
        <v>70.281000000000006</v>
      </c>
      <c r="K7606" s="14">
        <f>表格1[[#This Row],[信用卡交易金額'[新臺幣']]]/1000</f>
        <v>192681.45199999999</v>
      </c>
      <c r="L7606" s="14">
        <f>表格1[[#This Row],[信用卡交易金額'[新臺幣']]]/1000000</f>
        <v>192.68145200000001</v>
      </c>
      <c r="M7606" s="14" t="str" cm="1">
        <f t="array" ref="M7606">_xlfn.TEXTJOIN("", TRUE, _xlfn.XLOOKUP(TRUE, VALUE(表格1[[#This Row],[年月]]) &lt;= VALUE($R$8:$R$12), $Q$8:$Q$12)) &amp; "年度"</f>
        <v>2025年度</v>
      </c>
    </row>
    <row r="7607" spans="1:13" x14ac:dyDescent="0.3">
      <c r="A7607" s="2">
        <v>202409</v>
      </c>
      <c r="B7607" s="19">
        <f>DATE(表格1[[#This Row],[年]],表格1[[#This Row],[月]],1)</f>
        <v>45536</v>
      </c>
      <c r="C7607" s="2" t="str">
        <f>LEFT(表格1[[#This Row],[年月]],4)</f>
        <v>2024</v>
      </c>
      <c r="D7607" s="2" t="str">
        <f>RIGHT(表格1[[#This Row],[年月]],2)</f>
        <v>09</v>
      </c>
      <c r="E7607" s="5">
        <v>10008000</v>
      </c>
      <c r="F7607" s="2" t="str">
        <f>VLOOKUP(TEXT(表格1[[#This Row],[地區]],"00000000"),縣市代碼,2,0)</f>
        <v>南投縣</v>
      </c>
      <c r="G7607" s="2" t="s">
        <v>7</v>
      </c>
      <c r="H7607" s="13">
        <v>458467</v>
      </c>
      <c r="I7607" s="14">
        <v>500404610</v>
      </c>
      <c r="J7607" s="14">
        <f>表格1[[#This Row],[信用卡交易筆數]]/1000</f>
        <v>458.46699999999998</v>
      </c>
      <c r="K7607" s="14">
        <f>表格1[[#This Row],[信用卡交易金額'[新臺幣']]]/1000</f>
        <v>500404.61</v>
      </c>
      <c r="L7607" s="14">
        <f>表格1[[#This Row],[信用卡交易金額'[新臺幣']]]/1000000</f>
        <v>500.40460999999999</v>
      </c>
      <c r="M7607" s="14" t="str" cm="1">
        <f t="array" ref="M7607">_xlfn.TEXTJOIN("", TRUE, _xlfn.XLOOKUP(TRUE, VALUE(表格1[[#This Row],[年月]]) &lt;= VALUE($R$8:$R$12), $Q$8:$Q$12)) &amp; "年度"</f>
        <v>2025年度</v>
      </c>
    </row>
    <row r="7608" spans="1:13" x14ac:dyDescent="0.3">
      <c r="A7608" s="2">
        <v>202409</v>
      </c>
      <c r="B7608" s="19">
        <f>DATE(表格1[[#This Row],[年]],表格1[[#This Row],[月]],1)</f>
        <v>45536</v>
      </c>
      <c r="C7608" s="2" t="str">
        <f>LEFT(表格1[[#This Row],[年月]],4)</f>
        <v>2024</v>
      </c>
      <c r="D7608" s="2" t="str">
        <f>RIGHT(表格1[[#This Row],[年月]],2)</f>
        <v>09</v>
      </c>
      <c r="E7608" s="5">
        <v>10008000</v>
      </c>
      <c r="F7608" s="2" t="str">
        <f>VLOOKUP(TEXT(表格1[[#This Row],[地區]],"00000000"),縣市代碼,2,0)</f>
        <v>南投縣</v>
      </c>
      <c r="G7608" s="2" t="s">
        <v>8</v>
      </c>
      <c r="H7608" s="13">
        <v>289497</v>
      </c>
      <c r="I7608" s="14">
        <v>627894564</v>
      </c>
      <c r="J7608" s="14">
        <f>表格1[[#This Row],[信用卡交易筆數]]/1000</f>
        <v>289.49700000000001</v>
      </c>
      <c r="K7608" s="14">
        <f>表格1[[#This Row],[信用卡交易金額'[新臺幣']]]/1000</f>
        <v>627894.56400000001</v>
      </c>
      <c r="L7608" s="14">
        <f>表格1[[#This Row],[信用卡交易金額'[新臺幣']]]/1000000</f>
        <v>627.89456399999995</v>
      </c>
      <c r="M7608" s="14" t="str" cm="1">
        <f t="array" ref="M7608">_xlfn.TEXTJOIN("", TRUE, _xlfn.XLOOKUP(TRUE, VALUE(表格1[[#This Row],[年月]]) &lt;= VALUE($R$8:$R$12), $Q$8:$Q$12)) &amp; "年度"</f>
        <v>2025年度</v>
      </c>
    </row>
    <row r="7609" spans="1:13" x14ac:dyDescent="0.3">
      <c r="A7609" s="2">
        <v>202409</v>
      </c>
      <c r="B7609" s="19">
        <f>DATE(表格1[[#This Row],[年]],表格1[[#This Row],[月]],1)</f>
        <v>45536</v>
      </c>
      <c r="C7609" s="2" t="str">
        <f>LEFT(表格1[[#This Row],[年月]],4)</f>
        <v>2024</v>
      </c>
      <c r="D7609" s="2" t="str">
        <f>RIGHT(表格1[[#This Row],[年月]],2)</f>
        <v>09</v>
      </c>
      <c r="E7609" s="5">
        <v>10008000</v>
      </c>
      <c r="F7609" s="2" t="str">
        <f>VLOOKUP(TEXT(表格1[[#This Row],[地區]],"00000000"),縣市代碼,2,0)</f>
        <v>南投縣</v>
      </c>
      <c r="G7609" s="2" t="s">
        <v>9</v>
      </c>
      <c r="H7609" s="13">
        <v>617992</v>
      </c>
      <c r="I7609" s="14">
        <v>802363660</v>
      </c>
      <c r="J7609" s="14">
        <f>表格1[[#This Row],[信用卡交易筆數]]/1000</f>
        <v>617.99199999999996</v>
      </c>
      <c r="K7609" s="14">
        <f>表格1[[#This Row],[信用卡交易金額'[新臺幣']]]/1000</f>
        <v>802363.66</v>
      </c>
      <c r="L7609" s="14">
        <f>表格1[[#This Row],[信用卡交易金額'[新臺幣']]]/1000000</f>
        <v>802.36365999999998</v>
      </c>
      <c r="M7609" s="14" t="str" cm="1">
        <f t="array" ref="M7609">_xlfn.TEXTJOIN("", TRUE, _xlfn.XLOOKUP(TRUE, VALUE(表格1[[#This Row],[年月]]) &lt;= VALUE($R$8:$R$12), $Q$8:$Q$12)) &amp; "年度"</f>
        <v>2025年度</v>
      </c>
    </row>
    <row r="7610" spans="1:13" x14ac:dyDescent="0.3">
      <c r="A7610" s="2">
        <v>202409</v>
      </c>
      <c r="B7610" s="19">
        <f>DATE(表格1[[#This Row],[年]],表格1[[#This Row],[月]],1)</f>
        <v>45536</v>
      </c>
      <c r="C7610" s="2" t="str">
        <f>LEFT(表格1[[#This Row],[年月]],4)</f>
        <v>2024</v>
      </c>
      <c r="D7610" s="2" t="str">
        <f>RIGHT(表格1[[#This Row],[年月]],2)</f>
        <v>09</v>
      </c>
      <c r="E7610" s="5">
        <v>10008000</v>
      </c>
      <c r="F7610" s="2" t="str">
        <f>VLOOKUP(TEXT(表格1[[#This Row],[地區]],"00000000"),縣市代碼,2,0)</f>
        <v>南投縣</v>
      </c>
      <c r="G7610" s="2" t="s">
        <v>10</v>
      </c>
      <c r="H7610" s="13">
        <v>328148</v>
      </c>
      <c r="I7610" s="14">
        <v>992789950</v>
      </c>
      <c r="J7610" s="14">
        <f>表格1[[#This Row],[信用卡交易筆數]]/1000</f>
        <v>328.14800000000002</v>
      </c>
      <c r="K7610" s="14">
        <f>表格1[[#This Row],[信用卡交易金額'[新臺幣']]]/1000</f>
        <v>992789.95</v>
      </c>
      <c r="L7610" s="14">
        <f>表格1[[#This Row],[信用卡交易金額'[新臺幣']]]/1000000</f>
        <v>992.78994999999998</v>
      </c>
      <c r="M7610" s="14" t="str" cm="1">
        <f t="array" ref="M7610">_xlfn.TEXTJOIN("", TRUE, _xlfn.XLOOKUP(TRUE, VALUE(表格1[[#This Row],[年月]]) &lt;= VALUE($R$8:$R$12), $Q$8:$Q$12)) &amp; "年度"</f>
        <v>2025年度</v>
      </c>
    </row>
    <row r="7611" spans="1:13" x14ac:dyDescent="0.3">
      <c r="A7611" s="2">
        <v>202409</v>
      </c>
      <c r="B7611" s="19">
        <f>DATE(表格1[[#This Row],[年]],表格1[[#This Row],[月]],1)</f>
        <v>45536</v>
      </c>
      <c r="C7611" s="2" t="str">
        <f>LEFT(表格1[[#This Row],[年月]],4)</f>
        <v>2024</v>
      </c>
      <c r="D7611" s="2" t="str">
        <f>RIGHT(表格1[[#This Row],[年月]],2)</f>
        <v>09</v>
      </c>
      <c r="E7611" s="5">
        <v>10009000</v>
      </c>
      <c r="F7611" s="2" t="str">
        <f>VLOOKUP(TEXT(表格1[[#This Row],[地區]],"00000000"),縣市代碼,2,0)</f>
        <v>雲林縣</v>
      </c>
      <c r="G7611" s="2" t="s">
        <v>4</v>
      </c>
      <c r="H7611" s="13">
        <v>917153</v>
      </c>
      <c r="I7611" s="14">
        <v>420890952</v>
      </c>
      <c r="J7611" s="14">
        <f>表格1[[#This Row],[信用卡交易筆數]]/1000</f>
        <v>917.15300000000002</v>
      </c>
      <c r="K7611" s="14">
        <f>表格1[[#This Row],[信用卡交易金額'[新臺幣']]]/1000</f>
        <v>420890.95199999999</v>
      </c>
      <c r="L7611" s="14">
        <f>表格1[[#This Row],[信用卡交易金額'[新臺幣']]]/1000000</f>
        <v>420.89095200000003</v>
      </c>
      <c r="M7611" s="14" t="str" cm="1">
        <f t="array" ref="M7611">_xlfn.TEXTJOIN("", TRUE, _xlfn.XLOOKUP(TRUE, VALUE(表格1[[#This Row],[年月]]) &lt;= VALUE($R$8:$R$12), $Q$8:$Q$12)) &amp; "年度"</f>
        <v>2025年度</v>
      </c>
    </row>
    <row r="7612" spans="1:13" x14ac:dyDescent="0.3">
      <c r="A7612" s="2">
        <v>202409</v>
      </c>
      <c r="B7612" s="19">
        <f>DATE(表格1[[#This Row],[年]],表格1[[#This Row],[月]],1)</f>
        <v>45536</v>
      </c>
      <c r="C7612" s="2" t="str">
        <f>LEFT(表格1[[#This Row],[年月]],4)</f>
        <v>2024</v>
      </c>
      <c r="D7612" s="2" t="str">
        <f>RIGHT(表格1[[#This Row],[年月]],2)</f>
        <v>09</v>
      </c>
      <c r="E7612" s="5">
        <v>10009000</v>
      </c>
      <c r="F7612" s="2" t="str">
        <f>VLOOKUP(TEXT(表格1[[#This Row],[地區]],"00000000"),縣市代碼,2,0)</f>
        <v>雲林縣</v>
      </c>
      <c r="G7612" s="2" t="s">
        <v>5</v>
      </c>
      <c r="H7612" s="13">
        <v>69448</v>
      </c>
      <c r="I7612" s="14">
        <v>164318136</v>
      </c>
      <c r="J7612" s="14">
        <f>表格1[[#This Row],[信用卡交易筆數]]/1000</f>
        <v>69.447999999999993</v>
      </c>
      <c r="K7612" s="14">
        <f>表格1[[#This Row],[信用卡交易金額'[新臺幣']]]/1000</f>
        <v>164318.136</v>
      </c>
      <c r="L7612" s="14">
        <f>表格1[[#This Row],[信用卡交易金額'[新臺幣']]]/1000000</f>
        <v>164.31813600000001</v>
      </c>
      <c r="M7612" s="14" t="str" cm="1">
        <f t="array" ref="M7612">_xlfn.TEXTJOIN("", TRUE, _xlfn.XLOOKUP(TRUE, VALUE(表格1[[#This Row],[年月]]) &lt;= VALUE($R$8:$R$12), $Q$8:$Q$12)) &amp; "年度"</f>
        <v>2025年度</v>
      </c>
    </row>
    <row r="7613" spans="1:13" x14ac:dyDescent="0.3">
      <c r="A7613" s="2">
        <v>202409</v>
      </c>
      <c r="B7613" s="19">
        <f>DATE(表格1[[#This Row],[年]],表格1[[#This Row],[月]],1)</f>
        <v>45536</v>
      </c>
      <c r="C7613" s="2" t="str">
        <f>LEFT(表格1[[#This Row],[年月]],4)</f>
        <v>2024</v>
      </c>
      <c r="D7613" s="2" t="str">
        <f>RIGHT(表格1[[#This Row],[年月]],2)</f>
        <v>09</v>
      </c>
      <c r="E7613" s="5">
        <v>10009000</v>
      </c>
      <c r="F7613" s="2" t="str">
        <f>VLOOKUP(TEXT(表格1[[#This Row],[地區]],"00000000"),縣市代碼,2,0)</f>
        <v>雲林縣</v>
      </c>
      <c r="G7613" s="2" t="s">
        <v>6</v>
      </c>
      <c r="H7613" s="13">
        <v>93042</v>
      </c>
      <c r="I7613" s="14">
        <v>260237675</v>
      </c>
      <c r="J7613" s="14">
        <f>表格1[[#This Row],[信用卡交易筆數]]/1000</f>
        <v>93.042000000000002</v>
      </c>
      <c r="K7613" s="14">
        <f>表格1[[#This Row],[信用卡交易金額'[新臺幣']]]/1000</f>
        <v>260237.67499999999</v>
      </c>
      <c r="L7613" s="14">
        <f>表格1[[#This Row],[信用卡交易金額'[新臺幣']]]/1000000</f>
        <v>260.23767500000002</v>
      </c>
      <c r="M7613" s="14" t="str" cm="1">
        <f t="array" ref="M7613">_xlfn.TEXTJOIN("", TRUE, _xlfn.XLOOKUP(TRUE, VALUE(表格1[[#This Row],[年月]]) &lt;= VALUE($R$8:$R$12), $Q$8:$Q$12)) &amp; "年度"</f>
        <v>2025年度</v>
      </c>
    </row>
    <row r="7614" spans="1:13" x14ac:dyDescent="0.3">
      <c r="A7614" s="2">
        <v>202409</v>
      </c>
      <c r="B7614" s="19">
        <f>DATE(表格1[[#This Row],[年]],表格1[[#This Row],[月]],1)</f>
        <v>45536</v>
      </c>
      <c r="C7614" s="2" t="str">
        <f>LEFT(表格1[[#This Row],[年月]],4)</f>
        <v>2024</v>
      </c>
      <c r="D7614" s="2" t="str">
        <f>RIGHT(表格1[[#This Row],[年月]],2)</f>
        <v>09</v>
      </c>
      <c r="E7614" s="5">
        <v>10009000</v>
      </c>
      <c r="F7614" s="2" t="str">
        <f>VLOOKUP(TEXT(表格1[[#This Row],[地區]],"00000000"),縣市代碼,2,0)</f>
        <v>雲林縣</v>
      </c>
      <c r="G7614" s="2" t="s">
        <v>7</v>
      </c>
      <c r="H7614" s="13">
        <v>626744</v>
      </c>
      <c r="I7614" s="14">
        <v>669000124</v>
      </c>
      <c r="J7614" s="14">
        <f>表格1[[#This Row],[信用卡交易筆數]]/1000</f>
        <v>626.74400000000003</v>
      </c>
      <c r="K7614" s="14">
        <f>表格1[[#This Row],[信用卡交易金額'[新臺幣']]]/1000</f>
        <v>669000.12399999995</v>
      </c>
      <c r="L7614" s="14">
        <f>表格1[[#This Row],[信用卡交易金額'[新臺幣']]]/1000000</f>
        <v>669.00012400000003</v>
      </c>
      <c r="M7614" s="14" t="str" cm="1">
        <f t="array" ref="M7614">_xlfn.TEXTJOIN("", TRUE, _xlfn.XLOOKUP(TRUE, VALUE(表格1[[#This Row],[年月]]) &lt;= VALUE($R$8:$R$12), $Q$8:$Q$12)) &amp; "年度"</f>
        <v>2025年度</v>
      </c>
    </row>
    <row r="7615" spans="1:13" x14ac:dyDescent="0.3">
      <c r="A7615" s="2">
        <v>202409</v>
      </c>
      <c r="B7615" s="19">
        <f>DATE(表格1[[#This Row],[年]],表格1[[#This Row],[月]],1)</f>
        <v>45536</v>
      </c>
      <c r="C7615" s="2" t="str">
        <f>LEFT(表格1[[#This Row],[年月]],4)</f>
        <v>2024</v>
      </c>
      <c r="D7615" s="2" t="str">
        <f>RIGHT(表格1[[#This Row],[年月]],2)</f>
        <v>09</v>
      </c>
      <c r="E7615" s="5">
        <v>10009000</v>
      </c>
      <c r="F7615" s="2" t="str">
        <f>VLOOKUP(TEXT(表格1[[#This Row],[地區]],"00000000"),縣市代碼,2,0)</f>
        <v>雲林縣</v>
      </c>
      <c r="G7615" s="2" t="s">
        <v>8</v>
      </c>
      <c r="H7615" s="13">
        <v>365147</v>
      </c>
      <c r="I7615" s="14">
        <v>781295354</v>
      </c>
      <c r="J7615" s="14">
        <f>表格1[[#This Row],[信用卡交易筆數]]/1000</f>
        <v>365.14699999999999</v>
      </c>
      <c r="K7615" s="14">
        <f>表格1[[#This Row],[信用卡交易金額'[新臺幣']]]/1000</f>
        <v>781295.35400000005</v>
      </c>
      <c r="L7615" s="14">
        <f>表格1[[#This Row],[信用卡交易金額'[新臺幣']]]/1000000</f>
        <v>781.29535399999997</v>
      </c>
      <c r="M7615" s="14" t="str" cm="1">
        <f t="array" ref="M7615">_xlfn.TEXTJOIN("", TRUE, _xlfn.XLOOKUP(TRUE, VALUE(表格1[[#This Row],[年月]]) &lt;= VALUE($R$8:$R$12), $Q$8:$Q$12)) &amp; "年度"</f>
        <v>2025年度</v>
      </c>
    </row>
    <row r="7616" spans="1:13" x14ac:dyDescent="0.3">
      <c r="A7616" s="2">
        <v>202409</v>
      </c>
      <c r="B7616" s="19">
        <f>DATE(表格1[[#This Row],[年]],表格1[[#This Row],[月]],1)</f>
        <v>45536</v>
      </c>
      <c r="C7616" s="2" t="str">
        <f>LEFT(表格1[[#This Row],[年月]],4)</f>
        <v>2024</v>
      </c>
      <c r="D7616" s="2" t="str">
        <f>RIGHT(表格1[[#This Row],[年月]],2)</f>
        <v>09</v>
      </c>
      <c r="E7616" s="5">
        <v>10009000</v>
      </c>
      <c r="F7616" s="2" t="str">
        <f>VLOOKUP(TEXT(表格1[[#This Row],[地區]],"00000000"),縣市代碼,2,0)</f>
        <v>雲林縣</v>
      </c>
      <c r="G7616" s="2" t="s">
        <v>9</v>
      </c>
      <c r="H7616" s="13">
        <v>774246</v>
      </c>
      <c r="I7616" s="14">
        <v>992935199</v>
      </c>
      <c r="J7616" s="14">
        <f>表格1[[#This Row],[信用卡交易筆數]]/1000</f>
        <v>774.24599999999998</v>
      </c>
      <c r="K7616" s="14">
        <f>表格1[[#This Row],[信用卡交易金額'[新臺幣']]]/1000</f>
        <v>992935.19900000002</v>
      </c>
      <c r="L7616" s="14">
        <f>表格1[[#This Row],[信用卡交易金額'[新臺幣']]]/1000000</f>
        <v>992.93519900000001</v>
      </c>
      <c r="M7616" s="14" t="str" cm="1">
        <f t="array" ref="M7616">_xlfn.TEXTJOIN("", TRUE, _xlfn.XLOOKUP(TRUE, VALUE(表格1[[#This Row],[年月]]) &lt;= VALUE($R$8:$R$12), $Q$8:$Q$12)) &amp; "年度"</f>
        <v>2025年度</v>
      </c>
    </row>
    <row r="7617" spans="1:13" x14ac:dyDescent="0.3">
      <c r="A7617" s="2">
        <v>202409</v>
      </c>
      <c r="B7617" s="19">
        <f>DATE(表格1[[#This Row],[年]],表格1[[#This Row],[月]],1)</f>
        <v>45536</v>
      </c>
      <c r="C7617" s="2" t="str">
        <f>LEFT(表格1[[#This Row],[年月]],4)</f>
        <v>2024</v>
      </c>
      <c r="D7617" s="2" t="str">
        <f>RIGHT(表格1[[#This Row],[年月]],2)</f>
        <v>09</v>
      </c>
      <c r="E7617" s="5">
        <v>10009000</v>
      </c>
      <c r="F7617" s="2" t="str">
        <f>VLOOKUP(TEXT(表格1[[#This Row],[地區]],"00000000"),縣市代碼,2,0)</f>
        <v>雲林縣</v>
      </c>
      <c r="G7617" s="2" t="s">
        <v>10</v>
      </c>
      <c r="H7617" s="13">
        <v>405704</v>
      </c>
      <c r="I7617" s="14">
        <v>1252475995</v>
      </c>
      <c r="J7617" s="14">
        <f>表格1[[#This Row],[信用卡交易筆數]]/1000</f>
        <v>405.70400000000001</v>
      </c>
      <c r="K7617" s="14">
        <f>表格1[[#This Row],[信用卡交易金額'[新臺幣']]]/1000</f>
        <v>1252475.9950000001</v>
      </c>
      <c r="L7617" s="14">
        <f>表格1[[#This Row],[信用卡交易金額'[新臺幣']]]/1000000</f>
        <v>1252.475995</v>
      </c>
      <c r="M7617" s="14" t="str" cm="1">
        <f t="array" ref="M7617">_xlfn.TEXTJOIN("", TRUE, _xlfn.XLOOKUP(TRUE, VALUE(表格1[[#This Row],[年月]]) &lt;= VALUE($R$8:$R$12), $Q$8:$Q$12)) &amp; "年度"</f>
        <v>2025年度</v>
      </c>
    </row>
    <row r="7618" spans="1:13" x14ac:dyDescent="0.3">
      <c r="A7618" s="2">
        <v>202409</v>
      </c>
      <c r="B7618" s="19">
        <f>DATE(表格1[[#This Row],[年]],表格1[[#This Row],[月]],1)</f>
        <v>45536</v>
      </c>
      <c r="C7618" s="2" t="str">
        <f>LEFT(表格1[[#This Row],[年月]],4)</f>
        <v>2024</v>
      </c>
      <c r="D7618" s="2" t="str">
        <f>RIGHT(表格1[[#This Row],[年月]],2)</f>
        <v>09</v>
      </c>
      <c r="E7618" s="5">
        <v>10010000</v>
      </c>
      <c r="F7618" s="2" t="str">
        <f>VLOOKUP(TEXT(表格1[[#This Row],[地區]],"00000000"),縣市代碼,2,0)</f>
        <v>嘉義縣</v>
      </c>
      <c r="G7618" s="2" t="s">
        <v>4</v>
      </c>
      <c r="H7618" s="13">
        <v>650143</v>
      </c>
      <c r="I7618" s="14">
        <v>296057306</v>
      </c>
      <c r="J7618" s="14">
        <f>表格1[[#This Row],[信用卡交易筆數]]/1000</f>
        <v>650.14300000000003</v>
      </c>
      <c r="K7618" s="14">
        <f>表格1[[#This Row],[信用卡交易金額'[新臺幣']]]/1000</f>
        <v>296057.30599999998</v>
      </c>
      <c r="L7618" s="14">
        <f>表格1[[#This Row],[信用卡交易金額'[新臺幣']]]/1000000</f>
        <v>296.05730599999998</v>
      </c>
      <c r="M7618" s="14" t="str" cm="1">
        <f t="array" ref="M7618">_xlfn.TEXTJOIN("", TRUE, _xlfn.XLOOKUP(TRUE, VALUE(表格1[[#This Row],[年月]]) &lt;= VALUE($R$8:$R$12), $Q$8:$Q$12)) &amp; "年度"</f>
        <v>2025年度</v>
      </c>
    </row>
    <row r="7619" spans="1:13" x14ac:dyDescent="0.3">
      <c r="A7619" s="2">
        <v>202409</v>
      </c>
      <c r="B7619" s="19">
        <f>DATE(表格1[[#This Row],[年]],表格1[[#This Row],[月]],1)</f>
        <v>45536</v>
      </c>
      <c r="C7619" s="2" t="str">
        <f>LEFT(表格1[[#This Row],[年月]],4)</f>
        <v>2024</v>
      </c>
      <c r="D7619" s="2" t="str">
        <f>RIGHT(表格1[[#This Row],[年月]],2)</f>
        <v>09</v>
      </c>
      <c r="E7619" s="5">
        <v>10010000</v>
      </c>
      <c r="F7619" s="2" t="str">
        <f>VLOOKUP(TEXT(表格1[[#This Row],[地區]],"00000000"),縣市代碼,2,0)</f>
        <v>嘉義縣</v>
      </c>
      <c r="G7619" s="2" t="s">
        <v>5</v>
      </c>
      <c r="H7619" s="13">
        <v>47840</v>
      </c>
      <c r="I7619" s="14">
        <v>104907551</v>
      </c>
      <c r="J7619" s="14">
        <f>表格1[[#This Row],[信用卡交易筆數]]/1000</f>
        <v>47.84</v>
      </c>
      <c r="K7619" s="14">
        <f>表格1[[#This Row],[信用卡交易金額'[新臺幣']]]/1000</f>
        <v>104907.55100000001</v>
      </c>
      <c r="L7619" s="14">
        <f>表格1[[#This Row],[信用卡交易金額'[新臺幣']]]/1000000</f>
        <v>104.907551</v>
      </c>
      <c r="M7619" s="14" t="str" cm="1">
        <f t="array" ref="M7619">_xlfn.TEXTJOIN("", TRUE, _xlfn.XLOOKUP(TRUE, VALUE(表格1[[#This Row],[年月]]) &lt;= VALUE($R$8:$R$12), $Q$8:$Q$12)) &amp; "年度"</f>
        <v>2025年度</v>
      </c>
    </row>
    <row r="7620" spans="1:13" x14ac:dyDescent="0.3">
      <c r="A7620" s="2">
        <v>202409</v>
      </c>
      <c r="B7620" s="19">
        <f>DATE(表格1[[#This Row],[年]],表格1[[#This Row],[月]],1)</f>
        <v>45536</v>
      </c>
      <c r="C7620" s="2" t="str">
        <f>LEFT(表格1[[#This Row],[年月]],4)</f>
        <v>2024</v>
      </c>
      <c r="D7620" s="2" t="str">
        <f>RIGHT(表格1[[#This Row],[年月]],2)</f>
        <v>09</v>
      </c>
      <c r="E7620" s="5">
        <v>10010000</v>
      </c>
      <c r="F7620" s="2" t="str">
        <f>VLOOKUP(TEXT(表格1[[#This Row],[地區]],"00000000"),縣市代碼,2,0)</f>
        <v>嘉義縣</v>
      </c>
      <c r="G7620" s="2" t="s">
        <v>6</v>
      </c>
      <c r="H7620" s="13">
        <v>65869</v>
      </c>
      <c r="I7620" s="14">
        <v>168882713</v>
      </c>
      <c r="J7620" s="14">
        <f>表格1[[#This Row],[信用卡交易筆數]]/1000</f>
        <v>65.869</v>
      </c>
      <c r="K7620" s="14">
        <f>表格1[[#This Row],[信用卡交易金額'[新臺幣']]]/1000</f>
        <v>168882.71299999999</v>
      </c>
      <c r="L7620" s="14">
        <f>表格1[[#This Row],[信用卡交易金額'[新臺幣']]]/1000000</f>
        <v>168.882713</v>
      </c>
      <c r="M7620" s="14" t="str" cm="1">
        <f t="array" ref="M7620">_xlfn.TEXTJOIN("", TRUE, _xlfn.XLOOKUP(TRUE, VALUE(表格1[[#This Row],[年月]]) &lt;= VALUE($R$8:$R$12), $Q$8:$Q$12)) &amp; "年度"</f>
        <v>2025年度</v>
      </c>
    </row>
    <row r="7621" spans="1:13" x14ac:dyDescent="0.3">
      <c r="A7621" s="2">
        <v>202409</v>
      </c>
      <c r="B7621" s="19">
        <f>DATE(表格1[[#This Row],[年]],表格1[[#This Row],[月]],1)</f>
        <v>45536</v>
      </c>
      <c r="C7621" s="2" t="str">
        <f>LEFT(表格1[[#This Row],[年月]],4)</f>
        <v>2024</v>
      </c>
      <c r="D7621" s="2" t="str">
        <f>RIGHT(表格1[[#This Row],[年月]],2)</f>
        <v>09</v>
      </c>
      <c r="E7621" s="5">
        <v>10010000</v>
      </c>
      <c r="F7621" s="2" t="str">
        <f>VLOOKUP(TEXT(表格1[[#This Row],[地區]],"00000000"),縣市代碼,2,0)</f>
        <v>嘉義縣</v>
      </c>
      <c r="G7621" s="2" t="s">
        <v>7</v>
      </c>
      <c r="H7621" s="13">
        <v>458717</v>
      </c>
      <c r="I7621" s="14">
        <v>456991654</v>
      </c>
      <c r="J7621" s="14">
        <f>表格1[[#This Row],[信用卡交易筆數]]/1000</f>
        <v>458.71699999999998</v>
      </c>
      <c r="K7621" s="14">
        <f>表格1[[#This Row],[信用卡交易金額'[新臺幣']]]/1000</f>
        <v>456991.65399999998</v>
      </c>
      <c r="L7621" s="14">
        <f>表格1[[#This Row],[信用卡交易金額'[新臺幣']]]/1000000</f>
        <v>456.99165399999998</v>
      </c>
      <c r="M7621" s="14" t="str" cm="1">
        <f t="array" ref="M7621">_xlfn.TEXTJOIN("", TRUE, _xlfn.XLOOKUP(TRUE, VALUE(表格1[[#This Row],[年月]]) &lt;= VALUE($R$8:$R$12), $Q$8:$Q$12)) &amp; "年度"</f>
        <v>2025年度</v>
      </c>
    </row>
    <row r="7622" spans="1:13" x14ac:dyDescent="0.3">
      <c r="A7622" s="2">
        <v>202409</v>
      </c>
      <c r="B7622" s="19">
        <f>DATE(表格1[[#This Row],[年]],表格1[[#This Row],[月]],1)</f>
        <v>45536</v>
      </c>
      <c r="C7622" s="2" t="str">
        <f>LEFT(表格1[[#This Row],[年月]],4)</f>
        <v>2024</v>
      </c>
      <c r="D7622" s="2" t="str">
        <f>RIGHT(表格1[[#This Row],[年月]],2)</f>
        <v>09</v>
      </c>
      <c r="E7622" s="5">
        <v>10010000</v>
      </c>
      <c r="F7622" s="2" t="str">
        <f>VLOOKUP(TEXT(表格1[[#This Row],[地區]],"00000000"),縣市代碼,2,0)</f>
        <v>嘉義縣</v>
      </c>
      <c r="G7622" s="2" t="s">
        <v>8</v>
      </c>
      <c r="H7622" s="13">
        <v>267949</v>
      </c>
      <c r="I7622" s="14">
        <v>520105337</v>
      </c>
      <c r="J7622" s="14">
        <f>表格1[[#This Row],[信用卡交易筆數]]/1000</f>
        <v>267.94900000000001</v>
      </c>
      <c r="K7622" s="14">
        <f>表格1[[#This Row],[信用卡交易金額'[新臺幣']]]/1000</f>
        <v>520105.337</v>
      </c>
      <c r="L7622" s="14">
        <f>表格1[[#This Row],[信用卡交易金額'[新臺幣']]]/1000000</f>
        <v>520.10533699999996</v>
      </c>
      <c r="M7622" s="14" t="str" cm="1">
        <f t="array" ref="M7622">_xlfn.TEXTJOIN("", TRUE, _xlfn.XLOOKUP(TRUE, VALUE(表格1[[#This Row],[年月]]) &lt;= VALUE($R$8:$R$12), $Q$8:$Q$12)) &amp; "年度"</f>
        <v>2025年度</v>
      </c>
    </row>
    <row r="7623" spans="1:13" x14ac:dyDescent="0.3">
      <c r="A7623" s="2">
        <v>202409</v>
      </c>
      <c r="B7623" s="19">
        <f>DATE(表格1[[#This Row],[年]],表格1[[#This Row],[月]],1)</f>
        <v>45536</v>
      </c>
      <c r="C7623" s="2" t="str">
        <f>LEFT(表格1[[#This Row],[年月]],4)</f>
        <v>2024</v>
      </c>
      <c r="D7623" s="2" t="str">
        <f>RIGHT(表格1[[#This Row],[年月]],2)</f>
        <v>09</v>
      </c>
      <c r="E7623" s="5">
        <v>10010000</v>
      </c>
      <c r="F7623" s="2" t="str">
        <f>VLOOKUP(TEXT(表格1[[#This Row],[地區]],"00000000"),縣市代碼,2,0)</f>
        <v>嘉義縣</v>
      </c>
      <c r="G7623" s="2" t="s">
        <v>9</v>
      </c>
      <c r="H7623" s="13">
        <v>583232</v>
      </c>
      <c r="I7623" s="14">
        <v>753140569</v>
      </c>
      <c r="J7623" s="14">
        <f>表格1[[#This Row],[信用卡交易筆數]]/1000</f>
        <v>583.23199999999997</v>
      </c>
      <c r="K7623" s="14">
        <f>表格1[[#This Row],[信用卡交易金額'[新臺幣']]]/1000</f>
        <v>753140.56900000002</v>
      </c>
      <c r="L7623" s="14">
        <f>表格1[[#This Row],[信用卡交易金額'[新臺幣']]]/1000000</f>
        <v>753.14056900000003</v>
      </c>
      <c r="M7623" s="14" t="str" cm="1">
        <f t="array" ref="M7623">_xlfn.TEXTJOIN("", TRUE, _xlfn.XLOOKUP(TRUE, VALUE(表格1[[#This Row],[年月]]) &lt;= VALUE($R$8:$R$12), $Q$8:$Q$12)) &amp; "年度"</f>
        <v>2025年度</v>
      </c>
    </row>
    <row r="7624" spans="1:13" x14ac:dyDescent="0.3">
      <c r="A7624" s="2">
        <v>202409</v>
      </c>
      <c r="B7624" s="19">
        <f>DATE(表格1[[#This Row],[年]],表格1[[#This Row],[月]],1)</f>
        <v>45536</v>
      </c>
      <c r="C7624" s="2" t="str">
        <f>LEFT(表格1[[#This Row],[年月]],4)</f>
        <v>2024</v>
      </c>
      <c r="D7624" s="2" t="str">
        <f>RIGHT(表格1[[#This Row],[年月]],2)</f>
        <v>09</v>
      </c>
      <c r="E7624" s="5">
        <v>10010000</v>
      </c>
      <c r="F7624" s="2" t="str">
        <f>VLOOKUP(TEXT(表格1[[#This Row],[地區]],"00000000"),縣市代碼,2,0)</f>
        <v>嘉義縣</v>
      </c>
      <c r="G7624" s="2" t="s">
        <v>10</v>
      </c>
      <c r="H7624" s="13">
        <v>298089</v>
      </c>
      <c r="I7624" s="14">
        <v>899975851</v>
      </c>
      <c r="J7624" s="14">
        <f>表格1[[#This Row],[信用卡交易筆數]]/1000</f>
        <v>298.089</v>
      </c>
      <c r="K7624" s="14">
        <f>表格1[[#This Row],[信用卡交易金額'[新臺幣']]]/1000</f>
        <v>899975.85100000002</v>
      </c>
      <c r="L7624" s="14">
        <f>表格1[[#This Row],[信用卡交易金額'[新臺幣']]]/1000000</f>
        <v>899.97585100000003</v>
      </c>
      <c r="M7624" s="14" t="str" cm="1">
        <f t="array" ref="M7624">_xlfn.TEXTJOIN("", TRUE, _xlfn.XLOOKUP(TRUE, VALUE(表格1[[#This Row],[年月]]) &lt;= VALUE($R$8:$R$12), $Q$8:$Q$12)) &amp; "年度"</f>
        <v>2025年度</v>
      </c>
    </row>
    <row r="7625" spans="1:13" x14ac:dyDescent="0.3">
      <c r="A7625" s="2">
        <v>202409</v>
      </c>
      <c r="B7625" s="19">
        <f>DATE(表格1[[#This Row],[年]],表格1[[#This Row],[月]],1)</f>
        <v>45536</v>
      </c>
      <c r="C7625" s="2" t="str">
        <f>LEFT(表格1[[#This Row],[年月]],4)</f>
        <v>2024</v>
      </c>
      <c r="D7625" s="2" t="str">
        <f>RIGHT(表格1[[#This Row],[年月]],2)</f>
        <v>09</v>
      </c>
      <c r="E7625" s="5">
        <v>10020000</v>
      </c>
      <c r="F7625" s="2" t="str">
        <f>VLOOKUP(TEXT(表格1[[#This Row],[地區]],"00000000"),縣市代碼,2,0)</f>
        <v>嘉義市</v>
      </c>
      <c r="G7625" s="2" t="s">
        <v>4</v>
      </c>
      <c r="H7625" s="13">
        <v>650376</v>
      </c>
      <c r="I7625" s="14">
        <v>306449837</v>
      </c>
      <c r="J7625" s="14">
        <f>表格1[[#This Row],[信用卡交易筆數]]/1000</f>
        <v>650.37599999999998</v>
      </c>
      <c r="K7625" s="14">
        <f>表格1[[#This Row],[信用卡交易金額'[新臺幣']]]/1000</f>
        <v>306449.837</v>
      </c>
      <c r="L7625" s="14">
        <f>表格1[[#This Row],[信用卡交易金額'[新臺幣']]]/1000000</f>
        <v>306.449837</v>
      </c>
      <c r="M7625" s="14" t="str" cm="1">
        <f t="array" ref="M7625">_xlfn.TEXTJOIN("", TRUE, _xlfn.XLOOKUP(TRUE, VALUE(表格1[[#This Row],[年月]]) &lt;= VALUE($R$8:$R$12), $Q$8:$Q$12)) &amp; "年度"</f>
        <v>2025年度</v>
      </c>
    </row>
    <row r="7626" spans="1:13" x14ac:dyDescent="0.3">
      <c r="A7626" s="2">
        <v>202409</v>
      </c>
      <c r="B7626" s="19">
        <f>DATE(表格1[[#This Row],[年]],表格1[[#This Row],[月]],1)</f>
        <v>45536</v>
      </c>
      <c r="C7626" s="2" t="str">
        <f>LEFT(表格1[[#This Row],[年月]],4)</f>
        <v>2024</v>
      </c>
      <c r="D7626" s="2" t="str">
        <f>RIGHT(表格1[[#This Row],[年月]],2)</f>
        <v>09</v>
      </c>
      <c r="E7626" s="5">
        <v>10020000</v>
      </c>
      <c r="F7626" s="2" t="str">
        <f>VLOOKUP(TEXT(表格1[[#This Row],[地區]],"00000000"),縣市代碼,2,0)</f>
        <v>嘉義市</v>
      </c>
      <c r="G7626" s="2" t="s">
        <v>5</v>
      </c>
      <c r="H7626" s="13">
        <v>41415</v>
      </c>
      <c r="I7626" s="14">
        <v>110065011</v>
      </c>
      <c r="J7626" s="14">
        <f>表格1[[#This Row],[信用卡交易筆數]]/1000</f>
        <v>41.414999999999999</v>
      </c>
      <c r="K7626" s="14">
        <f>表格1[[#This Row],[信用卡交易金額'[新臺幣']]]/1000</f>
        <v>110065.011</v>
      </c>
      <c r="L7626" s="14">
        <f>表格1[[#This Row],[信用卡交易金額'[新臺幣']]]/1000000</f>
        <v>110.065011</v>
      </c>
      <c r="M7626" s="14" t="str" cm="1">
        <f t="array" ref="M7626">_xlfn.TEXTJOIN("", TRUE, _xlfn.XLOOKUP(TRUE, VALUE(表格1[[#This Row],[年月]]) &lt;= VALUE($R$8:$R$12), $Q$8:$Q$12)) &amp; "年度"</f>
        <v>2025年度</v>
      </c>
    </row>
    <row r="7627" spans="1:13" x14ac:dyDescent="0.3">
      <c r="A7627" s="2">
        <v>202409</v>
      </c>
      <c r="B7627" s="19">
        <f>DATE(表格1[[#This Row],[年]],表格1[[#This Row],[月]],1)</f>
        <v>45536</v>
      </c>
      <c r="C7627" s="2" t="str">
        <f>LEFT(表格1[[#This Row],[年月]],4)</f>
        <v>2024</v>
      </c>
      <c r="D7627" s="2" t="str">
        <f>RIGHT(表格1[[#This Row],[年月]],2)</f>
        <v>09</v>
      </c>
      <c r="E7627" s="5">
        <v>10020000</v>
      </c>
      <c r="F7627" s="2" t="str">
        <f>VLOOKUP(TEXT(表格1[[#This Row],[地區]],"00000000"),縣市代碼,2,0)</f>
        <v>嘉義市</v>
      </c>
      <c r="G7627" s="2" t="s">
        <v>6</v>
      </c>
      <c r="H7627" s="13">
        <v>61678</v>
      </c>
      <c r="I7627" s="14">
        <v>172024400</v>
      </c>
      <c r="J7627" s="14">
        <f>表格1[[#This Row],[信用卡交易筆數]]/1000</f>
        <v>61.677999999999997</v>
      </c>
      <c r="K7627" s="14">
        <f>表格1[[#This Row],[信用卡交易金額'[新臺幣']]]/1000</f>
        <v>172024.4</v>
      </c>
      <c r="L7627" s="14">
        <f>表格1[[#This Row],[信用卡交易金額'[新臺幣']]]/1000000</f>
        <v>172.02440000000001</v>
      </c>
      <c r="M7627" s="14" t="str" cm="1">
        <f t="array" ref="M7627">_xlfn.TEXTJOIN("", TRUE, _xlfn.XLOOKUP(TRUE, VALUE(表格1[[#This Row],[年月]]) &lt;= VALUE($R$8:$R$12), $Q$8:$Q$12)) &amp; "年度"</f>
        <v>2025年度</v>
      </c>
    </row>
    <row r="7628" spans="1:13" x14ac:dyDescent="0.3">
      <c r="A7628" s="2">
        <v>202409</v>
      </c>
      <c r="B7628" s="19">
        <f>DATE(表格1[[#This Row],[年]],表格1[[#This Row],[月]],1)</f>
        <v>45536</v>
      </c>
      <c r="C7628" s="2" t="str">
        <f>LEFT(表格1[[#This Row],[年月]],4)</f>
        <v>2024</v>
      </c>
      <c r="D7628" s="2" t="str">
        <f>RIGHT(表格1[[#This Row],[年月]],2)</f>
        <v>09</v>
      </c>
      <c r="E7628" s="5">
        <v>10020000</v>
      </c>
      <c r="F7628" s="2" t="str">
        <f>VLOOKUP(TEXT(表格1[[#This Row],[地區]],"00000000"),縣市代碼,2,0)</f>
        <v>嘉義市</v>
      </c>
      <c r="G7628" s="2" t="s">
        <v>7</v>
      </c>
      <c r="H7628" s="13">
        <v>345501</v>
      </c>
      <c r="I7628" s="14">
        <v>366915050</v>
      </c>
      <c r="J7628" s="14">
        <f>表格1[[#This Row],[信用卡交易筆數]]/1000</f>
        <v>345.50099999999998</v>
      </c>
      <c r="K7628" s="14">
        <f>表格1[[#This Row],[信用卡交易金額'[新臺幣']]]/1000</f>
        <v>366915.05</v>
      </c>
      <c r="L7628" s="14">
        <f>表格1[[#This Row],[信用卡交易金額'[新臺幣']]]/1000000</f>
        <v>366.91505000000001</v>
      </c>
      <c r="M7628" s="14" t="str" cm="1">
        <f t="array" ref="M7628">_xlfn.TEXTJOIN("", TRUE, _xlfn.XLOOKUP(TRUE, VALUE(表格1[[#This Row],[年月]]) &lt;= VALUE($R$8:$R$12), $Q$8:$Q$12)) &amp; "年度"</f>
        <v>2025年度</v>
      </c>
    </row>
    <row r="7629" spans="1:13" x14ac:dyDescent="0.3">
      <c r="A7629" s="2">
        <v>202409</v>
      </c>
      <c r="B7629" s="19">
        <f>DATE(表格1[[#This Row],[年]],表格1[[#This Row],[月]],1)</f>
        <v>45536</v>
      </c>
      <c r="C7629" s="2" t="str">
        <f>LEFT(表格1[[#This Row],[年月]],4)</f>
        <v>2024</v>
      </c>
      <c r="D7629" s="2" t="str">
        <f>RIGHT(表格1[[#This Row],[年月]],2)</f>
        <v>09</v>
      </c>
      <c r="E7629" s="5">
        <v>10020000</v>
      </c>
      <c r="F7629" s="2" t="str">
        <f>VLOOKUP(TEXT(表格1[[#This Row],[地區]],"00000000"),縣市代碼,2,0)</f>
        <v>嘉義市</v>
      </c>
      <c r="G7629" s="2" t="s">
        <v>8</v>
      </c>
      <c r="H7629" s="13">
        <v>231156</v>
      </c>
      <c r="I7629" s="14">
        <v>558027062</v>
      </c>
      <c r="J7629" s="14">
        <f>表格1[[#This Row],[信用卡交易筆數]]/1000</f>
        <v>231.15600000000001</v>
      </c>
      <c r="K7629" s="14">
        <f>表格1[[#This Row],[信用卡交易金額'[新臺幣']]]/1000</f>
        <v>558027.06200000003</v>
      </c>
      <c r="L7629" s="14">
        <f>表格1[[#This Row],[信用卡交易金額'[新臺幣']]]/1000000</f>
        <v>558.027062</v>
      </c>
      <c r="M7629" s="14" t="str" cm="1">
        <f t="array" ref="M7629">_xlfn.TEXTJOIN("", TRUE, _xlfn.XLOOKUP(TRUE, VALUE(表格1[[#This Row],[年月]]) &lt;= VALUE($R$8:$R$12), $Q$8:$Q$12)) &amp; "年度"</f>
        <v>2025年度</v>
      </c>
    </row>
    <row r="7630" spans="1:13" x14ac:dyDescent="0.3">
      <c r="A7630" s="2">
        <v>202409</v>
      </c>
      <c r="B7630" s="19">
        <f>DATE(表格1[[#This Row],[年]],表格1[[#This Row],[月]],1)</f>
        <v>45536</v>
      </c>
      <c r="C7630" s="2" t="str">
        <f>LEFT(表格1[[#This Row],[年月]],4)</f>
        <v>2024</v>
      </c>
      <c r="D7630" s="2" t="str">
        <f>RIGHT(表格1[[#This Row],[年月]],2)</f>
        <v>09</v>
      </c>
      <c r="E7630" s="5">
        <v>10020000</v>
      </c>
      <c r="F7630" s="2" t="str">
        <f>VLOOKUP(TEXT(表格1[[#This Row],[地區]],"00000000"),縣市代碼,2,0)</f>
        <v>嘉義市</v>
      </c>
      <c r="G7630" s="2" t="s">
        <v>9</v>
      </c>
      <c r="H7630" s="13">
        <v>561412</v>
      </c>
      <c r="I7630" s="14">
        <v>780111910</v>
      </c>
      <c r="J7630" s="14">
        <f>表格1[[#This Row],[信用卡交易筆數]]/1000</f>
        <v>561.41200000000003</v>
      </c>
      <c r="K7630" s="14">
        <f>表格1[[#This Row],[信用卡交易金額'[新臺幣']]]/1000</f>
        <v>780111.91</v>
      </c>
      <c r="L7630" s="14">
        <f>表格1[[#This Row],[信用卡交易金額'[新臺幣']]]/1000000</f>
        <v>780.11190999999997</v>
      </c>
      <c r="M7630" s="14" t="str" cm="1">
        <f t="array" ref="M7630">_xlfn.TEXTJOIN("", TRUE, _xlfn.XLOOKUP(TRUE, VALUE(表格1[[#This Row],[年月]]) &lt;= VALUE($R$8:$R$12), $Q$8:$Q$12)) &amp; "年度"</f>
        <v>2025年度</v>
      </c>
    </row>
    <row r="7631" spans="1:13" x14ac:dyDescent="0.3">
      <c r="A7631" s="2">
        <v>202409</v>
      </c>
      <c r="B7631" s="19">
        <f>DATE(表格1[[#This Row],[年]],表格1[[#This Row],[月]],1)</f>
        <v>45536</v>
      </c>
      <c r="C7631" s="2" t="str">
        <f>LEFT(表格1[[#This Row],[年月]],4)</f>
        <v>2024</v>
      </c>
      <c r="D7631" s="2" t="str">
        <f>RIGHT(表格1[[#This Row],[年月]],2)</f>
        <v>09</v>
      </c>
      <c r="E7631" s="5">
        <v>10020000</v>
      </c>
      <c r="F7631" s="2" t="str">
        <f>VLOOKUP(TEXT(表格1[[#This Row],[地區]],"00000000"),縣市代碼,2,0)</f>
        <v>嘉義市</v>
      </c>
      <c r="G7631" s="2" t="s">
        <v>10</v>
      </c>
      <c r="H7631" s="13">
        <v>260100</v>
      </c>
      <c r="I7631" s="14">
        <v>892766820</v>
      </c>
      <c r="J7631" s="14">
        <f>表格1[[#This Row],[信用卡交易筆數]]/1000</f>
        <v>260.10000000000002</v>
      </c>
      <c r="K7631" s="14">
        <f>表格1[[#This Row],[信用卡交易金額'[新臺幣']]]/1000</f>
        <v>892766.82</v>
      </c>
      <c r="L7631" s="14">
        <f>表格1[[#This Row],[信用卡交易金額'[新臺幣']]]/1000000</f>
        <v>892.76682000000005</v>
      </c>
      <c r="M7631" s="14" t="str" cm="1">
        <f t="array" ref="M7631">_xlfn.TEXTJOIN("", TRUE, _xlfn.XLOOKUP(TRUE, VALUE(表格1[[#This Row],[年月]]) &lt;= VALUE($R$8:$R$12), $Q$8:$Q$12)) &amp; "年度"</f>
        <v>2025年度</v>
      </c>
    </row>
    <row r="7632" spans="1:13" x14ac:dyDescent="0.3">
      <c r="A7632" s="2">
        <v>202409</v>
      </c>
      <c r="B7632" s="19">
        <f>DATE(表格1[[#This Row],[年]],表格1[[#This Row],[月]],1)</f>
        <v>45536</v>
      </c>
      <c r="C7632" s="2" t="str">
        <f>LEFT(表格1[[#This Row],[年月]],4)</f>
        <v>2024</v>
      </c>
      <c r="D7632" s="2" t="str">
        <f>RIGHT(表格1[[#This Row],[年月]],2)</f>
        <v>09</v>
      </c>
      <c r="E7632" s="5">
        <v>67000000</v>
      </c>
      <c r="F7632" s="2" t="str">
        <f>VLOOKUP(TEXT(表格1[[#This Row],[地區]],"00000000"),縣市代碼,2,0)</f>
        <v>臺南市</v>
      </c>
      <c r="G7632" s="2" t="s">
        <v>4</v>
      </c>
      <c r="H7632" s="13">
        <v>4776472</v>
      </c>
      <c r="I7632" s="14">
        <v>2234296706</v>
      </c>
      <c r="J7632" s="14">
        <f>表格1[[#This Row],[信用卡交易筆數]]/1000</f>
        <v>4776.4719999999998</v>
      </c>
      <c r="K7632" s="14">
        <f>表格1[[#This Row],[信用卡交易金額'[新臺幣']]]/1000</f>
        <v>2234296.7059999998</v>
      </c>
      <c r="L7632" s="14">
        <f>表格1[[#This Row],[信用卡交易金額'[新臺幣']]]/1000000</f>
        <v>2234.2967060000001</v>
      </c>
      <c r="M7632" s="14" t="str" cm="1">
        <f t="array" ref="M7632">_xlfn.TEXTJOIN("", TRUE, _xlfn.XLOOKUP(TRUE, VALUE(表格1[[#This Row],[年月]]) &lt;= VALUE($R$8:$R$12), $Q$8:$Q$12)) &amp; "年度"</f>
        <v>2025年度</v>
      </c>
    </row>
    <row r="7633" spans="1:13" x14ac:dyDescent="0.3">
      <c r="A7633" s="2">
        <v>202409</v>
      </c>
      <c r="B7633" s="19">
        <f>DATE(表格1[[#This Row],[年]],表格1[[#This Row],[月]],1)</f>
        <v>45536</v>
      </c>
      <c r="C7633" s="2" t="str">
        <f>LEFT(表格1[[#This Row],[年月]],4)</f>
        <v>2024</v>
      </c>
      <c r="D7633" s="2" t="str">
        <f>RIGHT(表格1[[#This Row],[年月]],2)</f>
        <v>09</v>
      </c>
      <c r="E7633" s="5">
        <v>67000000</v>
      </c>
      <c r="F7633" s="2" t="str">
        <f>VLOOKUP(TEXT(表格1[[#This Row],[地區]],"00000000"),縣市代碼,2,0)</f>
        <v>臺南市</v>
      </c>
      <c r="G7633" s="2" t="s">
        <v>5</v>
      </c>
      <c r="H7633" s="13">
        <v>294358</v>
      </c>
      <c r="I7633" s="14">
        <v>697137798</v>
      </c>
      <c r="J7633" s="14">
        <f>表格1[[#This Row],[信用卡交易筆數]]/1000</f>
        <v>294.358</v>
      </c>
      <c r="K7633" s="14">
        <f>表格1[[#This Row],[信用卡交易金額'[新臺幣']]]/1000</f>
        <v>697137.79799999995</v>
      </c>
      <c r="L7633" s="14">
        <f>表格1[[#This Row],[信用卡交易金額'[新臺幣']]]/1000000</f>
        <v>697.13779799999998</v>
      </c>
      <c r="M7633" s="14" t="str" cm="1">
        <f t="array" ref="M7633">_xlfn.TEXTJOIN("", TRUE, _xlfn.XLOOKUP(TRUE, VALUE(表格1[[#This Row],[年月]]) &lt;= VALUE($R$8:$R$12), $Q$8:$Q$12)) &amp; "年度"</f>
        <v>2025年度</v>
      </c>
    </row>
    <row r="7634" spans="1:13" x14ac:dyDescent="0.3">
      <c r="A7634" s="2">
        <v>202409</v>
      </c>
      <c r="B7634" s="19">
        <f>DATE(表格1[[#This Row],[年]],表格1[[#This Row],[月]],1)</f>
        <v>45536</v>
      </c>
      <c r="C7634" s="2" t="str">
        <f>LEFT(表格1[[#This Row],[年月]],4)</f>
        <v>2024</v>
      </c>
      <c r="D7634" s="2" t="str">
        <f>RIGHT(表格1[[#This Row],[年月]],2)</f>
        <v>09</v>
      </c>
      <c r="E7634" s="5">
        <v>67000000</v>
      </c>
      <c r="F7634" s="2" t="str">
        <f>VLOOKUP(TEXT(表格1[[#This Row],[地區]],"00000000"),縣市代碼,2,0)</f>
        <v>臺南市</v>
      </c>
      <c r="G7634" s="2" t="s">
        <v>6</v>
      </c>
      <c r="H7634" s="13">
        <v>476696</v>
      </c>
      <c r="I7634" s="14">
        <v>1372571955</v>
      </c>
      <c r="J7634" s="14">
        <f>表格1[[#This Row],[信用卡交易筆數]]/1000</f>
        <v>476.69600000000003</v>
      </c>
      <c r="K7634" s="14">
        <f>表格1[[#This Row],[信用卡交易金額'[新臺幣']]]/1000</f>
        <v>1372571.9550000001</v>
      </c>
      <c r="L7634" s="14">
        <f>表格1[[#This Row],[信用卡交易金額'[新臺幣']]]/1000000</f>
        <v>1372.5719549999999</v>
      </c>
      <c r="M7634" s="14" t="str" cm="1">
        <f t="array" ref="M7634">_xlfn.TEXTJOIN("", TRUE, _xlfn.XLOOKUP(TRUE, VALUE(表格1[[#This Row],[年月]]) &lt;= VALUE($R$8:$R$12), $Q$8:$Q$12)) &amp; "年度"</f>
        <v>2025年度</v>
      </c>
    </row>
    <row r="7635" spans="1:13" x14ac:dyDescent="0.3">
      <c r="A7635" s="2">
        <v>202409</v>
      </c>
      <c r="B7635" s="19">
        <f>DATE(表格1[[#This Row],[年]],表格1[[#This Row],[月]],1)</f>
        <v>45536</v>
      </c>
      <c r="C7635" s="2" t="str">
        <f>LEFT(表格1[[#This Row],[年月]],4)</f>
        <v>2024</v>
      </c>
      <c r="D7635" s="2" t="str">
        <f>RIGHT(表格1[[#This Row],[年月]],2)</f>
        <v>09</v>
      </c>
      <c r="E7635" s="5">
        <v>67000000</v>
      </c>
      <c r="F7635" s="2" t="str">
        <f>VLOOKUP(TEXT(表格1[[#This Row],[地區]],"00000000"),縣市代碼,2,0)</f>
        <v>臺南市</v>
      </c>
      <c r="G7635" s="2" t="s">
        <v>7</v>
      </c>
      <c r="H7635" s="13">
        <v>2549029</v>
      </c>
      <c r="I7635" s="14">
        <v>2620207702</v>
      </c>
      <c r="J7635" s="14">
        <f>表格1[[#This Row],[信用卡交易筆數]]/1000</f>
        <v>2549.029</v>
      </c>
      <c r="K7635" s="14">
        <f>表格1[[#This Row],[信用卡交易金額'[新臺幣']]]/1000</f>
        <v>2620207.702</v>
      </c>
      <c r="L7635" s="14">
        <f>表格1[[#This Row],[信用卡交易金額'[新臺幣']]]/1000000</f>
        <v>2620.2077020000002</v>
      </c>
      <c r="M7635" s="14" t="str" cm="1">
        <f t="array" ref="M7635">_xlfn.TEXTJOIN("", TRUE, _xlfn.XLOOKUP(TRUE, VALUE(表格1[[#This Row],[年月]]) &lt;= VALUE($R$8:$R$12), $Q$8:$Q$12)) &amp; "年度"</f>
        <v>2025年度</v>
      </c>
    </row>
    <row r="7636" spans="1:13" x14ac:dyDescent="0.3">
      <c r="A7636" s="2">
        <v>202409</v>
      </c>
      <c r="B7636" s="19">
        <f>DATE(表格1[[#This Row],[年]],表格1[[#This Row],[月]],1)</f>
        <v>45536</v>
      </c>
      <c r="C7636" s="2" t="str">
        <f>LEFT(表格1[[#This Row],[年月]],4)</f>
        <v>2024</v>
      </c>
      <c r="D7636" s="2" t="str">
        <f>RIGHT(表格1[[#This Row],[年月]],2)</f>
        <v>09</v>
      </c>
      <c r="E7636" s="5">
        <v>67000000</v>
      </c>
      <c r="F7636" s="2" t="str">
        <f>VLOOKUP(TEXT(表格1[[#This Row],[地區]],"00000000"),縣市代碼,2,0)</f>
        <v>臺南市</v>
      </c>
      <c r="G7636" s="2" t="s">
        <v>8</v>
      </c>
      <c r="H7636" s="13">
        <v>1685202</v>
      </c>
      <c r="I7636" s="14">
        <v>3836505878</v>
      </c>
      <c r="J7636" s="14">
        <f>表格1[[#This Row],[信用卡交易筆數]]/1000</f>
        <v>1685.202</v>
      </c>
      <c r="K7636" s="14">
        <f>表格1[[#This Row],[信用卡交易金額'[新臺幣']]]/1000</f>
        <v>3836505.878</v>
      </c>
      <c r="L7636" s="14">
        <f>表格1[[#This Row],[信用卡交易金額'[新臺幣']]]/1000000</f>
        <v>3836.5058779999999</v>
      </c>
      <c r="M7636" s="14" t="str" cm="1">
        <f t="array" ref="M7636">_xlfn.TEXTJOIN("", TRUE, _xlfn.XLOOKUP(TRUE, VALUE(表格1[[#This Row],[年月]]) &lt;= VALUE($R$8:$R$12), $Q$8:$Q$12)) &amp; "年度"</f>
        <v>2025年度</v>
      </c>
    </row>
    <row r="7637" spans="1:13" x14ac:dyDescent="0.3">
      <c r="A7637" s="2">
        <v>202409</v>
      </c>
      <c r="B7637" s="19">
        <f>DATE(表格1[[#This Row],[年]],表格1[[#This Row],[月]],1)</f>
        <v>45536</v>
      </c>
      <c r="C7637" s="2" t="str">
        <f>LEFT(表格1[[#This Row],[年月]],4)</f>
        <v>2024</v>
      </c>
      <c r="D7637" s="2" t="str">
        <f>RIGHT(表格1[[#This Row],[年月]],2)</f>
        <v>09</v>
      </c>
      <c r="E7637" s="5">
        <v>67000000</v>
      </c>
      <c r="F7637" s="2" t="str">
        <f>VLOOKUP(TEXT(表格1[[#This Row],[地區]],"00000000"),縣市代碼,2,0)</f>
        <v>臺南市</v>
      </c>
      <c r="G7637" s="2" t="s">
        <v>9</v>
      </c>
      <c r="H7637" s="13">
        <v>4040615</v>
      </c>
      <c r="I7637" s="14">
        <v>5079828654</v>
      </c>
      <c r="J7637" s="14">
        <f>表格1[[#This Row],[信用卡交易筆數]]/1000</f>
        <v>4040.6149999999998</v>
      </c>
      <c r="K7637" s="14">
        <f>表格1[[#This Row],[信用卡交易金額'[新臺幣']]]/1000</f>
        <v>5079828.6540000001</v>
      </c>
      <c r="L7637" s="14">
        <f>表格1[[#This Row],[信用卡交易金額'[新臺幣']]]/1000000</f>
        <v>5079.8286539999999</v>
      </c>
      <c r="M7637" s="14" t="str" cm="1">
        <f t="array" ref="M7637">_xlfn.TEXTJOIN("", TRUE, _xlfn.XLOOKUP(TRUE, VALUE(表格1[[#This Row],[年月]]) &lt;= VALUE($R$8:$R$12), $Q$8:$Q$12)) &amp; "年度"</f>
        <v>2025年度</v>
      </c>
    </row>
    <row r="7638" spans="1:13" x14ac:dyDescent="0.3">
      <c r="A7638" s="2">
        <v>202409</v>
      </c>
      <c r="B7638" s="19">
        <f>DATE(表格1[[#This Row],[年]],表格1[[#This Row],[月]],1)</f>
        <v>45536</v>
      </c>
      <c r="C7638" s="2" t="str">
        <f>LEFT(表格1[[#This Row],[年月]],4)</f>
        <v>2024</v>
      </c>
      <c r="D7638" s="2" t="str">
        <f>RIGHT(表格1[[#This Row],[年月]],2)</f>
        <v>09</v>
      </c>
      <c r="E7638" s="5">
        <v>67000000</v>
      </c>
      <c r="F7638" s="2" t="str">
        <f>VLOOKUP(TEXT(表格1[[#This Row],[地區]],"00000000"),縣市代碼,2,0)</f>
        <v>臺南市</v>
      </c>
      <c r="G7638" s="2" t="s">
        <v>10</v>
      </c>
      <c r="H7638" s="13">
        <v>2014085</v>
      </c>
      <c r="I7638" s="14">
        <v>6480471801</v>
      </c>
      <c r="J7638" s="14">
        <f>表格1[[#This Row],[信用卡交易筆數]]/1000</f>
        <v>2014.085</v>
      </c>
      <c r="K7638" s="14">
        <f>表格1[[#This Row],[信用卡交易金額'[新臺幣']]]/1000</f>
        <v>6480471.801</v>
      </c>
      <c r="L7638" s="14">
        <f>表格1[[#This Row],[信用卡交易金額'[新臺幣']]]/1000000</f>
        <v>6480.4718009999997</v>
      </c>
      <c r="M7638" s="14" t="str" cm="1">
        <f t="array" ref="M7638">_xlfn.TEXTJOIN("", TRUE, _xlfn.XLOOKUP(TRUE, VALUE(表格1[[#This Row],[年月]]) &lt;= VALUE($R$8:$R$12), $Q$8:$Q$12)) &amp; "年度"</f>
        <v>2025年度</v>
      </c>
    </row>
    <row r="7639" spans="1:13" x14ac:dyDescent="0.3">
      <c r="A7639" s="2">
        <v>202409</v>
      </c>
      <c r="B7639" s="19">
        <f>DATE(表格1[[#This Row],[年]],表格1[[#This Row],[月]],1)</f>
        <v>45536</v>
      </c>
      <c r="C7639" s="2" t="str">
        <f>LEFT(表格1[[#This Row],[年月]],4)</f>
        <v>2024</v>
      </c>
      <c r="D7639" s="2" t="str">
        <f>RIGHT(表格1[[#This Row],[年月]],2)</f>
        <v>09</v>
      </c>
      <c r="E7639" s="5">
        <v>64000000</v>
      </c>
      <c r="F7639" s="2" t="str">
        <f>VLOOKUP(TEXT(表格1[[#This Row],[地區]],"00000000"),縣市代碼,2,0)</f>
        <v>高雄市</v>
      </c>
      <c r="G7639" s="2" t="s">
        <v>4</v>
      </c>
      <c r="H7639" s="13">
        <v>7539517</v>
      </c>
      <c r="I7639" s="14">
        <v>3932226328</v>
      </c>
      <c r="J7639" s="14">
        <f>表格1[[#This Row],[信用卡交易筆數]]/1000</f>
        <v>7539.5169999999998</v>
      </c>
      <c r="K7639" s="14">
        <f>表格1[[#This Row],[信用卡交易金額'[新臺幣']]]/1000</f>
        <v>3932226.3280000002</v>
      </c>
      <c r="L7639" s="14">
        <f>表格1[[#This Row],[信用卡交易金額'[新臺幣']]]/1000000</f>
        <v>3932.2263280000002</v>
      </c>
      <c r="M7639" s="14" t="str" cm="1">
        <f t="array" ref="M7639">_xlfn.TEXTJOIN("", TRUE, _xlfn.XLOOKUP(TRUE, VALUE(表格1[[#This Row],[年月]]) &lt;= VALUE($R$8:$R$12), $Q$8:$Q$12)) &amp; "年度"</f>
        <v>2025年度</v>
      </c>
    </row>
    <row r="7640" spans="1:13" x14ac:dyDescent="0.3">
      <c r="A7640" s="2">
        <v>202409</v>
      </c>
      <c r="B7640" s="19">
        <f>DATE(表格1[[#This Row],[年]],表格1[[#This Row],[月]],1)</f>
        <v>45536</v>
      </c>
      <c r="C7640" s="2" t="str">
        <f>LEFT(表格1[[#This Row],[年月]],4)</f>
        <v>2024</v>
      </c>
      <c r="D7640" s="2" t="str">
        <f>RIGHT(表格1[[#This Row],[年月]],2)</f>
        <v>09</v>
      </c>
      <c r="E7640" s="5">
        <v>64000000</v>
      </c>
      <c r="F7640" s="2" t="str">
        <f>VLOOKUP(TEXT(表格1[[#This Row],[地區]],"00000000"),縣市代碼,2,0)</f>
        <v>高雄市</v>
      </c>
      <c r="G7640" s="2" t="s">
        <v>5</v>
      </c>
      <c r="H7640" s="13">
        <v>429446</v>
      </c>
      <c r="I7640" s="14">
        <v>1074598267</v>
      </c>
      <c r="J7640" s="14">
        <f>表格1[[#This Row],[信用卡交易筆數]]/1000</f>
        <v>429.44600000000003</v>
      </c>
      <c r="K7640" s="14">
        <f>表格1[[#This Row],[信用卡交易金額'[新臺幣']]]/1000</f>
        <v>1074598.267</v>
      </c>
      <c r="L7640" s="14">
        <f>表格1[[#This Row],[信用卡交易金額'[新臺幣']]]/1000000</f>
        <v>1074.5982670000001</v>
      </c>
      <c r="M7640" s="14" t="str" cm="1">
        <f t="array" ref="M7640">_xlfn.TEXTJOIN("", TRUE, _xlfn.XLOOKUP(TRUE, VALUE(表格1[[#This Row],[年月]]) &lt;= VALUE($R$8:$R$12), $Q$8:$Q$12)) &amp; "年度"</f>
        <v>2025年度</v>
      </c>
    </row>
    <row r="7641" spans="1:13" x14ac:dyDescent="0.3">
      <c r="A7641" s="2">
        <v>202409</v>
      </c>
      <c r="B7641" s="19">
        <f>DATE(表格1[[#This Row],[年]],表格1[[#This Row],[月]],1)</f>
        <v>45536</v>
      </c>
      <c r="C7641" s="2" t="str">
        <f>LEFT(表格1[[#This Row],[年月]],4)</f>
        <v>2024</v>
      </c>
      <c r="D7641" s="2" t="str">
        <f>RIGHT(表格1[[#This Row],[年月]],2)</f>
        <v>09</v>
      </c>
      <c r="E7641" s="5">
        <v>64000000</v>
      </c>
      <c r="F7641" s="2" t="str">
        <f>VLOOKUP(TEXT(表格1[[#This Row],[地區]],"00000000"),縣市代碼,2,0)</f>
        <v>高雄市</v>
      </c>
      <c r="G7641" s="2" t="s">
        <v>6</v>
      </c>
      <c r="H7641" s="13">
        <v>717342</v>
      </c>
      <c r="I7641" s="14">
        <v>2155708956</v>
      </c>
      <c r="J7641" s="14">
        <f>表格1[[#This Row],[信用卡交易筆數]]/1000</f>
        <v>717.34199999999998</v>
      </c>
      <c r="K7641" s="14">
        <f>表格1[[#This Row],[信用卡交易金額'[新臺幣']]]/1000</f>
        <v>2155708.9559999998</v>
      </c>
      <c r="L7641" s="14">
        <f>表格1[[#This Row],[信用卡交易金額'[新臺幣']]]/1000000</f>
        <v>2155.7089559999999</v>
      </c>
      <c r="M7641" s="14" t="str" cm="1">
        <f t="array" ref="M7641">_xlfn.TEXTJOIN("", TRUE, _xlfn.XLOOKUP(TRUE, VALUE(表格1[[#This Row],[年月]]) &lt;= VALUE($R$8:$R$12), $Q$8:$Q$12)) &amp; "年度"</f>
        <v>2025年度</v>
      </c>
    </row>
    <row r="7642" spans="1:13" x14ac:dyDescent="0.3">
      <c r="A7642" s="2">
        <v>202409</v>
      </c>
      <c r="B7642" s="19">
        <f>DATE(表格1[[#This Row],[年]],表格1[[#This Row],[月]],1)</f>
        <v>45536</v>
      </c>
      <c r="C7642" s="2" t="str">
        <f>LEFT(表格1[[#This Row],[年月]],4)</f>
        <v>2024</v>
      </c>
      <c r="D7642" s="2" t="str">
        <f>RIGHT(表格1[[#This Row],[年月]],2)</f>
        <v>09</v>
      </c>
      <c r="E7642" s="5">
        <v>64000000</v>
      </c>
      <c r="F7642" s="2" t="str">
        <f>VLOOKUP(TEXT(表格1[[#This Row],[地區]],"00000000"),縣市代碼,2,0)</f>
        <v>高雄市</v>
      </c>
      <c r="G7642" s="2" t="s">
        <v>7</v>
      </c>
      <c r="H7642" s="13">
        <v>3838328</v>
      </c>
      <c r="I7642" s="14">
        <v>3859522492</v>
      </c>
      <c r="J7642" s="14">
        <f>表格1[[#This Row],[信用卡交易筆數]]/1000</f>
        <v>3838.328</v>
      </c>
      <c r="K7642" s="14">
        <f>表格1[[#This Row],[信用卡交易金額'[新臺幣']]]/1000</f>
        <v>3859522.4920000001</v>
      </c>
      <c r="L7642" s="14">
        <f>表格1[[#This Row],[信用卡交易金額'[新臺幣']]]/1000000</f>
        <v>3859.5224920000001</v>
      </c>
      <c r="M7642" s="14" t="str" cm="1">
        <f t="array" ref="M7642">_xlfn.TEXTJOIN("", TRUE, _xlfn.XLOOKUP(TRUE, VALUE(表格1[[#This Row],[年月]]) &lt;= VALUE($R$8:$R$12), $Q$8:$Q$12)) &amp; "年度"</f>
        <v>2025年度</v>
      </c>
    </row>
    <row r="7643" spans="1:13" x14ac:dyDescent="0.3">
      <c r="A7643" s="2">
        <v>202409</v>
      </c>
      <c r="B7643" s="19">
        <f>DATE(表格1[[#This Row],[年]],表格1[[#This Row],[月]],1)</f>
        <v>45536</v>
      </c>
      <c r="C7643" s="2" t="str">
        <f>LEFT(表格1[[#This Row],[年月]],4)</f>
        <v>2024</v>
      </c>
      <c r="D7643" s="2" t="str">
        <f>RIGHT(表格1[[#This Row],[年月]],2)</f>
        <v>09</v>
      </c>
      <c r="E7643" s="5">
        <v>64000000</v>
      </c>
      <c r="F7643" s="2" t="str">
        <f>VLOOKUP(TEXT(表格1[[#This Row],[地區]],"00000000"),縣市代碼,2,0)</f>
        <v>高雄市</v>
      </c>
      <c r="G7643" s="2" t="s">
        <v>8</v>
      </c>
      <c r="H7643" s="13">
        <v>2763419</v>
      </c>
      <c r="I7643" s="14">
        <v>6767492989</v>
      </c>
      <c r="J7643" s="14">
        <f>表格1[[#This Row],[信用卡交易筆數]]/1000</f>
        <v>2763.4189999999999</v>
      </c>
      <c r="K7643" s="14">
        <f>表格1[[#This Row],[信用卡交易金額'[新臺幣']]]/1000</f>
        <v>6767492.9890000001</v>
      </c>
      <c r="L7643" s="14">
        <f>表格1[[#This Row],[信用卡交易金額'[新臺幣']]]/1000000</f>
        <v>6767.4929890000003</v>
      </c>
      <c r="M7643" s="14" t="str" cm="1">
        <f t="array" ref="M7643">_xlfn.TEXTJOIN("", TRUE, _xlfn.XLOOKUP(TRUE, VALUE(表格1[[#This Row],[年月]]) &lt;= VALUE($R$8:$R$12), $Q$8:$Q$12)) &amp; "年度"</f>
        <v>2025年度</v>
      </c>
    </row>
    <row r="7644" spans="1:13" x14ac:dyDescent="0.3">
      <c r="A7644" s="2">
        <v>202409</v>
      </c>
      <c r="B7644" s="19">
        <f>DATE(表格1[[#This Row],[年]],表格1[[#This Row],[月]],1)</f>
        <v>45536</v>
      </c>
      <c r="C7644" s="2" t="str">
        <f>LEFT(表格1[[#This Row],[年月]],4)</f>
        <v>2024</v>
      </c>
      <c r="D7644" s="2" t="str">
        <f>RIGHT(表格1[[#This Row],[年月]],2)</f>
        <v>09</v>
      </c>
      <c r="E7644" s="5">
        <v>64000000</v>
      </c>
      <c r="F7644" s="2" t="str">
        <f>VLOOKUP(TEXT(表格1[[#This Row],[地區]],"00000000"),縣市代碼,2,0)</f>
        <v>高雄市</v>
      </c>
      <c r="G7644" s="2" t="s">
        <v>9</v>
      </c>
      <c r="H7644" s="13">
        <v>6442789</v>
      </c>
      <c r="I7644" s="14">
        <v>8430850507</v>
      </c>
      <c r="J7644" s="14">
        <f>表格1[[#This Row],[信用卡交易筆數]]/1000</f>
        <v>6442.7889999999998</v>
      </c>
      <c r="K7644" s="14">
        <f>表格1[[#This Row],[信用卡交易金額'[新臺幣']]]/1000</f>
        <v>8430850.5069999993</v>
      </c>
      <c r="L7644" s="14">
        <f>表格1[[#This Row],[信用卡交易金額'[新臺幣']]]/1000000</f>
        <v>8430.8505069999992</v>
      </c>
      <c r="M7644" s="14" t="str" cm="1">
        <f t="array" ref="M7644">_xlfn.TEXTJOIN("", TRUE, _xlfn.XLOOKUP(TRUE, VALUE(表格1[[#This Row],[年月]]) &lt;= VALUE($R$8:$R$12), $Q$8:$Q$12)) &amp; "年度"</f>
        <v>2025年度</v>
      </c>
    </row>
    <row r="7645" spans="1:13" x14ac:dyDescent="0.3">
      <c r="A7645" s="2">
        <v>202409</v>
      </c>
      <c r="B7645" s="19">
        <f>DATE(表格1[[#This Row],[年]],表格1[[#This Row],[月]],1)</f>
        <v>45536</v>
      </c>
      <c r="C7645" s="2" t="str">
        <f>LEFT(表格1[[#This Row],[年月]],4)</f>
        <v>2024</v>
      </c>
      <c r="D7645" s="2" t="str">
        <f>RIGHT(表格1[[#This Row],[年月]],2)</f>
        <v>09</v>
      </c>
      <c r="E7645" s="5">
        <v>64000000</v>
      </c>
      <c r="F7645" s="2" t="str">
        <f>VLOOKUP(TEXT(表格1[[#This Row],[地區]],"00000000"),縣市代碼,2,0)</f>
        <v>高雄市</v>
      </c>
      <c r="G7645" s="2" t="s">
        <v>10</v>
      </c>
      <c r="H7645" s="13">
        <v>2999034</v>
      </c>
      <c r="I7645" s="14">
        <v>9626443916</v>
      </c>
      <c r="J7645" s="14">
        <f>表格1[[#This Row],[信用卡交易筆數]]/1000</f>
        <v>2999.0340000000001</v>
      </c>
      <c r="K7645" s="14">
        <f>表格1[[#This Row],[信用卡交易金額'[新臺幣']]]/1000</f>
        <v>9626443.9159999993</v>
      </c>
      <c r="L7645" s="14">
        <f>表格1[[#This Row],[信用卡交易金額'[新臺幣']]]/1000000</f>
        <v>9626.4439160000002</v>
      </c>
      <c r="M7645" s="14" t="str" cm="1">
        <f t="array" ref="M7645">_xlfn.TEXTJOIN("", TRUE, _xlfn.XLOOKUP(TRUE, VALUE(表格1[[#This Row],[年月]]) &lt;= VALUE($R$8:$R$12), $Q$8:$Q$12)) &amp; "年度"</f>
        <v>2025年度</v>
      </c>
    </row>
    <row r="7646" spans="1:13" x14ac:dyDescent="0.3">
      <c r="A7646" s="2">
        <v>202409</v>
      </c>
      <c r="B7646" s="19">
        <f>DATE(表格1[[#This Row],[年]],表格1[[#This Row],[月]],1)</f>
        <v>45536</v>
      </c>
      <c r="C7646" s="2" t="str">
        <f>LEFT(表格1[[#This Row],[年月]],4)</f>
        <v>2024</v>
      </c>
      <c r="D7646" s="2" t="str">
        <f>RIGHT(表格1[[#This Row],[年月]],2)</f>
        <v>09</v>
      </c>
      <c r="E7646" s="5">
        <v>10013000</v>
      </c>
      <c r="F7646" s="2" t="str">
        <f>VLOOKUP(TEXT(表格1[[#This Row],[地區]],"00000000"),縣市代碼,2,0)</f>
        <v>屏東縣</v>
      </c>
      <c r="G7646" s="2" t="s">
        <v>4</v>
      </c>
      <c r="H7646" s="13">
        <v>1120751</v>
      </c>
      <c r="I7646" s="14">
        <v>532701932</v>
      </c>
      <c r="J7646" s="14">
        <f>表格1[[#This Row],[信用卡交易筆數]]/1000</f>
        <v>1120.751</v>
      </c>
      <c r="K7646" s="14">
        <f>表格1[[#This Row],[信用卡交易金額'[新臺幣']]]/1000</f>
        <v>532701.93200000003</v>
      </c>
      <c r="L7646" s="14">
        <f>表格1[[#This Row],[信用卡交易金額'[新臺幣']]]/1000000</f>
        <v>532.70193200000006</v>
      </c>
      <c r="M7646" s="14" t="str" cm="1">
        <f t="array" ref="M7646">_xlfn.TEXTJOIN("", TRUE, _xlfn.XLOOKUP(TRUE, VALUE(表格1[[#This Row],[年月]]) &lt;= VALUE($R$8:$R$12), $Q$8:$Q$12)) &amp; "年度"</f>
        <v>2025年度</v>
      </c>
    </row>
    <row r="7647" spans="1:13" x14ac:dyDescent="0.3">
      <c r="A7647" s="2">
        <v>202409</v>
      </c>
      <c r="B7647" s="19">
        <f>DATE(表格1[[#This Row],[年]],表格1[[#This Row],[月]],1)</f>
        <v>45536</v>
      </c>
      <c r="C7647" s="2" t="str">
        <f>LEFT(表格1[[#This Row],[年月]],4)</f>
        <v>2024</v>
      </c>
      <c r="D7647" s="2" t="str">
        <f>RIGHT(表格1[[#This Row],[年月]],2)</f>
        <v>09</v>
      </c>
      <c r="E7647" s="5">
        <v>10013000</v>
      </c>
      <c r="F7647" s="2" t="str">
        <f>VLOOKUP(TEXT(表格1[[#This Row],[地區]],"00000000"),縣市代碼,2,0)</f>
        <v>屏東縣</v>
      </c>
      <c r="G7647" s="2" t="s">
        <v>5</v>
      </c>
      <c r="H7647" s="13">
        <v>76916</v>
      </c>
      <c r="I7647" s="14">
        <v>167329034</v>
      </c>
      <c r="J7647" s="14">
        <f>表格1[[#This Row],[信用卡交易筆數]]/1000</f>
        <v>76.915999999999997</v>
      </c>
      <c r="K7647" s="14">
        <f>表格1[[#This Row],[信用卡交易金額'[新臺幣']]]/1000</f>
        <v>167329.03400000001</v>
      </c>
      <c r="L7647" s="14">
        <f>表格1[[#This Row],[信用卡交易金額'[新臺幣']]]/1000000</f>
        <v>167.32903400000001</v>
      </c>
      <c r="M7647" s="14" t="str" cm="1">
        <f t="array" ref="M7647">_xlfn.TEXTJOIN("", TRUE, _xlfn.XLOOKUP(TRUE, VALUE(表格1[[#This Row],[年月]]) &lt;= VALUE($R$8:$R$12), $Q$8:$Q$12)) &amp; "年度"</f>
        <v>2025年度</v>
      </c>
    </row>
    <row r="7648" spans="1:13" x14ac:dyDescent="0.3">
      <c r="A7648" s="2">
        <v>202409</v>
      </c>
      <c r="B7648" s="19">
        <f>DATE(表格1[[#This Row],[年]],表格1[[#This Row],[月]],1)</f>
        <v>45536</v>
      </c>
      <c r="C7648" s="2" t="str">
        <f>LEFT(表格1[[#This Row],[年月]],4)</f>
        <v>2024</v>
      </c>
      <c r="D7648" s="2" t="str">
        <f>RIGHT(表格1[[#This Row],[年月]],2)</f>
        <v>09</v>
      </c>
      <c r="E7648" s="5">
        <v>10013000</v>
      </c>
      <c r="F7648" s="2" t="str">
        <f>VLOOKUP(TEXT(表格1[[#This Row],[地區]],"00000000"),縣市代碼,2,0)</f>
        <v>屏東縣</v>
      </c>
      <c r="G7648" s="2" t="s">
        <v>6</v>
      </c>
      <c r="H7648" s="13">
        <v>121891</v>
      </c>
      <c r="I7648" s="14">
        <v>326263093</v>
      </c>
      <c r="J7648" s="14">
        <f>表格1[[#This Row],[信用卡交易筆數]]/1000</f>
        <v>121.89100000000001</v>
      </c>
      <c r="K7648" s="14">
        <f>表格1[[#This Row],[信用卡交易金額'[新臺幣']]]/1000</f>
        <v>326263.09299999999</v>
      </c>
      <c r="L7648" s="14">
        <f>表格1[[#This Row],[信用卡交易金額'[新臺幣']]]/1000000</f>
        <v>326.26309300000003</v>
      </c>
      <c r="M7648" s="14" t="str" cm="1">
        <f t="array" ref="M7648">_xlfn.TEXTJOIN("", TRUE, _xlfn.XLOOKUP(TRUE, VALUE(表格1[[#This Row],[年月]]) &lt;= VALUE($R$8:$R$12), $Q$8:$Q$12)) &amp; "年度"</f>
        <v>2025年度</v>
      </c>
    </row>
    <row r="7649" spans="1:13" x14ac:dyDescent="0.3">
      <c r="A7649" s="2">
        <v>202409</v>
      </c>
      <c r="B7649" s="19">
        <f>DATE(表格1[[#This Row],[年]],表格1[[#This Row],[月]],1)</f>
        <v>45536</v>
      </c>
      <c r="C7649" s="2" t="str">
        <f>LEFT(表格1[[#This Row],[年月]],4)</f>
        <v>2024</v>
      </c>
      <c r="D7649" s="2" t="str">
        <f>RIGHT(表格1[[#This Row],[年月]],2)</f>
        <v>09</v>
      </c>
      <c r="E7649" s="5">
        <v>10013000</v>
      </c>
      <c r="F7649" s="2" t="str">
        <f>VLOOKUP(TEXT(表格1[[#This Row],[地區]],"00000000"),縣市代碼,2,0)</f>
        <v>屏東縣</v>
      </c>
      <c r="G7649" s="2" t="s">
        <v>7</v>
      </c>
      <c r="H7649" s="13">
        <v>759314</v>
      </c>
      <c r="I7649" s="14">
        <v>756633213</v>
      </c>
      <c r="J7649" s="14">
        <f>表格1[[#This Row],[信用卡交易筆數]]/1000</f>
        <v>759.31399999999996</v>
      </c>
      <c r="K7649" s="14">
        <f>表格1[[#This Row],[信用卡交易金額'[新臺幣']]]/1000</f>
        <v>756633.21299999999</v>
      </c>
      <c r="L7649" s="14">
        <f>表格1[[#This Row],[信用卡交易金額'[新臺幣']]]/1000000</f>
        <v>756.63321299999996</v>
      </c>
      <c r="M7649" s="14" t="str" cm="1">
        <f t="array" ref="M7649">_xlfn.TEXTJOIN("", TRUE, _xlfn.XLOOKUP(TRUE, VALUE(表格1[[#This Row],[年月]]) &lt;= VALUE($R$8:$R$12), $Q$8:$Q$12)) &amp; "年度"</f>
        <v>2025年度</v>
      </c>
    </row>
    <row r="7650" spans="1:13" x14ac:dyDescent="0.3">
      <c r="A7650" s="2">
        <v>202409</v>
      </c>
      <c r="B7650" s="19">
        <f>DATE(表格1[[#This Row],[年]],表格1[[#This Row],[月]],1)</f>
        <v>45536</v>
      </c>
      <c r="C7650" s="2" t="str">
        <f>LEFT(表格1[[#This Row],[年月]],4)</f>
        <v>2024</v>
      </c>
      <c r="D7650" s="2" t="str">
        <f>RIGHT(表格1[[#This Row],[年月]],2)</f>
        <v>09</v>
      </c>
      <c r="E7650" s="5">
        <v>10013000</v>
      </c>
      <c r="F7650" s="2" t="str">
        <f>VLOOKUP(TEXT(表格1[[#This Row],[地區]],"00000000"),縣市代碼,2,0)</f>
        <v>屏東縣</v>
      </c>
      <c r="G7650" s="2" t="s">
        <v>8</v>
      </c>
      <c r="H7650" s="13">
        <v>479188</v>
      </c>
      <c r="I7650" s="14">
        <v>960602922</v>
      </c>
      <c r="J7650" s="14">
        <f>表格1[[#This Row],[信用卡交易筆數]]/1000</f>
        <v>479.18799999999999</v>
      </c>
      <c r="K7650" s="14">
        <f>表格1[[#This Row],[信用卡交易金額'[新臺幣']]]/1000</f>
        <v>960602.92200000002</v>
      </c>
      <c r="L7650" s="14">
        <f>表格1[[#This Row],[信用卡交易金額'[新臺幣']]]/1000000</f>
        <v>960.60292200000004</v>
      </c>
      <c r="M7650" s="14" t="str" cm="1">
        <f t="array" ref="M7650">_xlfn.TEXTJOIN("", TRUE, _xlfn.XLOOKUP(TRUE, VALUE(表格1[[#This Row],[年月]]) &lt;= VALUE($R$8:$R$12), $Q$8:$Q$12)) &amp; "年度"</f>
        <v>2025年度</v>
      </c>
    </row>
    <row r="7651" spans="1:13" x14ac:dyDescent="0.3">
      <c r="A7651" s="2">
        <v>202409</v>
      </c>
      <c r="B7651" s="19">
        <f>DATE(表格1[[#This Row],[年]],表格1[[#This Row],[月]],1)</f>
        <v>45536</v>
      </c>
      <c r="C7651" s="2" t="str">
        <f>LEFT(表格1[[#This Row],[年月]],4)</f>
        <v>2024</v>
      </c>
      <c r="D7651" s="2" t="str">
        <f>RIGHT(表格1[[#This Row],[年月]],2)</f>
        <v>09</v>
      </c>
      <c r="E7651" s="5">
        <v>10013000</v>
      </c>
      <c r="F7651" s="2" t="str">
        <f>VLOOKUP(TEXT(表格1[[#This Row],[地區]],"00000000"),縣市代碼,2,0)</f>
        <v>屏東縣</v>
      </c>
      <c r="G7651" s="2" t="s">
        <v>9</v>
      </c>
      <c r="H7651" s="13">
        <v>1019319</v>
      </c>
      <c r="I7651" s="14">
        <v>1241417092</v>
      </c>
      <c r="J7651" s="14">
        <f>表格1[[#This Row],[信用卡交易筆數]]/1000</f>
        <v>1019.319</v>
      </c>
      <c r="K7651" s="14">
        <f>表格1[[#This Row],[信用卡交易金額'[新臺幣']]]/1000</f>
        <v>1241417.0919999999</v>
      </c>
      <c r="L7651" s="14">
        <f>表格1[[#This Row],[信用卡交易金額'[新臺幣']]]/1000000</f>
        <v>1241.4170919999999</v>
      </c>
      <c r="M7651" s="14" t="str" cm="1">
        <f t="array" ref="M7651">_xlfn.TEXTJOIN("", TRUE, _xlfn.XLOOKUP(TRUE, VALUE(表格1[[#This Row],[年月]]) &lt;= VALUE($R$8:$R$12), $Q$8:$Q$12)) &amp; "年度"</f>
        <v>2025年度</v>
      </c>
    </row>
    <row r="7652" spans="1:13" x14ac:dyDescent="0.3">
      <c r="A7652" s="2">
        <v>202409</v>
      </c>
      <c r="B7652" s="19">
        <f>DATE(表格1[[#This Row],[年]],表格1[[#This Row],[月]],1)</f>
        <v>45536</v>
      </c>
      <c r="C7652" s="2" t="str">
        <f>LEFT(表格1[[#This Row],[年月]],4)</f>
        <v>2024</v>
      </c>
      <c r="D7652" s="2" t="str">
        <f>RIGHT(表格1[[#This Row],[年月]],2)</f>
        <v>09</v>
      </c>
      <c r="E7652" s="5">
        <v>10013000</v>
      </c>
      <c r="F7652" s="2" t="str">
        <f>VLOOKUP(TEXT(表格1[[#This Row],[地區]],"00000000"),縣市代碼,2,0)</f>
        <v>屏東縣</v>
      </c>
      <c r="G7652" s="2" t="s">
        <v>10</v>
      </c>
      <c r="H7652" s="13">
        <v>552830</v>
      </c>
      <c r="I7652" s="14">
        <v>1804434652</v>
      </c>
      <c r="J7652" s="14">
        <f>表格1[[#This Row],[信用卡交易筆數]]/1000</f>
        <v>552.83000000000004</v>
      </c>
      <c r="K7652" s="14">
        <f>表格1[[#This Row],[信用卡交易金額'[新臺幣']]]/1000</f>
        <v>1804434.652</v>
      </c>
      <c r="L7652" s="14">
        <f>表格1[[#This Row],[信用卡交易金額'[新臺幣']]]/1000000</f>
        <v>1804.4346519999999</v>
      </c>
      <c r="M7652" s="14" t="str" cm="1">
        <f t="array" ref="M7652">_xlfn.TEXTJOIN("", TRUE, _xlfn.XLOOKUP(TRUE, VALUE(表格1[[#This Row],[年月]]) &lt;= VALUE($R$8:$R$12), $Q$8:$Q$12)) &amp; "年度"</f>
        <v>2025年度</v>
      </c>
    </row>
    <row r="7653" spans="1:13" x14ac:dyDescent="0.3">
      <c r="A7653" s="2">
        <v>202409</v>
      </c>
      <c r="B7653" s="19">
        <f>DATE(表格1[[#This Row],[年]],表格1[[#This Row],[月]],1)</f>
        <v>45536</v>
      </c>
      <c r="C7653" s="2" t="str">
        <f>LEFT(表格1[[#This Row],[年月]],4)</f>
        <v>2024</v>
      </c>
      <c r="D7653" s="2" t="str">
        <f>RIGHT(表格1[[#This Row],[年月]],2)</f>
        <v>09</v>
      </c>
      <c r="E7653" s="5">
        <v>10017000</v>
      </c>
      <c r="F7653" s="2" t="str">
        <f>VLOOKUP(TEXT(表格1[[#This Row],[地區]],"00000000"),縣市代碼,2,0)</f>
        <v>基隆市</v>
      </c>
      <c r="G7653" s="2" t="s">
        <v>4</v>
      </c>
      <c r="H7653" s="13">
        <v>1011870</v>
      </c>
      <c r="I7653" s="14">
        <v>475121263</v>
      </c>
      <c r="J7653" s="14">
        <f>表格1[[#This Row],[信用卡交易筆數]]/1000</f>
        <v>1011.87</v>
      </c>
      <c r="K7653" s="14">
        <f>表格1[[#This Row],[信用卡交易金額'[新臺幣']]]/1000</f>
        <v>475121.26299999998</v>
      </c>
      <c r="L7653" s="14">
        <f>表格1[[#This Row],[信用卡交易金額'[新臺幣']]]/1000000</f>
        <v>475.121263</v>
      </c>
      <c r="M7653" s="14" t="str" cm="1">
        <f t="array" ref="M7653">_xlfn.TEXTJOIN("", TRUE, _xlfn.XLOOKUP(TRUE, VALUE(表格1[[#This Row],[年月]]) &lt;= VALUE($R$8:$R$12), $Q$8:$Q$12)) &amp; "年度"</f>
        <v>2025年度</v>
      </c>
    </row>
    <row r="7654" spans="1:13" x14ac:dyDescent="0.3">
      <c r="A7654" s="2">
        <v>202409</v>
      </c>
      <c r="B7654" s="19">
        <f>DATE(表格1[[#This Row],[年]],表格1[[#This Row],[月]],1)</f>
        <v>45536</v>
      </c>
      <c r="C7654" s="2" t="str">
        <f>LEFT(表格1[[#This Row],[年月]],4)</f>
        <v>2024</v>
      </c>
      <c r="D7654" s="2" t="str">
        <f>RIGHT(表格1[[#This Row],[年月]],2)</f>
        <v>09</v>
      </c>
      <c r="E7654" s="5">
        <v>10017000</v>
      </c>
      <c r="F7654" s="2" t="str">
        <f>VLOOKUP(TEXT(表格1[[#This Row],[地區]],"00000000"),縣市代碼,2,0)</f>
        <v>基隆市</v>
      </c>
      <c r="G7654" s="2" t="s">
        <v>5</v>
      </c>
      <c r="H7654" s="13">
        <v>61913</v>
      </c>
      <c r="I7654" s="14">
        <v>144379421</v>
      </c>
      <c r="J7654" s="14">
        <f>表格1[[#This Row],[信用卡交易筆數]]/1000</f>
        <v>61.912999999999997</v>
      </c>
      <c r="K7654" s="14">
        <f>表格1[[#This Row],[信用卡交易金額'[新臺幣']]]/1000</f>
        <v>144379.421</v>
      </c>
      <c r="L7654" s="14">
        <f>表格1[[#This Row],[信用卡交易金額'[新臺幣']]]/1000000</f>
        <v>144.37942100000001</v>
      </c>
      <c r="M7654" s="14" t="str" cm="1">
        <f t="array" ref="M7654">_xlfn.TEXTJOIN("", TRUE, _xlfn.XLOOKUP(TRUE, VALUE(表格1[[#This Row],[年月]]) &lt;= VALUE($R$8:$R$12), $Q$8:$Q$12)) &amp; "年度"</f>
        <v>2025年度</v>
      </c>
    </row>
    <row r="7655" spans="1:13" x14ac:dyDescent="0.3">
      <c r="A7655" s="2">
        <v>202409</v>
      </c>
      <c r="B7655" s="19">
        <f>DATE(表格1[[#This Row],[年]],表格1[[#This Row],[月]],1)</f>
        <v>45536</v>
      </c>
      <c r="C7655" s="2" t="str">
        <f>LEFT(表格1[[#This Row],[年月]],4)</f>
        <v>2024</v>
      </c>
      <c r="D7655" s="2" t="str">
        <f>RIGHT(表格1[[#This Row],[年月]],2)</f>
        <v>09</v>
      </c>
      <c r="E7655" s="5">
        <v>10017000</v>
      </c>
      <c r="F7655" s="2" t="str">
        <f>VLOOKUP(TEXT(表格1[[#This Row],[地區]],"00000000"),縣市代碼,2,0)</f>
        <v>基隆市</v>
      </c>
      <c r="G7655" s="2" t="s">
        <v>6</v>
      </c>
      <c r="H7655" s="13">
        <v>81073</v>
      </c>
      <c r="I7655" s="14">
        <v>253553409</v>
      </c>
      <c r="J7655" s="14">
        <f>表格1[[#This Row],[信用卡交易筆數]]/1000</f>
        <v>81.072999999999993</v>
      </c>
      <c r="K7655" s="14">
        <f>表格1[[#This Row],[信用卡交易金額'[新臺幣']]]/1000</f>
        <v>253553.40900000001</v>
      </c>
      <c r="L7655" s="14">
        <f>表格1[[#This Row],[信用卡交易金額'[新臺幣']]]/1000000</f>
        <v>253.55340899999999</v>
      </c>
      <c r="M7655" s="14" t="str" cm="1">
        <f t="array" ref="M7655">_xlfn.TEXTJOIN("", TRUE, _xlfn.XLOOKUP(TRUE, VALUE(表格1[[#This Row],[年月]]) &lt;= VALUE($R$8:$R$12), $Q$8:$Q$12)) &amp; "年度"</f>
        <v>2025年度</v>
      </c>
    </row>
    <row r="7656" spans="1:13" x14ac:dyDescent="0.3">
      <c r="A7656" s="2">
        <v>202409</v>
      </c>
      <c r="B7656" s="19">
        <f>DATE(表格1[[#This Row],[年]],表格1[[#This Row],[月]],1)</f>
        <v>45536</v>
      </c>
      <c r="C7656" s="2" t="str">
        <f>LEFT(表格1[[#This Row],[年月]],4)</f>
        <v>2024</v>
      </c>
      <c r="D7656" s="2" t="str">
        <f>RIGHT(表格1[[#This Row],[年月]],2)</f>
        <v>09</v>
      </c>
      <c r="E7656" s="5">
        <v>10017000</v>
      </c>
      <c r="F7656" s="2" t="str">
        <f>VLOOKUP(TEXT(表格1[[#This Row],[地區]],"00000000"),縣市代碼,2,0)</f>
        <v>基隆市</v>
      </c>
      <c r="G7656" s="2" t="s">
        <v>7</v>
      </c>
      <c r="H7656" s="13">
        <v>512506</v>
      </c>
      <c r="I7656" s="14">
        <v>471837721</v>
      </c>
      <c r="J7656" s="14">
        <f>表格1[[#This Row],[信用卡交易筆數]]/1000</f>
        <v>512.50599999999997</v>
      </c>
      <c r="K7656" s="14">
        <f>表格1[[#This Row],[信用卡交易金額'[新臺幣']]]/1000</f>
        <v>471837.72100000002</v>
      </c>
      <c r="L7656" s="14">
        <f>表格1[[#This Row],[信用卡交易金額'[新臺幣']]]/1000000</f>
        <v>471.83772099999999</v>
      </c>
      <c r="M7656" s="14" t="str" cm="1">
        <f t="array" ref="M7656">_xlfn.TEXTJOIN("", TRUE, _xlfn.XLOOKUP(TRUE, VALUE(表格1[[#This Row],[年月]]) &lt;= VALUE($R$8:$R$12), $Q$8:$Q$12)) &amp; "年度"</f>
        <v>2025年度</v>
      </c>
    </row>
    <row r="7657" spans="1:13" x14ac:dyDescent="0.3">
      <c r="A7657" s="2">
        <v>202409</v>
      </c>
      <c r="B7657" s="19">
        <f>DATE(表格1[[#This Row],[年]],表格1[[#This Row],[月]],1)</f>
        <v>45536</v>
      </c>
      <c r="C7657" s="2" t="str">
        <f>LEFT(表格1[[#This Row],[年月]],4)</f>
        <v>2024</v>
      </c>
      <c r="D7657" s="2" t="str">
        <f>RIGHT(表格1[[#This Row],[年月]],2)</f>
        <v>09</v>
      </c>
      <c r="E7657" s="5">
        <v>10017000</v>
      </c>
      <c r="F7657" s="2" t="str">
        <f>VLOOKUP(TEXT(表格1[[#This Row],[地區]],"00000000"),縣市代碼,2,0)</f>
        <v>基隆市</v>
      </c>
      <c r="G7657" s="2" t="s">
        <v>8</v>
      </c>
      <c r="H7657" s="13">
        <v>385816</v>
      </c>
      <c r="I7657" s="14">
        <v>822834050</v>
      </c>
      <c r="J7657" s="14">
        <f>表格1[[#This Row],[信用卡交易筆數]]/1000</f>
        <v>385.81599999999997</v>
      </c>
      <c r="K7657" s="14">
        <f>表格1[[#This Row],[信用卡交易金額'[新臺幣']]]/1000</f>
        <v>822834.05</v>
      </c>
      <c r="L7657" s="14">
        <f>表格1[[#This Row],[信用卡交易金額'[新臺幣']]]/1000000</f>
        <v>822.83405000000005</v>
      </c>
      <c r="M7657" s="14" t="str" cm="1">
        <f t="array" ref="M7657">_xlfn.TEXTJOIN("", TRUE, _xlfn.XLOOKUP(TRUE, VALUE(表格1[[#This Row],[年月]]) &lt;= VALUE($R$8:$R$12), $Q$8:$Q$12)) &amp; "年度"</f>
        <v>2025年度</v>
      </c>
    </row>
    <row r="7658" spans="1:13" x14ac:dyDescent="0.3">
      <c r="A7658" s="2">
        <v>202409</v>
      </c>
      <c r="B7658" s="19">
        <f>DATE(表格1[[#This Row],[年]],表格1[[#This Row],[月]],1)</f>
        <v>45536</v>
      </c>
      <c r="C7658" s="2" t="str">
        <f>LEFT(表格1[[#This Row],[年月]],4)</f>
        <v>2024</v>
      </c>
      <c r="D7658" s="2" t="str">
        <f>RIGHT(表格1[[#This Row],[年月]],2)</f>
        <v>09</v>
      </c>
      <c r="E7658" s="5">
        <v>10017000</v>
      </c>
      <c r="F7658" s="2" t="str">
        <f>VLOOKUP(TEXT(表格1[[#This Row],[地區]],"00000000"),縣市代碼,2,0)</f>
        <v>基隆市</v>
      </c>
      <c r="G7658" s="2" t="s">
        <v>9</v>
      </c>
      <c r="H7658" s="13">
        <v>856434</v>
      </c>
      <c r="I7658" s="14">
        <v>953050884</v>
      </c>
      <c r="J7658" s="14">
        <f>表格1[[#This Row],[信用卡交易筆數]]/1000</f>
        <v>856.43399999999997</v>
      </c>
      <c r="K7658" s="14">
        <f>表格1[[#This Row],[信用卡交易金額'[新臺幣']]]/1000</f>
        <v>953050.88399999996</v>
      </c>
      <c r="L7658" s="14">
        <f>表格1[[#This Row],[信用卡交易金額'[新臺幣']]]/1000000</f>
        <v>953.050884</v>
      </c>
      <c r="M7658" s="14" t="str" cm="1">
        <f t="array" ref="M7658">_xlfn.TEXTJOIN("", TRUE, _xlfn.XLOOKUP(TRUE, VALUE(表格1[[#This Row],[年月]]) &lt;= VALUE($R$8:$R$12), $Q$8:$Q$12)) &amp; "年度"</f>
        <v>2025年度</v>
      </c>
    </row>
    <row r="7659" spans="1:13" x14ac:dyDescent="0.3">
      <c r="A7659" s="2">
        <v>202409</v>
      </c>
      <c r="B7659" s="19">
        <f>DATE(表格1[[#This Row],[年]],表格1[[#This Row],[月]],1)</f>
        <v>45536</v>
      </c>
      <c r="C7659" s="2" t="str">
        <f>LEFT(表格1[[#This Row],[年月]],4)</f>
        <v>2024</v>
      </c>
      <c r="D7659" s="2" t="str">
        <f>RIGHT(表格1[[#This Row],[年月]],2)</f>
        <v>09</v>
      </c>
      <c r="E7659" s="5">
        <v>10017000</v>
      </c>
      <c r="F7659" s="2" t="str">
        <f>VLOOKUP(TEXT(表格1[[#This Row],[地區]],"00000000"),縣市代碼,2,0)</f>
        <v>基隆市</v>
      </c>
      <c r="G7659" s="2" t="s">
        <v>10</v>
      </c>
      <c r="H7659" s="13">
        <v>445494</v>
      </c>
      <c r="I7659" s="14">
        <v>1599716913</v>
      </c>
      <c r="J7659" s="14">
        <f>表格1[[#This Row],[信用卡交易筆數]]/1000</f>
        <v>445.49400000000003</v>
      </c>
      <c r="K7659" s="14">
        <f>表格1[[#This Row],[信用卡交易金額'[新臺幣']]]/1000</f>
        <v>1599716.9129999999</v>
      </c>
      <c r="L7659" s="14">
        <f>表格1[[#This Row],[信用卡交易金額'[新臺幣']]]/1000000</f>
        <v>1599.716913</v>
      </c>
      <c r="M7659" s="14" t="str" cm="1">
        <f t="array" ref="M7659">_xlfn.TEXTJOIN("", TRUE, _xlfn.XLOOKUP(TRUE, VALUE(表格1[[#This Row],[年月]]) &lt;= VALUE($R$8:$R$12), $Q$8:$Q$12)) &amp; "年度"</f>
        <v>2025年度</v>
      </c>
    </row>
    <row r="7660" spans="1:13" x14ac:dyDescent="0.3">
      <c r="A7660" s="2">
        <v>202409</v>
      </c>
      <c r="B7660" s="19">
        <f>DATE(表格1[[#This Row],[年]],表格1[[#This Row],[月]],1)</f>
        <v>45536</v>
      </c>
      <c r="C7660" s="2" t="str">
        <f>LEFT(表格1[[#This Row],[年月]],4)</f>
        <v>2024</v>
      </c>
      <c r="D7660" s="2" t="str">
        <f>RIGHT(表格1[[#This Row],[年月]],2)</f>
        <v>09</v>
      </c>
      <c r="E7660" s="5">
        <v>10002000</v>
      </c>
      <c r="F7660" s="2" t="str">
        <f>VLOOKUP(TEXT(表格1[[#This Row],[地區]],"00000000"),縣市代碼,2,0)</f>
        <v>宜蘭縣</v>
      </c>
      <c r="G7660" s="2" t="s">
        <v>4</v>
      </c>
      <c r="H7660" s="13">
        <v>861201</v>
      </c>
      <c r="I7660" s="14">
        <v>384188377</v>
      </c>
      <c r="J7660" s="14">
        <f>表格1[[#This Row],[信用卡交易筆數]]/1000</f>
        <v>861.20100000000002</v>
      </c>
      <c r="K7660" s="14">
        <f>表格1[[#This Row],[信用卡交易金額'[新臺幣']]]/1000</f>
        <v>384188.37699999998</v>
      </c>
      <c r="L7660" s="14">
        <f>表格1[[#This Row],[信用卡交易金額'[新臺幣']]]/1000000</f>
        <v>384.188377</v>
      </c>
      <c r="M7660" s="14" t="str" cm="1">
        <f t="array" ref="M7660">_xlfn.TEXTJOIN("", TRUE, _xlfn.XLOOKUP(TRUE, VALUE(表格1[[#This Row],[年月]]) &lt;= VALUE($R$8:$R$12), $Q$8:$Q$12)) &amp; "年度"</f>
        <v>2025年度</v>
      </c>
    </row>
    <row r="7661" spans="1:13" x14ac:dyDescent="0.3">
      <c r="A7661" s="2">
        <v>202409</v>
      </c>
      <c r="B7661" s="19">
        <f>DATE(表格1[[#This Row],[年]],表格1[[#This Row],[月]],1)</f>
        <v>45536</v>
      </c>
      <c r="C7661" s="2" t="str">
        <f>LEFT(表格1[[#This Row],[年月]],4)</f>
        <v>2024</v>
      </c>
      <c r="D7661" s="2" t="str">
        <f>RIGHT(表格1[[#This Row],[年月]],2)</f>
        <v>09</v>
      </c>
      <c r="E7661" s="5">
        <v>10002000</v>
      </c>
      <c r="F7661" s="2" t="str">
        <f>VLOOKUP(TEXT(表格1[[#This Row],[地區]],"00000000"),縣市代碼,2,0)</f>
        <v>宜蘭縣</v>
      </c>
      <c r="G7661" s="2" t="s">
        <v>5</v>
      </c>
      <c r="H7661" s="13">
        <v>55285</v>
      </c>
      <c r="I7661" s="14">
        <v>139030095</v>
      </c>
      <c r="J7661" s="14">
        <f>表格1[[#This Row],[信用卡交易筆數]]/1000</f>
        <v>55.284999999999997</v>
      </c>
      <c r="K7661" s="14">
        <f>表格1[[#This Row],[信用卡交易金額'[新臺幣']]]/1000</f>
        <v>139030.095</v>
      </c>
      <c r="L7661" s="14">
        <f>表格1[[#This Row],[信用卡交易金額'[新臺幣']]]/1000000</f>
        <v>139.03009499999999</v>
      </c>
      <c r="M7661" s="14" t="str" cm="1">
        <f t="array" ref="M7661">_xlfn.TEXTJOIN("", TRUE, _xlfn.XLOOKUP(TRUE, VALUE(表格1[[#This Row],[年月]]) &lt;= VALUE($R$8:$R$12), $Q$8:$Q$12)) &amp; "年度"</f>
        <v>2025年度</v>
      </c>
    </row>
    <row r="7662" spans="1:13" x14ac:dyDescent="0.3">
      <c r="A7662" s="2">
        <v>202409</v>
      </c>
      <c r="B7662" s="19">
        <f>DATE(表格1[[#This Row],[年]],表格1[[#This Row],[月]],1)</f>
        <v>45536</v>
      </c>
      <c r="C7662" s="2" t="str">
        <f>LEFT(表格1[[#This Row],[年月]],4)</f>
        <v>2024</v>
      </c>
      <c r="D7662" s="2" t="str">
        <f>RIGHT(表格1[[#This Row],[年月]],2)</f>
        <v>09</v>
      </c>
      <c r="E7662" s="5">
        <v>10002000</v>
      </c>
      <c r="F7662" s="2" t="str">
        <f>VLOOKUP(TEXT(表格1[[#This Row],[地區]],"00000000"),縣市代碼,2,0)</f>
        <v>宜蘭縣</v>
      </c>
      <c r="G7662" s="2" t="s">
        <v>6</v>
      </c>
      <c r="H7662" s="13">
        <v>86919</v>
      </c>
      <c r="I7662" s="14">
        <v>243012094</v>
      </c>
      <c r="J7662" s="14">
        <f>表格1[[#This Row],[信用卡交易筆數]]/1000</f>
        <v>86.918999999999997</v>
      </c>
      <c r="K7662" s="14">
        <f>表格1[[#This Row],[信用卡交易金額'[新臺幣']]]/1000</f>
        <v>243012.09400000001</v>
      </c>
      <c r="L7662" s="14">
        <f>表格1[[#This Row],[信用卡交易金額'[新臺幣']]]/1000000</f>
        <v>243.01209399999999</v>
      </c>
      <c r="M7662" s="14" t="str" cm="1">
        <f t="array" ref="M7662">_xlfn.TEXTJOIN("", TRUE, _xlfn.XLOOKUP(TRUE, VALUE(表格1[[#This Row],[年月]]) &lt;= VALUE($R$8:$R$12), $Q$8:$Q$12)) &amp; "年度"</f>
        <v>2025年度</v>
      </c>
    </row>
    <row r="7663" spans="1:13" x14ac:dyDescent="0.3">
      <c r="A7663" s="2">
        <v>202409</v>
      </c>
      <c r="B7663" s="19">
        <f>DATE(表格1[[#This Row],[年]],表格1[[#This Row],[月]],1)</f>
        <v>45536</v>
      </c>
      <c r="C7663" s="2" t="str">
        <f>LEFT(表格1[[#This Row],[年月]],4)</f>
        <v>2024</v>
      </c>
      <c r="D7663" s="2" t="str">
        <f>RIGHT(表格1[[#This Row],[年月]],2)</f>
        <v>09</v>
      </c>
      <c r="E7663" s="5">
        <v>10002000</v>
      </c>
      <c r="F7663" s="2" t="str">
        <f>VLOOKUP(TEXT(表格1[[#This Row],[地區]],"00000000"),縣市代碼,2,0)</f>
        <v>宜蘭縣</v>
      </c>
      <c r="G7663" s="2" t="s">
        <v>7</v>
      </c>
      <c r="H7663" s="13">
        <v>470065</v>
      </c>
      <c r="I7663" s="14">
        <v>471919121</v>
      </c>
      <c r="J7663" s="14">
        <f>表格1[[#This Row],[信用卡交易筆數]]/1000</f>
        <v>470.065</v>
      </c>
      <c r="K7663" s="14">
        <f>表格1[[#This Row],[信用卡交易金額'[新臺幣']]]/1000</f>
        <v>471919.12099999998</v>
      </c>
      <c r="L7663" s="14">
        <f>表格1[[#This Row],[信用卡交易金額'[新臺幣']]]/1000000</f>
        <v>471.91912100000002</v>
      </c>
      <c r="M7663" s="14" t="str" cm="1">
        <f t="array" ref="M7663">_xlfn.TEXTJOIN("", TRUE, _xlfn.XLOOKUP(TRUE, VALUE(表格1[[#This Row],[年月]]) &lt;= VALUE($R$8:$R$12), $Q$8:$Q$12)) &amp; "年度"</f>
        <v>2025年度</v>
      </c>
    </row>
    <row r="7664" spans="1:13" x14ac:dyDescent="0.3">
      <c r="A7664" s="2">
        <v>202409</v>
      </c>
      <c r="B7664" s="19">
        <f>DATE(表格1[[#This Row],[年]],表格1[[#This Row],[月]],1)</f>
        <v>45536</v>
      </c>
      <c r="C7664" s="2" t="str">
        <f>LEFT(表格1[[#This Row],[年月]],4)</f>
        <v>2024</v>
      </c>
      <c r="D7664" s="2" t="str">
        <f>RIGHT(表格1[[#This Row],[年月]],2)</f>
        <v>09</v>
      </c>
      <c r="E7664" s="5">
        <v>10002000</v>
      </c>
      <c r="F7664" s="2" t="str">
        <f>VLOOKUP(TEXT(表格1[[#This Row],[地區]],"00000000"),縣市代碼,2,0)</f>
        <v>宜蘭縣</v>
      </c>
      <c r="G7664" s="2" t="s">
        <v>8</v>
      </c>
      <c r="H7664" s="13">
        <v>336613</v>
      </c>
      <c r="I7664" s="14">
        <v>733933029</v>
      </c>
      <c r="J7664" s="14">
        <f>表格1[[#This Row],[信用卡交易筆數]]/1000</f>
        <v>336.613</v>
      </c>
      <c r="K7664" s="14">
        <f>表格1[[#This Row],[信用卡交易金額'[新臺幣']]]/1000</f>
        <v>733933.02899999998</v>
      </c>
      <c r="L7664" s="14">
        <f>表格1[[#This Row],[信用卡交易金額'[新臺幣']]]/1000000</f>
        <v>733.93302900000003</v>
      </c>
      <c r="M7664" s="14" t="str" cm="1">
        <f t="array" ref="M7664">_xlfn.TEXTJOIN("", TRUE, _xlfn.XLOOKUP(TRUE, VALUE(表格1[[#This Row],[年月]]) &lt;= VALUE($R$8:$R$12), $Q$8:$Q$12)) &amp; "年度"</f>
        <v>2025年度</v>
      </c>
    </row>
    <row r="7665" spans="1:13" x14ac:dyDescent="0.3">
      <c r="A7665" s="2">
        <v>202409</v>
      </c>
      <c r="B7665" s="19">
        <f>DATE(表格1[[#This Row],[年]],表格1[[#This Row],[月]],1)</f>
        <v>45536</v>
      </c>
      <c r="C7665" s="2" t="str">
        <f>LEFT(表格1[[#This Row],[年月]],4)</f>
        <v>2024</v>
      </c>
      <c r="D7665" s="2" t="str">
        <f>RIGHT(表格1[[#This Row],[年月]],2)</f>
        <v>09</v>
      </c>
      <c r="E7665" s="5">
        <v>10002000</v>
      </c>
      <c r="F7665" s="2" t="str">
        <f>VLOOKUP(TEXT(表格1[[#This Row],[地區]],"00000000"),縣市代碼,2,0)</f>
        <v>宜蘭縣</v>
      </c>
      <c r="G7665" s="2" t="s">
        <v>9</v>
      </c>
      <c r="H7665" s="13">
        <v>765412</v>
      </c>
      <c r="I7665" s="14">
        <v>903326191</v>
      </c>
      <c r="J7665" s="14">
        <f>表格1[[#This Row],[信用卡交易筆數]]/1000</f>
        <v>765.41200000000003</v>
      </c>
      <c r="K7665" s="14">
        <f>表格1[[#This Row],[信用卡交易金額'[新臺幣']]]/1000</f>
        <v>903326.19099999999</v>
      </c>
      <c r="L7665" s="14">
        <f>表格1[[#This Row],[信用卡交易金額'[新臺幣']]]/1000000</f>
        <v>903.32619099999999</v>
      </c>
      <c r="M7665" s="14" t="str" cm="1">
        <f t="array" ref="M7665">_xlfn.TEXTJOIN("", TRUE, _xlfn.XLOOKUP(TRUE, VALUE(表格1[[#This Row],[年月]]) &lt;= VALUE($R$8:$R$12), $Q$8:$Q$12)) &amp; "年度"</f>
        <v>2025年度</v>
      </c>
    </row>
    <row r="7666" spans="1:13" x14ac:dyDescent="0.3">
      <c r="A7666" s="2">
        <v>202409</v>
      </c>
      <c r="B7666" s="19">
        <f>DATE(表格1[[#This Row],[年]],表格1[[#This Row],[月]],1)</f>
        <v>45536</v>
      </c>
      <c r="C7666" s="2" t="str">
        <f>LEFT(表格1[[#This Row],[年月]],4)</f>
        <v>2024</v>
      </c>
      <c r="D7666" s="2" t="str">
        <f>RIGHT(表格1[[#This Row],[年月]],2)</f>
        <v>09</v>
      </c>
      <c r="E7666" s="5">
        <v>10002000</v>
      </c>
      <c r="F7666" s="2" t="str">
        <f>VLOOKUP(TEXT(表格1[[#This Row],[地區]],"00000000"),縣市代碼,2,0)</f>
        <v>宜蘭縣</v>
      </c>
      <c r="G7666" s="2" t="s">
        <v>10</v>
      </c>
      <c r="H7666" s="13">
        <v>363087</v>
      </c>
      <c r="I7666" s="14">
        <v>1098019691</v>
      </c>
      <c r="J7666" s="14">
        <f>表格1[[#This Row],[信用卡交易筆數]]/1000</f>
        <v>363.08699999999999</v>
      </c>
      <c r="K7666" s="14">
        <f>表格1[[#This Row],[信用卡交易金額'[新臺幣']]]/1000</f>
        <v>1098019.6910000001</v>
      </c>
      <c r="L7666" s="14">
        <f>表格1[[#This Row],[信用卡交易金額'[新臺幣']]]/1000000</f>
        <v>1098.019691</v>
      </c>
      <c r="M7666" s="14" t="str" cm="1">
        <f t="array" ref="M7666">_xlfn.TEXTJOIN("", TRUE, _xlfn.XLOOKUP(TRUE, VALUE(表格1[[#This Row],[年月]]) &lt;= VALUE($R$8:$R$12), $Q$8:$Q$12)) &amp; "年度"</f>
        <v>2025年度</v>
      </c>
    </row>
    <row r="7667" spans="1:13" x14ac:dyDescent="0.3">
      <c r="A7667" s="2">
        <v>202409</v>
      </c>
      <c r="B7667" s="19">
        <f>DATE(表格1[[#This Row],[年]],表格1[[#This Row],[月]],1)</f>
        <v>45536</v>
      </c>
      <c r="C7667" s="2" t="str">
        <f>LEFT(表格1[[#This Row],[年月]],4)</f>
        <v>2024</v>
      </c>
      <c r="D7667" s="2" t="str">
        <f>RIGHT(表格1[[#This Row],[年月]],2)</f>
        <v>09</v>
      </c>
      <c r="E7667" s="5">
        <v>10015000</v>
      </c>
      <c r="F7667" s="2" t="str">
        <f>VLOOKUP(TEXT(表格1[[#This Row],[地區]],"00000000"),縣市代碼,2,0)</f>
        <v>花蓮縣</v>
      </c>
      <c r="G7667" s="2" t="s">
        <v>4</v>
      </c>
      <c r="H7667" s="13">
        <v>571167</v>
      </c>
      <c r="I7667" s="14">
        <v>306418518</v>
      </c>
      <c r="J7667" s="14">
        <f>表格1[[#This Row],[信用卡交易筆數]]/1000</f>
        <v>571.16700000000003</v>
      </c>
      <c r="K7667" s="14">
        <f>表格1[[#This Row],[信用卡交易金額'[新臺幣']]]/1000</f>
        <v>306418.51799999998</v>
      </c>
      <c r="L7667" s="14">
        <f>表格1[[#This Row],[信用卡交易金額'[新臺幣']]]/1000000</f>
        <v>306.41851800000001</v>
      </c>
      <c r="M7667" s="14" t="str" cm="1">
        <f t="array" ref="M7667">_xlfn.TEXTJOIN("", TRUE, _xlfn.XLOOKUP(TRUE, VALUE(表格1[[#This Row],[年月]]) &lt;= VALUE($R$8:$R$12), $Q$8:$Q$12)) &amp; "年度"</f>
        <v>2025年度</v>
      </c>
    </row>
    <row r="7668" spans="1:13" x14ac:dyDescent="0.3">
      <c r="A7668" s="2">
        <v>202409</v>
      </c>
      <c r="B7668" s="19">
        <f>DATE(表格1[[#This Row],[年]],表格1[[#This Row],[月]],1)</f>
        <v>45536</v>
      </c>
      <c r="C7668" s="2" t="str">
        <f>LEFT(表格1[[#This Row],[年月]],4)</f>
        <v>2024</v>
      </c>
      <c r="D7668" s="2" t="str">
        <f>RIGHT(表格1[[#This Row],[年月]],2)</f>
        <v>09</v>
      </c>
      <c r="E7668" s="5">
        <v>10015000</v>
      </c>
      <c r="F7668" s="2" t="str">
        <f>VLOOKUP(TEXT(表格1[[#This Row],[地區]],"00000000"),縣市代碼,2,0)</f>
        <v>花蓮縣</v>
      </c>
      <c r="G7668" s="2" t="s">
        <v>5</v>
      </c>
      <c r="H7668" s="13">
        <v>32679</v>
      </c>
      <c r="I7668" s="14">
        <v>73753027</v>
      </c>
      <c r="J7668" s="14">
        <f>表格1[[#This Row],[信用卡交易筆數]]/1000</f>
        <v>32.679000000000002</v>
      </c>
      <c r="K7668" s="14">
        <f>表格1[[#This Row],[信用卡交易金額'[新臺幣']]]/1000</f>
        <v>73753.027000000002</v>
      </c>
      <c r="L7668" s="14">
        <f>表格1[[#This Row],[信用卡交易金額'[新臺幣']]]/1000000</f>
        <v>73.753027000000003</v>
      </c>
      <c r="M7668" s="14" t="str" cm="1">
        <f t="array" ref="M7668">_xlfn.TEXTJOIN("", TRUE, _xlfn.XLOOKUP(TRUE, VALUE(表格1[[#This Row],[年月]]) &lt;= VALUE($R$8:$R$12), $Q$8:$Q$12)) &amp; "年度"</f>
        <v>2025年度</v>
      </c>
    </row>
    <row r="7669" spans="1:13" x14ac:dyDescent="0.3">
      <c r="A7669" s="2">
        <v>202409</v>
      </c>
      <c r="B7669" s="19">
        <f>DATE(表格1[[#This Row],[年]],表格1[[#This Row],[月]],1)</f>
        <v>45536</v>
      </c>
      <c r="C7669" s="2" t="str">
        <f>LEFT(表格1[[#This Row],[年月]],4)</f>
        <v>2024</v>
      </c>
      <c r="D7669" s="2" t="str">
        <f>RIGHT(表格1[[#This Row],[年月]],2)</f>
        <v>09</v>
      </c>
      <c r="E7669" s="5">
        <v>10015000</v>
      </c>
      <c r="F7669" s="2" t="str">
        <f>VLOOKUP(TEXT(表格1[[#This Row],[地區]],"00000000"),縣市代碼,2,0)</f>
        <v>花蓮縣</v>
      </c>
      <c r="G7669" s="2" t="s">
        <v>6</v>
      </c>
      <c r="H7669" s="13">
        <v>56548</v>
      </c>
      <c r="I7669" s="14">
        <v>176944031</v>
      </c>
      <c r="J7669" s="14">
        <f>表格1[[#This Row],[信用卡交易筆數]]/1000</f>
        <v>56.548000000000002</v>
      </c>
      <c r="K7669" s="14">
        <f>表格1[[#This Row],[信用卡交易金額'[新臺幣']]]/1000</f>
        <v>176944.03099999999</v>
      </c>
      <c r="L7669" s="14">
        <f>表格1[[#This Row],[信用卡交易金額'[新臺幣']]]/1000000</f>
        <v>176.944031</v>
      </c>
      <c r="M7669" s="14" t="str" cm="1">
        <f t="array" ref="M7669">_xlfn.TEXTJOIN("", TRUE, _xlfn.XLOOKUP(TRUE, VALUE(表格1[[#This Row],[年月]]) &lt;= VALUE($R$8:$R$12), $Q$8:$Q$12)) &amp; "年度"</f>
        <v>2025年度</v>
      </c>
    </row>
    <row r="7670" spans="1:13" x14ac:dyDescent="0.3">
      <c r="A7670" s="2">
        <v>202409</v>
      </c>
      <c r="B7670" s="19">
        <f>DATE(表格1[[#This Row],[年]],表格1[[#This Row],[月]],1)</f>
        <v>45536</v>
      </c>
      <c r="C7670" s="2" t="str">
        <f>LEFT(表格1[[#This Row],[年月]],4)</f>
        <v>2024</v>
      </c>
      <c r="D7670" s="2" t="str">
        <f>RIGHT(表格1[[#This Row],[年月]],2)</f>
        <v>09</v>
      </c>
      <c r="E7670" s="5">
        <v>10015000</v>
      </c>
      <c r="F7670" s="2" t="str">
        <f>VLOOKUP(TEXT(表格1[[#This Row],[地區]],"00000000"),縣市代碼,2,0)</f>
        <v>花蓮縣</v>
      </c>
      <c r="G7670" s="2" t="s">
        <v>7</v>
      </c>
      <c r="H7670" s="13">
        <v>318062</v>
      </c>
      <c r="I7670" s="14">
        <v>296517157</v>
      </c>
      <c r="J7670" s="14">
        <f>表格1[[#This Row],[信用卡交易筆數]]/1000</f>
        <v>318.06200000000001</v>
      </c>
      <c r="K7670" s="14">
        <f>表格1[[#This Row],[信用卡交易金額'[新臺幣']]]/1000</f>
        <v>296517.15700000001</v>
      </c>
      <c r="L7670" s="14">
        <f>表格1[[#This Row],[信用卡交易金額'[新臺幣']]]/1000000</f>
        <v>296.517157</v>
      </c>
      <c r="M7670" s="14" t="str" cm="1">
        <f t="array" ref="M7670">_xlfn.TEXTJOIN("", TRUE, _xlfn.XLOOKUP(TRUE, VALUE(表格1[[#This Row],[年月]]) &lt;= VALUE($R$8:$R$12), $Q$8:$Q$12)) &amp; "年度"</f>
        <v>2025年度</v>
      </c>
    </row>
    <row r="7671" spans="1:13" x14ac:dyDescent="0.3">
      <c r="A7671" s="2">
        <v>202409</v>
      </c>
      <c r="B7671" s="19">
        <f>DATE(表格1[[#This Row],[年]],表格1[[#This Row],[月]],1)</f>
        <v>45536</v>
      </c>
      <c r="C7671" s="2" t="str">
        <f>LEFT(表格1[[#This Row],[年月]],4)</f>
        <v>2024</v>
      </c>
      <c r="D7671" s="2" t="str">
        <f>RIGHT(表格1[[#This Row],[年月]],2)</f>
        <v>09</v>
      </c>
      <c r="E7671" s="5">
        <v>10015000</v>
      </c>
      <c r="F7671" s="2" t="str">
        <f>VLOOKUP(TEXT(表格1[[#This Row],[地區]],"00000000"),縣市代碼,2,0)</f>
        <v>花蓮縣</v>
      </c>
      <c r="G7671" s="2" t="s">
        <v>8</v>
      </c>
      <c r="H7671" s="13">
        <v>225564</v>
      </c>
      <c r="I7671" s="14">
        <v>429844641</v>
      </c>
      <c r="J7671" s="14">
        <f>表格1[[#This Row],[信用卡交易筆數]]/1000</f>
        <v>225.56399999999999</v>
      </c>
      <c r="K7671" s="14">
        <f>表格1[[#This Row],[信用卡交易金額'[新臺幣']]]/1000</f>
        <v>429844.641</v>
      </c>
      <c r="L7671" s="14">
        <f>表格1[[#This Row],[信用卡交易金額'[新臺幣']]]/1000000</f>
        <v>429.84464100000002</v>
      </c>
      <c r="M7671" s="14" t="str" cm="1">
        <f t="array" ref="M7671">_xlfn.TEXTJOIN("", TRUE, _xlfn.XLOOKUP(TRUE, VALUE(表格1[[#This Row],[年月]]) &lt;= VALUE($R$8:$R$12), $Q$8:$Q$12)) &amp; "年度"</f>
        <v>2025年度</v>
      </c>
    </row>
    <row r="7672" spans="1:13" x14ac:dyDescent="0.3">
      <c r="A7672" s="2">
        <v>202409</v>
      </c>
      <c r="B7672" s="19">
        <f>DATE(表格1[[#This Row],[年]],表格1[[#This Row],[月]],1)</f>
        <v>45536</v>
      </c>
      <c r="C7672" s="2" t="str">
        <f>LEFT(表格1[[#This Row],[年月]],4)</f>
        <v>2024</v>
      </c>
      <c r="D7672" s="2" t="str">
        <f>RIGHT(表格1[[#This Row],[年月]],2)</f>
        <v>09</v>
      </c>
      <c r="E7672" s="5">
        <v>10015000</v>
      </c>
      <c r="F7672" s="2" t="str">
        <f>VLOOKUP(TEXT(表格1[[#This Row],[地區]],"00000000"),縣市代碼,2,0)</f>
        <v>花蓮縣</v>
      </c>
      <c r="G7672" s="2" t="s">
        <v>9</v>
      </c>
      <c r="H7672" s="13">
        <v>485124</v>
      </c>
      <c r="I7672" s="14">
        <v>544131049</v>
      </c>
      <c r="J7672" s="14">
        <f>表格1[[#This Row],[信用卡交易筆數]]/1000</f>
        <v>485.12400000000002</v>
      </c>
      <c r="K7672" s="14">
        <f>表格1[[#This Row],[信用卡交易金額'[新臺幣']]]/1000</f>
        <v>544131.049</v>
      </c>
      <c r="L7672" s="14">
        <f>表格1[[#This Row],[信用卡交易金額'[新臺幣']]]/1000000</f>
        <v>544.13104899999996</v>
      </c>
      <c r="M7672" s="14" t="str" cm="1">
        <f t="array" ref="M7672">_xlfn.TEXTJOIN("", TRUE, _xlfn.XLOOKUP(TRUE, VALUE(表格1[[#This Row],[年月]]) &lt;= VALUE($R$8:$R$12), $Q$8:$Q$12)) &amp; "年度"</f>
        <v>2025年度</v>
      </c>
    </row>
    <row r="7673" spans="1:13" x14ac:dyDescent="0.3">
      <c r="A7673" s="2">
        <v>202409</v>
      </c>
      <c r="B7673" s="19">
        <f>DATE(表格1[[#This Row],[年]],表格1[[#This Row],[月]],1)</f>
        <v>45536</v>
      </c>
      <c r="C7673" s="2" t="str">
        <f>LEFT(表格1[[#This Row],[年月]],4)</f>
        <v>2024</v>
      </c>
      <c r="D7673" s="2" t="str">
        <f>RIGHT(表格1[[#This Row],[年月]],2)</f>
        <v>09</v>
      </c>
      <c r="E7673" s="5">
        <v>10015000</v>
      </c>
      <c r="F7673" s="2" t="str">
        <f>VLOOKUP(TEXT(表格1[[#This Row],[地區]],"00000000"),縣市代碼,2,0)</f>
        <v>花蓮縣</v>
      </c>
      <c r="G7673" s="2" t="s">
        <v>10</v>
      </c>
      <c r="H7673" s="13">
        <v>230236</v>
      </c>
      <c r="I7673" s="14">
        <v>700113187</v>
      </c>
      <c r="J7673" s="14">
        <f>表格1[[#This Row],[信用卡交易筆數]]/1000</f>
        <v>230.23599999999999</v>
      </c>
      <c r="K7673" s="14">
        <f>表格1[[#This Row],[信用卡交易金額'[新臺幣']]]/1000</f>
        <v>700113.18700000003</v>
      </c>
      <c r="L7673" s="14">
        <f>表格1[[#This Row],[信用卡交易金額'[新臺幣']]]/1000000</f>
        <v>700.11318700000004</v>
      </c>
      <c r="M7673" s="14" t="str" cm="1">
        <f t="array" ref="M7673">_xlfn.TEXTJOIN("", TRUE, _xlfn.XLOOKUP(TRUE, VALUE(表格1[[#This Row],[年月]]) &lt;= VALUE($R$8:$R$12), $Q$8:$Q$12)) &amp; "年度"</f>
        <v>2025年度</v>
      </c>
    </row>
    <row r="7674" spans="1:13" x14ac:dyDescent="0.3">
      <c r="A7674" s="2">
        <v>202409</v>
      </c>
      <c r="B7674" s="19">
        <f>DATE(表格1[[#This Row],[年]],表格1[[#This Row],[月]],1)</f>
        <v>45536</v>
      </c>
      <c r="C7674" s="2" t="str">
        <f>LEFT(表格1[[#This Row],[年月]],4)</f>
        <v>2024</v>
      </c>
      <c r="D7674" s="2" t="str">
        <f>RIGHT(表格1[[#This Row],[年月]],2)</f>
        <v>09</v>
      </c>
      <c r="E7674" s="5">
        <v>10014000</v>
      </c>
      <c r="F7674" s="2" t="str">
        <f>VLOOKUP(TEXT(表格1[[#This Row],[地區]],"00000000"),縣市代碼,2,0)</f>
        <v>臺東縣</v>
      </c>
      <c r="G7674" s="2" t="s">
        <v>4</v>
      </c>
      <c r="H7674" s="13">
        <v>304943</v>
      </c>
      <c r="I7674" s="14">
        <v>135570722</v>
      </c>
      <c r="J7674" s="14">
        <f>表格1[[#This Row],[信用卡交易筆數]]/1000</f>
        <v>304.94299999999998</v>
      </c>
      <c r="K7674" s="14">
        <f>表格1[[#This Row],[信用卡交易金額'[新臺幣']]]/1000</f>
        <v>135570.72200000001</v>
      </c>
      <c r="L7674" s="14">
        <f>表格1[[#This Row],[信用卡交易金額'[新臺幣']]]/1000000</f>
        <v>135.57072199999999</v>
      </c>
      <c r="M7674" s="14" t="str" cm="1">
        <f t="array" ref="M7674">_xlfn.TEXTJOIN("", TRUE, _xlfn.XLOOKUP(TRUE, VALUE(表格1[[#This Row],[年月]]) &lt;= VALUE($R$8:$R$12), $Q$8:$Q$12)) &amp; "年度"</f>
        <v>2025年度</v>
      </c>
    </row>
    <row r="7675" spans="1:13" x14ac:dyDescent="0.3">
      <c r="A7675" s="2">
        <v>202409</v>
      </c>
      <c r="B7675" s="19">
        <f>DATE(表格1[[#This Row],[年]],表格1[[#This Row],[月]],1)</f>
        <v>45536</v>
      </c>
      <c r="C7675" s="2" t="str">
        <f>LEFT(表格1[[#This Row],[年月]],4)</f>
        <v>2024</v>
      </c>
      <c r="D7675" s="2" t="str">
        <f>RIGHT(表格1[[#This Row],[年月]],2)</f>
        <v>09</v>
      </c>
      <c r="E7675" s="5">
        <v>10014000</v>
      </c>
      <c r="F7675" s="2" t="str">
        <f>VLOOKUP(TEXT(表格1[[#This Row],[地區]],"00000000"),縣市代碼,2,0)</f>
        <v>臺東縣</v>
      </c>
      <c r="G7675" s="2" t="s">
        <v>5</v>
      </c>
      <c r="H7675" s="13">
        <v>19221</v>
      </c>
      <c r="I7675" s="14">
        <v>41678991</v>
      </c>
      <c r="J7675" s="14">
        <f>表格1[[#This Row],[信用卡交易筆數]]/1000</f>
        <v>19.221</v>
      </c>
      <c r="K7675" s="14">
        <f>表格1[[#This Row],[信用卡交易金額'[新臺幣']]]/1000</f>
        <v>41678.991000000002</v>
      </c>
      <c r="L7675" s="14">
        <f>表格1[[#This Row],[信用卡交易金額'[新臺幣']]]/1000000</f>
        <v>41.678991000000003</v>
      </c>
      <c r="M7675" s="14" t="str" cm="1">
        <f t="array" ref="M7675">_xlfn.TEXTJOIN("", TRUE, _xlfn.XLOOKUP(TRUE, VALUE(表格1[[#This Row],[年月]]) &lt;= VALUE($R$8:$R$12), $Q$8:$Q$12)) &amp; "年度"</f>
        <v>2025年度</v>
      </c>
    </row>
    <row r="7676" spans="1:13" x14ac:dyDescent="0.3">
      <c r="A7676" s="2">
        <v>202409</v>
      </c>
      <c r="B7676" s="19">
        <f>DATE(表格1[[#This Row],[年]],表格1[[#This Row],[月]],1)</f>
        <v>45536</v>
      </c>
      <c r="C7676" s="2" t="str">
        <f>LEFT(表格1[[#This Row],[年月]],4)</f>
        <v>2024</v>
      </c>
      <c r="D7676" s="2" t="str">
        <f>RIGHT(表格1[[#This Row],[年月]],2)</f>
        <v>09</v>
      </c>
      <c r="E7676" s="5">
        <v>10014000</v>
      </c>
      <c r="F7676" s="2" t="str">
        <f>VLOOKUP(TEXT(表格1[[#This Row],[地區]],"00000000"),縣市代碼,2,0)</f>
        <v>臺東縣</v>
      </c>
      <c r="G7676" s="2" t="s">
        <v>6</v>
      </c>
      <c r="H7676" s="13">
        <v>30384</v>
      </c>
      <c r="I7676" s="14">
        <v>91644527</v>
      </c>
      <c r="J7676" s="14">
        <f>表格1[[#This Row],[信用卡交易筆數]]/1000</f>
        <v>30.384</v>
      </c>
      <c r="K7676" s="14">
        <f>表格1[[#This Row],[信用卡交易金額'[新臺幣']]]/1000</f>
        <v>91644.527000000002</v>
      </c>
      <c r="L7676" s="14">
        <f>表格1[[#This Row],[信用卡交易金額'[新臺幣']]]/1000000</f>
        <v>91.644526999999997</v>
      </c>
      <c r="M7676" s="14" t="str" cm="1">
        <f t="array" ref="M7676">_xlfn.TEXTJOIN("", TRUE, _xlfn.XLOOKUP(TRUE, VALUE(表格1[[#This Row],[年月]]) &lt;= VALUE($R$8:$R$12), $Q$8:$Q$12)) &amp; "年度"</f>
        <v>2025年度</v>
      </c>
    </row>
    <row r="7677" spans="1:13" x14ac:dyDescent="0.3">
      <c r="A7677" s="2">
        <v>202409</v>
      </c>
      <c r="B7677" s="19">
        <f>DATE(表格1[[#This Row],[年]],表格1[[#This Row],[月]],1)</f>
        <v>45536</v>
      </c>
      <c r="C7677" s="2" t="str">
        <f>LEFT(表格1[[#This Row],[年月]],4)</f>
        <v>2024</v>
      </c>
      <c r="D7677" s="2" t="str">
        <f>RIGHT(表格1[[#This Row],[年月]],2)</f>
        <v>09</v>
      </c>
      <c r="E7677" s="5">
        <v>10014000</v>
      </c>
      <c r="F7677" s="2" t="str">
        <f>VLOOKUP(TEXT(表格1[[#This Row],[地區]],"00000000"),縣市代碼,2,0)</f>
        <v>臺東縣</v>
      </c>
      <c r="G7677" s="2" t="s">
        <v>7</v>
      </c>
      <c r="H7677" s="13">
        <v>182733</v>
      </c>
      <c r="I7677" s="14">
        <v>170223046</v>
      </c>
      <c r="J7677" s="14">
        <f>表格1[[#This Row],[信用卡交易筆數]]/1000</f>
        <v>182.733</v>
      </c>
      <c r="K7677" s="14">
        <f>表格1[[#This Row],[信用卡交易金額'[新臺幣']]]/1000</f>
        <v>170223.046</v>
      </c>
      <c r="L7677" s="14">
        <f>表格1[[#This Row],[信用卡交易金額'[新臺幣']]]/1000000</f>
        <v>170.22304600000001</v>
      </c>
      <c r="M7677" s="14" t="str" cm="1">
        <f t="array" ref="M7677">_xlfn.TEXTJOIN("", TRUE, _xlfn.XLOOKUP(TRUE, VALUE(表格1[[#This Row],[年月]]) &lt;= VALUE($R$8:$R$12), $Q$8:$Q$12)) &amp; "年度"</f>
        <v>2025年度</v>
      </c>
    </row>
    <row r="7678" spans="1:13" x14ac:dyDescent="0.3">
      <c r="A7678" s="2">
        <v>202409</v>
      </c>
      <c r="B7678" s="19">
        <f>DATE(表格1[[#This Row],[年]],表格1[[#This Row],[月]],1)</f>
        <v>45536</v>
      </c>
      <c r="C7678" s="2" t="str">
        <f>LEFT(表格1[[#This Row],[年月]],4)</f>
        <v>2024</v>
      </c>
      <c r="D7678" s="2" t="str">
        <f>RIGHT(表格1[[#This Row],[年月]],2)</f>
        <v>09</v>
      </c>
      <c r="E7678" s="5">
        <v>10014000</v>
      </c>
      <c r="F7678" s="2" t="str">
        <f>VLOOKUP(TEXT(表格1[[#This Row],[地區]],"00000000"),縣市代碼,2,0)</f>
        <v>臺東縣</v>
      </c>
      <c r="G7678" s="2" t="s">
        <v>8</v>
      </c>
      <c r="H7678" s="13">
        <v>119458</v>
      </c>
      <c r="I7678" s="14">
        <v>232248714</v>
      </c>
      <c r="J7678" s="14">
        <f>表格1[[#This Row],[信用卡交易筆數]]/1000</f>
        <v>119.458</v>
      </c>
      <c r="K7678" s="14">
        <f>表格1[[#This Row],[信用卡交易金額'[新臺幣']]]/1000</f>
        <v>232248.71400000001</v>
      </c>
      <c r="L7678" s="14">
        <f>表格1[[#This Row],[信用卡交易金額'[新臺幣']]]/1000000</f>
        <v>232.24871400000001</v>
      </c>
      <c r="M7678" s="14" t="str" cm="1">
        <f t="array" ref="M7678">_xlfn.TEXTJOIN("", TRUE, _xlfn.XLOOKUP(TRUE, VALUE(表格1[[#This Row],[年月]]) &lt;= VALUE($R$8:$R$12), $Q$8:$Q$12)) &amp; "年度"</f>
        <v>2025年度</v>
      </c>
    </row>
    <row r="7679" spans="1:13" x14ac:dyDescent="0.3">
      <c r="A7679" s="2">
        <v>202409</v>
      </c>
      <c r="B7679" s="19">
        <f>DATE(表格1[[#This Row],[年]],表格1[[#This Row],[月]],1)</f>
        <v>45536</v>
      </c>
      <c r="C7679" s="2" t="str">
        <f>LEFT(表格1[[#This Row],[年月]],4)</f>
        <v>2024</v>
      </c>
      <c r="D7679" s="2" t="str">
        <f>RIGHT(表格1[[#This Row],[年月]],2)</f>
        <v>09</v>
      </c>
      <c r="E7679" s="5">
        <v>10014000</v>
      </c>
      <c r="F7679" s="2" t="str">
        <f>VLOOKUP(TEXT(表格1[[#This Row],[地區]],"00000000"),縣市代碼,2,0)</f>
        <v>臺東縣</v>
      </c>
      <c r="G7679" s="2" t="s">
        <v>9</v>
      </c>
      <c r="H7679" s="13">
        <v>247870</v>
      </c>
      <c r="I7679" s="14">
        <v>277739019</v>
      </c>
      <c r="J7679" s="14">
        <f>表格1[[#This Row],[信用卡交易筆數]]/1000</f>
        <v>247.87</v>
      </c>
      <c r="K7679" s="14">
        <f>表格1[[#This Row],[信用卡交易金額'[新臺幣']]]/1000</f>
        <v>277739.01899999997</v>
      </c>
      <c r="L7679" s="14">
        <f>表格1[[#This Row],[信用卡交易金額'[新臺幣']]]/1000000</f>
        <v>277.73901899999998</v>
      </c>
      <c r="M7679" s="14" t="str" cm="1">
        <f t="array" ref="M7679">_xlfn.TEXTJOIN("", TRUE, _xlfn.XLOOKUP(TRUE, VALUE(表格1[[#This Row],[年月]]) &lt;= VALUE($R$8:$R$12), $Q$8:$Q$12)) &amp; "年度"</f>
        <v>2025年度</v>
      </c>
    </row>
    <row r="7680" spans="1:13" x14ac:dyDescent="0.3">
      <c r="A7680" s="2">
        <v>202409</v>
      </c>
      <c r="B7680" s="19">
        <f>DATE(表格1[[#This Row],[年]],表格1[[#This Row],[月]],1)</f>
        <v>45536</v>
      </c>
      <c r="C7680" s="2" t="str">
        <f>LEFT(表格1[[#This Row],[年月]],4)</f>
        <v>2024</v>
      </c>
      <c r="D7680" s="2" t="str">
        <f>RIGHT(表格1[[#This Row],[年月]],2)</f>
        <v>09</v>
      </c>
      <c r="E7680" s="5">
        <v>10014000</v>
      </c>
      <c r="F7680" s="2" t="str">
        <f>VLOOKUP(TEXT(表格1[[#This Row],[地區]],"00000000"),縣市代碼,2,0)</f>
        <v>臺東縣</v>
      </c>
      <c r="G7680" s="2" t="s">
        <v>10</v>
      </c>
      <c r="H7680" s="13">
        <v>115466</v>
      </c>
      <c r="I7680" s="14">
        <v>366184370</v>
      </c>
      <c r="J7680" s="14">
        <f>表格1[[#This Row],[信用卡交易筆數]]/1000</f>
        <v>115.46599999999999</v>
      </c>
      <c r="K7680" s="14">
        <f>表格1[[#This Row],[信用卡交易金額'[新臺幣']]]/1000</f>
        <v>366184.37</v>
      </c>
      <c r="L7680" s="14">
        <f>表格1[[#This Row],[信用卡交易金額'[新臺幣']]]/1000000</f>
        <v>366.18437</v>
      </c>
      <c r="M7680" s="14" t="str" cm="1">
        <f t="array" ref="M7680">_xlfn.TEXTJOIN("", TRUE, _xlfn.XLOOKUP(TRUE, VALUE(表格1[[#This Row],[年月]]) &lt;= VALUE($R$8:$R$12), $Q$8:$Q$12)) &amp; "年度"</f>
        <v>2025年度</v>
      </c>
    </row>
    <row r="7681" spans="1:13" x14ac:dyDescent="0.3">
      <c r="A7681" s="2">
        <v>202409</v>
      </c>
      <c r="B7681" s="19">
        <f>DATE(表格1[[#This Row],[年]],表格1[[#This Row],[月]],1)</f>
        <v>45536</v>
      </c>
      <c r="C7681" s="2" t="str">
        <f>LEFT(表格1[[#This Row],[年月]],4)</f>
        <v>2024</v>
      </c>
      <c r="D7681" s="2" t="str">
        <f>RIGHT(表格1[[#This Row],[年月]],2)</f>
        <v>09</v>
      </c>
      <c r="E7681" s="5">
        <v>10016000</v>
      </c>
      <c r="F7681" s="2" t="str">
        <f>VLOOKUP(TEXT(表格1[[#This Row],[地區]],"00000000"),縣市代碼,2,0)</f>
        <v>澎湖縣</v>
      </c>
      <c r="G7681" s="2" t="s">
        <v>4</v>
      </c>
      <c r="H7681" s="13">
        <v>157670</v>
      </c>
      <c r="I7681" s="14">
        <v>65113779</v>
      </c>
      <c r="J7681" s="14">
        <f>表格1[[#This Row],[信用卡交易筆數]]/1000</f>
        <v>157.66999999999999</v>
      </c>
      <c r="K7681" s="14">
        <f>表格1[[#This Row],[信用卡交易金額'[新臺幣']]]/1000</f>
        <v>65113.779000000002</v>
      </c>
      <c r="L7681" s="14">
        <f>表格1[[#This Row],[信用卡交易金額'[新臺幣']]]/1000000</f>
        <v>65.113778999999994</v>
      </c>
      <c r="M7681" s="14" t="str" cm="1">
        <f t="array" ref="M7681">_xlfn.TEXTJOIN("", TRUE, _xlfn.XLOOKUP(TRUE, VALUE(表格1[[#This Row],[年月]]) &lt;= VALUE($R$8:$R$12), $Q$8:$Q$12)) &amp; "年度"</f>
        <v>2025年度</v>
      </c>
    </row>
    <row r="7682" spans="1:13" x14ac:dyDescent="0.3">
      <c r="A7682" s="2">
        <v>202409</v>
      </c>
      <c r="B7682" s="19">
        <f>DATE(表格1[[#This Row],[年]],表格1[[#This Row],[月]],1)</f>
        <v>45536</v>
      </c>
      <c r="C7682" s="2" t="str">
        <f>LEFT(表格1[[#This Row],[年月]],4)</f>
        <v>2024</v>
      </c>
      <c r="D7682" s="2" t="str">
        <f>RIGHT(表格1[[#This Row],[年月]],2)</f>
        <v>09</v>
      </c>
      <c r="E7682" s="5">
        <v>10016000</v>
      </c>
      <c r="F7682" s="2" t="str">
        <f>VLOOKUP(TEXT(表格1[[#This Row],[地區]],"00000000"),縣市代碼,2,0)</f>
        <v>澎湖縣</v>
      </c>
      <c r="G7682" s="2" t="s">
        <v>5</v>
      </c>
      <c r="H7682" s="13">
        <v>9352</v>
      </c>
      <c r="I7682" s="14">
        <v>21764392</v>
      </c>
      <c r="J7682" s="14">
        <f>表格1[[#This Row],[信用卡交易筆數]]/1000</f>
        <v>9.3520000000000003</v>
      </c>
      <c r="K7682" s="14">
        <f>表格1[[#This Row],[信用卡交易金額'[新臺幣']]]/1000</f>
        <v>21764.392</v>
      </c>
      <c r="L7682" s="14">
        <f>表格1[[#This Row],[信用卡交易金額'[新臺幣']]]/1000000</f>
        <v>21.764392000000001</v>
      </c>
      <c r="M7682" s="14" t="str" cm="1">
        <f t="array" ref="M7682">_xlfn.TEXTJOIN("", TRUE, _xlfn.XLOOKUP(TRUE, VALUE(表格1[[#This Row],[年月]]) &lt;= VALUE($R$8:$R$12), $Q$8:$Q$12)) &amp; "年度"</f>
        <v>2025年度</v>
      </c>
    </row>
    <row r="7683" spans="1:13" x14ac:dyDescent="0.3">
      <c r="A7683" s="2">
        <v>202409</v>
      </c>
      <c r="B7683" s="19">
        <f>DATE(表格1[[#This Row],[年]],表格1[[#This Row],[月]],1)</f>
        <v>45536</v>
      </c>
      <c r="C7683" s="2" t="str">
        <f>LEFT(表格1[[#This Row],[年月]],4)</f>
        <v>2024</v>
      </c>
      <c r="D7683" s="2" t="str">
        <f>RIGHT(表格1[[#This Row],[年月]],2)</f>
        <v>09</v>
      </c>
      <c r="E7683" s="5">
        <v>10016000</v>
      </c>
      <c r="F7683" s="2" t="str">
        <f>VLOOKUP(TEXT(表格1[[#This Row],[地區]],"00000000"),縣市代碼,2,0)</f>
        <v>澎湖縣</v>
      </c>
      <c r="G7683" s="2" t="s">
        <v>6</v>
      </c>
      <c r="H7683" s="13">
        <v>15437</v>
      </c>
      <c r="I7683" s="14">
        <v>47673638</v>
      </c>
      <c r="J7683" s="14">
        <f>表格1[[#This Row],[信用卡交易筆數]]/1000</f>
        <v>15.436999999999999</v>
      </c>
      <c r="K7683" s="14">
        <f>表格1[[#This Row],[信用卡交易金額'[新臺幣']]]/1000</f>
        <v>47673.637999999999</v>
      </c>
      <c r="L7683" s="14">
        <f>表格1[[#This Row],[信用卡交易金額'[新臺幣']]]/1000000</f>
        <v>47.673637999999997</v>
      </c>
      <c r="M7683" s="14" t="str" cm="1">
        <f t="array" ref="M7683">_xlfn.TEXTJOIN("", TRUE, _xlfn.XLOOKUP(TRUE, VALUE(表格1[[#This Row],[年月]]) &lt;= VALUE($R$8:$R$12), $Q$8:$Q$12)) &amp; "年度"</f>
        <v>2025年度</v>
      </c>
    </row>
    <row r="7684" spans="1:13" x14ac:dyDescent="0.3">
      <c r="A7684" s="2">
        <v>202409</v>
      </c>
      <c r="B7684" s="19">
        <f>DATE(表格1[[#This Row],[年]],表格1[[#This Row],[月]],1)</f>
        <v>45536</v>
      </c>
      <c r="C7684" s="2" t="str">
        <f>LEFT(表格1[[#This Row],[年月]],4)</f>
        <v>2024</v>
      </c>
      <c r="D7684" s="2" t="str">
        <f>RIGHT(表格1[[#This Row],[年月]],2)</f>
        <v>09</v>
      </c>
      <c r="E7684" s="5">
        <v>10016000</v>
      </c>
      <c r="F7684" s="2" t="str">
        <f>VLOOKUP(TEXT(表格1[[#This Row],[地區]],"00000000"),縣市代碼,2,0)</f>
        <v>澎湖縣</v>
      </c>
      <c r="G7684" s="2" t="s">
        <v>7</v>
      </c>
      <c r="H7684" s="13">
        <v>80866</v>
      </c>
      <c r="I7684" s="14">
        <v>90708375</v>
      </c>
      <c r="J7684" s="14">
        <f>表格1[[#This Row],[信用卡交易筆數]]/1000</f>
        <v>80.866</v>
      </c>
      <c r="K7684" s="14">
        <f>表格1[[#This Row],[信用卡交易金額'[新臺幣']]]/1000</f>
        <v>90708.375</v>
      </c>
      <c r="L7684" s="14">
        <f>表格1[[#This Row],[信用卡交易金額'[新臺幣']]]/1000000</f>
        <v>90.708375000000004</v>
      </c>
      <c r="M7684" s="14" t="str" cm="1">
        <f t="array" ref="M7684">_xlfn.TEXTJOIN("", TRUE, _xlfn.XLOOKUP(TRUE, VALUE(表格1[[#This Row],[年月]]) &lt;= VALUE($R$8:$R$12), $Q$8:$Q$12)) &amp; "年度"</f>
        <v>2025年度</v>
      </c>
    </row>
    <row r="7685" spans="1:13" x14ac:dyDescent="0.3">
      <c r="A7685" s="2">
        <v>202409</v>
      </c>
      <c r="B7685" s="19">
        <f>DATE(表格1[[#This Row],[年]],表格1[[#This Row],[月]],1)</f>
        <v>45536</v>
      </c>
      <c r="C7685" s="2" t="str">
        <f>LEFT(表格1[[#This Row],[年月]],4)</f>
        <v>2024</v>
      </c>
      <c r="D7685" s="2" t="str">
        <f>RIGHT(表格1[[#This Row],[年月]],2)</f>
        <v>09</v>
      </c>
      <c r="E7685" s="5">
        <v>10016000</v>
      </c>
      <c r="F7685" s="2" t="str">
        <f>VLOOKUP(TEXT(表格1[[#This Row],[地區]],"00000000"),縣市代碼,2,0)</f>
        <v>澎湖縣</v>
      </c>
      <c r="G7685" s="2" t="s">
        <v>8</v>
      </c>
      <c r="H7685" s="13">
        <v>63874</v>
      </c>
      <c r="I7685" s="14">
        <v>111550617</v>
      </c>
      <c r="J7685" s="14">
        <f>表格1[[#This Row],[信用卡交易筆數]]/1000</f>
        <v>63.874000000000002</v>
      </c>
      <c r="K7685" s="14">
        <f>表格1[[#This Row],[信用卡交易金額'[新臺幣']]]/1000</f>
        <v>111550.617</v>
      </c>
      <c r="L7685" s="14">
        <f>表格1[[#This Row],[信用卡交易金額'[新臺幣']]]/1000000</f>
        <v>111.550617</v>
      </c>
      <c r="M7685" s="14" t="str" cm="1">
        <f t="array" ref="M7685">_xlfn.TEXTJOIN("", TRUE, _xlfn.XLOOKUP(TRUE, VALUE(表格1[[#This Row],[年月]]) &lt;= VALUE($R$8:$R$12), $Q$8:$Q$12)) &amp; "年度"</f>
        <v>2025年度</v>
      </c>
    </row>
    <row r="7686" spans="1:13" x14ac:dyDescent="0.3">
      <c r="A7686" s="2">
        <v>202409</v>
      </c>
      <c r="B7686" s="19">
        <f>DATE(表格1[[#This Row],[年]],表格1[[#This Row],[月]],1)</f>
        <v>45536</v>
      </c>
      <c r="C7686" s="2" t="str">
        <f>LEFT(表格1[[#This Row],[年月]],4)</f>
        <v>2024</v>
      </c>
      <c r="D7686" s="2" t="str">
        <f>RIGHT(表格1[[#This Row],[年月]],2)</f>
        <v>09</v>
      </c>
      <c r="E7686" s="5">
        <v>10016000</v>
      </c>
      <c r="F7686" s="2" t="str">
        <f>VLOOKUP(TEXT(表格1[[#This Row],[地區]],"00000000"),縣市代碼,2,0)</f>
        <v>澎湖縣</v>
      </c>
      <c r="G7686" s="2" t="s">
        <v>9</v>
      </c>
      <c r="H7686" s="13">
        <v>130718</v>
      </c>
      <c r="I7686" s="14">
        <v>136130348</v>
      </c>
      <c r="J7686" s="14">
        <f>表格1[[#This Row],[信用卡交易筆數]]/1000</f>
        <v>130.71799999999999</v>
      </c>
      <c r="K7686" s="14">
        <f>表格1[[#This Row],[信用卡交易金額'[新臺幣']]]/1000</f>
        <v>136130.348</v>
      </c>
      <c r="L7686" s="14">
        <f>表格1[[#This Row],[信用卡交易金額'[新臺幣']]]/1000000</f>
        <v>136.130348</v>
      </c>
      <c r="M7686" s="14" t="str" cm="1">
        <f t="array" ref="M7686">_xlfn.TEXTJOIN("", TRUE, _xlfn.XLOOKUP(TRUE, VALUE(表格1[[#This Row],[年月]]) &lt;= VALUE($R$8:$R$12), $Q$8:$Q$12)) &amp; "年度"</f>
        <v>2025年度</v>
      </c>
    </row>
    <row r="7687" spans="1:13" x14ac:dyDescent="0.3">
      <c r="A7687" s="2">
        <v>202409</v>
      </c>
      <c r="B7687" s="19">
        <f>DATE(表格1[[#This Row],[年]],表格1[[#This Row],[月]],1)</f>
        <v>45536</v>
      </c>
      <c r="C7687" s="2" t="str">
        <f>LEFT(表格1[[#This Row],[年月]],4)</f>
        <v>2024</v>
      </c>
      <c r="D7687" s="2" t="str">
        <f>RIGHT(表格1[[#This Row],[年月]],2)</f>
        <v>09</v>
      </c>
      <c r="E7687" s="5">
        <v>10016000</v>
      </c>
      <c r="F7687" s="2" t="str">
        <f>VLOOKUP(TEXT(表格1[[#This Row],[地區]],"00000000"),縣市代碼,2,0)</f>
        <v>澎湖縣</v>
      </c>
      <c r="G7687" s="2" t="s">
        <v>10</v>
      </c>
      <c r="H7687" s="13">
        <v>51192</v>
      </c>
      <c r="I7687" s="14">
        <v>148179460</v>
      </c>
      <c r="J7687" s="14">
        <f>表格1[[#This Row],[信用卡交易筆數]]/1000</f>
        <v>51.192</v>
      </c>
      <c r="K7687" s="14">
        <f>表格1[[#This Row],[信用卡交易金額'[新臺幣']]]/1000</f>
        <v>148179.46</v>
      </c>
      <c r="L7687" s="14">
        <f>表格1[[#This Row],[信用卡交易金額'[新臺幣']]]/1000000</f>
        <v>148.17946000000001</v>
      </c>
      <c r="M7687" s="14" t="str" cm="1">
        <f t="array" ref="M7687">_xlfn.TEXTJOIN("", TRUE, _xlfn.XLOOKUP(TRUE, VALUE(表格1[[#This Row],[年月]]) &lt;= VALUE($R$8:$R$12), $Q$8:$Q$12)) &amp; "年度"</f>
        <v>2025年度</v>
      </c>
    </row>
    <row r="7688" spans="1:13" x14ac:dyDescent="0.3">
      <c r="A7688" s="2">
        <v>202409</v>
      </c>
      <c r="B7688" s="19">
        <f>DATE(表格1[[#This Row],[年]],表格1[[#This Row],[月]],1)</f>
        <v>45536</v>
      </c>
      <c r="C7688" s="2" t="str">
        <f>LEFT(表格1[[#This Row],[年月]],4)</f>
        <v>2024</v>
      </c>
      <c r="D7688" s="2" t="str">
        <f>RIGHT(表格1[[#This Row],[年月]],2)</f>
        <v>09</v>
      </c>
      <c r="E7688" s="5" t="s">
        <v>62</v>
      </c>
      <c r="F7688" s="2" t="str">
        <f>VLOOKUP(TEXT(表格1[[#This Row],[地區]],"00000000"),縣市代碼,2,0)</f>
        <v>金門縣</v>
      </c>
      <c r="G7688" s="2" t="s">
        <v>4</v>
      </c>
      <c r="H7688" s="13">
        <v>112137</v>
      </c>
      <c r="I7688" s="14">
        <v>53482906</v>
      </c>
      <c r="J7688" s="14">
        <f>表格1[[#This Row],[信用卡交易筆數]]/1000</f>
        <v>112.137</v>
      </c>
      <c r="K7688" s="14">
        <f>表格1[[#This Row],[信用卡交易金額'[新臺幣']]]/1000</f>
        <v>53482.906000000003</v>
      </c>
      <c r="L7688" s="14">
        <f>表格1[[#This Row],[信用卡交易金額'[新臺幣']]]/1000000</f>
        <v>53.482906</v>
      </c>
      <c r="M7688" s="14" t="str" cm="1">
        <f t="array" ref="M7688">_xlfn.TEXTJOIN("", TRUE, _xlfn.XLOOKUP(TRUE, VALUE(表格1[[#This Row],[年月]]) &lt;= VALUE($R$8:$R$12), $Q$8:$Q$12)) &amp; "年度"</f>
        <v>2025年度</v>
      </c>
    </row>
    <row r="7689" spans="1:13" x14ac:dyDescent="0.3">
      <c r="A7689" s="2">
        <v>202409</v>
      </c>
      <c r="B7689" s="19">
        <f>DATE(表格1[[#This Row],[年]],表格1[[#This Row],[月]],1)</f>
        <v>45536</v>
      </c>
      <c r="C7689" s="2" t="str">
        <f>LEFT(表格1[[#This Row],[年月]],4)</f>
        <v>2024</v>
      </c>
      <c r="D7689" s="2" t="str">
        <f>RIGHT(表格1[[#This Row],[年月]],2)</f>
        <v>09</v>
      </c>
      <c r="E7689" s="5" t="s">
        <v>62</v>
      </c>
      <c r="F7689" s="2" t="str">
        <f>VLOOKUP(TEXT(表格1[[#This Row],[地區]],"00000000"),縣市代碼,2,0)</f>
        <v>金門縣</v>
      </c>
      <c r="G7689" s="2" t="s">
        <v>5</v>
      </c>
      <c r="H7689" s="13">
        <v>6693</v>
      </c>
      <c r="I7689" s="14">
        <v>17379303</v>
      </c>
      <c r="J7689" s="14">
        <f>表格1[[#This Row],[信用卡交易筆數]]/1000</f>
        <v>6.6929999999999996</v>
      </c>
      <c r="K7689" s="14">
        <f>表格1[[#This Row],[信用卡交易金額'[新臺幣']]]/1000</f>
        <v>17379.303</v>
      </c>
      <c r="L7689" s="14">
        <f>表格1[[#This Row],[信用卡交易金額'[新臺幣']]]/1000000</f>
        <v>17.379303</v>
      </c>
      <c r="M7689" s="14" t="str" cm="1">
        <f t="array" ref="M7689">_xlfn.TEXTJOIN("", TRUE, _xlfn.XLOOKUP(TRUE, VALUE(表格1[[#This Row],[年月]]) &lt;= VALUE($R$8:$R$12), $Q$8:$Q$12)) &amp; "年度"</f>
        <v>2025年度</v>
      </c>
    </row>
    <row r="7690" spans="1:13" x14ac:dyDescent="0.3">
      <c r="A7690" s="2">
        <v>202409</v>
      </c>
      <c r="B7690" s="19">
        <f>DATE(表格1[[#This Row],[年]],表格1[[#This Row],[月]],1)</f>
        <v>45536</v>
      </c>
      <c r="C7690" s="2" t="str">
        <f>LEFT(表格1[[#This Row],[年月]],4)</f>
        <v>2024</v>
      </c>
      <c r="D7690" s="2" t="str">
        <f>RIGHT(表格1[[#This Row],[年月]],2)</f>
        <v>09</v>
      </c>
      <c r="E7690" s="5" t="s">
        <v>62</v>
      </c>
      <c r="F7690" s="2" t="str">
        <f>VLOOKUP(TEXT(表格1[[#This Row],[地區]],"00000000"),縣市代碼,2,0)</f>
        <v>金門縣</v>
      </c>
      <c r="G7690" s="2" t="s">
        <v>6</v>
      </c>
      <c r="H7690" s="13">
        <v>11802</v>
      </c>
      <c r="I7690" s="14">
        <v>39513630</v>
      </c>
      <c r="J7690" s="14">
        <f>表格1[[#This Row],[信用卡交易筆數]]/1000</f>
        <v>11.802</v>
      </c>
      <c r="K7690" s="14">
        <f>表格1[[#This Row],[信用卡交易金額'[新臺幣']]]/1000</f>
        <v>39513.629999999997</v>
      </c>
      <c r="L7690" s="14">
        <f>表格1[[#This Row],[信用卡交易金額'[新臺幣']]]/1000000</f>
        <v>39.513629999999999</v>
      </c>
      <c r="M7690" s="14" t="str" cm="1">
        <f t="array" ref="M7690">_xlfn.TEXTJOIN("", TRUE, _xlfn.XLOOKUP(TRUE, VALUE(表格1[[#This Row],[年月]]) &lt;= VALUE($R$8:$R$12), $Q$8:$Q$12)) &amp; "年度"</f>
        <v>2025年度</v>
      </c>
    </row>
    <row r="7691" spans="1:13" x14ac:dyDescent="0.3">
      <c r="A7691" s="2">
        <v>202409</v>
      </c>
      <c r="B7691" s="19">
        <f>DATE(表格1[[#This Row],[年]],表格1[[#This Row],[月]],1)</f>
        <v>45536</v>
      </c>
      <c r="C7691" s="2" t="str">
        <f>LEFT(表格1[[#This Row],[年月]],4)</f>
        <v>2024</v>
      </c>
      <c r="D7691" s="2" t="str">
        <f>RIGHT(表格1[[#This Row],[年月]],2)</f>
        <v>09</v>
      </c>
      <c r="E7691" s="5" t="s">
        <v>62</v>
      </c>
      <c r="F7691" s="2" t="str">
        <f>VLOOKUP(TEXT(表格1[[#This Row],[地區]],"00000000"),縣市代碼,2,0)</f>
        <v>金門縣</v>
      </c>
      <c r="G7691" s="2" t="s">
        <v>7</v>
      </c>
      <c r="H7691" s="13">
        <v>51130</v>
      </c>
      <c r="I7691" s="14">
        <v>66015777</v>
      </c>
      <c r="J7691" s="14">
        <f>表格1[[#This Row],[信用卡交易筆數]]/1000</f>
        <v>51.13</v>
      </c>
      <c r="K7691" s="14">
        <f>表格1[[#This Row],[信用卡交易金額'[新臺幣']]]/1000</f>
        <v>66015.777000000002</v>
      </c>
      <c r="L7691" s="14">
        <f>表格1[[#This Row],[信用卡交易金額'[新臺幣']]]/1000000</f>
        <v>66.015777</v>
      </c>
      <c r="M7691" s="14" t="str" cm="1">
        <f t="array" ref="M7691">_xlfn.TEXTJOIN("", TRUE, _xlfn.XLOOKUP(TRUE, VALUE(表格1[[#This Row],[年月]]) &lt;= VALUE($R$8:$R$12), $Q$8:$Q$12)) &amp; "年度"</f>
        <v>2025年度</v>
      </c>
    </row>
    <row r="7692" spans="1:13" x14ac:dyDescent="0.3">
      <c r="A7692" s="2">
        <v>202409</v>
      </c>
      <c r="B7692" s="19">
        <f>DATE(表格1[[#This Row],[年]],表格1[[#This Row],[月]],1)</f>
        <v>45536</v>
      </c>
      <c r="C7692" s="2" t="str">
        <f>LEFT(表格1[[#This Row],[年月]],4)</f>
        <v>2024</v>
      </c>
      <c r="D7692" s="2" t="str">
        <f>RIGHT(表格1[[#This Row],[年月]],2)</f>
        <v>09</v>
      </c>
      <c r="E7692" s="5" t="s">
        <v>62</v>
      </c>
      <c r="F7692" s="2" t="str">
        <f>VLOOKUP(TEXT(表格1[[#This Row],[地區]],"00000000"),縣市代碼,2,0)</f>
        <v>金門縣</v>
      </c>
      <c r="G7692" s="2" t="s">
        <v>8</v>
      </c>
      <c r="H7692" s="13">
        <v>48362</v>
      </c>
      <c r="I7692" s="14">
        <v>77593516</v>
      </c>
      <c r="J7692" s="14">
        <f>表格1[[#This Row],[信用卡交易筆數]]/1000</f>
        <v>48.362000000000002</v>
      </c>
      <c r="K7692" s="14">
        <f>表格1[[#This Row],[信用卡交易金額'[新臺幣']]]/1000</f>
        <v>77593.516000000003</v>
      </c>
      <c r="L7692" s="14">
        <f>表格1[[#This Row],[信用卡交易金額'[新臺幣']]]/1000000</f>
        <v>77.593515999999994</v>
      </c>
      <c r="M7692" s="14" t="str" cm="1">
        <f t="array" ref="M7692">_xlfn.TEXTJOIN("", TRUE, _xlfn.XLOOKUP(TRUE, VALUE(表格1[[#This Row],[年月]]) &lt;= VALUE($R$8:$R$12), $Q$8:$Q$12)) &amp; "年度"</f>
        <v>2025年度</v>
      </c>
    </row>
    <row r="7693" spans="1:13" x14ac:dyDescent="0.3">
      <c r="A7693" s="2">
        <v>202409</v>
      </c>
      <c r="B7693" s="19">
        <f>DATE(表格1[[#This Row],[年]],表格1[[#This Row],[月]],1)</f>
        <v>45536</v>
      </c>
      <c r="C7693" s="2" t="str">
        <f>LEFT(表格1[[#This Row],[年月]],4)</f>
        <v>2024</v>
      </c>
      <c r="D7693" s="2" t="str">
        <f>RIGHT(表格1[[#This Row],[年月]],2)</f>
        <v>09</v>
      </c>
      <c r="E7693" s="5" t="s">
        <v>62</v>
      </c>
      <c r="F7693" s="2" t="str">
        <f>VLOOKUP(TEXT(表格1[[#This Row],[地區]],"00000000"),縣市代碼,2,0)</f>
        <v>金門縣</v>
      </c>
      <c r="G7693" s="2" t="s">
        <v>9</v>
      </c>
      <c r="H7693" s="13">
        <v>124735</v>
      </c>
      <c r="I7693" s="14">
        <v>128202830</v>
      </c>
      <c r="J7693" s="14">
        <f>表格1[[#This Row],[信用卡交易筆數]]/1000</f>
        <v>124.735</v>
      </c>
      <c r="K7693" s="14">
        <f>表格1[[#This Row],[信用卡交易金額'[新臺幣']]]/1000</f>
        <v>128202.83</v>
      </c>
      <c r="L7693" s="14">
        <f>表格1[[#This Row],[信用卡交易金額'[新臺幣']]]/1000000</f>
        <v>128.20283000000001</v>
      </c>
      <c r="M7693" s="14" t="str" cm="1">
        <f t="array" ref="M7693">_xlfn.TEXTJOIN("", TRUE, _xlfn.XLOOKUP(TRUE, VALUE(表格1[[#This Row],[年月]]) &lt;= VALUE($R$8:$R$12), $Q$8:$Q$12)) &amp; "年度"</f>
        <v>2025年度</v>
      </c>
    </row>
    <row r="7694" spans="1:13" x14ac:dyDescent="0.3">
      <c r="A7694" s="2">
        <v>202409</v>
      </c>
      <c r="B7694" s="19">
        <f>DATE(表格1[[#This Row],[年]],表格1[[#This Row],[月]],1)</f>
        <v>45536</v>
      </c>
      <c r="C7694" s="2" t="str">
        <f>LEFT(表格1[[#This Row],[年月]],4)</f>
        <v>2024</v>
      </c>
      <c r="D7694" s="2" t="str">
        <f>RIGHT(表格1[[#This Row],[年月]],2)</f>
        <v>09</v>
      </c>
      <c r="E7694" s="5" t="s">
        <v>62</v>
      </c>
      <c r="F7694" s="2" t="str">
        <f>VLOOKUP(TEXT(表格1[[#This Row],[地區]],"00000000"),縣市代碼,2,0)</f>
        <v>金門縣</v>
      </c>
      <c r="G7694" s="2" t="s">
        <v>10</v>
      </c>
      <c r="H7694" s="13">
        <v>42223</v>
      </c>
      <c r="I7694" s="14">
        <v>125653896</v>
      </c>
      <c r="J7694" s="14">
        <f>表格1[[#This Row],[信用卡交易筆數]]/1000</f>
        <v>42.222999999999999</v>
      </c>
      <c r="K7694" s="14">
        <f>表格1[[#This Row],[信用卡交易金額'[新臺幣']]]/1000</f>
        <v>125653.89599999999</v>
      </c>
      <c r="L7694" s="14">
        <f>表格1[[#This Row],[信用卡交易金額'[新臺幣']]]/1000000</f>
        <v>125.653896</v>
      </c>
      <c r="M7694" s="14" t="str" cm="1">
        <f t="array" ref="M7694">_xlfn.TEXTJOIN("", TRUE, _xlfn.XLOOKUP(TRUE, VALUE(表格1[[#This Row],[年月]]) &lt;= VALUE($R$8:$R$12), $Q$8:$Q$12)) &amp; "年度"</f>
        <v>2025年度</v>
      </c>
    </row>
    <row r="7695" spans="1:13" x14ac:dyDescent="0.3">
      <c r="A7695" s="2">
        <v>202409</v>
      </c>
      <c r="B7695" s="19">
        <f>DATE(表格1[[#This Row],[年]],表格1[[#This Row],[月]],1)</f>
        <v>45536</v>
      </c>
      <c r="C7695" s="2" t="str">
        <f>LEFT(表格1[[#This Row],[年月]],4)</f>
        <v>2024</v>
      </c>
      <c r="D7695" s="2" t="str">
        <f>RIGHT(表格1[[#This Row],[年月]],2)</f>
        <v>09</v>
      </c>
      <c r="E7695" s="5">
        <v>9007000</v>
      </c>
      <c r="F7695" s="2" t="str">
        <f>VLOOKUP(TEXT(表格1[[#This Row],[地區]],"00000000"),縣市代碼,2,0)</f>
        <v>連江縣</v>
      </c>
      <c r="G7695" s="2" t="s">
        <v>4</v>
      </c>
      <c r="H7695" s="13">
        <v>40702</v>
      </c>
      <c r="I7695" s="14">
        <v>19325879</v>
      </c>
      <c r="J7695" s="14">
        <f>表格1[[#This Row],[信用卡交易筆數]]/1000</f>
        <v>40.701999999999998</v>
      </c>
      <c r="K7695" s="14">
        <f>表格1[[#This Row],[信用卡交易金額'[新臺幣']]]/1000</f>
        <v>19325.879000000001</v>
      </c>
      <c r="L7695" s="14">
        <f>表格1[[#This Row],[信用卡交易金額'[新臺幣']]]/1000000</f>
        <v>19.325879</v>
      </c>
      <c r="M7695" s="14" t="str" cm="1">
        <f t="array" ref="M7695">_xlfn.TEXTJOIN("", TRUE, _xlfn.XLOOKUP(TRUE, VALUE(表格1[[#This Row],[年月]]) &lt;= VALUE($R$8:$R$12), $Q$8:$Q$12)) &amp; "年度"</f>
        <v>2025年度</v>
      </c>
    </row>
    <row r="7696" spans="1:13" x14ac:dyDescent="0.3">
      <c r="A7696" s="2">
        <v>202409</v>
      </c>
      <c r="B7696" s="19">
        <f>DATE(表格1[[#This Row],[年]],表格1[[#This Row],[月]],1)</f>
        <v>45536</v>
      </c>
      <c r="C7696" s="2" t="str">
        <f>LEFT(表格1[[#This Row],[年月]],4)</f>
        <v>2024</v>
      </c>
      <c r="D7696" s="2" t="str">
        <f>RIGHT(表格1[[#This Row],[年月]],2)</f>
        <v>09</v>
      </c>
      <c r="E7696" s="5">
        <v>9007000</v>
      </c>
      <c r="F7696" s="2" t="str">
        <f>VLOOKUP(TEXT(表格1[[#This Row],[地區]],"00000000"),縣市代碼,2,0)</f>
        <v>連江縣</v>
      </c>
      <c r="G7696" s="2" t="s">
        <v>5</v>
      </c>
      <c r="H7696" s="13">
        <v>1477</v>
      </c>
      <c r="I7696" s="14">
        <v>2920124</v>
      </c>
      <c r="J7696" s="14">
        <f>表格1[[#This Row],[信用卡交易筆數]]/1000</f>
        <v>1.4770000000000001</v>
      </c>
      <c r="K7696" s="14">
        <f>表格1[[#This Row],[信用卡交易金額'[新臺幣']]]/1000</f>
        <v>2920.1239999999998</v>
      </c>
      <c r="L7696" s="14">
        <f>表格1[[#This Row],[信用卡交易金額'[新臺幣']]]/1000000</f>
        <v>2.9201239999999999</v>
      </c>
      <c r="M7696" s="14" t="str" cm="1">
        <f t="array" ref="M7696">_xlfn.TEXTJOIN("", TRUE, _xlfn.XLOOKUP(TRUE, VALUE(表格1[[#This Row],[年月]]) &lt;= VALUE($R$8:$R$12), $Q$8:$Q$12)) &amp; "年度"</f>
        <v>2025年度</v>
      </c>
    </row>
    <row r="7697" spans="1:13" x14ac:dyDescent="0.3">
      <c r="A7697" s="2">
        <v>202409</v>
      </c>
      <c r="B7697" s="19">
        <f>DATE(表格1[[#This Row],[年]],表格1[[#This Row],[月]],1)</f>
        <v>45536</v>
      </c>
      <c r="C7697" s="2" t="str">
        <f>LEFT(表格1[[#This Row],[年月]],4)</f>
        <v>2024</v>
      </c>
      <c r="D7697" s="2" t="str">
        <f>RIGHT(表格1[[#This Row],[年月]],2)</f>
        <v>09</v>
      </c>
      <c r="E7697" s="5">
        <v>9007000</v>
      </c>
      <c r="F7697" s="2" t="str">
        <f>VLOOKUP(TEXT(表格1[[#This Row],[地區]],"00000000"),縣市代碼,2,0)</f>
        <v>連江縣</v>
      </c>
      <c r="G7697" s="2" t="s">
        <v>6</v>
      </c>
      <c r="H7697" s="13">
        <v>2683</v>
      </c>
      <c r="I7697" s="14">
        <v>6520401</v>
      </c>
      <c r="J7697" s="14">
        <f>表格1[[#This Row],[信用卡交易筆數]]/1000</f>
        <v>2.6829999999999998</v>
      </c>
      <c r="K7697" s="14">
        <f>表格1[[#This Row],[信用卡交易金額'[新臺幣']]]/1000</f>
        <v>6520.4009999999998</v>
      </c>
      <c r="L7697" s="14">
        <f>表格1[[#This Row],[信用卡交易金額'[新臺幣']]]/1000000</f>
        <v>6.5204009999999997</v>
      </c>
      <c r="M7697" s="14" t="str" cm="1">
        <f t="array" ref="M7697">_xlfn.TEXTJOIN("", TRUE, _xlfn.XLOOKUP(TRUE, VALUE(表格1[[#This Row],[年月]]) &lt;= VALUE($R$8:$R$12), $Q$8:$Q$12)) &amp; "年度"</f>
        <v>2025年度</v>
      </c>
    </row>
    <row r="7698" spans="1:13" x14ac:dyDescent="0.3">
      <c r="A7698" s="2">
        <v>202409</v>
      </c>
      <c r="B7698" s="19">
        <f>DATE(表格1[[#This Row],[年]],表格1[[#This Row],[月]],1)</f>
        <v>45536</v>
      </c>
      <c r="C7698" s="2" t="str">
        <f>LEFT(表格1[[#This Row],[年月]],4)</f>
        <v>2024</v>
      </c>
      <c r="D7698" s="2" t="str">
        <f>RIGHT(表格1[[#This Row],[年月]],2)</f>
        <v>09</v>
      </c>
      <c r="E7698" s="5">
        <v>9007000</v>
      </c>
      <c r="F7698" s="2" t="str">
        <f>VLOOKUP(TEXT(表格1[[#This Row],[地區]],"00000000"),縣市代碼,2,0)</f>
        <v>連江縣</v>
      </c>
      <c r="G7698" s="2" t="s">
        <v>7</v>
      </c>
      <c r="H7698" s="13">
        <v>16087</v>
      </c>
      <c r="I7698" s="14">
        <v>15168150</v>
      </c>
      <c r="J7698" s="14">
        <f>表格1[[#This Row],[信用卡交易筆數]]/1000</f>
        <v>16.087</v>
      </c>
      <c r="K7698" s="14">
        <f>表格1[[#This Row],[信用卡交易金額'[新臺幣']]]/1000</f>
        <v>15168.15</v>
      </c>
      <c r="L7698" s="14">
        <f>表格1[[#This Row],[信用卡交易金額'[新臺幣']]]/1000000</f>
        <v>15.168150000000001</v>
      </c>
      <c r="M7698" s="14" t="str" cm="1">
        <f t="array" ref="M7698">_xlfn.TEXTJOIN("", TRUE, _xlfn.XLOOKUP(TRUE, VALUE(表格1[[#This Row],[年月]]) &lt;= VALUE($R$8:$R$12), $Q$8:$Q$12)) &amp; "年度"</f>
        <v>2025年度</v>
      </c>
    </row>
    <row r="7699" spans="1:13" x14ac:dyDescent="0.3">
      <c r="A7699" s="2">
        <v>202409</v>
      </c>
      <c r="B7699" s="19">
        <f>DATE(表格1[[#This Row],[年]],表格1[[#This Row],[月]],1)</f>
        <v>45536</v>
      </c>
      <c r="C7699" s="2" t="str">
        <f>LEFT(表格1[[#This Row],[年月]],4)</f>
        <v>2024</v>
      </c>
      <c r="D7699" s="2" t="str">
        <f>RIGHT(表格1[[#This Row],[年月]],2)</f>
        <v>09</v>
      </c>
      <c r="E7699" s="5">
        <v>9007000</v>
      </c>
      <c r="F7699" s="2" t="str">
        <f>VLOOKUP(TEXT(表格1[[#This Row],[地區]],"00000000"),縣市代碼,2,0)</f>
        <v>連江縣</v>
      </c>
      <c r="G7699" s="2" t="s">
        <v>8</v>
      </c>
      <c r="H7699" s="13">
        <v>10739</v>
      </c>
      <c r="I7699" s="14">
        <v>18406625</v>
      </c>
      <c r="J7699" s="14">
        <f>表格1[[#This Row],[信用卡交易筆數]]/1000</f>
        <v>10.739000000000001</v>
      </c>
      <c r="K7699" s="14">
        <f>表格1[[#This Row],[信用卡交易金額'[新臺幣']]]/1000</f>
        <v>18406.625</v>
      </c>
      <c r="L7699" s="14">
        <f>表格1[[#This Row],[信用卡交易金額'[新臺幣']]]/1000000</f>
        <v>18.406624999999998</v>
      </c>
      <c r="M7699" s="14" t="str" cm="1">
        <f t="array" ref="M7699">_xlfn.TEXTJOIN("", TRUE, _xlfn.XLOOKUP(TRUE, VALUE(表格1[[#This Row],[年月]]) &lt;= VALUE($R$8:$R$12), $Q$8:$Q$12)) &amp; "年度"</f>
        <v>2025年度</v>
      </c>
    </row>
    <row r="7700" spans="1:13" x14ac:dyDescent="0.3">
      <c r="A7700" s="2">
        <v>202409</v>
      </c>
      <c r="B7700" s="19">
        <f>DATE(表格1[[#This Row],[年]],表格1[[#This Row],[月]],1)</f>
        <v>45536</v>
      </c>
      <c r="C7700" s="2" t="str">
        <f>LEFT(表格1[[#This Row],[年月]],4)</f>
        <v>2024</v>
      </c>
      <c r="D7700" s="2" t="str">
        <f>RIGHT(表格1[[#This Row],[年月]],2)</f>
        <v>09</v>
      </c>
      <c r="E7700" s="5">
        <v>9007000</v>
      </c>
      <c r="F7700" s="2" t="str">
        <f>VLOOKUP(TEXT(表格1[[#This Row],[地區]],"00000000"),縣市代碼,2,0)</f>
        <v>連江縣</v>
      </c>
      <c r="G7700" s="2" t="s">
        <v>9</v>
      </c>
      <c r="H7700" s="13">
        <v>21055</v>
      </c>
      <c r="I7700" s="14">
        <v>21480813</v>
      </c>
      <c r="J7700" s="14">
        <f>表格1[[#This Row],[信用卡交易筆數]]/1000</f>
        <v>21.055</v>
      </c>
      <c r="K7700" s="14">
        <f>表格1[[#This Row],[信用卡交易金額'[新臺幣']]]/1000</f>
        <v>21480.812999999998</v>
      </c>
      <c r="L7700" s="14">
        <f>表格1[[#This Row],[信用卡交易金額'[新臺幣']]]/1000000</f>
        <v>21.480813000000001</v>
      </c>
      <c r="M7700" s="14" t="str" cm="1">
        <f t="array" ref="M7700">_xlfn.TEXTJOIN("", TRUE, _xlfn.XLOOKUP(TRUE, VALUE(表格1[[#This Row],[年月]]) &lt;= VALUE($R$8:$R$12), $Q$8:$Q$12)) &amp; "年度"</f>
        <v>2025年度</v>
      </c>
    </row>
    <row r="7701" spans="1:13" x14ac:dyDescent="0.3">
      <c r="A7701" s="2">
        <v>202409</v>
      </c>
      <c r="B7701" s="19">
        <f>DATE(表格1[[#This Row],[年]],表格1[[#This Row],[月]],1)</f>
        <v>45536</v>
      </c>
      <c r="C7701" s="2" t="str">
        <f>LEFT(表格1[[#This Row],[年月]],4)</f>
        <v>2024</v>
      </c>
      <c r="D7701" s="2" t="str">
        <f>RIGHT(表格1[[#This Row],[年月]],2)</f>
        <v>09</v>
      </c>
      <c r="E7701" s="5">
        <v>9007000</v>
      </c>
      <c r="F7701" s="2" t="str">
        <f>VLOOKUP(TEXT(表格1[[#This Row],[地區]],"00000000"),縣市代碼,2,0)</f>
        <v>連江縣</v>
      </c>
      <c r="G7701" s="2" t="s">
        <v>10</v>
      </c>
      <c r="H7701" s="13">
        <v>8040</v>
      </c>
      <c r="I7701" s="14">
        <v>21821333</v>
      </c>
      <c r="J7701" s="14">
        <f>表格1[[#This Row],[信用卡交易筆數]]/1000</f>
        <v>8.0399999999999991</v>
      </c>
      <c r="K7701" s="14">
        <f>表格1[[#This Row],[信用卡交易金額'[新臺幣']]]/1000</f>
        <v>21821.332999999999</v>
      </c>
      <c r="L7701" s="14">
        <f>表格1[[#This Row],[信用卡交易金額'[新臺幣']]]/1000000</f>
        <v>21.821332999999999</v>
      </c>
      <c r="M7701" s="14" t="str" cm="1">
        <f t="array" ref="M7701">_xlfn.TEXTJOIN("", TRUE, _xlfn.XLOOKUP(TRUE, VALUE(表格1[[#This Row],[年月]]) &lt;= VALUE($R$8:$R$12), $Q$8:$Q$12)) &amp; "年度"</f>
        <v>2025年度</v>
      </c>
    </row>
    <row r="7702" spans="1:13" x14ac:dyDescent="0.3">
      <c r="A7702" s="2">
        <v>202410</v>
      </c>
      <c r="B7702" s="19">
        <f>DATE(表格1[[#This Row],[年]],表格1[[#This Row],[月]],1)</f>
        <v>45566</v>
      </c>
      <c r="C7702" s="2" t="str">
        <f>LEFT(表格1[[#This Row],[年月]],4)</f>
        <v>2024</v>
      </c>
      <c r="D7702" s="2" t="str">
        <f>RIGHT(表格1[[#This Row],[年月]],2)</f>
        <v>10</v>
      </c>
      <c r="E7702" s="5">
        <v>63000000</v>
      </c>
      <c r="F7702" s="2" t="str">
        <f>VLOOKUP(TEXT(表格1[[#This Row],[地區]],"00000000"),縣市代碼,2,0)</f>
        <v>臺北市</v>
      </c>
      <c r="G7702" s="2" t="s">
        <v>4</v>
      </c>
      <c r="H7702" s="13">
        <v>14658847</v>
      </c>
      <c r="I7702" s="14">
        <v>8147076281</v>
      </c>
      <c r="J7702" s="14">
        <f>表格1[[#This Row],[信用卡交易筆數]]/1000</f>
        <v>14658.847</v>
      </c>
      <c r="K7702" s="14">
        <f>表格1[[#This Row],[信用卡交易金額'[新臺幣']]]/1000</f>
        <v>8147076.2810000004</v>
      </c>
      <c r="L7702" s="14">
        <f>表格1[[#This Row],[信用卡交易金額'[新臺幣']]]/1000000</f>
        <v>8147.0762809999997</v>
      </c>
      <c r="M7702" s="14" t="str" cm="1">
        <f t="array" ref="M7702">_xlfn.TEXTJOIN("", TRUE, _xlfn.XLOOKUP(TRUE, VALUE(表格1[[#This Row],[年月]]) &lt;= VALUE($R$8:$R$12), $Q$8:$Q$12)) &amp; "年度"</f>
        <v>2025年度</v>
      </c>
    </row>
    <row r="7703" spans="1:13" x14ac:dyDescent="0.3">
      <c r="A7703" s="2">
        <v>202410</v>
      </c>
      <c r="B7703" s="19">
        <f>DATE(表格1[[#This Row],[年]],表格1[[#This Row],[月]],1)</f>
        <v>45566</v>
      </c>
      <c r="C7703" s="2" t="str">
        <f>LEFT(表格1[[#This Row],[年月]],4)</f>
        <v>2024</v>
      </c>
      <c r="D7703" s="2" t="str">
        <f>RIGHT(表格1[[#This Row],[年月]],2)</f>
        <v>10</v>
      </c>
      <c r="E7703" s="5">
        <v>63000000</v>
      </c>
      <c r="F7703" s="2" t="str">
        <f>VLOOKUP(TEXT(表格1[[#This Row],[地區]],"00000000"),縣市代碼,2,0)</f>
        <v>臺北市</v>
      </c>
      <c r="G7703" s="2" t="s">
        <v>5</v>
      </c>
      <c r="H7703" s="13">
        <v>719671</v>
      </c>
      <c r="I7703" s="14">
        <v>3081553523</v>
      </c>
      <c r="J7703" s="14">
        <f>表格1[[#This Row],[信用卡交易筆數]]/1000</f>
        <v>719.67100000000005</v>
      </c>
      <c r="K7703" s="14">
        <f>表格1[[#This Row],[信用卡交易金額'[新臺幣']]]/1000</f>
        <v>3081553.523</v>
      </c>
      <c r="L7703" s="14">
        <f>表格1[[#This Row],[信用卡交易金額'[新臺幣']]]/1000000</f>
        <v>3081.553523</v>
      </c>
      <c r="M7703" s="14" t="str" cm="1">
        <f t="array" ref="M7703">_xlfn.TEXTJOIN("", TRUE, _xlfn.XLOOKUP(TRUE, VALUE(表格1[[#This Row],[年月]]) &lt;= VALUE($R$8:$R$12), $Q$8:$Q$12)) &amp; "年度"</f>
        <v>2025年度</v>
      </c>
    </row>
    <row r="7704" spans="1:13" x14ac:dyDescent="0.3">
      <c r="A7704" s="2">
        <v>202410</v>
      </c>
      <c r="B7704" s="19">
        <f>DATE(表格1[[#This Row],[年]],表格1[[#This Row],[月]],1)</f>
        <v>45566</v>
      </c>
      <c r="C7704" s="2" t="str">
        <f>LEFT(表格1[[#This Row],[年月]],4)</f>
        <v>2024</v>
      </c>
      <c r="D7704" s="2" t="str">
        <f>RIGHT(表格1[[#This Row],[年月]],2)</f>
        <v>10</v>
      </c>
      <c r="E7704" s="5">
        <v>63000000</v>
      </c>
      <c r="F7704" s="2" t="str">
        <f>VLOOKUP(TEXT(表格1[[#This Row],[地區]],"00000000"),縣市代碼,2,0)</f>
        <v>臺北市</v>
      </c>
      <c r="G7704" s="2" t="s">
        <v>6</v>
      </c>
      <c r="H7704" s="13">
        <v>980809</v>
      </c>
      <c r="I7704" s="14">
        <v>4513130033</v>
      </c>
      <c r="J7704" s="14">
        <f>表格1[[#This Row],[信用卡交易筆數]]/1000</f>
        <v>980.80899999999997</v>
      </c>
      <c r="K7704" s="14">
        <f>表格1[[#This Row],[信用卡交易金額'[新臺幣']]]/1000</f>
        <v>4513130.0329999998</v>
      </c>
      <c r="L7704" s="14">
        <f>表格1[[#This Row],[信用卡交易金額'[新臺幣']]]/1000000</f>
        <v>4513.1300330000004</v>
      </c>
      <c r="M7704" s="14" t="str" cm="1">
        <f t="array" ref="M7704">_xlfn.TEXTJOIN("", TRUE, _xlfn.XLOOKUP(TRUE, VALUE(表格1[[#This Row],[年月]]) &lt;= VALUE($R$8:$R$12), $Q$8:$Q$12)) &amp; "年度"</f>
        <v>2025年度</v>
      </c>
    </row>
    <row r="7705" spans="1:13" x14ac:dyDescent="0.3">
      <c r="A7705" s="2">
        <v>202410</v>
      </c>
      <c r="B7705" s="19">
        <f>DATE(表格1[[#This Row],[年]],表格1[[#This Row],[月]],1)</f>
        <v>45566</v>
      </c>
      <c r="C7705" s="2" t="str">
        <f>LEFT(表格1[[#This Row],[年月]],4)</f>
        <v>2024</v>
      </c>
      <c r="D7705" s="2" t="str">
        <f>RIGHT(表格1[[#This Row],[年月]],2)</f>
        <v>10</v>
      </c>
      <c r="E7705" s="5">
        <v>63000000</v>
      </c>
      <c r="F7705" s="2" t="str">
        <f>VLOOKUP(TEXT(表格1[[#This Row],[地區]],"00000000"),縣市代碼,2,0)</f>
        <v>臺北市</v>
      </c>
      <c r="G7705" s="2" t="s">
        <v>7</v>
      </c>
      <c r="H7705" s="13">
        <v>5513131</v>
      </c>
      <c r="I7705" s="14">
        <v>6060447856</v>
      </c>
      <c r="J7705" s="14">
        <f>表格1[[#This Row],[信用卡交易筆數]]/1000</f>
        <v>5513.1310000000003</v>
      </c>
      <c r="K7705" s="14">
        <f>表格1[[#This Row],[信用卡交易金額'[新臺幣']]]/1000</f>
        <v>6060447.8559999997</v>
      </c>
      <c r="L7705" s="14">
        <f>表格1[[#This Row],[信用卡交易金額'[新臺幣']]]/1000000</f>
        <v>6060.4478559999998</v>
      </c>
      <c r="M7705" s="14" t="str" cm="1">
        <f t="array" ref="M7705">_xlfn.TEXTJOIN("", TRUE, _xlfn.XLOOKUP(TRUE, VALUE(表格1[[#This Row],[年月]]) &lt;= VALUE($R$8:$R$12), $Q$8:$Q$12)) &amp; "年度"</f>
        <v>2025年度</v>
      </c>
    </row>
    <row r="7706" spans="1:13" x14ac:dyDescent="0.3">
      <c r="A7706" s="2">
        <v>202410</v>
      </c>
      <c r="B7706" s="19">
        <f>DATE(表格1[[#This Row],[年]],表格1[[#This Row],[月]],1)</f>
        <v>45566</v>
      </c>
      <c r="C7706" s="2" t="str">
        <f>LEFT(表格1[[#This Row],[年月]],4)</f>
        <v>2024</v>
      </c>
      <c r="D7706" s="2" t="str">
        <f>RIGHT(表格1[[#This Row],[年月]],2)</f>
        <v>10</v>
      </c>
      <c r="E7706" s="5">
        <v>63000000</v>
      </c>
      <c r="F7706" s="2" t="str">
        <f>VLOOKUP(TEXT(表格1[[#This Row],[地區]],"00000000"),縣市代碼,2,0)</f>
        <v>臺北市</v>
      </c>
      <c r="G7706" s="2" t="s">
        <v>8</v>
      </c>
      <c r="H7706" s="13">
        <v>4540586</v>
      </c>
      <c r="I7706" s="14">
        <v>12744271789</v>
      </c>
      <c r="J7706" s="14">
        <f>表格1[[#This Row],[信用卡交易筆數]]/1000</f>
        <v>4540.5860000000002</v>
      </c>
      <c r="K7706" s="14">
        <f>表格1[[#This Row],[信用卡交易金額'[新臺幣']]]/1000</f>
        <v>12744271.789000001</v>
      </c>
      <c r="L7706" s="14">
        <f>表格1[[#This Row],[信用卡交易金額'[新臺幣']]]/1000000</f>
        <v>12744.271789</v>
      </c>
      <c r="M7706" s="14" t="str" cm="1">
        <f t="array" ref="M7706">_xlfn.TEXTJOIN("", TRUE, _xlfn.XLOOKUP(TRUE, VALUE(表格1[[#This Row],[年月]]) &lt;= VALUE($R$8:$R$12), $Q$8:$Q$12)) &amp; "年度"</f>
        <v>2025年度</v>
      </c>
    </row>
    <row r="7707" spans="1:13" x14ac:dyDescent="0.3">
      <c r="A7707" s="2">
        <v>202410</v>
      </c>
      <c r="B7707" s="19">
        <f>DATE(表格1[[#This Row],[年]],表格1[[#This Row],[月]],1)</f>
        <v>45566</v>
      </c>
      <c r="C7707" s="2" t="str">
        <f>LEFT(表格1[[#This Row],[年月]],4)</f>
        <v>2024</v>
      </c>
      <c r="D7707" s="2" t="str">
        <f>RIGHT(表格1[[#This Row],[年月]],2)</f>
        <v>10</v>
      </c>
      <c r="E7707" s="5">
        <v>63000000</v>
      </c>
      <c r="F7707" s="2" t="str">
        <f>VLOOKUP(TEXT(表格1[[#This Row],[地區]],"00000000"),縣市代碼,2,0)</f>
        <v>臺北市</v>
      </c>
      <c r="G7707" s="2" t="s">
        <v>9</v>
      </c>
      <c r="H7707" s="13">
        <v>10343850</v>
      </c>
      <c r="I7707" s="14">
        <v>16351177459</v>
      </c>
      <c r="J7707" s="14">
        <f>表格1[[#This Row],[信用卡交易筆數]]/1000</f>
        <v>10343.85</v>
      </c>
      <c r="K7707" s="14">
        <f>表格1[[#This Row],[信用卡交易金額'[新臺幣']]]/1000</f>
        <v>16351177.459000001</v>
      </c>
      <c r="L7707" s="14">
        <f>表格1[[#This Row],[信用卡交易金額'[新臺幣']]]/1000000</f>
        <v>16351.177459</v>
      </c>
      <c r="M7707" s="14" t="str" cm="1">
        <f t="array" ref="M7707">_xlfn.TEXTJOIN("", TRUE, _xlfn.XLOOKUP(TRUE, VALUE(表格1[[#This Row],[年月]]) &lt;= VALUE($R$8:$R$12), $Q$8:$Q$12)) &amp; "年度"</f>
        <v>2025年度</v>
      </c>
    </row>
    <row r="7708" spans="1:13" x14ac:dyDescent="0.3">
      <c r="A7708" s="2">
        <v>202410</v>
      </c>
      <c r="B7708" s="19">
        <f>DATE(表格1[[#This Row],[年]],表格1[[#This Row],[月]],1)</f>
        <v>45566</v>
      </c>
      <c r="C7708" s="2" t="str">
        <f>LEFT(表格1[[#This Row],[年月]],4)</f>
        <v>2024</v>
      </c>
      <c r="D7708" s="2" t="str">
        <f>RIGHT(表格1[[#This Row],[年月]],2)</f>
        <v>10</v>
      </c>
      <c r="E7708" s="5">
        <v>63000000</v>
      </c>
      <c r="F7708" s="2" t="str">
        <f>VLOOKUP(TEXT(表格1[[#This Row],[地區]],"00000000"),縣市代碼,2,0)</f>
        <v>臺北市</v>
      </c>
      <c r="G7708" s="2" t="s">
        <v>10</v>
      </c>
      <c r="H7708" s="13">
        <v>4475010</v>
      </c>
      <c r="I7708" s="14">
        <v>15255913331</v>
      </c>
      <c r="J7708" s="14">
        <f>表格1[[#This Row],[信用卡交易筆數]]/1000</f>
        <v>4475.01</v>
      </c>
      <c r="K7708" s="14">
        <f>表格1[[#This Row],[信用卡交易金額'[新臺幣']]]/1000</f>
        <v>15255913.331</v>
      </c>
      <c r="L7708" s="14">
        <f>表格1[[#This Row],[信用卡交易金額'[新臺幣']]]/1000000</f>
        <v>15255.913331</v>
      </c>
      <c r="M7708" s="14" t="str" cm="1">
        <f t="array" ref="M7708">_xlfn.TEXTJOIN("", TRUE, _xlfn.XLOOKUP(TRUE, VALUE(表格1[[#This Row],[年月]]) &lt;= VALUE($R$8:$R$12), $Q$8:$Q$12)) &amp; "年度"</f>
        <v>2025年度</v>
      </c>
    </row>
    <row r="7709" spans="1:13" x14ac:dyDescent="0.3">
      <c r="A7709" s="2">
        <v>202410</v>
      </c>
      <c r="B7709" s="19">
        <f>DATE(表格1[[#This Row],[年]],表格1[[#This Row],[月]],1)</f>
        <v>45566</v>
      </c>
      <c r="C7709" s="2" t="str">
        <f>LEFT(表格1[[#This Row],[年月]],4)</f>
        <v>2024</v>
      </c>
      <c r="D7709" s="2" t="str">
        <f>RIGHT(表格1[[#This Row],[年月]],2)</f>
        <v>10</v>
      </c>
      <c r="E7709" s="5">
        <v>65000000</v>
      </c>
      <c r="F7709" s="2" t="str">
        <f>VLOOKUP(TEXT(表格1[[#This Row],[地區]],"00000000"),縣市代碼,2,0)</f>
        <v>新北市</v>
      </c>
      <c r="G7709" s="2" t="s">
        <v>4</v>
      </c>
      <c r="H7709" s="13">
        <v>17209047</v>
      </c>
      <c r="I7709" s="14">
        <v>7975135945</v>
      </c>
      <c r="J7709" s="14">
        <f>表格1[[#This Row],[信用卡交易筆數]]/1000</f>
        <v>17209.046999999999</v>
      </c>
      <c r="K7709" s="14">
        <f>表格1[[#This Row],[信用卡交易金額'[新臺幣']]]/1000</f>
        <v>7975135.9450000003</v>
      </c>
      <c r="L7709" s="14">
        <f>表格1[[#This Row],[信用卡交易金額'[新臺幣']]]/1000000</f>
        <v>7975.135945</v>
      </c>
      <c r="M7709" s="14" t="str" cm="1">
        <f t="array" ref="M7709">_xlfn.TEXTJOIN("", TRUE, _xlfn.XLOOKUP(TRUE, VALUE(表格1[[#This Row],[年月]]) &lt;= VALUE($R$8:$R$12), $Q$8:$Q$12)) &amp; "年度"</f>
        <v>2025年度</v>
      </c>
    </row>
    <row r="7710" spans="1:13" x14ac:dyDescent="0.3">
      <c r="A7710" s="2">
        <v>202410</v>
      </c>
      <c r="B7710" s="19">
        <f>DATE(表格1[[#This Row],[年]],表格1[[#This Row],[月]],1)</f>
        <v>45566</v>
      </c>
      <c r="C7710" s="2" t="str">
        <f>LEFT(表格1[[#This Row],[年月]],4)</f>
        <v>2024</v>
      </c>
      <c r="D7710" s="2" t="str">
        <f>RIGHT(表格1[[#This Row],[年月]],2)</f>
        <v>10</v>
      </c>
      <c r="E7710" s="5">
        <v>65000000</v>
      </c>
      <c r="F7710" s="2" t="str">
        <f>VLOOKUP(TEXT(表格1[[#This Row],[地區]],"00000000"),縣市代碼,2,0)</f>
        <v>新北市</v>
      </c>
      <c r="G7710" s="2" t="s">
        <v>5</v>
      </c>
      <c r="H7710" s="13">
        <v>967381</v>
      </c>
      <c r="I7710" s="14">
        <v>2733641088</v>
      </c>
      <c r="J7710" s="14">
        <f>表格1[[#This Row],[信用卡交易筆數]]/1000</f>
        <v>967.38099999999997</v>
      </c>
      <c r="K7710" s="14">
        <f>表格1[[#This Row],[信用卡交易金額'[新臺幣']]]/1000</f>
        <v>2733641.088</v>
      </c>
      <c r="L7710" s="14">
        <f>表格1[[#This Row],[信用卡交易金額'[新臺幣']]]/1000000</f>
        <v>2733.6410879999999</v>
      </c>
      <c r="M7710" s="14" t="str" cm="1">
        <f t="array" ref="M7710">_xlfn.TEXTJOIN("", TRUE, _xlfn.XLOOKUP(TRUE, VALUE(表格1[[#This Row],[年月]]) &lt;= VALUE($R$8:$R$12), $Q$8:$Q$12)) &amp; "年度"</f>
        <v>2025年度</v>
      </c>
    </row>
    <row r="7711" spans="1:13" x14ac:dyDescent="0.3">
      <c r="A7711" s="2">
        <v>202410</v>
      </c>
      <c r="B7711" s="19">
        <f>DATE(表格1[[#This Row],[年]],表格1[[#This Row],[月]],1)</f>
        <v>45566</v>
      </c>
      <c r="C7711" s="2" t="str">
        <f>LEFT(表格1[[#This Row],[年月]],4)</f>
        <v>2024</v>
      </c>
      <c r="D7711" s="2" t="str">
        <f>RIGHT(表格1[[#This Row],[年月]],2)</f>
        <v>10</v>
      </c>
      <c r="E7711" s="5">
        <v>65000000</v>
      </c>
      <c r="F7711" s="2" t="str">
        <f>VLOOKUP(TEXT(表格1[[#This Row],[地區]],"00000000"),縣市代碼,2,0)</f>
        <v>新北市</v>
      </c>
      <c r="G7711" s="2" t="s">
        <v>6</v>
      </c>
      <c r="H7711" s="13">
        <v>1310554</v>
      </c>
      <c r="I7711" s="14">
        <v>4091330254</v>
      </c>
      <c r="J7711" s="14">
        <f>表格1[[#This Row],[信用卡交易筆數]]/1000</f>
        <v>1310.5540000000001</v>
      </c>
      <c r="K7711" s="14">
        <f>表格1[[#This Row],[信用卡交易金額'[新臺幣']]]/1000</f>
        <v>4091330.2540000002</v>
      </c>
      <c r="L7711" s="14">
        <f>表格1[[#This Row],[信用卡交易金額'[新臺幣']]]/1000000</f>
        <v>4091.330254</v>
      </c>
      <c r="M7711" s="14" t="str" cm="1">
        <f t="array" ref="M7711">_xlfn.TEXTJOIN("", TRUE, _xlfn.XLOOKUP(TRUE, VALUE(表格1[[#This Row],[年月]]) &lt;= VALUE($R$8:$R$12), $Q$8:$Q$12)) &amp; "年度"</f>
        <v>2025年度</v>
      </c>
    </row>
    <row r="7712" spans="1:13" x14ac:dyDescent="0.3">
      <c r="A7712" s="2">
        <v>202410</v>
      </c>
      <c r="B7712" s="19">
        <f>DATE(表格1[[#This Row],[年]],表格1[[#This Row],[月]],1)</f>
        <v>45566</v>
      </c>
      <c r="C7712" s="2" t="str">
        <f>LEFT(表格1[[#This Row],[年月]],4)</f>
        <v>2024</v>
      </c>
      <c r="D7712" s="2" t="str">
        <f>RIGHT(表格1[[#This Row],[年月]],2)</f>
        <v>10</v>
      </c>
      <c r="E7712" s="5">
        <v>65000000</v>
      </c>
      <c r="F7712" s="2" t="str">
        <f>VLOOKUP(TEXT(表格1[[#This Row],[地區]],"00000000"),縣市代碼,2,0)</f>
        <v>新北市</v>
      </c>
      <c r="G7712" s="2" t="s">
        <v>7</v>
      </c>
      <c r="H7712" s="13">
        <v>6929182</v>
      </c>
      <c r="I7712" s="14">
        <v>6755702242</v>
      </c>
      <c r="J7712" s="14">
        <f>表格1[[#This Row],[信用卡交易筆數]]/1000</f>
        <v>6929.1819999999998</v>
      </c>
      <c r="K7712" s="14">
        <f>表格1[[#This Row],[信用卡交易金額'[新臺幣']]]/1000</f>
        <v>6755702.2419999996</v>
      </c>
      <c r="L7712" s="14">
        <f>表格1[[#This Row],[信用卡交易金額'[新臺幣']]]/1000000</f>
        <v>6755.7022420000003</v>
      </c>
      <c r="M7712" s="14" t="str" cm="1">
        <f t="array" ref="M7712">_xlfn.TEXTJOIN("", TRUE, _xlfn.XLOOKUP(TRUE, VALUE(表格1[[#This Row],[年月]]) &lt;= VALUE($R$8:$R$12), $Q$8:$Q$12)) &amp; "年度"</f>
        <v>2025年度</v>
      </c>
    </row>
    <row r="7713" spans="1:13" x14ac:dyDescent="0.3">
      <c r="A7713" s="2">
        <v>202410</v>
      </c>
      <c r="B7713" s="19">
        <f>DATE(表格1[[#This Row],[年]],表格1[[#This Row],[月]],1)</f>
        <v>45566</v>
      </c>
      <c r="C7713" s="2" t="str">
        <f>LEFT(表格1[[#This Row],[年月]],4)</f>
        <v>2024</v>
      </c>
      <c r="D7713" s="2" t="str">
        <f>RIGHT(表格1[[#This Row],[年月]],2)</f>
        <v>10</v>
      </c>
      <c r="E7713" s="5">
        <v>65000000</v>
      </c>
      <c r="F7713" s="2" t="str">
        <f>VLOOKUP(TEXT(表格1[[#This Row],[地區]],"00000000"),縣市代碼,2,0)</f>
        <v>新北市</v>
      </c>
      <c r="G7713" s="2" t="s">
        <v>8</v>
      </c>
      <c r="H7713" s="13">
        <v>5917243</v>
      </c>
      <c r="I7713" s="14">
        <v>13121338936</v>
      </c>
      <c r="J7713" s="14">
        <f>表格1[[#This Row],[信用卡交易筆數]]/1000</f>
        <v>5917.2430000000004</v>
      </c>
      <c r="K7713" s="14">
        <f>表格1[[#This Row],[信用卡交易金額'[新臺幣']]]/1000</f>
        <v>13121338.936000001</v>
      </c>
      <c r="L7713" s="14">
        <f>表格1[[#This Row],[信用卡交易金額'[新臺幣']]]/1000000</f>
        <v>13121.338936</v>
      </c>
      <c r="M7713" s="14" t="str" cm="1">
        <f t="array" ref="M7713">_xlfn.TEXTJOIN("", TRUE, _xlfn.XLOOKUP(TRUE, VALUE(表格1[[#This Row],[年月]]) &lt;= VALUE($R$8:$R$12), $Q$8:$Q$12)) &amp; "年度"</f>
        <v>2025年度</v>
      </c>
    </row>
    <row r="7714" spans="1:13" x14ac:dyDescent="0.3">
      <c r="A7714" s="2">
        <v>202410</v>
      </c>
      <c r="B7714" s="19">
        <f>DATE(表格1[[#This Row],[年]],表格1[[#This Row],[月]],1)</f>
        <v>45566</v>
      </c>
      <c r="C7714" s="2" t="str">
        <f>LEFT(表格1[[#This Row],[年月]],4)</f>
        <v>2024</v>
      </c>
      <c r="D7714" s="2" t="str">
        <f>RIGHT(表格1[[#This Row],[年月]],2)</f>
        <v>10</v>
      </c>
      <c r="E7714" s="5">
        <v>65000000</v>
      </c>
      <c r="F7714" s="2" t="str">
        <f>VLOOKUP(TEXT(表格1[[#This Row],[地區]],"00000000"),縣市代碼,2,0)</f>
        <v>新北市</v>
      </c>
      <c r="G7714" s="2" t="s">
        <v>9</v>
      </c>
      <c r="H7714" s="13">
        <v>13703393</v>
      </c>
      <c r="I7714" s="14">
        <v>18424566987</v>
      </c>
      <c r="J7714" s="14">
        <f>表格1[[#This Row],[信用卡交易筆數]]/1000</f>
        <v>13703.393</v>
      </c>
      <c r="K7714" s="14">
        <f>表格1[[#This Row],[信用卡交易金額'[新臺幣']]]/1000</f>
        <v>18424566.987</v>
      </c>
      <c r="L7714" s="14">
        <f>表格1[[#This Row],[信用卡交易金額'[新臺幣']]]/1000000</f>
        <v>18424.566986999998</v>
      </c>
      <c r="M7714" s="14" t="str" cm="1">
        <f t="array" ref="M7714">_xlfn.TEXTJOIN("", TRUE, _xlfn.XLOOKUP(TRUE, VALUE(表格1[[#This Row],[年月]]) &lt;= VALUE($R$8:$R$12), $Q$8:$Q$12)) &amp; "年度"</f>
        <v>2025年度</v>
      </c>
    </row>
    <row r="7715" spans="1:13" x14ac:dyDescent="0.3">
      <c r="A7715" s="2">
        <v>202410</v>
      </c>
      <c r="B7715" s="19">
        <f>DATE(表格1[[#This Row],[年]],表格1[[#This Row],[月]],1)</f>
        <v>45566</v>
      </c>
      <c r="C7715" s="2" t="str">
        <f>LEFT(表格1[[#This Row],[年月]],4)</f>
        <v>2024</v>
      </c>
      <c r="D7715" s="2" t="str">
        <f>RIGHT(表格1[[#This Row],[年月]],2)</f>
        <v>10</v>
      </c>
      <c r="E7715" s="5">
        <v>65000000</v>
      </c>
      <c r="F7715" s="2" t="str">
        <f>VLOOKUP(TEXT(表格1[[#This Row],[地區]],"00000000"),縣市代碼,2,0)</f>
        <v>新北市</v>
      </c>
      <c r="G7715" s="2" t="s">
        <v>10</v>
      </c>
      <c r="H7715" s="13">
        <v>6181081</v>
      </c>
      <c r="I7715" s="14">
        <v>17519559621</v>
      </c>
      <c r="J7715" s="14">
        <f>表格1[[#This Row],[信用卡交易筆數]]/1000</f>
        <v>6181.0810000000001</v>
      </c>
      <c r="K7715" s="14">
        <f>表格1[[#This Row],[信用卡交易金額'[新臺幣']]]/1000</f>
        <v>17519559.620999999</v>
      </c>
      <c r="L7715" s="14">
        <f>表格1[[#This Row],[信用卡交易金額'[新臺幣']]]/1000000</f>
        <v>17519.559621</v>
      </c>
      <c r="M7715" s="14" t="str" cm="1">
        <f t="array" ref="M7715">_xlfn.TEXTJOIN("", TRUE, _xlfn.XLOOKUP(TRUE, VALUE(表格1[[#This Row],[年月]]) &lt;= VALUE($R$8:$R$12), $Q$8:$Q$12)) &amp; "年度"</f>
        <v>2025年度</v>
      </c>
    </row>
    <row r="7716" spans="1:13" x14ac:dyDescent="0.3">
      <c r="A7716" s="2">
        <v>202410</v>
      </c>
      <c r="B7716" s="19">
        <f>DATE(表格1[[#This Row],[年]],表格1[[#This Row],[月]],1)</f>
        <v>45566</v>
      </c>
      <c r="C7716" s="2" t="str">
        <f>LEFT(表格1[[#This Row],[年月]],4)</f>
        <v>2024</v>
      </c>
      <c r="D7716" s="2" t="str">
        <f>RIGHT(表格1[[#This Row],[年月]],2)</f>
        <v>10</v>
      </c>
      <c r="E7716" s="5">
        <v>68000000</v>
      </c>
      <c r="F7716" s="2" t="str">
        <f>VLOOKUP(TEXT(表格1[[#This Row],[地區]],"00000000"),縣市代碼,2,0)</f>
        <v>桃園市</v>
      </c>
      <c r="G7716" s="2" t="s">
        <v>4</v>
      </c>
      <c r="H7716" s="13">
        <v>7949522</v>
      </c>
      <c r="I7716" s="14">
        <v>3559783388</v>
      </c>
      <c r="J7716" s="14">
        <f>表格1[[#This Row],[信用卡交易筆數]]/1000</f>
        <v>7949.5219999999999</v>
      </c>
      <c r="K7716" s="14">
        <f>表格1[[#This Row],[信用卡交易金額'[新臺幣']]]/1000</f>
        <v>3559783.3879999998</v>
      </c>
      <c r="L7716" s="14">
        <f>表格1[[#This Row],[信用卡交易金額'[新臺幣']]]/1000000</f>
        <v>3559.7833879999998</v>
      </c>
      <c r="M7716" s="14" t="str" cm="1">
        <f t="array" ref="M7716">_xlfn.TEXTJOIN("", TRUE, _xlfn.XLOOKUP(TRUE, VALUE(表格1[[#This Row],[年月]]) &lt;= VALUE($R$8:$R$12), $Q$8:$Q$12)) &amp; "年度"</f>
        <v>2025年度</v>
      </c>
    </row>
    <row r="7717" spans="1:13" x14ac:dyDescent="0.3">
      <c r="A7717" s="2">
        <v>202410</v>
      </c>
      <c r="B7717" s="19">
        <f>DATE(表格1[[#This Row],[年]],表格1[[#This Row],[月]],1)</f>
        <v>45566</v>
      </c>
      <c r="C7717" s="2" t="str">
        <f>LEFT(表格1[[#This Row],[年月]],4)</f>
        <v>2024</v>
      </c>
      <c r="D7717" s="2" t="str">
        <f>RIGHT(表格1[[#This Row],[年月]],2)</f>
        <v>10</v>
      </c>
      <c r="E7717" s="5">
        <v>68000000</v>
      </c>
      <c r="F7717" s="2" t="str">
        <f>VLOOKUP(TEXT(表格1[[#This Row],[地區]],"00000000"),縣市代碼,2,0)</f>
        <v>桃園市</v>
      </c>
      <c r="G7717" s="2" t="s">
        <v>5</v>
      </c>
      <c r="H7717" s="13">
        <v>443033</v>
      </c>
      <c r="I7717" s="14">
        <v>1206581285</v>
      </c>
      <c r="J7717" s="14">
        <f>表格1[[#This Row],[信用卡交易筆數]]/1000</f>
        <v>443.03300000000002</v>
      </c>
      <c r="K7717" s="14">
        <f>表格1[[#This Row],[信用卡交易金額'[新臺幣']]]/1000</f>
        <v>1206581.2849999999</v>
      </c>
      <c r="L7717" s="14">
        <f>表格1[[#This Row],[信用卡交易金額'[新臺幣']]]/1000000</f>
        <v>1206.581285</v>
      </c>
      <c r="M7717" s="14" t="str" cm="1">
        <f t="array" ref="M7717">_xlfn.TEXTJOIN("", TRUE, _xlfn.XLOOKUP(TRUE, VALUE(表格1[[#This Row],[年月]]) &lt;= VALUE($R$8:$R$12), $Q$8:$Q$12)) &amp; "年度"</f>
        <v>2025年度</v>
      </c>
    </row>
    <row r="7718" spans="1:13" x14ac:dyDescent="0.3">
      <c r="A7718" s="2">
        <v>202410</v>
      </c>
      <c r="B7718" s="19">
        <f>DATE(表格1[[#This Row],[年]],表格1[[#This Row],[月]],1)</f>
        <v>45566</v>
      </c>
      <c r="C7718" s="2" t="str">
        <f>LEFT(表格1[[#This Row],[年月]],4)</f>
        <v>2024</v>
      </c>
      <c r="D7718" s="2" t="str">
        <f>RIGHT(表格1[[#This Row],[年月]],2)</f>
        <v>10</v>
      </c>
      <c r="E7718" s="5">
        <v>68000000</v>
      </c>
      <c r="F7718" s="2" t="str">
        <f>VLOOKUP(TEXT(表格1[[#This Row],[地區]],"00000000"),縣市代碼,2,0)</f>
        <v>桃園市</v>
      </c>
      <c r="G7718" s="2" t="s">
        <v>6</v>
      </c>
      <c r="H7718" s="13">
        <v>634289</v>
      </c>
      <c r="I7718" s="14">
        <v>1973161350</v>
      </c>
      <c r="J7718" s="14">
        <f>表格1[[#This Row],[信用卡交易筆數]]/1000</f>
        <v>634.28899999999999</v>
      </c>
      <c r="K7718" s="14">
        <f>表格1[[#This Row],[信用卡交易金額'[新臺幣']]]/1000</f>
        <v>1973161.35</v>
      </c>
      <c r="L7718" s="14">
        <f>表格1[[#This Row],[信用卡交易金額'[新臺幣']]]/1000000</f>
        <v>1973.1613500000001</v>
      </c>
      <c r="M7718" s="14" t="str" cm="1">
        <f t="array" ref="M7718">_xlfn.TEXTJOIN("", TRUE, _xlfn.XLOOKUP(TRUE, VALUE(表格1[[#This Row],[年月]]) &lt;= VALUE($R$8:$R$12), $Q$8:$Q$12)) &amp; "年度"</f>
        <v>2025年度</v>
      </c>
    </row>
    <row r="7719" spans="1:13" x14ac:dyDescent="0.3">
      <c r="A7719" s="2">
        <v>202410</v>
      </c>
      <c r="B7719" s="19">
        <f>DATE(表格1[[#This Row],[年]],表格1[[#This Row],[月]],1)</f>
        <v>45566</v>
      </c>
      <c r="C7719" s="2" t="str">
        <f>LEFT(表格1[[#This Row],[年月]],4)</f>
        <v>2024</v>
      </c>
      <c r="D7719" s="2" t="str">
        <f>RIGHT(表格1[[#This Row],[年月]],2)</f>
        <v>10</v>
      </c>
      <c r="E7719" s="5">
        <v>68000000</v>
      </c>
      <c r="F7719" s="2" t="str">
        <f>VLOOKUP(TEXT(表格1[[#This Row],[地區]],"00000000"),縣市代碼,2,0)</f>
        <v>桃園市</v>
      </c>
      <c r="G7719" s="2" t="s">
        <v>7</v>
      </c>
      <c r="H7719" s="13">
        <v>3519755</v>
      </c>
      <c r="I7719" s="14">
        <v>3879544273</v>
      </c>
      <c r="J7719" s="14">
        <f>表格1[[#This Row],[信用卡交易筆數]]/1000</f>
        <v>3519.7550000000001</v>
      </c>
      <c r="K7719" s="14">
        <f>表格1[[#This Row],[信用卡交易金額'[新臺幣']]]/1000</f>
        <v>3879544.273</v>
      </c>
      <c r="L7719" s="14">
        <f>表格1[[#This Row],[信用卡交易金額'[新臺幣']]]/1000000</f>
        <v>3879.544273</v>
      </c>
      <c r="M7719" s="14" t="str" cm="1">
        <f t="array" ref="M7719">_xlfn.TEXTJOIN("", TRUE, _xlfn.XLOOKUP(TRUE, VALUE(表格1[[#This Row],[年月]]) &lt;= VALUE($R$8:$R$12), $Q$8:$Q$12)) &amp; "年度"</f>
        <v>2025年度</v>
      </c>
    </row>
    <row r="7720" spans="1:13" x14ac:dyDescent="0.3">
      <c r="A7720" s="2">
        <v>202410</v>
      </c>
      <c r="B7720" s="19">
        <f>DATE(表格1[[#This Row],[年]],表格1[[#This Row],[月]],1)</f>
        <v>45566</v>
      </c>
      <c r="C7720" s="2" t="str">
        <f>LEFT(表格1[[#This Row],[年月]],4)</f>
        <v>2024</v>
      </c>
      <c r="D7720" s="2" t="str">
        <f>RIGHT(表格1[[#This Row],[年月]],2)</f>
        <v>10</v>
      </c>
      <c r="E7720" s="5">
        <v>68000000</v>
      </c>
      <c r="F7720" s="2" t="str">
        <f>VLOOKUP(TEXT(表格1[[#This Row],[地區]],"00000000"),縣市代碼,2,0)</f>
        <v>桃園市</v>
      </c>
      <c r="G7720" s="2" t="s">
        <v>8</v>
      </c>
      <c r="H7720" s="13">
        <v>2740564</v>
      </c>
      <c r="I7720" s="14">
        <v>5853304429</v>
      </c>
      <c r="J7720" s="14">
        <f>表格1[[#This Row],[信用卡交易筆數]]/1000</f>
        <v>2740.5639999999999</v>
      </c>
      <c r="K7720" s="14">
        <f>表格1[[#This Row],[信用卡交易金額'[新臺幣']]]/1000</f>
        <v>5853304.4289999995</v>
      </c>
      <c r="L7720" s="14">
        <f>表格1[[#This Row],[信用卡交易金額'[新臺幣']]]/1000000</f>
        <v>5853.3044289999998</v>
      </c>
      <c r="M7720" s="14" t="str" cm="1">
        <f t="array" ref="M7720">_xlfn.TEXTJOIN("", TRUE, _xlfn.XLOOKUP(TRUE, VALUE(表格1[[#This Row],[年月]]) &lt;= VALUE($R$8:$R$12), $Q$8:$Q$12)) &amp; "年度"</f>
        <v>2025年度</v>
      </c>
    </row>
    <row r="7721" spans="1:13" x14ac:dyDescent="0.3">
      <c r="A7721" s="2">
        <v>202410</v>
      </c>
      <c r="B7721" s="19">
        <f>DATE(表格1[[#This Row],[年]],表格1[[#This Row],[月]],1)</f>
        <v>45566</v>
      </c>
      <c r="C7721" s="2" t="str">
        <f>LEFT(表格1[[#This Row],[年月]],4)</f>
        <v>2024</v>
      </c>
      <c r="D7721" s="2" t="str">
        <f>RIGHT(表格1[[#This Row],[年月]],2)</f>
        <v>10</v>
      </c>
      <c r="E7721" s="5">
        <v>68000000</v>
      </c>
      <c r="F7721" s="2" t="str">
        <f>VLOOKUP(TEXT(表格1[[#This Row],[地區]],"00000000"),縣市代碼,2,0)</f>
        <v>桃園市</v>
      </c>
      <c r="G7721" s="2" t="s">
        <v>9</v>
      </c>
      <c r="H7721" s="13">
        <v>6066137</v>
      </c>
      <c r="I7721" s="14">
        <v>8786267925</v>
      </c>
      <c r="J7721" s="14">
        <f>表格1[[#This Row],[信用卡交易筆數]]/1000</f>
        <v>6066.1369999999997</v>
      </c>
      <c r="K7721" s="14">
        <f>表格1[[#This Row],[信用卡交易金額'[新臺幣']]]/1000</f>
        <v>8786267.9250000007</v>
      </c>
      <c r="L7721" s="14">
        <f>表格1[[#This Row],[信用卡交易金額'[新臺幣']]]/1000000</f>
        <v>8786.2679250000001</v>
      </c>
      <c r="M7721" s="14" t="str" cm="1">
        <f t="array" ref="M7721">_xlfn.TEXTJOIN("", TRUE, _xlfn.XLOOKUP(TRUE, VALUE(表格1[[#This Row],[年月]]) &lt;= VALUE($R$8:$R$12), $Q$8:$Q$12)) &amp; "年度"</f>
        <v>2025年度</v>
      </c>
    </row>
    <row r="7722" spans="1:13" x14ac:dyDescent="0.3">
      <c r="A7722" s="2">
        <v>202410</v>
      </c>
      <c r="B7722" s="19">
        <f>DATE(表格1[[#This Row],[年]],表格1[[#This Row],[月]],1)</f>
        <v>45566</v>
      </c>
      <c r="C7722" s="2" t="str">
        <f>LEFT(表格1[[#This Row],[年月]],4)</f>
        <v>2024</v>
      </c>
      <c r="D7722" s="2" t="str">
        <f>RIGHT(表格1[[#This Row],[年月]],2)</f>
        <v>10</v>
      </c>
      <c r="E7722" s="5">
        <v>68000000</v>
      </c>
      <c r="F7722" s="2" t="str">
        <f>VLOOKUP(TEXT(表格1[[#This Row],[地區]],"00000000"),縣市代碼,2,0)</f>
        <v>桃園市</v>
      </c>
      <c r="G7722" s="2" t="s">
        <v>10</v>
      </c>
      <c r="H7722" s="13">
        <v>2960086</v>
      </c>
      <c r="I7722" s="14">
        <v>8480974539</v>
      </c>
      <c r="J7722" s="14">
        <f>表格1[[#This Row],[信用卡交易筆數]]/1000</f>
        <v>2960.0859999999998</v>
      </c>
      <c r="K7722" s="14">
        <f>表格1[[#This Row],[信用卡交易金額'[新臺幣']]]/1000</f>
        <v>8480974.5390000008</v>
      </c>
      <c r="L7722" s="14">
        <f>表格1[[#This Row],[信用卡交易金額'[新臺幣']]]/1000000</f>
        <v>8480.9745390000007</v>
      </c>
      <c r="M7722" s="14" t="str" cm="1">
        <f t="array" ref="M7722">_xlfn.TEXTJOIN("", TRUE, _xlfn.XLOOKUP(TRUE, VALUE(表格1[[#This Row],[年月]]) &lt;= VALUE($R$8:$R$12), $Q$8:$Q$12)) &amp; "年度"</f>
        <v>2025年度</v>
      </c>
    </row>
    <row r="7723" spans="1:13" x14ac:dyDescent="0.3">
      <c r="A7723" s="2">
        <v>202410</v>
      </c>
      <c r="B7723" s="19">
        <f>DATE(表格1[[#This Row],[年]],表格1[[#This Row],[月]],1)</f>
        <v>45566</v>
      </c>
      <c r="C7723" s="2" t="str">
        <f>LEFT(表格1[[#This Row],[年月]],4)</f>
        <v>2024</v>
      </c>
      <c r="D7723" s="2" t="str">
        <f>RIGHT(表格1[[#This Row],[年月]],2)</f>
        <v>10</v>
      </c>
      <c r="E7723" s="5">
        <v>10004000</v>
      </c>
      <c r="F7723" s="2" t="str">
        <f>VLOOKUP(TEXT(表格1[[#This Row],[地區]],"00000000"),縣市代碼,2,0)</f>
        <v>新竹縣</v>
      </c>
      <c r="G7723" s="2" t="s">
        <v>4</v>
      </c>
      <c r="H7723" s="13">
        <v>2326846</v>
      </c>
      <c r="I7723" s="14">
        <v>1096830607</v>
      </c>
      <c r="J7723" s="14">
        <f>表格1[[#This Row],[信用卡交易筆數]]/1000</f>
        <v>2326.846</v>
      </c>
      <c r="K7723" s="14">
        <f>表格1[[#This Row],[信用卡交易金額'[新臺幣']]]/1000</f>
        <v>1096830.6070000001</v>
      </c>
      <c r="L7723" s="14">
        <f>表格1[[#This Row],[信用卡交易金額'[新臺幣']]]/1000000</f>
        <v>1096.8306070000001</v>
      </c>
      <c r="M7723" s="14" t="str" cm="1">
        <f t="array" ref="M7723">_xlfn.TEXTJOIN("", TRUE, _xlfn.XLOOKUP(TRUE, VALUE(表格1[[#This Row],[年月]]) &lt;= VALUE($R$8:$R$12), $Q$8:$Q$12)) &amp; "年度"</f>
        <v>2025年度</v>
      </c>
    </row>
    <row r="7724" spans="1:13" x14ac:dyDescent="0.3">
      <c r="A7724" s="2">
        <v>202410</v>
      </c>
      <c r="B7724" s="19">
        <f>DATE(表格1[[#This Row],[年]],表格1[[#This Row],[月]],1)</f>
        <v>45566</v>
      </c>
      <c r="C7724" s="2" t="str">
        <f>LEFT(表格1[[#This Row],[年月]],4)</f>
        <v>2024</v>
      </c>
      <c r="D7724" s="2" t="str">
        <f>RIGHT(表格1[[#This Row],[年月]],2)</f>
        <v>10</v>
      </c>
      <c r="E7724" s="5">
        <v>10004000</v>
      </c>
      <c r="F7724" s="2" t="str">
        <f>VLOOKUP(TEXT(表格1[[#This Row],[地區]],"00000000"),縣市代碼,2,0)</f>
        <v>新竹縣</v>
      </c>
      <c r="G7724" s="2" t="s">
        <v>5</v>
      </c>
      <c r="H7724" s="13">
        <v>122511</v>
      </c>
      <c r="I7724" s="14">
        <v>386260191</v>
      </c>
      <c r="J7724" s="14">
        <f>表格1[[#This Row],[信用卡交易筆數]]/1000</f>
        <v>122.511</v>
      </c>
      <c r="K7724" s="14">
        <f>表格1[[#This Row],[信用卡交易金額'[新臺幣']]]/1000</f>
        <v>386260.19099999999</v>
      </c>
      <c r="L7724" s="14">
        <f>表格1[[#This Row],[信用卡交易金額'[新臺幣']]]/1000000</f>
        <v>386.26019100000002</v>
      </c>
      <c r="M7724" s="14" t="str" cm="1">
        <f t="array" ref="M7724">_xlfn.TEXTJOIN("", TRUE, _xlfn.XLOOKUP(TRUE, VALUE(表格1[[#This Row],[年月]]) &lt;= VALUE($R$8:$R$12), $Q$8:$Q$12)) &amp; "年度"</f>
        <v>2025年度</v>
      </c>
    </row>
    <row r="7725" spans="1:13" x14ac:dyDescent="0.3">
      <c r="A7725" s="2">
        <v>202410</v>
      </c>
      <c r="B7725" s="19">
        <f>DATE(表格1[[#This Row],[年]],表格1[[#This Row],[月]],1)</f>
        <v>45566</v>
      </c>
      <c r="C7725" s="2" t="str">
        <f>LEFT(表格1[[#This Row],[年月]],4)</f>
        <v>2024</v>
      </c>
      <c r="D7725" s="2" t="str">
        <f>RIGHT(表格1[[#This Row],[年月]],2)</f>
        <v>10</v>
      </c>
      <c r="E7725" s="5">
        <v>10004000</v>
      </c>
      <c r="F7725" s="2" t="str">
        <f>VLOOKUP(TEXT(表格1[[#This Row],[地區]],"00000000"),縣市代碼,2,0)</f>
        <v>新竹縣</v>
      </c>
      <c r="G7725" s="2" t="s">
        <v>6</v>
      </c>
      <c r="H7725" s="13">
        <v>177356</v>
      </c>
      <c r="I7725" s="14">
        <v>612154900</v>
      </c>
      <c r="J7725" s="14">
        <f>表格1[[#This Row],[信用卡交易筆數]]/1000</f>
        <v>177.35599999999999</v>
      </c>
      <c r="K7725" s="14">
        <f>表格1[[#This Row],[信用卡交易金額'[新臺幣']]]/1000</f>
        <v>612154.9</v>
      </c>
      <c r="L7725" s="14">
        <f>表格1[[#This Row],[信用卡交易金額'[新臺幣']]]/1000000</f>
        <v>612.1549</v>
      </c>
      <c r="M7725" s="14" t="str" cm="1">
        <f t="array" ref="M7725">_xlfn.TEXTJOIN("", TRUE, _xlfn.XLOOKUP(TRUE, VALUE(表格1[[#This Row],[年月]]) &lt;= VALUE($R$8:$R$12), $Q$8:$Q$12)) &amp; "年度"</f>
        <v>2025年度</v>
      </c>
    </row>
    <row r="7726" spans="1:13" x14ac:dyDescent="0.3">
      <c r="A7726" s="2">
        <v>202410</v>
      </c>
      <c r="B7726" s="19">
        <f>DATE(表格1[[#This Row],[年]],表格1[[#This Row],[月]],1)</f>
        <v>45566</v>
      </c>
      <c r="C7726" s="2" t="str">
        <f>LEFT(表格1[[#This Row],[年月]],4)</f>
        <v>2024</v>
      </c>
      <c r="D7726" s="2" t="str">
        <f>RIGHT(表格1[[#This Row],[年月]],2)</f>
        <v>10</v>
      </c>
      <c r="E7726" s="5">
        <v>10004000</v>
      </c>
      <c r="F7726" s="2" t="str">
        <f>VLOOKUP(TEXT(表格1[[#This Row],[地區]],"00000000"),縣市代碼,2,0)</f>
        <v>新竹縣</v>
      </c>
      <c r="G7726" s="2" t="s">
        <v>7</v>
      </c>
      <c r="H7726" s="13">
        <v>971836</v>
      </c>
      <c r="I7726" s="14">
        <v>1248818403</v>
      </c>
      <c r="J7726" s="14">
        <f>表格1[[#This Row],[信用卡交易筆數]]/1000</f>
        <v>971.83600000000001</v>
      </c>
      <c r="K7726" s="14">
        <f>表格1[[#This Row],[信用卡交易金額'[新臺幣']]]/1000</f>
        <v>1248818.4029999999</v>
      </c>
      <c r="L7726" s="14">
        <f>表格1[[#This Row],[信用卡交易金額'[新臺幣']]]/1000000</f>
        <v>1248.818403</v>
      </c>
      <c r="M7726" s="14" t="str" cm="1">
        <f t="array" ref="M7726">_xlfn.TEXTJOIN("", TRUE, _xlfn.XLOOKUP(TRUE, VALUE(表格1[[#This Row],[年月]]) &lt;= VALUE($R$8:$R$12), $Q$8:$Q$12)) &amp; "年度"</f>
        <v>2025年度</v>
      </c>
    </row>
    <row r="7727" spans="1:13" x14ac:dyDescent="0.3">
      <c r="A7727" s="2">
        <v>202410</v>
      </c>
      <c r="B7727" s="19">
        <f>DATE(表格1[[#This Row],[年]],表格1[[#This Row],[月]],1)</f>
        <v>45566</v>
      </c>
      <c r="C7727" s="2" t="str">
        <f>LEFT(表格1[[#This Row],[年月]],4)</f>
        <v>2024</v>
      </c>
      <c r="D7727" s="2" t="str">
        <f>RIGHT(表格1[[#This Row],[年月]],2)</f>
        <v>10</v>
      </c>
      <c r="E7727" s="5">
        <v>10004000</v>
      </c>
      <c r="F7727" s="2" t="str">
        <f>VLOOKUP(TEXT(表格1[[#This Row],[地區]],"00000000"),縣市代碼,2,0)</f>
        <v>新竹縣</v>
      </c>
      <c r="G7727" s="2" t="s">
        <v>8</v>
      </c>
      <c r="H7727" s="13">
        <v>761584</v>
      </c>
      <c r="I7727" s="14">
        <v>1829836462</v>
      </c>
      <c r="J7727" s="14">
        <f>表格1[[#This Row],[信用卡交易筆數]]/1000</f>
        <v>761.58399999999995</v>
      </c>
      <c r="K7727" s="14">
        <f>表格1[[#This Row],[信用卡交易金額'[新臺幣']]]/1000</f>
        <v>1829836.4620000001</v>
      </c>
      <c r="L7727" s="14">
        <f>表格1[[#This Row],[信用卡交易金額'[新臺幣']]]/1000000</f>
        <v>1829.836462</v>
      </c>
      <c r="M7727" s="14" t="str" cm="1">
        <f t="array" ref="M7727">_xlfn.TEXTJOIN("", TRUE, _xlfn.XLOOKUP(TRUE, VALUE(表格1[[#This Row],[年月]]) &lt;= VALUE($R$8:$R$12), $Q$8:$Q$12)) &amp; "年度"</f>
        <v>2025年度</v>
      </c>
    </row>
    <row r="7728" spans="1:13" x14ac:dyDescent="0.3">
      <c r="A7728" s="2">
        <v>202410</v>
      </c>
      <c r="B7728" s="19">
        <f>DATE(表格1[[#This Row],[年]],表格1[[#This Row],[月]],1)</f>
        <v>45566</v>
      </c>
      <c r="C7728" s="2" t="str">
        <f>LEFT(表格1[[#This Row],[年月]],4)</f>
        <v>2024</v>
      </c>
      <c r="D7728" s="2" t="str">
        <f>RIGHT(表格1[[#This Row],[年月]],2)</f>
        <v>10</v>
      </c>
      <c r="E7728" s="5">
        <v>10004000</v>
      </c>
      <c r="F7728" s="2" t="str">
        <f>VLOOKUP(TEXT(表格1[[#This Row],[地區]],"00000000"),縣市代碼,2,0)</f>
        <v>新竹縣</v>
      </c>
      <c r="G7728" s="2" t="s">
        <v>9</v>
      </c>
      <c r="H7728" s="13">
        <v>1695167</v>
      </c>
      <c r="I7728" s="14">
        <v>2316459899</v>
      </c>
      <c r="J7728" s="14">
        <f>表格1[[#This Row],[信用卡交易筆數]]/1000</f>
        <v>1695.1669999999999</v>
      </c>
      <c r="K7728" s="14">
        <f>表格1[[#This Row],[信用卡交易金額'[新臺幣']]]/1000</f>
        <v>2316459.8990000002</v>
      </c>
      <c r="L7728" s="14">
        <f>表格1[[#This Row],[信用卡交易金額'[新臺幣']]]/1000000</f>
        <v>2316.459899</v>
      </c>
      <c r="M7728" s="14" t="str" cm="1">
        <f t="array" ref="M7728">_xlfn.TEXTJOIN("", TRUE, _xlfn.XLOOKUP(TRUE, VALUE(表格1[[#This Row],[年月]]) &lt;= VALUE($R$8:$R$12), $Q$8:$Q$12)) &amp; "年度"</f>
        <v>2025年度</v>
      </c>
    </row>
    <row r="7729" spans="1:13" x14ac:dyDescent="0.3">
      <c r="A7729" s="2">
        <v>202410</v>
      </c>
      <c r="B7729" s="19">
        <f>DATE(表格1[[#This Row],[年]],表格1[[#This Row],[月]],1)</f>
        <v>45566</v>
      </c>
      <c r="C7729" s="2" t="str">
        <f>LEFT(表格1[[#This Row],[年月]],4)</f>
        <v>2024</v>
      </c>
      <c r="D7729" s="2" t="str">
        <f>RIGHT(表格1[[#This Row],[年月]],2)</f>
        <v>10</v>
      </c>
      <c r="E7729" s="5">
        <v>10004000</v>
      </c>
      <c r="F7729" s="2" t="str">
        <f>VLOOKUP(TEXT(表格1[[#This Row],[地區]],"00000000"),縣市代碼,2,0)</f>
        <v>新竹縣</v>
      </c>
      <c r="G7729" s="2" t="s">
        <v>10</v>
      </c>
      <c r="H7729" s="13">
        <v>851592</v>
      </c>
      <c r="I7729" s="14">
        <v>2350042985</v>
      </c>
      <c r="J7729" s="14">
        <f>表格1[[#This Row],[信用卡交易筆數]]/1000</f>
        <v>851.59199999999998</v>
      </c>
      <c r="K7729" s="14">
        <f>表格1[[#This Row],[信用卡交易金額'[新臺幣']]]/1000</f>
        <v>2350042.9849999999</v>
      </c>
      <c r="L7729" s="14">
        <f>表格1[[#This Row],[信用卡交易金額'[新臺幣']]]/1000000</f>
        <v>2350.042985</v>
      </c>
      <c r="M7729" s="14" t="str" cm="1">
        <f t="array" ref="M7729">_xlfn.TEXTJOIN("", TRUE, _xlfn.XLOOKUP(TRUE, VALUE(表格1[[#This Row],[年月]]) &lt;= VALUE($R$8:$R$12), $Q$8:$Q$12)) &amp; "年度"</f>
        <v>2025年度</v>
      </c>
    </row>
    <row r="7730" spans="1:13" x14ac:dyDescent="0.3">
      <c r="A7730" s="2">
        <v>202410</v>
      </c>
      <c r="B7730" s="19">
        <f>DATE(表格1[[#This Row],[年]],表格1[[#This Row],[月]],1)</f>
        <v>45566</v>
      </c>
      <c r="C7730" s="2" t="str">
        <f>LEFT(表格1[[#This Row],[年月]],4)</f>
        <v>2024</v>
      </c>
      <c r="D7730" s="2" t="str">
        <f>RIGHT(表格1[[#This Row],[年月]],2)</f>
        <v>10</v>
      </c>
      <c r="E7730" s="5">
        <v>10018000</v>
      </c>
      <c r="F7730" s="2" t="str">
        <f>VLOOKUP(TEXT(表格1[[#This Row],[地區]],"00000000"),縣市代碼,2,0)</f>
        <v>新竹市</v>
      </c>
      <c r="G7730" s="2" t="s">
        <v>4</v>
      </c>
      <c r="H7730" s="13">
        <v>2173612</v>
      </c>
      <c r="I7730" s="14">
        <v>1010355623</v>
      </c>
      <c r="J7730" s="14">
        <f>表格1[[#This Row],[信用卡交易筆數]]/1000</f>
        <v>2173.6120000000001</v>
      </c>
      <c r="K7730" s="14">
        <f>表格1[[#This Row],[信用卡交易金額'[新臺幣']]]/1000</f>
        <v>1010355.623</v>
      </c>
      <c r="L7730" s="14">
        <f>表格1[[#This Row],[信用卡交易金額'[新臺幣']]]/1000000</f>
        <v>1010.355623</v>
      </c>
      <c r="M7730" s="14" t="str" cm="1">
        <f t="array" ref="M7730">_xlfn.TEXTJOIN("", TRUE, _xlfn.XLOOKUP(TRUE, VALUE(表格1[[#This Row],[年月]]) &lt;= VALUE($R$8:$R$12), $Q$8:$Q$12)) &amp; "年度"</f>
        <v>2025年度</v>
      </c>
    </row>
    <row r="7731" spans="1:13" x14ac:dyDescent="0.3">
      <c r="A7731" s="2">
        <v>202410</v>
      </c>
      <c r="B7731" s="19">
        <f>DATE(表格1[[#This Row],[年]],表格1[[#This Row],[月]],1)</f>
        <v>45566</v>
      </c>
      <c r="C7731" s="2" t="str">
        <f>LEFT(表格1[[#This Row],[年月]],4)</f>
        <v>2024</v>
      </c>
      <c r="D7731" s="2" t="str">
        <f>RIGHT(表格1[[#This Row],[年月]],2)</f>
        <v>10</v>
      </c>
      <c r="E7731" s="5">
        <v>10018000</v>
      </c>
      <c r="F7731" s="2" t="str">
        <f>VLOOKUP(TEXT(表格1[[#This Row],[地區]],"00000000"),縣市代碼,2,0)</f>
        <v>新竹市</v>
      </c>
      <c r="G7731" s="2" t="s">
        <v>5</v>
      </c>
      <c r="H7731" s="13">
        <v>106733</v>
      </c>
      <c r="I7731" s="14">
        <v>349549543</v>
      </c>
      <c r="J7731" s="14">
        <f>表格1[[#This Row],[信用卡交易筆數]]/1000</f>
        <v>106.733</v>
      </c>
      <c r="K7731" s="14">
        <f>表格1[[#This Row],[信用卡交易金額'[新臺幣']]]/1000</f>
        <v>349549.54300000001</v>
      </c>
      <c r="L7731" s="14">
        <f>表格1[[#This Row],[信用卡交易金額'[新臺幣']]]/1000000</f>
        <v>349.54954300000003</v>
      </c>
      <c r="M7731" s="14" t="str" cm="1">
        <f t="array" ref="M7731">_xlfn.TEXTJOIN("", TRUE, _xlfn.XLOOKUP(TRUE, VALUE(表格1[[#This Row],[年月]]) &lt;= VALUE($R$8:$R$12), $Q$8:$Q$12)) &amp; "年度"</f>
        <v>2025年度</v>
      </c>
    </row>
    <row r="7732" spans="1:13" x14ac:dyDescent="0.3">
      <c r="A7732" s="2">
        <v>202410</v>
      </c>
      <c r="B7732" s="19">
        <f>DATE(表格1[[#This Row],[年]],表格1[[#This Row],[月]],1)</f>
        <v>45566</v>
      </c>
      <c r="C7732" s="2" t="str">
        <f>LEFT(表格1[[#This Row],[年月]],4)</f>
        <v>2024</v>
      </c>
      <c r="D7732" s="2" t="str">
        <f>RIGHT(表格1[[#This Row],[年月]],2)</f>
        <v>10</v>
      </c>
      <c r="E7732" s="5">
        <v>10018000</v>
      </c>
      <c r="F7732" s="2" t="str">
        <f>VLOOKUP(TEXT(表格1[[#This Row],[地區]],"00000000"),縣市代碼,2,0)</f>
        <v>新竹市</v>
      </c>
      <c r="G7732" s="2" t="s">
        <v>6</v>
      </c>
      <c r="H7732" s="13">
        <v>164977</v>
      </c>
      <c r="I7732" s="14">
        <v>573702045</v>
      </c>
      <c r="J7732" s="14">
        <f>表格1[[#This Row],[信用卡交易筆數]]/1000</f>
        <v>164.977</v>
      </c>
      <c r="K7732" s="14">
        <f>表格1[[#This Row],[信用卡交易金額'[新臺幣']]]/1000</f>
        <v>573702.04500000004</v>
      </c>
      <c r="L7732" s="14">
        <f>表格1[[#This Row],[信用卡交易金額'[新臺幣']]]/1000000</f>
        <v>573.702045</v>
      </c>
      <c r="M7732" s="14" t="str" cm="1">
        <f t="array" ref="M7732">_xlfn.TEXTJOIN("", TRUE, _xlfn.XLOOKUP(TRUE, VALUE(表格1[[#This Row],[年月]]) &lt;= VALUE($R$8:$R$12), $Q$8:$Q$12)) &amp; "年度"</f>
        <v>2025年度</v>
      </c>
    </row>
    <row r="7733" spans="1:13" x14ac:dyDescent="0.3">
      <c r="A7733" s="2">
        <v>202410</v>
      </c>
      <c r="B7733" s="19">
        <f>DATE(表格1[[#This Row],[年]],表格1[[#This Row],[月]],1)</f>
        <v>45566</v>
      </c>
      <c r="C7733" s="2" t="str">
        <f>LEFT(表格1[[#This Row],[年月]],4)</f>
        <v>2024</v>
      </c>
      <c r="D7733" s="2" t="str">
        <f>RIGHT(表格1[[#This Row],[年月]],2)</f>
        <v>10</v>
      </c>
      <c r="E7733" s="5">
        <v>10018000</v>
      </c>
      <c r="F7733" s="2" t="str">
        <f>VLOOKUP(TEXT(表格1[[#This Row],[地區]],"00000000"),縣市代碼,2,0)</f>
        <v>新竹市</v>
      </c>
      <c r="G7733" s="2" t="s">
        <v>7</v>
      </c>
      <c r="H7733" s="13">
        <v>825444</v>
      </c>
      <c r="I7733" s="14">
        <v>961529864</v>
      </c>
      <c r="J7733" s="14">
        <f>表格1[[#This Row],[信用卡交易筆數]]/1000</f>
        <v>825.44399999999996</v>
      </c>
      <c r="K7733" s="14">
        <f>表格1[[#This Row],[信用卡交易金額'[新臺幣']]]/1000</f>
        <v>961529.86399999994</v>
      </c>
      <c r="L7733" s="14">
        <f>表格1[[#This Row],[信用卡交易金額'[新臺幣']]]/1000000</f>
        <v>961.52986399999998</v>
      </c>
      <c r="M7733" s="14" t="str" cm="1">
        <f t="array" ref="M7733">_xlfn.TEXTJOIN("", TRUE, _xlfn.XLOOKUP(TRUE, VALUE(表格1[[#This Row],[年月]]) &lt;= VALUE($R$8:$R$12), $Q$8:$Q$12)) &amp; "年度"</f>
        <v>2025年度</v>
      </c>
    </row>
    <row r="7734" spans="1:13" x14ac:dyDescent="0.3">
      <c r="A7734" s="2">
        <v>202410</v>
      </c>
      <c r="B7734" s="19">
        <f>DATE(表格1[[#This Row],[年]],表格1[[#This Row],[月]],1)</f>
        <v>45566</v>
      </c>
      <c r="C7734" s="2" t="str">
        <f>LEFT(表格1[[#This Row],[年月]],4)</f>
        <v>2024</v>
      </c>
      <c r="D7734" s="2" t="str">
        <f>RIGHT(表格1[[#This Row],[年月]],2)</f>
        <v>10</v>
      </c>
      <c r="E7734" s="5">
        <v>10018000</v>
      </c>
      <c r="F7734" s="2" t="str">
        <f>VLOOKUP(TEXT(表格1[[#This Row],[地區]],"00000000"),縣市代碼,2,0)</f>
        <v>新竹市</v>
      </c>
      <c r="G7734" s="2" t="s">
        <v>8</v>
      </c>
      <c r="H7734" s="13">
        <v>700309</v>
      </c>
      <c r="I7734" s="14">
        <v>1758540295</v>
      </c>
      <c r="J7734" s="14">
        <f>表格1[[#This Row],[信用卡交易筆數]]/1000</f>
        <v>700.30899999999997</v>
      </c>
      <c r="K7734" s="14">
        <f>表格1[[#This Row],[信用卡交易金額'[新臺幣']]]/1000</f>
        <v>1758540.2949999999</v>
      </c>
      <c r="L7734" s="14">
        <f>表格1[[#This Row],[信用卡交易金額'[新臺幣']]]/1000000</f>
        <v>1758.540295</v>
      </c>
      <c r="M7734" s="14" t="str" cm="1">
        <f t="array" ref="M7734">_xlfn.TEXTJOIN("", TRUE, _xlfn.XLOOKUP(TRUE, VALUE(表格1[[#This Row],[年月]]) &lt;= VALUE($R$8:$R$12), $Q$8:$Q$12)) &amp; "年度"</f>
        <v>2025年度</v>
      </c>
    </row>
    <row r="7735" spans="1:13" x14ac:dyDescent="0.3">
      <c r="A7735" s="2">
        <v>202410</v>
      </c>
      <c r="B7735" s="19">
        <f>DATE(表格1[[#This Row],[年]],表格1[[#This Row],[月]],1)</f>
        <v>45566</v>
      </c>
      <c r="C7735" s="2" t="str">
        <f>LEFT(表格1[[#This Row],[年月]],4)</f>
        <v>2024</v>
      </c>
      <c r="D7735" s="2" t="str">
        <f>RIGHT(表格1[[#This Row],[年月]],2)</f>
        <v>10</v>
      </c>
      <c r="E7735" s="5">
        <v>10018000</v>
      </c>
      <c r="F7735" s="2" t="str">
        <f>VLOOKUP(TEXT(表格1[[#This Row],[地區]],"00000000"),縣市代碼,2,0)</f>
        <v>新竹市</v>
      </c>
      <c r="G7735" s="2" t="s">
        <v>9</v>
      </c>
      <c r="H7735" s="13">
        <v>1605754</v>
      </c>
      <c r="I7735" s="14">
        <v>2340099005</v>
      </c>
      <c r="J7735" s="14">
        <f>表格1[[#This Row],[信用卡交易筆數]]/1000</f>
        <v>1605.7539999999999</v>
      </c>
      <c r="K7735" s="14">
        <f>表格1[[#This Row],[信用卡交易金額'[新臺幣']]]/1000</f>
        <v>2340099.0049999999</v>
      </c>
      <c r="L7735" s="14">
        <f>表格1[[#This Row],[信用卡交易金額'[新臺幣']]]/1000000</f>
        <v>2340.099005</v>
      </c>
      <c r="M7735" s="14" t="str" cm="1">
        <f t="array" ref="M7735">_xlfn.TEXTJOIN("", TRUE, _xlfn.XLOOKUP(TRUE, VALUE(表格1[[#This Row],[年月]]) &lt;= VALUE($R$8:$R$12), $Q$8:$Q$12)) &amp; "年度"</f>
        <v>2025年度</v>
      </c>
    </row>
    <row r="7736" spans="1:13" x14ac:dyDescent="0.3">
      <c r="A7736" s="2">
        <v>202410</v>
      </c>
      <c r="B7736" s="19">
        <f>DATE(表格1[[#This Row],[年]],表格1[[#This Row],[月]],1)</f>
        <v>45566</v>
      </c>
      <c r="C7736" s="2" t="str">
        <f>LEFT(表格1[[#This Row],[年月]],4)</f>
        <v>2024</v>
      </c>
      <c r="D7736" s="2" t="str">
        <f>RIGHT(表格1[[#This Row],[年月]],2)</f>
        <v>10</v>
      </c>
      <c r="E7736" s="5">
        <v>10018000</v>
      </c>
      <c r="F7736" s="2" t="str">
        <f>VLOOKUP(TEXT(表格1[[#This Row],[地區]],"00000000"),縣市代碼,2,0)</f>
        <v>新竹市</v>
      </c>
      <c r="G7736" s="2" t="s">
        <v>10</v>
      </c>
      <c r="H7736" s="13">
        <v>764120</v>
      </c>
      <c r="I7736" s="14">
        <v>2184600039</v>
      </c>
      <c r="J7736" s="14">
        <f>表格1[[#This Row],[信用卡交易筆數]]/1000</f>
        <v>764.12</v>
      </c>
      <c r="K7736" s="14">
        <f>表格1[[#This Row],[信用卡交易金額'[新臺幣']]]/1000</f>
        <v>2184600.0389999999</v>
      </c>
      <c r="L7736" s="14">
        <f>表格1[[#This Row],[信用卡交易金額'[新臺幣']]]/1000000</f>
        <v>2184.6000389999999</v>
      </c>
      <c r="M7736" s="14" t="str" cm="1">
        <f t="array" ref="M7736">_xlfn.TEXTJOIN("", TRUE, _xlfn.XLOOKUP(TRUE, VALUE(表格1[[#This Row],[年月]]) &lt;= VALUE($R$8:$R$12), $Q$8:$Q$12)) &amp; "年度"</f>
        <v>2025年度</v>
      </c>
    </row>
    <row r="7737" spans="1:13" x14ac:dyDescent="0.3">
      <c r="A7737" s="2">
        <v>202410</v>
      </c>
      <c r="B7737" s="19">
        <f>DATE(表格1[[#This Row],[年]],表格1[[#This Row],[月]],1)</f>
        <v>45566</v>
      </c>
      <c r="C7737" s="2" t="str">
        <f>LEFT(表格1[[#This Row],[年月]],4)</f>
        <v>2024</v>
      </c>
      <c r="D7737" s="2" t="str">
        <f>RIGHT(表格1[[#This Row],[年月]],2)</f>
        <v>10</v>
      </c>
      <c r="E7737" s="5">
        <v>10005000</v>
      </c>
      <c r="F7737" s="2" t="str">
        <f>VLOOKUP(TEXT(表格1[[#This Row],[地區]],"00000000"),縣市代碼,2,0)</f>
        <v>苗栗縣</v>
      </c>
      <c r="G7737" s="2" t="s">
        <v>4</v>
      </c>
      <c r="H7737" s="13">
        <v>1162916</v>
      </c>
      <c r="I7737" s="14">
        <v>496992760</v>
      </c>
      <c r="J7737" s="14">
        <f>表格1[[#This Row],[信用卡交易筆數]]/1000</f>
        <v>1162.9159999999999</v>
      </c>
      <c r="K7737" s="14">
        <f>表格1[[#This Row],[信用卡交易金額'[新臺幣']]]/1000</f>
        <v>496992.76</v>
      </c>
      <c r="L7737" s="14">
        <f>表格1[[#This Row],[信用卡交易金額'[新臺幣']]]/1000000</f>
        <v>496.99275999999998</v>
      </c>
      <c r="M7737" s="14" t="str" cm="1">
        <f t="array" ref="M7737">_xlfn.TEXTJOIN("", TRUE, _xlfn.XLOOKUP(TRUE, VALUE(表格1[[#This Row],[年月]]) &lt;= VALUE($R$8:$R$12), $Q$8:$Q$12)) &amp; "年度"</f>
        <v>2025年度</v>
      </c>
    </row>
    <row r="7738" spans="1:13" x14ac:dyDescent="0.3">
      <c r="A7738" s="2">
        <v>202410</v>
      </c>
      <c r="B7738" s="19">
        <f>DATE(表格1[[#This Row],[年]],表格1[[#This Row],[月]],1)</f>
        <v>45566</v>
      </c>
      <c r="C7738" s="2" t="str">
        <f>LEFT(表格1[[#This Row],[年月]],4)</f>
        <v>2024</v>
      </c>
      <c r="D7738" s="2" t="str">
        <f>RIGHT(表格1[[#This Row],[年月]],2)</f>
        <v>10</v>
      </c>
      <c r="E7738" s="5">
        <v>10005000</v>
      </c>
      <c r="F7738" s="2" t="str">
        <f>VLOOKUP(TEXT(表格1[[#This Row],[地區]],"00000000"),縣市代碼,2,0)</f>
        <v>苗栗縣</v>
      </c>
      <c r="G7738" s="2" t="s">
        <v>5</v>
      </c>
      <c r="H7738" s="13">
        <v>75214</v>
      </c>
      <c r="I7738" s="14">
        <v>191571471</v>
      </c>
      <c r="J7738" s="14">
        <f>表格1[[#This Row],[信用卡交易筆數]]/1000</f>
        <v>75.213999999999999</v>
      </c>
      <c r="K7738" s="14">
        <f>表格1[[#This Row],[信用卡交易金額'[新臺幣']]]/1000</f>
        <v>191571.47099999999</v>
      </c>
      <c r="L7738" s="14">
        <f>表格1[[#This Row],[信用卡交易金額'[新臺幣']]]/1000000</f>
        <v>191.571471</v>
      </c>
      <c r="M7738" s="14" t="str" cm="1">
        <f t="array" ref="M7738">_xlfn.TEXTJOIN("", TRUE, _xlfn.XLOOKUP(TRUE, VALUE(表格1[[#This Row],[年月]]) &lt;= VALUE($R$8:$R$12), $Q$8:$Q$12)) &amp; "年度"</f>
        <v>2025年度</v>
      </c>
    </row>
    <row r="7739" spans="1:13" x14ac:dyDescent="0.3">
      <c r="A7739" s="2">
        <v>202410</v>
      </c>
      <c r="B7739" s="19">
        <f>DATE(表格1[[#This Row],[年]],表格1[[#This Row],[月]],1)</f>
        <v>45566</v>
      </c>
      <c r="C7739" s="2" t="str">
        <f>LEFT(表格1[[#This Row],[年月]],4)</f>
        <v>2024</v>
      </c>
      <c r="D7739" s="2" t="str">
        <f>RIGHT(表格1[[#This Row],[年月]],2)</f>
        <v>10</v>
      </c>
      <c r="E7739" s="5">
        <v>10005000</v>
      </c>
      <c r="F7739" s="2" t="str">
        <f>VLOOKUP(TEXT(表格1[[#This Row],[地區]],"00000000"),縣市代碼,2,0)</f>
        <v>苗栗縣</v>
      </c>
      <c r="G7739" s="2" t="s">
        <v>6</v>
      </c>
      <c r="H7739" s="13">
        <v>101261</v>
      </c>
      <c r="I7739" s="14">
        <v>292929913</v>
      </c>
      <c r="J7739" s="14">
        <f>表格1[[#This Row],[信用卡交易筆數]]/1000</f>
        <v>101.261</v>
      </c>
      <c r="K7739" s="14">
        <f>表格1[[#This Row],[信用卡交易金額'[新臺幣']]]/1000</f>
        <v>292929.913</v>
      </c>
      <c r="L7739" s="14">
        <f>表格1[[#This Row],[信用卡交易金額'[新臺幣']]]/1000000</f>
        <v>292.929913</v>
      </c>
      <c r="M7739" s="14" t="str" cm="1">
        <f t="array" ref="M7739">_xlfn.TEXTJOIN("", TRUE, _xlfn.XLOOKUP(TRUE, VALUE(表格1[[#This Row],[年月]]) &lt;= VALUE($R$8:$R$12), $Q$8:$Q$12)) &amp; "年度"</f>
        <v>2025年度</v>
      </c>
    </row>
    <row r="7740" spans="1:13" x14ac:dyDescent="0.3">
      <c r="A7740" s="2">
        <v>202410</v>
      </c>
      <c r="B7740" s="19">
        <f>DATE(表格1[[#This Row],[年]],表格1[[#This Row],[月]],1)</f>
        <v>45566</v>
      </c>
      <c r="C7740" s="2" t="str">
        <f>LEFT(表格1[[#This Row],[年月]],4)</f>
        <v>2024</v>
      </c>
      <c r="D7740" s="2" t="str">
        <f>RIGHT(表格1[[#This Row],[年月]],2)</f>
        <v>10</v>
      </c>
      <c r="E7740" s="5">
        <v>10005000</v>
      </c>
      <c r="F7740" s="2" t="str">
        <f>VLOOKUP(TEXT(表格1[[#This Row],[地區]],"00000000"),縣市代碼,2,0)</f>
        <v>苗栗縣</v>
      </c>
      <c r="G7740" s="2" t="s">
        <v>7</v>
      </c>
      <c r="H7740" s="13">
        <v>635911</v>
      </c>
      <c r="I7740" s="14">
        <v>670913149</v>
      </c>
      <c r="J7740" s="14">
        <f>表格1[[#This Row],[信用卡交易筆數]]/1000</f>
        <v>635.91099999999994</v>
      </c>
      <c r="K7740" s="14">
        <f>表格1[[#This Row],[信用卡交易金額'[新臺幣']]]/1000</f>
        <v>670913.14899999998</v>
      </c>
      <c r="L7740" s="14">
        <f>表格1[[#This Row],[信用卡交易金額'[新臺幣']]]/1000000</f>
        <v>670.91314899999998</v>
      </c>
      <c r="M7740" s="14" t="str" cm="1">
        <f t="array" ref="M7740">_xlfn.TEXTJOIN("", TRUE, _xlfn.XLOOKUP(TRUE, VALUE(表格1[[#This Row],[年月]]) &lt;= VALUE($R$8:$R$12), $Q$8:$Q$12)) &amp; "年度"</f>
        <v>2025年度</v>
      </c>
    </row>
    <row r="7741" spans="1:13" x14ac:dyDescent="0.3">
      <c r="A7741" s="2">
        <v>202410</v>
      </c>
      <c r="B7741" s="19">
        <f>DATE(表格1[[#This Row],[年]],表格1[[#This Row],[月]],1)</f>
        <v>45566</v>
      </c>
      <c r="C7741" s="2" t="str">
        <f>LEFT(表格1[[#This Row],[年月]],4)</f>
        <v>2024</v>
      </c>
      <c r="D7741" s="2" t="str">
        <f>RIGHT(表格1[[#This Row],[年月]],2)</f>
        <v>10</v>
      </c>
      <c r="E7741" s="5">
        <v>10005000</v>
      </c>
      <c r="F7741" s="2" t="str">
        <f>VLOOKUP(TEXT(表格1[[#This Row],[地區]],"00000000"),縣市代碼,2,0)</f>
        <v>苗栗縣</v>
      </c>
      <c r="G7741" s="2" t="s">
        <v>8</v>
      </c>
      <c r="H7741" s="13">
        <v>439900</v>
      </c>
      <c r="I7741" s="14">
        <v>837951517</v>
      </c>
      <c r="J7741" s="14">
        <f>表格1[[#This Row],[信用卡交易筆數]]/1000</f>
        <v>439.9</v>
      </c>
      <c r="K7741" s="14">
        <f>表格1[[#This Row],[信用卡交易金額'[新臺幣']]]/1000</f>
        <v>837951.51699999999</v>
      </c>
      <c r="L7741" s="14">
        <f>表格1[[#This Row],[信用卡交易金額'[新臺幣']]]/1000000</f>
        <v>837.95151699999997</v>
      </c>
      <c r="M7741" s="14" t="str" cm="1">
        <f t="array" ref="M7741">_xlfn.TEXTJOIN("", TRUE, _xlfn.XLOOKUP(TRUE, VALUE(表格1[[#This Row],[年月]]) &lt;= VALUE($R$8:$R$12), $Q$8:$Q$12)) &amp; "年度"</f>
        <v>2025年度</v>
      </c>
    </row>
    <row r="7742" spans="1:13" x14ac:dyDescent="0.3">
      <c r="A7742" s="2">
        <v>202410</v>
      </c>
      <c r="B7742" s="19">
        <f>DATE(表格1[[#This Row],[年]],表格1[[#This Row],[月]],1)</f>
        <v>45566</v>
      </c>
      <c r="C7742" s="2" t="str">
        <f>LEFT(表格1[[#This Row],[年月]],4)</f>
        <v>2024</v>
      </c>
      <c r="D7742" s="2" t="str">
        <f>RIGHT(表格1[[#This Row],[年月]],2)</f>
        <v>10</v>
      </c>
      <c r="E7742" s="5">
        <v>10005000</v>
      </c>
      <c r="F7742" s="2" t="str">
        <f>VLOOKUP(TEXT(表格1[[#This Row],[地區]],"00000000"),縣市代碼,2,0)</f>
        <v>苗栗縣</v>
      </c>
      <c r="G7742" s="2" t="s">
        <v>9</v>
      </c>
      <c r="H7742" s="13">
        <v>914827</v>
      </c>
      <c r="I7742" s="14">
        <v>1173414389</v>
      </c>
      <c r="J7742" s="14">
        <f>表格1[[#This Row],[信用卡交易筆數]]/1000</f>
        <v>914.827</v>
      </c>
      <c r="K7742" s="14">
        <f>表格1[[#This Row],[信用卡交易金額'[新臺幣']]]/1000</f>
        <v>1173414.389</v>
      </c>
      <c r="L7742" s="14">
        <f>表格1[[#This Row],[信用卡交易金額'[新臺幣']]]/1000000</f>
        <v>1173.414389</v>
      </c>
      <c r="M7742" s="14" t="str" cm="1">
        <f t="array" ref="M7742">_xlfn.TEXTJOIN("", TRUE, _xlfn.XLOOKUP(TRUE, VALUE(表格1[[#This Row],[年月]]) &lt;= VALUE($R$8:$R$12), $Q$8:$Q$12)) &amp; "年度"</f>
        <v>2025年度</v>
      </c>
    </row>
    <row r="7743" spans="1:13" x14ac:dyDescent="0.3">
      <c r="A7743" s="2">
        <v>202410</v>
      </c>
      <c r="B7743" s="19">
        <f>DATE(表格1[[#This Row],[年]],表格1[[#This Row],[月]],1)</f>
        <v>45566</v>
      </c>
      <c r="C7743" s="2" t="str">
        <f>LEFT(表格1[[#This Row],[年月]],4)</f>
        <v>2024</v>
      </c>
      <c r="D7743" s="2" t="str">
        <f>RIGHT(表格1[[#This Row],[年月]],2)</f>
        <v>10</v>
      </c>
      <c r="E7743" s="5">
        <v>10005000</v>
      </c>
      <c r="F7743" s="2" t="str">
        <f>VLOOKUP(TEXT(表格1[[#This Row],[地區]],"00000000"),縣市代碼,2,0)</f>
        <v>苗栗縣</v>
      </c>
      <c r="G7743" s="2" t="s">
        <v>10</v>
      </c>
      <c r="H7743" s="13">
        <v>502675</v>
      </c>
      <c r="I7743" s="14">
        <v>1274804246</v>
      </c>
      <c r="J7743" s="14">
        <f>表格1[[#This Row],[信用卡交易筆數]]/1000</f>
        <v>502.67500000000001</v>
      </c>
      <c r="K7743" s="14">
        <f>表格1[[#This Row],[信用卡交易金額'[新臺幣']]]/1000</f>
        <v>1274804.246</v>
      </c>
      <c r="L7743" s="14">
        <f>表格1[[#This Row],[信用卡交易金額'[新臺幣']]]/1000000</f>
        <v>1274.8042459999999</v>
      </c>
      <c r="M7743" s="14" t="str" cm="1">
        <f t="array" ref="M7743">_xlfn.TEXTJOIN("", TRUE, _xlfn.XLOOKUP(TRUE, VALUE(表格1[[#This Row],[年月]]) &lt;= VALUE($R$8:$R$12), $Q$8:$Q$12)) &amp; "年度"</f>
        <v>2025年度</v>
      </c>
    </row>
    <row r="7744" spans="1:13" x14ac:dyDescent="0.3">
      <c r="A7744" s="2">
        <v>202410</v>
      </c>
      <c r="B7744" s="19">
        <f>DATE(表格1[[#This Row],[年]],表格1[[#This Row],[月]],1)</f>
        <v>45566</v>
      </c>
      <c r="C7744" s="2" t="str">
        <f>LEFT(表格1[[#This Row],[年月]],4)</f>
        <v>2024</v>
      </c>
      <c r="D7744" s="2" t="str">
        <f>RIGHT(表格1[[#This Row],[年月]],2)</f>
        <v>10</v>
      </c>
      <c r="E7744" s="5">
        <v>66000000</v>
      </c>
      <c r="F7744" s="2" t="str">
        <f>VLOOKUP(TEXT(表格1[[#This Row],[地區]],"00000000"),縣市代碼,2,0)</f>
        <v>臺中市</v>
      </c>
      <c r="G7744" s="2" t="s">
        <v>4</v>
      </c>
      <c r="H7744" s="13">
        <v>10258731</v>
      </c>
      <c r="I7744" s="14">
        <v>4994944307</v>
      </c>
      <c r="J7744" s="14">
        <f>表格1[[#This Row],[信用卡交易筆數]]/1000</f>
        <v>10258.731</v>
      </c>
      <c r="K7744" s="14">
        <f>表格1[[#This Row],[信用卡交易金額'[新臺幣']]]/1000</f>
        <v>4994944.307</v>
      </c>
      <c r="L7744" s="14">
        <f>表格1[[#This Row],[信用卡交易金額'[新臺幣']]]/1000000</f>
        <v>4994.9443069999998</v>
      </c>
      <c r="M7744" s="14" t="str" cm="1">
        <f t="array" ref="M7744">_xlfn.TEXTJOIN("", TRUE, _xlfn.XLOOKUP(TRUE, VALUE(表格1[[#This Row],[年月]]) &lt;= VALUE($R$8:$R$12), $Q$8:$Q$12)) &amp; "年度"</f>
        <v>2025年度</v>
      </c>
    </row>
    <row r="7745" spans="1:13" x14ac:dyDescent="0.3">
      <c r="A7745" s="2">
        <v>202410</v>
      </c>
      <c r="B7745" s="19">
        <f>DATE(表格1[[#This Row],[年]],表格1[[#This Row],[月]],1)</f>
        <v>45566</v>
      </c>
      <c r="C7745" s="2" t="str">
        <f>LEFT(表格1[[#This Row],[年月]],4)</f>
        <v>2024</v>
      </c>
      <c r="D7745" s="2" t="str">
        <f>RIGHT(表格1[[#This Row],[年月]],2)</f>
        <v>10</v>
      </c>
      <c r="E7745" s="5">
        <v>66000000</v>
      </c>
      <c r="F7745" s="2" t="str">
        <f>VLOOKUP(TEXT(表格1[[#This Row],[地區]],"00000000"),縣市代碼,2,0)</f>
        <v>臺中市</v>
      </c>
      <c r="G7745" s="2" t="s">
        <v>5</v>
      </c>
      <c r="H7745" s="13">
        <v>603014</v>
      </c>
      <c r="I7745" s="14">
        <v>1764045081</v>
      </c>
      <c r="J7745" s="14">
        <f>表格1[[#This Row],[信用卡交易筆數]]/1000</f>
        <v>603.01400000000001</v>
      </c>
      <c r="K7745" s="14">
        <f>表格1[[#This Row],[信用卡交易金額'[新臺幣']]]/1000</f>
        <v>1764045.081</v>
      </c>
      <c r="L7745" s="14">
        <f>表格1[[#This Row],[信用卡交易金額'[新臺幣']]]/1000000</f>
        <v>1764.045081</v>
      </c>
      <c r="M7745" s="14" t="str" cm="1">
        <f t="array" ref="M7745">_xlfn.TEXTJOIN("", TRUE, _xlfn.XLOOKUP(TRUE, VALUE(表格1[[#This Row],[年月]]) &lt;= VALUE($R$8:$R$12), $Q$8:$Q$12)) &amp; "年度"</f>
        <v>2025年度</v>
      </c>
    </row>
    <row r="7746" spans="1:13" x14ac:dyDescent="0.3">
      <c r="A7746" s="2">
        <v>202410</v>
      </c>
      <c r="B7746" s="19">
        <f>DATE(表格1[[#This Row],[年]],表格1[[#This Row],[月]],1)</f>
        <v>45566</v>
      </c>
      <c r="C7746" s="2" t="str">
        <f>LEFT(表格1[[#This Row],[年月]],4)</f>
        <v>2024</v>
      </c>
      <c r="D7746" s="2" t="str">
        <f>RIGHT(表格1[[#This Row],[年月]],2)</f>
        <v>10</v>
      </c>
      <c r="E7746" s="5">
        <v>66000000</v>
      </c>
      <c r="F7746" s="2" t="str">
        <f>VLOOKUP(TEXT(表格1[[#This Row],[地區]],"00000000"),縣市代碼,2,0)</f>
        <v>臺中市</v>
      </c>
      <c r="G7746" s="2" t="s">
        <v>6</v>
      </c>
      <c r="H7746" s="13">
        <v>835643</v>
      </c>
      <c r="I7746" s="14">
        <v>2700061129</v>
      </c>
      <c r="J7746" s="14">
        <f>表格1[[#This Row],[信用卡交易筆數]]/1000</f>
        <v>835.64300000000003</v>
      </c>
      <c r="K7746" s="14">
        <f>表格1[[#This Row],[信用卡交易金額'[新臺幣']]]/1000</f>
        <v>2700061.1290000002</v>
      </c>
      <c r="L7746" s="14">
        <f>表格1[[#This Row],[信用卡交易金額'[新臺幣']]]/1000000</f>
        <v>2700.0611290000002</v>
      </c>
      <c r="M7746" s="14" t="str" cm="1">
        <f t="array" ref="M7746">_xlfn.TEXTJOIN("", TRUE, _xlfn.XLOOKUP(TRUE, VALUE(表格1[[#This Row],[年月]]) &lt;= VALUE($R$8:$R$12), $Q$8:$Q$12)) &amp; "年度"</f>
        <v>2025年度</v>
      </c>
    </row>
    <row r="7747" spans="1:13" x14ac:dyDescent="0.3">
      <c r="A7747" s="2">
        <v>202410</v>
      </c>
      <c r="B7747" s="19">
        <f>DATE(表格1[[#This Row],[年]],表格1[[#This Row],[月]],1)</f>
        <v>45566</v>
      </c>
      <c r="C7747" s="2" t="str">
        <f>LEFT(表格1[[#This Row],[年月]],4)</f>
        <v>2024</v>
      </c>
      <c r="D7747" s="2" t="str">
        <f>RIGHT(表格1[[#This Row],[年月]],2)</f>
        <v>10</v>
      </c>
      <c r="E7747" s="5">
        <v>66000000</v>
      </c>
      <c r="F7747" s="2" t="str">
        <f>VLOOKUP(TEXT(表格1[[#This Row],[地區]],"00000000"),縣市代碼,2,0)</f>
        <v>臺中市</v>
      </c>
      <c r="G7747" s="2" t="s">
        <v>7</v>
      </c>
      <c r="H7747" s="13">
        <v>4654690</v>
      </c>
      <c r="I7747" s="14">
        <v>4954400571</v>
      </c>
      <c r="J7747" s="14">
        <f>表格1[[#This Row],[信用卡交易筆數]]/1000</f>
        <v>4654.6899999999996</v>
      </c>
      <c r="K7747" s="14">
        <f>表格1[[#This Row],[信用卡交易金額'[新臺幣']]]/1000</f>
        <v>4954400.5710000005</v>
      </c>
      <c r="L7747" s="14">
        <f>表格1[[#This Row],[信用卡交易金額'[新臺幣']]]/1000000</f>
        <v>4954.4005710000001</v>
      </c>
      <c r="M7747" s="14" t="str" cm="1">
        <f t="array" ref="M7747">_xlfn.TEXTJOIN("", TRUE, _xlfn.XLOOKUP(TRUE, VALUE(表格1[[#This Row],[年月]]) &lt;= VALUE($R$8:$R$12), $Q$8:$Q$12)) &amp; "年度"</f>
        <v>2025年度</v>
      </c>
    </row>
    <row r="7748" spans="1:13" x14ac:dyDescent="0.3">
      <c r="A7748" s="2">
        <v>202410</v>
      </c>
      <c r="B7748" s="19">
        <f>DATE(表格1[[#This Row],[年]],表格1[[#This Row],[月]],1)</f>
        <v>45566</v>
      </c>
      <c r="C7748" s="2" t="str">
        <f>LEFT(表格1[[#This Row],[年月]],4)</f>
        <v>2024</v>
      </c>
      <c r="D7748" s="2" t="str">
        <f>RIGHT(表格1[[#This Row],[年月]],2)</f>
        <v>10</v>
      </c>
      <c r="E7748" s="5">
        <v>66000000</v>
      </c>
      <c r="F7748" s="2" t="str">
        <f>VLOOKUP(TEXT(表格1[[#This Row],[地區]],"00000000"),縣市代碼,2,0)</f>
        <v>臺中市</v>
      </c>
      <c r="G7748" s="2" t="s">
        <v>8</v>
      </c>
      <c r="H7748" s="13">
        <v>3360083</v>
      </c>
      <c r="I7748" s="14">
        <v>7940392275</v>
      </c>
      <c r="J7748" s="14">
        <f>表格1[[#This Row],[信用卡交易筆數]]/1000</f>
        <v>3360.0830000000001</v>
      </c>
      <c r="K7748" s="14">
        <f>表格1[[#This Row],[信用卡交易金額'[新臺幣']]]/1000</f>
        <v>7940392.2750000004</v>
      </c>
      <c r="L7748" s="14">
        <f>表格1[[#This Row],[信用卡交易金額'[新臺幣']]]/1000000</f>
        <v>7940.3922750000002</v>
      </c>
      <c r="M7748" s="14" t="str" cm="1">
        <f t="array" ref="M7748">_xlfn.TEXTJOIN("", TRUE, _xlfn.XLOOKUP(TRUE, VALUE(表格1[[#This Row],[年月]]) &lt;= VALUE($R$8:$R$12), $Q$8:$Q$12)) &amp; "年度"</f>
        <v>2025年度</v>
      </c>
    </row>
    <row r="7749" spans="1:13" x14ac:dyDescent="0.3">
      <c r="A7749" s="2">
        <v>202410</v>
      </c>
      <c r="B7749" s="19">
        <f>DATE(表格1[[#This Row],[年]],表格1[[#This Row],[月]],1)</f>
        <v>45566</v>
      </c>
      <c r="C7749" s="2" t="str">
        <f>LEFT(表格1[[#This Row],[年月]],4)</f>
        <v>2024</v>
      </c>
      <c r="D7749" s="2" t="str">
        <f>RIGHT(表格1[[#This Row],[年月]],2)</f>
        <v>10</v>
      </c>
      <c r="E7749" s="5">
        <v>66000000</v>
      </c>
      <c r="F7749" s="2" t="str">
        <f>VLOOKUP(TEXT(表格1[[#This Row],[地區]],"00000000"),縣市代碼,2,0)</f>
        <v>臺中市</v>
      </c>
      <c r="G7749" s="2" t="s">
        <v>9</v>
      </c>
      <c r="H7749" s="13">
        <v>7924433</v>
      </c>
      <c r="I7749" s="14">
        <v>11187747651</v>
      </c>
      <c r="J7749" s="14">
        <f>表格1[[#This Row],[信用卡交易筆數]]/1000</f>
        <v>7924.433</v>
      </c>
      <c r="K7749" s="14">
        <f>表格1[[#This Row],[信用卡交易金額'[新臺幣']]]/1000</f>
        <v>11187747.651000001</v>
      </c>
      <c r="L7749" s="14">
        <f>表格1[[#This Row],[信用卡交易金額'[新臺幣']]]/1000000</f>
        <v>11187.747651</v>
      </c>
      <c r="M7749" s="14" t="str" cm="1">
        <f t="array" ref="M7749">_xlfn.TEXTJOIN("", TRUE, _xlfn.XLOOKUP(TRUE, VALUE(表格1[[#This Row],[年月]]) &lt;= VALUE($R$8:$R$12), $Q$8:$Q$12)) &amp; "年度"</f>
        <v>2025年度</v>
      </c>
    </row>
    <row r="7750" spans="1:13" x14ac:dyDescent="0.3">
      <c r="A7750" s="2">
        <v>202410</v>
      </c>
      <c r="B7750" s="19">
        <f>DATE(表格1[[#This Row],[年]],表格1[[#This Row],[月]],1)</f>
        <v>45566</v>
      </c>
      <c r="C7750" s="2" t="str">
        <f>LEFT(表格1[[#This Row],[年月]],4)</f>
        <v>2024</v>
      </c>
      <c r="D7750" s="2" t="str">
        <f>RIGHT(表格1[[#This Row],[年月]],2)</f>
        <v>10</v>
      </c>
      <c r="E7750" s="5">
        <v>66000000</v>
      </c>
      <c r="F7750" s="2" t="str">
        <f>VLOOKUP(TEXT(表格1[[#This Row],[地區]],"00000000"),縣市代碼,2,0)</f>
        <v>臺中市</v>
      </c>
      <c r="G7750" s="2" t="s">
        <v>10</v>
      </c>
      <c r="H7750" s="13">
        <v>3654888</v>
      </c>
      <c r="I7750" s="14">
        <v>11435161287</v>
      </c>
      <c r="J7750" s="14">
        <f>表格1[[#This Row],[信用卡交易筆數]]/1000</f>
        <v>3654.8879999999999</v>
      </c>
      <c r="K7750" s="14">
        <f>表格1[[#This Row],[信用卡交易金額'[新臺幣']]]/1000</f>
        <v>11435161.287</v>
      </c>
      <c r="L7750" s="14">
        <f>表格1[[#This Row],[信用卡交易金額'[新臺幣']]]/1000000</f>
        <v>11435.161287000001</v>
      </c>
      <c r="M7750" s="14" t="str" cm="1">
        <f t="array" ref="M7750">_xlfn.TEXTJOIN("", TRUE, _xlfn.XLOOKUP(TRUE, VALUE(表格1[[#This Row],[年月]]) &lt;= VALUE($R$8:$R$12), $Q$8:$Q$12)) &amp; "年度"</f>
        <v>2025年度</v>
      </c>
    </row>
    <row r="7751" spans="1:13" x14ac:dyDescent="0.3">
      <c r="A7751" s="2">
        <v>202410</v>
      </c>
      <c r="B7751" s="19">
        <f>DATE(表格1[[#This Row],[年]],表格1[[#This Row],[月]],1)</f>
        <v>45566</v>
      </c>
      <c r="C7751" s="2" t="str">
        <f>LEFT(表格1[[#This Row],[年月]],4)</f>
        <v>2024</v>
      </c>
      <c r="D7751" s="2" t="str">
        <f>RIGHT(表格1[[#This Row],[年月]],2)</f>
        <v>10</v>
      </c>
      <c r="E7751" s="5">
        <v>10007000</v>
      </c>
      <c r="F7751" s="2" t="str">
        <f>VLOOKUP(TEXT(表格1[[#This Row],[地區]],"00000000"),縣市代碼,2,0)</f>
        <v>彰化縣</v>
      </c>
      <c r="G7751" s="2" t="s">
        <v>4</v>
      </c>
      <c r="H7751" s="13">
        <v>2308796</v>
      </c>
      <c r="I7751" s="14">
        <v>1036038407</v>
      </c>
      <c r="J7751" s="14">
        <f>表格1[[#This Row],[信用卡交易筆數]]/1000</f>
        <v>2308.7959999999998</v>
      </c>
      <c r="K7751" s="14">
        <f>表格1[[#This Row],[信用卡交易金額'[新臺幣']]]/1000</f>
        <v>1036038.407</v>
      </c>
      <c r="L7751" s="14">
        <f>表格1[[#This Row],[信用卡交易金額'[新臺幣']]]/1000000</f>
        <v>1036.038407</v>
      </c>
      <c r="M7751" s="14" t="str" cm="1">
        <f t="array" ref="M7751">_xlfn.TEXTJOIN("", TRUE, _xlfn.XLOOKUP(TRUE, VALUE(表格1[[#This Row],[年月]]) &lt;= VALUE($R$8:$R$12), $Q$8:$Q$12)) &amp; "年度"</f>
        <v>2025年度</v>
      </c>
    </row>
    <row r="7752" spans="1:13" x14ac:dyDescent="0.3">
      <c r="A7752" s="2">
        <v>202410</v>
      </c>
      <c r="B7752" s="19">
        <f>DATE(表格1[[#This Row],[年]],表格1[[#This Row],[月]],1)</f>
        <v>45566</v>
      </c>
      <c r="C7752" s="2" t="str">
        <f>LEFT(表格1[[#This Row],[年月]],4)</f>
        <v>2024</v>
      </c>
      <c r="D7752" s="2" t="str">
        <f>RIGHT(表格1[[#This Row],[年月]],2)</f>
        <v>10</v>
      </c>
      <c r="E7752" s="5">
        <v>10007000</v>
      </c>
      <c r="F7752" s="2" t="str">
        <f>VLOOKUP(TEXT(表格1[[#This Row],[地區]],"00000000"),縣市代碼,2,0)</f>
        <v>彰化縣</v>
      </c>
      <c r="G7752" s="2" t="s">
        <v>5</v>
      </c>
      <c r="H7752" s="13">
        <v>172218</v>
      </c>
      <c r="I7752" s="14">
        <v>404629991</v>
      </c>
      <c r="J7752" s="14">
        <f>表格1[[#This Row],[信用卡交易筆數]]/1000</f>
        <v>172.21799999999999</v>
      </c>
      <c r="K7752" s="14">
        <f>表格1[[#This Row],[信用卡交易金額'[新臺幣']]]/1000</f>
        <v>404629.99099999998</v>
      </c>
      <c r="L7752" s="14">
        <f>表格1[[#This Row],[信用卡交易金額'[新臺幣']]]/1000000</f>
        <v>404.62999100000002</v>
      </c>
      <c r="M7752" s="14" t="str" cm="1">
        <f t="array" ref="M7752">_xlfn.TEXTJOIN("", TRUE, _xlfn.XLOOKUP(TRUE, VALUE(表格1[[#This Row],[年月]]) &lt;= VALUE($R$8:$R$12), $Q$8:$Q$12)) &amp; "年度"</f>
        <v>2025年度</v>
      </c>
    </row>
    <row r="7753" spans="1:13" x14ac:dyDescent="0.3">
      <c r="A7753" s="2">
        <v>202410</v>
      </c>
      <c r="B7753" s="19">
        <f>DATE(表格1[[#This Row],[年]],表格1[[#This Row],[月]],1)</f>
        <v>45566</v>
      </c>
      <c r="C7753" s="2" t="str">
        <f>LEFT(表格1[[#This Row],[年月]],4)</f>
        <v>2024</v>
      </c>
      <c r="D7753" s="2" t="str">
        <f>RIGHT(表格1[[#This Row],[年月]],2)</f>
        <v>10</v>
      </c>
      <c r="E7753" s="5">
        <v>10007000</v>
      </c>
      <c r="F7753" s="2" t="str">
        <f>VLOOKUP(TEXT(表格1[[#This Row],[地區]],"00000000"),縣市代碼,2,0)</f>
        <v>彰化縣</v>
      </c>
      <c r="G7753" s="2" t="s">
        <v>6</v>
      </c>
      <c r="H7753" s="13">
        <v>213967</v>
      </c>
      <c r="I7753" s="14">
        <v>574114544</v>
      </c>
      <c r="J7753" s="14">
        <f>表格1[[#This Row],[信用卡交易筆數]]/1000</f>
        <v>213.96700000000001</v>
      </c>
      <c r="K7753" s="14">
        <f>表格1[[#This Row],[信用卡交易金額'[新臺幣']]]/1000</f>
        <v>574114.54399999999</v>
      </c>
      <c r="L7753" s="14">
        <f>表格1[[#This Row],[信用卡交易金額'[新臺幣']]]/1000000</f>
        <v>574.11454400000002</v>
      </c>
      <c r="M7753" s="14" t="str" cm="1">
        <f t="array" ref="M7753">_xlfn.TEXTJOIN("", TRUE, _xlfn.XLOOKUP(TRUE, VALUE(表格1[[#This Row],[年月]]) &lt;= VALUE($R$8:$R$12), $Q$8:$Q$12)) &amp; "年度"</f>
        <v>2025年度</v>
      </c>
    </row>
    <row r="7754" spans="1:13" x14ac:dyDescent="0.3">
      <c r="A7754" s="2">
        <v>202410</v>
      </c>
      <c r="B7754" s="19">
        <f>DATE(表格1[[#This Row],[年]],表格1[[#This Row],[月]],1)</f>
        <v>45566</v>
      </c>
      <c r="C7754" s="2" t="str">
        <f>LEFT(表格1[[#This Row],[年月]],4)</f>
        <v>2024</v>
      </c>
      <c r="D7754" s="2" t="str">
        <f>RIGHT(表格1[[#This Row],[年月]],2)</f>
        <v>10</v>
      </c>
      <c r="E7754" s="5">
        <v>10007000</v>
      </c>
      <c r="F7754" s="2" t="str">
        <f>VLOOKUP(TEXT(表格1[[#This Row],[地區]],"00000000"),縣市代碼,2,0)</f>
        <v>彰化縣</v>
      </c>
      <c r="G7754" s="2" t="s">
        <v>7</v>
      </c>
      <c r="H7754" s="13">
        <v>1303895</v>
      </c>
      <c r="I7754" s="14">
        <v>1425066088</v>
      </c>
      <c r="J7754" s="14">
        <f>表格1[[#This Row],[信用卡交易筆數]]/1000</f>
        <v>1303.895</v>
      </c>
      <c r="K7754" s="14">
        <f>表格1[[#This Row],[信用卡交易金額'[新臺幣']]]/1000</f>
        <v>1425066.088</v>
      </c>
      <c r="L7754" s="14">
        <f>表格1[[#This Row],[信用卡交易金額'[新臺幣']]]/1000000</f>
        <v>1425.066088</v>
      </c>
      <c r="M7754" s="14" t="str" cm="1">
        <f t="array" ref="M7754">_xlfn.TEXTJOIN("", TRUE, _xlfn.XLOOKUP(TRUE, VALUE(表格1[[#This Row],[年月]]) &lt;= VALUE($R$8:$R$12), $Q$8:$Q$12)) &amp; "年度"</f>
        <v>2025年度</v>
      </c>
    </row>
    <row r="7755" spans="1:13" x14ac:dyDescent="0.3">
      <c r="A7755" s="2">
        <v>202410</v>
      </c>
      <c r="B7755" s="19">
        <f>DATE(表格1[[#This Row],[年]],表格1[[#This Row],[月]],1)</f>
        <v>45566</v>
      </c>
      <c r="C7755" s="2" t="str">
        <f>LEFT(表格1[[#This Row],[年月]],4)</f>
        <v>2024</v>
      </c>
      <c r="D7755" s="2" t="str">
        <f>RIGHT(表格1[[#This Row],[年月]],2)</f>
        <v>10</v>
      </c>
      <c r="E7755" s="5">
        <v>10007000</v>
      </c>
      <c r="F7755" s="2" t="str">
        <f>VLOOKUP(TEXT(表格1[[#This Row],[地區]],"00000000"),縣市代碼,2,0)</f>
        <v>彰化縣</v>
      </c>
      <c r="G7755" s="2" t="s">
        <v>8</v>
      </c>
      <c r="H7755" s="13">
        <v>847255</v>
      </c>
      <c r="I7755" s="14">
        <v>1749482025</v>
      </c>
      <c r="J7755" s="14">
        <f>表格1[[#This Row],[信用卡交易筆數]]/1000</f>
        <v>847.255</v>
      </c>
      <c r="K7755" s="14">
        <f>表格1[[#This Row],[信用卡交易金額'[新臺幣']]]/1000</f>
        <v>1749482.0249999999</v>
      </c>
      <c r="L7755" s="14">
        <f>表格1[[#This Row],[信用卡交易金額'[新臺幣']]]/1000000</f>
        <v>1749.482025</v>
      </c>
      <c r="M7755" s="14" t="str" cm="1">
        <f t="array" ref="M7755">_xlfn.TEXTJOIN("", TRUE, _xlfn.XLOOKUP(TRUE, VALUE(表格1[[#This Row],[年月]]) &lt;= VALUE($R$8:$R$12), $Q$8:$Q$12)) &amp; "年度"</f>
        <v>2025年度</v>
      </c>
    </row>
    <row r="7756" spans="1:13" x14ac:dyDescent="0.3">
      <c r="A7756" s="2">
        <v>202410</v>
      </c>
      <c r="B7756" s="19">
        <f>DATE(表格1[[#This Row],[年]],表格1[[#This Row],[月]],1)</f>
        <v>45566</v>
      </c>
      <c r="C7756" s="2" t="str">
        <f>LEFT(表格1[[#This Row],[年月]],4)</f>
        <v>2024</v>
      </c>
      <c r="D7756" s="2" t="str">
        <f>RIGHT(表格1[[#This Row],[年月]],2)</f>
        <v>10</v>
      </c>
      <c r="E7756" s="5">
        <v>10007000</v>
      </c>
      <c r="F7756" s="2" t="str">
        <f>VLOOKUP(TEXT(表格1[[#This Row],[地區]],"00000000"),縣市代碼,2,0)</f>
        <v>彰化縣</v>
      </c>
      <c r="G7756" s="2" t="s">
        <v>9</v>
      </c>
      <c r="H7756" s="13">
        <v>1927026</v>
      </c>
      <c r="I7756" s="14">
        <v>2447620276</v>
      </c>
      <c r="J7756" s="14">
        <f>表格1[[#This Row],[信用卡交易筆數]]/1000</f>
        <v>1927.0260000000001</v>
      </c>
      <c r="K7756" s="14">
        <f>表格1[[#This Row],[信用卡交易金額'[新臺幣']]]/1000</f>
        <v>2447620.2760000001</v>
      </c>
      <c r="L7756" s="14">
        <f>表格1[[#This Row],[信用卡交易金額'[新臺幣']]]/1000000</f>
        <v>2447.6202760000001</v>
      </c>
      <c r="M7756" s="14" t="str" cm="1">
        <f t="array" ref="M7756">_xlfn.TEXTJOIN("", TRUE, _xlfn.XLOOKUP(TRUE, VALUE(表格1[[#This Row],[年月]]) &lt;= VALUE($R$8:$R$12), $Q$8:$Q$12)) &amp; "年度"</f>
        <v>2025年度</v>
      </c>
    </row>
    <row r="7757" spans="1:13" x14ac:dyDescent="0.3">
      <c r="A7757" s="2">
        <v>202410</v>
      </c>
      <c r="B7757" s="19">
        <f>DATE(表格1[[#This Row],[年]],表格1[[#This Row],[月]],1)</f>
        <v>45566</v>
      </c>
      <c r="C7757" s="2" t="str">
        <f>LEFT(表格1[[#This Row],[年月]],4)</f>
        <v>2024</v>
      </c>
      <c r="D7757" s="2" t="str">
        <f>RIGHT(表格1[[#This Row],[年月]],2)</f>
        <v>10</v>
      </c>
      <c r="E7757" s="5">
        <v>10007000</v>
      </c>
      <c r="F7757" s="2" t="str">
        <f>VLOOKUP(TEXT(表格1[[#This Row],[地區]],"00000000"),縣市代碼,2,0)</f>
        <v>彰化縣</v>
      </c>
      <c r="G7757" s="2" t="s">
        <v>10</v>
      </c>
      <c r="H7757" s="13">
        <v>982825</v>
      </c>
      <c r="I7757" s="14">
        <v>2938358654</v>
      </c>
      <c r="J7757" s="14">
        <f>表格1[[#This Row],[信用卡交易筆數]]/1000</f>
        <v>982.82500000000005</v>
      </c>
      <c r="K7757" s="14">
        <f>表格1[[#This Row],[信用卡交易金額'[新臺幣']]]/1000</f>
        <v>2938358.6540000001</v>
      </c>
      <c r="L7757" s="14">
        <f>表格1[[#This Row],[信用卡交易金額'[新臺幣']]]/1000000</f>
        <v>2938.3586540000001</v>
      </c>
      <c r="M7757" s="14" t="str" cm="1">
        <f t="array" ref="M7757">_xlfn.TEXTJOIN("", TRUE, _xlfn.XLOOKUP(TRUE, VALUE(表格1[[#This Row],[年月]]) &lt;= VALUE($R$8:$R$12), $Q$8:$Q$12)) &amp; "年度"</f>
        <v>2025年度</v>
      </c>
    </row>
    <row r="7758" spans="1:13" x14ac:dyDescent="0.3">
      <c r="A7758" s="2">
        <v>202410</v>
      </c>
      <c r="B7758" s="19">
        <f>DATE(表格1[[#This Row],[年]],表格1[[#This Row],[月]],1)</f>
        <v>45566</v>
      </c>
      <c r="C7758" s="2" t="str">
        <f>LEFT(表格1[[#This Row],[年月]],4)</f>
        <v>2024</v>
      </c>
      <c r="D7758" s="2" t="str">
        <f>RIGHT(表格1[[#This Row],[年月]],2)</f>
        <v>10</v>
      </c>
      <c r="E7758" s="5">
        <v>10008000</v>
      </c>
      <c r="F7758" s="2" t="str">
        <f>VLOOKUP(TEXT(表格1[[#This Row],[地區]],"00000000"),縣市代碼,2,0)</f>
        <v>南投縣</v>
      </c>
      <c r="G7758" s="2" t="s">
        <v>4</v>
      </c>
      <c r="H7758" s="13">
        <v>753538</v>
      </c>
      <c r="I7758" s="14">
        <v>331122893</v>
      </c>
      <c r="J7758" s="14">
        <f>表格1[[#This Row],[信用卡交易筆數]]/1000</f>
        <v>753.53800000000001</v>
      </c>
      <c r="K7758" s="14">
        <f>表格1[[#This Row],[信用卡交易金額'[新臺幣']]]/1000</f>
        <v>331122.89299999998</v>
      </c>
      <c r="L7758" s="14">
        <f>表格1[[#This Row],[信用卡交易金額'[新臺幣']]]/1000000</f>
        <v>331.12289299999998</v>
      </c>
      <c r="M7758" s="14" t="str" cm="1">
        <f t="array" ref="M7758">_xlfn.TEXTJOIN("", TRUE, _xlfn.XLOOKUP(TRUE, VALUE(表格1[[#This Row],[年月]]) &lt;= VALUE($R$8:$R$12), $Q$8:$Q$12)) &amp; "年度"</f>
        <v>2025年度</v>
      </c>
    </row>
    <row r="7759" spans="1:13" x14ac:dyDescent="0.3">
      <c r="A7759" s="2">
        <v>202410</v>
      </c>
      <c r="B7759" s="19">
        <f>DATE(表格1[[#This Row],[年]],表格1[[#This Row],[月]],1)</f>
        <v>45566</v>
      </c>
      <c r="C7759" s="2" t="str">
        <f>LEFT(表格1[[#This Row],[年月]],4)</f>
        <v>2024</v>
      </c>
      <c r="D7759" s="2" t="str">
        <f>RIGHT(表格1[[#This Row],[年月]],2)</f>
        <v>10</v>
      </c>
      <c r="E7759" s="5">
        <v>10008000</v>
      </c>
      <c r="F7759" s="2" t="str">
        <f>VLOOKUP(TEXT(表格1[[#This Row],[地區]],"00000000"),縣市代碼,2,0)</f>
        <v>南投縣</v>
      </c>
      <c r="G7759" s="2" t="s">
        <v>5</v>
      </c>
      <c r="H7759" s="13">
        <v>53029</v>
      </c>
      <c r="I7759" s="14">
        <v>120316077</v>
      </c>
      <c r="J7759" s="14">
        <f>表格1[[#This Row],[信用卡交易筆數]]/1000</f>
        <v>53.029000000000003</v>
      </c>
      <c r="K7759" s="14">
        <f>表格1[[#This Row],[信用卡交易金額'[新臺幣']]]/1000</f>
        <v>120316.077</v>
      </c>
      <c r="L7759" s="14">
        <f>表格1[[#This Row],[信用卡交易金額'[新臺幣']]]/1000000</f>
        <v>120.31607700000001</v>
      </c>
      <c r="M7759" s="14" t="str" cm="1">
        <f t="array" ref="M7759">_xlfn.TEXTJOIN("", TRUE, _xlfn.XLOOKUP(TRUE, VALUE(表格1[[#This Row],[年月]]) &lt;= VALUE($R$8:$R$12), $Q$8:$Q$12)) &amp; "年度"</f>
        <v>2025年度</v>
      </c>
    </row>
    <row r="7760" spans="1:13" x14ac:dyDescent="0.3">
      <c r="A7760" s="2">
        <v>202410</v>
      </c>
      <c r="B7760" s="19">
        <f>DATE(表格1[[#This Row],[年]],表格1[[#This Row],[月]],1)</f>
        <v>45566</v>
      </c>
      <c r="C7760" s="2" t="str">
        <f>LEFT(表格1[[#This Row],[年月]],4)</f>
        <v>2024</v>
      </c>
      <c r="D7760" s="2" t="str">
        <f>RIGHT(表格1[[#This Row],[年月]],2)</f>
        <v>10</v>
      </c>
      <c r="E7760" s="5">
        <v>10008000</v>
      </c>
      <c r="F7760" s="2" t="str">
        <f>VLOOKUP(TEXT(表格1[[#This Row],[地區]],"00000000"),縣市代碼,2,0)</f>
        <v>南投縣</v>
      </c>
      <c r="G7760" s="2" t="s">
        <v>6</v>
      </c>
      <c r="H7760" s="13">
        <v>70787</v>
      </c>
      <c r="I7760" s="14">
        <v>197036531</v>
      </c>
      <c r="J7760" s="14">
        <f>表格1[[#This Row],[信用卡交易筆數]]/1000</f>
        <v>70.787000000000006</v>
      </c>
      <c r="K7760" s="14">
        <f>表格1[[#This Row],[信用卡交易金額'[新臺幣']]]/1000</f>
        <v>197036.53099999999</v>
      </c>
      <c r="L7760" s="14">
        <f>表格1[[#This Row],[信用卡交易金額'[新臺幣']]]/1000000</f>
        <v>197.036531</v>
      </c>
      <c r="M7760" s="14" t="str" cm="1">
        <f t="array" ref="M7760">_xlfn.TEXTJOIN("", TRUE, _xlfn.XLOOKUP(TRUE, VALUE(表格1[[#This Row],[年月]]) &lt;= VALUE($R$8:$R$12), $Q$8:$Q$12)) &amp; "年度"</f>
        <v>2025年度</v>
      </c>
    </row>
    <row r="7761" spans="1:13" x14ac:dyDescent="0.3">
      <c r="A7761" s="2">
        <v>202410</v>
      </c>
      <c r="B7761" s="19">
        <f>DATE(表格1[[#This Row],[年]],表格1[[#This Row],[月]],1)</f>
        <v>45566</v>
      </c>
      <c r="C7761" s="2" t="str">
        <f>LEFT(表格1[[#This Row],[年月]],4)</f>
        <v>2024</v>
      </c>
      <c r="D7761" s="2" t="str">
        <f>RIGHT(表格1[[#This Row],[年月]],2)</f>
        <v>10</v>
      </c>
      <c r="E7761" s="5">
        <v>10008000</v>
      </c>
      <c r="F7761" s="2" t="str">
        <f>VLOOKUP(TEXT(表格1[[#This Row],[地區]],"00000000"),縣市代碼,2,0)</f>
        <v>南投縣</v>
      </c>
      <c r="G7761" s="2" t="s">
        <v>7</v>
      </c>
      <c r="H7761" s="13">
        <v>451999</v>
      </c>
      <c r="I7761" s="14">
        <v>498170596</v>
      </c>
      <c r="J7761" s="14">
        <f>表格1[[#This Row],[信用卡交易筆數]]/1000</f>
        <v>451.99900000000002</v>
      </c>
      <c r="K7761" s="14">
        <f>表格1[[#This Row],[信用卡交易金額'[新臺幣']]]/1000</f>
        <v>498170.59600000002</v>
      </c>
      <c r="L7761" s="14">
        <f>表格1[[#This Row],[信用卡交易金額'[新臺幣']]]/1000000</f>
        <v>498.17059599999999</v>
      </c>
      <c r="M7761" s="14" t="str" cm="1">
        <f t="array" ref="M7761">_xlfn.TEXTJOIN("", TRUE, _xlfn.XLOOKUP(TRUE, VALUE(表格1[[#This Row],[年月]]) &lt;= VALUE($R$8:$R$12), $Q$8:$Q$12)) &amp; "年度"</f>
        <v>2025年度</v>
      </c>
    </row>
    <row r="7762" spans="1:13" x14ac:dyDescent="0.3">
      <c r="A7762" s="2">
        <v>202410</v>
      </c>
      <c r="B7762" s="19">
        <f>DATE(表格1[[#This Row],[年]],表格1[[#This Row],[月]],1)</f>
        <v>45566</v>
      </c>
      <c r="C7762" s="2" t="str">
        <f>LEFT(表格1[[#This Row],[年月]],4)</f>
        <v>2024</v>
      </c>
      <c r="D7762" s="2" t="str">
        <f>RIGHT(表格1[[#This Row],[年月]],2)</f>
        <v>10</v>
      </c>
      <c r="E7762" s="5">
        <v>10008000</v>
      </c>
      <c r="F7762" s="2" t="str">
        <f>VLOOKUP(TEXT(表格1[[#This Row],[地區]],"00000000"),縣市代碼,2,0)</f>
        <v>南投縣</v>
      </c>
      <c r="G7762" s="2" t="s">
        <v>8</v>
      </c>
      <c r="H7762" s="13">
        <v>299019</v>
      </c>
      <c r="I7762" s="14">
        <v>595628461</v>
      </c>
      <c r="J7762" s="14">
        <f>表格1[[#This Row],[信用卡交易筆數]]/1000</f>
        <v>299.01900000000001</v>
      </c>
      <c r="K7762" s="14">
        <f>表格1[[#This Row],[信用卡交易金額'[新臺幣']]]/1000</f>
        <v>595628.46100000001</v>
      </c>
      <c r="L7762" s="14">
        <f>表格1[[#This Row],[信用卡交易金額'[新臺幣']]]/1000000</f>
        <v>595.62846100000002</v>
      </c>
      <c r="M7762" s="14" t="str" cm="1">
        <f t="array" ref="M7762">_xlfn.TEXTJOIN("", TRUE, _xlfn.XLOOKUP(TRUE, VALUE(表格1[[#This Row],[年月]]) &lt;= VALUE($R$8:$R$12), $Q$8:$Q$12)) &amp; "年度"</f>
        <v>2025年度</v>
      </c>
    </row>
    <row r="7763" spans="1:13" x14ac:dyDescent="0.3">
      <c r="A7763" s="2">
        <v>202410</v>
      </c>
      <c r="B7763" s="19">
        <f>DATE(表格1[[#This Row],[年]],表格1[[#This Row],[月]],1)</f>
        <v>45566</v>
      </c>
      <c r="C7763" s="2" t="str">
        <f>LEFT(表格1[[#This Row],[年月]],4)</f>
        <v>2024</v>
      </c>
      <c r="D7763" s="2" t="str">
        <f>RIGHT(表格1[[#This Row],[年月]],2)</f>
        <v>10</v>
      </c>
      <c r="E7763" s="5">
        <v>10008000</v>
      </c>
      <c r="F7763" s="2" t="str">
        <f>VLOOKUP(TEXT(表格1[[#This Row],[地區]],"00000000"),縣市代碼,2,0)</f>
        <v>南投縣</v>
      </c>
      <c r="G7763" s="2" t="s">
        <v>9</v>
      </c>
      <c r="H7763" s="13">
        <v>639200</v>
      </c>
      <c r="I7763" s="14">
        <v>783577368</v>
      </c>
      <c r="J7763" s="14">
        <f>表格1[[#This Row],[信用卡交易筆數]]/1000</f>
        <v>639.20000000000005</v>
      </c>
      <c r="K7763" s="14">
        <f>表格1[[#This Row],[信用卡交易金額'[新臺幣']]]/1000</f>
        <v>783577.36800000002</v>
      </c>
      <c r="L7763" s="14">
        <f>表格1[[#This Row],[信用卡交易金額'[新臺幣']]]/1000000</f>
        <v>783.57736799999998</v>
      </c>
      <c r="M7763" s="14" t="str" cm="1">
        <f t="array" ref="M7763">_xlfn.TEXTJOIN("", TRUE, _xlfn.XLOOKUP(TRUE, VALUE(表格1[[#This Row],[年月]]) &lt;= VALUE($R$8:$R$12), $Q$8:$Q$12)) &amp; "年度"</f>
        <v>2025年度</v>
      </c>
    </row>
    <row r="7764" spans="1:13" x14ac:dyDescent="0.3">
      <c r="A7764" s="2">
        <v>202410</v>
      </c>
      <c r="B7764" s="19">
        <f>DATE(表格1[[#This Row],[年]],表格1[[#This Row],[月]],1)</f>
        <v>45566</v>
      </c>
      <c r="C7764" s="2" t="str">
        <f>LEFT(表格1[[#This Row],[年月]],4)</f>
        <v>2024</v>
      </c>
      <c r="D7764" s="2" t="str">
        <f>RIGHT(表格1[[#This Row],[年月]],2)</f>
        <v>10</v>
      </c>
      <c r="E7764" s="5">
        <v>10008000</v>
      </c>
      <c r="F7764" s="2" t="str">
        <f>VLOOKUP(TEXT(表格1[[#This Row],[地區]],"00000000"),縣市代碼,2,0)</f>
        <v>南投縣</v>
      </c>
      <c r="G7764" s="2" t="s">
        <v>10</v>
      </c>
      <c r="H7764" s="13">
        <v>329682</v>
      </c>
      <c r="I7764" s="14">
        <v>941449865</v>
      </c>
      <c r="J7764" s="14">
        <f>表格1[[#This Row],[信用卡交易筆數]]/1000</f>
        <v>329.68200000000002</v>
      </c>
      <c r="K7764" s="14">
        <f>表格1[[#This Row],[信用卡交易金額'[新臺幣']]]/1000</f>
        <v>941449.86499999999</v>
      </c>
      <c r="L7764" s="14">
        <f>表格1[[#This Row],[信用卡交易金額'[新臺幣']]]/1000000</f>
        <v>941.44986500000005</v>
      </c>
      <c r="M7764" s="14" t="str" cm="1">
        <f t="array" ref="M7764">_xlfn.TEXTJOIN("", TRUE, _xlfn.XLOOKUP(TRUE, VALUE(表格1[[#This Row],[年月]]) &lt;= VALUE($R$8:$R$12), $Q$8:$Q$12)) &amp; "年度"</f>
        <v>2025年度</v>
      </c>
    </row>
    <row r="7765" spans="1:13" x14ac:dyDescent="0.3">
      <c r="A7765" s="2">
        <v>202410</v>
      </c>
      <c r="B7765" s="19">
        <f>DATE(表格1[[#This Row],[年]],表格1[[#This Row],[月]],1)</f>
        <v>45566</v>
      </c>
      <c r="C7765" s="2" t="str">
        <f>LEFT(表格1[[#This Row],[年月]],4)</f>
        <v>2024</v>
      </c>
      <c r="D7765" s="2" t="str">
        <f>RIGHT(表格1[[#This Row],[年月]],2)</f>
        <v>10</v>
      </c>
      <c r="E7765" s="5">
        <v>10009000</v>
      </c>
      <c r="F7765" s="2" t="str">
        <f>VLOOKUP(TEXT(表格1[[#This Row],[地區]],"00000000"),縣市代碼,2,0)</f>
        <v>雲林縣</v>
      </c>
      <c r="G7765" s="2" t="s">
        <v>4</v>
      </c>
      <c r="H7765" s="13">
        <v>937296</v>
      </c>
      <c r="I7765" s="14">
        <v>401046373</v>
      </c>
      <c r="J7765" s="14">
        <f>表格1[[#This Row],[信用卡交易筆數]]/1000</f>
        <v>937.29600000000005</v>
      </c>
      <c r="K7765" s="14">
        <f>表格1[[#This Row],[信用卡交易金額'[新臺幣']]]/1000</f>
        <v>401046.37300000002</v>
      </c>
      <c r="L7765" s="14">
        <f>表格1[[#This Row],[信用卡交易金額'[新臺幣']]]/1000000</f>
        <v>401.04637300000002</v>
      </c>
      <c r="M7765" s="14" t="str" cm="1">
        <f t="array" ref="M7765">_xlfn.TEXTJOIN("", TRUE, _xlfn.XLOOKUP(TRUE, VALUE(表格1[[#This Row],[年月]]) &lt;= VALUE($R$8:$R$12), $Q$8:$Q$12)) &amp; "年度"</f>
        <v>2025年度</v>
      </c>
    </row>
    <row r="7766" spans="1:13" x14ac:dyDescent="0.3">
      <c r="A7766" s="2">
        <v>202410</v>
      </c>
      <c r="B7766" s="19">
        <f>DATE(表格1[[#This Row],[年]],表格1[[#This Row],[月]],1)</f>
        <v>45566</v>
      </c>
      <c r="C7766" s="2" t="str">
        <f>LEFT(表格1[[#This Row],[年月]],4)</f>
        <v>2024</v>
      </c>
      <c r="D7766" s="2" t="str">
        <f>RIGHT(表格1[[#This Row],[年月]],2)</f>
        <v>10</v>
      </c>
      <c r="E7766" s="5">
        <v>10009000</v>
      </c>
      <c r="F7766" s="2" t="str">
        <f>VLOOKUP(TEXT(表格1[[#This Row],[地區]],"00000000"),縣市代碼,2,0)</f>
        <v>雲林縣</v>
      </c>
      <c r="G7766" s="2" t="s">
        <v>5</v>
      </c>
      <c r="H7766" s="13">
        <v>74538</v>
      </c>
      <c r="I7766" s="14">
        <v>178357387</v>
      </c>
      <c r="J7766" s="14">
        <f>表格1[[#This Row],[信用卡交易筆數]]/1000</f>
        <v>74.537999999999997</v>
      </c>
      <c r="K7766" s="14">
        <f>表格1[[#This Row],[信用卡交易金額'[新臺幣']]]/1000</f>
        <v>178357.38699999999</v>
      </c>
      <c r="L7766" s="14">
        <f>表格1[[#This Row],[信用卡交易金額'[新臺幣']]]/1000000</f>
        <v>178.35738699999999</v>
      </c>
      <c r="M7766" s="14" t="str" cm="1">
        <f t="array" ref="M7766">_xlfn.TEXTJOIN("", TRUE, _xlfn.XLOOKUP(TRUE, VALUE(表格1[[#This Row],[年月]]) &lt;= VALUE($R$8:$R$12), $Q$8:$Q$12)) &amp; "年度"</f>
        <v>2025年度</v>
      </c>
    </row>
    <row r="7767" spans="1:13" x14ac:dyDescent="0.3">
      <c r="A7767" s="2">
        <v>202410</v>
      </c>
      <c r="B7767" s="19">
        <f>DATE(表格1[[#This Row],[年]],表格1[[#This Row],[月]],1)</f>
        <v>45566</v>
      </c>
      <c r="C7767" s="2" t="str">
        <f>LEFT(表格1[[#This Row],[年月]],4)</f>
        <v>2024</v>
      </c>
      <c r="D7767" s="2" t="str">
        <f>RIGHT(表格1[[#This Row],[年月]],2)</f>
        <v>10</v>
      </c>
      <c r="E7767" s="5">
        <v>10009000</v>
      </c>
      <c r="F7767" s="2" t="str">
        <f>VLOOKUP(TEXT(表格1[[#This Row],[地區]],"00000000"),縣市代碼,2,0)</f>
        <v>雲林縣</v>
      </c>
      <c r="G7767" s="2" t="s">
        <v>6</v>
      </c>
      <c r="H7767" s="13">
        <v>92016</v>
      </c>
      <c r="I7767" s="14">
        <v>245806694</v>
      </c>
      <c r="J7767" s="14">
        <f>表格1[[#This Row],[信用卡交易筆數]]/1000</f>
        <v>92.016000000000005</v>
      </c>
      <c r="K7767" s="14">
        <f>表格1[[#This Row],[信用卡交易金額'[新臺幣']]]/1000</f>
        <v>245806.69399999999</v>
      </c>
      <c r="L7767" s="14">
        <f>表格1[[#This Row],[信用卡交易金額'[新臺幣']]]/1000000</f>
        <v>245.80669399999999</v>
      </c>
      <c r="M7767" s="14" t="str" cm="1">
        <f t="array" ref="M7767">_xlfn.TEXTJOIN("", TRUE, _xlfn.XLOOKUP(TRUE, VALUE(表格1[[#This Row],[年月]]) &lt;= VALUE($R$8:$R$12), $Q$8:$Q$12)) &amp; "年度"</f>
        <v>2025年度</v>
      </c>
    </row>
    <row r="7768" spans="1:13" x14ac:dyDescent="0.3">
      <c r="A7768" s="2">
        <v>202410</v>
      </c>
      <c r="B7768" s="19">
        <f>DATE(表格1[[#This Row],[年]],表格1[[#This Row],[月]],1)</f>
        <v>45566</v>
      </c>
      <c r="C7768" s="2" t="str">
        <f>LEFT(表格1[[#This Row],[年月]],4)</f>
        <v>2024</v>
      </c>
      <c r="D7768" s="2" t="str">
        <f>RIGHT(表格1[[#This Row],[年月]],2)</f>
        <v>10</v>
      </c>
      <c r="E7768" s="5">
        <v>10009000</v>
      </c>
      <c r="F7768" s="2" t="str">
        <f>VLOOKUP(TEXT(表格1[[#This Row],[地區]],"00000000"),縣市代碼,2,0)</f>
        <v>雲林縣</v>
      </c>
      <c r="G7768" s="2" t="s">
        <v>7</v>
      </c>
      <c r="H7768" s="13">
        <v>615407</v>
      </c>
      <c r="I7768" s="14">
        <v>650941710</v>
      </c>
      <c r="J7768" s="14">
        <f>表格1[[#This Row],[信用卡交易筆數]]/1000</f>
        <v>615.40700000000004</v>
      </c>
      <c r="K7768" s="14">
        <f>表格1[[#This Row],[信用卡交易金額'[新臺幣']]]/1000</f>
        <v>650941.71</v>
      </c>
      <c r="L7768" s="14">
        <f>表格1[[#This Row],[信用卡交易金額'[新臺幣']]]/1000000</f>
        <v>650.94170999999994</v>
      </c>
      <c r="M7768" s="14" t="str" cm="1">
        <f t="array" ref="M7768">_xlfn.TEXTJOIN("", TRUE, _xlfn.XLOOKUP(TRUE, VALUE(表格1[[#This Row],[年月]]) &lt;= VALUE($R$8:$R$12), $Q$8:$Q$12)) &amp; "年度"</f>
        <v>2025年度</v>
      </c>
    </row>
    <row r="7769" spans="1:13" x14ac:dyDescent="0.3">
      <c r="A7769" s="2">
        <v>202410</v>
      </c>
      <c r="B7769" s="19">
        <f>DATE(表格1[[#This Row],[年]],表格1[[#This Row],[月]],1)</f>
        <v>45566</v>
      </c>
      <c r="C7769" s="2" t="str">
        <f>LEFT(表格1[[#This Row],[年月]],4)</f>
        <v>2024</v>
      </c>
      <c r="D7769" s="2" t="str">
        <f>RIGHT(表格1[[#This Row],[年月]],2)</f>
        <v>10</v>
      </c>
      <c r="E7769" s="5">
        <v>10009000</v>
      </c>
      <c r="F7769" s="2" t="str">
        <f>VLOOKUP(TEXT(表格1[[#This Row],[地區]],"00000000"),縣市代碼,2,0)</f>
        <v>雲林縣</v>
      </c>
      <c r="G7769" s="2" t="s">
        <v>8</v>
      </c>
      <c r="H7769" s="13">
        <v>376769</v>
      </c>
      <c r="I7769" s="14">
        <v>708035047</v>
      </c>
      <c r="J7769" s="14">
        <f>表格1[[#This Row],[信用卡交易筆數]]/1000</f>
        <v>376.76900000000001</v>
      </c>
      <c r="K7769" s="14">
        <f>表格1[[#This Row],[信用卡交易金額'[新臺幣']]]/1000</f>
        <v>708035.04700000002</v>
      </c>
      <c r="L7769" s="14">
        <f>表格1[[#This Row],[信用卡交易金額'[新臺幣']]]/1000000</f>
        <v>708.03504699999996</v>
      </c>
      <c r="M7769" s="14" t="str" cm="1">
        <f t="array" ref="M7769">_xlfn.TEXTJOIN("", TRUE, _xlfn.XLOOKUP(TRUE, VALUE(表格1[[#This Row],[年月]]) &lt;= VALUE($R$8:$R$12), $Q$8:$Q$12)) &amp; "年度"</f>
        <v>2025年度</v>
      </c>
    </row>
    <row r="7770" spans="1:13" x14ac:dyDescent="0.3">
      <c r="A7770" s="2">
        <v>202410</v>
      </c>
      <c r="B7770" s="19">
        <f>DATE(表格1[[#This Row],[年]],表格1[[#This Row],[月]],1)</f>
        <v>45566</v>
      </c>
      <c r="C7770" s="2" t="str">
        <f>LEFT(表格1[[#This Row],[年月]],4)</f>
        <v>2024</v>
      </c>
      <c r="D7770" s="2" t="str">
        <f>RIGHT(表格1[[#This Row],[年月]],2)</f>
        <v>10</v>
      </c>
      <c r="E7770" s="5">
        <v>10009000</v>
      </c>
      <c r="F7770" s="2" t="str">
        <f>VLOOKUP(TEXT(表格1[[#This Row],[地區]],"00000000"),縣市代碼,2,0)</f>
        <v>雲林縣</v>
      </c>
      <c r="G7770" s="2" t="s">
        <v>9</v>
      </c>
      <c r="H7770" s="13">
        <v>797048</v>
      </c>
      <c r="I7770" s="14">
        <v>1016557620</v>
      </c>
      <c r="J7770" s="14">
        <f>表格1[[#This Row],[信用卡交易筆數]]/1000</f>
        <v>797.048</v>
      </c>
      <c r="K7770" s="14">
        <f>表格1[[#This Row],[信用卡交易金額'[新臺幣']]]/1000</f>
        <v>1016557.62</v>
      </c>
      <c r="L7770" s="14">
        <f>表格1[[#This Row],[信用卡交易金額'[新臺幣']]]/1000000</f>
        <v>1016.55762</v>
      </c>
      <c r="M7770" s="14" t="str" cm="1">
        <f t="array" ref="M7770">_xlfn.TEXTJOIN("", TRUE, _xlfn.XLOOKUP(TRUE, VALUE(表格1[[#This Row],[年月]]) &lt;= VALUE($R$8:$R$12), $Q$8:$Q$12)) &amp; "年度"</f>
        <v>2025年度</v>
      </c>
    </row>
    <row r="7771" spans="1:13" x14ac:dyDescent="0.3">
      <c r="A7771" s="2">
        <v>202410</v>
      </c>
      <c r="B7771" s="19">
        <f>DATE(表格1[[#This Row],[年]],表格1[[#This Row],[月]],1)</f>
        <v>45566</v>
      </c>
      <c r="C7771" s="2" t="str">
        <f>LEFT(表格1[[#This Row],[年月]],4)</f>
        <v>2024</v>
      </c>
      <c r="D7771" s="2" t="str">
        <f>RIGHT(表格1[[#This Row],[年月]],2)</f>
        <v>10</v>
      </c>
      <c r="E7771" s="5">
        <v>10009000</v>
      </c>
      <c r="F7771" s="2" t="str">
        <f>VLOOKUP(TEXT(表格1[[#This Row],[地區]],"00000000"),縣市代碼,2,0)</f>
        <v>雲林縣</v>
      </c>
      <c r="G7771" s="2" t="s">
        <v>10</v>
      </c>
      <c r="H7771" s="13">
        <v>405378</v>
      </c>
      <c r="I7771" s="14">
        <v>1265006792</v>
      </c>
      <c r="J7771" s="14">
        <f>表格1[[#This Row],[信用卡交易筆數]]/1000</f>
        <v>405.37799999999999</v>
      </c>
      <c r="K7771" s="14">
        <f>表格1[[#This Row],[信用卡交易金額'[新臺幣']]]/1000</f>
        <v>1265006.7919999999</v>
      </c>
      <c r="L7771" s="14">
        <f>表格1[[#This Row],[信用卡交易金額'[新臺幣']]]/1000000</f>
        <v>1265.0067919999999</v>
      </c>
      <c r="M7771" s="14" t="str" cm="1">
        <f t="array" ref="M7771">_xlfn.TEXTJOIN("", TRUE, _xlfn.XLOOKUP(TRUE, VALUE(表格1[[#This Row],[年月]]) &lt;= VALUE($R$8:$R$12), $Q$8:$Q$12)) &amp; "年度"</f>
        <v>2025年度</v>
      </c>
    </row>
    <row r="7772" spans="1:13" x14ac:dyDescent="0.3">
      <c r="A7772" s="2">
        <v>202410</v>
      </c>
      <c r="B7772" s="19">
        <f>DATE(表格1[[#This Row],[年]],表格1[[#This Row],[月]],1)</f>
        <v>45566</v>
      </c>
      <c r="C7772" s="2" t="str">
        <f>LEFT(表格1[[#This Row],[年月]],4)</f>
        <v>2024</v>
      </c>
      <c r="D7772" s="2" t="str">
        <f>RIGHT(表格1[[#This Row],[年月]],2)</f>
        <v>10</v>
      </c>
      <c r="E7772" s="5">
        <v>10010000</v>
      </c>
      <c r="F7772" s="2" t="str">
        <f>VLOOKUP(TEXT(表格1[[#This Row],[地區]],"00000000"),縣市代碼,2,0)</f>
        <v>嘉義縣</v>
      </c>
      <c r="G7772" s="2" t="s">
        <v>4</v>
      </c>
      <c r="H7772" s="13">
        <v>667187</v>
      </c>
      <c r="I7772" s="14">
        <v>287350733</v>
      </c>
      <c r="J7772" s="14">
        <f>表格1[[#This Row],[信用卡交易筆數]]/1000</f>
        <v>667.18700000000001</v>
      </c>
      <c r="K7772" s="14">
        <f>表格1[[#This Row],[信用卡交易金額'[新臺幣']]]/1000</f>
        <v>287350.73300000001</v>
      </c>
      <c r="L7772" s="14">
        <f>表格1[[#This Row],[信用卡交易金額'[新臺幣']]]/1000000</f>
        <v>287.35073299999999</v>
      </c>
      <c r="M7772" s="14" t="str" cm="1">
        <f t="array" ref="M7772">_xlfn.TEXTJOIN("", TRUE, _xlfn.XLOOKUP(TRUE, VALUE(表格1[[#This Row],[年月]]) &lt;= VALUE($R$8:$R$12), $Q$8:$Q$12)) &amp; "年度"</f>
        <v>2025年度</v>
      </c>
    </row>
    <row r="7773" spans="1:13" x14ac:dyDescent="0.3">
      <c r="A7773" s="2">
        <v>202410</v>
      </c>
      <c r="B7773" s="19">
        <f>DATE(表格1[[#This Row],[年]],表格1[[#This Row],[月]],1)</f>
        <v>45566</v>
      </c>
      <c r="C7773" s="2" t="str">
        <f>LEFT(表格1[[#This Row],[年月]],4)</f>
        <v>2024</v>
      </c>
      <c r="D7773" s="2" t="str">
        <f>RIGHT(表格1[[#This Row],[年月]],2)</f>
        <v>10</v>
      </c>
      <c r="E7773" s="5">
        <v>10010000</v>
      </c>
      <c r="F7773" s="2" t="str">
        <f>VLOOKUP(TEXT(表格1[[#This Row],[地區]],"00000000"),縣市代碼,2,0)</f>
        <v>嘉義縣</v>
      </c>
      <c r="G7773" s="2" t="s">
        <v>5</v>
      </c>
      <c r="H7773" s="13">
        <v>51304</v>
      </c>
      <c r="I7773" s="14">
        <v>119633748</v>
      </c>
      <c r="J7773" s="14">
        <f>表格1[[#This Row],[信用卡交易筆數]]/1000</f>
        <v>51.304000000000002</v>
      </c>
      <c r="K7773" s="14">
        <f>表格1[[#This Row],[信用卡交易金額'[新臺幣']]]/1000</f>
        <v>119633.74800000001</v>
      </c>
      <c r="L7773" s="14">
        <f>表格1[[#This Row],[信用卡交易金額'[新臺幣']]]/1000000</f>
        <v>119.633748</v>
      </c>
      <c r="M7773" s="14" t="str" cm="1">
        <f t="array" ref="M7773">_xlfn.TEXTJOIN("", TRUE, _xlfn.XLOOKUP(TRUE, VALUE(表格1[[#This Row],[年月]]) &lt;= VALUE($R$8:$R$12), $Q$8:$Q$12)) &amp; "年度"</f>
        <v>2025年度</v>
      </c>
    </row>
    <row r="7774" spans="1:13" x14ac:dyDescent="0.3">
      <c r="A7774" s="2">
        <v>202410</v>
      </c>
      <c r="B7774" s="19">
        <f>DATE(表格1[[#This Row],[年]],表格1[[#This Row],[月]],1)</f>
        <v>45566</v>
      </c>
      <c r="C7774" s="2" t="str">
        <f>LEFT(表格1[[#This Row],[年月]],4)</f>
        <v>2024</v>
      </c>
      <c r="D7774" s="2" t="str">
        <f>RIGHT(表格1[[#This Row],[年月]],2)</f>
        <v>10</v>
      </c>
      <c r="E7774" s="5">
        <v>10010000</v>
      </c>
      <c r="F7774" s="2" t="str">
        <f>VLOOKUP(TEXT(表格1[[#This Row],[地區]],"00000000"),縣市代碼,2,0)</f>
        <v>嘉義縣</v>
      </c>
      <c r="G7774" s="2" t="s">
        <v>6</v>
      </c>
      <c r="H7774" s="13">
        <v>65436</v>
      </c>
      <c r="I7774" s="14">
        <v>163880397</v>
      </c>
      <c r="J7774" s="14">
        <f>表格1[[#This Row],[信用卡交易筆數]]/1000</f>
        <v>65.436000000000007</v>
      </c>
      <c r="K7774" s="14">
        <f>表格1[[#This Row],[信用卡交易金額'[新臺幣']]]/1000</f>
        <v>163880.397</v>
      </c>
      <c r="L7774" s="14">
        <f>表格1[[#This Row],[信用卡交易金額'[新臺幣']]]/1000000</f>
        <v>163.88039699999999</v>
      </c>
      <c r="M7774" s="14" t="str" cm="1">
        <f t="array" ref="M7774">_xlfn.TEXTJOIN("", TRUE, _xlfn.XLOOKUP(TRUE, VALUE(表格1[[#This Row],[年月]]) &lt;= VALUE($R$8:$R$12), $Q$8:$Q$12)) &amp; "年度"</f>
        <v>2025年度</v>
      </c>
    </row>
    <row r="7775" spans="1:13" x14ac:dyDescent="0.3">
      <c r="A7775" s="2">
        <v>202410</v>
      </c>
      <c r="B7775" s="19">
        <f>DATE(表格1[[#This Row],[年]],表格1[[#This Row],[月]],1)</f>
        <v>45566</v>
      </c>
      <c r="C7775" s="2" t="str">
        <f>LEFT(表格1[[#This Row],[年月]],4)</f>
        <v>2024</v>
      </c>
      <c r="D7775" s="2" t="str">
        <f>RIGHT(表格1[[#This Row],[年月]],2)</f>
        <v>10</v>
      </c>
      <c r="E7775" s="5">
        <v>10010000</v>
      </c>
      <c r="F7775" s="2" t="str">
        <f>VLOOKUP(TEXT(表格1[[#This Row],[地區]],"00000000"),縣市代碼,2,0)</f>
        <v>嘉義縣</v>
      </c>
      <c r="G7775" s="2" t="s">
        <v>7</v>
      </c>
      <c r="H7775" s="13">
        <v>449763</v>
      </c>
      <c r="I7775" s="14">
        <v>467523928</v>
      </c>
      <c r="J7775" s="14">
        <f>表格1[[#This Row],[信用卡交易筆數]]/1000</f>
        <v>449.76299999999998</v>
      </c>
      <c r="K7775" s="14">
        <f>表格1[[#This Row],[信用卡交易金額'[新臺幣']]]/1000</f>
        <v>467523.92800000001</v>
      </c>
      <c r="L7775" s="14">
        <f>表格1[[#This Row],[信用卡交易金額'[新臺幣']]]/1000000</f>
        <v>467.52392800000001</v>
      </c>
      <c r="M7775" s="14" t="str" cm="1">
        <f t="array" ref="M7775">_xlfn.TEXTJOIN("", TRUE, _xlfn.XLOOKUP(TRUE, VALUE(表格1[[#This Row],[年月]]) &lt;= VALUE($R$8:$R$12), $Q$8:$Q$12)) &amp; "年度"</f>
        <v>2025年度</v>
      </c>
    </row>
    <row r="7776" spans="1:13" x14ac:dyDescent="0.3">
      <c r="A7776" s="2">
        <v>202410</v>
      </c>
      <c r="B7776" s="19">
        <f>DATE(表格1[[#This Row],[年]],表格1[[#This Row],[月]],1)</f>
        <v>45566</v>
      </c>
      <c r="C7776" s="2" t="str">
        <f>LEFT(表格1[[#This Row],[年月]],4)</f>
        <v>2024</v>
      </c>
      <c r="D7776" s="2" t="str">
        <f>RIGHT(表格1[[#This Row],[年月]],2)</f>
        <v>10</v>
      </c>
      <c r="E7776" s="5">
        <v>10010000</v>
      </c>
      <c r="F7776" s="2" t="str">
        <f>VLOOKUP(TEXT(表格1[[#This Row],[地區]],"00000000"),縣市代碼,2,0)</f>
        <v>嘉義縣</v>
      </c>
      <c r="G7776" s="2" t="s">
        <v>8</v>
      </c>
      <c r="H7776" s="13">
        <v>274871</v>
      </c>
      <c r="I7776" s="14">
        <v>480813214</v>
      </c>
      <c r="J7776" s="14">
        <f>表格1[[#This Row],[信用卡交易筆數]]/1000</f>
        <v>274.87099999999998</v>
      </c>
      <c r="K7776" s="14">
        <f>表格1[[#This Row],[信用卡交易金額'[新臺幣']]]/1000</f>
        <v>480813.21399999998</v>
      </c>
      <c r="L7776" s="14">
        <f>表格1[[#This Row],[信用卡交易金額'[新臺幣']]]/1000000</f>
        <v>480.81321400000002</v>
      </c>
      <c r="M7776" s="14" t="str" cm="1">
        <f t="array" ref="M7776">_xlfn.TEXTJOIN("", TRUE, _xlfn.XLOOKUP(TRUE, VALUE(表格1[[#This Row],[年月]]) &lt;= VALUE($R$8:$R$12), $Q$8:$Q$12)) &amp; "年度"</f>
        <v>2025年度</v>
      </c>
    </row>
    <row r="7777" spans="1:13" x14ac:dyDescent="0.3">
      <c r="A7777" s="2">
        <v>202410</v>
      </c>
      <c r="B7777" s="19">
        <f>DATE(表格1[[#This Row],[年]],表格1[[#This Row],[月]],1)</f>
        <v>45566</v>
      </c>
      <c r="C7777" s="2" t="str">
        <f>LEFT(表格1[[#This Row],[年月]],4)</f>
        <v>2024</v>
      </c>
      <c r="D7777" s="2" t="str">
        <f>RIGHT(表格1[[#This Row],[年月]],2)</f>
        <v>10</v>
      </c>
      <c r="E7777" s="5">
        <v>10010000</v>
      </c>
      <c r="F7777" s="2" t="str">
        <f>VLOOKUP(TEXT(表格1[[#This Row],[地區]],"00000000"),縣市代碼,2,0)</f>
        <v>嘉義縣</v>
      </c>
      <c r="G7777" s="2" t="s">
        <v>9</v>
      </c>
      <c r="H7777" s="13">
        <v>607831</v>
      </c>
      <c r="I7777" s="14">
        <v>791085298</v>
      </c>
      <c r="J7777" s="14">
        <f>表格1[[#This Row],[信用卡交易筆數]]/1000</f>
        <v>607.83100000000002</v>
      </c>
      <c r="K7777" s="14">
        <f>表格1[[#This Row],[信用卡交易金額'[新臺幣']]]/1000</f>
        <v>791085.29799999995</v>
      </c>
      <c r="L7777" s="14">
        <f>表格1[[#This Row],[信用卡交易金額'[新臺幣']]]/1000000</f>
        <v>791.08529799999997</v>
      </c>
      <c r="M7777" s="14" t="str" cm="1">
        <f t="array" ref="M7777">_xlfn.TEXTJOIN("", TRUE, _xlfn.XLOOKUP(TRUE, VALUE(表格1[[#This Row],[年月]]) &lt;= VALUE($R$8:$R$12), $Q$8:$Q$12)) &amp; "年度"</f>
        <v>2025年度</v>
      </c>
    </row>
    <row r="7778" spans="1:13" x14ac:dyDescent="0.3">
      <c r="A7778" s="2">
        <v>202410</v>
      </c>
      <c r="B7778" s="19">
        <f>DATE(表格1[[#This Row],[年]],表格1[[#This Row],[月]],1)</f>
        <v>45566</v>
      </c>
      <c r="C7778" s="2" t="str">
        <f>LEFT(表格1[[#This Row],[年月]],4)</f>
        <v>2024</v>
      </c>
      <c r="D7778" s="2" t="str">
        <f>RIGHT(表格1[[#This Row],[年月]],2)</f>
        <v>10</v>
      </c>
      <c r="E7778" s="5">
        <v>10010000</v>
      </c>
      <c r="F7778" s="2" t="str">
        <f>VLOOKUP(TEXT(表格1[[#This Row],[地區]],"00000000"),縣市代碼,2,0)</f>
        <v>嘉義縣</v>
      </c>
      <c r="G7778" s="2" t="s">
        <v>10</v>
      </c>
      <c r="H7778" s="13">
        <v>295787</v>
      </c>
      <c r="I7778" s="14">
        <v>874736003</v>
      </c>
      <c r="J7778" s="14">
        <f>表格1[[#This Row],[信用卡交易筆數]]/1000</f>
        <v>295.78699999999998</v>
      </c>
      <c r="K7778" s="14">
        <f>表格1[[#This Row],[信用卡交易金額'[新臺幣']]]/1000</f>
        <v>874736.00300000003</v>
      </c>
      <c r="L7778" s="14">
        <f>表格1[[#This Row],[信用卡交易金額'[新臺幣']]]/1000000</f>
        <v>874.73600299999998</v>
      </c>
      <c r="M7778" s="14" t="str" cm="1">
        <f t="array" ref="M7778">_xlfn.TEXTJOIN("", TRUE, _xlfn.XLOOKUP(TRUE, VALUE(表格1[[#This Row],[年月]]) &lt;= VALUE($R$8:$R$12), $Q$8:$Q$12)) &amp; "年度"</f>
        <v>2025年度</v>
      </c>
    </row>
    <row r="7779" spans="1:13" x14ac:dyDescent="0.3">
      <c r="A7779" s="2">
        <v>202410</v>
      </c>
      <c r="B7779" s="19">
        <f>DATE(表格1[[#This Row],[年]],表格1[[#This Row],[月]],1)</f>
        <v>45566</v>
      </c>
      <c r="C7779" s="2" t="str">
        <f>LEFT(表格1[[#This Row],[年月]],4)</f>
        <v>2024</v>
      </c>
      <c r="D7779" s="2" t="str">
        <f>RIGHT(表格1[[#This Row],[年月]],2)</f>
        <v>10</v>
      </c>
      <c r="E7779" s="5">
        <v>10020000</v>
      </c>
      <c r="F7779" s="2" t="str">
        <f>VLOOKUP(TEXT(表格1[[#This Row],[地區]],"00000000"),縣市代碼,2,0)</f>
        <v>嘉義市</v>
      </c>
      <c r="G7779" s="2" t="s">
        <v>4</v>
      </c>
      <c r="H7779" s="13">
        <v>660302</v>
      </c>
      <c r="I7779" s="14">
        <v>295331049</v>
      </c>
      <c r="J7779" s="14">
        <f>表格1[[#This Row],[信用卡交易筆數]]/1000</f>
        <v>660.30200000000002</v>
      </c>
      <c r="K7779" s="14">
        <f>表格1[[#This Row],[信用卡交易金額'[新臺幣']]]/1000</f>
        <v>295331.049</v>
      </c>
      <c r="L7779" s="14">
        <f>表格1[[#This Row],[信用卡交易金額'[新臺幣']]]/1000000</f>
        <v>295.33104900000001</v>
      </c>
      <c r="M7779" s="14" t="str" cm="1">
        <f t="array" ref="M7779">_xlfn.TEXTJOIN("", TRUE, _xlfn.XLOOKUP(TRUE, VALUE(表格1[[#This Row],[年月]]) &lt;= VALUE($R$8:$R$12), $Q$8:$Q$12)) &amp; "年度"</f>
        <v>2025年度</v>
      </c>
    </row>
    <row r="7780" spans="1:13" x14ac:dyDescent="0.3">
      <c r="A7780" s="2">
        <v>202410</v>
      </c>
      <c r="B7780" s="19">
        <f>DATE(表格1[[#This Row],[年]],表格1[[#This Row],[月]],1)</f>
        <v>45566</v>
      </c>
      <c r="C7780" s="2" t="str">
        <f>LEFT(表格1[[#This Row],[年月]],4)</f>
        <v>2024</v>
      </c>
      <c r="D7780" s="2" t="str">
        <f>RIGHT(表格1[[#This Row],[年月]],2)</f>
        <v>10</v>
      </c>
      <c r="E7780" s="5">
        <v>10020000</v>
      </c>
      <c r="F7780" s="2" t="str">
        <f>VLOOKUP(TEXT(表格1[[#This Row],[地區]],"00000000"),縣市代碼,2,0)</f>
        <v>嘉義市</v>
      </c>
      <c r="G7780" s="2" t="s">
        <v>5</v>
      </c>
      <c r="H7780" s="13">
        <v>45160</v>
      </c>
      <c r="I7780" s="14">
        <v>123018548</v>
      </c>
      <c r="J7780" s="14">
        <f>表格1[[#This Row],[信用卡交易筆數]]/1000</f>
        <v>45.16</v>
      </c>
      <c r="K7780" s="14">
        <f>表格1[[#This Row],[信用卡交易金額'[新臺幣']]]/1000</f>
        <v>123018.548</v>
      </c>
      <c r="L7780" s="14">
        <f>表格1[[#This Row],[信用卡交易金額'[新臺幣']]]/1000000</f>
        <v>123.018548</v>
      </c>
      <c r="M7780" s="14" t="str" cm="1">
        <f t="array" ref="M7780">_xlfn.TEXTJOIN("", TRUE, _xlfn.XLOOKUP(TRUE, VALUE(表格1[[#This Row],[年月]]) &lt;= VALUE($R$8:$R$12), $Q$8:$Q$12)) &amp; "年度"</f>
        <v>2025年度</v>
      </c>
    </row>
    <row r="7781" spans="1:13" x14ac:dyDescent="0.3">
      <c r="A7781" s="2">
        <v>202410</v>
      </c>
      <c r="B7781" s="19">
        <f>DATE(表格1[[#This Row],[年]],表格1[[#This Row],[月]],1)</f>
        <v>45566</v>
      </c>
      <c r="C7781" s="2" t="str">
        <f>LEFT(表格1[[#This Row],[年月]],4)</f>
        <v>2024</v>
      </c>
      <c r="D7781" s="2" t="str">
        <f>RIGHT(表格1[[#This Row],[年月]],2)</f>
        <v>10</v>
      </c>
      <c r="E7781" s="5">
        <v>10020000</v>
      </c>
      <c r="F7781" s="2" t="str">
        <f>VLOOKUP(TEXT(表格1[[#This Row],[地區]],"00000000"),縣市代碼,2,0)</f>
        <v>嘉義市</v>
      </c>
      <c r="G7781" s="2" t="s">
        <v>6</v>
      </c>
      <c r="H7781" s="13">
        <v>62928</v>
      </c>
      <c r="I7781" s="14">
        <v>185531805</v>
      </c>
      <c r="J7781" s="14">
        <f>表格1[[#This Row],[信用卡交易筆數]]/1000</f>
        <v>62.927999999999997</v>
      </c>
      <c r="K7781" s="14">
        <f>表格1[[#This Row],[信用卡交易金額'[新臺幣']]]/1000</f>
        <v>185531.80499999999</v>
      </c>
      <c r="L7781" s="14">
        <f>表格1[[#This Row],[信用卡交易金額'[新臺幣']]]/1000000</f>
        <v>185.53180499999999</v>
      </c>
      <c r="M7781" s="14" t="str" cm="1">
        <f t="array" ref="M7781">_xlfn.TEXTJOIN("", TRUE, _xlfn.XLOOKUP(TRUE, VALUE(表格1[[#This Row],[年月]]) &lt;= VALUE($R$8:$R$12), $Q$8:$Q$12)) &amp; "年度"</f>
        <v>2025年度</v>
      </c>
    </row>
    <row r="7782" spans="1:13" x14ac:dyDescent="0.3">
      <c r="A7782" s="2">
        <v>202410</v>
      </c>
      <c r="B7782" s="19">
        <f>DATE(表格1[[#This Row],[年]],表格1[[#This Row],[月]],1)</f>
        <v>45566</v>
      </c>
      <c r="C7782" s="2" t="str">
        <f>LEFT(表格1[[#This Row],[年月]],4)</f>
        <v>2024</v>
      </c>
      <c r="D7782" s="2" t="str">
        <f>RIGHT(表格1[[#This Row],[年月]],2)</f>
        <v>10</v>
      </c>
      <c r="E7782" s="5">
        <v>10020000</v>
      </c>
      <c r="F7782" s="2" t="str">
        <f>VLOOKUP(TEXT(表格1[[#This Row],[地區]],"00000000"),縣市代碼,2,0)</f>
        <v>嘉義市</v>
      </c>
      <c r="G7782" s="2" t="s">
        <v>7</v>
      </c>
      <c r="H7782" s="13">
        <v>338869</v>
      </c>
      <c r="I7782" s="14">
        <v>347935904</v>
      </c>
      <c r="J7782" s="14">
        <f>表格1[[#This Row],[信用卡交易筆數]]/1000</f>
        <v>338.86900000000003</v>
      </c>
      <c r="K7782" s="14">
        <f>表格1[[#This Row],[信用卡交易金額'[新臺幣']]]/1000</f>
        <v>347935.90399999998</v>
      </c>
      <c r="L7782" s="14">
        <f>表格1[[#This Row],[信用卡交易金額'[新臺幣']]]/1000000</f>
        <v>347.93590399999999</v>
      </c>
      <c r="M7782" s="14" t="str" cm="1">
        <f t="array" ref="M7782">_xlfn.TEXTJOIN("", TRUE, _xlfn.XLOOKUP(TRUE, VALUE(表格1[[#This Row],[年月]]) &lt;= VALUE($R$8:$R$12), $Q$8:$Q$12)) &amp; "年度"</f>
        <v>2025年度</v>
      </c>
    </row>
    <row r="7783" spans="1:13" x14ac:dyDescent="0.3">
      <c r="A7783" s="2">
        <v>202410</v>
      </c>
      <c r="B7783" s="19">
        <f>DATE(表格1[[#This Row],[年]],表格1[[#This Row],[月]],1)</f>
        <v>45566</v>
      </c>
      <c r="C7783" s="2" t="str">
        <f>LEFT(表格1[[#This Row],[年月]],4)</f>
        <v>2024</v>
      </c>
      <c r="D7783" s="2" t="str">
        <f>RIGHT(表格1[[#This Row],[年月]],2)</f>
        <v>10</v>
      </c>
      <c r="E7783" s="5">
        <v>10020000</v>
      </c>
      <c r="F7783" s="2" t="str">
        <f>VLOOKUP(TEXT(表格1[[#This Row],[地區]],"00000000"),縣市代碼,2,0)</f>
        <v>嘉義市</v>
      </c>
      <c r="G7783" s="2" t="s">
        <v>8</v>
      </c>
      <c r="H7783" s="13">
        <v>233585</v>
      </c>
      <c r="I7783" s="14">
        <v>496868645</v>
      </c>
      <c r="J7783" s="14">
        <f>表格1[[#This Row],[信用卡交易筆數]]/1000</f>
        <v>233.58500000000001</v>
      </c>
      <c r="K7783" s="14">
        <f>表格1[[#This Row],[信用卡交易金額'[新臺幣']]]/1000</f>
        <v>496868.64500000002</v>
      </c>
      <c r="L7783" s="14">
        <f>表格1[[#This Row],[信用卡交易金額'[新臺幣']]]/1000000</f>
        <v>496.86864500000001</v>
      </c>
      <c r="M7783" s="14" t="str" cm="1">
        <f t="array" ref="M7783">_xlfn.TEXTJOIN("", TRUE, _xlfn.XLOOKUP(TRUE, VALUE(表格1[[#This Row],[年月]]) &lt;= VALUE($R$8:$R$12), $Q$8:$Q$12)) &amp; "年度"</f>
        <v>2025年度</v>
      </c>
    </row>
    <row r="7784" spans="1:13" x14ac:dyDescent="0.3">
      <c r="A7784" s="2">
        <v>202410</v>
      </c>
      <c r="B7784" s="19">
        <f>DATE(表格1[[#This Row],[年]],表格1[[#This Row],[月]],1)</f>
        <v>45566</v>
      </c>
      <c r="C7784" s="2" t="str">
        <f>LEFT(表格1[[#This Row],[年月]],4)</f>
        <v>2024</v>
      </c>
      <c r="D7784" s="2" t="str">
        <f>RIGHT(表格1[[#This Row],[年月]],2)</f>
        <v>10</v>
      </c>
      <c r="E7784" s="5">
        <v>10020000</v>
      </c>
      <c r="F7784" s="2" t="str">
        <f>VLOOKUP(TEXT(表格1[[#This Row],[地區]],"00000000"),縣市代碼,2,0)</f>
        <v>嘉義市</v>
      </c>
      <c r="G7784" s="2" t="s">
        <v>9</v>
      </c>
      <c r="H7784" s="13">
        <v>586698</v>
      </c>
      <c r="I7784" s="14">
        <v>839733548</v>
      </c>
      <c r="J7784" s="14">
        <f>表格1[[#This Row],[信用卡交易筆數]]/1000</f>
        <v>586.69799999999998</v>
      </c>
      <c r="K7784" s="14">
        <f>表格1[[#This Row],[信用卡交易金額'[新臺幣']]]/1000</f>
        <v>839733.54799999995</v>
      </c>
      <c r="L7784" s="14">
        <f>表格1[[#This Row],[信用卡交易金額'[新臺幣']]]/1000000</f>
        <v>839.73354800000004</v>
      </c>
      <c r="M7784" s="14" t="str" cm="1">
        <f t="array" ref="M7784">_xlfn.TEXTJOIN("", TRUE, _xlfn.XLOOKUP(TRUE, VALUE(表格1[[#This Row],[年月]]) &lt;= VALUE($R$8:$R$12), $Q$8:$Q$12)) &amp; "年度"</f>
        <v>2025年度</v>
      </c>
    </row>
    <row r="7785" spans="1:13" x14ac:dyDescent="0.3">
      <c r="A7785" s="2">
        <v>202410</v>
      </c>
      <c r="B7785" s="19">
        <f>DATE(表格1[[#This Row],[年]],表格1[[#This Row],[月]],1)</f>
        <v>45566</v>
      </c>
      <c r="C7785" s="2" t="str">
        <f>LEFT(表格1[[#This Row],[年月]],4)</f>
        <v>2024</v>
      </c>
      <c r="D7785" s="2" t="str">
        <f>RIGHT(表格1[[#This Row],[年月]],2)</f>
        <v>10</v>
      </c>
      <c r="E7785" s="5">
        <v>10020000</v>
      </c>
      <c r="F7785" s="2" t="str">
        <f>VLOOKUP(TEXT(表格1[[#This Row],[地區]],"00000000"),縣市代碼,2,0)</f>
        <v>嘉義市</v>
      </c>
      <c r="G7785" s="2" t="s">
        <v>10</v>
      </c>
      <c r="H7785" s="13">
        <v>261529</v>
      </c>
      <c r="I7785" s="14">
        <v>832484184</v>
      </c>
      <c r="J7785" s="14">
        <f>表格1[[#This Row],[信用卡交易筆數]]/1000</f>
        <v>261.529</v>
      </c>
      <c r="K7785" s="14">
        <f>表格1[[#This Row],[信用卡交易金額'[新臺幣']]]/1000</f>
        <v>832484.18400000001</v>
      </c>
      <c r="L7785" s="14">
        <f>表格1[[#This Row],[信用卡交易金額'[新臺幣']]]/1000000</f>
        <v>832.48418400000003</v>
      </c>
      <c r="M7785" s="14" t="str" cm="1">
        <f t="array" ref="M7785">_xlfn.TEXTJOIN("", TRUE, _xlfn.XLOOKUP(TRUE, VALUE(表格1[[#This Row],[年月]]) &lt;= VALUE($R$8:$R$12), $Q$8:$Q$12)) &amp; "年度"</f>
        <v>2025年度</v>
      </c>
    </row>
    <row r="7786" spans="1:13" x14ac:dyDescent="0.3">
      <c r="A7786" s="2">
        <v>202410</v>
      </c>
      <c r="B7786" s="19">
        <f>DATE(表格1[[#This Row],[年]],表格1[[#This Row],[月]],1)</f>
        <v>45566</v>
      </c>
      <c r="C7786" s="2" t="str">
        <f>LEFT(表格1[[#This Row],[年月]],4)</f>
        <v>2024</v>
      </c>
      <c r="D7786" s="2" t="str">
        <f>RIGHT(表格1[[#This Row],[年月]],2)</f>
        <v>10</v>
      </c>
      <c r="E7786" s="5">
        <v>67000000</v>
      </c>
      <c r="F7786" s="2" t="str">
        <f>VLOOKUP(TEXT(表格1[[#This Row],[地區]],"00000000"),縣市代碼,2,0)</f>
        <v>臺南市</v>
      </c>
      <c r="G7786" s="2" t="s">
        <v>4</v>
      </c>
      <c r="H7786" s="13">
        <v>4784828</v>
      </c>
      <c r="I7786" s="14">
        <v>2124015681</v>
      </c>
      <c r="J7786" s="14">
        <f>表格1[[#This Row],[信用卡交易筆數]]/1000</f>
        <v>4784.8280000000004</v>
      </c>
      <c r="K7786" s="14">
        <f>表格1[[#This Row],[信用卡交易金額'[新臺幣']]]/1000</f>
        <v>2124015.6809999999</v>
      </c>
      <c r="L7786" s="14">
        <f>表格1[[#This Row],[信用卡交易金額'[新臺幣']]]/1000000</f>
        <v>2124.0156809999999</v>
      </c>
      <c r="M7786" s="14" t="str" cm="1">
        <f t="array" ref="M7786">_xlfn.TEXTJOIN("", TRUE, _xlfn.XLOOKUP(TRUE, VALUE(表格1[[#This Row],[年月]]) &lt;= VALUE($R$8:$R$12), $Q$8:$Q$12)) &amp; "年度"</f>
        <v>2025年度</v>
      </c>
    </row>
    <row r="7787" spans="1:13" x14ac:dyDescent="0.3">
      <c r="A7787" s="2">
        <v>202410</v>
      </c>
      <c r="B7787" s="19">
        <f>DATE(表格1[[#This Row],[年]],表格1[[#This Row],[月]],1)</f>
        <v>45566</v>
      </c>
      <c r="C7787" s="2" t="str">
        <f>LEFT(表格1[[#This Row],[年月]],4)</f>
        <v>2024</v>
      </c>
      <c r="D7787" s="2" t="str">
        <f>RIGHT(表格1[[#This Row],[年月]],2)</f>
        <v>10</v>
      </c>
      <c r="E7787" s="5">
        <v>67000000</v>
      </c>
      <c r="F7787" s="2" t="str">
        <f>VLOOKUP(TEXT(表格1[[#This Row],[地區]],"00000000"),縣市代碼,2,0)</f>
        <v>臺南市</v>
      </c>
      <c r="G7787" s="2" t="s">
        <v>5</v>
      </c>
      <c r="H7787" s="13">
        <v>313006</v>
      </c>
      <c r="I7787" s="14">
        <v>807726519</v>
      </c>
      <c r="J7787" s="14">
        <f>表格1[[#This Row],[信用卡交易筆數]]/1000</f>
        <v>313.00599999999997</v>
      </c>
      <c r="K7787" s="14">
        <f>表格1[[#This Row],[信用卡交易金額'[新臺幣']]]/1000</f>
        <v>807726.51899999997</v>
      </c>
      <c r="L7787" s="14">
        <f>表格1[[#This Row],[信用卡交易金額'[新臺幣']]]/1000000</f>
        <v>807.72651900000005</v>
      </c>
      <c r="M7787" s="14" t="str" cm="1">
        <f t="array" ref="M7787">_xlfn.TEXTJOIN("", TRUE, _xlfn.XLOOKUP(TRUE, VALUE(表格1[[#This Row],[年月]]) &lt;= VALUE($R$8:$R$12), $Q$8:$Q$12)) &amp; "年度"</f>
        <v>2025年度</v>
      </c>
    </row>
    <row r="7788" spans="1:13" x14ac:dyDescent="0.3">
      <c r="A7788" s="2">
        <v>202410</v>
      </c>
      <c r="B7788" s="19">
        <f>DATE(表格1[[#This Row],[年]],表格1[[#This Row],[月]],1)</f>
        <v>45566</v>
      </c>
      <c r="C7788" s="2" t="str">
        <f>LEFT(表格1[[#This Row],[年月]],4)</f>
        <v>2024</v>
      </c>
      <c r="D7788" s="2" t="str">
        <f>RIGHT(表格1[[#This Row],[年月]],2)</f>
        <v>10</v>
      </c>
      <c r="E7788" s="5">
        <v>67000000</v>
      </c>
      <c r="F7788" s="2" t="str">
        <f>VLOOKUP(TEXT(表格1[[#This Row],[地區]],"00000000"),縣市代碼,2,0)</f>
        <v>臺南市</v>
      </c>
      <c r="G7788" s="2" t="s">
        <v>6</v>
      </c>
      <c r="H7788" s="13">
        <v>477669</v>
      </c>
      <c r="I7788" s="14">
        <v>1367344712</v>
      </c>
      <c r="J7788" s="14">
        <f>表格1[[#This Row],[信用卡交易筆數]]/1000</f>
        <v>477.66899999999998</v>
      </c>
      <c r="K7788" s="14">
        <f>表格1[[#This Row],[信用卡交易金額'[新臺幣']]]/1000</f>
        <v>1367344.7120000001</v>
      </c>
      <c r="L7788" s="14">
        <f>表格1[[#This Row],[信用卡交易金額'[新臺幣']]]/1000000</f>
        <v>1367.3447120000001</v>
      </c>
      <c r="M7788" s="14" t="str" cm="1">
        <f t="array" ref="M7788">_xlfn.TEXTJOIN("", TRUE, _xlfn.XLOOKUP(TRUE, VALUE(表格1[[#This Row],[年月]]) &lt;= VALUE($R$8:$R$12), $Q$8:$Q$12)) &amp; "年度"</f>
        <v>2025年度</v>
      </c>
    </row>
    <row r="7789" spans="1:13" x14ac:dyDescent="0.3">
      <c r="A7789" s="2">
        <v>202410</v>
      </c>
      <c r="B7789" s="19">
        <f>DATE(表格1[[#This Row],[年]],表格1[[#This Row],[月]],1)</f>
        <v>45566</v>
      </c>
      <c r="C7789" s="2" t="str">
        <f>LEFT(表格1[[#This Row],[年月]],4)</f>
        <v>2024</v>
      </c>
      <c r="D7789" s="2" t="str">
        <f>RIGHT(表格1[[#This Row],[年月]],2)</f>
        <v>10</v>
      </c>
      <c r="E7789" s="5">
        <v>67000000</v>
      </c>
      <c r="F7789" s="2" t="str">
        <f>VLOOKUP(TEXT(表格1[[#This Row],[地區]],"00000000"),縣市代碼,2,0)</f>
        <v>臺南市</v>
      </c>
      <c r="G7789" s="2" t="s">
        <v>7</v>
      </c>
      <c r="H7789" s="13">
        <v>2477606</v>
      </c>
      <c r="I7789" s="14">
        <v>2594043186</v>
      </c>
      <c r="J7789" s="14">
        <f>表格1[[#This Row],[信用卡交易筆數]]/1000</f>
        <v>2477.6060000000002</v>
      </c>
      <c r="K7789" s="14">
        <f>表格1[[#This Row],[信用卡交易金額'[新臺幣']]]/1000</f>
        <v>2594043.1860000002</v>
      </c>
      <c r="L7789" s="14">
        <f>表格1[[#This Row],[信用卡交易金額'[新臺幣']]]/1000000</f>
        <v>2594.0431859999999</v>
      </c>
      <c r="M7789" s="14" t="str" cm="1">
        <f t="array" ref="M7789">_xlfn.TEXTJOIN("", TRUE, _xlfn.XLOOKUP(TRUE, VALUE(表格1[[#This Row],[年月]]) &lt;= VALUE($R$8:$R$12), $Q$8:$Q$12)) &amp; "年度"</f>
        <v>2025年度</v>
      </c>
    </row>
    <row r="7790" spans="1:13" x14ac:dyDescent="0.3">
      <c r="A7790" s="2">
        <v>202410</v>
      </c>
      <c r="B7790" s="19">
        <f>DATE(表格1[[#This Row],[年]],表格1[[#This Row],[月]],1)</f>
        <v>45566</v>
      </c>
      <c r="C7790" s="2" t="str">
        <f>LEFT(表格1[[#This Row],[年月]],4)</f>
        <v>2024</v>
      </c>
      <c r="D7790" s="2" t="str">
        <f>RIGHT(表格1[[#This Row],[年月]],2)</f>
        <v>10</v>
      </c>
      <c r="E7790" s="5">
        <v>67000000</v>
      </c>
      <c r="F7790" s="2" t="str">
        <f>VLOOKUP(TEXT(表格1[[#This Row],[地區]],"00000000"),縣市代碼,2,0)</f>
        <v>臺南市</v>
      </c>
      <c r="G7790" s="2" t="s">
        <v>8</v>
      </c>
      <c r="H7790" s="13">
        <v>1728577</v>
      </c>
      <c r="I7790" s="14">
        <v>3564235886</v>
      </c>
      <c r="J7790" s="14">
        <f>表格1[[#This Row],[信用卡交易筆數]]/1000</f>
        <v>1728.577</v>
      </c>
      <c r="K7790" s="14">
        <f>表格1[[#This Row],[信用卡交易金額'[新臺幣']]]/1000</f>
        <v>3564235.8859999999</v>
      </c>
      <c r="L7790" s="14">
        <f>表格1[[#This Row],[信用卡交易金額'[新臺幣']]]/1000000</f>
        <v>3564.2358859999999</v>
      </c>
      <c r="M7790" s="14" t="str" cm="1">
        <f t="array" ref="M7790">_xlfn.TEXTJOIN("", TRUE, _xlfn.XLOOKUP(TRUE, VALUE(表格1[[#This Row],[年月]]) &lt;= VALUE($R$8:$R$12), $Q$8:$Q$12)) &amp; "年度"</f>
        <v>2025年度</v>
      </c>
    </row>
    <row r="7791" spans="1:13" x14ac:dyDescent="0.3">
      <c r="A7791" s="2">
        <v>202410</v>
      </c>
      <c r="B7791" s="19">
        <f>DATE(表格1[[#This Row],[年]],表格1[[#This Row],[月]],1)</f>
        <v>45566</v>
      </c>
      <c r="C7791" s="2" t="str">
        <f>LEFT(表格1[[#This Row],[年月]],4)</f>
        <v>2024</v>
      </c>
      <c r="D7791" s="2" t="str">
        <f>RIGHT(表格1[[#This Row],[年月]],2)</f>
        <v>10</v>
      </c>
      <c r="E7791" s="5">
        <v>67000000</v>
      </c>
      <c r="F7791" s="2" t="str">
        <f>VLOOKUP(TEXT(表格1[[#This Row],[地區]],"00000000"),縣市代碼,2,0)</f>
        <v>臺南市</v>
      </c>
      <c r="G7791" s="2" t="s">
        <v>9</v>
      </c>
      <c r="H7791" s="13">
        <v>4171105</v>
      </c>
      <c r="I7791" s="14">
        <v>5512184161</v>
      </c>
      <c r="J7791" s="14">
        <f>表格1[[#This Row],[信用卡交易筆數]]/1000</f>
        <v>4171.1049999999996</v>
      </c>
      <c r="K7791" s="14">
        <f>表格1[[#This Row],[信用卡交易金額'[新臺幣']]]/1000</f>
        <v>5512184.1610000003</v>
      </c>
      <c r="L7791" s="14">
        <f>表格1[[#This Row],[信用卡交易金額'[新臺幣']]]/1000000</f>
        <v>5512.1841610000001</v>
      </c>
      <c r="M7791" s="14" t="str" cm="1">
        <f t="array" ref="M7791">_xlfn.TEXTJOIN("", TRUE, _xlfn.XLOOKUP(TRUE, VALUE(表格1[[#This Row],[年月]]) &lt;= VALUE($R$8:$R$12), $Q$8:$Q$12)) &amp; "年度"</f>
        <v>2025年度</v>
      </c>
    </row>
    <row r="7792" spans="1:13" x14ac:dyDescent="0.3">
      <c r="A7792" s="2">
        <v>202410</v>
      </c>
      <c r="B7792" s="19">
        <f>DATE(表格1[[#This Row],[年]],表格1[[#This Row],[月]],1)</f>
        <v>45566</v>
      </c>
      <c r="C7792" s="2" t="str">
        <f>LEFT(表格1[[#This Row],[年月]],4)</f>
        <v>2024</v>
      </c>
      <c r="D7792" s="2" t="str">
        <f>RIGHT(表格1[[#This Row],[年月]],2)</f>
        <v>10</v>
      </c>
      <c r="E7792" s="5">
        <v>67000000</v>
      </c>
      <c r="F7792" s="2" t="str">
        <f>VLOOKUP(TEXT(表格1[[#This Row],[地區]],"00000000"),縣市代碼,2,0)</f>
        <v>臺南市</v>
      </c>
      <c r="G7792" s="2" t="s">
        <v>10</v>
      </c>
      <c r="H7792" s="13">
        <v>2013451</v>
      </c>
      <c r="I7792" s="14">
        <v>5931625395</v>
      </c>
      <c r="J7792" s="14">
        <f>表格1[[#This Row],[信用卡交易筆數]]/1000</f>
        <v>2013.451</v>
      </c>
      <c r="K7792" s="14">
        <f>表格1[[#This Row],[信用卡交易金額'[新臺幣']]]/1000</f>
        <v>5931625.3949999996</v>
      </c>
      <c r="L7792" s="14">
        <f>表格1[[#This Row],[信用卡交易金額'[新臺幣']]]/1000000</f>
        <v>5931.625395</v>
      </c>
      <c r="M7792" s="14" t="str" cm="1">
        <f t="array" ref="M7792">_xlfn.TEXTJOIN("", TRUE, _xlfn.XLOOKUP(TRUE, VALUE(表格1[[#This Row],[年月]]) &lt;= VALUE($R$8:$R$12), $Q$8:$Q$12)) &amp; "年度"</f>
        <v>2025年度</v>
      </c>
    </row>
    <row r="7793" spans="1:13" x14ac:dyDescent="0.3">
      <c r="A7793" s="2">
        <v>202410</v>
      </c>
      <c r="B7793" s="19">
        <f>DATE(表格1[[#This Row],[年]],表格1[[#This Row],[月]],1)</f>
        <v>45566</v>
      </c>
      <c r="C7793" s="2" t="str">
        <f>LEFT(表格1[[#This Row],[年月]],4)</f>
        <v>2024</v>
      </c>
      <c r="D7793" s="2" t="str">
        <f>RIGHT(表格1[[#This Row],[年月]],2)</f>
        <v>10</v>
      </c>
      <c r="E7793" s="5">
        <v>64000000</v>
      </c>
      <c r="F7793" s="2" t="str">
        <f>VLOOKUP(TEXT(表格1[[#This Row],[地區]],"00000000"),縣市代碼,2,0)</f>
        <v>高雄市</v>
      </c>
      <c r="G7793" s="2" t="s">
        <v>4</v>
      </c>
      <c r="H7793" s="13">
        <v>7448314</v>
      </c>
      <c r="I7793" s="14">
        <v>3661352163</v>
      </c>
      <c r="J7793" s="14">
        <f>表格1[[#This Row],[信用卡交易筆數]]/1000</f>
        <v>7448.3140000000003</v>
      </c>
      <c r="K7793" s="14">
        <f>表格1[[#This Row],[信用卡交易金額'[新臺幣']]]/1000</f>
        <v>3661352.1630000002</v>
      </c>
      <c r="L7793" s="14">
        <f>表格1[[#This Row],[信用卡交易金額'[新臺幣']]]/1000000</f>
        <v>3661.352163</v>
      </c>
      <c r="M7793" s="14" t="str" cm="1">
        <f t="array" ref="M7793">_xlfn.TEXTJOIN("", TRUE, _xlfn.XLOOKUP(TRUE, VALUE(表格1[[#This Row],[年月]]) &lt;= VALUE($R$8:$R$12), $Q$8:$Q$12)) &amp; "年度"</f>
        <v>2025年度</v>
      </c>
    </row>
    <row r="7794" spans="1:13" x14ac:dyDescent="0.3">
      <c r="A7794" s="2">
        <v>202410</v>
      </c>
      <c r="B7794" s="19">
        <f>DATE(表格1[[#This Row],[年]],表格1[[#This Row],[月]],1)</f>
        <v>45566</v>
      </c>
      <c r="C7794" s="2" t="str">
        <f>LEFT(表格1[[#This Row],[年月]],4)</f>
        <v>2024</v>
      </c>
      <c r="D7794" s="2" t="str">
        <f>RIGHT(表格1[[#This Row],[年月]],2)</f>
        <v>10</v>
      </c>
      <c r="E7794" s="5">
        <v>64000000</v>
      </c>
      <c r="F7794" s="2" t="str">
        <f>VLOOKUP(TEXT(表格1[[#This Row],[地區]],"00000000"),縣市代碼,2,0)</f>
        <v>高雄市</v>
      </c>
      <c r="G7794" s="2" t="s">
        <v>5</v>
      </c>
      <c r="H7794" s="13">
        <v>450921</v>
      </c>
      <c r="I7794" s="14">
        <v>1156840509</v>
      </c>
      <c r="J7794" s="14">
        <f>表格1[[#This Row],[信用卡交易筆數]]/1000</f>
        <v>450.92099999999999</v>
      </c>
      <c r="K7794" s="14">
        <f>表格1[[#This Row],[信用卡交易金額'[新臺幣']]]/1000</f>
        <v>1156840.5090000001</v>
      </c>
      <c r="L7794" s="14">
        <f>表格1[[#This Row],[信用卡交易金額'[新臺幣']]]/1000000</f>
        <v>1156.8405090000001</v>
      </c>
      <c r="M7794" s="14" t="str" cm="1">
        <f t="array" ref="M7794">_xlfn.TEXTJOIN("", TRUE, _xlfn.XLOOKUP(TRUE, VALUE(表格1[[#This Row],[年月]]) &lt;= VALUE($R$8:$R$12), $Q$8:$Q$12)) &amp; "年度"</f>
        <v>2025年度</v>
      </c>
    </row>
    <row r="7795" spans="1:13" x14ac:dyDescent="0.3">
      <c r="A7795" s="2">
        <v>202410</v>
      </c>
      <c r="B7795" s="19">
        <f>DATE(表格1[[#This Row],[年]],表格1[[#This Row],[月]],1)</f>
        <v>45566</v>
      </c>
      <c r="C7795" s="2" t="str">
        <f>LEFT(表格1[[#This Row],[年月]],4)</f>
        <v>2024</v>
      </c>
      <c r="D7795" s="2" t="str">
        <f>RIGHT(表格1[[#This Row],[年月]],2)</f>
        <v>10</v>
      </c>
      <c r="E7795" s="5">
        <v>64000000</v>
      </c>
      <c r="F7795" s="2" t="str">
        <f>VLOOKUP(TEXT(表格1[[#This Row],[地區]],"00000000"),縣市代碼,2,0)</f>
        <v>高雄市</v>
      </c>
      <c r="G7795" s="2" t="s">
        <v>6</v>
      </c>
      <c r="H7795" s="13">
        <v>734000</v>
      </c>
      <c r="I7795" s="14">
        <v>2164826838</v>
      </c>
      <c r="J7795" s="14">
        <f>表格1[[#This Row],[信用卡交易筆數]]/1000</f>
        <v>734</v>
      </c>
      <c r="K7795" s="14">
        <f>表格1[[#This Row],[信用卡交易金額'[新臺幣']]]/1000</f>
        <v>2164826.838</v>
      </c>
      <c r="L7795" s="14">
        <f>表格1[[#This Row],[信用卡交易金額'[新臺幣']]]/1000000</f>
        <v>2164.826838</v>
      </c>
      <c r="M7795" s="14" t="str" cm="1">
        <f t="array" ref="M7795">_xlfn.TEXTJOIN("", TRUE, _xlfn.XLOOKUP(TRUE, VALUE(表格1[[#This Row],[年月]]) &lt;= VALUE($R$8:$R$12), $Q$8:$Q$12)) &amp; "年度"</f>
        <v>2025年度</v>
      </c>
    </row>
    <row r="7796" spans="1:13" x14ac:dyDescent="0.3">
      <c r="A7796" s="2">
        <v>202410</v>
      </c>
      <c r="B7796" s="19">
        <f>DATE(表格1[[#This Row],[年]],表格1[[#This Row],[月]],1)</f>
        <v>45566</v>
      </c>
      <c r="C7796" s="2" t="str">
        <f>LEFT(表格1[[#This Row],[年月]],4)</f>
        <v>2024</v>
      </c>
      <c r="D7796" s="2" t="str">
        <f>RIGHT(表格1[[#This Row],[年月]],2)</f>
        <v>10</v>
      </c>
      <c r="E7796" s="5">
        <v>64000000</v>
      </c>
      <c r="F7796" s="2" t="str">
        <f>VLOOKUP(TEXT(表格1[[#This Row],[地區]],"00000000"),縣市代碼,2,0)</f>
        <v>高雄市</v>
      </c>
      <c r="G7796" s="2" t="s">
        <v>7</v>
      </c>
      <c r="H7796" s="13">
        <v>3685213</v>
      </c>
      <c r="I7796" s="14">
        <v>3828417557</v>
      </c>
      <c r="J7796" s="14">
        <f>表格1[[#This Row],[信用卡交易筆數]]/1000</f>
        <v>3685.2130000000002</v>
      </c>
      <c r="K7796" s="14">
        <f>表格1[[#This Row],[信用卡交易金額'[新臺幣']]]/1000</f>
        <v>3828417.557</v>
      </c>
      <c r="L7796" s="14">
        <f>表格1[[#This Row],[信用卡交易金額'[新臺幣']]]/1000000</f>
        <v>3828.4175570000002</v>
      </c>
      <c r="M7796" s="14" t="str" cm="1">
        <f t="array" ref="M7796">_xlfn.TEXTJOIN("", TRUE, _xlfn.XLOOKUP(TRUE, VALUE(表格1[[#This Row],[年月]]) &lt;= VALUE($R$8:$R$12), $Q$8:$Q$12)) &amp; "年度"</f>
        <v>2025年度</v>
      </c>
    </row>
    <row r="7797" spans="1:13" x14ac:dyDescent="0.3">
      <c r="A7797" s="2">
        <v>202410</v>
      </c>
      <c r="B7797" s="19">
        <f>DATE(表格1[[#This Row],[年]],表格1[[#This Row],[月]],1)</f>
        <v>45566</v>
      </c>
      <c r="C7797" s="2" t="str">
        <f>LEFT(表格1[[#This Row],[年月]],4)</f>
        <v>2024</v>
      </c>
      <c r="D7797" s="2" t="str">
        <f>RIGHT(表格1[[#This Row],[年月]],2)</f>
        <v>10</v>
      </c>
      <c r="E7797" s="5">
        <v>64000000</v>
      </c>
      <c r="F7797" s="2" t="str">
        <f>VLOOKUP(TEXT(表格1[[#This Row],[地區]],"00000000"),縣市代碼,2,0)</f>
        <v>高雄市</v>
      </c>
      <c r="G7797" s="2" t="s">
        <v>8</v>
      </c>
      <c r="H7797" s="13">
        <v>2759077</v>
      </c>
      <c r="I7797" s="14">
        <v>5565969901</v>
      </c>
      <c r="J7797" s="14">
        <f>表格1[[#This Row],[信用卡交易筆數]]/1000</f>
        <v>2759.0770000000002</v>
      </c>
      <c r="K7797" s="14">
        <f>表格1[[#This Row],[信用卡交易金額'[新臺幣']]]/1000</f>
        <v>5565969.9009999996</v>
      </c>
      <c r="L7797" s="14">
        <f>表格1[[#This Row],[信用卡交易金額'[新臺幣']]]/1000000</f>
        <v>5565.9699010000004</v>
      </c>
      <c r="M7797" s="14" t="str" cm="1">
        <f t="array" ref="M7797">_xlfn.TEXTJOIN("", TRUE, _xlfn.XLOOKUP(TRUE, VALUE(表格1[[#This Row],[年月]]) &lt;= VALUE($R$8:$R$12), $Q$8:$Q$12)) &amp; "年度"</f>
        <v>2025年度</v>
      </c>
    </row>
    <row r="7798" spans="1:13" x14ac:dyDescent="0.3">
      <c r="A7798" s="2">
        <v>202410</v>
      </c>
      <c r="B7798" s="19">
        <f>DATE(表格1[[#This Row],[年]],表格1[[#This Row],[月]],1)</f>
        <v>45566</v>
      </c>
      <c r="C7798" s="2" t="str">
        <f>LEFT(表格1[[#This Row],[年月]],4)</f>
        <v>2024</v>
      </c>
      <c r="D7798" s="2" t="str">
        <f>RIGHT(表格1[[#This Row],[年月]],2)</f>
        <v>10</v>
      </c>
      <c r="E7798" s="5">
        <v>64000000</v>
      </c>
      <c r="F7798" s="2" t="str">
        <f>VLOOKUP(TEXT(表格1[[#This Row],[地區]],"00000000"),縣市代碼,2,0)</f>
        <v>高雄市</v>
      </c>
      <c r="G7798" s="2" t="s">
        <v>9</v>
      </c>
      <c r="H7798" s="13">
        <v>6713738</v>
      </c>
      <c r="I7798" s="14">
        <v>9330365091</v>
      </c>
      <c r="J7798" s="14">
        <f>表格1[[#This Row],[信用卡交易筆數]]/1000</f>
        <v>6713.7380000000003</v>
      </c>
      <c r="K7798" s="14">
        <f>表格1[[#This Row],[信用卡交易金額'[新臺幣']]]/1000</f>
        <v>9330365.091</v>
      </c>
      <c r="L7798" s="14">
        <f>表格1[[#This Row],[信用卡交易金額'[新臺幣']]]/1000000</f>
        <v>9330.3650909999997</v>
      </c>
      <c r="M7798" s="14" t="str" cm="1">
        <f t="array" ref="M7798">_xlfn.TEXTJOIN("", TRUE, _xlfn.XLOOKUP(TRUE, VALUE(表格1[[#This Row],[年月]]) &lt;= VALUE($R$8:$R$12), $Q$8:$Q$12)) &amp; "年度"</f>
        <v>2025年度</v>
      </c>
    </row>
    <row r="7799" spans="1:13" x14ac:dyDescent="0.3">
      <c r="A7799" s="2">
        <v>202410</v>
      </c>
      <c r="B7799" s="19">
        <f>DATE(表格1[[#This Row],[年]],表格1[[#This Row],[月]],1)</f>
        <v>45566</v>
      </c>
      <c r="C7799" s="2" t="str">
        <f>LEFT(表格1[[#This Row],[年月]],4)</f>
        <v>2024</v>
      </c>
      <c r="D7799" s="2" t="str">
        <f>RIGHT(表格1[[#This Row],[年月]],2)</f>
        <v>10</v>
      </c>
      <c r="E7799" s="5">
        <v>64000000</v>
      </c>
      <c r="F7799" s="2" t="str">
        <f>VLOOKUP(TEXT(表格1[[#This Row],[地區]],"00000000"),縣市代碼,2,0)</f>
        <v>高雄市</v>
      </c>
      <c r="G7799" s="2" t="s">
        <v>10</v>
      </c>
      <c r="H7799" s="13">
        <v>2960882</v>
      </c>
      <c r="I7799" s="14">
        <v>9211900205</v>
      </c>
      <c r="J7799" s="14">
        <f>表格1[[#This Row],[信用卡交易筆數]]/1000</f>
        <v>2960.8820000000001</v>
      </c>
      <c r="K7799" s="14">
        <f>表格1[[#This Row],[信用卡交易金額'[新臺幣']]]/1000</f>
        <v>9211900.2050000001</v>
      </c>
      <c r="L7799" s="14">
        <f>表格1[[#This Row],[信用卡交易金額'[新臺幣']]]/1000000</f>
        <v>9211.9002049999999</v>
      </c>
      <c r="M7799" s="14" t="str" cm="1">
        <f t="array" ref="M7799">_xlfn.TEXTJOIN("", TRUE, _xlfn.XLOOKUP(TRUE, VALUE(表格1[[#This Row],[年月]]) &lt;= VALUE($R$8:$R$12), $Q$8:$Q$12)) &amp; "年度"</f>
        <v>2025年度</v>
      </c>
    </row>
    <row r="7800" spans="1:13" x14ac:dyDescent="0.3">
      <c r="A7800" s="2">
        <v>202410</v>
      </c>
      <c r="B7800" s="19">
        <f>DATE(表格1[[#This Row],[年]],表格1[[#This Row],[月]],1)</f>
        <v>45566</v>
      </c>
      <c r="C7800" s="2" t="str">
        <f>LEFT(表格1[[#This Row],[年月]],4)</f>
        <v>2024</v>
      </c>
      <c r="D7800" s="2" t="str">
        <f>RIGHT(表格1[[#This Row],[年月]],2)</f>
        <v>10</v>
      </c>
      <c r="E7800" s="5">
        <v>10013000</v>
      </c>
      <c r="F7800" s="2" t="str">
        <f>VLOOKUP(TEXT(表格1[[#This Row],[地區]],"00000000"),縣市代碼,2,0)</f>
        <v>屏東縣</v>
      </c>
      <c r="G7800" s="2" t="s">
        <v>4</v>
      </c>
      <c r="H7800" s="13">
        <v>1117868</v>
      </c>
      <c r="I7800" s="14">
        <v>504151187</v>
      </c>
      <c r="J7800" s="14">
        <f>表格1[[#This Row],[信用卡交易筆數]]/1000</f>
        <v>1117.8679999999999</v>
      </c>
      <c r="K7800" s="14">
        <f>表格1[[#This Row],[信用卡交易金額'[新臺幣']]]/1000</f>
        <v>504151.18699999998</v>
      </c>
      <c r="L7800" s="14">
        <f>表格1[[#This Row],[信用卡交易金額'[新臺幣']]]/1000000</f>
        <v>504.15118699999999</v>
      </c>
      <c r="M7800" s="14" t="str" cm="1">
        <f t="array" ref="M7800">_xlfn.TEXTJOIN("", TRUE, _xlfn.XLOOKUP(TRUE, VALUE(表格1[[#This Row],[年月]]) &lt;= VALUE($R$8:$R$12), $Q$8:$Q$12)) &amp; "年度"</f>
        <v>2025年度</v>
      </c>
    </row>
    <row r="7801" spans="1:13" x14ac:dyDescent="0.3">
      <c r="A7801" s="2">
        <v>202410</v>
      </c>
      <c r="B7801" s="19">
        <f>DATE(表格1[[#This Row],[年]],表格1[[#This Row],[月]],1)</f>
        <v>45566</v>
      </c>
      <c r="C7801" s="2" t="str">
        <f>LEFT(表格1[[#This Row],[年月]],4)</f>
        <v>2024</v>
      </c>
      <c r="D7801" s="2" t="str">
        <f>RIGHT(表格1[[#This Row],[年月]],2)</f>
        <v>10</v>
      </c>
      <c r="E7801" s="5">
        <v>10013000</v>
      </c>
      <c r="F7801" s="2" t="str">
        <f>VLOOKUP(TEXT(表格1[[#This Row],[地區]],"00000000"),縣市代碼,2,0)</f>
        <v>屏東縣</v>
      </c>
      <c r="G7801" s="2" t="s">
        <v>5</v>
      </c>
      <c r="H7801" s="13">
        <v>81715</v>
      </c>
      <c r="I7801" s="14">
        <v>182358078</v>
      </c>
      <c r="J7801" s="14">
        <f>表格1[[#This Row],[信用卡交易筆數]]/1000</f>
        <v>81.715000000000003</v>
      </c>
      <c r="K7801" s="14">
        <f>表格1[[#This Row],[信用卡交易金額'[新臺幣']]]/1000</f>
        <v>182358.07800000001</v>
      </c>
      <c r="L7801" s="14">
        <f>表格1[[#This Row],[信用卡交易金額'[新臺幣']]]/1000000</f>
        <v>182.35807800000001</v>
      </c>
      <c r="M7801" s="14" t="str" cm="1">
        <f t="array" ref="M7801">_xlfn.TEXTJOIN("", TRUE, _xlfn.XLOOKUP(TRUE, VALUE(表格1[[#This Row],[年月]]) &lt;= VALUE($R$8:$R$12), $Q$8:$Q$12)) &amp; "年度"</f>
        <v>2025年度</v>
      </c>
    </row>
    <row r="7802" spans="1:13" x14ac:dyDescent="0.3">
      <c r="A7802" s="2">
        <v>202410</v>
      </c>
      <c r="B7802" s="19">
        <f>DATE(表格1[[#This Row],[年]],表格1[[#This Row],[月]],1)</f>
        <v>45566</v>
      </c>
      <c r="C7802" s="2" t="str">
        <f>LEFT(表格1[[#This Row],[年月]],4)</f>
        <v>2024</v>
      </c>
      <c r="D7802" s="2" t="str">
        <f>RIGHT(表格1[[#This Row],[年月]],2)</f>
        <v>10</v>
      </c>
      <c r="E7802" s="5">
        <v>10013000</v>
      </c>
      <c r="F7802" s="2" t="str">
        <f>VLOOKUP(TEXT(表格1[[#This Row],[地區]],"00000000"),縣市代碼,2,0)</f>
        <v>屏東縣</v>
      </c>
      <c r="G7802" s="2" t="s">
        <v>6</v>
      </c>
      <c r="H7802" s="13">
        <v>124895</v>
      </c>
      <c r="I7802" s="14">
        <v>319462113</v>
      </c>
      <c r="J7802" s="14">
        <f>表格1[[#This Row],[信用卡交易筆數]]/1000</f>
        <v>124.895</v>
      </c>
      <c r="K7802" s="14">
        <f>表格1[[#This Row],[信用卡交易金額'[新臺幣']]]/1000</f>
        <v>319462.11300000001</v>
      </c>
      <c r="L7802" s="14">
        <f>表格1[[#This Row],[信用卡交易金額'[新臺幣']]]/1000000</f>
        <v>319.46211299999999</v>
      </c>
      <c r="M7802" s="14" t="str" cm="1">
        <f t="array" ref="M7802">_xlfn.TEXTJOIN("", TRUE, _xlfn.XLOOKUP(TRUE, VALUE(表格1[[#This Row],[年月]]) &lt;= VALUE($R$8:$R$12), $Q$8:$Q$12)) &amp; "年度"</f>
        <v>2025年度</v>
      </c>
    </row>
    <row r="7803" spans="1:13" x14ac:dyDescent="0.3">
      <c r="A7803" s="2">
        <v>202410</v>
      </c>
      <c r="B7803" s="19">
        <f>DATE(表格1[[#This Row],[年]],表格1[[#This Row],[月]],1)</f>
        <v>45566</v>
      </c>
      <c r="C7803" s="2" t="str">
        <f>LEFT(表格1[[#This Row],[年月]],4)</f>
        <v>2024</v>
      </c>
      <c r="D7803" s="2" t="str">
        <f>RIGHT(表格1[[#This Row],[年月]],2)</f>
        <v>10</v>
      </c>
      <c r="E7803" s="5">
        <v>10013000</v>
      </c>
      <c r="F7803" s="2" t="str">
        <f>VLOOKUP(TEXT(表格1[[#This Row],[地區]],"00000000"),縣市代碼,2,0)</f>
        <v>屏東縣</v>
      </c>
      <c r="G7803" s="2" t="s">
        <v>7</v>
      </c>
      <c r="H7803" s="13">
        <v>722341</v>
      </c>
      <c r="I7803" s="14">
        <v>748882784</v>
      </c>
      <c r="J7803" s="14">
        <f>表格1[[#This Row],[信用卡交易筆數]]/1000</f>
        <v>722.34100000000001</v>
      </c>
      <c r="K7803" s="14">
        <f>表格1[[#This Row],[信用卡交易金額'[新臺幣']]]/1000</f>
        <v>748882.78399999999</v>
      </c>
      <c r="L7803" s="14">
        <f>表格1[[#This Row],[信用卡交易金額'[新臺幣']]]/1000000</f>
        <v>748.88278400000002</v>
      </c>
      <c r="M7803" s="14" t="str" cm="1">
        <f t="array" ref="M7803">_xlfn.TEXTJOIN("", TRUE, _xlfn.XLOOKUP(TRUE, VALUE(表格1[[#This Row],[年月]]) &lt;= VALUE($R$8:$R$12), $Q$8:$Q$12)) &amp; "年度"</f>
        <v>2025年度</v>
      </c>
    </row>
    <row r="7804" spans="1:13" x14ac:dyDescent="0.3">
      <c r="A7804" s="2">
        <v>202410</v>
      </c>
      <c r="B7804" s="19">
        <f>DATE(表格1[[#This Row],[年]],表格1[[#This Row],[月]],1)</f>
        <v>45566</v>
      </c>
      <c r="C7804" s="2" t="str">
        <f>LEFT(表格1[[#This Row],[年月]],4)</f>
        <v>2024</v>
      </c>
      <c r="D7804" s="2" t="str">
        <f>RIGHT(表格1[[#This Row],[年月]],2)</f>
        <v>10</v>
      </c>
      <c r="E7804" s="5">
        <v>10013000</v>
      </c>
      <c r="F7804" s="2" t="str">
        <f>VLOOKUP(TEXT(表格1[[#This Row],[地區]],"00000000"),縣市代碼,2,0)</f>
        <v>屏東縣</v>
      </c>
      <c r="G7804" s="2" t="s">
        <v>8</v>
      </c>
      <c r="H7804" s="13">
        <v>484463</v>
      </c>
      <c r="I7804" s="14">
        <v>839179395</v>
      </c>
      <c r="J7804" s="14">
        <f>表格1[[#This Row],[信用卡交易筆數]]/1000</f>
        <v>484.46300000000002</v>
      </c>
      <c r="K7804" s="14">
        <f>表格1[[#This Row],[信用卡交易金額'[新臺幣']]]/1000</f>
        <v>839179.39500000002</v>
      </c>
      <c r="L7804" s="14">
        <f>表格1[[#This Row],[信用卡交易金額'[新臺幣']]]/1000000</f>
        <v>839.179395</v>
      </c>
      <c r="M7804" s="14" t="str" cm="1">
        <f t="array" ref="M7804">_xlfn.TEXTJOIN("", TRUE, _xlfn.XLOOKUP(TRUE, VALUE(表格1[[#This Row],[年月]]) &lt;= VALUE($R$8:$R$12), $Q$8:$Q$12)) &amp; "年度"</f>
        <v>2025年度</v>
      </c>
    </row>
    <row r="7805" spans="1:13" x14ac:dyDescent="0.3">
      <c r="A7805" s="2">
        <v>202410</v>
      </c>
      <c r="B7805" s="19">
        <f>DATE(表格1[[#This Row],[年]],表格1[[#This Row],[月]],1)</f>
        <v>45566</v>
      </c>
      <c r="C7805" s="2" t="str">
        <f>LEFT(表格1[[#This Row],[年月]],4)</f>
        <v>2024</v>
      </c>
      <c r="D7805" s="2" t="str">
        <f>RIGHT(表格1[[#This Row],[年月]],2)</f>
        <v>10</v>
      </c>
      <c r="E7805" s="5">
        <v>10013000</v>
      </c>
      <c r="F7805" s="2" t="str">
        <f>VLOOKUP(TEXT(表格1[[#This Row],[地區]],"00000000"),縣市代碼,2,0)</f>
        <v>屏東縣</v>
      </c>
      <c r="G7805" s="2" t="s">
        <v>9</v>
      </c>
      <c r="H7805" s="13">
        <v>1058259</v>
      </c>
      <c r="I7805" s="14">
        <v>1483815717</v>
      </c>
      <c r="J7805" s="14">
        <f>表格1[[#This Row],[信用卡交易筆數]]/1000</f>
        <v>1058.259</v>
      </c>
      <c r="K7805" s="14">
        <f>表格1[[#This Row],[信用卡交易金額'[新臺幣']]]/1000</f>
        <v>1483815.7169999999</v>
      </c>
      <c r="L7805" s="14">
        <f>表格1[[#This Row],[信用卡交易金額'[新臺幣']]]/1000000</f>
        <v>1483.8157169999999</v>
      </c>
      <c r="M7805" s="14" t="str" cm="1">
        <f t="array" ref="M7805">_xlfn.TEXTJOIN("", TRUE, _xlfn.XLOOKUP(TRUE, VALUE(表格1[[#This Row],[年月]]) &lt;= VALUE($R$8:$R$12), $Q$8:$Q$12)) &amp; "年度"</f>
        <v>2025年度</v>
      </c>
    </row>
    <row r="7806" spans="1:13" x14ac:dyDescent="0.3">
      <c r="A7806" s="2">
        <v>202410</v>
      </c>
      <c r="B7806" s="19">
        <f>DATE(表格1[[#This Row],[年]],表格1[[#This Row],[月]],1)</f>
        <v>45566</v>
      </c>
      <c r="C7806" s="2" t="str">
        <f>LEFT(表格1[[#This Row],[年月]],4)</f>
        <v>2024</v>
      </c>
      <c r="D7806" s="2" t="str">
        <f>RIGHT(表格1[[#This Row],[年月]],2)</f>
        <v>10</v>
      </c>
      <c r="E7806" s="5">
        <v>10013000</v>
      </c>
      <c r="F7806" s="2" t="str">
        <f>VLOOKUP(TEXT(表格1[[#This Row],[地區]],"00000000"),縣市代碼,2,0)</f>
        <v>屏東縣</v>
      </c>
      <c r="G7806" s="2" t="s">
        <v>10</v>
      </c>
      <c r="H7806" s="13">
        <v>549353</v>
      </c>
      <c r="I7806" s="14">
        <v>1721475017</v>
      </c>
      <c r="J7806" s="14">
        <f>表格1[[#This Row],[信用卡交易筆數]]/1000</f>
        <v>549.35299999999995</v>
      </c>
      <c r="K7806" s="14">
        <f>表格1[[#This Row],[信用卡交易金額'[新臺幣']]]/1000</f>
        <v>1721475.017</v>
      </c>
      <c r="L7806" s="14">
        <f>表格1[[#This Row],[信用卡交易金額'[新臺幣']]]/1000000</f>
        <v>1721.475017</v>
      </c>
      <c r="M7806" s="14" t="str" cm="1">
        <f t="array" ref="M7806">_xlfn.TEXTJOIN("", TRUE, _xlfn.XLOOKUP(TRUE, VALUE(表格1[[#This Row],[年月]]) &lt;= VALUE($R$8:$R$12), $Q$8:$Q$12)) &amp; "年度"</f>
        <v>2025年度</v>
      </c>
    </row>
    <row r="7807" spans="1:13" x14ac:dyDescent="0.3">
      <c r="A7807" s="2">
        <v>202410</v>
      </c>
      <c r="B7807" s="19">
        <f>DATE(表格1[[#This Row],[年]],表格1[[#This Row],[月]],1)</f>
        <v>45566</v>
      </c>
      <c r="C7807" s="2" t="str">
        <f>LEFT(表格1[[#This Row],[年月]],4)</f>
        <v>2024</v>
      </c>
      <c r="D7807" s="2" t="str">
        <f>RIGHT(表格1[[#This Row],[年月]],2)</f>
        <v>10</v>
      </c>
      <c r="E7807" s="5">
        <v>10017000</v>
      </c>
      <c r="F7807" s="2" t="str">
        <f>VLOOKUP(TEXT(表格1[[#This Row],[地區]],"00000000"),縣市代碼,2,0)</f>
        <v>基隆市</v>
      </c>
      <c r="G7807" s="2" t="s">
        <v>4</v>
      </c>
      <c r="H7807" s="13">
        <v>1001373</v>
      </c>
      <c r="I7807" s="14">
        <v>452638599</v>
      </c>
      <c r="J7807" s="14">
        <f>表格1[[#This Row],[信用卡交易筆數]]/1000</f>
        <v>1001.373</v>
      </c>
      <c r="K7807" s="14">
        <f>表格1[[#This Row],[信用卡交易金額'[新臺幣']]]/1000</f>
        <v>452638.59899999999</v>
      </c>
      <c r="L7807" s="14">
        <f>表格1[[#This Row],[信用卡交易金額'[新臺幣']]]/1000000</f>
        <v>452.638599</v>
      </c>
      <c r="M7807" s="14" t="str" cm="1">
        <f t="array" ref="M7807">_xlfn.TEXTJOIN("", TRUE, _xlfn.XLOOKUP(TRUE, VALUE(表格1[[#This Row],[年月]]) &lt;= VALUE($R$8:$R$12), $Q$8:$Q$12)) &amp; "年度"</f>
        <v>2025年度</v>
      </c>
    </row>
    <row r="7808" spans="1:13" x14ac:dyDescent="0.3">
      <c r="A7808" s="2">
        <v>202410</v>
      </c>
      <c r="B7808" s="19">
        <f>DATE(表格1[[#This Row],[年]],表格1[[#This Row],[月]],1)</f>
        <v>45566</v>
      </c>
      <c r="C7808" s="2" t="str">
        <f>LEFT(表格1[[#This Row],[年月]],4)</f>
        <v>2024</v>
      </c>
      <c r="D7808" s="2" t="str">
        <f>RIGHT(表格1[[#This Row],[年月]],2)</f>
        <v>10</v>
      </c>
      <c r="E7808" s="5">
        <v>10017000</v>
      </c>
      <c r="F7808" s="2" t="str">
        <f>VLOOKUP(TEXT(表格1[[#This Row],[地區]],"00000000"),縣市代碼,2,0)</f>
        <v>基隆市</v>
      </c>
      <c r="G7808" s="2" t="s">
        <v>5</v>
      </c>
      <c r="H7808" s="13">
        <v>65892</v>
      </c>
      <c r="I7808" s="14">
        <v>162070170</v>
      </c>
      <c r="J7808" s="14">
        <f>表格1[[#This Row],[信用卡交易筆數]]/1000</f>
        <v>65.891999999999996</v>
      </c>
      <c r="K7808" s="14">
        <f>表格1[[#This Row],[信用卡交易金額'[新臺幣']]]/1000</f>
        <v>162070.17000000001</v>
      </c>
      <c r="L7808" s="14">
        <f>表格1[[#This Row],[信用卡交易金額'[新臺幣']]]/1000000</f>
        <v>162.07016999999999</v>
      </c>
      <c r="M7808" s="14" t="str" cm="1">
        <f t="array" ref="M7808">_xlfn.TEXTJOIN("", TRUE, _xlfn.XLOOKUP(TRUE, VALUE(表格1[[#This Row],[年月]]) &lt;= VALUE($R$8:$R$12), $Q$8:$Q$12)) &amp; "年度"</f>
        <v>2025年度</v>
      </c>
    </row>
    <row r="7809" spans="1:13" x14ac:dyDescent="0.3">
      <c r="A7809" s="2">
        <v>202410</v>
      </c>
      <c r="B7809" s="19">
        <f>DATE(表格1[[#This Row],[年]],表格1[[#This Row],[月]],1)</f>
        <v>45566</v>
      </c>
      <c r="C7809" s="2" t="str">
        <f>LEFT(表格1[[#This Row],[年月]],4)</f>
        <v>2024</v>
      </c>
      <c r="D7809" s="2" t="str">
        <f>RIGHT(表格1[[#This Row],[年月]],2)</f>
        <v>10</v>
      </c>
      <c r="E7809" s="5">
        <v>10017000</v>
      </c>
      <c r="F7809" s="2" t="str">
        <f>VLOOKUP(TEXT(表格1[[#This Row],[地區]],"00000000"),縣市代碼,2,0)</f>
        <v>基隆市</v>
      </c>
      <c r="G7809" s="2" t="s">
        <v>6</v>
      </c>
      <c r="H7809" s="13">
        <v>82553</v>
      </c>
      <c r="I7809" s="14">
        <v>254887565</v>
      </c>
      <c r="J7809" s="14">
        <f>表格1[[#This Row],[信用卡交易筆數]]/1000</f>
        <v>82.552999999999997</v>
      </c>
      <c r="K7809" s="14">
        <f>表格1[[#This Row],[信用卡交易金額'[新臺幣']]]/1000</f>
        <v>254887.565</v>
      </c>
      <c r="L7809" s="14">
        <f>表格1[[#This Row],[信用卡交易金額'[新臺幣']]]/1000000</f>
        <v>254.887565</v>
      </c>
      <c r="M7809" s="14" t="str" cm="1">
        <f t="array" ref="M7809">_xlfn.TEXTJOIN("", TRUE, _xlfn.XLOOKUP(TRUE, VALUE(表格1[[#This Row],[年月]]) &lt;= VALUE($R$8:$R$12), $Q$8:$Q$12)) &amp; "年度"</f>
        <v>2025年度</v>
      </c>
    </row>
    <row r="7810" spans="1:13" x14ac:dyDescent="0.3">
      <c r="A7810" s="2">
        <v>202410</v>
      </c>
      <c r="B7810" s="19">
        <f>DATE(表格1[[#This Row],[年]],表格1[[#This Row],[月]],1)</f>
        <v>45566</v>
      </c>
      <c r="C7810" s="2" t="str">
        <f>LEFT(表格1[[#This Row],[年月]],4)</f>
        <v>2024</v>
      </c>
      <c r="D7810" s="2" t="str">
        <f>RIGHT(表格1[[#This Row],[年月]],2)</f>
        <v>10</v>
      </c>
      <c r="E7810" s="5">
        <v>10017000</v>
      </c>
      <c r="F7810" s="2" t="str">
        <f>VLOOKUP(TEXT(表格1[[#This Row],[地區]],"00000000"),縣市代碼,2,0)</f>
        <v>基隆市</v>
      </c>
      <c r="G7810" s="2" t="s">
        <v>7</v>
      </c>
      <c r="H7810" s="13">
        <v>497689</v>
      </c>
      <c r="I7810" s="14">
        <v>479961318</v>
      </c>
      <c r="J7810" s="14">
        <f>表格1[[#This Row],[信用卡交易筆數]]/1000</f>
        <v>497.68900000000002</v>
      </c>
      <c r="K7810" s="14">
        <f>表格1[[#This Row],[信用卡交易金額'[新臺幣']]]/1000</f>
        <v>479961.31800000003</v>
      </c>
      <c r="L7810" s="14">
        <f>表格1[[#This Row],[信用卡交易金額'[新臺幣']]]/1000000</f>
        <v>479.96131800000001</v>
      </c>
      <c r="M7810" s="14" t="str" cm="1">
        <f t="array" ref="M7810">_xlfn.TEXTJOIN("", TRUE, _xlfn.XLOOKUP(TRUE, VALUE(表格1[[#This Row],[年月]]) &lt;= VALUE($R$8:$R$12), $Q$8:$Q$12)) &amp; "年度"</f>
        <v>2025年度</v>
      </c>
    </row>
    <row r="7811" spans="1:13" x14ac:dyDescent="0.3">
      <c r="A7811" s="2">
        <v>202410</v>
      </c>
      <c r="B7811" s="19">
        <f>DATE(表格1[[#This Row],[年]],表格1[[#This Row],[月]],1)</f>
        <v>45566</v>
      </c>
      <c r="C7811" s="2" t="str">
        <f>LEFT(表格1[[#This Row],[年月]],4)</f>
        <v>2024</v>
      </c>
      <c r="D7811" s="2" t="str">
        <f>RIGHT(表格1[[#This Row],[年月]],2)</f>
        <v>10</v>
      </c>
      <c r="E7811" s="5">
        <v>10017000</v>
      </c>
      <c r="F7811" s="2" t="str">
        <f>VLOOKUP(TEXT(表格1[[#This Row],[地區]],"00000000"),縣市代碼,2,0)</f>
        <v>基隆市</v>
      </c>
      <c r="G7811" s="2" t="s">
        <v>8</v>
      </c>
      <c r="H7811" s="13">
        <v>391994</v>
      </c>
      <c r="I7811" s="14">
        <v>734424105</v>
      </c>
      <c r="J7811" s="14">
        <f>表格1[[#This Row],[信用卡交易筆數]]/1000</f>
        <v>391.99400000000003</v>
      </c>
      <c r="K7811" s="14">
        <f>表格1[[#This Row],[信用卡交易金額'[新臺幣']]]/1000</f>
        <v>734424.10499999998</v>
      </c>
      <c r="L7811" s="14">
        <f>表格1[[#This Row],[信用卡交易金額'[新臺幣']]]/1000000</f>
        <v>734.42410500000005</v>
      </c>
      <c r="M7811" s="14" t="str" cm="1">
        <f t="array" ref="M7811">_xlfn.TEXTJOIN("", TRUE, _xlfn.XLOOKUP(TRUE, VALUE(表格1[[#This Row],[年月]]) &lt;= VALUE($R$8:$R$12), $Q$8:$Q$12)) &amp; "年度"</f>
        <v>2025年度</v>
      </c>
    </row>
    <row r="7812" spans="1:13" x14ac:dyDescent="0.3">
      <c r="A7812" s="2">
        <v>202410</v>
      </c>
      <c r="B7812" s="19">
        <f>DATE(表格1[[#This Row],[年]],表格1[[#This Row],[月]],1)</f>
        <v>45566</v>
      </c>
      <c r="C7812" s="2" t="str">
        <f>LEFT(表格1[[#This Row],[年月]],4)</f>
        <v>2024</v>
      </c>
      <c r="D7812" s="2" t="str">
        <f>RIGHT(表格1[[#This Row],[年月]],2)</f>
        <v>10</v>
      </c>
      <c r="E7812" s="5">
        <v>10017000</v>
      </c>
      <c r="F7812" s="2" t="str">
        <f>VLOOKUP(TEXT(表格1[[#This Row],[地區]],"00000000"),縣市代碼,2,0)</f>
        <v>基隆市</v>
      </c>
      <c r="G7812" s="2" t="s">
        <v>9</v>
      </c>
      <c r="H7812" s="13">
        <v>870292</v>
      </c>
      <c r="I7812" s="14">
        <v>1067651758</v>
      </c>
      <c r="J7812" s="14">
        <f>表格1[[#This Row],[信用卡交易筆數]]/1000</f>
        <v>870.29200000000003</v>
      </c>
      <c r="K7812" s="14">
        <f>表格1[[#This Row],[信用卡交易金額'[新臺幣']]]/1000</f>
        <v>1067651.7579999999</v>
      </c>
      <c r="L7812" s="14">
        <f>表格1[[#This Row],[信用卡交易金額'[新臺幣']]]/1000000</f>
        <v>1067.651758</v>
      </c>
      <c r="M7812" s="14" t="str" cm="1">
        <f t="array" ref="M7812">_xlfn.TEXTJOIN("", TRUE, _xlfn.XLOOKUP(TRUE, VALUE(表格1[[#This Row],[年月]]) &lt;= VALUE($R$8:$R$12), $Q$8:$Q$12)) &amp; "年度"</f>
        <v>2025年度</v>
      </c>
    </row>
    <row r="7813" spans="1:13" x14ac:dyDescent="0.3">
      <c r="A7813" s="2">
        <v>202410</v>
      </c>
      <c r="B7813" s="19">
        <f>DATE(表格1[[#This Row],[年]],表格1[[#This Row],[月]],1)</f>
        <v>45566</v>
      </c>
      <c r="C7813" s="2" t="str">
        <f>LEFT(表格1[[#This Row],[年月]],4)</f>
        <v>2024</v>
      </c>
      <c r="D7813" s="2" t="str">
        <f>RIGHT(表格1[[#This Row],[年月]],2)</f>
        <v>10</v>
      </c>
      <c r="E7813" s="5">
        <v>10017000</v>
      </c>
      <c r="F7813" s="2" t="str">
        <f>VLOOKUP(TEXT(表格1[[#This Row],[地區]],"00000000"),縣市代碼,2,0)</f>
        <v>基隆市</v>
      </c>
      <c r="G7813" s="2" t="s">
        <v>10</v>
      </c>
      <c r="H7813" s="13">
        <v>447323</v>
      </c>
      <c r="I7813" s="14">
        <v>1140054741</v>
      </c>
      <c r="J7813" s="14">
        <f>表格1[[#This Row],[信用卡交易筆數]]/1000</f>
        <v>447.32299999999998</v>
      </c>
      <c r="K7813" s="14">
        <f>表格1[[#This Row],[信用卡交易金額'[新臺幣']]]/1000</f>
        <v>1140054.7409999999</v>
      </c>
      <c r="L7813" s="14">
        <f>表格1[[#This Row],[信用卡交易金額'[新臺幣']]]/1000000</f>
        <v>1140.0547409999999</v>
      </c>
      <c r="M7813" s="14" t="str" cm="1">
        <f t="array" ref="M7813">_xlfn.TEXTJOIN("", TRUE, _xlfn.XLOOKUP(TRUE, VALUE(表格1[[#This Row],[年月]]) &lt;= VALUE($R$8:$R$12), $Q$8:$Q$12)) &amp; "年度"</f>
        <v>2025年度</v>
      </c>
    </row>
    <row r="7814" spans="1:13" x14ac:dyDescent="0.3">
      <c r="A7814" s="2">
        <v>202410</v>
      </c>
      <c r="B7814" s="19">
        <f>DATE(表格1[[#This Row],[年]],表格1[[#This Row],[月]],1)</f>
        <v>45566</v>
      </c>
      <c r="C7814" s="2" t="str">
        <f>LEFT(表格1[[#This Row],[年月]],4)</f>
        <v>2024</v>
      </c>
      <c r="D7814" s="2" t="str">
        <f>RIGHT(表格1[[#This Row],[年月]],2)</f>
        <v>10</v>
      </c>
      <c r="E7814" s="5">
        <v>10002000</v>
      </c>
      <c r="F7814" s="2" t="str">
        <f>VLOOKUP(TEXT(表格1[[#This Row],[地區]],"00000000"),縣市代碼,2,0)</f>
        <v>宜蘭縣</v>
      </c>
      <c r="G7814" s="2" t="s">
        <v>4</v>
      </c>
      <c r="H7814" s="13">
        <v>861317</v>
      </c>
      <c r="I7814" s="14">
        <v>370542248</v>
      </c>
      <c r="J7814" s="14">
        <f>表格1[[#This Row],[信用卡交易筆數]]/1000</f>
        <v>861.31700000000001</v>
      </c>
      <c r="K7814" s="14">
        <f>表格1[[#This Row],[信用卡交易金額'[新臺幣']]]/1000</f>
        <v>370542.24800000002</v>
      </c>
      <c r="L7814" s="14">
        <f>表格1[[#This Row],[信用卡交易金額'[新臺幣']]]/1000000</f>
        <v>370.54224799999997</v>
      </c>
      <c r="M7814" s="14" t="str" cm="1">
        <f t="array" ref="M7814">_xlfn.TEXTJOIN("", TRUE, _xlfn.XLOOKUP(TRUE, VALUE(表格1[[#This Row],[年月]]) &lt;= VALUE($R$8:$R$12), $Q$8:$Q$12)) &amp; "年度"</f>
        <v>2025年度</v>
      </c>
    </row>
    <row r="7815" spans="1:13" x14ac:dyDescent="0.3">
      <c r="A7815" s="2">
        <v>202410</v>
      </c>
      <c r="B7815" s="19">
        <f>DATE(表格1[[#This Row],[年]],表格1[[#This Row],[月]],1)</f>
        <v>45566</v>
      </c>
      <c r="C7815" s="2" t="str">
        <f>LEFT(表格1[[#This Row],[年月]],4)</f>
        <v>2024</v>
      </c>
      <c r="D7815" s="2" t="str">
        <f>RIGHT(表格1[[#This Row],[年月]],2)</f>
        <v>10</v>
      </c>
      <c r="E7815" s="5">
        <v>10002000</v>
      </c>
      <c r="F7815" s="2" t="str">
        <f>VLOOKUP(TEXT(表格1[[#This Row],[地區]],"00000000"),縣市代碼,2,0)</f>
        <v>宜蘭縣</v>
      </c>
      <c r="G7815" s="2" t="s">
        <v>5</v>
      </c>
      <c r="H7815" s="13">
        <v>60886</v>
      </c>
      <c r="I7815" s="14">
        <v>154878057</v>
      </c>
      <c r="J7815" s="14">
        <f>表格1[[#This Row],[信用卡交易筆數]]/1000</f>
        <v>60.886000000000003</v>
      </c>
      <c r="K7815" s="14">
        <f>表格1[[#This Row],[信用卡交易金額'[新臺幣']]]/1000</f>
        <v>154878.057</v>
      </c>
      <c r="L7815" s="14">
        <f>表格1[[#This Row],[信用卡交易金額'[新臺幣']]]/1000000</f>
        <v>154.87805700000001</v>
      </c>
      <c r="M7815" s="14" t="str" cm="1">
        <f t="array" ref="M7815">_xlfn.TEXTJOIN("", TRUE, _xlfn.XLOOKUP(TRUE, VALUE(表格1[[#This Row],[年月]]) &lt;= VALUE($R$8:$R$12), $Q$8:$Q$12)) &amp; "年度"</f>
        <v>2025年度</v>
      </c>
    </row>
    <row r="7816" spans="1:13" x14ac:dyDescent="0.3">
      <c r="A7816" s="2">
        <v>202410</v>
      </c>
      <c r="B7816" s="19">
        <f>DATE(表格1[[#This Row],[年]],表格1[[#This Row],[月]],1)</f>
        <v>45566</v>
      </c>
      <c r="C7816" s="2" t="str">
        <f>LEFT(表格1[[#This Row],[年月]],4)</f>
        <v>2024</v>
      </c>
      <c r="D7816" s="2" t="str">
        <f>RIGHT(表格1[[#This Row],[年月]],2)</f>
        <v>10</v>
      </c>
      <c r="E7816" s="5">
        <v>10002000</v>
      </c>
      <c r="F7816" s="2" t="str">
        <f>VLOOKUP(TEXT(表格1[[#This Row],[地區]],"00000000"),縣市代碼,2,0)</f>
        <v>宜蘭縣</v>
      </c>
      <c r="G7816" s="2" t="s">
        <v>6</v>
      </c>
      <c r="H7816" s="13">
        <v>88381</v>
      </c>
      <c r="I7816" s="14">
        <v>252221235</v>
      </c>
      <c r="J7816" s="14">
        <f>表格1[[#This Row],[信用卡交易筆數]]/1000</f>
        <v>88.381</v>
      </c>
      <c r="K7816" s="14">
        <f>表格1[[#This Row],[信用卡交易金額'[新臺幣']]]/1000</f>
        <v>252221.23499999999</v>
      </c>
      <c r="L7816" s="14">
        <f>表格1[[#This Row],[信用卡交易金額'[新臺幣']]]/1000000</f>
        <v>252.22123500000001</v>
      </c>
      <c r="M7816" s="14" t="str" cm="1">
        <f t="array" ref="M7816">_xlfn.TEXTJOIN("", TRUE, _xlfn.XLOOKUP(TRUE, VALUE(表格1[[#This Row],[年月]]) &lt;= VALUE($R$8:$R$12), $Q$8:$Q$12)) &amp; "年度"</f>
        <v>2025年度</v>
      </c>
    </row>
    <row r="7817" spans="1:13" x14ac:dyDescent="0.3">
      <c r="A7817" s="2">
        <v>202410</v>
      </c>
      <c r="B7817" s="19">
        <f>DATE(表格1[[#This Row],[年]],表格1[[#This Row],[月]],1)</f>
        <v>45566</v>
      </c>
      <c r="C7817" s="2" t="str">
        <f>LEFT(表格1[[#This Row],[年月]],4)</f>
        <v>2024</v>
      </c>
      <c r="D7817" s="2" t="str">
        <f>RIGHT(表格1[[#This Row],[年月]],2)</f>
        <v>10</v>
      </c>
      <c r="E7817" s="5">
        <v>10002000</v>
      </c>
      <c r="F7817" s="2" t="str">
        <f>VLOOKUP(TEXT(表格1[[#This Row],[地區]],"00000000"),縣市代碼,2,0)</f>
        <v>宜蘭縣</v>
      </c>
      <c r="G7817" s="2" t="s">
        <v>7</v>
      </c>
      <c r="H7817" s="13">
        <v>455644</v>
      </c>
      <c r="I7817" s="14">
        <v>485080730</v>
      </c>
      <c r="J7817" s="14">
        <f>表格1[[#This Row],[信用卡交易筆數]]/1000</f>
        <v>455.64400000000001</v>
      </c>
      <c r="K7817" s="14">
        <f>表格1[[#This Row],[信用卡交易金額'[新臺幣']]]/1000</f>
        <v>485080.73</v>
      </c>
      <c r="L7817" s="14">
        <f>表格1[[#This Row],[信用卡交易金額'[新臺幣']]]/1000000</f>
        <v>485.08073000000002</v>
      </c>
      <c r="M7817" s="14" t="str" cm="1">
        <f t="array" ref="M7817">_xlfn.TEXTJOIN("", TRUE, _xlfn.XLOOKUP(TRUE, VALUE(表格1[[#This Row],[年月]]) &lt;= VALUE($R$8:$R$12), $Q$8:$Q$12)) &amp; "年度"</f>
        <v>2025年度</v>
      </c>
    </row>
    <row r="7818" spans="1:13" x14ac:dyDescent="0.3">
      <c r="A7818" s="2">
        <v>202410</v>
      </c>
      <c r="B7818" s="19">
        <f>DATE(表格1[[#This Row],[年]],表格1[[#This Row],[月]],1)</f>
        <v>45566</v>
      </c>
      <c r="C7818" s="2" t="str">
        <f>LEFT(表格1[[#This Row],[年月]],4)</f>
        <v>2024</v>
      </c>
      <c r="D7818" s="2" t="str">
        <f>RIGHT(表格1[[#This Row],[年月]],2)</f>
        <v>10</v>
      </c>
      <c r="E7818" s="5">
        <v>10002000</v>
      </c>
      <c r="F7818" s="2" t="str">
        <f>VLOOKUP(TEXT(表格1[[#This Row],[地區]],"00000000"),縣市代碼,2,0)</f>
        <v>宜蘭縣</v>
      </c>
      <c r="G7818" s="2" t="s">
        <v>8</v>
      </c>
      <c r="H7818" s="13">
        <v>345433</v>
      </c>
      <c r="I7818" s="14">
        <v>669566448</v>
      </c>
      <c r="J7818" s="14">
        <f>表格1[[#This Row],[信用卡交易筆數]]/1000</f>
        <v>345.43299999999999</v>
      </c>
      <c r="K7818" s="14">
        <f>表格1[[#This Row],[信用卡交易金額'[新臺幣']]]/1000</f>
        <v>669566.44799999997</v>
      </c>
      <c r="L7818" s="14">
        <f>表格1[[#This Row],[信用卡交易金額'[新臺幣']]]/1000000</f>
        <v>669.56644800000004</v>
      </c>
      <c r="M7818" s="14" t="str" cm="1">
        <f t="array" ref="M7818">_xlfn.TEXTJOIN("", TRUE, _xlfn.XLOOKUP(TRUE, VALUE(表格1[[#This Row],[年月]]) &lt;= VALUE($R$8:$R$12), $Q$8:$Q$12)) &amp; "年度"</f>
        <v>2025年度</v>
      </c>
    </row>
    <row r="7819" spans="1:13" x14ac:dyDescent="0.3">
      <c r="A7819" s="2">
        <v>202410</v>
      </c>
      <c r="B7819" s="19">
        <f>DATE(表格1[[#This Row],[年]],表格1[[#This Row],[月]],1)</f>
        <v>45566</v>
      </c>
      <c r="C7819" s="2" t="str">
        <f>LEFT(表格1[[#This Row],[年月]],4)</f>
        <v>2024</v>
      </c>
      <c r="D7819" s="2" t="str">
        <f>RIGHT(表格1[[#This Row],[年月]],2)</f>
        <v>10</v>
      </c>
      <c r="E7819" s="5">
        <v>10002000</v>
      </c>
      <c r="F7819" s="2" t="str">
        <f>VLOOKUP(TEXT(表格1[[#This Row],[地區]],"00000000"),縣市代碼,2,0)</f>
        <v>宜蘭縣</v>
      </c>
      <c r="G7819" s="2" t="s">
        <v>9</v>
      </c>
      <c r="H7819" s="13">
        <v>783749</v>
      </c>
      <c r="I7819" s="14">
        <v>966578635</v>
      </c>
      <c r="J7819" s="14">
        <f>表格1[[#This Row],[信用卡交易筆數]]/1000</f>
        <v>783.74900000000002</v>
      </c>
      <c r="K7819" s="14">
        <f>表格1[[#This Row],[信用卡交易金額'[新臺幣']]]/1000</f>
        <v>966578.63500000001</v>
      </c>
      <c r="L7819" s="14">
        <f>表格1[[#This Row],[信用卡交易金額'[新臺幣']]]/1000000</f>
        <v>966.57863499999996</v>
      </c>
      <c r="M7819" s="14" t="str" cm="1">
        <f t="array" ref="M7819">_xlfn.TEXTJOIN("", TRUE, _xlfn.XLOOKUP(TRUE, VALUE(表格1[[#This Row],[年月]]) &lt;= VALUE($R$8:$R$12), $Q$8:$Q$12)) &amp; "年度"</f>
        <v>2025年度</v>
      </c>
    </row>
    <row r="7820" spans="1:13" x14ac:dyDescent="0.3">
      <c r="A7820" s="2">
        <v>202410</v>
      </c>
      <c r="B7820" s="19">
        <f>DATE(表格1[[#This Row],[年]],表格1[[#This Row],[月]],1)</f>
        <v>45566</v>
      </c>
      <c r="C7820" s="2" t="str">
        <f>LEFT(表格1[[#This Row],[年月]],4)</f>
        <v>2024</v>
      </c>
      <c r="D7820" s="2" t="str">
        <f>RIGHT(表格1[[#This Row],[年月]],2)</f>
        <v>10</v>
      </c>
      <c r="E7820" s="5">
        <v>10002000</v>
      </c>
      <c r="F7820" s="2" t="str">
        <f>VLOOKUP(TEXT(表格1[[#This Row],[地區]],"00000000"),縣市代碼,2,0)</f>
        <v>宜蘭縣</v>
      </c>
      <c r="G7820" s="2" t="s">
        <v>10</v>
      </c>
      <c r="H7820" s="13">
        <v>364773</v>
      </c>
      <c r="I7820" s="14">
        <v>1060791754</v>
      </c>
      <c r="J7820" s="14">
        <f>表格1[[#This Row],[信用卡交易筆數]]/1000</f>
        <v>364.77300000000002</v>
      </c>
      <c r="K7820" s="14">
        <f>表格1[[#This Row],[信用卡交易金額'[新臺幣']]]/1000</f>
        <v>1060791.754</v>
      </c>
      <c r="L7820" s="14">
        <f>表格1[[#This Row],[信用卡交易金額'[新臺幣']]]/1000000</f>
        <v>1060.7917540000001</v>
      </c>
      <c r="M7820" s="14" t="str" cm="1">
        <f t="array" ref="M7820">_xlfn.TEXTJOIN("", TRUE, _xlfn.XLOOKUP(TRUE, VALUE(表格1[[#This Row],[年月]]) &lt;= VALUE($R$8:$R$12), $Q$8:$Q$12)) &amp; "年度"</f>
        <v>2025年度</v>
      </c>
    </row>
    <row r="7821" spans="1:13" x14ac:dyDescent="0.3">
      <c r="A7821" s="2">
        <v>202410</v>
      </c>
      <c r="B7821" s="19">
        <f>DATE(表格1[[#This Row],[年]],表格1[[#This Row],[月]],1)</f>
        <v>45566</v>
      </c>
      <c r="C7821" s="2" t="str">
        <f>LEFT(表格1[[#This Row],[年月]],4)</f>
        <v>2024</v>
      </c>
      <c r="D7821" s="2" t="str">
        <f>RIGHT(表格1[[#This Row],[年月]],2)</f>
        <v>10</v>
      </c>
      <c r="E7821" s="5">
        <v>10015000</v>
      </c>
      <c r="F7821" s="2" t="str">
        <f>VLOOKUP(TEXT(表格1[[#This Row],[地區]],"00000000"),縣市代碼,2,0)</f>
        <v>花蓮縣</v>
      </c>
      <c r="G7821" s="2" t="s">
        <v>4</v>
      </c>
      <c r="H7821" s="13">
        <v>546918</v>
      </c>
      <c r="I7821" s="14">
        <v>284464026</v>
      </c>
      <c r="J7821" s="14">
        <f>表格1[[#This Row],[信用卡交易筆數]]/1000</f>
        <v>546.91800000000001</v>
      </c>
      <c r="K7821" s="14">
        <f>表格1[[#This Row],[信用卡交易金額'[新臺幣']]]/1000</f>
        <v>284464.02600000001</v>
      </c>
      <c r="L7821" s="14">
        <f>表格1[[#This Row],[信用卡交易金額'[新臺幣']]]/1000000</f>
        <v>284.46402599999999</v>
      </c>
      <c r="M7821" s="14" t="str" cm="1">
        <f t="array" ref="M7821">_xlfn.TEXTJOIN("", TRUE, _xlfn.XLOOKUP(TRUE, VALUE(表格1[[#This Row],[年月]]) &lt;= VALUE($R$8:$R$12), $Q$8:$Q$12)) &amp; "年度"</f>
        <v>2025年度</v>
      </c>
    </row>
    <row r="7822" spans="1:13" x14ac:dyDescent="0.3">
      <c r="A7822" s="2">
        <v>202410</v>
      </c>
      <c r="B7822" s="19">
        <f>DATE(表格1[[#This Row],[年]],表格1[[#This Row],[月]],1)</f>
        <v>45566</v>
      </c>
      <c r="C7822" s="2" t="str">
        <f>LEFT(表格1[[#This Row],[年月]],4)</f>
        <v>2024</v>
      </c>
      <c r="D7822" s="2" t="str">
        <f>RIGHT(表格1[[#This Row],[年月]],2)</f>
        <v>10</v>
      </c>
      <c r="E7822" s="5">
        <v>10015000</v>
      </c>
      <c r="F7822" s="2" t="str">
        <f>VLOOKUP(TEXT(表格1[[#This Row],[地區]],"00000000"),縣市代碼,2,0)</f>
        <v>花蓮縣</v>
      </c>
      <c r="G7822" s="2" t="s">
        <v>5</v>
      </c>
      <c r="H7822" s="13">
        <v>32928</v>
      </c>
      <c r="I7822" s="14">
        <v>77388916</v>
      </c>
      <c r="J7822" s="14">
        <f>表格1[[#This Row],[信用卡交易筆數]]/1000</f>
        <v>32.927999999999997</v>
      </c>
      <c r="K7822" s="14">
        <f>表格1[[#This Row],[信用卡交易金額'[新臺幣']]]/1000</f>
        <v>77388.915999999997</v>
      </c>
      <c r="L7822" s="14">
        <f>表格1[[#This Row],[信用卡交易金額'[新臺幣']]]/1000000</f>
        <v>77.388915999999995</v>
      </c>
      <c r="M7822" s="14" t="str" cm="1">
        <f t="array" ref="M7822">_xlfn.TEXTJOIN("", TRUE, _xlfn.XLOOKUP(TRUE, VALUE(表格1[[#This Row],[年月]]) &lt;= VALUE($R$8:$R$12), $Q$8:$Q$12)) &amp; "年度"</f>
        <v>2025年度</v>
      </c>
    </row>
    <row r="7823" spans="1:13" x14ac:dyDescent="0.3">
      <c r="A7823" s="2">
        <v>202410</v>
      </c>
      <c r="B7823" s="19">
        <f>DATE(表格1[[#This Row],[年]],表格1[[#This Row],[月]],1)</f>
        <v>45566</v>
      </c>
      <c r="C7823" s="2" t="str">
        <f>LEFT(表格1[[#This Row],[年月]],4)</f>
        <v>2024</v>
      </c>
      <c r="D7823" s="2" t="str">
        <f>RIGHT(表格1[[#This Row],[年月]],2)</f>
        <v>10</v>
      </c>
      <c r="E7823" s="5">
        <v>10015000</v>
      </c>
      <c r="F7823" s="2" t="str">
        <f>VLOOKUP(TEXT(表格1[[#This Row],[地區]],"00000000"),縣市代碼,2,0)</f>
        <v>花蓮縣</v>
      </c>
      <c r="G7823" s="2" t="s">
        <v>6</v>
      </c>
      <c r="H7823" s="13">
        <v>55069</v>
      </c>
      <c r="I7823" s="14">
        <v>172536657</v>
      </c>
      <c r="J7823" s="14">
        <f>表格1[[#This Row],[信用卡交易筆數]]/1000</f>
        <v>55.069000000000003</v>
      </c>
      <c r="K7823" s="14">
        <f>表格1[[#This Row],[信用卡交易金額'[新臺幣']]]/1000</f>
        <v>172536.65700000001</v>
      </c>
      <c r="L7823" s="14">
        <f>表格1[[#This Row],[信用卡交易金額'[新臺幣']]]/1000000</f>
        <v>172.53665699999999</v>
      </c>
      <c r="M7823" s="14" t="str" cm="1">
        <f t="array" ref="M7823">_xlfn.TEXTJOIN("", TRUE, _xlfn.XLOOKUP(TRUE, VALUE(表格1[[#This Row],[年月]]) &lt;= VALUE($R$8:$R$12), $Q$8:$Q$12)) &amp; "年度"</f>
        <v>2025年度</v>
      </c>
    </row>
    <row r="7824" spans="1:13" x14ac:dyDescent="0.3">
      <c r="A7824" s="2">
        <v>202410</v>
      </c>
      <c r="B7824" s="19">
        <f>DATE(表格1[[#This Row],[年]],表格1[[#This Row],[月]],1)</f>
        <v>45566</v>
      </c>
      <c r="C7824" s="2" t="str">
        <f>LEFT(表格1[[#This Row],[年月]],4)</f>
        <v>2024</v>
      </c>
      <c r="D7824" s="2" t="str">
        <f>RIGHT(表格1[[#This Row],[年月]],2)</f>
        <v>10</v>
      </c>
      <c r="E7824" s="5">
        <v>10015000</v>
      </c>
      <c r="F7824" s="2" t="str">
        <f>VLOOKUP(TEXT(表格1[[#This Row],[地區]],"00000000"),縣市代碼,2,0)</f>
        <v>花蓮縣</v>
      </c>
      <c r="G7824" s="2" t="s">
        <v>7</v>
      </c>
      <c r="H7824" s="13">
        <v>301057</v>
      </c>
      <c r="I7824" s="14">
        <v>285145864</v>
      </c>
      <c r="J7824" s="14">
        <f>表格1[[#This Row],[信用卡交易筆數]]/1000</f>
        <v>301.05700000000002</v>
      </c>
      <c r="K7824" s="14">
        <f>表格1[[#This Row],[信用卡交易金額'[新臺幣']]]/1000</f>
        <v>285145.864</v>
      </c>
      <c r="L7824" s="14">
        <f>表格1[[#This Row],[信用卡交易金額'[新臺幣']]]/1000000</f>
        <v>285.14586400000002</v>
      </c>
      <c r="M7824" s="14" t="str" cm="1">
        <f t="array" ref="M7824">_xlfn.TEXTJOIN("", TRUE, _xlfn.XLOOKUP(TRUE, VALUE(表格1[[#This Row],[年月]]) &lt;= VALUE($R$8:$R$12), $Q$8:$Q$12)) &amp; "年度"</f>
        <v>2025年度</v>
      </c>
    </row>
    <row r="7825" spans="1:13" x14ac:dyDescent="0.3">
      <c r="A7825" s="2">
        <v>202410</v>
      </c>
      <c r="B7825" s="19">
        <f>DATE(表格1[[#This Row],[年]],表格1[[#This Row],[月]],1)</f>
        <v>45566</v>
      </c>
      <c r="C7825" s="2" t="str">
        <f>LEFT(表格1[[#This Row],[年月]],4)</f>
        <v>2024</v>
      </c>
      <c r="D7825" s="2" t="str">
        <f>RIGHT(表格1[[#This Row],[年月]],2)</f>
        <v>10</v>
      </c>
      <c r="E7825" s="5">
        <v>10015000</v>
      </c>
      <c r="F7825" s="2" t="str">
        <f>VLOOKUP(TEXT(表格1[[#This Row],[地區]],"00000000"),縣市代碼,2,0)</f>
        <v>花蓮縣</v>
      </c>
      <c r="G7825" s="2" t="s">
        <v>8</v>
      </c>
      <c r="H7825" s="13">
        <v>231650</v>
      </c>
      <c r="I7825" s="14">
        <v>384025345</v>
      </c>
      <c r="J7825" s="14">
        <f>表格1[[#This Row],[信用卡交易筆數]]/1000</f>
        <v>231.65</v>
      </c>
      <c r="K7825" s="14">
        <f>表格1[[#This Row],[信用卡交易金額'[新臺幣']]]/1000</f>
        <v>384025.34499999997</v>
      </c>
      <c r="L7825" s="14">
        <f>表格1[[#This Row],[信用卡交易金額'[新臺幣']]]/1000000</f>
        <v>384.02534500000002</v>
      </c>
      <c r="M7825" s="14" t="str" cm="1">
        <f t="array" ref="M7825">_xlfn.TEXTJOIN("", TRUE, _xlfn.XLOOKUP(TRUE, VALUE(表格1[[#This Row],[年月]]) &lt;= VALUE($R$8:$R$12), $Q$8:$Q$12)) &amp; "年度"</f>
        <v>2025年度</v>
      </c>
    </row>
    <row r="7826" spans="1:13" x14ac:dyDescent="0.3">
      <c r="A7826" s="2">
        <v>202410</v>
      </c>
      <c r="B7826" s="19">
        <f>DATE(表格1[[#This Row],[年]],表格1[[#This Row],[月]],1)</f>
        <v>45566</v>
      </c>
      <c r="C7826" s="2" t="str">
        <f>LEFT(表格1[[#This Row],[年月]],4)</f>
        <v>2024</v>
      </c>
      <c r="D7826" s="2" t="str">
        <f>RIGHT(表格1[[#This Row],[年月]],2)</f>
        <v>10</v>
      </c>
      <c r="E7826" s="5">
        <v>10015000</v>
      </c>
      <c r="F7826" s="2" t="str">
        <f>VLOOKUP(TEXT(表格1[[#This Row],[地區]],"00000000"),縣市代碼,2,0)</f>
        <v>花蓮縣</v>
      </c>
      <c r="G7826" s="2" t="s">
        <v>9</v>
      </c>
      <c r="H7826" s="13">
        <v>480148</v>
      </c>
      <c r="I7826" s="14">
        <v>660408286</v>
      </c>
      <c r="J7826" s="14">
        <f>表格1[[#This Row],[信用卡交易筆數]]/1000</f>
        <v>480.14800000000002</v>
      </c>
      <c r="K7826" s="14">
        <f>表格1[[#This Row],[信用卡交易金額'[新臺幣']]]/1000</f>
        <v>660408.28599999996</v>
      </c>
      <c r="L7826" s="14">
        <f>表格1[[#This Row],[信用卡交易金額'[新臺幣']]]/1000000</f>
        <v>660.40828599999998</v>
      </c>
      <c r="M7826" s="14" t="str" cm="1">
        <f t="array" ref="M7826">_xlfn.TEXTJOIN("", TRUE, _xlfn.XLOOKUP(TRUE, VALUE(表格1[[#This Row],[年月]]) &lt;= VALUE($R$8:$R$12), $Q$8:$Q$12)) &amp; "年度"</f>
        <v>2025年度</v>
      </c>
    </row>
    <row r="7827" spans="1:13" x14ac:dyDescent="0.3">
      <c r="A7827" s="2">
        <v>202410</v>
      </c>
      <c r="B7827" s="19">
        <f>DATE(表格1[[#This Row],[年]],表格1[[#This Row],[月]],1)</f>
        <v>45566</v>
      </c>
      <c r="C7827" s="2" t="str">
        <f>LEFT(表格1[[#This Row],[年月]],4)</f>
        <v>2024</v>
      </c>
      <c r="D7827" s="2" t="str">
        <f>RIGHT(表格1[[#This Row],[年月]],2)</f>
        <v>10</v>
      </c>
      <c r="E7827" s="5">
        <v>10015000</v>
      </c>
      <c r="F7827" s="2" t="str">
        <f>VLOOKUP(TEXT(表格1[[#This Row],[地區]],"00000000"),縣市代碼,2,0)</f>
        <v>花蓮縣</v>
      </c>
      <c r="G7827" s="2" t="s">
        <v>10</v>
      </c>
      <c r="H7827" s="13">
        <v>228598</v>
      </c>
      <c r="I7827" s="14">
        <v>682131154</v>
      </c>
      <c r="J7827" s="14">
        <f>表格1[[#This Row],[信用卡交易筆數]]/1000</f>
        <v>228.59800000000001</v>
      </c>
      <c r="K7827" s="14">
        <f>表格1[[#This Row],[信用卡交易金額'[新臺幣']]]/1000</f>
        <v>682131.15399999998</v>
      </c>
      <c r="L7827" s="14">
        <f>表格1[[#This Row],[信用卡交易金額'[新臺幣']]]/1000000</f>
        <v>682.13115400000004</v>
      </c>
      <c r="M7827" s="14" t="str" cm="1">
        <f t="array" ref="M7827">_xlfn.TEXTJOIN("", TRUE, _xlfn.XLOOKUP(TRUE, VALUE(表格1[[#This Row],[年月]]) &lt;= VALUE($R$8:$R$12), $Q$8:$Q$12)) &amp; "年度"</f>
        <v>2025年度</v>
      </c>
    </row>
    <row r="7828" spans="1:13" x14ac:dyDescent="0.3">
      <c r="A7828" s="2">
        <v>202410</v>
      </c>
      <c r="B7828" s="19">
        <f>DATE(表格1[[#This Row],[年]],表格1[[#This Row],[月]],1)</f>
        <v>45566</v>
      </c>
      <c r="C7828" s="2" t="str">
        <f>LEFT(表格1[[#This Row],[年月]],4)</f>
        <v>2024</v>
      </c>
      <c r="D7828" s="2" t="str">
        <f>RIGHT(表格1[[#This Row],[年月]],2)</f>
        <v>10</v>
      </c>
      <c r="E7828" s="5">
        <v>10014000</v>
      </c>
      <c r="F7828" s="2" t="str">
        <f>VLOOKUP(TEXT(表格1[[#This Row],[地區]],"00000000"),縣市代碼,2,0)</f>
        <v>臺東縣</v>
      </c>
      <c r="G7828" s="2" t="s">
        <v>4</v>
      </c>
      <c r="H7828" s="13">
        <v>307049</v>
      </c>
      <c r="I7828" s="14">
        <v>133433100</v>
      </c>
      <c r="J7828" s="14">
        <f>表格1[[#This Row],[信用卡交易筆數]]/1000</f>
        <v>307.04899999999998</v>
      </c>
      <c r="K7828" s="14">
        <f>表格1[[#This Row],[信用卡交易金額'[新臺幣']]]/1000</f>
        <v>133433.1</v>
      </c>
      <c r="L7828" s="14">
        <f>表格1[[#This Row],[信用卡交易金額'[新臺幣']]]/1000000</f>
        <v>133.4331</v>
      </c>
      <c r="M7828" s="14" t="str" cm="1">
        <f t="array" ref="M7828">_xlfn.TEXTJOIN("", TRUE, _xlfn.XLOOKUP(TRUE, VALUE(表格1[[#This Row],[年月]]) &lt;= VALUE($R$8:$R$12), $Q$8:$Q$12)) &amp; "年度"</f>
        <v>2025年度</v>
      </c>
    </row>
    <row r="7829" spans="1:13" x14ac:dyDescent="0.3">
      <c r="A7829" s="2">
        <v>202410</v>
      </c>
      <c r="B7829" s="19">
        <f>DATE(表格1[[#This Row],[年]],表格1[[#This Row],[月]],1)</f>
        <v>45566</v>
      </c>
      <c r="C7829" s="2" t="str">
        <f>LEFT(表格1[[#This Row],[年月]],4)</f>
        <v>2024</v>
      </c>
      <c r="D7829" s="2" t="str">
        <f>RIGHT(表格1[[#This Row],[年月]],2)</f>
        <v>10</v>
      </c>
      <c r="E7829" s="5">
        <v>10014000</v>
      </c>
      <c r="F7829" s="2" t="str">
        <f>VLOOKUP(TEXT(表格1[[#This Row],[地區]],"00000000"),縣市代碼,2,0)</f>
        <v>臺東縣</v>
      </c>
      <c r="G7829" s="2" t="s">
        <v>5</v>
      </c>
      <c r="H7829" s="13">
        <v>20308</v>
      </c>
      <c r="I7829" s="14">
        <v>46074826</v>
      </c>
      <c r="J7829" s="14">
        <f>表格1[[#This Row],[信用卡交易筆數]]/1000</f>
        <v>20.308</v>
      </c>
      <c r="K7829" s="14">
        <f>表格1[[#This Row],[信用卡交易金額'[新臺幣']]]/1000</f>
        <v>46074.826000000001</v>
      </c>
      <c r="L7829" s="14">
        <f>表格1[[#This Row],[信用卡交易金額'[新臺幣']]]/1000000</f>
        <v>46.074826000000002</v>
      </c>
      <c r="M7829" s="14" t="str" cm="1">
        <f t="array" ref="M7829">_xlfn.TEXTJOIN("", TRUE, _xlfn.XLOOKUP(TRUE, VALUE(表格1[[#This Row],[年月]]) &lt;= VALUE($R$8:$R$12), $Q$8:$Q$12)) &amp; "年度"</f>
        <v>2025年度</v>
      </c>
    </row>
    <row r="7830" spans="1:13" x14ac:dyDescent="0.3">
      <c r="A7830" s="2">
        <v>202410</v>
      </c>
      <c r="B7830" s="19">
        <f>DATE(表格1[[#This Row],[年]],表格1[[#This Row],[月]],1)</f>
        <v>45566</v>
      </c>
      <c r="C7830" s="2" t="str">
        <f>LEFT(表格1[[#This Row],[年月]],4)</f>
        <v>2024</v>
      </c>
      <c r="D7830" s="2" t="str">
        <f>RIGHT(表格1[[#This Row],[年月]],2)</f>
        <v>10</v>
      </c>
      <c r="E7830" s="5">
        <v>10014000</v>
      </c>
      <c r="F7830" s="2" t="str">
        <f>VLOOKUP(TEXT(表格1[[#This Row],[地區]],"00000000"),縣市代碼,2,0)</f>
        <v>臺東縣</v>
      </c>
      <c r="G7830" s="2" t="s">
        <v>6</v>
      </c>
      <c r="H7830" s="13">
        <v>29532</v>
      </c>
      <c r="I7830" s="14">
        <v>86366602</v>
      </c>
      <c r="J7830" s="14">
        <f>表格1[[#This Row],[信用卡交易筆數]]/1000</f>
        <v>29.532</v>
      </c>
      <c r="K7830" s="14">
        <f>表格1[[#This Row],[信用卡交易金額'[新臺幣']]]/1000</f>
        <v>86366.601999999999</v>
      </c>
      <c r="L7830" s="14">
        <f>表格1[[#This Row],[信用卡交易金額'[新臺幣']]]/1000000</f>
        <v>86.366602</v>
      </c>
      <c r="M7830" s="14" t="str" cm="1">
        <f t="array" ref="M7830">_xlfn.TEXTJOIN("", TRUE, _xlfn.XLOOKUP(TRUE, VALUE(表格1[[#This Row],[年月]]) &lt;= VALUE($R$8:$R$12), $Q$8:$Q$12)) &amp; "年度"</f>
        <v>2025年度</v>
      </c>
    </row>
    <row r="7831" spans="1:13" x14ac:dyDescent="0.3">
      <c r="A7831" s="2">
        <v>202410</v>
      </c>
      <c r="B7831" s="19">
        <f>DATE(表格1[[#This Row],[年]],表格1[[#This Row],[月]],1)</f>
        <v>45566</v>
      </c>
      <c r="C7831" s="2" t="str">
        <f>LEFT(表格1[[#This Row],[年月]],4)</f>
        <v>2024</v>
      </c>
      <c r="D7831" s="2" t="str">
        <f>RIGHT(表格1[[#This Row],[年月]],2)</f>
        <v>10</v>
      </c>
      <c r="E7831" s="5">
        <v>10014000</v>
      </c>
      <c r="F7831" s="2" t="str">
        <f>VLOOKUP(TEXT(表格1[[#This Row],[地區]],"00000000"),縣市代碼,2,0)</f>
        <v>臺東縣</v>
      </c>
      <c r="G7831" s="2" t="s">
        <v>7</v>
      </c>
      <c r="H7831" s="13">
        <v>175446</v>
      </c>
      <c r="I7831" s="14">
        <v>163879556</v>
      </c>
      <c r="J7831" s="14">
        <f>表格1[[#This Row],[信用卡交易筆數]]/1000</f>
        <v>175.446</v>
      </c>
      <c r="K7831" s="14">
        <f>表格1[[#This Row],[信用卡交易金額'[新臺幣']]]/1000</f>
        <v>163879.55600000001</v>
      </c>
      <c r="L7831" s="14">
        <f>表格1[[#This Row],[信用卡交易金額'[新臺幣']]]/1000000</f>
        <v>163.87955600000001</v>
      </c>
      <c r="M7831" s="14" t="str" cm="1">
        <f t="array" ref="M7831">_xlfn.TEXTJOIN("", TRUE, _xlfn.XLOOKUP(TRUE, VALUE(表格1[[#This Row],[年月]]) &lt;= VALUE($R$8:$R$12), $Q$8:$Q$12)) &amp; "年度"</f>
        <v>2025年度</v>
      </c>
    </row>
    <row r="7832" spans="1:13" x14ac:dyDescent="0.3">
      <c r="A7832" s="2">
        <v>202410</v>
      </c>
      <c r="B7832" s="19">
        <f>DATE(表格1[[#This Row],[年]],表格1[[#This Row],[月]],1)</f>
        <v>45566</v>
      </c>
      <c r="C7832" s="2" t="str">
        <f>LEFT(表格1[[#This Row],[年月]],4)</f>
        <v>2024</v>
      </c>
      <c r="D7832" s="2" t="str">
        <f>RIGHT(表格1[[#This Row],[年月]],2)</f>
        <v>10</v>
      </c>
      <c r="E7832" s="5">
        <v>10014000</v>
      </c>
      <c r="F7832" s="2" t="str">
        <f>VLOOKUP(TEXT(表格1[[#This Row],[地區]],"00000000"),縣市代碼,2,0)</f>
        <v>臺東縣</v>
      </c>
      <c r="G7832" s="2" t="s">
        <v>8</v>
      </c>
      <c r="H7832" s="13">
        <v>120771</v>
      </c>
      <c r="I7832" s="14">
        <v>220653946</v>
      </c>
      <c r="J7832" s="14">
        <f>表格1[[#This Row],[信用卡交易筆數]]/1000</f>
        <v>120.771</v>
      </c>
      <c r="K7832" s="14">
        <f>表格1[[#This Row],[信用卡交易金額'[新臺幣']]]/1000</f>
        <v>220653.946</v>
      </c>
      <c r="L7832" s="14">
        <f>表格1[[#This Row],[信用卡交易金額'[新臺幣']]]/1000000</f>
        <v>220.65394599999999</v>
      </c>
      <c r="M7832" s="14" t="str" cm="1">
        <f t="array" ref="M7832">_xlfn.TEXTJOIN("", TRUE, _xlfn.XLOOKUP(TRUE, VALUE(表格1[[#This Row],[年月]]) &lt;= VALUE($R$8:$R$12), $Q$8:$Q$12)) &amp; "年度"</f>
        <v>2025年度</v>
      </c>
    </row>
    <row r="7833" spans="1:13" x14ac:dyDescent="0.3">
      <c r="A7833" s="2">
        <v>202410</v>
      </c>
      <c r="B7833" s="19">
        <f>DATE(表格1[[#This Row],[年]],表格1[[#This Row],[月]],1)</f>
        <v>45566</v>
      </c>
      <c r="C7833" s="2" t="str">
        <f>LEFT(表格1[[#This Row],[年月]],4)</f>
        <v>2024</v>
      </c>
      <c r="D7833" s="2" t="str">
        <f>RIGHT(表格1[[#This Row],[年月]],2)</f>
        <v>10</v>
      </c>
      <c r="E7833" s="5">
        <v>10014000</v>
      </c>
      <c r="F7833" s="2" t="str">
        <f>VLOOKUP(TEXT(表格1[[#This Row],[地區]],"00000000"),縣市代碼,2,0)</f>
        <v>臺東縣</v>
      </c>
      <c r="G7833" s="2" t="s">
        <v>9</v>
      </c>
      <c r="H7833" s="13">
        <v>252773</v>
      </c>
      <c r="I7833" s="14">
        <v>284080430</v>
      </c>
      <c r="J7833" s="14">
        <f>表格1[[#This Row],[信用卡交易筆數]]/1000</f>
        <v>252.773</v>
      </c>
      <c r="K7833" s="14">
        <f>表格1[[#This Row],[信用卡交易金額'[新臺幣']]]/1000</f>
        <v>284080.43</v>
      </c>
      <c r="L7833" s="14">
        <f>表格1[[#This Row],[信用卡交易金額'[新臺幣']]]/1000000</f>
        <v>284.08042999999998</v>
      </c>
      <c r="M7833" s="14" t="str" cm="1">
        <f t="array" ref="M7833">_xlfn.TEXTJOIN("", TRUE, _xlfn.XLOOKUP(TRUE, VALUE(表格1[[#This Row],[年月]]) &lt;= VALUE($R$8:$R$12), $Q$8:$Q$12)) &amp; "年度"</f>
        <v>2025年度</v>
      </c>
    </row>
    <row r="7834" spans="1:13" x14ac:dyDescent="0.3">
      <c r="A7834" s="2">
        <v>202410</v>
      </c>
      <c r="B7834" s="19">
        <f>DATE(表格1[[#This Row],[年]],表格1[[#This Row],[月]],1)</f>
        <v>45566</v>
      </c>
      <c r="C7834" s="2" t="str">
        <f>LEFT(表格1[[#This Row],[年月]],4)</f>
        <v>2024</v>
      </c>
      <c r="D7834" s="2" t="str">
        <f>RIGHT(表格1[[#This Row],[年月]],2)</f>
        <v>10</v>
      </c>
      <c r="E7834" s="5">
        <v>10014000</v>
      </c>
      <c r="F7834" s="2" t="str">
        <f>VLOOKUP(TEXT(表格1[[#This Row],[地區]],"00000000"),縣市代碼,2,0)</f>
        <v>臺東縣</v>
      </c>
      <c r="G7834" s="2" t="s">
        <v>10</v>
      </c>
      <c r="H7834" s="13">
        <v>114443</v>
      </c>
      <c r="I7834" s="14">
        <v>348016944</v>
      </c>
      <c r="J7834" s="14">
        <f>表格1[[#This Row],[信用卡交易筆數]]/1000</f>
        <v>114.443</v>
      </c>
      <c r="K7834" s="14">
        <f>表格1[[#This Row],[信用卡交易金額'[新臺幣']]]/1000</f>
        <v>348016.94400000002</v>
      </c>
      <c r="L7834" s="14">
        <f>表格1[[#This Row],[信用卡交易金額'[新臺幣']]]/1000000</f>
        <v>348.01694400000002</v>
      </c>
      <c r="M7834" s="14" t="str" cm="1">
        <f t="array" ref="M7834">_xlfn.TEXTJOIN("", TRUE, _xlfn.XLOOKUP(TRUE, VALUE(表格1[[#This Row],[年月]]) &lt;= VALUE($R$8:$R$12), $Q$8:$Q$12)) &amp; "年度"</f>
        <v>2025年度</v>
      </c>
    </row>
    <row r="7835" spans="1:13" x14ac:dyDescent="0.3">
      <c r="A7835" s="2">
        <v>202410</v>
      </c>
      <c r="B7835" s="19">
        <f>DATE(表格1[[#This Row],[年]],表格1[[#This Row],[月]],1)</f>
        <v>45566</v>
      </c>
      <c r="C7835" s="2" t="str">
        <f>LEFT(表格1[[#This Row],[年月]],4)</f>
        <v>2024</v>
      </c>
      <c r="D7835" s="2" t="str">
        <f>RIGHT(表格1[[#This Row],[年月]],2)</f>
        <v>10</v>
      </c>
      <c r="E7835" s="5">
        <v>10016000</v>
      </c>
      <c r="F7835" s="2" t="str">
        <f>VLOOKUP(TEXT(表格1[[#This Row],[地區]],"00000000"),縣市代碼,2,0)</f>
        <v>澎湖縣</v>
      </c>
      <c r="G7835" s="2" t="s">
        <v>4</v>
      </c>
      <c r="H7835" s="13">
        <v>171279</v>
      </c>
      <c r="I7835" s="14">
        <v>67968077</v>
      </c>
      <c r="J7835" s="14">
        <f>表格1[[#This Row],[信用卡交易筆數]]/1000</f>
        <v>171.279</v>
      </c>
      <c r="K7835" s="14">
        <f>表格1[[#This Row],[信用卡交易金額'[新臺幣']]]/1000</f>
        <v>67968.077000000005</v>
      </c>
      <c r="L7835" s="14">
        <f>表格1[[#This Row],[信用卡交易金額'[新臺幣']]]/1000000</f>
        <v>67.968076999999994</v>
      </c>
      <c r="M7835" s="14" t="str" cm="1">
        <f t="array" ref="M7835">_xlfn.TEXTJOIN("", TRUE, _xlfn.XLOOKUP(TRUE, VALUE(表格1[[#This Row],[年月]]) &lt;= VALUE($R$8:$R$12), $Q$8:$Q$12)) &amp; "年度"</f>
        <v>2025年度</v>
      </c>
    </row>
    <row r="7836" spans="1:13" x14ac:dyDescent="0.3">
      <c r="A7836" s="2">
        <v>202410</v>
      </c>
      <c r="B7836" s="19">
        <f>DATE(表格1[[#This Row],[年]],表格1[[#This Row],[月]],1)</f>
        <v>45566</v>
      </c>
      <c r="C7836" s="2" t="str">
        <f>LEFT(表格1[[#This Row],[年月]],4)</f>
        <v>2024</v>
      </c>
      <c r="D7836" s="2" t="str">
        <f>RIGHT(表格1[[#This Row],[年月]],2)</f>
        <v>10</v>
      </c>
      <c r="E7836" s="5">
        <v>10016000</v>
      </c>
      <c r="F7836" s="2" t="str">
        <f>VLOOKUP(TEXT(表格1[[#This Row],[地區]],"00000000"),縣市代碼,2,0)</f>
        <v>澎湖縣</v>
      </c>
      <c r="G7836" s="2" t="s">
        <v>5</v>
      </c>
      <c r="H7836" s="13">
        <v>10484</v>
      </c>
      <c r="I7836" s="14">
        <v>27172966</v>
      </c>
      <c r="J7836" s="14">
        <f>表格1[[#This Row],[信用卡交易筆數]]/1000</f>
        <v>10.484</v>
      </c>
      <c r="K7836" s="14">
        <f>表格1[[#This Row],[信用卡交易金額'[新臺幣']]]/1000</f>
        <v>27172.966</v>
      </c>
      <c r="L7836" s="14">
        <f>表格1[[#This Row],[信用卡交易金額'[新臺幣']]]/1000000</f>
        <v>27.172965999999999</v>
      </c>
      <c r="M7836" s="14" t="str" cm="1">
        <f t="array" ref="M7836">_xlfn.TEXTJOIN("", TRUE, _xlfn.XLOOKUP(TRUE, VALUE(表格1[[#This Row],[年月]]) &lt;= VALUE($R$8:$R$12), $Q$8:$Q$12)) &amp; "年度"</f>
        <v>2025年度</v>
      </c>
    </row>
    <row r="7837" spans="1:13" x14ac:dyDescent="0.3">
      <c r="A7837" s="2">
        <v>202410</v>
      </c>
      <c r="B7837" s="19">
        <f>DATE(表格1[[#This Row],[年]],表格1[[#This Row],[月]],1)</f>
        <v>45566</v>
      </c>
      <c r="C7837" s="2" t="str">
        <f>LEFT(表格1[[#This Row],[年月]],4)</f>
        <v>2024</v>
      </c>
      <c r="D7837" s="2" t="str">
        <f>RIGHT(表格1[[#This Row],[年月]],2)</f>
        <v>10</v>
      </c>
      <c r="E7837" s="5">
        <v>10016000</v>
      </c>
      <c r="F7837" s="2" t="str">
        <f>VLOOKUP(TEXT(表格1[[#This Row],[地區]],"00000000"),縣市代碼,2,0)</f>
        <v>澎湖縣</v>
      </c>
      <c r="G7837" s="2" t="s">
        <v>6</v>
      </c>
      <c r="H7837" s="13">
        <v>15959</v>
      </c>
      <c r="I7837" s="14">
        <v>47711332</v>
      </c>
      <c r="J7837" s="14">
        <f>表格1[[#This Row],[信用卡交易筆數]]/1000</f>
        <v>15.959</v>
      </c>
      <c r="K7837" s="14">
        <f>表格1[[#This Row],[信用卡交易金額'[新臺幣']]]/1000</f>
        <v>47711.332000000002</v>
      </c>
      <c r="L7837" s="14">
        <f>表格1[[#This Row],[信用卡交易金額'[新臺幣']]]/1000000</f>
        <v>47.711331999999999</v>
      </c>
      <c r="M7837" s="14" t="str" cm="1">
        <f t="array" ref="M7837">_xlfn.TEXTJOIN("", TRUE, _xlfn.XLOOKUP(TRUE, VALUE(表格1[[#This Row],[年月]]) &lt;= VALUE($R$8:$R$12), $Q$8:$Q$12)) &amp; "年度"</f>
        <v>2025年度</v>
      </c>
    </row>
    <row r="7838" spans="1:13" x14ac:dyDescent="0.3">
      <c r="A7838" s="2">
        <v>202410</v>
      </c>
      <c r="B7838" s="19">
        <f>DATE(表格1[[#This Row],[年]],表格1[[#This Row],[月]],1)</f>
        <v>45566</v>
      </c>
      <c r="C7838" s="2" t="str">
        <f>LEFT(表格1[[#This Row],[年月]],4)</f>
        <v>2024</v>
      </c>
      <c r="D7838" s="2" t="str">
        <f>RIGHT(表格1[[#This Row],[年月]],2)</f>
        <v>10</v>
      </c>
      <c r="E7838" s="5">
        <v>10016000</v>
      </c>
      <c r="F7838" s="2" t="str">
        <f>VLOOKUP(TEXT(表格1[[#This Row],[地區]],"00000000"),縣市代碼,2,0)</f>
        <v>澎湖縣</v>
      </c>
      <c r="G7838" s="2" t="s">
        <v>7</v>
      </c>
      <c r="H7838" s="13">
        <v>84218</v>
      </c>
      <c r="I7838" s="14">
        <v>97805448</v>
      </c>
      <c r="J7838" s="14">
        <f>表格1[[#This Row],[信用卡交易筆數]]/1000</f>
        <v>84.218000000000004</v>
      </c>
      <c r="K7838" s="14">
        <f>表格1[[#This Row],[信用卡交易金額'[新臺幣']]]/1000</f>
        <v>97805.448000000004</v>
      </c>
      <c r="L7838" s="14">
        <f>表格1[[#This Row],[信用卡交易金額'[新臺幣']]]/1000000</f>
        <v>97.805447999999998</v>
      </c>
      <c r="M7838" s="14" t="str" cm="1">
        <f t="array" ref="M7838">_xlfn.TEXTJOIN("", TRUE, _xlfn.XLOOKUP(TRUE, VALUE(表格1[[#This Row],[年月]]) &lt;= VALUE($R$8:$R$12), $Q$8:$Q$12)) &amp; "年度"</f>
        <v>2025年度</v>
      </c>
    </row>
    <row r="7839" spans="1:13" x14ac:dyDescent="0.3">
      <c r="A7839" s="2">
        <v>202410</v>
      </c>
      <c r="B7839" s="19">
        <f>DATE(表格1[[#This Row],[年]],表格1[[#This Row],[月]],1)</f>
        <v>45566</v>
      </c>
      <c r="C7839" s="2" t="str">
        <f>LEFT(表格1[[#This Row],[年月]],4)</f>
        <v>2024</v>
      </c>
      <c r="D7839" s="2" t="str">
        <f>RIGHT(表格1[[#This Row],[年月]],2)</f>
        <v>10</v>
      </c>
      <c r="E7839" s="5">
        <v>10016000</v>
      </c>
      <c r="F7839" s="2" t="str">
        <f>VLOOKUP(TEXT(表格1[[#This Row],[地區]],"00000000"),縣市代碼,2,0)</f>
        <v>澎湖縣</v>
      </c>
      <c r="G7839" s="2" t="s">
        <v>8</v>
      </c>
      <c r="H7839" s="13">
        <v>67571</v>
      </c>
      <c r="I7839" s="14">
        <v>108671422</v>
      </c>
      <c r="J7839" s="14">
        <f>表格1[[#This Row],[信用卡交易筆數]]/1000</f>
        <v>67.570999999999998</v>
      </c>
      <c r="K7839" s="14">
        <f>表格1[[#This Row],[信用卡交易金額'[新臺幣']]]/1000</f>
        <v>108671.42200000001</v>
      </c>
      <c r="L7839" s="14">
        <f>表格1[[#This Row],[信用卡交易金額'[新臺幣']]]/1000000</f>
        <v>108.67142200000001</v>
      </c>
      <c r="M7839" s="14" t="str" cm="1">
        <f t="array" ref="M7839">_xlfn.TEXTJOIN("", TRUE, _xlfn.XLOOKUP(TRUE, VALUE(表格1[[#This Row],[年月]]) &lt;= VALUE($R$8:$R$12), $Q$8:$Q$12)) &amp; "年度"</f>
        <v>2025年度</v>
      </c>
    </row>
    <row r="7840" spans="1:13" x14ac:dyDescent="0.3">
      <c r="A7840" s="2">
        <v>202410</v>
      </c>
      <c r="B7840" s="19">
        <f>DATE(表格1[[#This Row],[年]],表格1[[#This Row],[月]],1)</f>
        <v>45566</v>
      </c>
      <c r="C7840" s="2" t="str">
        <f>LEFT(表格1[[#This Row],[年月]],4)</f>
        <v>2024</v>
      </c>
      <c r="D7840" s="2" t="str">
        <f>RIGHT(表格1[[#This Row],[年月]],2)</f>
        <v>10</v>
      </c>
      <c r="E7840" s="5">
        <v>10016000</v>
      </c>
      <c r="F7840" s="2" t="str">
        <f>VLOOKUP(TEXT(表格1[[#This Row],[地區]],"00000000"),縣市代碼,2,0)</f>
        <v>澎湖縣</v>
      </c>
      <c r="G7840" s="2" t="s">
        <v>9</v>
      </c>
      <c r="H7840" s="13">
        <v>137825</v>
      </c>
      <c r="I7840" s="14">
        <v>149564534</v>
      </c>
      <c r="J7840" s="14">
        <f>表格1[[#This Row],[信用卡交易筆數]]/1000</f>
        <v>137.82499999999999</v>
      </c>
      <c r="K7840" s="14">
        <f>表格1[[#This Row],[信用卡交易金額'[新臺幣']]]/1000</f>
        <v>149564.53400000001</v>
      </c>
      <c r="L7840" s="14">
        <f>表格1[[#This Row],[信用卡交易金額'[新臺幣']]]/1000000</f>
        <v>149.56453400000001</v>
      </c>
      <c r="M7840" s="14" t="str" cm="1">
        <f t="array" ref="M7840">_xlfn.TEXTJOIN("", TRUE, _xlfn.XLOOKUP(TRUE, VALUE(表格1[[#This Row],[年月]]) &lt;= VALUE($R$8:$R$12), $Q$8:$Q$12)) &amp; "年度"</f>
        <v>2025年度</v>
      </c>
    </row>
    <row r="7841" spans="1:13" x14ac:dyDescent="0.3">
      <c r="A7841" s="2">
        <v>202410</v>
      </c>
      <c r="B7841" s="19">
        <f>DATE(表格1[[#This Row],[年]],表格1[[#This Row],[月]],1)</f>
        <v>45566</v>
      </c>
      <c r="C7841" s="2" t="str">
        <f>LEFT(表格1[[#This Row],[年月]],4)</f>
        <v>2024</v>
      </c>
      <c r="D7841" s="2" t="str">
        <f>RIGHT(表格1[[#This Row],[年月]],2)</f>
        <v>10</v>
      </c>
      <c r="E7841" s="5">
        <v>10016000</v>
      </c>
      <c r="F7841" s="2" t="str">
        <f>VLOOKUP(TEXT(表格1[[#This Row],[地區]],"00000000"),縣市代碼,2,0)</f>
        <v>澎湖縣</v>
      </c>
      <c r="G7841" s="2" t="s">
        <v>10</v>
      </c>
      <c r="H7841" s="13">
        <v>53120</v>
      </c>
      <c r="I7841" s="14">
        <v>154107055</v>
      </c>
      <c r="J7841" s="14">
        <f>表格1[[#This Row],[信用卡交易筆數]]/1000</f>
        <v>53.12</v>
      </c>
      <c r="K7841" s="14">
        <f>表格1[[#This Row],[信用卡交易金額'[新臺幣']]]/1000</f>
        <v>154107.05499999999</v>
      </c>
      <c r="L7841" s="14">
        <f>表格1[[#This Row],[信用卡交易金額'[新臺幣']]]/1000000</f>
        <v>154.107055</v>
      </c>
      <c r="M7841" s="14" t="str" cm="1">
        <f t="array" ref="M7841">_xlfn.TEXTJOIN("", TRUE, _xlfn.XLOOKUP(TRUE, VALUE(表格1[[#This Row],[年月]]) &lt;= VALUE($R$8:$R$12), $Q$8:$Q$12)) &amp; "年度"</f>
        <v>2025年度</v>
      </c>
    </row>
    <row r="7842" spans="1:13" x14ac:dyDescent="0.3">
      <c r="A7842" s="2">
        <v>202410</v>
      </c>
      <c r="B7842" s="19">
        <f>DATE(表格1[[#This Row],[年]],表格1[[#This Row],[月]],1)</f>
        <v>45566</v>
      </c>
      <c r="C7842" s="2" t="str">
        <f>LEFT(表格1[[#This Row],[年月]],4)</f>
        <v>2024</v>
      </c>
      <c r="D7842" s="2" t="str">
        <f>RIGHT(表格1[[#This Row],[年月]],2)</f>
        <v>10</v>
      </c>
      <c r="E7842" s="5" t="s">
        <v>62</v>
      </c>
      <c r="F7842" s="2" t="str">
        <f>VLOOKUP(TEXT(表格1[[#This Row],[地區]],"00000000"),縣市代碼,2,0)</f>
        <v>金門縣</v>
      </c>
      <c r="G7842" s="2" t="s">
        <v>4</v>
      </c>
      <c r="H7842" s="13">
        <v>114972</v>
      </c>
      <c r="I7842" s="14">
        <v>75745307</v>
      </c>
      <c r="J7842" s="14">
        <f>表格1[[#This Row],[信用卡交易筆數]]/1000</f>
        <v>114.97199999999999</v>
      </c>
      <c r="K7842" s="14">
        <f>表格1[[#This Row],[信用卡交易金額'[新臺幣']]]/1000</f>
        <v>75745.307000000001</v>
      </c>
      <c r="L7842" s="14">
        <f>表格1[[#This Row],[信用卡交易金額'[新臺幣']]]/1000000</f>
        <v>75.745306999999997</v>
      </c>
      <c r="M7842" s="14" t="str" cm="1">
        <f t="array" ref="M7842">_xlfn.TEXTJOIN("", TRUE, _xlfn.XLOOKUP(TRUE, VALUE(表格1[[#This Row],[年月]]) &lt;= VALUE($R$8:$R$12), $Q$8:$Q$12)) &amp; "年度"</f>
        <v>2025年度</v>
      </c>
    </row>
    <row r="7843" spans="1:13" x14ac:dyDescent="0.3">
      <c r="A7843" s="2">
        <v>202410</v>
      </c>
      <c r="B7843" s="19">
        <f>DATE(表格1[[#This Row],[年]],表格1[[#This Row],[月]],1)</f>
        <v>45566</v>
      </c>
      <c r="C7843" s="2" t="str">
        <f>LEFT(表格1[[#This Row],[年月]],4)</f>
        <v>2024</v>
      </c>
      <c r="D7843" s="2" t="str">
        <f>RIGHT(表格1[[#This Row],[年月]],2)</f>
        <v>10</v>
      </c>
      <c r="E7843" s="5" t="s">
        <v>62</v>
      </c>
      <c r="F7843" s="2" t="str">
        <f>VLOOKUP(TEXT(表格1[[#This Row],[地區]],"00000000"),縣市代碼,2,0)</f>
        <v>金門縣</v>
      </c>
      <c r="G7843" s="2" t="s">
        <v>5</v>
      </c>
      <c r="H7843" s="13">
        <v>6990</v>
      </c>
      <c r="I7843" s="14">
        <v>17532058</v>
      </c>
      <c r="J7843" s="14">
        <f>表格1[[#This Row],[信用卡交易筆數]]/1000</f>
        <v>6.99</v>
      </c>
      <c r="K7843" s="14">
        <f>表格1[[#This Row],[信用卡交易金額'[新臺幣']]]/1000</f>
        <v>17532.058000000001</v>
      </c>
      <c r="L7843" s="14">
        <f>表格1[[#This Row],[信用卡交易金額'[新臺幣']]]/1000000</f>
        <v>17.532057999999999</v>
      </c>
      <c r="M7843" s="14" t="str" cm="1">
        <f t="array" ref="M7843">_xlfn.TEXTJOIN("", TRUE, _xlfn.XLOOKUP(TRUE, VALUE(表格1[[#This Row],[年月]]) &lt;= VALUE($R$8:$R$12), $Q$8:$Q$12)) &amp; "年度"</f>
        <v>2025年度</v>
      </c>
    </row>
    <row r="7844" spans="1:13" x14ac:dyDescent="0.3">
      <c r="A7844" s="2">
        <v>202410</v>
      </c>
      <c r="B7844" s="19">
        <f>DATE(表格1[[#This Row],[年]],表格1[[#This Row],[月]],1)</f>
        <v>45566</v>
      </c>
      <c r="C7844" s="2" t="str">
        <f>LEFT(表格1[[#This Row],[年月]],4)</f>
        <v>2024</v>
      </c>
      <c r="D7844" s="2" t="str">
        <f>RIGHT(表格1[[#This Row],[年月]],2)</f>
        <v>10</v>
      </c>
      <c r="E7844" s="5" t="s">
        <v>62</v>
      </c>
      <c r="F7844" s="2" t="str">
        <f>VLOOKUP(TEXT(表格1[[#This Row],[地區]],"00000000"),縣市代碼,2,0)</f>
        <v>金門縣</v>
      </c>
      <c r="G7844" s="2" t="s">
        <v>6</v>
      </c>
      <c r="H7844" s="13">
        <v>11231</v>
      </c>
      <c r="I7844" s="14">
        <v>40774224</v>
      </c>
      <c r="J7844" s="14">
        <f>表格1[[#This Row],[信用卡交易筆數]]/1000</f>
        <v>11.231</v>
      </c>
      <c r="K7844" s="14">
        <f>表格1[[#This Row],[信用卡交易金額'[新臺幣']]]/1000</f>
        <v>40774.224000000002</v>
      </c>
      <c r="L7844" s="14">
        <f>表格1[[#This Row],[信用卡交易金額'[新臺幣']]]/1000000</f>
        <v>40.774223999999997</v>
      </c>
      <c r="M7844" s="14" t="str" cm="1">
        <f t="array" ref="M7844">_xlfn.TEXTJOIN("", TRUE, _xlfn.XLOOKUP(TRUE, VALUE(表格1[[#This Row],[年月]]) &lt;= VALUE($R$8:$R$12), $Q$8:$Q$12)) &amp; "年度"</f>
        <v>2025年度</v>
      </c>
    </row>
    <row r="7845" spans="1:13" x14ac:dyDescent="0.3">
      <c r="A7845" s="2">
        <v>202410</v>
      </c>
      <c r="B7845" s="19">
        <f>DATE(表格1[[#This Row],[年]],表格1[[#This Row],[月]],1)</f>
        <v>45566</v>
      </c>
      <c r="C7845" s="2" t="str">
        <f>LEFT(表格1[[#This Row],[年月]],4)</f>
        <v>2024</v>
      </c>
      <c r="D7845" s="2" t="str">
        <f>RIGHT(表格1[[#This Row],[年月]],2)</f>
        <v>10</v>
      </c>
      <c r="E7845" s="5" t="s">
        <v>62</v>
      </c>
      <c r="F7845" s="2" t="str">
        <f>VLOOKUP(TEXT(表格1[[#This Row],[地區]],"00000000"),縣市代碼,2,0)</f>
        <v>金門縣</v>
      </c>
      <c r="G7845" s="2" t="s">
        <v>7</v>
      </c>
      <c r="H7845" s="13">
        <v>50409</v>
      </c>
      <c r="I7845" s="14">
        <v>67446609</v>
      </c>
      <c r="J7845" s="14">
        <f>表格1[[#This Row],[信用卡交易筆數]]/1000</f>
        <v>50.408999999999999</v>
      </c>
      <c r="K7845" s="14">
        <f>表格1[[#This Row],[信用卡交易金額'[新臺幣']]]/1000</f>
        <v>67446.608999999997</v>
      </c>
      <c r="L7845" s="14">
        <f>表格1[[#This Row],[信用卡交易金額'[新臺幣']]]/1000000</f>
        <v>67.446608999999995</v>
      </c>
      <c r="M7845" s="14" t="str" cm="1">
        <f t="array" ref="M7845">_xlfn.TEXTJOIN("", TRUE, _xlfn.XLOOKUP(TRUE, VALUE(表格1[[#This Row],[年月]]) &lt;= VALUE($R$8:$R$12), $Q$8:$Q$12)) &amp; "年度"</f>
        <v>2025年度</v>
      </c>
    </row>
    <row r="7846" spans="1:13" x14ac:dyDescent="0.3">
      <c r="A7846" s="2">
        <v>202410</v>
      </c>
      <c r="B7846" s="19">
        <f>DATE(表格1[[#This Row],[年]],表格1[[#This Row],[月]],1)</f>
        <v>45566</v>
      </c>
      <c r="C7846" s="2" t="str">
        <f>LEFT(表格1[[#This Row],[年月]],4)</f>
        <v>2024</v>
      </c>
      <c r="D7846" s="2" t="str">
        <f>RIGHT(表格1[[#This Row],[年月]],2)</f>
        <v>10</v>
      </c>
      <c r="E7846" s="5" t="s">
        <v>62</v>
      </c>
      <c r="F7846" s="2" t="str">
        <f>VLOOKUP(TEXT(表格1[[#This Row],[地區]],"00000000"),縣市代碼,2,0)</f>
        <v>金門縣</v>
      </c>
      <c r="G7846" s="2" t="s">
        <v>8</v>
      </c>
      <c r="H7846" s="13">
        <v>48685</v>
      </c>
      <c r="I7846" s="14">
        <v>71167751</v>
      </c>
      <c r="J7846" s="14">
        <f>表格1[[#This Row],[信用卡交易筆數]]/1000</f>
        <v>48.685000000000002</v>
      </c>
      <c r="K7846" s="14">
        <f>表格1[[#This Row],[信用卡交易金額'[新臺幣']]]/1000</f>
        <v>71167.751000000004</v>
      </c>
      <c r="L7846" s="14">
        <f>表格1[[#This Row],[信用卡交易金額'[新臺幣']]]/1000000</f>
        <v>71.167750999999996</v>
      </c>
      <c r="M7846" s="14" t="str" cm="1">
        <f t="array" ref="M7846">_xlfn.TEXTJOIN("", TRUE, _xlfn.XLOOKUP(TRUE, VALUE(表格1[[#This Row],[年月]]) &lt;= VALUE($R$8:$R$12), $Q$8:$Q$12)) &amp; "年度"</f>
        <v>2025年度</v>
      </c>
    </row>
    <row r="7847" spans="1:13" x14ac:dyDescent="0.3">
      <c r="A7847" s="2">
        <v>202410</v>
      </c>
      <c r="B7847" s="19">
        <f>DATE(表格1[[#This Row],[年]],表格1[[#This Row],[月]],1)</f>
        <v>45566</v>
      </c>
      <c r="C7847" s="2" t="str">
        <f>LEFT(表格1[[#This Row],[年月]],4)</f>
        <v>2024</v>
      </c>
      <c r="D7847" s="2" t="str">
        <f>RIGHT(表格1[[#This Row],[年月]],2)</f>
        <v>10</v>
      </c>
      <c r="E7847" s="5" t="s">
        <v>62</v>
      </c>
      <c r="F7847" s="2" t="str">
        <f>VLOOKUP(TEXT(表格1[[#This Row],[地區]],"00000000"),縣市代碼,2,0)</f>
        <v>金門縣</v>
      </c>
      <c r="G7847" s="2" t="s">
        <v>9</v>
      </c>
      <c r="H7847" s="13">
        <v>126652</v>
      </c>
      <c r="I7847" s="14">
        <v>136625632</v>
      </c>
      <c r="J7847" s="14">
        <f>表格1[[#This Row],[信用卡交易筆數]]/1000</f>
        <v>126.652</v>
      </c>
      <c r="K7847" s="14">
        <f>表格1[[#This Row],[信用卡交易金額'[新臺幣']]]/1000</f>
        <v>136625.63200000001</v>
      </c>
      <c r="L7847" s="14">
        <f>表格1[[#This Row],[信用卡交易金額'[新臺幣']]]/1000000</f>
        <v>136.625632</v>
      </c>
      <c r="M7847" s="14" t="str" cm="1">
        <f t="array" ref="M7847">_xlfn.TEXTJOIN("", TRUE, _xlfn.XLOOKUP(TRUE, VALUE(表格1[[#This Row],[年月]]) &lt;= VALUE($R$8:$R$12), $Q$8:$Q$12)) &amp; "年度"</f>
        <v>2025年度</v>
      </c>
    </row>
    <row r="7848" spans="1:13" x14ac:dyDescent="0.3">
      <c r="A7848" s="2">
        <v>202410</v>
      </c>
      <c r="B7848" s="19">
        <f>DATE(表格1[[#This Row],[年]],表格1[[#This Row],[月]],1)</f>
        <v>45566</v>
      </c>
      <c r="C7848" s="2" t="str">
        <f>LEFT(表格1[[#This Row],[年月]],4)</f>
        <v>2024</v>
      </c>
      <c r="D7848" s="2" t="str">
        <f>RIGHT(表格1[[#This Row],[年月]],2)</f>
        <v>10</v>
      </c>
      <c r="E7848" s="5" t="s">
        <v>62</v>
      </c>
      <c r="F7848" s="2" t="str">
        <f>VLOOKUP(TEXT(表格1[[#This Row],[地區]],"00000000"),縣市代碼,2,0)</f>
        <v>金門縣</v>
      </c>
      <c r="G7848" s="2" t="s">
        <v>10</v>
      </c>
      <c r="H7848" s="13">
        <v>42963</v>
      </c>
      <c r="I7848" s="14">
        <v>117777770</v>
      </c>
      <c r="J7848" s="14">
        <f>表格1[[#This Row],[信用卡交易筆數]]/1000</f>
        <v>42.963000000000001</v>
      </c>
      <c r="K7848" s="14">
        <f>表格1[[#This Row],[信用卡交易金額'[新臺幣']]]/1000</f>
        <v>117777.77</v>
      </c>
      <c r="L7848" s="14">
        <f>表格1[[#This Row],[信用卡交易金額'[新臺幣']]]/1000000</f>
        <v>117.77777</v>
      </c>
      <c r="M7848" s="14" t="str" cm="1">
        <f t="array" ref="M7848">_xlfn.TEXTJOIN("", TRUE, _xlfn.XLOOKUP(TRUE, VALUE(表格1[[#This Row],[年月]]) &lt;= VALUE($R$8:$R$12), $Q$8:$Q$12)) &amp; "年度"</f>
        <v>2025年度</v>
      </c>
    </row>
    <row r="7849" spans="1:13" x14ac:dyDescent="0.3">
      <c r="A7849" s="2">
        <v>202410</v>
      </c>
      <c r="B7849" s="19">
        <f>DATE(表格1[[#This Row],[年]],表格1[[#This Row],[月]],1)</f>
        <v>45566</v>
      </c>
      <c r="C7849" s="2" t="str">
        <f>LEFT(表格1[[#This Row],[年月]],4)</f>
        <v>2024</v>
      </c>
      <c r="D7849" s="2" t="str">
        <f>RIGHT(表格1[[#This Row],[年月]],2)</f>
        <v>10</v>
      </c>
      <c r="E7849" s="5">
        <v>9007000</v>
      </c>
      <c r="F7849" s="2" t="str">
        <f>VLOOKUP(TEXT(表格1[[#This Row],[地區]],"00000000"),縣市代碼,2,0)</f>
        <v>連江縣</v>
      </c>
      <c r="G7849" s="2" t="s">
        <v>4</v>
      </c>
      <c r="H7849" s="13">
        <v>37868</v>
      </c>
      <c r="I7849" s="14">
        <v>14536737</v>
      </c>
      <c r="J7849" s="14">
        <f>表格1[[#This Row],[信用卡交易筆數]]/1000</f>
        <v>37.868000000000002</v>
      </c>
      <c r="K7849" s="14">
        <f>表格1[[#This Row],[信用卡交易金額'[新臺幣']]]/1000</f>
        <v>14536.736999999999</v>
      </c>
      <c r="L7849" s="14">
        <f>表格1[[#This Row],[信用卡交易金額'[新臺幣']]]/1000000</f>
        <v>14.536737</v>
      </c>
      <c r="M7849" s="14" t="str" cm="1">
        <f t="array" ref="M7849">_xlfn.TEXTJOIN("", TRUE, _xlfn.XLOOKUP(TRUE, VALUE(表格1[[#This Row],[年月]]) &lt;= VALUE($R$8:$R$12), $Q$8:$Q$12)) &amp; "年度"</f>
        <v>2025年度</v>
      </c>
    </row>
    <row r="7850" spans="1:13" x14ac:dyDescent="0.3">
      <c r="A7850" s="2">
        <v>202410</v>
      </c>
      <c r="B7850" s="19">
        <f>DATE(表格1[[#This Row],[年]],表格1[[#This Row],[月]],1)</f>
        <v>45566</v>
      </c>
      <c r="C7850" s="2" t="str">
        <f>LEFT(表格1[[#This Row],[年月]],4)</f>
        <v>2024</v>
      </c>
      <c r="D7850" s="2" t="str">
        <f>RIGHT(表格1[[#This Row],[年月]],2)</f>
        <v>10</v>
      </c>
      <c r="E7850" s="5">
        <v>9007000</v>
      </c>
      <c r="F7850" s="2" t="str">
        <f>VLOOKUP(TEXT(表格1[[#This Row],[地區]],"00000000"),縣市代碼,2,0)</f>
        <v>連江縣</v>
      </c>
      <c r="G7850" s="2" t="s">
        <v>5</v>
      </c>
      <c r="H7850" s="13">
        <v>1490</v>
      </c>
      <c r="I7850" s="14">
        <v>3188429</v>
      </c>
      <c r="J7850" s="14">
        <f>表格1[[#This Row],[信用卡交易筆數]]/1000</f>
        <v>1.49</v>
      </c>
      <c r="K7850" s="14">
        <f>表格1[[#This Row],[信用卡交易金額'[新臺幣']]]/1000</f>
        <v>3188.4290000000001</v>
      </c>
      <c r="L7850" s="14">
        <f>表格1[[#This Row],[信用卡交易金額'[新臺幣']]]/1000000</f>
        <v>3.1884290000000002</v>
      </c>
      <c r="M7850" s="14" t="str" cm="1">
        <f t="array" ref="M7850">_xlfn.TEXTJOIN("", TRUE, _xlfn.XLOOKUP(TRUE, VALUE(表格1[[#This Row],[年月]]) &lt;= VALUE($R$8:$R$12), $Q$8:$Q$12)) &amp; "年度"</f>
        <v>2025年度</v>
      </c>
    </row>
    <row r="7851" spans="1:13" x14ac:dyDescent="0.3">
      <c r="A7851" s="2">
        <v>202410</v>
      </c>
      <c r="B7851" s="19">
        <f>DATE(表格1[[#This Row],[年]],表格1[[#This Row],[月]],1)</f>
        <v>45566</v>
      </c>
      <c r="C7851" s="2" t="str">
        <f>LEFT(表格1[[#This Row],[年月]],4)</f>
        <v>2024</v>
      </c>
      <c r="D7851" s="2" t="str">
        <f>RIGHT(表格1[[#This Row],[年月]],2)</f>
        <v>10</v>
      </c>
      <c r="E7851" s="5">
        <v>9007000</v>
      </c>
      <c r="F7851" s="2" t="str">
        <f>VLOOKUP(TEXT(表格1[[#This Row],[地區]],"00000000"),縣市代碼,2,0)</f>
        <v>連江縣</v>
      </c>
      <c r="G7851" s="2" t="s">
        <v>6</v>
      </c>
      <c r="H7851" s="13">
        <v>2433</v>
      </c>
      <c r="I7851" s="14">
        <v>6547298</v>
      </c>
      <c r="J7851" s="14">
        <f>表格1[[#This Row],[信用卡交易筆數]]/1000</f>
        <v>2.4329999999999998</v>
      </c>
      <c r="K7851" s="14">
        <f>表格1[[#This Row],[信用卡交易金額'[新臺幣']]]/1000</f>
        <v>6547.2979999999998</v>
      </c>
      <c r="L7851" s="14">
        <f>表格1[[#This Row],[信用卡交易金額'[新臺幣']]]/1000000</f>
        <v>6.5472979999999996</v>
      </c>
      <c r="M7851" s="14" t="str" cm="1">
        <f t="array" ref="M7851">_xlfn.TEXTJOIN("", TRUE, _xlfn.XLOOKUP(TRUE, VALUE(表格1[[#This Row],[年月]]) &lt;= VALUE($R$8:$R$12), $Q$8:$Q$12)) &amp; "年度"</f>
        <v>2025年度</v>
      </c>
    </row>
    <row r="7852" spans="1:13" x14ac:dyDescent="0.3">
      <c r="A7852" s="2">
        <v>202410</v>
      </c>
      <c r="B7852" s="19">
        <f>DATE(表格1[[#This Row],[年]],表格1[[#This Row],[月]],1)</f>
        <v>45566</v>
      </c>
      <c r="C7852" s="2" t="str">
        <f>LEFT(表格1[[#This Row],[年月]],4)</f>
        <v>2024</v>
      </c>
      <c r="D7852" s="2" t="str">
        <f>RIGHT(表格1[[#This Row],[年月]],2)</f>
        <v>10</v>
      </c>
      <c r="E7852" s="5">
        <v>9007000</v>
      </c>
      <c r="F7852" s="2" t="str">
        <f>VLOOKUP(TEXT(表格1[[#This Row],[地區]],"00000000"),縣市代碼,2,0)</f>
        <v>連江縣</v>
      </c>
      <c r="G7852" s="2" t="s">
        <v>7</v>
      </c>
      <c r="H7852" s="13">
        <v>15255</v>
      </c>
      <c r="I7852" s="14">
        <v>14638559</v>
      </c>
      <c r="J7852" s="14">
        <f>表格1[[#This Row],[信用卡交易筆數]]/1000</f>
        <v>15.255000000000001</v>
      </c>
      <c r="K7852" s="14">
        <f>表格1[[#This Row],[信用卡交易金額'[新臺幣']]]/1000</f>
        <v>14638.558999999999</v>
      </c>
      <c r="L7852" s="14">
        <f>表格1[[#This Row],[信用卡交易金額'[新臺幣']]]/1000000</f>
        <v>14.638559000000001</v>
      </c>
      <c r="M7852" s="14" t="str" cm="1">
        <f t="array" ref="M7852">_xlfn.TEXTJOIN("", TRUE, _xlfn.XLOOKUP(TRUE, VALUE(表格1[[#This Row],[年月]]) &lt;= VALUE($R$8:$R$12), $Q$8:$Q$12)) &amp; "年度"</f>
        <v>2025年度</v>
      </c>
    </row>
    <row r="7853" spans="1:13" x14ac:dyDescent="0.3">
      <c r="A7853" s="2">
        <v>202410</v>
      </c>
      <c r="B7853" s="19">
        <f>DATE(表格1[[#This Row],[年]],表格1[[#This Row],[月]],1)</f>
        <v>45566</v>
      </c>
      <c r="C7853" s="2" t="str">
        <f>LEFT(表格1[[#This Row],[年月]],4)</f>
        <v>2024</v>
      </c>
      <c r="D7853" s="2" t="str">
        <f>RIGHT(表格1[[#This Row],[年月]],2)</f>
        <v>10</v>
      </c>
      <c r="E7853" s="5">
        <v>9007000</v>
      </c>
      <c r="F7853" s="2" t="str">
        <f>VLOOKUP(TEXT(表格1[[#This Row],[地區]],"00000000"),縣市代碼,2,0)</f>
        <v>連江縣</v>
      </c>
      <c r="G7853" s="2" t="s">
        <v>8</v>
      </c>
      <c r="H7853" s="13">
        <v>10639</v>
      </c>
      <c r="I7853" s="14">
        <v>16272859</v>
      </c>
      <c r="J7853" s="14">
        <f>表格1[[#This Row],[信用卡交易筆數]]/1000</f>
        <v>10.638999999999999</v>
      </c>
      <c r="K7853" s="14">
        <f>表格1[[#This Row],[信用卡交易金額'[新臺幣']]]/1000</f>
        <v>16272.859</v>
      </c>
      <c r="L7853" s="14">
        <f>表格1[[#This Row],[信用卡交易金額'[新臺幣']]]/1000000</f>
        <v>16.272859</v>
      </c>
      <c r="M7853" s="14" t="str" cm="1">
        <f t="array" ref="M7853">_xlfn.TEXTJOIN("", TRUE, _xlfn.XLOOKUP(TRUE, VALUE(表格1[[#This Row],[年月]]) &lt;= VALUE($R$8:$R$12), $Q$8:$Q$12)) &amp; "年度"</f>
        <v>2025年度</v>
      </c>
    </row>
    <row r="7854" spans="1:13" x14ac:dyDescent="0.3">
      <c r="A7854" s="2">
        <v>202410</v>
      </c>
      <c r="B7854" s="19">
        <f>DATE(表格1[[#This Row],[年]],表格1[[#This Row],[月]],1)</f>
        <v>45566</v>
      </c>
      <c r="C7854" s="2" t="str">
        <f>LEFT(表格1[[#This Row],[年月]],4)</f>
        <v>2024</v>
      </c>
      <c r="D7854" s="2" t="str">
        <f>RIGHT(表格1[[#This Row],[年月]],2)</f>
        <v>10</v>
      </c>
      <c r="E7854" s="5">
        <v>9007000</v>
      </c>
      <c r="F7854" s="2" t="str">
        <f>VLOOKUP(TEXT(表格1[[#This Row],[地區]],"00000000"),縣市代碼,2,0)</f>
        <v>連江縣</v>
      </c>
      <c r="G7854" s="2" t="s">
        <v>9</v>
      </c>
      <c r="H7854" s="13">
        <v>20169</v>
      </c>
      <c r="I7854" s="14">
        <v>21980641</v>
      </c>
      <c r="J7854" s="14">
        <f>表格1[[#This Row],[信用卡交易筆數]]/1000</f>
        <v>20.169</v>
      </c>
      <c r="K7854" s="14">
        <f>表格1[[#This Row],[信用卡交易金額'[新臺幣']]]/1000</f>
        <v>21980.641</v>
      </c>
      <c r="L7854" s="14">
        <f>表格1[[#This Row],[信用卡交易金額'[新臺幣']]]/1000000</f>
        <v>21.980640999999999</v>
      </c>
      <c r="M7854" s="14" t="str" cm="1">
        <f t="array" ref="M7854">_xlfn.TEXTJOIN("", TRUE, _xlfn.XLOOKUP(TRUE, VALUE(表格1[[#This Row],[年月]]) &lt;= VALUE($R$8:$R$12), $Q$8:$Q$12)) &amp; "年度"</f>
        <v>2025年度</v>
      </c>
    </row>
    <row r="7855" spans="1:13" x14ac:dyDescent="0.3">
      <c r="A7855" s="2">
        <v>202410</v>
      </c>
      <c r="B7855" s="19">
        <f>DATE(表格1[[#This Row],[年]],表格1[[#This Row],[月]],1)</f>
        <v>45566</v>
      </c>
      <c r="C7855" s="2" t="str">
        <f>LEFT(表格1[[#This Row],[年月]],4)</f>
        <v>2024</v>
      </c>
      <c r="D7855" s="2" t="str">
        <f>RIGHT(表格1[[#This Row],[年月]],2)</f>
        <v>10</v>
      </c>
      <c r="E7855" s="5">
        <v>9007000</v>
      </c>
      <c r="F7855" s="2" t="str">
        <f>VLOOKUP(TEXT(表格1[[#This Row],[地區]],"00000000"),縣市代碼,2,0)</f>
        <v>連江縣</v>
      </c>
      <c r="G7855" s="2" t="s">
        <v>10</v>
      </c>
      <c r="H7855" s="13">
        <v>7879</v>
      </c>
      <c r="I7855" s="14">
        <v>20547768</v>
      </c>
      <c r="J7855" s="14">
        <f>表格1[[#This Row],[信用卡交易筆數]]/1000</f>
        <v>7.8789999999999996</v>
      </c>
      <c r="K7855" s="14">
        <f>表格1[[#This Row],[信用卡交易金額'[新臺幣']]]/1000</f>
        <v>20547.768</v>
      </c>
      <c r="L7855" s="14">
        <f>表格1[[#This Row],[信用卡交易金額'[新臺幣']]]/1000000</f>
        <v>20.547768000000001</v>
      </c>
      <c r="M7855" s="14" t="str" cm="1">
        <f t="array" ref="M7855">_xlfn.TEXTJOIN("", TRUE, _xlfn.XLOOKUP(TRUE, VALUE(表格1[[#This Row],[年月]]) &lt;= VALUE($R$8:$R$12), $Q$8:$Q$12)) &amp; "年度"</f>
        <v>2025年度</v>
      </c>
    </row>
    <row r="7856" spans="1:13" x14ac:dyDescent="0.3">
      <c r="A7856" s="2">
        <v>202411</v>
      </c>
      <c r="B7856" s="19">
        <f>DATE(表格1[[#This Row],[年]],表格1[[#This Row],[月]],1)</f>
        <v>45597</v>
      </c>
      <c r="C7856" s="2" t="str">
        <f>LEFT(表格1[[#This Row],[年月]],4)</f>
        <v>2024</v>
      </c>
      <c r="D7856" s="2" t="str">
        <f>RIGHT(表格1[[#This Row],[年月]],2)</f>
        <v>11</v>
      </c>
      <c r="E7856" s="5">
        <v>63000000</v>
      </c>
      <c r="F7856" s="2" t="str">
        <f>VLOOKUP(TEXT(表格1[[#This Row],[地區]],"00000000"),縣市代碼,2,0)</f>
        <v>臺北市</v>
      </c>
      <c r="G7856" s="2" t="s">
        <v>4</v>
      </c>
      <c r="H7856" s="13">
        <v>15131704</v>
      </c>
      <c r="I7856" s="14">
        <v>8691524102</v>
      </c>
      <c r="J7856" s="14">
        <f>表格1[[#This Row],[信用卡交易筆數]]/1000</f>
        <v>15131.704</v>
      </c>
      <c r="K7856" s="14">
        <f>表格1[[#This Row],[信用卡交易金額'[新臺幣']]]/1000</f>
        <v>8691524.102</v>
      </c>
      <c r="L7856" s="14">
        <f>表格1[[#This Row],[信用卡交易金額'[新臺幣']]]/1000000</f>
        <v>8691.5241019999994</v>
      </c>
      <c r="M7856" s="14" t="str" cm="1">
        <f t="array" ref="M7856">_xlfn.TEXTJOIN("", TRUE, _xlfn.XLOOKUP(TRUE, VALUE(表格1[[#This Row],[年月]]) &lt;= VALUE($R$8:$R$12), $Q$8:$Q$12)) &amp; "年度"</f>
        <v>2025年度</v>
      </c>
    </row>
    <row r="7857" spans="1:13" x14ac:dyDescent="0.3">
      <c r="A7857" s="2">
        <v>202411</v>
      </c>
      <c r="B7857" s="19">
        <f>DATE(表格1[[#This Row],[年]],表格1[[#This Row],[月]],1)</f>
        <v>45597</v>
      </c>
      <c r="C7857" s="2" t="str">
        <f>LEFT(表格1[[#This Row],[年月]],4)</f>
        <v>2024</v>
      </c>
      <c r="D7857" s="2" t="str">
        <f>RIGHT(表格1[[#This Row],[年月]],2)</f>
        <v>11</v>
      </c>
      <c r="E7857" s="5">
        <v>63000000</v>
      </c>
      <c r="F7857" s="2" t="str">
        <f>VLOOKUP(TEXT(表格1[[#This Row],[地區]],"00000000"),縣市代碼,2,0)</f>
        <v>臺北市</v>
      </c>
      <c r="G7857" s="2" t="s">
        <v>5</v>
      </c>
      <c r="H7857" s="13">
        <v>806637</v>
      </c>
      <c r="I7857" s="14">
        <v>3176361652</v>
      </c>
      <c r="J7857" s="14">
        <f>表格1[[#This Row],[信用卡交易筆數]]/1000</f>
        <v>806.63699999999994</v>
      </c>
      <c r="K7857" s="14">
        <f>表格1[[#This Row],[信用卡交易金額'[新臺幣']]]/1000</f>
        <v>3176361.6519999998</v>
      </c>
      <c r="L7857" s="14">
        <f>表格1[[#This Row],[信用卡交易金額'[新臺幣']]]/1000000</f>
        <v>3176.361652</v>
      </c>
      <c r="M7857" s="14" t="str" cm="1">
        <f t="array" ref="M7857">_xlfn.TEXTJOIN("", TRUE, _xlfn.XLOOKUP(TRUE, VALUE(表格1[[#This Row],[年月]]) &lt;= VALUE($R$8:$R$12), $Q$8:$Q$12)) &amp; "年度"</f>
        <v>2025年度</v>
      </c>
    </row>
    <row r="7858" spans="1:13" x14ac:dyDescent="0.3">
      <c r="A7858" s="2">
        <v>202411</v>
      </c>
      <c r="B7858" s="19">
        <f>DATE(表格1[[#This Row],[年]],表格1[[#This Row],[月]],1)</f>
        <v>45597</v>
      </c>
      <c r="C7858" s="2" t="str">
        <f>LEFT(表格1[[#This Row],[年月]],4)</f>
        <v>2024</v>
      </c>
      <c r="D7858" s="2" t="str">
        <f>RIGHT(表格1[[#This Row],[年月]],2)</f>
        <v>11</v>
      </c>
      <c r="E7858" s="5">
        <v>63000000</v>
      </c>
      <c r="F7858" s="2" t="str">
        <f>VLOOKUP(TEXT(表格1[[#This Row],[地區]],"00000000"),縣市代碼,2,0)</f>
        <v>臺北市</v>
      </c>
      <c r="G7858" s="2" t="s">
        <v>6</v>
      </c>
      <c r="H7858" s="13">
        <v>1056492</v>
      </c>
      <c r="I7858" s="14">
        <v>5050676046</v>
      </c>
      <c r="J7858" s="14">
        <f>表格1[[#This Row],[信用卡交易筆數]]/1000</f>
        <v>1056.492</v>
      </c>
      <c r="K7858" s="14">
        <f>表格1[[#This Row],[信用卡交易金額'[新臺幣']]]/1000</f>
        <v>5050676.0460000001</v>
      </c>
      <c r="L7858" s="14">
        <f>表格1[[#This Row],[信用卡交易金額'[新臺幣']]]/1000000</f>
        <v>5050.6760459999996</v>
      </c>
      <c r="M7858" s="14" t="str" cm="1">
        <f t="array" ref="M7858">_xlfn.TEXTJOIN("", TRUE, _xlfn.XLOOKUP(TRUE, VALUE(表格1[[#This Row],[年月]]) &lt;= VALUE($R$8:$R$12), $Q$8:$Q$12)) &amp; "年度"</f>
        <v>2025年度</v>
      </c>
    </row>
    <row r="7859" spans="1:13" x14ac:dyDescent="0.3">
      <c r="A7859" s="2">
        <v>202411</v>
      </c>
      <c r="B7859" s="19">
        <f>DATE(表格1[[#This Row],[年]],表格1[[#This Row],[月]],1)</f>
        <v>45597</v>
      </c>
      <c r="C7859" s="2" t="str">
        <f>LEFT(表格1[[#This Row],[年月]],4)</f>
        <v>2024</v>
      </c>
      <c r="D7859" s="2" t="str">
        <f>RIGHT(表格1[[#This Row],[年月]],2)</f>
        <v>11</v>
      </c>
      <c r="E7859" s="5">
        <v>63000000</v>
      </c>
      <c r="F7859" s="2" t="str">
        <f>VLOOKUP(TEXT(表格1[[#This Row],[地區]],"00000000"),縣市代碼,2,0)</f>
        <v>臺北市</v>
      </c>
      <c r="G7859" s="2" t="s">
        <v>7</v>
      </c>
      <c r="H7859" s="13">
        <v>5658449</v>
      </c>
      <c r="I7859" s="14">
        <v>6096769655</v>
      </c>
      <c r="J7859" s="14">
        <f>表格1[[#This Row],[信用卡交易筆數]]/1000</f>
        <v>5658.4489999999996</v>
      </c>
      <c r="K7859" s="14">
        <f>表格1[[#This Row],[信用卡交易金額'[新臺幣']]]/1000</f>
        <v>6096769.6550000003</v>
      </c>
      <c r="L7859" s="14">
        <f>表格1[[#This Row],[信用卡交易金額'[新臺幣']]]/1000000</f>
        <v>6096.7696550000001</v>
      </c>
      <c r="M7859" s="14" t="str" cm="1">
        <f t="array" ref="M7859">_xlfn.TEXTJOIN("", TRUE, _xlfn.XLOOKUP(TRUE, VALUE(表格1[[#This Row],[年月]]) &lt;= VALUE($R$8:$R$12), $Q$8:$Q$12)) &amp; "年度"</f>
        <v>2025年度</v>
      </c>
    </row>
    <row r="7860" spans="1:13" x14ac:dyDescent="0.3">
      <c r="A7860" s="2">
        <v>202411</v>
      </c>
      <c r="B7860" s="19">
        <f>DATE(表格1[[#This Row],[年]],表格1[[#This Row],[月]],1)</f>
        <v>45597</v>
      </c>
      <c r="C7860" s="2" t="str">
        <f>LEFT(表格1[[#This Row],[年月]],4)</f>
        <v>2024</v>
      </c>
      <c r="D7860" s="2" t="str">
        <f>RIGHT(表格1[[#This Row],[年月]],2)</f>
        <v>11</v>
      </c>
      <c r="E7860" s="5">
        <v>63000000</v>
      </c>
      <c r="F7860" s="2" t="str">
        <f>VLOOKUP(TEXT(表格1[[#This Row],[地區]],"00000000"),縣市代碼,2,0)</f>
        <v>臺北市</v>
      </c>
      <c r="G7860" s="2" t="s">
        <v>8</v>
      </c>
      <c r="H7860" s="13">
        <v>4526613</v>
      </c>
      <c r="I7860" s="14">
        <v>12323397364</v>
      </c>
      <c r="J7860" s="14">
        <f>表格1[[#This Row],[信用卡交易筆數]]/1000</f>
        <v>4526.6130000000003</v>
      </c>
      <c r="K7860" s="14">
        <f>表格1[[#This Row],[信用卡交易金額'[新臺幣']]]/1000</f>
        <v>12323397.364</v>
      </c>
      <c r="L7860" s="14">
        <f>表格1[[#This Row],[信用卡交易金額'[新臺幣']]]/1000000</f>
        <v>12323.397364</v>
      </c>
      <c r="M7860" s="14" t="str" cm="1">
        <f t="array" ref="M7860">_xlfn.TEXTJOIN("", TRUE, _xlfn.XLOOKUP(TRUE, VALUE(表格1[[#This Row],[年月]]) &lt;= VALUE($R$8:$R$12), $Q$8:$Q$12)) &amp; "年度"</f>
        <v>2025年度</v>
      </c>
    </row>
    <row r="7861" spans="1:13" x14ac:dyDescent="0.3">
      <c r="A7861" s="2">
        <v>202411</v>
      </c>
      <c r="B7861" s="19">
        <f>DATE(表格1[[#This Row],[年]],表格1[[#This Row],[月]],1)</f>
        <v>45597</v>
      </c>
      <c r="C7861" s="2" t="str">
        <f>LEFT(表格1[[#This Row],[年月]],4)</f>
        <v>2024</v>
      </c>
      <c r="D7861" s="2" t="str">
        <f>RIGHT(表格1[[#This Row],[年月]],2)</f>
        <v>11</v>
      </c>
      <c r="E7861" s="5">
        <v>63000000</v>
      </c>
      <c r="F7861" s="2" t="str">
        <f>VLOOKUP(TEXT(表格1[[#This Row],[地區]],"00000000"),縣市代碼,2,0)</f>
        <v>臺北市</v>
      </c>
      <c r="G7861" s="2" t="s">
        <v>9</v>
      </c>
      <c r="H7861" s="13">
        <v>10607658</v>
      </c>
      <c r="I7861" s="14">
        <v>17889219938</v>
      </c>
      <c r="J7861" s="14">
        <f>表格1[[#This Row],[信用卡交易筆數]]/1000</f>
        <v>10607.657999999999</v>
      </c>
      <c r="K7861" s="14">
        <f>表格1[[#This Row],[信用卡交易金額'[新臺幣']]]/1000</f>
        <v>17889219.938000001</v>
      </c>
      <c r="L7861" s="14">
        <f>表格1[[#This Row],[信用卡交易金額'[新臺幣']]]/1000000</f>
        <v>17889.219937999998</v>
      </c>
      <c r="M7861" s="14" t="str" cm="1">
        <f t="array" ref="M7861">_xlfn.TEXTJOIN("", TRUE, _xlfn.XLOOKUP(TRUE, VALUE(表格1[[#This Row],[年月]]) &lt;= VALUE($R$8:$R$12), $Q$8:$Q$12)) &amp; "年度"</f>
        <v>2025年度</v>
      </c>
    </row>
    <row r="7862" spans="1:13" x14ac:dyDescent="0.3">
      <c r="A7862" s="2">
        <v>202411</v>
      </c>
      <c r="B7862" s="19">
        <f>DATE(表格1[[#This Row],[年]],表格1[[#This Row],[月]],1)</f>
        <v>45597</v>
      </c>
      <c r="C7862" s="2" t="str">
        <f>LEFT(表格1[[#This Row],[年月]],4)</f>
        <v>2024</v>
      </c>
      <c r="D7862" s="2" t="str">
        <f>RIGHT(表格1[[#This Row],[年月]],2)</f>
        <v>11</v>
      </c>
      <c r="E7862" s="5">
        <v>63000000</v>
      </c>
      <c r="F7862" s="2" t="str">
        <f>VLOOKUP(TEXT(表格1[[#This Row],[地區]],"00000000"),縣市代碼,2,0)</f>
        <v>臺北市</v>
      </c>
      <c r="G7862" s="2" t="s">
        <v>10</v>
      </c>
      <c r="H7862" s="13">
        <v>4639434</v>
      </c>
      <c r="I7862" s="14">
        <v>17594724626</v>
      </c>
      <c r="J7862" s="14">
        <f>表格1[[#This Row],[信用卡交易筆數]]/1000</f>
        <v>4639.4340000000002</v>
      </c>
      <c r="K7862" s="14">
        <f>表格1[[#This Row],[信用卡交易金額'[新臺幣']]]/1000</f>
        <v>17594724.625999998</v>
      </c>
      <c r="L7862" s="14">
        <f>表格1[[#This Row],[信用卡交易金額'[新臺幣']]]/1000000</f>
        <v>17594.724625999999</v>
      </c>
      <c r="M7862" s="14" t="str" cm="1">
        <f t="array" ref="M7862">_xlfn.TEXTJOIN("", TRUE, _xlfn.XLOOKUP(TRUE, VALUE(表格1[[#This Row],[年月]]) &lt;= VALUE($R$8:$R$12), $Q$8:$Q$12)) &amp; "年度"</f>
        <v>2025年度</v>
      </c>
    </row>
    <row r="7863" spans="1:13" x14ac:dyDescent="0.3">
      <c r="A7863" s="2">
        <v>202411</v>
      </c>
      <c r="B7863" s="19">
        <f>DATE(表格1[[#This Row],[年]],表格1[[#This Row],[月]],1)</f>
        <v>45597</v>
      </c>
      <c r="C7863" s="2" t="str">
        <f>LEFT(表格1[[#This Row],[年月]],4)</f>
        <v>2024</v>
      </c>
      <c r="D7863" s="2" t="str">
        <f>RIGHT(表格1[[#This Row],[年月]],2)</f>
        <v>11</v>
      </c>
      <c r="E7863" s="5">
        <v>65000000</v>
      </c>
      <c r="F7863" s="2" t="str">
        <f>VLOOKUP(TEXT(表格1[[#This Row],[地區]],"00000000"),縣市代碼,2,0)</f>
        <v>新北市</v>
      </c>
      <c r="G7863" s="2" t="s">
        <v>4</v>
      </c>
      <c r="H7863" s="13">
        <v>17741464</v>
      </c>
      <c r="I7863" s="14">
        <v>8486712265</v>
      </c>
      <c r="J7863" s="14">
        <f>表格1[[#This Row],[信用卡交易筆數]]/1000</f>
        <v>17741.464</v>
      </c>
      <c r="K7863" s="14">
        <f>表格1[[#This Row],[信用卡交易金額'[新臺幣']]]/1000</f>
        <v>8486712.2650000006</v>
      </c>
      <c r="L7863" s="14">
        <f>表格1[[#This Row],[信用卡交易金額'[新臺幣']]]/1000000</f>
        <v>8486.7122650000001</v>
      </c>
      <c r="M7863" s="14" t="str" cm="1">
        <f t="array" ref="M7863">_xlfn.TEXTJOIN("", TRUE, _xlfn.XLOOKUP(TRUE, VALUE(表格1[[#This Row],[年月]]) &lt;= VALUE($R$8:$R$12), $Q$8:$Q$12)) &amp; "年度"</f>
        <v>2025年度</v>
      </c>
    </row>
    <row r="7864" spans="1:13" x14ac:dyDescent="0.3">
      <c r="A7864" s="2">
        <v>202411</v>
      </c>
      <c r="B7864" s="19">
        <f>DATE(表格1[[#This Row],[年]],表格1[[#This Row],[月]],1)</f>
        <v>45597</v>
      </c>
      <c r="C7864" s="2" t="str">
        <f>LEFT(表格1[[#This Row],[年月]],4)</f>
        <v>2024</v>
      </c>
      <c r="D7864" s="2" t="str">
        <f>RIGHT(表格1[[#This Row],[年月]],2)</f>
        <v>11</v>
      </c>
      <c r="E7864" s="5">
        <v>65000000</v>
      </c>
      <c r="F7864" s="2" t="str">
        <f>VLOOKUP(TEXT(表格1[[#This Row],[地區]],"00000000"),縣市代碼,2,0)</f>
        <v>新北市</v>
      </c>
      <c r="G7864" s="2" t="s">
        <v>5</v>
      </c>
      <c r="H7864" s="13">
        <v>1083492</v>
      </c>
      <c r="I7864" s="14">
        <v>3083813028</v>
      </c>
      <c r="J7864" s="14">
        <f>表格1[[#This Row],[信用卡交易筆數]]/1000</f>
        <v>1083.492</v>
      </c>
      <c r="K7864" s="14">
        <f>表格1[[#This Row],[信用卡交易金額'[新臺幣']]]/1000</f>
        <v>3083813.0279999999</v>
      </c>
      <c r="L7864" s="14">
        <f>表格1[[#This Row],[信用卡交易金額'[新臺幣']]]/1000000</f>
        <v>3083.813028</v>
      </c>
      <c r="M7864" s="14" t="str" cm="1">
        <f t="array" ref="M7864">_xlfn.TEXTJOIN("", TRUE, _xlfn.XLOOKUP(TRUE, VALUE(表格1[[#This Row],[年月]]) &lt;= VALUE($R$8:$R$12), $Q$8:$Q$12)) &amp; "年度"</f>
        <v>2025年度</v>
      </c>
    </row>
    <row r="7865" spans="1:13" x14ac:dyDescent="0.3">
      <c r="A7865" s="2">
        <v>202411</v>
      </c>
      <c r="B7865" s="19">
        <f>DATE(表格1[[#This Row],[年]],表格1[[#This Row],[月]],1)</f>
        <v>45597</v>
      </c>
      <c r="C7865" s="2" t="str">
        <f>LEFT(表格1[[#This Row],[年月]],4)</f>
        <v>2024</v>
      </c>
      <c r="D7865" s="2" t="str">
        <f>RIGHT(表格1[[#This Row],[年月]],2)</f>
        <v>11</v>
      </c>
      <c r="E7865" s="5">
        <v>65000000</v>
      </c>
      <c r="F7865" s="2" t="str">
        <f>VLOOKUP(TEXT(表格1[[#This Row],[地區]],"00000000"),縣市代碼,2,0)</f>
        <v>新北市</v>
      </c>
      <c r="G7865" s="2" t="s">
        <v>6</v>
      </c>
      <c r="H7865" s="13">
        <v>1409362</v>
      </c>
      <c r="I7865" s="14">
        <v>4744587996</v>
      </c>
      <c r="J7865" s="14">
        <f>表格1[[#This Row],[信用卡交易筆數]]/1000</f>
        <v>1409.3620000000001</v>
      </c>
      <c r="K7865" s="14">
        <f>表格1[[#This Row],[信用卡交易金額'[新臺幣']]]/1000</f>
        <v>4744587.9960000003</v>
      </c>
      <c r="L7865" s="14">
        <f>表格1[[#This Row],[信用卡交易金額'[新臺幣']]]/1000000</f>
        <v>4744.5879960000002</v>
      </c>
      <c r="M7865" s="14" t="str" cm="1">
        <f t="array" ref="M7865">_xlfn.TEXTJOIN("", TRUE, _xlfn.XLOOKUP(TRUE, VALUE(表格1[[#This Row],[年月]]) &lt;= VALUE($R$8:$R$12), $Q$8:$Q$12)) &amp; "年度"</f>
        <v>2025年度</v>
      </c>
    </row>
    <row r="7866" spans="1:13" x14ac:dyDescent="0.3">
      <c r="A7866" s="2">
        <v>202411</v>
      </c>
      <c r="B7866" s="19">
        <f>DATE(表格1[[#This Row],[年]],表格1[[#This Row],[月]],1)</f>
        <v>45597</v>
      </c>
      <c r="C7866" s="2" t="str">
        <f>LEFT(表格1[[#This Row],[年月]],4)</f>
        <v>2024</v>
      </c>
      <c r="D7866" s="2" t="str">
        <f>RIGHT(表格1[[#This Row],[年月]],2)</f>
        <v>11</v>
      </c>
      <c r="E7866" s="5">
        <v>65000000</v>
      </c>
      <c r="F7866" s="2" t="str">
        <f>VLOOKUP(TEXT(表格1[[#This Row],[地區]],"00000000"),縣市代碼,2,0)</f>
        <v>新北市</v>
      </c>
      <c r="G7866" s="2" t="s">
        <v>7</v>
      </c>
      <c r="H7866" s="13">
        <v>7123308</v>
      </c>
      <c r="I7866" s="14">
        <v>6871380621</v>
      </c>
      <c r="J7866" s="14">
        <f>表格1[[#This Row],[信用卡交易筆數]]/1000</f>
        <v>7123.308</v>
      </c>
      <c r="K7866" s="14">
        <f>表格1[[#This Row],[信用卡交易金額'[新臺幣']]]/1000</f>
        <v>6871380.6210000003</v>
      </c>
      <c r="L7866" s="14">
        <f>表格1[[#This Row],[信用卡交易金額'[新臺幣']]]/1000000</f>
        <v>6871.3806210000002</v>
      </c>
      <c r="M7866" s="14" t="str" cm="1">
        <f t="array" ref="M7866">_xlfn.TEXTJOIN("", TRUE, _xlfn.XLOOKUP(TRUE, VALUE(表格1[[#This Row],[年月]]) &lt;= VALUE($R$8:$R$12), $Q$8:$Q$12)) &amp; "年度"</f>
        <v>2025年度</v>
      </c>
    </row>
    <row r="7867" spans="1:13" x14ac:dyDescent="0.3">
      <c r="A7867" s="2">
        <v>202411</v>
      </c>
      <c r="B7867" s="19">
        <f>DATE(表格1[[#This Row],[年]],表格1[[#This Row],[月]],1)</f>
        <v>45597</v>
      </c>
      <c r="C7867" s="2" t="str">
        <f>LEFT(表格1[[#This Row],[年月]],4)</f>
        <v>2024</v>
      </c>
      <c r="D7867" s="2" t="str">
        <f>RIGHT(表格1[[#This Row],[年月]],2)</f>
        <v>11</v>
      </c>
      <c r="E7867" s="5">
        <v>65000000</v>
      </c>
      <c r="F7867" s="2" t="str">
        <f>VLOOKUP(TEXT(表格1[[#This Row],[地區]],"00000000"),縣市代碼,2,0)</f>
        <v>新北市</v>
      </c>
      <c r="G7867" s="2" t="s">
        <v>8</v>
      </c>
      <c r="H7867" s="13">
        <v>5898253</v>
      </c>
      <c r="I7867" s="14">
        <v>12241175900</v>
      </c>
      <c r="J7867" s="14">
        <f>表格1[[#This Row],[信用卡交易筆數]]/1000</f>
        <v>5898.2529999999997</v>
      </c>
      <c r="K7867" s="14">
        <f>表格1[[#This Row],[信用卡交易金額'[新臺幣']]]/1000</f>
        <v>12241175.9</v>
      </c>
      <c r="L7867" s="14">
        <f>表格1[[#This Row],[信用卡交易金額'[新臺幣']]]/1000000</f>
        <v>12241.1759</v>
      </c>
      <c r="M7867" s="14" t="str" cm="1">
        <f t="array" ref="M7867">_xlfn.TEXTJOIN("", TRUE, _xlfn.XLOOKUP(TRUE, VALUE(表格1[[#This Row],[年月]]) &lt;= VALUE($R$8:$R$12), $Q$8:$Q$12)) &amp; "年度"</f>
        <v>2025年度</v>
      </c>
    </row>
    <row r="7868" spans="1:13" x14ac:dyDescent="0.3">
      <c r="A7868" s="2">
        <v>202411</v>
      </c>
      <c r="B7868" s="19">
        <f>DATE(表格1[[#This Row],[年]],表格1[[#This Row],[月]],1)</f>
        <v>45597</v>
      </c>
      <c r="C7868" s="2" t="str">
        <f>LEFT(表格1[[#This Row],[年月]],4)</f>
        <v>2024</v>
      </c>
      <c r="D7868" s="2" t="str">
        <f>RIGHT(表格1[[#This Row],[年月]],2)</f>
        <v>11</v>
      </c>
      <c r="E7868" s="5">
        <v>65000000</v>
      </c>
      <c r="F7868" s="2" t="str">
        <f>VLOOKUP(TEXT(表格1[[#This Row],[地區]],"00000000"),縣市代碼,2,0)</f>
        <v>新北市</v>
      </c>
      <c r="G7868" s="2" t="s">
        <v>9</v>
      </c>
      <c r="H7868" s="13">
        <v>14094691</v>
      </c>
      <c r="I7868" s="14">
        <v>19998577316</v>
      </c>
      <c r="J7868" s="14">
        <f>表格1[[#This Row],[信用卡交易筆數]]/1000</f>
        <v>14094.691000000001</v>
      </c>
      <c r="K7868" s="14">
        <f>表格1[[#This Row],[信用卡交易金額'[新臺幣']]]/1000</f>
        <v>19998577.316</v>
      </c>
      <c r="L7868" s="14">
        <f>表格1[[#This Row],[信用卡交易金額'[新臺幣']]]/1000000</f>
        <v>19998.577315999999</v>
      </c>
      <c r="M7868" s="14" t="str" cm="1">
        <f t="array" ref="M7868">_xlfn.TEXTJOIN("", TRUE, _xlfn.XLOOKUP(TRUE, VALUE(表格1[[#This Row],[年月]]) &lt;= VALUE($R$8:$R$12), $Q$8:$Q$12)) &amp; "年度"</f>
        <v>2025年度</v>
      </c>
    </row>
    <row r="7869" spans="1:13" x14ac:dyDescent="0.3">
      <c r="A7869" s="2">
        <v>202411</v>
      </c>
      <c r="B7869" s="19">
        <f>DATE(表格1[[#This Row],[年]],表格1[[#This Row],[月]],1)</f>
        <v>45597</v>
      </c>
      <c r="C7869" s="2" t="str">
        <f>LEFT(表格1[[#This Row],[年月]],4)</f>
        <v>2024</v>
      </c>
      <c r="D7869" s="2" t="str">
        <f>RIGHT(表格1[[#This Row],[年月]],2)</f>
        <v>11</v>
      </c>
      <c r="E7869" s="5">
        <v>65000000</v>
      </c>
      <c r="F7869" s="2" t="str">
        <f>VLOOKUP(TEXT(表格1[[#This Row],[地區]],"00000000"),縣市代碼,2,0)</f>
        <v>新北市</v>
      </c>
      <c r="G7869" s="2" t="s">
        <v>10</v>
      </c>
      <c r="H7869" s="13">
        <v>6422548</v>
      </c>
      <c r="I7869" s="14">
        <v>19554580228</v>
      </c>
      <c r="J7869" s="14">
        <f>表格1[[#This Row],[信用卡交易筆數]]/1000</f>
        <v>6422.5479999999998</v>
      </c>
      <c r="K7869" s="14">
        <f>表格1[[#This Row],[信用卡交易金額'[新臺幣']]]/1000</f>
        <v>19554580.228</v>
      </c>
      <c r="L7869" s="14">
        <f>表格1[[#This Row],[信用卡交易金額'[新臺幣']]]/1000000</f>
        <v>19554.580227999999</v>
      </c>
      <c r="M7869" s="14" t="str" cm="1">
        <f t="array" ref="M7869">_xlfn.TEXTJOIN("", TRUE, _xlfn.XLOOKUP(TRUE, VALUE(表格1[[#This Row],[年月]]) &lt;= VALUE($R$8:$R$12), $Q$8:$Q$12)) &amp; "年度"</f>
        <v>2025年度</v>
      </c>
    </row>
    <row r="7870" spans="1:13" x14ac:dyDescent="0.3">
      <c r="A7870" s="2">
        <v>202411</v>
      </c>
      <c r="B7870" s="19">
        <f>DATE(表格1[[#This Row],[年]],表格1[[#This Row],[月]],1)</f>
        <v>45597</v>
      </c>
      <c r="C7870" s="2" t="str">
        <f>LEFT(表格1[[#This Row],[年月]],4)</f>
        <v>2024</v>
      </c>
      <c r="D7870" s="2" t="str">
        <f>RIGHT(表格1[[#This Row],[年月]],2)</f>
        <v>11</v>
      </c>
      <c r="E7870" s="5">
        <v>68000000</v>
      </c>
      <c r="F7870" s="2" t="str">
        <f>VLOOKUP(TEXT(表格1[[#This Row],[地區]],"00000000"),縣市代碼,2,0)</f>
        <v>桃園市</v>
      </c>
      <c r="G7870" s="2" t="s">
        <v>4</v>
      </c>
      <c r="H7870" s="13">
        <v>8147752</v>
      </c>
      <c r="I7870" s="14">
        <v>3753077138</v>
      </c>
      <c r="J7870" s="14">
        <f>表格1[[#This Row],[信用卡交易筆數]]/1000</f>
        <v>8147.7520000000004</v>
      </c>
      <c r="K7870" s="14">
        <f>表格1[[#This Row],[信用卡交易金額'[新臺幣']]]/1000</f>
        <v>3753077.1379999998</v>
      </c>
      <c r="L7870" s="14">
        <f>表格1[[#This Row],[信用卡交易金額'[新臺幣']]]/1000000</f>
        <v>3753.0771380000001</v>
      </c>
      <c r="M7870" s="14" t="str" cm="1">
        <f t="array" ref="M7870">_xlfn.TEXTJOIN("", TRUE, _xlfn.XLOOKUP(TRUE, VALUE(表格1[[#This Row],[年月]]) &lt;= VALUE($R$8:$R$12), $Q$8:$Q$12)) &amp; "年度"</f>
        <v>2025年度</v>
      </c>
    </row>
    <row r="7871" spans="1:13" x14ac:dyDescent="0.3">
      <c r="A7871" s="2">
        <v>202411</v>
      </c>
      <c r="B7871" s="19">
        <f>DATE(表格1[[#This Row],[年]],表格1[[#This Row],[月]],1)</f>
        <v>45597</v>
      </c>
      <c r="C7871" s="2" t="str">
        <f>LEFT(表格1[[#This Row],[年月]],4)</f>
        <v>2024</v>
      </c>
      <c r="D7871" s="2" t="str">
        <f>RIGHT(表格1[[#This Row],[年月]],2)</f>
        <v>11</v>
      </c>
      <c r="E7871" s="5">
        <v>68000000</v>
      </c>
      <c r="F7871" s="2" t="str">
        <f>VLOOKUP(TEXT(表格1[[#This Row],[地區]],"00000000"),縣市代碼,2,0)</f>
        <v>桃園市</v>
      </c>
      <c r="G7871" s="2" t="s">
        <v>5</v>
      </c>
      <c r="H7871" s="13">
        <v>505621</v>
      </c>
      <c r="I7871" s="14">
        <v>1416387569</v>
      </c>
      <c r="J7871" s="14">
        <f>表格1[[#This Row],[信用卡交易筆數]]/1000</f>
        <v>505.62099999999998</v>
      </c>
      <c r="K7871" s="14">
        <f>表格1[[#This Row],[信用卡交易金額'[新臺幣']]]/1000</f>
        <v>1416387.5689999999</v>
      </c>
      <c r="L7871" s="14">
        <f>表格1[[#This Row],[信用卡交易金額'[新臺幣']]]/1000000</f>
        <v>1416.387569</v>
      </c>
      <c r="M7871" s="14" t="str" cm="1">
        <f t="array" ref="M7871">_xlfn.TEXTJOIN("", TRUE, _xlfn.XLOOKUP(TRUE, VALUE(表格1[[#This Row],[年月]]) &lt;= VALUE($R$8:$R$12), $Q$8:$Q$12)) &amp; "年度"</f>
        <v>2025年度</v>
      </c>
    </row>
    <row r="7872" spans="1:13" x14ac:dyDescent="0.3">
      <c r="A7872" s="2">
        <v>202411</v>
      </c>
      <c r="B7872" s="19">
        <f>DATE(表格1[[#This Row],[年]],表格1[[#This Row],[月]],1)</f>
        <v>45597</v>
      </c>
      <c r="C7872" s="2" t="str">
        <f>LEFT(表格1[[#This Row],[年月]],4)</f>
        <v>2024</v>
      </c>
      <c r="D7872" s="2" t="str">
        <f>RIGHT(表格1[[#This Row],[年月]],2)</f>
        <v>11</v>
      </c>
      <c r="E7872" s="5">
        <v>68000000</v>
      </c>
      <c r="F7872" s="2" t="str">
        <f>VLOOKUP(TEXT(表格1[[#This Row],[地區]],"00000000"),縣市代碼,2,0)</f>
        <v>桃園市</v>
      </c>
      <c r="G7872" s="2" t="s">
        <v>6</v>
      </c>
      <c r="H7872" s="13">
        <v>679775</v>
      </c>
      <c r="I7872" s="14">
        <v>2161289715</v>
      </c>
      <c r="J7872" s="14">
        <f>表格1[[#This Row],[信用卡交易筆數]]/1000</f>
        <v>679.77499999999998</v>
      </c>
      <c r="K7872" s="14">
        <f>表格1[[#This Row],[信用卡交易金額'[新臺幣']]]/1000</f>
        <v>2161289.7149999999</v>
      </c>
      <c r="L7872" s="14">
        <f>表格1[[#This Row],[信用卡交易金額'[新臺幣']]]/1000000</f>
        <v>2161.2897149999999</v>
      </c>
      <c r="M7872" s="14" t="str" cm="1">
        <f t="array" ref="M7872">_xlfn.TEXTJOIN("", TRUE, _xlfn.XLOOKUP(TRUE, VALUE(表格1[[#This Row],[年月]]) &lt;= VALUE($R$8:$R$12), $Q$8:$Q$12)) &amp; "年度"</f>
        <v>2025年度</v>
      </c>
    </row>
    <row r="7873" spans="1:13" x14ac:dyDescent="0.3">
      <c r="A7873" s="2">
        <v>202411</v>
      </c>
      <c r="B7873" s="19">
        <f>DATE(表格1[[#This Row],[年]],表格1[[#This Row],[月]],1)</f>
        <v>45597</v>
      </c>
      <c r="C7873" s="2" t="str">
        <f>LEFT(表格1[[#This Row],[年月]],4)</f>
        <v>2024</v>
      </c>
      <c r="D7873" s="2" t="str">
        <f>RIGHT(表格1[[#This Row],[年月]],2)</f>
        <v>11</v>
      </c>
      <c r="E7873" s="5">
        <v>68000000</v>
      </c>
      <c r="F7873" s="2" t="str">
        <f>VLOOKUP(TEXT(表格1[[#This Row],[地區]],"00000000"),縣市代碼,2,0)</f>
        <v>桃園市</v>
      </c>
      <c r="G7873" s="2" t="s">
        <v>7</v>
      </c>
      <c r="H7873" s="13">
        <v>3609010</v>
      </c>
      <c r="I7873" s="14">
        <v>3987667676</v>
      </c>
      <c r="J7873" s="14">
        <f>表格1[[#This Row],[信用卡交易筆數]]/1000</f>
        <v>3609.01</v>
      </c>
      <c r="K7873" s="14">
        <f>表格1[[#This Row],[信用卡交易金額'[新臺幣']]]/1000</f>
        <v>3987667.676</v>
      </c>
      <c r="L7873" s="14">
        <f>表格1[[#This Row],[信用卡交易金額'[新臺幣']]]/1000000</f>
        <v>3987.667676</v>
      </c>
      <c r="M7873" s="14" t="str" cm="1">
        <f t="array" ref="M7873">_xlfn.TEXTJOIN("", TRUE, _xlfn.XLOOKUP(TRUE, VALUE(表格1[[#This Row],[年月]]) &lt;= VALUE($R$8:$R$12), $Q$8:$Q$12)) &amp; "年度"</f>
        <v>2025年度</v>
      </c>
    </row>
    <row r="7874" spans="1:13" x14ac:dyDescent="0.3">
      <c r="A7874" s="2">
        <v>202411</v>
      </c>
      <c r="B7874" s="19">
        <f>DATE(表格1[[#This Row],[年]],表格1[[#This Row],[月]],1)</f>
        <v>45597</v>
      </c>
      <c r="C7874" s="2" t="str">
        <f>LEFT(表格1[[#This Row],[年月]],4)</f>
        <v>2024</v>
      </c>
      <c r="D7874" s="2" t="str">
        <f>RIGHT(表格1[[#This Row],[年月]],2)</f>
        <v>11</v>
      </c>
      <c r="E7874" s="5">
        <v>68000000</v>
      </c>
      <c r="F7874" s="2" t="str">
        <f>VLOOKUP(TEXT(表格1[[#This Row],[地區]],"00000000"),縣市代碼,2,0)</f>
        <v>桃園市</v>
      </c>
      <c r="G7874" s="2" t="s">
        <v>8</v>
      </c>
      <c r="H7874" s="13">
        <v>2747801</v>
      </c>
      <c r="I7874" s="14">
        <v>5468694883</v>
      </c>
      <c r="J7874" s="14">
        <f>表格1[[#This Row],[信用卡交易筆數]]/1000</f>
        <v>2747.8009999999999</v>
      </c>
      <c r="K7874" s="14">
        <f>表格1[[#This Row],[信用卡交易金額'[新臺幣']]]/1000</f>
        <v>5468694.8830000004</v>
      </c>
      <c r="L7874" s="14">
        <f>表格1[[#This Row],[信用卡交易金額'[新臺幣']]]/1000000</f>
        <v>5468.6948830000001</v>
      </c>
      <c r="M7874" s="14" t="str" cm="1">
        <f t="array" ref="M7874">_xlfn.TEXTJOIN("", TRUE, _xlfn.XLOOKUP(TRUE, VALUE(表格1[[#This Row],[年月]]) &lt;= VALUE($R$8:$R$12), $Q$8:$Q$12)) &amp; "年度"</f>
        <v>2025年度</v>
      </c>
    </row>
    <row r="7875" spans="1:13" x14ac:dyDescent="0.3">
      <c r="A7875" s="2">
        <v>202411</v>
      </c>
      <c r="B7875" s="19">
        <f>DATE(表格1[[#This Row],[年]],表格1[[#This Row],[月]],1)</f>
        <v>45597</v>
      </c>
      <c r="C7875" s="2" t="str">
        <f>LEFT(表格1[[#This Row],[年月]],4)</f>
        <v>2024</v>
      </c>
      <c r="D7875" s="2" t="str">
        <f>RIGHT(表格1[[#This Row],[年月]],2)</f>
        <v>11</v>
      </c>
      <c r="E7875" s="5">
        <v>68000000</v>
      </c>
      <c r="F7875" s="2" t="str">
        <f>VLOOKUP(TEXT(表格1[[#This Row],[地區]],"00000000"),縣市代碼,2,0)</f>
        <v>桃園市</v>
      </c>
      <c r="G7875" s="2" t="s">
        <v>9</v>
      </c>
      <c r="H7875" s="13">
        <v>6322048</v>
      </c>
      <c r="I7875" s="14">
        <v>9877189104</v>
      </c>
      <c r="J7875" s="14">
        <f>表格1[[#This Row],[信用卡交易筆數]]/1000</f>
        <v>6322.0479999999998</v>
      </c>
      <c r="K7875" s="14">
        <f>表格1[[#This Row],[信用卡交易金額'[新臺幣']]]/1000</f>
        <v>9877189.1040000003</v>
      </c>
      <c r="L7875" s="14">
        <f>表格1[[#This Row],[信用卡交易金額'[新臺幣']]]/1000000</f>
        <v>9877.1891039999991</v>
      </c>
      <c r="M7875" s="14" t="str" cm="1">
        <f t="array" ref="M7875">_xlfn.TEXTJOIN("", TRUE, _xlfn.XLOOKUP(TRUE, VALUE(表格1[[#This Row],[年月]]) &lt;= VALUE($R$8:$R$12), $Q$8:$Q$12)) &amp; "年度"</f>
        <v>2025年度</v>
      </c>
    </row>
    <row r="7876" spans="1:13" x14ac:dyDescent="0.3">
      <c r="A7876" s="2">
        <v>202411</v>
      </c>
      <c r="B7876" s="19">
        <f>DATE(表格1[[#This Row],[年]],表格1[[#This Row],[月]],1)</f>
        <v>45597</v>
      </c>
      <c r="C7876" s="2" t="str">
        <f>LEFT(表格1[[#This Row],[年月]],4)</f>
        <v>2024</v>
      </c>
      <c r="D7876" s="2" t="str">
        <f>RIGHT(表格1[[#This Row],[年月]],2)</f>
        <v>11</v>
      </c>
      <c r="E7876" s="5">
        <v>68000000</v>
      </c>
      <c r="F7876" s="2" t="str">
        <f>VLOOKUP(TEXT(表格1[[#This Row],[地區]],"00000000"),縣市代碼,2,0)</f>
        <v>桃園市</v>
      </c>
      <c r="G7876" s="2" t="s">
        <v>10</v>
      </c>
      <c r="H7876" s="13">
        <v>3020051</v>
      </c>
      <c r="I7876" s="14">
        <v>9013044808</v>
      </c>
      <c r="J7876" s="14">
        <f>表格1[[#This Row],[信用卡交易筆數]]/1000</f>
        <v>3020.0509999999999</v>
      </c>
      <c r="K7876" s="14">
        <f>表格1[[#This Row],[信用卡交易金額'[新臺幣']]]/1000</f>
        <v>9013044.8080000002</v>
      </c>
      <c r="L7876" s="14">
        <f>表格1[[#This Row],[信用卡交易金額'[新臺幣']]]/1000000</f>
        <v>9013.0448080000006</v>
      </c>
      <c r="M7876" s="14" t="str" cm="1">
        <f t="array" ref="M7876">_xlfn.TEXTJOIN("", TRUE, _xlfn.XLOOKUP(TRUE, VALUE(表格1[[#This Row],[年月]]) &lt;= VALUE($R$8:$R$12), $Q$8:$Q$12)) &amp; "年度"</f>
        <v>2025年度</v>
      </c>
    </row>
    <row r="7877" spans="1:13" x14ac:dyDescent="0.3">
      <c r="A7877" s="2">
        <v>202411</v>
      </c>
      <c r="B7877" s="19">
        <f>DATE(表格1[[#This Row],[年]],表格1[[#This Row],[月]],1)</f>
        <v>45597</v>
      </c>
      <c r="C7877" s="2" t="str">
        <f>LEFT(表格1[[#This Row],[年月]],4)</f>
        <v>2024</v>
      </c>
      <c r="D7877" s="2" t="str">
        <f>RIGHT(表格1[[#This Row],[年月]],2)</f>
        <v>11</v>
      </c>
      <c r="E7877" s="5">
        <v>10004000</v>
      </c>
      <c r="F7877" s="2" t="str">
        <f>VLOOKUP(TEXT(表格1[[#This Row],[地區]],"00000000"),縣市代碼,2,0)</f>
        <v>新竹縣</v>
      </c>
      <c r="G7877" s="2" t="s">
        <v>4</v>
      </c>
      <c r="H7877" s="13">
        <v>2379187</v>
      </c>
      <c r="I7877" s="14">
        <v>1158322286</v>
      </c>
      <c r="J7877" s="14">
        <f>表格1[[#This Row],[信用卡交易筆數]]/1000</f>
        <v>2379.1869999999999</v>
      </c>
      <c r="K7877" s="14">
        <f>表格1[[#This Row],[信用卡交易金額'[新臺幣']]]/1000</f>
        <v>1158322.2860000001</v>
      </c>
      <c r="L7877" s="14">
        <f>表格1[[#This Row],[信用卡交易金額'[新臺幣']]]/1000000</f>
        <v>1158.3222860000001</v>
      </c>
      <c r="M7877" s="14" t="str" cm="1">
        <f t="array" ref="M7877">_xlfn.TEXTJOIN("", TRUE, _xlfn.XLOOKUP(TRUE, VALUE(表格1[[#This Row],[年月]]) &lt;= VALUE($R$8:$R$12), $Q$8:$Q$12)) &amp; "年度"</f>
        <v>2025年度</v>
      </c>
    </row>
    <row r="7878" spans="1:13" x14ac:dyDescent="0.3">
      <c r="A7878" s="2">
        <v>202411</v>
      </c>
      <c r="B7878" s="19">
        <f>DATE(表格1[[#This Row],[年]],表格1[[#This Row],[月]],1)</f>
        <v>45597</v>
      </c>
      <c r="C7878" s="2" t="str">
        <f>LEFT(表格1[[#This Row],[年月]],4)</f>
        <v>2024</v>
      </c>
      <c r="D7878" s="2" t="str">
        <f>RIGHT(表格1[[#This Row],[年月]],2)</f>
        <v>11</v>
      </c>
      <c r="E7878" s="5">
        <v>10004000</v>
      </c>
      <c r="F7878" s="2" t="str">
        <f>VLOOKUP(TEXT(表格1[[#This Row],[地區]],"00000000"),縣市代碼,2,0)</f>
        <v>新竹縣</v>
      </c>
      <c r="G7878" s="2" t="s">
        <v>5</v>
      </c>
      <c r="H7878" s="13">
        <v>135451</v>
      </c>
      <c r="I7878" s="14">
        <v>414424240</v>
      </c>
      <c r="J7878" s="14">
        <f>表格1[[#This Row],[信用卡交易筆數]]/1000</f>
        <v>135.45099999999999</v>
      </c>
      <c r="K7878" s="14">
        <f>表格1[[#This Row],[信用卡交易金額'[新臺幣']]]/1000</f>
        <v>414424.24</v>
      </c>
      <c r="L7878" s="14">
        <f>表格1[[#This Row],[信用卡交易金額'[新臺幣']]]/1000000</f>
        <v>414.42424</v>
      </c>
      <c r="M7878" s="14" t="str" cm="1">
        <f t="array" ref="M7878">_xlfn.TEXTJOIN("", TRUE, _xlfn.XLOOKUP(TRUE, VALUE(表格1[[#This Row],[年月]]) &lt;= VALUE($R$8:$R$12), $Q$8:$Q$12)) &amp; "年度"</f>
        <v>2025年度</v>
      </c>
    </row>
    <row r="7879" spans="1:13" x14ac:dyDescent="0.3">
      <c r="A7879" s="2">
        <v>202411</v>
      </c>
      <c r="B7879" s="19">
        <f>DATE(表格1[[#This Row],[年]],表格1[[#This Row],[月]],1)</f>
        <v>45597</v>
      </c>
      <c r="C7879" s="2" t="str">
        <f>LEFT(表格1[[#This Row],[年月]],4)</f>
        <v>2024</v>
      </c>
      <c r="D7879" s="2" t="str">
        <f>RIGHT(表格1[[#This Row],[年月]],2)</f>
        <v>11</v>
      </c>
      <c r="E7879" s="5">
        <v>10004000</v>
      </c>
      <c r="F7879" s="2" t="str">
        <f>VLOOKUP(TEXT(表格1[[#This Row],[地區]],"00000000"),縣市代碼,2,0)</f>
        <v>新竹縣</v>
      </c>
      <c r="G7879" s="2" t="s">
        <v>6</v>
      </c>
      <c r="H7879" s="13">
        <v>187900</v>
      </c>
      <c r="I7879" s="14">
        <v>704646923</v>
      </c>
      <c r="J7879" s="14">
        <f>表格1[[#This Row],[信用卡交易筆數]]/1000</f>
        <v>187.9</v>
      </c>
      <c r="K7879" s="14">
        <f>表格1[[#This Row],[信用卡交易金額'[新臺幣']]]/1000</f>
        <v>704646.92299999995</v>
      </c>
      <c r="L7879" s="14">
        <f>表格1[[#This Row],[信用卡交易金額'[新臺幣']]]/1000000</f>
        <v>704.64692300000002</v>
      </c>
      <c r="M7879" s="14" t="str" cm="1">
        <f t="array" ref="M7879">_xlfn.TEXTJOIN("", TRUE, _xlfn.XLOOKUP(TRUE, VALUE(表格1[[#This Row],[年月]]) &lt;= VALUE($R$8:$R$12), $Q$8:$Q$12)) &amp; "年度"</f>
        <v>2025年度</v>
      </c>
    </row>
    <row r="7880" spans="1:13" x14ac:dyDescent="0.3">
      <c r="A7880" s="2">
        <v>202411</v>
      </c>
      <c r="B7880" s="19">
        <f>DATE(表格1[[#This Row],[年]],表格1[[#This Row],[月]],1)</f>
        <v>45597</v>
      </c>
      <c r="C7880" s="2" t="str">
        <f>LEFT(表格1[[#This Row],[年月]],4)</f>
        <v>2024</v>
      </c>
      <c r="D7880" s="2" t="str">
        <f>RIGHT(表格1[[#This Row],[年月]],2)</f>
        <v>11</v>
      </c>
      <c r="E7880" s="5">
        <v>10004000</v>
      </c>
      <c r="F7880" s="2" t="str">
        <f>VLOOKUP(TEXT(表格1[[#This Row],[地區]],"00000000"),縣市代碼,2,0)</f>
        <v>新竹縣</v>
      </c>
      <c r="G7880" s="2" t="s">
        <v>7</v>
      </c>
      <c r="H7880" s="13">
        <v>1007236</v>
      </c>
      <c r="I7880" s="14">
        <v>1228035107</v>
      </c>
      <c r="J7880" s="14">
        <f>表格1[[#This Row],[信用卡交易筆數]]/1000</f>
        <v>1007.236</v>
      </c>
      <c r="K7880" s="14">
        <f>表格1[[#This Row],[信用卡交易金額'[新臺幣']]]/1000</f>
        <v>1228035.1070000001</v>
      </c>
      <c r="L7880" s="14">
        <f>表格1[[#This Row],[信用卡交易金額'[新臺幣']]]/1000000</f>
        <v>1228.0351069999999</v>
      </c>
      <c r="M7880" s="14" t="str" cm="1">
        <f t="array" ref="M7880">_xlfn.TEXTJOIN("", TRUE, _xlfn.XLOOKUP(TRUE, VALUE(表格1[[#This Row],[年月]]) &lt;= VALUE($R$8:$R$12), $Q$8:$Q$12)) &amp; "年度"</f>
        <v>2025年度</v>
      </c>
    </row>
    <row r="7881" spans="1:13" x14ac:dyDescent="0.3">
      <c r="A7881" s="2">
        <v>202411</v>
      </c>
      <c r="B7881" s="19">
        <f>DATE(表格1[[#This Row],[年]],表格1[[#This Row],[月]],1)</f>
        <v>45597</v>
      </c>
      <c r="C7881" s="2" t="str">
        <f>LEFT(表格1[[#This Row],[年月]],4)</f>
        <v>2024</v>
      </c>
      <c r="D7881" s="2" t="str">
        <f>RIGHT(表格1[[#This Row],[年月]],2)</f>
        <v>11</v>
      </c>
      <c r="E7881" s="5">
        <v>10004000</v>
      </c>
      <c r="F7881" s="2" t="str">
        <f>VLOOKUP(TEXT(表格1[[#This Row],[地區]],"00000000"),縣市代碼,2,0)</f>
        <v>新竹縣</v>
      </c>
      <c r="G7881" s="2" t="s">
        <v>8</v>
      </c>
      <c r="H7881" s="13">
        <v>767559</v>
      </c>
      <c r="I7881" s="14">
        <v>1673414680</v>
      </c>
      <c r="J7881" s="14">
        <f>表格1[[#This Row],[信用卡交易筆數]]/1000</f>
        <v>767.55899999999997</v>
      </c>
      <c r="K7881" s="14">
        <f>表格1[[#This Row],[信用卡交易金額'[新臺幣']]]/1000</f>
        <v>1673414.68</v>
      </c>
      <c r="L7881" s="14">
        <f>表格1[[#This Row],[信用卡交易金額'[新臺幣']]]/1000000</f>
        <v>1673.4146800000001</v>
      </c>
      <c r="M7881" s="14" t="str" cm="1">
        <f t="array" ref="M7881">_xlfn.TEXTJOIN("", TRUE, _xlfn.XLOOKUP(TRUE, VALUE(表格1[[#This Row],[年月]]) &lt;= VALUE($R$8:$R$12), $Q$8:$Q$12)) &amp; "年度"</f>
        <v>2025年度</v>
      </c>
    </row>
    <row r="7882" spans="1:13" x14ac:dyDescent="0.3">
      <c r="A7882" s="2">
        <v>202411</v>
      </c>
      <c r="B7882" s="19">
        <f>DATE(表格1[[#This Row],[年]],表格1[[#This Row],[月]],1)</f>
        <v>45597</v>
      </c>
      <c r="C7882" s="2" t="str">
        <f>LEFT(表格1[[#This Row],[年月]],4)</f>
        <v>2024</v>
      </c>
      <c r="D7882" s="2" t="str">
        <f>RIGHT(表格1[[#This Row],[年月]],2)</f>
        <v>11</v>
      </c>
      <c r="E7882" s="5">
        <v>10004000</v>
      </c>
      <c r="F7882" s="2" t="str">
        <f>VLOOKUP(TEXT(表格1[[#This Row],[地區]],"00000000"),縣市代碼,2,0)</f>
        <v>新竹縣</v>
      </c>
      <c r="G7882" s="2" t="s">
        <v>9</v>
      </c>
      <c r="H7882" s="13">
        <v>1777762</v>
      </c>
      <c r="I7882" s="14">
        <v>3090089946</v>
      </c>
      <c r="J7882" s="14">
        <f>表格1[[#This Row],[信用卡交易筆數]]/1000</f>
        <v>1777.7619999999999</v>
      </c>
      <c r="K7882" s="14">
        <f>表格1[[#This Row],[信用卡交易金額'[新臺幣']]]/1000</f>
        <v>3090089.946</v>
      </c>
      <c r="L7882" s="14">
        <f>表格1[[#This Row],[信用卡交易金額'[新臺幣']]]/1000000</f>
        <v>3090.0899460000001</v>
      </c>
      <c r="M7882" s="14" t="str" cm="1">
        <f t="array" ref="M7882">_xlfn.TEXTJOIN("", TRUE, _xlfn.XLOOKUP(TRUE, VALUE(表格1[[#This Row],[年月]]) &lt;= VALUE($R$8:$R$12), $Q$8:$Q$12)) &amp; "年度"</f>
        <v>2025年度</v>
      </c>
    </row>
    <row r="7883" spans="1:13" x14ac:dyDescent="0.3">
      <c r="A7883" s="2">
        <v>202411</v>
      </c>
      <c r="B7883" s="19">
        <f>DATE(表格1[[#This Row],[年]],表格1[[#This Row],[月]],1)</f>
        <v>45597</v>
      </c>
      <c r="C7883" s="2" t="str">
        <f>LEFT(表格1[[#This Row],[年月]],4)</f>
        <v>2024</v>
      </c>
      <c r="D7883" s="2" t="str">
        <f>RIGHT(表格1[[#This Row],[年月]],2)</f>
        <v>11</v>
      </c>
      <c r="E7883" s="5">
        <v>10004000</v>
      </c>
      <c r="F7883" s="2" t="str">
        <f>VLOOKUP(TEXT(表格1[[#This Row],[地區]],"00000000"),縣市代碼,2,0)</f>
        <v>新竹縣</v>
      </c>
      <c r="G7883" s="2" t="s">
        <v>10</v>
      </c>
      <c r="H7883" s="13">
        <v>873309</v>
      </c>
      <c r="I7883" s="14">
        <v>2451502643</v>
      </c>
      <c r="J7883" s="14">
        <f>表格1[[#This Row],[信用卡交易筆數]]/1000</f>
        <v>873.30899999999997</v>
      </c>
      <c r="K7883" s="14">
        <f>表格1[[#This Row],[信用卡交易金額'[新臺幣']]]/1000</f>
        <v>2451502.6430000002</v>
      </c>
      <c r="L7883" s="14">
        <f>表格1[[#This Row],[信用卡交易金額'[新臺幣']]]/1000000</f>
        <v>2451.5026429999998</v>
      </c>
      <c r="M7883" s="14" t="str" cm="1">
        <f t="array" ref="M7883">_xlfn.TEXTJOIN("", TRUE, _xlfn.XLOOKUP(TRUE, VALUE(表格1[[#This Row],[年月]]) &lt;= VALUE($R$8:$R$12), $Q$8:$Q$12)) &amp; "年度"</f>
        <v>2025年度</v>
      </c>
    </row>
    <row r="7884" spans="1:13" x14ac:dyDescent="0.3">
      <c r="A7884" s="2">
        <v>202411</v>
      </c>
      <c r="B7884" s="19">
        <f>DATE(表格1[[#This Row],[年]],表格1[[#This Row],[月]],1)</f>
        <v>45597</v>
      </c>
      <c r="C7884" s="2" t="str">
        <f>LEFT(表格1[[#This Row],[年月]],4)</f>
        <v>2024</v>
      </c>
      <c r="D7884" s="2" t="str">
        <f>RIGHT(表格1[[#This Row],[年月]],2)</f>
        <v>11</v>
      </c>
      <c r="E7884" s="5">
        <v>10018000</v>
      </c>
      <c r="F7884" s="2" t="str">
        <f>VLOOKUP(TEXT(表格1[[#This Row],[地區]],"00000000"),縣市代碼,2,0)</f>
        <v>新竹市</v>
      </c>
      <c r="G7884" s="2" t="s">
        <v>4</v>
      </c>
      <c r="H7884" s="13">
        <v>2206030</v>
      </c>
      <c r="I7884" s="14">
        <v>1055102416</v>
      </c>
      <c r="J7884" s="14">
        <f>表格1[[#This Row],[信用卡交易筆數]]/1000</f>
        <v>2206.0300000000002</v>
      </c>
      <c r="K7884" s="14">
        <f>表格1[[#This Row],[信用卡交易金額'[新臺幣']]]/1000</f>
        <v>1055102.416</v>
      </c>
      <c r="L7884" s="14">
        <f>表格1[[#This Row],[信用卡交易金額'[新臺幣']]]/1000000</f>
        <v>1055.1024159999999</v>
      </c>
      <c r="M7884" s="14" t="str" cm="1">
        <f t="array" ref="M7884">_xlfn.TEXTJOIN("", TRUE, _xlfn.XLOOKUP(TRUE, VALUE(表格1[[#This Row],[年月]]) &lt;= VALUE($R$8:$R$12), $Q$8:$Q$12)) &amp; "年度"</f>
        <v>2025年度</v>
      </c>
    </row>
    <row r="7885" spans="1:13" x14ac:dyDescent="0.3">
      <c r="A7885" s="2">
        <v>202411</v>
      </c>
      <c r="B7885" s="19">
        <f>DATE(表格1[[#This Row],[年]],表格1[[#This Row],[月]],1)</f>
        <v>45597</v>
      </c>
      <c r="C7885" s="2" t="str">
        <f>LEFT(表格1[[#This Row],[年月]],4)</f>
        <v>2024</v>
      </c>
      <c r="D7885" s="2" t="str">
        <f>RIGHT(表格1[[#This Row],[年月]],2)</f>
        <v>11</v>
      </c>
      <c r="E7885" s="5">
        <v>10018000</v>
      </c>
      <c r="F7885" s="2" t="str">
        <f>VLOOKUP(TEXT(表格1[[#This Row],[地區]],"00000000"),縣市代碼,2,0)</f>
        <v>新竹市</v>
      </c>
      <c r="G7885" s="2" t="s">
        <v>5</v>
      </c>
      <c r="H7885" s="13">
        <v>118171</v>
      </c>
      <c r="I7885" s="14">
        <v>364180596</v>
      </c>
      <c r="J7885" s="14">
        <f>表格1[[#This Row],[信用卡交易筆數]]/1000</f>
        <v>118.17100000000001</v>
      </c>
      <c r="K7885" s="14">
        <f>表格1[[#This Row],[信用卡交易金額'[新臺幣']]]/1000</f>
        <v>364180.59600000002</v>
      </c>
      <c r="L7885" s="14">
        <f>表格1[[#This Row],[信用卡交易金額'[新臺幣']]]/1000000</f>
        <v>364.18059599999998</v>
      </c>
      <c r="M7885" s="14" t="str" cm="1">
        <f t="array" ref="M7885">_xlfn.TEXTJOIN("", TRUE, _xlfn.XLOOKUP(TRUE, VALUE(表格1[[#This Row],[年月]]) &lt;= VALUE($R$8:$R$12), $Q$8:$Q$12)) &amp; "年度"</f>
        <v>2025年度</v>
      </c>
    </row>
    <row r="7886" spans="1:13" x14ac:dyDescent="0.3">
      <c r="A7886" s="2">
        <v>202411</v>
      </c>
      <c r="B7886" s="19">
        <f>DATE(表格1[[#This Row],[年]],表格1[[#This Row],[月]],1)</f>
        <v>45597</v>
      </c>
      <c r="C7886" s="2" t="str">
        <f>LEFT(表格1[[#This Row],[年月]],4)</f>
        <v>2024</v>
      </c>
      <c r="D7886" s="2" t="str">
        <f>RIGHT(表格1[[#This Row],[年月]],2)</f>
        <v>11</v>
      </c>
      <c r="E7886" s="5">
        <v>10018000</v>
      </c>
      <c r="F7886" s="2" t="str">
        <f>VLOOKUP(TEXT(表格1[[#This Row],[地區]],"00000000"),縣市代碼,2,0)</f>
        <v>新竹市</v>
      </c>
      <c r="G7886" s="2" t="s">
        <v>6</v>
      </c>
      <c r="H7886" s="13">
        <v>173669</v>
      </c>
      <c r="I7886" s="14">
        <v>642733898</v>
      </c>
      <c r="J7886" s="14">
        <f>表格1[[#This Row],[信用卡交易筆數]]/1000</f>
        <v>173.66900000000001</v>
      </c>
      <c r="K7886" s="14">
        <f>表格1[[#This Row],[信用卡交易金額'[新臺幣']]]/1000</f>
        <v>642733.89800000004</v>
      </c>
      <c r="L7886" s="14">
        <f>表格1[[#This Row],[信用卡交易金額'[新臺幣']]]/1000000</f>
        <v>642.73389799999995</v>
      </c>
      <c r="M7886" s="14" t="str" cm="1">
        <f t="array" ref="M7886">_xlfn.TEXTJOIN("", TRUE, _xlfn.XLOOKUP(TRUE, VALUE(表格1[[#This Row],[年月]]) &lt;= VALUE($R$8:$R$12), $Q$8:$Q$12)) &amp; "年度"</f>
        <v>2025年度</v>
      </c>
    </row>
    <row r="7887" spans="1:13" x14ac:dyDescent="0.3">
      <c r="A7887" s="2">
        <v>202411</v>
      </c>
      <c r="B7887" s="19">
        <f>DATE(表格1[[#This Row],[年]],表格1[[#This Row],[月]],1)</f>
        <v>45597</v>
      </c>
      <c r="C7887" s="2" t="str">
        <f>LEFT(表格1[[#This Row],[年月]],4)</f>
        <v>2024</v>
      </c>
      <c r="D7887" s="2" t="str">
        <f>RIGHT(表格1[[#This Row],[年月]],2)</f>
        <v>11</v>
      </c>
      <c r="E7887" s="5">
        <v>10018000</v>
      </c>
      <c r="F7887" s="2" t="str">
        <f>VLOOKUP(TEXT(表格1[[#This Row],[地區]],"00000000"),縣市代碼,2,0)</f>
        <v>新竹市</v>
      </c>
      <c r="G7887" s="2" t="s">
        <v>7</v>
      </c>
      <c r="H7887" s="13">
        <v>849980</v>
      </c>
      <c r="I7887" s="14">
        <v>1001575197</v>
      </c>
      <c r="J7887" s="14">
        <f>表格1[[#This Row],[信用卡交易筆數]]/1000</f>
        <v>849.98</v>
      </c>
      <c r="K7887" s="14">
        <f>表格1[[#This Row],[信用卡交易金額'[新臺幣']]]/1000</f>
        <v>1001575.197</v>
      </c>
      <c r="L7887" s="14">
        <f>表格1[[#This Row],[信用卡交易金額'[新臺幣']]]/1000000</f>
        <v>1001.575197</v>
      </c>
      <c r="M7887" s="14" t="str" cm="1">
        <f t="array" ref="M7887">_xlfn.TEXTJOIN("", TRUE, _xlfn.XLOOKUP(TRUE, VALUE(表格1[[#This Row],[年月]]) &lt;= VALUE($R$8:$R$12), $Q$8:$Q$12)) &amp; "年度"</f>
        <v>2025年度</v>
      </c>
    </row>
    <row r="7888" spans="1:13" x14ac:dyDescent="0.3">
      <c r="A7888" s="2">
        <v>202411</v>
      </c>
      <c r="B7888" s="19">
        <f>DATE(表格1[[#This Row],[年]],表格1[[#This Row],[月]],1)</f>
        <v>45597</v>
      </c>
      <c r="C7888" s="2" t="str">
        <f>LEFT(表格1[[#This Row],[年月]],4)</f>
        <v>2024</v>
      </c>
      <c r="D7888" s="2" t="str">
        <f>RIGHT(表格1[[#This Row],[年月]],2)</f>
        <v>11</v>
      </c>
      <c r="E7888" s="5">
        <v>10018000</v>
      </c>
      <c r="F7888" s="2" t="str">
        <f>VLOOKUP(TEXT(表格1[[#This Row],[地區]],"00000000"),縣市代碼,2,0)</f>
        <v>新竹市</v>
      </c>
      <c r="G7888" s="2" t="s">
        <v>8</v>
      </c>
      <c r="H7888" s="13">
        <v>705234</v>
      </c>
      <c r="I7888" s="14">
        <v>1607253424</v>
      </c>
      <c r="J7888" s="14">
        <f>表格1[[#This Row],[信用卡交易筆數]]/1000</f>
        <v>705.23400000000004</v>
      </c>
      <c r="K7888" s="14">
        <f>表格1[[#This Row],[信用卡交易金額'[新臺幣']]]/1000</f>
        <v>1607253.4240000001</v>
      </c>
      <c r="L7888" s="14">
        <f>表格1[[#This Row],[信用卡交易金額'[新臺幣']]]/1000000</f>
        <v>1607.253424</v>
      </c>
      <c r="M7888" s="14" t="str" cm="1">
        <f t="array" ref="M7888">_xlfn.TEXTJOIN("", TRUE, _xlfn.XLOOKUP(TRUE, VALUE(表格1[[#This Row],[年月]]) &lt;= VALUE($R$8:$R$12), $Q$8:$Q$12)) &amp; "年度"</f>
        <v>2025年度</v>
      </c>
    </row>
    <row r="7889" spans="1:13" x14ac:dyDescent="0.3">
      <c r="A7889" s="2">
        <v>202411</v>
      </c>
      <c r="B7889" s="19">
        <f>DATE(表格1[[#This Row],[年]],表格1[[#This Row],[月]],1)</f>
        <v>45597</v>
      </c>
      <c r="C7889" s="2" t="str">
        <f>LEFT(表格1[[#This Row],[年月]],4)</f>
        <v>2024</v>
      </c>
      <c r="D7889" s="2" t="str">
        <f>RIGHT(表格1[[#This Row],[年月]],2)</f>
        <v>11</v>
      </c>
      <c r="E7889" s="5">
        <v>10018000</v>
      </c>
      <c r="F7889" s="2" t="str">
        <f>VLOOKUP(TEXT(表格1[[#This Row],[地區]],"00000000"),縣市代碼,2,0)</f>
        <v>新竹市</v>
      </c>
      <c r="G7889" s="2" t="s">
        <v>9</v>
      </c>
      <c r="H7889" s="13">
        <v>1666671</v>
      </c>
      <c r="I7889" s="14">
        <v>2944788233</v>
      </c>
      <c r="J7889" s="14">
        <f>表格1[[#This Row],[信用卡交易筆數]]/1000</f>
        <v>1666.671</v>
      </c>
      <c r="K7889" s="14">
        <f>表格1[[#This Row],[信用卡交易金額'[新臺幣']]]/1000</f>
        <v>2944788.233</v>
      </c>
      <c r="L7889" s="14">
        <f>表格1[[#This Row],[信用卡交易金額'[新臺幣']]]/1000000</f>
        <v>2944.7882330000002</v>
      </c>
      <c r="M7889" s="14" t="str" cm="1">
        <f t="array" ref="M7889">_xlfn.TEXTJOIN("", TRUE, _xlfn.XLOOKUP(TRUE, VALUE(表格1[[#This Row],[年月]]) &lt;= VALUE($R$8:$R$12), $Q$8:$Q$12)) &amp; "年度"</f>
        <v>2025年度</v>
      </c>
    </row>
    <row r="7890" spans="1:13" x14ac:dyDescent="0.3">
      <c r="A7890" s="2">
        <v>202411</v>
      </c>
      <c r="B7890" s="19">
        <f>DATE(表格1[[#This Row],[年]],表格1[[#This Row],[月]],1)</f>
        <v>45597</v>
      </c>
      <c r="C7890" s="2" t="str">
        <f>LEFT(表格1[[#This Row],[年月]],4)</f>
        <v>2024</v>
      </c>
      <c r="D7890" s="2" t="str">
        <f>RIGHT(表格1[[#This Row],[年月]],2)</f>
        <v>11</v>
      </c>
      <c r="E7890" s="5">
        <v>10018000</v>
      </c>
      <c r="F7890" s="2" t="str">
        <f>VLOOKUP(TEXT(表格1[[#This Row],[地區]],"00000000"),縣市代碼,2,0)</f>
        <v>新竹市</v>
      </c>
      <c r="G7890" s="2" t="s">
        <v>10</v>
      </c>
      <c r="H7890" s="13">
        <v>777920</v>
      </c>
      <c r="I7890" s="14">
        <v>2247479489</v>
      </c>
      <c r="J7890" s="14">
        <f>表格1[[#This Row],[信用卡交易筆數]]/1000</f>
        <v>777.92</v>
      </c>
      <c r="K7890" s="14">
        <f>表格1[[#This Row],[信用卡交易金額'[新臺幣']]]/1000</f>
        <v>2247479.4890000001</v>
      </c>
      <c r="L7890" s="14">
        <f>表格1[[#This Row],[信用卡交易金額'[新臺幣']]]/1000000</f>
        <v>2247.4794889999998</v>
      </c>
      <c r="M7890" s="14" t="str" cm="1">
        <f t="array" ref="M7890">_xlfn.TEXTJOIN("", TRUE, _xlfn.XLOOKUP(TRUE, VALUE(表格1[[#This Row],[年月]]) &lt;= VALUE($R$8:$R$12), $Q$8:$Q$12)) &amp; "年度"</f>
        <v>2025年度</v>
      </c>
    </row>
    <row r="7891" spans="1:13" x14ac:dyDescent="0.3">
      <c r="A7891" s="2">
        <v>202411</v>
      </c>
      <c r="B7891" s="19">
        <f>DATE(表格1[[#This Row],[年]],表格1[[#This Row],[月]],1)</f>
        <v>45597</v>
      </c>
      <c r="C7891" s="2" t="str">
        <f>LEFT(表格1[[#This Row],[年月]],4)</f>
        <v>2024</v>
      </c>
      <c r="D7891" s="2" t="str">
        <f>RIGHT(表格1[[#This Row],[年月]],2)</f>
        <v>11</v>
      </c>
      <c r="E7891" s="5">
        <v>10005000</v>
      </c>
      <c r="F7891" s="2" t="str">
        <f>VLOOKUP(TEXT(表格1[[#This Row],[地區]],"00000000"),縣市代碼,2,0)</f>
        <v>苗栗縣</v>
      </c>
      <c r="G7891" s="2" t="s">
        <v>4</v>
      </c>
      <c r="H7891" s="13">
        <v>1186294</v>
      </c>
      <c r="I7891" s="14">
        <v>528085722</v>
      </c>
      <c r="J7891" s="14">
        <f>表格1[[#This Row],[信用卡交易筆數]]/1000</f>
        <v>1186.2940000000001</v>
      </c>
      <c r="K7891" s="14">
        <f>表格1[[#This Row],[信用卡交易金額'[新臺幣']]]/1000</f>
        <v>528085.72199999995</v>
      </c>
      <c r="L7891" s="14">
        <f>表格1[[#This Row],[信用卡交易金額'[新臺幣']]]/1000000</f>
        <v>528.08572200000003</v>
      </c>
      <c r="M7891" s="14" t="str" cm="1">
        <f t="array" ref="M7891">_xlfn.TEXTJOIN("", TRUE, _xlfn.XLOOKUP(TRUE, VALUE(表格1[[#This Row],[年月]]) &lt;= VALUE($R$8:$R$12), $Q$8:$Q$12)) &amp; "年度"</f>
        <v>2025年度</v>
      </c>
    </row>
    <row r="7892" spans="1:13" x14ac:dyDescent="0.3">
      <c r="A7892" s="2">
        <v>202411</v>
      </c>
      <c r="B7892" s="19">
        <f>DATE(表格1[[#This Row],[年]],表格1[[#This Row],[月]],1)</f>
        <v>45597</v>
      </c>
      <c r="C7892" s="2" t="str">
        <f>LEFT(表格1[[#This Row],[年月]],4)</f>
        <v>2024</v>
      </c>
      <c r="D7892" s="2" t="str">
        <f>RIGHT(表格1[[#This Row],[年月]],2)</f>
        <v>11</v>
      </c>
      <c r="E7892" s="5">
        <v>10005000</v>
      </c>
      <c r="F7892" s="2" t="str">
        <f>VLOOKUP(TEXT(表格1[[#This Row],[地區]],"00000000"),縣市代碼,2,0)</f>
        <v>苗栗縣</v>
      </c>
      <c r="G7892" s="2" t="s">
        <v>5</v>
      </c>
      <c r="H7892" s="13">
        <v>83143</v>
      </c>
      <c r="I7892" s="14">
        <v>214430790</v>
      </c>
      <c r="J7892" s="14">
        <f>表格1[[#This Row],[信用卡交易筆數]]/1000</f>
        <v>83.143000000000001</v>
      </c>
      <c r="K7892" s="14">
        <f>表格1[[#This Row],[信用卡交易金額'[新臺幣']]]/1000</f>
        <v>214430.79</v>
      </c>
      <c r="L7892" s="14">
        <f>表格1[[#This Row],[信用卡交易金額'[新臺幣']]]/1000000</f>
        <v>214.43079</v>
      </c>
      <c r="M7892" s="14" t="str" cm="1">
        <f t="array" ref="M7892">_xlfn.TEXTJOIN("", TRUE, _xlfn.XLOOKUP(TRUE, VALUE(表格1[[#This Row],[年月]]) &lt;= VALUE($R$8:$R$12), $Q$8:$Q$12)) &amp; "年度"</f>
        <v>2025年度</v>
      </c>
    </row>
    <row r="7893" spans="1:13" x14ac:dyDescent="0.3">
      <c r="A7893" s="2">
        <v>202411</v>
      </c>
      <c r="B7893" s="19">
        <f>DATE(表格1[[#This Row],[年]],表格1[[#This Row],[月]],1)</f>
        <v>45597</v>
      </c>
      <c r="C7893" s="2" t="str">
        <f>LEFT(表格1[[#This Row],[年月]],4)</f>
        <v>2024</v>
      </c>
      <c r="D7893" s="2" t="str">
        <f>RIGHT(表格1[[#This Row],[年月]],2)</f>
        <v>11</v>
      </c>
      <c r="E7893" s="5">
        <v>10005000</v>
      </c>
      <c r="F7893" s="2" t="str">
        <f>VLOOKUP(TEXT(表格1[[#This Row],[地區]],"00000000"),縣市代碼,2,0)</f>
        <v>苗栗縣</v>
      </c>
      <c r="G7893" s="2" t="s">
        <v>6</v>
      </c>
      <c r="H7893" s="13">
        <v>106763</v>
      </c>
      <c r="I7893" s="14">
        <v>336723205</v>
      </c>
      <c r="J7893" s="14">
        <f>表格1[[#This Row],[信用卡交易筆數]]/1000</f>
        <v>106.76300000000001</v>
      </c>
      <c r="K7893" s="14">
        <f>表格1[[#This Row],[信用卡交易金額'[新臺幣']]]/1000</f>
        <v>336723.20500000002</v>
      </c>
      <c r="L7893" s="14">
        <f>表格1[[#This Row],[信用卡交易金額'[新臺幣']]]/1000000</f>
        <v>336.72320500000001</v>
      </c>
      <c r="M7893" s="14" t="str" cm="1">
        <f t="array" ref="M7893">_xlfn.TEXTJOIN("", TRUE, _xlfn.XLOOKUP(TRUE, VALUE(表格1[[#This Row],[年月]]) &lt;= VALUE($R$8:$R$12), $Q$8:$Q$12)) &amp; "年度"</f>
        <v>2025年度</v>
      </c>
    </row>
    <row r="7894" spans="1:13" x14ac:dyDescent="0.3">
      <c r="A7894" s="2">
        <v>202411</v>
      </c>
      <c r="B7894" s="19">
        <f>DATE(表格1[[#This Row],[年]],表格1[[#This Row],[月]],1)</f>
        <v>45597</v>
      </c>
      <c r="C7894" s="2" t="str">
        <f>LEFT(表格1[[#This Row],[年月]],4)</f>
        <v>2024</v>
      </c>
      <c r="D7894" s="2" t="str">
        <f>RIGHT(表格1[[#This Row],[年月]],2)</f>
        <v>11</v>
      </c>
      <c r="E7894" s="5">
        <v>10005000</v>
      </c>
      <c r="F7894" s="2" t="str">
        <f>VLOOKUP(TEXT(表格1[[#This Row],[地區]],"00000000"),縣市代碼,2,0)</f>
        <v>苗栗縣</v>
      </c>
      <c r="G7894" s="2" t="s">
        <v>7</v>
      </c>
      <c r="H7894" s="13">
        <v>650969</v>
      </c>
      <c r="I7894" s="14">
        <v>693944344</v>
      </c>
      <c r="J7894" s="14">
        <f>表格1[[#This Row],[信用卡交易筆數]]/1000</f>
        <v>650.96900000000005</v>
      </c>
      <c r="K7894" s="14">
        <f>表格1[[#This Row],[信用卡交易金額'[新臺幣']]]/1000</f>
        <v>693944.34400000004</v>
      </c>
      <c r="L7894" s="14">
        <f>表格1[[#This Row],[信用卡交易金額'[新臺幣']]]/1000000</f>
        <v>693.944344</v>
      </c>
      <c r="M7894" s="14" t="str" cm="1">
        <f t="array" ref="M7894">_xlfn.TEXTJOIN("", TRUE, _xlfn.XLOOKUP(TRUE, VALUE(表格1[[#This Row],[年月]]) &lt;= VALUE($R$8:$R$12), $Q$8:$Q$12)) &amp; "年度"</f>
        <v>2025年度</v>
      </c>
    </row>
    <row r="7895" spans="1:13" x14ac:dyDescent="0.3">
      <c r="A7895" s="2">
        <v>202411</v>
      </c>
      <c r="B7895" s="19">
        <f>DATE(表格1[[#This Row],[年]],表格1[[#This Row],[月]],1)</f>
        <v>45597</v>
      </c>
      <c r="C7895" s="2" t="str">
        <f>LEFT(表格1[[#This Row],[年月]],4)</f>
        <v>2024</v>
      </c>
      <c r="D7895" s="2" t="str">
        <f>RIGHT(表格1[[#This Row],[年月]],2)</f>
        <v>11</v>
      </c>
      <c r="E7895" s="5">
        <v>10005000</v>
      </c>
      <c r="F7895" s="2" t="str">
        <f>VLOOKUP(TEXT(表格1[[#This Row],[地區]],"00000000"),縣市代碼,2,0)</f>
        <v>苗栗縣</v>
      </c>
      <c r="G7895" s="2" t="s">
        <v>8</v>
      </c>
      <c r="H7895" s="13">
        <v>438105</v>
      </c>
      <c r="I7895" s="14">
        <v>781880493</v>
      </c>
      <c r="J7895" s="14">
        <f>表格1[[#This Row],[信用卡交易筆數]]/1000</f>
        <v>438.10500000000002</v>
      </c>
      <c r="K7895" s="14">
        <f>表格1[[#This Row],[信用卡交易金額'[新臺幣']]]/1000</f>
        <v>781880.49300000002</v>
      </c>
      <c r="L7895" s="14">
        <f>表格1[[#This Row],[信用卡交易金額'[新臺幣']]]/1000000</f>
        <v>781.880493</v>
      </c>
      <c r="M7895" s="14" t="str" cm="1">
        <f t="array" ref="M7895">_xlfn.TEXTJOIN("", TRUE, _xlfn.XLOOKUP(TRUE, VALUE(表格1[[#This Row],[年月]]) &lt;= VALUE($R$8:$R$12), $Q$8:$Q$12)) &amp; "年度"</f>
        <v>2025年度</v>
      </c>
    </row>
    <row r="7896" spans="1:13" x14ac:dyDescent="0.3">
      <c r="A7896" s="2">
        <v>202411</v>
      </c>
      <c r="B7896" s="19">
        <f>DATE(表格1[[#This Row],[年]],表格1[[#This Row],[月]],1)</f>
        <v>45597</v>
      </c>
      <c r="C7896" s="2" t="str">
        <f>LEFT(表格1[[#This Row],[年月]],4)</f>
        <v>2024</v>
      </c>
      <c r="D7896" s="2" t="str">
        <f>RIGHT(表格1[[#This Row],[年月]],2)</f>
        <v>11</v>
      </c>
      <c r="E7896" s="5">
        <v>10005000</v>
      </c>
      <c r="F7896" s="2" t="str">
        <f>VLOOKUP(TEXT(表格1[[#This Row],[地區]],"00000000"),縣市代碼,2,0)</f>
        <v>苗栗縣</v>
      </c>
      <c r="G7896" s="2" t="s">
        <v>9</v>
      </c>
      <c r="H7896" s="13">
        <v>940752</v>
      </c>
      <c r="I7896" s="14">
        <v>1347602253</v>
      </c>
      <c r="J7896" s="14">
        <f>表格1[[#This Row],[信用卡交易筆數]]/1000</f>
        <v>940.75199999999995</v>
      </c>
      <c r="K7896" s="14">
        <f>表格1[[#This Row],[信用卡交易金額'[新臺幣']]]/1000</f>
        <v>1347602.253</v>
      </c>
      <c r="L7896" s="14">
        <f>表格1[[#This Row],[信用卡交易金額'[新臺幣']]]/1000000</f>
        <v>1347.602253</v>
      </c>
      <c r="M7896" s="14" t="str" cm="1">
        <f t="array" ref="M7896">_xlfn.TEXTJOIN("", TRUE, _xlfn.XLOOKUP(TRUE, VALUE(表格1[[#This Row],[年月]]) &lt;= VALUE($R$8:$R$12), $Q$8:$Q$12)) &amp; "年度"</f>
        <v>2025年度</v>
      </c>
    </row>
    <row r="7897" spans="1:13" x14ac:dyDescent="0.3">
      <c r="A7897" s="2">
        <v>202411</v>
      </c>
      <c r="B7897" s="19">
        <f>DATE(表格1[[#This Row],[年]],表格1[[#This Row],[月]],1)</f>
        <v>45597</v>
      </c>
      <c r="C7897" s="2" t="str">
        <f>LEFT(表格1[[#This Row],[年月]],4)</f>
        <v>2024</v>
      </c>
      <c r="D7897" s="2" t="str">
        <f>RIGHT(表格1[[#This Row],[年月]],2)</f>
        <v>11</v>
      </c>
      <c r="E7897" s="5">
        <v>10005000</v>
      </c>
      <c r="F7897" s="2" t="str">
        <f>VLOOKUP(TEXT(表格1[[#This Row],[地區]],"00000000"),縣市代碼,2,0)</f>
        <v>苗栗縣</v>
      </c>
      <c r="G7897" s="2" t="s">
        <v>10</v>
      </c>
      <c r="H7897" s="13">
        <v>515567</v>
      </c>
      <c r="I7897" s="14">
        <v>1404613712</v>
      </c>
      <c r="J7897" s="14">
        <f>表格1[[#This Row],[信用卡交易筆數]]/1000</f>
        <v>515.56700000000001</v>
      </c>
      <c r="K7897" s="14">
        <f>表格1[[#This Row],[信用卡交易金額'[新臺幣']]]/1000</f>
        <v>1404613.7120000001</v>
      </c>
      <c r="L7897" s="14">
        <f>表格1[[#This Row],[信用卡交易金額'[新臺幣']]]/1000000</f>
        <v>1404.6137120000001</v>
      </c>
      <c r="M7897" s="14" t="str" cm="1">
        <f t="array" ref="M7897">_xlfn.TEXTJOIN("", TRUE, _xlfn.XLOOKUP(TRUE, VALUE(表格1[[#This Row],[年月]]) &lt;= VALUE($R$8:$R$12), $Q$8:$Q$12)) &amp; "年度"</f>
        <v>2025年度</v>
      </c>
    </row>
    <row r="7898" spans="1:13" x14ac:dyDescent="0.3">
      <c r="A7898" s="2">
        <v>202411</v>
      </c>
      <c r="B7898" s="19">
        <f>DATE(表格1[[#This Row],[年]],表格1[[#This Row],[月]],1)</f>
        <v>45597</v>
      </c>
      <c r="C7898" s="2" t="str">
        <f>LEFT(表格1[[#This Row],[年月]],4)</f>
        <v>2024</v>
      </c>
      <c r="D7898" s="2" t="str">
        <f>RIGHT(表格1[[#This Row],[年月]],2)</f>
        <v>11</v>
      </c>
      <c r="E7898" s="5">
        <v>66000000</v>
      </c>
      <c r="F7898" s="2" t="str">
        <f>VLOOKUP(TEXT(表格1[[#This Row],[地區]],"00000000"),縣市代碼,2,0)</f>
        <v>臺中市</v>
      </c>
      <c r="G7898" s="2" t="s">
        <v>4</v>
      </c>
      <c r="H7898" s="13">
        <v>10441106</v>
      </c>
      <c r="I7898" s="14">
        <v>5214265650</v>
      </c>
      <c r="J7898" s="14">
        <f>表格1[[#This Row],[信用卡交易筆數]]/1000</f>
        <v>10441.106</v>
      </c>
      <c r="K7898" s="14">
        <f>表格1[[#This Row],[信用卡交易金額'[新臺幣']]]/1000</f>
        <v>5214265.6500000004</v>
      </c>
      <c r="L7898" s="14">
        <f>表格1[[#This Row],[信用卡交易金額'[新臺幣']]]/1000000</f>
        <v>5214.2656500000003</v>
      </c>
      <c r="M7898" s="14" t="str" cm="1">
        <f t="array" ref="M7898">_xlfn.TEXTJOIN("", TRUE, _xlfn.XLOOKUP(TRUE, VALUE(表格1[[#This Row],[年月]]) &lt;= VALUE($R$8:$R$12), $Q$8:$Q$12)) &amp; "年度"</f>
        <v>2025年度</v>
      </c>
    </row>
    <row r="7899" spans="1:13" x14ac:dyDescent="0.3">
      <c r="A7899" s="2">
        <v>202411</v>
      </c>
      <c r="B7899" s="19">
        <f>DATE(表格1[[#This Row],[年]],表格1[[#This Row],[月]],1)</f>
        <v>45597</v>
      </c>
      <c r="C7899" s="2" t="str">
        <f>LEFT(表格1[[#This Row],[年月]],4)</f>
        <v>2024</v>
      </c>
      <c r="D7899" s="2" t="str">
        <f>RIGHT(表格1[[#This Row],[年月]],2)</f>
        <v>11</v>
      </c>
      <c r="E7899" s="5">
        <v>66000000</v>
      </c>
      <c r="F7899" s="2" t="str">
        <f>VLOOKUP(TEXT(表格1[[#This Row],[地區]],"00000000"),縣市代碼,2,0)</f>
        <v>臺中市</v>
      </c>
      <c r="G7899" s="2" t="s">
        <v>5</v>
      </c>
      <c r="H7899" s="13">
        <v>673721</v>
      </c>
      <c r="I7899" s="14">
        <v>2025478982</v>
      </c>
      <c r="J7899" s="14">
        <f>表格1[[#This Row],[信用卡交易筆數]]/1000</f>
        <v>673.721</v>
      </c>
      <c r="K7899" s="14">
        <f>表格1[[#This Row],[信用卡交易金額'[新臺幣']]]/1000</f>
        <v>2025478.9820000001</v>
      </c>
      <c r="L7899" s="14">
        <f>表格1[[#This Row],[信用卡交易金額'[新臺幣']]]/1000000</f>
        <v>2025.4789820000001</v>
      </c>
      <c r="M7899" s="14" t="str" cm="1">
        <f t="array" ref="M7899">_xlfn.TEXTJOIN("", TRUE, _xlfn.XLOOKUP(TRUE, VALUE(表格1[[#This Row],[年月]]) &lt;= VALUE($R$8:$R$12), $Q$8:$Q$12)) &amp; "年度"</f>
        <v>2025年度</v>
      </c>
    </row>
    <row r="7900" spans="1:13" x14ac:dyDescent="0.3">
      <c r="A7900" s="2">
        <v>202411</v>
      </c>
      <c r="B7900" s="19">
        <f>DATE(表格1[[#This Row],[年]],表格1[[#This Row],[月]],1)</f>
        <v>45597</v>
      </c>
      <c r="C7900" s="2" t="str">
        <f>LEFT(表格1[[#This Row],[年月]],4)</f>
        <v>2024</v>
      </c>
      <c r="D7900" s="2" t="str">
        <f>RIGHT(表格1[[#This Row],[年月]],2)</f>
        <v>11</v>
      </c>
      <c r="E7900" s="5">
        <v>66000000</v>
      </c>
      <c r="F7900" s="2" t="str">
        <f>VLOOKUP(TEXT(表格1[[#This Row],[地區]],"00000000"),縣市代碼,2,0)</f>
        <v>臺中市</v>
      </c>
      <c r="G7900" s="2" t="s">
        <v>6</v>
      </c>
      <c r="H7900" s="13">
        <v>885588</v>
      </c>
      <c r="I7900" s="14">
        <v>2902641483</v>
      </c>
      <c r="J7900" s="14">
        <f>表格1[[#This Row],[信用卡交易筆數]]/1000</f>
        <v>885.58799999999997</v>
      </c>
      <c r="K7900" s="14">
        <f>表格1[[#This Row],[信用卡交易金額'[新臺幣']]]/1000</f>
        <v>2902641.483</v>
      </c>
      <c r="L7900" s="14">
        <f>表格1[[#This Row],[信用卡交易金額'[新臺幣']]]/1000000</f>
        <v>2902.6414829999999</v>
      </c>
      <c r="M7900" s="14" t="str" cm="1">
        <f t="array" ref="M7900">_xlfn.TEXTJOIN("", TRUE, _xlfn.XLOOKUP(TRUE, VALUE(表格1[[#This Row],[年月]]) &lt;= VALUE($R$8:$R$12), $Q$8:$Q$12)) &amp; "年度"</f>
        <v>2025年度</v>
      </c>
    </row>
    <row r="7901" spans="1:13" x14ac:dyDescent="0.3">
      <c r="A7901" s="2">
        <v>202411</v>
      </c>
      <c r="B7901" s="19">
        <f>DATE(表格1[[#This Row],[年]],表格1[[#This Row],[月]],1)</f>
        <v>45597</v>
      </c>
      <c r="C7901" s="2" t="str">
        <f>LEFT(表格1[[#This Row],[年月]],4)</f>
        <v>2024</v>
      </c>
      <c r="D7901" s="2" t="str">
        <f>RIGHT(表格1[[#This Row],[年月]],2)</f>
        <v>11</v>
      </c>
      <c r="E7901" s="5">
        <v>66000000</v>
      </c>
      <c r="F7901" s="2" t="str">
        <f>VLOOKUP(TEXT(表格1[[#This Row],[地區]],"00000000"),縣市代碼,2,0)</f>
        <v>臺中市</v>
      </c>
      <c r="G7901" s="2" t="s">
        <v>7</v>
      </c>
      <c r="H7901" s="13">
        <v>4766972</v>
      </c>
      <c r="I7901" s="14">
        <v>5180248641</v>
      </c>
      <c r="J7901" s="14">
        <f>表格1[[#This Row],[信用卡交易筆數]]/1000</f>
        <v>4766.9719999999998</v>
      </c>
      <c r="K7901" s="14">
        <f>表格1[[#This Row],[信用卡交易金額'[新臺幣']]]/1000</f>
        <v>5180248.6409999998</v>
      </c>
      <c r="L7901" s="14">
        <f>表格1[[#This Row],[信用卡交易金額'[新臺幣']]]/1000000</f>
        <v>5180.2486410000001</v>
      </c>
      <c r="M7901" s="14" t="str" cm="1">
        <f t="array" ref="M7901">_xlfn.TEXTJOIN("", TRUE, _xlfn.XLOOKUP(TRUE, VALUE(表格1[[#This Row],[年月]]) &lt;= VALUE($R$8:$R$12), $Q$8:$Q$12)) &amp; "年度"</f>
        <v>2025年度</v>
      </c>
    </row>
    <row r="7902" spans="1:13" x14ac:dyDescent="0.3">
      <c r="A7902" s="2">
        <v>202411</v>
      </c>
      <c r="B7902" s="19">
        <f>DATE(表格1[[#This Row],[年]],表格1[[#This Row],[月]],1)</f>
        <v>45597</v>
      </c>
      <c r="C7902" s="2" t="str">
        <f>LEFT(表格1[[#This Row],[年月]],4)</f>
        <v>2024</v>
      </c>
      <c r="D7902" s="2" t="str">
        <f>RIGHT(表格1[[#This Row],[年月]],2)</f>
        <v>11</v>
      </c>
      <c r="E7902" s="5">
        <v>66000000</v>
      </c>
      <c r="F7902" s="2" t="str">
        <f>VLOOKUP(TEXT(表格1[[#This Row],[地區]],"00000000"),縣市代碼,2,0)</f>
        <v>臺中市</v>
      </c>
      <c r="G7902" s="2" t="s">
        <v>8</v>
      </c>
      <c r="H7902" s="13">
        <v>3378200</v>
      </c>
      <c r="I7902" s="14">
        <v>7359391685</v>
      </c>
      <c r="J7902" s="14">
        <f>表格1[[#This Row],[信用卡交易筆數]]/1000</f>
        <v>3378.2</v>
      </c>
      <c r="K7902" s="14">
        <f>表格1[[#This Row],[信用卡交易金額'[新臺幣']]]/1000</f>
        <v>7359391.6849999996</v>
      </c>
      <c r="L7902" s="14">
        <f>表格1[[#This Row],[信用卡交易金額'[新臺幣']]]/1000000</f>
        <v>7359.3916849999996</v>
      </c>
      <c r="M7902" s="14" t="str" cm="1">
        <f t="array" ref="M7902">_xlfn.TEXTJOIN("", TRUE, _xlfn.XLOOKUP(TRUE, VALUE(表格1[[#This Row],[年月]]) &lt;= VALUE($R$8:$R$12), $Q$8:$Q$12)) &amp; "年度"</f>
        <v>2025年度</v>
      </c>
    </row>
    <row r="7903" spans="1:13" x14ac:dyDescent="0.3">
      <c r="A7903" s="2">
        <v>202411</v>
      </c>
      <c r="B7903" s="19">
        <f>DATE(表格1[[#This Row],[年]],表格1[[#This Row],[月]],1)</f>
        <v>45597</v>
      </c>
      <c r="C7903" s="2" t="str">
        <f>LEFT(表格1[[#This Row],[年月]],4)</f>
        <v>2024</v>
      </c>
      <c r="D7903" s="2" t="str">
        <f>RIGHT(表格1[[#This Row],[年月]],2)</f>
        <v>11</v>
      </c>
      <c r="E7903" s="5">
        <v>66000000</v>
      </c>
      <c r="F7903" s="2" t="str">
        <f>VLOOKUP(TEXT(表格1[[#This Row],[地區]],"00000000"),縣市代碼,2,0)</f>
        <v>臺中市</v>
      </c>
      <c r="G7903" s="2" t="s">
        <v>9</v>
      </c>
      <c r="H7903" s="13">
        <v>7929817</v>
      </c>
      <c r="I7903" s="14">
        <v>11024949373</v>
      </c>
      <c r="J7903" s="14">
        <f>表格1[[#This Row],[信用卡交易筆數]]/1000</f>
        <v>7929.817</v>
      </c>
      <c r="K7903" s="14">
        <f>表格1[[#This Row],[信用卡交易金額'[新臺幣']]]/1000</f>
        <v>11024949.373</v>
      </c>
      <c r="L7903" s="14">
        <f>表格1[[#This Row],[信用卡交易金額'[新臺幣']]]/1000000</f>
        <v>11024.949372999999</v>
      </c>
      <c r="M7903" s="14" t="str" cm="1">
        <f t="array" ref="M7903">_xlfn.TEXTJOIN("", TRUE, _xlfn.XLOOKUP(TRUE, VALUE(表格1[[#This Row],[年月]]) &lt;= VALUE($R$8:$R$12), $Q$8:$Q$12)) &amp; "年度"</f>
        <v>2025年度</v>
      </c>
    </row>
    <row r="7904" spans="1:13" x14ac:dyDescent="0.3">
      <c r="A7904" s="2">
        <v>202411</v>
      </c>
      <c r="B7904" s="19">
        <f>DATE(表格1[[#This Row],[年]],表格1[[#This Row],[月]],1)</f>
        <v>45597</v>
      </c>
      <c r="C7904" s="2" t="str">
        <f>LEFT(表格1[[#This Row],[年月]],4)</f>
        <v>2024</v>
      </c>
      <c r="D7904" s="2" t="str">
        <f>RIGHT(表格1[[#This Row],[年月]],2)</f>
        <v>11</v>
      </c>
      <c r="E7904" s="5">
        <v>66000000</v>
      </c>
      <c r="F7904" s="2" t="str">
        <f>VLOOKUP(TEXT(表格1[[#This Row],[地區]],"00000000"),縣市代碼,2,0)</f>
        <v>臺中市</v>
      </c>
      <c r="G7904" s="2" t="s">
        <v>10</v>
      </c>
      <c r="H7904" s="13">
        <v>3730298</v>
      </c>
      <c r="I7904" s="14">
        <v>12015486868</v>
      </c>
      <c r="J7904" s="14">
        <f>表格1[[#This Row],[信用卡交易筆數]]/1000</f>
        <v>3730.2979999999998</v>
      </c>
      <c r="K7904" s="14">
        <f>表格1[[#This Row],[信用卡交易金額'[新臺幣']]]/1000</f>
        <v>12015486.868000001</v>
      </c>
      <c r="L7904" s="14">
        <f>表格1[[#This Row],[信用卡交易金額'[新臺幣']]]/1000000</f>
        <v>12015.486868</v>
      </c>
      <c r="M7904" s="14" t="str" cm="1">
        <f t="array" ref="M7904">_xlfn.TEXTJOIN("", TRUE, _xlfn.XLOOKUP(TRUE, VALUE(表格1[[#This Row],[年月]]) &lt;= VALUE($R$8:$R$12), $Q$8:$Q$12)) &amp; "年度"</f>
        <v>2025年度</v>
      </c>
    </row>
    <row r="7905" spans="1:13" x14ac:dyDescent="0.3">
      <c r="A7905" s="2">
        <v>202411</v>
      </c>
      <c r="B7905" s="19">
        <f>DATE(表格1[[#This Row],[年]],表格1[[#This Row],[月]],1)</f>
        <v>45597</v>
      </c>
      <c r="C7905" s="2" t="str">
        <f>LEFT(表格1[[#This Row],[年月]],4)</f>
        <v>2024</v>
      </c>
      <c r="D7905" s="2" t="str">
        <f>RIGHT(表格1[[#This Row],[年月]],2)</f>
        <v>11</v>
      </c>
      <c r="E7905" s="5">
        <v>10007000</v>
      </c>
      <c r="F7905" s="2" t="str">
        <f>VLOOKUP(TEXT(表格1[[#This Row],[地區]],"00000000"),縣市代碼,2,0)</f>
        <v>彰化縣</v>
      </c>
      <c r="G7905" s="2" t="s">
        <v>4</v>
      </c>
      <c r="H7905" s="13">
        <v>2363113</v>
      </c>
      <c r="I7905" s="14">
        <v>1090913730</v>
      </c>
      <c r="J7905" s="14">
        <f>表格1[[#This Row],[信用卡交易筆數]]/1000</f>
        <v>2363.1129999999998</v>
      </c>
      <c r="K7905" s="14">
        <f>表格1[[#This Row],[信用卡交易金額'[新臺幣']]]/1000</f>
        <v>1090913.73</v>
      </c>
      <c r="L7905" s="14">
        <f>表格1[[#This Row],[信用卡交易金額'[新臺幣']]]/1000000</f>
        <v>1090.91373</v>
      </c>
      <c r="M7905" s="14" t="str" cm="1">
        <f t="array" ref="M7905">_xlfn.TEXTJOIN("", TRUE, _xlfn.XLOOKUP(TRUE, VALUE(表格1[[#This Row],[年月]]) &lt;= VALUE($R$8:$R$12), $Q$8:$Q$12)) &amp; "年度"</f>
        <v>2025年度</v>
      </c>
    </row>
    <row r="7906" spans="1:13" x14ac:dyDescent="0.3">
      <c r="A7906" s="2">
        <v>202411</v>
      </c>
      <c r="B7906" s="19">
        <f>DATE(表格1[[#This Row],[年]],表格1[[#This Row],[月]],1)</f>
        <v>45597</v>
      </c>
      <c r="C7906" s="2" t="str">
        <f>LEFT(表格1[[#This Row],[年月]],4)</f>
        <v>2024</v>
      </c>
      <c r="D7906" s="2" t="str">
        <f>RIGHT(表格1[[#This Row],[年月]],2)</f>
        <v>11</v>
      </c>
      <c r="E7906" s="5">
        <v>10007000</v>
      </c>
      <c r="F7906" s="2" t="str">
        <f>VLOOKUP(TEXT(表格1[[#This Row],[地區]],"00000000"),縣市代碼,2,0)</f>
        <v>彰化縣</v>
      </c>
      <c r="G7906" s="2" t="s">
        <v>5</v>
      </c>
      <c r="H7906" s="13">
        <v>194878</v>
      </c>
      <c r="I7906" s="14">
        <v>499129132</v>
      </c>
      <c r="J7906" s="14">
        <f>表格1[[#This Row],[信用卡交易筆數]]/1000</f>
        <v>194.87799999999999</v>
      </c>
      <c r="K7906" s="14">
        <f>表格1[[#This Row],[信用卡交易金額'[新臺幣']]]/1000</f>
        <v>499129.13199999998</v>
      </c>
      <c r="L7906" s="14">
        <f>表格1[[#This Row],[信用卡交易金額'[新臺幣']]]/1000000</f>
        <v>499.12913200000003</v>
      </c>
      <c r="M7906" s="14" t="str" cm="1">
        <f t="array" ref="M7906">_xlfn.TEXTJOIN("", TRUE, _xlfn.XLOOKUP(TRUE, VALUE(表格1[[#This Row],[年月]]) &lt;= VALUE($R$8:$R$12), $Q$8:$Q$12)) &amp; "年度"</f>
        <v>2025年度</v>
      </c>
    </row>
    <row r="7907" spans="1:13" x14ac:dyDescent="0.3">
      <c r="A7907" s="2">
        <v>202411</v>
      </c>
      <c r="B7907" s="19">
        <f>DATE(表格1[[#This Row],[年]],表格1[[#This Row],[月]],1)</f>
        <v>45597</v>
      </c>
      <c r="C7907" s="2" t="str">
        <f>LEFT(表格1[[#This Row],[年月]],4)</f>
        <v>2024</v>
      </c>
      <c r="D7907" s="2" t="str">
        <f>RIGHT(表格1[[#This Row],[年月]],2)</f>
        <v>11</v>
      </c>
      <c r="E7907" s="5">
        <v>10007000</v>
      </c>
      <c r="F7907" s="2" t="str">
        <f>VLOOKUP(TEXT(表格1[[#This Row],[地區]],"00000000"),縣市代碼,2,0)</f>
        <v>彰化縣</v>
      </c>
      <c r="G7907" s="2" t="s">
        <v>6</v>
      </c>
      <c r="H7907" s="13">
        <v>228900</v>
      </c>
      <c r="I7907" s="14">
        <v>648960262</v>
      </c>
      <c r="J7907" s="14">
        <f>表格1[[#This Row],[信用卡交易筆數]]/1000</f>
        <v>228.9</v>
      </c>
      <c r="K7907" s="14">
        <f>表格1[[#This Row],[信用卡交易金額'[新臺幣']]]/1000</f>
        <v>648960.26199999999</v>
      </c>
      <c r="L7907" s="14">
        <f>表格1[[#This Row],[信用卡交易金額'[新臺幣']]]/1000000</f>
        <v>648.96026199999994</v>
      </c>
      <c r="M7907" s="14" t="str" cm="1">
        <f t="array" ref="M7907">_xlfn.TEXTJOIN("", TRUE, _xlfn.XLOOKUP(TRUE, VALUE(表格1[[#This Row],[年月]]) &lt;= VALUE($R$8:$R$12), $Q$8:$Q$12)) &amp; "年度"</f>
        <v>2025年度</v>
      </c>
    </row>
    <row r="7908" spans="1:13" x14ac:dyDescent="0.3">
      <c r="A7908" s="2">
        <v>202411</v>
      </c>
      <c r="B7908" s="19">
        <f>DATE(表格1[[#This Row],[年]],表格1[[#This Row],[月]],1)</f>
        <v>45597</v>
      </c>
      <c r="C7908" s="2" t="str">
        <f>LEFT(表格1[[#This Row],[年月]],4)</f>
        <v>2024</v>
      </c>
      <c r="D7908" s="2" t="str">
        <f>RIGHT(表格1[[#This Row],[年月]],2)</f>
        <v>11</v>
      </c>
      <c r="E7908" s="5">
        <v>10007000</v>
      </c>
      <c r="F7908" s="2" t="str">
        <f>VLOOKUP(TEXT(表格1[[#This Row],[地區]],"00000000"),縣市代碼,2,0)</f>
        <v>彰化縣</v>
      </c>
      <c r="G7908" s="2" t="s">
        <v>7</v>
      </c>
      <c r="H7908" s="13">
        <v>1339121</v>
      </c>
      <c r="I7908" s="14">
        <v>1474424185</v>
      </c>
      <c r="J7908" s="14">
        <f>表格1[[#This Row],[信用卡交易筆數]]/1000</f>
        <v>1339.1210000000001</v>
      </c>
      <c r="K7908" s="14">
        <f>表格1[[#This Row],[信用卡交易金額'[新臺幣']]]/1000</f>
        <v>1474424.1850000001</v>
      </c>
      <c r="L7908" s="14">
        <f>表格1[[#This Row],[信用卡交易金額'[新臺幣']]]/1000000</f>
        <v>1474.4241850000001</v>
      </c>
      <c r="M7908" s="14" t="str" cm="1">
        <f t="array" ref="M7908">_xlfn.TEXTJOIN("", TRUE, _xlfn.XLOOKUP(TRUE, VALUE(表格1[[#This Row],[年月]]) &lt;= VALUE($R$8:$R$12), $Q$8:$Q$12)) &amp; "年度"</f>
        <v>2025年度</v>
      </c>
    </row>
    <row r="7909" spans="1:13" x14ac:dyDescent="0.3">
      <c r="A7909" s="2">
        <v>202411</v>
      </c>
      <c r="B7909" s="19">
        <f>DATE(表格1[[#This Row],[年]],表格1[[#This Row],[月]],1)</f>
        <v>45597</v>
      </c>
      <c r="C7909" s="2" t="str">
        <f>LEFT(表格1[[#This Row],[年月]],4)</f>
        <v>2024</v>
      </c>
      <c r="D7909" s="2" t="str">
        <f>RIGHT(表格1[[#This Row],[年月]],2)</f>
        <v>11</v>
      </c>
      <c r="E7909" s="5">
        <v>10007000</v>
      </c>
      <c r="F7909" s="2" t="str">
        <f>VLOOKUP(TEXT(表格1[[#This Row],[地區]],"00000000"),縣市代碼,2,0)</f>
        <v>彰化縣</v>
      </c>
      <c r="G7909" s="2" t="s">
        <v>8</v>
      </c>
      <c r="H7909" s="13">
        <v>853129</v>
      </c>
      <c r="I7909" s="14">
        <v>1629200511</v>
      </c>
      <c r="J7909" s="14">
        <f>表格1[[#This Row],[信用卡交易筆數]]/1000</f>
        <v>853.12900000000002</v>
      </c>
      <c r="K7909" s="14">
        <f>表格1[[#This Row],[信用卡交易金額'[新臺幣']]]/1000</f>
        <v>1629200.5109999999</v>
      </c>
      <c r="L7909" s="14">
        <f>表格1[[#This Row],[信用卡交易金額'[新臺幣']]]/1000000</f>
        <v>1629.200511</v>
      </c>
      <c r="M7909" s="14" t="str" cm="1">
        <f t="array" ref="M7909">_xlfn.TEXTJOIN("", TRUE, _xlfn.XLOOKUP(TRUE, VALUE(表格1[[#This Row],[年月]]) &lt;= VALUE($R$8:$R$12), $Q$8:$Q$12)) &amp; "年度"</f>
        <v>2025年度</v>
      </c>
    </row>
    <row r="7910" spans="1:13" x14ac:dyDescent="0.3">
      <c r="A7910" s="2">
        <v>202411</v>
      </c>
      <c r="B7910" s="19">
        <f>DATE(表格1[[#This Row],[年]],表格1[[#This Row],[月]],1)</f>
        <v>45597</v>
      </c>
      <c r="C7910" s="2" t="str">
        <f>LEFT(表格1[[#This Row],[年月]],4)</f>
        <v>2024</v>
      </c>
      <c r="D7910" s="2" t="str">
        <f>RIGHT(表格1[[#This Row],[年月]],2)</f>
        <v>11</v>
      </c>
      <c r="E7910" s="5">
        <v>10007000</v>
      </c>
      <c r="F7910" s="2" t="str">
        <f>VLOOKUP(TEXT(表格1[[#This Row],[地區]],"00000000"),縣市代碼,2,0)</f>
        <v>彰化縣</v>
      </c>
      <c r="G7910" s="2" t="s">
        <v>9</v>
      </c>
      <c r="H7910" s="13">
        <v>1947845</v>
      </c>
      <c r="I7910" s="14">
        <v>2568560423</v>
      </c>
      <c r="J7910" s="14">
        <f>表格1[[#This Row],[信用卡交易筆數]]/1000</f>
        <v>1947.845</v>
      </c>
      <c r="K7910" s="14">
        <f>表格1[[#This Row],[信用卡交易金額'[新臺幣']]]/1000</f>
        <v>2568560.423</v>
      </c>
      <c r="L7910" s="14">
        <f>表格1[[#This Row],[信用卡交易金額'[新臺幣']]]/1000000</f>
        <v>2568.5604229999999</v>
      </c>
      <c r="M7910" s="14" t="str" cm="1">
        <f t="array" ref="M7910">_xlfn.TEXTJOIN("", TRUE, _xlfn.XLOOKUP(TRUE, VALUE(表格1[[#This Row],[年月]]) &lt;= VALUE($R$8:$R$12), $Q$8:$Q$12)) &amp; "年度"</f>
        <v>2025年度</v>
      </c>
    </row>
    <row r="7911" spans="1:13" x14ac:dyDescent="0.3">
      <c r="A7911" s="2">
        <v>202411</v>
      </c>
      <c r="B7911" s="19">
        <f>DATE(表格1[[#This Row],[年]],表格1[[#This Row],[月]],1)</f>
        <v>45597</v>
      </c>
      <c r="C7911" s="2" t="str">
        <f>LEFT(表格1[[#This Row],[年月]],4)</f>
        <v>2024</v>
      </c>
      <c r="D7911" s="2" t="str">
        <f>RIGHT(表格1[[#This Row],[年月]],2)</f>
        <v>11</v>
      </c>
      <c r="E7911" s="5">
        <v>10007000</v>
      </c>
      <c r="F7911" s="2" t="str">
        <f>VLOOKUP(TEXT(表格1[[#This Row],[地區]],"00000000"),縣市代碼,2,0)</f>
        <v>彰化縣</v>
      </c>
      <c r="G7911" s="2" t="s">
        <v>10</v>
      </c>
      <c r="H7911" s="13">
        <v>1012468</v>
      </c>
      <c r="I7911" s="14">
        <v>3189701239</v>
      </c>
      <c r="J7911" s="14">
        <f>表格1[[#This Row],[信用卡交易筆數]]/1000</f>
        <v>1012.468</v>
      </c>
      <c r="K7911" s="14">
        <f>表格1[[#This Row],[信用卡交易金額'[新臺幣']]]/1000</f>
        <v>3189701.2390000001</v>
      </c>
      <c r="L7911" s="14">
        <f>表格1[[#This Row],[信用卡交易金額'[新臺幣']]]/1000000</f>
        <v>3189.701239</v>
      </c>
      <c r="M7911" s="14" t="str" cm="1">
        <f t="array" ref="M7911">_xlfn.TEXTJOIN("", TRUE, _xlfn.XLOOKUP(TRUE, VALUE(表格1[[#This Row],[年月]]) &lt;= VALUE($R$8:$R$12), $Q$8:$Q$12)) &amp; "年度"</f>
        <v>2025年度</v>
      </c>
    </row>
    <row r="7912" spans="1:13" x14ac:dyDescent="0.3">
      <c r="A7912" s="2">
        <v>202411</v>
      </c>
      <c r="B7912" s="19">
        <f>DATE(表格1[[#This Row],[年]],表格1[[#This Row],[月]],1)</f>
        <v>45597</v>
      </c>
      <c r="C7912" s="2" t="str">
        <f>LEFT(表格1[[#This Row],[年月]],4)</f>
        <v>2024</v>
      </c>
      <c r="D7912" s="2" t="str">
        <f>RIGHT(表格1[[#This Row],[年月]],2)</f>
        <v>11</v>
      </c>
      <c r="E7912" s="5">
        <v>10008000</v>
      </c>
      <c r="F7912" s="2" t="str">
        <f>VLOOKUP(TEXT(表格1[[#This Row],[地區]],"00000000"),縣市代碼,2,0)</f>
        <v>南投縣</v>
      </c>
      <c r="G7912" s="2" t="s">
        <v>4</v>
      </c>
      <c r="H7912" s="13">
        <v>772576</v>
      </c>
      <c r="I7912" s="14">
        <v>344639531</v>
      </c>
      <c r="J7912" s="14">
        <f>表格1[[#This Row],[信用卡交易筆數]]/1000</f>
        <v>772.57600000000002</v>
      </c>
      <c r="K7912" s="14">
        <f>表格1[[#This Row],[信用卡交易金額'[新臺幣']]]/1000</f>
        <v>344639.53100000002</v>
      </c>
      <c r="L7912" s="14">
        <f>表格1[[#This Row],[信用卡交易金額'[新臺幣']]]/1000000</f>
        <v>344.63953099999998</v>
      </c>
      <c r="M7912" s="14" t="str" cm="1">
        <f t="array" ref="M7912">_xlfn.TEXTJOIN("", TRUE, _xlfn.XLOOKUP(TRUE, VALUE(表格1[[#This Row],[年月]]) &lt;= VALUE($R$8:$R$12), $Q$8:$Q$12)) &amp; "年度"</f>
        <v>2025年度</v>
      </c>
    </row>
    <row r="7913" spans="1:13" x14ac:dyDescent="0.3">
      <c r="A7913" s="2">
        <v>202411</v>
      </c>
      <c r="B7913" s="19">
        <f>DATE(表格1[[#This Row],[年]],表格1[[#This Row],[月]],1)</f>
        <v>45597</v>
      </c>
      <c r="C7913" s="2" t="str">
        <f>LEFT(表格1[[#This Row],[年月]],4)</f>
        <v>2024</v>
      </c>
      <c r="D7913" s="2" t="str">
        <f>RIGHT(表格1[[#This Row],[年月]],2)</f>
        <v>11</v>
      </c>
      <c r="E7913" s="5">
        <v>10008000</v>
      </c>
      <c r="F7913" s="2" t="str">
        <f>VLOOKUP(TEXT(表格1[[#This Row],[地區]],"00000000"),縣市代碼,2,0)</f>
        <v>南投縣</v>
      </c>
      <c r="G7913" s="2" t="s">
        <v>5</v>
      </c>
      <c r="H7913" s="13">
        <v>62110</v>
      </c>
      <c r="I7913" s="14">
        <v>151783768</v>
      </c>
      <c r="J7913" s="14">
        <f>表格1[[#This Row],[信用卡交易筆數]]/1000</f>
        <v>62.11</v>
      </c>
      <c r="K7913" s="14">
        <f>表格1[[#This Row],[信用卡交易金額'[新臺幣']]]/1000</f>
        <v>151783.76800000001</v>
      </c>
      <c r="L7913" s="14">
        <f>表格1[[#This Row],[信用卡交易金額'[新臺幣']]]/1000000</f>
        <v>151.78376800000001</v>
      </c>
      <c r="M7913" s="14" t="str" cm="1">
        <f t="array" ref="M7913">_xlfn.TEXTJOIN("", TRUE, _xlfn.XLOOKUP(TRUE, VALUE(表格1[[#This Row],[年月]]) &lt;= VALUE($R$8:$R$12), $Q$8:$Q$12)) &amp; "年度"</f>
        <v>2025年度</v>
      </c>
    </row>
    <row r="7914" spans="1:13" x14ac:dyDescent="0.3">
      <c r="A7914" s="2">
        <v>202411</v>
      </c>
      <c r="B7914" s="19">
        <f>DATE(表格1[[#This Row],[年]],表格1[[#This Row],[月]],1)</f>
        <v>45597</v>
      </c>
      <c r="C7914" s="2" t="str">
        <f>LEFT(表格1[[#This Row],[年月]],4)</f>
        <v>2024</v>
      </c>
      <c r="D7914" s="2" t="str">
        <f>RIGHT(表格1[[#This Row],[年月]],2)</f>
        <v>11</v>
      </c>
      <c r="E7914" s="5">
        <v>10008000</v>
      </c>
      <c r="F7914" s="2" t="str">
        <f>VLOOKUP(TEXT(表格1[[#This Row],[地區]],"00000000"),縣市代碼,2,0)</f>
        <v>南投縣</v>
      </c>
      <c r="G7914" s="2" t="s">
        <v>6</v>
      </c>
      <c r="H7914" s="13">
        <v>76185</v>
      </c>
      <c r="I7914" s="14">
        <v>217429608</v>
      </c>
      <c r="J7914" s="14">
        <f>表格1[[#This Row],[信用卡交易筆數]]/1000</f>
        <v>76.185000000000002</v>
      </c>
      <c r="K7914" s="14">
        <f>表格1[[#This Row],[信用卡交易金額'[新臺幣']]]/1000</f>
        <v>217429.60800000001</v>
      </c>
      <c r="L7914" s="14">
        <f>表格1[[#This Row],[信用卡交易金額'[新臺幣']]]/1000000</f>
        <v>217.429608</v>
      </c>
      <c r="M7914" s="14" t="str" cm="1">
        <f t="array" ref="M7914">_xlfn.TEXTJOIN("", TRUE, _xlfn.XLOOKUP(TRUE, VALUE(表格1[[#This Row],[年月]]) &lt;= VALUE($R$8:$R$12), $Q$8:$Q$12)) &amp; "年度"</f>
        <v>2025年度</v>
      </c>
    </row>
    <row r="7915" spans="1:13" x14ac:dyDescent="0.3">
      <c r="A7915" s="2">
        <v>202411</v>
      </c>
      <c r="B7915" s="19">
        <f>DATE(表格1[[#This Row],[年]],表格1[[#This Row],[月]],1)</f>
        <v>45597</v>
      </c>
      <c r="C7915" s="2" t="str">
        <f>LEFT(表格1[[#This Row],[年月]],4)</f>
        <v>2024</v>
      </c>
      <c r="D7915" s="2" t="str">
        <f>RIGHT(表格1[[#This Row],[年月]],2)</f>
        <v>11</v>
      </c>
      <c r="E7915" s="5">
        <v>10008000</v>
      </c>
      <c r="F7915" s="2" t="str">
        <f>VLOOKUP(TEXT(表格1[[#This Row],[地區]],"00000000"),縣市代碼,2,0)</f>
        <v>南投縣</v>
      </c>
      <c r="G7915" s="2" t="s">
        <v>7</v>
      </c>
      <c r="H7915" s="13">
        <v>463926</v>
      </c>
      <c r="I7915" s="14">
        <v>501828681</v>
      </c>
      <c r="J7915" s="14">
        <f>表格1[[#This Row],[信用卡交易筆數]]/1000</f>
        <v>463.92599999999999</v>
      </c>
      <c r="K7915" s="14">
        <f>表格1[[#This Row],[信用卡交易金額'[新臺幣']]]/1000</f>
        <v>501828.68099999998</v>
      </c>
      <c r="L7915" s="14">
        <f>表格1[[#This Row],[信用卡交易金額'[新臺幣']]]/1000000</f>
        <v>501.82868100000002</v>
      </c>
      <c r="M7915" s="14" t="str" cm="1">
        <f t="array" ref="M7915">_xlfn.TEXTJOIN("", TRUE, _xlfn.XLOOKUP(TRUE, VALUE(表格1[[#This Row],[年月]]) &lt;= VALUE($R$8:$R$12), $Q$8:$Q$12)) &amp; "年度"</f>
        <v>2025年度</v>
      </c>
    </row>
    <row r="7916" spans="1:13" x14ac:dyDescent="0.3">
      <c r="A7916" s="2">
        <v>202411</v>
      </c>
      <c r="B7916" s="19">
        <f>DATE(表格1[[#This Row],[年]],表格1[[#This Row],[月]],1)</f>
        <v>45597</v>
      </c>
      <c r="C7916" s="2" t="str">
        <f>LEFT(表格1[[#This Row],[年月]],4)</f>
        <v>2024</v>
      </c>
      <c r="D7916" s="2" t="str">
        <f>RIGHT(表格1[[#This Row],[年月]],2)</f>
        <v>11</v>
      </c>
      <c r="E7916" s="5">
        <v>10008000</v>
      </c>
      <c r="F7916" s="2" t="str">
        <f>VLOOKUP(TEXT(表格1[[#This Row],[地區]],"00000000"),縣市代碼,2,0)</f>
        <v>南投縣</v>
      </c>
      <c r="G7916" s="2" t="s">
        <v>8</v>
      </c>
      <c r="H7916" s="13">
        <v>301650</v>
      </c>
      <c r="I7916" s="14">
        <v>528975916</v>
      </c>
      <c r="J7916" s="14">
        <f>表格1[[#This Row],[信用卡交易筆數]]/1000</f>
        <v>301.64999999999998</v>
      </c>
      <c r="K7916" s="14">
        <f>表格1[[#This Row],[信用卡交易金額'[新臺幣']]]/1000</f>
        <v>528975.91599999997</v>
      </c>
      <c r="L7916" s="14">
        <f>表格1[[#This Row],[信用卡交易金額'[新臺幣']]]/1000000</f>
        <v>528.97591599999998</v>
      </c>
      <c r="M7916" s="14" t="str" cm="1">
        <f t="array" ref="M7916">_xlfn.TEXTJOIN("", TRUE, _xlfn.XLOOKUP(TRUE, VALUE(表格1[[#This Row],[年月]]) &lt;= VALUE($R$8:$R$12), $Q$8:$Q$12)) &amp; "年度"</f>
        <v>2025年度</v>
      </c>
    </row>
    <row r="7917" spans="1:13" x14ac:dyDescent="0.3">
      <c r="A7917" s="2">
        <v>202411</v>
      </c>
      <c r="B7917" s="19">
        <f>DATE(表格1[[#This Row],[年]],表格1[[#This Row],[月]],1)</f>
        <v>45597</v>
      </c>
      <c r="C7917" s="2" t="str">
        <f>LEFT(表格1[[#This Row],[年月]],4)</f>
        <v>2024</v>
      </c>
      <c r="D7917" s="2" t="str">
        <f>RIGHT(表格1[[#This Row],[年月]],2)</f>
        <v>11</v>
      </c>
      <c r="E7917" s="5">
        <v>10008000</v>
      </c>
      <c r="F7917" s="2" t="str">
        <f>VLOOKUP(TEXT(表格1[[#This Row],[地區]],"00000000"),縣市代碼,2,0)</f>
        <v>南投縣</v>
      </c>
      <c r="G7917" s="2" t="s">
        <v>9</v>
      </c>
      <c r="H7917" s="13">
        <v>648467</v>
      </c>
      <c r="I7917" s="14">
        <v>827223595</v>
      </c>
      <c r="J7917" s="14">
        <f>表格1[[#This Row],[信用卡交易筆數]]/1000</f>
        <v>648.46699999999998</v>
      </c>
      <c r="K7917" s="14">
        <f>表格1[[#This Row],[信用卡交易金額'[新臺幣']]]/1000</f>
        <v>827223.59499999997</v>
      </c>
      <c r="L7917" s="14">
        <f>表格1[[#This Row],[信用卡交易金額'[新臺幣']]]/1000000</f>
        <v>827.22359500000005</v>
      </c>
      <c r="M7917" s="14" t="str" cm="1">
        <f t="array" ref="M7917">_xlfn.TEXTJOIN("", TRUE, _xlfn.XLOOKUP(TRUE, VALUE(表格1[[#This Row],[年月]]) &lt;= VALUE($R$8:$R$12), $Q$8:$Q$12)) &amp; "年度"</f>
        <v>2025年度</v>
      </c>
    </row>
    <row r="7918" spans="1:13" x14ac:dyDescent="0.3">
      <c r="A7918" s="2">
        <v>202411</v>
      </c>
      <c r="B7918" s="19">
        <f>DATE(表格1[[#This Row],[年]],表格1[[#This Row],[月]],1)</f>
        <v>45597</v>
      </c>
      <c r="C7918" s="2" t="str">
        <f>LEFT(表格1[[#This Row],[年月]],4)</f>
        <v>2024</v>
      </c>
      <c r="D7918" s="2" t="str">
        <f>RIGHT(表格1[[#This Row],[年月]],2)</f>
        <v>11</v>
      </c>
      <c r="E7918" s="5">
        <v>10008000</v>
      </c>
      <c r="F7918" s="2" t="str">
        <f>VLOOKUP(TEXT(表格1[[#This Row],[地區]],"00000000"),縣市代碼,2,0)</f>
        <v>南投縣</v>
      </c>
      <c r="G7918" s="2" t="s">
        <v>10</v>
      </c>
      <c r="H7918" s="13">
        <v>341769</v>
      </c>
      <c r="I7918" s="14">
        <v>1025209825</v>
      </c>
      <c r="J7918" s="14">
        <f>表格1[[#This Row],[信用卡交易筆數]]/1000</f>
        <v>341.76900000000001</v>
      </c>
      <c r="K7918" s="14">
        <f>表格1[[#This Row],[信用卡交易金額'[新臺幣']]]/1000</f>
        <v>1025209.825</v>
      </c>
      <c r="L7918" s="14">
        <f>表格1[[#This Row],[信用卡交易金額'[新臺幣']]]/1000000</f>
        <v>1025.2098249999999</v>
      </c>
      <c r="M7918" s="14" t="str" cm="1">
        <f t="array" ref="M7918">_xlfn.TEXTJOIN("", TRUE, _xlfn.XLOOKUP(TRUE, VALUE(表格1[[#This Row],[年月]]) &lt;= VALUE($R$8:$R$12), $Q$8:$Q$12)) &amp; "年度"</f>
        <v>2025年度</v>
      </c>
    </row>
    <row r="7919" spans="1:13" x14ac:dyDescent="0.3">
      <c r="A7919" s="2">
        <v>202411</v>
      </c>
      <c r="B7919" s="19">
        <f>DATE(表格1[[#This Row],[年]],表格1[[#This Row],[月]],1)</f>
        <v>45597</v>
      </c>
      <c r="C7919" s="2" t="str">
        <f>LEFT(表格1[[#This Row],[年月]],4)</f>
        <v>2024</v>
      </c>
      <c r="D7919" s="2" t="str">
        <f>RIGHT(表格1[[#This Row],[年月]],2)</f>
        <v>11</v>
      </c>
      <c r="E7919" s="5">
        <v>10009000</v>
      </c>
      <c r="F7919" s="2" t="str">
        <f>VLOOKUP(TEXT(表格1[[#This Row],[地區]],"00000000"),縣市代碼,2,0)</f>
        <v>雲林縣</v>
      </c>
      <c r="G7919" s="2" t="s">
        <v>4</v>
      </c>
      <c r="H7919" s="13">
        <v>966425</v>
      </c>
      <c r="I7919" s="14">
        <v>436301941</v>
      </c>
      <c r="J7919" s="14">
        <f>表格1[[#This Row],[信用卡交易筆數]]/1000</f>
        <v>966.42499999999995</v>
      </c>
      <c r="K7919" s="14">
        <f>表格1[[#This Row],[信用卡交易金額'[新臺幣']]]/1000</f>
        <v>436301.94099999999</v>
      </c>
      <c r="L7919" s="14">
        <f>表格1[[#This Row],[信用卡交易金額'[新臺幣']]]/1000000</f>
        <v>436.301941</v>
      </c>
      <c r="M7919" s="14" t="str" cm="1">
        <f t="array" ref="M7919">_xlfn.TEXTJOIN("", TRUE, _xlfn.XLOOKUP(TRUE, VALUE(表格1[[#This Row],[年月]]) &lt;= VALUE($R$8:$R$12), $Q$8:$Q$12)) &amp; "年度"</f>
        <v>2025年度</v>
      </c>
    </row>
    <row r="7920" spans="1:13" x14ac:dyDescent="0.3">
      <c r="A7920" s="2">
        <v>202411</v>
      </c>
      <c r="B7920" s="19">
        <f>DATE(表格1[[#This Row],[年]],表格1[[#This Row],[月]],1)</f>
        <v>45597</v>
      </c>
      <c r="C7920" s="2" t="str">
        <f>LEFT(表格1[[#This Row],[年月]],4)</f>
        <v>2024</v>
      </c>
      <c r="D7920" s="2" t="str">
        <f>RIGHT(表格1[[#This Row],[年月]],2)</f>
        <v>11</v>
      </c>
      <c r="E7920" s="5">
        <v>10009000</v>
      </c>
      <c r="F7920" s="2" t="str">
        <f>VLOOKUP(TEXT(表格1[[#This Row],[地區]],"00000000"),縣市代碼,2,0)</f>
        <v>雲林縣</v>
      </c>
      <c r="G7920" s="2" t="s">
        <v>5</v>
      </c>
      <c r="H7920" s="13">
        <v>82895</v>
      </c>
      <c r="I7920" s="14">
        <v>210148168</v>
      </c>
      <c r="J7920" s="14">
        <f>表格1[[#This Row],[信用卡交易筆數]]/1000</f>
        <v>82.894999999999996</v>
      </c>
      <c r="K7920" s="14">
        <f>表格1[[#This Row],[信用卡交易金額'[新臺幣']]]/1000</f>
        <v>210148.16800000001</v>
      </c>
      <c r="L7920" s="14">
        <f>表格1[[#This Row],[信用卡交易金額'[新臺幣']]]/1000000</f>
        <v>210.148168</v>
      </c>
      <c r="M7920" s="14" t="str" cm="1">
        <f t="array" ref="M7920">_xlfn.TEXTJOIN("", TRUE, _xlfn.XLOOKUP(TRUE, VALUE(表格1[[#This Row],[年月]]) &lt;= VALUE($R$8:$R$12), $Q$8:$Q$12)) &amp; "年度"</f>
        <v>2025年度</v>
      </c>
    </row>
    <row r="7921" spans="1:13" x14ac:dyDescent="0.3">
      <c r="A7921" s="2">
        <v>202411</v>
      </c>
      <c r="B7921" s="19">
        <f>DATE(表格1[[#This Row],[年]],表格1[[#This Row],[月]],1)</f>
        <v>45597</v>
      </c>
      <c r="C7921" s="2" t="str">
        <f>LEFT(表格1[[#This Row],[年月]],4)</f>
        <v>2024</v>
      </c>
      <c r="D7921" s="2" t="str">
        <f>RIGHT(表格1[[#This Row],[年月]],2)</f>
        <v>11</v>
      </c>
      <c r="E7921" s="5">
        <v>10009000</v>
      </c>
      <c r="F7921" s="2" t="str">
        <f>VLOOKUP(TEXT(表格1[[#This Row],[地區]],"00000000"),縣市代碼,2,0)</f>
        <v>雲林縣</v>
      </c>
      <c r="G7921" s="2" t="s">
        <v>6</v>
      </c>
      <c r="H7921" s="13">
        <v>100660</v>
      </c>
      <c r="I7921" s="14">
        <v>282279824</v>
      </c>
      <c r="J7921" s="14">
        <f>表格1[[#This Row],[信用卡交易筆數]]/1000</f>
        <v>100.66</v>
      </c>
      <c r="K7921" s="14">
        <f>表格1[[#This Row],[信用卡交易金額'[新臺幣']]]/1000</f>
        <v>282279.82400000002</v>
      </c>
      <c r="L7921" s="14">
        <f>表格1[[#This Row],[信用卡交易金額'[新臺幣']]]/1000000</f>
        <v>282.27982400000002</v>
      </c>
      <c r="M7921" s="14" t="str" cm="1">
        <f t="array" ref="M7921">_xlfn.TEXTJOIN("", TRUE, _xlfn.XLOOKUP(TRUE, VALUE(表格1[[#This Row],[年月]]) &lt;= VALUE($R$8:$R$12), $Q$8:$Q$12)) &amp; "年度"</f>
        <v>2025年度</v>
      </c>
    </row>
    <row r="7922" spans="1:13" x14ac:dyDescent="0.3">
      <c r="A7922" s="2">
        <v>202411</v>
      </c>
      <c r="B7922" s="19">
        <f>DATE(表格1[[#This Row],[年]],表格1[[#This Row],[月]],1)</f>
        <v>45597</v>
      </c>
      <c r="C7922" s="2" t="str">
        <f>LEFT(表格1[[#This Row],[年月]],4)</f>
        <v>2024</v>
      </c>
      <c r="D7922" s="2" t="str">
        <f>RIGHT(表格1[[#This Row],[年月]],2)</f>
        <v>11</v>
      </c>
      <c r="E7922" s="5">
        <v>10009000</v>
      </c>
      <c r="F7922" s="2" t="str">
        <f>VLOOKUP(TEXT(表格1[[#This Row],[地區]],"00000000"),縣市代碼,2,0)</f>
        <v>雲林縣</v>
      </c>
      <c r="G7922" s="2" t="s">
        <v>7</v>
      </c>
      <c r="H7922" s="13">
        <v>630191</v>
      </c>
      <c r="I7922" s="14">
        <v>693645940</v>
      </c>
      <c r="J7922" s="14">
        <f>表格1[[#This Row],[信用卡交易筆數]]/1000</f>
        <v>630.19100000000003</v>
      </c>
      <c r="K7922" s="14">
        <f>表格1[[#This Row],[信用卡交易金額'[新臺幣']]]/1000</f>
        <v>693645.94</v>
      </c>
      <c r="L7922" s="14">
        <f>表格1[[#This Row],[信用卡交易金額'[新臺幣']]]/1000000</f>
        <v>693.64594</v>
      </c>
      <c r="M7922" s="14" t="str" cm="1">
        <f t="array" ref="M7922">_xlfn.TEXTJOIN("", TRUE, _xlfn.XLOOKUP(TRUE, VALUE(表格1[[#This Row],[年月]]) &lt;= VALUE($R$8:$R$12), $Q$8:$Q$12)) &amp; "年度"</f>
        <v>2025年度</v>
      </c>
    </row>
    <row r="7923" spans="1:13" x14ac:dyDescent="0.3">
      <c r="A7923" s="2">
        <v>202411</v>
      </c>
      <c r="B7923" s="19">
        <f>DATE(表格1[[#This Row],[年]],表格1[[#This Row],[月]],1)</f>
        <v>45597</v>
      </c>
      <c r="C7923" s="2" t="str">
        <f>LEFT(表格1[[#This Row],[年月]],4)</f>
        <v>2024</v>
      </c>
      <c r="D7923" s="2" t="str">
        <f>RIGHT(表格1[[#This Row],[年月]],2)</f>
        <v>11</v>
      </c>
      <c r="E7923" s="5">
        <v>10009000</v>
      </c>
      <c r="F7923" s="2" t="str">
        <f>VLOOKUP(TEXT(表格1[[#This Row],[地區]],"00000000"),縣市代碼,2,0)</f>
        <v>雲林縣</v>
      </c>
      <c r="G7923" s="2" t="s">
        <v>8</v>
      </c>
      <c r="H7923" s="13">
        <v>379849</v>
      </c>
      <c r="I7923" s="14">
        <v>631573796</v>
      </c>
      <c r="J7923" s="14">
        <f>表格1[[#This Row],[信用卡交易筆數]]/1000</f>
        <v>379.84899999999999</v>
      </c>
      <c r="K7923" s="14">
        <f>表格1[[#This Row],[信用卡交易金額'[新臺幣']]]/1000</f>
        <v>631573.79599999997</v>
      </c>
      <c r="L7923" s="14">
        <f>表格1[[#This Row],[信用卡交易金額'[新臺幣']]]/1000000</f>
        <v>631.57379600000002</v>
      </c>
      <c r="M7923" s="14" t="str" cm="1">
        <f t="array" ref="M7923">_xlfn.TEXTJOIN("", TRUE, _xlfn.XLOOKUP(TRUE, VALUE(表格1[[#This Row],[年月]]) &lt;= VALUE($R$8:$R$12), $Q$8:$Q$12)) &amp; "年度"</f>
        <v>2025年度</v>
      </c>
    </row>
    <row r="7924" spans="1:13" x14ac:dyDescent="0.3">
      <c r="A7924" s="2">
        <v>202411</v>
      </c>
      <c r="B7924" s="19">
        <f>DATE(表格1[[#This Row],[年]],表格1[[#This Row],[月]],1)</f>
        <v>45597</v>
      </c>
      <c r="C7924" s="2" t="str">
        <f>LEFT(表格1[[#This Row],[年月]],4)</f>
        <v>2024</v>
      </c>
      <c r="D7924" s="2" t="str">
        <f>RIGHT(表格1[[#This Row],[年月]],2)</f>
        <v>11</v>
      </c>
      <c r="E7924" s="5">
        <v>10009000</v>
      </c>
      <c r="F7924" s="2" t="str">
        <f>VLOOKUP(TEXT(表格1[[#This Row],[地區]],"00000000"),縣市代碼,2,0)</f>
        <v>雲林縣</v>
      </c>
      <c r="G7924" s="2" t="s">
        <v>9</v>
      </c>
      <c r="H7924" s="13">
        <v>818021</v>
      </c>
      <c r="I7924" s="14">
        <v>1102639335</v>
      </c>
      <c r="J7924" s="14">
        <f>表格1[[#This Row],[信用卡交易筆數]]/1000</f>
        <v>818.02099999999996</v>
      </c>
      <c r="K7924" s="14">
        <f>表格1[[#This Row],[信用卡交易金額'[新臺幣']]]/1000</f>
        <v>1102639.335</v>
      </c>
      <c r="L7924" s="14">
        <f>表格1[[#This Row],[信用卡交易金額'[新臺幣']]]/1000000</f>
        <v>1102.6393350000001</v>
      </c>
      <c r="M7924" s="14" t="str" cm="1">
        <f t="array" ref="M7924">_xlfn.TEXTJOIN("", TRUE, _xlfn.XLOOKUP(TRUE, VALUE(表格1[[#This Row],[年月]]) &lt;= VALUE($R$8:$R$12), $Q$8:$Q$12)) &amp; "年度"</f>
        <v>2025年度</v>
      </c>
    </row>
    <row r="7925" spans="1:13" x14ac:dyDescent="0.3">
      <c r="A7925" s="2">
        <v>202411</v>
      </c>
      <c r="B7925" s="19">
        <f>DATE(表格1[[#This Row],[年]],表格1[[#This Row],[月]],1)</f>
        <v>45597</v>
      </c>
      <c r="C7925" s="2" t="str">
        <f>LEFT(表格1[[#This Row],[年月]],4)</f>
        <v>2024</v>
      </c>
      <c r="D7925" s="2" t="str">
        <f>RIGHT(表格1[[#This Row],[年月]],2)</f>
        <v>11</v>
      </c>
      <c r="E7925" s="5">
        <v>10009000</v>
      </c>
      <c r="F7925" s="2" t="str">
        <f>VLOOKUP(TEXT(表格1[[#This Row],[地區]],"00000000"),縣市代碼,2,0)</f>
        <v>雲林縣</v>
      </c>
      <c r="G7925" s="2" t="s">
        <v>10</v>
      </c>
      <c r="H7925" s="13">
        <v>419543</v>
      </c>
      <c r="I7925" s="14">
        <v>1369380650</v>
      </c>
      <c r="J7925" s="14">
        <f>表格1[[#This Row],[信用卡交易筆數]]/1000</f>
        <v>419.54300000000001</v>
      </c>
      <c r="K7925" s="14">
        <f>表格1[[#This Row],[信用卡交易金額'[新臺幣']]]/1000</f>
        <v>1369380.65</v>
      </c>
      <c r="L7925" s="14">
        <f>表格1[[#This Row],[信用卡交易金額'[新臺幣']]]/1000000</f>
        <v>1369.3806500000001</v>
      </c>
      <c r="M7925" s="14" t="str" cm="1">
        <f t="array" ref="M7925">_xlfn.TEXTJOIN("", TRUE, _xlfn.XLOOKUP(TRUE, VALUE(表格1[[#This Row],[年月]]) &lt;= VALUE($R$8:$R$12), $Q$8:$Q$12)) &amp; "年度"</f>
        <v>2025年度</v>
      </c>
    </row>
    <row r="7926" spans="1:13" x14ac:dyDescent="0.3">
      <c r="A7926" s="2">
        <v>202411</v>
      </c>
      <c r="B7926" s="19">
        <f>DATE(表格1[[#This Row],[年]],表格1[[#This Row],[月]],1)</f>
        <v>45597</v>
      </c>
      <c r="C7926" s="2" t="str">
        <f>LEFT(表格1[[#This Row],[年月]],4)</f>
        <v>2024</v>
      </c>
      <c r="D7926" s="2" t="str">
        <f>RIGHT(表格1[[#This Row],[年月]],2)</f>
        <v>11</v>
      </c>
      <c r="E7926" s="5">
        <v>10010000</v>
      </c>
      <c r="F7926" s="2" t="str">
        <f>VLOOKUP(TEXT(表格1[[#This Row],[地區]],"00000000"),縣市代碼,2,0)</f>
        <v>嘉義縣</v>
      </c>
      <c r="G7926" s="2" t="s">
        <v>4</v>
      </c>
      <c r="H7926" s="13">
        <v>680229</v>
      </c>
      <c r="I7926" s="14">
        <v>295963397</v>
      </c>
      <c r="J7926" s="14">
        <f>表格1[[#This Row],[信用卡交易筆數]]/1000</f>
        <v>680.22900000000004</v>
      </c>
      <c r="K7926" s="14">
        <f>表格1[[#This Row],[信用卡交易金額'[新臺幣']]]/1000</f>
        <v>295963.397</v>
      </c>
      <c r="L7926" s="14">
        <f>表格1[[#This Row],[信用卡交易金額'[新臺幣']]]/1000000</f>
        <v>295.96339699999999</v>
      </c>
      <c r="M7926" s="14" t="str" cm="1">
        <f t="array" ref="M7926">_xlfn.TEXTJOIN("", TRUE, _xlfn.XLOOKUP(TRUE, VALUE(表格1[[#This Row],[年月]]) &lt;= VALUE($R$8:$R$12), $Q$8:$Q$12)) &amp; "年度"</f>
        <v>2025年度</v>
      </c>
    </row>
    <row r="7927" spans="1:13" x14ac:dyDescent="0.3">
      <c r="A7927" s="2">
        <v>202411</v>
      </c>
      <c r="B7927" s="19">
        <f>DATE(表格1[[#This Row],[年]],表格1[[#This Row],[月]],1)</f>
        <v>45597</v>
      </c>
      <c r="C7927" s="2" t="str">
        <f>LEFT(表格1[[#This Row],[年月]],4)</f>
        <v>2024</v>
      </c>
      <c r="D7927" s="2" t="str">
        <f>RIGHT(表格1[[#This Row],[年月]],2)</f>
        <v>11</v>
      </c>
      <c r="E7927" s="5">
        <v>10010000</v>
      </c>
      <c r="F7927" s="2" t="str">
        <f>VLOOKUP(TEXT(表格1[[#This Row],[地區]],"00000000"),縣市代碼,2,0)</f>
        <v>嘉義縣</v>
      </c>
      <c r="G7927" s="2" t="s">
        <v>5</v>
      </c>
      <c r="H7927" s="13">
        <v>56100</v>
      </c>
      <c r="I7927" s="14">
        <v>129705745</v>
      </c>
      <c r="J7927" s="14">
        <f>表格1[[#This Row],[信用卡交易筆數]]/1000</f>
        <v>56.1</v>
      </c>
      <c r="K7927" s="14">
        <f>表格1[[#This Row],[信用卡交易金額'[新臺幣']]]/1000</f>
        <v>129705.745</v>
      </c>
      <c r="L7927" s="14">
        <f>表格1[[#This Row],[信用卡交易金額'[新臺幣']]]/1000000</f>
        <v>129.70574500000001</v>
      </c>
      <c r="M7927" s="14" t="str" cm="1">
        <f t="array" ref="M7927">_xlfn.TEXTJOIN("", TRUE, _xlfn.XLOOKUP(TRUE, VALUE(表格1[[#This Row],[年月]]) &lt;= VALUE($R$8:$R$12), $Q$8:$Q$12)) &amp; "年度"</f>
        <v>2025年度</v>
      </c>
    </row>
    <row r="7928" spans="1:13" x14ac:dyDescent="0.3">
      <c r="A7928" s="2">
        <v>202411</v>
      </c>
      <c r="B7928" s="19">
        <f>DATE(表格1[[#This Row],[年]],表格1[[#This Row],[月]],1)</f>
        <v>45597</v>
      </c>
      <c r="C7928" s="2" t="str">
        <f>LEFT(表格1[[#This Row],[年月]],4)</f>
        <v>2024</v>
      </c>
      <c r="D7928" s="2" t="str">
        <f>RIGHT(表格1[[#This Row],[年月]],2)</f>
        <v>11</v>
      </c>
      <c r="E7928" s="5">
        <v>10010000</v>
      </c>
      <c r="F7928" s="2" t="str">
        <f>VLOOKUP(TEXT(表格1[[#This Row],[地區]],"00000000"),縣市代碼,2,0)</f>
        <v>嘉義縣</v>
      </c>
      <c r="G7928" s="2" t="s">
        <v>6</v>
      </c>
      <c r="H7928" s="13">
        <v>70772</v>
      </c>
      <c r="I7928" s="14">
        <v>182630099</v>
      </c>
      <c r="J7928" s="14">
        <f>表格1[[#This Row],[信用卡交易筆數]]/1000</f>
        <v>70.772000000000006</v>
      </c>
      <c r="K7928" s="14">
        <f>表格1[[#This Row],[信用卡交易金額'[新臺幣']]]/1000</f>
        <v>182630.09899999999</v>
      </c>
      <c r="L7928" s="14">
        <f>表格1[[#This Row],[信用卡交易金額'[新臺幣']]]/1000000</f>
        <v>182.630099</v>
      </c>
      <c r="M7928" s="14" t="str" cm="1">
        <f t="array" ref="M7928">_xlfn.TEXTJOIN("", TRUE, _xlfn.XLOOKUP(TRUE, VALUE(表格1[[#This Row],[年月]]) &lt;= VALUE($R$8:$R$12), $Q$8:$Q$12)) &amp; "年度"</f>
        <v>2025年度</v>
      </c>
    </row>
    <row r="7929" spans="1:13" x14ac:dyDescent="0.3">
      <c r="A7929" s="2">
        <v>202411</v>
      </c>
      <c r="B7929" s="19">
        <f>DATE(表格1[[#This Row],[年]],表格1[[#This Row],[月]],1)</f>
        <v>45597</v>
      </c>
      <c r="C7929" s="2" t="str">
        <f>LEFT(表格1[[#This Row],[年月]],4)</f>
        <v>2024</v>
      </c>
      <c r="D7929" s="2" t="str">
        <f>RIGHT(表格1[[#This Row],[年月]],2)</f>
        <v>11</v>
      </c>
      <c r="E7929" s="5">
        <v>10010000</v>
      </c>
      <c r="F7929" s="2" t="str">
        <f>VLOOKUP(TEXT(表格1[[#This Row],[地區]],"00000000"),縣市代碼,2,0)</f>
        <v>嘉義縣</v>
      </c>
      <c r="G7929" s="2" t="s">
        <v>7</v>
      </c>
      <c r="H7929" s="13">
        <v>462588</v>
      </c>
      <c r="I7929" s="14">
        <v>480985837</v>
      </c>
      <c r="J7929" s="14">
        <f>表格1[[#This Row],[信用卡交易筆數]]/1000</f>
        <v>462.58800000000002</v>
      </c>
      <c r="K7929" s="14">
        <f>表格1[[#This Row],[信用卡交易金額'[新臺幣']]]/1000</f>
        <v>480985.837</v>
      </c>
      <c r="L7929" s="14">
        <f>表格1[[#This Row],[信用卡交易金額'[新臺幣']]]/1000000</f>
        <v>480.985837</v>
      </c>
      <c r="M7929" s="14" t="str" cm="1">
        <f t="array" ref="M7929">_xlfn.TEXTJOIN("", TRUE, _xlfn.XLOOKUP(TRUE, VALUE(表格1[[#This Row],[年月]]) &lt;= VALUE($R$8:$R$12), $Q$8:$Q$12)) &amp; "年度"</f>
        <v>2025年度</v>
      </c>
    </row>
    <row r="7930" spans="1:13" x14ac:dyDescent="0.3">
      <c r="A7930" s="2">
        <v>202411</v>
      </c>
      <c r="B7930" s="19">
        <f>DATE(表格1[[#This Row],[年]],表格1[[#This Row],[月]],1)</f>
        <v>45597</v>
      </c>
      <c r="C7930" s="2" t="str">
        <f>LEFT(表格1[[#This Row],[年月]],4)</f>
        <v>2024</v>
      </c>
      <c r="D7930" s="2" t="str">
        <f>RIGHT(表格1[[#This Row],[年月]],2)</f>
        <v>11</v>
      </c>
      <c r="E7930" s="5">
        <v>10010000</v>
      </c>
      <c r="F7930" s="2" t="str">
        <f>VLOOKUP(TEXT(表格1[[#This Row],[地區]],"00000000"),縣市代碼,2,0)</f>
        <v>嘉義縣</v>
      </c>
      <c r="G7930" s="2" t="s">
        <v>8</v>
      </c>
      <c r="H7930" s="13">
        <v>275876</v>
      </c>
      <c r="I7930" s="14">
        <v>448533434</v>
      </c>
      <c r="J7930" s="14">
        <f>表格1[[#This Row],[信用卡交易筆數]]/1000</f>
        <v>275.87599999999998</v>
      </c>
      <c r="K7930" s="14">
        <f>表格1[[#This Row],[信用卡交易金額'[新臺幣']]]/1000</f>
        <v>448533.43400000001</v>
      </c>
      <c r="L7930" s="14">
        <f>表格1[[#This Row],[信用卡交易金額'[新臺幣']]]/1000000</f>
        <v>448.533434</v>
      </c>
      <c r="M7930" s="14" t="str" cm="1">
        <f t="array" ref="M7930">_xlfn.TEXTJOIN("", TRUE, _xlfn.XLOOKUP(TRUE, VALUE(表格1[[#This Row],[年月]]) &lt;= VALUE($R$8:$R$12), $Q$8:$Q$12)) &amp; "年度"</f>
        <v>2025年度</v>
      </c>
    </row>
    <row r="7931" spans="1:13" x14ac:dyDescent="0.3">
      <c r="A7931" s="2">
        <v>202411</v>
      </c>
      <c r="B7931" s="19">
        <f>DATE(表格1[[#This Row],[年]],表格1[[#This Row],[月]],1)</f>
        <v>45597</v>
      </c>
      <c r="C7931" s="2" t="str">
        <f>LEFT(表格1[[#This Row],[年月]],4)</f>
        <v>2024</v>
      </c>
      <c r="D7931" s="2" t="str">
        <f>RIGHT(表格1[[#This Row],[年月]],2)</f>
        <v>11</v>
      </c>
      <c r="E7931" s="5">
        <v>10010000</v>
      </c>
      <c r="F7931" s="2" t="str">
        <f>VLOOKUP(TEXT(表格1[[#This Row],[地區]],"00000000"),縣市代碼,2,0)</f>
        <v>嘉義縣</v>
      </c>
      <c r="G7931" s="2" t="s">
        <v>9</v>
      </c>
      <c r="H7931" s="13">
        <v>615305</v>
      </c>
      <c r="I7931" s="14">
        <v>855387608</v>
      </c>
      <c r="J7931" s="14">
        <f>表格1[[#This Row],[信用卡交易筆數]]/1000</f>
        <v>615.30499999999995</v>
      </c>
      <c r="K7931" s="14">
        <f>表格1[[#This Row],[信用卡交易金額'[新臺幣']]]/1000</f>
        <v>855387.60800000001</v>
      </c>
      <c r="L7931" s="14">
        <f>表格1[[#This Row],[信用卡交易金額'[新臺幣']]]/1000000</f>
        <v>855.387608</v>
      </c>
      <c r="M7931" s="14" t="str" cm="1">
        <f t="array" ref="M7931">_xlfn.TEXTJOIN("", TRUE, _xlfn.XLOOKUP(TRUE, VALUE(表格1[[#This Row],[年月]]) &lt;= VALUE($R$8:$R$12), $Q$8:$Q$12)) &amp; "年度"</f>
        <v>2025年度</v>
      </c>
    </row>
    <row r="7932" spans="1:13" x14ac:dyDescent="0.3">
      <c r="A7932" s="2">
        <v>202411</v>
      </c>
      <c r="B7932" s="19">
        <f>DATE(表格1[[#This Row],[年]],表格1[[#This Row],[月]],1)</f>
        <v>45597</v>
      </c>
      <c r="C7932" s="2" t="str">
        <f>LEFT(表格1[[#This Row],[年月]],4)</f>
        <v>2024</v>
      </c>
      <c r="D7932" s="2" t="str">
        <f>RIGHT(表格1[[#This Row],[年月]],2)</f>
        <v>11</v>
      </c>
      <c r="E7932" s="5">
        <v>10010000</v>
      </c>
      <c r="F7932" s="2" t="str">
        <f>VLOOKUP(TEXT(表格1[[#This Row],[地區]],"00000000"),縣市代碼,2,0)</f>
        <v>嘉義縣</v>
      </c>
      <c r="G7932" s="2" t="s">
        <v>10</v>
      </c>
      <c r="H7932" s="13">
        <v>307898</v>
      </c>
      <c r="I7932" s="14">
        <v>945553966</v>
      </c>
      <c r="J7932" s="14">
        <f>表格1[[#This Row],[信用卡交易筆數]]/1000</f>
        <v>307.89800000000002</v>
      </c>
      <c r="K7932" s="14">
        <f>表格1[[#This Row],[信用卡交易金額'[新臺幣']]]/1000</f>
        <v>945553.96600000001</v>
      </c>
      <c r="L7932" s="14">
        <f>表格1[[#This Row],[信用卡交易金額'[新臺幣']]]/1000000</f>
        <v>945.55396599999995</v>
      </c>
      <c r="M7932" s="14" t="str" cm="1">
        <f t="array" ref="M7932">_xlfn.TEXTJOIN("", TRUE, _xlfn.XLOOKUP(TRUE, VALUE(表格1[[#This Row],[年月]]) &lt;= VALUE($R$8:$R$12), $Q$8:$Q$12)) &amp; "年度"</f>
        <v>2025年度</v>
      </c>
    </row>
    <row r="7933" spans="1:13" x14ac:dyDescent="0.3">
      <c r="A7933" s="2">
        <v>202411</v>
      </c>
      <c r="B7933" s="19">
        <f>DATE(表格1[[#This Row],[年]],表格1[[#This Row],[月]],1)</f>
        <v>45597</v>
      </c>
      <c r="C7933" s="2" t="str">
        <f>LEFT(表格1[[#This Row],[年月]],4)</f>
        <v>2024</v>
      </c>
      <c r="D7933" s="2" t="str">
        <f>RIGHT(表格1[[#This Row],[年月]],2)</f>
        <v>11</v>
      </c>
      <c r="E7933" s="5">
        <v>10020000</v>
      </c>
      <c r="F7933" s="2" t="str">
        <f>VLOOKUP(TEXT(表格1[[#This Row],[地區]],"00000000"),縣市代碼,2,0)</f>
        <v>嘉義市</v>
      </c>
      <c r="G7933" s="2" t="s">
        <v>4</v>
      </c>
      <c r="H7933" s="13">
        <v>672326</v>
      </c>
      <c r="I7933" s="14">
        <v>315810623</v>
      </c>
      <c r="J7933" s="14">
        <f>表格1[[#This Row],[信用卡交易筆數]]/1000</f>
        <v>672.32600000000002</v>
      </c>
      <c r="K7933" s="14">
        <f>表格1[[#This Row],[信用卡交易金額'[新臺幣']]]/1000</f>
        <v>315810.62300000002</v>
      </c>
      <c r="L7933" s="14">
        <f>表格1[[#This Row],[信用卡交易金額'[新臺幣']]]/1000000</f>
        <v>315.81062300000002</v>
      </c>
      <c r="M7933" s="14" t="str" cm="1">
        <f t="array" ref="M7933">_xlfn.TEXTJOIN("", TRUE, _xlfn.XLOOKUP(TRUE, VALUE(表格1[[#This Row],[年月]]) &lt;= VALUE($R$8:$R$12), $Q$8:$Q$12)) &amp; "年度"</f>
        <v>2025年度</v>
      </c>
    </row>
    <row r="7934" spans="1:13" x14ac:dyDescent="0.3">
      <c r="A7934" s="2">
        <v>202411</v>
      </c>
      <c r="B7934" s="19">
        <f>DATE(表格1[[#This Row],[年]],表格1[[#This Row],[月]],1)</f>
        <v>45597</v>
      </c>
      <c r="C7934" s="2" t="str">
        <f>LEFT(表格1[[#This Row],[年月]],4)</f>
        <v>2024</v>
      </c>
      <c r="D7934" s="2" t="str">
        <f>RIGHT(表格1[[#This Row],[年月]],2)</f>
        <v>11</v>
      </c>
      <c r="E7934" s="5">
        <v>10020000</v>
      </c>
      <c r="F7934" s="2" t="str">
        <f>VLOOKUP(TEXT(表格1[[#This Row],[地區]],"00000000"),縣市代碼,2,0)</f>
        <v>嘉義市</v>
      </c>
      <c r="G7934" s="2" t="s">
        <v>5</v>
      </c>
      <c r="H7934" s="13">
        <v>49001</v>
      </c>
      <c r="I7934" s="14">
        <v>133310946</v>
      </c>
      <c r="J7934" s="14">
        <f>表格1[[#This Row],[信用卡交易筆數]]/1000</f>
        <v>49.000999999999998</v>
      </c>
      <c r="K7934" s="14">
        <f>表格1[[#This Row],[信用卡交易金額'[新臺幣']]]/1000</f>
        <v>133310.946</v>
      </c>
      <c r="L7934" s="14">
        <f>表格1[[#This Row],[信用卡交易金額'[新臺幣']]]/1000000</f>
        <v>133.310946</v>
      </c>
      <c r="M7934" s="14" t="str" cm="1">
        <f t="array" ref="M7934">_xlfn.TEXTJOIN("", TRUE, _xlfn.XLOOKUP(TRUE, VALUE(表格1[[#This Row],[年月]]) &lt;= VALUE($R$8:$R$12), $Q$8:$Q$12)) &amp; "年度"</f>
        <v>2025年度</v>
      </c>
    </row>
    <row r="7935" spans="1:13" x14ac:dyDescent="0.3">
      <c r="A7935" s="2">
        <v>202411</v>
      </c>
      <c r="B7935" s="19">
        <f>DATE(表格1[[#This Row],[年]],表格1[[#This Row],[月]],1)</f>
        <v>45597</v>
      </c>
      <c r="C7935" s="2" t="str">
        <f>LEFT(表格1[[#This Row],[年月]],4)</f>
        <v>2024</v>
      </c>
      <c r="D7935" s="2" t="str">
        <f>RIGHT(表格1[[#This Row],[年月]],2)</f>
        <v>11</v>
      </c>
      <c r="E7935" s="5">
        <v>10020000</v>
      </c>
      <c r="F7935" s="2" t="str">
        <f>VLOOKUP(TEXT(表格1[[#This Row],[地區]],"00000000"),縣市代碼,2,0)</f>
        <v>嘉義市</v>
      </c>
      <c r="G7935" s="2" t="s">
        <v>6</v>
      </c>
      <c r="H7935" s="13">
        <v>66371</v>
      </c>
      <c r="I7935" s="14">
        <v>204393761</v>
      </c>
      <c r="J7935" s="14">
        <f>表格1[[#This Row],[信用卡交易筆數]]/1000</f>
        <v>66.370999999999995</v>
      </c>
      <c r="K7935" s="14">
        <f>表格1[[#This Row],[信用卡交易金額'[新臺幣']]]/1000</f>
        <v>204393.761</v>
      </c>
      <c r="L7935" s="14">
        <f>表格1[[#This Row],[信用卡交易金額'[新臺幣']]]/1000000</f>
        <v>204.39376100000001</v>
      </c>
      <c r="M7935" s="14" t="str" cm="1">
        <f t="array" ref="M7935">_xlfn.TEXTJOIN("", TRUE, _xlfn.XLOOKUP(TRUE, VALUE(表格1[[#This Row],[年月]]) &lt;= VALUE($R$8:$R$12), $Q$8:$Q$12)) &amp; "年度"</f>
        <v>2025年度</v>
      </c>
    </row>
    <row r="7936" spans="1:13" x14ac:dyDescent="0.3">
      <c r="A7936" s="2">
        <v>202411</v>
      </c>
      <c r="B7936" s="19">
        <f>DATE(表格1[[#This Row],[年]],表格1[[#This Row],[月]],1)</f>
        <v>45597</v>
      </c>
      <c r="C7936" s="2" t="str">
        <f>LEFT(表格1[[#This Row],[年月]],4)</f>
        <v>2024</v>
      </c>
      <c r="D7936" s="2" t="str">
        <f>RIGHT(表格1[[#This Row],[年月]],2)</f>
        <v>11</v>
      </c>
      <c r="E7936" s="5">
        <v>10020000</v>
      </c>
      <c r="F7936" s="2" t="str">
        <f>VLOOKUP(TEXT(表格1[[#This Row],[地區]],"00000000"),縣市代碼,2,0)</f>
        <v>嘉義市</v>
      </c>
      <c r="G7936" s="2" t="s">
        <v>7</v>
      </c>
      <c r="H7936" s="13">
        <v>350970</v>
      </c>
      <c r="I7936" s="14">
        <v>371521676</v>
      </c>
      <c r="J7936" s="14">
        <f>表格1[[#This Row],[信用卡交易筆數]]/1000</f>
        <v>350.97</v>
      </c>
      <c r="K7936" s="14">
        <f>表格1[[#This Row],[信用卡交易金額'[新臺幣']]]/1000</f>
        <v>371521.67599999998</v>
      </c>
      <c r="L7936" s="14">
        <f>表格1[[#This Row],[信用卡交易金額'[新臺幣']]]/1000000</f>
        <v>371.52167600000001</v>
      </c>
      <c r="M7936" s="14" t="str" cm="1">
        <f t="array" ref="M7936">_xlfn.TEXTJOIN("", TRUE, _xlfn.XLOOKUP(TRUE, VALUE(表格1[[#This Row],[年月]]) &lt;= VALUE($R$8:$R$12), $Q$8:$Q$12)) &amp; "年度"</f>
        <v>2025年度</v>
      </c>
    </row>
    <row r="7937" spans="1:13" x14ac:dyDescent="0.3">
      <c r="A7937" s="2">
        <v>202411</v>
      </c>
      <c r="B7937" s="19">
        <f>DATE(表格1[[#This Row],[年]],表格1[[#This Row],[月]],1)</f>
        <v>45597</v>
      </c>
      <c r="C7937" s="2" t="str">
        <f>LEFT(表格1[[#This Row],[年月]],4)</f>
        <v>2024</v>
      </c>
      <c r="D7937" s="2" t="str">
        <f>RIGHT(表格1[[#This Row],[年月]],2)</f>
        <v>11</v>
      </c>
      <c r="E7937" s="5">
        <v>10020000</v>
      </c>
      <c r="F7937" s="2" t="str">
        <f>VLOOKUP(TEXT(表格1[[#This Row],[地區]],"00000000"),縣市代碼,2,0)</f>
        <v>嘉義市</v>
      </c>
      <c r="G7937" s="2" t="s">
        <v>8</v>
      </c>
      <c r="H7937" s="13">
        <v>235926</v>
      </c>
      <c r="I7937" s="14">
        <v>481736448</v>
      </c>
      <c r="J7937" s="14">
        <f>表格1[[#This Row],[信用卡交易筆數]]/1000</f>
        <v>235.92599999999999</v>
      </c>
      <c r="K7937" s="14">
        <f>表格1[[#This Row],[信用卡交易金額'[新臺幣']]]/1000</f>
        <v>481736.44799999997</v>
      </c>
      <c r="L7937" s="14">
        <f>表格1[[#This Row],[信用卡交易金額'[新臺幣']]]/1000000</f>
        <v>481.736448</v>
      </c>
      <c r="M7937" s="14" t="str" cm="1">
        <f t="array" ref="M7937">_xlfn.TEXTJOIN("", TRUE, _xlfn.XLOOKUP(TRUE, VALUE(表格1[[#This Row],[年月]]) &lt;= VALUE($R$8:$R$12), $Q$8:$Q$12)) &amp; "年度"</f>
        <v>2025年度</v>
      </c>
    </row>
    <row r="7938" spans="1:13" x14ac:dyDescent="0.3">
      <c r="A7938" s="2">
        <v>202411</v>
      </c>
      <c r="B7938" s="19">
        <f>DATE(表格1[[#This Row],[年]],表格1[[#This Row],[月]],1)</f>
        <v>45597</v>
      </c>
      <c r="C7938" s="2" t="str">
        <f>LEFT(表格1[[#This Row],[年月]],4)</f>
        <v>2024</v>
      </c>
      <c r="D7938" s="2" t="str">
        <f>RIGHT(表格1[[#This Row],[年月]],2)</f>
        <v>11</v>
      </c>
      <c r="E7938" s="5">
        <v>10020000</v>
      </c>
      <c r="F7938" s="2" t="str">
        <f>VLOOKUP(TEXT(表格1[[#This Row],[地區]],"00000000"),縣市代碼,2,0)</f>
        <v>嘉義市</v>
      </c>
      <c r="G7938" s="2" t="s">
        <v>9</v>
      </c>
      <c r="H7938" s="13">
        <v>593414</v>
      </c>
      <c r="I7938" s="14">
        <v>884497615</v>
      </c>
      <c r="J7938" s="14">
        <f>表格1[[#This Row],[信用卡交易筆數]]/1000</f>
        <v>593.41399999999999</v>
      </c>
      <c r="K7938" s="14">
        <f>表格1[[#This Row],[信用卡交易金額'[新臺幣']]]/1000</f>
        <v>884497.61499999999</v>
      </c>
      <c r="L7938" s="14">
        <f>表格1[[#This Row],[信用卡交易金額'[新臺幣']]]/1000000</f>
        <v>884.497615</v>
      </c>
      <c r="M7938" s="14" t="str" cm="1">
        <f t="array" ref="M7938">_xlfn.TEXTJOIN("", TRUE, _xlfn.XLOOKUP(TRUE, VALUE(表格1[[#This Row],[年月]]) &lt;= VALUE($R$8:$R$12), $Q$8:$Q$12)) &amp; "年度"</f>
        <v>2025年度</v>
      </c>
    </row>
    <row r="7939" spans="1:13" x14ac:dyDescent="0.3">
      <c r="A7939" s="2">
        <v>202411</v>
      </c>
      <c r="B7939" s="19">
        <f>DATE(表格1[[#This Row],[年]],表格1[[#This Row],[月]],1)</f>
        <v>45597</v>
      </c>
      <c r="C7939" s="2" t="str">
        <f>LEFT(表格1[[#This Row],[年月]],4)</f>
        <v>2024</v>
      </c>
      <c r="D7939" s="2" t="str">
        <f>RIGHT(表格1[[#This Row],[年月]],2)</f>
        <v>11</v>
      </c>
      <c r="E7939" s="5">
        <v>10020000</v>
      </c>
      <c r="F7939" s="2" t="str">
        <f>VLOOKUP(TEXT(表格1[[#This Row],[地區]],"00000000"),縣市代碼,2,0)</f>
        <v>嘉義市</v>
      </c>
      <c r="G7939" s="2" t="s">
        <v>10</v>
      </c>
      <c r="H7939" s="13">
        <v>273079</v>
      </c>
      <c r="I7939" s="14">
        <v>907490539</v>
      </c>
      <c r="J7939" s="14">
        <f>表格1[[#This Row],[信用卡交易筆數]]/1000</f>
        <v>273.07900000000001</v>
      </c>
      <c r="K7939" s="14">
        <f>表格1[[#This Row],[信用卡交易金額'[新臺幣']]]/1000</f>
        <v>907490.53899999999</v>
      </c>
      <c r="L7939" s="14">
        <f>表格1[[#This Row],[信用卡交易金額'[新臺幣']]]/1000000</f>
        <v>907.49053900000001</v>
      </c>
      <c r="M7939" s="14" t="str" cm="1">
        <f t="array" ref="M7939">_xlfn.TEXTJOIN("", TRUE, _xlfn.XLOOKUP(TRUE, VALUE(表格1[[#This Row],[年月]]) &lt;= VALUE($R$8:$R$12), $Q$8:$Q$12)) &amp; "年度"</f>
        <v>2025年度</v>
      </c>
    </row>
    <row r="7940" spans="1:13" x14ac:dyDescent="0.3">
      <c r="A7940" s="2">
        <v>202411</v>
      </c>
      <c r="B7940" s="19">
        <f>DATE(表格1[[#This Row],[年]],表格1[[#This Row],[月]],1)</f>
        <v>45597</v>
      </c>
      <c r="C7940" s="2" t="str">
        <f>LEFT(表格1[[#This Row],[年月]],4)</f>
        <v>2024</v>
      </c>
      <c r="D7940" s="2" t="str">
        <f>RIGHT(表格1[[#This Row],[年月]],2)</f>
        <v>11</v>
      </c>
      <c r="E7940" s="5">
        <v>67000000</v>
      </c>
      <c r="F7940" s="2" t="str">
        <f>VLOOKUP(TEXT(表格1[[#This Row],[地區]],"00000000"),縣市代碼,2,0)</f>
        <v>臺南市</v>
      </c>
      <c r="G7940" s="2" t="s">
        <v>4</v>
      </c>
      <c r="H7940" s="13">
        <v>4913163</v>
      </c>
      <c r="I7940" s="14">
        <v>2255821905</v>
      </c>
      <c r="J7940" s="14">
        <f>表格1[[#This Row],[信用卡交易筆數]]/1000</f>
        <v>4913.1629999999996</v>
      </c>
      <c r="K7940" s="14">
        <f>表格1[[#This Row],[信用卡交易金額'[新臺幣']]]/1000</f>
        <v>2255821.9049999998</v>
      </c>
      <c r="L7940" s="14">
        <f>表格1[[#This Row],[信用卡交易金額'[新臺幣']]]/1000000</f>
        <v>2255.8219049999998</v>
      </c>
      <c r="M7940" s="14" t="str" cm="1">
        <f t="array" ref="M7940">_xlfn.TEXTJOIN("", TRUE, _xlfn.XLOOKUP(TRUE, VALUE(表格1[[#This Row],[年月]]) &lt;= VALUE($R$8:$R$12), $Q$8:$Q$12)) &amp; "年度"</f>
        <v>2025年度</v>
      </c>
    </row>
    <row r="7941" spans="1:13" x14ac:dyDescent="0.3">
      <c r="A7941" s="2">
        <v>202411</v>
      </c>
      <c r="B7941" s="19">
        <f>DATE(表格1[[#This Row],[年]],表格1[[#This Row],[月]],1)</f>
        <v>45597</v>
      </c>
      <c r="C7941" s="2" t="str">
        <f>LEFT(表格1[[#This Row],[年月]],4)</f>
        <v>2024</v>
      </c>
      <c r="D7941" s="2" t="str">
        <f>RIGHT(表格1[[#This Row],[年月]],2)</f>
        <v>11</v>
      </c>
      <c r="E7941" s="5">
        <v>67000000</v>
      </c>
      <c r="F7941" s="2" t="str">
        <f>VLOOKUP(TEXT(表格1[[#This Row],[地區]],"00000000"),縣市代碼,2,0)</f>
        <v>臺南市</v>
      </c>
      <c r="G7941" s="2" t="s">
        <v>5</v>
      </c>
      <c r="H7941" s="13">
        <v>351461</v>
      </c>
      <c r="I7941" s="14">
        <v>900775998</v>
      </c>
      <c r="J7941" s="14">
        <f>表格1[[#This Row],[信用卡交易筆數]]/1000</f>
        <v>351.46100000000001</v>
      </c>
      <c r="K7941" s="14">
        <f>表格1[[#This Row],[信用卡交易金額'[新臺幣']]]/1000</f>
        <v>900775.99800000002</v>
      </c>
      <c r="L7941" s="14">
        <f>表格1[[#This Row],[信用卡交易金額'[新臺幣']]]/1000000</f>
        <v>900.77599799999996</v>
      </c>
      <c r="M7941" s="14" t="str" cm="1">
        <f t="array" ref="M7941">_xlfn.TEXTJOIN("", TRUE, _xlfn.XLOOKUP(TRUE, VALUE(表格1[[#This Row],[年月]]) &lt;= VALUE($R$8:$R$12), $Q$8:$Q$12)) &amp; "年度"</f>
        <v>2025年度</v>
      </c>
    </row>
    <row r="7942" spans="1:13" x14ac:dyDescent="0.3">
      <c r="A7942" s="2">
        <v>202411</v>
      </c>
      <c r="B7942" s="19">
        <f>DATE(表格1[[#This Row],[年]],表格1[[#This Row],[月]],1)</f>
        <v>45597</v>
      </c>
      <c r="C7942" s="2" t="str">
        <f>LEFT(表格1[[#This Row],[年月]],4)</f>
        <v>2024</v>
      </c>
      <c r="D7942" s="2" t="str">
        <f>RIGHT(表格1[[#This Row],[年月]],2)</f>
        <v>11</v>
      </c>
      <c r="E7942" s="5">
        <v>67000000</v>
      </c>
      <c r="F7942" s="2" t="str">
        <f>VLOOKUP(TEXT(表格1[[#This Row],[地區]],"00000000"),縣市代碼,2,0)</f>
        <v>臺南市</v>
      </c>
      <c r="G7942" s="2" t="s">
        <v>6</v>
      </c>
      <c r="H7942" s="13">
        <v>508193</v>
      </c>
      <c r="I7942" s="14">
        <v>1540346672</v>
      </c>
      <c r="J7942" s="14">
        <f>表格1[[#This Row],[信用卡交易筆數]]/1000</f>
        <v>508.19299999999998</v>
      </c>
      <c r="K7942" s="14">
        <f>表格1[[#This Row],[信用卡交易金額'[新臺幣']]]/1000</f>
        <v>1540346.672</v>
      </c>
      <c r="L7942" s="14">
        <f>表格1[[#This Row],[信用卡交易金額'[新臺幣']]]/1000000</f>
        <v>1540.3466719999999</v>
      </c>
      <c r="M7942" s="14" t="str" cm="1">
        <f t="array" ref="M7942">_xlfn.TEXTJOIN("", TRUE, _xlfn.XLOOKUP(TRUE, VALUE(表格1[[#This Row],[年月]]) &lt;= VALUE($R$8:$R$12), $Q$8:$Q$12)) &amp; "年度"</f>
        <v>2025年度</v>
      </c>
    </row>
    <row r="7943" spans="1:13" x14ac:dyDescent="0.3">
      <c r="A7943" s="2">
        <v>202411</v>
      </c>
      <c r="B7943" s="19">
        <f>DATE(表格1[[#This Row],[年]],表格1[[#This Row],[月]],1)</f>
        <v>45597</v>
      </c>
      <c r="C7943" s="2" t="str">
        <f>LEFT(表格1[[#This Row],[年月]],4)</f>
        <v>2024</v>
      </c>
      <c r="D7943" s="2" t="str">
        <f>RIGHT(表格1[[#This Row],[年月]],2)</f>
        <v>11</v>
      </c>
      <c r="E7943" s="5">
        <v>67000000</v>
      </c>
      <c r="F7943" s="2" t="str">
        <f>VLOOKUP(TEXT(表格1[[#This Row],[地區]],"00000000"),縣市代碼,2,0)</f>
        <v>臺南市</v>
      </c>
      <c r="G7943" s="2" t="s">
        <v>7</v>
      </c>
      <c r="H7943" s="13">
        <v>2582097</v>
      </c>
      <c r="I7943" s="14">
        <v>2798210322</v>
      </c>
      <c r="J7943" s="14">
        <f>表格1[[#This Row],[信用卡交易筆數]]/1000</f>
        <v>2582.0970000000002</v>
      </c>
      <c r="K7943" s="14">
        <f>表格1[[#This Row],[信用卡交易金額'[新臺幣']]]/1000</f>
        <v>2798210.3220000002</v>
      </c>
      <c r="L7943" s="14">
        <f>表格1[[#This Row],[信用卡交易金額'[新臺幣']]]/1000000</f>
        <v>2798.2103219999999</v>
      </c>
      <c r="M7943" s="14" t="str" cm="1">
        <f t="array" ref="M7943">_xlfn.TEXTJOIN("", TRUE, _xlfn.XLOOKUP(TRUE, VALUE(表格1[[#This Row],[年月]]) &lt;= VALUE($R$8:$R$12), $Q$8:$Q$12)) &amp; "年度"</f>
        <v>2025年度</v>
      </c>
    </row>
    <row r="7944" spans="1:13" x14ac:dyDescent="0.3">
      <c r="A7944" s="2">
        <v>202411</v>
      </c>
      <c r="B7944" s="19">
        <f>DATE(表格1[[#This Row],[年]],表格1[[#This Row],[月]],1)</f>
        <v>45597</v>
      </c>
      <c r="C7944" s="2" t="str">
        <f>LEFT(表格1[[#This Row],[年月]],4)</f>
        <v>2024</v>
      </c>
      <c r="D7944" s="2" t="str">
        <f>RIGHT(表格1[[#This Row],[年月]],2)</f>
        <v>11</v>
      </c>
      <c r="E7944" s="5">
        <v>67000000</v>
      </c>
      <c r="F7944" s="2" t="str">
        <f>VLOOKUP(TEXT(表格1[[#This Row],[地區]],"00000000"),縣市代碼,2,0)</f>
        <v>臺南市</v>
      </c>
      <c r="G7944" s="2" t="s">
        <v>8</v>
      </c>
      <c r="H7944" s="13">
        <v>1741670</v>
      </c>
      <c r="I7944" s="14">
        <v>3345117347</v>
      </c>
      <c r="J7944" s="14">
        <f>表格1[[#This Row],[信用卡交易筆數]]/1000</f>
        <v>1741.67</v>
      </c>
      <c r="K7944" s="14">
        <f>表格1[[#This Row],[信用卡交易金額'[新臺幣']]]/1000</f>
        <v>3345117.3470000001</v>
      </c>
      <c r="L7944" s="14">
        <f>表格1[[#This Row],[信用卡交易金額'[新臺幣']]]/1000000</f>
        <v>3345.1173469999999</v>
      </c>
      <c r="M7944" s="14" t="str" cm="1">
        <f t="array" ref="M7944">_xlfn.TEXTJOIN("", TRUE, _xlfn.XLOOKUP(TRUE, VALUE(表格1[[#This Row],[年月]]) &lt;= VALUE($R$8:$R$12), $Q$8:$Q$12)) &amp; "年度"</f>
        <v>2025年度</v>
      </c>
    </row>
    <row r="7945" spans="1:13" x14ac:dyDescent="0.3">
      <c r="A7945" s="2">
        <v>202411</v>
      </c>
      <c r="B7945" s="19">
        <f>DATE(表格1[[#This Row],[年]],表格1[[#This Row],[月]],1)</f>
        <v>45597</v>
      </c>
      <c r="C7945" s="2" t="str">
        <f>LEFT(表格1[[#This Row],[年月]],4)</f>
        <v>2024</v>
      </c>
      <c r="D7945" s="2" t="str">
        <f>RIGHT(表格1[[#This Row],[年月]],2)</f>
        <v>11</v>
      </c>
      <c r="E7945" s="5">
        <v>67000000</v>
      </c>
      <c r="F7945" s="2" t="str">
        <f>VLOOKUP(TEXT(表格1[[#This Row],[地區]],"00000000"),縣市代碼,2,0)</f>
        <v>臺南市</v>
      </c>
      <c r="G7945" s="2" t="s">
        <v>9</v>
      </c>
      <c r="H7945" s="13">
        <v>4330548</v>
      </c>
      <c r="I7945" s="14">
        <v>7258336542</v>
      </c>
      <c r="J7945" s="14">
        <f>表格1[[#This Row],[信用卡交易筆數]]/1000</f>
        <v>4330.5479999999998</v>
      </c>
      <c r="K7945" s="14">
        <f>表格1[[#This Row],[信用卡交易金額'[新臺幣']]]/1000</f>
        <v>7258336.5420000004</v>
      </c>
      <c r="L7945" s="14">
        <f>表格1[[#This Row],[信用卡交易金額'[新臺幣']]]/1000000</f>
        <v>7258.336542</v>
      </c>
      <c r="M7945" s="14" t="str" cm="1">
        <f t="array" ref="M7945">_xlfn.TEXTJOIN("", TRUE, _xlfn.XLOOKUP(TRUE, VALUE(表格1[[#This Row],[年月]]) &lt;= VALUE($R$8:$R$12), $Q$8:$Q$12)) &amp; "年度"</f>
        <v>2025年度</v>
      </c>
    </row>
    <row r="7946" spans="1:13" x14ac:dyDescent="0.3">
      <c r="A7946" s="2">
        <v>202411</v>
      </c>
      <c r="B7946" s="19">
        <f>DATE(表格1[[#This Row],[年]],表格1[[#This Row],[月]],1)</f>
        <v>45597</v>
      </c>
      <c r="C7946" s="2" t="str">
        <f>LEFT(表格1[[#This Row],[年月]],4)</f>
        <v>2024</v>
      </c>
      <c r="D7946" s="2" t="str">
        <f>RIGHT(表格1[[#This Row],[年月]],2)</f>
        <v>11</v>
      </c>
      <c r="E7946" s="5">
        <v>67000000</v>
      </c>
      <c r="F7946" s="2" t="str">
        <f>VLOOKUP(TEXT(表格1[[#This Row],[地區]],"00000000"),縣市代碼,2,0)</f>
        <v>臺南市</v>
      </c>
      <c r="G7946" s="2" t="s">
        <v>10</v>
      </c>
      <c r="H7946" s="13">
        <v>2093985</v>
      </c>
      <c r="I7946" s="14">
        <v>6400933640</v>
      </c>
      <c r="J7946" s="14">
        <f>表格1[[#This Row],[信用卡交易筆數]]/1000</f>
        <v>2093.9850000000001</v>
      </c>
      <c r="K7946" s="14">
        <f>表格1[[#This Row],[信用卡交易金額'[新臺幣']]]/1000</f>
        <v>6400933.6399999997</v>
      </c>
      <c r="L7946" s="14">
        <f>表格1[[#This Row],[信用卡交易金額'[新臺幣']]]/1000000</f>
        <v>6400.9336400000002</v>
      </c>
      <c r="M7946" s="14" t="str" cm="1">
        <f t="array" ref="M7946">_xlfn.TEXTJOIN("", TRUE, _xlfn.XLOOKUP(TRUE, VALUE(表格1[[#This Row],[年月]]) &lt;= VALUE($R$8:$R$12), $Q$8:$Q$12)) &amp; "年度"</f>
        <v>2025年度</v>
      </c>
    </row>
    <row r="7947" spans="1:13" x14ac:dyDescent="0.3">
      <c r="A7947" s="2">
        <v>202411</v>
      </c>
      <c r="B7947" s="19">
        <f>DATE(表格1[[#This Row],[年]],表格1[[#This Row],[月]],1)</f>
        <v>45597</v>
      </c>
      <c r="C7947" s="2" t="str">
        <f>LEFT(表格1[[#This Row],[年月]],4)</f>
        <v>2024</v>
      </c>
      <c r="D7947" s="2" t="str">
        <f>RIGHT(表格1[[#This Row],[年月]],2)</f>
        <v>11</v>
      </c>
      <c r="E7947" s="5">
        <v>64000000</v>
      </c>
      <c r="F7947" s="2" t="str">
        <f>VLOOKUP(TEXT(表格1[[#This Row],[地區]],"00000000"),縣市代碼,2,0)</f>
        <v>高雄市</v>
      </c>
      <c r="G7947" s="2" t="s">
        <v>4</v>
      </c>
      <c r="H7947" s="13">
        <v>7731428</v>
      </c>
      <c r="I7947" s="14">
        <v>3940638409</v>
      </c>
      <c r="J7947" s="14">
        <f>表格1[[#This Row],[信用卡交易筆數]]/1000</f>
        <v>7731.4279999999999</v>
      </c>
      <c r="K7947" s="14">
        <f>表格1[[#This Row],[信用卡交易金額'[新臺幣']]]/1000</f>
        <v>3940638.409</v>
      </c>
      <c r="L7947" s="14">
        <f>表格1[[#This Row],[信用卡交易金額'[新臺幣']]]/1000000</f>
        <v>3940.6384090000001</v>
      </c>
      <c r="M7947" s="14" t="str" cm="1">
        <f t="array" ref="M7947">_xlfn.TEXTJOIN("", TRUE, _xlfn.XLOOKUP(TRUE, VALUE(表格1[[#This Row],[年月]]) &lt;= VALUE($R$8:$R$12), $Q$8:$Q$12)) &amp; "年度"</f>
        <v>2025年度</v>
      </c>
    </row>
    <row r="7948" spans="1:13" x14ac:dyDescent="0.3">
      <c r="A7948" s="2">
        <v>202411</v>
      </c>
      <c r="B7948" s="19">
        <f>DATE(表格1[[#This Row],[年]],表格1[[#This Row],[月]],1)</f>
        <v>45597</v>
      </c>
      <c r="C7948" s="2" t="str">
        <f>LEFT(表格1[[#This Row],[年月]],4)</f>
        <v>2024</v>
      </c>
      <c r="D7948" s="2" t="str">
        <f>RIGHT(表格1[[#This Row],[年月]],2)</f>
        <v>11</v>
      </c>
      <c r="E7948" s="5">
        <v>64000000</v>
      </c>
      <c r="F7948" s="2" t="str">
        <f>VLOOKUP(TEXT(表格1[[#This Row],[地區]],"00000000"),縣市代碼,2,0)</f>
        <v>高雄市</v>
      </c>
      <c r="G7948" s="2" t="s">
        <v>5</v>
      </c>
      <c r="H7948" s="13">
        <v>498016</v>
      </c>
      <c r="I7948" s="14">
        <v>1309586516</v>
      </c>
      <c r="J7948" s="14">
        <f>表格1[[#This Row],[信用卡交易筆數]]/1000</f>
        <v>498.01600000000002</v>
      </c>
      <c r="K7948" s="14">
        <f>表格1[[#This Row],[信用卡交易金額'[新臺幣']]]/1000</f>
        <v>1309586.5160000001</v>
      </c>
      <c r="L7948" s="14">
        <f>表格1[[#This Row],[信用卡交易金額'[新臺幣']]]/1000000</f>
        <v>1309.5865160000001</v>
      </c>
      <c r="M7948" s="14" t="str" cm="1">
        <f t="array" ref="M7948">_xlfn.TEXTJOIN("", TRUE, _xlfn.XLOOKUP(TRUE, VALUE(表格1[[#This Row],[年月]]) &lt;= VALUE($R$8:$R$12), $Q$8:$Q$12)) &amp; "年度"</f>
        <v>2025年度</v>
      </c>
    </row>
    <row r="7949" spans="1:13" x14ac:dyDescent="0.3">
      <c r="A7949" s="2">
        <v>202411</v>
      </c>
      <c r="B7949" s="19">
        <f>DATE(表格1[[#This Row],[年]],表格1[[#This Row],[月]],1)</f>
        <v>45597</v>
      </c>
      <c r="C7949" s="2" t="str">
        <f>LEFT(表格1[[#This Row],[年月]],4)</f>
        <v>2024</v>
      </c>
      <c r="D7949" s="2" t="str">
        <f>RIGHT(表格1[[#This Row],[年月]],2)</f>
        <v>11</v>
      </c>
      <c r="E7949" s="5">
        <v>64000000</v>
      </c>
      <c r="F7949" s="2" t="str">
        <f>VLOOKUP(TEXT(表格1[[#This Row],[地區]],"00000000"),縣市代碼,2,0)</f>
        <v>高雄市</v>
      </c>
      <c r="G7949" s="2" t="s">
        <v>6</v>
      </c>
      <c r="H7949" s="13">
        <v>770455</v>
      </c>
      <c r="I7949" s="14">
        <v>2371011054</v>
      </c>
      <c r="J7949" s="14">
        <f>表格1[[#This Row],[信用卡交易筆數]]/1000</f>
        <v>770.45500000000004</v>
      </c>
      <c r="K7949" s="14">
        <f>表格1[[#This Row],[信用卡交易金額'[新臺幣']]]/1000</f>
        <v>2371011.054</v>
      </c>
      <c r="L7949" s="14">
        <f>表格1[[#This Row],[信用卡交易金額'[新臺幣']]]/1000000</f>
        <v>2371.0110540000001</v>
      </c>
      <c r="M7949" s="14" t="str" cm="1">
        <f t="array" ref="M7949">_xlfn.TEXTJOIN("", TRUE, _xlfn.XLOOKUP(TRUE, VALUE(表格1[[#This Row],[年月]]) &lt;= VALUE($R$8:$R$12), $Q$8:$Q$12)) &amp; "年度"</f>
        <v>2025年度</v>
      </c>
    </row>
    <row r="7950" spans="1:13" x14ac:dyDescent="0.3">
      <c r="A7950" s="2">
        <v>202411</v>
      </c>
      <c r="B7950" s="19">
        <f>DATE(表格1[[#This Row],[年]],表格1[[#This Row],[月]],1)</f>
        <v>45597</v>
      </c>
      <c r="C7950" s="2" t="str">
        <f>LEFT(表格1[[#This Row],[年月]],4)</f>
        <v>2024</v>
      </c>
      <c r="D7950" s="2" t="str">
        <f>RIGHT(表格1[[#This Row],[年月]],2)</f>
        <v>11</v>
      </c>
      <c r="E7950" s="5">
        <v>64000000</v>
      </c>
      <c r="F7950" s="2" t="str">
        <f>VLOOKUP(TEXT(表格1[[#This Row],[地區]],"00000000"),縣市代碼,2,0)</f>
        <v>高雄市</v>
      </c>
      <c r="G7950" s="2" t="s">
        <v>7</v>
      </c>
      <c r="H7950" s="13">
        <v>3911013</v>
      </c>
      <c r="I7950" s="14">
        <v>4186775774</v>
      </c>
      <c r="J7950" s="14">
        <f>表格1[[#This Row],[信用卡交易筆數]]/1000</f>
        <v>3911.0129999999999</v>
      </c>
      <c r="K7950" s="14">
        <f>表格1[[#This Row],[信用卡交易金額'[新臺幣']]]/1000</f>
        <v>4186775.7740000002</v>
      </c>
      <c r="L7950" s="14">
        <f>表格1[[#This Row],[信用卡交易金額'[新臺幣']]]/1000000</f>
        <v>4186.7757739999997</v>
      </c>
      <c r="M7950" s="14" t="str" cm="1">
        <f t="array" ref="M7950">_xlfn.TEXTJOIN("", TRUE, _xlfn.XLOOKUP(TRUE, VALUE(表格1[[#This Row],[年月]]) &lt;= VALUE($R$8:$R$12), $Q$8:$Q$12)) &amp; "年度"</f>
        <v>2025年度</v>
      </c>
    </row>
    <row r="7951" spans="1:13" x14ac:dyDescent="0.3">
      <c r="A7951" s="2">
        <v>202411</v>
      </c>
      <c r="B7951" s="19">
        <f>DATE(表格1[[#This Row],[年]],表格1[[#This Row],[月]],1)</f>
        <v>45597</v>
      </c>
      <c r="C7951" s="2" t="str">
        <f>LEFT(表格1[[#This Row],[年月]],4)</f>
        <v>2024</v>
      </c>
      <c r="D7951" s="2" t="str">
        <f>RIGHT(表格1[[#This Row],[年月]],2)</f>
        <v>11</v>
      </c>
      <c r="E7951" s="5">
        <v>64000000</v>
      </c>
      <c r="F7951" s="2" t="str">
        <f>VLOOKUP(TEXT(表格1[[#This Row],[地區]],"00000000"),縣市代碼,2,0)</f>
        <v>高雄市</v>
      </c>
      <c r="G7951" s="2" t="s">
        <v>8</v>
      </c>
      <c r="H7951" s="13">
        <v>2794165</v>
      </c>
      <c r="I7951" s="14">
        <v>5539629365</v>
      </c>
      <c r="J7951" s="14">
        <f>表格1[[#This Row],[信用卡交易筆數]]/1000</f>
        <v>2794.165</v>
      </c>
      <c r="K7951" s="14">
        <f>表格1[[#This Row],[信用卡交易金額'[新臺幣']]]/1000</f>
        <v>5539629.3650000002</v>
      </c>
      <c r="L7951" s="14">
        <f>表格1[[#This Row],[信用卡交易金額'[新臺幣']]]/1000000</f>
        <v>5539.6293649999998</v>
      </c>
      <c r="M7951" s="14" t="str" cm="1">
        <f t="array" ref="M7951">_xlfn.TEXTJOIN("", TRUE, _xlfn.XLOOKUP(TRUE, VALUE(表格1[[#This Row],[年月]]) &lt;= VALUE($R$8:$R$12), $Q$8:$Q$12)) &amp; "年度"</f>
        <v>2025年度</v>
      </c>
    </row>
    <row r="7952" spans="1:13" x14ac:dyDescent="0.3">
      <c r="A7952" s="2">
        <v>202411</v>
      </c>
      <c r="B7952" s="19">
        <f>DATE(表格1[[#This Row],[年]],表格1[[#This Row],[月]],1)</f>
        <v>45597</v>
      </c>
      <c r="C7952" s="2" t="str">
        <f>LEFT(表格1[[#This Row],[年月]],4)</f>
        <v>2024</v>
      </c>
      <c r="D7952" s="2" t="str">
        <f>RIGHT(表格1[[#This Row],[年月]],2)</f>
        <v>11</v>
      </c>
      <c r="E7952" s="5">
        <v>64000000</v>
      </c>
      <c r="F7952" s="2" t="str">
        <f>VLOOKUP(TEXT(表格1[[#This Row],[地區]],"00000000"),縣市代碼,2,0)</f>
        <v>高雄市</v>
      </c>
      <c r="G7952" s="2" t="s">
        <v>9</v>
      </c>
      <c r="H7952" s="13">
        <v>6805127</v>
      </c>
      <c r="I7952" s="14">
        <v>10156180819</v>
      </c>
      <c r="J7952" s="14">
        <f>表格1[[#This Row],[信用卡交易筆數]]/1000</f>
        <v>6805.1270000000004</v>
      </c>
      <c r="K7952" s="14">
        <f>表格1[[#This Row],[信用卡交易金額'[新臺幣']]]/1000</f>
        <v>10156180.819</v>
      </c>
      <c r="L7952" s="14">
        <f>表格1[[#This Row],[信用卡交易金額'[新臺幣']]]/1000000</f>
        <v>10156.180818999999</v>
      </c>
      <c r="M7952" s="14" t="str" cm="1">
        <f t="array" ref="M7952">_xlfn.TEXTJOIN("", TRUE, _xlfn.XLOOKUP(TRUE, VALUE(表格1[[#This Row],[年月]]) &lt;= VALUE($R$8:$R$12), $Q$8:$Q$12)) &amp; "年度"</f>
        <v>2025年度</v>
      </c>
    </row>
    <row r="7953" spans="1:13" x14ac:dyDescent="0.3">
      <c r="A7953" s="2">
        <v>202411</v>
      </c>
      <c r="B7953" s="19">
        <f>DATE(表格1[[#This Row],[年]],表格1[[#This Row],[月]],1)</f>
        <v>45597</v>
      </c>
      <c r="C7953" s="2" t="str">
        <f>LEFT(表格1[[#This Row],[年月]],4)</f>
        <v>2024</v>
      </c>
      <c r="D7953" s="2" t="str">
        <f>RIGHT(表格1[[#This Row],[年月]],2)</f>
        <v>11</v>
      </c>
      <c r="E7953" s="5">
        <v>64000000</v>
      </c>
      <c r="F7953" s="2" t="str">
        <f>VLOOKUP(TEXT(表格1[[#This Row],[地區]],"00000000"),縣市代碼,2,0)</f>
        <v>高雄市</v>
      </c>
      <c r="G7953" s="2" t="s">
        <v>10</v>
      </c>
      <c r="H7953" s="13">
        <v>3150957</v>
      </c>
      <c r="I7953" s="14">
        <v>10491134031</v>
      </c>
      <c r="J7953" s="14">
        <f>表格1[[#This Row],[信用卡交易筆數]]/1000</f>
        <v>3150.9569999999999</v>
      </c>
      <c r="K7953" s="14">
        <f>表格1[[#This Row],[信用卡交易金額'[新臺幣']]]/1000</f>
        <v>10491134.030999999</v>
      </c>
      <c r="L7953" s="14">
        <f>表格1[[#This Row],[信用卡交易金額'[新臺幣']]]/1000000</f>
        <v>10491.134031</v>
      </c>
      <c r="M7953" s="14" t="str" cm="1">
        <f t="array" ref="M7953">_xlfn.TEXTJOIN("", TRUE, _xlfn.XLOOKUP(TRUE, VALUE(表格1[[#This Row],[年月]]) &lt;= VALUE($R$8:$R$12), $Q$8:$Q$12)) &amp; "年度"</f>
        <v>2025年度</v>
      </c>
    </row>
    <row r="7954" spans="1:13" x14ac:dyDescent="0.3">
      <c r="A7954" s="2">
        <v>202411</v>
      </c>
      <c r="B7954" s="19">
        <f>DATE(表格1[[#This Row],[年]],表格1[[#This Row],[月]],1)</f>
        <v>45597</v>
      </c>
      <c r="C7954" s="2" t="str">
        <f>LEFT(表格1[[#This Row],[年月]],4)</f>
        <v>2024</v>
      </c>
      <c r="D7954" s="2" t="str">
        <f>RIGHT(表格1[[#This Row],[年月]],2)</f>
        <v>11</v>
      </c>
      <c r="E7954" s="5">
        <v>10013000</v>
      </c>
      <c r="F7954" s="2" t="str">
        <f>VLOOKUP(TEXT(表格1[[#This Row],[地區]],"00000000"),縣市代碼,2,0)</f>
        <v>屏東縣</v>
      </c>
      <c r="G7954" s="2" t="s">
        <v>4</v>
      </c>
      <c r="H7954" s="13">
        <v>1163875</v>
      </c>
      <c r="I7954" s="14">
        <v>546679625</v>
      </c>
      <c r="J7954" s="14">
        <f>表格1[[#This Row],[信用卡交易筆數]]/1000</f>
        <v>1163.875</v>
      </c>
      <c r="K7954" s="14">
        <f>表格1[[#This Row],[信用卡交易金額'[新臺幣']]]/1000</f>
        <v>546679.625</v>
      </c>
      <c r="L7954" s="14">
        <f>表格1[[#This Row],[信用卡交易金額'[新臺幣']]]/1000000</f>
        <v>546.67962499999999</v>
      </c>
      <c r="M7954" s="14" t="str" cm="1">
        <f t="array" ref="M7954">_xlfn.TEXTJOIN("", TRUE, _xlfn.XLOOKUP(TRUE, VALUE(表格1[[#This Row],[年月]]) &lt;= VALUE($R$8:$R$12), $Q$8:$Q$12)) &amp; "年度"</f>
        <v>2025年度</v>
      </c>
    </row>
    <row r="7955" spans="1:13" x14ac:dyDescent="0.3">
      <c r="A7955" s="2">
        <v>202411</v>
      </c>
      <c r="B7955" s="19">
        <f>DATE(表格1[[#This Row],[年]],表格1[[#This Row],[月]],1)</f>
        <v>45597</v>
      </c>
      <c r="C7955" s="2" t="str">
        <f>LEFT(表格1[[#This Row],[年月]],4)</f>
        <v>2024</v>
      </c>
      <c r="D7955" s="2" t="str">
        <f>RIGHT(表格1[[#This Row],[年月]],2)</f>
        <v>11</v>
      </c>
      <c r="E7955" s="5">
        <v>10013000</v>
      </c>
      <c r="F7955" s="2" t="str">
        <f>VLOOKUP(TEXT(表格1[[#This Row],[地區]],"00000000"),縣市代碼,2,0)</f>
        <v>屏東縣</v>
      </c>
      <c r="G7955" s="2" t="s">
        <v>5</v>
      </c>
      <c r="H7955" s="13">
        <v>91540</v>
      </c>
      <c r="I7955" s="14">
        <v>210550991</v>
      </c>
      <c r="J7955" s="14">
        <f>表格1[[#This Row],[信用卡交易筆數]]/1000</f>
        <v>91.54</v>
      </c>
      <c r="K7955" s="14">
        <f>表格1[[#This Row],[信用卡交易金額'[新臺幣']]]/1000</f>
        <v>210550.99100000001</v>
      </c>
      <c r="L7955" s="14">
        <f>表格1[[#This Row],[信用卡交易金額'[新臺幣']]]/1000000</f>
        <v>210.55099100000001</v>
      </c>
      <c r="M7955" s="14" t="str" cm="1">
        <f t="array" ref="M7955">_xlfn.TEXTJOIN("", TRUE, _xlfn.XLOOKUP(TRUE, VALUE(表格1[[#This Row],[年月]]) &lt;= VALUE($R$8:$R$12), $Q$8:$Q$12)) &amp; "年度"</f>
        <v>2025年度</v>
      </c>
    </row>
    <row r="7956" spans="1:13" x14ac:dyDescent="0.3">
      <c r="A7956" s="2">
        <v>202411</v>
      </c>
      <c r="B7956" s="19">
        <f>DATE(表格1[[#This Row],[年]],表格1[[#This Row],[月]],1)</f>
        <v>45597</v>
      </c>
      <c r="C7956" s="2" t="str">
        <f>LEFT(表格1[[#This Row],[年月]],4)</f>
        <v>2024</v>
      </c>
      <c r="D7956" s="2" t="str">
        <f>RIGHT(表格1[[#This Row],[年月]],2)</f>
        <v>11</v>
      </c>
      <c r="E7956" s="5">
        <v>10013000</v>
      </c>
      <c r="F7956" s="2" t="str">
        <f>VLOOKUP(TEXT(表格1[[#This Row],[地區]],"00000000"),縣市代碼,2,0)</f>
        <v>屏東縣</v>
      </c>
      <c r="G7956" s="2" t="s">
        <v>6</v>
      </c>
      <c r="H7956" s="13">
        <v>132230</v>
      </c>
      <c r="I7956" s="14">
        <v>361220076</v>
      </c>
      <c r="J7956" s="14">
        <f>表格1[[#This Row],[信用卡交易筆數]]/1000</f>
        <v>132.22999999999999</v>
      </c>
      <c r="K7956" s="14">
        <f>表格1[[#This Row],[信用卡交易金額'[新臺幣']]]/1000</f>
        <v>361220.076</v>
      </c>
      <c r="L7956" s="14">
        <f>表格1[[#This Row],[信用卡交易金額'[新臺幣']]]/1000000</f>
        <v>361.22007600000001</v>
      </c>
      <c r="M7956" s="14" t="str" cm="1">
        <f t="array" ref="M7956">_xlfn.TEXTJOIN("", TRUE, _xlfn.XLOOKUP(TRUE, VALUE(表格1[[#This Row],[年月]]) &lt;= VALUE($R$8:$R$12), $Q$8:$Q$12)) &amp; "年度"</f>
        <v>2025年度</v>
      </c>
    </row>
    <row r="7957" spans="1:13" x14ac:dyDescent="0.3">
      <c r="A7957" s="2">
        <v>202411</v>
      </c>
      <c r="B7957" s="19">
        <f>DATE(表格1[[#This Row],[年]],表格1[[#This Row],[月]],1)</f>
        <v>45597</v>
      </c>
      <c r="C7957" s="2" t="str">
        <f>LEFT(表格1[[#This Row],[年月]],4)</f>
        <v>2024</v>
      </c>
      <c r="D7957" s="2" t="str">
        <f>RIGHT(表格1[[#This Row],[年月]],2)</f>
        <v>11</v>
      </c>
      <c r="E7957" s="5">
        <v>10013000</v>
      </c>
      <c r="F7957" s="2" t="str">
        <f>VLOOKUP(TEXT(表格1[[#This Row],[地區]],"00000000"),縣市代碼,2,0)</f>
        <v>屏東縣</v>
      </c>
      <c r="G7957" s="2" t="s">
        <v>7</v>
      </c>
      <c r="H7957" s="13">
        <v>767736</v>
      </c>
      <c r="I7957" s="14">
        <v>793734530</v>
      </c>
      <c r="J7957" s="14">
        <f>表格1[[#This Row],[信用卡交易筆數]]/1000</f>
        <v>767.73599999999999</v>
      </c>
      <c r="K7957" s="14">
        <f>表格1[[#This Row],[信用卡交易金額'[新臺幣']]]/1000</f>
        <v>793734.53</v>
      </c>
      <c r="L7957" s="14">
        <f>表格1[[#This Row],[信用卡交易金額'[新臺幣']]]/1000000</f>
        <v>793.73452999999995</v>
      </c>
      <c r="M7957" s="14" t="str" cm="1">
        <f t="array" ref="M7957">_xlfn.TEXTJOIN("", TRUE, _xlfn.XLOOKUP(TRUE, VALUE(表格1[[#This Row],[年月]]) &lt;= VALUE($R$8:$R$12), $Q$8:$Q$12)) &amp; "年度"</f>
        <v>2025年度</v>
      </c>
    </row>
    <row r="7958" spans="1:13" x14ac:dyDescent="0.3">
      <c r="A7958" s="2">
        <v>202411</v>
      </c>
      <c r="B7958" s="19">
        <f>DATE(表格1[[#This Row],[年]],表格1[[#This Row],[月]],1)</f>
        <v>45597</v>
      </c>
      <c r="C7958" s="2" t="str">
        <f>LEFT(表格1[[#This Row],[年月]],4)</f>
        <v>2024</v>
      </c>
      <c r="D7958" s="2" t="str">
        <f>RIGHT(表格1[[#This Row],[年月]],2)</f>
        <v>11</v>
      </c>
      <c r="E7958" s="5">
        <v>10013000</v>
      </c>
      <c r="F7958" s="2" t="str">
        <f>VLOOKUP(TEXT(表格1[[#This Row],[地區]],"00000000"),縣市代碼,2,0)</f>
        <v>屏東縣</v>
      </c>
      <c r="G7958" s="2" t="s">
        <v>8</v>
      </c>
      <c r="H7958" s="13">
        <v>491685</v>
      </c>
      <c r="I7958" s="14">
        <v>831339538</v>
      </c>
      <c r="J7958" s="14">
        <f>表格1[[#This Row],[信用卡交易筆數]]/1000</f>
        <v>491.685</v>
      </c>
      <c r="K7958" s="14">
        <f>表格1[[#This Row],[信用卡交易金額'[新臺幣']]]/1000</f>
        <v>831339.53799999994</v>
      </c>
      <c r="L7958" s="14">
        <f>表格1[[#This Row],[信用卡交易金額'[新臺幣']]]/1000000</f>
        <v>831.33953799999995</v>
      </c>
      <c r="M7958" s="14" t="str" cm="1">
        <f t="array" ref="M7958">_xlfn.TEXTJOIN("", TRUE, _xlfn.XLOOKUP(TRUE, VALUE(表格1[[#This Row],[年月]]) &lt;= VALUE($R$8:$R$12), $Q$8:$Q$12)) &amp; "年度"</f>
        <v>2025年度</v>
      </c>
    </row>
    <row r="7959" spans="1:13" x14ac:dyDescent="0.3">
      <c r="A7959" s="2">
        <v>202411</v>
      </c>
      <c r="B7959" s="19">
        <f>DATE(表格1[[#This Row],[年]],表格1[[#This Row],[月]],1)</f>
        <v>45597</v>
      </c>
      <c r="C7959" s="2" t="str">
        <f>LEFT(表格1[[#This Row],[年月]],4)</f>
        <v>2024</v>
      </c>
      <c r="D7959" s="2" t="str">
        <f>RIGHT(表格1[[#This Row],[年月]],2)</f>
        <v>11</v>
      </c>
      <c r="E7959" s="5">
        <v>10013000</v>
      </c>
      <c r="F7959" s="2" t="str">
        <f>VLOOKUP(TEXT(表格1[[#This Row],[地區]],"00000000"),縣市代碼,2,0)</f>
        <v>屏東縣</v>
      </c>
      <c r="G7959" s="2" t="s">
        <v>9</v>
      </c>
      <c r="H7959" s="13">
        <v>1077040</v>
      </c>
      <c r="I7959" s="14">
        <v>1477053160</v>
      </c>
      <c r="J7959" s="14">
        <f>表格1[[#This Row],[信用卡交易筆數]]/1000</f>
        <v>1077.04</v>
      </c>
      <c r="K7959" s="14">
        <f>表格1[[#This Row],[信用卡交易金額'[新臺幣']]]/1000</f>
        <v>1477053.16</v>
      </c>
      <c r="L7959" s="14">
        <f>表格1[[#This Row],[信用卡交易金額'[新臺幣']]]/1000000</f>
        <v>1477.0531599999999</v>
      </c>
      <c r="M7959" s="14" t="str" cm="1">
        <f t="array" ref="M7959">_xlfn.TEXTJOIN("", TRUE, _xlfn.XLOOKUP(TRUE, VALUE(表格1[[#This Row],[年月]]) &lt;= VALUE($R$8:$R$12), $Q$8:$Q$12)) &amp; "年度"</f>
        <v>2025年度</v>
      </c>
    </row>
    <row r="7960" spans="1:13" x14ac:dyDescent="0.3">
      <c r="A7960" s="2">
        <v>202411</v>
      </c>
      <c r="B7960" s="19">
        <f>DATE(表格1[[#This Row],[年]],表格1[[#This Row],[月]],1)</f>
        <v>45597</v>
      </c>
      <c r="C7960" s="2" t="str">
        <f>LEFT(表格1[[#This Row],[年月]],4)</f>
        <v>2024</v>
      </c>
      <c r="D7960" s="2" t="str">
        <f>RIGHT(表格1[[#This Row],[年月]],2)</f>
        <v>11</v>
      </c>
      <c r="E7960" s="5">
        <v>10013000</v>
      </c>
      <c r="F7960" s="2" t="str">
        <f>VLOOKUP(TEXT(表格1[[#This Row],[地區]],"00000000"),縣市代碼,2,0)</f>
        <v>屏東縣</v>
      </c>
      <c r="G7960" s="2" t="s">
        <v>10</v>
      </c>
      <c r="H7960" s="13">
        <v>575382</v>
      </c>
      <c r="I7960" s="14">
        <v>1877274517</v>
      </c>
      <c r="J7960" s="14">
        <f>表格1[[#This Row],[信用卡交易筆數]]/1000</f>
        <v>575.38199999999995</v>
      </c>
      <c r="K7960" s="14">
        <f>表格1[[#This Row],[信用卡交易金額'[新臺幣']]]/1000</f>
        <v>1877274.517</v>
      </c>
      <c r="L7960" s="14">
        <f>表格1[[#This Row],[信用卡交易金額'[新臺幣']]]/1000000</f>
        <v>1877.2745170000001</v>
      </c>
      <c r="M7960" s="14" t="str" cm="1">
        <f t="array" ref="M7960">_xlfn.TEXTJOIN("", TRUE, _xlfn.XLOOKUP(TRUE, VALUE(表格1[[#This Row],[年月]]) &lt;= VALUE($R$8:$R$12), $Q$8:$Q$12)) &amp; "年度"</f>
        <v>2025年度</v>
      </c>
    </row>
    <row r="7961" spans="1:13" x14ac:dyDescent="0.3">
      <c r="A7961" s="2">
        <v>202411</v>
      </c>
      <c r="B7961" s="19">
        <f>DATE(表格1[[#This Row],[年]],表格1[[#This Row],[月]],1)</f>
        <v>45597</v>
      </c>
      <c r="C7961" s="2" t="str">
        <f>LEFT(表格1[[#This Row],[年月]],4)</f>
        <v>2024</v>
      </c>
      <c r="D7961" s="2" t="str">
        <f>RIGHT(表格1[[#This Row],[年月]],2)</f>
        <v>11</v>
      </c>
      <c r="E7961" s="5">
        <v>10017000</v>
      </c>
      <c r="F7961" s="2" t="str">
        <f>VLOOKUP(TEXT(表格1[[#This Row],[地區]],"00000000"),縣市代碼,2,0)</f>
        <v>基隆市</v>
      </c>
      <c r="G7961" s="2" t="s">
        <v>4</v>
      </c>
      <c r="H7961" s="13">
        <v>1050059</v>
      </c>
      <c r="I7961" s="14">
        <v>490816036</v>
      </c>
      <c r="J7961" s="14">
        <f>表格1[[#This Row],[信用卡交易筆數]]/1000</f>
        <v>1050.059</v>
      </c>
      <c r="K7961" s="14">
        <f>表格1[[#This Row],[信用卡交易金額'[新臺幣']]]/1000</f>
        <v>490816.03600000002</v>
      </c>
      <c r="L7961" s="14">
        <f>表格1[[#This Row],[信用卡交易金額'[新臺幣']]]/1000000</f>
        <v>490.816036</v>
      </c>
      <c r="M7961" s="14" t="str" cm="1">
        <f t="array" ref="M7961">_xlfn.TEXTJOIN("", TRUE, _xlfn.XLOOKUP(TRUE, VALUE(表格1[[#This Row],[年月]]) &lt;= VALUE($R$8:$R$12), $Q$8:$Q$12)) &amp; "年度"</f>
        <v>2025年度</v>
      </c>
    </row>
    <row r="7962" spans="1:13" x14ac:dyDescent="0.3">
      <c r="A7962" s="2">
        <v>202411</v>
      </c>
      <c r="B7962" s="19">
        <f>DATE(表格1[[#This Row],[年]],表格1[[#This Row],[月]],1)</f>
        <v>45597</v>
      </c>
      <c r="C7962" s="2" t="str">
        <f>LEFT(表格1[[#This Row],[年月]],4)</f>
        <v>2024</v>
      </c>
      <c r="D7962" s="2" t="str">
        <f>RIGHT(表格1[[#This Row],[年月]],2)</f>
        <v>11</v>
      </c>
      <c r="E7962" s="5">
        <v>10017000</v>
      </c>
      <c r="F7962" s="2" t="str">
        <f>VLOOKUP(TEXT(表格1[[#This Row],[地區]],"00000000"),縣市代碼,2,0)</f>
        <v>基隆市</v>
      </c>
      <c r="G7962" s="2" t="s">
        <v>5</v>
      </c>
      <c r="H7962" s="13">
        <v>73910</v>
      </c>
      <c r="I7962" s="14">
        <v>192155270</v>
      </c>
      <c r="J7962" s="14">
        <f>表格1[[#This Row],[信用卡交易筆數]]/1000</f>
        <v>73.91</v>
      </c>
      <c r="K7962" s="14">
        <f>表格1[[#This Row],[信用卡交易金額'[新臺幣']]]/1000</f>
        <v>192155.27</v>
      </c>
      <c r="L7962" s="14">
        <f>表格1[[#This Row],[信用卡交易金額'[新臺幣']]]/1000000</f>
        <v>192.15527</v>
      </c>
      <c r="M7962" s="14" t="str" cm="1">
        <f t="array" ref="M7962">_xlfn.TEXTJOIN("", TRUE, _xlfn.XLOOKUP(TRUE, VALUE(表格1[[#This Row],[年月]]) &lt;= VALUE($R$8:$R$12), $Q$8:$Q$12)) &amp; "年度"</f>
        <v>2025年度</v>
      </c>
    </row>
    <row r="7963" spans="1:13" x14ac:dyDescent="0.3">
      <c r="A7963" s="2">
        <v>202411</v>
      </c>
      <c r="B7963" s="19">
        <f>DATE(表格1[[#This Row],[年]],表格1[[#This Row],[月]],1)</f>
        <v>45597</v>
      </c>
      <c r="C7963" s="2" t="str">
        <f>LEFT(表格1[[#This Row],[年月]],4)</f>
        <v>2024</v>
      </c>
      <c r="D7963" s="2" t="str">
        <f>RIGHT(表格1[[#This Row],[年月]],2)</f>
        <v>11</v>
      </c>
      <c r="E7963" s="5">
        <v>10017000</v>
      </c>
      <c r="F7963" s="2" t="str">
        <f>VLOOKUP(TEXT(表格1[[#This Row],[地區]],"00000000"),縣市代碼,2,0)</f>
        <v>基隆市</v>
      </c>
      <c r="G7963" s="2" t="s">
        <v>6</v>
      </c>
      <c r="H7963" s="13">
        <v>90907</v>
      </c>
      <c r="I7963" s="14">
        <v>327370686</v>
      </c>
      <c r="J7963" s="14">
        <f>表格1[[#This Row],[信用卡交易筆數]]/1000</f>
        <v>90.906999999999996</v>
      </c>
      <c r="K7963" s="14">
        <f>表格1[[#This Row],[信用卡交易金額'[新臺幣']]]/1000</f>
        <v>327370.68599999999</v>
      </c>
      <c r="L7963" s="14">
        <f>表格1[[#This Row],[信用卡交易金額'[新臺幣']]]/1000000</f>
        <v>327.37068599999998</v>
      </c>
      <c r="M7963" s="14" t="str" cm="1">
        <f t="array" ref="M7963">_xlfn.TEXTJOIN("", TRUE, _xlfn.XLOOKUP(TRUE, VALUE(表格1[[#This Row],[年月]]) &lt;= VALUE($R$8:$R$12), $Q$8:$Q$12)) &amp; "年度"</f>
        <v>2025年度</v>
      </c>
    </row>
    <row r="7964" spans="1:13" x14ac:dyDescent="0.3">
      <c r="A7964" s="2">
        <v>202411</v>
      </c>
      <c r="B7964" s="19">
        <f>DATE(表格1[[#This Row],[年]],表格1[[#This Row],[月]],1)</f>
        <v>45597</v>
      </c>
      <c r="C7964" s="2" t="str">
        <f>LEFT(表格1[[#This Row],[年月]],4)</f>
        <v>2024</v>
      </c>
      <c r="D7964" s="2" t="str">
        <f>RIGHT(表格1[[#This Row],[年月]],2)</f>
        <v>11</v>
      </c>
      <c r="E7964" s="5">
        <v>10017000</v>
      </c>
      <c r="F7964" s="2" t="str">
        <f>VLOOKUP(TEXT(表格1[[#This Row],[地區]],"00000000"),縣市代碼,2,0)</f>
        <v>基隆市</v>
      </c>
      <c r="G7964" s="2" t="s">
        <v>7</v>
      </c>
      <c r="H7964" s="13">
        <v>519714</v>
      </c>
      <c r="I7964" s="14">
        <v>489632495</v>
      </c>
      <c r="J7964" s="14">
        <f>表格1[[#This Row],[信用卡交易筆數]]/1000</f>
        <v>519.71400000000006</v>
      </c>
      <c r="K7964" s="14">
        <f>表格1[[#This Row],[信用卡交易金額'[新臺幣']]]/1000</f>
        <v>489632.495</v>
      </c>
      <c r="L7964" s="14">
        <f>表格1[[#This Row],[信用卡交易金額'[新臺幣']]]/1000000</f>
        <v>489.63249500000001</v>
      </c>
      <c r="M7964" s="14" t="str" cm="1">
        <f t="array" ref="M7964">_xlfn.TEXTJOIN("", TRUE, _xlfn.XLOOKUP(TRUE, VALUE(表格1[[#This Row],[年月]]) &lt;= VALUE($R$8:$R$12), $Q$8:$Q$12)) &amp; "年度"</f>
        <v>2025年度</v>
      </c>
    </row>
    <row r="7965" spans="1:13" x14ac:dyDescent="0.3">
      <c r="A7965" s="2">
        <v>202411</v>
      </c>
      <c r="B7965" s="19">
        <f>DATE(表格1[[#This Row],[年]],表格1[[#This Row],[月]],1)</f>
        <v>45597</v>
      </c>
      <c r="C7965" s="2" t="str">
        <f>LEFT(表格1[[#This Row],[年月]],4)</f>
        <v>2024</v>
      </c>
      <c r="D7965" s="2" t="str">
        <f>RIGHT(表格1[[#This Row],[年月]],2)</f>
        <v>11</v>
      </c>
      <c r="E7965" s="5">
        <v>10017000</v>
      </c>
      <c r="F7965" s="2" t="str">
        <f>VLOOKUP(TEXT(表格1[[#This Row],[地區]],"00000000"),縣市代碼,2,0)</f>
        <v>基隆市</v>
      </c>
      <c r="G7965" s="2" t="s">
        <v>8</v>
      </c>
      <c r="H7965" s="13">
        <v>394033</v>
      </c>
      <c r="I7965" s="14">
        <v>693905018</v>
      </c>
      <c r="J7965" s="14">
        <f>表格1[[#This Row],[信用卡交易筆數]]/1000</f>
        <v>394.03300000000002</v>
      </c>
      <c r="K7965" s="14">
        <f>表格1[[#This Row],[信用卡交易金額'[新臺幣']]]/1000</f>
        <v>693905.01800000004</v>
      </c>
      <c r="L7965" s="14">
        <f>表格1[[#This Row],[信用卡交易金額'[新臺幣']]]/1000000</f>
        <v>693.90501800000004</v>
      </c>
      <c r="M7965" s="14" t="str" cm="1">
        <f t="array" ref="M7965">_xlfn.TEXTJOIN("", TRUE, _xlfn.XLOOKUP(TRUE, VALUE(表格1[[#This Row],[年月]]) &lt;= VALUE($R$8:$R$12), $Q$8:$Q$12)) &amp; "年度"</f>
        <v>2025年度</v>
      </c>
    </row>
    <row r="7966" spans="1:13" x14ac:dyDescent="0.3">
      <c r="A7966" s="2">
        <v>202411</v>
      </c>
      <c r="B7966" s="19">
        <f>DATE(表格1[[#This Row],[年]],表格1[[#This Row],[月]],1)</f>
        <v>45597</v>
      </c>
      <c r="C7966" s="2" t="str">
        <f>LEFT(表格1[[#This Row],[年月]],4)</f>
        <v>2024</v>
      </c>
      <c r="D7966" s="2" t="str">
        <f>RIGHT(表格1[[#This Row],[年月]],2)</f>
        <v>11</v>
      </c>
      <c r="E7966" s="5">
        <v>10017000</v>
      </c>
      <c r="F7966" s="2" t="str">
        <f>VLOOKUP(TEXT(表格1[[#This Row],[地區]],"00000000"),縣市代碼,2,0)</f>
        <v>基隆市</v>
      </c>
      <c r="G7966" s="2" t="s">
        <v>9</v>
      </c>
      <c r="H7966" s="13">
        <v>902032</v>
      </c>
      <c r="I7966" s="14">
        <v>1181602077</v>
      </c>
      <c r="J7966" s="14">
        <f>表格1[[#This Row],[信用卡交易筆數]]/1000</f>
        <v>902.03200000000004</v>
      </c>
      <c r="K7966" s="14">
        <f>表格1[[#This Row],[信用卡交易金額'[新臺幣']]]/1000</f>
        <v>1181602.077</v>
      </c>
      <c r="L7966" s="14">
        <f>表格1[[#This Row],[信用卡交易金額'[新臺幣']]]/1000000</f>
        <v>1181.602077</v>
      </c>
      <c r="M7966" s="14" t="str" cm="1">
        <f t="array" ref="M7966">_xlfn.TEXTJOIN("", TRUE, _xlfn.XLOOKUP(TRUE, VALUE(表格1[[#This Row],[年月]]) &lt;= VALUE($R$8:$R$12), $Q$8:$Q$12)) &amp; "年度"</f>
        <v>2025年度</v>
      </c>
    </row>
    <row r="7967" spans="1:13" x14ac:dyDescent="0.3">
      <c r="A7967" s="2">
        <v>202411</v>
      </c>
      <c r="B7967" s="19">
        <f>DATE(表格1[[#This Row],[年]],表格1[[#This Row],[月]],1)</f>
        <v>45597</v>
      </c>
      <c r="C7967" s="2" t="str">
        <f>LEFT(表格1[[#This Row],[年月]],4)</f>
        <v>2024</v>
      </c>
      <c r="D7967" s="2" t="str">
        <f>RIGHT(表格1[[#This Row],[年月]],2)</f>
        <v>11</v>
      </c>
      <c r="E7967" s="5">
        <v>10017000</v>
      </c>
      <c r="F7967" s="2" t="str">
        <f>VLOOKUP(TEXT(表格1[[#This Row],[地區]],"00000000"),縣市代碼,2,0)</f>
        <v>基隆市</v>
      </c>
      <c r="G7967" s="2" t="s">
        <v>10</v>
      </c>
      <c r="H7967" s="13">
        <v>457760</v>
      </c>
      <c r="I7967" s="14">
        <v>1227542425</v>
      </c>
      <c r="J7967" s="14">
        <f>表格1[[#This Row],[信用卡交易筆數]]/1000</f>
        <v>457.76</v>
      </c>
      <c r="K7967" s="14">
        <f>表格1[[#This Row],[信用卡交易金額'[新臺幣']]]/1000</f>
        <v>1227542.425</v>
      </c>
      <c r="L7967" s="14">
        <f>表格1[[#This Row],[信用卡交易金額'[新臺幣']]]/1000000</f>
        <v>1227.5424250000001</v>
      </c>
      <c r="M7967" s="14" t="str" cm="1">
        <f t="array" ref="M7967">_xlfn.TEXTJOIN("", TRUE, _xlfn.XLOOKUP(TRUE, VALUE(表格1[[#This Row],[年月]]) &lt;= VALUE($R$8:$R$12), $Q$8:$Q$12)) &amp; "年度"</f>
        <v>2025年度</v>
      </c>
    </row>
    <row r="7968" spans="1:13" x14ac:dyDescent="0.3">
      <c r="A7968" s="2">
        <v>202411</v>
      </c>
      <c r="B7968" s="19">
        <f>DATE(表格1[[#This Row],[年]],表格1[[#This Row],[月]],1)</f>
        <v>45597</v>
      </c>
      <c r="C7968" s="2" t="str">
        <f>LEFT(表格1[[#This Row],[年月]],4)</f>
        <v>2024</v>
      </c>
      <c r="D7968" s="2" t="str">
        <f>RIGHT(表格1[[#This Row],[年月]],2)</f>
        <v>11</v>
      </c>
      <c r="E7968" s="5">
        <v>10002000</v>
      </c>
      <c r="F7968" s="2" t="str">
        <f>VLOOKUP(TEXT(表格1[[#This Row],[地區]],"00000000"),縣市代碼,2,0)</f>
        <v>宜蘭縣</v>
      </c>
      <c r="G7968" s="2" t="s">
        <v>4</v>
      </c>
      <c r="H7968" s="13">
        <v>895851</v>
      </c>
      <c r="I7968" s="14">
        <v>401555940</v>
      </c>
      <c r="J7968" s="14">
        <f>表格1[[#This Row],[信用卡交易筆數]]/1000</f>
        <v>895.851</v>
      </c>
      <c r="K7968" s="14">
        <f>表格1[[#This Row],[信用卡交易金額'[新臺幣']]]/1000</f>
        <v>401555.94</v>
      </c>
      <c r="L7968" s="14">
        <f>表格1[[#This Row],[信用卡交易金額'[新臺幣']]]/1000000</f>
        <v>401.55594000000002</v>
      </c>
      <c r="M7968" s="14" t="str" cm="1">
        <f t="array" ref="M7968">_xlfn.TEXTJOIN("", TRUE, _xlfn.XLOOKUP(TRUE, VALUE(表格1[[#This Row],[年月]]) &lt;= VALUE($R$8:$R$12), $Q$8:$Q$12)) &amp; "年度"</f>
        <v>2025年度</v>
      </c>
    </row>
    <row r="7969" spans="1:13" x14ac:dyDescent="0.3">
      <c r="A7969" s="2">
        <v>202411</v>
      </c>
      <c r="B7969" s="19">
        <f>DATE(表格1[[#This Row],[年]],表格1[[#This Row],[月]],1)</f>
        <v>45597</v>
      </c>
      <c r="C7969" s="2" t="str">
        <f>LEFT(表格1[[#This Row],[年月]],4)</f>
        <v>2024</v>
      </c>
      <c r="D7969" s="2" t="str">
        <f>RIGHT(表格1[[#This Row],[年月]],2)</f>
        <v>11</v>
      </c>
      <c r="E7969" s="5">
        <v>10002000</v>
      </c>
      <c r="F7969" s="2" t="str">
        <f>VLOOKUP(TEXT(表格1[[#This Row],[地區]],"00000000"),縣市代碼,2,0)</f>
        <v>宜蘭縣</v>
      </c>
      <c r="G7969" s="2" t="s">
        <v>5</v>
      </c>
      <c r="H7969" s="13">
        <v>68052</v>
      </c>
      <c r="I7969" s="14">
        <v>167912035</v>
      </c>
      <c r="J7969" s="14">
        <f>表格1[[#This Row],[信用卡交易筆數]]/1000</f>
        <v>68.052000000000007</v>
      </c>
      <c r="K7969" s="14">
        <f>表格1[[#This Row],[信用卡交易金額'[新臺幣']]]/1000</f>
        <v>167912.035</v>
      </c>
      <c r="L7969" s="14">
        <f>表格1[[#This Row],[信用卡交易金額'[新臺幣']]]/1000000</f>
        <v>167.912035</v>
      </c>
      <c r="M7969" s="14" t="str" cm="1">
        <f t="array" ref="M7969">_xlfn.TEXTJOIN("", TRUE, _xlfn.XLOOKUP(TRUE, VALUE(表格1[[#This Row],[年月]]) &lt;= VALUE($R$8:$R$12), $Q$8:$Q$12)) &amp; "年度"</f>
        <v>2025年度</v>
      </c>
    </row>
    <row r="7970" spans="1:13" x14ac:dyDescent="0.3">
      <c r="A7970" s="2">
        <v>202411</v>
      </c>
      <c r="B7970" s="19">
        <f>DATE(表格1[[#This Row],[年]],表格1[[#This Row],[月]],1)</f>
        <v>45597</v>
      </c>
      <c r="C7970" s="2" t="str">
        <f>LEFT(表格1[[#This Row],[年月]],4)</f>
        <v>2024</v>
      </c>
      <c r="D7970" s="2" t="str">
        <f>RIGHT(表格1[[#This Row],[年月]],2)</f>
        <v>11</v>
      </c>
      <c r="E7970" s="5">
        <v>10002000</v>
      </c>
      <c r="F7970" s="2" t="str">
        <f>VLOOKUP(TEXT(表格1[[#This Row],[地區]],"00000000"),縣市代碼,2,0)</f>
        <v>宜蘭縣</v>
      </c>
      <c r="G7970" s="2" t="s">
        <v>6</v>
      </c>
      <c r="H7970" s="13">
        <v>98560</v>
      </c>
      <c r="I7970" s="14">
        <v>300208312</v>
      </c>
      <c r="J7970" s="14">
        <f>表格1[[#This Row],[信用卡交易筆數]]/1000</f>
        <v>98.56</v>
      </c>
      <c r="K7970" s="14">
        <f>表格1[[#This Row],[信用卡交易金額'[新臺幣']]]/1000</f>
        <v>300208.31199999998</v>
      </c>
      <c r="L7970" s="14">
        <f>表格1[[#This Row],[信用卡交易金額'[新臺幣']]]/1000000</f>
        <v>300.20831199999998</v>
      </c>
      <c r="M7970" s="14" t="str" cm="1">
        <f t="array" ref="M7970">_xlfn.TEXTJOIN("", TRUE, _xlfn.XLOOKUP(TRUE, VALUE(表格1[[#This Row],[年月]]) &lt;= VALUE($R$8:$R$12), $Q$8:$Q$12)) &amp; "年度"</f>
        <v>2025年度</v>
      </c>
    </row>
    <row r="7971" spans="1:13" x14ac:dyDescent="0.3">
      <c r="A7971" s="2">
        <v>202411</v>
      </c>
      <c r="B7971" s="19">
        <f>DATE(表格1[[#This Row],[年]],表格1[[#This Row],[月]],1)</f>
        <v>45597</v>
      </c>
      <c r="C7971" s="2" t="str">
        <f>LEFT(表格1[[#This Row],[年月]],4)</f>
        <v>2024</v>
      </c>
      <c r="D7971" s="2" t="str">
        <f>RIGHT(表格1[[#This Row],[年月]],2)</f>
        <v>11</v>
      </c>
      <c r="E7971" s="5">
        <v>10002000</v>
      </c>
      <c r="F7971" s="2" t="str">
        <f>VLOOKUP(TEXT(表格1[[#This Row],[地區]],"00000000"),縣市代碼,2,0)</f>
        <v>宜蘭縣</v>
      </c>
      <c r="G7971" s="2" t="s">
        <v>7</v>
      </c>
      <c r="H7971" s="13">
        <v>473407</v>
      </c>
      <c r="I7971" s="14">
        <v>496376747</v>
      </c>
      <c r="J7971" s="14">
        <f>表格1[[#This Row],[信用卡交易筆數]]/1000</f>
        <v>473.40699999999998</v>
      </c>
      <c r="K7971" s="14">
        <f>表格1[[#This Row],[信用卡交易金額'[新臺幣']]]/1000</f>
        <v>496376.74699999997</v>
      </c>
      <c r="L7971" s="14">
        <f>表格1[[#This Row],[信用卡交易金額'[新臺幣']]]/1000000</f>
        <v>496.37674700000002</v>
      </c>
      <c r="M7971" s="14" t="str" cm="1">
        <f t="array" ref="M7971">_xlfn.TEXTJOIN("", TRUE, _xlfn.XLOOKUP(TRUE, VALUE(表格1[[#This Row],[年月]]) &lt;= VALUE($R$8:$R$12), $Q$8:$Q$12)) &amp; "年度"</f>
        <v>2025年度</v>
      </c>
    </row>
    <row r="7972" spans="1:13" x14ac:dyDescent="0.3">
      <c r="A7972" s="2">
        <v>202411</v>
      </c>
      <c r="B7972" s="19">
        <f>DATE(表格1[[#This Row],[年]],表格1[[#This Row],[月]],1)</f>
        <v>45597</v>
      </c>
      <c r="C7972" s="2" t="str">
        <f>LEFT(表格1[[#This Row],[年月]],4)</f>
        <v>2024</v>
      </c>
      <c r="D7972" s="2" t="str">
        <f>RIGHT(表格1[[#This Row],[年月]],2)</f>
        <v>11</v>
      </c>
      <c r="E7972" s="5">
        <v>10002000</v>
      </c>
      <c r="F7972" s="2" t="str">
        <f>VLOOKUP(TEXT(表格1[[#This Row],[地區]],"00000000"),縣市代碼,2,0)</f>
        <v>宜蘭縣</v>
      </c>
      <c r="G7972" s="2" t="s">
        <v>8</v>
      </c>
      <c r="H7972" s="13">
        <v>345575</v>
      </c>
      <c r="I7972" s="14">
        <v>627067857</v>
      </c>
      <c r="J7972" s="14">
        <f>表格1[[#This Row],[信用卡交易筆數]]/1000</f>
        <v>345.57499999999999</v>
      </c>
      <c r="K7972" s="14">
        <f>表格1[[#This Row],[信用卡交易金額'[新臺幣']]]/1000</f>
        <v>627067.85699999996</v>
      </c>
      <c r="L7972" s="14">
        <f>表格1[[#This Row],[信用卡交易金額'[新臺幣']]]/1000000</f>
        <v>627.067857</v>
      </c>
      <c r="M7972" s="14" t="str" cm="1">
        <f t="array" ref="M7972">_xlfn.TEXTJOIN("", TRUE, _xlfn.XLOOKUP(TRUE, VALUE(表格1[[#This Row],[年月]]) &lt;= VALUE($R$8:$R$12), $Q$8:$Q$12)) &amp; "年度"</f>
        <v>2025年度</v>
      </c>
    </row>
    <row r="7973" spans="1:13" x14ac:dyDescent="0.3">
      <c r="A7973" s="2">
        <v>202411</v>
      </c>
      <c r="B7973" s="19">
        <f>DATE(表格1[[#This Row],[年]],表格1[[#This Row],[月]],1)</f>
        <v>45597</v>
      </c>
      <c r="C7973" s="2" t="str">
        <f>LEFT(表格1[[#This Row],[年月]],4)</f>
        <v>2024</v>
      </c>
      <c r="D7973" s="2" t="str">
        <f>RIGHT(表格1[[#This Row],[年月]],2)</f>
        <v>11</v>
      </c>
      <c r="E7973" s="5">
        <v>10002000</v>
      </c>
      <c r="F7973" s="2" t="str">
        <f>VLOOKUP(TEXT(表格1[[#This Row],[地區]],"00000000"),縣市代碼,2,0)</f>
        <v>宜蘭縣</v>
      </c>
      <c r="G7973" s="2" t="s">
        <v>9</v>
      </c>
      <c r="H7973" s="13">
        <v>812424</v>
      </c>
      <c r="I7973" s="14">
        <v>1086149154</v>
      </c>
      <c r="J7973" s="14">
        <f>表格1[[#This Row],[信用卡交易筆數]]/1000</f>
        <v>812.42399999999998</v>
      </c>
      <c r="K7973" s="14">
        <f>表格1[[#This Row],[信用卡交易金額'[新臺幣']]]/1000</f>
        <v>1086149.1540000001</v>
      </c>
      <c r="L7973" s="14">
        <f>表格1[[#This Row],[信用卡交易金額'[新臺幣']]]/1000000</f>
        <v>1086.149154</v>
      </c>
      <c r="M7973" s="14" t="str" cm="1">
        <f t="array" ref="M7973">_xlfn.TEXTJOIN("", TRUE, _xlfn.XLOOKUP(TRUE, VALUE(表格1[[#This Row],[年月]]) &lt;= VALUE($R$8:$R$12), $Q$8:$Q$12)) &amp; "年度"</f>
        <v>2025年度</v>
      </c>
    </row>
    <row r="7974" spans="1:13" x14ac:dyDescent="0.3">
      <c r="A7974" s="2">
        <v>202411</v>
      </c>
      <c r="B7974" s="19">
        <f>DATE(表格1[[#This Row],[年]],表格1[[#This Row],[月]],1)</f>
        <v>45597</v>
      </c>
      <c r="C7974" s="2" t="str">
        <f>LEFT(表格1[[#This Row],[年月]],4)</f>
        <v>2024</v>
      </c>
      <c r="D7974" s="2" t="str">
        <f>RIGHT(表格1[[#This Row],[年月]],2)</f>
        <v>11</v>
      </c>
      <c r="E7974" s="5">
        <v>10002000</v>
      </c>
      <c r="F7974" s="2" t="str">
        <f>VLOOKUP(TEXT(表格1[[#This Row],[地區]],"00000000"),縣市代碼,2,0)</f>
        <v>宜蘭縣</v>
      </c>
      <c r="G7974" s="2" t="s">
        <v>10</v>
      </c>
      <c r="H7974" s="13">
        <v>378852</v>
      </c>
      <c r="I7974" s="14">
        <v>1163664376</v>
      </c>
      <c r="J7974" s="14">
        <f>表格1[[#This Row],[信用卡交易筆數]]/1000</f>
        <v>378.85199999999998</v>
      </c>
      <c r="K7974" s="14">
        <f>表格1[[#This Row],[信用卡交易金額'[新臺幣']]]/1000</f>
        <v>1163664.3759999999</v>
      </c>
      <c r="L7974" s="14">
        <f>表格1[[#This Row],[信用卡交易金額'[新臺幣']]]/1000000</f>
        <v>1163.6643759999999</v>
      </c>
      <c r="M7974" s="14" t="str" cm="1">
        <f t="array" ref="M7974">_xlfn.TEXTJOIN("", TRUE, _xlfn.XLOOKUP(TRUE, VALUE(表格1[[#This Row],[年月]]) &lt;= VALUE($R$8:$R$12), $Q$8:$Q$12)) &amp; "年度"</f>
        <v>2025年度</v>
      </c>
    </row>
    <row r="7975" spans="1:13" x14ac:dyDescent="0.3">
      <c r="A7975" s="2">
        <v>202411</v>
      </c>
      <c r="B7975" s="19">
        <f>DATE(表格1[[#This Row],[年]],表格1[[#This Row],[月]],1)</f>
        <v>45597</v>
      </c>
      <c r="C7975" s="2" t="str">
        <f>LEFT(表格1[[#This Row],[年月]],4)</f>
        <v>2024</v>
      </c>
      <c r="D7975" s="2" t="str">
        <f>RIGHT(表格1[[#This Row],[年月]],2)</f>
        <v>11</v>
      </c>
      <c r="E7975" s="5">
        <v>10015000</v>
      </c>
      <c r="F7975" s="2" t="str">
        <f>VLOOKUP(TEXT(表格1[[#This Row],[地區]],"00000000"),縣市代碼,2,0)</f>
        <v>花蓮縣</v>
      </c>
      <c r="G7975" s="2" t="s">
        <v>4</v>
      </c>
      <c r="H7975" s="13">
        <v>564712</v>
      </c>
      <c r="I7975" s="14">
        <v>305218280</v>
      </c>
      <c r="J7975" s="14">
        <f>表格1[[#This Row],[信用卡交易筆數]]/1000</f>
        <v>564.71199999999999</v>
      </c>
      <c r="K7975" s="14">
        <f>表格1[[#This Row],[信用卡交易金額'[新臺幣']]]/1000</f>
        <v>305218.28000000003</v>
      </c>
      <c r="L7975" s="14">
        <f>表格1[[#This Row],[信用卡交易金額'[新臺幣']]]/1000000</f>
        <v>305.21827999999999</v>
      </c>
      <c r="M7975" s="14" t="str" cm="1">
        <f t="array" ref="M7975">_xlfn.TEXTJOIN("", TRUE, _xlfn.XLOOKUP(TRUE, VALUE(表格1[[#This Row],[年月]]) &lt;= VALUE($R$8:$R$12), $Q$8:$Q$12)) &amp; "年度"</f>
        <v>2025年度</v>
      </c>
    </row>
    <row r="7976" spans="1:13" x14ac:dyDescent="0.3">
      <c r="A7976" s="2">
        <v>202411</v>
      </c>
      <c r="B7976" s="19">
        <f>DATE(表格1[[#This Row],[年]],表格1[[#This Row],[月]],1)</f>
        <v>45597</v>
      </c>
      <c r="C7976" s="2" t="str">
        <f>LEFT(表格1[[#This Row],[年月]],4)</f>
        <v>2024</v>
      </c>
      <c r="D7976" s="2" t="str">
        <f>RIGHT(表格1[[#This Row],[年月]],2)</f>
        <v>11</v>
      </c>
      <c r="E7976" s="5">
        <v>10015000</v>
      </c>
      <c r="F7976" s="2" t="str">
        <f>VLOOKUP(TEXT(表格1[[#This Row],[地區]],"00000000"),縣市代碼,2,0)</f>
        <v>花蓮縣</v>
      </c>
      <c r="G7976" s="2" t="s">
        <v>5</v>
      </c>
      <c r="H7976" s="13">
        <v>38246</v>
      </c>
      <c r="I7976" s="14">
        <v>91087997</v>
      </c>
      <c r="J7976" s="14">
        <f>表格1[[#This Row],[信用卡交易筆數]]/1000</f>
        <v>38.246000000000002</v>
      </c>
      <c r="K7976" s="14">
        <f>表格1[[#This Row],[信用卡交易金額'[新臺幣']]]/1000</f>
        <v>91087.997000000003</v>
      </c>
      <c r="L7976" s="14">
        <f>表格1[[#This Row],[信用卡交易金額'[新臺幣']]]/1000000</f>
        <v>91.087997000000001</v>
      </c>
      <c r="M7976" s="14" t="str" cm="1">
        <f t="array" ref="M7976">_xlfn.TEXTJOIN("", TRUE, _xlfn.XLOOKUP(TRUE, VALUE(表格1[[#This Row],[年月]]) &lt;= VALUE($R$8:$R$12), $Q$8:$Q$12)) &amp; "年度"</f>
        <v>2025年度</v>
      </c>
    </row>
    <row r="7977" spans="1:13" x14ac:dyDescent="0.3">
      <c r="A7977" s="2">
        <v>202411</v>
      </c>
      <c r="B7977" s="19">
        <f>DATE(表格1[[#This Row],[年]],表格1[[#This Row],[月]],1)</f>
        <v>45597</v>
      </c>
      <c r="C7977" s="2" t="str">
        <f>LEFT(表格1[[#This Row],[年月]],4)</f>
        <v>2024</v>
      </c>
      <c r="D7977" s="2" t="str">
        <f>RIGHT(表格1[[#This Row],[年月]],2)</f>
        <v>11</v>
      </c>
      <c r="E7977" s="5">
        <v>10015000</v>
      </c>
      <c r="F7977" s="2" t="str">
        <f>VLOOKUP(TEXT(表格1[[#This Row],[地區]],"00000000"),縣市代碼,2,0)</f>
        <v>花蓮縣</v>
      </c>
      <c r="G7977" s="2" t="s">
        <v>6</v>
      </c>
      <c r="H7977" s="13">
        <v>58550</v>
      </c>
      <c r="I7977" s="14">
        <v>192550396</v>
      </c>
      <c r="J7977" s="14">
        <f>表格1[[#This Row],[信用卡交易筆數]]/1000</f>
        <v>58.55</v>
      </c>
      <c r="K7977" s="14">
        <f>表格1[[#This Row],[信用卡交易金額'[新臺幣']]]/1000</f>
        <v>192550.39600000001</v>
      </c>
      <c r="L7977" s="14">
        <f>表格1[[#This Row],[信用卡交易金額'[新臺幣']]]/1000000</f>
        <v>192.55039600000001</v>
      </c>
      <c r="M7977" s="14" t="str" cm="1">
        <f t="array" ref="M7977">_xlfn.TEXTJOIN("", TRUE, _xlfn.XLOOKUP(TRUE, VALUE(表格1[[#This Row],[年月]]) &lt;= VALUE($R$8:$R$12), $Q$8:$Q$12)) &amp; "年度"</f>
        <v>2025年度</v>
      </c>
    </row>
    <row r="7978" spans="1:13" x14ac:dyDescent="0.3">
      <c r="A7978" s="2">
        <v>202411</v>
      </c>
      <c r="B7978" s="19">
        <f>DATE(表格1[[#This Row],[年]],表格1[[#This Row],[月]],1)</f>
        <v>45597</v>
      </c>
      <c r="C7978" s="2" t="str">
        <f>LEFT(表格1[[#This Row],[年月]],4)</f>
        <v>2024</v>
      </c>
      <c r="D7978" s="2" t="str">
        <f>RIGHT(表格1[[#This Row],[年月]],2)</f>
        <v>11</v>
      </c>
      <c r="E7978" s="5">
        <v>10015000</v>
      </c>
      <c r="F7978" s="2" t="str">
        <f>VLOOKUP(TEXT(表格1[[#This Row],[地區]],"00000000"),縣市代碼,2,0)</f>
        <v>花蓮縣</v>
      </c>
      <c r="G7978" s="2" t="s">
        <v>7</v>
      </c>
      <c r="H7978" s="13">
        <v>317111</v>
      </c>
      <c r="I7978" s="14">
        <v>300424695</v>
      </c>
      <c r="J7978" s="14">
        <f>表格1[[#This Row],[信用卡交易筆數]]/1000</f>
        <v>317.11099999999999</v>
      </c>
      <c r="K7978" s="14">
        <f>表格1[[#This Row],[信用卡交易金額'[新臺幣']]]/1000</f>
        <v>300424.69500000001</v>
      </c>
      <c r="L7978" s="14">
        <f>表格1[[#This Row],[信用卡交易金額'[新臺幣']]]/1000000</f>
        <v>300.42469499999999</v>
      </c>
      <c r="M7978" s="14" t="str" cm="1">
        <f t="array" ref="M7978">_xlfn.TEXTJOIN("", TRUE, _xlfn.XLOOKUP(TRUE, VALUE(表格1[[#This Row],[年月]]) &lt;= VALUE($R$8:$R$12), $Q$8:$Q$12)) &amp; "年度"</f>
        <v>2025年度</v>
      </c>
    </row>
    <row r="7979" spans="1:13" x14ac:dyDescent="0.3">
      <c r="A7979" s="2">
        <v>202411</v>
      </c>
      <c r="B7979" s="19">
        <f>DATE(表格1[[#This Row],[年]],表格1[[#This Row],[月]],1)</f>
        <v>45597</v>
      </c>
      <c r="C7979" s="2" t="str">
        <f>LEFT(表格1[[#This Row],[年月]],4)</f>
        <v>2024</v>
      </c>
      <c r="D7979" s="2" t="str">
        <f>RIGHT(表格1[[#This Row],[年月]],2)</f>
        <v>11</v>
      </c>
      <c r="E7979" s="5">
        <v>10015000</v>
      </c>
      <c r="F7979" s="2" t="str">
        <f>VLOOKUP(TEXT(表格1[[#This Row],[地區]],"00000000"),縣市代碼,2,0)</f>
        <v>花蓮縣</v>
      </c>
      <c r="G7979" s="2" t="s">
        <v>8</v>
      </c>
      <c r="H7979" s="13">
        <v>234448</v>
      </c>
      <c r="I7979" s="14">
        <v>380542044</v>
      </c>
      <c r="J7979" s="14">
        <f>表格1[[#This Row],[信用卡交易筆數]]/1000</f>
        <v>234.44800000000001</v>
      </c>
      <c r="K7979" s="14">
        <f>表格1[[#This Row],[信用卡交易金額'[新臺幣']]]/1000</f>
        <v>380542.04399999999</v>
      </c>
      <c r="L7979" s="14">
        <f>表格1[[#This Row],[信用卡交易金額'[新臺幣']]]/1000000</f>
        <v>380.54204399999998</v>
      </c>
      <c r="M7979" s="14" t="str" cm="1">
        <f t="array" ref="M7979">_xlfn.TEXTJOIN("", TRUE, _xlfn.XLOOKUP(TRUE, VALUE(表格1[[#This Row],[年月]]) &lt;= VALUE($R$8:$R$12), $Q$8:$Q$12)) &amp; "年度"</f>
        <v>2025年度</v>
      </c>
    </row>
    <row r="7980" spans="1:13" x14ac:dyDescent="0.3">
      <c r="A7980" s="2">
        <v>202411</v>
      </c>
      <c r="B7980" s="19">
        <f>DATE(表格1[[#This Row],[年]],表格1[[#This Row],[月]],1)</f>
        <v>45597</v>
      </c>
      <c r="C7980" s="2" t="str">
        <f>LEFT(表格1[[#This Row],[年月]],4)</f>
        <v>2024</v>
      </c>
      <c r="D7980" s="2" t="str">
        <f>RIGHT(表格1[[#This Row],[年月]],2)</f>
        <v>11</v>
      </c>
      <c r="E7980" s="5">
        <v>10015000</v>
      </c>
      <c r="F7980" s="2" t="str">
        <f>VLOOKUP(TEXT(表格1[[#This Row],[地區]],"00000000"),縣市代碼,2,0)</f>
        <v>花蓮縣</v>
      </c>
      <c r="G7980" s="2" t="s">
        <v>9</v>
      </c>
      <c r="H7980" s="13">
        <v>491690</v>
      </c>
      <c r="I7980" s="14">
        <v>632513949</v>
      </c>
      <c r="J7980" s="14">
        <f>表格1[[#This Row],[信用卡交易筆數]]/1000</f>
        <v>491.69</v>
      </c>
      <c r="K7980" s="14">
        <f>表格1[[#This Row],[信用卡交易金額'[新臺幣']]]/1000</f>
        <v>632513.94900000002</v>
      </c>
      <c r="L7980" s="14">
        <f>表格1[[#This Row],[信用卡交易金額'[新臺幣']]]/1000000</f>
        <v>632.51394900000003</v>
      </c>
      <c r="M7980" s="14" t="str" cm="1">
        <f t="array" ref="M7980">_xlfn.TEXTJOIN("", TRUE, _xlfn.XLOOKUP(TRUE, VALUE(表格1[[#This Row],[年月]]) &lt;= VALUE($R$8:$R$12), $Q$8:$Q$12)) &amp; "年度"</f>
        <v>2025年度</v>
      </c>
    </row>
    <row r="7981" spans="1:13" x14ac:dyDescent="0.3">
      <c r="A7981" s="2">
        <v>202411</v>
      </c>
      <c r="B7981" s="19">
        <f>DATE(表格1[[#This Row],[年]],表格1[[#This Row],[月]],1)</f>
        <v>45597</v>
      </c>
      <c r="C7981" s="2" t="str">
        <f>LEFT(表格1[[#This Row],[年月]],4)</f>
        <v>2024</v>
      </c>
      <c r="D7981" s="2" t="str">
        <f>RIGHT(表格1[[#This Row],[年月]],2)</f>
        <v>11</v>
      </c>
      <c r="E7981" s="5">
        <v>10015000</v>
      </c>
      <c r="F7981" s="2" t="str">
        <f>VLOOKUP(TEXT(表格1[[#This Row],[地區]],"00000000"),縣市代碼,2,0)</f>
        <v>花蓮縣</v>
      </c>
      <c r="G7981" s="2" t="s">
        <v>10</v>
      </c>
      <c r="H7981" s="13">
        <v>233553</v>
      </c>
      <c r="I7981" s="14">
        <v>728679463</v>
      </c>
      <c r="J7981" s="14">
        <f>表格1[[#This Row],[信用卡交易筆數]]/1000</f>
        <v>233.553</v>
      </c>
      <c r="K7981" s="14">
        <f>表格1[[#This Row],[信用卡交易金額'[新臺幣']]]/1000</f>
        <v>728679.46299999999</v>
      </c>
      <c r="L7981" s="14">
        <f>表格1[[#This Row],[信用卡交易金額'[新臺幣']]]/1000000</f>
        <v>728.67946300000006</v>
      </c>
      <c r="M7981" s="14" t="str" cm="1">
        <f t="array" ref="M7981">_xlfn.TEXTJOIN("", TRUE, _xlfn.XLOOKUP(TRUE, VALUE(表格1[[#This Row],[年月]]) &lt;= VALUE($R$8:$R$12), $Q$8:$Q$12)) &amp; "年度"</f>
        <v>2025年度</v>
      </c>
    </row>
    <row r="7982" spans="1:13" x14ac:dyDescent="0.3">
      <c r="A7982" s="2">
        <v>202411</v>
      </c>
      <c r="B7982" s="19">
        <f>DATE(表格1[[#This Row],[年]],表格1[[#This Row],[月]],1)</f>
        <v>45597</v>
      </c>
      <c r="C7982" s="2" t="str">
        <f>LEFT(表格1[[#This Row],[年月]],4)</f>
        <v>2024</v>
      </c>
      <c r="D7982" s="2" t="str">
        <f>RIGHT(表格1[[#This Row],[年月]],2)</f>
        <v>11</v>
      </c>
      <c r="E7982" s="5">
        <v>10014000</v>
      </c>
      <c r="F7982" s="2" t="str">
        <f>VLOOKUP(TEXT(表格1[[#This Row],[地區]],"00000000"),縣市代碼,2,0)</f>
        <v>臺東縣</v>
      </c>
      <c r="G7982" s="2" t="s">
        <v>4</v>
      </c>
      <c r="H7982" s="13">
        <v>318429</v>
      </c>
      <c r="I7982" s="14">
        <v>141028519</v>
      </c>
      <c r="J7982" s="14">
        <f>表格1[[#This Row],[信用卡交易筆數]]/1000</f>
        <v>318.42899999999997</v>
      </c>
      <c r="K7982" s="14">
        <f>表格1[[#This Row],[信用卡交易金額'[新臺幣']]]/1000</f>
        <v>141028.519</v>
      </c>
      <c r="L7982" s="14">
        <f>表格1[[#This Row],[信用卡交易金額'[新臺幣']]]/1000000</f>
        <v>141.02851899999999</v>
      </c>
      <c r="M7982" s="14" t="str" cm="1">
        <f t="array" ref="M7982">_xlfn.TEXTJOIN("", TRUE, _xlfn.XLOOKUP(TRUE, VALUE(表格1[[#This Row],[年月]]) &lt;= VALUE($R$8:$R$12), $Q$8:$Q$12)) &amp; "年度"</f>
        <v>2025年度</v>
      </c>
    </row>
    <row r="7983" spans="1:13" x14ac:dyDescent="0.3">
      <c r="A7983" s="2">
        <v>202411</v>
      </c>
      <c r="B7983" s="19">
        <f>DATE(表格1[[#This Row],[年]],表格1[[#This Row],[月]],1)</f>
        <v>45597</v>
      </c>
      <c r="C7983" s="2" t="str">
        <f>LEFT(表格1[[#This Row],[年月]],4)</f>
        <v>2024</v>
      </c>
      <c r="D7983" s="2" t="str">
        <f>RIGHT(表格1[[#This Row],[年月]],2)</f>
        <v>11</v>
      </c>
      <c r="E7983" s="5">
        <v>10014000</v>
      </c>
      <c r="F7983" s="2" t="str">
        <f>VLOOKUP(TEXT(表格1[[#This Row],[地區]],"00000000"),縣市代碼,2,0)</f>
        <v>臺東縣</v>
      </c>
      <c r="G7983" s="2" t="s">
        <v>5</v>
      </c>
      <c r="H7983" s="13">
        <v>24345</v>
      </c>
      <c r="I7983" s="14">
        <v>60419263</v>
      </c>
      <c r="J7983" s="14">
        <f>表格1[[#This Row],[信用卡交易筆數]]/1000</f>
        <v>24.344999999999999</v>
      </c>
      <c r="K7983" s="14">
        <f>表格1[[#This Row],[信用卡交易金額'[新臺幣']]]/1000</f>
        <v>60419.262999999999</v>
      </c>
      <c r="L7983" s="14">
        <f>表格1[[#This Row],[信用卡交易金額'[新臺幣']]]/1000000</f>
        <v>60.419263000000001</v>
      </c>
      <c r="M7983" s="14" t="str" cm="1">
        <f t="array" ref="M7983">_xlfn.TEXTJOIN("", TRUE, _xlfn.XLOOKUP(TRUE, VALUE(表格1[[#This Row],[年月]]) &lt;= VALUE($R$8:$R$12), $Q$8:$Q$12)) &amp; "年度"</f>
        <v>2025年度</v>
      </c>
    </row>
    <row r="7984" spans="1:13" x14ac:dyDescent="0.3">
      <c r="A7984" s="2">
        <v>202411</v>
      </c>
      <c r="B7984" s="19">
        <f>DATE(表格1[[#This Row],[年]],表格1[[#This Row],[月]],1)</f>
        <v>45597</v>
      </c>
      <c r="C7984" s="2" t="str">
        <f>LEFT(表格1[[#This Row],[年月]],4)</f>
        <v>2024</v>
      </c>
      <c r="D7984" s="2" t="str">
        <f>RIGHT(表格1[[#This Row],[年月]],2)</f>
        <v>11</v>
      </c>
      <c r="E7984" s="5">
        <v>10014000</v>
      </c>
      <c r="F7984" s="2" t="str">
        <f>VLOOKUP(TEXT(表格1[[#This Row],[地區]],"00000000"),縣市代碼,2,0)</f>
        <v>臺東縣</v>
      </c>
      <c r="G7984" s="2" t="s">
        <v>6</v>
      </c>
      <c r="H7984" s="13">
        <v>33297</v>
      </c>
      <c r="I7984" s="14">
        <v>102652647</v>
      </c>
      <c r="J7984" s="14">
        <f>表格1[[#This Row],[信用卡交易筆數]]/1000</f>
        <v>33.296999999999997</v>
      </c>
      <c r="K7984" s="14">
        <f>表格1[[#This Row],[信用卡交易金額'[新臺幣']]]/1000</f>
        <v>102652.647</v>
      </c>
      <c r="L7984" s="14">
        <f>表格1[[#This Row],[信用卡交易金額'[新臺幣']]]/1000000</f>
        <v>102.652647</v>
      </c>
      <c r="M7984" s="14" t="str" cm="1">
        <f t="array" ref="M7984">_xlfn.TEXTJOIN("", TRUE, _xlfn.XLOOKUP(TRUE, VALUE(表格1[[#This Row],[年月]]) &lt;= VALUE($R$8:$R$12), $Q$8:$Q$12)) &amp; "年度"</f>
        <v>2025年度</v>
      </c>
    </row>
    <row r="7985" spans="1:13" x14ac:dyDescent="0.3">
      <c r="A7985" s="2">
        <v>202411</v>
      </c>
      <c r="B7985" s="19">
        <f>DATE(表格1[[#This Row],[年]],表格1[[#This Row],[月]],1)</f>
        <v>45597</v>
      </c>
      <c r="C7985" s="2" t="str">
        <f>LEFT(表格1[[#This Row],[年月]],4)</f>
        <v>2024</v>
      </c>
      <c r="D7985" s="2" t="str">
        <f>RIGHT(表格1[[#This Row],[年月]],2)</f>
        <v>11</v>
      </c>
      <c r="E7985" s="5">
        <v>10014000</v>
      </c>
      <c r="F7985" s="2" t="str">
        <f>VLOOKUP(TEXT(表格1[[#This Row],[地區]],"00000000"),縣市代碼,2,0)</f>
        <v>臺東縣</v>
      </c>
      <c r="G7985" s="2" t="s">
        <v>7</v>
      </c>
      <c r="H7985" s="13">
        <v>186512</v>
      </c>
      <c r="I7985" s="14">
        <v>191387268</v>
      </c>
      <c r="J7985" s="14">
        <f>表格1[[#This Row],[信用卡交易筆數]]/1000</f>
        <v>186.512</v>
      </c>
      <c r="K7985" s="14">
        <f>表格1[[#This Row],[信用卡交易金額'[新臺幣']]]/1000</f>
        <v>191387.26800000001</v>
      </c>
      <c r="L7985" s="14">
        <f>表格1[[#This Row],[信用卡交易金額'[新臺幣']]]/1000000</f>
        <v>191.38726800000001</v>
      </c>
      <c r="M7985" s="14" t="str" cm="1">
        <f t="array" ref="M7985">_xlfn.TEXTJOIN("", TRUE, _xlfn.XLOOKUP(TRUE, VALUE(表格1[[#This Row],[年月]]) &lt;= VALUE($R$8:$R$12), $Q$8:$Q$12)) &amp; "年度"</f>
        <v>2025年度</v>
      </c>
    </row>
    <row r="7986" spans="1:13" x14ac:dyDescent="0.3">
      <c r="A7986" s="2">
        <v>202411</v>
      </c>
      <c r="B7986" s="19">
        <f>DATE(表格1[[#This Row],[年]],表格1[[#This Row],[月]],1)</f>
        <v>45597</v>
      </c>
      <c r="C7986" s="2" t="str">
        <f>LEFT(表格1[[#This Row],[年月]],4)</f>
        <v>2024</v>
      </c>
      <c r="D7986" s="2" t="str">
        <f>RIGHT(表格1[[#This Row],[年月]],2)</f>
        <v>11</v>
      </c>
      <c r="E7986" s="5">
        <v>10014000</v>
      </c>
      <c r="F7986" s="2" t="str">
        <f>VLOOKUP(TEXT(表格1[[#This Row],[地區]],"00000000"),縣市代碼,2,0)</f>
        <v>臺東縣</v>
      </c>
      <c r="G7986" s="2" t="s">
        <v>8</v>
      </c>
      <c r="H7986" s="13">
        <v>122168</v>
      </c>
      <c r="I7986" s="14">
        <v>194592752</v>
      </c>
      <c r="J7986" s="14">
        <f>表格1[[#This Row],[信用卡交易筆數]]/1000</f>
        <v>122.16800000000001</v>
      </c>
      <c r="K7986" s="14">
        <f>表格1[[#This Row],[信用卡交易金額'[新臺幣']]]/1000</f>
        <v>194592.75200000001</v>
      </c>
      <c r="L7986" s="14">
        <f>表格1[[#This Row],[信用卡交易金額'[新臺幣']]]/1000000</f>
        <v>194.59275199999999</v>
      </c>
      <c r="M7986" s="14" t="str" cm="1">
        <f t="array" ref="M7986">_xlfn.TEXTJOIN("", TRUE, _xlfn.XLOOKUP(TRUE, VALUE(表格1[[#This Row],[年月]]) &lt;= VALUE($R$8:$R$12), $Q$8:$Q$12)) &amp; "年度"</f>
        <v>2025年度</v>
      </c>
    </row>
    <row r="7987" spans="1:13" x14ac:dyDescent="0.3">
      <c r="A7987" s="2">
        <v>202411</v>
      </c>
      <c r="B7987" s="19">
        <f>DATE(表格1[[#This Row],[年]],表格1[[#This Row],[月]],1)</f>
        <v>45597</v>
      </c>
      <c r="C7987" s="2" t="str">
        <f>LEFT(表格1[[#This Row],[年月]],4)</f>
        <v>2024</v>
      </c>
      <c r="D7987" s="2" t="str">
        <f>RIGHT(表格1[[#This Row],[年月]],2)</f>
        <v>11</v>
      </c>
      <c r="E7987" s="5">
        <v>10014000</v>
      </c>
      <c r="F7987" s="2" t="str">
        <f>VLOOKUP(TEXT(表格1[[#This Row],[地區]],"00000000"),縣市代碼,2,0)</f>
        <v>臺東縣</v>
      </c>
      <c r="G7987" s="2" t="s">
        <v>9</v>
      </c>
      <c r="H7987" s="13">
        <v>257958</v>
      </c>
      <c r="I7987" s="14">
        <v>324325281</v>
      </c>
      <c r="J7987" s="14">
        <f>表格1[[#This Row],[信用卡交易筆數]]/1000</f>
        <v>257.95800000000003</v>
      </c>
      <c r="K7987" s="14">
        <f>表格1[[#This Row],[信用卡交易金額'[新臺幣']]]/1000</f>
        <v>324325.28100000002</v>
      </c>
      <c r="L7987" s="14">
        <f>表格1[[#This Row],[信用卡交易金額'[新臺幣']]]/1000000</f>
        <v>324.32528100000002</v>
      </c>
      <c r="M7987" s="14" t="str" cm="1">
        <f t="array" ref="M7987">_xlfn.TEXTJOIN("", TRUE, _xlfn.XLOOKUP(TRUE, VALUE(表格1[[#This Row],[年月]]) &lt;= VALUE($R$8:$R$12), $Q$8:$Q$12)) &amp; "年度"</f>
        <v>2025年度</v>
      </c>
    </row>
    <row r="7988" spans="1:13" x14ac:dyDescent="0.3">
      <c r="A7988" s="2">
        <v>202411</v>
      </c>
      <c r="B7988" s="19">
        <f>DATE(表格1[[#This Row],[年]],表格1[[#This Row],[月]],1)</f>
        <v>45597</v>
      </c>
      <c r="C7988" s="2" t="str">
        <f>LEFT(表格1[[#This Row],[年月]],4)</f>
        <v>2024</v>
      </c>
      <c r="D7988" s="2" t="str">
        <f>RIGHT(表格1[[#This Row],[年月]],2)</f>
        <v>11</v>
      </c>
      <c r="E7988" s="5">
        <v>10014000</v>
      </c>
      <c r="F7988" s="2" t="str">
        <f>VLOOKUP(TEXT(表格1[[#This Row],[地區]],"00000000"),縣市代碼,2,0)</f>
        <v>臺東縣</v>
      </c>
      <c r="G7988" s="2" t="s">
        <v>10</v>
      </c>
      <c r="H7988" s="13">
        <v>119072</v>
      </c>
      <c r="I7988" s="14">
        <v>389594362</v>
      </c>
      <c r="J7988" s="14">
        <f>表格1[[#This Row],[信用卡交易筆數]]/1000</f>
        <v>119.072</v>
      </c>
      <c r="K7988" s="14">
        <f>表格1[[#This Row],[信用卡交易金額'[新臺幣']]]/1000</f>
        <v>389594.36200000002</v>
      </c>
      <c r="L7988" s="14">
        <f>表格1[[#This Row],[信用卡交易金額'[新臺幣']]]/1000000</f>
        <v>389.59436199999999</v>
      </c>
      <c r="M7988" s="14" t="str" cm="1">
        <f t="array" ref="M7988">_xlfn.TEXTJOIN("", TRUE, _xlfn.XLOOKUP(TRUE, VALUE(表格1[[#This Row],[年月]]) &lt;= VALUE($R$8:$R$12), $Q$8:$Q$12)) &amp; "年度"</f>
        <v>2025年度</v>
      </c>
    </row>
    <row r="7989" spans="1:13" x14ac:dyDescent="0.3">
      <c r="A7989" s="2">
        <v>202411</v>
      </c>
      <c r="B7989" s="19">
        <f>DATE(表格1[[#This Row],[年]],表格1[[#This Row],[月]],1)</f>
        <v>45597</v>
      </c>
      <c r="C7989" s="2" t="str">
        <f>LEFT(表格1[[#This Row],[年月]],4)</f>
        <v>2024</v>
      </c>
      <c r="D7989" s="2" t="str">
        <f>RIGHT(表格1[[#This Row],[年月]],2)</f>
        <v>11</v>
      </c>
      <c r="E7989" s="5">
        <v>10016000</v>
      </c>
      <c r="F7989" s="2" t="str">
        <f>VLOOKUP(TEXT(表格1[[#This Row],[地區]],"00000000"),縣市代碼,2,0)</f>
        <v>澎湖縣</v>
      </c>
      <c r="G7989" s="2" t="s">
        <v>4</v>
      </c>
      <c r="H7989" s="13">
        <v>183736</v>
      </c>
      <c r="I7989" s="14">
        <v>74467177</v>
      </c>
      <c r="J7989" s="14">
        <f>表格1[[#This Row],[信用卡交易筆數]]/1000</f>
        <v>183.73599999999999</v>
      </c>
      <c r="K7989" s="14">
        <f>表格1[[#This Row],[信用卡交易金額'[新臺幣']]]/1000</f>
        <v>74467.176999999996</v>
      </c>
      <c r="L7989" s="14">
        <f>表格1[[#This Row],[信用卡交易金額'[新臺幣']]]/1000000</f>
        <v>74.467177000000007</v>
      </c>
      <c r="M7989" s="14" t="str" cm="1">
        <f t="array" ref="M7989">_xlfn.TEXTJOIN("", TRUE, _xlfn.XLOOKUP(TRUE, VALUE(表格1[[#This Row],[年月]]) &lt;= VALUE($R$8:$R$12), $Q$8:$Q$12)) &amp; "年度"</f>
        <v>2025年度</v>
      </c>
    </row>
    <row r="7990" spans="1:13" x14ac:dyDescent="0.3">
      <c r="A7990" s="2">
        <v>202411</v>
      </c>
      <c r="B7990" s="19">
        <f>DATE(表格1[[#This Row],[年]],表格1[[#This Row],[月]],1)</f>
        <v>45597</v>
      </c>
      <c r="C7990" s="2" t="str">
        <f>LEFT(表格1[[#This Row],[年月]],4)</f>
        <v>2024</v>
      </c>
      <c r="D7990" s="2" t="str">
        <f>RIGHT(表格1[[#This Row],[年月]],2)</f>
        <v>11</v>
      </c>
      <c r="E7990" s="5">
        <v>10016000</v>
      </c>
      <c r="F7990" s="2" t="str">
        <f>VLOOKUP(TEXT(表格1[[#This Row],[地區]],"00000000"),縣市代碼,2,0)</f>
        <v>澎湖縣</v>
      </c>
      <c r="G7990" s="2" t="s">
        <v>5</v>
      </c>
      <c r="H7990" s="13">
        <v>12785</v>
      </c>
      <c r="I7990" s="14">
        <v>36167786</v>
      </c>
      <c r="J7990" s="14">
        <f>表格1[[#This Row],[信用卡交易筆數]]/1000</f>
        <v>12.785</v>
      </c>
      <c r="K7990" s="14">
        <f>表格1[[#This Row],[信用卡交易金額'[新臺幣']]]/1000</f>
        <v>36167.786</v>
      </c>
      <c r="L7990" s="14">
        <f>表格1[[#This Row],[信用卡交易金額'[新臺幣']]]/1000000</f>
        <v>36.167786</v>
      </c>
      <c r="M7990" s="14" t="str" cm="1">
        <f t="array" ref="M7990">_xlfn.TEXTJOIN("", TRUE, _xlfn.XLOOKUP(TRUE, VALUE(表格1[[#This Row],[年月]]) &lt;= VALUE($R$8:$R$12), $Q$8:$Q$12)) &amp; "年度"</f>
        <v>2025年度</v>
      </c>
    </row>
    <row r="7991" spans="1:13" x14ac:dyDescent="0.3">
      <c r="A7991" s="2">
        <v>202411</v>
      </c>
      <c r="B7991" s="19">
        <f>DATE(表格1[[#This Row],[年]],表格1[[#This Row],[月]],1)</f>
        <v>45597</v>
      </c>
      <c r="C7991" s="2" t="str">
        <f>LEFT(表格1[[#This Row],[年月]],4)</f>
        <v>2024</v>
      </c>
      <c r="D7991" s="2" t="str">
        <f>RIGHT(表格1[[#This Row],[年月]],2)</f>
        <v>11</v>
      </c>
      <c r="E7991" s="5">
        <v>10016000</v>
      </c>
      <c r="F7991" s="2" t="str">
        <f>VLOOKUP(TEXT(表格1[[#This Row],[地區]],"00000000"),縣市代碼,2,0)</f>
        <v>澎湖縣</v>
      </c>
      <c r="G7991" s="2" t="s">
        <v>6</v>
      </c>
      <c r="H7991" s="13">
        <v>18270</v>
      </c>
      <c r="I7991" s="14">
        <v>52344243</v>
      </c>
      <c r="J7991" s="14">
        <f>表格1[[#This Row],[信用卡交易筆數]]/1000</f>
        <v>18.27</v>
      </c>
      <c r="K7991" s="14">
        <f>表格1[[#This Row],[信用卡交易金額'[新臺幣']]]/1000</f>
        <v>52344.243000000002</v>
      </c>
      <c r="L7991" s="14">
        <f>表格1[[#This Row],[信用卡交易金額'[新臺幣']]]/1000000</f>
        <v>52.344242999999999</v>
      </c>
      <c r="M7991" s="14" t="str" cm="1">
        <f t="array" ref="M7991">_xlfn.TEXTJOIN("", TRUE, _xlfn.XLOOKUP(TRUE, VALUE(表格1[[#This Row],[年月]]) &lt;= VALUE($R$8:$R$12), $Q$8:$Q$12)) &amp; "年度"</f>
        <v>2025年度</v>
      </c>
    </row>
    <row r="7992" spans="1:13" x14ac:dyDescent="0.3">
      <c r="A7992" s="2">
        <v>202411</v>
      </c>
      <c r="B7992" s="19">
        <f>DATE(表格1[[#This Row],[年]],表格1[[#This Row],[月]],1)</f>
        <v>45597</v>
      </c>
      <c r="C7992" s="2" t="str">
        <f>LEFT(表格1[[#This Row],[年月]],4)</f>
        <v>2024</v>
      </c>
      <c r="D7992" s="2" t="str">
        <f>RIGHT(表格1[[#This Row],[年月]],2)</f>
        <v>11</v>
      </c>
      <c r="E7992" s="5">
        <v>10016000</v>
      </c>
      <c r="F7992" s="2" t="str">
        <f>VLOOKUP(TEXT(表格1[[#This Row],[地區]],"00000000"),縣市代碼,2,0)</f>
        <v>澎湖縣</v>
      </c>
      <c r="G7992" s="2" t="s">
        <v>7</v>
      </c>
      <c r="H7992" s="13">
        <v>96054</v>
      </c>
      <c r="I7992" s="14">
        <v>117786204</v>
      </c>
      <c r="J7992" s="14">
        <f>表格1[[#This Row],[信用卡交易筆數]]/1000</f>
        <v>96.054000000000002</v>
      </c>
      <c r="K7992" s="14">
        <f>表格1[[#This Row],[信用卡交易金額'[新臺幣']]]/1000</f>
        <v>117786.204</v>
      </c>
      <c r="L7992" s="14">
        <f>表格1[[#This Row],[信用卡交易金額'[新臺幣']]]/1000000</f>
        <v>117.786204</v>
      </c>
      <c r="M7992" s="14" t="str" cm="1">
        <f t="array" ref="M7992">_xlfn.TEXTJOIN("", TRUE, _xlfn.XLOOKUP(TRUE, VALUE(表格1[[#This Row],[年月]]) &lt;= VALUE($R$8:$R$12), $Q$8:$Q$12)) &amp; "年度"</f>
        <v>2025年度</v>
      </c>
    </row>
    <row r="7993" spans="1:13" x14ac:dyDescent="0.3">
      <c r="A7993" s="2">
        <v>202411</v>
      </c>
      <c r="B7993" s="19">
        <f>DATE(表格1[[#This Row],[年]],表格1[[#This Row],[月]],1)</f>
        <v>45597</v>
      </c>
      <c r="C7993" s="2" t="str">
        <f>LEFT(表格1[[#This Row],[年月]],4)</f>
        <v>2024</v>
      </c>
      <c r="D7993" s="2" t="str">
        <f>RIGHT(表格1[[#This Row],[年月]],2)</f>
        <v>11</v>
      </c>
      <c r="E7993" s="5">
        <v>10016000</v>
      </c>
      <c r="F7993" s="2" t="str">
        <f>VLOOKUP(TEXT(表格1[[#This Row],[地區]],"00000000"),縣市代碼,2,0)</f>
        <v>澎湖縣</v>
      </c>
      <c r="G7993" s="2" t="s">
        <v>8</v>
      </c>
      <c r="H7993" s="13">
        <v>69821</v>
      </c>
      <c r="I7993" s="14">
        <v>107442173</v>
      </c>
      <c r="J7993" s="14">
        <f>表格1[[#This Row],[信用卡交易筆數]]/1000</f>
        <v>69.820999999999998</v>
      </c>
      <c r="K7993" s="14">
        <f>表格1[[#This Row],[信用卡交易金額'[新臺幣']]]/1000</f>
        <v>107442.173</v>
      </c>
      <c r="L7993" s="14">
        <f>表格1[[#This Row],[信用卡交易金額'[新臺幣']]]/1000000</f>
        <v>107.442173</v>
      </c>
      <c r="M7993" s="14" t="str" cm="1">
        <f t="array" ref="M7993">_xlfn.TEXTJOIN("", TRUE, _xlfn.XLOOKUP(TRUE, VALUE(表格1[[#This Row],[年月]]) &lt;= VALUE($R$8:$R$12), $Q$8:$Q$12)) &amp; "年度"</f>
        <v>2025年度</v>
      </c>
    </row>
    <row r="7994" spans="1:13" x14ac:dyDescent="0.3">
      <c r="A7994" s="2">
        <v>202411</v>
      </c>
      <c r="B7994" s="19">
        <f>DATE(表格1[[#This Row],[年]],表格1[[#This Row],[月]],1)</f>
        <v>45597</v>
      </c>
      <c r="C7994" s="2" t="str">
        <f>LEFT(表格1[[#This Row],[年月]],4)</f>
        <v>2024</v>
      </c>
      <c r="D7994" s="2" t="str">
        <f>RIGHT(表格1[[#This Row],[年月]],2)</f>
        <v>11</v>
      </c>
      <c r="E7994" s="5">
        <v>10016000</v>
      </c>
      <c r="F7994" s="2" t="str">
        <f>VLOOKUP(TEXT(表格1[[#This Row],[地區]],"00000000"),縣市代碼,2,0)</f>
        <v>澎湖縣</v>
      </c>
      <c r="G7994" s="2" t="s">
        <v>9</v>
      </c>
      <c r="H7994" s="13">
        <v>141307</v>
      </c>
      <c r="I7994" s="14">
        <v>162037925</v>
      </c>
      <c r="J7994" s="14">
        <f>表格1[[#This Row],[信用卡交易筆數]]/1000</f>
        <v>141.30699999999999</v>
      </c>
      <c r="K7994" s="14">
        <f>表格1[[#This Row],[信用卡交易金額'[新臺幣']]]/1000</f>
        <v>162037.92499999999</v>
      </c>
      <c r="L7994" s="14">
        <f>表格1[[#This Row],[信用卡交易金額'[新臺幣']]]/1000000</f>
        <v>162.037925</v>
      </c>
      <c r="M7994" s="14" t="str" cm="1">
        <f t="array" ref="M7994">_xlfn.TEXTJOIN("", TRUE, _xlfn.XLOOKUP(TRUE, VALUE(表格1[[#This Row],[年月]]) &lt;= VALUE($R$8:$R$12), $Q$8:$Q$12)) &amp; "年度"</f>
        <v>2025年度</v>
      </c>
    </row>
    <row r="7995" spans="1:13" x14ac:dyDescent="0.3">
      <c r="A7995" s="2">
        <v>202411</v>
      </c>
      <c r="B7995" s="19">
        <f>DATE(表格1[[#This Row],[年]],表格1[[#This Row],[月]],1)</f>
        <v>45597</v>
      </c>
      <c r="C7995" s="2" t="str">
        <f>LEFT(表格1[[#This Row],[年月]],4)</f>
        <v>2024</v>
      </c>
      <c r="D7995" s="2" t="str">
        <f>RIGHT(表格1[[#This Row],[年月]],2)</f>
        <v>11</v>
      </c>
      <c r="E7995" s="5">
        <v>10016000</v>
      </c>
      <c r="F7995" s="2" t="str">
        <f>VLOOKUP(TEXT(表格1[[#This Row],[地區]],"00000000"),縣市代碼,2,0)</f>
        <v>澎湖縣</v>
      </c>
      <c r="G7995" s="2" t="s">
        <v>10</v>
      </c>
      <c r="H7995" s="13">
        <v>54172</v>
      </c>
      <c r="I7995" s="14">
        <v>169198533</v>
      </c>
      <c r="J7995" s="14">
        <f>表格1[[#This Row],[信用卡交易筆數]]/1000</f>
        <v>54.171999999999997</v>
      </c>
      <c r="K7995" s="14">
        <f>表格1[[#This Row],[信用卡交易金額'[新臺幣']]]/1000</f>
        <v>169198.533</v>
      </c>
      <c r="L7995" s="14">
        <f>表格1[[#This Row],[信用卡交易金額'[新臺幣']]]/1000000</f>
        <v>169.198533</v>
      </c>
      <c r="M7995" s="14" t="str" cm="1">
        <f t="array" ref="M7995">_xlfn.TEXTJOIN("", TRUE, _xlfn.XLOOKUP(TRUE, VALUE(表格1[[#This Row],[年月]]) &lt;= VALUE($R$8:$R$12), $Q$8:$Q$12)) &amp; "年度"</f>
        <v>2025年度</v>
      </c>
    </row>
    <row r="7996" spans="1:13" x14ac:dyDescent="0.3">
      <c r="A7996" s="2">
        <v>202411</v>
      </c>
      <c r="B7996" s="19">
        <f>DATE(表格1[[#This Row],[年]],表格1[[#This Row],[月]],1)</f>
        <v>45597</v>
      </c>
      <c r="C7996" s="2" t="str">
        <f>LEFT(表格1[[#This Row],[年月]],4)</f>
        <v>2024</v>
      </c>
      <c r="D7996" s="2" t="str">
        <f>RIGHT(表格1[[#This Row],[年月]],2)</f>
        <v>11</v>
      </c>
      <c r="E7996" s="5" t="s">
        <v>62</v>
      </c>
      <c r="F7996" s="2" t="str">
        <f>VLOOKUP(TEXT(表格1[[#This Row],[地區]],"00000000"),縣市代碼,2,0)</f>
        <v>金門縣</v>
      </c>
      <c r="G7996" s="2" t="s">
        <v>4</v>
      </c>
      <c r="H7996" s="13">
        <v>114394</v>
      </c>
      <c r="I7996" s="14">
        <v>52592817</v>
      </c>
      <c r="J7996" s="14">
        <f>表格1[[#This Row],[信用卡交易筆數]]/1000</f>
        <v>114.39400000000001</v>
      </c>
      <c r="K7996" s="14">
        <f>表格1[[#This Row],[信用卡交易金額'[新臺幣']]]/1000</f>
        <v>52592.817000000003</v>
      </c>
      <c r="L7996" s="14">
        <f>表格1[[#This Row],[信用卡交易金額'[新臺幣']]]/1000000</f>
        <v>52.592816999999997</v>
      </c>
      <c r="M7996" s="14" t="str" cm="1">
        <f t="array" ref="M7996">_xlfn.TEXTJOIN("", TRUE, _xlfn.XLOOKUP(TRUE, VALUE(表格1[[#This Row],[年月]]) &lt;= VALUE($R$8:$R$12), $Q$8:$Q$12)) &amp; "年度"</f>
        <v>2025年度</v>
      </c>
    </row>
    <row r="7997" spans="1:13" x14ac:dyDescent="0.3">
      <c r="A7997" s="2">
        <v>202411</v>
      </c>
      <c r="B7997" s="19">
        <f>DATE(表格1[[#This Row],[年]],表格1[[#This Row],[月]],1)</f>
        <v>45597</v>
      </c>
      <c r="C7997" s="2" t="str">
        <f>LEFT(表格1[[#This Row],[年月]],4)</f>
        <v>2024</v>
      </c>
      <c r="D7997" s="2" t="str">
        <f>RIGHT(表格1[[#This Row],[年月]],2)</f>
        <v>11</v>
      </c>
      <c r="E7997" s="5" t="s">
        <v>62</v>
      </c>
      <c r="F7997" s="2" t="str">
        <f>VLOOKUP(TEXT(表格1[[#This Row],[地區]],"00000000"),縣市代碼,2,0)</f>
        <v>金門縣</v>
      </c>
      <c r="G7997" s="2" t="s">
        <v>5</v>
      </c>
      <c r="H7997" s="13">
        <v>8116</v>
      </c>
      <c r="I7997" s="14">
        <v>25953359</v>
      </c>
      <c r="J7997" s="14">
        <f>表格1[[#This Row],[信用卡交易筆數]]/1000</f>
        <v>8.1159999999999997</v>
      </c>
      <c r="K7997" s="14">
        <f>表格1[[#This Row],[信用卡交易金額'[新臺幣']]]/1000</f>
        <v>25953.359</v>
      </c>
      <c r="L7997" s="14">
        <f>表格1[[#This Row],[信用卡交易金額'[新臺幣']]]/1000000</f>
        <v>25.953358999999999</v>
      </c>
      <c r="M7997" s="14" t="str" cm="1">
        <f t="array" ref="M7997">_xlfn.TEXTJOIN("", TRUE, _xlfn.XLOOKUP(TRUE, VALUE(表格1[[#This Row],[年月]]) &lt;= VALUE($R$8:$R$12), $Q$8:$Q$12)) &amp; "年度"</f>
        <v>2025年度</v>
      </c>
    </row>
    <row r="7998" spans="1:13" x14ac:dyDescent="0.3">
      <c r="A7998" s="2">
        <v>202411</v>
      </c>
      <c r="B7998" s="19">
        <f>DATE(表格1[[#This Row],[年]],表格1[[#This Row],[月]],1)</f>
        <v>45597</v>
      </c>
      <c r="C7998" s="2" t="str">
        <f>LEFT(表格1[[#This Row],[年月]],4)</f>
        <v>2024</v>
      </c>
      <c r="D7998" s="2" t="str">
        <f>RIGHT(表格1[[#This Row],[年月]],2)</f>
        <v>11</v>
      </c>
      <c r="E7998" s="5" t="s">
        <v>62</v>
      </c>
      <c r="F7998" s="2" t="str">
        <f>VLOOKUP(TEXT(表格1[[#This Row],[地區]],"00000000"),縣市代碼,2,0)</f>
        <v>金門縣</v>
      </c>
      <c r="G7998" s="2" t="s">
        <v>6</v>
      </c>
      <c r="H7998" s="13">
        <v>12615</v>
      </c>
      <c r="I7998" s="14">
        <v>40641591</v>
      </c>
      <c r="J7998" s="14">
        <f>表格1[[#This Row],[信用卡交易筆數]]/1000</f>
        <v>12.615</v>
      </c>
      <c r="K7998" s="14">
        <f>表格1[[#This Row],[信用卡交易金額'[新臺幣']]]/1000</f>
        <v>40641.591</v>
      </c>
      <c r="L7998" s="14">
        <f>表格1[[#This Row],[信用卡交易金額'[新臺幣']]]/1000000</f>
        <v>40.641590999999998</v>
      </c>
      <c r="M7998" s="14" t="str" cm="1">
        <f t="array" ref="M7998">_xlfn.TEXTJOIN("", TRUE, _xlfn.XLOOKUP(TRUE, VALUE(表格1[[#This Row],[年月]]) &lt;= VALUE($R$8:$R$12), $Q$8:$Q$12)) &amp; "年度"</f>
        <v>2025年度</v>
      </c>
    </row>
    <row r="7999" spans="1:13" x14ac:dyDescent="0.3">
      <c r="A7999" s="2">
        <v>202411</v>
      </c>
      <c r="B7999" s="19">
        <f>DATE(表格1[[#This Row],[年]],表格1[[#This Row],[月]],1)</f>
        <v>45597</v>
      </c>
      <c r="C7999" s="2" t="str">
        <f>LEFT(表格1[[#This Row],[年月]],4)</f>
        <v>2024</v>
      </c>
      <c r="D7999" s="2" t="str">
        <f>RIGHT(表格1[[#This Row],[年月]],2)</f>
        <v>11</v>
      </c>
      <c r="E7999" s="5" t="s">
        <v>62</v>
      </c>
      <c r="F7999" s="2" t="str">
        <f>VLOOKUP(TEXT(表格1[[#This Row],[地區]],"00000000"),縣市代碼,2,0)</f>
        <v>金門縣</v>
      </c>
      <c r="G7999" s="2" t="s">
        <v>7</v>
      </c>
      <c r="H7999" s="13">
        <v>55726</v>
      </c>
      <c r="I7999" s="14">
        <v>82616122</v>
      </c>
      <c r="J7999" s="14">
        <f>表格1[[#This Row],[信用卡交易筆數]]/1000</f>
        <v>55.725999999999999</v>
      </c>
      <c r="K7999" s="14">
        <f>表格1[[#This Row],[信用卡交易金額'[新臺幣']]]/1000</f>
        <v>82616.122000000003</v>
      </c>
      <c r="L7999" s="14">
        <f>表格1[[#This Row],[信用卡交易金額'[新臺幣']]]/1000000</f>
        <v>82.616122000000004</v>
      </c>
      <c r="M7999" s="14" t="str" cm="1">
        <f t="array" ref="M7999">_xlfn.TEXTJOIN("", TRUE, _xlfn.XLOOKUP(TRUE, VALUE(表格1[[#This Row],[年月]]) &lt;= VALUE($R$8:$R$12), $Q$8:$Q$12)) &amp; "年度"</f>
        <v>2025年度</v>
      </c>
    </row>
    <row r="8000" spans="1:13" x14ac:dyDescent="0.3">
      <c r="A8000" s="2">
        <v>202411</v>
      </c>
      <c r="B8000" s="19">
        <f>DATE(表格1[[#This Row],[年]],表格1[[#This Row],[月]],1)</f>
        <v>45597</v>
      </c>
      <c r="C8000" s="2" t="str">
        <f>LEFT(表格1[[#This Row],[年月]],4)</f>
        <v>2024</v>
      </c>
      <c r="D8000" s="2" t="str">
        <f>RIGHT(表格1[[#This Row],[年月]],2)</f>
        <v>11</v>
      </c>
      <c r="E8000" s="5" t="s">
        <v>62</v>
      </c>
      <c r="F8000" s="2" t="str">
        <f>VLOOKUP(TEXT(表格1[[#This Row],[地區]],"00000000"),縣市代碼,2,0)</f>
        <v>金門縣</v>
      </c>
      <c r="G8000" s="2" t="s">
        <v>8</v>
      </c>
      <c r="H8000" s="13">
        <v>50600</v>
      </c>
      <c r="I8000" s="14">
        <v>70962614</v>
      </c>
      <c r="J8000" s="14">
        <f>表格1[[#This Row],[信用卡交易筆數]]/1000</f>
        <v>50.6</v>
      </c>
      <c r="K8000" s="14">
        <f>表格1[[#This Row],[信用卡交易金額'[新臺幣']]]/1000</f>
        <v>70962.614000000001</v>
      </c>
      <c r="L8000" s="14">
        <f>表格1[[#This Row],[信用卡交易金額'[新臺幣']]]/1000000</f>
        <v>70.962614000000002</v>
      </c>
      <c r="M8000" s="14" t="str" cm="1">
        <f t="array" ref="M8000">_xlfn.TEXTJOIN("", TRUE, _xlfn.XLOOKUP(TRUE, VALUE(表格1[[#This Row],[年月]]) &lt;= VALUE($R$8:$R$12), $Q$8:$Q$12)) &amp; "年度"</f>
        <v>2025年度</v>
      </c>
    </row>
    <row r="8001" spans="1:13" x14ac:dyDescent="0.3">
      <c r="A8001" s="2">
        <v>202411</v>
      </c>
      <c r="B8001" s="19">
        <f>DATE(表格1[[#This Row],[年]],表格1[[#This Row],[月]],1)</f>
        <v>45597</v>
      </c>
      <c r="C8001" s="2" t="str">
        <f>LEFT(表格1[[#This Row],[年月]],4)</f>
        <v>2024</v>
      </c>
      <c r="D8001" s="2" t="str">
        <f>RIGHT(表格1[[#This Row],[年月]],2)</f>
        <v>11</v>
      </c>
      <c r="E8001" s="5" t="s">
        <v>62</v>
      </c>
      <c r="F8001" s="2" t="str">
        <f>VLOOKUP(TEXT(表格1[[#This Row],[地區]],"00000000"),縣市代碼,2,0)</f>
        <v>金門縣</v>
      </c>
      <c r="G8001" s="2" t="s">
        <v>9</v>
      </c>
      <c r="H8001" s="13">
        <v>126509</v>
      </c>
      <c r="I8001" s="14">
        <v>137652677</v>
      </c>
      <c r="J8001" s="14">
        <f>表格1[[#This Row],[信用卡交易筆數]]/1000</f>
        <v>126.509</v>
      </c>
      <c r="K8001" s="14">
        <f>表格1[[#This Row],[信用卡交易金額'[新臺幣']]]/1000</f>
        <v>137652.677</v>
      </c>
      <c r="L8001" s="14">
        <f>表格1[[#This Row],[信用卡交易金額'[新臺幣']]]/1000000</f>
        <v>137.65267700000001</v>
      </c>
      <c r="M8001" s="14" t="str" cm="1">
        <f t="array" ref="M8001">_xlfn.TEXTJOIN("", TRUE, _xlfn.XLOOKUP(TRUE, VALUE(表格1[[#This Row],[年月]]) &lt;= VALUE($R$8:$R$12), $Q$8:$Q$12)) &amp; "年度"</f>
        <v>2025年度</v>
      </c>
    </row>
    <row r="8002" spans="1:13" x14ac:dyDescent="0.3">
      <c r="A8002" s="2">
        <v>202411</v>
      </c>
      <c r="B8002" s="19">
        <f>DATE(表格1[[#This Row],[年]],表格1[[#This Row],[月]],1)</f>
        <v>45597</v>
      </c>
      <c r="C8002" s="2" t="str">
        <f>LEFT(表格1[[#This Row],[年月]],4)</f>
        <v>2024</v>
      </c>
      <c r="D8002" s="2" t="str">
        <f>RIGHT(表格1[[#This Row],[年月]],2)</f>
        <v>11</v>
      </c>
      <c r="E8002" s="5" t="s">
        <v>62</v>
      </c>
      <c r="F8002" s="2" t="str">
        <f>VLOOKUP(TEXT(表格1[[#This Row],[地區]],"00000000"),縣市代碼,2,0)</f>
        <v>金門縣</v>
      </c>
      <c r="G8002" s="2" t="s">
        <v>10</v>
      </c>
      <c r="H8002" s="13">
        <v>42964</v>
      </c>
      <c r="I8002" s="14">
        <v>122444417</v>
      </c>
      <c r="J8002" s="14">
        <f>表格1[[#This Row],[信用卡交易筆數]]/1000</f>
        <v>42.963999999999999</v>
      </c>
      <c r="K8002" s="14">
        <f>表格1[[#This Row],[信用卡交易金額'[新臺幣']]]/1000</f>
        <v>122444.417</v>
      </c>
      <c r="L8002" s="14">
        <f>表格1[[#This Row],[信用卡交易金額'[新臺幣']]]/1000000</f>
        <v>122.444417</v>
      </c>
      <c r="M8002" s="14" t="str" cm="1">
        <f t="array" ref="M8002">_xlfn.TEXTJOIN("", TRUE, _xlfn.XLOOKUP(TRUE, VALUE(表格1[[#This Row],[年月]]) &lt;= VALUE($R$8:$R$12), $Q$8:$Q$12)) &amp; "年度"</f>
        <v>2025年度</v>
      </c>
    </row>
    <row r="8003" spans="1:13" x14ac:dyDescent="0.3">
      <c r="A8003" s="2">
        <v>202411</v>
      </c>
      <c r="B8003" s="19">
        <f>DATE(表格1[[#This Row],[年]],表格1[[#This Row],[月]],1)</f>
        <v>45597</v>
      </c>
      <c r="C8003" s="2" t="str">
        <f>LEFT(表格1[[#This Row],[年月]],4)</f>
        <v>2024</v>
      </c>
      <c r="D8003" s="2" t="str">
        <f>RIGHT(表格1[[#This Row],[年月]],2)</f>
        <v>11</v>
      </c>
      <c r="E8003" s="5">
        <v>9007000</v>
      </c>
      <c r="F8003" s="2" t="str">
        <f>VLOOKUP(TEXT(表格1[[#This Row],[地區]],"00000000"),縣市代碼,2,0)</f>
        <v>連江縣</v>
      </c>
      <c r="G8003" s="2" t="s">
        <v>4</v>
      </c>
      <c r="H8003" s="13">
        <v>37017</v>
      </c>
      <c r="I8003" s="14">
        <v>14284327</v>
      </c>
      <c r="J8003" s="14">
        <f>表格1[[#This Row],[信用卡交易筆數]]/1000</f>
        <v>37.017000000000003</v>
      </c>
      <c r="K8003" s="14">
        <f>表格1[[#This Row],[信用卡交易金額'[新臺幣']]]/1000</f>
        <v>14284.326999999999</v>
      </c>
      <c r="L8003" s="14">
        <f>表格1[[#This Row],[信用卡交易金額'[新臺幣']]]/1000000</f>
        <v>14.284326999999999</v>
      </c>
      <c r="M8003" s="14" t="str" cm="1">
        <f t="array" ref="M8003">_xlfn.TEXTJOIN("", TRUE, _xlfn.XLOOKUP(TRUE, VALUE(表格1[[#This Row],[年月]]) &lt;= VALUE($R$8:$R$12), $Q$8:$Q$12)) &amp; "年度"</f>
        <v>2025年度</v>
      </c>
    </row>
    <row r="8004" spans="1:13" x14ac:dyDescent="0.3">
      <c r="A8004" s="2">
        <v>202411</v>
      </c>
      <c r="B8004" s="19">
        <f>DATE(表格1[[#This Row],[年]],表格1[[#This Row],[月]],1)</f>
        <v>45597</v>
      </c>
      <c r="C8004" s="2" t="str">
        <f>LEFT(表格1[[#This Row],[年月]],4)</f>
        <v>2024</v>
      </c>
      <c r="D8004" s="2" t="str">
        <f>RIGHT(表格1[[#This Row],[年月]],2)</f>
        <v>11</v>
      </c>
      <c r="E8004" s="5">
        <v>9007000</v>
      </c>
      <c r="F8004" s="2" t="str">
        <f>VLOOKUP(TEXT(表格1[[#This Row],[地區]],"00000000"),縣市代碼,2,0)</f>
        <v>連江縣</v>
      </c>
      <c r="G8004" s="2" t="s">
        <v>5</v>
      </c>
      <c r="H8004" s="13">
        <v>1578</v>
      </c>
      <c r="I8004" s="14">
        <v>3921299</v>
      </c>
      <c r="J8004" s="14">
        <f>表格1[[#This Row],[信用卡交易筆數]]/1000</f>
        <v>1.5780000000000001</v>
      </c>
      <c r="K8004" s="14">
        <f>表格1[[#This Row],[信用卡交易金額'[新臺幣']]]/1000</f>
        <v>3921.299</v>
      </c>
      <c r="L8004" s="14">
        <f>表格1[[#This Row],[信用卡交易金額'[新臺幣']]]/1000000</f>
        <v>3.9212989999999999</v>
      </c>
      <c r="M8004" s="14" t="str" cm="1">
        <f t="array" ref="M8004">_xlfn.TEXTJOIN("", TRUE, _xlfn.XLOOKUP(TRUE, VALUE(表格1[[#This Row],[年月]]) &lt;= VALUE($R$8:$R$12), $Q$8:$Q$12)) &amp; "年度"</f>
        <v>2025年度</v>
      </c>
    </row>
    <row r="8005" spans="1:13" x14ac:dyDescent="0.3">
      <c r="A8005" s="2">
        <v>202411</v>
      </c>
      <c r="B8005" s="19">
        <f>DATE(表格1[[#This Row],[年]],表格1[[#This Row],[月]],1)</f>
        <v>45597</v>
      </c>
      <c r="C8005" s="2" t="str">
        <f>LEFT(表格1[[#This Row],[年月]],4)</f>
        <v>2024</v>
      </c>
      <c r="D8005" s="2" t="str">
        <f>RIGHT(表格1[[#This Row],[年月]],2)</f>
        <v>11</v>
      </c>
      <c r="E8005" s="5">
        <v>9007000</v>
      </c>
      <c r="F8005" s="2" t="str">
        <f>VLOOKUP(TEXT(表格1[[#This Row],[地區]],"00000000"),縣市代碼,2,0)</f>
        <v>連江縣</v>
      </c>
      <c r="G8005" s="2" t="s">
        <v>6</v>
      </c>
      <c r="H8005" s="13">
        <v>2654</v>
      </c>
      <c r="I8005" s="14">
        <v>5922656</v>
      </c>
      <c r="J8005" s="14">
        <f>表格1[[#This Row],[信用卡交易筆數]]/1000</f>
        <v>2.6539999999999999</v>
      </c>
      <c r="K8005" s="14">
        <f>表格1[[#This Row],[信用卡交易金額'[新臺幣']]]/1000</f>
        <v>5922.6559999999999</v>
      </c>
      <c r="L8005" s="14">
        <f>表格1[[#This Row],[信用卡交易金額'[新臺幣']]]/1000000</f>
        <v>5.9226559999999999</v>
      </c>
      <c r="M8005" s="14" t="str" cm="1">
        <f t="array" ref="M8005">_xlfn.TEXTJOIN("", TRUE, _xlfn.XLOOKUP(TRUE, VALUE(表格1[[#This Row],[年月]]) &lt;= VALUE($R$8:$R$12), $Q$8:$Q$12)) &amp; "年度"</f>
        <v>2025年度</v>
      </c>
    </row>
    <row r="8006" spans="1:13" x14ac:dyDescent="0.3">
      <c r="A8006" s="2">
        <v>202411</v>
      </c>
      <c r="B8006" s="19">
        <f>DATE(表格1[[#This Row],[年]],表格1[[#This Row],[月]],1)</f>
        <v>45597</v>
      </c>
      <c r="C8006" s="2" t="str">
        <f>LEFT(表格1[[#This Row],[年月]],4)</f>
        <v>2024</v>
      </c>
      <c r="D8006" s="2" t="str">
        <f>RIGHT(表格1[[#This Row],[年月]],2)</f>
        <v>11</v>
      </c>
      <c r="E8006" s="5">
        <v>9007000</v>
      </c>
      <c r="F8006" s="2" t="str">
        <f>VLOOKUP(TEXT(表格1[[#This Row],[地區]],"00000000"),縣市代碼,2,0)</f>
        <v>連江縣</v>
      </c>
      <c r="G8006" s="2" t="s">
        <v>7</v>
      </c>
      <c r="H8006" s="13">
        <v>16331</v>
      </c>
      <c r="I8006" s="14">
        <v>17617063</v>
      </c>
      <c r="J8006" s="14">
        <f>表格1[[#This Row],[信用卡交易筆數]]/1000</f>
        <v>16.331</v>
      </c>
      <c r="K8006" s="14">
        <f>表格1[[#This Row],[信用卡交易金額'[新臺幣']]]/1000</f>
        <v>17617.062999999998</v>
      </c>
      <c r="L8006" s="14">
        <f>表格1[[#This Row],[信用卡交易金額'[新臺幣']]]/1000000</f>
        <v>17.617063000000002</v>
      </c>
      <c r="M8006" s="14" t="str" cm="1">
        <f t="array" ref="M8006">_xlfn.TEXTJOIN("", TRUE, _xlfn.XLOOKUP(TRUE, VALUE(表格1[[#This Row],[年月]]) &lt;= VALUE($R$8:$R$12), $Q$8:$Q$12)) &amp; "年度"</f>
        <v>2025年度</v>
      </c>
    </row>
    <row r="8007" spans="1:13" x14ac:dyDescent="0.3">
      <c r="A8007" s="2">
        <v>202411</v>
      </c>
      <c r="B8007" s="19">
        <f>DATE(表格1[[#This Row],[年]],表格1[[#This Row],[月]],1)</f>
        <v>45597</v>
      </c>
      <c r="C8007" s="2" t="str">
        <f>LEFT(表格1[[#This Row],[年月]],4)</f>
        <v>2024</v>
      </c>
      <c r="D8007" s="2" t="str">
        <f>RIGHT(表格1[[#This Row],[年月]],2)</f>
        <v>11</v>
      </c>
      <c r="E8007" s="5">
        <v>9007000</v>
      </c>
      <c r="F8007" s="2" t="str">
        <f>VLOOKUP(TEXT(表格1[[#This Row],[地區]],"00000000"),縣市代碼,2,0)</f>
        <v>連江縣</v>
      </c>
      <c r="G8007" s="2" t="s">
        <v>8</v>
      </c>
      <c r="H8007" s="13">
        <v>10159</v>
      </c>
      <c r="I8007" s="14">
        <v>14523886</v>
      </c>
      <c r="J8007" s="14">
        <f>表格1[[#This Row],[信用卡交易筆數]]/1000</f>
        <v>10.159000000000001</v>
      </c>
      <c r="K8007" s="14">
        <f>表格1[[#This Row],[信用卡交易金額'[新臺幣']]]/1000</f>
        <v>14523.886</v>
      </c>
      <c r="L8007" s="14">
        <f>表格1[[#This Row],[信用卡交易金額'[新臺幣']]]/1000000</f>
        <v>14.523885999999999</v>
      </c>
      <c r="M8007" s="14" t="str" cm="1">
        <f t="array" ref="M8007">_xlfn.TEXTJOIN("", TRUE, _xlfn.XLOOKUP(TRUE, VALUE(表格1[[#This Row],[年月]]) &lt;= VALUE($R$8:$R$12), $Q$8:$Q$12)) &amp; "年度"</f>
        <v>2025年度</v>
      </c>
    </row>
    <row r="8008" spans="1:13" x14ac:dyDescent="0.3">
      <c r="A8008" s="2">
        <v>202411</v>
      </c>
      <c r="B8008" s="19">
        <f>DATE(表格1[[#This Row],[年]],表格1[[#This Row],[月]],1)</f>
        <v>45597</v>
      </c>
      <c r="C8008" s="2" t="str">
        <f>LEFT(表格1[[#This Row],[年月]],4)</f>
        <v>2024</v>
      </c>
      <c r="D8008" s="2" t="str">
        <f>RIGHT(表格1[[#This Row],[年月]],2)</f>
        <v>11</v>
      </c>
      <c r="E8008" s="5">
        <v>9007000</v>
      </c>
      <c r="F8008" s="2" t="str">
        <f>VLOOKUP(TEXT(表格1[[#This Row],[地區]],"00000000"),縣市代碼,2,0)</f>
        <v>連江縣</v>
      </c>
      <c r="G8008" s="2" t="s">
        <v>9</v>
      </c>
      <c r="H8008" s="13">
        <v>20472</v>
      </c>
      <c r="I8008" s="14">
        <v>26255709</v>
      </c>
      <c r="J8008" s="14">
        <f>表格1[[#This Row],[信用卡交易筆數]]/1000</f>
        <v>20.472000000000001</v>
      </c>
      <c r="K8008" s="14">
        <f>表格1[[#This Row],[信用卡交易金額'[新臺幣']]]/1000</f>
        <v>26255.708999999999</v>
      </c>
      <c r="L8008" s="14">
        <f>表格1[[#This Row],[信用卡交易金額'[新臺幣']]]/1000000</f>
        <v>26.255709</v>
      </c>
      <c r="M8008" s="14" t="str" cm="1">
        <f t="array" ref="M8008">_xlfn.TEXTJOIN("", TRUE, _xlfn.XLOOKUP(TRUE, VALUE(表格1[[#This Row],[年月]]) &lt;= VALUE($R$8:$R$12), $Q$8:$Q$12)) &amp; "年度"</f>
        <v>2025年度</v>
      </c>
    </row>
    <row r="8009" spans="1:13" x14ac:dyDescent="0.3">
      <c r="A8009" s="2">
        <v>202411</v>
      </c>
      <c r="B8009" s="19">
        <f>DATE(表格1[[#This Row],[年]],表格1[[#This Row],[月]],1)</f>
        <v>45597</v>
      </c>
      <c r="C8009" s="2" t="str">
        <f>LEFT(表格1[[#This Row],[年月]],4)</f>
        <v>2024</v>
      </c>
      <c r="D8009" s="2" t="str">
        <f>RIGHT(表格1[[#This Row],[年月]],2)</f>
        <v>11</v>
      </c>
      <c r="E8009" s="5">
        <v>9007000</v>
      </c>
      <c r="F8009" s="2" t="str">
        <f>VLOOKUP(TEXT(表格1[[#This Row],[地區]],"00000000"),縣市代碼,2,0)</f>
        <v>連江縣</v>
      </c>
      <c r="G8009" s="2" t="s">
        <v>10</v>
      </c>
      <c r="H8009" s="13">
        <v>8069</v>
      </c>
      <c r="I8009" s="14">
        <v>20371292</v>
      </c>
      <c r="J8009" s="14">
        <f>表格1[[#This Row],[信用卡交易筆數]]/1000</f>
        <v>8.0690000000000008</v>
      </c>
      <c r="K8009" s="14">
        <f>表格1[[#This Row],[信用卡交易金額'[新臺幣']]]/1000</f>
        <v>20371.292000000001</v>
      </c>
      <c r="L8009" s="14">
        <f>表格1[[#This Row],[信用卡交易金額'[新臺幣']]]/1000000</f>
        <v>20.371292</v>
      </c>
      <c r="M8009" s="14" t="str" cm="1">
        <f t="array" ref="M8009">_xlfn.TEXTJOIN("", TRUE, _xlfn.XLOOKUP(TRUE, VALUE(表格1[[#This Row],[年月]]) &lt;= VALUE($R$8:$R$12), $Q$8:$Q$12)) &amp; "年度"</f>
        <v>2025年度</v>
      </c>
    </row>
    <row r="8010" spans="1:13" x14ac:dyDescent="0.3">
      <c r="A8010" s="2">
        <v>202412</v>
      </c>
      <c r="B8010" s="19">
        <f>DATE(表格1[[#This Row],[年]],表格1[[#This Row],[月]],1)</f>
        <v>45627</v>
      </c>
      <c r="C8010" s="2" t="str">
        <f>LEFT(表格1[[#This Row],[年月]],4)</f>
        <v>2024</v>
      </c>
      <c r="D8010" s="2" t="str">
        <f>RIGHT(表格1[[#This Row],[年月]],2)</f>
        <v>12</v>
      </c>
      <c r="E8010" s="5">
        <v>63000000</v>
      </c>
      <c r="F8010" s="2" t="str">
        <f>VLOOKUP(TEXT(表格1[[#This Row],[地區]],"00000000"),縣市代碼,2,0)</f>
        <v>臺北市</v>
      </c>
      <c r="G8010" s="2" t="s">
        <v>4</v>
      </c>
      <c r="H8010" s="13">
        <v>15678934</v>
      </c>
      <c r="I8010" s="14">
        <v>9716535979</v>
      </c>
      <c r="J8010" s="14">
        <f>表格1[[#This Row],[信用卡交易筆數]]/1000</f>
        <v>15678.933999999999</v>
      </c>
      <c r="K8010" s="14">
        <f>表格1[[#This Row],[信用卡交易金額'[新臺幣']]]/1000</f>
        <v>9716535.9790000003</v>
      </c>
      <c r="L8010" s="14">
        <f>表格1[[#This Row],[信用卡交易金額'[新臺幣']]]/1000000</f>
        <v>9716.5359790000002</v>
      </c>
      <c r="M8010" s="14" t="str" cm="1">
        <f t="array" ref="M8010">_xlfn.TEXTJOIN("", TRUE, _xlfn.XLOOKUP(TRUE, VALUE(表格1[[#This Row],[年月]]) &lt;= VALUE($R$8:$R$12), $Q$8:$Q$12)) &amp; "年度"</f>
        <v>2025年度</v>
      </c>
    </row>
    <row r="8011" spans="1:13" x14ac:dyDescent="0.3">
      <c r="A8011" s="2">
        <v>202412</v>
      </c>
      <c r="B8011" s="19">
        <f>DATE(表格1[[#This Row],[年]],表格1[[#This Row],[月]],1)</f>
        <v>45627</v>
      </c>
      <c r="C8011" s="2" t="str">
        <f>LEFT(表格1[[#This Row],[年月]],4)</f>
        <v>2024</v>
      </c>
      <c r="D8011" s="2" t="str">
        <f>RIGHT(表格1[[#This Row],[年月]],2)</f>
        <v>12</v>
      </c>
      <c r="E8011" s="5">
        <v>63000000</v>
      </c>
      <c r="F8011" s="2" t="str">
        <f>VLOOKUP(TEXT(表格1[[#This Row],[地區]],"00000000"),縣市代碼,2,0)</f>
        <v>臺北市</v>
      </c>
      <c r="G8011" s="2" t="s">
        <v>5</v>
      </c>
      <c r="H8011" s="13">
        <v>906275</v>
      </c>
      <c r="I8011" s="14">
        <v>3784933132</v>
      </c>
      <c r="J8011" s="14">
        <f>表格1[[#This Row],[信用卡交易筆數]]/1000</f>
        <v>906.27499999999998</v>
      </c>
      <c r="K8011" s="14">
        <f>表格1[[#This Row],[信用卡交易金額'[新臺幣']]]/1000</f>
        <v>3784933.1320000002</v>
      </c>
      <c r="L8011" s="14">
        <f>表格1[[#This Row],[信用卡交易金額'[新臺幣']]]/1000000</f>
        <v>3784.9331320000001</v>
      </c>
      <c r="M8011" s="14" t="str" cm="1">
        <f t="array" ref="M8011">_xlfn.TEXTJOIN("", TRUE, _xlfn.XLOOKUP(TRUE, VALUE(表格1[[#This Row],[年月]]) &lt;= VALUE($R$8:$R$12), $Q$8:$Q$12)) &amp; "年度"</f>
        <v>2025年度</v>
      </c>
    </row>
    <row r="8012" spans="1:13" x14ac:dyDescent="0.3">
      <c r="A8012" s="2">
        <v>202412</v>
      </c>
      <c r="B8012" s="19">
        <f>DATE(表格1[[#This Row],[年]],表格1[[#This Row],[月]],1)</f>
        <v>45627</v>
      </c>
      <c r="C8012" s="2" t="str">
        <f>LEFT(表格1[[#This Row],[年月]],4)</f>
        <v>2024</v>
      </c>
      <c r="D8012" s="2" t="str">
        <f>RIGHT(表格1[[#This Row],[年月]],2)</f>
        <v>12</v>
      </c>
      <c r="E8012" s="5">
        <v>63000000</v>
      </c>
      <c r="F8012" s="2" t="str">
        <f>VLOOKUP(TEXT(表格1[[#This Row],[地區]],"00000000"),縣市代碼,2,0)</f>
        <v>臺北市</v>
      </c>
      <c r="G8012" s="2" t="s">
        <v>6</v>
      </c>
      <c r="H8012" s="13">
        <v>1064882</v>
      </c>
      <c r="I8012" s="14">
        <v>5040245138</v>
      </c>
      <c r="J8012" s="14">
        <f>表格1[[#This Row],[信用卡交易筆數]]/1000</f>
        <v>1064.8820000000001</v>
      </c>
      <c r="K8012" s="14">
        <f>表格1[[#This Row],[信用卡交易金額'[新臺幣']]]/1000</f>
        <v>5040245.1380000003</v>
      </c>
      <c r="L8012" s="14">
        <f>表格1[[#This Row],[信用卡交易金額'[新臺幣']]]/1000000</f>
        <v>5040.2451380000002</v>
      </c>
      <c r="M8012" s="14" t="str" cm="1">
        <f t="array" ref="M8012">_xlfn.TEXTJOIN("", TRUE, _xlfn.XLOOKUP(TRUE, VALUE(表格1[[#This Row],[年月]]) &lt;= VALUE($R$8:$R$12), $Q$8:$Q$12)) &amp; "年度"</f>
        <v>2025年度</v>
      </c>
    </row>
    <row r="8013" spans="1:13" x14ac:dyDescent="0.3">
      <c r="A8013" s="2">
        <v>202412</v>
      </c>
      <c r="B8013" s="19">
        <f>DATE(表格1[[#This Row],[年]],表格1[[#This Row],[月]],1)</f>
        <v>45627</v>
      </c>
      <c r="C8013" s="2" t="str">
        <f>LEFT(表格1[[#This Row],[年月]],4)</f>
        <v>2024</v>
      </c>
      <c r="D8013" s="2" t="str">
        <f>RIGHT(表格1[[#This Row],[年月]],2)</f>
        <v>12</v>
      </c>
      <c r="E8013" s="5">
        <v>63000000</v>
      </c>
      <c r="F8013" s="2" t="str">
        <f>VLOOKUP(TEXT(表格1[[#This Row],[地區]],"00000000"),縣市代碼,2,0)</f>
        <v>臺北市</v>
      </c>
      <c r="G8013" s="2" t="s">
        <v>7</v>
      </c>
      <c r="H8013" s="13">
        <v>6043911</v>
      </c>
      <c r="I8013" s="14">
        <v>6267885582</v>
      </c>
      <c r="J8013" s="14">
        <f>表格1[[#This Row],[信用卡交易筆數]]/1000</f>
        <v>6043.9110000000001</v>
      </c>
      <c r="K8013" s="14">
        <f>表格1[[#This Row],[信用卡交易金額'[新臺幣']]]/1000</f>
        <v>6267885.5820000004</v>
      </c>
      <c r="L8013" s="14">
        <f>表格1[[#This Row],[信用卡交易金額'[新臺幣']]]/1000000</f>
        <v>6267.8855819999999</v>
      </c>
      <c r="M8013" s="14" t="str" cm="1">
        <f t="array" ref="M8013">_xlfn.TEXTJOIN("", TRUE, _xlfn.XLOOKUP(TRUE, VALUE(表格1[[#This Row],[年月]]) &lt;= VALUE($R$8:$R$12), $Q$8:$Q$12)) &amp; "年度"</f>
        <v>2025年度</v>
      </c>
    </row>
    <row r="8014" spans="1:13" x14ac:dyDescent="0.3">
      <c r="A8014" s="2">
        <v>202412</v>
      </c>
      <c r="B8014" s="19">
        <f>DATE(表格1[[#This Row],[年]],表格1[[#This Row],[月]],1)</f>
        <v>45627</v>
      </c>
      <c r="C8014" s="2" t="str">
        <f>LEFT(表格1[[#This Row],[年月]],4)</f>
        <v>2024</v>
      </c>
      <c r="D8014" s="2" t="str">
        <f>RIGHT(表格1[[#This Row],[年月]],2)</f>
        <v>12</v>
      </c>
      <c r="E8014" s="5">
        <v>63000000</v>
      </c>
      <c r="F8014" s="2" t="str">
        <f>VLOOKUP(TEXT(表格1[[#This Row],[地區]],"00000000"),縣市代碼,2,0)</f>
        <v>臺北市</v>
      </c>
      <c r="G8014" s="2" t="s">
        <v>8</v>
      </c>
      <c r="H8014" s="13">
        <v>4810456</v>
      </c>
      <c r="I8014" s="14">
        <v>12362248631</v>
      </c>
      <c r="J8014" s="14">
        <f>表格1[[#This Row],[信用卡交易筆數]]/1000</f>
        <v>4810.4560000000001</v>
      </c>
      <c r="K8014" s="14">
        <f>表格1[[#This Row],[信用卡交易金額'[新臺幣']]]/1000</f>
        <v>12362248.630999999</v>
      </c>
      <c r="L8014" s="14">
        <f>表格1[[#This Row],[信用卡交易金額'[新臺幣']]]/1000000</f>
        <v>12362.248631</v>
      </c>
      <c r="M8014" s="14" t="str" cm="1">
        <f t="array" ref="M8014">_xlfn.TEXTJOIN("", TRUE, _xlfn.XLOOKUP(TRUE, VALUE(表格1[[#This Row],[年月]]) &lt;= VALUE($R$8:$R$12), $Q$8:$Q$12)) &amp; "年度"</f>
        <v>2025年度</v>
      </c>
    </row>
    <row r="8015" spans="1:13" x14ac:dyDescent="0.3">
      <c r="A8015" s="2">
        <v>202412</v>
      </c>
      <c r="B8015" s="19">
        <f>DATE(表格1[[#This Row],[年]],表格1[[#This Row],[月]],1)</f>
        <v>45627</v>
      </c>
      <c r="C8015" s="2" t="str">
        <f>LEFT(表格1[[#This Row],[年月]],4)</f>
        <v>2024</v>
      </c>
      <c r="D8015" s="2" t="str">
        <f>RIGHT(表格1[[#This Row],[年月]],2)</f>
        <v>12</v>
      </c>
      <c r="E8015" s="5">
        <v>63000000</v>
      </c>
      <c r="F8015" s="2" t="str">
        <f>VLOOKUP(TEXT(表格1[[#This Row],[地區]],"00000000"),縣市代碼,2,0)</f>
        <v>臺北市</v>
      </c>
      <c r="G8015" s="2" t="s">
        <v>9</v>
      </c>
      <c r="H8015" s="13">
        <v>10783466</v>
      </c>
      <c r="I8015" s="14">
        <v>15782383436</v>
      </c>
      <c r="J8015" s="14">
        <f>表格1[[#This Row],[信用卡交易筆數]]/1000</f>
        <v>10783.466</v>
      </c>
      <c r="K8015" s="14">
        <f>表格1[[#This Row],[信用卡交易金額'[新臺幣']]]/1000</f>
        <v>15782383.436000001</v>
      </c>
      <c r="L8015" s="14">
        <f>表格1[[#This Row],[信用卡交易金額'[新臺幣']]]/1000000</f>
        <v>15782.383436</v>
      </c>
      <c r="M8015" s="14" t="str" cm="1">
        <f t="array" ref="M8015">_xlfn.TEXTJOIN("", TRUE, _xlfn.XLOOKUP(TRUE, VALUE(表格1[[#This Row],[年月]]) &lt;= VALUE($R$8:$R$12), $Q$8:$Q$12)) &amp; "年度"</f>
        <v>2025年度</v>
      </c>
    </row>
    <row r="8016" spans="1:13" x14ac:dyDescent="0.3">
      <c r="A8016" s="2">
        <v>202412</v>
      </c>
      <c r="B8016" s="19">
        <f>DATE(表格1[[#This Row],[年]],表格1[[#This Row],[月]],1)</f>
        <v>45627</v>
      </c>
      <c r="C8016" s="2" t="str">
        <f>LEFT(表格1[[#This Row],[年月]],4)</f>
        <v>2024</v>
      </c>
      <c r="D8016" s="2" t="str">
        <f>RIGHT(表格1[[#This Row],[年月]],2)</f>
        <v>12</v>
      </c>
      <c r="E8016" s="5">
        <v>63000000</v>
      </c>
      <c r="F8016" s="2" t="str">
        <f>VLOOKUP(TEXT(表格1[[#This Row],[地區]],"00000000"),縣市代碼,2,0)</f>
        <v>臺北市</v>
      </c>
      <c r="G8016" s="2" t="s">
        <v>10</v>
      </c>
      <c r="H8016" s="13">
        <v>4895087</v>
      </c>
      <c r="I8016" s="14">
        <v>19377072966</v>
      </c>
      <c r="J8016" s="14">
        <f>表格1[[#This Row],[信用卡交易筆數]]/1000</f>
        <v>4895.0870000000004</v>
      </c>
      <c r="K8016" s="14">
        <f>表格1[[#This Row],[信用卡交易金額'[新臺幣']]]/1000</f>
        <v>19377072.965999998</v>
      </c>
      <c r="L8016" s="14">
        <f>表格1[[#This Row],[信用卡交易金額'[新臺幣']]]/1000000</f>
        <v>19377.072966</v>
      </c>
      <c r="M8016" s="14" t="str" cm="1">
        <f t="array" ref="M8016">_xlfn.TEXTJOIN("", TRUE, _xlfn.XLOOKUP(TRUE, VALUE(表格1[[#This Row],[年月]]) &lt;= VALUE($R$8:$R$12), $Q$8:$Q$12)) &amp; "年度"</f>
        <v>2025年度</v>
      </c>
    </row>
    <row r="8017" spans="1:13" x14ac:dyDescent="0.3">
      <c r="A8017" s="2">
        <v>202412</v>
      </c>
      <c r="B8017" s="19">
        <f>DATE(表格1[[#This Row],[年]],表格1[[#This Row],[月]],1)</f>
        <v>45627</v>
      </c>
      <c r="C8017" s="2" t="str">
        <f>LEFT(表格1[[#This Row],[年月]],4)</f>
        <v>2024</v>
      </c>
      <c r="D8017" s="2" t="str">
        <f>RIGHT(表格1[[#This Row],[年月]],2)</f>
        <v>12</v>
      </c>
      <c r="E8017" s="5">
        <v>65000000</v>
      </c>
      <c r="F8017" s="2" t="str">
        <f>VLOOKUP(TEXT(表格1[[#This Row],[地區]],"00000000"),縣市代碼,2,0)</f>
        <v>新北市</v>
      </c>
      <c r="G8017" s="2" t="s">
        <v>4</v>
      </c>
      <c r="H8017" s="13">
        <v>18320389</v>
      </c>
      <c r="I8017" s="14">
        <v>9330614788</v>
      </c>
      <c r="J8017" s="14">
        <f>表格1[[#This Row],[信用卡交易筆數]]/1000</f>
        <v>18320.388999999999</v>
      </c>
      <c r="K8017" s="14">
        <f>表格1[[#This Row],[信用卡交易金額'[新臺幣']]]/1000</f>
        <v>9330614.7880000006</v>
      </c>
      <c r="L8017" s="14">
        <f>表格1[[#This Row],[信用卡交易金額'[新臺幣']]]/1000000</f>
        <v>9330.6147880000008</v>
      </c>
      <c r="M8017" s="14" t="str" cm="1">
        <f t="array" ref="M8017">_xlfn.TEXTJOIN("", TRUE, _xlfn.XLOOKUP(TRUE, VALUE(表格1[[#This Row],[年月]]) &lt;= VALUE($R$8:$R$12), $Q$8:$Q$12)) &amp; "年度"</f>
        <v>2025年度</v>
      </c>
    </row>
    <row r="8018" spans="1:13" x14ac:dyDescent="0.3">
      <c r="A8018" s="2">
        <v>202412</v>
      </c>
      <c r="B8018" s="19">
        <f>DATE(表格1[[#This Row],[年]],表格1[[#This Row],[月]],1)</f>
        <v>45627</v>
      </c>
      <c r="C8018" s="2" t="str">
        <f>LEFT(表格1[[#This Row],[年月]],4)</f>
        <v>2024</v>
      </c>
      <c r="D8018" s="2" t="str">
        <f>RIGHT(表格1[[#This Row],[年月]],2)</f>
        <v>12</v>
      </c>
      <c r="E8018" s="5">
        <v>65000000</v>
      </c>
      <c r="F8018" s="2" t="str">
        <f>VLOOKUP(TEXT(表格1[[#This Row],[地區]],"00000000"),縣市代碼,2,0)</f>
        <v>新北市</v>
      </c>
      <c r="G8018" s="2" t="s">
        <v>5</v>
      </c>
      <c r="H8018" s="13">
        <v>1223606</v>
      </c>
      <c r="I8018" s="14">
        <v>3402401389</v>
      </c>
      <c r="J8018" s="14">
        <f>表格1[[#This Row],[信用卡交易筆數]]/1000</f>
        <v>1223.606</v>
      </c>
      <c r="K8018" s="14">
        <f>表格1[[#This Row],[信用卡交易金額'[新臺幣']]]/1000</f>
        <v>3402401.389</v>
      </c>
      <c r="L8018" s="14">
        <f>表格1[[#This Row],[信用卡交易金額'[新臺幣']]]/1000000</f>
        <v>3402.4013890000001</v>
      </c>
      <c r="M8018" s="14" t="str" cm="1">
        <f t="array" ref="M8018">_xlfn.TEXTJOIN("", TRUE, _xlfn.XLOOKUP(TRUE, VALUE(表格1[[#This Row],[年月]]) &lt;= VALUE($R$8:$R$12), $Q$8:$Q$12)) &amp; "年度"</f>
        <v>2025年度</v>
      </c>
    </row>
    <row r="8019" spans="1:13" x14ac:dyDescent="0.3">
      <c r="A8019" s="2">
        <v>202412</v>
      </c>
      <c r="B8019" s="19">
        <f>DATE(表格1[[#This Row],[年]],表格1[[#This Row],[月]],1)</f>
        <v>45627</v>
      </c>
      <c r="C8019" s="2" t="str">
        <f>LEFT(表格1[[#This Row],[年月]],4)</f>
        <v>2024</v>
      </c>
      <c r="D8019" s="2" t="str">
        <f>RIGHT(表格1[[#This Row],[年月]],2)</f>
        <v>12</v>
      </c>
      <c r="E8019" s="5">
        <v>65000000</v>
      </c>
      <c r="F8019" s="2" t="str">
        <f>VLOOKUP(TEXT(表格1[[#This Row],[地區]],"00000000"),縣市代碼,2,0)</f>
        <v>新北市</v>
      </c>
      <c r="G8019" s="2" t="s">
        <v>6</v>
      </c>
      <c r="H8019" s="13">
        <v>1424978</v>
      </c>
      <c r="I8019" s="14">
        <v>4389134696</v>
      </c>
      <c r="J8019" s="14">
        <f>表格1[[#This Row],[信用卡交易筆數]]/1000</f>
        <v>1424.9780000000001</v>
      </c>
      <c r="K8019" s="14">
        <f>表格1[[#This Row],[信用卡交易金額'[新臺幣']]]/1000</f>
        <v>4389134.6960000005</v>
      </c>
      <c r="L8019" s="14">
        <f>表格1[[#This Row],[信用卡交易金額'[新臺幣']]]/1000000</f>
        <v>4389.1346960000001</v>
      </c>
      <c r="M8019" s="14" t="str" cm="1">
        <f t="array" ref="M8019">_xlfn.TEXTJOIN("", TRUE, _xlfn.XLOOKUP(TRUE, VALUE(表格1[[#This Row],[年月]]) &lt;= VALUE($R$8:$R$12), $Q$8:$Q$12)) &amp; "年度"</f>
        <v>2025年度</v>
      </c>
    </row>
    <row r="8020" spans="1:13" x14ac:dyDescent="0.3">
      <c r="A8020" s="2">
        <v>202412</v>
      </c>
      <c r="B8020" s="19">
        <f>DATE(表格1[[#This Row],[年]],表格1[[#This Row],[月]],1)</f>
        <v>45627</v>
      </c>
      <c r="C8020" s="2" t="str">
        <f>LEFT(表格1[[#This Row],[年月]],4)</f>
        <v>2024</v>
      </c>
      <c r="D8020" s="2" t="str">
        <f>RIGHT(表格1[[#This Row],[年月]],2)</f>
        <v>12</v>
      </c>
      <c r="E8020" s="5">
        <v>65000000</v>
      </c>
      <c r="F8020" s="2" t="str">
        <f>VLOOKUP(TEXT(表格1[[#This Row],[地區]],"00000000"),縣市代碼,2,0)</f>
        <v>新北市</v>
      </c>
      <c r="G8020" s="2" t="s">
        <v>7</v>
      </c>
      <c r="H8020" s="13">
        <v>7560568</v>
      </c>
      <c r="I8020" s="14">
        <v>7205363126</v>
      </c>
      <c r="J8020" s="14">
        <f>表格1[[#This Row],[信用卡交易筆數]]/1000</f>
        <v>7560.5680000000002</v>
      </c>
      <c r="K8020" s="14">
        <f>表格1[[#This Row],[信用卡交易金額'[新臺幣']]]/1000</f>
        <v>7205363.1260000002</v>
      </c>
      <c r="L8020" s="14">
        <f>表格1[[#This Row],[信用卡交易金額'[新臺幣']]]/1000000</f>
        <v>7205.3631260000002</v>
      </c>
      <c r="M8020" s="14" t="str" cm="1">
        <f t="array" ref="M8020">_xlfn.TEXTJOIN("", TRUE, _xlfn.XLOOKUP(TRUE, VALUE(表格1[[#This Row],[年月]]) &lt;= VALUE($R$8:$R$12), $Q$8:$Q$12)) &amp; "年度"</f>
        <v>2025年度</v>
      </c>
    </row>
    <row r="8021" spans="1:13" x14ac:dyDescent="0.3">
      <c r="A8021" s="2">
        <v>202412</v>
      </c>
      <c r="B8021" s="19">
        <f>DATE(表格1[[#This Row],[年]],表格1[[#This Row],[月]],1)</f>
        <v>45627</v>
      </c>
      <c r="C8021" s="2" t="str">
        <f>LEFT(表格1[[#This Row],[年月]],4)</f>
        <v>2024</v>
      </c>
      <c r="D8021" s="2" t="str">
        <f>RIGHT(表格1[[#This Row],[年月]],2)</f>
        <v>12</v>
      </c>
      <c r="E8021" s="5">
        <v>65000000</v>
      </c>
      <c r="F8021" s="2" t="str">
        <f>VLOOKUP(TEXT(表格1[[#This Row],[地區]],"00000000"),縣市代碼,2,0)</f>
        <v>新北市</v>
      </c>
      <c r="G8021" s="2" t="s">
        <v>8</v>
      </c>
      <c r="H8021" s="13">
        <v>6219688</v>
      </c>
      <c r="I8021" s="14">
        <v>12284235579</v>
      </c>
      <c r="J8021" s="14">
        <f>表格1[[#This Row],[信用卡交易筆數]]/1000</f>
        <v>6219.6880000000001</v>
      </c>
      <c r="K8021" s="14">
        <f>表格1[[#This Row],[信用卡交易金額'[新臺幣']]]/1000</f>
        <v>12284235.579</v>
      </c>
      <c r="L8021" s="14">
        <f>表格1[[#This Row],[信用卡交易金額'[新臺幣']]]/1000000</f>
        <v>12284.235579</v>
      </c>
      <c r="M8021" s="14" t="str" cm="1">
        <f t="array" ref="M8021">_xlfn.TEXTJOIN("", TRUE, _xlfn.XLOOKUP(TRUE, VALUE(表格1[[#This Row],[年月]]) &lt;= VALUE($R$8:$R$12), $Q$8:$Q$12)) &amp; "年度"</f>
        <v>2025年度</v>
      </c>
    </row>
    <row r="8022" spans="1:13" x14ac:dyDescent="0.3">
      <c r="A8022" s="2">
        <v>202412</v>
      </c>
      <c r="B8022" s="19">
        <f>DATE(表格1[[#This Row],[年]],表格1[[#This Row],[月]],1)</f>
        <v>45627</v>
      </c>
      <c r="C8022" s="2" t="str">
        <f>LEFT(表格1[[#This Row],[年月]],4)</f>
        <v>2024</v>
      </c>
      <c r="D8022" s="2" t="str">
        <f>RIGHT(表格1[[#This Row],[年月]],2)</f>
        <v>12</v>
      </c>
      <c r="E8022" s="5">
        <v>65000000</v>
      </c>
      <c r="F8022" s="2" t="str">
        <f>VLOOKUP(TEXT(表格1[[#This Row],[地區]],"00000000"),縣市代碼,2,0)</f>
        <v>新北市</v>
      </c>
      <c r="G8022" s="2" t="s">
        <v>9</v>
      </c>
      <c r="H8022" s="13">
        <v>14278802</v>
      </c>
      <c r="I8022" s="14">
        <v>17993578574</v>
      </c>
      <c r="J8022" s="14">
        <f>表格1[[#This Row],[信用卡交易筆數]]/1000</f>
        <v>14278.802</v>
      </c>
      <c r="K8022" s="14">
        <f>表格1[[#This Row],[信用卡交易金額'[新臺幣']]]/1000</f>
        <v>17993578.574000001</v>
      </c>
      <c r="L8022" s="14">
        <f>表格1[[#This Row],[信用卡交易金額'[新臺幣']]]/1000000</f>
        <v>17993.578573999999</v>
      </c>
      <c r="M8022" s="14" t="str" cm="1">
        <f t="array" ref="M8022">_xlfn.TEXTJOIN("", TRUE, _xlfn.XLOOKUP(TRUE, VALUE(表格1[[#This Row],[年月]]) &lt;= VALUE($R$8:$R$12), $Q$8:$Q$12)) &amp; "年度"</f>
        <v>2025年度</v>
      </c>
    </row>
    <row r="8023" spans="1:13" x14ac:dyDescent="0.3">
      <c r="A8023" s="2">
        <v>202412</v>
      </c>
      <c r="B8023" s="19">
        <f>DATE(表格1[[#This Row],[年]],表格1[[#This Row],[月]],1)</f>
        <v>45627</v>
      </c>
      <c r="C8023" s="2" t="str">
        <f>LEFT(表格1[[#This Row],[年月]],4)</f>
        <v>2024</v>
      </c>
      <c r="D8023" s="2" t="str">
        <f>RIGHT(表格1[[#This Row],[年月]],2)</f>
        <v>12</v>
      </c>
      <c r="E8023" s="5">
        <v>65000000</v>
      </c>
      <c r="F8023" s="2" t="str">
        <f>VLOOKUP(TEXT(表格1[[#This Row],[地區]],"00000000"),縣市代碼,2,0)</f>
        <v>新北市</v>
      </c>
      <c r="G8023" s="2" t="s">
        <v>10</v>
      </c>
      <c r="H8023" s="13">
        <v>6757140</v>
      </c>
      <c r="I8023" s="14">
        <v>22336074827</v>
      </c>
      <c r="J8023" s="14">
        <f>表格1[[#This Row],[信用卡交易筆數]]/1000</f>
        <v>6757.14</v>
      </c>
      <c r="K8023" s="14">
        <f>表格1[[#This Row],[信用卡交易金額'[新臺幣']]]/1000</f>
        <v>22336074.827</v>
      </c>
      <c r="L8023" s="14">
        <f>表格1[[#This Row],[信用卡交易金額'[新臺幣']]]/1000000</f>
        <v>22336.074827</v>
      </c>
      <c r="M8023" s="14" t="str" cm="1">
        <f t="array" ref="M8023">_xlfn.TEXTJOIN("", TRUE, _xlfn.XLOOKUP(TRUE, VALUE(表格1[[#This Row],[年月]]) &lt;= VALUE($R$8:$R$12), $Q$8:$Q$12)) &amp; "年度"</f>
        <v>2025年度</v>
      </c>
    </row>
    <row r="8024" spans="1:13" x14ac:dyDescent="0.3">
      <c r="A8024" s="2">
        <v>202412</v>
      </c>
      <c r="B8024" s="19">
        <f>DATE(表格1[[#This Row],[年]],表格1[[#This Row],[月]],1)</f>
        <v>45627</v>
      </c>
      <c r="C8024" s="2" t="str">
        <f>LEFT(表格1[[#This Row],[年月]],4)</f>
        <v>2024</v>
      </c>
      <c r="D8024" s="2" t="str">
        <f>RIGHT(表格1[[#This Row],[年月]],2)</f>
        <v>12</v>
      </c>
      <c r="E8024" s="5">
        <v>68000000</v>
      </c>
      <c r="F8024" s="2" t="str">
        <f>VLOOKUP(TEXT(表格1[[#This Row],[地區]],"00000000"),縣市代碼,2,0)</f>
        <v>桃園市</v>
      </c>
      <c r="G8024" s="2" t="s">
        <v>4</v>
      </c>
      <c r="H8024" s="13">
        <v>8394344</v>
      </c>
      <c r="I8024" s="14">
        <v>4114615547</v>
      </c>
      <c r="J8024" s="14">
        <f>表格1[[#This Row],[信用卡交易筆數]]/1000</f>
        <v>8394.3439999999991</v>
      </c>
      <c r="K8024" s="14">
        <f>表格1[[#This Row],[信用卡交易金額'[新臺幣']]]/1000</f>
        <v>4114615.5469999998</v>
      </c>
      <c r="L8024" s="14">
        <f>表格1[[#This Row],[信用卡交易金額'[新臺幣']]]/1000000</f>
        <v>4114.6155470000003</v>
      </c>
      <c r="M8024" s="14" t="str" cm="1">
        <f t="array" ref="M8024">_xlfn.TEXTJOIN("", TRUE, _xlfn.XLOOKUP(TRUE, VALUE(表格1[[#This Row],[年月]]) &lt;= VALUE($R$8:$R$12), $Q$8:$Q$12)) &amp; "年度"</f>
        <v>2025年度</v>
      </c>
    </row>
    <row r="8025" spans="1:13" x14ac:dyDescent="0.3">
      <c r="A8025" s="2">
        <v>202412</v>
      </c>
      <c r="B8025" s="19">
        <f>DATE(表格1[[#This Row],[年]],表格1[[#This Row],[月]],1)</f>
        <v>45627</v>
      </c>
      <c r="C8025" s="2" t="str">
        <f>LEFT(表格1[[#This Row],[年月]],4)</f>
        <v>2024</v>
      </c>
      <c r="D8025" s="2" t="str">
        <f>RIGHT(表格1[[#This Row],[年月]],2)</f>
        <v>12</v>
      </c>
      <c r="E8025" s="5">
        <v>68000000</v>
      </c>
      <c r="F8025" s="2" t="str">
        <f>VLOOKUP(TEXT(表格1[[#This Row],[地區]],"00000000"),縣市代碼,2,0)</f>
        <v>桃園市</v>
      </c>
      <c r="G8025" s="2" t="s">
        <v>5</v>
      </c>
      <c r="H8025" s="13">
        <v>573842</v>
      </c>
      <c r="I8025" s="14">
        <v>1619310766</v>
      </c>
      <c r="J8025" s="14">
        <f>表格1[[#This Row],[信用卡交易筆數]]/1000</f>
        <v>573.84199999999998</v>
      </c>
      <c r="K8025" s="14">
        <f>表格1[[#This Row],[信用卡交易金額'[新臺幣']]]/1000</f>
        <v>1619310.7660000001</v>
      </c>
      <c r="L8025" s="14">
        <f>表格1[[#This Row],[信用卡交易金額'[新臺幣']]]/1000000</f>
        <v>1619.3107660000001</v>
      </c>
      <c r="M8025" s="14" t="str" cm="1">
        <f t="array" ref="M8025">_xlfn.TEXTJOIN("", TRUE, _xlfn.XLOOKUP(TRUE, VALUE(表格1[[#This Row],[年月]]) &lt;= VALUE($R$8:$R$12), $Q$8:$Q$12)) &amp; "年度"</f>
        <v>2025年度</v>
      </c>
    </row>
    <row r="8026" spans="1:13" x14ac:dyDescent="0.3">
      <c r="A8026" s="2">
        <v>202412</v>
      </c>
      <c r="B8026" s="19">
        <f>DATE(表格1[[#This Row],[年]],表格1[[#This Row],[月]],1)</f>
        <v>45627</v>
      </c>
      <c r="C8026" s="2" t="str">
        <f>LEFT(表格1[[#This Row],[年月]],4)</f>
        <v>2024</v>
      </c>
      <c r="D8026" s="2" t="str">
        <f>RIGHT(表格1[[#This Row],[年月]],2)</f>
        <v>12</v>
      </c>
      <c r="E8026" s="5">
        <v>68000000</v>
      </c>
      <c r="F8026" s="2" t="str">
        <f>VLOOKUP(TEXT(表格1[[#This Row],[地區]],"00000000"),縣市代碼,2,0)</f>
        <v>桃園市</v>
      </c>
      <c r="G8026" s="2" t="s">
        <v>6</v>
      </c>
      <c r="H8026" s="13">
        <v>689316</v>
      </c>
      <c r="I8026" s="14">
        <v>2086571756</v>
      </c>
      <c r="J8026" s="14">
        <f>表格1[[#This Row],[信用卡交易筆數]]/1000</f>
        <v>689.31600000000003</v>
      </c>
      <c r="K8026" s="14">
        <f>表格1[[#This Row],[信用卡交易金額'[新臺幣']]]/1000</f>
        <v>2086571.7560000001</v>
      </c>
      <c r="L8026" s="14">
        <f>表格1[[#This Row],[信用卡交易金額'[新臺幣']]]/1000000</f>
        <v>2086.5717559999998</v>
      </c>
      <c r="M8026" s="14" t="str" cm="1">
        <f t="array" ref="M8026">_xlfn.TEXTJOIN("", TRUE, _xlfn.XLOOKUP(TRUE, VALUE(表格1[[#This Row],[年月]]) &lt;= VALUE($R$8:$R$12), $Q$8:$Q$12)) &amp; "年度"</f>
        <v>2025年度</v>
      </c>
    </row>
    <row r="8027" spans="1:13" x14ac:dyDescent="0.3">
      <c r="A8027" s="2">
        <v>202412</v>
      </c>
      <c r="B8027" s="19">
        <f>DATE(表格1[[#This Row],[年]],表格1[[#This Row],[月]],1)</f>
        <v>45627</v>
      </c>
      <c r="C8027" s="2" t="str">
        <f>LEFT(表格1[[#This Row],[年月]],4)</f>
        <v>2024</v>
      </c>
      <c r="D8027" s="2" t="str">
        <f>RIGHT(表格1[[#This Row],[年月]],2)</f>
        <v>12</v>
      </c>
      <c r="E8027" s="5">
        <v>68000000</v>
      </c>
      <c r="F8027" s="2" t="str">
        <f>VLOOKUP(TEXT(表格1[[#This Row],[地區]],"00000000"),縣市代碼,2,0)</f>
        <v>桃園市</v>
      </c>
      <c r="G8027" s="2" t="s">
        <v>7</v>
      </c>
      <c r="H8027" s="13">
        <v>3829140</v>
      </c>
      <c r="I8027" s="14">
        <v>4124207526</v>
      </c>
      <c r="J8027" s="14">
        <f>表格1[[#This Row],[信用卡交易筆數]]/1000</f>
        <v>3829.14</v>
      </c>
      <c r="K8027" s="14">
        <f>表格1[[#This Row],[信用卡交易金額'[新臺幣']]]/1000</f>
        <v>4124207.5260000001</v>
      </c>
      <c r="L8027" s="14">
        <f>表格1[[#This Row],[信用卡交易金額'[新臺幣']]]/1000000</f>
        <v>4124.2075260000001</v>
      </c>
      <c r="M8027" s="14" t="str" cm="1">
        <f t="array" ref="M8027">_xlfn.TEXTJOIN("", TRUE, _xlfn.XLOOKUP(TRUE, VALUE(表格1[[#This Row],[年月]]) &lt;= VALUE($R$8:$R$12), $Q$8:$Q$12)) &amp; "年度"</f>
        <v>2025年度</v>
      </c>
    </row>
    <row r="8028" spans="1:13" x14ac:dyDescent="0.3">
      <c r="A8028" s="2">
        <v>202412</v>
      </c>
      <c r="B8028" s="19">
        <f>DATE(表格1[[#This Row],[年]],表格1[[#This Row],[月]],1)</f>
        <v>45627</v>
      </c>
      <c r="C8028" s="2" t="str">
        <f>LEFT(表格1[[#This Row],[年月]],4)</f>
        <v>2024</v>
      </c>
      <c r="D8028" s="2" t="str">
        <f>RIGHT(表格1[[#This Row],[年月]],2)</f>
        <v>12</v>
      </c>
      <c r="E8028" s="5">
        <v>68000000</v>
      </c>
      <c r="F8028" s="2" t="str">
        <f>VLOOKUP(TEXT(表格1[[#This Row],[地區]],"00000000"),縣市代碼,2,0)</f>
        <v>桃園市</v>
      </c>
      <c r="G8028" s="2" t="s">
        <v>8</v>
      </c>
      <c r="H8028" s="13">
        <v>2881783</v>
      </c>
      <c r="I8028" s="14">
        <v>5512941459</v>
      </c>
      <c r="J8028" s="14">
        <f>表格1[[#This Row],[信用卡交易筆數]]/1000</f>
        <v>2881.7829999999999</v>
      </c>
      <c r="K8028" s="14">
        <f>表格1[[#This Row],[信用卡交易金額'[新臺幣']]]/1000</f>
        <v>5512941.4589999998</v>
      </c>
      <c r="L8028" s="14">
        <f>表格1[[#This Row],[信用卡交易金額'[新臺幣']]]/1000000</f>
        <v>5512.9414589999997</v>
      </c>
      <c r="M8028" s="14" t="str" cm="1">
        <f t="array" ref="M8028">_xlfn.TEXTJOIN("", TRUE, _xlfn.XLOOKUP(TRUE, VALUE(表格1[[#This Row],[年月]]) &lt;= VALUE($R$8:$R$12), $Q$8:$Q$12)) &amp; "年度"</f>
        <v>2025年度</v>
      </c>
    </row>
    <row r="8029" spans="1:13" x14ac:dyDescent="0.3">
      <c r="A8029" s="2">
        <v>202412</v>
      </c>
      <c r="B8029" s="19">
        <f>DATE(表格1[[#This Row],[年]],表格1[[#This Row],[月]],1)</f>
        <v>45627</v>
      </c>
      <c r="C8029" s="2" t="str">
        <f>LEFT(表格1[[#This Row],[年月]],4)</f>
        <v>2024</v>
      </c>
      <c r="D8029" s="2" t="str">
        <f>RIGHT(表格1[[#This Row],[年月]],2)</f>
        <v>12</v>
      </c>
      <c r="E8029" s="5">
        <v>68000000</v>
      </c>
      <c r="F8029" s="2" t="str">
        <f>VLOOKUP(TEXT(表格1[[#This Row],[地區]],"00000000"),縣市代碼,2,0)</f>
        <v>桃園市</v>
      </c>
      <c r="G8029" s="2" t="s">
        <v>9</v>
      </c>
      <c r="H8029" s="13">
        <v>6444840</v>
      </c>
      <c r="I8029" s="14">
        <v>8870343289</v>
      </c>
      <c r="J8029" s="14">
        <f>表格1[[#This Row],[信用卡交易筆數]]/1000</f>
        <v>6444.84</v>
      </c>
      <c r="K8029" s="14">
        <f>表格1[[#This Row],[信用卡交易金額'[新臺幣']]]/1000</f>
        <v>8870343.2890000008</v>
      </c>
      <c r="L8029" s="14">
        <f>表格1[[#This Row],[信用卡交易金額'[新臺幣']]]/1000000</f>
        <v>8870.3432890000004</v>
      </c>
      <c r="M8029" s="14" t="str" cm="1">
        <f t="array" ref="M8029">_xlfn.TEXTJOIN("", TRUE, _xlfn.XLOOKUP(TRUE, VALUE(表格1[[#This Row],[年月]]) &lt;= VALUE($R$8:$R$12), $Q$8:$Q$12)) &amp; "年度"</f>
        <v>2025年度</v>
      </c>
    </row>
    <row r="8030" spans="1:13" x14ac:dyDescent="0.3">
      <c r="A8030" s="2">
        <v>202412</v>
      </c>
      <c r="B8030" s="19">
        <f>DATE(表格1[[#This Row],[年]],表格1[[#This Row],[月]],1)</f>
        <v>45627</v>
      </c>
      <c r="C8030" s="2" t="str">
        <f>LEFT(表格1[[#This Row],[年月]],4)</f>
        <v>2024</v>
      </c>
      <c r="D8030" s="2" t="str">
        <f>RIGHT(表格1[[#This Row],[年月]],2)</f>
        <v>12</v>
      </c>
      <c r="E8030" s="5">
        <v>68000000</v>
      </c>
      <c r="F8030" s="2" t="str">
        <f>VLOOKUP(TEXT(表格1[[#This Row],[地區]],"00000000"),縣市代碼,2,0)</f>
        <v>桃園市</v>
      </c>
      <c r="G8030" s="2" t="s">
        <v>10</v>
      </c>
      <c r="H8030" s="13">
        <v>3220890</v>
      </c>
      <c r="I8030" s="14">
        <v>10186083158</v>
      </c>
      <c r="J8030" s="14">
        <f>表格1[[#This Row],[信用卡交易筆數]]/1000</f>
        <v>3220.89</v>
      </c>
      <c r="K8030" s="14">
        <f>表格1[[#This Row],[信用卡交易金額'[新臺幣']]]/1000</f>
        <v>10186083.158</v>
      </c>
      <c r="L8030" s="14">
        <f>表格1[[#This Row],[信用卡交易金額'[新臺幣']]]/1000000</f>
        <v>10186.083157999999</v>
      </c>
      <c r="M8030" s="14" t="str" cm="1">
        <f t="array" ref="M8030">_xlfn.TEXTJOIN("", TRUE, _xlfn.XLOOKUP(TRUE, VALUE(表格1[[#This Row],[年月]]) &lt;= VALUE($R$8:$R$12), $Q$8:$Q$12)) &amp; "年度"</f>
        <v>2025年度</v>
      </c>
    </row>
    <row r="8031" spans="1:13" x14ac:dyDescent="0.3">
      <c r="A8031" s="2">
        <v>202412</v>
      </c>
      <c r="B8031" s="19">
        <f>DATE(表格1[[#This Row],[年]],表格1[[#This Row],[月]],1)</f>
        <v>45627</v>
      </c>
      <c r="C8031" s="2" t="str">
        <f>LEFT(表格1[[#This Row],[年月]],4)</f>
        <v>2024</v>
      </c>
      <c r="D8031" s="2" t="str">
        <f>RIGHT(表格1[[#This Row],[年月]],2)</f>
        <v>12</v>
      </c>
      <c r="E8031" s="5">
        <v>10004000</v>
      </c>
      <c r="F8031" s="2" t="str">
        <f>VLOOKUP(TEXT(表格1[[#This Row],[地區]],"00000000"),縣市代碼,2,0)</f>
        <v>新竹縣</v>
      </c>
      <c r="G8031" s="2" t="s">
        <v>4</v>
      </c>
      <c r="H8031" s="13">
        <v>2460018</v>
      </c>
      <c r="I8031" s="14">
        <v>1273617001</v>
      </c>
      <c r="J8031" s="14">
        <f>表格1[[#This Row],[信用卡交易筆數]]/1000</f>
        <v>2460.018</v>
      </c>
      <c r="K8031" s="14">
        <f>表格1[[#This Row],[信用卡交易金額'[新臺幣']]]/1000</f>
        <v>1273617.0009999999</v>
      </c>
      <c r="L8031" s="14">
        <f>表格1[[#This Row],[信用卡交易金額'[新臺幣']]]/1000000</f>
        <v>1273.6170010000001</v>
      </c>
      <c r="M8031" s="14" t="str" cm="1">
        <f t="array" ref="M8031">_xlfn.TEXTJOIN("", TRUE, _xlfn.XLOOKUP(TRUE, VALUE(表格1[[#This Row],[年月]]) &lt;= VALUE($R$8:$R$12), $Q$8:$Q$12)) &amp; "年度"</f>
        <v>2025年度</v>
      </c>
    </row>
    <row r="8032" spans="1:13" x14ac:dyDescent="0.3">
      <c r="A8032" s="2">
        <v>202412</v>
      </c>
      <c r="B8032" s="19">
        <f>DATE(表格1[[#This Row],[年]],表格1[[#This Row],[月]],1)</f>
        <v>45627</v>
      </c>
      <c r="C8032" s="2" t="str">
        <f>LEFT(表格1[[#This Row],[年月]],4)</f>
        <v>2024</v>
      </c>
      <c r="D8032" s="2" t="str">
        <f>RIGHT(表格1[[#This Row],[年月]],2)</f>
        <v>12</v>
      </c>
      <c r="E8032" s="5">
        <v>10004000</v>
      </c>
      <c r="F8032" s="2" t="str">
        <f>VLOOKUP(TEXT(表格1[[#This Row],[地區]],"00000000"),縣市代碼,2,0)</f>
        <v>新竹縣</v>
      </c>
      <c r="G8032" s="2" t="s">
        <v>5</v>
      </c>
      <c r="H8032" s="13">
        <v>153387</v>
      </c>
      <c r="I8032" s="14">
        <v>466166835</v>
      </c>
      <c r="J8032" s="14">
        <f>表格1[[#This Row],[信用卡交易筆數]]/1000</f>
        <v>153.387</v>
      </c>
      <c r="K8032" s="14">
        <f>表格1[[#This Row],[信用卡交易金額'[新臺幣']]]/1000</f>
        <v>466166.83500000002</v>
      </c>
      <c r="L8032" s="14">
        <f>表格1[[#This Row],[信用卡交易金額'[新臺幣']]]/1000000</f>
        <v>466.16683499999999</v>
      </c>
      <c r="M8032" s="14" t="str" cm="1">
        <f t="array" ref="M8032">_xlfn.TEXTJOIN("", TRUE, _xlfn.XLOOKUP(TRUE, VALUE(表格1[[#This Row],[年月]]) &lt;= VALUE($R$8:$R$12), $Q$8:$Q$12)) &amp; "年度"</f>
        <v>2025年度</v>
      </c>
    </row>
    <row r="8033" spans="1:13" x14ac:dyDescent="0.3">
      <c r="A8033" s="2">
        <v>202412</v>
      </c>
      <c r="B8033" s="19">
        <f>DATE(表格1[[#This Row],[年]],表格1[[#This Row],[月]],1)</f>
        <v>45627</v>
      </c>
      <c r="C8033" s="2" t="str">
        <f>LEFT(表格1[[#This Row],[年月]],4)</f>
        <v>2024</v>
      </c>
      <c r="D8033" s="2" t="str">
        <f>RIGHT(表格1[[#This Row],[年月]],2)</f>
        <v>12</v>
      </c>
      <c r="E8033" s="5">
        <v>10004000</v>
      </c>
      <c r="F8033" s="2" t="str">
        <f>VLOOKUP(TEXT(表格1[[#This Row],[地區]],"00000000"),縣市代碼,2,0)</f>
        <v>新竹縣</v>
      </c>
      <c r="G8033" s="2" t="s">
        <v>6</v>
      </c>
      <c r="H8033" s="13">
        <v>193697</v>
      </c>
      <c r="I8033" s="14">
        <v>668508872</v>
      </c>
      <c r="J8033" s="14">
        <f>表格1[[#This Row],[信用卡交易筆數]]/1000</f>
        <v>193.697</v>
      </c>
      <c r="K8033" s="14">
        <f>表格1[[#This Row],[信用卡交易金額'[新臺幣']]]/1000</f>
        <v>668508.87199999997</v>
      </c>
      <c r="L8033" s="14">
        <f>表格1[[#This Row],[信用卡交易金額'[新臺幣']]]/1000000</f>
        <v>668.508872</v>
      </c>
      <c r="M8033" s="14" t="str" cm="1">
        <f t="array" ref="M8033">_xlfn.TEXTJOIN("", TRUE, _xlfn.XLOOKUP(TRUE, VALUE(表格1[[#This Row],[年月]]) &lt;= VALUE($R$8:$R$12), $Q$8:$Q$12)) &amp; "年度"</f>
        <v>2025年度</v>
      </c>
    </row>
    <row r="8034" spans="1:13" x14ac:dyDescent="0.3">
      <c r="A8034" s="2">
        <v>202412</v>
      </c>
      <c r="B8034" s="19">
        <f>DATE(表格1[[#This Row],[年]],表格1[[#This Row],[月]],1)</f>
        <v>45627</v>
      </c>
      <c r="C8034" s="2" t="str">
        <f>LEFT(表格1[[#This Row],[年月]],4)</f>
        <v>2024</v>
      </c>
      <c r="D8034" s="2" t="str">
        <f>RIGHT(表格1[[#This Row],[年月]],2)</f>
        <v>12</v>
      </c>
      <c r="E8034" s="5">
        <v>10004000</v>
      </c>
      <c r="F8034" s="2" t="str">
        <f>VLOOKUP(TEXT(表格1[[#This Row],[地區]],"00000000"),縣市代碼,2,0)</f>
        <v>新竹縣</v>
      </c>
      <c r="G8034" s="2" t="s">
        <v>7</v>
      </c>
      <c r="H8034" s="13">
        <v>1071713</v>
      </c>
      <c r="I8034" s="14">
        <v>1268814934</v>
      </c>
      <c r="J8034" s="14">
        <f>表格1[[#This Row],[信用卡交易筆數]]/1000</f>
        <v>1071.713</v>
      </c>
      <c r="K8034" s="14">
        <f>表格1[[#This Row],[信用卡交易金額'[新臺幣']]]/1000</f>
        <v>1268814.9339999999</v>
      </c>
      <c r="L8034" s="14">
        <f>表格1[[#This Row],[信用卡交易金額'[新臺幣']]]/1000000</f>
        <v>1268.814934</v>
      </c>
      <c r="M8034" s="14" t="str" cm="1">
        <f t="array" ref="M8034">_xlfn.TEXTJOIN("", TRUE, _xlfn.XLOOKUP(TRUE, VALUE(表格1[[#This Row],[年月]]) &lt;= VALUE($R$8:$R$12), $Q$8:$Q$12)) &amp; "年度"</f>
        <v>2025年度</v>
      </c>
    </row>
    <row r="8035" spans="1:13" x14ac:dyDescent="0.3">
      <c r="A8035" s="2">
        <v>202412</v>
      </c>
      <c r="B8035" s="19">
        <f>DATE(表格1[[#This Row],[年]],表格1[[#This Row],[月]],1)</f>
        <v>45627</v>
      </c>
      <c r="C8035" s="2" t="str">
        <f>LEFT(表格1[[#This Row],[年月]],4)</f>
        <v>2024</v>
      </c>
      <c r="D8035" s="2" t="str">
        <f>RIGHT(表格1[[#This Row],[年月]],2)</f>
        <v>12</v>
      </c>
      <c r="E8035" s="5">
        <v>10004000</v>
      </c>
      <c r="F8035" s="2" t="str">
        <f>VLOOKUP(TEXT(表格1[[#This Row],[地區]],"00000000"),縣市代碼,2,0)</f>
        <v>新竹縣</v>
      </c>
      <c r="G8035" s="2" t="s">
        <v>8</v>
      </c>
      <c r="H8035" s="13">
        <v>810800</v>
      </c>
      <c r="I8035" s="14">
        <v>1743481586</v>
      </c>
      <c r="J8035" s="14">
        <f>表格1[[#This Row],[信用卡交易筆數]]/1000</f>
        <v>810.8</v>
      </c>
      <c r="K8035" s="14">
        <f>表格1[[#This Row],[信用卡交易金額'[新臺幣']]]/1000</f>
        <v>1743481.5859999999</v>
      </c>
      <c r="L8035" s="14">
        <f>表格1[[#This Row],[信用卡交易金額'[新臺幣']]]/1000000</f>
        <v>1743.4815860000001</v>
      </c>
      <c r="M8035" s="14" t="str" cm="1">
        <f t="array" ref="M8035">_xlfn.TEXTJOIN("", TRUE, _xlfn.XLOOKUP(TRUE, VALUE(表格1[[#This Row],[年月]]) &lt;= VALUE($R$8:$R$12), $Q$8:$Q$12)) &amp; "年度"</f>
        <v>2025年度</v>
      </c>
    </row>
    <row r="8036" spans="1:13" x14ac:dyDescent="0.3">
      <c r="A8036" s="2">
        <v>202412</v>
      </c>
      <c r="B8036" s="19">
        <f>DATE(表格1[[#This Row],[年]],表格1[[#This Row],[月]],1)</f>
        <v>45627</v>
      </c>
      <c r="C8036" s="2" t="str">
        <f>LEFT(表格1[[#This Row],[年月]],4)</f>
        <v>2024</v>
      </c>
      <c r="D8036" s="2" t="str">
        <f>RIGHT(表格1[[#This Row],[年月]],2)</f>
        <v>12</v>
      </c>
      <c r="E8036" s="5">
        <v>10004000</v>
      </c>
      <c r="F8036" s="2" t="str">
        <f>VLOOKUP(TEXT(表格1[[#This Row],[地區]],"00000000"),縣市代碼,2,0)</f>
        <v>新竹縣</v>
      </c>
      <c r="G8036" s="2" t="s">
        <v>9</v>
      </c>
      <c r="H8036" s="13">
        <v>1843154</v>
      </c>
      <c r="I8036" s="14">
        <v>2730574897</v>
      </c>
      <c r="J8036" s="14">
        <f>表格1[[#This Row],[信用卡交易筆數]]/1000</f>
        <v>1843.154</v>
      </c>
      <c r="K8036" s="14">
        <f>表格1[[#This Row],[信用卡交易金額'[新臺幣']]]/1000</f>
        <v>2730574.8969999999</v>
      </c>
      <c r="L8036" s="14">
        <f>表格1[[#This Row],[信用卡交易金額'[新臺幣']]]/1000000</f>
        <v>2730.574897</v>
      </c>
      <c r="M8036" s="14" t="str" cm="1">
        <f t="array" ref="M8036">_xlfn.TEXTJOIN("", TRUE, _xlfn.XLOOKUP(TRUE, VALUE(表格1[[#This Row],[年月]]) &lt;= VALUE($R$8:$R$12), $Q$8:$Q$12)) &amp; "年度"</f>
        <v>2025年度</v>
      </c>
    </row>
    <row r="8037" spans="1:13" x14ac:dyDescent="0.3">
      <c r="A8037" s="2">
        <v>202412</v>
      </c>
      <c r="B8037" s="19">
        <f>DATE(表格1[[#This Row],[年]],表格1[[#This Row],[月]],1)</f>
        <v>45627</v>
      </c>
      <c r="C8037" s="2" t="str">
        <f>LEFT(表格1[[#This Row],[年月]],4)</f>
        <v>2024</v>
      </c>
      <c r="D8037" s="2" t="str">
        <f>RIGHT(表格1[[#This Row],[年月]],2)</f>
        <v>12</v>
      </c>
      <c r="E8037" s="5">
        <v>10004000</v>
      </c>
      <c r="F8037" s="2" t="str">
        <f>VLOOKUP(TEXT(表格1[[#This Row],[地區]],"00000000"),縣市代碼,2,0)</f>
        <v>新竹縣</v>
      </c>
      <c r="G8037" s="2" t="s">
        <v>10</v>
      </c>
      <c r="H8037" s="13">
        <v>926788</v>
      </c>
      <c r="I8037" s="14">
        <v>2839257450</v>
      </c>
      <c r="J8037" s="14">
        <f>表格1[[#This Row],[信用卡交易筆數]]/1000</f>
        <v>926.78800000000001</v>
      </c>
      <c r="K8037" s="14">
        <f>表格1[[#This Row],[信用卡交易金額'[新臺幣']]]/1000</f>
        <v>2839257.45</v>
      </c>
      <c r="L8037" s="14">
        <f>表格1[[#This Row],[信用卡交易金額'[新臺幣']]]/1000000</f>
        <v>2839.2574500000001</v>
      </c>
      <c r="M8037" s="14" t="str" cm="1">
        <f t="array" ref="M8037">_xlfn.TEXTJOIN("", TRUE, _xlfn.XLOOKUP(TRUE, VALUE(表格1[[#This Row],[年月]]) &lt;= VALUE($R$8:$R$12), $Q$8:$Q$12)) &amp; "年度"</f>
        <v>2025年度</v>
      </c>
    </row>
    <row r="8038" spans="1:13" x14ac:dyDescent="0.3">
      <c r="A8038" s="2">
        <v>202412</v>
      </c>
      <c r="B8038" s="19">
        <f>DATE(表格1[[#This Row],[年]],表格1[[#This Row],[月]],1)</f>
        <v>45627</v>
      </c>
      <c r="C8038" s="2" t="str">
        <f>LEFT(表格1[[#This Row],[年月]],4)</f>
        <v>2024</v>
      </c>
      <c r="D8038" s="2" t="str">
        <f>RIGHT(表格1[[#This Row],[年月]],2)</f>
        <v>12</v>
      </c>
      <c r="E8038" s="5">
        <v>10018000</v>
      </c>
      <c r="F8038" s="2" t="str">
        <f>VLOOKUP(TEXT(表格1[[#This Row],[地區]],"00000000"),縣市代碼,2,0)</f>
        <v>新竹市</v>
      </c>
      <c r="G8038" s="2" t="s">
        <v>4</v>
      </c>
      <c r="H8038" s="13">
        <v>2287612</v>
      </c>
      <c r="I8038" s="14">
        <v>1174989382</v>
      </c>
      <c r="J8038" s="14">
        <f>表格1[[#This Row],[信用卡交易筆數]]/1000</f>
        <v>2287.6120000000001</v>
      </c>
      <c r="K8038" s="14">
        <f>表格1[[#This Row],[信用卡交易金額'[新臺幣']]]/1000</f>
        <v>1174989.382</v>
      </c>
      <c r="L8038" s="14">
        <f>表格1[[#This Row],[信用卡交易金額'[新臺幣']]]/1000000</f>
        <v>1174.989382</v>
      </c>
      <c r="M8038" s="14" t="str" cm="1">
        <f t="array" ref="M8038">_xlfn.TEXTJOIN("", TRUE, _xlfn.XLOOKUP(TRUE, VALUE(表格1[[#This Row],[年月]]) &lt;= VALUE($R$8:$R$12), $Q$8:$Q$12)) &amp; "年度"</f>
        <v>2025年度</v>
      </c>
    </row>
    <row r="8039" spans="1:13" x14ac:dyDescent="0.3">
      <c r="A8039" s="2">
        <v>202412</v>
      </c>
      <c r="B8039" s="19">
        <f>DATE(表格1[[#This Row],[年]],表格1[[#This Row],[月]],1)</f>
        <v>45627</v>
      </c>
      <c r="C8039" s="2" t="str">
        <f>LEFT(表格1[[#This Row],[年月]],4)</f>
        <v>2024</v>
      </c>
      <c r="D8039" s="2" t="str">
        <f>RIGHT(表格1[[#This Row],[年月]],2)</f>
        <v>12</v>
      </c>
      <c r="E8039" s="5">
        <v>10018000</v>
      </c>
      <c r="F8039" s="2" t="str">
        <f>VLOOKUP(TEXT(表格1[[#This Row],[地區]],"00000000"),縣市代碼,2,0)</f>
        <v>新竹市</v>
      </c>
      <c r="G8039" s="2" t="s">
        <v>5</v>
      </c>
      <c r="H8039" s="13">
        <v>131593</v>
      </c>
      <c r="I8039" s="14">
        <v>415346684</v>
      </c>
      <c r="J8039" s="14">
        <f>表格1[[#This Row],[信用卡交易筆數]]/1000</f>
        <v>131.59299999999999</v>
      </c>
      <c r="K8039" s="14">
        <f>表格1[[#This Row],[信用卡交易金額'[新臺幣']]]/1000</f>
        <v>415346.68400000001</v>
      </c>
      <c r="L8039" s="14">
        <f>表格1[[#This Row],[信用卡交易金額'[新臺幣']]]/1000000</f>
        <v>415.34668399999998</v>
      </c>
      <c r="M8039" s="14" t="str" cm="1">
        <f t="array" ref="M8039">_xlfn.TEXTJOIN("", TRUE, _xlfn.XLOOKUP(TRUE, VALUE(表格1[[#This Row],[年月]]) &lt;= VALUE($R$8:$R$12), $Q$8:$Q$12)) &amp; "年度"</f>
        <v>2025年度</v>
      </c>
    </row>
    <row r="8040" spans="1:13" x14ac:dyDescent="0.3">
      <c r="A8040" s="2">
        <v>202412</v>
      </c>
      <c r="B8040" s="19">
        <f>DATE(表格1[[#This Row],[年]],表格1[[#This Row],[月]],1)</f>
        <v>45627</v>
      </c>
      <c r="C8040" s="2" t="str">
        <f>LEFT(表格1[[#This Row],[年月]],4)</f>
        <v>2024</v>
      </c>
      <c r="D8040" s="2" t="str">
        <f>RIGHT(表格1[[#This Row],[年月]],2)</f>
        <v>12</v>
      </c>
      <c r="E8040" s="5">
        <v>10018000</v>
      </c>
      <c r="F8040" s="2" t="str">
        <f>VLOOKUP(TEXT(表格1[[#This Row],[地區]],"00000000"),縣市代碼,2,0)</f>
        <v>新竹市</v>
      </c>
      <c r="G8040" s="2" t="s">
        <v>6</v>
      </c>
      <c r="H8040" s="13">
        <v>177522</v>
      </c>
      <c r="I8040" s="14">
        <v>621598872</v>
      </c>
      <c r="J8040" s="14">
        <f>表格1[[#This Row],[信用卡交易筆數]]/1000</f>
        <v>177.52199999999999</v>
      </c>
      <c r="K8040" s="14">
        <f>表格1[[#This Row],[信用卡交易金額'[新臺幣']]]/1000</f>
        <v>621598.87199999997</v>
      </c>
      <c r="L8040" s="14">
        <f>表格1[[#This Row],[信用卡交易金額'[新臺幣']]]/1000000</f>
        <v>621.59887200000003</v>
      </c>
      <c r="M8040" s="14" t="str" cm="1">
        <f t="array" ref="M8040">_xlfn.TEXTJOIN("", TRUE, _xlfn.XLOOKUP(TRUE, VALUE(表格1[[#This Row],[年月]]) &lt;= VALUE($R$8:$R$12), $Q$8:$Q$12)) &amp; "年度"</f>
        <v>2025年度</v>
      </c>
    </row>
    <row r="8041" spans="1:13" x14ac:dyDescent="0.3">
      <c r="A8041" s="2">
        <v>202412</v>
      </c>
      <c r="B8041" s="19">
        <f>DATE(表格1[[#This Row],[年]],表格1[[#This Row],[月]],1)</f>
        <v>45627</v>
      </c>
      <c r="C8041" s="2" t="str">
        <f>LEFT(表格1[[#This Row],[年月]],4)</f>
        <v>2024</v>
      </c>
      <c r="D8041" s="2" t="str">
        <f>RIGHT(表格1[[#This Row],[年月]],2)</f>
        <v>12</v>
      </c>
      <c r="E8041" s="5">
        <v>10018000</v>
      </c>
      <c r="F8041" s="2" t="str">
        <f>VLOOKUP(TEXT(表格1[[#This Row],[地區]],"00000000"),縣市代碼,2,0)</f>
        <v>新竹市</v>
      </c>
      <c r="G8041" s="2" t="s">
        <v>7</v>
      </c>
      <c r="H8041" s="13">
        <v>908481</v>
      </c>
      <c r="I8041" s="14">
        <v>1043210257</v>
      </c>
      <c r="J8041" s="14">
        <f>表格1[[#This Row],[信用卡交易筆數]]/1000</f>
        <v>908.48099999999999</v>
      </c>
      <c r="K8041" s="14">
        <f>表格1[[#This Row],[信用卡交易金額'[新臺幣']]]/1000</f>
        <v>1043210.257</v>
      </c>
      <c r="L8041" s="14">
        <f>表格1[[#This Row],[信用卡交易金額'[新臺幣']]]/1000000</f>
        <v>1043.210257</v>
      </c>
      <c r="M8041" s="14" t="str" cm="1">
        <f t="array" ref="M8041">_xlfn.TEXTJOIN("", TRUE, _xlfn.XLOOKUP(TRUE, VALUE(表格1[[#This Row],[年月]]) &lt;= VALUE($R$8:$R$12), $Q$8:$Q$12)) &amp; "年度"</f>
        <v>2025年度</v>
      </c>
    </row>
    <row r="8042" spans="1:13" x14ac:dyDescent="0.3">
      <c r="A8042" s="2">
        <v>202412</v>
      </c>
      <c r="B8042" s="19">
        <f>DATE(表格1[[#This Row],[年]],表格1[[#This Row],[月]],1)</f>
        <v>45627</v>
      </c>
      <c r="C8042" s="2" t="str">
        <f>LEFT(表格1[[#This Row],[年月]],4)</f>
        <v>2024</v>
      </c>
      <c r="D8042" s="2" t="str">
        <f>RIGHT(表格1[[#This Row],[年月]],2)</f>
        <v>12</v>
      </c>
      <c r="E8042" s="5">
        <v>10018000</v>
      </c>
      <c r="F8042" s="2" t="str">
        <f>VLOOKUP(TEXT(表格1[[#This Row],[地區]],"00000000"),縣市代碼,2,0)</f>
        <v>新竹市</v>
      </c>
      <c r="G8042" s="2" t="s">
        <v>8</v>
      </c>
      <c r="H8042" s="13">
        <v>744796</v>
      </c>
      <c r="I8042" s="14">
        <v>1692223958</v>
      </c>
      <c r="J8042" s="14">
        <f>表格1[[#This Row],[信用卡交易筆數]]/1000</f>
        <v>744.79600000000005</v>
      </c>
      <c r="K8042" s="14">
        <f>表格1[[#This Row],[信用卡交易金額'[新臺幣']]]/1000</f>
        <v>1692223.9580000001</v>
      </c>
      <c r="L8042" s="14">
        <f>表格1[[#This Row],[信用卡交易金額'[新臺幣']]]/1000000</f>
        <v>1692.223958</v>
      </c>
      <c r="M8042" s="14" t="str" cm="1">
        <f t="array" ref="M8042">_xlfn.TEXTJOIN("", TRUE, _xlfn.XLOOKUP(TRUE, VALUE(表格1[[#This Row],[年月]]) &lt;= VALUE($R$8:$R$12), $Q$8:$Q$12)) &amp; "年度"</f>
        <v>2025年度</v>
      </c>
    </row>
    <row r="8043" spans="1:13" x14ac:dyDescent="0.3">
      <c r="A8043" s="2">
        <v>202412</v>
      </c>
      <c r="B8043" s="19">
        <f>DATE(表格1[[#This Row],[年]],表格1[[#This Row],[月]],1)</f>
        <v>45627</v>
      </c>
      <c r="C8043" s="2" t="str">
        <f>LEFT(表格1[[#This Row],[年月]],4)</f>
        <v>2024</v>
      </c>
      <c r="D8043" s="2" t="str">
        <f>RIGHT(表格1[[#This Row],[年月]],2)</f>
        <v>12</v>
      </c>
      <c r="E8043" s="5">
        <v>10018000</v>
      </c>
      <c r="F8043" s="2" t="str">
        <f>VLOOKUP(TEXT(表格1[[#This Row],[地區]],"00000000"),縣市代碼,2,0)</f>
        <v>新竹市</v>
      </c>
      <c r="G8043" s="2" t="s">
        <v>9</v>
      </c>
      <c r="H8043" s="13">
        <v>1745013</v>
      </c>
      <c r="I8043" s="14">
        <v>2711223651</v>
      </c>
      <c r="J8043" s="14">
        <f>表格1[[#This Row],[信用卡交易筆數]]/1000</f>
        <v>1745.0129999999999</v>
      </c>
      <c r="K8043" s="14">
        <f>表格1[[#This Row],[信用卡交易金額'[新臺幣']]]/1000</f>
        <v>2711223.6510000001</v>
      </c>
      <c r="L8043" s="14">
        <f>表格1[[#This Row],[信用卡交易金額'[新臺幣']]]/1000000</f>
        <v>2711.2236509999998</v>
      </c>
      <c r="M8043" s="14" t="str" cm="1">
        <f t="array" ref="M8043">_xlfn.TEXTJOIN("", TRUE, _xlfn.XLOOKUP(TRUE, VALUE(表格1[[#This Row],[年月]]) &lt;= VALUE($R$8:$R$12), $Q$8:$Q$12)) &amp; "年度"</f>
        <v>2025年度</v>
      </c>
    </row>
    <row r="8044" spans="1:13" x14ac:dyDescent="0.3">
      <c r="A8044" s="2">
        <v>202412</v>
      </c>
      <c r="B8044" s="19">
        <f>DATE(表格1[[#This Row],[年]],表格1[[#This Row],[月]],1)</f>
        <v>45627</v>
      </c>
      <c r="C8044" s="2" t="str">
        <f>LEFT(表格1[[#This Row],[年月]],4)</f>
        <v>2024</v>
      </c>
      <c r="D8044" s="2" t="str">
        <f>RIGHT(表格1[[#This Row],[年月]],2)</f>
        <v>12</v>
      </c>
      <c r="E8044" s="5">
        <v>10018000</v>
      </c>
      <c r="F8044" s="2" t="str">
        <f>VLOOKUP(TEXT(表格1[[#This Row],[地區]],"00000000"),縣市代碼,2,0)</f>
        <v>新竹市</v>
      </c>
      <c r="G8044" s="2" t="s">
        <v>10</v>
      </c>
      <c r="H8044" s="13">
        <v>830983</v>
      </c>
      <c r="I8044" s="14">
        <v>2631128815</v>
      </c>
      <c r="J8044" s="14">
        <f>表格1[[#This Row],[信用卡交易筆數]]/1000</f>
        <v>830.98299999999995</v>
      </c>
      <c r="K8044" s="14">
        <f>表格1[[#This Row],[信用卡交易金額'[新臺幣']]]/1000</f>
        <v>2631128.8149999999</v>
      </c>
      <c r="L8044" s="14">
        <f>表格1[[#This Row],[信用卡交易金額'[新臺幣']]]/1000000</f>
        <v>2631.128815</v>
      </c>
      <c r="M8044" s="14" t="str" cm="1">
        <f t="array" ref="M8044">_xlfn.TEXTJOIN("", TRUE, _xlfn.XLOOKUP(TRUE, VALUE(表格1[[#This Row],[年月]]) &lt;= VALUE($R$8:$R$12), $Q$8:$Q$12)) &amp; "年度"</f>
        <v>2025年度</v>
      </c>
    </row>
    <row r="8045" spans="1:13" x14ac:dyDescent="0.3">
      <c r="A8045" s="2">
        <v>202412</v>
      </c>
      <c r="B8045" s="19">
        <f>DATE(表格1[[#This Row],[年]],表格1[[#This Row],[月]],1)</f>
        <v>45627</v>
      </c>
      <c r="C8045" s="2" t="str">
        <f>LEFT(表格1[[#This Row],[年月]],4)</f>
        <v>2024</v>
      </c>
      <c r="D8045" s="2" t="str">
        <f>RIGHT(表格1[[#This Row],[年月]],2)</f>
        <v>12</v>
      </c>
      <c r="E8045" s="5">
        <v>10005000</v>
      </c>
      <c r="F8045" s="2" t="str">
        <f>VLOOKUP(TEXT(表格1[[#This Row],[地區]],"00000000"),縣市代碼,2,0)</f>
        <v>苗栗縣</v>
      </c>
      <c r="G8045" s="2" t="s">
        <v>4</v>
      </c>
      <c r="H8045" s="13">
        <v>1218247</v>
      </c>
      <c r="I8045" s="14">
        <v>566382959</v>
      </c>
      <c r="J8045" s="14">
        <f>表格1[[#This Row],[信用卡交易筆數]]/1000</f>
        <v>1218.2470000000001</v>
      </c>
      <c r="K8045" s="14">
        <f>表格1[[#This Row],[信用卡交易金額'[新臺幣']]]/1000</f>
        <v>566382.95900000003</v>
      </c>
      <c r="L8045" s="14">
        <f>表格1[[#This Row],[信用卡交易金額'[新臺幣']]]/1000000</f>
        <v>566.38295900000003</v>
      </c>
      <c r="M8045" s="14" t="str" cm="1">
        <f t="array" ref="M8045">_xlfn.TEXTJOIN("", TRUE, _xlfn.XLOOKUP(TRUE, VALUE(表格1[[#This Row],[年月]]) &lt;= VALUE($R$8:$R$12), $Q$8:$Q$12)) &amp; "年度"</f>
        <v>2025年度</v>
      </c>
    </row>
    <row r="8046" spans="1:13" x14ac:dyDescent="0.3">
      <c r="A8046" s="2">
        <v>202412</v>
      </c>
      <c r="B8046" s="19">
        <f>DATE(表格1[[#This Row],[年]],表格1[[#This Row],[月]],1)</f>
        <v>45627</v>
      </c>
      <c r="C8046" s="2" t="str">
        <f>LEFT(表格1[[#This Row],[年月]],4)</f>
        <v>2024</v>
      </c>
      <c r="D8046" s="2" t="str">
        <f>RIGHT(表格1[[#This Row],[年月]],2)</f>
        <v>12</v>
      </c>
      <c r="E8046" s="5">
        <v>10005000</v>
      </c>
      <c r="F8046" s="2" t="str">
        <f>VLOOKUP(TEXT(表格1[[#This Row],[地區]],"00000000"),縣市代碼,2,0)</f>
        <v>苗栗縣</v>
      </c>
      <c r="G8046" s="2" t="s">
        <v>5</v>
      </c>
      <c r="H8046" s="13">
        <v>95758</v>
      </c>
      <c r="I8046" s="14">
        <v>244322181</v>
      </c>
      <c r="J8046" s="14">
        <f>表格1[[#This Row],[信用卡交易筆數]]/1000</f>
        <v>95.757999999999996</v>
      </c>
      <c r="K8046" s="14">
        <f>表格1[[#This Row],[信用卡交易金額'[新臺幣']]]/1000</f>
        <v>244322.18100000001</v>
      </c>
      <c r="L8046" s="14">
        <f>表格1[[#This Row],[信用卡交易金額'[新臺幣']]]/1000000</f>
        <v>244.322181</v>
      </c>
      <c r="M8046" s="14" t="str" cm="1">
        <f t="array" ref="M8046">_xlfn.TEXTJOIN("", TRUE, _xlfn.XLOOKUP(TRUE, VALUE(表格1[[#This Row],[年月]]) &lt;= VALUE($R$8:$R$12), $Q$8:$Q$12)) &amp; "年度"</f>
        <v>2025年度</v>
      </c>
    </row>
    <row r="8047" spans="1:13" x14ac:dyDescent="0.3">
      <c r="A8047" s="2">
        <v>202412</v>
      </c>
      <c r="B8047" s="19">
        <f>DATE(表格1[[#This Row],[年]],表格1[[#This Row],[月]],1)</f>
        <v>45627</v>
      </c>
      <c r="C8047" s="2" t="str">
        <f>LEFT(表格1[[#This Row],[年月]],4)</f>
        <v>2024</v>
      </c>
      <c r="D8047" s="2" t="str">
        <f>RIGHT(表格1[[#This Row],[年月]],2)</f>
        <v>12</v>
      </c>
      <c r="E8047" s="5">
        <v>10005000</v>
      </c>
      <c r="F8047" s="2" t="str">
        <f>VLOOKUP(TEXT(表格1[[#This Row],[地區]],"00000000"),縣市代碼,2,0)</f>
        <v>苗栗縣</v>
      </c>
      <c r="G8047" s="2" t="s">
        <v>6</v>
      </c>
      <c r="H8047" s="13">
        <v>110144</v>
      </c>
      <c r="I8047" s="14">
        <v>320380512</v>
      </c>
      <c r="J8047" s="14">
        <f>表格1[[#This Row],[信用卡交易筆數]]/1000</f>
        <v>110.14400000000001</v>
      </c>
      <c r="K8047" s="14">
        <f>表格1[[#This Row],[信用卡交易金額'[新臺幣']]]/1000</f>
        <v>320380.51199999999</v>
      </c>
      <c r="L8047" s="14">
        <f>表格1[[#This Row],[信用卡交易金額'[新臺幣']]]/1000000</f>
        <v>320.38051200000001</v>
      </c>
      <c r="M8047" s="14" t="str" cm="1">
        <f t="array" ref="M8047">_xlfn.TEXTJOIN("", TRUE, _xlfn.XLOOKUP(TRUE, VALUE(表格1[[#This Row],[年月]]) &lt;= VALUE($R$8:$R$12), $Q$8:$Q$12)) &amp; "年度"</f>
        <v>2025年度</v>
      </c>
    </row>
    <row r="8048" spans="1:13" x14ac:dyDescent="0.3">
      <c r="A8048" s="2">
        <v>202412</v>
      </c>
      <c r="B8048" s="19">
        <f>DATE(表格1[[#This Row],[年]],表格1[[#This Row],[月]],1)</f>
        <v>45627</v>
      </c>
      <c r="C8048" s="2" t="str">
        <f>LEFT(表格1[[#This Row],[年月]],4)</f>
        <v>2024</v>
      </c>
      <c r="D8048" s="2" t="str">
        <f>RIGHT(表格1[[#This Row],[年月]],2)</f>
        <v>12</v>
      </c>
      <c r="E8048" s="5">
        <v>10005000</v>
      </c>
      <c r="F8048" s="2" t="str">
        <f>VLOOKUP(TEXT(表格1[[#This Row],[地區]],"00000000"),縣市代碼,2,0)</f>
        <v>苗栗縣</v>
      </c>
      <c r="G8048" s="2" t="s">
        <v>7</v>
      </c>
      <c r="H8048" s="13">
        <v>683889</v>
      </c>
      <c r="I8048" s="14">
        <v>720828142</v>
      </c>
      <c r="J8048" s="14">
        <f>表格1[[#This Row],[信用卡交易筆數]]/1000</f>
        <v>683.88900000000001</v>
      </c>
      <c r="K8048" s="14">
        <f>表格1[[#This Row],[信用卡交易金額'[新臺幣']]]/1000</f>
        <v>720828.14199999999</v>
      </c>
      <c r="L8048" s="14">
        <f>表格1[[#This Row],[信用卡交易金額'[新臺幣']]]/1000000</f>
        <v>720.82814199999996</v>
      </c>
      <c r="M8048" s="14" t="str" cm="1">
        <f t="array" ref="M8048">_xlfn.TEXTJOIN("", TRUE, _xlfn.XLOOKUP(TRUE, VALUE(表格1[[#This Row],[年月]]) &lt;= VALUE($R$8:$R$12), $Q$8:$Q$12)) &amp; "年度"</f>
        <v>2025年度</v>
      </c>
    </row>
    <row r="8049" spans="1:13" x14ac:dyDescent="0.3">
      <c r="A8049" s="2">
        <v>202412</v>
      </c>
      <c r="B8049" s="19">
        <f>DATE(表格1[[#This Row],[年]],表格1[[#This Row],[月]],1)</f>
        <v>45627</v>
      </c>
      <c r="C8049" s="2" t="str">
        <f>LEFT(表格1[[#This Row],[年月]],4)</f>
        <v>2024</v>
      </c>
      <c r="D8049" s="2" t="str">
        <f>RIGHT(表格1[[#This Row],[年月]],2)</f>
        <v>12</v>
      </c>
      <c r="E8049" s="5">
        <v>10005000</v>
      </c>
      <c r="F8049" s="2" t="str">
        <f>VLOOKUP(TEXT(表格1[[#This Row],[地區]],"00000000"),縣市代碼,2,0)</f>
        <v>苗栗縣</v>
      </c>
      <c r="G8049" s="2" t="s">
        <v>8</v>
      </c>
      <c r="H8049" s="13">
        <v>456843</v>
      </c>
      <c r="I8049" s="14">
        <v>793911038</v>
      </c>
      <c r="J8049" s="14">
        <f>表格1[[#This Row],[信用卡交易筆數]]/1000</f>
        <v>456.84300000000002</v>
      </c>
      <c r="K8049" s="14">
        <f>表格1[[#This Row],[信用卡交易金額'[新臺幣']]]/1000</f>
        <v>793911.03799999994</v>
      </c>
      <c r="L8049" s="14">
        <f>表格1[[#This Row],[信用卡交易金額'[新臺幣']]]/1000000</f>
        <v>793.91103799999996</v>
      </c>
      <c r="M8049" s="14" t="str" cm="1">
        <f t="array" ref="M8049">_xlfn.TEXTJOIN("", TRUE, _xlfn.XLOOKUP(TRUE, VALUE(表格1[[#This Row],[年月]]) &lt;= VALUE($R$8:$R$12), $Q$8:$Q$12)) &amp; "年度"</f>
        <v>2025年度</v>
      </c>
    </row>
    <row r="8050" spans="1:13" x14ac:dyDescent="0.3">
      <c r="A8050" s="2">
        <v>202412</v>
      </c>
      <c r="B8050" s="19">
        <f>DATE(表格1[[#This Row],[年]],表格1[[#This Row],[月]],1)</f>
        <v>45627</v>
      </c>
      <c r="C8050" s="2" t="str">
        <f>LEFT(表格1[[#This Row],[年月]],4)</f>
        <v>2024</v>
      </c>
      <c r="D8050" s="2" t="str">
        <f>RIGHT(表格1[[#This Row],[年月]],2)</f>
        <v>12</v>
      </c>
      <c r="E8050" s="5">
        <v>10005000</v>
      </c>
      <c r="F8050" s="2" t="str">
        <f>VLOOKUP(TEXT(表格1[[#This Row],[地區]],"00000000"),縣市代碼,2,0)</f>
        <v>苗栗縣</v>
      </c>
      <c r="G8050" s="2" t="s">
        <v>9</v>
      </c>
      <c r="H8050" s="13">
        <v>972316</v>
      </c>
      <c r="I8050" s="14">
        <v>1306386610</v>
      </c>
      <c r="J8050" s="14">
        <f>表格1[[#This Row],[信用卡交易筆數]]/1000</f>
        <v>972.31600000000003</v>
      </c>
      <c r="K8050" s="14">
        <f>表格1[[#This Row],[信用卡交易金額'[新臺幣']]]/1000</f>
        <v>1306386.6100000001</v>
      </c>
      <c r="L8050" s="14">
        <f>表格1[[#This Row],[信用卡交易金額'[新臺幣']]]/1000000</f>
        <v>1306.38661</v>
      </c>
      <c r="M8050" s="14" t="str" cm="1">
        <f t="array" ref="M8050">_xlfn.TEXTJOIN("", TRUE, _xlfn.XLOOKUP(TRUE, VALUE(表格1[[#This Row],[年月]]) &lt;= VALUE($R$8:$R$12), $Q$8:$Q$12)) &amp; "年度"</f>
        <v>2025年度</v>
      </c>
    </row>
    <row r="8051" spans="1:13" x14ac:dyDescent="0.3">
      <c r="A8051" s="2">
        <v>202412</v>
      </c>
      <c r="B8051" s="19">
        <f>DATE(表格1[[#This Row],[年]],表格1[[#This Row],[月]],1)</f>
        <v>45627</v>
      </c>
      <c r="C8051" s="2" t="str">
        <f>LEFT(表格1[[#This Row],[年月]],4)</f>
        <v>2024</v>
      </c>
      <c r="D8051" s="2" t="str">
        <f>RIGHT(表格1[[#This Row],[年月]],2)</f>
        <v>12</v>
      </c>
      <c r="E8051" s="5">
        <v>10005000</v>
      </c>
      <c r="F8051" s="2" t="str">
        <f>VLOOKUP(TEXT(表格1[[#This Row],[地區]],"00000000"),縣市代碼,2,0)</f>
        <v>苗栗縣</v>
      </c>
      <c r="G8051" s="2" t="s">
        <v>10</v>
      </c>
      <c r="H8051" s="13">
        <v>546674</v>
      </c>
      <c r="I8051" s="14">
        <v>1608676617</v>
      </c>
      <c r="J8051" s="14">
        <f>表格1[[#This Row],[信用卡交易筆數]]/1000</f>
        <v>546.67399999999998</v>
      </c>
      <c r="K8051" s="14">
        <f>表格1[[#This Row],[信用卡交易金額'[新臺幣']]]/1000</f>
        <v>1608676.6170000001</v>
      </c>
      <c r="L8051" s="14">
        <f>表格1[[#This Row],[信用卡交易金額'[新臺幣']]]/1000000</f>
        <v>1608.6766170000001</v>
      </c>
      <c r="M8051" s="14" t="str" cm="1">
        <f t="array" ref="M8051">_xlfn.TEXTJOIN("", TRUE, _xlfn.XLOOKUP(TRUE, VALUE(表格1[[#This Row],[年月]]) &lt;= VALUE($R$8:$R$12), $Q$8:$Q$12)) &amp; "年度"</f>
        <v>2025年度</v>
      </c>
    </row>
    <row r="8052" spans="1:13" x14ac:dyDescent="0.3">
      <c r="A8052" s="2">
        <v>202412</v>
      </c>
      <c r="B8052" s="19">
        <f>DATE(表格1[[#This Row],[年]],表格1[[#This Row],[月]],1)</f>
        <v>45627</v>
      </c>
      <c r="C8052" s="2" t="str">
        <f>LEFT(表格1[[#This Row],[年月]],4)</f>
        <v>2024</v>
      </c>
      <c r="D8052" s="2" t="str">
        <f>RIGHT(表格1[[#This Row],[年月]],2)</f>
        <v>12</v>
      </c>
      <c r="E8052" s="5">
        <v>66000000</v>
      </c>
      <c r="F8052" s="2" t="str">
        <f>VLOOKUP(TEXT(表格1[[#This Row],[地區]],"00000000"),縣市代碼,2,0)</f>
        <v>臺中市</v>
      </c>
      <c r="G8052" s="2" t="s">
        <v>4</v>
      </c>
      <c r="H8052" s="13">
        <v>10776183</v>
      </c>
      <c r="I8052" s="14">
        <v>5707164378</v>
      </c>
      <c r="J8052" s="14">
        <f>表格1[[#This Row],[信用卡交易筆數]]/1000</f>
        <v>10776.183000000001</v>
      </c>
      <c r="K8052" s="14">
        <f>表格1[[#This Row],[信用卡交易金額'[新臺幣']]]/1000</f>
        <v>5707164.3779999996</v>
      </c>
      <c r="L8052" s="14">
        <f>表格1[[#This Row],[信用卡交易金額'[新臺幣']]]/1000000</f>
        <v>5707.1643780000004</v>
      </c>
      <c r="M8052" s="14" t="str" cm="1">
        <f t="array" ref="M8052">_xlfn.TEXTJOIN("", TRUE, _xlfn.XLOOKUP(TRUE, VALUE(表格1[[#This Row],[年月]]) &lt;= VALUE($R$8:$R$12), $Q$8:$Q$12)) &amp; "年度"</f>
        <v>2025年度</v>
      </c>
    </row>
    <row r="8053" spans="1:13" x14ac:dyDescent="0.3">
      <c r="A8053" s="2">
        <v>202412</v>
      </c>
      <c r="B8053" s="19">
        <f>DATE(表格1[[#This Row],[年]],表格1[[#This Row],[月]],1)</f>
        <v>45627</v>
      </c>
      <c r="C8053" s="2" t="str">
        <f>LEFT(表格1[[#This Row],[年月]],4)</f>
        <v>2024</v>
      </c>
      <c r="D8053" s="2" t="str">
        <f>RIGHT(表格1[[#This Row],[年月]],2)</f>
        <v>12</v>
      </c>
      <c r="E8053" s="5">
        <v>66000000</v>
      </c>
      <c r="F8053" s="2" t="str">
        <f>VLOOKUP(TEXT(表格1[[#This Row],[地區]],"00000000"),縣市代碼,2,0)</f>
        <v>臺中市</v>
      </c>
      <c r="G8053" s="2" t="s">
        <v>5</v>
      </c>
      <c r="H8053" s="13">
        <v>779283</v>
      </c>
      <c r="I8053" s="14">
        <v>2259865937</v>
      </c>
      <c r="J8053" s="14">
        <f>表格1[[#This Row],[信用卡交易筆數]]/1000</f>
        <v>779.28300000000002</v>
      </c>
      <c r="K8053" s="14">
        <f>表格1[[#This Row],[信用卡交易金額'[新臺幣']]]/1000</f>
        <v>2259865.9369999999</v>
      </c>
      <c r="L8053" s="14">
        <f>表格1[[#This Row],[信用卡交易金額'[新臺幣']]]/1000000</f>
        <v>2259.865937</v>
      </c>
      <c r="M8053" s="14" t="str" cm="1">
        <f t="array" ref="M8053">_xlfn.TEXTJOIN("", TRUE, _xlfn.XLOOKUP(TRUE, VALUE(表格1[[#This Row],[年月]]) &lt;= VALUE($R$8:$R$12), $Q$8:$Q$12)) &amp; "年度"</f>
        <v>2025年度</v>
      </c>
    </row>
    <row r="8054" spans="1:13" x14ac:dyDescent="0.3">
      <c r="A8054" s="2">
        <v>202412</v>
      </c>
      <c r="B8054" s="19">
        <f>DATE(表格1[[#This Row],[年]],表格1[[#This Row],[月]],1)</f>
        <v>45627</v>
      </c>
      <c r="C8054" s="2" t="str">
        <f>LEFT(表格1[[#This Row],[年月]],4)</f>
        <v>2024</v>
      </c>
      <c r="D8054" s="2" t="str">
        <f>RIGHT(表格1[[#This Row],[年月]],2)</f>
        <v>12</v>
      </c>
      <c r="E8054" s="5">
        <v>66000000</v>
      </c>
      <c r="F8054" s="2" t="str">
        <f>VLOOKUP(TEXT(表格1[[#This Row],[地區]],"00000000"),縣市代碼,2,0)</f>
        <v>臺中市</v>
      </c>
      <c r="G8054" s="2" t="s">
        <v>6</v>
      </c>
      <c r="H8054" s="13">
        <v>916185</v>
      </c>
      <c r="I8054" s="14">
        <v>2851194060</v>
      </c>
      <c r="J8054" s="14">
        <f>表格1[[#This Row],[信用卡交易筆數]]/1000</f>
        <v>916.18499999999995</v>
      </c>
      <c r="K8054" s="14">
        <f>表格1[[#This Row],[信用卡交易金額'[新臺幣']]]/1000</f>
        <v>2851194.06</v>
      </c>
      <c r="L8054" s="14">
        <f>表格1[[#This Row],[信用卡交易金額'[新臺幣']]]/1000000</f>
        <v>2851.1940599999998</v>
      </c>
      <c r="M8054" s="14" t="str" cm="1">
        <f t="array" ref="M8054">_xlfn.TEXTJOIN("", TRUE, _xlfn.XLOOKUP(TRUE, VALUE(表格1[[#This Row],[年月]]) &lt;= VALUE($R$8:$R$12), $Q$8:$Q$12)) &amp; "年度"</f>
        <v>2025年度</v>
      </c>
    </row>
    <row r="8055" spans="1:13" x14ac:dyDescent="0.3">
      <c r="A8055" s="2">
        <v>202412</v>
      </c>
      <c r="B8055" s="19">
        <f>DATE(表格1[[#This Row],[年]],表格1[[#This Row],[月]],1)</f>
        <v>45627</v>
      </c>
      <c r="C8055" s="2" t="str">
        <f>LEFT(表格1[[#This Row],[年月]],4)</f>
        <v>2024</v>
      </c>
      <c r="D8055" s="2" t="str">
        <f>RIGHT(表格1[[#This Row],[年月]],2)</f>
        <v>12</v>
      </c>
      <c r="E8055" s="5">
        <v>66000000</v>
      </c>
      <c r="F8055" s="2" t="str">
        <f>VLOOKUP(TEXT(表格1[[#This Row],[地區]],"00000000"),縣市代碼,2,0)</f>
        <v>臺中市</v>
      </c>
      <c r="G8055" s="2" t="s">
        <v>7</v>
      </c>
      <c r="H8055" s="13">
        <v>5062620</v>
      </c>
      <c r="I8055" s="14">
        <v>5485526046</v>
      </c>
      <c r="J8055" s="14">
        <f>表格1[[#This Row],[信用卡交易筆數]]/1000</f>
        <v>5062.62</v>
      </c>
      <c r="K8055" s="14">
        <f>表格1[[#This Row],[信用卡交易金額'[新臺幣']]]/1000</f>
        <v>5485526.0460000001</v>
      </c>
      <c r="L8055" s="14">
        <f>表格1[[#This Row],[信用卡交易金額'[新臺幣']]]/1000000</f>
        <v>5485.526046</v>
      </c>
      <c r="M8055" s="14" t="str" cm="1">
        <f t="array" ref="M8055">_xlfn.TEXTJOIN("", TRUE, _xlfn.XLOOKUP(TRUE, VALUE(表格1[[#This Row],[年月]]) &lt;= VALUE($R$8:$R$12), $Q$8:$Q$12)) &amp; "年度"</f>
        <v>2025年度</v>
      </c>
    </row>
    <row r="8056" spans="1:13" x14ac:dyDescent="0.3">
      <c r="A8056" s="2">
        <v>202412</v>
      </c>
      <c r="B8056" s="19">
        <f>DATE(表格1[[#This Row],[年]],表格1[[#This Row],[月]],1)</f>
        <v>45627</v>
      </c>
      <c r="C8056" s="2" t="str">
        <f>LEFT(表格1[[#This Row],[年月]],4)</f>
        <v>2024</v>
      </c>
      <c r="D8056" s="2" t="str">
        <f>RIGHT(表格1[[#This Row],[年月]],2)</f>
        <v>12</v>
      </c>
      <c r="E8056" s="5">
        <v>66000000</v>
      </c>
      <c r="F8056" s="2" t="str">
        <f>VLOOKUP(TEXT(表格1[[#This Row],[地區]],"00000000"),縣市代碼,2,0)</f>
        <v>臺中市</v>
      </c>
      <c r="G8056" s="2" t="s">
        <v>8</v>
      </c>
      <c r="H8056" s="13">
        <v>3534366</v>
      </c>
      <c r="I8056" s="14">
        <v>7595083143</v>
      </c>
      <c r="J8056" s="14">
        <f>表格1[[#This Row],[信用卡交易筆數]]/1000</f>
        <v>3534.366</v>
      </c>
      <c r="K8056" s="14">
        <f>表格1[[#This Row],[信用卡交易金額'[新臺幣']]]/1000</f>
        <v>7595083.1430000002</v>
      </c>
      <c r="L8056" s="14">
        <f>表格1[[#This Row],[信用卡交易金額'[新臺幣']]]/1000000</f>
        <v>7595.0831429999998</v>
      </c>
      <c r="M8056" s="14" t="str" cm="1">
        <f t="array" ref="M8056">_xlfn.TEXTJOIN("", TRUE, _xlfn.XLOOKUP(TRUE, VALUE(表格1[[#This Row],[年月]]) &lt;= VALUE($R$8:$R$12), $Q$8:$Q$12)) &amp; "年度"</f>
        <v>2025年度</v>
      </c>
    </row>
    <row r="8057" spans="1:13" x14ac:dyDescent="0.3">
      <c r="A8057" s="2">
        <v>202412</v>
      </c>
      <c r="B8057" s="19">
        <f>DATE(表格1[[#This Row],[年]],表格1[[#This Row],[月]],1)</f>
        <v>45627</v>
      </c>
      <c r="C8057" s="2" t="str">
        <f>LEFT(表格1[[#This Row],[年月]],4)</f>
        <v>2024</v>
      </c>
      <c r="D8057" s="2" t="str">
        <f>RIGHT(表格1[[#This Row],[年月]],2)</f>
        <v>12</v>
      </c>
      <c r="E8057" s="5">
        <v>66000000</v>
      </c>
      <c r="F8057" s="2" t="str">
        <f>VLOOKUP(TEXT(表格1[[#This Row],[地區]],"00000000"),縣市代碼,2,0)</f>
        <v>臺中市</v>
      </c>
      <c r="G8057" s="2" t="s">
        <v>9</v>
      </c>
      <c r="H8057" s="13">
        <v>8225162</v>
      </c>
      <c r="I8057" s="14">
        <v>11066813677</v>
      </c>
      <c r="J8057" s="14">
        <f>表格1[[#This Row],[信用卡交易筆數]]/1000</f>
        <v>8225.1620000000003</v>
      </c>
      <c r="K8057" s="14">
        <f>表格1[[#This Row],[信用卡交易金額'[新臺幣']]]/1000</f>
        <v>11066813.676999999</v>
      </c>
      <c r="L8057" s="14">
        <f>表格1[[#This Row],[信用卡交易金額'[新臺幣']]]/1000000</f>
        <v>11066.813677</v>
      </c>
      <c r="M8057" s="14" t="str" cm="1">
        <f t="array" ref="M8057">_xlfn.TEXTJOIN("", TRUE, _xlfn.XLOOKUP(TRUE, VALUE(表格1[[#This Row],[年月]]) &lt;= VALUE($R$8:$R$12), $Q$8:$Q$12)) &amp; "年度"</f>
        <v>2025年度</v>
      </c>
    </row>
    <row r="8058" spans="1:13" x14ac:dyDescent="0.3">
      <c r="A8058" s="2">
        <v>202412</v>
      </c>
      <c r="B8058" s="19">
        <f>DATE(表格1[[#This Row],[年]],表格1[[#This Row],[月]],1)</f>
        <v>45627</v>
      </c>
      <c r="C8058" s="2" t="str">
        <f>LEFT(表格1[[#This Row],[年月]],4)</f>
        <v>2024</v>
      </c>
      <c r="D8058" s="2" t="str">
        <f>RIGHT(表格1[[#This Row],[年月]],2)</f>
        <v>12</v>
      </c>
      <c r="E8058" s="5">
        <v>66000000</v>
      </c>
      <c r="F8058" s="2" t="str">
        <f>VLOOKUP(TEXT(表格1[[#This Row],[地區]],"00000000"),縣市代碼,2,0)</f>
        <v>臺中市</v>
      </c>
      <c r="G8058" s="2" t="s">
        <v>10</v>
      </c>
      <c r="H8058" s="13">
        <v>3978086</v>
      </c>
      <c r="I8058" s="14">
        <v>14135756846</v>
      </c>
      <c r="J8058" s="14">
        <f>表格1[[#This Row],[信用卡交易筆數]]/1000</f>
        <v>3978.0859999999998</v>
      </c>
      <c r="K8058" s="14">
        <f>表格1[[#This Row],[信用卡交易金額'[新臺幣']]]/1000</f>
        <v>14135756.846000001</v>
      </c>
      <c r="L8058" s="14">
        <f>表格1[[#This Row],[信用卡交易金額'[新臺幣']]]/1000000</f>
        <v>14135.756846</v>
      </c>
      <c r="M8058" s="14" t="str" cm="1">
        <f t="array" ref="M8058">_xlfn.TEXTJOIN("", TRUE, _xlfn.XLOOKUP(TRUE, VALUE(表格1[[#This Row],[年月]]) &lt;= VALUE($R$8:$R$12), $Q$8:$Q$12)) &amp; "年度"</f>
        <v>2025年度</v>
      </c>
    </row>
    <row r="8059" spans="1:13" x14ac:dyDescent="0.3">
      <c r="A8059" s="2">
        <v>202412</v>
      </c>
      <c r="B8059" s="19">
        <f>DATE(表格1[[#This Row],[年]],表格1[[#This Row],[月]],1)</f>
        <v>45627</v>
      </c>
      <c r="C8059" s="2" t="str">
        <f>LEFT(表格1[[#This Row],[年月]],4)</f>
        <v>2024</v>
      </c>
      <c r="D8059" s="2" t="str">
        <f>RIGHT(表格1[[#This Row],[年月]],2)</f>
        <v>12</v>
      </c>
      <c r="E8059" s="5">
        <v>10007000</v>
      </c>
      <c r="F8059" s="2" t="str">
        <f>VLOOKUP(TEXT(表格1[[#This Row],[地區]],"00000000"),縣市代碼,2,0)</f>
        <v>彰化縣</v>
      </c>
      <c r="G8059" s="2" t="s">
        <v>4</v>
      </c>
      <c r="H8059" s="13">
        <v>2420485</v>
      </c>
      <c r="I8059" s="14">
        <v>1182558128</v>
      </c>
      <c r="J8059" s="14">
        <f>表格1[[#This Row],[信用卡交易筆數]]/1000</f>
        <v>2420.4850000000001</v>
      </c>
      <c r="K8059" s="14">
        <f>表格1[[#This Row],[信用卡交易金額'[新臺幣']]]/1000</f>
        <v>1182558.128</v>
      </c>
      <c r="L8059" s="14">
        <f>表格1[[#This Row],[信用卡交易金額'[新臺幣']]]/1000000</f>
        <v>1182.5581279999999</v>
      </c>
      <c r="M8059" s="14" t="str" cm="1">
        <f t="array" ref="M8059">_xlfn.TEXTJOIN("", TRUE, _xlfn.XLOOKUP(TRUE, VALUE(表格1[[#This Row],[年月]]) &lt;= VALUE($R$8:$R$12), $Q$8:$Q$12)) &amp; "年度"</f>
        <v>2025年度</v>
      </c>
    </row>
    <row r="8060" spans="1:13" x14ac:dyDescent="0.3">
      <c r="A8060" s="2">
        <v>202412</v>
      </c>
      <c r="B8060" s="19">
        <f>DATE(表格1[[#This Row],[年]],表格1[[#This Row],[月]],1)</f>
        <v>45627</v>
      </c>
      <c r="C8060" s="2" t="str">
        <f>LEFT(表格1[[#This Row],[年月]],4)</f>
        <v>2024</v>
      </c>
      <c r="D8060" s="2" t="str">
        <f>RIGHT(表格1[[#This Row],[年月]],2)</f>
        <v>12</v>
      </c>
      <c r="E8060" s="5">
        <v>10007000</v>
      </c>
      <c r="F8060" s="2" t="str">
        <f>VLOOKUP(TEXT(表格1[[#This Row],[地區]],"00000000"),縣市代碼,2,0)</f>
        <v>彰化縣</v>
      </c>
      <c r="G8060" s="2" t="s">
        <v>5</v>
      </c>
      <c r="H8060" s="13">
        <v>218058</v>
      </c>
      <c r="I8060" s="14">
        <v>538831143</v>
      </c>
      <c r="J8060" s="14">
        <f>表格1[[#This Row],[信用卡交易筆數]]/1000</f>
        <v>218.05799999999999</v>
      </c>
      <c r="K8060" s="14">
        <f>表格1[[#This Row],[信用卡交易金額'[新臺幣']]]/1000</f>
        <v>538831.14300000004</v>
      </c>
      <c r="L8060" s="14">
        <f>表格1[[#This Row],[信用卡交易金額'[新臺幣']]]/1000000</f>
        <v>538.831143</v>
      </c>
      <c r="M8060" s="14" t="str" cm="1">
        <f t="array" ref="M8060">_xlfn.TEXTJOIN("", TRUE, _xlfn.XLOOKUP(TRUE, VALUE(表格1[[#This Row],[年月]]) &lt;= VALUE($R$8:$R$12), $Q$8:$Q$12)) &amp; "年度"</f>
        <v>2025年度</v>
      </c>
    </row>
    <row r="8061" spans="1:13" x14ac:dyDescent="0.3">
      <c r="A8061" s="2">
        <v>202412</v>
      </c>
      <c r="B8061" s="19">
        <f>DATE(表格1[[#This Row],[年]],表格1[[#This Row],[月]],1)</f>
        <v>45627</v>
      </c>
      <c r="C8061" s="2" t="str">
        <f>LEFT(表格1[[#This Row],[年月]],4)</f>
        <v>2024</v>
      </c>
      <c r="D8061" s="2" t="str">
        <f>RIGHT(表格1[[#This Row],[年月]],2)</f>
        <v>12</v>
      </c>
      <c r="E8061" s="5">
        <v>10007000</v>
      </c>
      <c r="F8061" s="2" t="str">
        <f>VLOOKUP(TEXT(表格1[[#This Row],[地區]],"00000000"),縣市代碼,2,0)</f>
        <v>彰化縣</v>
      </c>
      <c r="G8061" s="2" t="s">
        <v>6</v>
      </c>
      <c r="H8061" s="13">
        <v>237386</v>
      </c>
      <c r="I8061" s="14">
        <v>649697679</v>
      </c>
      <c r="J8061" s="14">
        <f>表格1[[#This Row],[信用卡交易筆數]]/1000</f>
        <v>237.386</v>
      </c>
      <c r="K8061" s="14">
        <f>表格1[[#This Row],[信用卡交易金額'[新臺幣']]]/1000</f>
        <v>649697.679</v>
      </c>
      <c r="L8061" s="14">
        <f>表格1[[#This Row],[信用卡交易金額'[新臺幣']]]/1000000</f>
        <v>649.69767899999999</v>
      </c>
      <c r="M8061" s="14" t="str" cm="1">
        <f t="array" ref="M8061">_xlfn.TEXTJOIN("", TRUE, _xlfn.XLOOKUP(TRUE, VALUE(表格1[[#This Row],[年月]]) &lt;= VALUE($R$8:$R$12), $Q$8:$Q$12)) &amp; "年度"</f>
        <v>2025年度</v>
      </c>
    </row>
    <row r="8062" spans="1:13" x14ac:dyDescent="0.3">
      <c r="A8062" s="2">
        <v>202412</v>
      </c>
      <c r="B8062" s="19">
        <f>DATE(表格1[[#This Row],[年]],表格1[[#This Row],[月]],1)</f>
        <v>45627</v>
      </c>
      <c r="C8062" s="2" t="str">
        <f>LEFT(表格1[[#This Row],[年月]],4)</f>
        <v>2024</v>
      </c>
      <c r="D8062" s="2" t="str">
        <f>RIGHT(表格1[[#This Row],[年月]],2)</f>
        <v>12</v>
      </c>
      <c r="E8062" s="5">
        <v>10007000</v>
      </c>
      <c r="F8062" s="2" t="str">
        <f>VLOOKUP(TEXT(表格1[[#This Row],[地區]],"00000000"),縣市代碼,2,0)</f>
        <v>彰化縣</v>
      </c>
      <c r="G8062" s="2" t="s">
        <v>7</v>
      </c>
      <c r="H8062" s="13">
        <v>1399121</v>
      </c>
      <c r="I8062" s="14">
        <v>1548166881</v>
      </c>
      <c r="J8062" s="14">
        <f>表格1[[#This Row],[信用卡交易筆數]]/1000</f>
        <v>1399.1210000000001</v>
      </c>
      <c r="K8062" s="14">
        <f>表格1[[#This Row],[信用卡交易金額'[新臺幣']]]/1000</f>
        <v>1548166.8810000001</v>
      </c>
      <c r="L8062" s="14">
        <f>表格1[[#This Row],[信用卡交易金額'[新臺幣']]]/1000000</f>
        <v>1548.1668810000001</v>
      </c>
      <c r="M8062" s="14" t="str" cm="1">
        <f t="array" ref="M8062">_xlfn.TEXTJOIN("", TRUE, _xlfn.XLOOKUP(TRUE, VALUE(表格1[[#This Row],[年月]]) &lt;= VALUE($R$8:$R$12), $Q$8:$Q$12)) &amp; "年度"</f>
        <v>2025年度</v>
      </c>
    </row>
    <row r="8063" spans="1:13" x14ac:dyDescent="0.3">
      <c r="A8063" s="2">
        <v>202412</v>
      </c>
      <c r="B8063" s="19">
        <f>DATE(表格1[[#This Row],[年]],表格1[[#This Row],[月]],1)</f>
        <v>45627</v>
      </c>
      <c r="C8063" s="2" t="str">
        <f>LEFT(表格1[[#This Row],[年月]],4)</f>
        <v>2024</v>
      </c>
      <c r="D8063" s="2" t="str">
        <f>RIGHT(表格1[[#This Row],[年月]],2)</f>
        <v>12</v>
      </c>
      <c r="E8063" s="5">
        <v>10007000</v>
      </c>
      <c r="F8063" s="2" t="str">
        <f>VLOOKUP(TEXT(表格1[[#This Row],[地區]],"00000000"),縣市代碼,2,0)</f>
        <v>彰化縣</v>
      </c>
      <c r="G8063" s="2" t="s">
        <v>8</v>
      </c>
      <c r="H8063" s="13">
        <v>885028</v>
      </c>
      <c r="I8063" s="14">
        <v>1615284134</v>
      </c>
      <c r="J8063" s="14">
        <f>表格1[[#This Row],[信用卡交易筆數]]/1000</f>
        <v>885.02800000000002</v>
      </c>
      <c r="K8063" s="14">
        <f>表格1[[#This Row],[信用卡交易金額'[新臺幣']]]/1000</f>
        <v>1615284.1340000001</v>
      </c>
      <c r="L8063" s="14">
        <f>表格1[[#This Row],[信用卡交易金額'[新臺幣']]]/1000000</f>
        <v>1615.284134</v>
      </c>
      <c r="M8063" s="14" t="str" cm="1">
        <f t="array" ref="M8063">_xlfn.TEXTJOIN("", TRUE, _xlfn.XLOOKUP(TRUE, VALUE(表格1[[#This Row],[年月]]) &lt;= VALUE($R$8:$R$12), $Q$8:$Q$12)) &amp; "年度"</f>
        <v>2025年度</v>
      </c>
    </row>
    <row r="8064" spans="1:13" x14ac:dyDescent="0.3">
      <c r="A8064" s="2">
        <v>202412</v>
      </c>
      <c r="B8064" s="19">
        <f>DATE(表格1[[#This Row],[年]],表格1[[#This Row],[月]],1)</f>
        <v>45627</v>
      </c>
      <c r="C8064" s="2" t="str">
        <f>LEFT(表格1[[#This Row],[年月]],4)</f>
        <v>2024</v>
      </c>
      <c r="D8064" s="2" t="str">
        <f>RIGHT(表格1[[#This Row],[年月]],2)</f>
        <v>12</v>
      </c>
      <c r="E8064" s="5">
        <v>10007000</v>
      </c>
      <c r="F8064" s="2" t="str">
        <f>VLOOKUP(TEXT(表格1[[#This Row],[地區]],"00000000"),縣市代碼,2,0)</f>
        <v>彰化縣</v>
      </c>
      <c r="G8064" s="2" t="s">
        <v>9</v>
      </c>
      <c r="H8064" s="13">
        <v>1971660</v>
      </c>
      <c r="I8064" s="14">
        <v>2448412874</v>
      </c>
      <c r="J8064" s="14">
        <f>表格1[[#This Row],[信用卡交易筆數]]/1000</f>
        <v>1971.66</v>
      </c>
      <c r="K8064" s="14">
        <f>表格1[[#This Row],[信用卡交易金額'[新臺幣']]]/1000</f>
        <v>2448412.8739999998</v>
      </c>
      <c r="L8064" s="14">
        <f>表格1[[#This Row],[信用卡交易金額'[新臺幣']]]/1000000</f>
        <v>2448.4128740000001</v>
      </c>
      <c r="M8064" s="14" t="str" cm="1">
        <f t="array" ref="M8064">_xlfn.TEXTJOIN("", TRUE, _xlfn.XLOOKUP(TRUE, VALUE(表格1[[#This Row],[年月]]) &lt;= VALUE($R$8:$R$12), $Q$8:$Q$12)) &amp; "年度"</f>
        <v>2025年度</v>
      </c>
    </row>
    <row r="8065" spans="1:13" x14ac:dyDescent="0.3">
      <c r="A8065" s="2">
        <v>202412</v>
      </c>
      <c r="B8065" s="19">
        <f>DATE(表格1[[#This Row],[年]],表格1[[#This Row],[月]],1)</f>
        <v>45627</v>
      </c>
      <c r="C8065" s="2" t="str">
        <f>LEFT(表格1[[#This Row],[年月]],4)</f>
        <v>2024</v>
      </c>
      <c r="D8065" s="2" t="str">
        <f>RIGHT(表格1[[#This Row],[年月]],2)</f>
        <v>12</v>
      </c>
      <c r="E8065" s="5">
        <v>10007000</v>
      </c>
      <c r="F8065" s="2" t="str">
        <f>VLOOKUP(TEXT(表格1[[#This Row],[地區]],"00000000"),縣市代碼,2,0)</f>
        <v>彰化縣</v>
      </c>
      <c r="G8065" s="2" t="s">
        <v>10</v>
      </c>
      <c r="H8065" s="13">
        <v>1070749</v>
      </c>
      <c r="I8065" s="14">
        <v>3765053609</v>
      </c>
      <c r="J8065" s="14">
        <f>表格1[[#This Row],[信用卡交易筆數]]/1000</f>
        <v>1070.749</v>
      </c>
      <c r="K8065" s="14">
        <f>表格1[[#This Row],[信用卡交易金額'[新臺幣']]]/1000</f>
        <v>3765053.6090000002</v>
      </c>
      <c r="L8065" s="14">
        <f>表格1[[#This Row],[信用卡交易金額'[新臺幣']]]/1000000</f>
        <v>3765.0536090000001</v>
      </c>
      <c r="M8065" s="14" t="str" cm="1">
        <f t="array" ref="M8065">_xlfn.TEXTJOIN("", TRUE, _xlfn.XLOOKUP(TRUE, VALUE(表格1[[#This Row],[年月]]) &lt;= VALUE($R$8:$R$12), $Q$8:$Q$12)) &amp; "年度"</f>
        <v>2025年度</v>
      </c>
    </row>
    <row r="8066" spans="1:13" x14ac:dyDescent="0.3">
      <c r="A8066" s="2">
        <v>202412</v>
      </c>
      <c r="B8066" s="19">
        <f>DATE(表格1[[#This Row],[年]],表格1[[#This Row],[月]],1)</f>
        <v>45627</v>
      </c>
      <c r="C8066" s="2" t="str">
        <f>LEFT(表格1[[#This Row],[年月]],4)</f>
        <v>2024</v>
      </c>
      <c r="D8066" s="2" t="str">
        <f>RIGHT(表格1[[#This Row],[年月]],2)</f>
        <v>12</v>
      </c>
      <c r="E8066" s="5">
        <v>10008000</v>
      </c>
      <c r="F8066" s="2" t="str">
        <f>VLOOKUP(TEXT(表格1[[#This Row],[地區]],"00000000"),縣市代碼,2,0)</f>
        <v>南投縣</v>
      </c>
      <c r="G8066" s="2" t="s">
        <v>4</v>
      </c>
      <c r="H8066" s="13">
        <v>793682</v>
      </c>
      <c r="I8066" s="14">
        <v>381639194</v>
      </c>
      <c r="J8066" s="14">
        <f>表格1[[#This Row],[信用卡交易筆數]]/1000</f>
        <v>793.68200000000002</v>
      </c>
      <c r="K8066" s="14">
        <f>表格1[[#This Row],[信用卡交易金額'[新臺幣']]]/1000</f>
        <v>381639.19400000002</v>
      </c>
      <c r="L8066" s="14">
        <f>表格1[[#This Row],[信用卡交易金額'[新臺幣']]]/1000000</f>
        <v>381.63919399999997</v>
      </c>
      <c r="M8066" s="14" t="str" cm="1">
        <f t="array" ref="M8066">_xlfn.TEXTJOIN("", TRUE, _xlfn.XLOOKUP(TRUE, VALUE(表格1[[#This Row],[年月]]) &lt;= VALUE($R$8:$R$12), $Q$8:$Q$12)) &amp; "年度"</f>
        <v>2025年度</v>
      </c>
    </row>
    <row r="8067" spans="1:13" x14ac:dyDescent="0.3">
      <c r="A8067" s="2">
        <v>202412</v>
      </c>
      <c r="B8067" s="19">
        <f>DATE(表格1[[#This Row],[年]],表格1[[#This Row],[月]],1)</f>
        <v>45627</v>
      </c>
      <c r="C8067" s="2" t="str">
        <f>LEFT(表格1[[#This Row],[年月]],4)</f>
        <v>2024</v>
      </c>
      <c r="D8067" s="2" t="str">
        <f>RIGHT(表格1[[#This Row],[年月]],2)</f>
        <v>12</v>
      </c>
      <c r="E8067" s="5">
        <v>10008000</v>
      </c>
      <c r="F8067" s="2" t="str">
        <f>VLOOKUP(TEXT(表格1[[#This Row],[地區]],"00000000"),縣市代碼,2,0)</f>
        <v>南投縣</v>
      </c>
      <c r="G8067" s="2" t="s">
        <v>5</v>
      </c>
      <c r="H8067" s="13">
        <v>71390</v>
      </c>
      <c r="I8067" s="14">
        <v>168395642</v>
      </c>
      <c r="J8067" s="14">
        <f>表格1[[#This Row],[信用卡交易筆數]]/1000</f>
        <v>71.39</v>
      </c>
      <c r="K8067" s="14">
        <f>表格1[[#This Row],[信用卡交易金額'[新臺幣']]]/1000</f>
        <v>168395.64199999999</v>
      </c>
      <c r="L8067" s="14">
        <f>表格1[[#This Row],[信用卡交易金額'[新臺幣']]]/1000000</f>
        <v>168.39564200000001</v>
      </c>
      <c r="M8067" s="14" t="str" cm="1">
        <f t="array" ref="M8067">_xlfn.TEXTJOIN("", TRUE, _xlfn.XLOOKUP(TRUE, VALUE(表格1[[#This Row],[年月]]) &lt;= VALUE($R$8:$R$12), $Q$8:$Q$12)) &amp; "年度"</f>
        <v>2025年度</v>
      </c>
    </row>
    <row r="8068" spans="1:13" x14ac:dyDescent="0.3">
      <c r="A8068" s="2">
        <v>202412</v>
      </c>
      <c r="B8068" s="19">
        <f>DATE(表格1[[#This Row],[年]],表格1[[#This Row],[月]],1)</f>
        <v>45627</v>
      </c>
      <c r="C8068" s="2" t="str">
        <f>LEFT(表格1[[#This Row],[年月]],4)</f>
        <v>2024</v>
      </c>
      <c r="D8068" s="2" t="str">
        <f>RIGHT(表格1[[#This Row],[年月]],2)</f>
        <v>12</v>
      </c>
      <c r="E8068" s="5">
        <v>10008000</v>
      </c>
      <c r="F8068" s="2" t="str">
        <f>VLOOKUP(TEXT(表格1[[#This Row],[地區]],"00000000"),縣市代碼,2,0)</f>
        <v>南投縣</v>
      </c>
      <c r="G8068" s="2" t="s">
        <v>6</v>
      </c>
      <c r="H8068" s="13">
        <v>78994</v>
      </c>
      <c r="I8068" s="14">
        <v>224639126</v>
      </c>
      <c r="J8068" s="14">
        <f>表格1[[#This Row],[信用卡交易筆數]]/1000</f>
        <v>78.994</v>
      </c>
      <c r="K8068" s="14">
        <f>表格1[[#This Row],[信用卡交易金額'[新臺幣']]]/1000</f>
        <v>224639.12599999999</v>
      </c>
      <c r="L8068" s="14">
        <f>表格1[[#This Row],[信用卡交易金額'[新臺幣']]]/1000000</f>
        <v>224.639126</v>
      </c>
      <c r="M8068" s="14" t="str" cm="1">
        <f t="array" ref="M8068">_xlfn.TEXTJOIN("", TRUE, _xlfn.XLOOKUP(TRUE, VALUE(表格1[[#This Row],[年月]]) &lt;= VALUE($R$8:$R$12), $Q$8:$Q$12)) &amp; "年度"</f>
        <v>2025年度</v>
      </c>
    </row>
    <row r="8069" spans="1:13" x14ac:dyDescent="0.3">
      <c r="A8069" s="2">
        <v>202412</v>
      </c>
      <c r="B8069" s="19">
        <f>DATE(表格1[[#This Row],[年]],表格1[[#This Row],[月]],1)</f>
        <v>45627</v>
      </c>
      <c r="C8069" s="2" t="str">
        <f>LEFT(表格1[[#This Row],[年月]],4)</f>
        <v>2024</v>
      </c>
      <c r="D8069" s="2" t="str">
        <f>RIGHT(表格1[[#This Row],[年月]],2)</f>
        <v>12</v>
      </c>
      <c r="E8069" s="5">
        <v>10008000</v>
      </c>
      <c r="F8069" s="2" t="str">
        <f>VLOOKUP(TEXT(表格1[[#This Row],[地區]],"00000000"),縣市代碼,2,0)</f>
        <v>南投縣</v>
      </c>
      <c r="G8069" s="2" t="s">
        <v>7</v>
      </c>
      <c r="H8069" s="13">
        <v>486396</v>
      </c>
      <c r="I8069" s="14">
        <v>538925957</v>
      </c>
      <c r="J8069" s="14">
        <f>表格1[[#This Row],[信用卡交易筆數]]/1000</f>
        <v>486.39600000000002</v>
      </c>
      <c r="K8069" s="14">
        <f>表格1[[#This Row],[信用卡交易金額'[新臺幣']]]/1000</f>
        <v>538925.95700000005</v>
      </c>
      <c r="L8069" s="14">
        <f>表格1[[#This Row],[信用卡交易金額'[新臺幣']]]/1000000</f>
        <v>538.92595700000004</v>
      </c>
      <c r="M8069" s="14" t="str" cm="1">
        <f t="array" ref="M8069">_xlfn.TEXTJOIN("", TRUE, _xlfn.XLOOKUP(TRUE, VALUE(表格1[[#This Row],[年月]]) &lt;= VALUE($R$8:$R$12), $Q$8:$Q$12)) &amp; "年度"</f>
        <v>2025年度</v>
      </c>
    </row>
    <row r="8070" spans="1:13" x14ac:dyDescent="0.3">
      <c r="A8070" s="2">
        <v>202412</v>
      </c>
      <c r="B8070" s="19">
        <f>DATE(表格1[[#This Row],[年]],表格1[[#This Row],[月]],1)</f>
        <v>45627</v>
      </c>
      <c r="C8070" s="2" t="str">
        <f>LEFT(表格1[[#This Row],[年月]],4)</f>
        <v>2024</v>
      </c>
      <c r="D8070" s="2" t="str">
        <f>RIGHT(表格1[[#This Row],[年月]],2)</f>
        <v>12</v>
      </c>
      <c r="E8070" s="5">
        <v>10008000</v>
      </c>
      <c r="F8070" s="2" t="str">
        <f>VLOOKUP(TEXT(表格1[[#This Row],[地區]],"00000000"),縣市代碼,2,0)</f>
        <v>南投縣</v>
      </c>
      <c r="G8070" s="2" t="s">
        <v>8</v>
      </c>
      <c r="H8070" s="13">
        <v>313577</v>
      </c>
      <c r="I8070" s="14">
        <v>533447748</v>
      </c>
      <c r="J8070" s="14">
        <f>表格1[[#This Row],[信用卡交易筆數]]/1000</f>
        <v>313.577</v>
      </c>
      <c r="K8070" s="14">
        <f>表格1[[#This Row],[信用卡交易金額'[新臺幣']]]/1000</f>
        <v>533447.74800000002</v>
      </c>
      <c r="L8070" s="14">
        <f>表格1[[#This Row],[信用卡交易金額'[新臺幣']]]/1000000</f>
        <v>533.44774800000005</v>
      </c>
      <c r="M8070" s="14" t="str" cm="1">
        <f t="array" ref="M8070">_xlfn.TEXTJOIN("", TRUE, _xlfn.XLOOKUP(TRUE, VALUE(表格1[[#This Row],[年月]]) &lt;= VALUE($R$8:$R$12), $Q$8:$Q$12)) &amp; "年度"</f>
        <v>2025年度</v>
      </c>
    </row>
    <row r="8071" spans="1:13" x14ac:dyDescent="0.3">
      <c r="A8071" s="2">
        <v>202412</v>
      </c>
      <c r="B8071" s="19">
        <f>DATE(表格1[[#This Row],[年]],表格1[[#This Row],[月]],1)</f>
        <v>45627</v>
      </c>
      <c r="C8071" s="2" t="str">
        <f>LEFT(表格1[[#This Row],[年月]],4)</f>
        <v>2024</v>
      </c>
      <c r="D8071" s="2" t="str">
        <f>RIGHT(表格1[[#This Row],[年月]],2)</f>
        <v>12</v>
      </c>
      <c r="E8071" s="5">
        <v>10008000</v>
      </c>
      <c r="F8071" s="2" t="str">
        <f>VLOOKUP(TEXT(表格1[[#This Row],[地區]],"00000000"),縣市代碼,2,0)</f>
        <v>南投縣</v>
      </c>
      <c r="G8071" s="2" t="s">
        <v>9</v>
      </c>
      <c r="H8071" s="13">
        <v>665547</v>
      </c>
      <c r="I8071" s="14">
        <v>807099999</v>
      </c>
      <c r="J8071" s="14">
        <f>表格1[[#This Row],[信用卡交易筆數]]/1000</f>
        <v>665.54700000000003</v>
      </c>
      <c r="K8071" s="14">
        <f>表格1[[#This Row],[信用卡交易金額'[新臺幣']]]/1000</f>
        <v>807099.99899999995</v>
      </c>
      <c r="L8071" s="14">
        <f>表格1[[#This Row],[信用卡交易金額'[新臺幣']]]/1000000</f>
        <v>807.09999900000003</v>
      </c>
      <c r="M8071" s="14" t="str" cm="1">
        <f t="array" ref="M8071">_xlfn.TEXTJOIN("", TRUE, _xlfn.XLOOKUP(TRUE, VALUE(表格1[[#This Row],[年月]]) &lt;= VALUE($R$8:$R$12), $Q$8:$Q$12)) &amp; "年度"</f>
        <v>2025年度</v>
      </c>
    </row>
    <row r="8072" spans="1:13" x14ac:dyDescent="0.3">
      <c r="A8072" s="2">
        <v>202412</v>
      </c>
      <c r="B8072" s="19">
        <f>DATE(表格1[[#This Row],[年]],表格1[[#This Row],[月]],1)</f>
        <v>45627</v>
      </c>
      <c r="C8072" s="2" t="str">
        <f>LEFT(表格1[[#This Row],[年月]],4)</f>
        <v>2024</v>
      </c>
      <c r="D8072" s="2" t="str">
        <f>RIGHT(表格1[[#This Row],[年月]],2)</f>
        <v>12</v>
      </c>
      <c r="E8072" s="5">
        <v>10008000</v>
      </c>
      <c r="F8072" s="2" t="str">
        <f>VLOOKUP(TEXT(表格1[[#This Row],[地區]],"00000000"),縣市代碼,2,0)</f>
        <v>南投縣</v>
      </c>
      <c r="G8072" s="2" t="s">
        <v>10</v>
      </c>
      <c r="H8072" s="13">
        <v>363094</v>
      </c>
      <c r="I8072" s="14">
        <v>1236778452</v>
      </c>
      <c r="J8072" s="14">
        <f>表格1[[#This Row],[信用卡交易筆數]]/1000</f>
        <v>363.09399999999999</v>
      </c>
      <c r="K8072" s="14">
        <f>表格1[[#This Row],[信用卡交易金額'[新臺幣']]]/1000</f>
        <v>1236778.452</v>
      </c>
      <c r="L8072" s="14">
        <f>表格1[[#This Row],[信用卡交易金額'[新臺幣']]]/1000000</f>
        <v>1236.778452</v>
      </c>
      <c r="M8072" s="14" t="str" cm="1">
        <f t="array" ref="M8072">_xlfn.TEXTJOIN("", TRUE, _xlfn.XLOOKUP(TRUE, VALUE(表格1[[#This Row],[年月]]) &lt;= VALUE($R$8:$R$12), $Q$8:$Q$12)) &amp; "年度"</f>
        <v>2025年度</v>
      </c>
    </row>
    <row r="8073" spans="1:13" x14ac:dyDescent="0.3">
      <c r="A8073" s="2">
        <v>202412</v>
      </c>
      <c r="B8073" s="19">
        <f>DATE(表格1[[#This Row],[年]],表格1[[#This Row],[月]],1)</f>
        <v>45627</v>
      </c>
      <c r="C8073" s="2" t="str">
        <f>LEFT(表格1[[#This Row],[年月]],4)</f>
        <v>2024</v>
      </c>
      <c r="D8073" s="2" t="str">
        <f>RIGHT(表格1[[#This Row],[年月]],2)</f>
        <v>12</v>
      </c>
      <c r="E8073" s="5">
        <v>10009000</v>
      </c>
      <c r="F8073" s="2" t="str">
        <f>VLOOKUP(TEXT(表格1[[#This Row],[地區]],"00000000"),縣市代碼,2,0)</f>
        <v>雲林縣</v>
      </c>
      <c r="G8073" s="2" t="s">
        <v>4</v>
      </c>
      <c r="H8073" s="13">
        <v>989742</v>
      </c>
      <c r="I8073" s="14">
        <v>466413558</v>
      </c>
      <c r="J8073" s="14">
        <f>表格1[[#This Row],[信用卡交易筆數]]/1000</f>
        <v>989.74199999999996</v>
      </c>
      <c r="K8073" s="14">
        <f>表格1[[#This Row],[信用卡交易金額'[新臺幣']]]/1000</f>
        <v>466413.55800000002</v>
      </c>
      <c r="L8073" s="14">
        <f>表格1[[#This Row],[信用卡交易金額'[新臺幣']]]/1000000</f>
        <v>466.41355800000002</v>
      </c>
      <c r="M8073" s="14" t="str" cm="1">
        <f t="array" ref="M8073">_xlfn.TEXTJOIN("", TRUE, _xlfn.XLOOKUP(TRUE, VALUE(表格1[[#This Row],[年月]]) &lt;= VALUE($R$8:$R$12), $Q$8:$Q$12)) &amp; "年度"</f>
        <v>2025年度</v>
      </c>
    </row>
    <row r="8074" spans="1:13" x14ac:dyDescent="0.3">
      <c r="A8074" s="2">
        <v>202412</v>
      </c>
      <c r="B8074" s="19">
        <f>DATE(表格1[[#This Row],[年]],表格1[[#This Row],[月]],1)</f>
        <v>45627</v>
      </c>
      <c r="C8074" s="2" t="str">
        <f>LEFT(表格1[[#This Row],[年月]],4)</f>
        <v>2024</v>
      </c>
      <c r="D8074" s="2" t="str">
        <f>RIGHT(表格1[[#This Row],[年月]],2)</f>
        <v>12</v>
      </c>
      <c r="E8074" s="5">
        <v>10009000</v>
      </c>
      <c r="F8074" s="2" t="str">
        <f>VLOOKUP(TEXT(表格1[[#This Row],[地區]],"00000000"),縣市代碼,2,0)</f>
        <v>雲林縣</v>
      </c>
      <c r="G8074" s="2" t="s">
        <v>5</v>
      </c>
      <c r="H8074" s="13">
        <v>95451</v>
      </c>
      <c r="I8074" s="14">
        <v>228519705</v>
      </c>
      <c r="J8074" s="14">
        <f>表格1[[#This Row],[信用卡交易筆數]]/1000</f>
        <v>95.450999999999993</v>
      </c>
      <c r="K8074" s="14">
        <f>表格1[[#This Row],[信用卡交易金額'[新臺幣']]]/1000</f>
        <v>228519.70499999999</v>
      </c>
      <c r="L8074" s="14">
        <f>表格1[[#This Row],[信用卡交易金額'[新臺幣']]]/1000000</f>
        <v>228.51970499999999</v>
      </c>
      <c r="M8074" s="14" t="str" cm="1">
        <f t="array" ref="M8074">_xlfn.TEXTJOIN("", TRUE, _xlfn.XLOOKUP(TRUE, VALUE(表格1[[#This Row],[年月]]) &lt;= VALUE($R$8:$R$12), $Q$8:$Q$12)) &amp; "年度"</f>
        <v>2025年度</v>
      </c>
    </row>
    <row r="8075" spans="1:13" x14ac:dyDescent="0.3">
      <c r="A8075" s="2">
        <v>202412</v>
      </c>
      <c r="B8075" s="19">
        <f>DATE(表格1[[#This Row],[年]],表格1[[#This Row],[月]],1)</f>
        <v>45627</v>
      </c>
      <c r="C8075" s="2" t="str">
        <f>LEFT(表格1[[#This Row],[年月]],4)</f>
        <v>2024</v>
      </c>
      <c r="D8075" s="2" t="str">
        <f>RIGHT(表格1[[#This Row],[年月]],2)</f>
        <v>12</v>
      </c>
      <c r="E8075" s="5">
        <v>10009000</v>
      </c>
      <c r="F8075" s="2" t="str">
        <f>VLOOKUP(TEXT(表格1[[#This Row],[地區]],"00000000"),縣市代碼,2,0)</f>
        <v>雲林縣</v>
      </c>
      <c r="G8075" s="2" t="s">
        <v>6</v>
      </c>
      <c r="H8075" s="13">
        <v>101634</v>
      </c>
      <c r="I8075" s="14">
        <v>271000634</v>
      </c>
      <c r="J8075" s="14">
        <f>表格1[[#This Row],[信用卡交易筆數]]/1000</f>
        <v>101.634</v>
      </c>
      <c r="K8075" s="14">
        <f>表格1[[#This Row],[信用卡交易金額'[新臺幣']]]/1000</f>
        <v>271000.63400000002</v>
      </c>
      <c r="L8075" s="14">
        <f>表格1[[#This Row],[信用卡交易金額'[新臺幣']]]/1000000</f>
        <v>271.00063399999999</v>
      </c>
      <c r="M8075" s="14" t="str" cm="1">
        <f t="array" ref="M8075">_xlfn.TEXTJOIN("", TRUE, _xlfn.XLOOKUP(TRUE, VALUE(表格1[[#This Row],[年月]]) &lt;= VALUE($R$8:$R$12), $Q$8:$Q$12)) &amp; "年度"</f>
        <v>2025年度</v>
      </c>
    </row>
    <row r="8076" spans="1:13" x14ac:dyDescent="0.3">
      <c r="A8076" s="2">
        <v>202412</v>
      </c>
      <c r="B8076" s="19">
        <f>DATE(表格1[[#This Row],[年]],表格1[[#This Row],[月]],1)</f>
        <v>45627</v>
      </c>
      <c r="C8076" s="2" t="str">
        <f>LEFT(表格1[[#This Row],[年月]],4)</f>
        <v>2024</v>
      </c>
      <c r="D8076" s="2" t="str">
        <f>RIGHT(表格1[[#This Row],[年月]],2)</f>
        <v>12</v>
      </c>
      <c r="E8076" s="5">
        <v>10009000</v>
      </c>
      <c r="F8076" s="2" t="str">
        <f>VLOOKUP(TEXT(表格1[[#This Row],[地區]],"00000000"),縣市代碼,2,0)</f>
        <v>雲林縣</v>
      </c>
      <c r="G8076" s="2" t="s">
        <v>7</v>
      </c>
      <c r="H8076" s="13">
        <v>662290</v>
      </c>
      <c r="I8076" s="14">
        <v>731543479</v>
      </c>
      <c r="J8076" s="14">
        <f>表格1[[#This Row],[信用卡交易筆數]]/1000</f>
        <v>662.29</v>
      </c>
      <c r="K8076" s="14">
        <f>表格1[[#This Row],[信用卡交易金額'[新臺幣']]]/1000</f>
        <v>731543.47900000005</v>
      </c>
      <c r="L8076" s="14">
        <f>表格1[[#This Row],[信用卡交易金額'[新臺幣']]]/1000000</f>
        <v>731.54347900000005</v>
      </c>
      <c r="M8076" s="14" t="str" cm="1">
        <f t="array" ref="M8076">_xlfn.TEXTJOIN("", TRUE, _xlfn.XLOOKUP(TRUE, VALUE(表格1[[#This Row],[年月]]) &lt;= VALUE($R$8:$R$12), $Q$8:$Q$12)) &amp; "年度"</f>
        <v>2025年度</v>
      </c>
    </row>
    <row r="8077" spans="1:13" x14ac:dyDescent="0.3">
      <c r="A8077" s="2">
        <v>202412</v>
      </c>
      <c r="B8077" s="19">
        <f>DATE(表格1[[#This Row],[年]],表格1[[#This Row],[月]],1)</f>
        <v>45627</v>
      </c>
      <c r="C8077" s="2" t="str">
        <f>LEFT(表格1[[#This Row],[年月]],4)</f>
        <v>2024</v>
      </c>
      <c r="D8077" s="2" t="str">
        <f>RIGHT(表格1[[#This Row],[年月]],2)</f>
        <v>12</v>
      </c>
      <c r="E8077" s="5">
        <v>10009000</v>
      </c>
      <c r="F8077" s="2" t="str">
        <f>VLOOKUP(TEXT(表格1[[#This Row],[地區]],"00000000"),縣市代碼,2,0)</f>
        <v>雲林縣</v>
      </c>
      <c r="G8077" s="2" t="s">
        <v>8</v>
      </c>
      <c r="H8077" s="13">
        <v>396824</v>
      </c>
      <c r="I8077" s="14">
        <v>646473629</v>
      </c>
      <c r="J8077" s="14">
        <f>表格1[[#This Row],[信用卡交易筆數]]/1000</f>
        <v>396.82400000000001</v>
      </c>
      <c r="K8077" s="14">
        <f>表格1[[#This Row],[信用卡交易金額'[新臺幣']]]/1000</f>
        <v>646473.62899999996</v>
      </c>
      <c r="L8077" s="14">
        <f>表格1[[#This Row],[信用卡交易金額'[新臺幣']]]/1000000</f>
        <v>646.47362899999996</v>
      </c>
      <c r="M8077" s="14" t="str" cm="1">
        <f t="array" ref="M8077">_xlfn.TEXTJOIN("", TRUE, _xlfn.XLOOKUP(TRUE, VALUE(表格1[[#This Row],[年月]]) &lt;= VALUE($R$8:$R$12), $Q$8:$Q$12)) &amp; "年度"</f>
        <v>2025年度</v>
      </c>
    </row>
    <row r="8078" spans="1:13" x14ac:dyDescent="0.3">
      <c r="A8078" s="2">
        <v>202412</v>
      </c>
      <c r="B8078" s="19">
        <f>DATE(表格1[[#This Row],[年]],表格1[[#This Row],[月]],1)</f>
        <v>45627</v>
      </c>
      <c r="C8078" s="2" t="str">
        <f>LEFT(表格1[[#This Row],[年月]],4)</f>
        <v>2024</v>
      </c>
      <c r="D8078" s="2" t="str">
        <f>RIGHT(表格1[[#This Row],[年月]],2)</f>
        <v>12</v>
      </c>
      <c r="E8078" s="5">
        <v>10009000</v>
      </c>
      <c r="F8078" s="2" t="str">
        <f>VLOOKUP(TEXT(表格1[[#This Row],[地區]],"00000000"),縣市代碼,2,0)</f>
        <v>雲林縣</v>
      </c>
      <c r="G8078" s="2" t="s">
        <v>9</v>
      </c>
      <c r="H8078" s="13">
        <v>827775</v>
      </c>
      <c r="I8078" s="14">
        <v>1013055086</v>
      </c>
      <c r="J8078" s="14">
        <f>表格1[[#This Row],[信用卡交易筆數]]/1000</f>
        <v>827.77499999999998</v>
      </c>
      <c r="K8078" s="14">
        <f>表格1[[#This Row],[信用卡交易金額'[新臺幣']]]/1000</f>
        <v>1013055.086</v>
      </c>
      <c r="L8078" s="14">
        <f>表格1[[#This Row],[信用卡交易金額'[新臺幣']]]/1000000</f>
        <v>1013.055086</v>
      </c>
      <c r="M8078" s="14" t="str" cm="1">
        <f t="array" ref="M8078">_xlfn.TEXTJOIN("", TRUE, _xlfn.XLOOKUP(TRUE, VALUE(表格1[[#This Row],[年月]]) &lt;= VALUE($R$8:$R$12), $Q$8:$Q$12)) &amp; "年度"</f>
        <v>2025年度</v>
      </c>
    </row>
    <row r="8079" spans="1:13" x14ac:dyDescent="0.3">
      <c r="A8079" s="2">
        <v>202412</v>
      </c>
      <c r="B8079" s="19">
        <f>DATE(表格1[[#This Row],[年]],表格1[[#This Row],[月]],1)</f>
        <v>45627</v>
      </c>
      <c r="C8079" s="2" t="str">
        <f>LEFT(表格1[[#This Row],[年月]],4)</f>
        <v>2024</v>
      </c>
      <c r="D8079" s="2" t="str">
        <f>RIGHT(表格1[[#This Row],[年月]],2)</f>
        <v>12</v>
      </c>
      <c r="E8079" s="5">
        <v>10009000</v>
      </c>
      <c r="F8079" s="2" t="str">
        <f>VLOOKUP(TEXT(表格1[[#This Row],[地區]],"00000000"),縣市代碼,2,0)</f>
        <v>雲林縣</v>
      </c>
      <c r="G8079" s="2" t="s">
        <v>10</v>
      </c>
      <c r="H8079" s="13">
        <v>444316</v>
      </c>
      <c r="I8079" s="14">
        <v>1538703309</v>
      </c>
      <c r="J8079" s="14">
        <f>表格1[[#This Row],[信用卡交易筆數]]/1000</f>
        <v>444.31599999999997</v>
      </c>
      <c r="K8079" s="14">
        <f>表格1[[#This Row],[信用卡交易金額'[新臺幣']]]/1000</f>
        <v>1538703.3089999999</v>
      </c>
      <c r="L8079" s="14">
        <f>表格1[[#This Row],[信用卡交易金額'[新臺幣']]]/1000000</f>
        <v>1538.703309</v>
      </c>
      <c r="M8079" s="14" t="str" cm="1">
        <f t="array" ref="M8079">_xlfn.TEXTJOIN("", TRUE, _xlfn.XLOOKUP(TRUE, VALUE(表格1[[#This Row],[年月]]) &lt;= VALUE($R$8:$R$12), $Q$8:$Q$12)) &amp; "年度"</f>
        <v>2025年度</v>
      </c>
    </row>
    <row r="8080" spans="1:13" x14ac:dyDescent="0.3">
      <c r="A8080" s="2">
        <v>202412</v>
      </c>
      <c r="B8080" s="19">
        <f>DATE(表格1[[#This Row],[年]],表格1[[#This Row],[月]],1)</f>
        <v>45627</v>
      </c>
      <c r="C8080" s="2" t="str">
        <f>LEFT(表格1[[#This Row],[年月]],4)</f>
        <v>2024</v>
      </c>
      <c r="D8080" s="2" t="str">
        <f>RIGHT(表格1[[#This Row],[年月]],2)</f>
        <v>12</v>
      </c>
      <c r="E8080" s="5">
        <v>10010000</v>
      </c>
      <c r="F8080" s="2" t="str">
        <f>VLOOKUP(TEXT(表格1[[#This Row],[地區]],"00000000"),縣市代碼,2,0)</f>
        <v>嘉義縣</v>
      </c>
      <c r="G8080" s="2" t="s">
        <v>4</v>
      </c>
      <c r="H8080" s="13">
        <v>702810</v>
      </c>
      <c r="I8080" s="14">
        <v>319902306</v>
      </c>
      <c r="J8080" s="14">
        <f>表格1[[#This Row],[信用卡交易筆數]]/1000</f>
        <v>702.81</v>
      </c>
      <c r="K8080" s="14">
        <f>表格1[[#This Row],[信用卡交易金額'[新臺幣']]]/1000</f>
        <v>319902.30599999998</v>
      </c>
      <c r="L8080" s="14">
        <f>表格1[[#This Row],[信用卡交易金額'[新臺幣']]]/1000000</f>
        <v>319.90230600000001</v>
      </c>
      <c r="M8080" s="14" t="str" cm="1">
        <f t="array" ref="M8080">_xlfn.TEXTJOIN("", TRUE, _xlfn.XLOOKUP(TRUE, VALUE(表格1[[#This Row],[年月]]) &lt;= VALUE($R$8:$R$12), $Q$8:$Q$12)) &amp; "年度"</f>
        <v>2025年度</v>
      </c>
    </row>
    <row r="8081" spans="1:13" x14ac:dyDescent="0.3">
      <c r="A8081" s="2">
        <v>202412</v>
      </c>
      <c r="B8081" s="19">
        <f>DATE(表格1[[#This Row],[年]],表格1[[#This Row],[月]],1)</f>
        <v>45627</v>
      </c>
      <c r="C8081" s="2" t="str">
        <f>LEFT(表格1[[#This Row],[年月]],4)</f>
        <v>2024</v>
      </c>
      <c r="D8081" s="2" t="str">
        <f>RIGHT(表格1[[#This Row],[年月]],2)</f>
        <v>12</v>
      </c>
      <c r="E8081" s="5">
        <v>10010000</v>
      </c>
      <c r="F8081" s="2" t="str">
        <f>VLOOKUP(TEXT(表格1[[#This Row],[地區]],"00000000"),縣市代碼,2,0)</f>
        <v>嘉義縣</v>
      </c>
      <c r="G8081" s="2" t="s">
        <v>5</v>
      </c>
      <c r="H8081" s="13">
        <v>66104</v>
      </c>
      <c r="I8081" s="14">
        <v>152896376</v>
      </c>
      <c r="J8081" s="14">
        <f>表格1[[#This Row],[信用卡交易筆數]]/1000</f>
        <v>66.103999999999999</v>
      </c>
      <c r="K8081" s="14">
        <f>表格1[[#This Row],[信用卡交易金額'[新臺幣']]]/1000</f>
        <v>152896.37599999999</v>
      </c>
      <c r="L8081" s="14">
        <f>表格1[[#This Row],[信用卡交易金額'[新臺幣']]]/1000000</f>
        <v>152.896376</v>
      </c>
      <c r="M8081" s="14" t="str" cm="1">
        <f t="array" ref="M8081">_xlfn.TEXTJOIN("", TRUE, _xlfn.XLOOKUP(TRUE, VALUE(表格1[[#This Row],[年月]]) &lt;= VALUE($R$8:$R$12), $Q$8:$Q$12)) &amp; "年度"</f>
        <v>2025年度</v>
      </c>
    </row>
    <row r="8082" spans="1:13" x14ac:dyDescent="0.3">
      <c r="A8082" s="2">
        <v>202412</v>
      </c>
      <c r="B8082" s="19">
        <f>DATE(表格1[[#This Row],[年]],表格1[[#This Row],[月]],1)</f>
        <v>45627</v>
      </c>
      <c r="C8082" s="2" t="str">
        <f>LEFT(表格1[[#This Row],[年月]],4)</f>
        <v>2024</v>
      </c>
      <c r="D8082" s="2" t="str">
        <f>RIGHT(表格1[[#This Row],[年月]],2)</f>
        <v>12</v>
      </c>
      <c r="E8082" s="5">
        <v>10010000</v>
      </c>
      <c r="F8082" s="2" t="str">
        <f>VLOOKUP(TEXT(表格1[[#This Row],[地區]],"00000000"),縣市代碼,2,0)</f>
        <v>嘉義縣</v>
      </c>
      <c r="G8082" s="2" t="s">
        <v>6</v>
      </c>
      <c r="H8082" s="13">
        <v>72611</v>
      </c>
      <c r="I8082" s="14">
        <v>191448790</v>
      </c>
      <c r="J8082" s="14">
        <f>表格1[[#This Row],[信用卡交易筆數]]/1000</f>
        <v>72.611000000000004</v>
      </c>
      <c r="K8082" s="14">
        <f>表格1[[#This Row],[信用卡交易金額'[新臺幣']]]/1000</f>
        <v>191448.79</v>
      </c>
      <c r="L8082" s="14">
        <f>表格1[[#This Row],[信用卡交易金額'[新臺幣']]]/1000000</f>
        <v>191.44879</v>
      </c>
      <c r="M8082" s="14" t="str" cm="1">
        <f t="array" ref="M8082">_xlfn.TEXTJOIN("", TRUE, _xlfn.XLOOKUP(TRUE, VALUE(表格1[[#This Row],[年月]]) &lt;= VALUE($R$8:$R$12), $Q$8:$Q$12)) &amp; "年度"</f>
        <v>2025年度</v>
      </c>
    </row>
    <row r="8083" spans="1:13" x14ac:dyDescent="0.3">
      <c r="A8083" s="2">
        <v>202412</v>
      </c>
      <c r="B8083" s="19">
        <f>DATE(表格1[[#This Row],[年]],表格1[[#This Row],[月]],1)</f>
        <v>45627</v>
      </c>
      <c r="C8083" s="2" t="str">
        <f>LEFT(表格1[[#This Row],[年月]],4)</f>
        <v>2024</v>
      </c>
      <c r="D8083" s="2" t="str">
        <f>RIGHT(表格1[[#This Row],[年月]],2)</f>
        <v>12</v>
      </c>
      <c r="E8083" s="5">
        <v>10010000</v>
      </c>
      <c r="F8083" s="2" t="str">
        <f>VLOOKUP(TEXT(表格1[[#This Row],[地區]],"00000000"),縣市代碼,2,0)</f>
        <v>嘉義縣</v>
      </c>
      <c r="G8083" s="2" t="s">
        <v>7</v>
      </c>
      <c r="H8083" s="13">
        <v>485048</v>
      </c>
      <c r="I8083" s="14">
        <v>522753653</v>
      </c>
      <c r="J8083" s="14">
        <f>表格1[[#This Row],[信用卡交易筆數]]/1000</f>
        <v>485.048</v>
      </c>
      <c r="K8083" s="14">
        <f>表格1[[#This Row],[信用卡交易金額'[新臺幣']]]/1000</f>
        <v>522753.65299999999</v>
      </c>
      <c r="L8083" s="14">
        <f>表格1[[#This Row],[信用卡交易金額'[新臺幣']]]/1000000</f>
        <v>522.75365299999999</v>
      </c>
      <c r="M8083" s="14" t="str" cm="1">
        <f t="array" ref="M8083">_xlfn.TEXTJOIN("", TRUE, _xlfn.XLOOKUP(TRUE, VALUE(表格1[[#This Row],[年月]]) &lt;= VALUE($R$8:$R$12), $Q$8:$Q$12)) &amp; "年度"</f>
        <v>2025年度</v>
      </c>
    </row>
    <row r="8084" spans="1:13" x14ac:dyDescent="0.3">
      <c r="A8084" s="2">
        <v>202412</v>
      </c>
      <c r="B8084" s="19">
        <f>DATE(表格1[[#This Row],[年]],表格1[[#This Row],[月]],1)</f>
        <v>45627</v>
      </c>
      <c r="C8084" s="2" t="str">
        <f>LEFT(表格1[[#This Row],[年月]],4)</f>
        <v>2024</v>
      </c>
      <c r="D8084" s="2" t="str">
        <f>RIGHT(表格1[[#This Row],[年月]],2)</f>
        <v>12</v>
      </c>
      <c r="E8084" s="5">
        <v>10010000</v>
      </c>
      <c r="F8084" s="2" t="str">
        <f>VLOOKUP(TEXT(表格1[[#This Row],[地區]],"00000000"),縣市代碼,2,0)</f>
        <v>嘉義縣</v>
      </c>
      <c r="G8084" s="2" t="s">
        <v>8</v>
      </c>
      <c r="H8084" s="13">
        <v>287732</v>
      </c>
      <c r="I8084" s="14">
        <v>448989735</v>
      </c>
      <c r="J8084" s="14">
        <f>表格1[[#This Row],[信用卡交易筆數]]/1000</f>
        <v>287.73200000000003</v>
      </c>
      <c r="K8084" s="14">
        <f>表格1[[#This Row],[信用卡交易金額'[新臺幣']]]/1000</f>
        <v>448989.73499999999</v>
      </c>
      <c r="L8084" s="14">
        <f>表格1[[#This Row],[信用卡交易金額'[新臺幣']]]/1000000</f>
        <v>448.989735</v>
      </c>
      <c r="M8084" s="14" t="str" cm="1">
        <f t="array" ref="M8084">_xlfn.TEXTJOIN("", TRUE, _xlfn.XLOOKUP(TRUE, VALUE(表格1[[#This Row],[年月]]) &lt;= VALUE($R$8:$R$12), $Q$8:$Q$12)) &amp; "年度"</f>
        <v>2025年度</v>
      </c>
    </row>
    <row r="8085" spans="1:13" x14ac:dyDescent="0.3">
      <c r="A8085" s="2">
        <v>202412</v>
      </c>
      <c r="B8085" s="19">
        <f>DATE(表格1[[#This Row],[年]],表格1[[#This Row],[月]],1)</f>
        <v>45627</v>
      </c>
      <c r="C8085" s="2" t="str">
        <f>LEFT(表格1[[#This Row],[年月]],4)</f>
        <v>2024</v>
      </c>
      <c r="D8085" s="2" t="str">
        <f>RIGHT(表格1[[#This Row],[年月]],2)</f>
        <v>12</v>
      </c>
      <c r="E8085" s="5">
        <v>10010000</v>
      </c>
      <c r="F8085" s="2" t="str">
        <f>VLOOKUP(TEXT(表格1[[#This Row],[地區]],"00000000"),縣市代碼,2,0)</f>
        <v>嘉義縣</v>
      </c>
      <c r="G8085" s="2" t="s">
        <v>9</v>
      </c>
      <c r="H8085" s="13">
        <v>625607</v>
      </c>
      <c r="I8085" s="14">
        <v>764984992</v>
      </c>
      <c r="J8085" s="14">
        <f>表格1[[#This Row],[信用卡交易筆數]]/1000</f>
        <v>625.60699999999997</v>
      </c>
      <c r="K8085" s="14">
        <f>表格1[[#This Row],[信用卡交易金額'[新臺幣']]]/1000</f>
        <v>764984.99199999997</v>
      </c>
      <c r="L8085" s="14">
        <f>表格1[[#This Row],[信用卡交易金額'[新臺幣']]]/1000000</f>
        <v>764.98499200000003</v>
      </c>
      <c r="M8085" s="14" t="str" cm="1">
        <f t="array" ref="M8085">_xlfn.TEXTJOIN("", TRUE, _xlfn.XLOOKUP(TRUE, VALUE(表格1[[#This Row],[年月]]) &lt;= VALUE($R$8:$R$12), $Q$8:$Q$12)) &amp; "年度"</f>
        <v>2025年度</v>
      </c>
    </row>
    <row r="8086" spans="1:13" x14ac:dyDescent="0.3">
      <c r="A8086" s="2">
        <v>202412</v>
      </c>
      <c r="B8086" s="19">
        <f>DATE(表格1[[#This Row],[年]],表格1[[#This Row],[月]],1)</f>
        <v>45627</v>
      </c>
      <c r="C8086" s="2" t="str">
        <f>LEFT(表格1[[#This Row],[年月]],4)</f>
        <v>2024</v>
      </c>
      <c r="D8086" s="2" t="str">
        <f>RIGHT(表格1[[#This Row],[年月]],2)</f>
        <v>12</v>
      </c>
      <c r="E8086" s="5">
        <v>10010000</v>
      </c>
      <c r="F8086" s="2" t="str">
        <f>VLOOKUP(TEXT(表格1[[#This Row],[地區]],"00000000"),縣市代碼,2,0)</f>
        <v>嘉義縣</v>
      </c>
      <c r="G8086" s="2" t="s">
        <v>10</v>
      </c>
      <c r="H8086" s="13">
        <v>326496</v>
      </c>
      <c r="I8086" s="14">
        <v>1141484258</v>
      </c>
      <c r="J8086" s="14">
        <f>表格1[[#This Row],[信用卡交易筆數]]/1000</f>
        <v>326.49599999999998</v>
      </c>
      <c r="K8086" s="14">
        <f>表格1[[#This Row],[信用卡交易金額'[新臺幣']]]/1000</f>
        <v>1141484.2579999999</v>
      </c>
      <c r="L8086" s="14">
        <f>表格1[[#This Row],[信用卡交易金額'[新臺幣']]]/1000000</f>
        <v>1141.484258</v>
      </c>
      <c r="M8086" s="14" t="str" cm="1">
        <f t="array" ref="M8086">_xlfn.TEXTJOIN("", TRUE, _xlfn.XLOOKUP(TRUE, VALUE(表格1[[#This Row],[年月]]) &lt;= VALUE($R$8:$R$12), $Q$8:$Q$12)) &amp; "年度"</f>
        <v>2025年度</v>
      </c>
    </row>
    <row r="8087" spans="1:13" x14ac:dyDescent="0.3">
      <c r="A8087" s="2">
        <v>202412</v>
      </c>
      <c r="B8087" s="19">
        <f>DATE(表格1[[#This Row],[年]],表格1[[#This Row],[月]],1)</f>
        <v>45627</v>
      </c>
      <c r="C8087" s="2" t="str">
        <f>LEFT(表格1[[#This Row],[年月]],4)</f>
        <v>2024</v>
      </c>
      <c r="D8087" s="2" t="str">
        <f>RIGHT(表格1[[#This Row],[年月]],2)</f>
        <v>12</v>
      </c>
      <c r="E8087" s="5">
        <v>10020000</v>
      </c>
      <c r="F8087" s="2" t="str">
        <f>VLOOKUP(TEXT(表格1[[#This Row],[地區]],"00000000"),縣市代碼,2,0)</f>
        <v>嘉義市</v>
      </c>
      <c r="G8087" s="2" t="s">
        <v>4</v>
      </c>
      <c r="H8087" s="13">
        <v>692308</v>
      </c>
      <c r="I8087" s="14">
        <v>331927893</v>
      </c>
      <c r="J8087" s="14">
        <f>表格1[[#This Row],[信用卡交易筆數]]/1000</f>
        <v>692.30799999999999</v>
      </c>
      <c r="K8087" s="14">
        <f>表格1[[#This Row],[信用卡交易金額'[新臺幣']]]/1000</f>
        <v>331927.89299999998</v>
      </c>
      <c r="L8087" s="14">
        <f>表格1[[#This Row],[信用卡交易金額'[新臺幣']]]/1000000</f>
        <v>331.92789299999998</v>
      </c>
      <c r="M8087" s="14" t="str" cm="1">
        <f t="array" ref="M8087">_xlfn.TEXTJOIN("", TRUE, _xlfn.XLOOKUP(TRUE, VALUE(表格1[[#This Row],[年月]]) &lt;= VALUE($R$8:$R$12), $Q$8:$Q$12)) &amp; "年度"</f>
        <v>2025年度</v>
      </c>
    </row>
    <row r="8088" spans="1:13" x14ac:dyDescent="0.3">
      <c r="A8088" s="2">
        <v>202412</v>
      </c>
      <c r="B8088" s="19">
        <f>DATE(表格1[[#This Row],[年]],表格1[[#This Row],[月]],1)</f>
        <v>45627</v>
      </c>
      <c r="C8088" s="2" t="str">
        <f>LEFT(表格1[[#This Row],[年月]],4)</f>
        <v>2024</v>
      </c>
      <c r="D8088" s="2" t="str">
        <f>RIGHT(表格1[[#This Row],[年月]],2)</f>
        <v>12</v>
      </c>
      <c r="E8088" s="5">
        <v>10020000</v>
      </c>
      <c r="F8088" s="2" t="str">
        <f>VLOOKUP(TEXT(表格1[[#This Row],[地區]],"00000000"),縣市代碼,2,0)</f>
        <v>嘉義市</v>
      </c>
      <c r="G8088" s="2" t="s">
        <v>5</v>
      </c>
      <c r="H8088" s="13">
        <v>55906</v>
      </c>
      <c r="I8088" s="14">
        <v>156199198</v>
      </c>
      <c r="J8088" s="14">
        <f>表格1[[#This Row],[信用卡交易筆數]]/1000</f>
        <v>55.905999999999999</v>
      </c>
      <c r="K8088" s="14">
        <f>表格1[[#This Row],[信用卡交易金額'[新臺幣']]]/1000</f>
        <v>156199.198</v>
      </c>
      <c r="L8088" s="14">
        <f>表格1[[#This Row],[信用卡交易金額'[新臺幣']]]/1000000</f>
        <v>156.199198</v>
      </c>
      <c r="M8088" s="14" t="str" cm="1">
        <f t="array" ref="M8088">_xlfn.TEXTJOIN("", TRUE, _xlfn.XLOOKUP(TRUE, VALUE(表格1[[#This Row],[年月]]) &lt;= VALUE($R$8:$R$12), $Q$8:$Q$12)) &amp; "年度"</f>
        <v>2025年度</v>
      </c>
    </row>
    <row r="8089" spans="1:13" x14ac:dyDescent="0.3">
      <c r="A8089" s="2">
        <v>202412</v>
      </c>
      <c r="B8089" s="19">
        <f>DATE(表格1[[#This Row],[年]],表格1[[#This Row],[月]],1)</f>
        <v>45627</v>
      </c>
      <c r="C8089" s="2" t="str">
        <f>LEFT(表格1[[#This Row],[年月]],4)</f>
        <v>2024</v>
      </c>
      <c r="D8089" s="2" t="str">
        <f>RIGHT(表格1[[#This Row],[年月]],2)</f>
        <v>12</v>
      </c>
      <c r="E8089" s="5">
        <v>10020000</v>
      </c>
      <c r="F8089" s="2" t="str">
        <f>VLOOKUP(TEXT(表格1[[#This Row],[地區]],"00000000"),縣市代碼,2,0)</f>
        <v>嘉義市</v>
      </c>
      <c r="G8089" s="2" t="s">
        <v>6</v>
      </c>
      <c r="H8089" s="13">
        <v>68472</v>
      </c>
      <c r="I8089" s="14">
        <v>198764165</v>
      </c>
      <c r="J8089" s="14">
        <f>表格1[[#This Row],[信用卡交易筆數]]/1000</f>
        <v>68.471999999999994</v>
      </c>
      <c r="K8089" s="14">
        <f>表格1[[#This Row],[信用卡交易金額'[新臺幣']]]/1000</f>
        <v>198764.16500000001</v>
      </c>
      <c r="L8089" s="14">
        <f>表格1[[#This Row],[信用卡交易金額'[新臺幣']]]/1000000</f>
        <v>198.76416499999999</v>
      </c>
      <c r="M8089" s="14" t="str" cm="1">
        <f t="array" ref="M8089">_xlfn.TEXTJOIN("", TRUE, _xlfn.XLOOKUP(TRUE, VALUE(表格1[[#This Row],[年月]]) &lt;= VALUE($R$8:$R$12), $Q$8:$Q$12)) &amp; "年度"</f>
        <v>2025年度</v>
      </c>
    </row>
    <row r="8090" spans="1:13" x14ac:dyDescent="0.3">
      <c r="A8090" s="2">
        <v>202412</v>
      </c>
      <c r="B8090" s="19">
        <f>DATE(表格1[[#This Row],[年]],表格1[[#This Row],[月]],1)</f>
        <v>45627</v>
      </c>
      <c r="C8090" s="2" t="str">
        <f>LEFT(表格1[[#This Row],[年月]],4)</f>
        <v>2024</v>
      </c>
      <c r="D8090" s="2" t="str">
        <f>RIGHT(表格1[[#This Row],[年月]],2)</f>
        <v>12</v>
      </c>
      <c r="E8090" s="5">
        <v>10020000</v>
      </c>
      <c r="F8090" s="2" t="str">
        <f>VLOOKUP(TEXT(表格1[[#This Row],[地區]],"00000000"),縣市代碼,2,0)</f>
        <v>嘉義市</v>
      </c>
      <c r="G8090" s="2" t="s">
        <v>7</v>
      </c>
      <c r="H8090" s="13">
        <v>369615</v>
      </c>
      <c r="I8090" s="14">
        <v>384112270</v>
      </c>
      <c r="J8090" s="14">
        <f>表格1[[#This Row],[信用卡交易筆數]]/1000</f>
        <v>369.61500000000001</v>
      </c>
      <c r="K8090" s="14">
        <f>表格1[[#This Row],[信用卡交易金額'[新臺幣']]]/1000</f>
        <v>384112.27</v>
      </c>
      <c r="L8090" s="14">
        <f>表格1[[#This Row],[信用卡交易金額'[新臺幣']]]/1000000</f>
        <v>384.11227000000002</v>
      </c>
      <c r="M8090" s="14" t="str" cm="1">
        <f t="array" ref="M8090">_xlfn.TEXTJOIN("", TRUE, _xlfn.XLOOKUP(TRUE, VALUE(表格1[[#This Row],[年月]]) &lt;= VALUE($R$8:$R$12), $Q$8:$Q$12)) &amp; "年度"</f>
        <v>2025年度</v>
      </c>
    </row>
    <row r="8091" spans="1:13" x14ac:dyDescent="0.3">
      <c r="A8091" s="2">
        <v>202412</v>
      </c>
      <c r="B8091" s="19">
        <f>DATE(表格1[[#This Row],[年]],表格1[[#This Row],[月]],1)</f>
        <v>45627</v>
      </c>
      <c r="C8091" s="2" t="str">
        <f>LEFT(表格1[[#This Row],[年月]],4)</f>
        <v>2024</v>
      </c>
      <c r="D8091" s="2" t="str">
        <f>RIGHT(表格1[[#This Row],[年月]],2)</f>
        <v>12</v>
      </c>
      <c r="E8091" s="5">
        <v>10020000</v>
      </c>
      <c r="F8091" s="2" t="str">
        <f>VLOOKUP(TEXT(表格1[[#This Row],[地區]],"00000000"),縣市代碼,2,0)</f>
        <v>嘉義市</v>
      </c>
      <c r="G8091" s="2" t="s">
        <v>8</v>
      </c>
      <c r="H8091" s="13">
        <v>246772</v>
      </c>
      <c r="I8091" s="14">
        <v>470863829</v>
      </c>
      <c r="J8091" s="14">
        <f>表格1[[#This Row],[信用卡交易筆數]]/1000</f>
        <v>246.77199999999999</v>
      </c>
      <c r="K8091" s="14">
        <f>表格1[[#This Row],[信用卡交易金額'[新臺幣']]]/1000</f>
        <v>470863.82900000003</v>
      </c>
      <c r="L8091" s="14">
        <f>表格1[[#This Row],[信用卡交易金額'[新臺幣']]]/1000000</f>
        <v>470.86382900000001</v>
      </c>
      <c r="M8091" s="14" t="str" cm="1">
        <f t="array" ref="M8091">_xlfn.TEXTJOIN("", TRUE, _xlfn.XLOOKUP(TRUE, VALUE(表格1[[#This Row],[年月]]) &lt;= VALUE($R$8:$R$12), $Q$8:$Q$12)) &amp; "年度"</f>
        <v>2025年度</v>
      </c>
    </row>
    <row r="8092" spans="1:13" x14ac:dyDescent="0.3">
      <c r="A8092" s="2">
        <v>202412</v>
      </c>
      <c r="B8092" s="19">
        <f>DATE(表格1[[#This Row],[年]],表格1[[#This Row],[月]],1)</f>
        <v>45627</v>
      </c>
      <c r="C8092" s="2" t="str">
        <f>LEFT(表格1[[#This Row],[年月]],4)</f>
        <v>2024</v>
      </c>
      <c r="D8092" s="2" t="str">
        <f>RIGHT(表格1[[#This Row],[年月]],2)</f>
        <v>12</v>
      </c>
      <c r="E8092" s="5">
        <v>10020000</v>
      </c>
      <c r="F8092" s="2" t="str">
        <f>VLOOKUP(TEXT(表格1[[#This Row],[地區]],"00000000"),縣市代碼,2,0)</f>
        <v>嘉義市</v>
      </c>
      <c r="G8092" s="2" t="s">
        <v>9</v>
      </c>
      <c r="H8092" s="13">
        <v>601028</v>
      </c>
      <c r="I8092" s="14">
        <v>795058866</v>
      </c>
      <c r="J8092" s="14">
        <f>表格1[[#This Row],[信用卡交易筆數]]/1000</f>
        <v>601.02800000000002</v>
      </c>
      <c r="K8092" s="14">
        <f>表格1[[#This Row],[信用卡交易金額'[新臺幣']]]/1000</f>
        <v>795058.86600000004</v>
      </c>
      <c r="L8092" s="14">
        <f>表格1[[#This Row],[信用卡交易金額'[新臺幣']]]/1000000</f>
        <v>795.05886599999997</v>
      </c>
      <c r="M8092" s="14" t="str" cm="1">
        <f t="array" ref="M8092">_xlfn.TEXTJOIN("", TRUE, _xlfn.XLOOKUP(TRUE, VALUE(表格1[[#This Row],[年月]]) &lt;= VALUE($R$8:$R$12), $Q$8:$Q$12)) &amp; "年度"</f>
        <v>2025年度</v>
      </c>
    </row>
    <row r="8093" spans="1:13" x14ac:dyDescent="0.3">
      <c r="A8093" s="2">
        <v>202412</v>
      </c>
      <c r="B8093" s="19">
        <f>DATE(表格1[[#This Row],[年]],表格1[[#This Row],[月]],1)</f>
        <v>45627</v>
      </c>
      <c r="C8093" s="2" t="str">
        <f>LEFT(表格1[[#This Row],[年月]],4)</f>
        <v>2024</v>
      </c>
      <c r="D8093" s="2" t="str">
        <f>RIGHT(表格1[[#This Row],[年月]],2)</f>
        <v>12</v>
      </c>
      <c r="E8093" s="5">
        <v>10020000</v>
      </c>
      <c r="F8093" s="2" t="str">
        <f>VLOOKUP(TEXT(表格1[[#This Row],[地區]],"00000000"),縣市代碼,2,0)</f>
        <v>嘉義市</v>
      </c>
      <c r="G8093" s="2" t="s">
        <v>10</v>
      </c>
      <c r="H8093" s="13">
        <v>287340</v>
      </c>
      <c r="I8093" s="14">
        <v>1050497801</v>
      </c>
      <c r="J8093" s="14">
        <f>表格1[[#This Row],[信用卡交易筆數]]/1000</f>
        <v>287.33999999999997</v>
      </c>
      <c r="K8093" s="14">
        <f>表格1[[#This Row],[信用卡交易金額'[新臺幣']]]/1000</f>
        <v>1050497.801</v>
      </c>
      <c r="L8093" s="14">
        <f>表格1[[#This Row],[信用卡交易金額'[新臺幣']]]/1000000</f>
        <v>1050.497801</v>
      </c>
      <c r="M8093" s="14" t="str" cm="1">
        <f t="array" ref="M8093">_xlfn.TEXTJOIN("", TRUE, _xlfn.XLOOKUP(TRUE, VALUE(表格1[[#This Row],[年月]]) &lt;= VALUE($R$8:$R$12), $Q$8:$Q$12)) &amp; "年度"</f>
        <v>2025年度</v>
      </c>
    </row>
    <row r="8094" spans="1:13" x14ac:dyDescent="0.3">
      <c r="A8094" s="2">
        <v>202412</v>
      </c>
      <c r="B8094" s="19">
        <f>DATE(表格1[[#This Row],[年]],表格1[[#This Row],[月]],1)</f>
        <v>45627</v>
      </c>
      <c r="C8094" s="2" t="str">
        <f>LEFT(表格1[[#This Row],[年月]],4)</f>
        <v>2024</v>
      </c>
      <c r="D8094" s="2" t="str">
        <f>RIGHT(表格1[[#This Row],[年月]],2)</f>
        <v>12</v>
      </c>
      <c r="E8094" s="5">
        <v>67000000</v>
      </c>
      <c r="F8094" s="2" t="str">
        <f>VLOOKUP(TEXT(表格1[[#This Row],[地區]],"00000000"),縣市代碼,2,0)</f>
        <v>臺南市</v>
      </c>
      <c r="G8094" s="2" t="s">
        <v>4</v>
      </c>
      <c r="H8094" s="13">
        <v>5070527</v>
      </c>
      <c r="I8094" s="14">
        <v>2453826445</v>
      </c>
      <c r="J8094" s="14">
        <f>表格1[[#This Row],[信用卡交易筆數]]/1000</f>
        <v>5070.527</v>
      </c>
      <c r="K8094" s="14">
        <f>表格1[[#This Row],[信用卡交易金額'[新臺幣']]]/1000</f>
        <v>2453826.4449999998</v>
      </c>
      <c r="L8094" s="14">
        <f>表格1[[#This Row],[信用卡交易金額'[新臺幣']]]/1000000</f>
        <v>2453.8264450000001</v>
      </c>
      <c r="M8094" s="14" t="str" cm="1">
        <f t="array" ref="M8094">_xlfn.TEXTJOIN("", TRUE, _xlfn.XLOOKUP(TRUE, VALUE(表格1[[#This Row],[年月]]) &lt;= VALUE($R$8:$R$12), $Q$8:$Q$12)) &amp; "年度"</f>
        <v>2025年度</v>
      </c>
    </row>
    <row r="8095" spans="1:13" x14ac:dyDescent="0.3">
      <c r="A8095" s="2">
        <v>202412</v>
      </c>
      <c r="B8095" s="19">
        <f>DATE(表格1[[#This Row],[年]],表格1[[#This Row],[月]],1)</f>
        <v>45627</v>
      </c>
      <c r="C8095" s="2" t="str">
        <f>LEFT(表格1[[#This Row],[年月]],4)</f>
        <v>2024</v>
      </c>
      <c r="D8095" s="2" t="str">
        <f>RIGHT(表格1[[#This Row],[年月]],2)</f>
        <v>12</v>
      </c>
      <c r="E8095" s="5">
        <v>67000000</v>
      </c>
      <c r="F8095" s="2" t="str">
        <f>VLOOKUP(TEXT(表格1[[#This Row],[地區]],"00000000"),縣市代碼,2,0)</f>
        <v>臺南市</v>
      </c>
      <c r="G8095" s="2" t="s">
        <v>5</v>
      </c>
      <c r="H8095" s="13">
        <v>403901</v>
      </c>
      <c r="I8095" s="14">
        <v>1021334346</v>
      </c>
      <c r="J8095" s="14">
        <f>表格1[[#This Row],[信用卡交易筆數]]/1000</f>
        <v>403.90100000000001</v>
      </c>
      <c r="K8095" s="14">
        <f>表格1[[#This Row],[信用卡交易金額'[新臺幣']]]/1000</f>
        <v>1021334.346</v>
      </c>
      <c r="L8095" s="14">
        <f>表格1[[#This Row],[信用卡交易金額'[新臺幣']]]/1000000</f>
        <v>1021.334346</v>
      </c>
      <c r="M8095" s="14" t="str" cm="1">
        <f t="array" ref="M8095">_xlfn.TEXTJOIN("", TRUE, _xlfn.XLOOKUP(TRUE, VALUE(表格1[[#This Row],[年月]]) &lt;= VALUE($R$8:$R$12), $Q$8:$Q$12)) &amp; "年度"</f>
        <v>2025年度</v>
      </c>
    </row>
    <row r="8096" spans="1:13" x14ac:dyDescent="0.3">
      <c r="A8096" s="2">
        <v>202412</v>
      </c>
      <c r="B8096" s="19">
        <f>DATE(表格1[[#This Row],[年]],表格1[[#This Row],[月]],1)</f>
        <v>45627</v>
      </c>
      <c r="C8096" s="2" t="str">
        <f>LEFT(表格1[[#This Row],[年月]],4)</f>
        <v>2024</v>
      </c>
      <c r="D8096" s="2" t="str">
        <f>RIGHT(表格1[[#This Row],[年月]],2)</f>
        <v>12</v>
      </c>
      <c r="E8096" s="5">
        <v>67000000</v>
      </c>
      <c r="F8096" s="2" t="str">
        <f>VLOOKUP(TEXT(表格1[[#This Row],[地區]],"00000000"),縣市代碼,2,0)</f>
        <v>臺南市</v>
      </c>
      <c r="G8096" s="2" t="s">
        <v>6</v>
      </c>
      <c r="H8096" s="13">
        <v>520250</v>
      </c>
      <c r="I8096" s="14">
        <v>1493474996</v>
      </c>
      <c r="J8096" s="14">
        <f>表格1[[#This Row],[信用卡交易筆數]]/1000</f>
        <v>520.25</v>
      </c>
      <c r="K8096" s="14">
        <f>表格1[[#This Row],[信用卡交易金額'[新臺幣']]]/1000</f>
        <v>1493474.996</v>
      </c>
      <c r="L8096" s="14">
        <f>表格1[[#This Row],[信用卡交易金額'[新臺幣']]]/1000000</f>
        <v>1493.4749959999999</v>
      </c>
      <c r="M8096" s="14" t="str" cm="1">
        <f t="array" ref="M8096">_xlfn.TEXTJOIN("", TRUE, _xlfn.XLOOKUP(TRUE, VALUE(表格1[[#This Row],[年月]]) &lt;= VALUE($R$8:$R$12), $Q$8:$Q$12)) &amp; "年度"</f>
        <v>2025年度</v>
      </c>
    </row>
    <row r="8097" spans="1:13" x14ac:dyDescent="0.3">
      <c r="A8097" s="2">
        <v>202412</v>
      </c>
      <c r="B8097" s="19">
        <f>DATE(表格1[[#This Row],[年]],表格1[[#This Row],[月]],1)</f>
        <v>45627</v>
      </c>
      <c r="C8097" s="2" t="str">
        <f>LEFT(表格1[[#This Row],[年月]],4)</f>
        <v>2024</v>
      </c>
      <c r="D8097" s="2" t="str">
        <f>RIGHT(表格1[[#This Row],[年月]],2)</f>
        <v>12</v>
      </c>
      <c r="E8097" s="5">
        <v>67000000</v>
      </c>
      <c r="F8097" s="2" t="str">
        <f>VLOOKUP(TEXT(表格1[[#This Row],[地區]],"00000000"),縣市代碼,2,0)</f>
        <v>臺南市</v>
      </c>
      <c r="G8097" s="2" t="s">
        <v>7</v>
      </c>
      <c r="H8097" s="13">
        <v>2741918</v>
      </c>
      <c r="I8097" s="14">
        <v>2917788173</v>
      </c>
      <c r="J8097" s="14">
        <f>表格1[[#This Row],[信用卡交易筆數]]/1000</f>
        <v>2741.9180000000001</v>
      </c>
      <c r="K8097" s="14">
        <f>表格1[[#This Row],[信用卡交易金額'[新臺幣']]]/1000</f>
        <v>2917788.173</v>
      </c>
      <c r="L8097" s="14">
        <f>表格1[[#This Row],[信用卡交易金額'[新臺幣']]]/1000000</f>
        <v>2917.7881729999999</v>
      </c>
      <c r="M8097" s="14" t="str" cm="1">
        <f t="array" ref="M8097">_xlfn.TEXTJOIN("", TRUE, _xlfn.XLOOKUP(TRUE, VALUE(表格1[[#This Row],[年月]]) &lt;= VALUE($R$8:$R$12), $Q$8:$Q$12)) &amp; "年度"</f>
        <v>2025年度</v>
      </c>
    </row>
    <row r="8098" spans="1:13" x14ac:dyDescent="0.3">
      <c r="A8098" s="2">
        <v>202412</v>
      </c>
      <c r="B8098" s="19">
        <f>DATE(表格1[[#This Row],[年]],表格1[[#This Row],[月]],1)</f>
        <v>45627</v>
      </c>
      <c r="C8098" s="2" t="str">
        <f>LEFT(表格1[[#This Row],[年月]],4)</f>
        <v>2024</v>
      </c>
      <c r="D8098" s="2" t="str">
        <f>RIGHT(表格1[[#This Row],[年月]],2)</f>
        <v>12</v>
      </c>
      <c r="E8098" s="5">
        <v>67000000</v>
      </c>
      <c r="F8098" s="2" t="str">
        <f>VLOOKUP(TEXT(表格1[[#This Row],[地區]],"00000000"),縣市代碼,2,0)</f>
        <v>臺南市</v>
      </c>
      <c r="G8098" s="2" t="s">
        <v>8</v>
      </c>
      <c r="H8098" s="13">
        <v>1822434</v>
      </c>
      <c r="I8098" s="14">
        <v>3501462724</v>
      </c>
      <c r="J8098" s="14">
        <f>表格1[[#This Row],[信用卡交易筆數]]/1000</f>
        <v>1822.434</v>
      </c>
      <c r="K8098" s="14">
        <f>表格1[[#This Row],[信用卡交易金額'[新臺幣']]]/1000</f>
        <v>3501462.7239999999</v>
      </c>
      <c r="L8098" s="14">
        <f>表格1[[#This Row],[信用卡交易金額'[新臺幣']]]/1000000</f>
        <v>3501.462724</v>
      </c>
      <c r="M8098" s="14" t="str" cm="1">
        <f t="array" ref="M8098">_xlfn.TEXTJOIN("", TRUE, _xlfn.XLOOKUP(TRUE, VALUE(表格1[[#This Row],[年月]]) &lt;= VALUE($R$8:$R$12), $Q$8:$Q$12)) &amp; "年度"</f>
        <v>2025年度</v>
      </c>
    </row>
    <row r="8099" spans="1:13" x14ac:dyDescent="0.3">
      <c r="A8099" s="2">
        <v>202412</v>
      </c>
      <c r="B8099" s="19">
        <f>DATE(表格1[[#This Row],[年]],表格1[[#This Row],[月]],1)</f>
        <v>45627</v>
      </c>
      <c r="C8099" s="2" t="str">
        <f>LEFT(表格1[[#This Row],[年月]],4)</f>
        <v>2024</v>
      </c>
      <c r="D8099" s="2" t="str">
        <f>RIGHT(表格1[[#This Row],[年月]],2)</f>
        <v>12</v>
      </c>
      <c r="E8099" s="5">
        <v>67000000</v>
      </c>
      <c r="F8099" s="2" t="str">
        <f>VLOOKUP(TEXT(表格1[[#This Row],[地區]],"00000000"),縣市代碼,2,0)</f>
        <v>臺南市</v>
      </c>
      <c r="G8099" s="2" t="s">
        <v>9</v>
      </c>
      <c r="H8099" s="13">
        <v>4344555</v>
      </c>
      <c r="I8099" s="14">
        <v>5583588096</v>
      </c>
      <c r="J8099" s="14">
        <f>表格1[[#This Row],[信用卡交易筆數]]/1000</f>
        <v>4344.5550000000003</v>
      </c>
      <c r="K8099" s="14">
        <f>表格1[[#This Row],[信用卡交易金額'[新臺幣']]]/1000</f>
        <v>5583588.0959999999</v>
      </c>
      <c r="L8099" s="14">
        <f>表格1[[#This Row],[信用卡交易金額'[新臺幣']]]/1000000</f>
        <v>5583.5880960000004</v>
      </c>
      <c r="M8099" s="14" t="str" cm="1">
        <f t="array" ref="M8099">_xlfn.TEXTJOIN("", TRUE, _xlfn.XLOOKUP(TRUE, VALUE(表格1[[#This Row],[年月]]) &lt;= VALUE($R$8:$R$12), $Q$8:$Q$12)) &amp; "年度"</f>
        <v>2025年度</v>
      </c>
    </row>
    <row r="8100" spans="1:13" x14ac:dyDescent="0.3">
      <c r="A8100" s="2">
        <v>202412</v>
      </c>
      <c r="B8100" s="19">
        <f>DATE(表格1[[#This Row],[年]],表格1[[#This Row],[月]],1)</f>
        <v>45627</v>
      </c>
      <c r="C8100" s="2" t="str">
        <f>LEFT(表格1[[#This Row],[年月]],4)</f>
        <v>2024</v>
      </c>
      <c r="D8100" s="2" t="str">
        <f>RIGHT(表格1[[#This Row],[年月]],2)</f>
        <v>12</v>
      </c>
      <c r="E8100" s="5">
        <v>67000000</v>
      </c>
      <c r="F8100" s="2" t="str">
        <f>VLOOKUP(TEXT(表格1[[#This Row],[地區]],"00000000"),縣市代碼,2,0)</f>
        <v>臺南市</v>
      </c>
      <c r="G8100" s="2" t="s">
        <v>10</v>
      </c>
      <c r="H8100" s="13">
        <v>2218816</v>
      </c>
      <c r="I8100" s="14">
        <v>7437473737</v>
      </c>
      <c r="J8100" s="14">
        <f>表格1[[#This Row],[信用卡交易筆數]]/1000</f>
        <v>2218.8159999999998</v>
      </c>
      <c r="K8100" s="14">
        <f>表格1[[#This Row],[信用卡交易金額'[新臺幣']]]/1000</f>
        <v>7437473.7369999997</v>
      </c>
      <c r="L8100" s="14">
        <f>表格1[[#This Row],[信用卡交易金額'[新臺幣']]]/1000000</f>
        <v>7437.4737370000003</v>
      </c>
      <c r="M8100" s="14" t="str" cm="1">
        <f t="array" ref="M8100">_xlfn.TEXTJOIN("", TRUE, _xlfn.XLOOKUP(TRUE, VALUE(表格1[[#This Row],[年月]]) &lt;= VALUE($R$8:$R$12), $Q$8:$Q$12)) &amp; "年度"</f>
        <v>2025年度</v>
      </c>
    </row>
    <row r="8101" spans="1:13" x14ac:dyDescent="0.3">
      <c r="A8101" s="2">
        <v>202412</v>
      </c>
      <c r="B8101" s="19">
        <f>DATE(表格1[[#This Row],[年]],表格1[[#This Row],[月]],1)</f>
        <v>45627</v>
      </c>
      <c r="C8101" s="2" t="str">
        <f>LEFT(表格1[[#This Row],[年月]],4)</f>
        <v>2024</v>
      </c>
      <c r="D8101" s="2" t="str">
        <f>RIGHT(表格1[[#This Row],[年月]],2)</f>
        <v>12</v>
      </c>
      <c r="E8101" s="5">
        <v>64000000</v>
      </c>
      <c r="F8101" s="2" t="str">
        <f>VLOOKUP(TEXT(表格1[[#This Row],[地區]],"00000000"),縣市代碼,2,0)</f>
        <v>高雄市</v>
      </c>
      <c r="G8101" s="2" t="s">
        <v>4</v>
      </c>
      <c r="H8101" s="13">
        <v>7995145</v>
      </c>
      <c r="I8101" s="14">
        <v>4223031725</v>
      </c>
      <c r="J8101" s="14">
        <f>表格1[[#This Row],[信用卡交易筆數]]/1000</f>
        <v>7995.1450000000004</v>
      </c>
      <c r="K8101" s="14">
        <f>表格1[[#This Row],[信用卡交易金額'[新臺幣']]]/1000</f>
        <v>4223031.7249999996</v>
      </c>
      <c r="L8101" s="14">
        <f>表格1[[#This Row],[信用卡交易金額'[新臺幣']]]/1000000</f>
        <v>4223.0317249999998</v>
      </c>
      <c r="M8101" s="14" t="str" cm="1">
        <f t="array" ref="M8101">_xlfn.TEXTJOIN("", TRUE, _xlfn.XLOOKUP(TRUE, VALUE(表格1[[#This Row],[年月]]) &lt;= VALUE($R$8:$R$12), $Q$8:$Q$12)) &amp; "年度"</f>
        <v>2025年度</v>
      </c>
    </row>
    <row r="8102" spans="1:13" x14ac:dyDescent="0.3">
      <c r="A8102" s="2">
        <v>202412</v>
      </c>
      <c r="B8102" s="19">
        <f>DATE(表格1[[#This Row],[年]],表格1[[#This Row],[月]],1)</f>
        <v>45627</v>
      </c>
      <c r="C8102" s="2" t="str">
        <f>LEFT(表格1[[#This Row],[年月]],4)</f>
        <v>2024</v>
      </c>
      <c r="D8102" s="2" t="str">
        <f>RIGHT(表格1[[#This Row],[年月]],2)</f>
        <v>12</v>
      </c>
      <c r="E8102" s="5">
        <v>64000000</v>
      </c>
      <c r="F8102" s="2" t="str">
        <f>VLOOKUP(TEXT(表格1[[#This Row],[地區]],"00000000"),縣市代碼,2,0)</f>
        <v>高雄市</v>
      </c>
      <c r="G8102" s="2" t="s">
        <v>5</v>
      </c>
      <c r="H8102" s="13">
        <v>575624</v>
      </c>
      <c r="I8102" s="14">
        <v>1483820843</v>
      </c>
      <c r="J8102" s="14">
        <f>表格1[[#This Row],[信用卡交易筆數]]/1000</f>
        <v>575.62400000000002</v>
      </c>
      <c r="K8102" s="14">
        <f>表格1[[#This Row],[信用卡交易金額'[新臺幣']]]/1000</f>
        <v>1483820.8430000001</v>
      </c>
      <c r="L8102" s="14">
        <f>表格1[[#This Row],[信用卡交易金額'[新臺幣']]]/1000000</f>
        <v>1483.820843</v>
      </c>
      <c r="M8102" s="14" t="str" cm="1">
        <f t="array" ref="M8102">_xlfn.TEXTJOIN("", TRUE, _xlfn.XLOOKUP(TRUE, VALUE(表格1[[#This Row],[年月]]) &lt;= VALUE($R$8:$R$12), $Q$8:$Q$12)) &amp; "年度"</f>
        <v>2025年度</v>
      </c>
    </row>
    <row r="8103" spans="1:13" x14ac:dyDescent="0.3">
      <c r="A8103" s="2">
        <v>202412</v>
      </c>
      <c r="B8103" s="19">
        <f>DATE(表格1[[#This Row],[年]],表格1[[#This Row],[月]],1)</f>
        <v>45627</v>
      </c>
      <c r="C8103" s="2" t="str">
        <f>LEFT(表格1[[#This Row],[年月]],4)</f>
        <v>2024</v>
      </c>
      <c r="D8103" s="2" t="str">
        <f>RIGHT(表格1[[#This Row],[年月]],2)</f>
        <v>12</v>
      </c>
      <c r="E8103" s="5">
        <v>64000000</v>
      </c>
      <c r="F8103" s="2" t="str">
        <f>VLOOKUP(TEXT(表格1[[#This Row],[地區]],"00000000"),縣市代碼,2,0)</f>
        <v>高雄市</v>
      </c>
      <c r="G8103" s="2" t="s">
        <v>6</v>
      </c>
      <c r="H8103" s="13">
        <v>781320</v>
      </c>
      <c r="I8103" s="14">
        <v>2327246705</v>
      </c>
      <c r="J8103" s="14">
        <f>表格1[[#This Row],[信用卡交易筆數]]/1000</f>
        <v>781.32</v>
      </c>
      <c r="K8103" s="14">
        <f>表格1[[#This Row],[信用卡交易金額'[新臺幣']]]/1000</f>
        <v>2327246.7050000001</v>
      </c>
      <c r="L8103" s="14">
        <f>表格1[[#This Row],[信用卡交易金額'[新臺幣']]]/1000000</f>
        <v>2327.246705</v>
      </c>
      <c r="M8103" s="14" t="str" cm="1">
        <f t="array" ref="M8103">_xlfn.TEXTJOIN("", TRUE, _xlfn.XLOOKUP(TRUE, VALUE(表格1[[#This Row],[年月]]) &lt;= VALUE($R$8:$R$12), $Q$8:$Q$12)) &amp; "年度"</f>
        <v>2025年度</v>
      </c>
    </row>
    <row r="8104" spans="1:13" x14ac:dyDescent="0.3">
      <c r="A8104" s="2">
        <v>202412</v>
      </c>
      <c r="B8104" s="19">
        <f>DATE(表格1[[#This Row],[年]],表格1[[#This Row],[月]],1)</f>
        <v>45627</v>
      </c>
      <c r="C8104" s="2" t="str">
        <f>LEFT(表格1[[#This Row],[年月]],4)</f>
        <v>2024</v>
      </c>
      <c r="D8104" s="2" t="str">
        <f>RIGHT(表格1[[#This Row],[年月]],2)</f>
        <v>12</v>
      </c>
      <c r="E8104" s="5">
        <v>64000000</v>
      </c>
      <c r="F8104" s="2" t="str">
        <f>VLOOKUP(TEXT(表格1[[#This Row],[地區]],"00000000"),縣市代碼,2,0)</f>
        <v>高雄市</v>
      </c>
      <c r="G8104" s="2" t="s">
        <v>7</v>
      </c>
      <c r="H8104" s="13">
        <v>4192560</v>
      </c>
      <c r="I8104" s="14">
        <v>4308090796</v>
      </c>
      <c r="J8104" s="14">
        <f>表格1[[#This Row],[信用卡交易筆數]]/1000</f>
        <v>4192.5600000000004</v>
      </c>
      <c r="K8104" s="14">
        <f>表格1[[#This Row],[信用卡交易金額'[新臺幣']]]/1000</f>
        <v>4308090.7960000001</v>
      </c>
      <c r="L8104" s="14">
        <f>表格1[[#This Row],[信用卡交易金額'[新臺幣']]]/1000000</f>
        <v>4308.0907960000004</v>
      </c>
      <c r="M8104" s="14" t="str" cm="1">
        <f t="array" ref="M8104">_xlfn.TEXTJOIN("", TRUE, _xlfn.XLOOKUP(TRUE, VALUE(表格1[[#This Row],[年月]]) &lt;= VALUE($R$8:$R$12), $Q$8:$Q$12)) &amp; "年度"</f>
        <v>2025年度</v>
      </c>
    </row>
    <row r="8105" spans="1:13" x14ac:dyDescent="0.3">
      <c r="A8105" s="2">
        <v>202412</v>
      </c>
      <c r="B8105" s="19">
        <f>DATE(表格1[[#This Row],[年]],表格1[[#This Row],[月]],1)</f>
        <v>45627</v>
      </c>
      <c r="C8105" s="2" t="str">
        <f>LEFT(表格1[[#This Row],[年月]],4)</f>
        <v>2024</v>
      </c>
      <c r="D8105" s="2" t="str">
        <f>RIGHT(表格1[[#This Row],[年月]],2)</f>
        <v>12</v>
      </c>
      <c r="E8105" s="5">
        <v>64000000</v>
      </c>
      <c r="F8105" s="2" t="str">
        <f>VLOOKUP(TEXT(表格1[[#This Row],[地區]],"00000000"),縣市代碼,2,0)</f>
        <v>高雄市</v>
      </c>
      <c r="G8105" s="2" t="s">
        <v>8</v>
      </c>
      <c r="H8105" s="13">
        <v>2899585</v>
      </c>
      <c r="I8105" s="14">
        <v>5449247975</v>
      </c>
      <c r="J8105" s="14">
        <f>表格1[[#This Row],[信用卡交易筆數]]/1000</f>
        <v>2899.585</v>
      </c>
      <c r="K8105" s="14">
        <f>表格1[[#This Row],[信用卡交易金額'[新臺幣']]]/1000</f>
        <v>5449247.9749999996</v>
      </c>
      <c r="L8105" s="14">
        <f>表格1[[#This Row],[信用卡交易金額'[新臺幣']]]/1000000</f>
        <v>5449.2479750000002</v>
      </c>
      <c r="M8105" s="14" t="str" cm="1">
        <f t="array" ref="M8105">_xlfn.TEXTJOIN("", TRUE, _xlfn.XLOOKUP(TRUE, VALUE(表格1[[#This Row],[年月]]) &lt;= VALUE($R$8:$R$12), $Q$8:$Q$12)) &amp; "年度"</f>
        <v>2025年度</v>
      </c>
    </row>
    <row r="8106" spans="1:13" x14ac:dyDescent="0.3">
      <c r="A8106" s="2">
        <v>202412</v>
      </c>
      <c r="B8106" s="19">
        <f>DATE(表格1[[#This Row],[年]],表格1[[#This Row],[月]],1)</f>
        <v>45627</v>
      </c>
      <c r="C8106" s="2" t="str">
        <f>LEFT(表格1[[#This Row],[年月]],4)</f>
        <v>2024</v>
      </c>
      <c r="D8106" s="2" t="str">
        <f>RIGHT(表格1[[#This Row],[年月]],2)</f>
        <v>12</v>
      </c>
      <c r="E8106" s="5">
        <v>64000000</v>
      </c>
      <c r="F8106" s="2" t="str">
        <f>VLOOKUP(TEXT(表格1[[#This Row],[地區]],"00000000"),縣市代碼,2,0)</f>
        <v>高雄市</v>
      </c>
      <c r="G8106" s="2" t="s">
        <v>9</v>
      </c>
      <c r="H8106" s="13">
        <v>6929225</v>
      </c>
      <c r="I8106" s="14">
        <v>9093110636</v>
      </c>
      <c r="J8106" s="14">
        <f>表格1[[#This Row],[信用卡交易筆數]]/1000</f>
        <v>6929.2250000000004</v>
      </c>
      <c r="K8106" s="14">
        <f>表格1[[#This Row],[信用卡交易金額'[新臺幣']]]/1000</f>
        <v>9093110.6359999999</v>
      </c>
      <c r="L8106" s="14">
        <f>表格1[[#This Row],[信用卡交易金額'[新臺幣']]]/1000000</f>
        <v>9093.1106359999994</v>
      </c>
      <c r="M8106" s="14" t="str" cm="1">
        <f t="array" ref="M8106">_xlfn.TEXTJOIN("", TRUE, _xlfn.XLOOKUP(TRUE, VALUE(表格1[[#This Row],[年月]]) &lt;= VALUE($R$8:$R$12), $Q$8:$Q$12)) &amp; "年度"</f>
        <v>2025年度</v>
      </c>
    </row>
    <row r="8107" spans="1:13" x14ac:dyDescent="0.3">
      <c r="A8107" s="2">
        <v>202412</v>
      </c>
      <c r="B8107" s="19">
        <f>DATE(表格1[[#This Row],[年]],表格1[[#This Row],[月]],1)</f>
        <v>45627</v>
      </c>
      <c r="C8107" s="2" t="str">
        <f>LEFT(表格1[[#This Row],[年月]],4)</f>
        <v>2024</v>
      </c>
      <c r="D8107" s="2" t="str">
        <f>RIGHT(表格1[[#This Row],[年月]],2)</f>
        <v>12</v>
      </c>
      <c r="E8107" s="5">
        <v>64000000</v>
      </c>
      <c r="F8107" s="2" t="str">
        <f>VLOOKUP(TEXT(表格1[[#This Row],[地區]],"00000000"),縣市代碼,2,0)</f>
        <v>高雄市</v>
      </c>
      <c r="G8107" s="2" t="s">
        <v>10</v>
      </c>
      <c r="H8107" s="13">
        <v>3327748</v>
      </c>
      <c r="I8107" s="14">
        <v>11907908940</v>
      </c>
      <c r="J8107" s="14">
        <f>表格1[[#This Row],[信用卡交易筆數]]/1000</f>
        <v>3327.748</v>
      </c>
      <c r="K8107" s="14">
        <f>表格1[[#This Row],[信用卡交易金額'[新臺幣']]]/1000</f>
        <v>11907908.939999999</v>
      </c>
      <c r="L8107" s="14">
        <f>表格1[[#This Row],[信用卡交易金額'[新臺幣']]]/1000000</f>
        <v>11907.908939999999</v>
      </c>
      <c r="M8107" s="14" t="str" cm="1">
        <f t="array" ref="M8107">_xlfn.TEXTJOIN("", TRUE, _xlfn.XLOOKUP(TRUE, VALUE(表格1[[#This Row],[年月]]) &lt;= VALUE($R$8:$R$12), $Q$8:$Q$12)) &amp; "年度"</f>
        <v>2025年度</v>
      </c>
    </row>
    <row r="8108" spans="1:13" x14ac:dyDescent="0.3">
      <c r="A8108" s="2">
        <v>202412</v>
      </c>
      <c r="B8108" s="19">
        <f>DATE(表格1[[#This Row],[年]],表格1[[#This Row],[月]],1)</f>
        <v>45627</v>
      </c>
      <c r="C8108" s="2" t="str">
        <f>LEFT(表格1[[#This Row],[年月]],4)</f>
        <v>2024</v>
      </c>
      <c r="D8108" s="2" t="str">
        <f>RIGHT(表格1[[#This Row],[年月]],2)</f>
        <v>12</v>
      </c>
      <c r="E8108" s="5">
        <v>10013000</v>
      </c>
      <c r="F8108" s="2" t="str">
        <f>VLOOKUP(TEXT(表格1[[#This Row],[地區]],"00000000"),縣市代碼,2,0)</f>
        <v>屏東縣</v>
      </c>
      <c r="G8108" s="2" t="s">
        <v>4</v>
      </c>
      <c r="H8108" s="13">
        <v>1194958</v>
      </c>
      <c r="I8108" s="14">
        <v>581942000</v>
      </c>
      <c r="J8108" s="14">
        <f>表格1[[#This Row],[信用卡交易筆數]]/1000</f>
        <v>1194.9580000000001</v>
      </c>
      <c r="K8108" s="14">
        <f>表格1[[#This Row],[信用卡交易金額'[新臺幣']]]/1000</f>
        <v>581942</v>
      </c>
      <c r="L8108" s="14">
        <f>表格1[[#This Row],[信用卡交易金額'[新臺幣']]]/1000000</f>
        <v>581.94200000000001</v>
      </c>
      <c r="M8108" s="14" t="str" cm="1">
        <f t="array" ref="M8108">_xlfn.TEXTJOIN("", TRUE, _xlfn.XLOOKUP(TRUE, VALUE(表格1[[#This Row],[年月]]) &lt;= VALUE($R$8:$R$12), $Q$8:$Q$12)) &amp; "年度"</f>
        <v>2025年度</v>
      </c>
    </row>
    <row r="8109" spans="1:13" x14ac:dyDescent="0.3">
      <c r="A8109" s="2">
        <v>202412</v>
      </c>
      <c r="B8109" s="19">
        <f>DATE(表格1[[#This Row],[年]],表格1[[#This Row],[月]],1)</f>
        <v>45627</v>
      </c>
      <c r="C8109" s="2" t="str">
        <f>LEFT(表格1[[#This Row],[年月]],4)</f>
        <v>2024</v>
      </c>
      <c r="D8109" s="2" t="str">
        <f>RIGHT(表格1[[#This Row],[年月]],2)</f>
        <v>12</v>
      </c>
      <c r="E8109" s="5">
        <v>10013000</v>
      </c>
      <c r="F8109" s="2" t="str">
        <f>VLOOKUP(TEXT(表格1[[#This Row],[地區]],"00000000"),縣市代碼,2,0)</f>
        <v>屏東縣</v>
      </c>
      <c r="G8109" s="2" t="s">
        <v>5</v>
      </c>
      <c r="H8109" s="13">
        <v>103537</v>
      </c>
      <c r="I8109" s="14">
        <v>240839917</v>
      </c>
      <c r="J8109" s="14">
        <f>表格1[[#This Row],[信用卡交易筆數]]/1000</f>
        <v>103.53700000000001</v>
      </c>
      <c r="K8109" s="14">
        <f>表格1[[#This Row],[信用卡交易金額'[新臺幣']]]/1000</f>
        <v>240839.91699999999</v>
      </c>
      <c r="L8109" s="14">
        <f>表格1[[#This Row],[信用卡交易金額'[新臺幣']]]/1000000</f>
        <v>240.83991700000001</v>
      </c>
      <c r="M8109" s="14" t="str" cm="1">
        <f t="array" ref="M8109">_xlfn.TEXTJOIN("", TRUE, _xlfn.XLOOKUP(TRUE, VALUE(表格1[[#This Row],[年月]]) &lt;= VALUE($R$8:$R$12), $Q$8:$Q$12)) &amp; "年度"</f>
        <v>2025年度</v>
      </c>
    </row>
    <row r="8110" spans="1:13" x14ac:dyDescent="0.3">
      <c r="A8110" s="2">
        <v>202412</v>
      </c>
      <c r="B8110" s="19">
        <f>DATE(表格1[[#This Row],[年]],表格1[[#This Row],[月]],1)</f>
        <v>45627</v>
      </c>
      <c r="C8110" s="2" t="str">
        <f>LEFT(表格1[[#This Row],[年月]],4)</f>
        <v>2024</v>
      </c>
      <c r="D8110" s="2" t="str">
        <f>RIGHT(表格1[[#This Row],[年月]],2)</f>
        <v>12</v>
      </c>
      <c r="E8110" s="5">
        <v>10013000</v>
      </c>
      <c r="F8110" s="2" t="str">
        <f>VLOOKUP(TEXT(表格1[[#This Row],[地區]],"00000000"),縣市代碼,2,0)</f>
        <v>屏東縣</v>
      </c>
      <c r="G8110" s="2" t="s">
        <v>6</v>
      </c>
      <c r="H8110" s="13">
        <v>134571</v>
      </c>
      <c r="I8110" s="14">
        <v>353392742</v>
      </c>
      <c r="J8110" s="14">
        <f>表格1[[#This Row],[信用卡交易筆數]]/1000</f>
        <v>134.571</v>
      </c>
      <c r="K8110" s="14">
        <f>表格1[[#This Row],[信用卡交易金額'[新臺幣']]]/1000</f>
        <v>353392.74200000003</v>
      </c>
      <c r="L8110" s="14">
        <f>表格1[[#This Row],[信用卡交易金額'[新臺幣']]]/1000000</f>
        <v>353.392742</v>
      </c>
      <c r="M8110" s="14" t="str" cm="1">
        <f t="array" ref="M8110">_xlfn.TEXTJOIN("", TRUE, _xlfn.XLOOKUP(TRUE, VALUE(表格1[[#This Row],[年月]]) &lt;= VALUE($R$8:$R$12), $Q$8:$Q$12)) &amp; "年度"</f>
        <v>2025年度</v>
      </c>
    </row>
    <row r="8111" spans="1:13" x14ac:dyDescent="0.3">
      <c r="A8111" s="2">
        <v>202412</v>
      </c>
      <c r="B8111" s="19">
        <f>DATE(表格1[[#This Row],[年]],表格1[[#This Row],[月]],1)</f>
        <v>45627</v>
      </c>
      <c r="C8111" s="2" t="str">
        <f>LEFT(表格1[[#This Row],[年月]],4)</f>
        <v>2024</v>
      </c>
      <c r="D8111" s="2" t="str">
        <f>RIGHT(表格1[[#This Row],[年月]],2)</f>
        <v>12</v>
      </c>
      <c r="E8111" s="5">
        <v>10013000</v>
      </c>
      <c r="F8111" s="2" t="str">
        <f>VLOOKUP(TEXT(表格1[[#This Row],[地區]],"00000000"),縣市代碼,2,0)</f>
        <v>屏東縣</v>
      </c>
      <c r="G8111" s="2" t="s">
        <v>7</v>
      </c>
      <c r="H8111" s="13">
        <v>815379</v>
      </c>
      <c r="I8111" s="14">
        <v>842694435</v>
      </c>
      <c r="J8111" s="14">
        <f>表格1[[#This Row],[信用卡交易筆數]]/1000</f>
        <v>815.37900000000002</v>
      </c>
      <c r="K8111" s="14">
        <f>表格1[[#This Row],[信用卡交易金額'[新臺幣']]]/1000</f>
        <v>842694.43500000006</v>
      </c>
      <c r="L8111" s="14">
        <f>表格1[[#This Row],[信用卡交易金額'[新臺幣']]]/1000000</f>
        <v>842.694435</v>
      </c>
      <c r="M8111" s="14" t="str" cm="1">
        <f t="array" ref="M8111">_xlfn.TEXTJOIN("", TRUE, _xlfn.XLOOKUP(TRUE, VALUE(表格1[[#This Row],[年月]]) &lt;= VALUE($R$8:$R$12), $Q$8:$Q$12)) &amp; "年度"</f>
        <v>2025年度</v>
      </c>
    </row>
    <row r="8112" spans="1:13" x14ac:dyDescent="0.3">
      <c r="A8112" s="2">
        <v>202412</v>
      </c>
      <c r="B8112" s="19">
        <f>DATE(表格1[[#This Row],[年]],表格1[[#This Row],[月]],1)</f>
        <v>45627</v>
      </c>
      <c r="C8112" s="2" t="str">
        <f>LEFT(表格1[[#This Row],[年月]],4)</f>
        <v>2024</v>
      </c>
      <c r="D8112" s="2" t="str">
        <f>RIGHT(表格1[[#This Row],[年月]],2)</f>
        <v>12</v>
      </c>
      <c r="E8112" s="5">
        <v>10013000</v>
      </c>
      <c r="F8112" s="2" t="str">
        <f>VLOOKUP(TEXT(表格1[[#This Row],[地區]],"00000000"),縣市代碼,2,0)</f>
        <v>屏東縣</v>
      </c>
      <c r="G8112" s="2" t="s">
        <v>8</v>
      </c>
      <c r="H8112" s="13">
        <v>513234</v>
      </c>
      <c r="I8112" s="14">
        <v>810424407</v>
      </c>
      <c r="J8112" s="14">
        <f>表格1[[#This Row],[信用卡交易筆數]]/1000</f>
        <v>513.23400000000004</v>
      </c>
      <c r="K8112" s="14">
        <f>表格1[[#This Row],[信用卡交易金額'[新臺幣']]]/1000</f>
        <v>810424.40700000001</v>
      </c>
      <c r="L8112" s="14">
        <f>表格1[[#This Row],[信用卡交易金額'[新臺幣']]]/1000000</f>
        <v>810.42440699999997</v>
      </c>
      <c r="M8112" s="14" t="str" cm="1">
        <f t="array" ref="M8112">_xlfn.TEXTJOIN("", TRUE, _xlfn.XLOOKUP(TRUE, VALUE(表格1[[#This Row],[年月]]) &lt;= VALUE($R$8:$R$12), $Q$8:$Q$12)) &amp; "年度"</f>
        <v>2025年度</v>
      </c>
    </row>
    <row r="8113" spans="1:13" x14ac:dyDescent="0.3">
      <c r="A8113" s="2">
        <v>202412</v>
      </c>
      <c r="B8113" s="19">
        <f>DATE(表格1[[#This Row],[年]],表格1[[#This Row],[月]],1)</f>
        <v>45627</v>
      </c>
      <c r="C8113" s="2" t="str">
        <f>LEFT(表格1[[#This Row],[年月]],4)</f>
        <v>2024</v>
      </c>
      <c r="D8113" s="2" t="str">
        <f>RIGHT(表格1[[#This Row],[年月]],2)</f>
        <v>12</v>
      </c>
      <c r="E8113" s="5">
        <v>10013000</v>
      </c>
      <c r="F8113" s="2" t="str">
        <f>VLOOKUP(TEXT(表格1[[#This Row],[地區]],"00000000"),縣市代碼,2,0)</f>
        <v>屏東縣</v>
      </c>
      <c r="G8113" s="2" t="s">
        <v>9</v>
      </c>
      <c r="H8113" s="13">
        <v>1088764</v>
      </c>
      <c r="I8113" s="14">
        <v>1350019582</v>
      </c>
      <c r="J8113" s="14">
        <f>表格1[[#This Row],[信用卡交易筆數]]/1000</f>
        <v>1088.7639999999999</v>
      </c>
      <c r="K8113" s="14">
        <f>表格1[[#This Row],[信用卡交易金額'[新臺幣']]]/1000</f>
        <v>1350019.5819999999</v>
      </c>
      <c r="L8113" s="14">
        <f>表格1[[#This Row],[信用卡交易金額'[新臺幣']]]/1000000</f>
        <v>1350.0195819999999</v>
      </c>
      <c r="M8113" s="14" t="str" cm="1">
        <f t="array" ref="M8113">_xlfn.TEXTJOIN("", TRUE, _xlfn.XLOOKUP(TRUE, VALUE(表格1[[#This Row],[年月]]) &lt;= VALUE($R$8:$R$12), $Q$8:$Q$12)) &amp; "年度"</f>
        <v>2025年度</v>
      </c>
    </row>
    <row r="8114" spans="1:13" x14ac:dyDescent="0.3">
      <c r="A8114" s="2">
        <v>202412</v>
      </c>
      <c r="B8114" s="19">
        <f>DATE(表格1[[#This Row],[年]],表格1[[#This Row],[月]],1)</f>
        <v>45627</v>
      </c>
      <c r="C8114" s="2" t="str">
        <f>LEFT(表格1[[#This Row],[年月]],4)</f>
        <v>2024</v>
      </c>
      <c r="D8114" s="2" t="str">
        <f>RIGHT(表格1[[#This Row],[年月]],2)</f>
        <v>12</v>
      </c>
      <c r="E8114" s="5">
        <v>10013000</v>
      </c>
      <c r="F8114" s="2" t="str">
        <f>VLOOKUP(TEXT(表格1[[#This Row],[地區]],"00000000"),縣市代碼,2,0)</f>
        <v>屏東縣</v>
      </c>
      <c r="G8114" s="2" t="s">
        <v>10</v>
      </c>
      <c r="H8114" s="13">
        <v>611699</v>
      </c>
      <c r="I8114" s="14">
        <v>2275243373</v>
      </c>
      <c r="J8114" s="14">
        <f>表格1[[#This Row],[信用卡交易筆數]]/1000</f>
        <v>611.69899999999996</v>
      </c>
      <c r="K8114" s="14">
        <f>表格1[[#This Row],[信用卡交易金額'[新臺幣']]]/1000</f>
        <v>2275243.3730000001</v>
      </c>
      <c r="L8114" s="14">
        <f>表格1[[#This Row],[信用卡交易金額'[新臺幣']]]/1000000</f>
        <v>2275.2433729999998</v>
      </c>
      <c r="M8114" s="14" t="str" cm="1">
        <f t="array" ref="M8114">_xlfn.TEXTJOIN("", TRUE, _xlfn.XLOOKUP(TRUE, VALUE(表格1[[#This Row],[年月]]) &lt;= VALUE($R$8:$R$12), $Q$8:$Q$12)) &amp; "年度"</f>
        <v>2025年度</v>
      </c>
    </row>
    <row r="8115" spans="1:13" x14ac:dyDescent="0.3">
      <c r="A8115" s="2">
        <v>202412</v>
      </c>
      <c r="B8115" s="19">
        <f>DATE(表格1[[#This Row],[年]],表格1[[#This Row],[月]],1)</f>
        <v>45627</v>
      </c>
      <c r="C8115" s="2" t="str">
        <f>LEFT(表格1[[#This Row],[年月]],4)</f>
        <v>2024</v>
      </c>
      <c r="D8115" s="2" t="str">
        <f>RIGHT(表格1[[#This Row],[年月]],2)</f>
        <v>12</v>
      </c>
      <c r="E8115" s="5">
        <v>10017000</v>
      </c>
      <c r="F8115" s="2" t="str">
        <f>VLOOKUP(TEXT(表格1[[#This Row],[地區]],"00000000"),縣市代碼,2,0)</f>
        <v>基隆市</v>
      </c>
      <c r="G8115" s="2" t="s">
        <v>4</v>
      </c>
      <c r="H8115" s="13">
        <v>1085352</v>
      </c>
      <c r="I8115" s="14">
        <v>529837071</v>
      </c>
      <c r="J8115" s="14">
        <f>表格1[[#This Row],[信用卡交易筆數]]/1000</f>
        <v>1085.3520000000001</v>
      </c>
      <c r="K8115" s="14">
        <f>表格1[[#This Row],[信用卡交易金額'[新臺幣']]]/1000</f>
        <v>529837.071</v>
      </c>
      <c r="L8115" s="14">
        <f>表格1[[#This Row],[信用卡交易金額'[新臺幣']]]/1000000</f>
        <v>529.83707100000004</v>
      </c>
      <c r="M8115" s="14" t="str" cm="1">
        <f t="array" ref="M8115">_xlfn.TEXTJOIN("", TRUE, _xlfn.XLOOKUP(TRUE, VALUE(表格1[[#This Row],[年月]]) &lt;= VALUE($R$8:$R$12), $Q$8:$Q$12)) &amp; "年度"</f>
        <v>2025年度</v>
      </c>
    </row>
    <row r="8116" spans="1:13" x14ac:dyDescent="0.3">
      <c r="A8116" s="2">
        <v>202412</v>
      </c>
      <c r="B8116" s="19">
        <f>DATE(表格1[[#This Row],[年]],表格1[[#This Row],[月]],1)</f>
        <v>45627</v>
      </c>
      <c r="C8116" s="2" t="str">
        <f>LEFT(表格1[[#This Row],[年月]],4)</f>
        <v>2024</v>
      </c>
      <c r="D8116" s="2" t="str">
        <f>RIGHT(表格1[[#This Row],[年月]],2)</f>
        <v>12</v>
      </c>
      <c r="E8116" s="5">
        <v>10017000</v>
      </c>
      <c r="F8116" s="2" t="str">
        <f>VLOOKUP(TEXT(表格1[[#This Row],[地區]],"00000000"),縣市代碼,2,0)</f>
        <v>基隆市</v>
      </c>
      <c r="G8116" s="2" t="s">
        <v>5</v>
      </c>
      <c r="H8116" s="13">
        <v>83259</v>
      </c>
      <c r="I8116" s="14">
        <v>214843866</v>
      </c>
      <c r="J8116" s="14">
        <f>表格1[[#This Row],[信用卡交易筆數]]/1000</f>
        <v>83.259</v>
      </c>
      <c r="K8116" s="14">
        <f>表格1[[#This Row],[信用卡交易金額'[新臺幣']]]/1000</f>
        <v>214843.86600000001</v>
      </c>
      <c r="L8116" s="14">
        <f>表格1[[#This Row],[信用卡交易金額'[新臺幣']]]/1000000</f>
        <v>214.84386599999999</v>
      </c>
      <c r="M8116" s="14" t="str" cm="1">
        <f t="array" ref="M8116">_xlfn.TEXTJOIN("", TRUE, _xlfn.XLOOKUP(TRUE, VALUE(表格1[[#This Row],[年月]]) &lt;= VALUE($R$8:$R$12), $Q$8:$Q$12)) &amp; "年度"</f>
        <v>2025年度</v>
      </c>
    </row>
    <row r="8117" spans="1:13" x14ac:dyDescent="0.3">
      <c r="A8117" s="2">
        <v>202412</v>
      </c>
      <c r="B8117" s="19">
        <f>DATE(表格1[[#This Row],[年]],表格1[[#This Row],[月]],1)</f>
        <v>45627</v>
      </c>
      <c r="C8117" s="2" t="str">
        <f>LEFT(表格1[[#This Row],[年月]],4)</f>
        <v>2024</v>
      </c>
      <c r="D8117" s="2" t="str">
        <f>RIGHT(表格1[[#This Row],[年月]],2)</f>
        <v>12</v>
      </c>
      <c r="E8117" s="5">
        <v>10017000</v>
      </c>
      <c r="F8117" s="2" t="str">
        <f>VLOOKUP(TEXT(表格1[[#This Row],[地區]],"00000000"),縣市代碼,2,0)</f>
        <v>基隆市</v>
      </c>
      <c r="G8117" s="2" t="s">
        <v>6</v>
      </c>
      <c r="H8117" s="13">
        <v>90735</v>
      </c>
      <c r="I8117" s="14">
        <v>302912212</v>
      </c>
      <c r="J8117" s="14">
        <f>表格1[[#This Row],[信用卡交易筆數]]/1000</f>
        <v>90.734999999999999</v>
      </c>
      <c r="K8117" s="14">
        <f>表格1[[#This Row],[信用卡交易金額'[新臺幣']]]/1000</f>
        <v>302912.212</v>
      </c>
      <c r="L8117" s="14">
        <f>表格1[[#This Row],[信用卡交易金額'[新臺幣']]]/1000000</f>
        <v>302.91221200000001</v>
      </c>
      <c r="M8117" s="14" t="str" cm="1">
        <f t="array" ref="M8117">_xlfn.TEXTJOIN("", TRUE, _xlfn.XLOOKUP(TRUE, VALUE(表格1[[#This Row],[年月]]) &lt;= VALUE($R$8:$R$12), $Q$8:$Q$12)) &amp; "年度"</f>
        <v>2025年度</v>
      </c>
    </row>
    <row r="8118" spans="1:13" x14ac:dyDescent="0.3">
      <c r="A8118" s="2">
        <v>202412</v>
      </c>
      <c r="B8118" s="19">
        <f>DATE(表格1[[#This Row],[年]],表格1[[#This Row],[月]],1)</f>
        <v>45627</v>
      </c>
      <c r="C8118" s="2" t="str">
        <f>LEFT(表格1[[#This Row],[年月]],4)</f>
        <v>2024</v>
      </c>
      <c r="D8118" s="2" t="str">
        <f>RIGHT(表格1[[#This Row],[年月]],2)</f>
        <v>12</v>
      </c>
      <c r="E8118" s="5">
        <v>10017000</v>
      </c>
      <c r="F8118" s="2" t="str">
        <f>VLOOKUP(TEXT(表格1[[#This Row],[地區]],"00000000"),縣市代碼,2,0)</f>
        <v>基隆市</v>
      </c>
      <c r="G8118" s="2" t="s">
        <v>7</v>
      </c>
      <c r="H8118" s="13">
        <v>546771</v>
      </c>
      <c r="I8118" s="14">
        <v>522659199</v>
      </c>
      <c r="J8118" s="14">
        <f>表格1[[#This Row],[信用卡交易筆數]]/1000</f>
        <v>546.77099999999996</v>
      </c>
      <c r="K8118" s="14">
        <f>表格1[[#This Row],[信用卡交易金額'[新臺幣']]]/1000</f>
        <v>522659.19900000002</v>
      </c>
      <c r="L8118" s="14">
        <f>表格1[[#This Row],[信用卡交易金額'[新臺幣']]]/1000000</f>
        <v>522.65919899999994</v>
      </c>
      <c r="M8118" s="14" t="str" cm="1">
        <f t="array" ref="M8118">_xlfn.TEXTJOIN("", TRUE, _xlfn.XLOOKUP(TRUE, VALUE(表格1[[#This Row],[年月]]) &lt;= VALUE($R$8:$R$12), $Q$8:$Q$12)) &amp; "年度"</f>
        <v>2025年度</v>
      </c>
    </row>
    <row r="8119" spans="1:13" x14ac:dyDescent="0.3">
      <c r="A8119" s="2">
        <v>202412</v>
      </c>
      <c r="B8119" s="19">
        <f>DATE(表格1[[#This Row],[年]],表格1[[#This Row],[月]],1)</f>
        <v>45627</v>
      </c>
      <c r="C8119" s="2" t="str">
        <f>LEFT(表格1[[#This Row],[年月]],4)</f>
        <v>2024</v>
      </c>
      <c r="D8119" s="2" t="str">
        <f>RIGHT(表格1[[#This Row],[年月]],2)</f>
        <v>12</v>
      </c>
      <c r="E8119" s="5">
        <v>10017000</v>
      </c>
      <c r="F8119" s="2" t="str">
        <f>VLOOKUP(TEXT(表格1[[#This Row],[地區]],"00000000"),縣市代碼,2,0)</f>
        <v>基隆市</v>
      </c>
      <c r="G8119" s="2" t="s">
        <v>8</v>
      </c>
      <c r="H8119" s="13">
        <v>414095</v>
      </c>
      <c r="I8119" s="14">
        <v>697981200</v>
      </c>
      <c r="J8119" s="14">
        <f>表格1[[#This Row],[信用卡交易筆數]]/1000</f>
        <v>414.09500000000003</v>
      </c>
      <c r="K8119" s="14">
        <f>表格1[[#This Row],[信用卡交易金額'[新臺幣']]]/1000</f>
        <v>697981.2</v>
      </c>
      <c r="L8119" s="14">
        <f>表格1[[#This Row],[信用卡交易金額'[新臺幣']]]/1000000</f>
        <v>697.98119999999994</v>
      </c>
      <c r="M8119" s="14" t="str" cm="1">
        <f t="array" ref="M8119">_xlfn.TEXTJOIN("", TRUE, _xlfn.XLOOKUP(TRUE, VALUE(表格1[[#This Row],[年月]]) &lt;= VALUE($R$8:$R$12), $Q$8:$Q$12)) &amp; "年度"</f>
        <v>2025年度</v>
      </c>
    </row>
    <row r="8120" spans="1:13" x14ac:dyDescent="0.3">
      <c r="A8120" s="2">
        <v>202412</v>
      </c>
      <c r="B8120" s="19">
        <f>DATE(表格1[[#This Row],[年]],表格1[[#This Row],[月]],1)</f>
        <v>45627</v>
      </c>
      <c r="C8120" s="2" t="str">
        <f>LEFT(表格1[[#This Row],[年月]],4)</f>
        <v>2024</v>
      </c>
      <c r="D8120" s="2" t="str">
        <f>RIGHT(表格1[[#This Row],[年月]],2)</f>
        <v>12</v>
      </c>
      <c r="E8120" s="5">
        <v>10017000</v>
      </c>
      <c r="F8120" s="2" t="str">
        <f>VLOOKUP(TEXT(表格1[[#This Row],[地區]],"00000000"),縣市代碼,2,0)</f>
        <v>基隆市</v>
      </c>
      <c r="G8120" s="2" t="s">
        <v>9</v>
      </c>
      <c r="H8120" s="13">
        <v>911406</v>
      </c>
      <c r="I8120" s="14">
        <v>1062343460</v>
      </c>
      <c r="J8120" s="14">
        <f>表格1[[#This Row],[信用卡交易筆數]]/1000</f>
        <v>911.40599999999995</v>
      </c>
      <c r="K8120" s="14">
        <f>表格1[[#This Row],[信用卡交易金額'[新臺幣']]]/1000</f>
        <v>1062343.46</v>
      </c>
      <c r="L8120" s="14">
        <f>表格1[[#This Row],[信用卡交易金額'[新臺幣']]]/1000000</f>
        <v>1062.3434600000001</v>
      </c>
      <c r="M8120" s="14" t="str" cm="1">
        <f t="array" ref="M8120">_xlfn.TEXTJOIN("", TRUE, _xlfn.XLOOKUP(TRUE, VALUE(表格1[[#This Row],[年月]]) &lt;= VALUE($R$8:$R$12), $Q$8:$Q$12)) &amp; "年度"</f>
        <v>2025年度</v>
      </c>
    </row>
    <row r="8121" spans="1:13" x14ac:dyDescent="0.3">
      <c r="A8121" s="2">
        <v>202412</v>
      </c>
      <c r="B8121" s="19">
        <f>DATE(表格1[[#This Row],[年]],表格1[[#This Row],[月]],1)</f>
        <v>45627</v>
      </c>
      <c r="C8121" s="2" t="str">
        <f>LEFT(表格1[[#This Row],[年月]],4)</f>
        <v>2024</v>
      </c>
      <c r="D8121" s="2" t="str">
        <f>RIGHT(表格1[[#This Row],[年月]],2)</f>
        <v>12</v>
      </c>
      <c r="E8121" s="5">
        <v>10017000</v>
      </c>
      <c r="F8121" s="2" t="str">
        <f>VLOOKUP(TEXT(表格1[[#This Row],[地區]],"00000000"),縣市代碼,2,0)</f>
        <v>基隆市</v>
      </c>
      <c r="G8121" s="2" t="s">
        <v>10</v>
      </c>
      <c r="H8121" s="13">
        <v>493512</v>
      </c>
      <c r="I8121" s="14">
        <v>1452159263</v>
      </c>
      <c r="J8121" s="14">
        <f>表格1[[#This Row],[信用卡交易筆數]]/1000</f>
        <v>493.512</v>
      </c>
      <c r="K8121" s="14">
        <f>表格1[[#This Row],[信用卡交易金額'[新臺幣']]]/1000</f>
        <v>1452159.263</v>
      </c>
      <c r="L8121" s="14">
        <f>表格1[[#This Row],[信用卡交易金額'[新臺幣']]]/1000000</f>
        <v>1452.159263</v>
      </c>
      <c r="M8121" s="14" t="str" cm="1">
        <f t="array" ref="M8121">_xlfn.TEXTJOIN("", TRUE, _xlfn.XLOOKUP(TRUE, VALUE(表格1[[#This Row],[年月]]) &lt;= VALUE($R$8:$R$12), $Q$8:$Q$12)) &amp; "年度"</f>
        <v>2025年度</v>
      </c>
    </row>
    <row r="8122" spans="1:13" x14ac:dyDescent="0.3">
      <c r="A8122" s="2">
        <v>202412</v>
      </c>
      <c r="B8122" s="19">
        <f>DATE(表格1[[#This Row],[年]],表格1[[#This Row],[月]],1)</f>
        <v>45627</v>
      </c>
      <c r="C8122" s="2" t="str">
        <f>LEFT(表格1[[#This Row],[年月]],4)</f>
        <v>2024</v>
      </c>
      <c r="D8122" s="2" t="str">
        <f>RIGHT(表格1[[#This Row],[年月]],2)</f>
        <v>12</v>
      </c>
      <c r="E8122" s="5">
        <v>10002000</v>
      </c>
      <c r="F8122" s="2" t="str">
        <f>VLOOKUP(TEXT(表格1[[#This Row],[地區]],"00000000"),縣市代碼,2,0)</f>
        <v>宜蘭縣</v>
      </c>
      <c r="G8122" s="2" t="s">
        <v>4</v>
      </c>
      <c r="H8122" s="13">
        <v>925372</v>
      </c>
      <c r="I8122" s="14">
        <v>424516031</v>
      </c>
      <c r="J8122" s="14">
        <f>表格1[[#This Row],[信用卡交易筆數]]/1000</f>
        <v>925.37199999999996</v>
      </c>
      <c r="K8122" s="14">
        <f>表格1[[#This Row],[信用卡交易金額'[新臺幣']]]/1000</f>
        <v>424516.03100000002</v>
      </c>
      <c r="L8122" s="14">
        <f>表格1[[#This Row],[信用卡交易金額'[新臺幣']]]/1000000</f>
        <v>424.516031</v>
      </c>
      <c r="M8122" s="14" t="str" cm="1">
        <f t="array" ref="M8122">_xlfn.TEXTJOIN("", TRUE, _xlfn.XLOOKUP(TRUE, VALUE(表格1[[#This Row],[年月]]) &lt;= VALUE($R$8:$R$12), $Q$8:$Q$12)) &amp; "年度"</f>
        <v>2025年度</v>
      </c>
    </row>
    <row r="8123" spans="1:13" x14ac:dyDescent="0.3">
      <c r="A8123" s="2">
        <v>202412</v>
      </c>
      <c r="B8123" s="19">
        <f>DATE(表格1[[#This Row],[年]],表格1[[#This Row],[月]],1)</f>
        <v>45627</v>
      </c>
      <c r="C8123" s="2" t="str">
        <f>LEFT(表格1[[#This Row],[年月]],4)</f>
        <v>2024</v>
      </c>
      <c r="D8123" s="2" t="str">
        <f>RIGHT(表格1[[#This Row],[年月]],2)</f>
        <v>12</v>
      </c>
      <c r="E8123" s="5">
        <v>10002000</v>
      </c>
      <c r="F8123" s="2" t="str">
        <f>VLOOKUP(TEXT(表格1[[#This Row],[地區]],"00000000"),縣市代碼,2,0)</f>
        <v>宜蘭縣</v>
      </c>
      <c r="G8123" s="2" t="s">
        <v>5</v>
      </c>
      <c r="H8123" s="13">
        <v>75895</v>
      </c>
      <c r="I8123" s="14">
        <v>188604662</v>
      </c>
      <c r="J8123" s="14">
        <f>表格1[[#This Row],[信用卡交易筆數]]/1000</f>
        <v>75.894999999999996</v>
      </c>
      <c r="K8123" s="14">
        <f>表格1[[#This Row],[信用卡交易金額'[新臺幣']]]/1000</f>
        <v>188604.66200000001</v>
      </c>
      <c r="L8123" s="14">
        <f>表格1[[#This Row],[信用卡交易金額'[新臺幣']]]/1000000</f>
        <v>188.60466199999999</v>
      </c>
      <c r="M8123" s="14" t="str" cm="1">
        <f t="array" ref="M8123">_xlfn.TEXTJOIN("", TRUE, _xlfn.XLOOKUP(TRUE, VALUE(表格1[[#This Row],[年月]]) &lt;= VALUE($R$8:$R$12), $Q$8:$Q$12)) &amp; "年度"</f>
        <v>2025年度</v>
      </c>
    </row>
    <row r="8124" spans="1:13" x14ac:dyDescent="0.3">
      <c r="A8124" s="2">
        <v>202412</v>
      </c>
      <c r="B8124" s="19">
        <f>DATE(表格1[[#This Row],[年]],表格1[[#This Row],[月]],1)</f>
        <v>45627</v>
      </c>
      <c r="C8124" s="2" t="str">
        <f>LEFT(表格1[[#This Row],[年月]],4)</f>
        <v>2024</v>
      </c>
      <c r="D8124" s="2" t="str">
        <f>RIGHT(表格1[[#This Row],[年月]],2)</f>
        <v>12</v>
      </c>
      <c r="E8124" s="5">
        <v>10002000</v>
      </c>
      <c r="F8124" s="2" t="str">
        <f>VLOOKUP(TEXT(表格1[[#This Row],[地區]],"00000000"),縣市代碼,2,0)</f>
        <v>宜蘭縣</v>
      </c>
      <c r="G8124" s="2" t="s">
        <v>6</v>
      </c>
      <c r="H8124" s="13">
        <v>97426</v>
      </c>
      <c r="I8124" s="14">
        <v>276493082</v>
      </c>
      <c r="J8124" s="14">
        <f>表格1[[#This Row],[信用卡交易筆數]]/1000</f>
        <v>97.426000000000002</v>
      </c>
      <c r="K8124" s="14">
        <f>表格1[[#This Row],[信用卡交易金額'[新臺幣']]]/1000</f>
        <v>276493.08199999999</v>
      </c>
      <c r="L8124" s="14">
        <f>表格1[[#This Row],[信用卡交易金額'[新臺幣']]]/1000000</f>
        <v>276.49308200000002</v>
      </c>
      <c r="M8124" s="14" t="str" cm="1">
        <f t="array" ref="M8124">_xlfn.TEXTJOIN("", TRUE, _xlfn.XLOOKUP(TRUE, VALUE(表格1[[#This Row],[年月]]) &lt;= VALUE($R$8:$R$12), $Q$8:$Q$12)) &amp; "年度"</f>
        <v>2025年度</v>
      </c>
    </row>
    <row r="8125" spans="1:13" x14ac:dyDescent="0.3">
      <c r="A8125" s="2">
        <v>202412</v>
      </c>
      <c r="B8125" s="19">
        <f>DATE(表格1[[#This Row],[年]],表格1[[#This Row],[月]],1)</f>
        <v>45627</v>
      </c>
      <c r="C8125" s="2" t="str">
        <f>LEFT(表格1[[#This Row],[年月]],4)</f>
        <v>2024</v>
      </c>
      <c r="D8125" s="2" t="str">
        <f>RIGHT(表格1[[#This Row],[年月]],2)</f>
        <v>12</v>
      </c>
      <c r="E8125" s="5">
        <v>10002000</v>
      </c>
      <c r="F8125" s="2" t="str">
        <f>VLOOKUP(TEXT(表格1[[#This Row],[地區]],"00000000"),縣市代碼,2,0)</f>
        <v>宜蘭縣</v>
      </c>
      <c r="G8125" s="2" t="s">
        <v>7</v>
      </c>
      <c r="H8125" s="13">
        <v>496374</v>
      </c>
      <c r="I8125" s="14">
        <v>513178252</v>
      </c>
      <c r="J8125" s="14">
        <f>表格1[[#This Row],[信用卡交易筆數]]/1000</f>
        <v>496.37400000000002</v>
      </c>
      <c r="K8125" s="14">
        <f>表格1[[#This Row],[信用卡交易金額'[新臺幣']]]/1000</f>
        <v>513178.25199999998</v>
      </c>
      <c r="L8125" s="14">
        <f>表格1[[#This Row],[信用卡交易金額'[新臺幣']]]/1000000</f>
        <v>513.17825200000004</v>
      </c>
      <c r="M8125" s="14" t="str" cm="1">
        <f t="array" ref="M8125">_xlfn.TEXTJOIN("", TRUE, _xlfn.XLOOKUP(TRUE, VALUE(表格1[[#This Row],[年月]]) &lt;= VALUE($R$8:$R$12), $Q$8:$Q$12)) &amp; "年度"</f>
        <v>2025年度</v>
      </c>
    </row>
    <row r="8126" spans="1:13" x14ac:dyDescent="0.3">
      <c r="A8126" s="2">
        <v>202412</v>
      </c>
      <c r="B8126" s="19">
        <f>DATE(表格1[[#This Row],[年]],表格1[[#This Row],[月]],1)</f>
        <v>45627</v>
      </c>
      <c r="C8126" s="2" t="str">
        <f>LEFT(表格1[[#This Row],[年月]],4)</f>
        <v>2024</v>
      </c>
      <c r="D8126" s="2" t="str">
        <f>RIGHT(表格1[[#This Row],[年月]],2)</f>
        <v>12</v>
      </c>
      <c r="E8126" s="5">
        <v>10002000</v>
      </c>
      <c r="F8126" s="2" t="str">
        <f>VLOOKUP(TEXT(表格1[[#This Row],[地區]],"00000000"),縣市代碼,2,0)</f>
        <v>宜蘭縣</v>
      </c>
      <c r="G8126" s="2" t="s">
        <v>8</v>
      </c>
      <c r="H8126" s="13">
        <v>360738</v>
      </c>
      <c r="I8126" s="14">
        <v>630994157</v>
      </c>
      <c r="J8126" s="14">
        <f>表格1[[#This Row],[信用卡交易筆數]]/1000</f>
        <v>360.738</v>
      </c>
      <c r="K8126" s="14">
        <f>表格1[[#This Row],[信用卡交易金額'[新臺幣']]]/1000</f>
        <v>630994.15700000001</v>
      </c>
      <c r="L8126" s="14">
        <f>表格1[[#This Row],[信用卡交易金額'[新臺幣']]]/1000000</f>
        <v>630.99415699999997</v>
      </c>
      <c r="M8126" s="14" t="str" cm="1">
        <f t="array" ref="M8126">_xlfn.TEXTJOIN("", TRUE, _xlfn.XLOOKUP(TRUE, VALUE(表格1[[#This Row],[年月]]) &lt;= VALUE($R$8:$R$12), $Q$8:$Q$12)) &amp; "年度"</f>
        <v>2025年度</v>
      </c>
    </row>
    <row r="8127" spans="1:13" x14ac:dyDescent="0.3">
      <c r="A8127" s="2">
        <v>202412</v>
      </c>
      <c r="B8127" s="19">
        <f>DATE(表格1[[#This Row],[年]],表格1[[#This Row],[月]],1)</f>
        <v>45627</v>
      </c>
      <c r="C8127" s="2" t="str">
        <f>LEFT(表格1[[#This Row],[年月]],4)</f>
        <v>2024</v>
      </c>
      <c r="D8127" s="2" t="str">
        <f>RIGHT(表格1[[#This Row],[年月]],2)</f>
        <v>12</v>
      </c>
      <c r="E8127" s="5">
        <v>10002000</v>
      </c>
      <c r="F8127" s="2" t="str">
        <f>VLOOKUP(TEXT(表格1[[#This Row],[地區]],"00000000"),縣市代碼,2,0)</f>
        <v>宜蘭縣</v>
      </c>
      <c r="G8127" s="2" t="s">
        <v>9</v>
      </c>
      <c r="H8127" s="13">
        <v>820251</v>
      </c>
      <c r="I8127" s="14">
        <v>971912544</v>
      </c>
      <c r="J8127" s="14">
        <f>表格1[[#This Row],[信用卡交易筆數]]/1000</f>
        <v>820.25099999999998</v>
      </c>
      <c r="K8127" s="14">
        <f>表格1[[#This Row],[信用卡交易金額'[新臺幣']]]/1000</f>
        <v>971912.54399999999</v>
      </c>
      <c r="L8127" s="14">
        <f>表格1[[#This Row],[信用卡交易金額'[新臺幣']]]/1000000</f>
        <v>971.91254400000003</v>
      </c>
      <c r="M8127" s="14" t="str" cm="1">
        <f t="array" ref="M8127">_xlfn.TEXTJOIN("", TRUE, _xlfn.XLOOKUP(TRUE, VALUE(表格1[[#This Row],[年月]]) &lt;= VALUE($R$8:$R$12), $Q$8:$Q$12)) &amp; "年度"</f>
        <v>2025年度</v>
      </c>
    </row>
    <row r="8128" spans="1:13" x14ac:dyDescent="0.3">
      <c r="A8128" s="2">
        <v>202412</v>
      </c>
      <c r="B8128" s="19">
        <f>DATE(表格1[[#This Row],[年]],表格1[[#This Row],[月]],1)</f>
        <v>45627</v>
      </c>
      <c r="C8128" s="2" t="str">
        <f>LEFT(表格1[[#This Row],[年月]],4)</f>
        <v>2024</v>
      </c>
      <c r="D8128" s="2" t="str">
        <f>RIGHT(表格1[[#This Row],[年月]],2)</f>
        <v>12</v>
      </c>
      <c r="E8128" s="5">
        <v>10002000</v>
      </c>
      <c r="F8128" s="2" t="str">
        <f>VLOOKUP(TEXT(表格1[[#This Row],[地區]],"00000000"),縣市代碼,2,0)</f>
        <v>宜蘭縣</v>
      </c>
      <c r="G8128" s="2" t="s">
        <v>10</v>
      </c>
      <c r="H8128" s="13">
        <v>402607</v>
      </c>
      <c r="I8128" s="14">
        <v>1381502988</v>
      </c>
      <c r="J8128" s="14">
        <f>表格1[[#This Row],[信用卡交易筆數]]/1000</f>
        <v>402.60700000000003</v>
      </c>
      <c r="K8128" s="14">
        <f>表格1[[#This Row],[信用卡交易金額'[新臺幣']]]/1000</f>
        <v>1381502.9879999999</v>
      </c>
      <c r="L8128" s="14">
        <f>表格1[[#This Row],[信用卡交易金額'[新臺幣']]]/1000000</f>
        <v>1381.502988</v>
      </c>
      <c r="M8128" s="14" t="str" cm="1">
        <f t="array" ref="M8128">_xlfn.TEXTJOIN("", TRUE, _xlfn.XLOOKUP(TRUE, VALUE(表格1[[#This Row],[年月]]) &lt;= VALUE($R$8:$R$12), $Q$8:$Q$12)) &amp; "年度"</f>
        <v>2025年度</v>
      </c>
    </row>
    <row r="8129" spans="1:13" x14ac:dyDescent="0.3">
      <c r="A8129" s="2">
        <v>202412</v>
      </c>
      <c r="B8129" s="19">
        <f>DATE(表格1[[#This Row],[年]],表格1[[#This Row],[月]],1)</f>
        <v>45627</v>
      </c>
      <c r="C8129" s="2" t="str">
        <f>LEFT(表格1[[#This Row],[年月]],4)</f>
        <v>2024</v>
      </c>
      <c r="D8129" s="2" t="str">
        <f>RIGHT(表格1[[#This Row],[年月]],2)</f>
        <v>12</v>
      </c>
      <c r="E8129" s="5">
        <v>10015000</v>
      </c>
      <c r="F8129" s="2" t="str">
        <f>VLOOKUP(TEXT(表格1[[#This Row],[地區]],"00000000"),縣市代碼,2,0)</f>
        <v>花蓮縣</v>
      </c>
      <c r="G8129" s="2" t="s">
        <v>4</v>
      </c>
      <c r="H8129" s="13">
        <v>592251</v>
      </c>
      <c r="I8129" s="14">
        <v>334910334</v>
      </c>
      <c r="J8129" s="14">
        <f>表格1[[#This Row],[信用卡交易筆數]]/1000</f>
        <v>592.25099999999998</v>
      </c>
      <c r="K8129" s="14">
        <f>表格1[[#This Row],[信用卡交易金額'[新臺幣']]]/1000</f>
        <v>334910.33399999997</v>
      </c>
      <c r="L8129" s="14">
        <f>表格1[[#This Row],[信用卡交易金額'[新臺幣']]]/1000000</f>
        <v>334.91033399999998</v>
      </c>
      <c r="M8129" s="14" t="str" cm="1">
        <f t="array" ref="M8129">_xlfn.TEXTJOIN("", TRUE, _xlfn.XLOOKUP(TRUE, VALUE(表格1[[#This Row],[年月]]) &lt;= VALUE($R$8:$R$12), $Q$8:$Q$12)) &amp; "年度"</f>
        <v>2025年度</v>
      </c>
    </row>
    <row r="8130" spans="1:13" x14ac:dyDescent="0.3">
      <c r="A8130" s="2">
        <v>202412</v>
      </c>
      <c r="B8130" s="19">
        <f>DATE(表格1[[#This Row],[年]],表格1[[#This Row],[月]],1)</f>
        <v>45627</v>
      </c>
      <c r="C8130" s="2" t="str">
        <f>LEFT(表格1[[#This Row],[年月]],4)</f>
        <v>2024</v>
      </c>
      <c r="D8130" s="2" t="str">
        <f>RIGHT(表格1[[#This Row],[年月]],2)</f>
        <v>12</v>
      </c>
      <c r="E8130" s="5">
        <v>10015000</v>
      </c>
      <c r="F8130" s="2" t="str">
        <f>VLOOKUP(TEXT(表格1[[#This Row],[地區]],"00000000"),縣市代碼,2,0)</f>
        <v>花蓮縣</v>
      </c>
      <c r="G8130" s="2" t="s">
        <v>5</v>
      </c>
      <c r="H8130" s="13">
        <v>44118</v>
      </c>
      <c r="I8130" s="14">
        <v>109909039</v>
      </c>
      <c r="J8130" s="14">
        <f>表格1[[#This Row],[信用卡交易筆數]]/1000</f>
        <v>44.118000000000002</v>
      </c>
      <c r="K8130" s="14">
        <f>表格1[[#This Row],[信用卡交易金額'[新臺幣']]]/1000</f>
        <v>109909.039</v>
      </c>
      <c r="L8130" s="14">
        <f>表格1[[#This Row],[信用卡交易金額'[新臺幣']]]/1000000</f>
        <v>109.90903900000001</v>
      </c>
      <c r="M8130" s="14" t="str" cm="1">
        <f t="array" ref="M8130">_xlfn.TEXTJOIN("", TRUE, _xlfn.XLOOKUP(TRUE, VALUE(表格1[[#This Row],[年月]]) &lt;= VALUE($R$8:$R$12), $Q$8:$Q$12)) &amp; "年度"</f>
        <v>2025年度</v>
      </c>
    </row>
    <row r="8131" spans="1:13" x14ac:dyDescent="0.3">
      <c r="A8131" s="2">
        <v>202412</v>
      </c>
      <c r="B8131" s="19">
        <f>DATE(表格1[[#This Row],[年]],表格1[[#This Row],[月]],1)</f>
        <v>45627</v>
      </c>
      <c r="C8131" s="2" t="str">
        <f>LEFT(表格1[[#This Row],[年月]],4)</f>
        <v>2024</v>
      </c>
      <c r="D8131" s="2" t="str">
        <f>RIGHT(表格1[[#This Row],[年月]],2)</f>
        <v>12</v>
      </c>
      <c r="E8131" s="5">
        <v>10015000</v>
      </c>
      <c r="F8131" s="2" t="str">
        <f>VLOOKUP(TEXT(表格1[[#This Row],[地區]],"00000000"),縣市代碼,2,0)</f>
        <v>花蓮縣</v>
      </c>
      <c r="G8131" s="2" t="s">
        <v>6</v>
      </c>
      <c r="H8131" s="13">
        <v>58929</v>
      </c>
      <c r="I8131" s="14">
        <v>182663926</v>
      </c>
      <c r="J8131" s="14">
        <f>表格1[[#This Row],[信用卡交易筆數]]/1000</f>
        <v>58.929000000000002</v>
      </c>
      <c r="K8131" s="14">
        <f>表格1[[#This Row],[信用卡交易金額'[新臺幣']]]/1000</f>
        <v>182663.92600000001</v>
      </c>
      <c r="L8131" s="14">
        <f>表格1[[#This Row],[信用卡交易金額'[新臺幣']]]/1000000</f>
        <v>182.663926</v>
      </c>
      <c r="M8131" s="14" t="str" cm="1">
        <f t="array" ref="M8131">_xlfn.TEXTJOIN("", TRUE, _xlfn.XLOOKUP(TRUE, VALUE(表格1[[#This Row],[年月]]) &lt;= VALUE($R$8:$R$12), $Q$8:$Q$12)) &amp; "年度"</f>
        <v>2025年度</v>
      </c>
    </row>
    <row r="8132" spans="1:13" x14ac:dyDescent="0.3">
      <c r="A8132" s="2">
        <v>202412</v>
      </c>
      <c r="B8132" s="19">
        <f>DATE(表格1[[#This Row],[年]],表格1[[#This Row],[月]],1)</f>
        <v>45627</v>
      </c>
      <c r="C8132" s="2" t="str">
        <f>LEFT(表格1[[#This Row],[年月]],4)</f>
        <v>2024</v>
      </c>
      <c r="D8132" s="2" t="str">
        <f>RIGHT(表格1[[#This Row],[年月]],2)</f>
        <v>12</v>
      </c>
      <c r="E8132" s="5">
        <v>10015000</v>
      </c>
      <c r="F8132" s="2" t="str">
        <f>VLOOKUP(TEXT(表格1[[#This Row],[地區]],"00000000"),縣市代碼,2,0)</f>
        <v>花蓮縣</v>
      </c>
      <c r="G8132" s="2" t="s">
        <v>7</v>
      </c>
      <c r="H8132" s="13">
        <v>342916</v>
      </c>
      <c r="I8132" s="14">
        <v>321919896</v>
      </c>
      <c r="J8132" s="14">
        <f>表格1[[#This Row],[信用卡交易筆數]]/1000</f>
        <v>342.916</v>
      </c>
      <c r="K8132" s="14">
        <f>表格1[[#This Row],[信用卡交易金額'[新臺幣']]]/1000</f>
        <v>321919.89600000001</v>
      </c>
      <c r="L8132" s="14">
        <f>表格1[[#This Row],[信用卡交易金額'[新臺幣']]]/1000000</f>
        <v>321.91989599999999</v>
      </c>
      <c r="M8132" s="14" t="str" cm="1">
        <f t="array" ref="M8132">_xlfn.TEXTJOIN("", TRUE, _xlfn.XLOOKUP(TRUE, VALUE(表格1[[#This Row],[年月]]) &lt;= VALUE($R$8:$R$12), $Q$8:$Q$12)) &amp; "年度"</f>
        <v>2025年度</v>
      </c>
    </row>
    <row r="8133" spans="1:13" x14ac:dyDescent="0.3">
      <c r="A8133" s="2">
        <v>202412</v>
      </c>
      <c r="B8133" s="19">
        <f>DATE(表格1[[#This Row],[年]],表格1[[#This Row],[月]],1)</f>
        <v>45627</v>
      </c>
      <c r="C8133" s="2" t="str">
        <f>LEFT(表格1[[#This Row],[年月]],4)</f>
        <v>2024</v>
      </c>
      <c r="D8133" s="2" t="str">
        <f>RIGHT(表格1[[#This Row],[年月]],2)</f>
        <v>12</v>
      </c>
      <c r="E8133" s="5">
        <v>10015000</v>
      </c>
      <c r="F8133" s="2" t="str">
        <f>VLOOKUP(TEXT(表格1[[#This Row],[地區]],"00000000"),縣市代碼,2,0)</f>
        <v>花蓮縣</v>
      </c>
      <c r="G8133" s="2" t="s">
        <v>8</v>
      </c>
      <c r="H8133" s="13">
        <v>247476</v>
      </c>
      <c r="I8133" s="14">
        <v>382595368</v>
      </c>
      <c r="J8133" s="14">
        <f>表格1[[#This Row],[信用卡交易筆數]]/1000</f>
        <v>247.476</v>
      </c>
      <c r="K8133" s="14">
        <f>表格1[[#This Row],[信用卡交易金額'[新臺幣']]]/1000</f>
        <v>382595.36800000002</v>
      </c>
      <c r="L8133" s="14">
        <f>表格1[[#This Row],[信用卡交易金額'[新臺幣']]]/1000000</f>
        <v>382.59536800000001</v>
      </c>
      <c r="M8133" s="14" t="str" cm="1">
        <f t="array" ref="M8133">_xlfn.TEXTJOIN("", TRUE, _xlfn.XLOOKUP(TRUE, VALUE(表格1[[#This Row],[年月]]) &lt;= VALUE($R$8:$R$12), $Q$8:$Q$12)) &amp; "年度"</f>
        <v>2025年度</v>
      </c>
    </row>
    <row r="8134" spans="1:13" x14ac:dyDescent="0.3">
      <c r="A8134" s="2">
        <v>202412</v>
      </c>
      <c r="B8134" s="19">
        <f>DATE(表格1[[#This Row],[年]],表格1[[#This Row],[月]],1)</f>
        <v>45627</v>
      </c>
      <c r="C8134" s="2" t="str">
        <f>LEFT(表格1[[#This Row],[年月]],4)</f>
        <v>2024</v>
      </c>
      <c r="D8134" s="2" t="str">
        <f>RIGHT(表格1[[#This Row],[年月]],2)</f>
        <v>12</v>
      </c>
      <c r="E8134" s="5">
        <v>10015000</v>
      </c>
      <c r="F8134" s="2" t="str">
        <f>VLOOKUP(TEXT(表格1[[#This Row],[地區]],"00000000"),縣市代碼,2,0)</f>
        <v>花蓮縣</v>
      </c>
      <c r="G8134" s="2" t="s">
        <v>9</v>
      </c>
      <c r="H8134" s="13">
        <v>509885</v>
      </c>
      <c r="I8134" s="14">
        <v>599531691</v>
      </c>
      <c r="J8134" s="14">
        <f>表格1[[#This Row],[信用卡交易筆數]]/1000</f>
        <v>509.88499999999999</v>
      </c>
      <c r="K8134" s="14">
        <f>表格1[[#This Row],[信用卡交易金額'[新臺幣']]]/1000</f>
        <v>599531.69099999999</v>
      </c>
      <c r="L8134" s="14">
        <f>表格1[[#This Row],[信用卡交易金額'[新臺幣']]]/1000000</f>
        <v>599.53169100000002</v>
      </c>
      <c r="M8134" s="14" t="str" cm="1">
        <f t="array" ref="M8134">_xlfn.TEXTJOIN("", TRUE, _xlfn.XLOOKUP(TRUE, VALUE(表格1[[#This Row],[年月]]) &lt;= VALUE($R$8:$R$12), $Q$8:$Q$12)) &amp; "年度"</f>
        <v>2025年度</v>
      </c>
    </row>
    <row r="8135" spans="1:13" x14ac:dyDescent="0.3">
      <c r="A8135" s="2">
        <v>202412</v>
      </c>
      <c r="B8135" s="19">
        <f>DATE(表格1[[#This Row],[年]],表格1[[#This Row],[月]],1)</f>
        <v>45627</v>
      </c>
      <c r="C8135" s="2" t="str">
        <f>LEFT(表格1[[#This Row],[年月]],4)</f>
        <v>2024</v>
      </c>
      <c r="D8135" s="2" t="str">
        <f>RIGHT(表格1[[#This Row],[年月]],2)</f>
        <v>12</v>
      </c>
      <c r="E8135" s="5">
        <v>10015000</v>
      </c>
      <c r="F8135" s="2" t="str">
        <f>VLOOKUP(TEXT(表格1[[#This Row],[地區]],"00000000"),縣市代碼,2,0)</f>
        <v>花蓮縣</v>
      </c>
      <c r="G8135" s="2" t="s">
        <v>10</v>
      </c>
      <c r="H8135" s="13">
        <v>252344</v>
      </c>
      <c r="I8135" s="14">
        <v>825896648</v>
      </c>
      <c r="J8135" s="14">
        <f>表格1[[#This Row],[信用卡交易筆數]]/1000</f>
        <v>252.34399999999999</v>
      </c>
      <c r="K8135" s="14">
        <f>表格1[[#This Row],[信用卡交易金額'[新臺幣']]]/1000</f>
        <v>825896.64800000004</v>
      </c>
      <c r="L8135" s="14">
        <f>表格1[[#This Row],[信用卡交易金額'[新臺幣']]]/1000000</f>
        <v>825.89664800000003</v>
      </c>
      <c r="M8135" s="14" t="str" cm="1">
        <f t="array" ref="M8135">_xlfn.TEXTJOIN("", TRUE, _xlfn.XLOOKUP(TRUE, VALUE(表格1[[#This Row],[年月]]) &lt;= VALUE($R$8:$R$12), $Q$8:$Q$12)) &amp; "年度"</f>
        <v>2025年度</v>
      </c>
    </row>
    <row r="8136" spans="1:13" x14ac:dyDescent="0.3">
      <c r="A8136" s="2">
        <v>202412</v>
      </c>
      <c r="B8136" s="19">
        <f>DATE(表格1[[#This Row],[年]],表格1[[#This Row],[月]],1)</f>
        <v>45627</v>
      </c>
      <c r="C8136" s="2" t="str">
        <f>LEFT(表格1[[#This Row],[年月]],4)</f>
        <v>2024</v>
      </c>
      <c r="D8136" s="2" t="str">
        <f>RIGHT(表格1[[#This Row],[年月]],2)</f>
        <v>12</v>
      </c>
      <c r="E8136" s="5">
        <v>10014000</v>
      </c>
      <c r="F8136" s="2" t="str">
        <f>VLOOKUP(TEXT(表格1[[#This Row],[地區]],"00000000"),縣市代碼,2,0)</f>
        <v>臺東縣</v>
      </c>
      <c r="G8136" s="2" t="s">
        <v>4</v>
      </c>
      <c r="H8136" s="13">
        <v>327100</v>
      </c>
      <c r="I8136" s="14">
        <v>156173027</v>
      </c>
      <c r="J8136" s="14">
        <f>表格1[[#This Row],[信用卡交易筆數]]/1000</f>
        <v>327.10000000000002</v>
      </c>
      <c r="K8136" s="14">
        <f>表格1[[#This Row],[信用卡交易金額'[新臺幣']]]/1000</f>
        <v>156173.027</v>
      </c>
      <c r="L8136" s="14">
        <f>表格1[[#This Row],[信用卡交易金額'[新臺幣']]]/1000000</f>
        <v>156.17302699999999</v>
      </c>
      <c r="M8136" s="14" t="str" cm="1">
        <f t="array" ref="M8136">_xlfn.TEXTJOIN("", TRUE, _xlfn.XLOOKUP(TRUE, VALUE(表格1[[#This Row],[年月]]) &lt;= VALUE($R$8:$R$12), $Q$8:$Q$12)) &amp; "年度"</f>
        <v>2025年度</v>
      </c>
    </row>
    <row r="8137" spans="1:13" x14ac:dyDescent="0.3">
      <c r="A8137" s="2">
        <v>202412</v>
      </c>
      <c r="B8137" s="19">
        <f>DATE(表格1[[#This Row],[年]],表格1[[#This Row],[月]],1)</f>
        <v>45627</v>
      </c>
      <c r="C8137" s="2" t="str">
        <f>LEFT(表格1[[#This Row],[年月]],4)</f>
        <v>2024</v>
      </c>
      <c r="D8137" s="2" t="str">
        <f>RIGHT(表格1[[#This Row],[年月]],2)</f>
        <v>12</v>
      </c>
      <c r="E8137" s="5">
        <v>10014000</v>
      </c>
      <c r="F8137" s="2" t="str">
        <f>VLOOKUP(TEXT(表格1[[#This Row],[地區]],"00000000"),縣市代碼,2,0)</f>
        <v>臺東縣</v>
      </c>
      <c r="G8137" s="2" t="s">
        <v>5</v>
      </c>
      <c r="H8137" s="13">
        <v>28377</v>
      </c>
      <c r="I8137" s="14">
        <v>67159696</v>
      </c>
      <c r="J8137" s="14">
        <f>表格1[[#This Row],[信用卡交易筆數]]/1000</f>
        <v>28.376999999999999</v>
      </c>
      <c r="K8137" s="14">
        <f>表格1[[#This Row],[信用卡交易金額'[新臺幣']]]/1000</f>
        <v>67159.695999999996</v>
      </c>
      <c r="L8137" s="14">
        <f>表格1[[#This Row],[信用卡交易金額'[新臺幣']]]/1000000</f>
        <v>67.159695999999997</v>
      </c>
      <c r="M8137" s="14" t="str" cm="1">
        <f t="array" ref="M8137">_xlfn.TEXTJOIN("", TRUE, _xlfn.XLOOKUP(TRUE, VALUE(表格1[[#This Row],[年月]]) &lt;= VALUE($R$8:$R$12), $Q$8:$Q$12)) &amp; "年度"</f>
        <v>2025年度</v>
      </c>
    </row>
    <row r="8138" spans="1:13" x14ac:dyDescent="0.3">
      <c r="A8138" s="2">
        <v>202412</v>
      </c>
      <c r="B8138" s="19">
        <f>DATE(表格1[[#This Row],[年]],表格1[[#This Row],[月]],1)</f>
        <v>45627</v>
      </c>
      <c r="C8138" s="2" t="str">
        <f>LEFT(表格1[[#This Row],[年月]],4)</f>
        <v>2024</v>
      </c>
      <c r="D8138" s="2" t="str">
        <f>RIGHT(表格1[[#This Row],[年月]],2)</f>
        <v>12</v>
      </c>
      <c r="E8138" s="5">
        <v>10014000</v>
      </c>
      <c r="F8138" s="2" t="str">
        <f>VLOOKUP(TEXT(表格1[[#This Row],[地區]],"00000000"),縣市代碼,2,0)</f>
        <v>臺東縣</v>
      </c>
      <c r="G8138" s="2" t="s">
        <v>6</v>
      </c>
      <c r="H8138" s="13">
        <v>34484</v>
      </c>
      <c r="I8138" s="14">
        <v>102445837</v>
      </c>
      <c r="J8138" s="14">
        <f>表格1[[#This Row],[信用卡交易筆數]]/1000</f>
        <v>34.484000000000002</v>
      </c>
      <c r="K8138" s="14">
        <f>表格1[[#This Row],[信用卡交易金額'[新臺幣']]]/1000</f>
        <v>102445.837</v>
      </c>
      <c r="L8138" s="14">
        <f>表格1[[#This Row],[信用卡交易金額'[新臺幣']]]/1000000</f>
        <v>102.445837</v>
      </c>
      <c r="M8138" s="14" t="str" cm="1">
        <f t="array" ref="M8138">_xlfn.TEXTJOIN("", TRUE, _xlfn.XLOOKUP(TRUE, VALUE(表格1[[#This Row],[年月]]) &lt;= VALUE($R$8:$R$12), $Q$8:$Q$12)) &amp; "年度"</f>
        <v>2025年度</v>
      </c>
    </row>
    <row r="8139" spans="1:13" x14ac:dyDescent="0.3">
      <c r="A8139" s="2">
        <v>202412</v>
      </c>
      <c r="B8139" s="19">
        <f>DATE(表格1[[#This Row],[年]],表格1[[#This Row],[月]],1)</f>
        <v>45627</v>
      </c>
      <c r="C8139" s="2" t="str">
        <f>LEFT(表格1[[#This Row],[年月]],4)</f>
        <v>2024</v>
      </c>
      <c r="D8139" s="2" t="str">
        <f>RIGHT(表格1[[#This Row],[年月]],2)</f>
        <v>12</v>
      </c>
      <c r="E8139" s="5">
        <v>10014000</v>
      </c>
      <c r="F8139" s="2" t="str">
        <f>VLOOKUP(TEXT(表格1[[#This Row],[地區]],"00000000"),縣市代碼,2,0)</f>
        <v>臺東縣</v>
      </c>
      <c r="G8139" s="2" t="s">
        <v>7</v>
      </c>
      <c r="H8139" s="13">
        <v>198564</v>
      </c>
      <c r="I8139" s="14">
        <v>188397055</v>
      </c>
      <c r="J8139" s="14">
        <f>表格1[[#This Row],[信用卡交易筆數]]/1000</f>
        <v>198.56399999999999</v>
      </c>
      <c r="K8139" s="14">
        <f>表格1[[#This Row],[信用卡交易金額'[新臺幣']]]/1000</f>
        <v>188397.05499999999</v>
      </c>
      <c r="L8139" s="14">
        <f>表格1[[#This Row],[信用卡交易金額'[新臺幣']]]/1000000</f>
        <v>188.39705499999999</v>
      </c>
      <c r="M8139" s="14" t="str" cm="1">
        <f t="array" ref="M8139">_xlfn.TEXTJOIN("", TRUE, _xlfn.XLOOKUP(TRUE, VALUE(表格1[[#This Row],[年月]]) &lt;= VALUE($R$8:$R$12), $Q$8:$Q$12)) &amp; "年度"</f>
        <v>2025年度</v>
      </c>
    </row>
    <row r="8140" spans="1:13" x14ac:dyDescent="0.3">
      <c r="A8140" s="2">
        <v>202412</v>
      </c>
      <c r="B8140" s="19">
        <f>DATE(表格1[[#This Row],[年]],表格1[[#This Row],[月]],1)</f>
        <v>45627</v>
      </c>
      <c r="C8140" s="2" t="str">
        <f>LEFT(表格1[[#This Row],[年月]],4)</f>
        <v>2024</v>
      </c>
      <c r="D8140" s="2" t="str">
        <f>RIGHT(表格1[[#This Row],[年月]],2)</f>
        <v>12</v>
      </c>
      <c r="E8140" s="5">
        <v>10014000</v>
      </c>
      <c r="F8140" s="2" t="str">
        <f>VLOOKUP(TEXT(表格1[[#This Row],[地區]],"00000000"),縣市代碼,2,0)</f>
        <v>臺東縣</v>
      </c>
      <c r="G8140" s="2" t="s">
        <v>8</v>
      </c>
      <c r="H8140" s="13">
        <v>127457</v>
      </c>
      <c r="I8140" s="14">
        <v>190154364</v>
      </c>
      <c r="J8140" s="14">
        <f>表格1[[#This Row],[信用卡交易筆數]]/1000</f>
        <v>127.45699999999999</v>
      </c>
      <c r="K8140" s="14">
        <f>表格1[[#This Row],[信用卡交易金額'[新臺幣']]]/1000</f>
        <v>190154.364</v>
      </c>
      <c r="L8140" s="14">
        <f>表格1[[#This Row],[信用卡交易金額'[新臺幣']]]/1000000</f>
        <v>190.15436399999999</v>
      </c>
      <c r="M8140" s="14" t="str" cm="1">
        <f t="array" ref="M8140">_xlfn.TEXTJOIN("", TRUE, _xlfn.XLOOKUP(TRUE, VALUE(表格1[[#This Row],[年月]]) &lt;= VALUE($R$8:$R$12), $Q$8:$Q$12)) &amp; "年度"</f>
        <v>2025年度</v>
      </c>
    </row>
    <row r="8141" spans="1:13" x14ac:dyDescent="0.3">
      <c r="A8141" s="2">
        <v>202412</v>
      </c>
      <c r="B8141" s="19">
        <f>DATE(表格1[[#This Row],[年]],表格1[[#This Row],[月]],1)</f>
        <v>45627</v>
      </c>
      <c r="C8141" s="2" t="str">
        <f>LEFT(表格1[[#This Row],[年月]],4)</f>
        <v>2024</v>
      </c>
      <c r="D8141" s="2" t="str">
        <f>RIGHT(表格1[[#This Row],[年月]],2)</f>
        <v>12</v>
      </c>
      <c r="E8141" s="5">
        <v>10014000</v>
      </c>
      <c r="F8141" s="2" t="str">
        <f>VLOOKUP(TEXT(表格1[[#This Row],[地區]],"00000000"),縣市代碼,2,0)</f>
        <v>臺東縣</v>
      </c>
      <c r="G8141" s="2" t="s">
        <v>9</v>
      </c>
      <c r="H8141" s="13">
        <v>265109</v>
      </c>
      <c r="I8141" s="14">
        <v>307979969</v>
      </c>
      <c r="J8141" s="14">
        <f>表格1[[#This Row],[信用卡交易筆數]]/1000</f>
        <v>265.10899999999998</v>
      </c>
      <c r="K8141" s="14">
        <f>表格1[[#This Row],[信用卡交易金額'[新臺幣']]]/1000</f>
        <v>307979.96899999998</v>
      </c>
      <c r="L8141" s="14">
        <f>表格1[[#This Row],[信用卡交易金額'[新臺幣']]]/1000000</f>
        <v>307.97996899999998</v>
      </c>
      <c r="M8141" s="14" t="str" cm="1">
        <f t="array" ref="M8141">_xlfn.TEXTJOIN("", TRUE, _xlfn.XLOOKUP(TRUE, VALUE(表格1[[#This Row],[年月]]) &lt;= VALUE($R$8:$R$12), $Q$8:$Q$12)) &amp; "年度"</f>
        <v>2025年度</v>
      </c>
    </row>
    <row r="8142" spans="1:13" x14ac:dyDescent="0.3">
      <c r="A8142" s="2">
        <v>202412</v>
      </c>
      <c r="B8142" s="19">
        <f>DATE(表格1[[#This Row],[年]],表格1[[#This Row],[月]],1)</f>
        <v>45627</v>
      </c>
      <c r="C8142" s="2" t="str">
        <f>LEFT(表格1[[#This Row],[年月]],4)</f>
        <v>2024</v>
      </c>
      <c r="D8142" s="2" t="str">
        <f>RIGHT(表格1[[#This Row],[年月]],2)</f>
        <v>12</v>
      </c>
      <c r="E8142" s="5">
        <v>10014000</v>
      </c>
      <c r="F8142" s="2" t="str">
        <f>VLOOKUP(TEXT(表格1[[#This Row],[地區]],"00000000"),縣市代碼,2,0)</f>
        <v>臺東縣</v>
      </c>
      <c r="G8142" s="2" t="s">
        <v>10</v>
      </c>
      <c r="H8142" s="13">
        <v>126179</v>
      </c>
      <c r="I8142" s="14">
        <v>448060519</v>
      </c>
      <c r="J8142" s="14">
        <f>表格1[[#This Row],[信用卡交易筆數]]/1000</f>
        <v>126.179</v>
      </c>
      <c r="K8142" s="14">
        <f>表格1[[#This Row],[信用卡交易金額'[新臺幣']]]/1000</f>
        <v>448060.51899999997</v>
      </c>
      <c r="L8142" s="14">
        <f>表格1[[#This Row],[信用卡交易金額'[新臺幣']]]/1000000</f>
        <v>448.060519</v>
      </c>
      <c r="M8142" s="14" t="str" cm="1">
        <f t="array" ref="M8142">_xlfn.TEXTJOIN("", TRUE, _xlfn.XLOOKUP(TRUE, VALUE(表格1[[#This Row],[年月]]) &lt;= VALUE($R$8:$R$12), $Q$8:$Q$12)) &amp; "年度"</f>
        <v>2025年度</v>
      </c>
    </row>
    <row r="8143" spans="1:13" x14ac:dyDescent="0.3">
      <c r="A8143" s="2">
        <v>202412</v>
      </c>
      <c r="B8143" s="19">
        <f>DATE(表格1[[#This Row],[年]],表格1[[#This Row],[月]],1)</f>
        <v>45627</v>
      </c>
      <c r="C8143" s="2" t="str">
        <f>LEFT(表格1[[#This Row],[年月]],4)</f>
        <v>2024</v>
      </c>
      <c r="D8143" s="2" t="str">
        <f>RIGHT(表格1[[#This Row],[年月]],2)</f>
        <v>12</v>
      </c>
      <c r="E8143" s="5">
        <v>10016000</v>
      </c>
      <c r="F8143" s="2" t="str">
        <f>VLOOKUP(TEXT(表格1[[#This Row],[地區]],"00000000"),縣市代碼,2,0)</f>
        <v>澎湖縣</v>
      </c>
      <c r="G8143" s="2" t="s">
        <v>4</v>
      </c>
      <c r="H8143" s="13">
        <v>184585</v>
      </c>
      <c r="I8143" s="14">
        <v>76967457</v>
      </c>
      <c r="J8143" s="14">
        <f>表格1[[#This Row],[信用卡交易筆數]]/1000</f>
        <v>184.58500000000001</v>
      </c>
      <c r="K8143" s="14">
        <f>表格1[[#This Row],[信用卡交易金額'[新臺幣']]]/1000</f>
        <v>76967.456999999995</v>
      </c>
      <c r="L8143" s="14">
        <f>表格1[[#This Row],[信用卡交易金額'[新臺幣']]]/1000000</f>
        <v>76.967456999999996</v>
      </c>
      <c r="M8143" s="14" t="str" cm="1">
        <f t="array" ref="M8143">_xlfn.TEXTJOIN("", TRUE, _xlfn.XLOOKUP(TRUE, VALUE(表格1[[#This Row],[年月]]) &lt;= VALUE($R$8:$R$12), $Q$8:$Q$12)) &amp; "年度"</f>
        <v>2025年度</v>
      </c>
    </row>
    <row r="8144" spans="1:13" x14ac:dyDescent="0.3">
      <c r="A8144" s="2">
        <v>202412</v>
      </c>
      <c r="B8144" s="19">
        <f>DATE(表格1[[#This Row],[年]],表格1[[#This Row],[月]],1)</f>
        <v>45627</v>
      </c>
      <c r="C8144" s="2" t="str">
        <f>LEFT(表格1[[#This Row],[年月]],4)</f>
        <v>2024</v>
      </c>
      <c r="D8144" s="2" t="str">
        <f>RIGHT(表格1[[#This Row],[年月]],2)</f>
        <v>12</v>
      </c>
      <c r="E8144" s="5">
        <v>10016000</v>
      </c>
      <c r="F8144" s="2" t="str">
        <f>VLOOKUP(TEXT(表格1[[#This Row],[地區]],"00000000"),縣市代碼,2,0)</f>
        <v>澎湖縣</v>
      </c>
      <c r="G8144" s="2" t="s">
        <v>5</v>
      </c>
      <c r="H8144" s="13">
        <v>14122</v>
      </c>
      <c r="I8144" s="14">
        <v>38972029</v>
      </c>
      <c r="J8144" s="14">
        <f>表格1[[#This Row],[信用卡交易筆數]]/1000</f>
        <v>14.122</v>
      </c>
      <c r="K8144" s="14">
        <f>表格1[[#This Row],[信用卡交易金額'[新臺幣']]]/1000</f>
        <v>38972.029000000002</v>
      </c>
      <c r="L8144" s="14">
        <f>表格1[[#This Row],[信用卡交易金額'[新臺幣']]]/1000000</f>
        <v>38.972028999999999</v>
      </c>
      <c r="M8144" s="14" t="str" cm="1">
        <f t="array" ref="M8144">_xlfn.TEXTJOIN("", TRUE, _xlfn.XLOOKUP(TRUE, VALUE(表格1[[#This Row],[年月]]) &lt;= VALUE($R$8:$R$12), $Q$8:$Q$12)) &amp; "年度"</f>
        <v>2025年度</v>
      </c>
    </row>
    <row r="8145" spans="1:13" x14ac:dyDescent="0.3">
      <c r="A8145" s="2">
        <v>202412</v>
      </c>
      <c r="B8145" s="19">
        <f>DATE(表格1[[#This Row],[年]],表格1[[#This Row],[月]],1)</f>
        <v>45627</v>
      </c>
      <c r="C8145" s="2" t="str">
        <f>LEFT(表格1[[#This Row],[年月]],4)</f>
        <v>2024</v>
      </c>
      <c r="D8145" s="2" t="str">
        <f>RIGHT(表格1[[#This Row],[年月]],2)</f>
        <v>12</v>
      </c>
      <c r="E8145" s="5">
        <v>10016000</v>
      </c>
      <c r="F8145" s="2" t="str">
        <f>VLOOKUP(TEXT(表格1[[#This Row],[地區]],"00000000"),縣市代碼,2,0)</f>
        <v>澎湖縣</v>
      </c>
      <c r="G8145" s="2" t="s">
        <v>6</v>
      </c>
      <c r="H8145" s="13">
        <v>18155</v>
      </c>
      <c r="I8145" s="14">
        <v>49555281</v>
      </c>
      <c r="J8145" s="14">
        <f>表格1[[#This Row],[信用卡交易筆數]]/1000</f>
        <v>18.155000000000001</v>
      </c>
      <c r="K8145" s="14">
        <f>表格1[[#This Row],[信用卡交易金額'[新臺幣']]]/1000</f>
        <v>49555.281000000003</v>
      </c>
      <c r="L8145" s="14">
        <f>表格1[[#This Row],[信用卡交易金額'[新臺幣']]]/1000000</f>
        <v>49.555281000000001</v>
      </c>
      <c r="M8145" s="14" t="str" cm="1">
        <f t="array" ref="M8145">_xlfn.TEXTJOIN("", TRUE, _xlfn.XLOOKUP(TRUE, VALUE(表格1[[#This Row],[年月]]) &lt;= VALUE($R$8:$R$12), $Q$8:$Q$12)) &amp; "年度"</f>
        <v>2025年度</v>
      </c>
    </row>
    <row r="8146" spans="1:13" x14ac:dyDescent="0.3">
      <c r="A8146" s="2">
        <v>202412</v>
      </c>
      <c r="B8146" s="19">
        <f>DATE(表格1[[#This Row],[年]],表格1[[#This Row],[月]],1)</f>
        <v>45627</v>
      </c>
      <c r="C8146" s="2" t="str">
        <f>LEFT(表格1[[#This Row],[年月]],4)</f>
        <v>2024</v>
      </c>
      <c r="D8146" s="2" t="str">
        <f>RIGHT(表格1[[#This Row],[年月]],2)</f>
        <v>12</v>
      </c>
      <c r="E8146" s="5">
        <v>10016000</v>
      </c>
      <c r="F8146" s="2" t="str">
        <f>VLOOKUP(TEXT(表格1[[#This Row],[地區]],"00000000"),縣市代碼,2,0)</f>
        <v>澎湖縣</v>
      </c>
      <c r="G8146" s="2" t="s">
        <v>7</v>
      </c>
      <c r="H8146" s="13">
        <v>91674</v>
      </c>
      <c r="I8146" s="14">
        <v>98737311</v>
      </c>
      <c r="J8146" s="14">
        <f>表格1[[#This Row],[信用卡交易筆數]]/1000</f>
        <v>91.674000000000007</v>
      </c>
      <c r="K8146" s="14">
        <f>表格1[[#This Row],[信用卡交易金額'[新臺幣']]]/1000</f>
        <v>98737.311000000002</v>
      </c>
      <c r="L8146" s="14">
        <f>表格1[[#This Row],[信用卡交易金額'[新臺幣']]]/1000000</f>
        <v>98.737311000000005</v>
      </c>
      <c r="M8146" s="14" t="str" cm="1">
        <f t="array" ref="M8146">_xlfn.TEXTJOIN("", TRUE, _xlfn.XLOOKUP(TRUE, VALUE(表格1[[#This Row],[年月]]) &lt;= VALUE($R$8:$R$12), $Q$8:$Q$12)) &amp; "年度"</f>
        <v>2025年度</v>
      </c>
    </row>
    <row r="8147" spans="1:13" x14ac:dyDescent="0.3">
      <c r="A8147" s="2">
        <v>202412</v>
      </c>
      <c r="B8147" s="19">
        <f>DATE(表格1[[#This Row],[年]],表格1[[#This Row],[月]],1)</f>
        <v>45627</v>
      </c>
      <c r="C8147" s="2" t="str">
        <f>LEFT(表格1[[#This Row],[年月]],4)</f>
        <v>2024</v>
      </c>
      <c r="D8147" s="2" t="str">
        <f>RIGHT(表格1[[#This Row],[年月]],2)</f>
        <v>12</v>
      </c>
      <c r="E8147" s="5">
        <v>10016000</v>
      </c>
      <c r="F8147" s="2" t="str">
        <f>VLOOKUP(TEXT(表格1[[#This Row],[地區]],"00000000"),縣市代碼,2,0)</f>
        <v>澎湖縣</v>
      </c>
      <c r="G8147" s="2" t="s">
        <v>8</v>
      </c>
      <c r="H8147" s="13">
        <v>72053</v>
      </c>
      <c r="I8147" s="14">
        <v>104318655</v>
      </c>
      <c r="J8147" s="14">
        <f>表格1[[#This Row],[信用卡交易筆數]]/1000</f>
        <v>72.052999999999997</v>
      </c>
      <c r="K8147" s="14">
        <f>表格1[[#This Row],[信用卡交易金額'[新臺幣']]]/1000</f>
        <v>104318.655</v>
      </c>
      <c r="L8147" s="14">
        <f>表格1[[#This Row],[信用卡交易金額'[新臺幣']]]/1000000</f>
        <v>104.31865500000001</v>
      </c>
      <c r="M8147" s="14" t="str" cm="1">
        <f t="array" ref="M8147">_xlfn.TEXTJOIN("", TRUE, _xlfn.XLOOKUP(TRUE, VALUE(表格1[[#This Row],[年月]]) &lt;= VALUE($R$8:$R$12), $Q$8:$Q$12)) &amp; "年度"</f>
        <v>2025年度</v>
      </c>
    </row>
    <row r="8148" spans="1:13" x14ac:dyDescent="0.3">
      <c r="A8148" s="2">
        <v>202412</v>
      </c>
      <c r="B8148" s="19">
        <f>DATE(表格1[[#This Row],[年]],表格1[[#This Row],[月]],1)</f>
        <v>45627</v>
      </c>
      <c r="C8148" s="2" t="str">
        <f>LEFT(表格1[[#This Row],[年月]],4)</f>
        <v>2024</v>
      </c>
      <c r="D8148" s="2" t="str">
        <f>RIGHT(表格1[[#This Row],[年月]],2)</f>
        <v>12</v>
      </c>
      <c r="E8148" s="5">
        <v>10016000</v>
      </c>
      <c r="F8148" s="2" t="str">
        <f>VLOOKUP(TEXT(表格1[[#This Row],[地區]],"00000000"),縣市代碼,2,0)</f>
        <v>澎湖縣</v>
      </c>
      <c r="G8148" s="2" t="s">
        <v>9</v>
      </c>
      <c r="H8148" s="13">
        <v>144131</v>
      </c>
      <c r="I8148" s="14">
        <v>159018970</v>
      </c>
      <c r="J8148" s="14">
        <f>表格1[[#This Row],[信用卡交易筆數]]/1000</f>
        <v>144.131</v>
      </c>
      <c r="K8148" s="14">
        <f>表格1[[#This Row],[信用卡交易金額'[新臺幣']]]/1000</f>
        <v>159018.97</v>
      </c>
      <c r="L8148" s="14">
        <f>表格1[[#This Row],[信用卡交易金額'[新臺幣']]]/1000000</f>
        <v>159.01897</v>
      </c>
      <c r="M8148" s="14" t="str" cm="1">
        <f t="array" ref="M8148">_xlfn.TEXTJOIN("", TRUE, _xlfn.XLOOKUP(TRUE, VALUE(表格1[[#This Row],[年月]]) &lt;= VALUE($R$8:$R$12), $Q$8:$Q$12)) &amp; "年度"</f>
        <v>2025年度</v>
      </c>
    </row>
    <row r="8149" spans="1:13" x14ac:dyDescent="0.3">
      <c r="A8149" s="2">
        <v>202412</v>
      </c>
      <c r="B8149" s="19">
        <f>DATE(表格1[[#This Row],[年]],表格1[[#This Row],[月]],1)</f>
        <v>45627</v>
      </c>
      <c r="C8149" s="2" t="str">
        <f>LEFT(表格1[[#This Row],[年月]],4)</f>
        <v>2024</v>
      </c>
      <c r="D8149" s="2" t="str">
        <f>RIGHT(表格1[[#This Row],[年月]],2)</f>
        <v>12</v>
      </c>
      <c r="E8149" s="5">
        <v>10016000</v>
      </c>
      <c r="F8149" s="2" t="str">
        <f>VLOOKUP(TEXT(表格1[[#This Row],[地區]],"00000000"),縣市代碼,2,0)</f>
        <v>澎湖縣</v>
      </c>
      <c r="G8149" s="2" t="s">
        <v>10</v>
      </c>
      <c r="H8149" s="13">
        <v>57651</v>
      </c>
      <c r="I8149" s="14">
        <v>191816790</v>
      </c>
      <c r="J8149" s="14">
        <f>表格1[[#This Row],[信用卡交易筆數]]/1000</f>
        <v>57.651000000000003</v>
      </c>
      <c r="K8149" s="14">
        <f>表格1[[#This Row],[信用卡交易金額'[新臺幣']]]/1000</f>
        <v>191816.79</v>
      </c>
      <c r="L8149" s="14">
        <f>表格1[[#This Row],[信用卡交易金額'[新臺幣']]]/1000000</f>
        <v>191.81679</v>
      </c>
      <c r="M8149" s="14" t="str" cm="1">
        <f t="array" ref="M8149">_xlfn.TEXTJOIN("", TRUE, _xlfn.XLOOKUP(TRUE, VALUE(表格1[[#This Row],[年月]]) &lt;= VALUE($R$8:$R$12), $Q$8:$Q$12)) &amp; "年度"</f>
        <v>2025年度</v>
      </c>
    </row>
    <row r="8150" spans="1:13" x14ac:dyDescent="0.3">
      <c r="A8150" s="2">
        <v>202412</v>
      </c>
      <c r="B8150" s="19">
        <f>DATE(表格1[[#This Row],[年]],表格1[[#This Row],[月]],1)</f>
        <v>45627</v>
      </c>
      <c r="C8150" s="2" t="str">
        <f>LEFT(表格1[[#This Row],[年月]],4)</f>
        <v>2024</v>
      </c>
      <c r="D8150" s="2" t="str">
        <f>RIGHT(表格1[[#This Row],[年月]],2)</f>
        <v>12</v>
      </c>
      <c r="E8150" s="5" t="s">
        <v>62</v>
      </c>
      <c r="F8150" s="2" t="str">
        <f>VLOOKUP(TEXT(表格1[[#This Row],[地區]],"00000000"),縣市代碼,2,0)</f>
        <v>金門縣</v>
      </c>
      <c r="G8150" s="2" t="s">
        <v>4</v>
      </c>
      <c r="H8150" s="13">
        <v>116527</v>
      </c>
      <c r="I8150" s="14">
        <v>65718056</v>
      </c>
      <c r="J8150" s="14">
        <f>表格1[[#This Row],[信用卡交易筆數]]/1000</f>
        <v>116.527</v>
      </c>
      <c r="K8150" s="14">
        <f>表格1[[#This Row],[信用卡交易金額'[新臺幣']]]/1000</f>
        <v>65718.055999999997</v>
      </c>
      <c r="L8150" s="14">
        <f>表格1[[#This Row],[信用卡交易金額'[新臺幣']]]/1000000</f>
        <v>65.718056000000004</v>
      </c>
      <c r="M8150" s="14" t="str" cm="1">
        <f t="array" ref="M8150">_xlfn.TEXTJOIN("", TRUE, _xlfn.XLOOKUP(TRUE, VALUE(表格1[[#This Row],[年月]]) &lt;= VALUE($R$8:$R$12), $Q$8:$Q$12)) &amp; "年度"</f>
        <v>2025年度</v>
      </c>
    </row>
    <row r="8151" spans="1:13" x14ac:dyDescent="0.3">
      <c r="A8151" s="2">
        <v>202412</v>
      </c>
      <c r="B8151" s="19">
        <f>DATE(表格1[[#This Row],[年]],表格1[[#This Row],[月]],1)</f>
        <v>45627</v>
      </c>
      <c r="C8151" s="2" t="str">
        <f>LEFT(表格1[[#This Row],[年月]],4)</f>
        <v>2024</v>
      </c>
      <c r="D8151" s="2" t="str">
        <f>RIGHT(表格1[[#This Row],[年月]],2)</f>
        <v>12</v>
      </c>
      <c r="E8151" s="5" t="s">
        <v>62</v>
      </c>
      <c r="F8151" s="2" t="str">
        <f>VLOOKUP(TEXT(表格1[[#This Row],[地區]],"00000000"),縣市代碼,2,0)</f>
        <v>金門縣</v>
      </c>
      <c r="G8151" s="2" t="s">
        <v>5</v>
      </c>
      <c r="H8151" s="13">
        <v>9336</v>
      </c>
      <c r="I8151" s="14">
        <v>27664643</v>
      </c>
      <c r="J8151" s="14">
        <f>表格1[[#This Row],[信用卡交易筆數]]/1000</f>
        <v>9.3360000000000003</v>
      </c>
      <c r="K8151" s="14">
        <f>表格1[[#This Row],[信用卡交易金額'[新臺幣']]]/1000</f>
        <v>27664.643</v>
      </c>
      <c r="L8151" s="14">
        <f>表格1[[#This Row],[信用卡交易金額'[新臺幣']]]/1000000</f>
        <v>27.664643000000002</v>
      </c>
      <c r="M8151" s="14" t="str" cm="1">
        <f t="array" ref="M8151">_xlfn.TEXTJOIN("", TRUE, _xlfn.XLOOKUP(TRUE, VALUE(表格1[[#This Row],[年月]]) &lt;= VALUE($R$8:$R$12), $Q$8:$Q$12)) &amp; "年度"</f>
        <v>2025年度</v>
      </c>
    </row>
    <row r="8152" spans="1:13" x14ac:dyDescent="0.3">
      <c r="A8152" s="2">
        <v>202412</v>
      </c>
      <c r="B8152" s="19">
        <f>DATE(表格1[[#This Row],[年]],表格1[[#This Row],[月]],1)</f>
        <v>45627</v>
      </c>
      <c r="C8152" s="2" t="str">
        <f>LEFT(表格1[[#This Row],[年月]],4)</f>
        <v>2024</v>
      </c>
      <c r="D8152" s="2" t="str">
        <f>RIGHT(表格1[[#This Row],[年月]],2)</f>
        <v>12</v>
      </c>
      <c r="E8152" s="5" t="s">
        <v>62</v>
      </c>
      <c r="F8152" s="2" t="str">
        <f>VLOOKUP(TEXT(表格1[[#This Row],[地區]],"00000000"),縣市代碼,2,0)</f>
        <v>金門縣</v>
      </c>
      <c r="G8152" s="2" t="s">
        <v>6</v>
      </c>
      <c r="H8152" s="13">
        <v>12287</v>
      </c>
      <c r="I8152" s="14">
        <v>39550007</v>
      </c>
      <c r="J8152" s="14">
        <f>表格1[[#This Row],[信用卡交易筆數]]/1000</f>
        <v>12.287000000000001</v>
      </c>
      <c r="K8152" s="14">
        <f>表格1[[#This Row],[信用卡交易金額'[新臺幣']]]/1000</f>
        <v>39550.006999999998</v>
      </c>
      <c r="L8152" s="14">
        <f>表格1[[#This Row],[信用卡交易金額'[新臺幣']]]/1000000</f>
        <v>39.550007000000001</v>
      </c>
      <c r="M8152" s="14" t="str" cm="1">
        <f t="array" ref="M8152">_xlfn.TEXTJOIN("", TRUE, _xlfn.XLOOKUP(TRUE, VALUE(表格1[[#This Row],[年月]]) &lt;= VALUE($R$8:$R$12), $Q$8:$Q$12)) &amp; "年度"</f>
        <v>2025年度</v>
      </c>
    </row>
    <row r="8153" spans="1:13" x14ac:dyDescent="0.3">
      <c r="A8153" s="2">
        <v>202412</v>
      </c>
      <c r="B8153" s="19">
        <f>DATE(表格1[[#This Row],[年]],表格1[[#This Row],[月]],1)</f>
        <v>45627</v>
      </c>
      <c r="C8153" s="2" t="str">
        <f>LEFT(表格1[[#This Row],[年月]],4)</f>
        <v>2024</v>
      </c>
      <c r="D8153" s="2" t="str">
        <f>RIGHT(表格1[[#This Row],[年月]],2)</f>
        <v>12</v>
      </c>
      <c r="E8153" s="5" t="s">
        <v>62</v>
      </c>
      <c r="F8153" s="2" t="str">
        <f>VLOOKUP(TEXT(表格1[[#This Row],[地區]],"00000000"),縣市代碼,2,0)</f>
        <v>金門縣</v>
      </c>
      <c r="G8153" s="2" t="s">
        <v>7</v>
      </c>
      <c r="H8153" s="13">
        <v>52460</v>
      </c>
      <c r="I8153" s="14">
        <v>68216027</v>
      </c>
      <c r="J8153" s="14">
        <f>表格1[[#This Row],[信用卡交易筆數]]/1000</f>
        <v>52.46</v>
      </c>
      <c r="K8153" s="14">
        <f>表格1[[#This Row],[信用卡交易金額'[新臺幣']]]/1000</f>
        <v>68216.027000000002</v>
      </c>
      <c r="L8153" s="14">
        <f>表格1[[#This Row],[信用卡交易金額'[新臺幣']]]/1000000</f>
        <v>68.216026999999997</v>
      </c>
      <c r="M8153" s="14" t="str" cm="1">
        <f t="array" ref="M8153">_xlfn.TEXTJOIN("", TRUE, _xlfn.XLOOKUP(TRUE, VALUE(表格1[[#This Row],[年月]]) &lt;= VALUE($R$8:$R$12), $Q$8:$Q$12)) &amp; "年度"</f>
        <v>2025年度</v>
      </c>
    </row>
    <row r="8154" spans="1:13" x14ac:dyDescent="0.3">
      <c r="A8154" s="2">
        <v>202412</v>
      </c>
      <c r="B8154" s="19">
        <f>DATE(表格1[[#This Row],[年]],表格1[[#This Row],[月]],1)</f>
        <v>45627</v>
      </c>
      <c r="C8154" s="2" t="str">
        <f>LEFT(表格1[[#This Row],[年月]],4)</f>
        <v>2024</v>
      </c>
      <c r="D8154" s="2" t="str">
        <f>RIGHT(表格1[[#This Row],[年月]],2)</f>
        <v>12</v>
      </c>
      <c r="E8154" s="5" t="s">
        <v>62</v>
      </c>
      <c r="F8154" s="2" t="str">
        <f>VLOOKUP(TEXT(表格1[[#This Row],[地區]],"00000000"),縣市代碼,2,0)</f>
        <v>金門縣</v>
      </c>
      <c r="G8154" s="2" t="s">
        <v>8</v>
      </c>
      <c r="H8154" s="13">
        <v>51638</v>
      </c>
      <c r="I8154" s="14">
        <v>69447268</v>
      </c>
      <c r="J8154" s="14">
        <f>表格1[[#This Row],[信用卡交易筆數]]/1000</f>
        <v>51.637999999999998</v>
      </c>
      <c r="K8154" s="14">
        <f>表格1[[#This Row],[信用卡交易金額'[新臺幣']]]/1000</f>
        <v>69447.267999999996</v>
      </c>
      <c r="L8154" s="14">
        <f>表格1[[#This Row],[信用卡交易金額'[新臺幣']]]/1000000</f>
        <v>69.447267999999994</v>
      </c>
      <c r="M8154" s="14" t="str" cm="1">
        <f t="array" ref="M8154">_xlfn.TEXTJOIN("", TRUE, _xlfn.XLOOKUP(TRUE, VALUE(表格1[[#This Row],[年月]]) &lt;= VALUE($R$8:$R$12), $Q$8:$Q$12)) &amp; "年度"</f>
        <v>2025年度</v>
      </c>
    </row>
    <row r="8155" spans="1:13" x14ac:dyDescent="0.3">
      <c r="A8155" s="2">
        <v>202412</v>
      </c>
      <c r="B8155" s="19">
        <f>DATE(表格1[[#This Row],[年]],表格1[[#This Row],[月]],1)</f>
        <v>45627</v>
      </c>
      <c r="C8155" s="2" t="str">
        <f>LEFT(表格1[[#This Row],[年月]],4)</f>
        <v>2024</v>
      </c>
      <c r="D8155" s="2" t="str">
        <f>RIGHT(表格1[[#This Row],[年月]],2)</f>
        <v>12</v>
      </c>
      <c r="E8155" s="5" t="s">
        <v>62</v>
      </c>
      <c r="F8155" s="2" t="str">
        <f>VLOOKUP(TEXT(表格1[[#This Row],[地區]],"00000000"),縣市代碼,2,0)</f>
        <v>金門縣</v>
      </c>
      <c r="G8155" s="2" t="s">
        <v>9</v>
      </c>
      <c r="H8155" s="13">
        <v>127404</v>
      </c>
      <c r="I8155" s="14">
        <v>136617931</v>
      </c>
      <c r="J8155" s="14">
        <f>表格1[[#This Row],[信用卡交易筆數]]/1000</f>
        <v>127.404</v>
      </c>
      <c r="K8155" s="14">
        <f>表格1[[#This Row],[信用卡交易金額'[新臺幣']]]/1000</f>
        <v>136617.93100000001</v>
      </c>
      <c r="L8155" s="14">
        <f>表格1[[#This Row],[信用卡交易金額'[新臺幣']]]/1000000</f>
        <v>136.617931</v>
      </c>
      <c r="M8155" s="14" t="str" cm="1">
        <f t="array" ref="M8155">_xlfn.TEXTJOIN("", TRUE, _xlfn.XLOOKUP(TRUE, VALUE(表格1[[#This Row],[年月]]) &lt;= VALUE($R$8:$R$12), $Q$8:$Q$12)) &amp; "年度"</f>
        <v>2025年度</v>
      </c>
    </row>
    <row r="8156" spans="1:13" x14ac:dyDescent="0.3">
      <c r="A8156" s="2">
        <v>202412</v>
      </c>
      <c r="B8156" s="19">
        <f>DATE(表格1[[#This Row],[年]],表格1[[#This Row],[月]],1)</f>
        <v>45627</v>
      </c>
      <c r="C8156" s="2" t="str">
        <f>LEFT(表格1[[#This Row],[年月]],4)</f>
        <v>2024</v>
      </c>
      <c r="D8156" s="2" t="str">
        <f>RIGHT(表格1[[#This Row],[年月]],2)</f>
        <v>12</v>
      </c>
      <c r="E8156" s="5" t="s">
        <v>62</v>
      </c>
      <c r="F8156" s="2" t="str">
        <f>VLOOKUP(TEXT(表格1[[#This Row],[地區]],"00000000"),縣市代碼,2,0)</f>
        <v>金門縣</v>
      </c>
      <c r="G8156" s="2" t="s">
        <v>10</v>
      </c>
      <c r="H8156" s="13">
        <v>45800</v>
      </c>
      <c r="I8156" s="14">
        <v>144519603</v>
      </c>
      <c r="J8156" s="14">
        <f>表格1[[#This Row],[信用卡交易筆數]]/1000</f>
        <v>45.8</v>
      </c>
      <c r="K8156" s="14">
        <f>表格1[[#This Row],[信用卡交易金額'[新臺幣']]]/1000</f>
        <v>144519.603</v>
      </c>
      <c r="L8156" s="14">
        <f>表格1[[#This Row],[信用卡交易金額'[新臺幣']]]/1000000</f>
        <v>144.51960299999999</v>
      </c>
      <c r="M8156" s="14" t="str" cm="1">
        <f t="array" ref="M8156">_xlfn.TEXTJOIN("", TRUE, _xlfn.XLOOKUP(TRUE, VALUE(表格1[[#This Row],[年月]]) &lt;= VALUE($R$8:$R$12), $Q$8:$Q$12)) &amp; "年度"</f>
        <v>2025年度</v>
      </c>
    </row>
    <row r="8157" spans="1:13" x14ac:dyDescent="0.3">
      <c r="A8157" s="2">
        <v>202412</v>
      </c>
      <c r="B8157" s="19">
        <f>DATE(表格1[[#This Row],[年]],表格1[[#This Row],[月]],1)</f>
        <v>45627</v>
      </c>
      <c r="C8157" s="2" t="str">
        <f>LEFT(表格1[[#This Row],[年月]],4)</f>
        <v>2024</v>
      </c>
      <c r="D8157" s="2" t="str">
        <f>RIGHT(表格1[[#This Row],[年月]],2)</f>
        <v>12</v>
      </c>
      <c r="E8157" s="5">
        <v>9007000</v>
      </c>
      <c r="F8157" s="2" t="str">
        <f>VLOOKUP(TEXT(表格1[[#This Row],[地區]],"00000000"),縣市代碼,2,0)</f>
        <v>連江縣</v>
      </c>
      <c r="G8157" s="2" t="s">
        <v>4</v>
      </c>
      <c r="H8157" s="13">
        <v>35995</v>
      </c>
      <c r="I8157" s="14">
        <v>29621768</v>
      </c>
      <c r="J8157" s="14">
        <f>表格1[[#This Row],[信用卡交易筆數]]/1000</f>
        <v>35.994999999999997</v>
      </c>
      <c r="K8157" s="14">
        <f>表格1[[#This Row],[信用卡交易金額'[新臺幣']]]/1000</f>
        <v>29621.768</v>
      </c>
      <c r="L8157" s="14">
        <f>表格1[[#This Row],[信用卡交易金額'[新臺幣']]]/1000000</f>
        <v>29.621767999999999</v>
      </c>
      <c r="M8157" s="14" t="str" cm="1">
        <f t="array" ref="M8157">_xlfn.TEXTJOIN("", TRUE, _xlfn.XLOOKUP(TRUE, VALUE(表格1[[#This Row],[年月]]) &lt;= VALUE($R$8:$R$12), $Q$8:$Q$12)) &amp; "年度"</f>
        <v>2025年度</v>
      </c>
    </row>
    <row r="8158" spans="1:13" x14ac:dyDescent="0.3">
      <c r="A8158" s="2">
        <v>202412</v>
      </c>
      <c r="B8158" s="19">
        <f>DATE(表格1[[#This Row],[年]],表格1[[#This Row],[月]],1)</f>
        <v>45627</v>
      </c>
      <c r="C8158" s="2" t="str">
        <f>LEFT(表格1[[#This Row],[年月]],4)</f>
        <v>2024</v>
      </c>
      <c r="D8158" s="2" t="str">
        <f>RIGHT(表格1[[#This Row],[年月]],2)</f>
        <v>12</v>
      </c>
      <c r="E8158" s="5">
        <v>9007000</v>
      </c>
      <c r="F8158" s="2" t="str">
        <f>VLOOKUP(TEXT(表格1[[#This Row],[地區]],"00000000"),縣市代碼,2,0)</f>
        <v>連江縣</v>
      </c>
      <c r="G8158" s="2" t="s">
        <v>5</v>
      </c>
      <c r="H8158" s="13">
        <v>1876</v>
      </c>
      <c r="I8158" s="14">
        <v>4247935</v>
      </c>
      <c r="J8158" s="14">
        <f>表格1[[#This Row],[信用卡交易筆數]]/1000</f>
        <v>1.8759999999999999</v>
      </c>
      <c r="K8158" s="14">
        <f>表格1[[#This Row],[信用卡交易金額'[新臺幣']]]/1000</f>
        <v>4247.9350000000004</v>
      </c>
      <c r="L8158" s="14">
        <f>表格1[[#This Row],[信用卡交易金額'[新臺幣']]]/1000000</f>
        <v>4.247935</v>
      </c>
      <c r="M8158" s="14" t="str" cm="1">
        <f t="array" ref="M8158">_xlfn.TEXTJOIN("", TRUE, _xlfn.XLOOKUP(TRUE, VALUE(表格1[[#This Row],[年月]]) &lt;= VALUE($R$8:$R$12), $Q$8:$Q$12)) &amp; "年度"</f>
        <v>2025年度</v>
      </c>
    </row>
    <row r="8159" spans="1:13" x14ac:dyDescent="0.3">
      <c r="A8159" s="2">
        <v>202412</v>
      </c>
      <c r="B8159" s="19">
        <f>DATE(表格1[[#This Row],[年]],表格1[[#This Row],[月]],1)</f>
        <v>45627</v>
      </c>
      <c r="C8159" s="2" t="str">
        <f>LEFT(表格1[[#This Row],[年月]],4)</f>
        <v>2024</v>
      </c>
      <c r="D8159" s="2" t="str">
        <f>RIGHT(表格1[[#This Row],[年月]],2)</f>
        <v>12</v>
      </c>
      <c r="E8159" s="5">
        <v>9007000</v>
      </c>
      <c r="F8159" s="2" t="str">
        <f>VLOOKUP(TEXT(表格1[[#This Row],[地區]],"00000000"),縣市代碼,2,0)</f>
        <v>連江縣</v>
      </c>
      <c r="G8159" s="2" t="s">
        <v>6</v>
      </c>
      <c r="H8159" s="13">
        <v>2678</v>
      </c>
      <c r="I8159" s="14">
        <v>5160641</v>
      </c>
      <c r="J8159" s="14">
        <f>表格1[[#This Row],[信用卡交易筆數]]/1000</f>
        <v>2.6779999999999999</v>
      </c>
      <c r="K8159" s="14">
        <f>表格1[[#This Row],[信用卡交易金額'[新臺幣']]]/1000</f>
        <v>5160.6409999999996</v>
      </c>
      <c r="L8159" s="14">
        <f>表格1[[#This Row],[信用卡交易金額'[新臺幣']]]/1000000</f>
        <v>5.160641</v>
      </c>
      <c r="M8159" s="14" t="str" cm="1">
        <f t="array" ref="M8159">_xlfn.TEXTJOIN("", TRUE, _xlfn.XLOOKUP(TRUE, VALUE(表格1[[#This Row],[年月]]) &lt;= VALUE($R$8:$R$12), $Q$8:$Q$12)) &amp; "年度"</f>
        <v>2025年度</v>
      </c>
    </row>
    <row r="8160" spans="1:13" x14ac:dyDescent="0.3">
      <c r="A8160" s="2">
        <v>202412</v>
      </c>
      <c r="B8160" s="19">
        <f>DATE(表格1[[#This Row],[年]],表格1[[#This Row],[月]],1)</f>
        <v>45627</v>
      </c>
      <c r="C8160" s="2" t="str">
        <f>LEFT(表格1[[#This Row],[年月]],4)</f>
        <v>2024</v>
      </c>
      <c r="D8160" s="2" t="str">
        <f>RIGHT(表格1[[#This Row],[年月]],2)</f>
        <v>12</v>
      </c>
      <c r="E8160" s="5">
        <v>9007000</v>
      </c>
      <c r="F8160" s="2" t="str">
        <f>VLOOKUP(TEXT(表格1[[#This Row],[地區]],"00000000"),縣市代碼,2,0)</f>
        <v>連江縣</v>
      </c>
      <c r="G8160" s="2" t="s">
        <v>7</v>
      </c>
      <c r="H8160" s="13">
        <v>15367</v>
      </c>
      <c r="I8160" s="14">
        <v>15485973</v>
      </c>
      <c r="J8160" s="14">
        <f>表格1[[#This Row],[信用卡交易筆數]]/1000</f>
        <v>15.367000000000001</v>
      </c>
      <c r="K8160" s="14">
        <f>表格1[[#This Row],[信用卡交易金額'[新臺幣']]]/1000</f>
        <v>15485.973</v>
      </c>
      <c r="L8160" s="14">
        <f>表格1[[#This Row],[信用卡交易金額'[新臺幣']]]/1000000</f>
        <v>15.485973</v>
      </c>
      <c r="M8160" s="14" t="str" cm="1">
        <f t="array" ref="M8160">_xlfn.TEXTJOIN("", TRUE, _xlfn.XLOOKUP(TRUE, VALUE(表格1[[#This Row],[年月]]) &lt;= VALUE($R$8:$R$12), $Q$8:$Q$12)) &amp; "年度"</f>
        <v>2025年度</v>
      </c>
    </row>
    <row r="8161" spans="1:13" x14ac:dyDescent="0.3">
      <c r="A8161" s="2">
        <v>202412</v>
      </c>
      <c r="B8161" s="19">
        <f>DATE(表格1[[#This Row],[年]],表格1[[#This Row],[月]],1)</f>
        <v>45627</v>
      </c>
      <c r="C8161" s="2" t="str">
        <f>LEFT(表格1[[#This Row],[年月]],4)</f>
        <v>2024</v>
      </c>
      <c r="D8161" s="2" t="str">
        <f>RIGHT(表格1[[#This Row],[年月]],2)</f>
        <v>12</v>
      </c>
      <c r="E8161" s="5">
        <v>9007000</v>
      </c>
      <c r="F8161" s="2" t="str">
        <f>VLOOKUP(TEXT(表格1[[#This Row],[地區]],"00000000"),縣市代碼,2,0)</f>
        <v>連江縣</v>
      </c>
      <c r="G8161" s="2" t="s">
        <v>8</v>
      </c>
      <c r="H8161" s="13">
        <v>10979</v>
      </c>
      <c r="I8161" s="14">
        <v>14830260</v>
      </c>
      <c r="J8161" s="14">
        <f>表格1[[#This Row],[信用卡交易筆數]]/1000</f>
        <v>10.978999999999999</v>
      </c>
      <c r="K8161" s="14">
        <f>表格1[[#This Row],[信用卡交易金額'[新臺幣']]]/1000</f>
        <v>14830.26</v>
      </c>
      <c r="L8161" s="14">
        <f>表格1[[#This Row],[信用卡交易金額'[新臺幣']]]/1000000</f>
        <v>14.830260000000001</v>
      </c>
      <c r="M8161" s="14" t="str" cm="1">
        <f t="array" ref="M8161">_xlfn.TEXTJOIN("", TRUE, _xlfn.XLOOKUP(TRUE, VALUE(表格1[[#This Row],[年月]]) &lt;= VALUE($R$8:$R$12), $Q$8:$Q$12)) &amp; "年度"</f>
        <v>2025年度</v>
      </c>
    </row>
    <row r="8162" spans="1:13" x14ac:dyDescent="0.3">
      <c r="A8162" s="2">
        <v>202412</v>
      </c>
      <c r="B8162" s="19">
        <f>DATE(表格1[[#This Row],[年]],表格1[[#This Row],[月]],1)</f>
        <v>45627</v>
      </c>
      <c r="C8162" s="2" t="str">
        <f>LEFT(表格1[[#This Row],[年月]],4)</f>
        <v>2024</v>
      </c>
      <c r="D8162" s="2" t="str">
        <f>RIGHT(表格1[[#This Row],[年月]],2)</f>
        <v>12</v>
      </c>
      <c r="E8162" s="5">
        <v>9007000</v>
      </c>
      <c r="F8162" s="2" t="str">
        <f>VLOOKUP(TEXT(表格1[[#This Row],[地區]],"00000000"),縣市代碼,2,0)</f>
        <v>連江縣</v>
      </c>
      <c r="G8162" s="2" t="s">
        <v>9</v>
      </c>
      <c r="H8162" s="13">
        <v>20597</v>
      </c>
      <c r="I8162" s="14">
        <v>24376742</v>
      </c>
      <c r="J8162" s="14">
        <f>表格1[[#This Row],[信用卡交易筆數]]/1000</f>
        <v>20.597000000000001</v>
      </c>
      <c r="K8162" s="14">
        <f>表格1[[#This Row],[信用卡交易金額'[新臺幣']]]/1000</f>
        <v>24376.741999999998</v>
      </c>
      <c r="L8162" s="14">
        <f>表格1[[#This Row],[信用卡交易金額'[新臺幣']]]/1000000</f>
        <v>24.376742</v>
      </c>
      <c r="M8162" s="14" t="str" cm="1">
        <f t="array" ref="M8162">_xlfn.TEXTJOIN("", TRUE, _xlfn.XLOOKUP(TRUE, VALUE(表格1[[#This Row],[年月]]) &lt;= VALUE($R$8:$R$12), $Q$8:$Q$12)) &amp; "年度"</f>
        <v>2025年度</v>
      </c>
    </row>
    <row r="8163" spans="1:13" x14ac:dyDescent="0.3">
      <c r="A8163" s="2">
        <v>202412</v>
      </c>
      <c r="B8163" s="19">
        <f>DATE(表格1[[#This Row],[年]],表格1[[#This Row],[月]],1)</f>
        <v>45627</v>
      </c>
      <c r="C8163" s="2" t="str">
        <f>LEFT(表格1[[#This Row],[年月]],4)</f>
        <v>2024</v>
      </c>
      <c r="D8163" s="2" t="str">
        <f>RIGHT(表格1[[#This Row],[年月]],2)</f>
        <v>12</v>
      </c>
      <c r="E8163" s="5">
        <v>9007000</v>
      </c>
      <c r="F8163" s="2" t="str">
        <f>VLOOKUP(TEXT(表格1[[#This Row],[地區]],"00000000"),縣市代碼,2,0)</f>
        <v>連江縣</v>
      </c>
      <c r="G8163" s="2" t="s">
        <v>10</v>
      </c>
      <c r="H8163" s="13">
        <v>8806</v>
      </c>
      <c r="I8163" s="14">
        <v>25962287</v>
      </c>
      <c r="J8163" s="14">
        <f>表格1[[#This Row],[信用卡交易筆數]]/1000</f>
        <v>8.8059999999999992</v>
      </c>
      <c r="K8163" s="14">
        <f>表格1[[#This Row],[信用卡交易金額'[新臺幣']]]/1000</f>
        <v>25962.287</v>
      </c>
      <c r="L8163" s="14">
        <f>表格1[[#This Row],[信用卡交易金額'[新臺幣']]]/1000000</f>
        <v>25.962287</v>
      </c>
      <c r="M8163" s="14" t="str" cm="1">
        <f t="array" ref="M8163">_xlfn.TEXTJOIN("", TRUE, _xlfn.XLOOKUP(TRUE, VALUE(表格1[[#This Row],[年月]]) &lt;= VALUE($R$8:$R$12), $Q$8:$Q$12)) &amp; "年度"</f>
        <v>2025年度</v>
      </c>
    </row>
    <row r="8164" spans="1:13" x14ac:dyDescent="0.3">
      <c r="A8164" s="2">
        <v>202501</v>
      </c>
      <c r="B8164" s="19">
        <f>DATE(表格1[[#This Row],[年]],表格1[[#This Row],[月]],1)</f>
        <v>45658</v>
      </c>
      <c r="C8164" s="2" t="str">
        <f>LEFT(表格1[[#This Row],[年月]],4)</f>
        <v>2025</v>
      </c>
      <c r="D8164" s="2" t="str">
        <f>RIGHT(表格1[[#This Row],[年月]],2)</f>
        <v>01</v>
      </c>
      <c r="E8164" s="5">
        <v>63000000</v>
      </c>
      <c r="F8164" s="2" t="str">
        <f>VLOOKUP(TEXT(表格1[[#This Row],[地區]],"00000000"),縣市代碼,2,0)</f>
        <v>臺北市</v>
      </c>
      <c r="G8164" s="2" t="s">
        <v>4</v>
      </c>
      <c r="H8164" s="13">
        <v>14864399</v>
      </c>
      <c r="I8164" s="14">
        <v>10139258001</v>
      </c>
      <c r="J8164" s="14">
        <f>表格1[[#This Row],[信用卡交易筆數]]/1000</f>
        <v>14864.398999999999</v>
      </c>
      <c r="K8164" s="14">
        <f>表格1[[#This Row],[信用卡交易金額'[新臺幣']]]/1000</f>
        <v>10139258.001</v>
      </c>
      <c r="L8164" s="14">
        <f>表格1[[#This Row],[信用卡交易金額'[新臺幣']]]/1000000</f>
        <v>10139.258001</v>
      </c>
      <c r="M8164" s="14" t="str" cm="1">
        <f t="array" ref="M8164">_xlfn.TEXTJOIN("", TRUE, _xlfn.XLOOKUP(TRUE, VALUE(表格1[[#This Row],[年月]]) &lt;= VALUE($R$8:$R$12), $Q$8:$Q$12)) &amp; "年度"</f>
        <v>2025年度</v>
      </c>
    </row>
    <row r="8165" spans="1:13" x14ac:dyDescent="0.3">
      <c r="A8165" s="2">
        <v>202501</v>
      </c>
      <c r="B8165" s="19">
        <f>DATE(表格1[[#This Row],[年]],表格1[[#This Row],[月]],1)</f>
        <v>45658</v>
      </c>
      <c r="C8165" s="2" t="str">
        <f>LEFT(表格1[[#This Row],[年月]],4)</f>
        <v>2025</v>
      </c>
      <c r="D8165" s="2" t="str">
        <f>RIGHT(表格1[[#This Row],[年月]],2)</f>
        <v>01</v>
      </c>
      <c r="E8165" s="5">
        <v>63000000</v>
      </c>
      <c r="F8165" s="2" t="str">
        <f>VLOOKUP(TEXT(表格1[[#This Row],[地區]],"00000000"),縣市代碼,2,0)</f>
        <v>臺北市</v>
      </c>
      <c r="G8165" s="2" t="s">
        <v>5</v>
      </c>
      <c r="H8165" s="13">
        <v>818362</v>
      </c>
      <c r="I8165" s="14">
        <v>3336223825</v>
      </c>
      <c r="J8165" s="14">
        <f>表格1[[#This Row],[信用卡交易筆數]]/1000</f>
        <v>818.36199999999997</v>
      </c>
      <c r="K8165" s="14">
        <f>表格1[[#This Row],[信用卡交易金額'[新臺幣']]]/1000</f>
        <v>3336223.8250000002</v>
      </c>
      <c r="L8165" s="14">
        <f>表格1[[#This Row],[信用卡交易金額'[新臺幣']]]/1000000</f>
        <v>3336.223825</v>
      </c>
      <c r="M8165" s="14" t="str" cm="1">
        <f t="array" ref="M8165">_xlfn.TEXTJOIN("", TRUE, _xlfn.XLOOKUP(TRUE, VALUE(表格1[[#This Row],[年月]]) &lt;= VALUE($R$8:$R$12), $Q$8:$Q$12)) &amp; "年度"</f>
        <v>2025年度</v>
      </c>
    </row>
    <row r="8166" spans="1:13" x14ac:dyDescent="0.3">
      <c r="A8166" s="2">
        <v>202501</v>
      </c>
      <c r="B8166" s="19">
        <f>DATE(表格1[[#This Row],[年]],表格1[[#This Row],[月]],1)</f>
        <v>45658</v>
      </c>
      <c r="C8166" s="2" t="str">
        <f>LEFT(表格1[[#This Row],[年月]],4)</f>
        <v>2025</v>
      </c>
      <c r="D8166" s="2" t="str">
        <f>RIGHT(表格1[[#This Row],[年月]],2)</f>
        <v>01</v>
      </c>
      <c r="E8166" s="5">
        <v>63000000</v>
      </c>
      <c r="F8166" s="2" t="str">
        <f>VLOOKUP(TEXT(表格1[[#This Row],[地區]],"00000000"),縣市代碼,2,0)</f>
        <v>臺北市</v>
      </c>
      <c r="G8166" s="2" t="s">
        <v>6</v>
      </c>
      <c r="H8166" s="13">
        <v>1019492</v>
      </c>
      <c r="I8166" s="14">
        <v>4945985197</v>
      </c>
      <c r="J8166" s="14">
        <f>表格1[[#This Row],[信用卡交易筆數]]/1000</f>
        <v>1019.492</v>
      </c>
      <c r="K8166" s="14">
        <f>表格1[[#This Row],[信用卡交易金額'[新臺幣']]]/1000</f>
        <v>4945985.1969999997</v>
      </c>
      <c r="L8166" s="14">
        <f>表格1[[#This Row],[信用卡交易金額'[新臺幣']]]/1000000</f>
        <v>4945.985197</v>
      </c>
      <c r="M8166" s="14" t="str" cm="1">
        <f t="array" ref="M8166">_xlfn.TEXTJOIN("", TRUE, _xlfn.XLOOKUP(TRUE, VALUE(表格1[[#This Row],[年月]]) &lt;= VALUE($R$8:$R$12), $Q$8:$Q$12)) &amp; "年度"</f>
        <v>2025年度</v>
      </c>
    </row>
    <row r="8167" spans="1:13" x14ac:dyDescent="0.3">
      <c r="A8167" s="2">
        <v>202501</v>
      </c>
      <c r="B8167" s="19">
        <f>DATE(表格1[[#This Row],[年]],表格1[[#This Row],[月]],1)</f>
        <v>45658</v>
      </c>
      <c r="C8167" s="2" t="str">
        <f>LEFT(表格1[[#This Row],[年月]],4)</f>
        <v>2025</v>
      </c>
      <c r="D8167" s="2" t="str">
        <f>RIGHT(表格1[[#This Row],[年月]],2)</f>
        <v>01</v>
      </c>
      <c r="E8167" s="5">
        <v>63000000</v>
      </c>
      <c r="F8167" s="2" t="str">
        <f>VLOOKUP(TEXT(表格1[[#This Row],[地區]],"00000000"),縣市代碼,2,0)</f>
        <v>臺北市</v>
      </c>
      <c r="G8167" s="2" t="s">
        <v>7</v>
      </c>
      <c r="H8167" s="13">
        <v>5699877</v>
      </c>
      <c r="I8167" s="14">
        <v>5921717137</v>
      </c>
      <c r="J8167" s="14">
        <f>表格1[[#This Row],[信用卡交易筆數]]/1000</f>
        <v>5699.8770000000004</v>
      </c>
      <c r="K8167" s="14">
        <f>表格1[[#This Row],[信用卡交易金額'[新臺幣']]]/1000</f>
        <v>5921717.1370000001</v>
      </c>
      <c r="L8167" s="14">
        <f>表格1[[#This Row],[信用卡交易金額'[新臺幣']]]/1000000</f>
        <v>5921.7171369999996</v>
      </c>
      <c r="M8167" s="14" t="str" cm="1">
        <f t="array" ref="M8167">_xlfn.TEXTJOIN("", TRUE, _xlfn.XLOOKUP(TRUE, VALUE(表格1[[#This Row],[年月]]) &lt;= VALUE($R$8:$R$12), $Q$8:$Q$12)) &amp; "年度"</f>
        <v>2025年度</v>
      </c>
    </row>
    <row r="8168" spans="1:13" x14ac:dyDescent="0.3">
      <c r="A8168" s="2">
        <v>202501</v>
      </c>
      <c r="B8168" s="19">
        <f>DATE(表格1[[#This Row],[年]],表格1[[#This Row],[月]],1)</f>
        <v>45658</v>
      </c>
      <c r="C8168" s="2" t="str">
        <f>LEFT(表格1[[#This Row],[年月]],4)</f>
        <v>2025</v>
      </c>
      <c r="D8168" s="2" t="str">
        <f>RIGHT(表格1[[#This Row],[年月]],2)</f>
        <v>01</v>
      </c>
      <c r="E8168" s="5">
        <v>63000000</v>
      </c>
      <c r="F8168" s="2" t="str">
        <f>VLOOKUP(TEXT(表格1[[#This Row],[地區]],"00000000"),縣市代碼,2,0)</f>
        <v>臺北市</v>
      </c>
      <c r="G8168" s="2" t="s">
        <v>8</v>
      </c>
      <c r="H8168" s="13">
        <v>4785176</v>
      </c>
      <c r="I8168" s="14">
        <v>12962195765</v>
      </c>
      <c r="J8168" s="14">
        <f>表格1[[#This Row],[信用卡交易筆數]]/1000</f>
        <v>4785.1760000000004</v>
      </c>
      <c r="K8168" s="14">
        <f>表格1[[#This Row],[信用卡交易金額'[新臺幣']]]/1000</f>
        <v>12962195.765000001</v>
      </c>
      <c r="L8168" s="14">
        <f>表格1[[#This Row],[信用卡交易金額'[新臺幣']]]/1000000</f>
        <v>12962.195765</v>
      </c>
      <c r="M8168" s="14" t="str" cm="1">
        <f t="array" ref="M8168">_xlfn.TEXTJOIN("", TRUE, _xlfn.XLOOKUP(TRUE, VALUE(表格1[[#This Row],[年月]]) &lt;= VALUE($R$8:$R$12), $Q$8:$Q$12)) &amp; "年度"</f>
        <v>2025年度</v>
      </c>
    </row>
    <row r="8169" spans="1:13" x14ac:dyDescent="0.3">
      <c r="A8169" s="2">
        <v>202501</v>
      </c>
      <c r="B8169" s="19">
        <f>DATE(表格1[[#This Row],[年]],表格1[[#This Row],[月]],1)</f>
        <v>45658</v>
      </c>
      <c r="C8169" s="2" t="str">
        <f>LEFT(表格1[[#This Row],[年月]],4)</f>
        <v>2025</v>
      </c>
      <c r="D8169" s="2" t="str">
        <f>RIGHT(表格1[[#This Row],[年月]],2)</f>
        <v>01</v>
      </c>
      <c r="E8169" s="5">
        <v>63000000</v>
      </c>
      <c r="F8169" s="2" t="str">
        <f>VLOOKUP(TEXT(表格1[[#This Row],[地區]],"00000000"),縣市代碼,2,0)</f>
        <v>臺北市</v>
      </c>
      <c r="G8169" s="2" t="s">
        <v>9</v>
      </c>
      <c r="H8169" s="13">
        <v>10465838</v>
      </c>
      <c r="I8169" s="14">
        <v>16413651154</v>
      </c>
      <c r="J8169" s="14">
        <f>表格1[[#This Row],[信用卡交易筆數]]/1000</f>
        <v>10465.838</v>
      </c>
      <c r="K8169" s="14">
        <f>表格1[[#This Row],[信用卡交易金額'[新臺幣']]]/1000</f>
        <v>16413651.153999999</v>
      </c>
      <c r="L8169" s="14">
        <f>表格1[[#This Row],[信用卡交易金額'[新臺幣']]]/1000000</f>
        <v>16413.651153999999</v>
      </c>
      <c r="M8169" s="14" t="str" cm="1">
        <f t="array" ref="M8169">_xlfn.TEXTJOIN("", TRUE, _xlfn.XLOOKUP(TRUE, VALUE(表格1[[#This Row],[年月]]) &lt;= VALUE($R$8:$R$12), $Q$8:$Q$12)) &amp; "年度"</f>
        <v>2025年度</v>
      </c>
    </row>
    <row r="8170" spans="1:13" x14ac:dyDescent="0.3">
      <c r="A8170" s="2">
        <v>202501</v>
      </c>
      <c r="B8170" s="19">
        <f>DATE(表格1[[#This Row],[年]],表格1[[#This Row],[月]],1)</f>
        <v>45658</v>
      </c>
      <c r="C8170" s="2" t="str">
        <f>LEFT(表格1[[#This Row],[年月]],4)</f>
        <v>2025</v>
      </c>
      <c r="D8170" s="2" t="str">
        <f>RIGHT(表格1[[#This Row],[年月]],2)</f>
        <v>01</v>
      </c>
      <c r="E8170" s="5">
        <v>63000000</v>
      </c>
      <c r="F8170" s="2" t="str">
        <f>VLOOKUP(TEXT(表格1[[#This Row],[地區]],"00000000"),縣市代碼,2,0)</f>
        <v>臺北市</v>
      </c>
      <c r="G8170" s="2" t="s">
        <v>10</v>
      </c>
      <c r="H8170" s="13">
        <v>4204811</v>
      </c>
      <c r="I8170" s="14">
        <v>14180927238</v>
      </c>
      <c r="J8170" s="14">
        <f>表格1[[#This Row],[信用卡交易筆數]]/1000</f>
        <v>4204.8109999999997</v>
      </c>
      <c r="K8170" s="14">
        <f>表格1[[#This Row],[信用卡交易金額'[新臺幣']]]/1000</f>
        <v>14180927.238</v>
      </c>
      <c r="L8170" s="14">
        <f>表格1[[#This Row],[信用卡交易金額'[新臺幣']]]/1000000</f>
        <v>14180.927238</v>
      </c>
      <c r="M8170" s="14" t="str" cm="1">
        <f t="array" ref="M8170">_xlfn.TEXTJOIN("", TRUE, _xlfn.XLOOKUP(TRUE, VALUE(表格1[[#This Row],[年月]]) &lt;= VALUE($R$8:$R$12), $Q$8:$Q$12)) &amp; "年度"</f>
        <v>2025年度</v>
      </c>
    </row>
    <row r="8171" spans="1:13" x14ac:dyDescent="0.3">
      <c r="A8171" s="2">
        <v>202501</v>
      </c>
      <c r="B8171" s="19">
        <f>DATE(表格1[[#This Row],[年]],表格1[[#This Row],[月]],1)</f>
        <v>45658</v>
      </c>
      <c r="C8171" s="2" t="str">
        <f>LEFT(表格1[[#This Row],[年月]],4)</f>
        <v>2025</v>
      </c>
      <c r="D8171" s="2" t="str">
        <f>RIGHT(表格1[[#This Row],[年月]],2)</f>
        <v>01</v>
      </c>
      <c r="E8171" s="5">
        <v>65000000</v>
      </c>
      <c r="F8171" s="2" t="str">
        <f>VLOOKUP(TEXT(表格1[[#This Row],[地區]],"00000000"),縣市代碼,2,0)</f>
        <v>新北市</v>
      </c>
      <c r="G8171" s="2" t="s">
        <v>4</v>
      </c>
      <c r="H8171" s="13">
        <v>17601606</v>
      </c>
      <c r="I8171" s="14">
        <v>10026276604</v>
      </c>
      <c r="J8171" s="14">
        <f>表格1[[#This Row],[信用卡交易筆數]]/1000</f>
        <v>17601.606</v>
      </c>
      <c r="K8171" s="14">
        <f>表格1[[#This Row],[信用卡交易金額'[新臺幣']]]/1000</f>
        <v>10026276.604</v>
      </c>
      <c r="L8171" s="14">
        <f>表格1[[#This Row],[信用卡交易金額'[新臺幣']]]/1000000</f>
        <v>10026.276604000001</v>
      </c>
      <c r="M8171" s="14" t="str" cm="1">
        <f t="array" ref="M8171">_xlfn.TEXTJOIN("", TRUE, _xlfn.XLOOKUP(TRUE, VALUE(表格1[[#This Row],[年月]]) &lt;= VALUE($R$8:$R$12), $Q$8:$Q$12)) &amp; "年度"</f>
        <v>2025年度</v>
      </c>
    </row>
    <row r="8172" spans="1:13" x14ac:dyDescent="0.3">
      <c r="A8172" s="2">
        <v>202501</v>
      </c>
      <c r="B8172" s="19">
        <f>DATE(表格1[[#This Row],[年]],表格1[[#This Row],[月]],1)</f>
        <v>45658</v>
      </c>
      <c r="C8172" s="2" t="str">
        <f>LEFT(表格1[[#This Row],[年月]],4)</f>
        <v>2025</v>
      </c>
      <c r="D8172" s="2" t="str">
        <f>RIGHT(表格1[[#This Row],[年月]],2)</f>
        <v>01</v>
      </c>
      <c r="E8172" s="5">
        <v>65000000</v>
      </c>
      <c r="F8172" s="2" t="str">
        <f>VLOOKUP(TEXT(表格1[[#This Row],[地區]],"00000000"),縣市代碼,2,0)</f>
        <v>新北市</v>
      </c>
      <c r="G8172" s="2" t="s">
        <v>5</v>
      </c>
      <c r="H8172" s="13">
        <v>1102213</v>
      </c>
      <c r="I8172" s="14">
        <v>3178616343</v>
      </c>
      <c r="J8172" s="14">
        <f>表格1[[#This Row],[信用卡交易筆數]]/1000</f>
        <v>1102.213</v>
      </c>
      <c r="K8172" s="14">
        <f>表格1[[#This Row],[信用卡交易金額'[新臺幣']]]/1000</f>
        <v>3178616.3429999999</v>
      </c>
      <c r="L8172" s="14">
        <f>表格1[[#This Row],[信用卡交易金額'[新臺幣']]]/1000000</f>
        <v>3178.6163430000001</v>
      </c>
      <c r="M8172" s="14" t="str" cm="1">
        <f t="array" ref="M8172">_xlfn.TEXTJOIN("", TRUE, _xlfn.XLOOKUP(TRUE, VALUE(表格1[[#This Row],[年月]]) &lt;= VALUE($R$8:$R$12), $Q$8:$Q$12)) &amp; "年度"</f>
        <v>2025年度</v>
      </c>
    </row>
    <row r="8173" spans="1:13" x14ac:dyDescent="0.3">
      <c r="A8173" s="2">
        <v>202501</v>
      </c>
      <c r="B8173" s="19">
        <f>DATE(表格1[[#This Row],[年]],表格1[[#This Row],[月]],1)</f>
        <v>45658</v>
      </c>
      <c r="C8173" s="2" t="str">
        <f>LEFT(表格1[[#This Row],[年月]],4)</f>
        <v>2025</v>
      </c>
      <c r="D8173" s="2" t="str">
        <f>RIGHT(表格1[[#This Row],[年月]],2)</f>
        <v>01</v>
      </c>
      <c r="E8173" s="5">
        <v>65000000</v>
      </c>
      <c r="F8173" s="2" t="str">
        <f>VLOOKUP(TEXT(表格1[[#This Row],[地區]],"00000000"),縣市代碼,2,0)</f>
        <v>新北市</v>
      </c>
      <c r="G8173" s="2" t="s">
        <v>6</v>
      </c>
      <c r="H8173" s="13">
        <v>1348948</v>
      </c>
      <c r="I8173" s="14">
        <v>4662663726</v>
      </c>
      <c r="J8173" s="14">
        <f>表格1[[#This Row],[信用卡交易筆數]]/1000</f>
        <v>1348.9480000000001</v>
      </c>
      <c r="K8173" s="14">
        <f>表格1[[#This Row],[信用卡交易金額'[新臺幣']]]/1000</f>
        <v>4662663.7259999998</v>
      </c>
      <c r="L8173" s="14">
        <f>表格1[[#This Row],[信用卡交易金額'[新臺幣']]]/1000000</f>
        <v>4662.6637259999998</v>
      </c>
      <c r="M8173" s="14" t="str" cm="1">
        <f t="array" ref="M8173">_xlfn.TEXTJOIN("", TRUE, _xlfn.XLOOKUP(TRUE, VALUE(表格1[[#This Row],[年月]]) &lt;= VALUE($R$8:$R$12), $Q$8:$Q$12)) &amp; "年度"</f>
        <v>2025年度</v>
      </c>
    </row>
    <row r="8174" spans="1:13" x14ac:dyDescent="0.3">
      <c r="A8174" s="2">
        <v>202501</v>
      </c>
      <c r="B8174" s="19">
        <f>DATE(表格1[[#This Row],[年]],表格1[[#This Row],[月]],1)</f>
        <v>45658</v>
      </c>
      <c r="C8174" s="2" t="str">
        <f>LEFT(表格1[[#This Row],[年月]],4)</f>
        <v>2025</v>
      </c>
      <c r="D8174" s="2" t="str">
        <f>RIGHT(表格1[[#This Row],[年月]],2)</f>
        <v>01</v>
      </c>
      <c r="E8174" s="5">
        <v>65000000</v>
      </c>
      <c r="F8174" s="2" t="str">
        <f>VLOOKUP(TEXT(表格1[[#This Row],[地區]],"00000000"),縣市代碼,2,0)</f>
        <v>新北市</v>
      </c>
      <c r="G8174" s="2" t="s">
        <v>7</v>
      </c>
      <c r="H8174" s="13">
        <v>7288366</v>
      </c>
      <c r="I8174" s="14">
        <v>6853608116</v>
      </c>
      <c r="J8174" s="14">
        <f>表格1[[#This Row],[信用卡交易筆數]]/1000</f>
        <v>7288.366</v>
      </c>
      <c r="K8174" s="14">
        <f>表格1[[#This Row],[信用卡交易金額'[新臺幣']]]/1000</f>
        <v>6853608.1160000004</v>
      </c>
      <c r="L8174" s="14">
        <f>表格1[[#This Row],[信用卡交易金額'[新臺幣']]]/1000000</f>
        <v>6853.6081160000003</v>
      </c>
      <c r="M8174" s="14" t="str" cm="1">
        <f t="array" ref="M8174">_xlfn.TEXTJOIN("", TRUE, _xlfn.XLOOKUP(TRUE, VALUE(表格1[[#This Row],[年月]]) &lt;= VALUE($R$8:$R$12), $Q$8:$Q$12)) &amp; "年度"</f>
        <v>2025年度</v>
      </c>
    </row>
    <row r="8175" spans="1:13" x14ac:dyDescent="0.3">
      <c r="A8175" s="2">
        <v>202501</v>
      </c>
      <c r="B8175" s="19">
        <f>DATE(表格1[[#This Row],[年]],表格1[[#This Row],[月]],1)</f>
        <v>45658</v>
      </c>
      <c r="C8175" s="2" t="str">
        <f>LEFT(表格1[[#This Row],[年月]],4)</f>
        <v>2025</v>
      </c>
      <c r="D8175" s="2" t="str">
        <f>RIGHT(表格1[[#This Row],[年月]],2)</f>
        <v>01</v>
      </c>
      <c r="E8175" s="5">
        <v>65000000</v>
      </c>
      <c r="F8175" s="2" t="str">
        <f>VLOOKUP(TEXT(表格1[[#This Row],[地區]],"00000000"),縣市代碼,2,0)</f>
        <v>新北市</v>
      </c>
      <c r="G8175" s="2" t="s">
        <v>8</v>
      </c>
      <c r="H8175" s="13">
        <v>6255144</v>
      </c>
      <c r="I8175" s="14">
        <v>13105382189</v>
      </c>
      <c r="J8175" s="14">
        <f>表格1[[#This Row],[信用卡交易筆數]]/1000</f>
        <v>6255.1440000000002</v>
      </c>
      <c r="K8175" s="14">
        <f>表格1[[#This Row],[信用卡交易金額'[新臺幣']]]/1000</f>
        <v>13105382.188999999</v>
      </c>
      <c r="L8175" s="14">
        <f>表格1[[#This Row],[信用卡交易金額'[新臺幣']]]/1000000</f>
        <v>13105.382189</v>
      </c>
      <c r="M8175" s="14" t="str" cm="1">
        <f t="array" ref="M8175">_xlfn.TEXTJOIN("", TRUE, _xlfn.XLOOKUP(TRUE, VALUE(表格1[[#This Row],[年月]]) &lt;= VALUE($R$8:$R$12), $Q$8:$Q$12)) &amp; "年度"</f>
        <v>2025年度</v>
      </c>
    </row>
    <row r="8176" spans="1:13" x14ac:dyDescent="0.3">
      <c r="A8176" s="2">
        <v>202501</v>
      </c>
      <c r="B8176" s="19">
        <f>DATE(表格1[[#This Row],[年]],表格1[[#This Row],[月]],1)</f>
        <v>45658</v>
      </c>
      <c r="C8176" s="2" t="str">
        <f>LEFT(表格1[[#This Row],[年月]],4)</f>
        <v>2025</v>
      </c>
      <c r="D8176" s="2" t="str">
        <f>RIGHT(表格1[[#This Row],[年月]],2)</f>
        <v>01</v>
      </c>
      <c r="E8176" s="5">
        <v>65000000</v>
      </c>
      <c r="F8176" s="2" t="str">
        <f>VLOOKUP(TEXT(表格1[[#This Row],[地區]],"00000000"),縣市代碼,2,0)</f>
        <v>新北市</v>
      </c>
      <c r="G8176" s="2" t="s">
        <v>9</v>
      </c>
      <c r="H8176" s="13">
        <v>13989096</v>
      </c>
      <c r="I8176" s="14">
        <v>19124946869</v>
      </c>
      <c r="J8176" s="14">
        <f>表格1[[#This Row],[信用卡交易筆數]]/1000</f>
        <v>13989.096</v>
      </c>
      <c r="K8176" s="14">
        <f>表格1[[#This Row],[信用卡交易金額'[新臺幣']]]/1000</f>
        <v>19124946.868999999</v>
      </c>
      <c r="L8176" s="14">
        <f>表格1[[#This Row],[信用卡交易金額'[新臺幣']]]/1000000</f>
        <v>19124.946868999999</v>
      </c>
      <c r="M8176" s="14" t="str" cm="1">
        <f t="array" ref="M8176">_xlfn.TEXTJOIN("", TRUE, _xlfn.XLOOKUP(TRUE, VALUE(表格1[[#This Row],[年月]]) &lt;= VALUE($R$8:$R$12), $Q$8:$Q$12)) &amp; "年度"</f>
        <v>2025年度</v>
      </c>
    </row>
    <row r="8177" spans="1:13" x14ac:dyDescent="0.3">
      <c r="A8177" s="2">
        <v>202501</v>
      </c>
      <c r="B8177" s="19">
        <f>DATE(表格1[[#This Row],[年]],表格1[[#This Row],[月]],1)</f>
        <v>45658</v>
      </c>
      <c r="C8177" s="2" t="str">
        <f>LEFT(表格1[[#This Row],[年月]],4)</f>
        <v>2025</v>
      </c>
      <c r="D8177" s="2" t="str">
        <f>RIGHT(表格1[[#This Row],[年月]],2)</f>
        <v>01</v>
      </c>
      <c r="E8177" s="5">
        <v>65000000</v>
      </c>
      <c r="F8177" s="2" t="str">
        <f>VLOOKUP(TEXT(表格1[[#This Row],[地區]],"00000000"),縣市代碼,2,0)</f>
        <v>新北市</v>
      </c>
      <c r="G8177" s="2" t="s">
        <v>10</v>
      </c>
      <c r="H8177" s="13">
        <v>5811585</v>
      </c>
      <c r="I8177" s="14">
        <v>16229319145</v>
      </c>
      <c r="J8177" s="14">
        <f>表格1[[#This Row],[信用卡交易筆數]]/1000</f>
        <v>5811.585</v>
      </c>
      <c r="K8177" s="14">
        <f>表格1[[#This Row],[信用卡交易金額'[新臺幣']]]/1000</f>
        <v>16229319.145</v>
      </c>
      <c r="L8177" s="14">
        <f>表格1[[#This Row],[信用卡交易金額'[新臺幣']]]/1000000</f>
        <v>16229.319144999999</v>
      </c>
      <c r="M8177" s="14" t="str" cm="1">
        <f t="array" ref="M8177">_xlfn.TEXTJOIN("", TRUE, _xlfn.XLOOKUP(TRUE, VALUE(表格1[[#This Row],[年月]]) &lt;= VALUE($R$8:$R$12), $Q$8:$Q$12)) &amp; "年度"</f>
        <v>2025年度</v>
      </c>
    </row>
    <row r="8178" spans="1:13" x14ac:dyDescent="0.3">
      <c r="A8178" s="2">
        <v>202501</v>
      </c>
      <c r="B8178" s="19">
        <f>DATE(表格1[[#This Row],[年]],表格1[[#This Row],[月]],1)</f>
        <v>45658</v>
      </c>
      <c r="C8178" s="2" t="str">
        <f>LEFT(表格1[[#This Row],[年月]],4)</f>
        <v>2025</v>
      </c>
      <c r="D8178" s="2" t="str">
        <f>RIGHT(表格1[[#This Row],[年月]],2)</f>
        <v>01</v>
      </c>
      <c r="E8178" s="5">
        <v>68000000</v>
      </c>
      <c r="F8178" s="2" t="str">
        <f>VLOOKUP(TEXT(表格1[[#This Row],[地區]],"00000000"),縣市代碼,2,0)</f>
        <v>桃園市</v>
      </c>
      <c r="G8178" s="2" t="s">
        <v>4</v>
      </c>
      <c r="H8178" s="13">
        <v>8139201</v>
      </c>
      <c r="I8178" s="14">
        <v>4400417068</v>
      </c>
      <c r="J8178" s="14">
        <f>表格1[[#This Row],[信用卡交易筆數]]/1000</f>
        <v>8139.201</v>
      </c>
      <c r="K8178" s="14">
        <f>表格1[[#This Row],[信用卡交易金額'[新臺幣']]]/1000</f>
        <v>4400417.068</v>
      </c>
      <c r="L8178" s="14">
        <f>表格1[[#This Row],[信用卡交易金額'[新臺幣']]]/1000000</f>
        <v>4400.4170679999997</v>
      </c>
      <c r="M8178" s="14" t="str" cm="1">
        <f t="array" ref="M8178">_xlfn.TEXTJOIN("", TRUE, _xlfn.XLOOKUP(TRUE, VALUE(表格1[[#This Row],[年月]]) &lt;= VALUE($R$8:$R$12), $Q$8:$Q$12)) &amp; "年度"</f>
        <v>2025年度</v>
      </c>
    </row>
    <row r="8179" spans="1:13" x14ac:dyDescent="0.3">
      <c r="A8179" s="2">
        <v>202501</v>
      </c>
      <c r="B8179" s="19">
        <f>DATE(表格1[[#This Row],[年]],表格1[[#This Row],[月]],1)</f>
        <v>45658</v>
      </c>
      <c r="C8179" s="2" t="str">
        <f>LEFT(表格1[[#This Row],[年月]],4)</f>
        <v>2025</v>
      </c>
      <c r="D8179" s="2" t="str">
        <f>RIGHT(表格1[[#This Row],[年月]],2)</f>
        <v>01</v>
      </c>
      <c r="E8179" s="5">
        <v>68000000</v>
      </c>
      <c r="F8179" s="2" t="str">
        <f>VLOOKUP(TEXT(表格1[[#This Row],[地區]],"00000000"),縣市代碼,2,0)</f>
        <v>桃園市</v>
      </c>
      <c r="G8179" s="2" t="s">
        <v>5</v>
      </c>
      <c r="H8179" s="13">
        <v>514791</v>
      </c>
      <c r="I8179" s="14">
        <v>1492428820</v>
      </c>
      <c r="J8179" s="14">
        <f>表格1[[#This Row],[信用卡交易筆數]]/1000</f>
        <v>514.79100000000005</v>
      </c>
      <c r="K8179" s="14">
        <f>表格1[[#This Row],[信用卡交易金額'[新臺幣']]]/1000</f>
        <v>1492428.82</v>
      </c>
      <c r="L8179" s="14">
        <f>表格1[[#This Row],[信用卡交易金額'[新臺幣']]]/1000000</f>
        <v>1492.4288200000001</v>
      </c>
      <c r="M8179" s="14" t="str" cm="1">
        <f t="array" ref="M8179">_xlfn.TEXTJOIN("", TRUE, _xlfn.XLOOKUP(TRUE, VALUE(表格1[[#This Row],[年月]]) &lt;= VALUE($R$8:$R$12), $Q$8:$Q$12)) &amp; "年度"</f>
        <v>2025年度</v>
      </c>
    </row>
    <row r="8180" spans="1:13" x14ac:dyDescent="0.3">
      <c r="A8180" s="2">
        <v>202501</v>
      </c>
      <c r="B8180" s="19">
        <f>DATE(表格1[[#This Row],[年]],表格1[[#This Row],[月]],1)</f>
        <v>45658</v>
      </c>
      <c r="C8180" s="2" t="str">
        <f>LEFT(表格1[[#This Row],[年月]],4)</f>
        <v>2025</v>
      </c>
      <c r="D8180" s="2" t="str">
        <f>RIGHT(表格1[[#This Row],[年月]],2)</f>
        <v>01</v>
      </c>
      <c r="E8180" s="5">
        <v>68000000</v>
      </c>
      <c r="F8180" s="2" t="str">
        <f>VLOOKUP(TEXT(表格1[[#This Row],[地區]],"00000000"),縣市代碼,2,0)</f>
        <v>桃園市</v>
      </c>
      <c r="G8180" s="2" t="s">
        <v>6</v>
      </c>
      <c r="H8180" s="13">
        <v>650089</v>
      </c>
      <c r="I8180" s="14">
        <v>2141416289</v>
      </c>
      <c r="J8180" s="14">
        <f>表格1[[#This Row],[信用卡交易筆數]]/1000</f>
        <v>650.08900000000006</v>
      </c>
      <c r="K8180" s="14">
        <f>表格1[[#This Row],[信用卡交易金額'[新臺幣']]]/1000</f>
        <v>2141416.2889999999</v>
      </c>
      <c r="L8180" s="14">
        <f>表格1[[#This Row],[信用卡交易金額'[新臺幣']]]/1000000</f>
        <v>2141.4162889999998</v>
      </c>
      <c r="M8180" s="14" t="str" cm="1">
        <f t="array" ref="M8180">_xlfn.TEXTJOIN("", TRUE, _xlfn.XLOOKUP(TRUE, VALUE(表格1[[#This Row],[年月]]) &lt;= VALUE($R$8:$R$12), $Q$8:$Q$12)) &amp; "年度"</f>
        <v>2025年度</v>
      </c>
    </row>
    <row r="8181" spans="1:13" x14ac:dyDescent="0.3">
      <c r="A8181" s="2">
        <v>202501</v>
      </c>
      <c r="B8181" s="19">
        <f>DATE(表格1[[#This Row],[年]],表格1[[#This Row],[月]],1)</f>
        <v>45658</v>
      </c>
      <c r="C8181" s="2" t="str">
        <f>LEFT(表格1[[#This Row],[年月]],4)</f>
        <v>2025</v>
      </c>
      <c r="D8181" s="2" t="str">
        <f>RIGHT(表格1[[#This Row],[年月]],2)</f>
        <v>01</v>
      </c>
      <c r="E8181" s="5">
        <v>68000000</v>
      </c>
      <c r="F8181" s="2" t="str">
        <f>VLOOKUP(TEXT(表格1[[#This Row],[地區]],"00000000"),縣市代碼,2,0)</f>
        <v>桃園市</v>
      </c>
      <c r="G8181" s="2" t="s">
        <v>7</v>
      </c>
      <c r="H8181" s="13">
        <v>3715909</v>
      </c>
      <c r="I8181" s="14">
        <v>3926709176</v>
      </c>
      <c r="J8181" s="14">
        <f>表格1[[#This Row],[信用卡交易筆數]]/1000</f>
        <v>3715.9090000000001</v>
      </c>
      <c r="K8181" s="14">
        <f>表格1[[#This Row],[信用卡交易金額'[新臺幣']]]/1000</f>
        <v>3926709.176</v>
      </c>
      <c r="L8181" s="14">
        <f>表格1[[#This Row],[信用卡交易金額'[新臺幣']]]/1000000</f>
        <v>3926.7091759999998</v>
      </c>
      <c r="M8181" s="14" t="str" cm="1">
        <f t="array" ref="M8181">_xlfn.TEXTJOIN("", TRUE, _xlfn.XLOOKUP(TRUE, VALUE(表格1[[#This Row],[年月]]) &lt;= VALUE($R$8:$R$12), $Q$8:$Q$12)) &amp; "年度"</f>
        <v>2025年度</v>
      </c>
    </row>
    <row r="8182" spans="1:13" x14ac:dyDescent="0.3">
      <c r="A8182" s="2">
        <v>202501</v>
      </c>
      <c r="B8182" s="19">
        <f>DATE(表格1[[#This Row],[年]],表格1[[#This Row],[月]],1)</f>
        <v>45658</v>
      </c>
      <c r="C8182" s="2" t="str">
        <f>LEFT(表格1[[#This Row],[年月]],4)</f>
        <v>2025</v>
      </c>
      <c r="D8182" s="2" t="str">
        <f>RIGHT(表格1[[#This Row],[年月]],2)</f>
        <v>01</v>
      </c>
      <c r="E8182" s="5">
        <v>68000000</v>
      </c>
      <c r="F8182" s="2" t="str">
        <f>VLOOKUP(TEXT(表格1[[#This Row],[地區]],"00000000"),縣市代碼,2,0)</f>
        <v>桃園市</v>
      </c>
      <c r="G8182" s="2" t="s">
        <v>8</v>
      </c>
      <c r="H8182" s="13">
        <v>2932467</v>
      </c>
      <c r="I8182" s="14">
        <v>5762057471</v>
      </c>
      <c r="J8182" s="14">
        <f>表格1[[#This Row],[信用卡交易筆數]]/1000</f>
        <v>2932.4670000000001</v>
      </c>
      <c r="K8182" s="14">
        <f>表格1[[#This Row],[信用卡交易金額'[新臺幣']]]/1000</f>
        <v>5762057.4709999999</v>
      </c>
      <c r="L8182" s="14">
        <f>表格1[[#This Row],[信用卡交易金額'[新臺幣']]]/1000000</f>
        <v>5762.0574710000001</v>
      </c>
      <c r="M8182" s="14" t="str" cm="1">
        <f t="array" ref="M8182">_xlfn.TEXTJOIN("", TRUE, _xlfn.XLOOKUP(TRUE, VALUE(表格1[[#This Row],[年月]]) &lt;= VALUE($R$8:$R$12), $Q$8:$Q$12)) &amp; "年度"</f>
        <v>2025年度</v>
      </c>
    </row>
    <row r="8183" spans="1:13" x14ac:dyDescent="0.3">
      <c r="A8183" s="2">
        <v>202501</v>
      </c>
      <c r="B8183" s="19">
        <f>DATE(表格1[[#This Row],[年]],表格1[[#This Row],[月]],1)</f>
        <v>45658</v>
      </c>
      <c r="C8183" s="2" t="str">
        <f>LEFT(表格1[[#This Row],[年月]],4)</f>
        <v>2025</v>
      </c>
      <c r="D8183" s="2" t="str">
        <f>RIGHT(表格1[[#This Row],[年月]],2)</f>
        <v>01</v>
      </c>
      <c r="E8183" s="5">
        <v>68000000</v>
      </c>
      <c r="F8183" s="2" t="str">
        <f>VLOOKUP(TEXT(表格1[[#This Row],[地區]],"00000000"),縣市代碼,2,0)</f>
        <v>桃園市</v>
      </c>
      <c r="G8183" s="2" t="s">
        <v>9</v>
      </c>
      <c r="H8183" s="13">
        <v>6315512</v>
      </c>
      <c r="I8183" s="14">
        <v>9543120068</v>
      </c>
      <c r="J8183" s="14">
        <f>表格1[[#This Row],[信用卡交易筆數]]/1000</f>
        <v>6315.5119999999997</v>
      </c>
      <c r="K8183" s="14">
        <f>表格1[[#This Row],[信用卡交易金額'[新臺幣']]]/1000</f>
        <v>9543120.068</v>
      </c>
      <c r="L8183" s="14">
        <f>表格1[[#This Row],[信用卡交易金額'[新臺幣']]]/1000000</f>
        <v>9543.1200680000002</v>
      </c>
      <c r="M8183" s="14" t="str" cm="1">
        <f t="array" ref="M8183">_xlfn.TEXTJOIN("", TRUE, _xlfn.XLOOKUP(TRUE, VALUE(表格1[[#This Row],[年月]]) &lt;= VALUE($R$8:$R$12), $Q$8:$Q$12)) &amp; "年度"</f>
        <v>2025年度</v>
      </c>
    </row>
    <row r="8184" spans="1:13" x14ac:dyDescent="0.3">
      <c r="A8184" s="2">
        <v>202501</v>
      </c>
      <c r="B8184" s="19">
        <f>DATE(表格1[[#This Row],[年]],表格1[[#This Row],[月]],1)</f>
        <v>45658</v>
      </c>
      <c r="C8184" s="2" t="str">
        <f>LEFT(表格1[[#This Row],[年月]],4)</f>
        <v>2025</v>
      </c>
      <c r="D8184" s="2" t="str">
        <f>RIGHT(表格1[[#This Row],[年月]],2)</f>
        <v>01</v>
      </c>
      <c r="E8184" s="5">
        <v>68000000</v>
      </c>
      <c r="F8184" s="2" t="str">
        <f>VLOOKUP(TEXT(表格1[[#This Row],[地區]],"00000000"),縣市代碼,2,0)</f>
        <v>桃園市</v>
      </c>
      <c r="G8184" s="2" t="s">
        <v>10</v>
      </c>
      <c r="H8184" s="13">
        <v>2763729</v>
      </c>
      <c r="I8184" s="14">
        <v>7442971026</v>
      </c>
      <c r="J8184" s="14">
        <f>表格1[[#This Row],[信用卡交易筆數]]/1000</f>
        <v>2763.7289999999998</v>
      </c>
      <c r="K8184" s="14">
        <f>表格1[[#This Row],[信用卡交易金額'[新臺幣']]]/1000</f>
        <v>7442971.0259999996</v>
      </c>
      <c r="L8184" s="14">
        <f>表格1[[#This Row],[信用卡交易金額'[新臺幣']]]/1000000</f>
        <v>7442.9710260000002</v>
      </c>
      <c r="M8184" s="14" t="str" cm="1">
        <f t="array" ref="M8184">_xlfn.TEXTJOIN("", TRUE, _xlfn.XLOOKUP(TRUE, VALUE(表格1[[#This Row],[年月]]) &lt;= VALUE($R$8:$R$12), $Q$8:$Q$12)) &amp; "年度"</f>
        <v>2025年度</v>
      </c>
    </row>
    <row r="8185" spans="1:13" x14ac:dyDescent="0.3">
      <c r="A8185" s="2">
        <v>202501</v>
      </c>
      <c r="B8185" s="19">
        <f>DATE(表格1[[#This Row],[年]],表格1[[#This Row],[月]],1)</f>
        <v>45658</v>
      </c>
      <c r="C8185" s="2" t="str">
        <f>LEFT(表格1[[#This Row],[年月]],4)</f>
        <v>2025</v>
      </c>
      <c r="D8185" s="2" t="str">
        <f>RIGHT(表格1[[#This Row],[年月]],2)</f>
        <v>01</v>
      </c>
      <c r="E8185" s="5">
        <v>10004000</v>
      </c>
      <c r="F8185" s="2" t="str">
        <f>VLOOKUP(TEXT(表格1[[#This Row],[地區]],"00000000"),縣市代碼,2,0)</f>
        <v>新竹縣</v>
      </c>
      <c r="G8185" s="2" t="s">
        <v>4</v>
      </c>
      <c r="H8185" s="13">
        <v>2382550</v>
      </c>
      <c r="I8185" s="14">
        <v>1383061223</v>
      </c>
      <c r="J8185" s="14">
        <f>表格1[[#This Row],[信用卡交易筆數]]/1000</f>
        <v>2382.5500000000002</v>
      </c>
      <c r="K8185" s="14">
        <f>表格1[[#This Row],[信用卡交易金額'[新臺幣']]]/1000</f>
        <v>1383061.223</v>
      </c>
      <c r="L8185" s="14">
        <f>表格1[[#This Row],[信用卡交易金額'[新臺幣']]]/1000000</f>
        <v>1383.0612229999999</v>
      </c>
      <c r="M8185" s="14" t="str" cm="1">
        <f t="array" ref="M8185">_xlfn.TEXTJOIN("", TRUE, _xlfn.XLOOKUP(TRUE, VALUE(表格1[[#This Row],[年月]]) &lt;= VALUE($R$8:$R$12), $Q$8:$Q$12)) &amp; "年度"</f>
        <v>2025年度</v>
      </c>
    </row>
    <row r="8186" spans="1:13" x14ac:dyDescent="0.3">
      <c r="A8186" s="2">
        <v>202501</v>
      </c>
      <c r="B8186" s="19">
        <f>DATE(表格1[[#This Row],[年]],表格1[[#This Row],[月]],1)</f>
        <v>45658</v>
      </c>
      <c r="C8186" s="2" t="str">
        <f>LEFT(表格1[[#This Row],[年月]],4)</f>
        <v>2025</v>
      </c>
      <c r="D8186" s="2" t="str">
        <f>RIGHT(表格1[[#This Row],[年月]],2)</f>
        <v>01</v>
      </c>
      <c r="E8186" s="5">
        <v>10004000</v>
      </c>
      <c r="F8186" s="2" t="str">
        <f>VLOOKUP(TEXT(表格1[[#This Row],[地區]],"00000000"),縣市代碼,2,0)</f>
        <v>新竹縣</v>
      </c>
      <c r="G8186" s="2" t="s">
        <v>5</v>
      </c>
      <c r="H8186" s="13">
        <v>136329</v>
      </c>
      <c r="I8186" s="14">
        <v>437423040</v>
      </c>
      <c r="J8186" s="14">
        <f>表格1[[#This Row],[信用卡交易筆數]]/1000</f>
        <v>136.32900000000001</v>
      </c>
      <c r="K8186" s="14">
        <f>表格1[[#This Row],[信用卡交易金額'[新臺幣']]]/1000</f>
        <v>437423.04</v>
      </c>
      <c r="L8186" s="14">
        <f>表格1[[#This Row],[信用卡交易金額'[新臺幣']]]/1000000</f>
        <v>437.42304000000001</v>
      </c>
      <c r="M8186" s="14" t="str" cm="1">
        <f t="array" ref="M8186">_xlfn.TEXTJOIN("", TRUE, _xlfn.XLOOKUP(TRUE, VALUE(表格1[[#This Row],[年月]]) &lt;= VALUE($R$8:$R$12), $Q$8:$Q$12)) &amp; "年度"</f>
        <v>2025年度</v>
      </c>
    </row>
    <row r="8187" spans="1:13" x14ac:dyDescent="0.3">
      <c r="A8187" s="2">
        <v>202501</v>
      </c>
      <c r="B8187" s="19">
        <f>DATE(表格1[[#This Row],[年]],表格1[[#This Row],[月]],1)</f>
        <v>45658</v>
      </c>
      <c r="C8187" s="2" t="str">
        <f>LEFT(表格1[[#This Row],[年月]],4)</f>
        <v>2025</v>
      </c>
      <c r="D8187" s="2" t="str">
        <f>RIGHT(表格1[[#This Row],[年月]],2)</f>
        <v>01</v>
      </c>
      <c r="E8187" s="5">
        <v>10004000</v>
      </c>
      <c r="F8187" s="2" t="str">
        <f>VLOOKUP(TEXT(表格1[[#This Row],[地區]],"00000000"),縣市代碼,2,0)</f>
        <v>新竹縣</v>
      </c>
      <c r="G8187" s="2" t="s">
        <v>6</v>
      </c>
      <c r="H8187" s="13">
        <v>184987</v>
      </c>
      <c r="I8187" s="14">
        <v>708595359</v>
      </c>
      <c r="J8187" s="14">
        <f>表格1[[#This Row],[信用卡交易筆數]]/1000</f>
        <v>184.98699999999999</v>
      </c>
      <c r="K8187" s="14">
        <f>表格1[[#This Row],[信用卡交易金額'[新臺幣']]]/1000</f>
        <v>708595.35900000005</v>
      </c>
      <c r="L8187" s="14">
        <f>表格1[[#This Row],[信用卡交易金額'[新臺幣']]]/1000000</f>
        <v>708.59535900000003</v>
      </c>
      <c r="M8187" s="14" t="str" cm="1">
        <f t="array" ref="M8187">_xlfn.TEXTJOIN("", TRUE, _xlfn.XLOOKUP(TRUE, VALUE(表格1[[#This Row],[年月]]) &lt;= VALUE($R$8:$R$12), $Q$8:$Q$12)) &amp; "年度"</f>
        <v>2025年度</v>
      </c>
    </row>
    <row r="8188" spans="1:13" x14ac:dyDescent="0.3">
      <c r="A8188" s="2">
        <v>202501</v>
      </c>
      <c r="B8188" s="19">
        <f>DATE(表格1[[#This Row],[年]],表格1[[#This Row],[月]],1)</f>
        <v>45658</v>
      </c>
      <c r="C8188" s="2" t="str">
        <f>LEFT(表格1[[#This Row],[年月]],4)</f>
        <v>2025</v>
      </c>
      <c r="D8188" s="2" t="str">
        <f>RIGHT(表格1[[#This Row],[年月]],2)</f>
        <v>01</v>
      </c>
      <c r="E8188" s="5">
        <v>10004000</v>
      </c>
      <c r="F8188" s="2" t="str">
        <f>VLOOKUP(TEXT(表格1[[#This Row],[地區]],"00000000"),縣市代碼,2,0)</f>
        <v>新竹縣</v>
      </c>
      <c r="G8188" s="2" t="s">
        <v>7</v>
      </c>
      <c r="H8188" s="13">
        <v>1030843</v>
      </c>
      <c r="I8188" s="14">
        <v>1198858779</v>
      </c>
      <c r="J8188" s="14">
        <f>表格1[[#This Row],[信用卡交易筆數]]/1000</f>
        <v>1030.8430000000001</v>
      </c>
      <c r="K8188" s="14">
        <f>表格1[[#This Row],[信用卡交易金額'[新臺幣']]]/1000</f>
        <v>1198858.7790000001</v>
      </c>
      <c r="L8188" s="14">
        <f>表格1[[#This Row],[信用卡交易金額'[新臺幣']]]/1000000</f>
        <v>1198.8587789999999</v>
      </c>
      <c r="M8188" s="14" t="str" cm="1">
        <f t="array" ref="M8188">_xlfn.TEXTJOIN("", TRUE, _xlfn.XLOOKUP(TRUE, VALUE(表格1[[#This Row],[年月]]) &lt;= VALUE($R$8:$R$12), $Q$8:$Q$12)) &amp; "年度"</f>
        <v>2025年度</v>
      </c>
    </row>
    <row r="8189" spans="1:13" x14ac:dyDescent="0.3">
      <c r="A8189" s="2">
        <v>202501</v>
      </c>
      <c r="B8189" s="19">
        <f>DATE(表格1[[#This Row],[年]],表格1[[#This Row],[月]],1)</f>
        <v>45658</v>
      </c>
      <c r="C8189" s="2" t="str">
        <f>LEFT(表格1[[#This Row],[年月]],4)</f>
        <v>2025</v>
      </c>
      <c r="D8189" s="2" t="str">
        <f>RIGHT(表格1[[#This Row],[年月]],2)</f>
        <v>01</v>
      </c>
      <c r="E8189" s="5">
        <v>10004000</v>
      </c>
      <c r="F8189" s="2" t="str">
        <f>VLOOKUP(TEXT(表格1[[#This Row],[地區]],"00000000"),縣市代碼,2,0)</f>
        <v>新竹縣</v>
      </c>
      <c r="G8189" s="2" t="s">
        <v>8</v>
      </c>
      <c r="H8189" s="13">
        <v>828210</v>
      </c>
      <c r="I8189" s="14">
        <v>2006433779</v>
      </c>
      <c r="J8189" s="14">
        <f>表格1[[#This Row],[信用卡交易筆數]]/1000</f>
        <v>828.21</v>
      </c>
      <c r="K8189" s="14">
        <f>表格1[[#This Row],[信用卡交易金額'[新臺幣']]]/1000</f>
        <v>2006433.7790000001</v>
      </c>
      <c r="L8189" s="14">
        <f>表格1[[#This Row],[信用卡交易金額'[新臺幣']]]/1000000</f>
        <v>2006.433779</v>
      </c>
      <c r="M8189" s="14" t="str" cm="1">
        <f t="array" ref="M8189">_xlfn.TEXTJOIN("", TRUE, _xlfn.XLOOKUP(TRUE, VALUE(表格1[[#This Row],[年月]]) &lt;= VALUE($R$8:$R$12), $Q$8:$Q$12)) &amp; "年度"</f>
        <v>2025年度</v>
      </c>
    </row>
    <row r="8190" spans="1:13" x14ac:dyDescent="0.3">
      <c r="A8190" s="2">
        <v>202501</v>
      </c>
      <c r="B8190" s="19">
        <f>DATE(表格1[[#This Row],[年]],表格1[[#This Row],[月]],1)</f>
        <v>45658</v>
      </c>
      <c r="C8190" s="2" t="str">
        <f>LEFT(表格1[[#This Row],[年月]],4)</f>
        <v>2025</v>
      </c>
      <c r="D8190" s="2" t="str">
        <f>RIGHT(表格1[[#This Row],[年月]],2)</f>
        <v>01</v>
      </c>
      <c r="E8190" s="5">
        <v>10004000</v>
      </c>
      <c r="F8190" s="2" t="str">
        <f>VLOOKUP(TEXT(表格1[[#This Row],[地區]],"00000000"),縣市代碼,2,0)</f>
        <v>新竹縣</v>
      </c>
      <c r="G8190" s="2" t="s">
        <v>9</v>
      </c>
      <c r="H8190" s="13">
        <v>1778719</v>
      </c>
      <c r="I8190" s="14">
        <v>2703983821</v>
      </c>
      <c r="J8190" s="14">
        <f>表格1[[#This Row],[信用卡交易筆數]]/1000</f>
        <v>1778.7190000000001</v>
      </c>
      <c r="K8190" s="14">
        <f>表格1[[#This Row],[信用卡交易金額'[新臺幣']]]/1000</f>
        <v>2703983.821</v>
      </c>
      <c r="L8190" s="14">
        <f>表格1[[#This Row],[信用卡交易金額'[新臺幣']]]/1000000</f>
        <v>2703.9838209999998</v>
      </c>
      <c r="M8190" s="14" t="str" cm="1">
        <f t="array" ref="M8190">_xlfn.TEXTJOIN("", TRUE, _xlfn.XLOOKUP(TRUE, VALUE(表格1[[#This Row],[年月]]) &lt;= VALUE($R$8:$R$12), $Q$8:$Q$12)) &amp; "年度"</f>
        <v>2025年度</v>
      </c>
    </row>
    <row r="8191" spans="1:13" x14ac:dyDescent="0.3">
      <c r="A8191" s="2">
        <v>202501</v>
      </c>
      <c r="B8191" s="19">
        <f>DATE(表格1[[#This Row],[年]],表格1[[#This Row],[月]],1)</f>
        <v>45658</v>
      </c>
      <c r="C8191" s="2" t="str">
        <f>LEFT(表格1[[#This Row],[年月]],4)</f>
        <v>2025</v>
      </c>
      <c r="D8191" s="2" t="str">
        <f>RIGHT(表格1[[#This Row],[年月]],2)</f>
        <v>01</v>
      </c>
      <c r="E8191" s="5">
        <v>10004000</v>
      </c>
      <c r="F8191" s="2" t="str">
        <f>VLOOKUP(TEXT(表格1[[#This Row],[地區]],"00000000"),縣市代碼,2,0)</f>
        <v>新竹縣</v>
      </c>
      <c r="G8191" s="2" t="s">
        <v>10</v>
      </c>
      <c r="H8191" s="13">
        <v>803830</v>
      </c>
      <c r="I8191" s="14">
        <v>2204002491</v>
      </c>
      <c r="J8191" s="14">
        <f>表格1[[#This Row],[信用卡交易筆數]]/1000</f>
        <v>803.83</v>
      </c>
      <c r="K8191" s="14">
        <f>表格1[[#This Row],[信用卡交易金額'[新臺幣']]]/1000</f>
        <v>2204002.4909999999</v>
      </c>
      <c r="L8191" s="14">
        <f>表格1[[#This Row],[信用卡交易金額'[新臺幣']]]/1000000</f>
        <v>2204.0024910000002</v>
      </c>
      <c r="M8191" s="14" t="str" cm="1">
        <f t="array" ref="M8191">_xlfn.TEXTJOIN("", TRUE, _xlfn.XLOOKUP(TRUE, VALUE(表格1[[#This Row],[年月]]) &lt;= VALUE($R$8:$R$12), $Q$8:$Q$12)) &amp; "年度"</f>
        <v>2025年度</v>
      </c>
    </row>
    <row r="8192" spans="1:13" x14ac:dyDescent="0.3">
      <c r="A8192" s="2">
        <v>202501</v>
      </c>
      <c r="B8192" s="19">
        <f>DATE(表格1[[#This Row],[年]],表格1[[#This Row],[月]],1)</f>
        <v>45658</v>
      </c>
      <c r="C8192" s="2" t="str">
        <f>LEFT(表格1[[#This Row],[年月]],4)</f>
        <v>2025</v>
      </c>
      <c r="D8192" s="2" t="str">
        <f>RIGHT(表格1[[#This Row],[年月]],2)</f>
        <v>01</v>
      </c>
      <c r="E8192" s="5">
        <v>10018000</v>
      </c>
      <c r="F8192" s="2" t="str">
        <f>VLOOKUP(TEXT(表格1[[#This Row],[地區]],"00000000"),縣市代碼,2,0)</f>
        <v>新竹市</v>
      </c>
      <c r="G8192" s="2" t="s">
        <v>4</v>
      </c>
      <c r="H8192" s="13">
        <v>2218697</v>
      </c>
      <c r="I8192" s="14">
        <v>1266705114</v>
      </c>
      <c r="J8192" s="14">
        <f>表格1[[#This Row],[信用卡交易筆數]]/1000</f>
        <v>2218.6970000000001</v>
      </c>
      <c r="K8192" s="14">
        <f>表格1[[#This Row],[信用卡交易金額'[新臺幣']]]/1000</f>
        <v>1266705.1140000001</v>
      </c>
      <c r="L8192" s="14">
        <f>表格1[[#This Row],[信用卡交易金額'[新臺幣']]]/1000000</f>
        <v>1266.7051140000001</v>
      </c>
      <c r="M8192" s="14" t="str" cm="1">
        <f t="array" ref="M8192">_xlfn.TEXTJOIN("", TRUE, _xlfn.XLOOKUP(TRUE, VALUE(表格1[[#This Row],[年月]]) &lt;= VALUE($R$8:$R$12), $Q$8:$Q$12)) &amp; "年度"</f>
        <v>2025年度</v>
      </c>
    </row>
    <row r="8193" spans="1:13" x14ac:dyDescent="0.3">
      <c r="A8193" s="2">
        <v>202501</v>
      </c>
      <c r="B8193" s="19">
        <f>DATE(表格1[[#This Row],[年]],表格1[[#This Row],[月]],1)</f>
        <v>45658</v>
      </c>
      <c r="C8193" s="2" t="str">
        <f>LEFT(表格1[[#This Row],[年月]],4)</f>
        <v>2025</v>
      </c>
      <c r="D8193" s="2" t="str">
        <f>RIGHT(表格1[[#This Row],[年月]],2)</f>
        <v>01</v>
      </c>
      <c r="E8193" s="5">
        <v>10018000</v>
      </c>
      <c r="F8193" s="2" t="str">
        <f>VLOOKUP(TEXT(表格1[[#This Row],[地區]],"00000000"),縣市代碼,2,0)</f>
        <v>新竹市</v>
      </c>
      <c r="G8193" s="2" t="s">
        <v>5</v>
      </c>
      <c r="H8193" s="13">
        <v>116683</v>
      </c>
      <c r="I8193" s="14">
        <v>367726639</v>
      </c>
      <c r="J8193" s="14">
        <f>表格1[[#This Row],[信用卡交易筆數]]/1000</f>
        <v>116.68300000000001</v>
      </c>
      <c r="K8193" s="14">
        <f>表格1[[#This Row],[信用卡交易金額'[新臺幣']]]/1000</f>
        <v>367726.63900000002</v>
      </c>
      <c r="L8193" s="14">
        <f>表格1[[#This Row],[信用卡交易金額'[新臺幣']]]/1000000</f>
        <v>367.72663899999998</v>
      </c>
      <c r="M8193" s="14" t="str" cm="1">
        <f t="array" ref="M8193">_xlfn.TEXTJOIN("", TRUE, _xlfn.XLOOKUP(TRUE, VALUE(表格1[[#This Row],[年月]]) &lt;= VALUE($R$8:$R$12), $Q$8:$Q$12)) &amp; "年度"</f>
        <v>2025年度</v>
      </c>
    </row>
    <row r="8194" spans="1:13" x14ac:dyDescent="0.3">
      <c r="A8194" s="2">
        <v>202501</v>
      </c>
      <c r="B8194" s="19">
        <f>DATE(表格1[[#This Row],[年]],表格1[[#This Row],[月]],1)</f>
        <v>45658</v>
      </c>
      <c r="C8194" s="2" t="str">
        <f>LEFT(表格1[[#This Row],[年月]],4)</f>
        <v>2025</v>
      </c>
      <c r="D8194" s="2" t="str">
        <f>RIGHT(表格1[[#This Row],[年月]],2)</f>
        <v>01</v>
      </c>
      <c r="E8194" s="5">
        <v>10018000</v>
      </c>
      <c r="F8194" s="2" t="str">
        <f>VLOOKUP(TEXT(表格1[[#This Row],[地區]],"00000000"),縣市代碼,2,0)</f>
        <v>新竹市</v>
      </c>
      <c r="G8194" s="2" t="s">
        <v>6</v>
      </c>
      <c r="H8194" s="13">
        <v>171262</v>
      </c>
      <c r="I8194" s="14">
        <v>675171119</v>
      </c>
      <c r="J8194" s="14">
        <f>表格1[[#This Row],[信用卡交易筆數]]/1000</f>
        <v>171.262</v>
      </c>
      <c r="K8194" s="14">
        <f>表格1[[#This Row],[信用卡交易金額'[新臺幣']]]/1000</f>
        <v>675171.11899999995</v>
      </c>
      <c r="L8194" s="14">
        <f>表格1[[#This Row],[信用卡交易金額'[新臺幣']]]/1000000</f>
        <v>675.17111899999998</v>
      </c>
      <c r="M8194" s="14" t="str" cm="1">
        <f t="array" ref="M8194">_xlfn.TEXTJOIN("", TRUE, _xlfn.XLOOKUP(TRUE, VALUE(表格1[[#This Row],[年月]]) &lt;= VALUE($R$8:$R$12), $Q$8:$Q$12)) &amp; "年度"</f>
        <v>2025年度</v>
      </c>
    </row>
    <row r="8195" spans="1:13" x14ac:dyDescent="0.3">
      <c r="A8195" s="2">
        <v>202501</v>
      </c>
      <c r="B8195" s="19">
        <f>DATE(表格1[[#This Row],[年]],表格1[[#This Row],[月]],1)</f>
        <v>45658</v>
      </c>
      <c r="C8195" s="2" t="str">
        <f>LEFT(表格1[[#This Row],[年月]],4)</f>
        <v>2025</v>
      </c>
      <c r="D8195" s="2" t="str">
        <f>RIGHT(表格1[[#This Row],[年月]],2)</f>
        <v>01</v>
      </c>
      <c r="E8195" s="5">
        <v>10018000</v>
      </c>
      <c r="F8195" s="2" t="str">
        <f>VLOOKUP(TEXT(表格1[[#This Row],[地區]],"00000000"),縣市代碼,2,0)</f>
        <v>新竹市</v>
      </c>
      <c r="G8195" s="2" t="s">
        <v>7</v>
      </c>
      <c r="H8195" s="13">
        <v>874083</v>
      </c>
      <c r="I8195" s="14">
        <v>992949921</v>
      </c>
      <c r="J8195" s="14">
        <f>表格1[[#This Row],[信用卡交易筆數]]/1000</f>
        <v>874.08299999999997</v>
      </c>
      <c r="K8195" s="14">
        <f>表格1[[#This Row],[信用卡交易金額'[新臺幣']]]/1000</f>
        <v>992949.92099999997</v>
      </c>
      <c r="L8195" s="14">
        <f>表格1[[#This Row],[信用卡交易金額'[新臺幣']]]/1000000</f>
        <v>992.94992100000002</v>
      </c>
      <c r="M8195" s="14" t="str" cm="1">
        <f t="array" ref="M8195">_xlfn.TEXTJOIN("", TRUE, _xlfn.XLOOKUP(TRUE, VALUE(表格1[[#This Row],[年月]]) &lt;= VALUE($R$8:$R$12), $Q$8:$Q$12)) &amp; "年度"</f>
        <v>2025年度</v>
      </c>
    </row>
    <row r="8196" spans="1:13" x14ac:dyDescent="0.3">
      <c r="A8196" s="2">
        <v>202501</v>
      </c>
      <c r="B8196" s="19">
        <f>DATE(表格1[[#This Row],[年]],表格1[[#This Row],[月]],1)</f>
        <v>45658</v>
      </c>
      <c r="C8196" s="2" t="str">
        <f>LEFT(表格1[[#This Row],[年月]],4)</f>
        <v>2025</v>
      </c>
      <c r="D8196" s="2" t="str">
        <f>RIGHT(表格1[[#This Row],[年月]],2)</f>
        <v>01</v>
      </c>
      <c r="E8196" s="5">
        <v>10018000</v>
      </c>
      <c r="F8196" s="2" t="str">
        <f>VLOOKUP(TEXT(表格1[[#This Row],[地區]],"00000000"),縣市代碼,2,0)</f>
        <v>新竹市</v>
      </c>
      <c r="G8196" s="2" t="s">
        <v>8</v>
      </c>
      <c r="H8196" s="13">
        <v>754203</v>
      </c>
      <c r="I8196" s="14">
        <v>1783463500</v>
      </c>
      <c r="J8196" s="14">
        <f>表格1[[#This Row],[信用卡交易筆數]]/1000</f>
        <v>754.20299999999997</v>
      </c>
      <c r="K8196" s="14">
        <f>表格1[[#This Row],[信用卡交易金額'[新臺幣']]]/1000</f>
        <v>1783463.5</v>
      </c>
      <c r="L8196" s="14">
        <f>表格1[[#This Row],[信用卡交易金額'[新臺幣']]]/1000000</f>
        <v>1783.4635000000001</v>
      </c>
      <c r="M8196" s="14" t="str" cm="1">
        <f t="array" ref="M8196">_xlfn.TEXTJOIN("", TRUE, _xlfn.XLOOKUP(TRUE, VALUE(表格1[[#This Row],[年月]]) &lt;= VALUE($R$8:$R$12), $Q$8:$Q$12)) &amp; "年度"</f>
        <v>2025年度</v>
      </c>
    </row>
    <row r="8197" spans="1:13" x14ac:dyDescent="0.3">
      <c r="A8197" s="2">
        <v>202501</v>
      </c>
      <c r="B8197" s="19">
        <f>DATE(表格1[[#This Row],[年]],表格1[[#This Row],[月]],1)</f>
        <v>45658</v>
      </c>
      <c r="C8197" s="2" t="str">
        <f>LEFT(表格1[[#This Row],[年月]],4)</f>
        <v>2025</v>
      </c>
      <c r="D8197" s="2" t="str">
        <f>RIGHT(表格1[[#This Row],[年月]],2)</f>
        <v>01</v>
      </c>
      <c r="E8197" s="5">
        <v>10018000</v>
      </c>
      <c r="F8197" s="2" t="str">
        <f>VLOOKUP(TEXT(表格1[[#This Row],[地區]],"00000000"),縣市代碼,2,0)</f>
        <v>新竹市</v>
      </c>
      <c r="G8197" s="2" t="s">
        <v>9</v>
      </c>
      <c r="H8197" s="13">
        <v>1661689</v>
      </c>
      <c r="I8197" s="14">
        <v>2515313731</v>
      </c>
      <c r="J8197" s="14">
        <f>表格1[[#This Row],[信用卡交易筆數]]/1000</f>
        <v>1661.6890000000001</v>
      </c>
      <c r="K8197" s="14">
        <f>表格1[[#This Row],[信用卡交易金額'[新臺幣']]]/1000</f>
        <v>2515313.7310000001</v>
      </c>
      <c r="L8197" s="14">
        <f>表格1[[#This Row],[信用卡交易金額'[新臺幣']]]/1000000</f>
        <v>2515.3137310000002</v>
      </c>
      <c r="M8197" s="14" t="str" cm="1">
        <f t="array" ref="M8197">_xlfn.TEXTJOIN("", TRUE, _xlfn.XLOOKUP(TRUE, VALUE(表格1[[#This Row],[年月]]) &lt;= VALUE($R$8:$R$12), $Q$8:$Q$12)) &amp; "年度"</f>
        <v>2025年度</v>
      </c>
    </row>
    <row r="8198" spans="1:13" x14ac:dyDescent="0.3">
      <c r="A8198" s="2">
        <v>202501</v>
      </c>
      <c r="B8198" s="19">
        <f>DATE(表格1[[#This Row],[年]],表格1[[#This Row],[月]],1)</f>
        <v>45658</v>
      </c>
      <c r="C8198" s="2" t="str">
        <f>LEFT(表格1[[#This Row],[年月]],4)</f>
        <v>2025</v>
      </c>
      <c r="D8198" s="2" t="str">
        <f>RIGHT(表格1[[#This Row],[年月]],2)</f>
        <v>01</v>
      </c>
      <c r="E8198" s="5">
        <v>10018000</v>
      </c>
      <c r="F8198" s="2" t="str">
        <f>VLOOKUP(TEXT(表格1[[#This Row],[地區]],"00000000"),縣市代碼,2,0)</f>
        <v>新竹市</v>
      </c>
      <c r="G8198" s="2" t="s">
        <v>10</v>
      </c>
      <c r="H8198" s="13">
        <v>715491</v>
      </c>
      <c r="I8198" s="14">
        <v>1972191687</v>
      </c>
      <c r="J8198" s="14">
        <f>表格1[[#This Row],[信用卡交易筆數]]/1000</f>
        <v>715.49099999999999</v>
      </c>
      <c r="K8198" s="14">
        <f>表格1[[#This Row],[信用卡交易金額'[新臺幣']]]/1000</f>
        <v>1972191.6869999999</v>
      </c>
      <c r="L8198" s="14">
        <f>表格1[[#This Row],[信用卡交易金額'[新臺幣']]]/1000000</f>
        <v>1972.191687</v>
      </c>
      <c r="M8198" s="14" t="str" cm="1">
        <f t="array" ref="M8198">_xlfn.TEXTJOIN("", TRUE, _xlfn.XLOOKUP(TRUE, VALUE(表格1[[#This Row],[年月]]) &lt;= VALUE($R$8:$R$12), $Q$8:$Q$12)) &amp; "年度"</f>
        <v>2025年度</v>
      </c>
    </row>
    <row r="8199" spans="1:13" x14ac:dyDescent="0.3">
      <c r="A8199" s="2">
        <v>202501</v>
      </c>
      <c r="B8199" s="19">
        <f>DATE(表格1[[#This Row],[年]],表格1[[#This Row],[月]],1)</f>
        <v>45658</v>
      </c>
      <c r="C8199" s="2" t="str">
        <f>LEFT(表格1[[#This Row],[年月]],4)</f>
        <v>2025</v>
      </c>
      <c r="D8199" s="2" t="str">
        <f>RIGHT(表格1[[#This Row],[年月]],2)</f>
        <v>01</v>
      </c>
      <c r="E8199" s="5">
        <v>10005000</v>
      </c>
      <c r="F8199" s="2" t="str">
        <f>VLOOKUP(TEXT(表格1[[#This Row],[地區]],"00000000"),縣市代碼,2,0)</f>
        <v>苗栗縣</v>
      </c>
      <c r="G8199" s="2" t="s">
        <v>4</v>
      </c>
      <c r="H8199" s="13">
        <v>1182434</v>
      </c>
      <c r="I8199" s="14">
        <v>634429562</v>
      </c>
      <c r="J8199" s="14">
        <f>表格1[[#This Row],[信用卡交易筆數]]/1000</f>
        <v>1182.434</v>
      </c>
      <c r="K8199" s="14">
        <f>表格1[[#This Row],[信用卡交易金額'[新臺幣']]]/1000</f>
        <v>634429.56200000003</v>
      </c>
      <c r="L8199" s="14">
        <f>表格1[[#This Row],[信用卡交易金額'[新臺幣']]]/1000000</f>
        <v>634.42956200000003</v>
      </c>
      <c r="M8199" s="14" t="str" cm="1">
        <f t="array" ref="M8199">_xlfn.TEXTJOIN("", TRUE, _xlfn.XLOOKUP(TRUE, VALUE(表格1[[#This Row],[年月]]) &lt;= VALUE($R$8:$R$12), $Q$8:$Q$12)) &amp; "年度"</f>
        <v>2025年度</v>
      </c>
    </row>
    <row r="8200" spans="1:13" x14ac:dyDescent="0.3">
      <c r="A8200" s="2">
        <v>202501</v>
      </c>
      <c r="B8200" s="19">
        <f>DATE(表格1[[#This Row],[年]],表格1[[#This Row],[月]],1)</f>
        <v>45658</v>
      </c>
      <c r="C8200" s="2" t="str">
        <f>LEFT(表格1[[#This Row],[年月]],4)</f>
        <v>2025</v>
      </c>
      <c r="D8200" s="2" t="str">
        <f>RIGHT(表格1[[#This Row],[年月]],2)</f>
        <v>01</v>
      </c>
      <c r="E8200" s="5">
        <v>10005000</v>
      </c>
      <c r="F8200" s="2" t="str">
        <f>VLOOKUP(TEXT(表格1[[#This Row],[地區]],"00000000"),縣市代碼,2,0)</f>
        <v>苗栗縣</v>
      </c>
      <c r="G8200" s="2" t="s">
        <v>5</v>
      </c>
      <c r="H8200" s="13">
        <v>84809</v>
      </c>
      <c r="I8200" s="14">
        <v>218388763</v>
      </c>
      <c r="J8200" s="14">
        <f>表格1[[#This Row],[信用卡交易筆數]]/1000</f>
        <v>84.808999999999997</v>
      </c>
      <c r="K8200" s="14">
        <f>表格1[[#This Row],[信用卡交易金額'[新臺幣']]]/1000</f>
        <v>218388.76300000001</v>
      </c>
      <c r="L8200" s="14">
        <f>表格1[[#This Row],[信用卡交易金額'[新臺幣']]]/1000000</f>
        <v>218.38876300000001</v>
      </c>
      <c r="M8200" s="14" t="str" cm="1">
        <f t="array" ref="M8200">_xlfn.TEXTJOIN("", TRUE, _xlfn.XLOOKUP(TRUE, VALUE(表格1[[#This Row],[年月]]) &lt;= VALUE($R$8:$R$12), $Q$8:$Q$12)) &amp; "年度"</f>
        <v>2025年度</v>
      </c>
    </row>
    <row r="8201" spans="1:13" x14ac:dyDescent="0.3">
      <c r="A8201" s="2">
        <v>202501</v>
      </c>
      <c r="B8201" s="19">
        <f>DATE(表格1[[#This Row],[年]],表格1[[#This Row],[月]],1)</f>
        <v>45658</v>
      </c>
      <c r="C8201" s="2" t="str">
        <f>LEFT(表格1[[#This Row],[年月]],4)</f>
        <v>2025</v>
      </c>
      <c r="D8201" s="2" t="str">
        <f>RIGHT(表格1[[#This Row],[年月]],2)</f>
        <v>01</v>
      </c>
      <c r="E8201" s="5">
        <v>10005000</v>
      </c>
      <c r="F8201" s="2" t="str">
        <f>VLOOKUP(TEXT(表格1[[#This Row],[地區]],"00000000"),縣市代碼,2,0)</f>
        <v>苗栗縣</v>
      </c>
      <c r="G8201" s="2" t="s">
        <v>6</v>
      </c>
      <c r="H8201" s="13">
        <v>101127</v>
      </c>
      <c r="I8201" s="14">
        <v>323070707</v>
      </c>
      <c r="J8201" s="14">
        <f>表格1[[#This Row],[信用卡交易筆數]]/1000</f>
        <v>101.127</v>
      </c>
      <c r="K8201" s="14">
        <f>表格1[[#This Row],[信用卡交易金額'[新臺幣']]]/1000</f>
        <v>323070.70699999999</v>
      </c>
      <c r="L8201" s="14">
        <f>表格1[[#This Row],[信用卡交易金額'[新臺幣']]]/1000000</f>
        <v>323.07070700000003</v>
      </c>
      <c r="M8201" s="14" t="str" cm="1">
        <f t="array" ref="M8201">_xlfn.TEXTJOIN("", TRUE, _xlfn.XLOOKUP(TRUE, VALUE(表格1[[#This Row],[年月]]) &lt;= VALUE($R$8:$R$12), $Q$8:$Q$12)) &amp; "年度"</f>
        <v>2025年度</v>
      </c>
    </row>
    <row r="8202" spans="1:13" x14ac:dyDescent="0.3">
      <c r="A8202" s="2">
        <v>202501</v>
      </c>
      <c r="B8202" s="19">
        <f>DATE(表格1[[#This Row],[年]],表格1[[#This Row],[月]],1)</f>
        <v>45658</v>
      </c>
      <c r="C8202" s="2" t="str">
        <f>LEFT(表格1[[#This Row],[年月]],4)</f>
        <v>2025</v>
      </c>
      <c r="D8202" s="2" t="str">
        <f>RIGHT(表格1[[#This Row],[年月]],2)</f>
        <v>01</v>
      </c>
      <c r="E8202" s="5">
        <v>10005000</v>
      </c>
      <c r="F8202" s="2" t="str">
        <f>VLOOKUP(TEXT(表格1[[#This Row],[地區]],"00000000"),縣市代碼,2,0)</f>
        <v>苗栗縣</v>
      </c>
      <c r="G8202" s="2" t="s">
        <v>7</v>
      </c>
      <c r="H8202" s="13">
        <v>653152</v>
      </c>
      <c r="I8202" s="14">
        <v>689716980</v>
      </c>
      <c r="J8202" s="14">
        <f>表格1[[#This Row],[信用卡交易筆數]]/1000</f>
        <v>653.15200000000004</v>
      </c>
      <c r="K8202" s="14">
        <f>表格1[[#This Row],[信用卡交易金額'[新臺幣']]]/1000</f>
        <v>689716.98</v>
      </c>
      <c r="L8202" s="14">
        <f>表格1[[#This Row],[信用卡交易金額'[新臺幣']]]/1000000</f>
        <v>689.71698000000004</v>
      </c>
      <c r="M8202" s="14" t="str" cm="1">
        <f t="array" ref="M8202">_xlfn.TEXTJOIN("", TRUE, _xlfn.XLOOKUP(TRUE, VALUE(表格1[[#This Row],[年月]]) &lt;= VALUE($R$8:$R$12), $Q$8:$Q$12)) &amp; "年度"</f>
        <v>2025年度</v>
      </c>
    </row>
    <row r="8203" spans="1:13" x14ac:dyDescent="0.3">
      <c r="A8203" s="2">
        <v>202501</v>
      </c>
      <c r="B8203" s="19">
        <f>DATE(表格1[[#This Row],[年]],表格1[[#This Row],[月]],1)</f>
        <v>45658</v>
      </c>
      <c r="C8203" s="2" t="str">
        <f>LEFT(表格1[[#This Row],[年月]],4)</f>
        <v>2025</v>
      </c>
      <c r="D8203" s="2" t="str">
        <f>RIGHT(表格1[[#This Row],[年月]],2)</f>
        <v>01</v>
      </c>
      <c r="E8203" s="5">
        <v>10005000</v>
      </c>
      <c r="F8203" s="2" t="str">
        <f>VLOOKUP(TEXT(表格1[[#This Row],[地區]],"00000000"),縣市代碼,2,0)</f>
        <v>苗栗縣</v>
      </c>
      <c r="G8203" s="2" t="s">
        <v>8</v>
      </c>
      <c r="H8203" s="13">
        <v>468378</v>
      </c>
      <c r="I8203" s="14">
        <v>834532699</v>
      </c>
      <c r="J8203" s="14">
        <f>表格1[[#This Row],[信用卡交易筆數]]/1000</f>
        <v>468.37799999999999</v>
      </c>
      <c r="K8203" s="14">
        <f>表格1[[#This Row],[信用卡交易金額'[新臺幣']]]/1000</f>
        <v>834532.69900000002</v>
      </c>
      <c r="L8203" s="14">
        <f>表格1[[#This Row],[信用卡交易金額'[新臺幣']]]/1000000</f>
        <v>834.53269899999998</v>
      </c>
      <c r="M8203" s="14" t="str" cm="1">
        <f t="array" ref="M8203">_xlfn.TEXTJOIN("", TRUE, _xlfn.XLOOKUP(TRUE, VALUE(表格1[[#This Row],[年月]]) &lt;= VALUE($R$8:$R$12), $Q$8:$Q$12)) &amp; "年度"</f>
        <v>2025年度</v>
      </c>
    </row>
    <row r="8204" spans="1:13" x14ac:dyDescent="0.3">
      <c r="A8204" s="2">
        <v>202501</v>
      </c>
      <c r="B8204" s="19">
        <f>DATE(表格1[[#This Row],[年]],表格1[[#This Row],[月]],1)</f>
        <v>45658</v>
      </c>
      <c r="C8204" s="2" t="str">
        <f>LEFT(表格1[[#This Row],[年月]],4)</f>
        <v>2025</v>
      </c>
      <c r="D8204" s="2" t="str">
        <f>RIGHT(表格1[[#This Row],[年月]],2)</f>
        <v>01</v>
      </c>
      <c r="E8204" s="5">
        <v>10005000</v>
      </c>
      <c r="F8204" s="2" t="str">
        <f>VLOOKUP(TEXT(表格1[[#This Row],[地區]],"00000000"),縣市代碼,2,0)</f>
        <v>苗栗縣</v>
      </c>
      <c r="G8204" s="2" t="s">
        <v>9</v>
      </c>
      <c r="H8204" s="13">
        <v>943835</v>
      </c>
      <c r="I8204" s="14">
        <v>1346800863</v>
      </c>
      <c r="J8204" s="14">
        <f>表格1[[#This Row],[信用卡交易筆數]]/1000</f>
        <v>943.83500000000004</v>
      </c>
      <c r="K8204" s="14">
        <f>表格1[[#This Row],[信用卡交易金額'[新臺幣']]]/1000</f>
        <v>1346800.8629999999</v>
      </c>
      <c r="L8204" s="14">
        <f>表格1[[#This Row],[信用卡交易金額'[新臺幣']]]/1000000</f>
        <v>1346.8008629999999</v>
      </c>
      <c r="M8204" s="14" t="str" cm="1">
        <f t="array" ref="M8204">_xlfn.TEXTJOIN("", TRUE, _xlfn.XLOOKUP(TRUE, VALUE(表格1[[#This Row],[年月]]) &lt;= VALUE($R$8:$R$12), $Q$8:$Q$12)) &amp; "年度"</f>
        <v>2025年度</v>
      </c>
    </row>
    <row r="8205" spans="1:13" x14ac:dyDescent="0.3">
      <c r="A8205" s="2">
        <v>202501</v>
      </c>
      <c r="B8205" s="19">
        <f>DATE(表格1[[#This Row],[年]],表格1[[#This Row],[月]],1)</f>
        <v>45658</v>
      </c>
      <c r="C8205" s="2" t="str">
        <f>LEFT(表格1[[#This Row],[年月]],4)</f>
        <v>2025</v>
      </c>
      <c r="D8205" s="2" t="str">
        <f>RIGHT(表格1[[#This Row],[年月]],2)</f>
        <v>01</v>
      </c>
      <c r="E8205" s="5">
        <v>10005000</v>
      </c>
      <c r="F8205" s="2" t="str">
        <f>VLOOKUP(TEXT(表格1[[#This Row],[地區]],"00000000"),縣市代碼,2,0)</f>
        <v>苗栗縣</v>
      </c>
      <c r="G8205" s="2" t="s">
        <v>10</v>
      </c>
      <c r="H8205" s="13">
        <v>467664</v>
      </c>
      <c r="I8205" s="14">
        <v>1123861959</v>
      </c>
      <c r="J8205" s="14">
        <f>表格1[[#This Row],[信用卡交易筆數]]/1000</f>
        <v>467.66399999999999</v>
      </c>
      <c r="K8205" s="14">
        <f>表格1[[#This Row],[信用卡交易金額'[新臺幣']]]/1000</f>
        <v>1123861.959</v>
      </c>
      <c r="L8205" s="14">
        <f>表格1[[#This Row],[信用卡交易金額'[新臺幣']]]/1000000</f>
        <v>1123.8619590000001</v>
      </c>
      <c r="M8205" s="14" t="str" cm="1">
        <f t="array" ref="M8205">_xlfn.TEXTJOIN("", TRUE, _xlfn.XLOOKUP(TRUE, VALUE(表格1[[#This Row],[年月]]) &lt;= VALUE($R$8:$R$12), $Q$8:$Q$12)) &amp; "年度"</f>
        <v>2025年度</v>
      </c>
    </row>
    <row r="8206" spans="1:13" x14ac:dyDescent="0.3">
      <c r="A8206" s="2">
        <v>202501</v>
      </c>
      <c r="B8206" s="19">
        <f>DATE(表格1[[#This Row],[年]],表格1[[#This Row],[月]],1)</f>
        <v>45658</v>
      </c>
      <c r="C8206" s="2" t="str">
        <f>LEFT(表格1[[#This Row],[年月]],4)</f>
        <v>2025</v>
      </c>
      <c r="D8206" s="2" t="str">
        <f>RIGHT(表格1[[#This Row],[年月]],2)</f>
        <v>01</v>
      </c>
      <c r="E8206" s="5">
        <v>66000000</v>
      </c>
      <c r="F8206" s="2" t="str">
        <f>VLOOKUP(TEXT(表格1[[#This Row],[地區]],"00000000"),縣市代碼,2,0)</f>
        <v>臺中市</v>
      </c>
      <c r="G8206" s="2" t="s">
        <v>4</v>
      </c>
      <c r="H8206" s="13">
        <v>10441671</v>
      </c>
      <c r="I8206" s="14">
        <v>6271896711</v>
      </c>
      <c r="J8206" s="14">
        <f>表格1[[#This Row],[信用卡交易筆數]]/1000</f>
        <v>10441.671</v>
      </c>
      <c r="K8206" s="14">
        <f>表格1[[#This Row],[信用卡交易金額'[新臺幣']]]/1000</f>
        <v>6271896.7110000001</v>
      </c>
      <c r="L8206" s="14">
        <f>表格1[[#This Row],[信用卡交易金額'[新臺幣']]]/1000000</f>
        <v>6271.8967110000003</v>
      </c>
      <c r="M8206" s="14" t="str" cm="1">
        <f t="array" ref="M8206">_xlfn.TEXTJOIN("", TRUE, _xlfn.XLOOKUP(TRUE, VALUE(表格1[[#This Row],[年月]]) &lt;= VALUE($R$8:$R$12), $Q$8:$Q$12)) &amp; "年度"</f>
        <v>2025年度</v>
      </c>
    </row>
    <row r="8207" spans="1:13" x14ac:dyDescent="0.3">
      <c r="A8207" s="2">
        <v>202501</v>
      </c>
      <c r="B8207" s="19">
        <f>DATE(表格1[[#This Row],[年]],表格1[[#This Row],[月]],1)</f>
        <v>45658</v>
      </c>
      <c r="C8207" s="2" t="str">
        <f>LEFT(表格1[[#This Row],[年月]],4)</f>
        <v>2025</v>
      </c>
      <c r="D8207" s="2" t="str">
        <f>RIGHT(表格1[[#This Row],[年月]],2)</f>
        <v>01</v>
      </c>
      <c r="E8207" s="5">
        <v>66000000</v>
      </c>
      <c r="F8207" s="2" t="str">
        <f>VLOOKUP(TEXT(表格1[[#This Row],[地區]],"00000000"),縣市代碼,2,0)</f>
        <v>臺中市</v>
      </c>
      <c r="G8207" s="2" t="s">
        <v>5</v>
      </c>
      <c r="H8207" s="13">
        <v>717646</v>
      </c>
      <c r="I8207" s="14">
        <v>2077693701</v>
      </c>
      <c r="J8207" s="14">
        <f>表格1[[#This Row],[信用卡交易筆數]]/1000</f>
        <v>717.64599999999996</v>
      </c>
      <c r="K8207" s="14">
        <f>表格1[[#This Row],[信用卡交易金額'[新臺幣']]]/1000</f>
        <v>2077693.7009999999</v>
      </c>
      <c r="L8207" s="14">
        <f>表格1[[#This Row],[信用卡交易金額'[新臺幣']]]/1000000</f>
        <v>2077.6937010000001</v>
      </c>
      <c r="M8207" s="14" t="str" cm="1">
        <f t="array" ref="M8207">_xlfn.TEXTJOIN("", TRUE, _xlfn.XLOOKUP(TRUE, VALUE(表格1[[#This Row],[年月]]) &lt;= VALUE($R$8:$R$12), $Q$8:$Q$12)) &amp; "年度"</f>
        <v>2025年度</v>
      </c>
    </row>
    <row r="8208" spans="1:13" x14ac:dyDescent="0.3">
      <c r="A8208" s="2">
        <v>202501</v>
      </c>
      <c r="B8208" s="19">
        <f>DATE(表格1[[#This Row],[年]],表格1[[#This Row],[月]],1)</f>
        <v>45658</v>
      </c>
      <c r="C8208" s="2" t="str">
        <f>LEFT(表格1[[#This Row],[年月]],4)</f>
        <v>2025</v>
      </c>
      <c r="D8208" s="2" t="str">
        <f>RIGHT(表格1[[#This Row],[年月]],2)</f>
        <v>01</v>
      </c>
      <c r="E8208" s="5">
        <v>66000000</v>
      </c>
      <c r="F8208" s="2" t="str">
        <f>VLOOKUP(TEXT(表格1[[#This Row],[地區]],"00000000"),縣市代碼,2,0)</f>
        <v>臺中市</v>
      </c>
      <c r="G8208" s="2" t="s">
        <v>6</v>
      </c>
      <c r="H8208" s="13">
        <v>858727</v>
      </c>
      <c r="I8208" s="14">
        <v>2863305359</v>
      </c>
      <c r="J8208" s="14">
        <f>表格1[[#This Row],[信用卡交易筆數]]/1000</f>
        <v>858.72699999999998</v>
      </c>
      <c r="K8208" s="14">
        <f>表格1[[#This Row],[信用卡交易金額'[新臺幣']]]/1000</f>
        <v>2863305.3590000002</v>
      </c>
      <c r="L8208" s="14">
        <f>表格1[[#This Row],[信用卡交易金額'[新臺幣']]]/1000000</f>
        <v>2863.305359</v>
      </c>
      <c r="M8208" s="14" t="str" cm="1">
        <f t="array" ref="M8208">_xlfn.TEXTJOIN("", TRUE, _xlfn.XLOOKUP(TRUE, VALUE(表格1[[#This Row],[年月]]) &lt;= VALUE($R$8:$R$12), $Q$8:$Q$12)) &amp; "年度"</f>
        <v>2025年度</v>
      </c>
    </row>
    <row r="8209" spans="1:13" x14ac:dyDescent="0.3">
      <c r="A8209" s="2">
        <v>202501</v>
      </c>
      <c r="B8209" s="19">
        <f>DATE(表格1[[#This Row],[年]],表格1[[#This Row],[月]],1)</f>
        <v>45658</v>
      </c>
      <c r="C8209" s="2" t="str">
        <f>LEFT(表格1[[#This Row],[年月]],4)</f>
        <v>2025</v>
      </c>
      <c r="D8209" s="2" t="str">
        <f>RIGHT(表格1[[#This Row],[年月]],2)</f>
        <v>01</v>
      </c>
      <c r="E8209" s="5">
        <v>66000000</v>
      </c>
      <c r="F8209" s="2" t="str">
        <f>VLOOKUP(TEXT(表格1[[#This Row],[地區]],"00000000"),縣市代碼,2,0)</f>
        <v>臺中市</v>
      </c>
      <c r="G8209" s="2" t="s">
        <v>7</v>
      </c>
      <c r="H8209" s="13">
        <v>4820287</v>
      </c>
      <c r="I8209" s="14">
        <v>5201701509</v>
      </c>
      <c r="J8209" s="14">
        <f>表格1[[#This Row],[信用卡交易筆數]]/1000</f>
        <v>4820.2870000000003</v>
      </c>
      <c r="K8209" s="14">
        <f>表格1[[#This Row],[信用卡交易金額'[新臺幣']]]/1000</f>
        <v>5201701.5089999996</v>
      </c>
      <c r="L8209" s="14">
        <f>表格1[[#This Row],[信用卡交易金額'[新臺幣']]]/1000000</f>
        <v>5201.7015090000004</v>
      </c>
      <c r="M8209" s="14" t="str" cm="1">
        <f t="array" ref="M8209">_xlfn.TEXTJOIN("", TRUE, _xlfn.XLOOKUP(TRUE, VALUE(表格1[[#This Row],[年月]]) &lt;= VALUE($R$8:$R$12), $Q$8:$Q$12)) &amp; "年度"</f>
        <v>2025年度</v>
      </c>
    </row>
    <row r="8210" spans="1:13" x14ac:dyDescent="0.3">
      <c r="A8210" s="2">
        <v>202501</v>
      </c>
      <c r="B8210" s="19">
        <f>DATE(表格1[[#This Row],[年]],表格1[[#This Row],[月]],1)</f>
        <v>45658</v>
      </c>
      <c r="C8210" s="2" t="str">
        <f>LEFT(表格1[[#This Row],[年月]],4)</f>
        <v>2025</v>
      </c>
      <c r="D8210" s="2" t="str">
        <f>RIGHT(表格1[[#This Row],[年月]],2)</f>
        <v>01</v>
      </c>
      <c r="E8210" s="5">
        <v>66000000</v>
      </c>
      <c r="F8210" s="2" t="str">
        <f>VLOOKUP(TEXT(表格1[[#This Row],[地區]],"00000000"),縣市代碼,2,0)</f>
        <v>臺中市</v>
      </c>
      <c r="G8210" s="2" t="s">
        <v>8</v>
      </c>
      <c r="H8210" s="13">
        <v>3604914</v>
      </c>
      <c r="I8210" s="14">
        <v>7830830898</v>
      </c>
      <c r="J8210" s="14">
        <f>表格1[[#This Row],[信用卡交易筆數]]/1000</f>
        <v>3604.9140000000002</v>
      </c>
      <c r="K8210" s="14">
        <f>表格1[[#This Row],[信用卡交易金額'[新臺幣']]]/1000</f>
        <v>7830830.898</v>
      </c>
      <c r="L8210" s="14">
        <f>表格1[[#This Row],[信用卡交易金額'[新臺幣']]]/1000000</f>
        <v>7830.8308980000002</v>
      </c>
      <c r="M8210" s="14" t="str" cm="1">
        <f t="array" ref="M8210">_xlfn.TEXTJOIN("", TRUE, _xlfn.XLOOKUP(TRUE, VALUE(表格1[[#This Row],[年月]]) &lt;= VALUE($R$8:$R$12), $Q$8:$Q$12)) &amp; "年度"</f>
        <v>2025年度</v>
      </c>
    </row>
    <row r="8211" spans="1:13" x14ac:dyDescent="0.3">
      <c r="A8211" s="2">
        <v>202501</v>
      </c>
      <c r="B8211" s="19">
        <f>DATE(表格1[[#This Row],[年]],表格1[[#This Row],[月]],1)</f>
        <v>45658</v>
      </c>
      <c r="C8211" s="2" t="str">
        <f>LEFT(表格1[[#This Row],[年月]],4)</f>
        <v>2025</v>
      </c>
      <c r="D8211" s="2" t="str">
        <f>RIGHT(表格1[[#This Row],[年月]],2)</f>
        <v>01</v>
      </c>
      <c r="E8211" s="5">
        <v>66000000</v>
      </c>
      <c r="F8211" s="2" t="str">
        <f>VLOOKUP(TEXT(表格1[[#This Row],[地區]],"00000000"),縣市代碼,2,0)</f>
        <v>臺中市</v>
      </c>
      <c r="G8211" s="2" t="s">
        <v>9</v>
      </c>
      <c r="H8211" s="13">
        <v>8096869</v>
      </c>
      <c r="I8211" s="14">
        <v>12065549618</v>
      </c>
      <c r="J8211" s="14">
        <f>表格1[[#This Row],[信用卡交易筆數]]/1000</f>
        <v>8096.8689999999997</v>
      </c>
      <c r="K8211" s="14">
        <f>表格1[[#This Row],[信用卡交易金額'[新臺幣']]]/1000</f>
        <v>12065549.618000001</v>
      </c>
      <c r="L8211" s="14">
        <f>表格1[[#This Row],[信用卡交易金額'[新臺幣']]]/1000000</f>
        <v>12065.549617999999</v>
      </c>
      <c r="M8211" s="14" t="str" cm="1">
        <f t="array" ref="M8211">_xlfn.TEXTJOIN("", TRUE, _xlfn.XLOOKUP(TRUE, VALUE(表格1[[#This Row],[年月]]) &lt;= VALUE($R$8:$R$12), $Q$8:$Q$12)) &amp; "年度"</f>
        <v>2025年度</v>
      </c>
    </row>
    <row r="8212" spans="1:13" x14ac:dyDescent="0.3">
      <c r="A8212" s="2">
        <v>202501</v>
      </c>
      <c r="B8212" s="19">
        <f>DATE(表格1[[#This Row],[年]],表格1[[#This Row],[月]],1)</f>
        <v>45658</v>
      </c>
      <c r="C8212" s="2" t="str">
        <f>LEFT(表格1[[#This Row],[年月]],4)</f>
        <v>2025</v>
      </c>
      <c r="D8212" s="2" t="str">
        <f>RIGHT(表格1[[#This Row],[年月]],2)</f>
        <v>01</v>
      </c>
      <c r="E8212" s="5">
        <v>66000000</v>
      </c>
      <c r="F8212" s="2" t="str">
        <f>VLOOKUP(TEXT(表格1[[#This Row],[地區]],"00000000"),縣市代碼,2,0)</f>
        <v>臺中市</v>
      </c>
      <c r="G8212" s="2" t="s">
        <v>10</v>
      </c>
      <c r="H8212" s="13">
        <v>3375005</v>
      </c>
      <c r="I8212" s="14">
        <v>10377799331</v>
      </c>
      <c r="J8212" s="14">
        <f>表格1[[#This Row],[信用卡交易筆數]]/1000</f>
        <v>3375.0050000000001</v>
      </c>
      <c r="K8212" s="14">
        <f>表格1[[#This Row],[信用卡交易金額'[新臺幣']]]/1000</f>
        <v>10377799.331</v>
      </c>
      <c r="L8212" s="14">
        <f>表格1[[#This Row],[信用卡交易金額'[新臺幣']]]/1000000</f>
        <v>10377.799331</v>
      </c>
      <c r="M8212" s="14" t="str" cm="1">
        <f t="array" ref="M8212">_xlfn.TEXTJOIN("", TRUE, _xlfn.XLOOKUP(TRUE, VALUE(表格1[[#This Row],[年月]]) &lt;= VALUE($R$8:$R$12), $Q$8:$Q$12)) &amp; "年度"</f>
        <v>2025年度</v>
      </c>
    </row>
    <row r="8213" spans="1:13" x14ac:dyDescent="0.3">
      <c r="A8213" s="2">
        <v>202501</v>
      </c>
      <c r="B8213" s="19">
        <f>DATE(表格1[[#This Row],[年]],表格1[[#This Row],[月]],1)</f>
        <v>45658</v>
      </c>
      <c r="C8213" s="2" t="str">
        <f>LEFT(表格1[[#This Row],[年月]],4)</f>
        <v>2025</v>
      </c>
      <c r="D8213" s="2" t="str">
        <f>RIGHT(表格1[[#This Row],[年月]],2)</f>
        <v>01</v>
      </c>
      <c r="E8213" s="5">
        <v>10007000</v>
      </c>
      <c r="F8213" s="2" t="str">
        <f>VLOOKUP(TEXT(表格1[[#This Row],[地區]],"00000000"),縣市代碼,2,0)</f>
        <v>彰化縣</v>
      </c>
      <c r="G8213" s="2" t="s">
        <v>4</v>
      </c>
      <c r="H8213" s="13">
        <v>2342106</v>
      </c>
      <c r="I8213" s="14">
        <v>1290134410</v>
      </c>
      <c r="J8213" s="14">
        <f>表格1[[#This Row],[信用卡交易筆數]]/1000</f>
        <v>2342.1060000000002</v>
      </c>
      <c r="K8213" s="14">
        <f>表格1[[#This Row],[信用卡交易金額'[新臺幣']]]/1000</f>
        <v>1290134.4099999999</v>
      </c>
      <c r="L8213" s="14">
        <f>表格1[[#This Row],[信用卡交易金額'[新臺幣']]]/1000000</f>
        <v>1290.1344099999999</v>
      </c>
      <c r="M8213" s="14" t="str" cm="1">
        <f t="array" ref="M8213">_xlfn.TEXTJOIN("", TRUE, _xlfn.XLOOKUP(TRUE, VALUE(表格1[[#This Row],[年月]]) &lt;= VALUE($R$8:$R$12), $Q$8:$Q$12)) &amp; "年度"</f>
        <v>2025年度</v>
      </c>
    </row>
    <row r="8214" spans="1:13" x14ac:dyDescent="0.3">
      <c r="A8214" s="2">
        <v>202501</v>
      </c>
      <c r="B8214" s="19">
        <f>DATE(表格1[[#This Row],[年]],表格1[[#This Row],[月]],1)</f>
        <v>45658</v>
      </c>
      <c r="C8214" s="2" t="str">
        <f>LEFT(表格1[[#This Row],[年月]],4)</f>
        <v>2025</v>
      </c>
      <c r="D8214" s="2" t="str">
        <f>RIGHT(表格1[[#This Row],[年月]],2)</f>
        <v>01</v>
      </c>
      <c r="E8214" s="5">
        <v>10007000</v>
      </c>
      <c r="F8214" s="2" t="str">
        <f>VLOOKUP(TEXT(表格1[[#This Row],[地區]],"00000000"),縣市代碼,2,0)</f>
        <v>彰化縣</v>
      </c>
      <c r="G8214" s="2" t="s">
        <v>5</v>
      </c>
      <c r="H8214" s="13">
        <v>203694</v>
      </c>
      <c r="I8214" s="14">
        <v>527604327</v>
      </c>
      <c r="J8214" s="14">
        <f>表格1[[#This Row],[信用卡交易筆數]]/1000</f>
        <v>203.69399999999999</v>
      </c>
      <c r="K8214" s="14">
        <f>表格1[[#This Row],[信用卡交易金額'[新臺幣']]]/1000</f>
        <v>527604.32700000005</v>
      </c>
      <c r="L8214" s="14">
        <f>表格1[[#This Row],[信用卡交易金額'[新臺幣']]]/1000000</f>
        <v>527.60432700000001</v>
      </c>
      <c r="M8214" s="14" t="str" cm="1">
        <f t="array" ref="M8214">_xlfn.TEXTJOIN("", TRUE, _xlfn.XLOOKUP(TRUE, VALUE(表格1[[#This Row],[年月]]) &lt;= VALUE($R$8:$R$12), $Q$8:$Q$12)) &amp; "年度"</f>
        <v>2025年度</v>
      </c>
    </row>
    <row r="8215" spans="1:13" x14ac:dyDescent="0.3">
      <c r="A8215" s="2">
        <v>202501</v>
      </c>
      <c r="B8215" s="19">
        <f>DATE(表格1[[#This Row],[年]],表格1[[#This Row],[月]],1)</f>
        <v>45658</v>
      </c>
      <c r="C8215" s="2" t="str">
        <f>LEFT(表格1[[#This Row],[年月]],4)</f>
        <v>2025</v>
      </c>
      <c r="D8215" s="2" t="str">
        <f>RIGHT(表格1[[#This Row],[年月]],2)</f>
        <v>01</v>
      </c>
      <c r="E8215" s="5">
        <v>10007000</v>
      </c>
      <c r="F8215" s="2" t="str">
        <f>VLOOKUP(TEXT(表格1[[#This Row],[地區]],"00000000"),縣市代碼,2,0)</f>
        <v>彰化縣</v>
      </c>
      <c r="G8215" s="2" t="s">
        <v>6</v>
      </c>
      <c r="H8215" s="13">
        <v>219596</v>
      </c>
      <c r="I8215" s="14">
        <v>648806966</v>
      </c>
      <c r="J8215" s="14">
        <f>表格1[[#This Row],[信用卡交易筆數]]/1000</f>
        <v>219.596</v>
      </c>
      <c r="K8215" s="14">
        <f>表格1[[#This Row],[信用卡交易金額'[新臺幣']]]/1000</f>
        <v>648806.96600000001</v>
      </c>
      <c r="L8215" s="14">
        <f>表格1[[#This Row],[信用卡交易金額'[新臺幣']]]/1000000</f>
        <v>648.80696599999999</v>
      </c>
      <c r="M8215" s="14" t="str" cm="1">
        <f t="array" ref="M8215">_xlfn.TEXTJOIN("", TRUE, _xlfn.XLOOKUP(TRUE, VALUE(表格1[[#This Row],[年月]]) &lt;= VALUE($R$8:$R$12), $Q$8:$Q$12)) &amp; "年度"</f>
        <v>2025年度</v>
      </c>
    </row>
    <row r="8216" spans="1:13" x14ac:dyDescent="0.3">
      <c r="A8216" s="2">
        <v>202501</v>
      </c>
      <c r="B8216" s="19">
        <f>DATE(表格1[[#This Row],[年]],表格1[[#This Row],[月]],1)</f>
        <v>45658</v>
      </c>
      <c r="C8216" s="2" t="str">
        <f>LEFT(表格1[[#This Row],[年月]],4)</f>
        <v>2025</v>
      </c>
      <c r="D8216" s="2" t="str">
        <f>RIGHT(表格1[[#This Row],[年月]],2)</f>
        <v>01</v>
      </c>
      <c r="E8216" s="5">
        <v>10007000</v>
      </c>
      <c r="F8216" s="2" t="str">
        <f>VLOOKUP(TEXT(表格1[[#This Row],[地區]],"00000000"),縣市代碼,2,0)</f>
        <v>彰化縣</v>
      </c>
      <c r="G8216" s="2" t="s">
        <v>7</v>
      </c>
      <c r="H8216" s="13">
        <v>1328605</v>
      </c>
      <c r="I8216" s="14">
        <v>1507736133</v>
      </c>
      <c r="J8216" s="14">
        <f>表格1[[#This Row],[信用卡交易筆數]]/1000</f>
        <v>1328.605</v>
      </c>
      <c r="K8216" s="14">
        <f>表格1[[#This Row],[信用卡交易金額'[新臺幣']]]/1000</f>
        <v>1507736.1329999999</v>
      </c>
      <c r="L8216" s="14">
        <f>表格1[[#This Row],[信用卡交易金額'[新臺幣']]]/1000000</f>
        <v>1507.7361330000001</v>
      </c>
      <c r="M8216" s="14" t="str" cm="1">
        <f t="array" ref="M8216">_xlfn.TEXTJOIN("", TRUE, _xlfn.XLOOKUP(TRUE, VALUE(表格1[[#This Row],[年月]]) &lt;= VALUE($R$8:$R$12), $Q$8:$Q$12)) &amp; "年度"</f>
        <v>2025年度</v>
      </c>
    </row>
    <row r="8217" spans="1:13" x14ac:dyDescent="0.3">
      <c r="A8217" s="2">
        <v>202501</v>
      </c>
      <c r="B8217" s="19">
        <f>DATE(表格1[[#This Row],[年]],表格1[[#This Row],[月]],1)</f>
        <v>45658</v>
      </c>
      <c r="C8217" s="2" t="str">
        <f>LEFT(表格1[[#This Row],[年月]],4)</f>
        <v>2025</v>
      </c>
      <c r="D8217" s="2" t="str">
        <f>RIGHT(表格1[[#This Row],[年月]],2)</f>
        <v>01</v>
      </c>
      <c r="E8217" s="5">
        <v>10007000</v>
      </c>
      <c r="F8217" s="2" t="str">
        <f>VLOOKUP(TEXT(表格1[[#This Row],[地區]],"00000000"),縣市代碼,2,0)</f>
        <v>彰化縣</v>
      </c>
      <c r="G8217" s="2" t="s">
        <v>8</v>
      </c>
      <c r="H8217" s="13">
        <v>885976</v>
      </c>
      <c r="I8217" s="14">
        <v>1711729160</v>
      </c>
      <c r="J8217" s="14">
        <f>表格1[[#This Row],[信用卡交易筆數]]/1000</f>
        <v>885.976</v>
      </c>
      <c r="K8217" s="14">
        <f>表格1[[#This Row],[信用卡交易金額'[新臺幣']]]/1000</f>
        <v>1711729.16</v>
      </c>
      <c r="L8217" s="14">
        <f>表格1[[#This Row],[信用卡交易金額'[新臺幣']]]/1000000</f>
        <v>1711.7291600000001</v>
      </c>
      <c r="M8217" s="14" t="str" cm="1">
        <f t="array" ref="M8217">_xlfn.TEXTJOIN("", TRUE, _xlfn.XLOOKUP(TRUE, VALUE(表格1[[#This Row],[年月]]) &lt;= VALUE($R$8:$R$12), $Q$8:$Q$12)) &amp; "年度"</f>
        <v>2025年度</v>
      </c>
    </row>
    <row r="8218" spans="1:13" x14ac:dyDescent="0.3">
      <c r="A8218" s="2">
        <v>202501</v>
      </c>
      <c r="B8218" s="19">
        <f>DATE(表格1[[#This Row],[年]],表格1[[#This Row],[月]],1)</f>
        <v>45658</v>
      </c>
      <c r="C8218" s="2" t="str">
        <f>LEFT(表格1[[#This Row],[年月]],4)</f>
        <v>2025</v>
      </c>
      <c r="D8218" s="2" t="str">
        <f>RIGHT(表格1[[#This Row],[年月]],2)</f>
        <v>01</v>
      </c>
      <c r="E8218" s="5">
        <v>10007000</v>
      </c>
      <c r="F8218" s="2" t="str">
        <f>VLOOKUP(TEXT(表格1[[#This Row],[地區]],"00000000"),縣市代碼,2,0)</f>
        <v>彰化縣</v>
      </c>
      <c r="G8218" s="2" t="s">
        <v>9</v>
      </c>
      <c r="H8218" s="13">
        <v>1920642</v>
      </c>
      <c r="I8218" s="14">
        <v>2637132062</v>
      </c>
      <c r="J8218" s="14">
        <f>表格1[[#This Row],[信用卡交易筆數]]/1000</f>
        <v>1920.6420000000001</v>
      </c>
      <c r="K8218" s="14">
        <f>表格1[[#This Row],[信用卡交易金額'[新臺幣']]]/1000</f>
        <v>2637132.0619999999</v>
      </c>
      <c r="L8218" s="14">
        <f>表格1[[#This Row],[信用卡交易金額'[新臺幣']]]/1000000</f>
        <v>2637.1320620000001</v>
      </c>
      <c r="M8218" s="14" t="str" cm="1">
        <f t="array" ref="M8218">_xlfn.TEXTJOIN("", TRUE, _xlfn.XLOOKUP(TRUE, VALUE(表格1[[#This Row],[年月]]) &lt;= VALUE($R$8:$R$12), $Q$8:$Q$12)) &amp; "年度"</f>
        <v>2025年度</v>
      </c>
    </row>
    <row r="8219" spans="1:13" x14ac:dyDescent="0.3">
      <c r="A8219" s="2">
        <v>202501</v>
      </c>
      <c r="B8219" s="19">
        <f>DATE(表格1[[#This Row],[年]],表格1[[#This Row],[月]],1)</f>
        <v>45658</v>
      </c>
      <c r="C8219" s="2" t="str">
        <f>LEFT(表格1[[#This Row],[年月]],4)</f>
        <v>2025</v>
      </c>
      <c r="D8219" s="2" t="str">
        <f>RIGHT(表格1[[#This Row],[年月]],2)</f>
        <v>01</v>
      </c>
      <c r="E8219" s="5">
        <v>10007000</v>
      </c>
      <c r="F8219" s="2" t="str">
        <f>VLOOKUP(TEXT(表格1[[#This Row],[地區]],"00000000"),縣市代碼,2,0)</f>
        <v>彰化縣</v>
      </c>
      <c r="G8219" s="2" t="s">
        <v>10</v>
      </c>
      <c r="H8219" s="13">
        <v>897345</v>
      </c>
      <c r="I8219" s="14">
        <v>2602924334</v>
      </c>
      <c r="J8219" s="14">
        <f>表格1[[#This Row],[信用卡交易筆數]]/1000</f>
        <v>897.34500000000003</v>
      </c>
      <c r="K8219" s="14">
        <f>表格1[[#This Row],[信用卡交易金額'[新臺幣']]]/1000</f>
        <v>2602924.3339999998</v>
      </c>
      <c r="L8219" s="14">
        <f>表格1[[#This Row],[信用卡交易金額'[新臺幣']]]/1000000</f>
        <v>2602.9243339999998</v>
      </c>
      <c r="M8219" s="14" t="str" cm="1">
        <f t="array" ref="M8219">_xlfn.TEXTJOIN("", TRUE, _xlfn.XLOOKUP(TRUE, VALUE(表格1[[#This Row],[年月]]) &lt;= VALUE($R$8:$R$12), $Q$8:$Q$12)) &amp; "年度"</f>
        <v>2025年度</v>
      </c>
    </row>
    <row r="8220" spans="1:13" x14ac:dyDescent="0.3">
      <c r="A8220" s="2">
        <v>202501</v>
      </c>
      <c r="B8220" s="19">
        <f>DATE(表格1[[#This Row],[年]],表格1[[#This Row],[月]],1)</f>
        <v>45658</v>
      </c>
      <c r="C8220" s="2" t="str">
        <f>LEFT(表格1[[#This Row],[年月]],4)</f>
        <v>2025</v>
      </c>
      <c r="D8220" s="2" t="str">
        <f>RIGHT(表格1[[#This Row],[年月]],2)</f>
        <v>01</v>
      </c>
      <c r="E8220" s="5">
        <v>10008000</v>
      </c>
      <c r="F8220" s="2" t="str">
        <f>VLOOKUP(TEXT(表格1[[#This Row],[地區]],"00000000"),縣市代碼,2,0)</f>
        <v>南投縣</v>
      </c>
      <c r="G8220" s="2" t="s">
        <v>4</v>
      </c>
      <c r="H8220" s="13">
        <v>759584</v>
      </c>
      <c r="I8220" s="14">
        <v>408554090</v>
      </c>
      <c r="J8220" s="14">
        <f>表格1[[#This Row],[信用卡交易筆數]]/1000</f>
        <v>759.58399999999995</v>
      </c>
      <c r="K8220" s="14">
        <f>表格1[[#This Row],[信用卡交易金額'[新臺幣']]]/1000</f>
        <v>408554.09</v>
      </c>
      <c r="L8220" s="14">
        <f>表格1[[#This Row],[信用卡交易金額'[新臺幣']]]/1000000</f>
        <v>408.55408999999997</v>
      </c>
      <c r="M8220" s="14" t="str" cm="1">
        <f t="array" ref="M8220">_xlfn.TEXTJOIN("", TRUE, _xlfn.XLOOKUP(TRUE, VALUE(表格1[[#This Row],[年月]]) &lt;= VALUE($R$8:$R$12), $Q$8:$Q$12)) &amp; "年度"</f>
        <v>2025年度</v>
      </c>
    </row>
    <row r="8221" spans="1:13" x14ac:dyDescent="0.3">
      <c r="A8221" s="2">
        <v>202501</v>
      </c>
      <c r="B8221" s="19">
        <f>DATE(表格1[[#This Row],[年]],表格1[[#This Row],[月]],1)</f>
        <v>45658</v>
      </c>
      <c r="C8221" s="2" t="str">
        <f>LEFT(表格1[[#This Row],[年月]],4)</f>
        <v>2025</v>
      </c>
      <c r="D8221" s="2" t="str">
        <f>RIGHT(表格1[[#This Row],[年月]],2)</f>
        <v>01</v>
      </c>
      <c r="E8221" s="5">
        <v>10008000</v>
      </c>
      <c r="F8221" s="2" t="str">
        <f>VLOOKUP(TEXT(表格1[[#This Row],[地區]],"00000000"),縣市代碼,2,0)</f>
        <v>南投縣</v>
      </c>
      <c r="G8221" s="2" t="s">
        <v>5</v>
      </c>
      <c r="H8221" s="13">
        <v>65470</v>
      </c>
      <c r="I8221" s="14">
        <v>161605817</v>
      </c>
      <c r="J8221" s="14">
        <f>表格1[[#This Row],[信用卡交易筆數]]/1000</f>
        <v>65.47</v>
      </c>
      <c r="K8221" s="14">
        <f>表格1[[#This Row],[信用卡交易金額'[新臺幣']]]/1000</f>
        <v>161605.81700000001</v>
      </c>
      <c r="L8221" s="14">
        <f>表格1[[#This Row],[信用卡交易金額'[新臺幣']]]/1000000</f>
        <v>161.605817</v>
      </c>
      <c r="M8221" s="14" t="str" cm="1">
        <f t="array" ref="M8221">_xlfn.TEXTJOIN("", TRUE, _xlfn.XLOOKUP(TRUE, VALUE(表格1[[#This Row],[年月]]) &lt;= VALUE($R$8:$R$12), $Q$8:$Q$12)) &amp; "年度"</f>
        <v>2025年度</v>
      </c>
    </row>
    <row r="8222" spans="1:13" x14ac:dyDescent="0.3">
      <c r="A8222" s="2">
        <v>202501</v>
      </c>
      <c r="B8222" s="19">
        <f>DATE(表格1[[#This Row],[年]],表格1[[#This Row],[月]],1)</f>
        <v>45658</v>
      </c>
      <c r="C8222" s="2" t="str">
        <f>LEFT(表格1[[#This Row],[年月]],4)</f>
        <v>2025</v>
      </c>
      <c r="D8222" s="2" t="str">
        <f>RIGHT(表格1[[#This Row],[年月]],2)</f>
        <v>01</v>
      </c>
      <c r="E8222" s="5">
        <v>10008000</v>
      </c>
      <c r="F8222" s="2" t="str">
        <f>VLOOKUP(TEXT(表格1[[#This Row],[地區]],"00000000"),縣市代碼,2,0)</f>
        <v>南投縣</v>
      </c>
      <c r="G8222" s="2" t="s">
        <v>6</v>
      </c>
      <c r="H8222" s="13">
        <v>72057</v>
      </c>
      <c r="I8222" s="14">
        <v>215688765</v>
      </c>
      <c r="J8222" s="14">
        <f>表格1[[#This Row],[信用卡交易筆數]]/1000</f>
        <v>72.057000000000002</v>
      </c>
      <c r="K8222" s="14">
        <f>表格1[[#This Row],[信用卡交易金額'[新臺幣']]]/1000</f>
        <v>215688.76500000001</v>
      </c>
      <c r="L8222" s="14">
        <f>表格1[[#This Row],[信用卡交易金額'[新臺幣']]]/1000000</f>
        <v>215.68876499999999</v>
      </c>
      <c r="M8222" s="14" t="str" cm="1">
        <f t="array" ref="M8222">_xlfn.TEXTJOIN("", TRUE, _xlfn.XLOOKUP(TRUE, VALUE(表格1[[#This Row],[年月]]) &lt;= VALUE($R$8:$R$12), $Q$8:$Q$12)) &amp; "年度"</f>
        <v>2025年度</v>
      </c>
    </row>
    <row r="8223" spans="1:13" x14ac:dyDescent="0.3">
      <c r="A8223" s="2">
        <v>202501</v>
      </c>
      <c r="B8223" s="19">
        <f>DATE(表格1[[#This Row],[年]],表格1[[#This Row],[月]],1)</f>
        <v>45658</v>
      </c>
      <c r="C8223" s="2" t="str">
        <f>LEFT(表格1[[#This Row],[年月]],4)</f>
        <v>2025</v>
      </c>
      <c r="D8223" s="2" t="str">
        <f>RIGHT(表格1[[#This Row],[年月]],2)</f>
        <v>01</v>
      </c>
      <c r="E8223" s="5">
        <v>10008000</v>
      </c>
      <c r="F8223" s="2" t="str">
        <f>VLOOKUP(TEXT(表格1[[#This Row],[地區]],"00000000"),縣市代碼,2,0)</f>
        <v>南投縣</v>
      </c>
      <c r="G8223" s="2" t="s">
        <v>7</v>
      </c>
      <c r="H8223" s="13">
        <v>461174</v>
      </c>
      <c r="I8223" s="14">
        <v>513681580</v>
      </c>
      <c r="J8223" s="14">
        <f>表格1[[#This Row],[信用卡交易筆數]]/1000</f>
        <v>461.17399999999998</v>
      </c>
      <c r="K8223" s="14">
        <f>表格1[[#This Row],[信用卡交易金額'[新臺幣']]]/1000</f>
        <v>513681.58</v>
      </c>
      <c r="L8223" s="14">
        <f>表格1[[#This Row],[信用卡交易金額'[新臺幣']]]/1000000</f>
        <v>513.68158000000005</v>
      </c>
      <c r="M8223" s="14" t="str" cm="1">
        <f t="array" ref="M8223">_xlfn.TEXTJOIN("", TRUE, _xlfn.XLOOKUP(TRUE, VALUE(表格1[[#This Row],[年月]]) &lt;= VALUE($R$8:$R$12), $Q$8:$Q$12)) &amp; "年度"</f>
        <v>2025年度</v>
      </c>
    </row>
    <row r="8224" spans="1:13" x14ac:dyDescent="0.3">
      <c r="A8224" s="2">
        <v>202501</v>
      </c>
      <c r="B8224" s="19">
        <f>DATE(表格1[[#This Row],[年]],表格1[[#This Row],[月]],1)</f>
        <v>45658</v>
      </c>
      <c r="C8224" s="2" t="str">
        <f>LEFT(表格1[[#This Row],[年月]],4)</f>
        <v>2025</v>
      </c>
      <c r="D8224" s="2" t="str">
        <f>RIGHT(表格1[[#This Row],[年月]],2)</f>
        <v>01</v>
      </c>
      <c r="E8224" s="5">
        <v>10008000</v>
      </c>
      <c r="F8224" s="2" t="str">
        <f>VLOOKUP(TEXT(表格1[[#This Row],[地區]],"00000000"),縣市代碼,2,0)</f>
        <v>南投縣</v>
      </c>
      <c r="G8224" s="2" t="s">
        <v>8</v>
      </c>
      <c r="H8224" s="13">
        <v>322030</v>
      </c>
      <c r="I8224" s="14">
        <v>565491837</v>
      </c>
      <c r="J8224" s="14">
        <f>表格1[[#This Row],[信用卡交易筆數]]/1000</f>
        <v>322.02999999999997</v>
      </c>
      <c r="K8224" s="14">
        <f>表格1[[#This Row],[信用卡交易金額'[新臺幣']]]/1000</f>
        <v>565491.83700000006</v>
      </c>
      <c r="L8224" s="14">
        <f>表格1[[#This Row],[信用卡交易金額'[新臺幣']]]/1000000</f>
        <v>565.49183700000003</v>
      </c>
      <c r="M8224" s="14" t="str" cm="1">
        <f t="array" ref="M8224">_xlfn.TEXTJOIN("", TRUE, _xlfn.XLOOKUP(TRUE, VALUE(表格1[[#This Row],[年月]]) &lt;= VALUE($R$8:$R$12), $Q$8:$Q$12)) &amp; "年度"</f>
        <v>2025年度</v>
      </c>
    </row>
    <row r="8225" spans="1:13" x14ac:dyDescent="0.3">
      <c r="A8225" s="2">
        <v>202501</v>
      </c>
      <c r="B8225" s="19">
        <f>DATE(表格1[[#This Row],[年]],表格1[[#This Row],[月]],1)</f>
        <v>45658</v>
      </c>
      <c r="C8225" s="2" t="str">
        <f>LEFT(表格1[[#This Row],[年月]],4)</f>
        <v>2025</v>
      </c>
      <c r="D8225" s="2" t="str">
        <f>RIGHT(表格1[[#This Row],[年月]],2)</f>
        <v>01</v>
      </c>
      <c r="E8225" s="5">
        <v>10008000</v>
      </c>
      <c r="F8225" s="2" t="str">
        <f>VLOOKUP(TEXT(表格1[[#This Row],[地區]],"00000000"),縣市代碼,2,0)</f>
        <v>南投縣</v>
      </c>
      <c r="G8225" s="2" t="s">
        <v>9</v>
      </c>
      <c r="H8225" s="13">
        <v>647072</v>
      </c>
      <c r="I8225" s="14">
        <v>866538495</v>
      </c>
      <c r="J8225" s="14">
        <f>表格1[[#This Row],[信用卡交易筆數]]/1000</f>
        <v>647.072</v>
      </c>
      <c r="K8225" s="14">
        <f>表格1[[#This Row],[信用卡交易金額'[新臺幣']]]/1000</f>
        <v>866538.495</v>
      </c>
      <c r="L8225" s="14">
        <f>表格1[[#This Row],[信用卡交易金額'[新臺幣']]]/1000000</f>
        <v>866.53849500000001</v>
      </c>
      <c r="M8225" s="14" t="str" cm="1">
        <f t="array" ref="M8225">_xlfn.TEXTJOIN("", TRUE, _xlfn.XLOOKUP(TRUE, VALUE(表格1[[#This Row],[年月]]) &lt;= VALUE($R$8:$R$12), $Q$8:$Q$12)) &amp; "年度"</f>
        <v>2025年度</v>
      </c>
    </row>
    <row r="8226" spans="1:13" x14ac:dyDescent="0.3">
      <c r="A8226" s="2">
        <v>202501</v>
      </c>
      <c r="B8226" s="19">
        <f>DATE(表格1[[#This Row],[年]],表格1[[#This Row],[月]],1)</f>
        <v>45658</v>
      </c>
      <c r="C8226" s="2" t="str">
        <f>LEFT(表格1[[#This Row],[年月]],4)</f>
        <v>2025</v>
      </c>
      <c r="D8226" s="2" t="str">
        <f>RIGHT(表格1[[#This Row],[年月]],2)</f>
        <v>01</v>
      </c>
      <c r="E8226" s="5">
        <v>10008000</v>
      </c>
      <c r="F8226" s="2" t="str">
        <f>VLOOKUP(TEXT(表格1[[#This Row],[地區]],"00000000"),縣市代碼,2,0)</f>
        <v>南投縣</v>
      </c>
      <c r="G8226" s="2" t="s">
        <v>10</v>
      </c>
      <c r="H8226" s="13">
        <v>304745</v>
      </c>
      <c r="I8226" s="14">
        <v>837734053</v>
      </c>
      <c r="J8226" s="14">
        <f>表格1[[#This Row],[信用卡交易筆數]]/1000</f>
        <v>304.745</v>
      </c>
      <c r="K8226" s="14">
        <f>表格1[[#This Row],[信用卡交易金額'[新臺幣']]]/1000</f>
        <v>837734.05299999996</v>
      </c>
      <c r="L8226" s="14">
        <f>表格1[[#This Row],[信用卡交易金額'[新臺幣']]]/1000000</f>
        <v>837.73405300000002</v>
      </c>
      <c r="M8226" s="14" t="str" cm="1">
        <f t="array" ref="M8226">_xlfn.TEXTJOIN("", TRUE, _xlfn.XLOOKUP(TRUE, VALUE(表格1[[#This Row],[年月]]) &lt;= VALUE($R$8:$R$12), $Q$8:$Q$12)) &amp; "年度"</f>
        <v>2025年度</v>
      </c>
    </row>
    <row r="8227" spans="1:13" x14ac:dyDescent="0.3">
      <c r="A8227" s="2">
        <v>202501</v>
      </c>
      <c r="B8227" s="19">
        <f>DATE(表格1[[#This Row],[年]],表格1[[#This Row],[月]],1)</f>
        <v>45658</v>
      </c>
      <c r="C8227" s="2" t="str">
        <f>LEFT(表格1[[#This Row],[年月]],4)</f>
        <v>2025</v>
      </c>
      <c r="D8227" s="2" t="str">
        <f>RIGHT(表格1[[#This Row],[年月]],2)</f>
        <v>01</v>
      </c>
      <c r="E8227" s="5">
        <v>10009000</v>
      </c>
      <c r="F8227" s="2" t="str">
        <f>VLOOKUP(TEXT(表格1[[#This Row],[地區]],"00000000"),縣市代碼,2,0)</f>
        <v>雲林縣</v>
      </c>
      <c r="G8227" s="2" t="s">
        <v>4</v>
      </c>
      <c r="H8227" s="13">
        <v>947173</v>
      </c>
      <c r="I8227" s="14">
        <v>500804022</v>
      </c>
      <c r="J8227" s="14">
        <f>表格1[[#This Row],[信用卡交易筆數]]/1000</f>
        <v>947.173</v>
      </c>
      <c r="K8227" s="14">
        <f>表格1[[#This Row],[信用卡交易金額'[新臺幣']]]/1000</f>
        <v>500804.022</v>
      </c>
      <c r="L8227" s="14">
        <f>表格1[[#This Row],[信用卡交易金額'[新臺幣']]]/1000000</f>
        <v>500.80402199999997</v>
      </c>
      <c r="M8227" s="14" t="str" cm="1">
        <f t="array" ref="M8227">_xlfn.TEXTJOIN("", TRUE, _xlfn.XLOOKUP(TRUE, VALUE(表格1[[#This Row],[年月]]) &lt;= VALUE($R$8:$R$12), $Q$8:$Q$12)) &amp; "年度"</f>
        <v>2025年度</v>
      </c>
    </row>
    <row r="8228" spans="1:13" x14ac:dyDescent="0.3">
      <c r="A8228" s="2">
        <v>202501</v>
      </c>
      <c r="B8228" s="19">
        <f>DATE(表格1[[#This Row],[年]],表格1[[#This Row],[月]],1)</f>
        <v>45658</v>
      </c>
      <c r="C8228" s="2" t="str">
        <f>LEFT(表格1[[#This Row],[年月]],4)</f>
        <v>2025</v>
      </c>
      <c r="D8228" s="2" t="str">
        <f>RIGHT(表格1[[#This Row],[年月]],2)</f>
        <v>01</v>
      </c>
      <c r="E8228" s="5">
        <v>10009000</v>
      </c>
      <c r="F8228" s="2" t="str">
        <f>VLOOKUP(TEXT(表格1[[#This Row],[地區]],"00000000"),縣市代碼,2,0)</f>
        <v>雲林縣</v>
      </c>
      <c r="G8228" s="2" t="s">
        <v>5</v>
      </c>
      <c r="H8228" s="13">
        <v>87627</v>
      </c>
      <c r="I8228" s="14">
        <v>220897878</v>
      </c>
      <c r="J8228" s="14">
        <f>表格1[[#This Row],[信用卡交易筆數]]/1000</f>
        <v>87.626999999999995</v>
      </c>
      <c r="K8228" s="14">
        <f>表格1[[#This Row],[信用卡交易金額'[新臺幣']]]/1000</f>
        <v>220897.878</v>
      </c>
      <c r="L8228" s="14">
        <f>表格1[[#This Row],[信用卡交易金額'[新臺幣']]]/1000000</f>
        <v>220.89787799999999</v>
      </c>
      <c r="M8228" s="14" t="str" cm="1">
        <f t="array" ref="M8228">_xlfn.TEXTJOIN("", TRUE, _xlfn.XLOOKUP(TRUE, VALUE(表格1[[#This Row],[年月]]) &lt;= VALUE($R$8:$R$12), $Q$8:$Q$12)) &amp; "年度"</f>
        <v>2025年度</v>
      </c>
    </row>
    <row r="8229" spans="1:13" x14ac:dyDescent="0.3">
      <c r="A8229" s="2">
        <v>202501</v>
      </c>
      <c r="B8229" s="19">
        <f>DATE(表格1[[#This Row],[年]],表格1[[#This Row],[月]],1)</f>
        <v>45658</v>
      </c>
      <c r="C8229" s="2" t="str">
        <f>LEFT(表格1[[#This Row],[年月]],4)</f>
        <v>2025</v>
      </c>
      <c r="D8229" s="2" t="str">
        <f>RIGHT(表格1[[#This Row],[年月]],2)</f>
        <v>01</v>
      </c>
      <c r="E8229" s="5">
        <v>10009000</v>
      </c>
      <c r="F8229" s="2" t="str">
        <f>VLOOKUP(TEXT(表格1[[#This Row],[地區]],"00000000"),縣市代碼,2,0)</f>
        <v>雲林縣</v>
      </c>
      <c r="G8229" s="2" t="s">
        <v>6</v>
      </c>
      <c r="H8229" s="13">
        <v>93342</v>
      </c>
      <c r="I8229" s="14">
        <v>273089275</v>
      </c>
      <c r="J8229" s="14">
        <f>表格1[[#This Row],[信用卡交易筆數]]/1000</f>
        <v>93.341999999999999</v>
      </c>
      <c r="K8229" s="14">
        <f>表格1[[#This Row],[信用卡交易金額'[新臺幣']]]/1000</f>
        <v>273089.27500000002</v>
      </c>
      <c r="L8229" s="14">
        <f>表格1[[#This Row],[信用卡交易金額'[新臺幣']]]/1000000</f>
        <v>273.08927499999999</v>
      </c>
      <c r="M8229" s="14" t="str" cm="1">
        <f t="array" ref="M8229">_xlfn.TEXTJOIN("", TRUE, _xlfn.XLOOKUP(TRUE, VALUE(表格1[[#This Row],[年月]]) &lt;= VALUE($R$8:$R$12), $Q$8:$Q$12)) &amp; "年度"</f>
        <v>2025年度</v>
      </c>
    </row>
    <row r="8230" spans="1:13" x14ac:dyDescent="0.3">
      <c r="A8230" s="2">
        <v>202501</v>
      </c>
      <c r="B8230" s="19">
        <f>DATE(表格1[[#This Row],[年]],表格1[[#This Row],[月]],1)</f>
        <v>45658</v>
      </c>
      <c r="C8230" s="2" t="str">
        <f>LEFT(表格1[[#This Row],[年月]],4)</f>
        <v>2025</v>
      </c>
      <c r="D8230" s="2" t="str">
        <f>RIGHT(表格1[[#This Row],[年月]],2)</f>
        <v>01</v>
      </c>
      <c r="E8230" s="5">
        <v>10009000</v>
      </c>
      <c r="F8230" s="2" t="str">
        <f>VLOOKUP(TEXT(表格1[[#This Row],[地區]],"00000000"),縣市代碼,2,0)</f>
        <v>雲林縣</v>
      </c>
      <c r="G8230" s="2" t="s">
        <v>7</v>
      </c>
      <c r="H8230" s="13">
        <v>622304</v>
      </c>
      <c r="I8230" s="14">
        <v>699295049</v>
      </c>
      <c r="J8230" s="14">
        <f>表格1[[#This Row],[信用卡交易筆數]]/1000</f>
        <v>622.30399999999997</v>
      </c>
      <c r="K8230" s="14">
        <f>表格1[[#This Row],[信用卡交易金額'[新臺幣']]]/1000</f>
        <v>699295.049</v>
      </c>
      <c r="L8230" s="14">
        <f>表格1[[#This Row],[信用卡交易金額'[新臺幣']]]/1000000</f>
        <v>699.29504899999995</v>
      </c>
      <c r="M8230" s="14" t="str" cm="1">
        <f t="array" ref="M8230">_xlfn.TEXTJOIN("", TRUE, _xlfn.XLOOKUP(TRUE, VALUE(表格1[[#This Row],[年月]]) &lt;= VALUE($R$8:$R$12), $Q$8:$Q$12)) &amp; "年度"</f>
        <v>2025年度</v>
      </c>
    </row>
    <row r="8231" spans="1:13" x14ac:dyDescent="0.3">
      <c r="A8231" s="2">
        <v>202501</v>
      </c>
      <c r="B8231" s="19">
        <f>DATE(表格1[[#This Row],[年]],表格1[[#This Row],[月]],1)</f>
        <v>45658</v>
      </c>
      <c r="C8231" s="2" t="str">
        <f>LEFT(表格1[[#This Row],[年月]],4)</f>
        <v>2025</v>
      </c>
      <c r="D8231" s="2" t="str">
        <f>RIGHT(表格1[[#This Row],[年月]],2)</f>
        <v>01</v>
      </c>
      <c r="E8231" s="5">
        <v>10009000</v>
      </c>
      <c r="F8231" s="2" t="str">
        <f>VLOOKUP(TEXT(表格1[[#This Row],[地區]],"00000000"),縣市代碼,2,0)</f>
        <v>雲林縣</v>
      </c>
      <c r="G8231" s="2" t="s">
        <v>8</v>
      </c>
      <c r="H8231" s="13">
        <v>399382</v>
      </c>
      <c r="I8231" s="14">
        <v>704090260</v>
      </c>
      <c r="J8231" s="14">
        <f>表格1[[#This Row],[信用卡交易筆數]]/1000</f>
        <v>399.38200000000001</v>
      </c>
      <c r="K8231" s="14">
        <f>表格1[[#This Row],[信用卡交易金額'[新臺幣']]]/1000</f>
        <v>704090.26</v>
      </c>
      <c r="L8231" s="14">
        <f>表格1[[#This Row],[信用卡交易金額'[新臺幣']]]/1000000</f>
        <v>704.09025999999994</v>
      </c>
      <c r="M8231" s="14" t="str" cm="1">
        <f t="array" ref="M8231">_xlfn.TEXTJOIN("", TRUE, _xlfn.XLOOKUP(TRUE, VALUE(表格1[[#This Row],[年月]]) &lt;= VALUE($R$8:$R$12), $Q$8:$Q$12)) &amp; "年度"</f>
        <v>2025年度</v>
      </c>
    </row>
    <row r="8232" spans="1:13" x14ac:dyDescent="0.3">
      <c r="A8232" s="2">
        <v>202501</v>
      </c>
      <c r="B8232" s="19">
        <f>DATE(表格1[[#This Row],[年]],表格1[[#This Row],[月]],1)</f>
        <v>45658</v>
      </c>
      <c r="C8232" s="2" t="str">
        <f>LEFT(表格1[[#This Row],[年月]],4)</f>
        <v>2025</v>
      </c>
      <c r="D8232" s="2" t="str">
        <f>RIGHT(表格1[[#This Row],[年月]],2)</f>
        <v>01</v>
      </c>
      <c r="E8232" s="5">
        <v>10009000</v>
      </c>
      <c r="F8232" s="2" t="str">
        <f>VLOOKUP(TEXT(表格1[[#This Row],[地區]],"00000000"),縣市代碼,2,0)</f>
        <v>雲林縣</v>
      </c>
      <c r="G8232" s="2" t="s">
        <v>9</v>
      </c>
      <c r="H8232" s="13">
        <v>797615</v>
      </c>
      <c r="I8232" s="14">
        <v>1087134444</v>
      </c>
      <c r="J8232" s="14">
        <f>表格1[[#This Row],[信用卡交易筆數]]/1000</f>
        <v>797.61500000000001</v>
      </c>
      <c r="K8232" s="14">
        <f>表格1[[#This Row],[信用卡交易金額'[新臺幣']]]/1000</f>
        <v>1087134.4439999999</v>
      </c>
      <c r="L8232" s="14">
        <f>表格1[[#This Row],[信用卡交易金額'[新臺幣']]]/1000000</f>
        <v>1087.134444</v>
      </c>
      <c r="M8232" s="14" t="str" cm="1">
        <f t="array" ref="M8232">_xlfn.TEXTJOIN("", TRUE, _xlfn.XLOOKUP(TRUE, VALUE(表格1[[#This Row],[年月]]) &lt;= VALUE($R$8:$R$12), $Q$8:$Q$12)) &amp; "年度"</f>
        <v>2025年度</v>
      </c>
    </row>
    <row r="8233" spans="1:13" x14ac:dyDescent="0.3">
      <c r="A8233" s="2">
        <v>202501</v>
      </c>
      <c r="B8233" s="19">
        <f>DATE(表格1[[#This Row],[年]],表格1[[#This Row],[月]],1)</f>
        <v>45658</v>
      </c>
      <c r="C8233" s="2" t="str">
        <f>LEFT(表格1[[#This Row],[年月]],4)</f>
        <v>2025</v>
      </c>
      <c r="D8233" s="2" t="str">
        <f>RIGHT(表格1[[#This Row],[年月]],2)</f>
        <v>01</v>
      </c>
      <c r="E8233" s="5">
        <v>10009000</v>
      </c>
      <c r="F8233" s="2" t="str">
        <f>VLOOKUP(TEXT(表格1[[#This Row],[地區]],"00000000"),縣市代碼,2,0)</f>
        <v>雲林縣</v>
      </c>
      <c r="G8233" s="2" t="s">
        <v>10</v>
      </c>
      <c r="H8233" s="13">
        <v>369314</v>
      </c>
      <c r="I8233" s="14">
        <v>1079664281</v>
      </c>
      <c r="J8233" s="14">
        <f>表格1[[#This Row],[信用卡交易筆數]]/1000</f>
        <v>369.31400000000002</v>
      </c>
      <c r="K8233" s="14">
        <f>表格1[[#This Row],[信用卡交易金額'[新臺幣']]]/1000</f>
        <v>1079664.281</v>
      </c>
      <c r="L8233" s="14">
        <f>表格1[[#This Row],[信用卡交易金額'[新臺幣']]]/1000000</f>
        <v>1079.6642810000001</v>
      </c>
      <c r="M8233" s="14" t="str" cm="1">
        <f t="array" ref="M8233">_xlfn.TEXTJOIN("", TRUE, _xlfn.XLOOKUP(TRUE, VALUE(表格1[[#This Row],[年月]]) &lt;= VALUE($R$8:$R$12), $Q$8:$Q$12)) &amp; "年度"</f>
        <v>2025年度</v>
      </c>
    </row>
    <row r="8234" spans="1:13" x14ac:dyDescent="0.3">
      <c r="A8234" s="2">
        <v>202501</v>
      </c>
      <c r="B8234" s="19">
        <f>DATE(表格1[[#This Row],[年]],表格1[[#This Row],[月]],1)</f>
        <v>45658</v>
      </c>
      <c r="C8234" s="2" t="str">
        <f>LEFT(表格1[[#This Row],[年月]],4)</f>
        <v>2025</v>
      </c>
      <c r="D8234" s="2" t="str">
        <f>RIGHT(表格1[[#This Row],[年月]],2)</f>
        <v>01</v>
      </c>
      <c r="E8234" s="5">
        <v>10010000</v>
      </c>
      <c r="F8234" s="2" t="str">
        <f>VLOOKUP(TEXT(表格1[[#This Row],[地區]],"00000000"),縣市代碼,2,0)</f>
        <v>嘉義縣</v>
      </c>
      <c r="G8234" s="2" t="s">
        <v>4</v>
      </c>
      <c r="H8234" s="13">
        <v>666179</v>
      </c>
      <c r="I8234" s="14">
        <v>347703506</v>
      </c>
      <c r="J8234" s="14">
        <f>表格1[[#This Row],[信用卡交易筆數]]/1000</f>
        <v>666.17899999999997</v>
      </c>
      <c r="K8234" s="14">
        <f>表格1[[#This Row],[信用卡交易金額'[新臺幣']]]/1000</f>
        <v>347703.50599999999</v>
      </c>
      <c r="L8234" s="14">
        <f>表格1[[#This Row],[信用卡交易金額'[新臺幣']]]/1000000</f>
        <v>347.703506</v>
      </c>
      <c r="M8234" s="14" t="str" cm="1">
        <f t="array" ref="M8234">_xlfn.TEXTJOIN("", TRUE, _xlfn.XLOOKUP(TRUE, VALUE(表格1[[#This Row],[年月]]) &lt;= VALUE($R$8:$R$12), $Q$8:$Q$12)) &amp; "年度"</f>
        <v>2025年度</v>
      </c>
    </row>
    <row r="8235" spans="1:13" x14ac:dyDescent="0.3">
      <c r="A8235" s="2">
        <v>202501</v>
      </c>
      <c r="B8235" s="19">
        <f>DATE(表格1[[#This Row],[年]],表格1[[#This Row],[月]],1)</f>
        <v>45658</v>
      </c>
      <c r="C8235" s="2" t="str">
        <f>LEFT(表格1[[#This Row],[年月]],4)</f>
        <v>2025</v>
      </c>
      <c r="D8235" s="2" t="str">
        <f>RIGHT(表格1[[#This Row],[年月]],2)</f>
        <v>01</v>
      </c>
      <c r="E8235" s="5">
        <v>10010000</v>
      </c>
      <c r="F8235" s="2" t="str">
        <f>VLOOKUP(TEXT(表格1[[#This Row],[地區]],"00000000"),縣市代碼,2,0)</f>
        <v>嘉義縣</v>
      </c>
      <c r="G8235" s="2" t="s">
        <v>5</v>
      </c>
      <c r="H8235" s="13">
        <v>60872</v>
      </c>
      <c r="I8235" s="14">
        <v>147357727</v>
      </c>
      <c r="J8235" s="14">
        <f>表格1[[#This Row],[信用卡交易筆數]]/1000</f>
        <v>60.872</v>
      </c>
      <c r="K8235" s="14">
        <f>表格1[[#This Row],[信用卡交易金額'[新臺幣']]]/1000</f>
        <v>147357.72700000001</v>
      </c>
      <c r="L8235" s="14">
        <f>表格1[[#This Row],[信用卡交易金額'[新臺幣']]]/1000000</f>
        <v>147.35772700000001</v>
      </c>
      <c r="M8235" s="14" t="str" cm="1">
        <f t="array" ref="M8235">_xlfn.TEXTJOIN("", TRUE, _xlfn.XLOOKUP(TRUE, VALUE(表格1[[#This Row],[年月]]) &lt;= VALUE($R$8:$R$12), $Q$8:$Q$12)) &amp; "年度"</f>
        <v>2025年度</v>
      </c>
    </row>
    <row r="8236" spans="1:13" x14ac:dyDescent="0.3">
      <c r="A8236" s="2">
        <v>202501</v>
      </c>
      <c r="B8236" s="19">
        <f>DATE(表格1[[#This Row],[年]],表格1[[#This Row],[月]],1)</f>
        <v>45658</v>
      </c>
      <c r="C8236" s="2" t="str">
        <f>LEFT(表格1[[#This Row],[年月]],4)</f>
        <v>2025</v>
      </c>
      <c r="D8236" s="2" t="str">
        <f>RIGHT(表格1[[#This Row],[年月]],2)</f>
        <v>01</v>
      </c>
      <c r="E8236" s="5">
        <v>10010000</v>
      </c>
      <c r="F8236" s="2" t="str">
        <f>VLOOKUP(TEXT(表格1[[#This Row],[地區]],"00000000"),縣市代碼,2,0)</f>
        <v>嘉義縣</v>
      </c>
      <c r="G8236" s="2" t="s">
        <v>6</v>
      </c>
      <c r="H8236" s="13">
        <v>66755</v>
      </c>
      <c r="I8236" s="14">
        <v>192709170</v>
      </c>
      <c r="J8236" s="14">
        <f>表格1[[#This Row],[信用卡交易筆數]]/1000</f>
        <v>66.754999999999995</v>
      </c>
      <c r="K8236" s="14">
        <f>表格1[[#This Row],[信用卡交易金額'[新臺幣']]]/1000</f>
        <v>192709.17</v>
      </c>
      <c r="L8236" s="14">
        <f>表格1[[#This Row],[信用卡交易金額'[新臺幣']]]/1000000</f>
        <v>192.70917</v>
      </c>
      <c r="M8236" s="14" t="str" cm="1">
        <f t="array" ref="M8236">_xlfn.TEXTJOIN("", TRUE, _xlfn.XLOOKUP(TRUE, VALUE(表格1[[#This Row],[年月]]) &lt;= VALUE($R$8:$R$12), $Q$8:$Q$12)) &amp; "年度"</f>
        <v>2025年度</v>
      </c>
    </row>
    <row r="8237" spans="1:13" x14ac:dyDescent="0.3">
      <c r="A8237" s="2">
        <v>202501</v>
      </c>
      <c r="B8237" s="19">
        <f>DATE(表格1[[#This Row],[年]],表格1[[#This Row],[月]],1)</f>
        <v>45658</v>
      </c>
      <c r="C8237" s="2" t="str">
        <f>LEFT(表格1[[#This Row],[年月]],4)</f>
        <v>2025</v>
      </c>
      <c r="D8237" s="2" t="str">
        <f>RIGHT(表格1[[#This Row],[年月]],2)</f>
        <v>01</v>
      </c>
      <c r="E8237" s="5">
        <v>10010000</v>
      </c>
      <c r="F8237" s="2" t="str">
        <f>VLOOKUP(TEXT(表格1[[#This Row],[地區]],"00000000"),縣市代碼,2,0)</f>
        <v>嘉義縣</v>
      </c>
      <c r="G8237" s="2" t="s">
        <v>7</v>
      </c>
      <c r="H8237" s="13">
        <v>459086</v>
      </c>
      <c r="I8237" s="14">
        <v>475472176</v>
      </c>
      <c r="J8237" s="14">
        <f>表格1[[#This Row],[信用卡交易筆數]]/1000</f>
        <v>459.08600000000001</v>
      </c>
      <c r="K8237" s="14">
        <f>表格1[[#This Row],[信用卡交易金額'[新臺幣']]]/1000</f>
        <v>475472.17599999998</v>
      </c>
      <c r="L8237" s="14">
        <f>表格1[[#This Row],[信用卡交易金額'[新臺幣']]]/1000000</f>
        <v>475.47217599999999</v>
      </c>
      <c r="M8237" s="14" t="str" cm="1">
        <f t="array" ref="M8237">_xlfn.TEXTJOIN("", TRUE, _xlfn.XLOOKUP(TRUE, VALUE(表格1[[#This Row],[年月]]) &lt;= VALUE($R$8:$R$12), $Q$8:$Q$12)) &amp; "年度"</f>
        <v>2025年度</v>
      </c>
    </row>
    <row r="8238" spans="1:13" x14ac:dyDescent="0.3">
      <c r="A8238" s="2">
        <v>202501</v>
      </c>
      <c r="B8238" s="19">
        <f>DATE(表格1[[#This Row],[年]],表格1[[#This Row],[月]],1)</f>
        <v>45658</v>
      </c>
      <c r="C8238" s="2" t="str">
        <f>LEFT(表格1[[#This Row],[年月]],4)</f>
        <v>2025</v>
      </c>
      <c r="D8238" s="2" t="str">
        <f>RIGHT(表格1[[#This Row],[年月]],2)</f>
        <v>01</v>
      </c>
      <c r="E8238" s="5">
        <v>10010000</v>
      </c>
      <c r="F8238" s="2" t="str">
        <f>VLOOKUP(TEXT(表格1[[#This Row],[地區]],"00000000"),縣市代碼,2,0)</f>
        <v>嘉義縣</v>
      </c>
      <c r="G8238" s="2" t="s">
        <v>8</v>
      </c>
      <c r="H8238" s="13">
        <v>291858</v>
      </c>
      <c r="I8238" s="14">
        <v>465008757</v>
      </c>
      <c r="J8238" s="14">
        <f>表格1[[#This Row],[信用卡交易筆數]]/1000</f>
        <v>291.858</v>
      </c>
      <c r="K8238" s="14">
        <f>表格1[[#This Row],[信用卡交易金額'[新臺幣']]]/1000</f>
        <v>465008.75699999998</v>
      </c>
      <c r="L8238" s="14">
        <f>表格1[[#This Row],[信用卡交易金額'[新臺幣']]]/1000000</f>
        <v>465.008757</v>
      </c>
      <c r="M8238" s="14" t="str" cm="1">
        <f t="array" ref="M8238">_xlfn.TEXTJOIN("", TRUE, _xlfn.XLOOKUP(TRUE, VALUE(表格1[[#This Row],[年月]]) &lt;= VALUE($R$8:$R$12), $Q$8:$Q$12)) &amp; "年度"</f>
        <v>2025年度</v>
      </c>
    </row>
    <row r="8239" spans="1:13" x14ac:dyDescent="0.3">
      <c r="A8239" s="2">
        <v>202501</v>
      </c>
      <c r="B8239" s="19">
        <f>DATE(表格1[[#This Row],[年]],表格1[[#This Row],[月]],1)</f>
        <v>45658</v>
      </c>
      <c r="C8239" s="2" t="str">
        <f>LEFT(表格1[[#This Row],[年月]],4)</f>
        <v>2025</v>
      </c>
      <c r="D8239" s="2" t="str">
        <f>RIGHT(表格1[[#This Row],[年月]],2)</f>
        <v>01</v>
      </c>
      <c r="E8239" s="5">
        <v>10010000</v>
      </c>
      <c r="F8239" s="2" t="str">
        <f>VLOOKUP(TEXT(表格1[[#This Row],[地區]],"00000000"),縣市代碼,2,0)</f>
        <v>嘉義縣</v>
      </c>
      <c r="G8239" s="2" t="s">
        <v>9</v>
      </c>
      <c r="H8239" s="13">
        <v>612256</v>
      </c>
      <c r="I8239" s="14">
        <v>833576487</v>
      </c>
      <c r="J8239" s="14">
        <f>表格1[[#This Row],[信用卡交易筆數]]/1000</f>
        <v>612.25599999999997</v>
      </c>
      <c r="K8239" s="14">
        <f>表格1[[#This Row],[信用卡交易金額'[新臺幣']]]/1000</f>
        <v>833576.48699999996</v>
      </c>
      <c r="L8239" s="14">
        <f>表格1[[#This Row],[信用卡交易金額'[新臺幣']]]/1000000</f>
        <v>833.57648700000004</v>
      </c>
      <c r="M8239" s="14" t="str" cm="1">
        <f t="array" ref="M8239">_xlfn.TEXTJOIN("", TRUE, _xlfn.XLOOKUP(TRUE, VALUE(表格1[[#This Row],[年月]]) &lt;= VALUE($R$8:$R$12), $Q$8:$Q$12)) &amp; "年度"</f>
        <v>2025年度</v>
      </c>
    </row>
    <row r="8240" spans="1:13" x14ac:dyDescent="0.3">
      <c r="A8240" s="2">
        <v>202501</v>
      </c>
      <c r="B8240" s="19">
        <f>DATE(表格1[[#This Row],[年]],表格1[[#This Row],[月]],1)</f>
        <v>45658</v>
      </c>
      <c r="C8240" s="2" t="str">
        <f>LEFT(表格1[[#This Row],[年月]],4)</f>
        <v>2025</v>
      </c>
      <c r="D8240" s="2" t="str">
        <f>RIGHT(表格1[[#This Row],[年月]],2)</f>
        <v>01</v>
      </c>
      <c r="E8240" s="5">
        <v>10010000</v>
      </c>
      <c r="F8240" s="2" t="str">
        <f>VLOOKUP(TEXT(表格1[[#This Row],[地區]],"00000000"),縣市代碼,2,0)</f>
        <v>嘉義縣</v>
      </c>
      <c r="G8240" s="2" t="s">
        <v>10</v>
      </c>
      <c r="H8240" s="13">
        <v>274742</v>
      </c>
      <c r="I8240" s="14">
        <v>748113691</v>
      </c>
      <c r="J8240" s="14">
        <f>表格1[[#This Row],[信用卡交易筆數]]/1000</f>
        <v>274.74200000000002</v>
      </c>
      <c r="K8240" s="14">
        <f>表格1[[#This Row],[信用卡交易金額'[新臺幣']]]/1000</f>
        <v>748113.69099999999</v>
      </c>
      <c r="L8240" s="14">
        <f>表格1[[#This Row],[信用卡交易金額'[新臺幣']]]/1000000</f>
        <v>748.11369100000002</v>
      </c>
      <c r="M8240" s="14" t="str" cm="1">
        <f t="array" ref="M8240">_xlfn.TEXTJOIN("", TRUE, _xlfn.XLOOKUP(TRUE, VALUE(表格1[[#This Row],[年月]]) &lt;= VALUE($R$8:$R$12), $Q$8:$Q$12)) &amp; "年度"</f>
        <v>2025年度</v>
      </c>
    </row>
    <row r="8241" spans="1:13" x14ac:dyDescent="0.3">
      <c r="A8241" s="2">
        <v>202501</v>
      </c>
      <c r="B8241" s="19">
        <f>DATE(表格1[[#This Row],[年]],表格1[[#This Row],[月]],1)</f>
        <v>45658</v>
      </c>
      <c r="C8241" s="2" t="str">
        <f>LEFT(表格1[[#This Row],[年月]],4)</f>
        <v>2025</v>
      </c>
      <c r="D8241" s="2" t="str">
        <f>RIGHT(表格1[[#This Row],[年月]],2)</f>
        <v>01</v>
      </c>
      <c r="E8241" s="5">
        <v>10020000</v>
      </c>
      <c r="F8241" s="2" t="str">
        <f>VLOOKUP(TEXT(表格1[[#This Row],[地區]],"00000000"),縣市代碼,2,0)</f>
        <v>嘉義市</v>
      </c>
      <c r="G8241" s="2" t="s">
        <v>4</v>
      </c>
      <c r="H8241" s="13">
        <v>663508</v>
      </c>
      <c r="I8241" s="14">
        <v>363256752</v>
      </c>
      <c r="J8241" s="14">
        <f>表格1[[#This Row],[信用卡交易筆數]]/1000</f>
        <v>663.50800000000004</v>
      </c>
      <c r="K8241" s="14">
        <f>表格1[[#This Row],[信用卡交易金額'[新臺幣']]]/1000</f>
        <v>363256.75199999998</v>
      </c>
      <c r="L8241" s="14">
        <f>表格1[[#This Row],[信用卡交易金額'[新臺幣']]]/1000000</f>
        <v>363.25675200000001</v>
      </c>
      <c r="M8241" s="14" t="str" cm="1">
        <f t="array" ref="M8241">_xlfn.TEXTJOIN("", TRUE, _xlfn.XLOOKUP(TRUE, VALUE(表格1[[#This Row],[年月]]) &lt;= VALUE($R$8:$R$12), $Q$8:$Q$12)) &amp; "年度"</f>
        <v>2025年度</v>
      </c>
    </row>
    <row r="8242" spans="1:13" x14ac:dyDescent="0.3">
      <c r="A8242" s="2">
        <v>202501</v>
      </c>
      <c r="B8242" s="19">
        <f>DATE(表格1[[#This Row],[年]],表格1[[#This Row],[月]],1)</f>
        <v>45658</v>
      </c>
      <c r="C8242" s="2" t="str">
        <f>LEFT(表格1[[#This Row],[年月]],4)</f>
        <v>2025</v>
      </c>
      <c r="D8242" s="2" t="str">
        <f>RIGHT(表格1[[#This Row],[年月]],2)</f>
        <v>01</v>
      </c>
      <c r="E8242" s="5">
        <v>10020000</v>
      </c>
      <c r="F8242" s="2" t="str">
        <f>VLOOKUP(TEXT(表格1[[#This Row],[地區]],"00000000"),縣市代碼,2,0)</f>
        <v>嘉義市</v>
      </c>
      <c r="G8242" s="2" t="s">
        <v>5</v>
      </c>
      <c r="H8242" s="13">
        <v>51893</v>
      </c>
      <c r="I8242" s="14">
        <v>141844998</v>
      </c>
      <c r="J8242" s="14">
        <f>表格1[[#This Row],[信用卡交易筆數]]/1000</f>
        <v>51.893000000000001</v>
      </c>
      <c r="K8242" s="14">
        <f>表格1[[#This Row],[信用卡交易金額'[新臺幣']]]/1000</f>
        <v>141844.99799999999</v>
      </c>
      <c r="L8242" s="14">
        <f>表格1[[#This Row],[信用卡交易金額'[新臺幣']]]/1000000</f>
        <v>141.844998</v>
      </c>
      <c r="M8242" s="14" t="str" cm="1">
        <f t="array" ref="M8242">_xlfn.TEXTJOIN("", TRUE, _xlfn.XLOOKUP(TRUE, VALUE(表格1[[#This Row],[年月]]) &lt;= VALUE($R$8:$R$12), $Q$8:$Q$12)) &amp; "年度"</f>
        <v>2025年度</v>
      </c>
    </row>
    <row r="8243" spans="1:13" x14ac:dyDescent="0.3">
      <c r="A8243" s="2">
        <v>202501</v>
      </c>
      <c r="B8243" s="19">
        <f>DATE(表格1[[#This Row],[年]],表格1[[#This Row],[月]],1)</f>
        <v>45658</v>
      </c>
      <c r="C8243" s="2" t="str">
        <f>LEFT(表格1[[#This Row],[年月]],4)</f>
        <v>2025</v>
      </c>
      <c r="D8243" s="2" t="str">
        <f>RIGHT(表格1[[#This Row],[年月]],2)</f>
        <v>01</v>
      </c>
      <c r="E8243" s="5">
        <v>10020000</v>
      </c>
      <c r="F8243" s="2" t="str">
        <f>VLOOKUP(TEXT(表格1[[#This Row],[地區]],"00000000"),縣市代碼,2,0)</f>
        <v>嘉義市</v>
      </c>
      <c r="G8243" s="2" t="s">
        <v>6</v>
      </c>
      <c r="H8243" s="13">
        <v>64372</v>
      </c>
      <c r="I8243" s="14">
        <v>205373046</v>
      </c>
      <c r="J8243" s="14">
        <f>表格1[[#This Row],[信用卡交易筆數]]/1000</f>
        <v>64.372</v>
      </c>
      <c r="K8243" s="14">
        <f>表格1[[#This Row],[信用卡交易金額'[新臺幣']]]/1000</f>
        <v>205373.046</v>
      </c>
      <c r="L8243" s="14">
        <f>表格1[[#This Row],[信用卡交易金額'[新臺幣']]]/1000000</f>
        <v>205.37304599999999</v>
      </c>
      <c r="M8243" s="14" t="str" cm="1">
        <f t="array" ref="M8243">_xlfn.TEXTJOIN("", TRUE, _xlfn.XLOOKUP(TRUE, VALUE(表格1[[#This Row],[年月]]) &lt;= VALUE($R$8:$R$12), $Q$8:$Q$12)) &amp; "年度"</f>
        <v>2025年度</v>
      </c>
    </row>
    <row r="8244" spans="1:13" x14ac:dyDescent="0.3">
      <c r="A8244" s="2">
        <v>202501</v>
      </c>
      <c r="B8244" s="19">
        <f>DATE(表格1[[#This Row],[年]],表格1[[#This Row],[月]],1)</f>
        <v>45658</v>
      </c>
      <c r="C8244" s="2" t="str">
        <f>LEFT(表格1[[#This Row],[年月]],4)</f>
        <v>2025</v>
      </c>
      <c r="D8244" s="2" t="str">
        <f>RIGHT(表格1[[#This Row],[年月]],2)</f>
        <v>01</v>
      </c>
      <c r="E8244" s="5">
        <v>10020000</v>
      </c>
      <c r="F8244" s="2" t="str">
        <f>VLOOKUP(TEXT(表格1[[#This Row],[地區]],"00000000"),縣市代碼,2,0)</f>
        <v>嘉義市</v>
      </c>
      <c r="G8244" s="2" t="s">
        <v>7</v>
      </c>
      <c r="H8244" s="13">
        <v>344480</v>
      </c>
      <c r="I8244" s="14">
        <v>356934673</v>
      </c>
      <c r="J8244" s="14">
        <f>表格1[[#This Row],[信用卡交易筆數]]/1000</f>
        <v>344.48</v>
      </c>
      <c r="K8244" s="14">
        <f>表格1[[#This Row],[信用卡交易金額'[新臺幣']]]/1000</f>
        <v>356934.67300000001</v>
      </c>
      <c r="L8244" s="14">
        <f>表格1[[#This Row],[信用卡交易金額'[新臺幣']]]/1000000</f>
        <v>356.93467299999998</v>
      </c>
      <c r="M8244" s="14" t="str" cm="1">
        <f t="array" ref="M8244">_xlfn.TEXTJOIN("", TRUE, _xlfn.XLOOKUP(TRUE, VALUE(表格1[[#This Row],[年月]]) &lt;= VALUE($R$8:$R$12), $Q$8:$Q$12)) &amp; "年度"</f>
        <v>2025年度</v>
      </c>
    </row>
    <row r="8245" spans="1:13" x14ac:dyDescent="0.3">
      <c r="A8245" s="2">
        <v>202501</v>
      </c>
      <c r="B8245" s="19">
        <f>DATE(表格1[[#This Row],[年]],表格1[[#This Row],[月]],1)</f>
        <v>45658</v>
      </c>
      <c r="C8245" s="2" t="str">
        <f>LEFT(表格1[[#This Row],[年月]],4)</f>
        <v>2025</v>
      </c>
      <c r="D8245" s="2" t="str">
        <f>RIGHT(表格1[[#This Row],[年月]],2)</f>
        <v>01</v>
      </c>
      <c r="E8245" s="5">
        <v>10020000</v>
      </c>
      <c r="F8245" s="2" t="str">
        <f>VLOOKUP(TEXT(表格1[[#This Row],[地區]],"00000000"),縣市代碼,2,0)</f>
        <v>嘉義市</v>
      </c>
      <c r="G8245" s="2" t="s">
        <v>8</v>
      </c>
      <c r="H8245" s="13">
        <v>245460</v>
      </c>
      <c r="I8245" s="14">
        <v>477547425</v>
      </c>
      <c r="J8245" s="14">
        <f>表格1[[#This Row],[信用卡交易筆數]]/1000</f>
        <v>245.46</v>
      </c>
      <c r="K8245" s="14">
        <f>表格1[[#This Row],[信用卡交易金額'[新臺幣']]]/1000</f>
        <v>477547.42499999999</v>
      </c>
      <c r="L8245" s="14">
        <f>表格1[[#This Row],[信用卡交易金額'[新臺幣']]]/1000000</f>
        <v>477.54742499999998</v>
      </c>
      <c r="M8245" s="14" t="str" cm="1">
        <f t="array" ref="M8245">_xlfn.TEXTJOIN("", TRUE, _xlfn.XLOOKUP(TRUE, VALUE(表格1[[#This Row],[年月]]) &lt;= VALUE($R$8:$R$12), $Q$8:$Q$12)) &amp; "年度"</f>
        <v>2025年度</v>
      </c>
    </row>
    <row r="8246" spans="1:13" x14ac:dyDescent="0.3">
      <c r="A8246" s="2">
        <v>202501</v>
      </c>
      <c r="B8246" s="19">
        <f>DATE(表格1[[#This Row],[年]],表格1[[#This Row],[月]],1)</f>
        <v>45658</v>
      </c>
      <c r="C8246" s="2" t="str">
        <f>LEFT(表格1[[#This Row],[年月]],4)</f>
        <v>2025</v>
      </c>
      <c r="D8246" s="2" t="str">
        <f>RIGHT(表格1[[#This Row],[年月]],2)</f>
        <v>01</v>
      </c>
      <c r="E8246" s="5">
        <v>10020000</v>
      </c>
      <c r="F8246" s="2" t="str">
        <f>VLOOKUP(TEXT(表格1[[#This Row],[地區]],"00000000"),縣市代碼,2,0)</f>
        <v>嘉義市</v>
      </c>
      <c r="G8246" s="2" t="s">
        <v>9</v>
      </c>
      <c r="H8246" s="13">
        <v>591936</v>
      </c>
      <c r="I8246" s="14">
        <v>843305837</v>
      </c>
      <c r="J8246" s="14">
        <f>表格1[[#This Row],[信用卡交易筆數]]/1000</f>
        <v>591.93600000000004</v>
      </c>
      <c r="K8246" s="14">
        <f>表格1[[#This Row],[信用卡交易金額'[新臺幣']]]/1000</f>
        <v>843305.83700000006</v>
      </c>
      <c r="L8246" s="14">
        <f>表格1[[#This Row],[信用卡交易金額'[新臺幣']]]/1000000</f>
        <v>843.305837</v>
      </c>
      <c r="M8246" s="14" t="str" cm="1">
        <f t="array" ref="M8246">_xlfn.TEXTJOIN("", TRUE, _xlfn.XLOOKUP(TRUE, VALUE(表格1[[#This Row],[年月]]) &lt;= VALUE($R$8:$R$12), $Q$8:$Q$12)) &amp; "年度"</f>
        <v>2025年度</v>
      </c>
    </row>
    <row r="8247" spans="1:13" x14ac:dyDescent="0.3">
      <c r="A8247" s="2">
        <v>202501</v>
      </c>
      <c r="B8247" s="19">
        <f>DATE(表格1[[#This Row],[年]],表格1[[#This Row],[月]],1)</f>
        <v>45658</v>
      </c>
      <c r="C8247" s="2" t="str">
        <f>LEFT(表格1[[#This Row],[年月]],4)</f>
        <v>2025</v>
      </c>
      <c r="D8247" s="2" t="str">
        <f>RIGHT(表格1[[#This Row],[年月]],2)</f>
        <v>01</v>
      </c>
      <c r="E8247" s="5">
        <v>10020000</v>
      </c>
      <c r="F8247" s="2" t="str">
        <f>VLOOKUP(TEXT(表格1[[#This Row],[地區]],"00000000"),縣市代碼,2,0)</f>
        <v>嘉義市</v>
      </c>
      <c r="G8247" s="2" t="s">
        <v>10</v>
      </c>
      <c r="H8247" s="13">
        <v>238099</v>
      </c>
      <c r="I8247" s="14">
        <v>732509856</v>
      </c>
      <c r="J8247" s="14">
        <f>表格1[[#This Row],[信用卡交易筆數]]/1000</f>
        <v>238.09899999999999</v>
      </c>
      <c r="K8247" s="14">
        <f>表格1[[#This Row],[信用卡交易金額'[新臺幣']]]/1000</f>
        <v>732509.85600000003</v>
      </c>
      <c r="L8247" s="14">
        <f>表格1[[#This Row],[信用卡交易金額'[新臺幣']]]/1000000</f>
        <v>732.50985600000001</v>
      </c>
      <c r="M8247" s="14" t="str" cm="1">
        <f t="array" ref="M8247">_xlfn.TEXTJOIN("", TRUE, _xlfn.XLOOKUP(TRUE, VALUE(表格1[[#This Row],[年月]]) &lt;= VALUE($R$8:$R$12), $Q$8:$Q$12)) &amp; "年度"</f>
        <v>2025年度</v>
      </c>
    </row>
    <row r="8248" spans="1:13" x14ac:dyDescent="0.3">
      <c r="A8248" s="2">
        <v>202501</v>
      </c>
      <c r="B8248" s="19">
        <f>DATE(表格1[[#This Row],[年]],表格1[[#This Row],[月]],1)</f>
        <v>45658</v>
      </c>
      <c r="C8248" s="2" t="str">
        <f>LEFT(表格1[[#This Row],[年月]],4)</f>
        <v>2025</v>
      </c>
      <c r="D8248" s="2" t="str">
        <f>RIGHT(表格1[[#This Row],[年月]],2)</f>
        <v>01</v>
      </c>
      <c r="E8248" s="5">
        <v>67000000</v>
      </c>
      <c r="F8248" s="2" t="str">
        <f>VLOOKUP(TEXT(表格1[[#This Row],[地區]],"00000000"),縣市代碼,2,0)</f>
        <v>臺南市</v>
      </c>
      <c r="G8248" s="2" t="s">
        <v>4</v>
      </c>
      <c r="H8248" s="13">
        <v>4908360</v>
      </c>
      <c r="I8248" s="14">
        <v>2591504960</v>
      </c>
      <c r="J8248" s="14">
        <f>表格1[[#This Row],[信用卡交易筆數]]/1000</f>
        <v>4908.3599999999997</v>
      </c>
      <c r="K8248" s="14">
        <f>表格1[[#This Row],[信用卡交易金額'[新臺幣']]]/1000</f>
        <v>2591504.96</v>
      </c>
      <c r="L8248" s="14">
        <f>表格1[[#This Row],[信用卡交易金額'[新臺幣']]]/1000000</f>
        <v>2591.5049600000002</v>
      </c>
      <c r="M8248" s="14" t="str" cm="1">
        <f t="array" ref="M8248">_xlfn.TEXTJOIN("", TRUE, _xlfn.XLOOKUP(TRUE, VALUE(表格1[[#This Row],[年月]]) &lt;= VALUE($R$8:$R$12), $Q$8:$Q$12)) &amp; "年度"</f>
        <v>2025年度</v>
      </c>
    </row>
    <row r="8249" spans="1:13" x14ac:dyDescent="0.3">
      <c r="A8249" s="2">
        <v>202501</v>
      </c>
      <c r="B8249" s="19">
        <f>DATE(表格1[[#This Row],[年]],表格1[[#This Row],[月]],1)</f>
        <v>45658</v>
      </c>
      <c r="C8249" s="2" t="str">
        <f>LEFT(表格1[[#This Row],[年月]],4)</f>
        <v>2025</v>
      </c>
      <c r="D8249" s="2" t="str">
        <f>RIGHT(表格1[[#This Row],[年月]],2)</f>
        <v>01</v>
      </c>
      <c r="E8249" s="5">
        <v>67000000</v>
      </c>
      <c r="F8249" s="2" t="str">
        <f>VLOOKUP(TEXT(表格1[[#This Row],[地區]],"00000000"),縣市代碼,2,0)</f>
        <v>臺南市</v>
      </c>
      <c r="G8249" s="2" t="s">
        <v>5</v>
      </c>
      <c r="H8249" s="13">
        <v>368886</v>
      </c>
      <c r="I8249" s="14">
        <v>940336363</v>
      </c>
      <c r="J8249" s="14">
        <f>表格1[[#This Row],[信用卡交易筆數]]/1000</f>
        <v>368.88600000000002</v>
      </c>
      <c r="K8249" s="14">
        <f>表格1[[#This Row],[信用卡交易金額'[新臺幣']]]/1000</f>
        <v>940336.36300000001</v>
      </c>
      <c r="L8249" s="14">
        <f>表格1[[#This Row],[信用卡交易金額'[新臺幣']]]/1000000</f>
        <v>940.33636300000001</v>
      </c>
      <c r="M8249" s="14" t="str" cm="1">
        <f t="array" ref="M8249">_xlfn.TEXTJOIN("", TRUE, _xlfn.XLOOKUP(TRUE, VALUE(表格1[[#This Row],[年月]]) &lt;= VALUE($R$8:$R$12), $Q$8:$Q$12)) &amp; "年度"</f>
        <v>2025年度</v>
      </c>
    </row>
    <row r="8250" spans="1:13" x14ac:dyDescent="0.3">
      <c r="A8250" s="2">
        <v>202501</v>
      </c>
      <c r="B8250" s="19">
        <f>DATE(表格1[[#This Row],[年]],表格1[[#This Row],[月]],1)</f>
        <v>45658</v>
      </c>
      <c r="C8250" s="2" t="str">
        <f>LEFT(表格1[[#This Row],[年月]],4)</f>
        <v>2025</v>
      </c>
      <c r="D8250" s="2" t="str">
        <f>RIGHT(表格1[[#This Row],[年月]],2)</f>
        <v>01</v>
      </c>
      <c r="E8250" s="5">
        <v>67000000</v>
      </c>
      <c r="F8250" s="2" t="str">
        <f>VLOOKUP(TEXT(表格1[[#This Row],[地區]],"00000000"),縣市代碼,2,0)</f>
        <v>臺南市</v>
      </c>
      <c r="G8250" s="2" t="s">
        <v>6</v>
      </c>
      <c r="H8250" s="13">
        <v>492175</v>
      </c>
      <c r="I8250" s="14">
        <v>1529577987</v>
      </c>
      <c r="J8250" s="14">
        <f>表格1[[#This Row],[信用卡交易筆數]]/1000</f>
        <v>492.17500000000001</v>
      </c>
      <c r="K8250" s="14">
        <f>表格1[[#This Row],[信用卡交易金額'[新臺幣']]]/1000</f>
        <v>1529577.987</v>
      </c>
      <c r="L8250" s="14">
        <f>表格1[[#This Row],[信用卡交易金額'[新臺幣']]]/1000000</f>
        <v>1529.5779869999999</v>
      </c>
      <c r="M8250" s="14" t="str" cm="1">
        <f t="array" ref="M8250">_xlfn.TEXTJOIN("", TRUE, _xlfn.XLOOKUP(TRUE, VALUE(表格1[[#This Row],[年月]]) &lt;= VALUE($R$8:$R$12), $Q$8:$Q$12)) &amp; "年度"</f>
        <v>2025年度</v>
      </c>
    </row>
    <row r="8251" spans="1:13" x14ac:dyDescent="0.3">
      <c r="A8251" s="2">
        <v>202501</v>
      </c>
      <c r="B8251" s="19">
        <f>DATE(表格1[[#This Row],[年]],表格1[[#This Row],[月]],1)</f>
        <v>45658</v>
      </c>
      <c r="C8251" s="2" t="str">
        <f>LEFT(表格1[[#This Row],[年月]],4)</f>
        <v>2025</v>
      </c>
      <c r="D8251" s="2" t="str">
        <f>RIGHT(表格1[[#This Row],[年月]],2)</f>
        <v>01</v>
      </c>
      <c r="E8251" s="5">
        <v>67000000</v>
      </c>
      <c r="F8251" s="2" t="str">
        <f>VLOOKUP(TEXT(表格1[[#This Row],[地區]],"00000000"),縣市代碼,2,0)</f>
        <v>臺南市</v>
      </c>
      <c r="G8251" s="2" t="s">
        <v>7</v>
      </c>
      <c r="H8251" s="13">
        <v>2615506</v>
      </c>
      <c r="I8251" s="14">
        <v>2661163600</v>
      </c>
      <c r="J8251" s="14">
        <f>表格1[[#This Row],[信用卡交易筆數]]/1000</f>
        <v>2615.5059999999999</v>
      </c>
      <c r="K8251" s="14">
        <f>表格1[[#This Row],[信用卡交易金額'[新臺幣']]]/1000</f>
        <v>2661163.6</v>
      </c>
      <c r="L8251" s="14">
        <f>表格1[[#This Row],[信用卡交易金額'[新臺幣']]]/1000000</f>
        <v>2661.1635999999999</v>
      </c>
      <c r="M8251" s="14" t="str" cm="1">
        <f t="array" ref="M8251">_xlfn.TEXTJOIN("", TRUE, _xlfn.XLOOKUP(TRUE, VALUE(表格1[[#This Row],[年月]]) &lt;= VALUE($R$8:$R$12), $Q$8:$Q$12)) &amp; "年度"</f>
        <v>2025年度</v>
      </c>
    </row>
    <row r="8252" spans="1:13" x14ac:dyDescent="0.3">
      <c r="A8252" s="2">
        <v>202501</v>
      </c>
      <c r="B8252" s="19">
        <f>DATE(表格1[[#This Row],[年]],表格1[[#This Row],[月]],1)</f>
        <v>45658</v>
      </c>
      <c r="C8252" s="2" t="str">
        <f>LEFT(表格1[[#This Row],[年月]],4)</f>
        <v>2025</v>
      </c>
      <c r="D8252" s="2" t="str">
        <f>RIGHT(表格1[[#This Row],[年月]],2)</f>
        <v>01</v>
      </c>
      <c r="E8252" s="5">
        <v>67000000</v>
      </c>
      <c r="F8252" s="2" t="str">
        <f>VLOOKUP(TEXT(表格1[[#This Row],[地區]],"00000000"),縣市代碼,2,0)</f>
        <v>臺南市</v>
      </c>
      <c r="G8252" s="2" t="s">
        <v>8</v>
      </c>
      <c r="H8252" s="13">
        <v>1823972</v>
      </c>
      <c r="I8252" s="14">
        <v>3501290173</v>
      </c>
      <c r="J8252" s="14">
        <f>表格1[[#This Row],[信用卡交易筆數]]/1000</f>
        <v>1823.972</v>
      </c>
      <c r="K8252" s="14">
        <f>表格1[[#This Row],[信用卡交易金額'[新臺幣']]]/1000</f>
        <v>3501290.173</v>
      </c>
      <c r="L8252" s="14">
        <f>表格1[[#This Row],[信用卡交易金額'[新臺幣']]]/1000000</f>
        <v>3501.2901729999999</v>
      </c>
      <c r="M8252" s="14" t="str" cm="1">
        <f t="array" ref="M8252">_xlfn.TEXTJOIN("", TRUE, _xlfn.XLOOKUP(TRUE, VALUE(表格1[[#This Row],[年月]]) &lt;= VALUE($R$8:$R$12), $Q$8:$Q$12)) &amp; "年度"</f>
        <v>2025年度</v>
      </c>
    </row>
    <row r="8253" spans="1:13" x14ac:dyDescent="0.3">
      <c r="A8253" s="2">
        <v>202501</v>
      </c>
      <c r="B8253" s="19">
        <f>DATE(表格1[[#This Row],[年]],表格1[[#This Row],[月]],1)</f>
        <v>45658</v>
      </c>
      <c r="C8253" s="2" t="str">
        <f>LEFT(表格1[[#This Row],[年月]],4)</f>
        <v>2025</v>
      </c>
      <c r="D8253" s="2" t="str">
        <f>RIGHT(表格1[[#This Row],[年月]],2)</f>
        <v>01</v>
      </c>
      <c r="E8253" s="5">
        <v>67000000</v>
      </c>
      <c r="F8253" s="2" t="str">
        <f>VLOOKUP(TEXT(表格1[[#This Row],[地區]],"00000000"),縣市代碼,2,0)</f>
        <v>臺南市</v>
      </c>
      <c r="G8253" s="2" t="s">
        <v>9</v>
      </c>
      <c r="H8253" s="13">
        <v>4302675</v>
      </c>
      <c r="I8253" s="14">
        <v>6286817736</v>
      </c>
      <c r="J8253" s="14">
        <f>表格1[[#This Row],[信用卡交易筆數]]/1000</f>
        <v>4302.6750000000002</v>
      </c>
      <c r="K8253" s="14">
        <f>表格1[[#This Row],[信用卡交易金額'[新臺幣']]]/1000</f>
        <v>6286817.7359999996</v>
      </c>
      <c r="L8253" s="14">
        <f>表格1[[#This Row],[信用卡交易金額'[新臺幣']]]/1000000</f>
        <v>6286.817736</v>
      </c>
      <c r="M8253" s="14" t="str" cm="1">
        <f t="array" ref="M8253">_xlfn.TEXTJOIN("", TRUE, _xlfn.XLOOKUP(TRUE, VALUE(表格1[[#This Row],[年月]]) &lt;= VALUE($R$8:$R$12), $Q$8:$Q$12)) &amp; "年度"</f>
        <v>2025年度</v>
      </c>
    </row>
    <row r="8254" spans="1:13" x14ac:dyDescent="0.3">
      <c r="A8254" s="2">
        <v>202501</v>
      </c>
      <c r="B8254" s="19">
        <f>DATE(表格1[[#This Row],[年]],表格1[[#This Row],[月]],1)</f>
        <v>45658</v>
      </c>
      <c r="C8254" s="2" t="str">
        <f>LEFT(表格1[[#This Row],[年月]],4)</f>
        <v>2025</v>
      </c>
      <c r="D8254" s="2" t="str">
        <f>RIGHT(表格1[[#This Row],[年月]],2)</f>
        <v>01</v>
      </c>
      <c r="E8254" s="5">
        <v>67000000</v>
      </c>
      <c r="F8254" s="2" t="str">
        <f>VLOOKUP(TEXT(表格1[[#This Row],[地區]],"00000000"),縣市代碼,2,0)</f>
        <v>臺南市</v>
      </c>
      <c r="G8254" s="2" t="s">
        <v>10</v>
      </c>
      <c r="H8254" s="13">
        <v>1850577</v>
      </c>
      <c r="I8254" s="14">
        <v>5327841955</v>
      </c>
      <c r="J8254" s="14">
        <f>表格1[[#This Row],[信用卡交易筆數]]/1000</f>
        <v>1850.577</v>
      </c>
      <c r="K8254" s="14">
        <f>表格1[[#This Row],[信用卡交易金額'[新臺幣']]]/1000</f>
        <v>5327841.9550000001</v>
      </c>
      <c r="L8254" s="14">
        <f>表格1[[#This Row],[信用卡交易金額'[新臺幣']]]/1000000</f>
        <v>5327.8419549999999</v>
      </c>
      <c r="M8254" s="14" t="str" cm="1">
        <f t="array" ref="M8254">_xlfn.TEXTJOIN("", TRUE, _xlfn.XLOOKUP(TRUE, VALUE(表格1[[#This Row],[年月]]) &lt;= VALUE($R$8:$R$12), $Q$8:$Q$12)) &amp; "年度"</f>
        <v>2025年度</v>
      </c>
    </row>
    <row r="8255" spans="1:13" x14ac:dyDescent="0.3">
      <c r="A8255" s="2">
        <v>202501</v>
      </c>
      <c r="B8255" s="19">
        <f>DATE(表格1[[#This Row],[年]],表格1[[#This Row],[月]],1)</f>
        <v>45658</v>
      </c>
      <c r="C8255" s="2" t="str">
        <f>LEFT(表格1[[#This Row],[年月]],4)</f>
        <v>2025</v>
      </c>
      <c r="D8255" s="2" t="str">
        <f>RIGHT(表格1[[#This Row],[年月]],2)</f>
        <v>01</v>
      </c>
      <c r="E8255" s="5">
        <v>64000000</v>
      </c>
      <c r="F8255" s="2" t="str">
        <f>VLOOKUP(TEXT(表格1[[#This Row],[地區]],"00000000"),縣市代碼,2,0)</f>
        <v>高雄市</v>
      </c>
      <c r="G8255" s="2" t="s">
        <v>4</v>
      </c>
      <c r="H8255" s="13">
        <v>7750386</v>
      </c>
      <c r="I8255" s="14">
        <v>4688775720</v>
      </c>
      <c r="J8255" s="14">
        <f>表格1[[#This Row],[信用卡交易筆數]]/1000</f>
        <v>7750.3860000000004</v>
      </c>
      <c r="K8255" s="14">
        <f>表格1[[#This Row],[信用卡交易金額'[新臺幣']]]/1000</f>
        <v>4688775.72</v>
      </c>
      <c r="L8255" s="14">
        <f>表格1[[#This Row],[信用卡交易金額'[新臺幣']]]/1000000</f>
        <v>4688.7757199999996</v>
      </c>
      <c r="M8255" s="14" t="str" cm="1">
        <f t="array" ref="M8255">_xlfn.TEXTJOIN("", TRUE, _xlfn.XLOOKUP(TRUE, VALUE(表格1[[#This Row],[年月]]) &lt;= VALUE($R$8:$R$12), $Q$8:$Q$12)) &amp; "年度"</f>
        <v>2025年度</v>
      </c>
    </row>
    <row r="8256" spans="1:13" x14ac:dyDescent="0.3">
      <c r="A8256" s="2">
        <v>202501</v>
      </c>
      <c r="B8256" s="19">
        <f>DATE(表格1[[#This Row],[年]],表格1[[#This Row],[月]],1)</f>
        <v>45658</v>
      </c>
      <c r="C8256" s="2" t="str">
        <f>LEFT(表格1[[#This Row],[年月]],4)</f>
        <v>2025</v>
      </c>
      <c r="D8256" s="2" t="str">
        <f>RIGHT(表格1[[#This Row],[年月]],2)</f>
        <v>01</v>
      </c>
      <c r="E8256" s="5">
        <v>64000000</v>
      </c>
      <c r="F8256" s="2" t="str">
        <f>VLOOKUP(TEXT(表格1[[#This Row],[地區]],"00000000"),縣市代碼,2,0)</f>
        <v>高雄市</v>
      </c>
      <c r="G8256" s="2" t="s">
        <v>5</v>
      </c>
      <c r="H8256" s="13">
        <v>530266</v>
      </c>
      <c r="I8256" s="14">
        <v>1371697140</v>
      </c>
      <c r="J8256" s="14">
        <f>表格1[[#This Row],[信用卡交易筆數]]/1000</f>
        <v>530.26599999999996</v>
      </c>
      <c r="K8256" s="14">
        <f>表格1[[#This Row],[信用卡交易金額'[新臺幣']]]/1000</f>
        <v>1371697.14</v>
      </c>
      <c r="L8256" s="14">
        <f>表格1[[#This Row],[信用卡交易金額'[新臺幣']]]/1000000</f>
        <v>1371.69714</v>
      </c>
      <c r="M8256" s="14" t="str" cm="1">
        <f t="array" ref="M8256">_xlfn.TEXTJOIN("", TRUE, _xlfn.XLOOKUP(TRUE, VALUE(表格1[[#This Row],[年月]]) &lt;= VALUE($R$8:$R$12), $Q$8:$Q$12)) &amp; "年度"</f>
        <v>2025年度</v>
      </c>
    </row>
    <row r="8257" spans="1:13" x14ac:dyDescent="0.3">
      <c r="A8257" s="2">
        <v>202501</v>
      </c>
      <c r="B8257" s="19">
        <f>DATE(表格1[[#This Row],[年]],表格1[[#This Row],[月]],1)</f>
        <v>45658</v>
      </c>
      <c r="C8257" s="2" t="str">
        <f>LEFT(表格1[[#This Row],[年月]],4)</f>
        <v>2025</v>
      </c>
      <c r="D8257" s="2" t="str">
        <f>RIGHT(表格1[[#This Row],[年月]],2)</f>
        <v>01</v>
      </c>
      <c r="E8257" s="5">
        <v>64000000</v>
      </c>
      <c r="F8257" s="2" t="str">
        <f>VLOOKUP(TEXT(表格1[[#This Row],[地區]],"00000000"),縣市代碼,2,0)</f>
        <v>高雄市</v>
      </c>
      <c r="G8257" s="2" t="s">
        <v>6</v>
      </c>
      <c r="H8257" s="13">
        <v>745170</v>
      </c>
      <c r="I8257" s="14">
        <v>2404321512</v>
      </c>
      <c r="J8257" s="14">
        <f>表格1[[#This Row],[信用卡交易筆數]]/1000</f>
        <v>745.17</v>
      </c>
      <c r="K8257" s="14">
        <f>表格1[[#This Row],[信用卡交易金額'[新臺幣']]]/1000</f>
        <v>2404321.5120000001</v>
      </c>
      <c r="L8257" s="14">
        <f>表格1[[#This Row],[信用卡交易金額'[新臺幣']]]/1000000</f>
        <v>2404.321512</v>
      </c>
      <c r="M8257" s="14" t="str" cm="1">
        <f t="array" ref="M8257">_xlfn.TEXTJOIN("", TRUE, _xlfn.XLOOKUP(TRUE, VALUE(表格1[[#This Row],[年月]]) &lt;= VALUE($R$8:$R$12), $Q$8:$Q$12)) &amp; "年度"</f>
        <v>2025年度</v>
      </c>
    </row>
    <row r="8258" spans="1:13" x14ac:dyDescent="0.3">
      <c r="A8258" s="2">
        <v>202501</v>
      </c>
      <c r="B8258" s="19">
        <f>DATE(表格1[[#This Row],[年]],表格1[[#This Row],[月]],1)</f>
        <v>45658</v>
      </c>
      <c r="C8258" s="2" t="str">
        <f>LEFT(表格1[[#This Row],[年月]],4)</f>
        <v>2025</v>
      </c>
      <c r="D8258" s="2" t="str">
        <f>RIGHT(表格1[[#This Row],[年月]],2)</f>
        <v>01</v>
      </c>
      <c r="E8258" s="5">
        <v>64000000</v>
      </c>
      <c r="F8258" s="2" t="str">
        <f>VLOOKUP(TEXT(表格1[[#This Row],[地區]],"00000000"),縣市代碼,2,0)</f>
        <v>高雄市</v>
      </c>
      <c r="G8258" s="2" t="s">
        <v>7</v>
      </c>
      <c r="H8258" s="13">
        <v>3996126</v>
      </c>
      <c r="I8258" s="14">
        <v>4116211279</v>
      </c>
      <c r="J8258" s="14">
        <f>表格1[[#This Row],[信用卡交易筆數]]/1000</f>
        <v>3996.1260000000002</v>
      </c>
      <c r="K8258" s="14">
        <f>表格1[[#This Row],[信用卡交易金額'[新臺幣']]]/1000</f>
        <v>4116211.2790000001</v>
      </c>
      <c r="L8258" s="14">
        <f>表格1[[#This Row],[信用卡交易金額'[新臺幣']]]/1000000</f>
        <v>4116.2112790000001</v>
      </c>
      <c r="M8258" s="14" t="str" cm="1">
        <f t="array" ref="M8258">_xlfn.TEXTJOIN("", TRUE, _xlfn.XLOOKUP(TRUE, VALUE(表格1[[#This Row],[年月]]) &lt;= VALUE($R$8:$R$12), $Q$8:$Q$12)) &amp; "年度"</f>
        <v>2025年度</v>
      </c>
    </row>
    <row r="8259" spans="1:13" x14ac:dyDescent="0.3">
      <c r="A8259" s="2">
        <v>202501</v>
      </c>
      <c r="B8259" s="19">
        <f>DATE(表格1[[#This Row],[年]],表格1[[#This Row],[月]],1)</f>
        <v>45658</v>
      </c>
      <c r="C8259" s="2" t="str">
        <f>LEFT(表格1[[#This Row],[年月]],4)</f>
        <v>2025</v>
      </c>
      <c r="D8259" s="2" t="str">
        <f>RIGHT(表格1[[#This Row],[年月]],2)</f>
        <v>01</v>
      </c>
      <c r="E8259" s="5">
        <v>64000000</v>
      </c>
      <c r="F8259" s="2" t="str">
        <f>VLOOKUP(TEXT(表格1[[#This Row],[地區]],"00000000"),縣市代碼,2,0)</f>
        <v>高雄市</v>
      </c>
      <c r="G8259" s="2" t="s">
        <v>8</v>
      </c>
      <c r="H8259" s="13">
        <v>2915038</v>
      </c>
      <c r="I8259" s="14">
        <v>5638449060</v>
      </c>
      <c r="J8259" s="14">
        <f>表格1[[#This Row],[信用卡交易筆數]]/1000</f>
        <v>2915.038</v>
      </c>
      <c r="K8259" s="14">
        <f>表格1[[#This Row],[信用卡交易金額'[新臺幣']]]/1000</f>
        <v>5638449.0599999996</v>
      </c>
      <c r="L8259" s="14">
        <f>表格1[[#This Row],[信用卡交易金額'[新臺幣']]]/1000000</f>
        <v>5638.4490599999999</v>
      </c>
      <c r="M8259" s="14" t="str" cm="1">
        <f t="array" ref="M8259">_xlfn.TEXTJOIN("", TRUE, _xlfn.XLOOKUP(TRUE, VALUE(表格1[[#This Row],[年月]]) &lt;= VALUE($R$8:$R$12), $Q$8:$Q$12)) &amp; "年度"</f>
        <v>2025年度</v>
      </c>
    </row>
    <row r="8260" spans="1:13" x14ac:dyDescent="0.3">
      <c r="A8260" s="2">
        <v>202501</v>
      </c>
      <c r="B8260" s="19">
        <f>DATE(表格1[[#This Row],[年]],表格1[[#This Row],[月]],1)</f>
        <v>45658</v>
      </c>
      <c r="C8260" s="2" t="str">
        <f>LEFT(表格1[[#This Row],[年月]],4)</f>
        <v>2025</v>
      </c>
      <c r="D8260" s="2" t="str">
        <f>RIGHT(表格1[[#This Row],[年月]],2)</f>
        <v>01</v>
      </c>
      <c r="E8260" s="5">
        <v>64000000</v>
      </c>
      <c r="F8260" s="2" t="str">
        <f>VLOOKUP(TEXT(表格1[[#This Row],[地區]],"00000000"),縣市代碼,2,0)</f>
        <v>高雄市</v>
      </c>
      <c r="G8260" s="2" t="s">
        <v>9</v>
      </c>
      <c r="H8260" s="13">
        <v>6867656</v>
      </c>
      <c r="I8260" s="14">
        <v>9821938233</v>
      </c>
      <c r="J8260" s="14">
        <f>表格1[[#This Row],[信用卡交易筆數]]/1000</f>
        <v>6867.6559999999999</v>
      </c>
      <c r="K8260" s="14">
        <f>表格1[[#This Row],[信用卡交易金額'[新臺幣']]]/1000</f>
        <v>9821938.2329999991</v>
      </c>
      <c r="L8260" s="14">
        <f>表格1[[#This Row],[信用卡交易金額'[新臺幣']]]/1000000</f>
        <v>9821.9382330000008</v>
      </c>
      <c r="M8260" s="14" t="str" cm="1">
        <f t="array" ref="M8260">_xlfn.TEXTJOIN("", TRUE, _xlfn.XLOOKUP(TRUE, VALUE(表格1[[#This Row],[年月]]) &lt;= VALUE($R$8:$R$12), $Q$8:$Q$12)) &amp; "年度"</f>
        <v>2025年度</v>
      </c>
    </row>
    <row r="8261" spans="1:13" x14ac:dyDescent="0.3">
      <c r="A8261" s="2">
        <v>202501</v>
      </c>
      <c r="B8261" s="19">
        <f>DATE(表格1[[#This Row],[年]],表格1[[#This Row],[月]],1)</f>
        <v>45658</v>
      </c>
      <c r="C8261" s="2" t="str">
        <f>LEFT(表格1[[#This Row],[年月]],4)</f>
        <v>2025</v>
      </c>
      <c r="D8261" s="2" t="str">
        <f>RIGHT(表格1[[#This Row],[年月]],2)</f>
        <v>01</v>
      </c>
      <c r="E8261" s="5">
        <v>64000000</v>
      </c>
      <c r="F8261" s="2" t="str">
        <f>VLOOKUP(TEXT(表格1[[#This Row],[地區]],"00000000"),縣市代碼,2,0)</f>
        <v>高雄市</v>
      </c>
      <c r="G8261" s="2" t="s">
        <v>10</v>
      </c>
      <c r="H8261" s="13">
        <v>2824676</v>
      </c>
      <c r="I8261" s="14">
        <v>8411676963</v>
      </c>
      <c r="J8261" s="14">
        <f>表格1[[#This Row],[信用卡交易筆數]]/1000</f>
        <v>2824.6759999999999</v>
      </c>
      <c r="K8261" s="14">
        <f>表格1[[#This Row],[信用卡交易金額'[新臺幣']]]/1000</f>
        <v>8411676.9629999995</v>
      </c>
      <c r="L8261" s="14">
        <f>表格1[[#This Row],[信用卡交易金額'[新臺幣']]]/1000000</f>
        <v>8411.6769629999999</v>
      </c>
      <c r="M8261" s="14" t="str" cm="1">
        <f t="array" ref="M8261">_xlfn.TEXTJOIN("", TRUE, _xlfn.XLOOKUP(TRUE, VALUE(表格1[[#This Row],[年月]]) &lt;= VALUE($R$8:$R$12), $Q$8:$Q$12)) &amp; "年度"</f>
        <v>2025年度</v>
      </c>
    </row>
    <row r="8262" spans="1:13" x14ac:dyDescent="0.3">
      <c r="A8262" s="2">
        <v>202501</v>
      </c>
      <c r="B8262" s="19">
        <f>DATE(表格1[[#This Row],[年]],表格1[[#This Row],[月]],1)</f>
        <v>45658</v>
      </c>
      <c r="C8262" s="2" t="str">
        <f>LEFT(表格1[[#This Row],[年月]],4)</f>
        <v>2025</v>
      </c>
      <c r="D8262" s="2" t="str">
        <f>RIGHT(表格1[[#This Row],[年月]],2)</f>
        <v>01</v>
      </c>
      <c r="E8262" s="5">
        <v>10013000</v>
      </c>
      <c r="F8262" s="2" t="str">
        <f>VLOOKUP(TEXT(表格1[[#This Row],[地區]],"00000000"),縣市代碼,2,0)</f>
        <v>屏東縣</v>
      </c>
      <c r="G8262" s="2" t="s">
        <v>4</v>
      </c>
      <c r="H8262" s="13">
        <v>1152242</v>
      </c>
      <c r="I8262" s="14">
        <v>626459713</v>
      </c>
      <c r="J8262" s="14">
        <f>表格1[[#This Row],[信用卡交易筆數]]/1000</f>
        <v>1152.242</v>
      </c>
      <c r="K8262" s="14">
        <f>表格1[[#This Row],[信用卡交易金額'[新臺幣']]]/1000</f>
        <v>626459.71299999999</v>
      </c>
      <c r="L8262" s="14">
        <f>表格1[[#This Row],[信用卡交易金額'[新臺幣']]]/1000000</f>
        <v>626.45971299999997</v>
      </c>
      <c r="M8262" s="14" t="str" cm="1">
        <f t="array" ref="M8262">_xlfn.TEXTJOIN("", TRUE, _xlfn.XLOOKUP(TRUE, VALUE(表格1[[#This Row],[年月]]) &lt;= VALUE($R$8:$R$12), $Q$8:$Q$12)) &amp; "年度"</f>
        <v>2025年度</v>
      </c>
    </row>
    <row r="8263" spans="1:13" x14ac:dyDescent="0.3">
      <c r="A8263" s="2">
        <v>202501</v>
      </c>
      <c r="B8263" s="19">
        <f>DATE(表格1[[#This Row],[年]],表格1[[#This Row],[月]],1)</f>
        <v>45658</v>
      </c>
      <c r="C8263" s="2" t="str">
        <f>LEFT(表格1[[#This Row],[年月]],4)</f>
        <v>2025</v>
      </c>
      <c r="D8263" s="2" t="str">
        <f>RIGHT(表格1[[#This Row],[年月]],2)</f>
        <v>01</v>
      </c>
      <c r="E8263" s="5">
        <v>10013000</v>
      </c>
      <c r="F8263" s="2" t="str">
        <f>VLOOKUP(TEXT(表格1[[#This Row],[地區]],"00000000"),縣市代碼,2,0)</f>
        <v>屏東縣</v>
      </c>
      <c r="G8263" s="2" t="s">
        <v>5</v>
      </c>
      <c r="H8263" s="13">
        <v>95927</v>
      </c>
      <c r="I8263" s="14">
        <v>227938973</v>
      </c>
      <c r="J8263" s="14">
        <f>表格1[[#This Row],[信用卡交易筆數]]/1000</f>
        <v>95.927000000000007</v>
      </c>
      <c r="K8263" s="14">
        <f>表格1[[#This Row],[信用卡交易金額'[新臺幣']]]/1000</f>
        <v>227938.973</v>
      </c>
      <c r="L8263" s="14">
        <f>表格1[[#This Row],[信用卡交易金額'[新臺幣']]]/1000000</f>
        <v>227.938973</v>
      </c>
      <c r="M8263" s="14" t="str" cm="1">
        <f t="array" ref="M8263">_xlfn.TEXTJOIN("", TRUE, _xlfn.XLOOKUP(TRUE, VALUE(表格1[[#This Row],[年月]]) &lt;= VALUE($R$8:$R$12), $Q$8:$Q$12)) &amp; "年度"</f>
        <v>2025年度</v>
      </c>
    </row>
    <row r="8264" spans="1:13" x14ac:dyDescent="0.3">
      <c r="A8264" s="2">
        <v>202501</v>
      </c>
      <c r="B8264" s="19">
        <f>DATE(表格1[[#This Row],[年]],表格1[[#This Row],[月]],1)</f>
        <v>45658</v>
      </c>
      <c r="C8264" s="2" t="str">
        <f>LEFT(表格1[[#This Row],[年月]],4)</f>
        <v>2025</v>
      </c>
      <c r="D8264" s="2" t="str">
        <f>RIGHT(表格1[[#This Row],[年月]],2)</f>
        <v>01</v>
      </c>
      <c r="E8264" s="5">
        <v>10013000</v>
      </c>
      <c r="F8264" s="2" t="str">
        <f>VLOOKUP(TEXT(表格1[[#This Row],[地區]],"00000000"),縣市代碼,2,0)</f>
        <v>屏東縣</v>
      </c>
      <c r="G8264" s="2" t="s">
        <v>6</v>
      </c>
      <c r="H8264" s="13">
        <v>125518</v>
      </c>
      <c r="I8264" s="14">
        <v>363845690</v>
      </c>
      <c r="J8264" s="14">
        <f>表格1[[#This Row],[信用卡交易筆數]]/1000</f>
        <v>125.518</v>
      </c>
      <c r="K8264" s="14">
        <f>表格1[[#This Row],[信用卡交易金額'[新臺幣']]]/1000</f>
        <v>363845.69</v>
      </c>
      <c r="L8264" s="14">
        <f>表格1[[#This Row],[信用卡交易金額'[新臺幣']]]/1000000</f>
        <v>363.84568999999999</v>
      </c>
      <c r="M8264" s="14" t="str" cm="1">
        <f t="array" ref="M8264">_xlfn.TEXTJOIN("", TRUE, _xlfn.XLOOKUP(TRUE, VALUE(表格1[[#This Row],[年月]]) &lt;= VALUE($R$8:$R$12), $Q$8:$Q$12)) &amp; "年度"</f>
        <v>2025年度</v>
      </c>
    </row>
    <row r="8265" spans="1:13" x14ac:dyDescent="0.3">
      <c r="A8265" s="2">
        <v>202501</v>
      </c>
      <c r="B8265" s="19">
        <f>DATE(表格1[[#This Row],[年]],表格1[[#This Row],[月]],1)</f>
        <v>45658</v>
      </c>
      <c r="C8265" s="2" t="str">
        <f>LEFT(表格1[[#This Row],[年月]],4)</f>
        <v>2025</v>
      </c>
      <c r="D8265" s="2" t="str">
        <f>RIGHT(表格1[[#This Row],[年月]],2)</f>
        <v>01</v>
      </c>
      <c r="E8265" s="5">
        <v>10013000</v>
      </c>
      <c r="F8265" s="2" t="str">
        <f>VLOOKUP(TEXT(表格1[[#This Row],[地區]],"00000000"),縣市代碼,2,0)</f>
        <v>屏東縣</v>
      </c>
      <c r="G8265" s="2" t="s">
        <v>7</v>
      </c>
      <c r="H8265" s="13">
        <v>772671</v>
      </c>
      <c r="I8265" s="14">
        <v>800312318</v>
      </c>
      <c r="J8265" s="14">
        <f>表格1[[#This Row],[信用卡交易筆數]]/1000</f>
        <v>772.67100000000005</v>
      </c>
      <c r="K8265" s="14">
        <f>表格1[[#This Row],[信用卡交易金額'[新臺幣']]]/1000</f>
        <v>800312.31799999997</v>
      </c>
      <c r="L8265" s="14">
        <f>表格1[[#This Row],[信用卡交易金額'[新臺幣']]]/1000000</f>
        <v>800.312318</v>
      </c>
      <c r="M8265" s="14" t="str" cm="1">
        <f t="array" ref="M8265">_xlfn.TEXTJOIN("", TRUE, _xlfn.XLOOKUP(TRUE, VALUE(表格1[[#This Row],[年月]]) &lt;= VALUE($R$8:$R$12), $Q$8:$Q$12)) &amp; "年度"</f>
        <v>2025年度</v>
      </c>
    </row>
    <row r="8266" spans="1:13" x14ac:dyDescent="0.3">
      <c r="A8266" s="2">
        <v>202501</v>
      </c>
      <c r="B8266" s="19">
        <f>DATE(表格1[[#This Row],[年]],表格1[[#This Row],[月]],1)</f>
        <v>45658</v>
      </c>
      <c r="C8266" s="2" t="str">
        <f>LEFT(表格1[[#This Row],[年月]],4)</f>
        <v>2025</v>
      </c>
      <c r="D8266" s="2" t="str">
        <f>RIGHT(表格1[[#This Row],[年月]],2)</f>
        <v>01</v>
      </c>
      <c r="E8266" s="5">
        <v>10013000</v>
      </c>
      <c r="F8266" s="2" t="str">
        <f>VLOOKUP(TEXT(表格1[[#This Row],[地區]],"00000000"),縣市代碼,2,0)</f>
        <v>屏東縣</v>
      </c>
      <c r="G8266" s="2" t="s">
        <v>8</v>
      </c>
      <c r="H8266" s="13">
        <v>522141</v>
      </c>
      <c r="I8266" s="14">
        <v>860600189</v>
      </c>
      <c r="J8266" s="14">
        <f>表格1[[#This Row],[信用卡交易筆數]]/1000</f>
        <v>522.14099999999996</v>
      </c>
      <c r="K8266" s="14">
        <f>表格1[[#This Row],[信用卡交易金額'[新臺幣']]]/1000</f>
        <v>860600.18900000001</v>
      </c>
      <c r="L8266" s="14">
        <f>表格1[[#This Row],[信用卡交易金額'[新臺幣']]]/1000000</f>
        <v>860.600189</v>
      </c>
      <c r="M8266" s="14" t="str" cm="1">
        <f t="array" ref="M8266">_xlfn.TEXTJOIN("", TRUE, _xlfn.XLOOKUP(TRUE, VALUE(表格1[[#This Row],[年月]]) &lt;= VALUE($R$8:$R$12), $Q$8:$Q$12)) &amp; "年度"</f>
        <v>2025年度</v>
      </c>
    </row>
    <row r="8267" spans="1:13" x14ac:dyDescent="0.3">
      <c r="A8267" s="2">
        <v>202501</v>
      </c>
      <c r="B8267" s="19">
        <f>DATE(表格1[[#This Row],[年]],表格1[[#This Row],[月]],1)</f>
        <v>45658</v>
      </c>
      <c r="C8267" s="2" t="str">
        <f>LEFT(表格1[[#This Row],[年月]],4)</f>
        <v>2025</v>
      </c>
      <c r="D8267" s="2" t="str">
        <f>RIGHT(表格1[[#This Row],[年月]],2)</f>
        <v>01</v>
      </c>
      <c r="E8267" s="5">
        <v>10013000</v>
      </c>
      <c r="F8267" s="2" t="str">
        <f>VLOOKUP(TEXT(表格1[[#This Row],[地區]],"00000000"),縣市代碼,2,0)</f>
        <v>屏東縣</v>
      </c>
      <c r="G8267" s="2" t="s">
        <v>9</v>
      </c>
      <c r="H8267" s="13">
        <v>1069901</v>
      </c>
      <c r="I8267" s="14">
        <v>1464201697</v>
      </c>
      <c r="J8267" s="14">
        <f>表格1[[#This Row],[信用卡交易筆數]]/1000</f>
        <v>1069.9010000000001</v>
      </c>
      <c r="K8267" s="14">
        <f>表格1[[#This Row],[信用卡交易金額'[新臺幣']]]/1000</f>
        <v>1464201.6969999999</v>
      </c>
      <c r="L8267" s="14">
        <f>表格1[[#This Row],[信用卡交易金額'[新臺幣']]]/1000000</f>
        <v>1464.201697</v>
      </c>
      <c r="M8267" s="14" t="str" cm="1">
        <f t="array" ref="M8267">_xlfn.TEXTJOIN("", TRUE, _xlfn.XLOOKUP(TRUE, VALUE(表格1[[#This Row],[年月]]) &lt;= VALUE($R$8:$R$12), $Q$8:$Q$12)) &amp; "年度"</f>
        <v>2025年度</v>
      </c>
    </row>
    <row r="8268" spans="1:13" x14ac:dyDescent="0.3">
      <c r="A8268" s="2">
        <v>202501</v>
      </c>
      <c r="B8268" s="19">
        <f>DATE(表格1[[#This Row],[年]],表格1[[#This Row],[月]],1)</f>
        <v>45658</v>
      </c>
      <c r="C8268" s="2" t="str">
        <f>LEFT(表格1[[#This Row],[年月]],4)</f>
        <v>2025</v>
      </c>
      <c r="D8268" s="2" t="str">
        <f>RIGHT(表格1[[#This Row],[年月]],2)</f>
        <v>01</v>
      </c>
      <c r="E8268" s="5">
        <v>10013000</v>
      </c>
      <c r="F8268" s="2" t="str">
        <f>VLOOKUP(TEXT(表格1[[#This Row],[地區]],"00000000"),縣市代碼,2,0)</f>
        <v>屏東縣</v>
      </c>
      <c r="G8268" s="2" t="s">
        <v>10</v>
      </c>
      <c r="H8268" s="13">
        <v>512158</v>
      </c>
      <c r="I8268" s="14">
        <v>1548847816</v>
      </c>
      <c r="J8268" s="14">
        <f>表格1[[#This Row],[信用卡交易筆數]]/1000</f>
        <v>512.15800000000002</v>
      </c>
      <c r="K8268" s="14">
        <f>表格1[[#This Row],[信用卡交易金額'[新臺幣']]]/1000</f>
        <v>1548847.8160000001</v>
      </c>
      <c r="L8268" s="14">
        <f>表格1[[#This Row],[信用卡交易金額'[新臺幣']]]/1000000</f>
        <v>1548.847816</v>
      </c>
      <c r="M8268" s="14" t="str" cm="1">
        <f t="array" ref="M8268">_xlfn.TEXTJOIN("", TRUE, _xlfn.XLOOKUP(TRUE, VALUE(表格1[[#This Row],[年月]]) &lt;= VALUE($R$8:$R$12), $Q$8:$Q$12)) &amp; "年度"</f>
        <v>2025年度</v>
      </c>
    </row>
    <row r="8269" spans="1:13" x14ac:dyDescent="0.3">
      <c r="A8269" s="2">
        <v>202501</v>
      </c>
      <c r="B8269" s="19">
        <f>DATE(表格1[[#This Row],[年]],表格1[[#This Row],[月]],1)</f>
        <v>45658</v>
      </c>
      <c r="C8269" s="2" t="str">
        <f>LEFT(表格1[[#This Row],[年月]],4)</f>
        <v>2025</v>
      </c>
      <c r="D8269" s="2" t="str">
        <f>RIGHT(表格1[[#This Row],[年月]],2)</f>
        <v>01</v>
      </c>
      <c r="E8269" s="5">
        <v>10017000</v>
      </c>
      <c r="F8269" s="2" t="str">
        <f>VLOOKUP(TEXT(表格1[[#This Row],[地區]],"00000000"),縣市代碼,2,0)</f>
        <v>基隆市</v>
      </c>
      <c r="G8269" s="2" t="s">
        <v>4</v>
      </c>
      <c r="H8269" s="13">
        <v>1051232</v>
      </c>
      <c r="I8269" s="14">
        <v>577988843</v>
      </c>
      <c r="J8269" s="14">
        <f>表格1[[#This Row],[信用卡交易筆數]]/1000</f>
        <v>1051.232</v>
      </c>
      <c r="K8269" s="14">
        <f>表格1[[#This Row],[信用卡交易金額'[新臺幣']]]/1000</f>
        <v>577988.84299999999</v>
      </c>
      <c r="L8269" s="14">
        <f>表格1[[#This Row],[信用卡交易金額'[新臺幣']]]/1000000</f>
        <v>577.98884299999997</v>
      </c>
      <c r="M8269" s="14" t="str" cm="1">
        <f t="array" ref="M8269">_xlfn.TEXTJOIN("", TRUE, _xlfn.XLOOKUP(TRUE, VALUE(表格1[[#This Row],[年月]]) &lt;= VALUE($R$8:$R$12), $Q$8:$Q$12)) &amp; "年度"</f>
        <v>2025年度</v>
      </c>
    </row>
    <row r="8270" spans="1:13" x14ac:dyDescent="0.3">
      <c r="A8270" s="2">
        <v>202501</v>
      </c>
      <c r="B8270" s="19">
        <f>DATE(表格1[[#This Row],[年]],表格1[[#This Row],[月]],1)</f>
        <v>45658</v>
      </c>
      <c r="C8270" s="2" t="str">
        <f>LEFT(表格1[[#This Row],[年月]],4)</f>
        <v>2025</v>
      </c>
      <c r="D8270" s="2" t="str">
        <f>RIGHT(表格1[[#This Row],[年月]],2)</f>
        <v>01</v>
      </c>
      <c r="E8270" s="5">
        <v>10017000</v>
      </c>
      <c r="F8270" s="2" t="str">
        <f>VLOOKUP(TEXT(表格1[[#This Row],[地區]],"00000000"),縣市代碼,2,0)</f>
        <v>基隆市</v>
      </c>
      <c r="G8270" s="2" t="s">
        <v>5</v>
      </c>
      <c r="H8270" s="13">
        <v>77421</v>
      </c>
      <c r="I8270" s="14">
        <v>212607816</v>
      </c>
      <c r="J8270" s="14">
        <f>表格1[[#This Row],[信用卡交易筆數]]/1000</f>
        <v>77.421000000000006</v>
      </c>
      <c r="K8270" s="14">
        <f>表格1[[#This Row],[信用卡交易金額'[新臺幣']]]/1000</f>
        <v>212607.81599999999</v>
      </c>
      <c r="L8270" s="14">
        <f>表格1[[#This Row],[信用卡交易金額'[新臺幣']]]/1000000</f>
        <v>212.60781600000001</v>
      </c>
      <c r="M8270" s="14" t="str" cm="1">
        <f t="array" ref="M8270">_xlfn.TEXTJOIN("", TRUE, _xlfn.XLOOKUP(TRUE, VALUE(表格1[[#This Row],[年月]]) &lt;= VALUE($R$8:$R$12), $Q$8:$Q$12)) &amp; "年度"</f>
        <v>2025年度</v>
      </c>
    </row>
    <row r="8271" spans="1:13" x14ac:dyDescent="0.3">
      <c r="A8271" s="2">
        <v>202501</v>
      </c>
      <c r="B8271" s="19">
        <f>DATE(表格1[[#This Row],[年]],表格1[[#This Row],[月]],1)</f>
        <v>45658</v>
      </c>
      <c r="C8271" s="2" t="str">
        <f>LEFT(表格1[[#This Row],[年月]],4)</f>
        <v>2025</v>
      </c>
      <c r="D8271" s="2" t="str">
        <f>RIGHT(表格1[[#This Row],[年月]],2)</f>
        <v>01</v>
      </c>
      <c r="E8271" s="5">
        <v>10017000</v>
      </c>
      <c r="F8271" s="2" t="str">
        <f>VLOOKUP(TEXT(表格1[[#This Row],[地區]],"00000000"),縣市代碼,2,0)</f>
        <v>基隆市</v>
      </c>
      <c r="G8271" s="2" t="s">
        <v>6</v>
      </c>
      <c r="H8271" s="13">
        <v>83722</v>
      </c>
      <c r="I8271" s="14">
        <v>312733150</v>
      </c>
      <c r="J8271" s="14">
        <f>表格1[[#This Row],[信用卡交易筆數]]/1000</f>
        <v>83.721999999999994</v>
      </c>
      <c r="K8271" s="14">
        <f>表格1[[#This Row],[信用卡交易金額'[新臺幣']]]/1000</f>
        <v>312733.15000000002</v>
      </c>
      <c r="L8271" s="14">
        <f>表格1[[#This Row],[信用卡交易金額'[新臺幣']]]/1000000</f>
        <v>312.73315000000002</v>
      </c>
      <c r="M8271" s="14" t="str" cm="1">
        <f t="array" ref="M8271">_xlfn.TEXTJOIN("", TRUE, _xlfn.XLOOKUP(TRUE, VALUE(表格1[[#This Row],[年月]]) &lt;= VALUE($R$8:$R$12), $Q$8:$Q$12)) &amp; "年度"</f>
        <v>2025年度</v>
      </c>
    </row>
    <row r="8272" spans="1:13" x14ac:dyDescent="0.3">
      <c r="A8272" s="2">
        <v>202501</v>
      </c>
      <c r="B8272" s="19">
        <f>DATE(表格1[[#This Row],[年]],表格1[[#This Row],[月]],1)</f>
        <v>45658</v>
      </c>
      <c r="C8272" s="2" t="str">
        <f>LEFT(表格1[[#This Row],[年月]],4)</f>
        <v>2025</v>
      </c>
      <c r="D8272" s="2" t="str">
        <f>RIGHT(表格1[[#This Row],[年月]],2)</f>
        <v>01</v>
      </c>
      <c r="E8272" s="5">
        <v>10017000</v>
      </c>
      <c r="F8272" s="2" t="str">
        <f>VLOOKUP(TEXT(表格1[[#This Row],[地區]],"00000000"),縣市代碼,2,0)</f>
        <v>基隆市</v>
      </c>
      <c r="G8272" s="2" t="s">
        <v>7</v>
      </c>
      <c r="H8272" s="13">
        <v>529171</v>
      </c>
      <c r="I8272" s="14">
        <v>488547518</v>
      </c>
      <c r="J8272" s="14">
        <f>表格1[[#This Row],[信用卡交易筆數]]/1000</f>
        <v>529.17100000000005</v>
      </c>
      <c r="K8272" s="14">
        <f>表格1[[#This Row],[信用卡交易金額'[新臺幣']]]/1000</f>
        <v>488547.51799999998</v>
      </c>
      <c r="L8272" s="14">
        <f>表格1[[#This Row],[信用卡交易金額'[新臺幣']]]/1000000</f>
        <v>488.54751800000003</v>
      </c>
      <c r="M8272" s="14" t="str" cm="1">
        <f t="array" ref="M8272">_xlfn.TEXTJOIN("", TRUE, _xlfn.XLOOKUP(TRUE, VALUE(表格1[[#This Row],[年月]]) &lt;= VALUE($R$8:$R$12), $Q$8:$Q$12)) &amp; "年度"</f>
        <v>2025年度</v>
      </c>
    </row>
    <row r="8273" spans="1:13" x14ac:dyDescent="0.3">
      <c r="A8273" s="2">
        <v>202501</v>
      </c>
      <c r="B8273" s="19">
        <f>DATE(表格1[[#This Row],[年]],表格1[[#This Row],[月]],1)</f>
        <v>45658</v>
      </c>
      <c r="C8273" s="2" t="str">
        <f>LEFT(表格1[[#This Row],[年月]],4)</f>
        <v>2025</v>
      </c>
      <c r="D8273" s="2" t="str">
        <f>RIGHT(表格1[[#This Row],[年月]],2)</f>
        <v>01</v>
      </c>
      <c r="E8273" s="5">
        <v>10017000</v>
      </c>
      <c r="F8273" s="2" t="str">
        <f>VLOOKUP(TEXT(表格1[[#This Row],[地區]],"00000000"),縣市代碼,2,0)</f>
        <v>基隆市</v>
      </c>
      <c r="G8273" s="2" t="s">
        <v>8</v>
      </c>
      <c r="H8273" s="13">
        <v>418369</v>
      </c>
      <c r="I8273" s="14">
        <v>721992263</v>
      </c>
      <c r="J8273" s="14">
        <f>表格1[[#This Row],[信用卡交易筆數]]/1000</f>
        <v>418.36900000000003</v>
      </c>
      <c r="K8273" s="14">
        <f>表格1[[#This Row],[信用卡交易金額'[新臺幣']]]/1000</f>
        <v>721992.26300000004</v>
      </c>
      <c r="L8273" s="14">
        <f>表格1[[#This Row],[信用卡交易金額'[新臺幣']]]/1000000</f>
        <v>721.99226299999998</v>
      </c>
      <c r="M8273" s="14" t="str" cm="1">
        <f t="array" ref="M8273">_xlfn.TEXTJOIN("", TRUE, _xlfn.XLOOKUP(TRUE, VALUE(表格1[[#This Row],[年月]]) &lt;= VALUE($R$8:$R$12), $Q$8:$Q$12)) &amp; "年度"</f>
        <v>2025年度</v>
      </c>
    </row>
    <row r="8274" spans="1:13" x14ac:dyDescent="0.3">
      <c r="A8274" s="2">
        <v>202501</v>
      </c>
      <c r="B8274" s="19">
        <f>DATE(表格1[[#This Row],[年]],表格1[[#This Row],[月]],1)</f>
        <v>45658</v>
      </c>
      <c r="C8274" s="2" t="str">
        <f>LEFT(表格1[[#This Row],[年月]],4)</f>
        <v>2025</v>
      </c>
      <c r="D8274" s="2" t="str">
        <f>RIGHT(表格1[[#This Row],[年月]],2)</f>
        <v>01</v>
      </c>
      <c r="E8274" s="5">
        <v>10017000</v>
      </c>
      <c r="F8274" s="2" t="str">
        <f>VLOOKUP(TEXT(表格1[[#This Row],[地區]],"00000000"),縣市代碼,2,0)</f>
        <v>基隆市</v>
      </c>
      <c r="G8274" s="2" t="s">
        <v>9</v>
      </c>
      <c r="H8274" s="13">
        <v>890761</v>
      </c>
      <c r="I8274" s="14">
        <v>1128812307</v>
      </c>
      <c r="J8274" s="14">
        <f>表格1[[#This Row],[信用卡交易筆數]]/1000</f>
        <v>890.76099999999997</v>
      </c>
      <c r="K8274" s="14">
        <f>表格1[[#This Row],[信用卡交易金額'[新臺幣']]]/1000</f>
        <v>1128812.307</v>
      </c>
      <c r="L8274" s="14">
        <f>表格1[[#This Row],[信用卡交易金額'[新臺幣']]]/1000000</f>
        <v>1128.8123069999999</v>
      </c>
      <c r="M8274" s="14" t="str" cm="1">
        <f t="array" ref="M8274">_xlfn.TEXTJOIN("", TRUE, _xlfn.XLOOKUP(TRUE, VALUE(表格1[[#This Row],[年月]]) &lt;= VALUE($R$8:$R$12), $Q$8:$Q$12)) &amp; "年度"</f>
        <v>2025年度</v>
      </c>
    </row>
    <row r="8275" spans="1:13" x14ac:dyDescent="0.3">
      <c r="A8275" s="2">
        <v>202501</v>
      </c>
      <c r="B8275" s="19">
        <f>DATE(表格1[[#This Row],[年]],表格1[[#This Row],[月]],1)</f>
        <v>45658</v>
      </c>
      <c r="C8275" s="2" t="str">
        <f>LEFT(表格1[[#This Row],[年月]],4)</f>
        <v>2025</v>
      </c>
      <c r="D8275" s="2" t="str">
        <f>RIGHT(表格1[[#This Row],[年月]],2)</f>
        <v>01</v>
      </c>
      <c r="E8275" s="5">
        <v>10017000</v>
      </c>
      <c r="F8275" s="2" t="str">
        <f>VLOOKUP(TEXT(表格1[[#This Row],[地區]],"00000000"),縣市代碼,2,0)</f>
        <v>基隆市</v>
      </c>
      <c r="G8275" s="2" t="s">
        <v>10</v>
      </c>
      <c r="H8275" s="13">
        <v>413879</v>
      </c>
      <c r="I8275" s="14">
        <v>1011016377</v>
      </c>
      <c r="J8275" s="14">
        <f>表格1[[#This Row],[信用卡交易筆數]]/1000</f>
        <v>413.87900000000002</v>
      </c>
      <c r="K8275" s="14">
        <f>表格1[[#This Row],[信用卡交易金額'[新臺幣']]]/1000</f>
        <v>1011016.377</v>
      </c>
      <c r="L8275" s="14">
        <f>表格1[[#This Row],[信用卡交易金額'[新臺幣']]]/1000000</f>
        <v>1011.016377</v>
      </c>
      <c r="M8275" s="14" t="str" cm="1">
        <f t="array" ref="M8275">_xlfn.TEXTJOIN("", TRUE, _xlfn.XLOOKUP(TRUE, VALUE(表格1[[#This Row],[年月]]) &lt;= VALUE($R$8:$R$12), $Q$8:$Q$12)) &amp; "年度"</f>
        <v>2025年度</v>
      </c>
    </row>
    <row r="8276" spans="1:13" x14ac:dyDescent="0.3">
      <c r="A8276" s="2">
        <v>202501</v>
      </c>
      <c r="B8276" s="19">
        <f>DATE(表格1[[#This Row],[年]],表格1[[#This Row],[月]],1)</f>
        <v>45658</v>
      </c>
      <c r="C8276" s="2" t="str">
        <f>LEFT(表格1[[#This Row],[年月]],4)</f>
        <v>2025</v>
      </c>
      <c r="D8276" s="2" t="str">
        <f>RIGHT(表格1[[#This Row],[年月]],2)</f>
        <v>01</v>
      </c>
      <c r="E8276" s="5">
        <v>10002000</v>
      </c>
      <c r="F8276" s="2" t="str">
        <f>VLOOKUP(TEXT(表格1[[#This Row],[地區]],"00000000"),縣市代碼,2,0)</f>
        <v>宜蘭縣</v>
      </c>
      <c r="G8276" s="2" t="s">
        <v>4</v>
      </c>
      <c r="H8276" s="13">
        <v>900291</v>
      </c>
      <c r="I8276" s="14">
        <v>463098111</v>
      </c>
      <c r="J8276" s="14">
        <f>表格1[[#This Row],[信用卡交易筆數]]/1000</f>
        <v>900.29100000000005</v>
      </c>
      <c r="K8276" s="14">
        <f>表格1[[#This Row],[信用卡交易金額'[新臺幣']]]/1000</f>
        <v>463098.11099999998</v>
      </c>
      <c r="L8276" s="14">
        <f>表格1[[#This Row],[信用卡交易金額'[新臺幣']]]/1000000</f>
        <v>463.09811100000002</v>
      </c>
      <c r="M8276" s="14" t="str" cm="1">
        <f t="array" ref="M8276">_xlfn.TEXTJOIN("", TRUE, _xlfn.XLOOKUP(TRUE, VALUE(表格1[[#This Row],[年月]]) &lt;= VALUE($R$8:$R$12), $Q$8:$Q$12)) &amp; "年度"</f>
        <v>2025年度</v>
      </c>
    </row>
    <row r="8277" spans="1:13" x14ac:dyDescent="0.3">
      <c r="A8277" s="2">
        <v>202501</v>
      </c>
      <c r="B8277" s="19">
        <f>DATE(表格1[[#This Row],[年]],表格1[[#This Row],[月]],1)</f>
        <v>45658</v>
      </c>
      <c r="C8277" s="2" t="str">
        <f>LEFT(表格1[[#This Row],[年月]],4)</f>
        <v>2025</v>
      </c>
      <c r="D8277" s="2" t="str">
        <f>RIGHT(表格1[[#This Row],[年月]],2)</f>
        <v>01</v>
      </c>
      <c r="E8277" s="5">
        <v>10002000</v>
      </c>
      <c r="F8277" s="2" t="str">
        <f>VLOOKUP(TEXT(表格1[[#This Row],[地區]],"00000000"),縣市代碼,2,0)</f>
        <v>宜蘭縣</v>
      </c>
      <c r="G8277" s="2" t="s">
        <v>5</v>
      </c>
      <c r="H8277" s="13">
        <v>68196</v>
      </c>
      <c r="I8277" s="14">
        <v>176899692</v>
      </c>
      <c r="J8277" s="14">
        <f>表格1[[#This Row],[信用卡交易筆數]]/1000</f>
        <v>68.195999999999998</v>
      </c>
      <c r="K8277" s="14">
        <f>表格1[[#This Row],[信用卡交易金額'[新臺幣']]]/1000</f>
        <v>176899.69200000001</v>
      </c>
      <c r="L8277" s="14">
        <f>表格1[[#This Row],[信用卡交易金額'[新臺幣']]]/1000000</f>
        <v>176.89969199999999</v>
      </c>
      <c r="M8277" s="14" t="str" cm="1">
        <f t="array" ref="M8277">_xlfn.TEXTJOIN("", TRUE, _xlfn.XLOOKUP(TRUE, VALUE(表格1[[#This Row],[年月]]) &lt;= VALUE($R$8:$R$12), $Q$8:$Q$12)) &amp; "年度"</f>
        <v>2025年度</v>
      </c>
    </row>
    <row r="8278" spans="1:13" x14ac:dyDescent="0.3">
      <c r="A8278" s="2">
        <v>202501</v>
      </c>
      <c r="B8278" s="19">
        <f>DATE(表格1[[#This Row],[年]],表格1[[#This Row],[月]],1)</f>
        <v>45658</v>
      </c>
      <c r="C8278" s="2" t="str">
        <f>LEFT(表格1[[#This Row],[年月]],4)</f>
        <v>2025</v>
      </c>
      <c r="D8278" s="2" t="str">
        <f>RIGHT(表格1[[#This Row],[年月]],2)</f>
        <v>01</v>
      </c>
      <c r="E8278" s="5">
        <v>10002000</v>
      </c>
      <c r="F8278" s="2" t="str">
        <f>VLOOKUP(TEXT(表格1[[#This Row],[地區]],"00000000"),縣市代碼,2,0)</f>
        <v>宜蘭縣</v>
      </c>
      <c r="G8278" s="2" t="s">
        <v>6</v>
      </c>
      <c r="H8278" s="13">
        <v>91420</v>
      </c>
      <c r="I8278" s="14">
        <v>288103070</v>
      </c>
      <c r="J8278" s="14">
        <f>表格1[[#This Row],[信用卡交易筆數]]/1000</f>
        <v>91.42</v>
      </c>
      <c r="K8278" s="14">
        <f>表格1[[#This Row],[信用卡交易金額'[新臺幣']]]/1000</f>
        <v>288103.07</v>
      </c>
      <c r="L8278" s="14">
        <f>表格1[[#This Row],[信用卡交易金額'[新臺幣']]]/1000000</f>
        <v>288.10307</v>
      </c>
      <c r="M8278" s="14" t="str" cm="1">
        <f t="array" ref="M8278">_xlfn.TEXTJOIN("", TRUE, _xlfn.XLOOKUP(TRUE, VALUE(表格1[[#This Row],[年月]]) &lt;= VALUE($R$8:$R$12), $Q$8:$Q$12)) &amp; "年度"</f>
        <v>2025年度</v>
      </c>
    </row>
    <row r="8279" spans="1:13" x14ac:dyDescent="0.3">
      <c r="A8279" s="2">
        <v>202501</v>
      </c>
      <c r="B8279" s="19">
        <f>DATE(表格1[[#This Row],[年]],表格1[[#This Row],[月]],1)</f>
        <v>45658</v>
      </c>
      <c r="C8279" s="2" t="str">
        <f>LEFT(表格1[[#This Row],[年月]],4)</f>
        <v>2025</v>
      </c>
      <c r="D8279" s="2" t="str">
        <f>RIGHT(表格1[[#This Row],[年月]],2)</f>
        <v>01</v>
      </c>
      <c r="E8279" s="5">
        <v>10002000</v>
      </c>
      <c r="F8279" s="2" t="str">
        <f>VLOOKUP(TEXT(表格1[[#This Row],[地區]],"00000000"),縣市代碼,2,0)</f>
        <v>宜蘭縣</v>
      </c>
      <c r="G8279" s="2" t="s">
        <v>7</v>
      </c>
      <c r="H8279" s="13">
        <v>477755</v>
      </c>
      <c r="I8279" s="14">
        <v>521942182</v>
      </c>
      <c r="J8279" s="14">
        <f>表格1[[#This Row],[信用卡交易筆數]]/1000</f>
        <v>477.755</v>
      </c>
      <c r="K8279" s="14">
        <f>表格1[[#This Row],[信用卡交易金額'[新臺幣']]]/1000</f>
        <v>521942.18199999997</v>
      </c>
      <c r="L8279" s="14">
        <f>表格1[[#This Row],[信用卡交易金額'[新臺幣']]]/1000000</f>
        <v>521.942182</v>
      </c>
      <c r="M8279" s="14" t="str" cm="1">
        <f t="array" ref="M8279">_xlfn.TEXTJOIN("", TRUE, _xlfn.XLOOKUP(TRUE, VALUE(表格1[[#This Row],[年月]]) &lt;= VALUE($R$8:$R$12), $Q$8:$Q$12)) &amp; "年度"</f>
        <v>2025年度</v>
      </c>
    </row>
    <row r="8280" spans="1:13" x14ac:dyDescent="0.3">
      <c r="A8280" s="2">
        <v>202501</v>
      </c>
      <c r="B8280" s="19">
        <f>DATE(表格1[[#This Row],[年]],表格1[[#This Row],[月]],1)</f>
        <v>45658</v>
      </c>
      <c r="C8280" s="2" t="str">
        <f>LEFT(表格1[[#This Row],[年月]],4)</f>
        <v>2025</v>
      </c>
      <c r="D8280" s="2" t="str">
        <f>RIGHT(表格1[[#This Row],[年月]],2)</f>
        <v>01</v>
      </c>
      <c r="E8280" s="5">
        <v>10002000</v>
      </c>
      <c r="F8280" s="2" t="str">
        <f>VLOOKUP(TEXT(表格1[[#This Row],[地區]],"00000000"),縣市代碼,2,0)</f>
        <v>宜蘭縣</v>
      </c>
      <c r="G8280" s="2" t="s">
        <v>8</v>
      </c>
      <c r="H8280" s="13">
        <v>365281</v>
      </c>
      <c r="I8280" s="14">
        <v>649284720</v>
      </c>
      <c r="J8280" s="14">
        <f>表格1[[#This Row],[信用卡交易筆數]]/1000</f>
        <v>365.28100000000001</v>
      </c>
      <c r="K8280" s="14">
        <f>表格1[[#This Row],[信用卡交易金額'[新臺幣']]]/1000</f>
        <v>649284.72</v>
      </c>
      <c r="L8280" s="14">
        <f>表格1[[#This Row],[信用卡交易金額'[新臺幣']]]/1000000</f>
        <v>649.28471999999999</v>
      </c>
      <c r="M8280" s="14" t="str" cm="1">
        <f t="array" ref="M8280">_xlfn.TEXTJOIN("", TRUE, _xlfn.XLOOKUP(TRUE, VALUE(表格1[[#This Row],[年月]]) &lt;= VALUE($R$8:$R$12), $Q$8:$Q$12)) &amp; "年度"</f>
        <v>2025年度</v>
      </c>
    </row>
    <row r="8281" spans="1:13" x14ac:dyDescent="0.3">
      <c r="A8281" s="2">
        <v>202501</v>
      </c>
      <c r="B8281" s="19">
        <f>DATE(表格1[[#This Row],[年]],表格1[[#This Row],[月]],1)</f>
        <v>45658</v>
      </c>
      <c r="C8281" s="2" t="str">
        <f>LEFT(表格1[[#This Row],[年月]],4)</f>
        <v>2025</v>
      </c>
      <c r="D8281" s="2" t="str">
        <f>RIGHT(表格1[[#This Row],[年月]],2)</f>
        <v>01</v>
      </c>
      <c r="E8281" s="5">
        <v>10002000</v>
      </c>
      <c r="F8281" s="2" t="str">
        <f>VLOOKUP(TEXT(表格1[[#This Row],[地區]],"00000000"),縣市代碼,2,0)</f>
        <v>宜蘭縣</v>
      </c>
      <c r="G8281" s="2" t="s">
        <v>9</v>
      </c>
      <c r="H8281" s="13">
        <v>797602</v>
      </c>
      <c r="I8281" s="14">
        <v>1006493557</v>
      </c>
      <c r="J8281" s="14">
        <f>表格1[[#This Row],[信用卡交易筆數]]/1000</f>
        <v>797.60199999999998</v>
      </c>
      <c r="K8281" s="14">
        <f>表格1[[#This Row],[信用卡交易金額'[新臺幣']]]/1000</f>
        <v>1006493.557</v>
      </c>
      <c r="L8281" s="14">
        <f>表格1[[#This Row],[信用卡交易金額'[新臺幣']]]/1000000</f>
        <v>1006.493557</v>
      </c>
      <c r="M8281" s="14" t="str" cm="1">
        <f t="array" ref="M8281">_xlfn.TEXTJOIN("", TRUE, _xlfn.XLOOKUP(TRUE, VALUE(表格1[[#This Row],[年月]]) &lt;= VALUE($R$8:$R$12), $Q$8:$Q$12)) &amp; "年度"</f>
        <v>2025年度</v>
      </c>
    </row>
    <row r="8282" spans="1:13" x14ac:dyDescent="0.3">
      <c r="A8282" s="2">
        <v>202501</v>
      </c>
      <c r="B8282" s="19">
        <f>DATE(表格1[[#This Row],[年]],表格1[[#This Row],[月]],1)</f>
        <v>45658</v>
      </c>
      <c r="C8282" s="2" t="str">
        <f>LEFT(表格1[[#This Row],[年月]],4)</f>
        <v>2025</v>
      </c>
      <c r="D8282" s="2" t="str">
        <f>RIGHT(表格1[[#This Row],[年月]],2)</f>
        <v>01</v>
      </c>
      <c r="E8282" s="5">
        <v>10002000</v>
      </c>
      <c r="F8282" s="2" t="str">
        <f>VLOOKUP(TEXT(表格1[[#This Row],[地區]],"00000000"),縣市代碼,2,0)</f>
        <v>宜蘭縣</v>
      </c>
      <c r="G8282" s="2" t="s">
        <v>10</v>
      </c>
      <c r="H8282" s="13">
        <v>333689</v>
      </c>
      <c r="I8282" s="14">
        <v>924560479</v>
      </c>
      <c r="J8282" s="14">
        <f>表格1[[#This Row],[信用卡交易筆數]]/1000</f>
        <v>333.68900000000002</v>
      </c>
      <c r="K8282" s="14">
        <f>表格1[[#This Row],[信用卡交易金額'[新臺幣']]]/1000</f>
        <v>924560.47900000005</v>
      </c>
      <c r="L8282" s="14">
        <f>表格1[[#This Row],[信用卡交易金額'[新臺幣']]]/1000000</f>
        <v>924.56047899999999</v>
      </c>
      <c r="M8282" s="14" t="str" cm="1">
        <f t="array" ref="M8282">_xlfn.TEXTJOIN("", TRUE, _xlfn.XLOOKUP(TRUE, VALUE(表格1[[#This Row],[年月]]) &lt;= VALUE($R$8:$R$12), $Q$8:$Q$12)) &amp; "年度"</f>
        <v>2025年度</v>
      </c>
    </row>
    <row r="8283" spans="1:13" x14ac:dyDescent="0.3">
      <c r="A8283" s="2">
        <v>202501</v>
      </c>
      <c r="B8283" s="19">
        <f>DATE(表格1[[#This Row],[年]],表格1[[#This Row],[月]],1)</f>
        <v>45658</v>
      </c>
      <c r="C8283" s="2" t="str">
        <f>LEFT(表格1[[#This Row],[年月]],4)</f>
        <v>2025</v>
      </c>
      <c r="D8283" s="2" t="str">
        <f>RIGHT(表格1[[#This Row],[年月]],2)</f>
        <v>01</v>
      </c>
      <c r="E8283" s="5">
        <v>10015000</v>
      </c>
      <c r="F8283" s="2" t="str">
        <f>VLOOKUP(TEXT(表格1[[#This Row],[地區]],"00000000"),縣市代碼,2,0)</f>
        <v>花蓮縣</v>
      </c>
      <c r="G8283" s="2" t="s">
        <v>4</v>
      </c>
      <c r="H8283" s="13">
        <v>571168</v>
      </c>
      <c r="I8283" s="14">
        <v>351698377</v>
      </c>
      <c r="J8283" s="14">
        <f>表格1[[#This Row],[信用卡交易筆數]]/1000</f>
        <v>571.16800000000001</v>
      </c>
      <c r="K8283" s="14">
        <f>表格1[[#This Row],[信用卡交易金額'[新臺幣']]]/1000</f>
        <v>351698.37699999998</v>
      </c>
      <c r="L8283" s="14">
        <f>表格1[[#This Row],[信用卡交易金額'[新臺幣']]]/1000000</f>
        <v>351.69837699999999</v>
      </c>
      <c r="M8283" s="14" t="str" cm="1">
        <f t="array" ref="M8283">_xlfn.TEXTJOIN("", TRUE, _xlfn.XLOOKUP(TRUE, VALUE(表格1[[#This Row],[年月]]) &lt;= VALUE($R$8:$R$12), $Q$8:$Q$12)) &amp; "年度"</f>
        <v>2025年度</v>
      </c>
    </row>
    <row r="8284" spans="1:13" x14ac:dyDescent="0.3">
      <c r="A8284" s="2">
        <v>202501</v>
      </c>
      <c r="B8284" s="19">
        <f>DATE(表格1[[#This Row],[年]],表格1[[#This Row],[月]],1)</f>
        <v>45658</v>
      </c>
      <c r="C8284" s="2" t="str">
        <f>LEFT(表格1[[#This Row],[年月]],4)</f>
        <v>2025</v>
      </c>
      <c r="D8284" s="2" t="str">
        <f>RIGHT(表格1[[#This Row],[年月]],2)</f>
        <v>01</v>
      </c>
      <c r="E8284" s="5">
        <v>10015000</v>
      </c>
      <c r="F8284" s="2" t="str">
        <f>VLOOKUP(TEXT(表格1[[#This Row],[地區]],"00000000"),縣市代碼,2,0)</f>
        <v>花蓮縣</v>
      </c>
      <c r="G8284" s="2" t="s">
        <v>5</v>
      </c>
      <c r="H8284" s="13">
        <v>43209</v>
      </c>
      <c r="I8284" s="14">
        <v>108095941</v>
      </c>
      <c r="J8284" s="14">
        <f>表格1[[#This Row],[信用卡交易筆數]]/1000</f>
        <v>43.209000000000003</v>
      </c>
      <c r="K8284" s="14">
        <f>表格1[[#This Row],[信用卡交易金額'[新臺幣']]]/1000</f>
        <v>108095.94100000001</v>
      </c>
      <c r="L8284" s="14">
        <f>表格1[[#This Row],[信用卡交易金額'[新臺幣']]]/1000000</f>
        <v>108.095941</v>
      </c>
      <c r="M8284" s="14" t="str" cm="1">
        <f t="array" ref="M8284">_xlfn.TEXTJOIN("", TRUE, _xlfn.XLOOKUP(TRUE, VALUE(表格1[[#This Row],[年月]]) &lt;= VALUE($R$8:$R$12), $Q$8:$Q$12)) &amp; "年度"</f>
        <v>2025年度</v>
      </c>
    </row>
    <row r="8285" spans="1:13" x14ac:dyDescent="0.3">
      <c r="A8285" s="2">
        <v>202501</v>
      </c>
      <c r="B8285" s="19">
        <f>DATE(表格1[[#This Row],[年]],表格1[[#This Row],[月]],1)</f>
        <v>45658</v>
      </c>
      <c r="C8285" s="2" t="str">
        <f>LEFT(表格1[[#This Row],[年月]],4)</f>
        <v>2025</v>
      </c>
      <c r="D8285" s="2" t="str">
        <f>RIGHT(表格1[[#This Row],[年月]],2)</f>
        <v>01</v>
      </c>
      <c r="E8285" s="5">
        <v>10015000</v>
      </c>
      <c r="F8285" s="2" t="str">
        <f>VLOOKUP(TEXT(表格1[[#This Row],[地區]],"00000000"),縣市代碼,2,0)</f>
        <v>花蓮縣</v>
      </c>
      <c r="G8285" s="2" t="s">
        <v>6</v>
      </c>
      <c r="H8285" s="13">
        <v>55284</v>
      </c>
      <c r="I8285" s="14">
        <v>185244232</v>
      </c>
      <c r="J8285" s="14">
        <f>表格1[[#This Row],[信用卡交易筆數]]/1000</f>
        <v>55.283999999999999</v>
      </c>
      <c r="K8285" s="14">
        <f>表格1[[#This Row],[信用卡交易金額'[新臺幣']]]/1000</f>
        <v>185244.23199999999</v>
      </c>
      <c r="L8285" s="14">
        <f>表格1[[#This Row],[信用卡交易金額'[新臺幣']]]/1000000</f>
        <v>185.24423200000001</v>
      </c>
      <c r="M8285" s="14" t="str" cm="1">
        <f t="array" ref="M8285">_xlfn.TEXTJOIN("", TRUE, _xlfn.XLOOKUP(TRUE, VALUE(表格1[[#This Row],[年月]]) &lt;= VALUE($R$8:$R$12), $Q$8:$Q$12)) &amp; "年度"</f>
        <v>2025年度</v>
      </c>
    </row>
    <row r="8286" spans="1:13" x14ac:dyDescent="0.3">
      <c r="A8286" s="2">
        <v>202501</v>
      </c>
      <c r="B8286" s="19">
        <f>DATE(表格1[[#This Row],[年]],表格1[[#This Row],[月]],1)</f>
        <v>45658</v>
      </c>
      <c r="C8286" s="2" t="str">
        <f>LEFT(表格1[[#This Row],[年月]],4)</f>
        <v>2025</v>
      </c>
      <c r="D8286" s="2" t="str">
        <f>RIGHT(表格1[[#This Row],[年月]],2)</f>
        <v>01</v>
      </c>
      <c r="E8286" s="5">
        <v>10015000</v>
      </c>
      <c r="F8286" s="2" t="str">
        <f>VLOOKUP(TEXT(表格1[[#This Row],[地區]],"00000000"),縣市代碼,2,0)</f>
        <v>花蓮縣</v>
      </c>
      <c r="G8286" s="2" t="s">
        <v>7</v>
      </c>
      <c r="H8286" s="13">
        <v>317589</v>
      </c>
      <c r="I8286" s="14">
        <v>309695770</v>
      </c>
      <c r="J8286" s="14">
        <f>表格1[[#This Row],[信用卡交易筆數]]/1000</f>
        <v>317.589</v>
      </c>
      <c r="K8286" s="14">
        <f>表格1[[#This Row],[信用卡交易金額'[新臺幣']]]/1000</f>
        <v>309695.77</v>
      </c>
      <c r="L8286" s="14">
        <f>表格1[[#This Row],[信用卡交易金額'[新臺幣']]]/1000000</f>
        <v>309.69576999999998</v>
      </c>
      <c r="M8286" s="14" t="str" cm="1">
        <f t="array" ref="M8286">_xlfn.TEXTJOIN("", TRUE, _xlfn.XLOOKUP(TRUE, VALUE(表格1[[#This Row],[年月]]) &lt;= VALUE($R$8:$R$12), $Q$8:$Q$12)) &amp; "年度"</f>
        <v>2025年度</v>
      </c>
    </row>
    <row r="8287" spans="1:13" x14ac:dyDescent="0.3">
      <c r="A8287" s="2">
        <v>202501</v>
      </c>
      <c r="B8287" s="19">
        <f>DATE(表格1[[#This Row],[年]],表格1[[#This Row],[月]],1)</f>
        <v>45658</v>
      </c>
      <c r="C8287" s="2" t="str">
        <f>LEFT(表格1[[#This Row],[年月]],4)</f>
        <v>2025</v>
      </c>
      <c r="D8287" s="2" t="str">
        <f>RIGHT(表格1[[#This Row],[年月]],2)</f>
        <v>01</v>
      </c>
      <c r="E8287" s="5">
        <v>10015000</v>
      </c>
      <c r="F8287" s="2" t="str">
        <f>VLOOKUP(TEXT(表格1[[#This Row],[地區]],"00000000"),縣市代碼,2,0)</f>
        <v>花蓮縣</v>
      </c>
      <c r="G8287" s="2" t="s">
        <v>8</v>
      </c>
      <c r="H8287" s="13">
        <v>255028</v>
      </c>
      <c r="I8287" s="14">
        <v>402202534</v>
      </c>
      <c r="J8287" s="14">
        <f>表格1[[#This Row],[信用卡交易筆數]]/1000</f>
        <v>255.02799999999999</v>
      </c>
      <c r="K8287" s="14">
        <f>表格1[[#This Row],[信用卡交易金額'[新臺幣']]]/1000</f>
        <v>402202.53399999999</v>
      </c>
      <c r="L8287" s="14">
        <f>表格1[[#This Row],[信用卡交易金額'[新臺幣']]]/1000000</f>
        <v>402.20253400000001</v>
      </c>
      <c r="M8287" s="14" t="str" cm="1">
        <f t="array" ref="M8287">_xlfn.TEXTJOIN("", TRUE, _xlfn.XLOOKUP(TRUE, VALUE(表格1[[#This Row],[年月]]) &lt;= VALUE($R$8:$R$12), $Q$8:$Q$12)) &amp; "年度"</f>
        <v>2025年度</v>
      </c>
    </row>
    <row r="8288" spans="1:13" x14ac:dyDescent="0.3">
      <c r="A8288" s="2">
        <v>202501</v>
      </c>
      <c r="B8288" s="19">
        <f>DATE(表格1[[#This Row],[年]],表格1[[#This Row],[月]],1)</f>
        <v>45658</v>
      </c>
      <c r="C8288" s="2" t="str">
        <f>LEFT(表格1[[#This Row],[年月]],4)</f>
        <v>2025</v>
      </c>
      <c r="D8288" s="2" t="str">
        <f>RIGHT(表格1[[#This Row],[年月]],2)</f>
        <v>01</v>
      </c>
      <c r="E8288" s="5">
        <v>10015000</v>
      </c>
      <c r="F8288" s="2" t="str">
        <f>VLOOKUP(TEXT(表格1[[#This Row],[地區]],"00000000"),縣市代碼,2,0)</f>
        <v>花蓮縣</v>
      </c>
      <c r="G8288" s="2" t="s">
        <v>9</v>
      </c>
      <c r="H8288" s="13">
        <v>503386</v>
      </c>
      <c r="I8288" s="14">
        <v>642246370</v>
      </c>
      <c r="J8288" s="14">
        <f>表格1[[#This Row],[信用卡交易筆數]]/1000</f>
        <v>503.38600000000002</v>
      </c>
      <c r="K8288" s="14">
        <f>表格1[[#This Row],[信用卡交易金額'[新臺幣']]]/1000</f>
        <v>642246.37</v>
      </c>
      <c r="L8288" s="14">
        <f>表格1[[#This Row],[信用卡交易金額'[新臺幣']]]/1000000</f>
        <v>642.24636999999996</v>
      </c>
      <c r="M8288" s="14" t="str" cm="1">
        <f t="array" ref="M8288">_xlfn.TEXTJOIN("", TRUE, _xlfn.XLOOKUP(TRUE, VALUE(表格1[[#This Row],[年月]]) &lt;= VALUE($R$8:$R$12), $Q$8:$Q$12)) &amp; "年度"</f>
        <v>2025年度</v>
      </c>
    </row>
    <row r="8289" spans="1:13" x14ac:dyDescent="0.3">
      <c r="A8289" s="2">
        <v>202501</v>
      </c>
      <c r="B8289" s="19">
        <f>DATE(表格1[[#This Row],[年]],表格1[[#This Row],[月]],1)</f>
        <v>45658</v>
      </c>
      <c r="C8289" s="2" t="str">
        <f>LEFT(表格1[[#This Row],[年月]],4)</f>
        <v>2025</v>
      </c>
      <c r="D8289" s="2" t="str">
        <f>RIGHT(表格1[[#This Row],[年月]],2)</f>
        <v>01</v>
      </c>
      <c r="E8289" s="5">
        <v>10015000</v>
      </c>
      <c r="F8289" s="2" t="str">
        <f>VLOOKUP(TEXT(表格1[[#This Row],[地區]],"00000000"),縣市代碼,2,0)</f>
        <v>花蓮縣</v>
      </c>
      <c r="G8289" s="2" t="s">
        <v>10</v>
      </c>
      <c r="H8289" s="13">
        <v>207151</v>
      </c>
      <c r="I8289" s="14">
        <v>577012893</v>
      </c>
      <c r="J8289" s="14">
        <f>表格1[[#This Row],[信用卡交易筆數]]/1000</f>
        <v>207.15100000000001</v>
      </c>
      <c r="K8289" s="14">
        <f>表格1[[#This Row],[信用卡交易金額'[新臺幣']]]/1000</f>
        <v>577012.89300000004</v>
      </c>
      <c r="L8289" s="14">
        <f>表格1[[#This Row],[信用卡交易金額'[新臺幣']]]/1000000</f>
        <v>577.01289299999996</v>
      </c>
      <c r="M8289" s="14" t="str" cm="1">
        <f t="array" ref="M8289">_xlfn.TEXTJOIN("", TRUE, _xlfn.XLOOKUP(TRUE, VALUE(表格1[[#This Row],[年月]]) &lt;= VALUE($R$8:$R$12), $Q$8:$Q$12)) &amp; "年度"</f>
        <v>2025年度</v>
      </c>
    </row>
    <row r="8290" spans="1:13" x14ac:dyDescent="0.3">
      <c r="A8290" s="2">
        <v>202501</v>
      </c>
      <c r="B8290" s="19">
        <f>DATE(表格1[[#This Row],[年]],表格1[[#This Row],[月]],1)</f>
        <v>45658</v>
      </c>
      <c r="C8290" s="2" t="str">
        <f>LEFT(表格1[[#This Row],[年月]],4)</f>
        <v>2025</v>
      </c>
      <c r="D8290" s="2" t="str">
        <f>RIGHT(表格1[[#This Row],[年月]],2)</f>
        <v>01</v>
      </c>
      <c r="E8290" s="5">
        <v>10014000</v>
      </c>
      <c r="F8290" s="2" t="str">
        <f>VLOOKUP(TEXT(表格1[[#This Row],[地區]],"00000000"),縣市代碼,2,0)</f>
        <v>臺東縣</v>
      </c>
      <c r="G8290" s="2" t="s">
        <v>4</v>
      </c>
      <c r="H8290" s="13">
        <v>309700</v>
      </c>
      <c r="I8290" s="14">
        <v>160286477</v>
      </c>
      <c r="J8290" s="14">
        <f>表格1[[#This Row],[信用卡交易筆數]]/1000</f>
        <v>309.7</v>
      </c>
      <c r="K8290" s="14">
        <f>表格1[[#This Row],[信用卡交易金額'[新臺幣']]]/1000</f>
        <v>160286.47700000001</v>
      </c>
      <c r="L8290" s="14">
        <f>表格1[[#This Row],[信用卡交易金額'[新臺幣']]]/1000000</f>
        <v>160.28647699999999</v>
      </c>
      <c r="M8290" s="14" t="str" cm="1">
        <f t="array" ref="M8290">_xlfn.TEXTJOIN("", TRUE, _xlfn.XLOOKUP(TRUE, VALUE(表格1[[#This Row],[年月]]) &lt;= VALUE($R$8:$R$12), $Q$8:$Q$12)) &amp; "年度"</f>
        <v>2025年度</v>
      </c>
    </row>
    <row r="8291" spans="1:13" x14ac:dyDescent="0.3">
      <c r="A8291" s="2">
        <v>202501</v>
      </c>
      <c r="B8291" s="19">
        <f>DATE(表格1[[#This Row],[年]],表格1[[#This Row],[月]],1)</f>
        <v>45658</v>
      </c>
      <c r="C8291" s="2" t="str">
        <f>LEFT(表格1[[#This Row],[年月]],4)</f>
        <v>2025</v>
      </c>
      <c r="D8291" s="2" t="str">
        <f>RIGHT(表格1[[#This Row],[年月]],2)</f>
        <v>01</v>
      </c>
      <c r="E8291" s="5">
        <v>10014000</v>
      </c>
      <c r="F8291" s="2" t="str">
        <f>VLOOKUP(TEXT(表格1[[#This Row],[地區]],"00000000"),縣市代碼,2,0)</f>
        <v>臺東縣</v>
      </c>
      <c r="G8291" s="2" t="s">
        <v>5</v>
      </c>
      <c r="H8291" s="13">
        <v>28305</v>
      </c>
      <c r="I8291" s="14">
        <v>70600346</v>
      </c>
      <c r="J8291" s="14">
        <f>表格1[[#This Row],[信用卡交易筆數]]/1000</f>
        <v>28.305</v>
      </c>
      <c r="K8291" s="14">
        <f>表格1[[#This Row],[信用卡交易金額'[新臺幣']]]/1000</f>
        <v>70600.346000000005</v>
      </c>
      <c r="L8291" s="14">
        <f>表格1[[#This Row],[信用卡交易金額'[新臺幣']]]/1000000</f>
        <v>70.600346000000002</v>
      </c>
      <c r="M8291" s="14" t="str" cm="1">
        <f t="array" ref="M8291">_xlfn.TEXTJOIN("", TRUE, _xlfn.XLOOKUP(TRUE, VALUE(表格1[[#This Row],[年月]]) &lt;= VALUE($R$8:$R$12), $Q$8:$Q$12)) &amp; "年度"</f>
        <v>2025年度</v>
      </c>
    </row>
    <row r="8292" spans="1:13" x14ac:dyDescent="0.3">
      <c r="A8292" s="2">
        <v>202501</v>
      </c>
      <c r="B8292" s="19">
        <f>DATE(表格1[[#This Row],[年]],表格1[[#This Row],[月]],1)</f>
        <v>45658</v>
      </c>
      <c r="C8292" s="2" t="str">
        <f>LEFT(表格1[[#This Row],[年月]],4)</f>
        <v>2025</v>
      </c>
      <c r="D8292" s="2" t="str">
        <f>RIGHT(表格1[[#This Row],[年月]],2)</f>
        <v>01</v>
      </c>
      <c r="E8292" s="5">
        <v>10014000</v>
      </c>
      <c r="F8292" s="2" t="str">
        <f>VLOOKUP(TEXT(表格1[[#This Row],[地區]],"00000000"),縣市代碼,2,0)</f>
        <v>臺東縣</v>
      </c>
      <c r="G8292" s="2" t="s">
        <v>6</v>
      </c>
      <c r="H8292" s="13">
        <v>31412</v>
      </c>
      <c r="I8292" s="14">
        <v>102994118</v>
      </c>
      <c r="J8292" s="14">
        <f>表格1[[#This Row],[信用卡交易筆數]]/1000</f>
        <v>31.411999999999999</v>
      </c>
      <c r="K8292" s="14">
        <f>表格1[[#This Row],[信用卡交易金額'[新臺幣']]]/1000</f>
        <v>102994.118</v>
      </c>
      <c r="L8292" s="14">
        <f>表格1[[#This Row],[信用卡交易金額'[新臺幣']]]/1000000</f>
        <v>102.994118</v>
      </c>
      <c r="M8292" s="14" t="str" cm="1">
        <f t="array" ref="M8292">_xlfn.TEXTJOIN("", TRUE, _xlfn.XLOOKUP(TRUE, VALUE(表格1[[#This Row],[年月]]) &lt;= VALUE($R$8:$R$12), $Q$8:$Q$12)) &amp; "年度"</f>
        <v>2025年度</v>
      </c>
    </row>
    <row r="8293" spans="1:13" x14ac:dyDescent="0.3">
      <c r="A8293" s="2">
        <v>202501</v>
      </c>
      <c r="B8293" s="19">
        <f>DATE(表格1[[#This Row],[年]],表格1[[#This Row],[月]],1)</f>
        <v>45658</v>
      </c>
      <c r="C8293" s="2" t="str">
        <f>LEFT(表格1[[#This Row],[年月]],4)</f>
        <v>2025</v>
      </c>
      <c r="D8293" s="2" t="str">
        <f>RIGHT(表格1[[#This Row],[年月]],2)</f>
        <v>01</v>
      </c>
      <c r="E8293" s="5">
        <v>10014000</v>
      </c>
      <c r="F8293" s="2" t="str">
        <f>VLOOKUP(TEXT(表格1[[#This Row],[地區]],"00000000"),縣市代碼,2,0)</f>
        <v>臺東縣</v>
      </c>
      <c r="G8293" s="2" t="s">
        <v>7</v>
      </c>
      <c r="H8293" s="13">
        <v>184699</v>
      </c>
      <c r="I8293" s="14">
        <v>172242292</v>
      </c>
      <c r="J8293" s="14">
        <f>表格1[[#This Row],[信用卡交易筆數]]/1000</f>
        <v>184.69900000000001</v>
      </c>
      <c r="K8293" s="14">
        <f>表格1[[#This Row],[信用卡交易金額'[新臺幣']]]/1000</f>
        <v>172242.29199999999</v>
      </c>
      <c r="L8293" s="14">
        <f>表格1[[#This Row],[信用卡交易金額'[新臺幣']]]/1000000</f>
        <v>172.24229199999999</v>
      </c>
      <c r="M8293" s="14" t="str" cm="1">
        <f t="array" ref="M8293">_xlfn.TEXTJOIN("", TRUE, _xlfn.XLOOKUP(TRUE, VALUE(表格1[[#This Row],[年月]]) &lt;= VALUE($R$8:$R$12), $Q$8:$Q$12)) &amp; "年度"</f>
        <v>2025年度</v>
      </c>
    </row>
    <row r="8294" spans="1:13" x14ac:dyDescent="0.3">
      <c r="A8294" s="2">
        <v>202501</v>
      </c>
      <c r="B8294" s="19">
        <f>DATE(表格1[[#This Row],[年]],表格1[[#This Row],[月]],1)</f>
        <v>45658</v>
      </c>
      <c r="C8294" s="2" t="str">
        <f>LEFT(表格1[[#This Row],[年月]],4)</f>
        <v>2025</v>
      </c>
      <c r="D8294" s="2" t="str">
        <f>RIGHT(表格1[[#This Row],[年月]],2)</f>
        <v>01</v>
      </c>
      <c r="E8294" s="5">
        <v>10014000</v>
      </c>
      <c r="F8294" s="2" t="str">
        <f>VLOOKUP(TEXT(表格1[[#This Row],[地區]],"00000000"),縣市代碼,2,0)</f>
        <v>臺東縣</v>
      </c>
      <c r="G8294" s="2" t="s">
        <v>8</v>
      </c>
      <c r="H8294" s="13">
        <v>130134</v>
      </c>
      <c r="I8294" s="14">
        <v>214584077</v>
      </c>
      <c r="J8294" s="14">
        <f>表格1[[#This Row],[信用卡交易筆數]]/1000</f>
        <v>130.13399999999999</v>
      </c>
      <c r="K8294" s="14">
        <f>表格1[[#This Row],[信用卡交易金額'[新臺幣']]]/1000</f>
        <v>214584.07699999999</v>
      </c>
      <c r="L8294" s="14">
        <f>表格1[[#This Row],[信用卡交易金額'[新臺幣']]]/1000000</f>
        <v>214.58407700000001</v>
      </c>
      <c r="M8294" s="14" t="str" cm="1">
        <f t="array" ref="M8294">_xlfn.TEXTJOIN("", TRUE, _xlfn.XLOOKUP(TRUE, VALUE(表格1[[#This Row],[年月]]) &lt;= VALUE($R$8:$R$12), $Q$8:$Q$12)) &amp; "年度"</f>
        <v>2025年度</v>
      </c>
    </row>
    <row r="8295" spans="1:13" x14ac:dyDescent="0.3">
      <c r="A8295" s="2">
        <v>202501</v>
      </c>
      <c r="B8295" s="19">
        <f>DATE(表格1[[#This Row],[年]],表格1[[#This Row],[月]],1)</f>
        <v>45658</v>
      </c>
      <c r="C8295" s="2" t="str">
        <f>LEFT(表格1[[#This Row],[年月]],4)</f>
        <v>2025</v>
      </c>
      <c r="D8295" s="2" t="str">
        <f>RIGHT(表格1[[#This Row],[年月]],2)</f>
        <v>01</v>
      </c>
      <c r="E8295" s="5">
        <v>10014000</v>
      </c>
      <c r="F8295" s="2" t="str">
        <f>VLOOKUP(TEXT(表格1[[#This Row],[地區]],"00000000"),縣市代碼,2,0)</f>
        <v>臺東縣</v>
      </c>
      <c r="G8295" s="2" t="s">
        <v>9</v>
      </c>
      <c r="H8295" s="13">
        <v>258096</v>
      </c>
      <c r="I8295" s="14">
        <v>330995102</v>
      </c>
      <c r="J8295" s="14">
        <f>表格1[[#This Row],[信用卡交易筆數]]/1000</f>
        <v>258.096</v>
      </c>
      <c r="K8295" s="14">
        <f>表格1[[#This Row],[信用卡交易金額'[新臺幣']]]/1000</f>
        <v>330995.10200000001</v>
      </c>
      <c r="L8295" s="14">
        <f>表格1[[#This Row],[信用卡交易金額'[新臺幣']]]/1000000</f>
        <v>330.99510199999997</v>
      </c>
      <c r="M8295" s="14" t="str" cm="1">
        <f t="array" ref="M8295">_xlfn.TEXTJOIN("", TRUE, _xlfn.XLOOKUP(TRUE, VALUE(表格1[[#This Row],[年月]]) &lt;= VALUE($R$8:$R$12), $Q$8:$Q$12)) &amp; "年度"</f>
        <v>2025年度</v>
      </c>
    </row>
    <row r="8296" spans="1:13" x14ac:dyDescent="0.3">
      <c r="A8296" s="2">
        <v>202501</v>
      </c>
      <c r="B8296" s="19">
        <f>DATE(表格1[[#This Row],[年]],表格1[[#This Row],[月]],1)</f>
        <v>45658</v>
      </c>
      <c r="C8296" s="2" t="str">
        <f>LEFT(表格1[[#This Row],[年月]],4)</f>
        <v>2025</v>
      </c>
      <c r="D8296" s="2" t="str">
        <f>RIGHT(表格1[[#This Row],[年月]],2)</f>
        <v>01</v>
      </c>
      <c r="E8296" s="5">
        <v>10014000</v>
      </c>
      <c r="F8296" s="2" t="str">
        <f>VLOOKUP(TEXT(表格1[[#This Row],[地區]],"00000000"),縣市代碼,2,0)</f>
        <v>臺東縣</v>
      </c>
      <c r="G8296" s="2" t="s">
        <v>10</v>
      </c>
      <c r="H8296" s="13">
        <v>103805</v>
      </c>
      <c r="I8296" s="14">
        <v>312163377</v>
      </c>
      <c r="J8296" s="14">
        <f>表格1[[#This Row],[信用卡交易筆數]]/1000</f>
        <v>103.80500000000001</v>
      </c>
      <c r="K8296" s="14">
        <f>表格1[[#This Row],[信用卡交易金額'[新臺幣']]]/1000</f>
        <v>312163.37699999998</v>
      </c>
      <c r="L8296" s="14">
        <f>表格1[[#This Row],[信用卡交易金額'[新臺幣']]]/1000000</f>
        <v>312.16337700000003</v>
      </c>
      <c r="M8296" s="14" t="str" cm="1">
        <f t="array" ref="M8296">_xlfn.TEXTJOIN("", TRUE, _xlfn.XLOOKUP(TRUE, VALUE(表格1[[#This Row],[年月]]) &lt;= VALUE($R$8:$R$12), $Q$8:$Q$12)) &amp; "年度"</f>
        <v>2025年度</v>
      </c>
    </row>
    <row r="8297" spans="1:13" x14ac:dyDescent="0.3">
      <c r="A8297" s="2">
        <v>202501</v>
      </c>
      <c r="B8297" s="19">
        <f>DATE(表格1[[#This Row],[年]],表格1[[#This Row],[月]],1)</f>
        <v>45658</v>
      </c>
      <c r="C8297" s="2" t="str">
        <f>LEFT(表格1[[#This Row],[年月]],4)</f>
        <v>2025</v>
      </c>
      <c r="D8297" s="2" t="str">
        <f>RIGHT(表格1[[#This Row],[年月]],2)</f>
        <v>01</v>
      </c>
      <c r="E8297" s="5">
        <v>10016000</v>
      </c>
      <c r="F8297" s="2" t="str">
        <f>VLOOKUP(TEXT(表格1[[#This Row],[地區]],"00000000"),縣市代碼,2,0)</f>
        <v>澎湖縣</v>
      </c>
      <c r="G8297" s="2" t="s">
        <v>4</v>
      </c>
      <c r="H8297" s="13">
        <v>173708</v>
      </c>
      <c r="I8297" s="14">
        <v>86121847</v>
      </c>
      <c r="J8297" s="14">
        <f>表格1[[#This Row],[信用卡交易筆數]]/1000</f>
        <v>173.708</v>
      </c>
      <c r="K8297" s="14">
        <f>表格1[[#This Row],[信用卡交易金額'[新臺幣']]]/1000</f>
        <v>86121.846999999994</v>
      </c>
      <c r="L8297" s="14">
        <f>表格1[[#This Row],[信用卡交易金額'[新臺幣']]]/1000000</f>
        <v>86.121847000000002</v>
      </c>
      <c r="M8297" s="14" t="str" cm="1">
        <f t="array" ref="M8297">_xlfn.TEXTJOIN("", TRUE, _xlfn.XLOOKUP(TRUE, VALUE(表格1[[#This Row],[年月]]) &lt;= VALUE($R$8:$R$12), $Q$8:$Q$12)) &amp; "年度"</f>
        <v>2025年度</v>
      </c>
    </row>
    <row r="8298" spans="1:13" x14ac:dyDescent="0.3">
      <c r="A8298" s="2">
        <v>202501</v>
      </c>
      <c r="B8298" s="19">
        <f>DATE(表格1[[#This Row],[年]],表格1[[#This Row],[月]],1)</f>
        <v>45658</v>
      </c>
      <c r="C8298" s="2" t="str">
        <f>LEFT(表格1[[#This Row],[年月]],4)</f>
        <v>2025</v>
      </c>
      <c r="D8298" s="2" t="str">
        <f>RIGHT(表格1[[#This Row],[年月]],2)</f>
        <v>01</v>
      </c>
      <c r="E8298" s="5">
        <v>10016000</v>
      </c>
      <c r="F8298" s="2" t="str">
        <f>VLOOKUP(TEXT(表格1[[#This Row],[地區]],"00000000"),縣市代碼,2,0)</f>
        <v>澎湖縣</v>
      </c>
      <c r="G8298" s="2" t="s">
        <v>5</v>
      </c>
      <c r="H8298" s="13">
        <v>13601</v>
      </c>
      <c r="I8298" s="14">
        <v>39113367</v>
      </c>
      <c r="J8298" s="14">
        <f>表格1[[#This Row],[信用卡交易筆數]]/1000</f>
        <v>13.601000000000001</v>
      </c>
      <c r="K8298" s="14">
        <f>表格1[[#This Row],[信用卡交易金額'[新臺幣']]]/1000</f>
        <v>39113.366999999998</v>
      </c>
      <c r="L8298" s="14">
        <f>表格1[[#This Row],[信用卡交易金額'[新臺幣']]]/1000000</f>
        <v>39.113366999999997</v>
      </c>
      <c r="M8298" s="14" t="str" cm="1">
        <f t="array" ref="M8298">_xlfn.TEXTJOIN("", TRUE, _xlfn.XLOOKUP(TRUE, VALUE(表格1[[#This Row],[年月]]) &lt;= VALUE($R$8:$R$12), $Q$8:$Q$12)) &amp; "年度"</f>
        <v>2025年度</v>
      </c>
    </row>
    <row r="8299" spans="1:13" x14ac:dyDescent="0.3">
      <c r="A8299" s="2">
        <v>202501</v>
      </c>
      <c r="B8299" s="19">
        <f>DATE(表格1[[#This Row],[年]],表格1[[#This Row],[月]],1)</f>
        <v>45658</v>
      </c>
      <c r="C8299" s="2" t="str">
        <f>LEFT(表格1[[#This Row],[年月]],4)</f>
        <v>2025</v>
      </c>
      <c r="D8299" s="2" t="str">
        <f>RIGHT(表格1[[#This Row],[年月]],2)</f>
        <v>01</v>
      </c>
      <c r="E8299" s="5">
        <v>10016000</v>
      </c>
      <c r="F8299" s="2" t="str">
        <f>VLOOKUP(TEXT(表格1[[#This Row],[地區]],"00000000"),縣市代碼,2,0)</f>
        <v>澎湖縣</v>
      </c>
      <c r="G8299" s="2" t="s">
        <v>6</v>
      </c>
      <c r="H8299" s="13">
        <v>16624</v>
      </c>
      <c r="I8299" s="14">
        <v>57179550</v>
      </c>
      <c r="J8299" s="14">
        <f>表格1[[#This Row],[信用卡交易筆數]]/1000</f>
        <v>16.623999999999999</v>
      </c>
      <c r="K8299" s="14">
        <f>表格1[[#This Row],[信用卡交易金額'[新臺幣']]]/1000</f>
        <v>57179.55</v>
      </c>
      <c r="L8299" s="14">
        <f>表格1[[#This Row],[信用卡交易金額'[新臺幣']]]/1000000</f>
        <v>57.179549999999999</v>
      </c>
      <c r="M8299" s="14" t="str" cm="1">
        <f t="array" ref="M8299">_xlfn.TEXTJOIN("", TRUE, _xlfn.XLOOKUP(TRUE, VALUE(表格1[[#This Row],[年月]]) &lt;= VALUE($R$8:$R$12), $Q$8:$Q$12)) &amp; "年度"</f>
        <v>2025年度</v>
      </c>
    </row>
    <row r="8300" spans="1:13" x14ac:dyDescent="0.3">
      <c r="A8300" s="2">
        <v>202501</v>
      </c>
      <c r="B8300" s="19">
        <f>DATE(表格1[[#This Row],[年]],表格1[[#This Row],[月]],1)</f>
        <v>45658</v>
      </c>
      <c r="C8300" s="2" t="str">
        <f>LEFT(表格1[[#This Row],[年月]],4)</f>
        <v>2025</v>
      </c>
      <c r="D8300" s="2" t="str">
        <f>RIGHT(表格1[[#This Row],[年月]],2)</f>
        <v>01</v>
      </c>
      <c r="E8300" s="5">
        <v>10016000</v>
      </c>
      <c r="F8300" s="2" t="str">
        <f>VLOOKUP(TEXT(表格1[[#This Row],[地區]],"00000000"),縣市代碼,2,0)</f>
        <v>澎湖縣</v>
      </c>
      <c r="G8300" s="2" t="s">
        <v>7</v>
      </c>
      <c r="H8300" s="13">
        <v>83506</v>
      </c>
      <c r="I8300" s="14">
        <v>91868079</v>
      </c>
      <c r="J8300" s="14">
        <f>表格1[[#This Row],[信用卡交易筆數]]/1000</f>
        <v>83.506</v>
      </c>
      <c r="K8300" s="14">
        <f>表格1[[#This Row],[信用卡交易金額'[新臺幣']]]/1000</f>
        <v>91868.078999999998</v>
      </c>
      <c r="L8300" s="14">
        <f>表格1[[#This Row],[信用卡交易金額'[新臺幣']]]/1000000</f>
        <v>91.868078999999994</v>
      </c>
      <c r="M8300" s="14" t="str" cm="1">
        <f t="array" ref="M8300">_xlfn.TEXTJOIN("", TRUE, _xlfn.XLOOKUP(TRUE, VALUE(表格1[[#This Row],[年月]]) &lt;= VALUE($R$8:$R$12), $Q$8:$Q$12)) &amp; "年度"</f>
        <v>2025年度</v>
      </c>
    </row>
    <row r="8301" spans="1:13" x14ac:dyDescent="0.3">
      <c r="A8301" s="2">
        <v>202501</v>
      </c>
      <c r="B8301" s="19">
        <f>DATE(表格1[[#This Row],[年]],表格1[[#This Row],[月]],1)</f>
        <v>45658</v>
      </c>
      <c r="C8301" s="2" t="str">
        <f>LEFT(表格1[[#This Row],[年月]],4)</f>
        <v>2025</v>
      </c>
      <c r="D8301" s="2" t="str">
        <f>RIGHT(表格1[[#This Row],[年月]],2)</f>
        <v>01</v>
      </c>
      <c r="E8301" s="5">
        <v>10016000</v>
      </c>
      <c r="F8301" s="2" t="str">
        <f>VLOOKUP(TEXT(表格1[[#This Row],[地區]],"00000000"),縣市代碼,2,0)</f>
        <v>澎湖縣</v>
      </c>
      <c r="G8301" s="2" t="s">
        <v>8</v>
      </c>
      <c r="H8301" s="13">
        <v>72979</v>
      </c>
      <c r="I8301" s="14">
        <v>117226860</v>
      </c>
      <c r="J8301" s="14">
        <f>表格1[[#This Row],[信用卡交易筆數]]/1000</f>
        <v>72.978999999999999</v>
      </c>
      <c r="K8301" s="14">
        <f>表格1[[#This Row],[信用卡交易金額'[新臺幣']]]/1000</f>
        <v>117226.86</v>
      </c>
      <c r="L8301" s="14">
        <f>表格1[[#This Row],[信用卡交易金額'[新臺幣']]]/1000000</f>
        <v>117.22686</v>
      </c>
      <c r="M8301" s="14" t="str" cm="1">
        <f t="array" ref="M8301">_xlfn.TEXTJOIN("", TRUE, _xlfn.XLOOKUP(TRUE, VALUE(表格1[[#This Row],[年月]]) &lt;= VALUE($R$8:$R$12), $Q$8:$Q$12)) &amp; "年度"</f>
        <v>2025年度</v>
      </c>
    </row>
    <row r="8302" spans="1:13" x14ac:dyDescent="0.3">
      <c r="A8302" s="2">
        <v>202501</v>
      </c>
      <c r="B8302" s="19">
        <f>DATE(表格1[[#This Row],[年]],表格1[[#This Row],[月]],1)</f>
        <v>45658</v>
      </c>
      <c r="C8302" s="2" t="str">
        <f>LEFT(表格1[[#This Row],[年月]],4)</f>
        <v>2025</v>
      </c>
      <c r="D8302" s="2" t="str">
        <f>RIGHT(表格1[[#This Row],[年月]],2)</f>
        <v>01</v>
      </c>
      <c r="E8302" s="5">
        <v>10016000</v>
      </c>
      <c r="F8302" s="2" t="str">
        <f>VLOOKUP(TEXT(表格1[[#This Row],[地區]],"00000000"),縣市代碼,2,0)</f>
        <v>澎湖縣</v>
      </c>
      <c r="G8302" s="2" t="s">
        <v>9</v>
      </c>
      <c r="H8302" s="13">
        <v>137368</v>
      </c>
      <c r="I8302" s="14">
        <v>161103008</v>
      </c>
      <c r="J8302" s="14">
        <f>表格1[[#This Row],[信用卡交易筆數]]/1000</f>
        <v>137.36799999999999</v>
      </c>
      <c r="K8302" s="14">
        <f>表格1[[#This Row],[信用卡交易金額'[新臺幣']]]/1000</f>
        <v>161103.008</v>
      </c>
      <c r="L8302" s="14">
        <f>表格1[[#This Row],[信用卡交易金額'[新臺幣']]]/1000000</f>
        <v>161.10300799999999</v>
      </c>
      <c r="M8302" s="14" t="str" cm="1">
        <f t="array" ref="M8302">_xlfn.TEXTJOIN("", TRUE, _xlfn.XLOOKUP(TRUE, VALUE(表格1[[#This Row],[年月]]) &lt;= VALUE($R$8:$R$12), $Q$8:$Q$12)) &amp; "年度"</f>
        <v>2025年度</v>
      </c>
    </row>
    <row r="8303" spans="1:13" x14ac:dyDescent="0.3">
      <c r="A8303" s="2">
        <v>202501</v>
      </c>
      <c r="B8303" s="19">
        <f>DATE(表格1[[#This Row],[年]],表格1[[#This Row],[月]],1)</f>
        <v>45658</v>
      </c>
      <c r="C8303" s="2" t="str">
        <f>LEFT(表格1[[#This Row],[年月]],4)</f>
        <v>2025</v>
      </c>
      <c r="D8303" s="2" t="str">
        <f>RIGHT(表格1[[#This Row],[年月]],2)</f>
        <v>01</v>
      </c>
      <c r="E8303" s="5">
        <v>10016000</v>
      </c>
      <c r="F8303" s="2" t="str">
        <f>VLOOKUP(TEXT(表格1[[#This Row],[地區]],"00000000"),縣市代碼,2,0)</f>
        <v>澎湖縣</v>
      </c>
      <c r="G8303" s="2" t="s">
        <v>10</v>
      </c>
      <c r="H8303" s="13">
        <v>48345</v>
      </c>
      <c r="I8303" s="14">
        <v>135153644</v>
      </c>
      <c r="J8303" s="14">
        <f>表格1[[#This Row],[信用卡交易筆數]]/1000</f>
        <v>48.344999999999999</v>
      </c>
      <c r="K8303" s="14">
        <f>表格1[[#This Row],[信用卡交易金額'[新臺幣']]]/1000</f>
        <v>135153.644</v>
      </c>
      <c r="L8303" s="14">
        <f>表格1[[#This Row],[信用卡交易金額'[新臺幣']]]/1000000</f>
        <v>135.15364400000001</v>
      </c>
      <c r="M8303" s="14" t="str" cm="1">
        <f t="array" ref="M8303">_xlfn.TEXTJOIN("", TRUE, _xlfn.XLOOKUP(TRUE, VALUE(表格1[[#This Row],[年月]]) &lt;= VALUE($R$8:$R$12), $Q$8:$Q$12)) &amp; "年度"</f>
        <v>2025年度</v>
      </c>
    </row>
    <row r="8304" spans="1:13" x14ac:dyDescent="0.3">
      <c r="A8304" s="2">
        <v>202501</v>
      </c>
      <c r="B8304" s="19">
        <f>DATE(表格1[[#This Row],[年]],表格1[[#This Row],[月]],1)</f>
        <v>45658</v>
      </c>
      <c r="C8304" s="2" t="str">
        <f>LEFT(表格1[[#This Row],[年月]],4)</f>
        <v>2025</v>
      </c>
      <c r="D8304" s="2" t="str">
        <f>RIGHT(表格1[[#This Row],[年月]],2)</f>
        <v>01</v>
      </c>
      <c r="E8304" s="5" t="s">
        <v>62</v>
      </c>
      <c r="F8304" s="2" t="str">
        <f>VLOOKUP(TEXT(表格1[[#This Row],[地區]],"00000000"),縣市代碼,2,0)</f>
        <v>金門縣</v>
      </c>
      <c r="G8304" s="2" t="s">
        <v>4</v>
      </c>
      <c r="H8304" s="13">
        <v>110136</v>
      </c>
      <c r="I8304" s="14">
        <v>57711900</v>
      </c>
      <c r="J8304" s="14">
        <f>表格1[[#This Row],[信用卡交易筆數]]/1000</f>
        <v>110.136</v>
      </c>
      <c r="K8304" s="14">
        <f>表格1[[#This Row],[信用卡交易金額'[新臺幣']]]/1000</f>
        <v>57711.9</v>
      </c>
      <c r="L8304" s="14">
        <f>表格1[[#This Row],[信用卡交易金額'[新臺幣']]]/1000000</f>
        <v>57.7119</v>
      </c>
      <c r="M8304" s="14" t="str" cm="1">
        <f t="array" ref="M8304">_xlfn.TEXTJOIN("", TRUE, _xlfn.XLOOKUP(TRUE, VALUE(表格1[[#This Row],[年月]]) &lt;= VALUE($R$8:$R$12), $Q$8:$Q$12)) &amp; "年度"</f>
        <v>2025年度</v>
      </c>
    </row>
    <row r="8305" spans="1:13" x14ac:dyDescent="0.3">
      <c r="A8305" s="2">
        <v>202501</v>
      </c>
      <c r="B8305" s="19">
        <f>DATE(表格1[[#This Row],[年]],表格1[[#This Row],[月]],1)</f>
        <v>45658</v>
      </c>
      <c r="C8305" s="2" t="str">
        <f>LEFT(表格1[[#This Row],[年月]],4)</f>
        <v>2025</v>
      </c>
      <c r="D8305" s="2" t="str">
        <f>RIGHT(表格1[[#This Row],[年月]],2)</f>
        <v>01</v>
      </c>
      <c r="E8305" s="5" t="s">
        <v>62</v>
      </c>
      <c r="F8305" s="2" t="str">
        <f>VLOOKUP(TEXT(表格1[[#This Row],[地區]],"00000000"),縣市代碼,2,0)</f>
        <v>金門縣</v>
      </c>
      <c r="G8305" s="2" t="s">
        <v>5</v>
      </c>
      <c r="H8305" s="13">
        <v>8357</v>
      </c>
      <c r="I8305" s="14">
        <v>27523049</v>
      </c>
      <c r="J8305" s="14">
        <f>表格1[[#This Row],[信用卡交易筆數]]/1000</f>
        <v>8.3569999999999993</v>
      </c>
      <c r="K8305" s="14">
        <f>表格1[[#This Row],[信用卡交易金額'[新臺幣']]]/1000</f>
        <v>27523.048999999999</v>
      </c>
      <c r="L8305" s="14">
        <f>表格1[[#This Row],[信用卡交易金額'[新臺幣']]]/1000000</f>
        <v>27.523049</v>
      </c>
      <c r="M8305" s="14" t="str" cm="1">
        <f t="array" ref="M8305">_xlfn.TEXTJOIN("", TRUE, _xlfn.XLOOKUP(TRUE, VALUE(表格1[[#This Row],[年月]]) &lt;= VALUE($R$8:$R$12), $Q$8:$Q$12)) &amp; "年度"</f>
        <v>2025年度</v>
      </c>
    </row>
    <row r="8306" spans="1:13" x14ac:dyDescent="0.3">
      <c r="A8306" s="2">
        <v>202501</v>
      </c>
      <c r="B8306" s="19">
        <f>DATE(表格1[[#This Row],[年]],表格1[[#This Row],[月]],1)</f>
        <v>45658</v>
      </c>
      <c r="C8306" s="2" t="str">
        <f>LEFT(表格1[[#This Row],[年月]],4)</f>
        <v>2025</v>
      </c>
      <c r="D8306" s="2" t="str">
        <f>RIGHT(表格1[[#This Row],[年月]],2)</f>
        <v>01</v>
      </c>
      <c r="E8306" s="5" t="s">
        <v>62</v>
      </c>
      <c r="F8306" s="2" t="str">
        <f>VLOOKUP(TEXT(表格1[[#This Row],[地區]],"00000000"),縣市代碼,2,0)</f>
        <v>金門縣</v>
      </c>
      <c r="G8306" s="2" t="s">
        <v>6</v>
      </c>
      <c r="H8306" s="13">
        <v>10271</v>
      </c>
      <c r="I8306" s="14">
        <v>37570594</v>
      </c>
      <c r="J8306" s="14">
        <f>表格1[[#This Row],[信用卡交易筆數]]/1000</f>
        <v>10.271000000000001</v>
      </c>
      <c r="K8306" s="14">
        <f>表格1[[#This Row],[信用卡交易金額'[新臺幣']]]/1000</f>
        <v>37570.593999999997</v>
      </c>
      <c r="L8306" s="14">
        <f>表格1[[#This Row],[信用卡交易金額'[新臺幣']]]/1000000</f>
        <v>37.570594</v>
      </c>
      <c r="M8306" s="14" t="str" cm="1">
        <f t="array" ref="M8306">_xlfn.TEXTJOIN("", TRUE, _xlfn.XLOOKUP(TRUE, VALUE(表格1[[#This Row],[年月]]) &lt;= VALUE($R$8:$R$12), $Q$8:$Q$12)) &amp; "年度"</f>
        <v>2025年度</v>
      </c>
    </row>
    <row r="8307" spans="1:13" x14ac:dyDescent="0.3">
      <c r="A8307" s="2">
        <v>202501</v>
      </c>
      <c r="B8307" s="19">
        <f>DATE(表格1[[#This Row],[年]],表格1[[#This Row],[月]],1)</f>
        <v>45658</v>
      </c>
      <c r="C8307" s="2" t="str">
        <f>LEFT(表格1[[#This Row],[年月]],4)</f>
        <v>2025</v>
      </c>
      <c r="D8307" s="2" t="str">
        <f>RIGHT(表格1[[#This Row],[年月]],2)</f>
        <v>01</v>
      </c>
      <c r="E8307" s="5" t="s">
        <v>62</v>
      </c>
      <c r="F8307" s="2" t="str">
        <f>VLOOKUP(TEXT(表格1[[#This Row],[地區]],"00000000"),縣市代碼,2,0)</f>
        <v>金門縣</v>
      </c>
      <c r="G8307" s="2" t="s">
        <v>7</v>
      </c>
      <c r="H8307" s="13">
        <v>47423</v>
      </c>
      <c r="I8307" s="14">
        <v>57633574</v>
      </c>
      <c r="J8307" s="14">
        <f>表格1[[#This Row],[信用卡交易筆數]]/1000</f>
        <v>47.423000000000002</v>
      </c>
      <c r="K8307" s="14">
        <f>表格1[[#This Row],[信用卡交易金額'[新臺幣']]]/1000</f>
        <v>57633.574000000001</v>
      </c>
      <c r="L8307" s="14">
        <f>表格1[[#This Row],[信用卡交易金額'[新臺幣']]]/1000000</f>
        <v>57.633574000000003</v>
      </c>
      <c r="M8307" s="14" t="str" cm="1">
        <f t="array" ref="M8307">_xlfn.TEXTJOIN("", TRUE, _xlfn.XLOOKUP(TRUE, VALUE(表格1[[#This Row],[年月]]) &lt;= VALUE($R$8:$R$12), $Q$8:$Q$12)) &amp; "年度"</f>
        <v>2025年度</v>
      </c>
    </row>
    <row r="8308" spans="1:13" x14ac:dyDescent="0.3">
      <c r="A8308" s="2">
        <v>202501</v>
      </c>
      <c r="B8308" s="19">
        <f>DATE(表格1[[#This Row],[年]],表格1[[#This Row],[月]],1)</f>
        <v>45658</v>
      </c>
      <c r="C8308" s="2" t="str">
        <f>LEFT(表格1[[#This Row],[年月]],4)</f>
        <v>2025</v>
      </c>
      <c r="D8308" s="2" t="str">
        <f>RIGHT(表格1[[#This Row],[年月]],2)</f>
        <v>01</v>
      </c>
      <c r="E8308" s="5" t="s">
        <v>62</v>
      </c>
      <c r="F8308" s="2" t="str">
        <f>VLOOKUP(TEXT(表格1[[#This Row],[地區]],"00000000"),縣市代碼,2,0)</f>
        <v>金門縣</v>
      </c>
      <c r="G8308" s="2" t="s">
        <v>8</v>
      </c>
      <c r="H8308" s="13">
        <v>51104</v>
      </c>
      <c r="I8308" s="14">
        <v>73932885</v>
      </c>
      <c r="J8308" s="14">
        <f>表格1[[#This Row],[信用卡交易筆數]]/1000</f>
        <v>51.103999999999999</v>
      </c>
      <c r="K8308" s="14">
        <f>表格1[[#This Row],[信用卡交易金額'[新臺幣']]]/1000</f>
        <v>73932.884999999995</v>
      </c>
      <c r="L8308" s="14">
        <f>表格1[[#This Row],[信用卡交易金額'[新臺幣']]]/1000000</f>
        <v>73.932884999999999</v>
      </c>
      <c r="M8308" s="14" t="str" cm="1">
        <f t="array" ref="M8308">_xlfn.TEXTJOIN("", TRUE, _xlfn.XLOOKUP(TRUE, VALUE(表格1[[#This Row],[年月]]) &lt;= VALUE($R$8:$R$12), $Q$8:$Q$12)) &amp; "年度"</f>
        <v>2025年度</v>
      </c>
    </row>
    <row r="8309" spans="1:13" x14ac:dyDescent="0.3">
      <c r="A8309" s="2">
        <v>202501</v>
      </c>
      <c r="B8309" s="19">
        <f>DATE(表格1[[#This Row],[年]],表格1[[#This Row],[月]],1)</f>
        <v>45658</v>
      </c>
      <c r="C8309" s="2" t="str">
        <f>LEFT(表格1[[#This Row],[年月]],4)</f>
        <v>2025</v>
      </c>
      <c r="D8309" s="2" t="str">
        <f>RIGHT(表格1[[#This Row],[年月]],2)</f>
        <v>01</v>
      </c>
      <c r="E8309" s="5" t="s">
        <v>62</v>
      </c>
      <c r="F8309" s="2" t="str">
        <f>VLOOKUP(TEXT(表格1[[#This Row],[地區]],"00000000"),縣市代碼,2,0)</f>
        <v>金門縣</v>
      </c>
      <c r="G8309" s="2" t="s">
        <v>9</v>
      </c>
      <c r="H8309" s="13">
        <v>123466</v>
      </c>
      <c r="I8309" s="14">
        <v>150618250</v>
      </c>
      <c r="J8309" s="14">
        <f>表格1[[#This Row],[信用卡交易筆數]]/1000</f>
        <v>123.46599999999999</v>
      </c>
      <c r="K8309" s="14">
        <f>表格1[[#This Row],[信用卡交易金額'[新臺幣']]]/1000</f>
        <v>150618.25</v>
      </c>
      <c r="L8309" s="14">
        <f>表格1[[#This Row],[信用卡交易金額'[新臺幣']]]/1000000</f>
        <v>150.61824999999999</v>
      </c>
      <c r="M8309" s="14" t="str" cm="1">
        <f t="array" ref="M8309">_xlfn.TEXTJOIN("", TRUE, _xlfn.XLOOKUP(TRUE, VALUE(表格1[[#This Row],[年月]]) &lt;= VALUE($R$8:$R$12), $Q$8:$Q$12)) &amp; "年度"</f>
        <v>2025年度</v>
      </c>
    </row>
    <row r="8310" spans="1:13" x14ac:dyDescent="0.3">
      <c r="A8310" s="2">
        <v>202501</v>
      </c>
      <c r="B8310" s="19">
        <f>DATE(表格1[[#This Row],[年]],表格1[[#This Row],[月]],1)</f>
        <v>45658</v>
      </c>
      <c r="C8310" s="2" t="str">
        <f>LEFT(表格1[[#This Row],[年月]],4)</f>
        <v>2025</v>
      </c>
      <c r="D8310" s="2" t="str">
        <f>RIGHT(表格1[[#This Row],[年月]],2)</f>
        <v>01</v>
      </c>
      <c r="E8310" s="5" t="s">
        <v>62</v>
      </c>
      <c r="F8310" s="2" t="str">
        <f>VLOOKUP(TEXT(表格1[[#This Row],[地區]],"00000000"),縣市代碼,2,0)</f>
        <v>金門縣</v>
      </c>
      <c r="G8310" s="2" t="s">
        <v>10</v>
      </c>
      <c r="H8310" s="13">
        <v>38484</v>
      </c>
      <c r="I8310" s="14">
        <v>103920937</v>
      </c>
      <c r="J8310" s="14">
        <f>表格1[[#This Row],[信用卡交易筆數]]/1000</f>
        <v>38.484000000000002</v>
      </c>
      <c r="K8310" s="14">
        <f>表格1[[#This Row],[信用卡交易金額'[新臺幣']]]/1000</f>
        <v>103920.93700000001</v>
      </c>
      <c r="L8310" s="14">
        <f>表格1[[#This Row],[信用卡交易金額'[新臺幣']]]/1000000</f>
        <v>103.920937</v>
      </c>
      <c r="M8310" s="14" t="str" cm="1">
        <f t="array" ref="M8310">_xlfn.TEXTJOIN("", TRUE, _xlfn.XLOOKUP(TRUE, VALUE(表格1[[#This Row],[年月]]) &lt;= VALUE($R$8:$R$12), $Q$8:$Q$12)) &amp; "年度"</f>
        <v>2025年度</v>
      </c>
    </row>
    <row r="8311" spans="1:13" x14ac:dyDescent="0.3">
      <c r="A8311" s="2">
        <v>202501</v>
      </c>
      <c r="B8311" s="19">
        <f>DATE(表格1[[#This Row],[年]],表格1[[#This Row],[月]],1)</f>
        <v>45658</v>
      </c>
      <c r="C8311" s="2" t="str">
        <f>LEFT(表格1[[#This Row],[年月]],4)</f>
        <v>2025</v>
      </c>
      <c r="D8311" s="2" t="str">
        <f>RIGHT(表格1[[#This Row],[年月]],2)</f>
        <v>01</v>
      </c>
      <c r="E8311" s="5">
        <v>9007000</v>
      </c>
      <c r="F8311" s="2" t="str">
        <f>VLOOKUP(TEXT(表格1[[#This Row],[地區]],"00000000"),縣市代碼,2,0)</f>
        <v>連江縣</v>
      </c>
      <c r="G8311" s="2" t="s">
        <v>4</v>
      </c>
      <c r="H8311" s="13">
        <v>33643</v>
      </c>
      <c r="I8311" s="14">
        <v>15159496</v>
      </c>
      <c r="J8311" s="14">
        <f>表格1[[#This Row],[信用卡交易筆數]]/1000</f>
        <v>33.643000000000001</v>
      </c>
      <c r="K8311" s="14">
        <f>表格1[[#This Row],[信用卡交易金額'[新臺幣']]]/1000</f>
        <v>15159.495999999999</v>
      </c>
      <c r="L8311" s="14">
        <f>表格1[[#This Row],[信用卡交易金額'[新臺幣']]]/1000000</f>
        <v>15.159496000000001</v>
      </c>
      <c r="M8311" s="14" t="str" cm="1">
        <f t="array" ref="M8311">_xlfn.TEXTJOIN("", TRUE, _xlfn.XLOOKUP(TRUE, VALUE(表格1[[#This Row],[年月]]) &lt;= VALUE($R$8:$R$12), $Q$8:$Q$12)) &amp; "年度"</f>
        <v>2025年度</v>
      </c>
    </row>
    <row r="8312" spans="1:13" x14ac:dyDescent="0.3">
      <c r="A8312" s="2">
        <v>202501</v>
      </c>
      <c r="B8312" s="19">
        <f>DATE(表格1[[#This Row],[年]],表格1[[#This Row],[月]],1)</f>
        <v>45658</v>
      </c>
      <c r="C8312" s="2" t="str">
        <f>LEFT(表格1[[#This Row],[年月]],4)</f>
        <v>2025</v>
      </c>
      <c r="D8312" s="2" t="str">
        <f>RIGHT(表格1[[#This Row],[年月]],2)</f>
        <v>01</v>
      </c>
      <c r="E8312" s="5">
        <v>9007000</v>
      </c>
      <c r="F8312" s="2" t="str">
        <f>VLOOKUP(TEXT(表格1[[#This Row],[地區]],"00000000"),縣市代碼,2,0)</f>
        <v>連江縣</v>
      </c>
      <c r="G8312" s="2" t="s">
        <v>5</v>
      </c>
      <c r="H8312" s="13">
        <v>1579</v>
      </c>
      <c r="I8312" s="14">
        <v>3857877</v>
      </c>
      <c r="J8312" s="14">
        <f>表格1[[#This Row],[信用卡交易筆數]]/1000</f>
        <v>1.579</v>
      </c>
      <c r="K8312" s="14">
        <f>表格1[[#This Row],[信用卡交易金額'[新臺幣']]]/1000</f>
        <v>3857.877</v>
      </c>
      <c r="L8312" s="14">
        <f>表格1[[#This Row],[信用卡交易金額'[新臺幣']]]/1000000</f>
        <v>3.8578769999999998</v>
      </c>
      <c r="M8312" s="14" t="str" cm="1">
        <f t="array" ref="M8312">_xlfn.TEXTJOIN("", TRUE, _xlfn.XLOOKUP(TRUE, VALUE(表格1[[#This Row],[年月]]) &lt;= VALUE($R$8:$R$12), $Q$8:$Q$12)) &amp; "年度"</f>
        <v>2025年度</v>
      </c>
    </row>
    <row r="8313" spans="1:13" x14ac:dyDescent="0.3">
      <c r="A8313" s="2">
        <v>202501</v>
      </c>
      <c r="B8313" s="19">
        <f>DATE(表格1[[#This Row],[年]],表格1[[#This Row],[月]],1)</f>
        <v>45658</v>
      </c>
      <c r="C8313" s="2" t="str">
        <f>LEFT(表格1[[#This Row],[年月]],4)</f>
        <v>2025</v>
      </c>
      <c r="D8313" s="2" t="str">
        <f>RIGHT(表格1[[#This Row],[年月]],2)</f>
        <v>01</v>
      </c>
      <c r="E8313" s="5">
        <v>9007000</v>
      </c>
      <c r="F8313" s="2" t="str">
        <f>VLOOKUP(TEXT(表格1[[#This Row],[地區]],"00000000"),縣市代碼,2,0)</f>
        <v>連江縣</v>
      </c>
      <c r="G8313" s="2" t="s">
        <v>6</v>
      </c>
      <c r="H8313" s="13">
        <v>2406</v>
      </c>
      <c r="I8313" s="14">
        <v>5987576</v>
      </c>
      <c r="J8313" s="14">
        <f>表格1[[#This Row],[信用卡交易筆數]]/1000</f>
        <v>2.4060000000000001</v>
      </c>
      <c r="K8313" s="14">
        <f>表格1[[#This Row],[信用卡交易金額'[新臺幣']]]/1000</f>
        <v>5987.576</v>
      </c>
      <c r="L8313" s="14">
        <f>表格1[[#This Row],[信用卡交易金額'[新臺幣']]]/1000000</f>
        <v>5.9875759999999998</v>
      </c>
      <c r="M8313" s="14" t="str" cm="1">
        <f t="array" ref="M8313">_xlfn.TEXTJOIN("", TRUE, _xlfn.XLOOKUP(TRUE, VALUE(表格1[[#This Row],[年月]]) &lt;= VALUE($R$8:$R$12), $Q$8:$Q$12)) &amp; "年度"</f>
        <v>2025年度</v>
      </c>
    </row>
    <row r="8314" spans="1:13" x14ac:dyDescent="0.3">
      <c r="A8314" s="2">
        <v>202501</v>
      </c>
      <c r="B8314" s="19">
        <f>DATE(表格1[[#This Row],[年]],表格1[[#This Row],[月]],1)</f>
        <v>45658</v>
      </c>
      <c r="C8314" s="2" t="str">
        <f>LEFT(表格1[[#This Row],[年月]],4)</f>
        <v>2025</v>
      </c>
      <c r="D8314" s="2" t="str">
        <f>RIGHT(表格1[[#This Row],[年月]],2)</f>
        <v>01</v>
      </c>
      <c r="E8314" s="5">
        <v>9007000</v>
      </c>
      <c r="F8314" s="2" t="str">
        <f>VLOOKUP(TEXT(表格1[[#This Row],[地區]],"00000000"),縣市代碼,2,0)</f>
        <v>連江縣</v>
      </c>
      <c r="G8314" s="2" t="s">
        <v>7</v>
      </c>
      <c r="H8314" s="13">
        <v>15206</v>
      </c>
      <c r="I8314" s="14">
        <v>16511390</v>
      </c>
      <c r="J8314" s="14">
        <f>表格1[[#This Row],[信用卡交易筆數]]/1000</f>
        <v>15.206</v>
      </c>
      <c r="K8314" s="14">
        <f>表格1[[#This Row],[信用卡交易金額'[新臺幣']]]/1000</f>
        <v>16511.39</v>
      </c>
      <c r="L8314" s="14">
        <f>表格1[[#This Row],[信用卡交易金額'[新臺幣']]]/1000000</f>
        <v>16.511389999999999</v>
      </c>
      <c r="M8314" s="14" t="str" cm="1">
        <f t="array" ref="M8314">_xlfn.TEXTJOIN("", TRUE, _xlfn.XLOOKUP(TRUE, VALUE(表格1[[#This Row],[年月]]) &lt;= VALUE($R$8:$R$12), $Q$8:$Q$12)) &amp; "年度"</f>
        <v>2025年度</v>
      </c>
    </row>
    <row r="8315" spans="1:13" x14ac:dyDescent="0.3">
      <c r="A8315" s="2">
        <v>202501</v>
      </c>
      <c r="B8315" s="19">
        <f>DATE(表格1[[#This Row],[年]],表格1[[#This Row],[月]],1)</f>
        <v>45658</v>
      </c>
      <c r="C8315" s="2" t="str">
        <f>LEFT(表格1[[#This Row],[年月]],4)</f>
        <v>2025</v>
      </c>
      <c r="D8315" s="2" t="str">
        <f>RIGHT(表格1[[#This Row],[年月]],2)</f>
        <v>01</v>
      </c>
      <c r="E8315" s="5">
        <v>9007000</v>
      </c>
      <c r="F8315" s="2" t="str">
        <f>VLOOKUP(TEXT(表格1[[#This Row],[地區]],"00000000"),縣市代碼,2,0)</f>
        <v>連江縣</v>
      </c>
      <c r="G8315" s="2" t="s">
        <v>8</v>
      </c>
      <c r="H8315" s="13">
        <v>11635</v>
      </c>
      <c r="I8315" s="14">
        <v>18343535</v>
      </c>
      <c r="J8315" s="14">
        <f>表格1[[#This Row],[信用卡交易筆數]]/1000</f>
        <v>11.635</v>
      </c>
      <c r="K8315" s="14">
        <f>表格1[[#This Row],[信用卡交易金額'[新臺幣']]]/1000</f>
        <v>18343.535</v>
      </c>
      <c r="L8315" s="14">
        <f>表格1[[#This Row],[信用卡交易金額'[新臺幣']]]/1000000</f>
        <v>18.343534999999999</v>
      </c>
      <c r="M8315" s="14" t="str" cm="1">
        <f t="array" ref="M8315">_xlfn.TEXTJOIN("", TRUE, _xlfn.XLOOKUP(TRUE, VALUE(表格1[[#This Row],[年月]]) &lt;= VALUE($R$8:$R$12), $Q$8:$Q$12)) &amp; "年度"</f>
        <v>2025年度</v>
      </c>
    </row>
    <row r="8316" spans="1:13" x14ac:dyDescent="0.3">
      <c r="A8316" s="2">
        <v>202501</v>
      </c>
      <c r="B8316" s="19">
        <f>DATE(表格1[[#This Row],[年]],表格1[[#This Row],[月]],1)</f>
        <v>45658</v>
      </c>
      <c r="C8316" s="2" t="str">
        <f>LEFT(表格1[[#This Row],[年月]],4)</f>
        <v>2025</v>
      </c>
      <c r="D8316" s="2" t="str">
        <f>RIGHT(表格1[[#This Row],[年月]],2)</f>
        <v>01</v>
      </c>
      <c r="E8316" s="5">
        <v>9007000</v>
      </c>
      <c r="F8316" s="2" t="str">
        <f>VLOOKUP(TEXT(表格1[[#This Row],[地區]],"00000000"),縣市代碼,2,0)</f>
        <v>連江縣</v>
      </c>
      <c r="G8316" s="2" t="s">
        <v>9</v>
      </c>
      <c r="H8316" s="13">
        <v>20611</v>
      </c>
      <c r="I8316" s="14">
        <v>25954389</v>
      </c>
      <c r="J8316" s="14">
        <f>表格1[[#This Row],[信用卡交易筆數]]/1000</f>
        <v>20.611000000000001</v>
      </c>
      <c r="K8316" s="14">
        <f>表格1[[#This Row],[信用卡交易金額'[新臺幣']]]/1000</f>
        <v>25954.388999999999</v>
      </c>
      <c r="L8316" s="14">
        <f>表格1[[#This Row],[信用卡交易金額'[新臺幣']]]/1000000</f>
        <v>25.954388999999999</v>
      </c>
      <c r="M8316" s="14" t="str" cm="1">
        <f t="array" ref="M8316">_xlfn.TEXTJOIN("", TRUE, _xlfn.XLOOKUP(TRUE, VALUE(表格1[[#This Row],[年月]]) &lt;= VALUE($R$8:$R$12), $Q$8:$Q$12)) &amp; "年度"</f>
        <v>2025年度</v>
      </c>
    </row>
    <row r="8317" spans="1:13" x14ac:dyDescent="0.3">
      <c r="A8317" s="2">
        <v>202501</v>
      </c>
      <c r="B8317" s="19">
        <f>DATE(表格1[[#This Row],[年]],表格1[[#This Row],[月]],1)</f>
        <v>45658</v>
      </c>
      <c r="C8317" s="2" t="str">
        <f>LEFT(表格1[[#This Row],[年月]],4)</f>
        <v>2025</v>
      </c>
      <c r="D8317" s="2" t="str">
        <f>RIGHT(表格1[[#This Row],[年月]],2)</f>
        <v>01</v>
      </c>
      <c r="E8317" s="5">
        <v>9007000</v>
      </c>
      <c r="F8317" s="2" t="str">
        <f>VLOOKUP(TEXT(表格1[[#This Row],[地區]],"00000000"),縣市代碼,2,0)</f>
        <v>連江縣</v>
      </c>
      <c r="G8317" s="2" t="s">
        <v>10</v>
      </c>
      <c r="H8317" s="13">
        <v>7988</v>
      </c>
      <c r="I8317" s="14">
        <v>18231284</v>
      </c>
      <c r="J8317" s="14">
        <f>表格1[[#This Row],[信用卡交易筆數]]/1000</f>
        <v>7.9880000000000004</v>
      </c>
      <c r="K8317" s="14">
        <f>表格1[[#This Row],[信用卡交易金額'[新臺幣']]]/1000</f>
        <v>18231.284</v>
      </c>
      <c r="L8317" s="14">
        <f>表格1[[#This Row],[信用卡交易金額'[新臺幣']]]/1000000</f>
        <v>18.231283999999999</v>
      </c>
      <c r="M8317" s="14" t="str" cm="1">
        <f t="array" ref="M8317">_xlfn.TEXTJOIN("", TRUE, _xlfn.XLOOKUP(TRUE, VALUE(表格1[[#This Row],[年月]]) &lt;= VALUE($R$8:$R$12), $Q$8:$Q$12)) &amp; "年度"</f>
        <v>2025年度</v>
      </c>
    </row>
    <row r="8318" spans="1:13" x14ac:dyDescent="0.3">
      <c r="A8318" s="2">
        <v>202502</v>
      </c>
      <c r="B8318" s="19">
        <f>DATE(表格1[[#This Row],[年]],表格1[[#This Row],[月]],1)</f>
        <v>45689</v>
      </c>
      <c r="C8318" s="2" t="str">
        <f>LEFT(表格1[[#This Row],[年月]],4)</f>
        <v>2025</v>
      </c>
      <c r="D8318" s="2" t="str">
        <f>RIGHT(表格1[[#This Row],[年月]],2)</f>
        <v>02</v>
      </c>
      <c r="E8318" s="5">
        <v>63000000</v>
      </c>
      <c r="F8318" s="2" t="str">
        <f>VLOOKUP(TEXT(表格1[[#This Row],[地區]],"00000000"),縣市代碼,2,0)</f>
        <v>臺北市</v>
      </c>
      <c r="G8318" s="2" t="s">
        <v>4</v>
      </c>
      <c r="H8318" s="13">
        <v>13545979</v>
      </c>
      <c r="I8318" s="14">
        <v>8091842037</v>
      </c>
      <c r="J8318" s="14">
        <f>表格1[[#This Row],[信用卡交易筆數]]/1000</f>
        <v>13545.978999999999</v>
      </c>
      <c r="K8318" s="14">
        <f>表格1[[#This Row],[信用卡交易金額'[新臺幣']]]/1000</f>
        <v>8091842.0369999995</v>
      </c>
      <c r="L8318" s="14">
        <f>表格1[[#This Row],[信用卡交易金額'[新臺幣']]]/1000000</f>
        <v>8091.8420370000003</v>
      </c>
      <c r="M8318" s="14" t="str" cm="1">
        <f t="array" ref="M8318">_xlfn.TEXTJOIN("", TRUE, _xlfn.XLOOKUP(TRUE, VALUE(表格1[[#This Row],[年月]]) &lt;= VALUE($R$8:$R$12), $Q$8:$Q$12)) &amp; "年度"</f>
        <v>2025年度</v>
      </c>
    </row>
    <row r="8319" spans="1:13" x14ac:dyDescent="0.3">
      <c r="A8319" s="2">
        <v>202502</v>
      </c>
      <c r="B8319" s="19">
        <f>DATE(表格1[[#This Row],[年]],表格1[[#This Row],[月]],1)</f>
        <v>45689</v>
      </c>
      <c r="C8319" s="2" t="str">
        <f>LEFT(表格1[[#This Row],[年月]],4)</f>
        <v>2025</v>
      </c>
      <c r="D8319" s="2" t="str">
        <f>RIGHT(表格1[[#This Row],[年月]],2)</f>
        <v>02</v>
      </c>
      <c r="E8319" s="5">
        <v>63000000</v>
      </c>
      <c r="F8319" s="2" t="str">
        <f>VLOOKUP(TEXT(表格1[[#This Row],[地區]],"00000000"),縣市代碼,2,0)</f>
        <v>臺北市</v>
      </c>
      <c r="G8319" s="2" t="s">
        <v>5</v>
      </c>
      <c r="H8319" s="13">
        <v>624994</v>
      </c>
      <c r="I8319" s="14">
        <v>2568444661</v>
      </c>
      <c r="J8319" s="14">
        <f>表格1[[#This Row],[信用卡交易筆數]]/1000</f>
        <v>624.99400000000003</v>
      </c>
      <c r="K8319" s="14">
        <f>表格1[[#This Row],[信用卡交易金額'[新臺幣']]]/1000</f>
        <v>2568444.6609999998</v>
      </c>
      <c r="L8319" s="14">
        <f>表格1[[#This Row],[信用卡交易金額'[新臺幣']]]/1000000</f>
        <v>2568.444661</v>
      </c>
      <c r="M8319" s="14" t="str" cm="1">
        <f t="array" ref="M8319">_xlfn.TEXTJOIN("", TRUE, _xlfn.XLOOKUP(TRUE, VALUE(表格1[[#This Row],[年月]]) &lt;= VALUE($R$8:$R$12), $Q$8:$Q$12)) &amp; "年度"</f>
        <v>2025年度</v>
      </c>
    </row>
    <row r="8320" spans="1:13" x14ac:dyDescent="0.3">
      <c r="A8320" s="2">
        <v>202502</v>
      </c>
      <c r="B8320" s="19">
        <f>DATE(表格1[[#This Row],[年]],表格1[[#This Row],[月]],1)</f>
        <v>45689</v>
      </c>
      <c r="C8320" s="2" t="str">
        <f>LEFT(表格1[[#This Row],[年月]],4)</f>
        <v>2025</v>
      </c>
      <c r="D8320" s="2" t="str">
        <f>RIGHT(表格1[[#This Row],[年月]],2)</f>
        <v>02</v>
      </c>
      <c r="E8320" s="5">
        <v>63000000</v>
      </c>
      <c r="F8320" s="2" t="str">
        <f>VLOOKUP(TEXT(表格1[[#This Row],[地區]],"00000000"),縣市代碼,2,0)</f>
        <v>臺北市</v>
      </c>
      <c r="G8320" s="2" t="s">
        <v>6</v>
      </c>
      <c r="H8320" s="13">
        <v>903017</v>
      </c>
      <c r="I8320" s="14">
        <v>3962697774</v>
      </c>
      <c r="J8320" s="14">
        <f>表格1[[#This Row],[信用卡交易筆數]]/1000</f>
        <v>903.01700000000005</v>
      </c>
      <c r="K8320" s="14">
        <f>表格1[[#This Row],[信用卡交易金額'[新臺幣']]]/1000</f>
        <v>3962697.7740000002</v>
      </c>
      <c r="L8320" s="14">
        <f>表格1[[#This Row],[信用卡交易金額'[新臺幣']]]/1000000</f>
        <v>3962.6977740000002</v>
      </c>
      <c r="M8320" s="14" t="str" cm="1">
        <f t="array" ref="M8320">_xlfn.TEXTJOIN("", TRUE, _xlfn.XLOOKUP(TRUE, VALUE(表格1[[#This Row],[年月]]) &lt;= VALUE($R$8:$R$12), $Q$8:$Q$12)) &amp; "年度"</f>
        <v>2025年度</v>
      </c>
    </row>
    <row r="8321" spans="1:13" x14ac:dyDescent="0.3">
      <c r="A8321" s="2">
        <v>202502</v>
      </c>
      <c r="B8321" s="19">
        <f>DATE(表格1[[#This Row],[年]],表格1[[#This Row],[月]],1)</f>
        <v>45689</v>
      </c>
      <c r="C8321" s="2" t="str">
        <f>LEFT(表格1[[#This Row],[年月]],4)</f>
        <v>2025</v>
      </c>
      <c r="D8321" s="2" t="str">
        <f>RIGHT(表格1[[#This Row],[年月]],2)</f>
        <v>02</v>
      </c>
      <c r="E8321" s="5">
        <v>63000000</v>
      </c>
      <c r="F8321" s="2" t="str">
        <f>VLOOKUP(TEXT(表格1[[#This Row],[地區]],"00000000"),縣市代碼,2,0)</f>
        <v>臺北市</v>
      </c>
      <c r="G8321" s="2" t="s">
        <v>7</v>
      </c>
      <c r="H8321" s="13">
        <v>5196222</v>
      </c>
      <c r="I8321" s="14">
        <v>5859362197</v>
      </c>
      <c r="J8321" s="14">
        <f>表格1[[#This Row],[信用卡交易筆數]]/1000</f>
        <v>5196.2219999999998</v>
      </c>
      <c r="K8321" s="14">
        <f>表格1[[#This Row],[信用卡交易金額'[新臺幣']]]/1000</f>
        <v>5859362.1969999997</v>
      </c>
      <c r="L8321" s="14">
        <f>表格1[[#This Row],[信用卡交易金額'[新臺幣']]]/1000000</f>
        <v>5859.3621970000004</v>
      </c>
      <c r="M8321" s="14" t="str" cm="1">
        <f t="array" ref="M8321">_xlfn.TEXTJOIN("", TRUE, _xlfn.XLOOKUP(TRUE, VALUE(表格1[[#This Row],[年月]]) &lt;= VALUE($R$8:$R$12), $Q$8:$Q$12)) &amp; "年度"</f>
        <v>2025年度</v>
      </c>
    </row>
    <row r="8322" spans="1:13" x14ac:dyDescent="0.3">
      <c r="A8322" s="2">
        <v>202502</v>
      </c>
      <c r="B8322" s="19">
        <f>DATE(表格1[[#This Row],[年]],表格1[[#This Row],[月]],1)</f>
        <v>45689</v>
      </c>
      <c r="C8322" s="2" t="str">
        <f>LEFT(表格1[[#This Row],[年月]],4)</f>
        <v>2025</v>
      </c>
      <c r="D8322" s="2" t="str">
        <f>RIGHT(表格1[[#This Row],[年月]],2)</f>
        <v>02</v>
      </c>
      <c r="E8322" s="5">
        <v>63000000</v>
      </c>
      <c r="F8322" s="2" t="str">
        <f>VLOOKUP(TEXT(表格1[[#This Row],[地區]],"00000000"),縣市代碼,2,0)</f>
        <v>臺北市</v>
      </c>
      <c r="G8322" s="2" t="s">
        <v>8</v>
      </c>
      <c r="H8322" s="13">
        <v>4476553</v>
      </c>
      <c r="I8322" s="14">
        <v>12856390510</v>
      </c>
      <c r="J8322" s="14">
        <f>表格1[[#This Row],[信用卡交易筆數]]/1000</f>
        <v>4476.5529999999999</v>
      </c>
      <c r="K8322" s="14">
        <f>表格1[[#This Row],[信用卡交易金額'[新臺幣']]]/1000</f>
        <v>12856390.51</v>
      </c>
      <c r="L8322" s="14">
        <f>表格1[[#This Row],[信用卡交易金額'[新臺幣']]]/1000000</f>
        <v>12856.390509999999</v>
      </c>
      <c r="M8322" s="14" t="str" cm="1">
        <f t="array" ref="M8322">_xlfn.TEXTJOIN("", TRUE, _xlfn.XLOOKUP(TRUE, VALUE(表格1[[#This Row],[年月]]) &lt;= VALUE($R$8:$R$12), $Q$8:$Q$12)) &amp; "年度"</f>
        <v>2025年度</v>
      </c>
    </row>
    <row r="8323" spans="1:13" x14ac:dyDescent="0.3">
      <c r="A8323" s="2">
        <v>202502</v>
      </c>
      <c r="B8323" s="19">
        <f>DATE(表格1[[#This Row],[年]],表格1[[#This Row],[月]],1)</f>
        <v>45689</v>
      </c>
      <c r="C8323" s="2" t="str">
        <f>LEFT(表格1[[#This Row],[年月]],4)</f>
        <v>2025</v>
      </c>
      <c r="D8323" s="2" t="str">
        <f>RIGHT(表格1[[#This Row],[年月]],2)</f>
        <v>02</v>
      </c>
      <c r="E8323" s="5">
        <v>63000000</v>
      </c>
      <c r="F8323" s="2" t="str">
        <f>VLOOKUP(TEXT(表格1[[#This Row],[地區]],"00000000"),縣市代碼,2,0)</f>
        <v>臺北市</v>
      </c>
      <c r="G8323" s="2" t="s">
        <v>9</v>
      </c>
      <c r="H8323" s="13">
        <v>9090315</v>
      </c>
      <c r="I8323" s="14">
        <v>12619512273</v>
      </c>
      <c r="J8323" s="14">
        <f>表格1[[#This Row],[信用卡交易筆數]]/1000</f>
        <v>9090.3150000000005</v>
      </c>
      <c r="K8323" s="14">
        <f>表格1[[#This Row],[信用卡交易金額'[新臺幣']]]/1000</f>
        <v>12619512.273</v>
      </c>
      <c r="L8323" s="14">
        <f>表格1[[#This Row],[信用卡交易金額'[新臺幣']]]/1000000</f>
        <v>12619.512273</v>
      </c>
      <c r="M8323" s="14" t="str" cm="1">
        <f t="array" ref="M8323">_xlfn.TEXTJOIN("", TRUE, _xlfn.XLOOKUP(TRUE, VALUE(表格1[[#This Row],[年月]]) &lt;= VALUE($R$8:$R$12), $Q$8:$Q$12)) &amp; "年度"</f>
        <v>2025年度</v>
      </c>
    </row>
    <row r="8324" spans="1:13" x14ac:dyDescent="0.3">
      <c r="A8324" s="2">
        <v>202502</v>
      </c>
      <c r="B8324" s="19">
        <f>DATE(表格1[[#This Row],[年]],表格1[[#This Row],[月]],1)</f>
        <v>45689</v>
      </c>
      <c r="C8324" s="2" t="str">
        <f>LEFT(表格1[[#This Row],[年月]],4)</f>
        <v>2025</v>
      </c>
      <c r="D8324" s="2" t="str">
        <f>RIGHT(表格1[[#This Row],[年月]],2)</f>
        <v>02</v>
      </c>
      <c r="E8324" s="5">
        <v>63000000</v>
      </c>
      <c r="F8324" s="2" t="str">
        <f>VLOOKUP(TEXT(表格1[[#This Row],[地區]],"00000000"),縣市代碼,2,0)</f>
        <v>臺北市</v>
      </c>
      <c r="G8324" s="2" t="s">
        <v>10</v>
      </c>
      <c r="H8324" s="13">
        <v>4561818</v>
      </c>
      <c r="I8324" s="14">
        <v>14237126152</v>
      </c>
      <c r="J8324" s="14">
        <f>表格1[[#This Row],[信用卡交易筆數]]/1000</f>
        <v>4561.8180000000002</v>
      </c>
      <c r="K8324" s="14">
        <f>表格1[[#This Row],[信用卡交易金額'[新臺幣']]]/1000</f>
        <v>14237126.152000001</v>
      </c>
      <c r="L8324" s="14">
        <f>表格1[[#This Row],[信用卡交易金額'[新臺幣']]]/1000000</f>
        <v>14237.126152000001</v>
      </c>
      <c r="M8324" s="14" t="str" cm="1">
        <f t="array" ref="M8324">_xlfn.TEXTJOIN("", TRUE, _xlfn.XLOOKUP(TRUE, VALUE(表格1[[#This Row],[年月]]) &lt;= VALUE($R$8:$R$12), $Q$8:$Q$12)) &amp; "年度"</f>
        <v>2025年度</v>
      </c>
    </row>
    <row r="8325" spans="1:13" x14ac:dyDescent="0.3">
      <c r="A8325" s="2">
        <v>202502</v>
      </c>
      <c r="B8325" s="19">
        <f>DATE(表格1[[#This Row],[年]],表格1[[#This Row],[月]],1)</f>
        <v>45689</v>
      </c>
      <c r="C8325" s="2" t="str">
        <f>LEFT(表格1[[#This Row],[年月]],4)</f>
        <v>2025</v>
      </c>
      <c r="D8325" s="2" t="str">
        <f>RIGHT(表格1[[#This Row],[年月]],2)</f>
        <v>02</v>
      </c>
      <c r="E8325" s="5">
        <v>65000000</v>
      </c>
      <c r="F8325" s="2" t="str">
        <f>VLOOKUP(TEXT(表格1[[#This Row],[地區]],"00000000"),縣市代碼,2,0)</f>
        <v>新北市</v>
      </c>
      <c r="G8325" s="2" t="s">
        <v>4</v>
      </c>
      <c r="H8325" s="13">
        <v>16004184</v>
      </c>
      <c r="I8325" s="14">
        <v>7912842167</v>
      </c>
      <c r="J8325" s="14">
        <f>表格1[[#This Row],[信用卡交易筆數]]/1000</f>
        <v>16004.183999999999</v>
      </c>
      <c r="K8325" s="14">
        <f>表格1[[#This Row],[信用卡交易金額'[新臺幣']]]/1000</f>
        <v>7912842.1670000004</v>
      </c>
      <c r="L8325" s="14">
        <f>表格1[[#This Row],[信用卡交易金額'[新臺幣']]]/1000000</f>
        <v>7912.8421669999998</v>
      </c>
      <c r="M8325" s="14" t="str" cm="1">
        <f t="array" ref="M8325">_xlfn.TEXTJOIN("", TRUE, _xlfn.XLOOKUP(TRUE, VALUE(表格1[[#This Row],[年月]]) &lt;= VALUE($R$8:$R$12), $Q$8:$Q$12)) &amp; "年度"</f>
        <v>2025年度</v>
      </c>
    </row>
    <row r="8326" spans="1:13" x14ac:dyDescent="0.3">
      <c r="A8326" s="2">
        <v>202502</v>
      </c>
      <c r="B8326" s="19">
        <f>DATE(表格1[[#This Row],[年]],表格1[[#This Row],[月]],1)</f>
        <v>45689</v>
      </c>
      <c r="C8326" s="2" t="str">
        <f>LEFT(表格1[[#This Row],[年月]],4)</f>
        <v>2025</v>
      </c>
      <c r="D8326" s="2" t="str">
        <f>RIGHT(表格1[[#This Row],[年月]],2)</f>
        <v>02</v>
      </c>
      <c r="E8326" s="5">
        <v>65000000</v>
      </c>
      <c r="F8326" s="2" t="str">
        <f>VLOOKUP(TEXT(表格1[[#This Row],[地區]],"00000000"),縣市代碼,2,0)</f>
        <v>新北市</v>
      </c>
      <c r="G8326" s="2" t="s">
        <v>5</v>
      </c>
      <c r="H8326" s="13">
        <v>837050</v>
      </c>
      <c r="I8326" s="14">
        <v>2399135554</v>
      </c>
      <c r="J8326" s="14">
        <f>表格1[[#This Row],[信用卡交易筆數]]/1000</f>
        <v>837.05</v>
      </c>
      <c r="K8326" s="14">
        <f>表格1[[#This Row],[信用卡交易金額'[新臺幣']]]/1000</f>
        <v>2399135.554</v>
      </c>
      <c r="L8326" s="14">
        <f>表格1[[#This Row],[信用卡交易金額'[新臺幣']]]/1000000</f>
        <v>2399.135554</v>
      </c>
      <c r="M8326" s="14" t="str" cm="1">
        <f t="array" ref="M8326">_xlfn.TEXTJOIN("", TRUE, _xlfn.XLOOKUP(TRUE, VALUE(表格1[[#This Row],[年月]]) &lt;= VALUE($R$8:$R$12), $Q$8:$Q$12)) &amp; "年度"</f>
        <v>2025年度</v>
      </c>
    </row>
    <row r="8327" spans="1:13" x14ac:dyDescent="0.3">
      <c r="A8327" s="2">
        <v>202502</v>
      </c>
      <c r="B8327" s="19">
        <f>DATE(表格1[[#This Row],[年]],表格1[[#This Row],[月]],1)</f>
        <v>45689</v>
      </c>
      <c r="C8327" s="2" t="str">
        <f>LEFT(表格1[[#This Row],[年月]],4)</f>
        <v>2025</v>
      </c>
      <c r="D8327" s="2" t="str">
        <f>RIGHT(表格1[[#This Row],[年月]],2)</f>
        <v>02</v>
      </c>
      <c r="E8327" s="5">
        <v>65000000</v>
      </c>
      <c r="F8327" s="2" t="str">
        <f>VLOOKUP(TEXT(表格1[[#This Row],[地區]],"00000000"),縣市代碼,2,0)</f>
        <v>新北市</v>
      </c>
      <c r="G8327" s="2" t="s">
        <v>6</v>
      </c>
      <c r="H8327" s="13">
        <v>1220391</v>
      </c>
      <c r="I8327" s="14">
        <v>3644719049</v>
      </c>
      <c r="J8327" s="14">
        <f>表格1[[#This Row],[信用卡交易筆數]]/1000</f>
        <v>1220.3910000000001</v>
      </c>
      <c r="K8327" s="14">
        <f>表格1[[#This Row],[信用卡交易金額'[新臺幣']]]/1000</f>
        <v>3644719.0490000001</v>
      </c>
      <c r="L8327" s="14">
        <f>表格1[[#This Row],[信用卡交易金額'[新臺幣']]]/1000000</f>
        <v>3644.7190489999998</v>
      </c>
      <c r="M8327" s="14" t="str" cm="1">
        <f t="array" ref="M8327">_xlfn.TEXTJOIN("", TRUE, _xlfn.XLOOKUP(TRUE, VALUE(表格1[[#This Row],[年月]]) &lt;= VALUE($R$8:$R$12), $Q$8:$Q$12)) &amp; "年度"</f>
        <v>2025年度</v>
      </c>
    </row>
    <row r="8328" spans="1:13" x14ac:dyDescent="0.3">
      <c r="A8328" s="2">
        <v>202502</v>
      </c>
      <c r="B8328" s="19">
        <f>DATE(表格1[[#This Row],[年]],表格1[[#This Row],[月]],1)</f>
        <v>45689</v>
      </c>
      <c r="C8328" s="2" t="str">
        <f>LEFT(表格1[[#This Row],[年月]],4)</f>
        <v>2025</v>
      </c>
      <c r="D8328" s="2" t="str">
        <f>RIGHT(表格1[[#This Row],[年月]],2)</f>
        <v>02</v>
      </c>
      <c r="E8328" s="5">
        <v>65000000</v>
      </c>
      <c r="F8328" s="2" t="str">
        <f>VLOOKUP(TEXT(表格1[[#This Row],[地區]],"00000000"),縣市代碼,2,0)</f>
        <v>新北市</v>
      </c>
      <c r="G8328" s="2" t="s">
        <v>7</v>
      </c>
      <c r="H8328" s="13">
        <v>6611832</v>
      </c>
      <c r="I8328" s="14">
        <v>6502765282</v>
      </c>
      <c r="J8328" s="14">
        <f>表格1[[#This Row],[信用卡交易筆數]]/1000</f>
        <v>6611.8320000000003</v>
      </c>
      <c r="K8328" s="14">
        <f>表格1[[#This Row],[信用卡交易金額'[新臺幣']]]/1000</f>
        <v>6502765.2819999997</v>
      </c>
      <c r="L8328" s="14">
        <f>表格1[[#This Row],[信用卡交易金額'[新臺幣']]]/1000000</f>
        <v>6502.7652820000003</v>
      </c>
      <c r="M8328" s="14" t="str" cm="1">
        <f t="array" ref="M8328">_xlfn.TEXTJOIN("", TRUE, _xlfn.XLOOKUP(TRUE, VALUE(表格1[[#This Row],[年月]]) &lt;= VALUE($R$8:$R$12), $Q$8:$Q$12)) &amp; "年度"</f>
        <v>2025年度</v>
      </c>
    </row>
    <row r="8329" spans="1:13" x14ac:dyDescent="0.3">
      <c r="A8329" s="2">
        <v>202502</v>
      </c>
      <c r="B8329" s="19">
        <f>DATE(表格1[[#This Row],[年]],表格1[[#This Row],[月]],1)</f>
        <v>45689</v>
      </c>
      <c r="C8329" s="2" t="str">
        <f>LEFT(表格1[[#This Row],[年月]],4)</f>
        <v>2025</v>
      </c>
      <c r="D8329" s="2" t="str">
        <f>RIGHT(表格1[[#This Row],[年月]],2)</f>
        <v>02</v>
      </c>
      <c r="E8329" s="5">
        <v>65000000</v>
      </c>
      <c r="F8329" s="2" t="str">
        <f>VLOOKUP(TEXT(表格1[[#This Row],[地區]],"00000000"),縣市代碼,2,0)</f>
        <v>新北市</v>
      </c>
      <c r="G8329" s="2" t="s">
        <v>8</v>
      </c>
      <c r="H8329" s="13">
        <v>5889082</v>
      </c>
      <c r="I8329" s="14">
        <v>13976178011</v>
      </c>
      <c r="J8329" s="14">
        <f>表格1[[#This Row],[信用卡交易筆數]]/1000</f>
        <v>5889.0820000000003</v>
      </c>
      <c r="K8329" s="14">
        <f>表格1[[#This Row],[信用卡交易金額'[新臺幣']]]/1000</f>
        <v>13976178.011</v>
      </c>
      <c r="L8329" s="14">
        <f>表格1[[#This Row],[信用卡交易金額'[新臺幣']]]/1000000</f>
        <v>13976.178011</v>
      </c>
      <c r="M8329" s="14" t="str" cm="1">
        <f t="array" ref="M8329">_xlfn.TEXTJOIN("", TRUE, _xlfn.XLOOKUP(TRUE, VALUE(表格1[[#This Row],[年月]]) &lt;= VALUE($R$8:$R$12), $Q$8:$Q$12)) &amp; "年度"</f>
        <v>2025年度</v>
      </c>
    </row>
    <row r="8330" spans="1:13" x14ac:dyDescent="0.3">
      <c r="A8330" s="2">
        <v>202502</v>
      </c>
      <c r="B8330" s="19">
        <f>DATE(表格1[[#This Row],[年]],表格1[[#This Row],[月]],1)</f>
        <v>45689</v>
      </c>
      <c r="C8330" s="2" t="str">
        <f>LEFT(表格1[[#This Row],[年月]],4)</f>
        <v>2025</v>
      </c>
      <c r="D8330" s="2" t="str">
        <f>RIGHT(表格1[[#This Row],[年月]],2)</f>
        <v>02</v>
      </c>
      <c r="E8330" s="5">
        <v>65000000</v>
      </c>
      <c r="F8330" s="2" t="str">
        <f>VLOOKUP(TEXT(表格1[[#This Row],[地區]],"00000000"),縣市代碼,2,0)</f>
        <v>新北市</v>
      </c>
      <c r="G8330" s="2" t="s">
        <v>9</v>
      </c>
      <c r="H8330" s="13">
        <v>12119571</v>
      </c>
      <c r="I8330" s="14">
        <v>14470196534</v>
      </c>
      <c r="J8330" s="14">
        <f>表格1[[#This Row],[信用卡交易筆數]]/1000</f>
        <v>12119.571</v>
      </c>
      <c r="K8330" s="14">
        <f>表格1[[#This Row],[信用卡交易金額'[新臺幣']]]/1000</f>
        <v>14470196.534</v>
      </c>
      <c r="L8330" s="14">
        <f>表格1[[#This Row],[信用卡交易金額'[新臺幣']]]/1000000</f>
        <v>14470.196534000001</v>
      </c>
      <c r="M8330" s="14" t="str" cm="1">
        <f t="array" ref="M8330">_xlfn.TEXTJOIN("", TRUE, _xlfn.XLOOKUP(TRUE, VALUE(表格1[[#This Row],[年月]]) &lt;= VALUE($R$8:$R$12), $Q$8:$Q$12)) &amp; "年度"</f>
        <v>2025年度</v>
      </c>
    </row>
    <row r="8331" spans="1:13" x14ac:dyDescent="0.3">
      <c r="A8331" s="2">
        <v>202502</v>
      </c>
      <c r="B8331" s="19">
        <f>DATE(表格1[[#This Row],[年]],表格1[[#This Row],[月]],1)</f>
        <v>45689</v>
      </c>
      <c r="C8331" s="2" t="str">
        <f>LEFT(表格1[[#This Row],[年月]],4)</f>
        <v>2025</v>
      </c>
      <c r="D8331" s="2" t="str">
        <f>RIGHT(表格1[[#This Row],[年月]],2)</f>
        <v>02</v>
      </c>
      <c r="E8331" s="5">
        <v>65000000</v>
      </c>
      <c r="F8331" s="2" t="str">
        <f>VLOOKUP(TEXT(表格1[[#This Row],[地區]],"00000000"),縣市代碼,2,0)</f>
        <v>新北市</v>
      </c>
      <c r="G8331" s="2" t="s">
        <v>10</v>
      </c>
      <c r="H8331" s="13">
        <v>6292721</v>
      </c>
      <c r="I8331" s="14">
        <v>16918100264</v>
      </c>
      <c r="J8331" s="14">
        <f>表格1[[#This Row],[信用卡交易筆數]]/1000</f>
        <v>6292.7209999999995</v>
      </c>
      <c r="K8331" s="14">
        <f>表格1[[#This Row],[信用卡交易金額'[新臺幣']]]/1000</f>
        <v>16918100.263999999</v>
      </c>
      <c r="L8331" s="14">
        <f>表格1[[#This Row],[信用卡交易金額'[新臺幣']]]/1000000</f>
        <v>16918.100264000001</v>
      </c>
      <c r="M8331" s="14" t="str" cm="1">
        <f t="array" ref="M8331">_xlfn.TEXTJOIN("", TRUE, _xlfn.XLOOKUP(TRUE, VALUE(表格1[[#This Row],[年月]]) &lt;= VALUE($R$8:$R$12), $Q$8:$Q$12)) &amp; "年度"</f>
        <v>2025年度</v>
      </c>
    </row>
    <row r="8332" spans="1:13" x14ac:dyDescent="0.3">
      <c r="A8332" s="2">
        <v>202502</v>
      </c>
      <c r="B8332" s="19">
        <f>DATE(表格1[[#This Row],[年]],表格1[[#This Row],[月]],1)</f>
        <v>45689</v>
      </c>
      <c r="C8332" s="2" t="str">
        <f>LEFT(表格1[[#This Row],[年月]],4)</f>
        <v>2025</v>
      </c>
      <c r="D8332" s="2" t="str">
        <f>RIGHT(表格1[[#This Row],[年月]],2)</f>
        <v>02</v>
      </c>
      <c r="E8332" s="5">
        <v>68000000</v>
      </c>
      <c r="F8332" s="2" t="str">
        <f>VLOOKUP(TEXT(表格1[[#This Row],[地區]],"00000000"),縣市代碼,2,0)</f>
        <v>桃園市</v>
      </c>
      <c r="G8332" s="2" t="s">
        <v>4</v>
      </c>
      <c r="H8332" s="13">
        <v>7314461</v>
      </c>
      <c r="I8332" s="14">
        <v>3470045944</v>
      </c>
      <c r="J8332" s="14">
        <f>表格1[[#This Row],[信用卡交易筆數]]/1000</f>
        <v>7314.4610000000002</v>
      </c>
      <c r="K8332" s="14">
        <f>表格1[[#This Row],[信用卡交易金額'[新臺幣']]]/1000</f>
        <v>3470045.9440000001</v>
      </c>
      <c r="L8332" s="14">
        <f>表格1[[#This Row],[信用卡交易金額'[新臺幣']]]/1000000</f>
        <v>3470.045944</v>
      </c>
      <c r="M8332" s="14" t="str" cm="1">
        <f t="array" ref="M8332">_xlfn.TEXTJOIN("", TRUE, _xlfn.XLOOKUP(TRUE, VALUE(表格1[[#This Row],[年月]]) &lt;= VALUE($R$8:$R$12), $Q$8:$Q$12)) &amp; "年度"</f>
        <v>2025年度</v>
      </c>
    </row>
    <row r="8333" spans="1:13" x14ac:dyDescent="0.3">
      <c r="A8333" s="2">
        <v>202502</v>
      </c>
      <c r="B8333" s="19">
        <f>DATE(表格1[[#This Row],[年]],表格1[[#This Row],[月]],1)</f>
        <v>45689</v>
      </c>
      <c r="C8333" s="2" t="str">
        <f>LEFT(表格1[[#This Row],[年月]],4)</f>
        <v>2025</v>
      </c>
      <c r="D8333" s="2" t="str">
        <f>RIGHT(表格1[[#This Row],[年月]],2)</f>
        <v>02</v>
      </c>
      <c r="E8333" s="5">
        <v>68000000</v>
      </c>
      <c r="F8333" s="2" t="str">
        <f>VLOOKUP(TEXT(表格1[[#This Row],[地區]],"00000000"),縣市代碼,2,0)</f>
        <v>桃園市</v>
      </c>
      <c r="G8333" s="2" t="s">
        <v>5</v>
      </c>
      <c r="H8333" s="13">
        <v>383996</v>
      </c>
      <c r="I8333" s="14">
        <v>1057161506</v>
      </c>
      <c r="J8333" s="14">
        <f>表格1[[#This Row],[信用卡交易筆數]]/1000</f>
        <v>383.99599999999998</v>
      </c>
      <c r="K8333" s="14">
        <f>表格1[[#This Row],[信用卡交易金額'[新臺幣']]]/1000</f>
        <v>1057161.5060000001</v>
      </c>
      <c r="L8333" s="14">
        <f>表格1[[#This Row],[信用卡交易金額'[新臺幣']]]/1000000</f>
        <v>1057.1615059999999</v>
      </c>
      <c r="M8333" s="14" t="str" cm="1">
        <f t="array" ref="M8333">_xlfn.TEXTJOIN("", TRUE, _xlfn.XLOOKUP(TRUE, VALUE(表格1[[#This Row],[年月]]) &lt;= VALUE($R$8:$R$12), $Q$8:$Q$12)) &amp; "年度"</f>
        <v>2025年度</v>
      </c>
    </row>
    <row r="8334" spans="1:13" x14ac:dyDescent="0.3">
      <c r="A8334" s="2">
        <v>202502</v>
      </c>
      <c r="B8334" s="19">
        <f>DATE(表格1[[#This Row],[年]],表格1[[#This Row],[月]],1)</f>
        <v>45689</v>
      </c>
      <c r="C8334" s="2" t="str">
        <f>LEFT(表格1[[#This Row],[年月]],4)</f>
        <v>2025</v>
      </c>
      <c r="D8334" s="2" t="str">
        <f>RIGHT(表格1[[#This Row],[年月]],2)</f>
        <v>02</v>
      </c>
      <c r="E8334" s="5">
        <v>68000000</v>
      </c>
      <c r="F8334" s="2" t="str">
        <f>VLOOKUP(TEXT(表格1[[#This Row],[地區]],"00000000"),縣市代碼,2,0)</f>
        <v>桃園市</v>
      </c>
      <c r="G8334" s="2" t="s">
        <v>6</v>
      </c>
      <c r="H8334" s="13">
        <v>589787</v>
      </c>
      <c r="I8334" s="14">
        <v>1753605328</v>
      </c>
      <c r="J8334" s="14">
        <f>表格1[[#This Row],[信用卡交易筆數]]/1000</f>
        <v>589.78700000000003</v>
      </c>
      <c r="K8334" s="14">
        <f>表格1[[#This Row],[信用卡交易金額'[新臺幣']]]/1000</f>
        <v>1753605.328</v>
      </c>
      <c r="L8334" s="14">
        <f>表格1[[#This Row],[信用卡交易金額'[新臺幣']]]/1000000</f>
        <v>1753.6053280000001</v>
      </c>
      <c r="M8334" s="14" t="str" cm="1">
        <f t="array" ref="M8334">_xlfn.TEXTJOIN("", TRUE, _xlfn.XLOOKUP(TRUE, VALUE(表格1[[#This Row],[年月]]) &lt;= VALUE($R$8:$R$12), $Q$8:$Q$12)) &amp; "年度"</f>
        <v>2025年度</v>
      </c>
    </row>
    <row r="8335" spans="1:13" x14ac:dyDescent="0.3">
      <c r="A8335" s="2">
        <v>202502</v>
      </c>
      <c r="B8335" s="19">
        <f>DATE(表格1[[#This Row],[年]],表格1[[#This Row],[月]],1)</f>
        <v>45689</v>
      </c>
      <c r="C8335" s="2" t="str">
        <f>LEFT(表格1[[#This Row],[年月]],4)</f>
        <v>2025</v>
      </c>
      <c r="D8335" s="2" t="str">
        <f>RIGHT(表格1[[#This Row],[年月]],2)</f>
        <v>02</v>
      </c>
      <c r="E8335" s="5">
        <v>68000000</v>
      </c>
      <c r="F8335" s="2" t="str">
        <f>VLOOKUP(TEXT(表格1[[#This Row],[地區]],"00000000"),縣市代碼,2,0)</f>
        <v>桃園市</v>
      </c>
      <c r="G8335" s="2" t="s">
        <v>7</v>
      </c>
      <c r="H8335" s="13">
        <v>3373914</v>
      </c>
      <c r="I8335" s="14">
        <v>3720684327</v>
      </c>
      <c r="J8335" s="14">
        <f>表格1[[#This Row],[信用卡交易筆數]]/1000</f>
        <v>3373.9140000000002</v>
      </c>
      <c r="K8335" s="14">
        <f>表格1[[#This Row],[信用卡交易金額'[新臺幣']]]/1000</f>
        <v>3720684.327</v>
      </c>
      <c r="L8335" s="14">
        <f>表格1[[#This Row],[信用卡交易金額'[新臺幣']]]/1000000</f>
        <v>3720.6843269999999</v>
      </c>
      <c r="M8335" s="14" t="str" cm="1">
        <f t="array" ref="M8335">_xlfn.TEXTJOIN("", TRUE, _xlfn.XLOOKUP(TRUE, VALUE(表格1[[#This Row],[年月]]) &lt;= VALUE($R$8:$R$12), $Q$8:$Q$12)) &amp; "年度"</f>
        <v>2025年度</v>
      </c>
    </row>
    <row r="8336" spans="1:13" x14ac:dyDescent="0.3">
      <c r="A8336" s="2">
        <v>202502</v>
      </c>
      <c r="B8336" s="19">
        <f>DATE(表格1[[#This Row],[年]],表格1[[#This Row],[月]],1)</f>
        <v>45689</v>
      </c>
      <c r="C8336" s="2" t="str">
        <f>LEFT(表格1[[#This Row],[年月]],4)</f>
        <v>2025</v>
      </c>
      <c r="D8336" s="2" t="str">
        <f>RIGHT(表格1[[#This Row],[年月]],2)</f>
        <v>02</v>
      </c>
      <c r="E8336" s="5">
        <v>68000000</v>
      </c>
      <c r="F8336" s="2" t="str">
        <f>VLOOKUP(TEXT(表格1[[#This Row],[地區]],"00000000"),縣市代碼,2,0)</f>
        <v>桃園市</v>
      </c>
      <c r="G8336" s="2" t="s">
        <v>8</v>
      </c>
      <c r="H8336" s="13">
        <v>2732123</v>
      </c>
      <c r="I8336" s="14">
        <v>6109937594</v>
      </c>
      <c r="J8336" s="14">
        <f>表格1[[#This Row],[信用卡交易筆數]]/1000</f>
        <v>2732.123</v>
      </c>
      <c r="K8336" s="14">
        <f>表格1[[#This Row],[信用卡交易金額'[新臺幣']]]/1000</f>
        <v>6109937.5939999996</v>
      </c>
      <c r="L8336" s="14">
        <f>表格1[[#This Row],[信用卡交易金額'[新臺幣']]]/1000000</f>
        <v>6109.937594</v>
      </c>
      <c r="M8336" s="14" t="str" cm="1">
        <f t="array" ref="M8336">_xlfn.TEXTJOIN("", TRUE, _xlfn.XLOOKUP(TRUE, VALUE(表格1[[#This Row],[年月]]) &lt;= VALUE($R$8:$R$12), $Q$8:$Q$12)) &amp; "年度"</f>
        <v>2025年度</v>
      </c>
    </row>
    <row r="8337" spans="1:13" x14ac:dyDescent="0.3">
      <c r="A8337" s="2">
        <v>202502</v>
      </c>
      <c r="B8337" s="19">
        <f>DATE(表格1[[#This Row],[年]],表格1[[#This Row],[月]],1)</f>
        <v>45689</v>
      </c>
      <c r="C8337" s="2" t="str">
        <f>LEFT(表格1[[#This Row],[年月]],4)</f>
        <v>2025</v>
      </c>
      <c r="D8337" s="2" t="str">
        <f>RIGHT(表格1[[#This Row],[年月]],2)</f>
        <v>02</v>
      </c>
      <c r="E8337" s="5">
        <v>68000000</v>
      </c>
      <c r="F8337" s="2" t="str">
        <f>VLOOKUP(TEXT(表格1[[#This Row],[地區]],"00000000"),縣市代碼,2,0)</f>
        <v>桃園市</v>
      </c>
      <c r="G8337" s="2" t="s">
        <v>9</v>
      </c>
      <c r="H8337" s="13">
        <v>5415299</v>
      </c>
      <c r="I8337" s="14">
        <v>7076270379</v>
      </c>
      <c r="J8337" s="14">
        <f>表格1[[#This Row],[信用卡交易筆數]]/1000</f>
        <v>5415.299</v>
      </c>
      <c r="K8337" s="14">
        <f>表格1[[#This Row],[信用卡交易金額'[新臺幣']]]/1000</f>
        <v>7076270.3789999997</v>
      </c>
      <c r="L8337" s="14">
        <f>表格1[[#This Row],[信用卡交易金額'[新臺幣']]]/1000000</f>
        <v>7076.2703789999996</v>
      </c>
      <c r="M8337" s="14" t="str" cm="1">
        <f t="array" ref="M8337">_xlfn.TEXTJOIN("", TRUE, _xlfn.XLOOKUP(TRUE, VALUE(表格1[[#This Row],[年月]]) &lt;= VALUE($R$8:$R$12), $Q$8:$Q$12)) &amp; "年度"</f>
        <v>2025年度</v>
      </c>
    </row>
    <row r="8338" spans="1:13" x14ac:dyDescent="0.3">
      <c r="A8338" s="2">
        <v>202502</v>
      </c>
      <c r="B8338" s="19">
        <f>DATE(表格1[[#This Row],[年]],表格1[[#This Row],[月]],1)</f>
        <v>45689</v>
      </c>
      <c r="C8338" s="2" t="str">
        <f>LEFT(表格1[[#This Row],[年月]],4)</f>
        <v>2025</v>
      </c>
      <c r="D8338" s="2" t="str">
        <f>RIGHT(表格1[[#This Row],[年月]],2)</f>
        <v>02</v>
      </c>
      <c r="E8338" s="5">
        <v>68000000</v>
      </c>
      <c r="F8338" s="2" t="str">
        <f>VLOOKUP(TEXT(表格1[[#This Row],[地區]],"00000000"),縣市代碼,2,0)</f>
        <v>桃園市</v>
      </c>
      <c r="G8338" s="2" t="s">
        <v>10</v>
      </c>
      <c r="H8338" s="13">
        <v>3004883</v>
      </c>
      <c r="I8338" s="14">
        <v>7968432420</v>
      </c>
      <c r="J8338" s="14">
        <f>表格1[[#This Row],[信用卡交易筆數]]/1000</f>
        <v>3004.8829999999998</v>
      </c>
      <c r="K8338" s="14">
        <f>表格1[[#This Row],[信用卡交易金額'[新臺幣']]]/1000</f>
        <v>7968432.4199999999</v>
      </c>
      <c r="L8338" s="14">
        <f>表格1[[#This Row],[信用卡交易金額'[新臺幣']]]/1000000</f>
        <v>7968.4324200000001</v>
      </c>
      <c r="M8338" s="14" t="str" cm="1">
        <f t="array" ref="M8338">_xlfn.TEXTJOIN("", TRUE, _xlfn.XLOOKUP(TRUE, VALUE(表格1[[#This Row],[年月]]) &lt;= VALUE($R$8:$R$12), $Q$8:$Q$12)) &amp; "年度"</f>
        <v>2025年度</v>
      </c>
    </row>
    <row r="8339" spans="1:13" x14ac:dyDescent="0.3">
      <c r="A8339" s="2">
        <v>202502</v>
      </c>
      <c r="B8339" s="19">
        <f>DATE(表格1[[#This Row],[年]],表格1[[#This Row],[月]],1)</f>
        <v>45689</v>
      </c>
      <c r="C8339" s="2" t="str">
        <f>LEFT(表格1[[#This Row],[年月]],4)</f>
        <v>2025</v>
      </c>
      <c r="D8339" s="2" t="str">
        <f>RIGHT(表格1[[#This Row],[年月]],2)</f>
        <v>02</v>
      </c>
      <c r="E8339" s="5">
        <v>10004000</v>
      </c>
      <c r="F8339" s="2" t="str">
        <f>VLOOKUP(TEXT(表格1[[#This Row],[地區]],"00000000"),縣市代碼,2,0)</f>
        <v>新竹縣</v>
      </c>
      <c r="G8339" s="2" t="s">
        <v>4</v>
      </c>
      <c r="H8339" s="13">
        <v>2152062</v>
      </c>
      <c r="I8339" s="14">
        <v>1079855262</v>
      </c>
      <c r="J8339" s="14">
        <f>表格1[[#This Row],[信用卡交易筆數]]/1000</f>
        <v>2152.0619999999999</v>
      </c>
      <c r="K8339" s="14">
        <f>表格1[[#This Row],[信用卡交易金額'[新臺幣']]]/1000</f>
        <v>1079855.2620000001</v>
      </c>
      <c r="L8339" s="14">
        <f>表格1[[#This Row],[信用卡交易金額'[新臺幣']]]/1000000</f>
        <v>1079.855262</v>
      </c>
      <c r="M8339" s="14" t="str" cm="1">
        <f t="array" ref="M8339">_xlfn.TEXTJOIN("", TRUE, _xlfn.XLOOKUP(TRUE, VALUE(表格1[[#This Row],[年月]]) &lt;= VALUE($R$8:$R$12), $Q$8:$Q$12)) &amp; "年度"</f>
        <v>2025年度</v>
      </c>
    </row>
    <row r="8340" spans="1:13" x14ac:dyDescent="0.3">
      <c r="A8340" s="2">
        <v>202502</v>
      </c>
      <c r="B8340" s="19">
        <f>DATE(表格1[[#This Row],[年]],表格1[[#This Row],[月]],1)</f>
        <v>45689</v>
      </c>
      <c r="C8340" s="2" t="str">
        <f>LEFT(表格1[[#This Row],[年月]],4)</f>
        <v>2025</v>
      </c>
      <c r="D8340" s="2" t="str">
        <f>RIGHT(表格1[[#This Row],[年月]],2)</f>
        <v>02</v>
      </c>
      <c r="E8340" s="5">
        <v>10004000</v>
      </c>
      <c r="F8340" s="2" t="str">
        <f>VLOOKUP(TEXT(表格1[[#This Row],[地區]],"00000000"),縣市代碼,2,0)</f>
        <v>新竹縣</v>
      </c>
      <c r="G8340" s="2" t="s">
        <v>5</v>
      </c>
      <c r="H8340" s="13">
        <v>103382</v>
      </c>
      <c r="I8340" s="14">
        <v>335864036</v>
      </c>
      <c r="J8340" s="14">
        <f>表格1[[#This Row],[信用卡交易筆數]]/1000</f>
        <v>103.38200000000001</v>
      </c>
      <c r="K8340" s="14">
        <f>表格1[[#This Row],[信用卡交易金額'[新臺幣']]]/1000</f>
        <v>335864.03600000002</v>
      </c>
      <c r="L8340" s="14">
        <f>表格1[[#This Row],[信用卡交易金額'[新臺幣']]]/1000000</f>
        <v>335.864036</v>
      </c>
      <c r="M8340" s="14" t="str" cm="1">
        <f t="array" ref="M8340">_xlfn.TEXTJOIN("", TRUE, _xlfn.XLOOKUP(TRUE, VALUE(表格1[[#This Row],[年月]]) &lt;= VALUE($R$8:$R$12), $Q$8:$Q$12)) &amp; "年度"</f>
        <v>2025年度</v>
      </c>
    </row>
    <row r="8341" spans="1:13" x14ac:dyDescent="0.3">
      <c r="A8341" s="2">
        <v>202502</v>
      </c>
      <c r="B8341" s="19">
        <f>DATE(表格1[[#This Row],[年]],表格1[[#This Row],[月]],1)</f>
        <v>45689</v>
      </c>
      <c r="C8341" s="2" t="str">
        <f>LEFT(表格1[[#This Row],[年月]],4)</f>
        <v>2025</v>
      </c>
      <c r="D8341" s="2" t="str">
        <f>RIGHT(表格1[[#This Row],[年月]],2)</f>
        <v>02</v>
      </c>
      <c r="E8341" s="5">
        <v>10004000</v>
      </c>
      <c r="F8341" s="2" t="str">
        <f>VLOOKUP(TEXT(表格1[[#This Row],[地區]],"00000000"),縣市代碼,2,0)</f>
        <v>新竹縣</v>
      </c>
      <c r="G8341" s="2" t="s">
        <v>6</v>
      </c>
      <c r="H8341" s="13">
        <v>167889</v>
      </c>
      <c r="I8341" s="14">
        <v>566596373</v>
      </c>
      <c r="J8341" s="14">
        <f>表格1[[#This Row],[信用卡交易筆數]]/1000</f>
        <v>167.88900000000001</v>
      </c>
      <c r="K8341" s="14">
        <f>表格1[[#This Row],[信用卡交易金額'[新臺幣']]]/1000</f>
        <v>566596.37300000002</v>
      </c>
      <c r="L8341" s="14">
        <f>表格1[[#This Row],[信用卡交易金額'[新臺幣']]]/1000000</f>
        <v>566.59637299999997</v>
      </c>
      <c r="M8341" s="14" t="str" cm="1">
        <f t="array" ref="M8341">_xlfn.TEXTJOIN("", TRUE, _xlfn.XLOOKUP(TRUE, VALUE(表格1[[#This Row],[年月]]) &lt;= VALUE($R$8:$R$12), $Q$8:$Q$12)) &amp; "年度"</f>
        <v>2025年度</v>
      </c>
    </row>
    <row r="8342" spans="1:13" x14ac:dyDescent="0.3">
      <c r="A8342" s="2">
        <v>202502</v>
      </c>
      <c r="B8342" s="19">
        <f>DATE(表格1[[#This Row],[年]],表格1[[#This Row],[月]],1)</f>
        <v>45689</v>
      </c>
      <c r="C8342" s="2" t="str">
        <f>LEFT(表格1[[#This Row],[年月]],4)</f>
        <v>2025</v>
      </c>
      <c r="D8342" s="2" t="str">
        <f>RIGHT(表格1[[#This Row],[年月]],2)</f>
        <v>02</v>
      </c>
      <c r="E8342" s="5">
        <v>10004000</v>
      </c>
      <c r="F8342" s="2" t="str">
        <f>VLOOKUP(TEXT(表格1[[#This Row],[地區]],"00000000"),縣市代碼,2,0)</f>
        <v>新竹縣</v>
      </c>
      <c r="G8342" s="2" t="s">
        <v>7</v>
      </c>
      <c r="H8342" s="13">
        <v>943946</v>
      </c>
      <c r="I8342" s="14">
        <v>1155046997</v>
      </c>
      <c r="J8342" s="14">
        <f>表格1[[#This Row],[信用卡交易筆數]]/1000</f>
        <v>943.94600000000003</v>
      </c>
      <c r="K8342" s="14">
        <f>表格1[[#This Row],[信用卡交易金額'[新臺幣']]]/1000</f>
        <v>1155046.997</v>
      </c>
      <c r="L8342" s="14">
        <f>表格1[[#This Row],[信用卡交易金額'[新臺幣']]]/1000000</f>
        <v>1155.0469969999999</v>
      </c>
      <c r="M8342" s="14" t="str" cm="1">
        <f t="array" ref="M8342">_xlfn.TEXTJOIN("", TRUE, _xlfn.XLOOKUP(TRUE, VALUE(表格1[[#This Row],[年月]]) &lt;= VALUE($R$8:$R$12), $Q$8:$Q$12)) &amp; "年度"</f>
        <v>2025年度</v>
      </c>
    </row>
    <row r="8343" spans="1:13" x14ac:dyDescent="0.3">
      <c r="A8343" s="2">
        <v>202502</v>
      </c>
      <c r="B8343" s="19">
        <f>DATE(表格1[[#This Row],[年]],表格1[[#This Row],[月]],1)</f>
        <v>45689</v>
      </c>
      <c r="C8343" s="2" t="str">
        <f>LEFT(表格1[[#This Row],[年月]],4)</f>
        <v>2025</v>
      </c>
      <c r="D8343" s="2" t="str">
        <f>RIGHT(表格1[[#This Row],[年月]],2)</f>
        <v>02</v>
      </c>
      <c r="E8343" s="5">
        <v>10004000</v>
      </c>
      <c r="F8343" s="2" t="str">
        <f>VLOOKUP(TEXT(表格1[[#This Row],[地區]],"00000000"),縣市代碼,2,0)</f>
        <v>新竹縣</v>
      </c>
      <c r="G8343" s="2" t="s">
        <v>8</v>
      </c>
      <c r="H8343" s="13">
        <v>780848</v>
      </c>
      <c r="I8343" s="14">
        <v>2031909906</v>
      </c>
      <c r="J8343" s="14">
        <f>表格1[[#This Row],[信用卡交易筆數]]/1000</f>
        <v>780.84799999999996</v>
      </c>
      <c r="K8343" s="14">
        <f>表格1[[#This Row],[信用卡交易金額'[新臺幣']]]/1000</f>
        <v>2031909.906</v>
      </c>
      <c r="L8343" s="14">
        <f>表格1[[#This Row],[信用卡交易金額'[新臺幣']]]/1000000</f>
        <v>2031.9099060000001</v>
      </c>
      <c r="M8343" s="14" t="str" cm="1">
        <f t="array" ref="M8343">_xlfn.TEXTJOIN("", TRUE, _xlfn.XLOOKUP(TRUE, VALUE(表格1[[#This Row],[年月]]) &lt;= VALUE($R$8:$R$12), $Q$8:$Q$12)) &amp; "年度"</f>
        <v>2025年度</v>
      </c>
    </row>
    <row r="8344" spans="1:13" x14ac:dyDescent="0.3">
      <c r="A8344" s="2">
        <v>202502</v>
      </c>
      <c r="B8344" s="19">
        <f>DATE(表格1[[#This Row],[年]],表格1[[#This Row],[月]],1)</f>
        <v>45689</v>
      </c>
      <c r="C8344" s="2" t="str">
        <f>LEFT(表格1[[#This Row],[年月]],4)</f>
        <v>2025</v>
      </c>
      <c r="D8344" s="2" t="str">
        <f>RIGHT(表格1[[#This Row],[年月]],2)</f>
        <v>02</v>
      </c>
      <c r="E8344" s="5">
        <v>10004000</v>
      </c>
      <c r="F8344" s="2" t="str">
        <f>VLOOKUP(TEXT(表格1[[#This Row],[地區]],"00000000"),縣市代碼,2,0)</f>
        <v>新竹縣</v>
      </c>
      <c r="G8344" s="2" t="s">
        <v>9</v>
      </c>
      <c r="H8344" s="13">
        <v>1534553</v>
      </c>
      <c r="I8344" s="14">
        <v>2029290041</v>
      </c>
      <c r="J8344" s="14">
        <f>表格1[[#This Row],[信用卡交易筆數]]/1000</f>
        <v>1534.5530000000001</v>
      </c>
      <c r="K8344" s="14">
        <f>表格1[[#This Row],[信用卡交易金額'[新臺幣']]]/1000</f>
        <v>2029290.041</v>
      </c>
      <c r="L8344" s="14">
        <f>表格1[[#This Row],[信用卡交易金額'[新臺幣']]]/1000000</f>
        <v>2029.290041</v>
      </c>
      <c r="M8344" s="14" t="str" cm="1">
        <f t="array" ref="M8344">_xlfn.TEXTJOIN("", TRUE, _xlfn.XLOOKUP(TRUE, VALUE(表格1[[#This Row],[年月]]) &lt;= VALUE($R$8:$R$12), $Q$8:$Q$12)) &amp; "年度"</f>
        <v>2025年度</v>
      </c>
    </row>
    <row r="8345" spans="1:13" x14ac:dyDescent="0.3">
      <c r="A8345" s="2">
        <v>202502</v>
      </c>
      <c r="B8345" s="19">
        <f>DATE(表格1[[#This Row],[年]],表格1[[#This Row],[月]],1)</f>
        <v>45689</v>
      </c>
      <c r="C8345" s="2" t="str">
        <f>LEFT(表格1[[#This Row],[年月]],4)</f>
        <v>2025</v>
      </c>
      <c r="D8345" s="2" t="str">
        <f>RIGHT(表格1[[#This Row],[年月]],2)</f>
        <v>02</v>
      </c>
      <c r="E8345" s="5">
        <v>10004000</v>
      </c>
      <c r="F8345" s="2" t="str">
        <f>VLOOKUP(TEXT(表格1[[#This Row],[地區]],"00000000"),縣市代碼,2,0)</f>
        <v>新竹縣</v>
      </c>
      <c r="G8345" s="2" t="s">
        <v>10</v>
      </c>
      <c r="H8345" s="13">
        <v>870106</v>
      </c>
      <c r="I8345" s="14">
        <v>2222280600</v>
      </c>
      <c r="J8345" s="14">
        <f>表格1[[#This Row],[信用卡交易筆數]]/1000</f>
        <v>870.10599999999999</v>
      </c>
      <c r="K8345" s="14">
        <f>表格1[[#This Row],[信用卡交易金額'[新臺幣']]]/1000</f>
        <v>2222280.6</v>
      </c>
      <c r="L8345" s="14">
        <f>表格1[[#This Row],[信用卡交易金額'[新臺幣']]]/1000000</f>
        <v>2222.2806</v>
      </c>
      <c r="M8345" s="14" t="str" cm="1">
        <f t="array" ref="M8345">_xlfn.TEXTJOIN("", TRUE, _xlfn.XLOOKUP(TRUE, VALUE(表格1[[#This Row],[年月]]) &lt;= VALUE($R$8:$R$12), $Q$8:$Q$12)) &amp; "年度"</f>
        <v>2025年度</v>
      </c>
    </row>
    <row r="8346" spans="1:13" x14ac:dyDescent="0.3">
      <c r="A8346" s="2">
        <v>202502</v>
      </c>
      <c r="B8346" s="19">
        <f>DATE(表格1[[#This Row],[年]],表格1[[#This Row],[月]],1)</f>
        <v>45689</v>
      </c>
      <c r="C8346" s="2" t="str">
        <f>LEFT(表格1[[#This Row],[年月]],4)</f>
        <v>2025</v>
      </c>
      <c r="D8346" s="2" t="str">
        <f>RIGHT(表格1[[#This Row],[年月]],2)</f>
        <v>02</v>
      </c>
      <c r="E8346" s="5">
        <v>10018000</v>
      </c>
      <c r="F8346" s="2" t="str">
        <f>VLOOKUP(TEXT(表格1[[#This Row],[地區]],"00000000"),縣市代碼,2,0)</f>
        <v>新竹市</v>
      </c>
      <c r="G8346" s="2" t="s">
        <v>4</v>
      </c>
      <c r="H8346" s="13">
        <v>2002991</v>
      </c>
      <c r="I8346" s="14">
        <v>990140659</v>
      </c>
      <c r="J8346" s="14">
        <f>表格1[[#This Row],[信用卡交易筆數]]/1000</f>
        <v>2002.991</v>
      </c>
      <c r="K8346" s="14">
        <f>表格1[[#This Row],[信用卡交易金額'[新臺幣']]]/1000</f>
        <v>990140.65899999999</v>
      </c>
      <c r="L8346" s="14">
        <f>表格1[[#This Row],[信用卡交易金額'[新臺幣']]]/1000000</f>
        <v>990.14065900000003</v>
      </c>
      <c r="M8346" s="14" t="str" cm="1">
        <f t="array" ref="M8346">_xlfn.TEXTJOIN("", TRUE, _xlfn.XLOOKUP(TRUE, VALUE(表格1[[#This Row],[年月]]) &lt;= VALUE($R$8:$R$12), $Q$8:$Q$12)) &amp; "年度"</f>
        <v>2025年度</v>
      </c>
    </row>
    <row r="8347" spans="1:13" x14ac:dyDescent="0.3">
      <c r="A8347" s="2">
        <v>202502</v>
      </c>
      <c r="B8347" s="19">
        <f>DATE(表格1[[#This Row],[年]],表格1[[#This Row],[月]],1)</f>
        <v>45689</v>
      </c>
      <c r="C8347" s="2" t="str">
        <f>LEFT(表格1[[#This Row],[年月]],4)</f>
        <v>2025</v>
      </c>
      <c r="D8347" s="2" t="str">
        <f>RIGHT(表格1[[#This Row],[年月]],2)</f>
        <v>02</v>
      </c>
      <c r="E8347" s="5">
        <v>10018000</v>
      </c>
      <c r="F8347" s="2" t="str">
        <f>VLOOKUP(TEXT(表格1[[#This Row],[地區]],"00000000"),縣市代碼,2,0)</f>
        <v>新竹市</v>
      </c>
      <c r="G8347" s="2" t="s">
        <v>5</v>
      </c>
      <c r="H8347" s="13">
        <v>89749</v>
      </c>
      <c r="I8347" s="14">
        <v>302453264</v>
      </c>
      <c r="J8347" s="14">
        <f>表格1[[#This Row],[信用卡交易筆數]]/1000</f>
        <v>89.748999999999995</v>
      </c>
      <c r="K8347" s="14">
        <f>表格1[[#This Row],[信用卡交易金額'[新臺幣']]]/1000</f>
        <v>302453.26400000002</v>
      </c>
      <c r="L8347" s="14">
        <f>表格1[[#This Row],[信用卡交易金額'[新臺幣']]]/1000000</f>
        <v>302.45326399999999</v>
      </c>
      <c r="M8347" s="14" t="str" cm="1">
        <f t="array" ref="M8347">_xlfn.TEXTJOIN("", TRUE, _xlfn.XLOOKUP(TRUE, VALUE(表格1[[#This Row],[年月]]) &lt;= VALUE($R$8:$R$12), $Q$8:$Q$12)) &amp; "年度"</f>
        <v>2025年度</v>
      </c>
    </row>
    <row r="8348" spans="1:13" x14ac:dyDescent="0.3">
      <c r="A8348" s="2">
        <v>202502</v>
      </c>
      <c r="B8348" s="19">
        <f>DATE(表格1[[#This Row],[年]],表格1[[#This Row],[月]],1)</f>
        <v>45689</v>
      </c>
      <c r="C8348" s="2" t="str">
        <f>LEFT(表格1[[#This Row],[年月]],4)</f>
        <v>2025</v>
      </c>
      <c r="D8348" s="2" t="str">
        <f>RIGHT(表格1[[#This Row],[年月]],2)</f>
        <v>02</v>
      </c>
      <c r="E8348" s="5">
        <v>10018000</v>
      </c>
      <c r="F8348" s="2" t="str">
        <f>VLOOKUP(TEXT(表格1[[#This Row],[地區]],"00000000"),縣市代碼,2,0)</f>
        <v>新竹市</v>
      </c>
      <c r="G8348" s="2" t="s">
        <v>6</v>
      </c>
      <c r="H8348" s="13">
        <v>153216</v>
      </c>
      <c r="I8348" s="14">
        <v>519922862</v>
      </c>
      <c r="J8348" s="14">
        <f>表格1[[#This Row],[信用卡交易筆數]]/1000</f>
        <v>153.21600000000001</v>
      </c>
      <c r="K8348" s="14">
        <f>表格1[[#This Row],[信用卡交易金額'[新臺幣']]]/1000</f>
        <v>519922.86200000002</v>
      </c>
      <c r="L8348" s="14">
        <f>表格1[[#This Row],[信用卡交易金額'[新臺幣']]]/1000000</f>
        <v>519.92286200000001</v>
      </c>
      <c r="M8348" s="14" t="str" cm="1">
        <f t="array" ref="M8348">_xlfn.TEXTJOIN("", TRUE, _xlfn.XLOOKUP(TRUE, VALUE(表格1[[#This Row],[年月]]) &lt;= VALUE($R$8:$R$12), $Q$8:$Q$12)) &amp; "年度"</f>
        <v>2025年度</v>
      </c>
    </row>
    <row r="8349" spans="1:13" x14ac:dyDescent="0.3">
      <c r="A8349" s="2">
        <v>202502</v>
      </c>
      <c r="B8349" s="19">
        <f>DATE(表格1[[#This Row],[年]],表格1[[#This Row],[月]],1)</f>
        <v>45689</v>
      </c>
      <c r="C8349" s="2" t="str">
        <f>LEFT(表格1[[#This Row],[年月]],4)</f>
        <v>2025</v>
      </c>
      <c r="D8349" s="2" t="str">
        <f>RIGHT(表格1[[#This Row],[年月]],2)</f>
        <v>02</v>
      </c>
      <c r="E8349" s="5">
        <v>10018000</v>
      </c>
      <c r="F8349" s="2" t="str">
        <f>VLOOKUP(TEXT(表格1[[#This Row],[地區]],"00000000"),縣市代碼,2,0)</f>
        <v>新竹市</v>
      </c>
      <c r="G8349" s="2" t="s">
        <v>7</v>
      </c>
      <c r="H8349" s="13">
        <v>797208</v>
      </c>
      <c r="I8349" s="14">
        <v>941076084</v>
      </c>
      <c r="J8349" s="14">
        <f>表格1[[#This Row],[信用卡交易筆數]]/1000</f>
        <v>797.20799999999997</v>
      </c>
      <c r="K8349" s="14">
        <f>表格1[[#This Row],[信用卡交易金額'[新臺幣']]]/1000</f>
        <v>941076.08400000003</v>
      </c>
      <c r="L8349" s="14">
        <f>表格1[[#This Row],[信用卡交易金額'[新臺幣']]]/1000000</f>
        <v>941.07608400000004</v>
      </c>
      <c r="M8349" s="14" t="str" cm="1">
        <f t="array" ref="M8349">_xlfn.TEXTJOIN("", TRUE, _xlfn.XLOOKUP(TRUE, VALUE(表格1[[#This Row],[年月]]) &lt;= VALUE($R$8:$R$12), $Q$8:$Q$12)) &amp; "年度"</f>
        <v>2025年度</v>
      </c>
    </row>
    <row r="8350" spans="1:13" x14ac:dyDescent="0.3">
      <c r="A8350" s="2">
        <v>202502</v>
      </c>
      <c r="B8350" s="19">
        <f>DATE(表格1[[#This Row],[年]],表格1[[#This Row],[月]],1)</f>
        <v>45689</v>
      </c>
      <c r="C8350" s="2" t="str">
        <f>LEFT(表格1[[#This Row],[年月]],4)</f>
        <v>2025</v>
      </c>
      <c r="D8350" s="2" t="str">
        <f>RIGHT(表格1[[#This Row],[年月]],2)</f>
        <v>02</v>
      </c>
      <c r="E8350" s="5">
        <v>10018000</v>
      </c>
      <c r="F8350" s="2" t="str">
        <f>VLOOKUP(TEXT(表格1[[#This Row],[地區]],"00000000"),縣市代碼,2,0)</f>
        <v>新竹市</v>
      </c>
      <c r="G8350" s="2" t="s">
        <v>8</v>
      </c>
      <c r="H8350" s="13">
        <v>715304</v>
      </c>
      <c r="I8350" s="14">
        <v>1926114970</v>
      </c>
      <c r="J8350" s="14">
        <f>表格1[[#This Row],[信用卡交易筆數]]/1000</f>
        <v>715.30399999999997</v>
      </c>
      <c r="K8350" s="14">
        <f>表格1[[#This Row],[信用卡交易金額'[新臺幣']]]/1000</f>
        <v>1926114.97</v>
      </c>
      <c r="L8350" s="14">
        <f>表格1[[#This Row],[信用卡交易金額'[新臺幣']]]/1000000</f>
        <v>1926.1149700000001</v>
      </c>
      <c r="M8350" s="14" t="str" cm="1">
        <f t="array" ref="M8350">_xlfn.TEXTJOIN("", TRUE, _xlfn.XLOOKUP(TRUE, VALUE(表格1[[#This Row],[年月]]) &lt;= VALUE($R$8:$R$12), $Q$8:$Q$12)) &amp; "年度"</f>
        <v>2025年度</v>
      </c>
    </row>
    <row r="8351" spans="1:13" x14ac:dyDescent="0.3">
      <c r="A8351" s="2">
        <v>202502</v>
      </c>
      <c r="B8351" s="19">
        <f>DATE(表格1[[#This Row],[年]],表格1[[#This Row],[月]],1)</f>
        <v>45689</v>
      </c>
      <c r="C8351" s="2" t="str">
        <f>LEFT(表格1[[#This Row],[年月]],4)</f>
        <v>2025</v>
      </c>
      <c r="D8351" s="2" t="str">
        <f>RIGHT(表格1[[#This Row],[年月]],2)</f>
        <v>02</v>
      </c>
      <c r="E8351" s="5">
        <v>10018000</v>
      </c>
      <c r="F8351" s="2" t="str">
        <f>VLOOKUP(TEXT(表格1[[#This Row],[地區]],"00000000"),縣市代碼,2,0)</f>
        <v>新竹市</v>
      </c>
      <c r="G8351" s="2" t="s">
        <v>9</v>
      </c>
      <c r="H8351" s="13">
        <v>1435579</v>
      </c>
      <c r="I8351" s="14">
        <v>1910636930</v>
      </c>
      <c r="J8351" s="14">
        <f>表格1[[#This Row],[信用卡交易筆數]]/1000</f>
        <v>1435.579</v>
      </c>
      <c r="K8351" s="14">
        <f>表格1[[#This Row],[信用卡交易金額'[新臺幣']]]/1000</f>
        <v>1910636.93</v>
      </c>
      <c r="L8351" s="14">
        <f>表格1[[#This Row],[信用卡交易金額'[新臺幣']]]/1000000</f>
        <v>1910.6369299999999</v>
      </c>
      <c r="M8351" s="14" t="str" cm="1">
        <f t="array" ref="M8351">_xlfn.TEXTJOIN("", TRUE, _xlfn.XLOOKUP(TRUE, VALUE(表格1[[#This Row],[年月]]) &lt;= VALUE($R$8:$R$12), $Q$8:$Q$12)) &amp; "年度"</f>
        <v>2025年度</v>
      </c>
    </row>
    <row r="8352" spans="1:13" x14ac:dyDescent="0.3">
      <c r="A8352" s="2">
        <v>202502</v>
      </c>
      <c r="B8352" s="19">
        <f>DATE(表格1[[#This Row],[年]],表格1[[#This Row],[月]],1)</f>
        <v>45689</v>
      </c>
      <c r="C8352" s="2" t="str">
        <f>LEFT(表格1[[#This Row],[年月]],4)</f>
        <v>2025</v>
      </c>
      <c r="D8352" s="2" t="str">
        <f>RIGHT(表格1[[#This Row],[年月]],2)</f>
        <v>02</v>
      </c>
      <c r="E8352" s="5">
        <v>10018000</v>
      </c>
      <c r="F8352" s="2" t="str">
        <f>VLOOKUP(TEXT(表格1[[#This Row],[地區]],"00000000"),縣市代碼,2,0)</f>
        <v>新竹市</v>
      </c>
      <c r="G8352" s="2" t="s">
        <v>10</v>
      </c>
      <c r="H8352" s="13">
        <v>783107</v>
      </c>
      <c r="I8352" s="14">
        <v>2065736627</v>
      </c>
      <c r="J8352" s="14">
        <f>表格1[[#This Row],[信用卡交易筆數]]/1000</f>
        <v>783.10699999999997</v>
      </c>
      <c r="K8352" s="14">
        <f>表格1[[#This Row],[信用卡交易金額'[新臺幣']]]/1000</f>
        <v>2065736.6270000001</v>
      </c>
      <c r="L8352" s="14">
        <f>表格1[[#This Row],[信用卡交易金額'[新臺幣']]]/1000000</f>
        <v>2065.7366270000002</v>
      </c>
      <c r="M8352" s="14" t="str" cm="1">
        <f t="array" ref="M8352">_xlfn.TEXTJOIN("", TRUE, _xlfn.XLOOKUP(TRUE, VALUE(表格1[[#This Row],[年月]]) &lt;= VALUE($R$8:$R$12), $Q$8:$Q$12)) &amp; "年度"</f>
        <v>2025年度</v>
      </c>
    </row>
    <row r="8353" spans="1:13" x14ac:dyDescent="0.3">
      <c r="A8353" s="2">
        <v>202502</v>
      </c>
      <c r="B8353" s="19">
        <f>DATE(表格1[[#This Row],[年]],表格1[[#This Row],[月]],1)</f>
        <v>45689</v>
      </c>
      <c r="C8353" s="2" t="str">
        <f>LEFT(表格1[[#This Row],[年月]],4)</f>
        <v>2025</v>
      </c>
      <c r="D8353" s="2" t="str">
        <f>RIGHT(表格1[[#This Row],[年月]],2)</f>
        <v>02</v>
      </c>
      <c r="E8353" s="5">
        <v>10005000</v>
      </c>
      <c r="F8353" s="2" t="str">
        <f>VLOOKUP(TEXT(表格1[[#This Row],[地區]],"00000000"),縣市代碼,2,0)</f>
        <v>苗栗縣</v>
      </c>
      <c r="G8353" s="2" t="s">
        <v>4</v>
      </c>
      <c r="H8353" s="13">
        <v>1068513</v>
      </c>
      <c r="I8353" s="14">
        <v>492981807</v>
      </c>
      <c r="J8353" s="14">
        <f>表格1[[#This Row],[信用卡交易筆數]]/1000</f>
        <v>1068.5129999999999</v>
      </c>
      <c r="K8353" s="14">
        <f>表格1[[#This Row],[信用卡交易金額'[新臺幣']]]/1000</f>
        <v>492981.80699999997</v>
      </c>
      <c r="L8353" s="14">
        <f>表格1[[#This Row],[信用卡交易金額'[新臺幣']]]/1000000</f>
        <v>492.981807</v>
      </c>
      <c r="M8353" s="14" t="str" cm="1">
        <f t="array" ref="M8353">_xlfn.TEXTJOIN("", TRUE, _xlfn.XLOOKUP(TRUE, VALUE(表格1[[#This Row],[年月]]) &lt;= VALUE($R$8:$R$12), $Q$8:$Q$12)) &amp; "年度"</f>
        <v>2025年度</v>
      </c>
    </row>
    <row r="8354" spans="1:13" x14ac:dyDescent="0.3">
      <c r="A8354" s="2">
        <v>202502</v>
      </c>
      <c r="B8354" s="19">
        <f>DATE(表格1[[#This Row],[年]],表格1[[#This Row],[月]],1)</f>
        <v>45689</v>
      </c>
      <c r="C8354" s="2" t="str">
        <f>LEFT(表格1[[#This Row],[年月]],4)</f>
        <v>2025</v>
      </c>
      <c r="D8354" s="2" t="str">
        <f>RIGHT(表格1[[#This Row],[年月]],2)</f>
        <v>02</v>
      </c>
      <c r="E8354" s="5">
        <v>10005000</v>
      </c>
      <c r="F8354" s="2" t="str">
        <f>VLOOKUP(TEXT(表格1[[#This Row],[地區]],"00000000"),縣市代碼,2,0)</f>
        <v>苗栗縣</v>
      </c>
      <c r="G8354" s="2" t="s">
        <v>5</v>
      </c>
      <c r="H8354" s="13">
        <v>64037</v>
      </c>
      <c r="I8354" s="14">
        <v>169248752</v>
      </c>
      <c r="J8354" s="14">
        <f>表格1[[#This Row],[信用卡交易筆數]]/1000</f>
        <v>64.037000000000006</v>
      </c>
      <c r="K8354" s="14">
        <f>表格1[[#This Row],[信用卡交易金額'[新臺幣']]]/1000</f>
        <v>169248.75200000001</v>
      </c>
      <c r="L8354" s="14">
        <f>表格1[[#This Row],[信用卡交易金額'[新臺幣']]]/1000000</f>
        <v>169.248752</v>
      </c>
      <c r="M8354" s="14" t="str" cm="1">
        <f t="array" ref="M8354">_xlfn.TEXTJOIN("", TRUE, _xlfn.XLOOKUP(TRUE, VALUE(表格1[[#This Row],[年月]]) &lt;= VALUE($R$8:$R$12), $Q$8:$Q$12)) &amp; "年度"</f>
        <v>2025年度</v>
      </c>
    </row>
    <row r="8355" spans="1:13" x14ac:dyDescent="0.3">
      <c r="A8355" s="2">
        <v>202502</v>
      </c>
      <c r="B8355" s="19">
        <f>DATE(表格1[[#This Row],[年]],表格1[[#This Row],[月]],1)</f>
        <v>45689</v>
      </c>
      <c r="C8355" s="2" t="str">
        <f>LEFT(表格1[[#This Row],[年月]],4)</f>
        <v>2025</v>
      </c>
      <c r="D8355" s="2" t="str">
        <f>RIGHT(表格1[[#This Row],[年月]],2)</f>
        <v>02</v>
      </c>
      <c r="E8355" s="5">
        <v>10005000</v>
      </c>
      <c r="F8355" s="2" t="str">
        <f>VLOOKUP(TEXT(表格1[[#This Row],[地區]],"00000000"),縣市代碼,2,0)</f>
        <v>苗栗縣</v>
      </c>
      <c r="G8355" s="2" t="s">
        <v>6</v>
      </c>
      <c r="H8355" s="13">
        <v>94002</v>
      </c>
      <c r="I8355" s="14">
        <v>267460252</v>
      </c>
      <c r="J8355" s="14">
        <f>表格1[[#This Row],[信用卡交易筆數]]/1000</f>
        <v>94.001999999999995</v>
      </c>
      <c r="K8355" s="14">
        <f>表格1[[#This Row],[信用卡交易金額'[新臺幣']]]/1000</f>
        <v>267460.25199999998</v>
      </c>
      <c r="L8355" s="14">
        <f>表格1[[#This Row],[信用卡交易金額'[新臺幣']]]/1000000</f>
        <v>267.46025200000003</v>
      </c>
      <c r="M8355" s="14" t="str" cm="1">
        <f t="array" ref="M8355">_xlfn.TEXTJOIN("", TRUE, _xlfn.XLOOKUP(TRUE, VALUE(表格1[[#This Row],[年月]]) &lt;= VALUE($R$8:$R$12), $Q$8:$Q$12)) &amp; "年度"</f>
        <v>2025年度</v>
      </c>
    </row>
    <row r="8356" spans="1:13" x14ac:dyDescent="0.3">
      <c r="A8356" s="2">
        <v>202502</v>
      </c>
      <c r="B8356" s="19">
        <f>DATE(表格1[[#This Row],[年]],表格1[[#This Row],[月]],1)</f>
        <v>45689</v>
      </c>
      <c r="C8356" s="2" t="str">
        <f>LEFT(表格1[[#This Row],[年月]],4)</f>
        <v>2025</v>
      </c>
      <c r="D8356" s="2" t="str">
        <f>RIGHT(表格1[[#This Row],[年月]],2)</f>
        <v>02</v>
      </c>
      <c r="E8356" s="5">
        <v>10005000</v>
      </c>
      <c r="F8356" s="2" t="str">
        <f>VLOOKUP(TEXT(表格1[[#This Row],[地區]],"00000000"),縣市代碼,2,0)</f>
        <v>苗栗縣</v>
      </c>
      <c r="G8356" s="2" t="s">
        <v>7</v>
      </c>
      <c r="H8356" s="13">
        <v>599511</v>
      </c>
      <c r="I8356" s="14">
        <v>624153581</v>
      </c>
      <c r="J8356" s="14">
        <f>表格1[[#This Row],[信用卡交易筆數]]/1000</f>
        <v>599.51099999999997</v>
      </c>
      <c r="K8356" s="14">
        <f>表格1[[#This Row],[信用卡交易金額'[新臺幣']]]/1000</f>
        <v>624153.58100000001</v>
      </c>
      <c r="L8356" s="14">
        <f>表格1[[#This Row],[信用卡交易金額'[新臺幣']]]/1000000</f>
        <v>624.15358100000003</v>
      </c>
      <c r="M8356" s="14" t="str" cm="1">
        <f t="array" ref="M8356">_xlfn.TEXTJOIN("", TRUE, _xlfn.XLOOKUP(TRUE, VALUE(表格1[[#This Row],[年月]]) &lt;= VALUE($R$8:$R$12), $Q$8:$Q$12)) &amp; "年度"</f>
        <v>2025年度</v>
      </c>
    </row>
    <row r="8357" spans="1:13" x14ac:dyDescent="0.3">
      <c r="A8357" s="2">
        <v>202502</v>
      </c>
      <c r="B8357" s="19">
        <f>DATE(表格1[[#This Row],[年]],表格1[[#This Row],[月]],1)</f>
        <v>45689</v>
      </c>
      <c r="C8357" s="2" t="str">
        <f>LEFT(表格1[[#This Row],[年月]],4)</f>
        <v>2025</v>
      </c>
      <c r="D8357" s="2" t="str">
        <f>RIGHT(表格1[[#This Row],[年月]],2)</f>
        <v>02</v>
      </c>
      <c r="E8357" s="5">
        <v>10005000</v>
      </c>
      <c r="F8357" s="2" t="str">
        <f>VLOOKUP(TEXT(表格1[[#This Row],[地區]],"00000000"),縣市代碼,2,0)</f>
        <v>苗栗縣</v>
      </c>
      <c r="G8357" s="2" t="s">
        <v>8</v>
      </c>
      <c r="H8357" s="13">
        <v>441150</v>
      </c>
      <c r="I8357" s="14">
        <v>927115572</v>
      </c>
      <c r="J8357" s="14">
        <f>表格1[[#This Row],[信用卡交易筆數]]/1000</f>
        <v>441.15</v>
      </c>
      <c r="K8357" s="14">
        <f>表格1[[#This Row],[信用卡交易金額'[新臺幣']]]/1000</f>
        <v>927115.57200000004</v>
      </c>
      <c r="L8357" s="14">
        <f>表格1[[#This Row],[信用卡交易金額'[新臺幣']]]/1000000</f>
        <v>927.11557200000004</v>
      </c>
      <c r="M8357" s="14" t="str" cm="1">
        <f t="array" ref="M8357">_xlfn.TEXTJOIN("", TRUE, _xlfn.XLOOKUP(TRUE, VALUE(表格1[[#This Row],[年月]]) &lt;= VALUE($R$8:$R$12), $Q$8:$Q$12)) &amp; "年度"</f>
        <v>2025年度</v>
      </c>
    </row>
    <row r="8358" spans="1:13" x14ac:dyDescent="0.3">
      <c r="A8358" s="2">
        <v>202502</v>
      </c>
      <c r="B8358" s="19">
        <f>DATE(表格1[[#This Row],[年]],表格1[[#This Row],[月]],1)</f>
        <v>45689</v>
      </c>
      <c r="C8358" s="2" t="str">
        <f>LEFT(表格1[[#This Row],[年月]],4)</f>
        <v>2025</v>
      </c>
      <c r="D8358" s="2" t="str">
        <f>RIGHT(表格1[[#This Row],[年月]],2)</f>
        <v>02</v>
      </c>
      <c r="E8358" s="5">
        <v>10005000</v>
      </c>
      <c r="F8358" s="2" t="str">
        <f>VLOOKUP(TEXT(表格1[[#This Row],[地區]],"00000000"),縣市代碼,2,0)</f>
        <v>苗栗縣</v>
      </c>
      <c r="G8358" s="2" t="s">
        <v>9</v>
      </c>
      <c r="H8358" s="13">
        <v>812899</v>
      </c>
      <c r="I8358" s="14">
        <v>984818278</v>
      </c>
      <c r="J8358" s="14">
        <f>表格1[[#This Row],[信用卡交易筆數]]/1000</f>
        <v>812.899</v>
      </c>
      <c r="K8358" s="14">
        <f>表格1[[#This Row],[信用卡交易金額'[新臺幣']]]/1000</f>
        <v>984818.27800000005</v>
      </c>
      <c r="L8358" s="14">
        <f>表格1[[#This Row],[信用卡交易金額'[新臺幣']]]/1000000</f>
        <v>984.81827799999996</v>
      </c>
      <c r="M8358" s="14" t="str" cm="1">
        <f t="array" ref="M8358">_xlfn.TEXTJOIN("", TRUE, _xlfn.XLOOKUP(TRUE, VALUE(表格1[[#This Row],[年月]]) &lt;= VALUE($R$8:$R$12), $Q$8:$Q$12)) &amp; "年度"</f>
        <v>2025年度</v>
      </c>
    </row>
    <row r="8359" spans="1:13" x14ac:dyDescent="0.3">
      <c r="A8359" s="2">
        <v>202502</v>
      </c>
      <c r="B8359" s="19">
        <f>DATE(表格1[[#This Row],[年]],表格1[[#This Row],[月]],1)</f>
        <v>45689</v>
      </c>
      <c r="C8359" s="2" t="str">
        <f>LEFT(表格1[[#This Row],[年月]],4)</f>
        <v>2025</v>
      </c>
      <c r="D8359" s="2" t="str">
        <f>RIGHT(表格1[[#This Row],[年月]],2)</f>
        <v>02</v>
      </c>
      <c r="E8359" s="5">
        <v>10005000</v>
      </c>
      <c r="F8359" s="2" t="str">
        <f>VLOOKUP(TEXT(表格1[[#This Row],[地區]],"00000000"),縣市代碼,2,0)</f>
        <v>苗栗縣</v>
      </c>
      <c r="G8359" s="2" t="s">
        <v>10</v>
      </c>
      <c r="H8359" s="13">
        <v>512260</v>
      </c>
      <c r="I8359" s="14">
        <v>1298633349</v>
      </c>
      <c r="J8359" s="14">
        <f>表格1[[#This Row],[信用卡交易筆數]]/1000</f>
        <v>512.26</v>
      </c>
      <c r="K8359" s="14">
        <f>表格1[[#This Row],[信用卡交易金額'[新臺幣']]]/1000</f>
        <v>1298633.3489999999</v>
      </c>
      <c r="L8359" s="14">
        <f>表格1[[#This Row],[信用卡交易金額'[新臺幣']]]/1000000</f>
        <v>1298.633349</v>
      </c>
      <c r="M8359" s="14" t="str" cm="1">
        <f t="array" ref="M8359">_xlfn.TEXTJOIN("", TRUE, _xlfn.XLOOKUP(TRUE, VALUE(表格1[[#This Row],[年月]]) &lt;= VALUE($R$8:$R$12), $Q$8:$Q$12)) &amp; "年度"</f>
        <v>2025年度</v>
      </c>
    </row>
    <row r="8360" spans="1:13" x14ac:dyDescent="0.3">
      <c r="A8360" s="2">
        <v>202502</v>
      </c>
      <c r="B8360" s="19">
        <f>DATE(表格1[[#This Row],[年]],表格1[[#This Row],[月]],1)</f>
        <v>45689</v>
      </c>
      <c r="C8360" s="2" t="str">
        <f>LEFT(表格1[[#This Row],[年月]],4)</f>
        <v>2025</v>
      </c>
      <c r="D8360" s="2" t="str">
        <f>RIGHT(表格1[[#This Row],[年月]],2)</f>
        <v>02</v>
      </c>
      <c r="E8360" s="5">
        <v>66000000</v>
      </c>
      <c r="F8360" s="2" t="str">
        <f>VLOOKUP(TEXT(表格1[[#This Row],[地區]],"00000000"),縣市代碼,2,0)</f>
        <v>臺中市</v>
      </c>
      <c r="G8360" s="2" t="s">
        <v>4</v>
      </c>
      <c r="H8360" s="13">
        <v>9412361</v>
      </c>
      <c r="I8360" s="14">
        <v>4945134304</v>
      </c>
      <c r="J8360" s="14">
        <f>表格1[[#This Row],[信用卡交易筆數]]/1000</f>
        <v>9412.3610000000008</v>
      </c>
      <c r="K8360" s="14">
        <f>表格1[[#This Row],[信用卡交易金額'[新臺幣']]]/1000</f>
        <v>4945134.3039999995</v>
      </c>
      <c r="L8360" s="14">
        <f>表格1[[#This Row],[信用卡交易金額'[新臺幣']]]/1000000</f>
        <v>4945.1343040000002</v>
      </c>
      <c r="M8360" s="14" t="str" cm="1">
        <f t="array" ref="M8360">_xlfn.TEXTJOIN("", TRUE, _xlfn.XLOOKUP(TRUE, VALUE(表格1[[#This Row],[年月]]) &lt;= VALUE($R$8:$R$12), $Q$8:$Q$12)) &amp; "年度"</f>
        <v>2025年度</v>
      </c>
    </row>
    <row r="8361" spans="1:13" x14ac:dyDescent="0.3">
      <c r="A8361" s="2">
        <v>202502</v>
      </c>
      <c r="B8361" s="19">
        <f>DATE(表格1[[#This Row],[年]],表格1[[#This Row],[月]],1)</f>
        <v>45689</v>
      </c>
      <c r="C8361" s="2" t="str">
        <f>LEFT(表格1[[#This Row],[年月]],4)</f>
        <v>2025</v>
      </c>
      <c r="D8361" s="2" t="str">
        <f>RIGHT(表格1[[#This Row],[年月]],2)</f>
        <v>02</v>
      </c>
      <c r="E8361" s="5">
        <v>66000000</v>
      </c>
      <c r="F8361" s="2" t="str">
        <f>VLOOKUP(TEXT(表格1[[#This Row],[地區]],"00000000"),縣市代碼,2,0)</f>
        <v>臺中市</v>
      </c>
      <c r="G8361" s="2" t="s">
        <v>5</v>
      </c>
      <c r="H8361" s="13">
        <v>521986</v>
      </c>
      <c r="I8361" s="14">
        <v>1553088127</v>
      </c>
      <c r="J8361" s="14">
        <f>表格1[[#This Row],[信用卡交易筆數]]/1000</f>
        <v>521.98599999999999</v>
      </c>
      <c r="K8361" s="14">
        <f>表格1[[#This Row],[信用卡交易金額'[新臺幣']]]/1000</f>
        <v>1553088.1270000001</v>
      </c>
      <c r="L8361" s="14">
        <f>表格1[[#This Row],[信用卡交易金額'[新臺幣']]]/1000000</f>
        <v>1553.088127</v>
      </c>
      <c r="M8361" s="14" t="str" cm="1">
        <f t="array" ref="M8361">_xlfn.TEXTJOIN("", TRUE, _xlfn.XLOOKUP(TRUE, VALUE(表格1[[#This Row],[年月]]) &lt;= VALUE($R$8:$R$12), $Q$8:$Q$12)) &amp; "年度"</f>
        <v>2025年度</v>
      </c>
    </row>
    <row r="8362" spans="1:13" x14ac:dyDescent="0.3">
      <c r="A8362" s="2">
        <v>202502</v>
      </c>
      <c r="B8362" s="19">
        <f>DATE(表格1[[#This Row],[年]],表格1[[#This Row],[月]],1)</f>
        <v>45689</v>
      </c>
      <c r="C8362" s="2" t="str">
        <f>LEFT(表格1[[#This Row],[年月]],4)</f>
        <v>2025</v>
      </c>
      <c r="D8362" s="2" t="str">
        <f>RIGHT(表格1[[#This Row],[年月]],2)</f>
        <v>02</v>
      </c>
      <c r="E8362" s="5">
        <v>66000000</v>
      </c>
      <c r="F8362" s="2" t="str">
        <f>VLOOKUP(TEXT(表格1[[#This Row],[地區]],"00000000"),縣市代碼,2,0)</f>
        <v>臺中市</v>
      </c>
      <c r="G8362" s="2" t="s">
        <v>6</v>
      </c>
      <c r="H8362" s="13">
        <v>783613</v>
      </c>
      <c r="I8362" s="14">
        <v>2331602889</v>
      </c>
      <c r="J8362" s="14">
        <f>表格1[[#This Row],[信用卡交易筆數]]/1000</f>
        <v>783.61300000000006</v>
      </c>
      <c r="K8362" s="14">
        <f>表格1[[#This Row],[信用卡交易金額'[新臺幣']]]/1000</f>
        <v>2331602.889</v>
      </c>
      <c r="L8362" s="14">
        <f>表格1[[#This Row],[信用卡交易金額'[新臺幣']]]/1000000</f>
        <v>2331.6028889999998</v>
      </c>
      <c r="M8362" s="14" t="str" cm="1">
        <f t="array" ref="M8362">_xlfn.TEXTJOIN("", TRUE, _xlfn.XLOOKUP(TRUE, VALUE(表格1[[#This Row],[年月]]) &lt;= VALUE($R$8:$R$12), $Q$8:$Q$12)) &amp; "年度"</f>
        <v>2025年度</v>
      </c>
    </row>
    <row r="8363" spans="1:13" x14ac:dyDescent="0.3">
      <c r="A8363" s="2">
        <v>202502</v>
      </c>
      <c r="B8363" s="19">
        <f>DATE(表格1[[#This Row],[年]],表格1[[#This Row],[月]],1)</f>
        <v>45689</v>
      </c>
      <c r="C8363" s="2" t="str">
        <f>LEFT(表格1[[#This Row],[年月]],4)</f>
        <v>2025</v>
      </c>
      <c r="D8363" s="2" t="str">
        <f>RIGHT(表格1[[#This Row],[年月]],2)</f>
        <v>02</v>
      </c>
      <c r="E8363" s="5">
        <v>66000000</v>
      </c>
      <c r="F8363" s="2" t="str">
        <f>VLOOKUP(TEXT(表格1[[#This Row],[地區]],"00000000"),縣市代碼,2,0)</f>
        <v>臺中市</v>
      </c>
      <c r="G8363" s="2" t="s">
        <v>7</v>
      </c>
      <c r="H8363" s="13">
        <v>4436373</v>
      </c>
      <c r="I8363" s="14">
        <v>4886552125</v>
      </c>
      <c r="J8363" s="14">
        <f>表格1[[#This Row],[信用卡交易筆數]]/1000</f>
        <v>4436.3729999999996</v>
      </c>
      <c r="K8363" s="14">
        <f>表格1[[#This Row],[信用卡交易金額'[新臺幣']]]/1000</f>
        <v>4886552.125</v>
      </c>
      <c r="L8363" s="14">
        <f>表格1[[#This Row],[信用卡交易金額'[新臺幣']]]/1000000</f>
        <v>4886.5521250000002</v>
      </c>
      <c r="M8363" s="14" t="str" cm="1">
        <f t="array" ref="M8363">_xlfn.TEXTJOIN("", TRUE, _xlfn.XLOOKUP(TRUE, VALUE(表格1[[#This Row],[年月]]) &lt;= VALUE($R$8:$R$12), $Q$8:$Q$12)) &amp; "年度"</f>
        <v>2025年度</v>
      </c>
    </row>
    <row r="8364" spans="1:13" x14ac:dyDescent="0.3">
      <c r="A8364" s="2">
        <v>202502</v>
      </c>
      <c r="B8364" s="19">
        <f>DATE(表格1[[#This Row],[年]],表格1[[#This Row],[月]],1)</f>
        <v>45689</v>
      </c>
      <c r="C8364" s="2" t="str">
        <f>LEFT(表格1[[#This Row],[年月]],4)</f>
        <v>2025</v>
      </c>
      <c r="D8364" s="2" t="str">
        <f>RIGHT(表格1[[#This Row],[年月]],2)</f>
        <v>02</v>
      </c>
      <c r="E8364" s="5">
        <v>66000000</v>
      </c>
      <c r="F8364" s="2" t="str">
        <f>VLOOKUP(TEXT(表格1[[#This Row],[地區]],"00000000"),縣市代碼,2,0)</f>
        <v>臺中市</v>
      </c>
      <c r="G8364" s="2" t="s">
        <v>8</v>
      </c>
      <c r="H8364" s="13">
        <v>3500630</v>
      </c>
      <c r="I8364" s="14">
        <v>8646090634</v>
      </c>
      <c r="J8364" s="14">
        <f>表格1[[#This Row],[信用卡交易筆數]]/1000</f>
        <v>3500.63</v>
      </c>
      <c r="K8364" s="14">
        <f>表格1[[#This Row],[信用卡交易金額'[新臺幣']]]/1000</f>
        <v>8646090.6339999996</v>
      </c>
      <c r="L8364" s="14">
        <f>表格1[[#This Row],[信用卡交易金額'[新臺幣']]]/1000000</f>
        <v>8646.0906340000001</v>
      </c>
      <c r="M8364" s="14" t="str" cm="1">
        <f t="array" ref="M8364">_xlfn.TEXTJOIN("", TRUE, _xlfn.XLOOKUP(TRUE, VALUE(表格1[[#This Row],[年月]]) &lt;= VALUE($R$8:$R$12), $Q$8:$Q$12)) &amp; "年度"</f>
        <v>2025年度</v>
      </c>
    </row>
    <row r="8365" spans="1:13" x14ac:dyDescent="0.3">
      <c r="A8365" s="2">
        <v>202502</v>
      </c>
      <c r="B8365" s="19">
        <f>DATE(表格1[[#This Row],[年]],表格1[[#This Row],[月]],1)</f>
        <v>45689</v>
      </c>
      <c r="C8365" s="2" t="str">
        <f>LEFT(表格1[[#This Row],[年月]],4)</f>
        <v>2025</v>
      </c>
      <c r="D8365" s="2" t="str">
        <f>RIGHT(表格1[[#This Row],[年月]],2)</f>
        <v>02</v>
      </c>
      <c r="E8365" s="5">
        <v>66000000</v>
      </c>
      <c r="F8365" s="2" t="str">
        <f>VLOOKUP(TEXT(表格1[[#This Row],[地區]],"00000000"),縣市代碼,2,0)</f>
        <v>臺中市</v>
      </c>
      <c r="G8365" s="2" t="s">
        <v>9</v>
      </c>
      <c r="H8365" s="13">
        <v>6904143</v>
      </c>
      <c r="I8365" s="14">
        <v>8834491674</v>
      </c>
      <c r="J8365" s="14">
        <f>表格1[[#This Row],[信用卡交易筆數]]/1000</f>
        <v>6904.143</v>
      </c>
      <c r="K8365" s="14">
        <f>表格1[[#This Row],[信用卡交易金額'[新臺幣']]]/1000</f>
        <v>8834491.6740000006</v>
      </c>
      <c r="L8365" s="14">
        <f>表格1[[#This Row],[信用卡交易金額'[新臺幣']]]/1000000</f>
        <v>8834.4916740000008</v>
      </c>
      <c r="M8365" s="14" t="str" cm="1">
        <f t="array" ref="M8365">_xlfn.TEXTJOIN("", TRUE, _xlfn.XLOOKUP(TRUE, VALUE(表格1[[#This Row],[年月]]) &lt;= VALUE($R$8:$R$12), $Q$8:$Q$12)) &amp; "年度"</f>
        <v>2025年度</v>
      </c>
    </row>
    <row r="8366" spans="1:13" x14ac:dyDescent="0.3">
      <c r="A8366" s="2">
        <v>202502</v>
      </c>
      <c r="B8366" s="19">
        <f>DATE(表格1[[#This Row],[年]],表格1[[#This Row],[月]],1)</f>
        <v>45689</v>
      </c>
      <c r="C8366" s="2" t="str">
        <f>LEFT(表格1[[#This Row],[年月]],4)</f>
        <v>2025</v>
      </c>
      <c r="D8366" s="2" t="str">
        <f>RIGHT(表格1[[#This Row],[年月]],2)</f>
        <v>02</v>
      </c>
      <c r="E8366" s="5">
        <v>66000000</v>
      </c>
      <c r="F8366" s="2" t="str">
        <f>VLOOKUP(TEXT(表格1[[#This Row],[地區]],"00000000"),縣市代碼,2,0)</f>
        <v>臺中市</v>
      </c>
      <c r="G8366" s="2" t="s">
        <v>10</v>
      </c>
      <c r="H8366" s="13">
        <v>3715092</v>
      </c>
      <c r="I8366" s="14">
        <v>10690783827</v>
      </c>
      <c r="J8366" s="14">
        <f>表格1[[#This Row],[信用卡交易筆數]]/1000</f>
        <v>3715.0920000000001</v>
      </c>
      <c r="K8366" s="14">
        <f>表格1[[#This Row],[信用卡交易金額'[新臺幣']]]/1000</f>
        <v>10690783.827</v>
      </c>
      <c r="L8366" s="14">
        <f>表格1[[#This Row],[信用卡交易金額'[新臺幣']]]/1000000</f>
        <v>10690.783826999999</v>
      </c>
      <c r="M8366" s="14" t="str" cm="1">
        <f t="array" ref="M8366">_xlfn.TEXTJOIN("", TRUE, _xlfn.XLOOKUP(TRUE, VALUE(表格1[[#This Row],[年月]]) &lt;= VALUE($R$8:$R$12), $Q$8:$Q$12)) &amp; "年度"</f>
        <v>2025年度</v>
      </c>
    </row>
    <row r="8367" spans="1:13" x14ac:dyDescent="0.3">
      <c r="A8367" s="2">
        <v>202502</v>
      </c>
      <c r="B8367" s="19">
        <f>DATE(表格1[[#This Row],[年]],表格1[[#This Row],[月]],1)</f>
        <v>45689</v>
      </c>
      <c r="C8367" s="2" t="str">
        <f>LEFT(表格1[[#This Row],[年月]],4)</f>
        <v>2025</v>
      </c>
      <c r="D8367" s="2" t="str">
        <f>RIGHT(表格1[[#This Row],[年月]],2)</f>
        <v>02</v>
      </c>
      <c r="E8367" s="5">
        <v>10007000</v>
      </c>
      <c r="F8367" s="2" t="str">
        <f>VLOOKUP(TEXT(表格1[[#This Row],[地區]],"00000000"),縣市代碼,2,0)</f>
        <v>彰化縣</v>
      </c>
      <c r="G8367" s="2" t="s">
        <v>4</v>
      </c>
      <c r="H8367" s="13">
        <v>2133666</v>
      </c>
      <c r="I8367" s="14">
        <v>1036086990</v>
      </c>
      <c r="J8367" s="14">
        <f>表格1[[#This Row],[信用卡交易筆數]]/1000</f>
        <v>2133.6660000000002</v>
      </c>
      <c r="K8367" s="14">
        <f>表格1[[#This Row],[信用卡交易金額'[新臺幣']]]/1000</f>
        <v>1036086.99</v>
      </c>
      <c r="L8367" s="14">
        <f>表格1[[#This Row],[信用卡交易金額'[新臺幣']]]/1000000</f>
        <v>1036.08699</v>
      </c>
      <c r="M8367" s="14" t="str" cm="1">
        <f t="array" ref="M8367">_xlfn.TEXTJOIN("", TRUE, _xlfn.XLOOKUP(TRUE, VALUE(表格1[[#This Row],[年月]]) &lt;= VALUE($R$8:$R$12), $Q$8:$Q$12)) &amp; "年度"</f>
        <v>2025年度</v>
      </c>
    </row>
    <row r="8368" spans="1:13" x14ac:dyDescent="0.3">
      <c r="A8368" s="2">
        <v>202502</v>
      </c>
      <c r="B8368" s="19">
        <f>DATE(表格1[[#This Row],[年]],表格1[[#This Row],[月]],1)</f>
        <v>45689</v>
      </c>
      <c r="C8368" s="2" t="str">
        <f>LEFT(表格1[[#This Row],[年月]],4)</f>
        <v>2025</v>
      </c>
      <c r="D8368" s="2" t="str">
        <f>RIGHT(表格1[[#This Row],[年月]],2)</f>
        <v>02</v>
      </c>
      <c r="E8368" s="5">
        <v>10007000</v>
      </c>
      <c r="F8368" s="2" t="str">
        <f>VLOOKUP(TEXT(表格1[[#This Row],[地區]],"00000000"),縣市代碼,2,0)</f>
        <v>彰化縣</v>
      </c>
      <c r="G8368" s="2" t="s">
        <v>5</v>
      </c>
      <c r="H8368" s="13">
        <v>147473</v>
      </c>
      <c r="I8368" s="14">
        <v>375319705</v>
      </c>
      <c r="J8368" s="14">
        <f>表格1[[#This Row],[信用卡交易筆數]]/1000</f>
        <v>147.47300000000001</v>
      </c>
      <c r="K8368" s="14">
        <f>表格1[[#This Row],[信用卡交易金額'[新臺幣']]]/1000</f>
        <v>375319.70500000002</v>
      </c>
      <c r="L8368" s="14">
        <f>表格1[[#This Row],[信用卡交易金額'[新臺幣']]]/1000000</f>
        <v>375.319705</v>
      </c>
      <c r="M8368" s="14" t="str" cm="1">
        <f t="array" ref="M8368">_xlfn.TEXTJOIN("", TRUE, _xlfn.XLOOKUP(TRUE, VALUE(表格1[[#This Row],[年月]]) &lt;= VALUE($R$8:$R$12), $Q$8:$Q$12)) &amp; "年度"</f>
        <v>2025年度</v>
      </c>
    </row>
    <row r="8369" spans="1:13" x14ac:dyDescent="0.3">
      <c r="A8369" s="2">
        <v>202502</v>
      </c>
      <c r="B8369" s="19">
        <f>DATE(表格1[[#This Row],[年]],表格1[[#This Row],[月]],1)</f>
        <v>45689</v>
      </c>
      <c r="C8369" s="2" t="str">
        <f>LEFT(表格1[[#This Row],[年月]],4)</f>
        <v>2025</v>
      </c>
      <c r="D8369" s="2" t="str">
        <f>RIGHT(表格1[[#This Row],[年月]],2)</f>
        <v>02</v>
      </c>
      <c r="E8369" s="5">
        <v>10007000</v>
      </c>
      <c r="F8369" s="2" t="str">
        <f>VLOOKUP(TEXT(表格1[[#This Row],[地區]],"00000000"),縣市代碼,2,0)</f>
        <v>彰化縣</v>
      </c>
      <c r="G8369" s="2" t="s">
        <v>6</v>
      </c>
      <c r="H8369" s="13">
        <v>201702</v>
      </c>
      <c r="I8369" s="14">
        <v>549696791</v>
      </c>
      <c r="J8369" s="14">
        <f>表格1[[#This Row],[信用卡交易筆數]]/1000</f>
        <v>201.702</v>
      </c>
      <c r="K8369" s="14">
        <f>表格1[[#This Row],[信用卡交易金額'[新臺幣']]]/1000</f>
        <v>549696.79099999997</v>
      </c>
      <c r="L8369" s="14">
        <f>表格1[[#This Row],[信用卡交易金額'[新臺幣']]]/1000000</f>
        <v>549.69679099999996</v>
      </c>
      <c r="M8369" s="14" t="str" cm="1">
        <f t="array" ref="M8369">_xlfn.TEXTJOIN("", TRUE, _xlfn.XLOOKUP(TRUE, VALUE(表格1[[#This Row],[年月]]) &lt;= VALUE($R$8:$R$12), $Q$8:$Q$12)) &amp; "年度"</f>
        <v>2025年度</v>
      </c>
    </row>
    <row r="8370" spans="1:13" x14ac:dyDescent="0.3">
      <c r="A8370" s="2">
        <v>202502</v>
      </c>
      <c r="B8370" s="19">
        <f>DATE(表格1[[#This Row],[年]],表格1[[#This Row],[月]],1)</f>
        <v>45689</v>
      </c>
      <c r="C8370" s="2" t="str">
        <f>LEFT(表格1[[#This Row],[年月]],4)</f>
        <v>2025</v>
      </c>
      <c r="D8370" s="2" t="str">
        <f>RIGHT(表格1[[#This Row],[年月]],2)</f>
        <v>02</v>
      </c>
      <c r="E8370" s="5">
        <v>10007000</v>
      </c>
      <c r="F8370" s="2" t="str">
        <f>VLOOKUP(TEXT(表格1[[#This Row],[地區]],"00000000"),縣市代碼,2,0)</f>
        <v>彰化縣</v>
      </c>
      <c r="G8370" s="2" t="s">
        <v>7</v>
      </c>
      <c r="H8370" s="13">
        <v>1232788</v>
      </c>
      <c r="I8370" s="14">
        <v>1402426585</v>
      </c>
      <c r="J8370" s="14">
        <f>表格1[[#This Row],[信用卡交易筆數]]/1000</f>
        <v>1232.788</v>
      </c>
      <c r="K8370" s="14">
        <f>表格1[[#This Row],[信用卡交易金額'[新臺幣']]]/1000</f>
        <v>1402426.585</v>
      </c>
      <c r="L8370" s="14">
        <f>表格1[[#This Row],[信用卡交易金額'[新臺幣']]]/1000000</f>
        <v>1402.4265849999999</v>
      </c>
      <c r="M8370" s="14" t="str" cm="1">
        <f t="array" ref="M8370">_xlfn.TEXTJOIN("", TRUE, _xlfn.XLOOKUP(TRUE, VALUE(表格1[[#This Row],[年月]]) &lt;= VALUE($R$8:$R$12), $Q$8:$Q$12)) &amp; "年度"</f>
        <v>2025年度</v>
      </c>
    </row>
    <row r="8371" spans="1:13" x14ac:dyDescent="0.3">
      <c r="A8371" s="2">
        <v>202502</v>
      </c>
      <c r="B8371" s="19">
        <f>DATE(表格1[[#This Row],[年]],表格1[[#This Row],[月]],1)</f>
        <v>45689</v>
      </c>
      <c r="C8371" s="2" t="str">
        <f>LEFT(表格1[[#This Row],[年月]],4)</f>
        <v>2025</v>
      </c>
      <c r="D8371" s="2" t="str">
        <f>RIGHT(表格1[[#This Row],[年月]],2)</f>
        <v>02</v>
      </c>
      <c r="E8371" s="5">
        <v>10007000</v>
      </c>
      <c r="F8371" s="2" t="str">
        <f>VLOOKUP(TEXT(表格1[[#This Row],[地區]],"00000000"),縣市代碼,2,0)</f>
        <v>彰化縣</v>
      </c>
      <c r="G8371" s="2" t="s">
        <v>8</v>
      </c>
      <c r="H8371" s="13">
        <v>848454</v>
      </c>
      <c r="I8371" s="14">
        <v>1919197008</v>
      </c>
      <c r="J8371" s="14">
        <f>表格1[[#This Row],[信用卡交易筆數]]/1000</f>
        <v>848.45399999999995</v>
      </c>
      <c r="K8371" s="14">
        <f>表格1[[#This Row],[信用卡交易金額'[新臺幣']]]/1000</f>
        <v>1919197.0079999999</v>
      </c>
      <c r="L8371" s="14">
        <f>表格1[[#This Row],[信用卡交易金額'[新臺幣']]]/1000000</f>
        <v>1919.1970080000001</v>
      </c>
      <c r="M8371" s="14" t="str" cm="1">
        <f t="array" ref="M8371">_xlfn.TEXTJOIN("", TRUE, _xlfn.XLOOKUP(TRUE, VALUE(表格1[[#This Row],[年月]]) &lt;= VALUE($R$8:$R$12), $Q$8:$Q$12)) &amp; "年度"</f>
        <v>2025年度</v>
      </c>
    </row>
    <row r="8372" spans="1:13" x14ac:dyDescent="0.3">
      <c r="A8372" s="2">
        <v>202502</v>
      </c>
      <c r="B8372" s="19">
        <f>DATE(表格1[[#This Row],[年]],表格1[[#This Row],[月]],1)</f>
        <v>45689</v>
      </c>
      <c r="C8372" s="2" t="str">
        <f>LEFT(表格1[[#This Row],[年月]],4)</f>
        <v>2025</v>
      </c>
      <c r="D8372" s="2" t="str">
        <f>RIGHT(表格1[[#This Row],[年月]],2)</f>
        <v>02</v>
      </c>
      <c r="E8372" s="5">
        <v>10007000</v>
      </c>
      <c r="F8372" s="2" t="str">
        <f>VLOOKUP(TEXT(表格1[[#This Row],[地區]],"00000000"),縣市代碼,2,0)</f>
        <v>彰化縣</v>
      </c>
      <c r="G8372" s="2" t="s">
        <v>9</v>
      </c>
      <c r="H8372" s="13">
        <v>1671454</v>
      </c>
      <c r="I8372" s="14">
        <v>2015159927</v>
      </c>
      <c r="J8372" s="14">
        <f>表格1[[#This Row],[信用卡交易筆數]]/1000</f>
        <v>1671.454</v>
      </c>
      <c r="K8372" s="14">
        <f>表格1[[#This Row],[信用卡交易金額'[新臺幣']]]/1000</f>
        <v>2015159.9269999999</v>
      </c>
      <c r="L8372" s="14">
        <f>表格1[[#This Row],[信用卡交易金額'[新臺幣']]]/1000000</f>
        <v>2015.1599269999999</v>
      </c>
      <c r="M8372" s="14" t="str" cm="1">
        <f t="array" ref="M8372">_xlfn.TEXTJOIN("", TRUE, _xlfn.XLOOKUP(TRUE, VALUE(表格1[[#This Row],[年月]]) &lt;= VALUE($R$8:$R$12), $Q$8:$Q$12)) &amp; "年度"</f>
        <v>2025年度</v>
      </c>
    </row>
    <row r="8373" spans="1:13" x14ac:dyDescent="0.3">
      <c r="A8373" s="2">
        <v>202502</v>
      </c>
      <c r="B8373" s="19">
        <f>DATE(表格1[[#This Row],[年]],表格1[[#This Row],[月]],1)</f>
        <v>45689</v>
      </c>
      <c r="C8373" s="2" t="str">
        <f>LEFT(表格1[[#This Row],[年月]],4)</f>
        <v>2025</v>
      </c>
      <c r="D8373" s="2" t="str">
        <f>RIGHT(表格1[[#This Row],[年月]],2)</f>
        <v>02</v>
      </c>
      <c r="E8373" s="5">
        <v>10007000</v>
      </c>
      <c r="F8373" s="2" t="str">
        <f>VLOOKUP(TEXT(表格1[[#This Row],[地區]],"00000000"),縣市代碼,2,0)</f>
        <v>彰化縣</v>
      </c>
      <c r="G8373" s="2" t="s">
        <v>10</v>
      </c>
      <c r="H8373" s="13">
        <v>1008159</v>
      </c>
      <c r="I8373" s="14">
        <v>2873690713</v>
      </c>
      <c r="J8373" s="14">
        <f>表格1[[#This Row],[信用卡交易筆數]]/1000</f>
        <v>1008.159</v>
      </c>
      <c r="K8373" s="14">
        <f>表格1[[#This Row],[信用卡交易金額'[新臺幣']]]/1000</f>
        <v>2873690.713</v>
      </c>
      <c r="L8373" s="14">
        <f>表格1[[#This Row],[信用卡交易金額'[新臺幣']]]/1000000</f>
        <v>2873.690713</v>
      </c>
      <c r="M8373" s="14" t="str" cm="1">
        <f t="array" ref="M8373">_xlfn.TEXTJOIN("", TRUE, _xlfn.XLOOKUP(TRUE, VALUE(表格1[[#This Row],[年月]]) &lt;= VALUE($R$8:$R$12), $Q$8:$Q$12)) &amp; "年度"</f>
        <v>2025年度</v>
      </c>
    </row>
    <row r="8374" spans="1:13" x14ac:dyDescent="0.3">
      <c r="A8374" s="2">
        <v>202502</v>
      </c>
      <c r="B8374" s="19">
        <f>DATE(表格1[[#This Row],[年]],表格1[[#This Row],[月]],1)</f>
        <v>45689</v>
      </c>
      <c r="C8374" s="2" t="str">
        <f>LEFT(表格1[[#This Row],[年月]],4)</f>
        <v>2025</v>
      </c>
      <c r="D8374" s="2" t="str">
        <f>RIGHT(表格1[[#This Row],[年月]],2)</f>
        <v>02</v>
      </c>
      <c r="E8374" s="5">
        <v>10008000</v>
      </c>
      <c r="F8374" s="2" t="str">
        <f>VLOOKUP(TEXT(表格1[[#This Row],[地區]],"00000000"),縣市代碼,2,0)</f>
        <v>南投縣</v>
      </c>
      <c r="G8374" s="2" t="s">
        <v>4</v>
      </c>
      <c r="H8374" s="13">
        <v>697513</v>
      </c>
      <c r="I8374" s="14">
        <v>326228865</v>
      </c>
      <c r="J8374" s="14">
        <f>表格1[[#This Row],[信用卡交易筆數]]/1000</f>
        <v>697.51300000000003</v>
      </c>
      <c r="K8374" s="14">
        <f>表格1[[#This Row],[信用卡交易金額'[新臺幣']]]/1000</f>
        <v>326228.86499999999</v>
      </c>
      <c r="L8374" s="14">
        <f>表格1[[#This Row],[信用卡交易金額'[新臺幣']]]/1000000</f>
        <v>326.22886499999998</v>
      </c>
      <c r="M8374" s="14" t="str" cm="1">
        <f t="array" ref="M8374">_xlfn.TEXTJOIN("", TRUE, _xlfn.XLOOKUP(TRUE, VALUE(表格1[[#This Row],[年月]]) &lt;= VALUE($R$8:$R$12), $Q$8:$Q$12)) &amp; "年度"</f>
        <v>2025年度</v>
      </c>
    </row>
    <row r="8375" spans="1:13" x14ac:dyDescent="0.3">
      <c r="A8375" s="2">
        <v>202502</v>
      </c>
      <c r="B8375" s="19">
        <f>DATE(表格1[[#This Row],[年]],表格1[[#This Row],[月]],1)</f>
        <v>45689</v>
      </c>
      <c r="C8375" s="2" t="str">
        <f>LEFT(表格1[[#This Row],[年月]],4)</f>
        <v>2025</v>
      </c>
      <c r="D8375" s="2" t="str">
        <f>RIGHT(表格1[[#This Row],[年月]],2)</f>
        <v>02</v>
      </c>
      <c r="E8375" s="5">
        <v>10008000</v>
      </c>
      <c r="F8375" s="2" t="str">
        <f>VLOOKUP(TEXT(表格1[[#This Row],[地區]],"00000000"),縣市代碼,2,0)</f>
        <v>南投縣</v>
      </c>
      <c r="G8375" s="2" t="s">
        <v>5</v>
      </c>
      <c r="H8375" s="13">
        <v>47533</v>
      </c>
      <c r="I8375" s="14">
        <v>115770681</v>
      </c>
      <c r="J8375" s="14">
        <f>表格1[[#This Row],[信用卡交易筆數]]/1000</f>
        <v>47.533000000000001</v>
      </c>
      <c r="K8375" s="14">
        <f>表格1[[#This Row],[信用卡交易金額'[新臺幣']]]/1000</f>
        <v>115770.681</v>
      </c>
      <c r="L8375" s="14">
        <f>表格1[[#This Row],[信用卡交易金額'[新臺幣']]]/1000000</f>
        <v>115.770681</v>
      </c>
      <c r="M8375" s="14" t="str" cm="1">
        <f t="array" ref="M8375">_xlfn.TEXTJOIN("", TRUE, _xlfn.XLOOKUP(TRUE, VALUE(表格1[[#This Row],[年月]]) &lt;= VALUE($R$8:$R$12), $Q$8:$Q$12)) &amp; "年度"</f>
        <v>2025年度</v>
      </c>
    </row>
    <row r="8376" spans="1:13" x14ac:dyDescent="0.3">
      <c r="A8376" s="2">
        <v>202502</v>
      </c>
      <c r="B8376" s="19">
        <f>DATE(表格1[[#This Row],[年]],表格1[[#This Row],[月]],1)</f>
        <v>45689</v>
      </c>
      <c r="C8376" s="2" t="str">
        <f>LEFT(表格1[[#This Row],[年月]],4)</f>
        <v>2025</v>
      </c>
      <c r="D8376" s="2" t="str">
        <f>RIGHT(表格1[[#This Row],[年月]],2)</f>
        <v>02</v>
      </c>
      <c r="E8376" s="5">
        <v>10008000</v>
      </c>
      <c r="F8376" s="2" t="str">
        <f>VLOOKUP(TEXT(表格1[[#This Row],[地區]],"00000000"),縣市代碼,2,0)</f>
        <v>南投縣</v>
      </c>
      <c r="G8376" s="2" t="s">
        <v>6</v>
      </c>
      <c r="H8376" s="13">
        <v>67835</v>
      </c>
      <c r="I8376" s="14">
        <v>189504921</v>
      </c>
      <c r="J8376" s="14">
        <f>表格1[[#This Row],[信用卡交易筆數]]/1000</f>
        <v>67.834999999999994</v>
      </c>
      <c r="K8376" s="14">
        <f>表格1[[#This Row],[信用卡交易金額'[新臺幣']]]/1000</f>
        <v>189504.921</v>
      </c>
      <c r="L8376" s="14">
        <f>表格1[[#This Row],[信用卡交易金額'[新臺幣']]]/1000000</f>
        <v>189.504921</v>
      </c>
      <c r="M8376" s="14" t="str" cm="1">
        <f t="array" ref="M8376">_xlfn.TEXTJOIN("", TRUE, _xlfn.XLOOKUP(TRUE, VALUE(表格1[[#This Row],[年月]]) &lt;= VALUE($R$8:$R$12), $Q$8:$Q$12)) &amp; "年度"</f>
        <v>2025年度</v>
      </c>
    </row>
    <row r="8377" spans="1:13" x14ac:dyDescent="0.3">
      <c r="A8377" s="2">
        <v>202502</v>
      </c>
      <c r="B8377" s="19">
        <f>DATE(表格1[[#This Row],[年]],表格1[[#This Row],[月]],1)</f>
        <v>45689</v>
      </c>
      <c r="C8377" s="2" t="str">
        <f>LEFT(表格1[[#This Row],[年月]],4)</f>
        <v>2025</v>
      </c>
      <c r="D8377" s="2" t="str">
        <f>RIGHT(表格1[[#This Row],[年月]],2)</f>
        <v>02</v>
      </c>
      <c r="E8377" s="5">
        <v>10008000</v>
      </c>
      <c r="F8377" s="2" t="str">
        <f>VLOOKUP(TEXT(表格1[[#This Row],[地區]],"00000000"),縣市代碼,2,0)</f>
        <v>南投縣</v>
      </c>
      <c r="G8377" s="2" t="s">
        <v>7</v>
      </c>
      <c r="H8377" s="13">
        <v>427243</v>
      </c>
      <c r="I8377" s="14">
        <v>481171261</v>
      </c>
      <c r="J8377" s="14">
        <f>表格1[[#This Row],[信用卡交易筆數]]/1000</f>
        <v>427.24299999999999</v>
      </c>
      <c r="K8377" s="14">
        <f>表格1[[#This Row],[信用卡交易金額'[新臺幣']]]/1000</f>
        <v>481171.261</v>
      </c>
      <c r="L8377" s="14">
        <f>表格1[[#This Row],[信用卡交易金額'[新臺幣']]]/1000000</f>
        <v>481.17126100000002</v>
      </c>
      <c r="M8377" s="14" t="str" cm="1">
        <f t="array" ref="M8377">_xlfn.TEXTJOIN("", TRUE, _xlfn.XLOOKUP(TRUE, VALUE(表格1[[#This Row],[年月]]) &lt;= VALUE($R$8:$R$12), $Q$8:$Q$12)) &amp; "年度"</f>
        <v>2025年度</v>
      </c>
    </row>
    <row r="8378" spans="1:13" x14ac:dyDescent="0.3">
      <c r="A8378" s="2">
        <v>202502</v>
      </c>
      <c r="B8378" s="19">
        <f>DATE(表格1[[#This Row],[年]],表格1[[#This Row],[月]],1)</f>
        <v>45689</v>
      </c>
      <c r="C8378" s="2" t="str">
        <f>LEFT(表格1[[#This Row],[年月]],4)</f>
        <v>2025</v>
      </c>
      <c r="D8378" s="2" t="str">
        <f>RIGHT(表格1[[#This Row],[年月]],2)</f>
        <v>02</v>
      </c>
      <c r="E8378" s="5">
        <v>10008000</v>
      </c>
      <c r="F8378" s="2" t="str">
        <f>VLOOKUP(TEXT(表格1[[#This Row],[地區]],"00000000"),縣市代碼,2,0)</f>
        <v>南投縣</v>
      </c>
      <c r="G8378" s="2" t="s">
        <v>8</v>
      </c>
      <c r="H8378" s="13">
        <v>302299</v>
      </c>
      <c r="I8378" s="14">
        <v>640128988</v>
      </c>
      <c r="J8378" s="14">
        <f>表格1[[#This Row],[信用卡交易筆數]]/1000</f>
        <v>302.29899999999998</v>
      </c>
      <c r="K8378" s="14">
        <f>表格1[[#This Row],[信用卡交易金額'[新臺幣']]]/1000</f>
        <v>640128.98800000001</v>
      </c>
      <c r="L8378" s="14">
        <f>表格1[[#This Row],[信用卡交易金額'[新臺幣']]]/1000000</f>
        <v>640.12898800000005</v>
      </c>
      <c r="M8378" s="14" t="str" cm="1">
        <f t="array" ref="M8378">_xlfn.TEXTJOIN("", TRUE, _xlfn.XLOOKUP(TRUE, VALUE(表格1[[#This Row],[年月]]) &lt;= VALUE($R$8:$R$12), $Q$8:$Q$12)) &amp; "年度"</f>
        <v>2025年度</v>
      </c>
    </row>
    <row r="8379" spans="1:13" x14ac:dyDescent="0.3">
      <c r="A8379" s="2">
        <v>202502</v>
      </c>
      <c r="B8379" s="19">
        <f>DATE(表格1[[#This Row],[年]],表格1[[#This Row],[月]],1)</f>
        <v>45689</v>
      </c>
      <c r="C8379" s="2" t="str">
        <f>LEFT(表格1[[#This Row],[年月]],4)</f>
        <v>2025</v>
      </c>
      <c r="D8379" s="2" t="str">
        <f>RIGHT(表格1[[#This Row],[年月]],2)</f>
        <v>02</v>
      </c>
      <c r="E8379" s="5">
        <v>10008000</v>
      </c>
      <c r="F8379" s="2" t="str">
        <f>VLOOKUP(TEXT(表格1[[#This Row],[地區]],"00000000"),縣市代碼,2,0)</f>
        <v>南投縣</v>
      </c>
      <c r="G8379" s="2" t="s">
        <v>9</v>
      </c>
      <c r="H8379" s="13">
        <v>567435</v>
      </c>
      <c r="I8379" s="14">
        <v>664534492</v>
      </c>
      <c r="J8379" s="14">
        <f>表格1[[#This Row],[信用卡交易筆數]]/1000</f>
        <v>567.43499999999995</v>
      </c>
      <c r="K8379" s="14">
        <f>表格1[[#This Row],[信用卡交易金額'[新臺幣']]]/1000</f>
        <v>664534.49199999997</v>
      </c>
      <c r="L8379" s="14">
        <f>表格1[[#This Row],[信用卡交易金額'[新臺幣']]]/1000000</f>
        <v>664.534492</v>
      </c>
      <c r="M8379" s="14" t="str" cm="1">
        <f t="array" ref="M8379">_xlfn.TEXTJOIN("", TRUE, _xlfn.XLOOKUP(TRUE, VALUE(表格1[[#This Row],[年月]]) &lt;= VALUE($R$8:$R$12), $Q$8:$Q$12)) &amp; "年度"</f>
        <v>2025年度</v>
      </c>
    </row>
    <row r="8380" spans="1:13" x14ac:dyDescent="0.3">
      <c r="A8380" s="2">
        <v>202502</v>
      </c>
      <c r="B8380" s="19">
        <f>DATE(表格1[[#This Row],[年]],表格1[[#This Row],[月]],1)</f>
        <v>45689</v>
      </c>
      <c r="C8380" s="2" t="str">
        <f>LEFT(表格1[[#This Row],[年月]],4)</f>
        <v>2025</v>
      </c>
      <c r="D8380" s="2" t="str">
        <f>RIGHT(表格1[[#This Row],[年月]],2)</f>
        <v>02</v>
      </c>
      <c r="E8380" s="5">
        <v>10008000</v>
      </c>
      <c r="F8380" s="2" t="str">
        <f>VLOOKUP(TEXT(表格1[[#This Row],[地區]],"00000000"),縣市代碼,2,0)</f>
        <v>南投縣</v>
      </c>
      <c r="G8380" s="2" t="s">
        <v>10</v>
      </c>
      <c r="H8380" s="13">
        <v>339942</v>
      </c>
      <c r="I8380" s="14">
        <v>930433574</v>
      </c>
      <c r="J8380" s="14">
        <f>表格1[[#This Row],[信用卡交易筆數]]/1000</f>
        <v>339.94200000000001</v>
      </c>
      <c r="K8380" s="14">
        <f>表格1[[#This Row],[信用卡交易金額'[新臺幣']]]/1000</f>
        <v>930433.57400000002</v>
      </c>
      <c r="L8380" s="14">
        <f>表格1[[#This Row],[信用卡交易金額'[新臺幣']]]/1000000</f>
        <v>930.43357400000002</v>
      </c>
      <c r="M8380" s="14" t="str" cm="1">
        <f t="array" ref="M8380">_xlfn.TEXTJOIN("", TRUE, _xlfn.XLOOKUP(TRUE, VALUE(表格1[[#This Row],[年月]]) &lt;= VALUE($R$8:$R$12), $Q$8:$Q$12)) &amp; "年度"</f>
        <v>2025年度</v>
      </c>
    </row>
    <row r="8381" spans="1:13" x14ac:dyDescent="0.3">
      <c r="A8381" s="2">
        <v>202502</v>
      </c>
      <c r="B8381" s="19">
        <f>DATE(表格1[[#This Row],[年]],表格1[[#This Row],[月]],1)</f>
        <v>45689</v>
      </c>
      <c r="C8381" s="2" t="str">
        <f>LEFT(表格1[[#This Row],[年月]],4)</f>
        <v>2025</v>
      </c>
      <c r="D8381" s="2" t="str">
        <f>RIGHT(表格1[[#This Row],[年月]],2)</f>
        <v>02</v>
      </c>
      <c r="E8381" s="5">
        <v>10009000</v>
      </c>
      <c r="F8381" s="2" t="str">
        <f>VLOOKUP(TEXT(表格1[[#This Row],[地區]],"00000000"),縣市代碼,2,0)</f>
        <v>雲林縣</v>
      </c>
      <c r="G8381" s="2" t="s">
        <v>4</v>
      </c>
      <c r="H8381" s="13">
        <v>875279</v>
      </c>
      <c r="I8381" s="14">
        <v>404707440</v>
      </c>
      <c r="J8381" s="14">
        <f>表格1[[#This Row],[信用卡交易筆數]]/1000</f>
        <v>875.279</v>
      </c>
      <c r="K8381" s="14">
        <f>表格1[[#This Row],[信用卡交易金額'[新臺幣']]]/1000</f>
        <v>404707.44</v>
      </c>
      <c r="L8381" s="14">
        <f>表格1[[#This Row],[信用卡交易金額'[新臺幣']]]/1000000</f>
        <v>404.70744000000002</v>
      </c>
      <c r="M8381" s="14" t="str" cm="1">
        <f t="array" ref="M8381">_xlfn.TEXTJOIN("", TRUE, _xlfn.XLOOKUP(TRUE, VALUE(表格1[[#This Row],[年月]]) &lt;= VALUE($R$8:$R$12), $Q$8:$Q$12)) &amp; "年度"</f>
        <v>2025年度</v>
      </c>
    </row>
    <row r="8382" spans="1:13" x14ac:dyDescent="0.3">
      <c r="A8382" s="2">
        <v>202502</v>
      </c>
      <c r="B8382" s="19">
        <f>DATE(表格1[[#This Row],[年]],表格1[[#This Row],[月]],1)</f>
        <v>45689</v>
      </c>
      <c r="C8382" s="2" t="str">
        <f>LEFT(表格1[[#This Row],[年月]],4)</f>
        <v>2025</v>
      </c>
      <c r="D8382" s="2" t="str">
        <f>RIGHT(表格1[[#This Row],[年月]],2)</f>
        <v>02</v>
      </c>
      <c r="E8382" s="5">
        <v>10009000</v>
      </c>
      <c r="F8382" s="2" t="str">
        <f>VLOOKUP(TEXT(表格1[[#This Row],[地區]],"00000000"),縣市代碼,2,0)</f>
        <v>雲林縣</v>
      </c>
      <c r="G8382" s="2" t="s">
        <v>5</v>
      </c>
      <c r="H8382" s="13">
        <v>65632</v>
      </c>
      <c r="I8382" s="14">
        <v>156530307</v>
      </c>
      <c r="J8382" s="14">
        <f>表格1[[#This Row],[信用卡交易筆數]]/1000</f>
        <v>65.632000000000005</v>
      </c>
      <c r="K8382" s="14">
        <f>表格1[[#This Row],[信用卡交易金額'[新臺幣']]]/1000</f>
        <v>156530.307</v>
      </c>
      <c r="L8382" s="14">
        <f>表格1[[#This Row],[信用卡交易金額'[新臺幣']]]/1000000</f>
        <v>156.53030699999999</v>
      </c>
      <c r="M8382" s="14" t="str" cm="1">
        <f t="array" ref="M8382">_xlfn.TEXTJOIN("", TRUE, _xlfn.XLOOKUP(TRUE, VALUE(表格1[[#This Row],[年月]]) &lt;= VALUE($R$8:$R$12), $Q$8:$Q$12)) &amp; "年度"</f>
        <v>2025年度</v>
      </c>
    </row>
    <row r="8383" spans="1:13" x14ac:dyDescent="0.3">
      <c r="A8383" s="2">
        <v>202502</v>
      </c>
      <c r="B8383" s="19">
        <f>DATE(表格1[[#This Row],[年]],表格1[[#This Row],[月]],1)</f>
        <v>45689</v>
      </c>
      <c r="C8383" s="2" t="str">
        <f>LEFT(表格1[[#This Row],[年月]],4)</f>
        <v>2025</v>
      </c>
      <c r="D8383" s="2" t="str">
        <f>RIGHT(表格1[[#This Row],[年月]],2)</f>
        <v>02</v>
      </c>
      <c r="E8383" s="5">
        <v>10009000</v>
      </c>
      <c r="F8383" s="2" t="str">
        <f>VLOOKUP(TEXT(表格1[[#This Row],[地區]],"00000000"),縣市代碼,2,0)</f>
        <v>雲林縣</v>
      </c>
      <c r="G8383" s="2" t="s">
        <v>6</v>
      </c>
      <c r="H8383" s="13">
        <v>88279</v>
      </c>
      <c r="I8383" s="14">
        <v>233182069</v>
      </c>
      <c r="J8383" s="14">
        <f>表格1[[#This Row],[信用卡交易筆數]]/1000</f>
        <v>88.278999999999996</v>
      </c>
      <c r="K8383" s="14">
        <f>表格1[[#This Row],[信用卡交易金額'[新臺幣']]]/1000</f>
        <v>233182.06899999999</v>
      </c>
      <c r="L8383" s="14">
        <f>表格1[[#This Row],[信用卡交易金額'[新臺幣']]]/1000000</f>
        <v>233.18206900000001</v>
      </c>
      <c r="M8383" s="14" t="str" cm="1">
        <f t="array" ref="M8383">_xlfn.TEXTJOIN("", TRUE, _xlfn.XLOOKUP(TRUE, VALUE(表格1[[#This Row],[年月]]) &lt;= VALUE($R$8:$R$12), $Q$8:$Q$12)) &amp; "年度"</f>
        <v>2025年度</v>
      </c>
    </row>
    <row r="8384" spans="1:13" x14ac:dyDescent="0.3">
      <c r="A8384" s="2">
        <v>202502</v>
      </c>
      <c r="B8384" s="19">
        <f>DATE(表格1[[#This Row],[年]],表格1[[#This Row],[月]],1)</f>
        <v>45689</v>
      </c>
      <c r="C8384" s="2" t="str">
        <f>LEFT(表格1[[#This Row],[年月]],4)</f>
        <v>2025</v>
      </c>
      <c r="D8384" s="2" t="str">
        <f>RIGHT(表格1[[#This Row],[年月]],2)</f>
        <v>02</v>
      </c>
      <c r="E8384" s="5">
        <v>10009000</v>
      </c>
      <c r="F8384" s="2" t="str">
        <f>VLOOKUP(TEXT(表格1[[#This Row],[地區]],"00000000"),縣市代碼,2,0)</f>
        <v>雲林縣</v>
      </c>
      <c r="G8384" s="2" t="s">
        <v>7</v>
      </c>
      <c r="H8384" s="13">
        <v>578559</v>
      </c>
      <c r="I8384" s="14">
        <v>635961302</v>
      </c>
      <c r="J8384" s="14">
        <f>表格1[[#This Row],[信用卡交易筆數]]/1000</f>
        <v>578.55899999999997</v>
      </c>
      <c r="K8384" s="14">
        <f>表格1[[#This Row],[信用卡交易金額'[新臺幣']]]/1000</f>
        <v>635961.30200000003</v>
      </c>
      <c r="L8384" s="14">
        <f>表格1[[#This Row],[信用卡交易金額'[新臺幣']]]/1000000</f>
        <v>635.96130200000005</v>
      </c>
      <c r="M8384" s="14" t="str" cm="1">
        <f t="array" ref="M8384">_xlfn.TEXTJOIN("", TRUE, _xlfn.XLOOKUP(TRUE, VALUE(表格1[[#This Row],[年月]]) &lt;= VALUE($R$8:$R$12), $Q$8:$Q$12)) &amp; "年度"</f>
        <v>2025年度</v>
      </c>
    </row>
    <row r="8385" spans="1:13" x14ac:dyDescent="0.3">
      <c r="A8385" s="2">
        <v>202502</v>
      </c>
      <c r="B8385" s="19">
        <f>DATE(表格1[[#This Row],[年]],表格1[[#This Row],[月]],1)</f>
        <v>45689</v>
      </c>
      <c r="C8385" s="2" t="str">
        <f>LEFT(表格1[[#This Row],[年月]],4)</f>
        <v>2025</v>
      </c>
      <c r="D8385" s="2" t="str">
        <f>RIGHT(表格1[[#This Row],[年月]],2)</f>
        <v>02</v>
      </c>
      <c r="E8385" s="5">
        <v>10009000</v>
      </c>
      <c r="F8385" s="2" t="str">
        <f>VLOOKUP(TEXT(表格1[[#This Row],[地區]],"00000000"),縣市代碼,2,0)</f>
        <v>雲林縣</v>
      </c>
      <c r="G8385" s="2" t="s">
        <v>8</v>
      </c>
      <c r="H8385" s="13">
        <v>380667</v>
      </c>
      <c r="I8385" s="14">
        <v>780986928</v>
      </c>
      <c r="J8385" s="14">
        <f>表格1[[#This Row],[信用卡交易筆數]]/1000</f>
        <v>380.66699999999997</v>
      </c>
      <c r="K8385" s="14">
        <f>表格1[[#This Row],[信用卡交易金額'[新臺幣']]]/1000</f>
        <v>780986.92799999996</v>
      </c>
      <c r="L8385" s="14">
        <f>表格1[[#This Row],[信用卡交易金額'[新臺幣']]]/1000000</f>
        <v>780.98692800000003</v>
      </c>
      <c r="M8385" s="14" t="str" cm="1">
        <f t="array" ref="M8385">_xlfn.TEXTJOIN("", TRUE, _xlfn.XLOOKUP(TRUE, VALUE(表格1[[#This Row],[年月]]) &lt;= VALUE($R$8:$R$12), $Q$8:$Q$12)) &amp; "年度"</f>
        <v>2025年度</v>
      </c>
    </row>
    <row r="8386" spans="1:13" x14ac:dyDescent="0.3">
      <c r="A8386" s="2">
        <v>202502</v>
      </c>
      <c r="B8386" s="19">
        <f>DATE(表格1[[#This Row],[年]],表格1[[#This Row],[月]],1)</f>
        <v>45689</v>
      </c>
      <c r="C8386" s="2" t="str">
        <f>LEFT(表格1[[#This Row],[年月]],4)</f>
        <v>2025</v>
      </c>
      <c r="D8386" s="2" t="str">
        <f>RIGHT(表格1[[#This Row],[年月]],2)</f>
        <v>02</v>
      </c>
      <c r="E8386" s="5">
        <v>10009000</v>
      </c>
      <c r="F8386" s="2" t="str">
        <f>VLOOKUP(TEXT(表格1[[#This Row],[地區]],"00000000"),縣市代碼,2,0)</f>
        <v>雲林縣</v>
      </c>
      <c r="G8386" s="2" t="s">
        <v>9</v>
      </c>
      <c r="H8386" s="13">
        <v>712294</v>
      </c>
      <c r="I8386" s="14">
        <v>856535156</v>
      </c>
      <c r="J8386" s="14">
        <f>表格1[[#This Row],[信用卡交易筆數]]/1000</f>
        <v>712.29399999999998</v>
      </c>
      <c r="K8386" s="14">
        <f>表格1[[#This Row],[信用卡交易金額'[新臺幣']]]/1000</f>
        <v>856535.15599999996</v>
      </c>
      <c r="L8386" s="14">
        <f>表格1[[#This Row],[信用卡交易金額'[新臺幣']]]/1000000</f>
        <v>856.53515600000003</v>
      </c>
      <c r="M8386" s="14" t="str" cm="1">
        <f t="array" ref="M8386">_xlfn.TEXTJOIN("", TRUE, _xlfn.XLOOKUP(TRUE, VALUE(表格1[[#This Row],[年月]]) &lt;= VALUE($R$8:$R$12), $Q$8:$Q$12)) &amp; "年度"</f>
        <v>2025年度</v>
      </c>
    </row>
    <row r="8387" spans="1:13" x14ac:dyDescent="0.3">
      <c r="A8387" s="2">
        <v>202502</v>
      </c>
      <c r="B8387" s="19">
        <f>DATE(表格1[[#This Row],[年]],表格1[[#This Row],[月]],1)</f>
        <v>45689</v>
      </c>
      <c r="C8387" s="2" t="str">
        <f>LEFT(表格1[[#This Row],[年月]],4)</f>
        <v>2025</v>
      </c>
      <c r="D8387" s="2" t="str">
        <f>RIGHT(表格1[[#This Row],[年月]],2)</f>
        <v>02</v>
      </c>
      <c r="E8387" s="5">
        <v>10009000</v>
      </c>
      <c r="F8387" s="2" t="str">
        <f>VLOOKUP(TEXT(表格1[[#This Row],[地區]],"00000000"),縣市代碼,2,0)</f>
        <v>雲林縣</v>
      </c>
      <c r="G8387" s="2" t="s">
        <v>10</v>
      </c>
      <c r="H8387" s="13">
        <v>423543</v>
      </c>
      <c r="I8387" s="14">
        <v>1199452479</v>
      </c>
      <c r="J8387" s="14">
        <f>表格1[[#This Row],[信用卡交易筆數]]/1000</f>
        <v>423.54300000000001</v>
      </c>
      <c r="K8387" s="14">
        <f>表格1[[#This Row],[信用卡交易金額'[新臺幣']]]/1000</f>
        <v>1199452.4790000001</v>
      </c>
      <c r="L8387" s="14">
        <f>表格1[[#This Row],[信用卡交易金額'[新臺幣']]]/1000000</f>
        <v>1199.452479</v>
      </c>
      <c r="M8387" s="14" t="str" cm="1">
        <f t="array" ref="M8387">_xlfn.TEXTJOIN("", TRUE, _xlfn.XLOOKUP(TRUE, VALUE(表格1[[#This Row],[年月]]) &lt;= VALUE($R$8:$R$12), $Q$8:$Q$12)) &amp; "年度"</f>
        <v>2025年度</v>
      </c>
    </row>
    <row r="8388" spans="1:13" x14ac:dyDescent="0.3">
      <c r="A8388" s="2">
        <v>202502</v>
      </c>
      <c r="B8388" s="19">
        <f>DATE(表格1[[#This Row],[年]],表格1[[#This Row],[月]],1)</f>
        <v>45689</v>
      </c>
      <c r="C8388" s="2" t="str">
        <f>LEFT(表格1[[#This Row],[年月]],4)</f>
        <v>2025</v>
      </c>
      <c r="D8388" s="2" t="str">
        <f>RIGHT(表格1[[#This Row],[年月]],2)</f>
        <v>02</v>
      </c>
      <c r="E8388" s="5">
        <v>10010000</v>
      </c>
      <c r="F8388" s="2" t="str">
        <f>VLOOKUP(TEXT(表格1[[#This Row],[地區]],"00000000"),縣市代碼,2,0)</f>
        <v>嘉義縣</v>
      </c>
      <c r="G8388" s="2" t="s">
        <v>4</v>
      </c>
      <c r="H8388" s="13">
        <v>613726</v>
      </c>
      <c r="I8388" s="14">
        <v>282631759</v>
      </c>
      <c r="J8388" s="14">
        <f>表格1[[#This Row],[信用卡交易筆數]]/1000</f>
        <v>613.726</v>
      </c>
      <c r="K8388" s="14">
        <f>表格1[[#This Row],[信用卡交易金額'[新臺幣']]]/1000</f>
        <v>282631.75900000002</v>
      </c>
      <c r="L8388" s="14">
        <f>表格1[[#This Row],[信用卡交易金額'[新臺幣']]]/1000000</f>
        <v>282.63175899999999</v>
      </c>
      <c r="M8388" s="14" t="str" cm="1">
        <f t="array" ref="M8388">_xlfn.TEXTJOIN("", TRUE, _xlfn.XLOOKUP(TRUE, VALUE(表格1[[#This Row],[年月]]) &lt;= VALUE($R$8:$R$12), $Q$8:$Q$12)) &amp; "年度"</f>
        <v>2025年度</v>
      </c>
    </row>
    <row r="8389" spans="1:13" x14ac:dyDescent="0.3">
      <c r="A8389" s="2">
        <v>202502</v>
      </c>
      <c r="B8389" s="19">
        <f>DATE(表格1[[#This Row],[年]],表格1[[#This Row],[月]],1)</f>
        <v>45689</v>
      </c>
      <c r="C8389" s="2" t="str">
        <f>LEFT(表格1[[#This Row],[年月]],4)</f>
        <v>2025</v>
      </c>
      <c r="D8389" s="2" t="str">
        <f>RIGHT(表格1[[#This Row],[年月]],2)</f>
        <v>02</v>
      </c>
      <c r="E8389" s="5">
        <v>10010000</v>
      </c>
      <c r="F8389" s="2" t="str">
        <f>VLOOKUP(TEXT(表格1[[#This Row],[地區]],"00000000"),縣市代碼,2,0)</f>
        <v>嘉義縣</v>
      </c>
      <c r="G8389" s="2" t="s">
        <v>5</v>
      </c>
      <c r="H8389" s="13">
        <v>45454</v>
      </c>
      <c r="I8389" s="14">
        <v>103822142</v>
      </c>
      <c r="J8389" s="14">
        <f>表格1[[#This Row],[信用卡交易筆數]]/1000</f>
        <v>45.454000000000001</v>
      </c>
      <c r="K8389" s="14">
        <f>表格1[[#This Row],[信用卡交易金額'[新臺幣']]]/1000</f>
        <v>103822.14200000001</v>
      </c>
      <c r="L8389" s="14">
        <f>表格1[[#This Row],[信用卡交易金額'[新臺幣']]]/1000000</f>
        <v>103.822142</v>
      </c>
      <c r="M8389" s="14" t="str" cm="1">
        <f t="array" ref="M8389">_xlfn.TEXTJOIN("", TRUE, _xlfn.XLOOKUP(TRUE, VALUE(表格1[[#This Row],[年月]]) &lt;= VALUE($R$8:$R$12), $Q$8:$Q$12)) &amp; "年度"</f>
        <v>2025年度</v>
      </c>
    </row>
    <row r="8390" spans="1:13" x14ac:dyDescent="0.3">
      <c r="A8390" s="2">
        <v>202502</v>
      </c>
      <c r="B8390" s="19">
        <f>DATE(表格1[[#This Row],[年]],表格1[[#This Row],[月]],1)</f>
        <v>45689</v>
      </c>
      <c r="C8390" s="2" t="str">
        <f>LEFT(表格1[[#This Row],[年月]],4)</f>
        <v>2025</v>
      </c>
      <c r="D8390" s="2" t="str">
        <f>RIGHT(表格1[[#This Row],[年月]],2)</f>
        <v>02</v>
      </c>
      <c r="E8390" s="5">
        <v>10010000</v>
      </c>
      <c r="F8390" s="2" t="str">
        <f>VLOOKUP(TEXT(表格1[[#This Row],[地區]],"00000000"),縣市代碼,2,0)</f>
        <v>嘉義縣</v>
      </c>
      <c r="G8390" s="2" t="s">
        <v>6</v>
      </c>
      <c r="H8390" s="13">
        <v>63164</v>
      </c>
      <c r="I8390" s="14">
        <v>160729057</v>
      </c>
      <c r="J8390" s="14">
        <f>表格1[[#This Row],[信用卡交易筆數]]/1000</f>
        <v>63.164000000000001</v>
      </c>
      <c r="K8390" s="14">
        <f>表格1[[#This Row],[信用卡交易金額'[新臺幣']]]/1000</f>
        <v>160729.057</v>
      </c>
      <c r="L8390" s="14">
        <f>表格1[[#This Row],[信用卡交易金額'[新臺幣']]]/1000000</f>
        <v>160.72905700000001</v>
      </c>
      <c r="M8390" s="14" t="str" cm="1">
        <f t="array" ref="M8390">_xlfn.TEXTJOIN("", TRUE, _xlfn.XLOOKUP(TRUE, VALUE(表格1[[#This Row],[年月]]) &lt;= VALUE($R$8:$R$12), $Q$8:$Q$12)) &amp; "年度"</f>
        <v>2025年度</v>
      </c>
    </row>
    <row r="8391" spans="1:13" x14ac:dyDescent="0.3">
      <c r="A8391" s="2">
        <v>202502</v>
      </c>
      <c r="B8391" s="19">
        <f>DATE(表格1[[#This Row],[年]],表格1[[#This Row],[月]],1)</f>
        <v>45689</v>
      </c>
      <c r="C8391" s="2" t="str">
        <f>LEFT(表格1[[#This Row],[年月]],4)</f>
        <v>2025</v>
      </c>
      <c r="D8391" s="2" t="str">
        <f>RIGHT(表格1[[#This Row],[年月]],2)</f>
        <v>02</v>
      </c>
      <c r="E8391" s="5">
        <v>10010000</v>
      </c>
      <c r="F8391" s="2" t="str">
        <f>VLOOKUP(TEXT(表格1[[#This Row],[地區]],"00000000"),縣市代碼,2,0)</f>
        <v>嘉義縣</v>
      </c>
      <c r="G8391" s="2" t="s">
        <v>7</v>
      </c>
      <c r="H8391" s="13">
        <v>425067</v>
      </c>
      <c r="I8391" s="14">
        <v>455751561</v>
      </c>
      <c r="J8391" s="14">
        <f>表格1[[#This Row],[信用卡交易筆數]]/1000</f>
        <v>425.06700000000001</v>
      </c>
      <c r="K8391" s="14">
        <f>表格1[[#This Row],[信用卡交易金額'[新臺幣']]]/1000</f>
        <v>455751.56099999999</v>
      </c>
      <c r="L8391" s="14">
        <f>表格1[[#This Row],[信用卡交易金額'[新臺幣']]]/1000000</f>
        <v>455.75156099999998</v>
      </c>
      <c r="M8391" s="14" t="str" cm="1">
        <f t="array" ref="M8391">_xlfn.TEXTJOIN("", TRUE, _xlfn.XLOOKUP(TRUE, VALUE(表格1[[#This Row],[年月]]) &lt;= VALUE($R$8:$R$12), $Q$8:$Q$12)) &amp; "年度"</f>
        <v>2025年度</v>
      </c>
    </row>
    <row r="8392" spans="1:13" x14ac:dyDescent="0.3">
      <c r="A8392" s="2">
        <v>202502</v>
      </c>
      <c r="B8392" s="19">
        <f>DATE(表格1[[#This Row],[年]],表格1[[#This Row],[月]],1)</f>
        <v>45689</v>
      </c>
      <c r="C8392" s="2" t="str">
        <f>LEFT(表格1[[#This Row],[年月]],4)</f>
        <v>2025</v>
      </c>
      <c r="D8392" s="2" t="str">
        <f>RIGHT(表格1[[#This Row],[年月]],2)</f>
        <v>02</v>
      </c>
      <c r="E8392" s="5">
        <v>10010000</v>
      </c>
      <c r="F8392" s="2" t="str">
        <f>VLOOKUP(TEXT(表格1[[#This Row],[地區]],"00000000"),縣市代碼,2,0)</f>
        <v>嘉義縣</v>
      </c>
      <c r="G8392" s="2" t="s">
        <v>8</v>
      </c>
      <c r="H8392" s="13">
        <v>278615</v>
      </c>
      <c r="I8392" s="14">
        <v>526773390</v>
      </c>
      <c r="J8392" s="14">
        <f>表格1[[#This Row],[信用卡交易筆數]]/1000</f>
        <v>278.61500000000001</v>
      </c>
      <c r="K8392" s="14">
        <f>表格1[[#This Row],[信用卡交易金額'[新臺幣']]]/1000</f>
        <v>526773.39</v>
      </c>
      <c r="L8392" s="14">
        <f>表格1[[#This Row],[信用卡交易金額'[新臺幣']]]/1000000</f>
        <v>526.77338999999995</v>
      </c>
      <c r="M8392" s="14" t="str" cm="1">
        <f t="array" ref="M8392">_xlfn.TEXTJOIN("", TRUE, _xlfn.XLOOKUP(TRUE, VALUE(表格1[[#This Row],[年月]]) &lt;= VALUE($R$8:$R$12), $Q$8:$Q$12)) &amp; "年度"</f>
        <v>2025年度</v>
      </c>
    </row>
    <row r="8393" spans="1:13" x14ac:dyDescent="0.3">
      <c r="A8393" s="2">
        <v>202502</v>
      </c>
      <c r="B8393" s="19">
        <f>DATE(表格1[[#This Row],[年]],表格1[[#This Row],[月]],1)</f>
        <v>45689</v>
      </c>
      <c r="C8393" s="2" t="str">
        <f>LEFT(表格1[[#This Row],[年月]],4)</f>
        <v>2025</v>
      </c>
      <c r="D8393" s="2" t="str">
        <f>RIGHT(表格1[[#This Row],[年月]],2)</f>
        <v>02</v>
      </c>
      <c r="E8393" s="5">
        <v>10010000</v>
      </c>
      <c r="F8393" s="2" t="str">
        <f>VLOOKUP(TEXT(表格1[[#This Row],[地區]],"00000000"),縣市代碼,2,0)</f>
        <v>嘉義縣</v>
      </c>
      <c r="G8393" s="2" t="s">
        <v>9</v>
      </c>
      <c r="H8393" s="13">
        <v>535846</v>
      </c>
      <c r="I8393" s="14">
        <v>648057720</v>
      </c>
      <c r="J8393" s="14">
        <f>表格1[[#This Row],[信用卡交易筆數]]/1000</f>
        <v>535.846</v>
      </c>
      <c r="K8393" s="14">
        <f>表格1[[#This Row],[信用卡交易金額'[新臺幣']]]/1000</f>
        <v>648057.72</v>
      </c>
      <c r="L8393" s="14">
        <f>表格1[[#This Row],[信用卡交易金額'[新臺幣']]]/1000000</f>
        <v>648.05772000000002</v>
      </c>
      <c r="M8393" s="14" t="str" cm="1">
        <f t="array" ref="M8393">_xlfn.TEXTJOIN("", TRUE, _xlfn.XLOOKUP(TRUE, VALUE(表格1[[#This Row],[年月]]) &lt;= VALUE($R$8:$R$12), $Q$8:$Q$12)) &amp; "年度"</f>
        <v>2025年度</v>
      </c>
    </row>
    <row r="8394" spans="1:13" x14ac:dyDescent="0.3">
      <c r="A8394" s="2">
        <v>202502</v>
      </c>
      <c r="B8394" s="19">
        <f>DATE(表格1[[#This Row],[年]],表格1[[#This Row],[月]],1)</f>
        <v>45689</v>
      </c>
      <c r="C8394" s="2" t="str">
        <f>LEFT(表格1[[#This Row],[年月]],4)</f>
        <v>2025</v>
      </c>
      <c r="D8394" s="2" t="str">
        <f>RIGHT(表格1[[#This Row],[年月]],2)</f>
        <v>02</v>
      </c>
      <c r="E8394" s="5">
        <v>10010000</v>
      </c>
      <c r="F8394" s="2" t="str">
        <f>VLOOKUP(TEXT(表格1[[#This Row],[地區]],"00000000"),縣市代碼,2,0)</f>
        <v>嘉義縣</v>
      </c>
      <c r="G8394" s="2" t="s">
        <v>10</v>
      </c>
      <c r="H8394" s="13">
        <v>310577</v>
      </c>
      <c r="I8394" s="14">
        <v>885479467</v>
      </c>
      <c r="J8394" s="14">
        <f>表格1[[#This Row],[信用卡交易筆數]]/1000</f>
        <v>310.577</v>
      </c>
      <c r="K8394" s="14">
        <f>表格1[[#This Row],[信用卡交易金額'[新臺幣']]]/1000</f>
        <v>885479.46699999995</v>
      </c>
      <c r="L8394" s="14">
        <f>表格1[[#This Row],[信用卡交易金額'[新臺幣']]]/1000000</f>
        <v>885.479467</v>
      </c>
      <c r="M8394" s="14" t="str" cm="1">
        <f t="array" ref="M8394">_xlfn.TEXTJOIN("", TRUE, _xlfn.XLOOKUP(TRUE, VALUE(表格1[[#This Row],[年月]]) &lt;= VALUE($R$8:$R$12), $Q$8:$Q$12)) &amp; "年度"</f>
        <v>2025年度</v>
      </c>
    </row>
    <row r="8395" spans="1:13" x14ac:dyDescent="0.3">
      <c r="A8395" s="2">
        <v>202502</v>
      </c>
      <c r="B8395" s="19">
        <f>DATE(表格1[[#This Row],[年]],表格1[[#This Row],[月]],1)</f>
        <v>45689</v>
      </c>
      <c r="C8395" s="2" t="str">
        <f>LEFT(表格1[[#This Row],[年月]],4)</f>
        <v>2025</v>
      </c>
      <c r="D8395" s="2" t="str">
        <f>RIGHT(表格1[[#This Row],[年月]],2)</f>
        <v>02</v>
      </c>
      <c r="E8395" s="5">
        <v>10020000</v>
      </c>
      <c r="F8395" s="2" t="str">
        <f>VLOOKUP(TEXT(表格1[[#This Row],[地區]],"00000000"),縣市代碼,2,0)</f>
        <v>嘉義市</v>
      </c>
      <c r="G8395" s="2" t="s">
        <v>4</v>
      </c>
      <c r="H8395" s="13">
        <v>610404</v>
      </c>
      <c r="I8395" s="14">
        <v>294520813</v>
      </c>
      <c r="J8395" s="14">
        <f>表格1[[#This Row],[信用卡交易筆數]]/1000</f>
        <v>610.404</v>
      </c>
      <c r="K8395" s="14">
        <f>表格1[[#This Row],[信用卡交易金額'[新臺幣']]]/1000</f>
        <v>294520.81300000002</v>
      </c>
      <c r="L8395" s="14">
        <f>表格1[[#This Row],[信用卡交易金額'[新臺幣']]]/1000000</f>
        <v>294.52081299999998</v>
      </c>
      <c r="M8395" s="14" t="str" cm="1">
        <f t="array" ref="M8395">_xlfn.TEXTJOIN("", TRUE, _xlfn.XLOOKUP(TRUE, VALUE(表格1[[#This Row],[年月]]) &lt;= VALUE($R$8:$R$12), $Q$8:$Q$12)) &amp; "年度"</f>
        <v>2025年度</v>
      </c>
    </row>
    <row r="8396" spans="1:13" x14ac:dyDescent="0.3">
      <c r="A8396" s="2">
        <v>202502</v>
      </c>
      <c r="B8396" s="19">
        <f>DATE(表格1[[#This Row],[年]],表格1[[#This Row],[月]],1)</f>
        <v>45689</v>
      </c>
      <c r="C8396" s="2" t="str">
        <f>LEFT(表格1[[#This Row],[年月]],4)</f>
        <v>2025</v>
      </c>
      <c r="D8396" s="2" t="str">
        <f>RIGHT(表格1[[#This Row],[年月]],2)</f>
        <v>02</v>
      </c>
      <c r="E8396" s="5">
        <v>10020000</v>
      </c>
      <c r="F8396" s="2" t="str">
        <f>VLOOKUP(TEXT(表格1[[#This Row],[地區]],"00000000"),縣市代碼,2,0)</f>
        <v>嘉義市</v>
      </c>
      <c r="G8396" s="2" t="s">
        <v>5</v>
      </c>
      <c r="H8396" s="13">
        <v>39800</v>
      </c>
      <c r="I8396" s="14">
        <v>113972887</v>
      </c>
      <c r="J8396" s="14">
        <f>表格1[[#This Row],[信用卡交易筆數]]/1000</f>
        <v>39.799999999999997</v>
      </c>
      <c r="K8396" s="14">
        <f>表格1[[#This Row],[信用卡交易金額'[新臺幣']]]/1000</f>
        <v>113972.887</v>
      </c>
      <c r="L8396" s="14">
        <f>表格1[[#This Row],[信用卡交易金額'[新臺幣']]]/1000000</f>
        <v>113.972887</v>
      </c>
      <c r="M8396" s="14" t="str" cm="1">
        <f t="array" ref="M8396">_xlfn.TEXTJOIN("", TRUE, _xlfn.XLOOKUP(TRUE, VALUE(表格1[[#This Row],[年月]]) &lt;= VALUE($R$8:$R$12), $Q$8:$Q$12)) &amp; "年度"</f>
        <v>2025年度</v>
      </c>
    </row>
    <row r="8397" spans="1:13" x14ac:dyDescent="0.3">
      <c r="A8397" s="2">
        <v>202502</v>
      </c>
      <c r="B8397" s="19">
        <f>DATE(表格1[[#This Row],[年]],表格1[[#This Row],[月]],1)</f>
        <v>45689</v>
      </c>
      <c r="C8397" s="2" t="str">
        <f>LEFT(表格1[[#This Row],[年月]],4)</f>
        <v>2025</v>
      </c>
      <c r="D8397" s="2" t="str">
        <f>RIGHT(表格1[[#This Row],[年月]],2)</f>
        <v>02</v>
      </c>
      <c r="E8397" s="5">
        <v>10020000</v>
      </c>
      <c r="F8397" s="2" t="str">
        <f>VLOOKUP(TEXT(表格1[[#This Row],[地區]],"00000000"),縣市代碼,2,0)</f>
        <v>嘉義市</v>
      </c>
      <c r="G8397" s="2" t="s">
        <v>6</v>
      </c>
      <c r="H8397" s="13">
        <v>58690</v>
      </c>
      <c r="I8397" s="14">
        <v>166800204</v>
      </c>
      <c r="J8397" s="14">
        <f>表格1[[#This Row],[信用卡交易筆數]]/1000</f>
        <v>58.69</v>
      </c>
      <c r="K8397" s="14">
        <f>表格1[[#This Row],[信用卡交易金額'[新臺幣']]]/1000</f>
        <v>166800.204</v>
      </c>
      <c r="L8397" s="14">
        <f>表格1[[#This Row],[信用卡交易金額'[新臺幣']]]/1000000</f>
        <v>166.80020400000001</v>
      </c>
      <c r="M8397" s="14" t="str" cm="1">
        <f t="array" ref="M8397">_xlfn.TEXTJOIN("", TRUE, _xlfn.XLOOKUP(TRUE, VALUE(表格1[[#This Row],[年月]]) &lt;= VALUE($R$8:$R$12), $Q$8:$Q$12)) &amp; "年度"</f>
        <v>2025年度</v>
      </c>
    </row>
    <row r="8398" spans="1:13" x14ac:dyDescent="0.3">
      <c r="A8398" s="2">
        <v>202502</v>
      </c>
      <c r="B8398" s="19">
        <f>DATE(表格1[[#This Row],[年]],表格1[[#This Row],[月]],1)</f>
        <v>45689</v>
      </c>
      <c r="C8398" s="2" t="str">
        <f>LEFT(表格1[[#This Row],[年月]],4)</f>
        <v>2025</v>
      </c>
      <c r="D8398" s="2" t="str">
        <f>RIGHT(表格1[[#This Row],[年月]],2)</f>
        <v>02</v>
      </c>
      <c r="E8398" s="5">
        <v>10020000</v>
      </c>
      <c r="F8398" s="2" t="str">
        <f>VLOOKUP(TEXT(表格1[[#This Row],[地區]],"00000000"),縣市代碼,2,0)</f>
        <v>嘉義市</v>
      </c>
      <c r="G8398" s="2" t="s">
        <v>7</v>
      </c>
      <c r="H8398" s="13">
        <v>322442</v>
      </c>
      <c r="I8398" s="14">
        <v>347338164</v>
      </c>
      <c r="J8398" s="14">
        <f>表格1[[#This Row],[信用卡交易筆數]]/1000</f>
        <v>322.44200000000001</v>
      </c>
      <c r="K8398" s="14">
        <f>表格1[[#This Row],[信用卡交易金額'[新臺幣']]]/1000</f>
        <v>347338.16399999999</v>
      </c>
      <c r="L8398" s="14">
        <f>表格1[[#This Row],[信用卡交易金額'[新臺幣']]]/1000000</f>
        <v>347.33816400000001</v>
      </c>
      <c r="M8398" s="14" t="str" cm="1">
        <f t="array" ref="M8398">_xlfn.TEXTJOIN("", TRUE, _xlfn.XLOOKUP(TRUE, VALUE(表格1[[#This Row],[年月]]) &lt;= VALUE($R$8:$R$12), $Q$8:$Q$12)) &amp; "年度"</f>
        <v>2025年度</v>
      </c>
    </row>
    <row r="8399" spans="1:13" x14ac:dyDescent="0.3">
      <c r="A8399" s="2">
        <v>202502</v>
      </c>
      <c r="B8399" s="19">
        <f>DATE(表格1[[#This Row],[年]],表格1[[#This Row],[月]],1)</f>
        <v>45689</v>
      </c>
      <c r="C8399" s="2" t="str">
        <f>LEFT(表格1[[#This Row],[年月]],4)</f>
        <v>2025</v>
      </c>
      <c r="D8399" s="2" t="str">
        <f>RIGHT(表格1[[#This Row],[年月]],2)</f>
        <v>02</v>
      </c>
      <c r="E8399" s="5">
        <v>10020000</v>
      </c>
      <c r="F8399" s="2" t="str">
        <f>VLOOKUP(TEXT(表格1[[#This Row],[地區]],"00000000"),縣市代碼,2,0)</f>
        <v>嘉義市</v>
      </c>
      <c r="G8399" s="2" t="s">
        <v>8</v>
      </c>
      <c r="H8399" s="13">
        <v>236925</v>
      </c>
      <c r="I8399" s="14">
        <v>544892472</v>
      </c>
      <c r="J8399" s="14">
        <f>表格1[[#This Row],[信用卡交易筆數]]/1000</f>
        <v>236.92500000000001</v>
      </c>
      <c r="K8399" s="14">
        <f>表格1[[#This Row],[信用卡交易金額'[新臺幣']]]/1000</f>
        <v>544892.47199999995</v>
      </c>
      <c r="L8399" s="14">
        <f>表格1[[#This Row],[信用卡交易金額'[新臺幣']]]/1000000</f>
        <v>544.892472</v>
      </c>
      <c r="M8399" s="14" t="str" cm="1">
        <f t="array" ref="M8399">_xlfn.TEXTJOIN("", TRUE, _xlfn.XLOOKUP(TRUE, VALUE(表格1[[#This Row],[年月]]) &lt;= VALUE($R$8:$R$12), $Q$8:$Q$12)) &amp; "年度"</f>
        <v>2025年度</v>
      </c>
    </row>
    <row r="8400" spans="1:13" x14ac:dyDescent="0.3">
      <c r="A8400" s="2">
        <v>202502</v>
      </c>
      <c r="B8400" s="19">
        <f>DATE(表格1[[#This Row],[年]],表格1[[#This Row],[月]],1)</f>
        <v>45689</v>
      </c>
      <c r="C8400" s="2" t="str">
        <f>LEFT(表格1[[#This Row],[年月]],4)</f>
        <v>2025</v>
      </c>
      <c r="D8400" s="2" t="str">
        <f>RIGHT(表格1[[#This Row],[年月]],2)</f>
        <v>02</v>
      </c>
      <c r="E8400" s="5">
        <v>10020000</v>
      </c>
      <c r="F8400" s="2" t="str">
        <f>VLOOKUP(TEXT(表格1[[#This Row],[地區]],"00000000"),縣市代碼,2,0)</f>
        <v>嘉義市</v>
      </c>
      <c r="G8400" s="2" t="s">
        <v>9</v>
      </c>
      <c r="H8400" s="13">
        <v>513502</v>
      </c>
      <c r="I8400" s="14">
        <v>654481420</v>
      </c>
      <c r="J8400" s="14">
        <f>表格1[[#This Row],[信用卡交易筆數]]/1000</f>
        <v>513.50199999999995</v>
      </c>
      <c r="K8400" s="14">
        <f>表格1[[#This Row],[信用卡交易金額'[新臺幣']]]/1000</f>
        <v>654481.42000000004</v>
      </c>
      <c r="L8400" s="14">
        <f>表格1[[#This Row],[信用卡交易金額'[新臺幣']]]/1000000</f>
        <v>654.48141999999996</v>
      </c>
      <c r="M8400" s="14" t="str" cm="1">
        <f t="array" ref="M8400">_xlfn.TEXTJOIN("", TRUE, _xlfn.XLOOKUP(TRUE, VALUE(表格1[[#This Row],[年月]]) &lt;= VALUE($R$8:$R$12), $Q$8:$Q$12)) &amp; "年度"</f>
        <v>2025年度</v>
      </c>
    </row>
    <row r="8401" spans="1:13" x14ac:dyDescent="0.3">
      <c r="A8401" s="2">
        <v>202502</v>
      </c>
      <c r="B8401" s="19">
        <f>DATE(表格1[[#This Row],[年]],表格1[[#This Row],[月]],1)</f>
        <v>45689</v>
      </c>
      <c r="C8401" s="2" t="str">
        <f>LEFT(表格1[[#This Row],[年月]],4)</f>
        <v>2025</v>
      </c>
      <c r="D8401" s="2" t="str">
        <f>RIGHT(表格1[[#This Row],[年月]],2)</f>
        <v>02</v>
      </c>
      <c r="E8401" s="5">
        <v>10020000</v>
      </c>
      <c r="F8401" s="2" t="str">
        <f>VLOOKUP(TEXT(表格1[[#This Row],[地區]],"00000000"),縣市代碼,2,0)</f>
        <v>嘉義市</v>
      </c>
      <c r="G8401" s="2" t="s">
        <v>10</v>
      </c>
      <c r="H8401" s="13">
        <v>271840</v>
      </c>
      <c r="I8401" s="14">
        <v>813960217</v>
      </c>
      <c r="J8401" s="14">
        <f>表格1[[#This Row],[信用卡交易筆數]]/1000</f>
        <v>271.83999999999997</v>
      </c>
      <c r="K8401" s="14">
        <f>表格1[[#This Row],[信用卡交易金額'[新臺幣']]]/1000</f>
        <v>813960.21699999995</v>
      </c>
      <c r="L8401" s="14">
        <f>表格1[[#This Row],[信用卡交易金額'[新臺幣']]]/1000000</f>
        <v>813.96021699999994</v>
      </c>
      <c r="M8401" s="14" t="str" cm="1">
        <f t="array" ref="M8401">_xlfn.TEXTJOIN("", TRUE, _xlfn.XLOOKUP(TRUE, VALUE(表格1[[#This Row],[年月]]) &lt;= VALUE($R$8:$R$12), $Q$8:$Q$12)) &amp; "年度"</f>
        <v>2025年度</v>
      </c>
    </row>
    <row r="8402" spans="1:13" x14ac:dyDescent="0.3">
      <c r="A8402" s="2">
        <v>202502</v>
      </c>
      <c r="B8402" s="19">
        <f>DATE(表格1[[#This Row],[年]],表格1[[#This Row],[月]],1)</f>
        <v>45689</v>
      </c>
      <c r="C8402" s="2" t="str">
        <f>LEFT(表格1[[#This Row],[年月]],4)</f>
        <v>2025</v>
      </c>
      <c r="D8402" s="2" t="str">
        <f>RIGHT(表格1[[#This Row],[年月]],2)</f>
        <v>02</v>
      </c>
      <c r="E8402" s="5">
        <v>67000000</v>
      </c>
      <c r="F8402" s="2" t="str">
        <f>VLOOKUP(TEXT(表格1[[#This Row],[地區]],"00000000"),縣市代碼,2,0)</f>
        <v>臺南市</v>
      </c>
      <c r="G8402" s="2" t="s">
        <v>4</v>
      </c>
      <c r="H8402" s="13">
        <v>4421740</v>
      </c>
      <c r="I8402" s="14">
        <v>2057024258</v>
      </c>
      <c r="J8402" s="14">
        <f>表格1[[#This Row],[信用卡交易筆數]]/1000</f>
        <v>4421.74</v>
      </c>
      <c r="K8402" s="14">
        <f>表格1[[#This Row],[信用卡交易金額'[新臺幣']]]/1000</f>
        <v>2057024.2579999999</v>
      </c>
      <c r="L8402" s="14">
        <f>表格1[[#This Row],[信用卡交易金額'[新臺幣']]]/1000000</f>
        <v>2057.0242579999999</v>
      </c>
      <c r="M8402" s="14" t="str" cm="1">
        <f t="array" ref="M8402">_xlfn.TEXTJOIN("", TRUE, _xlfn.XLOOKUP(TRUE, VALUE(表格1[[#This Row],[年月]]) &lt;= VALUE($R$8:$R$12), $Q$8:$Q$12)) &amp; "年度"</f>
        <v>2025年度</v>
      </c>
    </row>
    <row r="8403" spans="1:13" x14ac:dyDescent="0.3">
      <c r="A8403" s="2">
        <v>202502</v>
      </c>
      <c r="B8403" s="19">
        <f>DATE(表格1[[#This Row],[年]],表格1[[#This Row],[月]],1)</f>
        <v>45689</v>
      </c>
      <c r="C8403" s="2" t="str">
        <f>LEFT(表格1[[#This Row],[年月]],4)</f>
        <v>2025</v>
      </c>
      <c r="D8403" s="2" t="str">
        <f>RIGHT(表格1[[#This Row],[年月]],2)</f>
        <v>02</v>
      </c>
      <c r="E8403" s="5">
        <v>67000000</v>
      </c>
      <c r="F8403" s="2" t="str">
        <f>VLOOKUP(TEXT(表格1[[#This Row],[地區]],"00000000"),縣市代碼,2,0)</f>
        <v>臺南市</v>
      </c>
      <c r="G8403" s="2" t="s">
        <v>5</v>
      </c>
      <c r="H8403" s="13">
        <v>277055</v>
      </c>
      <c r="I8403" s="14">
        <v>682112122</v>
      </c>
      <c r="J8403" s="14">
        <f>表格1[[#This Row],[信用卡交易筆數]]/1000</f>
        <v>277.05500000000001</v>
      </c>
      <c r="K8403" s="14">
        <f>表格1[[#This Row],[信用卡交易金額'[新臺幣']]]/1000</f>
        <v>682112.12199999997</v>
      </c>
      <c r="L8403" s="14">
        <f>表格1[[#This Row],[信用卡交易金額'[新臺幣']]]/1000000</f>
        <v>682.112122</v>
      </c>
      <c r="M8403" s="14" t="str" cm="1">
        <f t="array" ref="M8403">_xlfn.TEXTJOIN("", TRUE, _xlfn.XLOOKUP(TRUE, VALUE(表格1[[#This Row],[年月]]) &lt;= VALUE($R$8:$R$12), $Q$8:$Q$12)) &amp; "年度"</f>
        <v>2025年度</v>
      </c>
    </row>
    <row r="8404" spans="1:13" x14ac:dyDescent="0.3">
      <c r="A8404" s="2">
        <v>202502</v>
      </c>
      <c r="B8404" s="19">
        <f>DATE(表格1[[#This Row],[年]],表格1[[#This Row],[月]],1)</f>
        <v>45689</v>
      </c>
      <c r="C8404" s="2" t="str">
        <f>LEFT(表格1[[#This Row],[年月]],4)</f>
        <v>2025</v>
      </c>
      <c r="D8404" s="2" t="str">
        <f>RIGHT(表格1[[#This Row],[年月]],2)</f>
        <v>02</v>
      </c>
      <c r="E8404" s="5">
        <v>67000000</v>
      </c>
      <c r="F8404" s="2" t="str">
        <f>VLOOKUP(TEXT(表格1[[#This Row],[地區]],"00000000"),縣市代碼,2,0)</f>
        <v>臺南市</v>
      </c>
      <c r="G8404" s="2" t="s">
        <v>6</v>
      </c>
      <c r="H8404" s="13">
        <v>443648</v>
      </c>
      <c r="I8404" s="14">
        <v>1242153766</v>
      </c>
      <c r="J8404" s="14">
        <f>表格1[[#This Row],[信用卡交易筆數]]/1000</f>
        <v>443.64800000000002</v>
      </c>
      <c r="K8404" s="14">
        <f>表格1[[#This Row],[信用卡交易金額'[新臺幣']]]/1000</f>
        <v>1242153.7660000001</v>
      </c>
      <c r="L8404" s="14">
        <f>表格1[[#This Row],[信用卡交易金額'[新臺幣']]]/1000000</f>
        <v>1242.1537659999999</v>
      </c>
      <c r="M8404" s="14" t="str" cm="1">
        <f t="array" ref="M8404">_xlfn.TEXTJOIN("", TRUE, _xlfn.XLOOKUP(TRUE, VALUE(表格1[[#This Row],[年月]]) &lt;= VALUE($R$8:$R$12), $Q$8:$Q$12)) &amp; "年度"</f>
        <v>2025年度</v>
      </c>
    </row>
    <row r="8405" spans="1:13" x14ac:dyDescent="0.3">
      <c r="A8405" s="2">
        <v>202502</v>
      </c>
      <c r="B8405" s="19">
        <f>DATE(表格1[[#This Row],[年]],表格1[[#This Row],[月]],1)</f>
        <v>45689</v>
      </c>
      <c r="C8405" s="2" t="str">
        <f>LEFT(表格1[[#This Row],[年月]],4)</f>
        <v>2025</v>
      </c>
      <c r="D8405" s="2" t="str">
        <f>RIGHT(表格1[[#This Row],[年月]],2)</f>
        <v>02</v>
      </c>
      <c r="E8405" s="5">
        <v>67000000</v>
      </c>
      <c r="F8405" s="2" t="str">
        <f>VLOOKUP(TEXT(表格1[[#This Row],[地區]],"00000000"),縣市代碼,2,0)</f>
        <v>臺南市</v>
      </c>
      <c r="G8405" s="2" t="s">
        <v>7</v>
      </c>
      <c r="H8405" s="13">
        <v>2386899</v>
      </c>
      <c r="I8405" s="14">
        <v>2613187946</v>
      </c>
      <c r="J8405" s="14">
        <f>表格1[[#This Row],[信用卡交易筆數]]/1000</f>
        <v>2386.8989999999999</v>
      </c>
      <c r="K8405" s="14">
        <f>表格1[[#This Row],[信用卡交易金額'[新臺幣']]]/1000</f>
        <v>2613187.946</v>
      </c>
      <c r="L8405" s="14">
        <f>表格1[[#This Row],[信用卡交易金額'[新臺幣']]]/1000000</f>
        <v>2613.187946</v>
      </c>
      <c r="M8405" s="14" t="str" cm="1">
        <f t="array" ref="M8405">_xlfn.TEXTJOIN("", TRUE, _xlfn.XLOOKUP(TRUE, VALUE(表格1[[#This Row],[年月]]) &lt;= VALUE($R$8:$R$12), $Q$8:$Q$12)) &amp; "年度"</f>
        <v>2025年度</v>
      </c>
    </row>
    <row r="8406" spans="1:13" x14ac:dyDescent="0.3">
      <c r="A8406" s="2">
        <v>202502</v>
      </c>
      <c r="B8406" s="19">
        <f>DATE(表格1[[#This Row],[年]],表格1[[#This Row],[月]],1)</f>
        <v>45689</v>
      </c>
      <c r="C8406" s="2" t="str">
        <f>LEFT(表格1[[#This Row],[年月]],4)</f>
        <v>2025</v>
      </c>
      <c r="D8406" s="2" t="str">
        <f>RIGHT(表格1[[#This Row],[年月]],2)</f>
        <v>02</v>
      </c>
      <c r="E8406" s="5">
        <v>67000000</v>
      </c>
      <c r="F8406" s="2" t="str">
        <f>VLOOKUP(TEXT(表格1[[#This Row],[地區]],"00000000"),縣市代碼,2,0)</f>
        <v>臺南市</v>
      </c>
      <c r="G8406" s="2" t="s">
        <v>8</v>
      </c>
      <c r="H8406" s="13">
        <v>1723936</v>
      </c>
      <c r="I8406" s="14">
        <v>3846479419</v>
      </c>
      <c r="J8406" s="14">
        <f>表格1[[#This Row],[信用卡交易筆數]]/1000</f>
        <v>1723.9359999999999</v>
      </c>
      <c r="K8406" s="14">
        <f>表格1[[#This Row],[信用卡交易金額'[新臺幣']]]/1000</f>
        <v>3846479.4190000002</v>
      </c>
      <c r="L8406" s="14">
        <f>表格1[[#This Row],[信用卡交易金額'[新臺幣']]]/1000000</f>
        <v>3846.4794189999998</v>
      </c>
      <c r="M8406" s="14" t="str" cm="1">
        <f t="array" ref="M8406">_xlfn.TEXTJOIN("", TRUE, _xlfn.XLOOKUP(TRUE, VALUE(表格1[[#This Row],[年月]]) &lt;= VALUE($R$8:$R$12), $Q$8:$Q$12)) &amp; "年度"</f>
        <v>2025年度</v>
      </c>
    </row>
    <row r="8407" spans="1:13" x14ac:dyDescent="0.3">
      <c r="A8407" s="2">
        <v>202502</v>
      </c>
      <c r="B8407" s="19">
        <f>DATE(表格1[[#This Row],[年]],表格1[[#This Row],[月]],1)</f>
        <v>45689</v>
      </c>
      <c r="C8407" s="2" t="str">
        <f>LEFT(表格1[[#This Row],[年月]],4)</f>
        <v>2025</v>
      </c>
      <c r="D8407" s="2" t="str">
        <f>RIGHT(表格1[[#This Row],[年月]],2)</f>
        <v>02</v>
      </c>
      <c r="E8407" s="5">
        <v>67000000</v>
      </c>
      <c r="F8407" s="2" t="str">
        <f>VLOOKUP(TEXT(表格1[[#This Row],[地區]],"00000000"),縣市代碼,2,0)</f>
        <v>臺南市</v>
      </c>
      <c r="G8407" s="2" t="s">
        <v>9</v>
      </c>
      <c r="H8407" s="13">
        <v>3692275</v>
      </c>
      <c r="I8407" s="14">
        <v>4785577083</v>
      </c>
      <c r="J8407" s="14">
        <f>表格1[[#This Row],[信用卡交易筆數]]/1000</f>
        <v>3692.2750000000001</v>
      </c>
      <c r="K8407" s="14">
        <f>表格1[[#This Row],[信用卡交易金額'[新臺幣']]]/1000</f>
        <v>4785577.0829999996</v>
      </c>
      <c r="L8407" s="14">
        <f>表格1[[#This Row],[信用卡交易金額'[新臺幣']]]/1000000</f>
        <v>4785.5770830000001</v>
      </c>
      <c r="M8407" s="14" t="str" cm="1">
        <f t="array" ref="M8407">_xlfn.TEXTJOIN("", TRUE, _xlfn.XLOOKUP(TRUE, VALUE(表格1[[#This Row],[年月]]) &lt;= VALUE($R$8:$R$12), $Q$8:$Q$12)) &amp; "年度"</f>
        <v>2025年度</v>
      </c>
    </row>
    <row r="8408" spans="1:13" x14ac:dyDescent="0.3">
      <c r="A8408" s="2">
        <v>202502</v>
      </c>
      <c r="B8408" s="19">
        <f>DATE(表格1[[#This Row],[年]],表格1[[#This Row],[月]],1)</f>
        <v>45689</v>
      </c>
      <c r="C8408" s="2" t="str">
        <f>LEFT(表格1[[#This Row],[年月]],4)</f>
        <v>2025</v>
      </c>
      <c r="D8408" s="2" t="str">
        <f>RIGHT(表格1[[#This Row],[年月]],2)</f>
        <v>02</v>
      </c>
      <c r="E8408" s="5">
        <v>67000000</v>
      </c>
      <c r="F8408" s="2" t="str">
        <f>VLOOKUP(TEXT(表格1[[#This Row],[地區]],"00000000"),縣市代碼,2,0)</f>
        <v>臺南市</v>
      </c>
      <c r="G8408" s="2" t="s">
        <v>10</v>
      </c>
      <c r="H8408" s="13">
        <v>2095635</v>
      </c>
      <c r="I8408" s="14">
        <v>5709124403</v>
      </c>
      <c r="J8408" s="14">
        <f>表格1[[#This Row],[信用卡交易筆數]]/1000</f>
        <v>2095.6350000000002</v>
      </c>
      <c r="K8408" s="14">
        <f>表格1[[#This Row],[信用卡交易金額'[新臺幣']]]/1000</f>
        <v>5709124.4029999999</v>
      </c>
      <c r="L8408" s="14">
        <f>表格1[[#This Row],[信用卡交易金額'[新臺幣']]]/1000000</f>
        <v>5709.1244029999998</v>
      </c>
      <c r="M8408" s="14" t="str" cm="1">
        <f t="array" ref="M8408">_xlfn.TEXTJOIN("", TRUE, _xlfn.XLOOKUP(TRUE, VALUE(表格1[[#This Row],[年月]]) &lt;= VALUE($R$8:$R$12), $Q$8:$Q$12)) &amp; "年度"</f>
        <v>2025年度</v>
      </c>
    </row>
    <row r="8409" spans="1:13" x14ac:dyDescent="0.3">
      <c r="A8409" s="2">
        <v>202502</v>
      </c>
      <c r="B8409" s="19">
        <f>DATE(表格1[[#This Row],[年]],表格1[[#This Row],[月]],1)</f>
        <v>45689</v>
      </c>
      <c r="C8409" s="2" t="str">
        <f>LEFT(表格1[[#This Row],[年月]],4)</f>
        <v>2025</v>
      </c>
      <c r="D8409" s="2" t="str">
        <f>RIGHT(表格1[[#This Row],[年月]],2)</f>
        <v>02</v>
      </c>
      <c r="E8409" s="5">
        <v>64000000</v>
      </c>
      <c r="F8409" s="2" t="str">
        <f>VLOOKUP(TEXT(表格1[[#This Row],[地區]],"00000000"),縣市代碼,2,0)</f>
        <v>高雄市</v>
      </c>
      <c r="G8409" s="2" t="s">
        <v>4</v>
      </c>
      <c r="H8409" s="13">
        <v>7035803</v>
      </c>
      <c r="I8409" s="14">
        <v>3664761227</v>
      </c>
      <c r="J8409" s="14">
        <f>表格1[[#This Row],[信用卡交易筆數]]/1000</f>
        <v>7035.8029999999999</v>
      </c>
      <c r="K8409" s="14">
        <f>表格1[[#This Row],[信用卡交易金額'[新臺幣']]]/1000</f>
        <v>3664761.227</v>
      </c>
      <c r="L8409" s="14">
        <f>表格1[[#This Row],[信用卡交易金額'[新臺幣']]]/1000000</f>
        <v>3664.761227</v>
      </c>
      <c r="M8409" s="14" t="str" cm="1">
        <f t="array" ref="M8409">_xlfn.TEXTJOIN("", TRUE, _xlfn.XLOOKUP(TRUE, VALUE(表格1[[#This Row],[年月]]) &lt;= VALUE($R$8:$R$12), $Q$8:$Q$12)) &amp; "年度"</f>
        <v>2025年度</v>
      </c>
    </row>
    <row r="8410" spans="1:13" x14ac:dyDescent="0.3">
      <c r="A8410" s="2">
        <v>202502</v>
      </c>
      <c r="B8410" s="19">
        <f>DATE(表格1[[#This Row],[年]],表格1[[#This Row],[月]],1)</f>
        <v>45689</v>
      </c>
      <c r="C8410" s="2" t="str">
        <f>LEFT(表格1[[#This Row],[年月]],4)</f>
        <v>2025</v>
      </c>
      <c r="D8410" s="2" t="str">
        <f>RIGHT(表格1[[#This Row],[年月]],2)</f>
        <v>02</v>
      </c>
      <c r="E8410" s="5">
        <v>64000000</v>
      </c>
      <c r="F8410" s="2" t="str">
        <f>VLOOKUP(TEXT(表格1[[#This Row],[地區]],"00000000"),縣市代碼,2,0)</f>
        <v>高雄市</v>
      </c>
      <c r="G8410" s="2" t="s">
        <v>5</v>
      </c>
      <c r="H8410" s="13">
        <v>405991</v>
      </c>
      <c r="I8410" s="14">
        <v>1079008409</v>
      </c>
      <c r="J8410" s="14">
        <f>表格1[[#This Row],[信用卡交易筆數]]/1000</f>
        <v>405.99099999999999</v>
      </c>
      <c r="K8410" s="14">
        <f>表格1[[#This Row],[信用卡交易金額'[新臺幣']]]/1000</f>
        <v>1079008.409</v>
      </c>
      <c r="L8410" s="14">
        <f>表格1[[#This Row],[信用卡交易金額'[新臺幣']]]/1000000</f>
        <v>1079.008409</v>
      </c>
      <c r="M8410" s="14" t="str" cm="1">
        <f t="array" ref="M8410">_xlfn.TEXTJOIN("", TRUE, _xlfn.XLOOKUP(TRUE, VALUE(表格1[[#This Row],[年月]]) &lt;= VALUE($R$8:$R$12), $Q$8:$Q$12)) &amp; "年度"</f>
        <v>2025年度</v>
      </c>
    </row>
    <row r="8411" spans="1:13" x14ac:dyDescent="0.3">
      <c r="A8411" s="2">
        <v>202502</v>
      </c>
      <c r="B8411" s="19">
        <f>DATE(表格1[[#This Row],[年]],表格1[[#This Row],[月]],1)</f>
        <v>45689</v>
      </c>
      <c r="C8411" s="2" t="str">
        <f>LEFT(表格1[[#This Row],[年月]],4)</f>
        <v>2025</v>
      </c>
      <c r="D8411" s="2" t="str">
        <f>RIGHT(表格1[[#This Row],[年月]],2)</f>
        <v>02</v>
      </c>
      <c r="E8411" s="5">
        <v>64000000</v>
      </c>
      <c r="F8411" s="2" t="str">
        <f>VLOOKUP(TEXT(表格1[[#This Row],[地區]],"00000000"),縣市代碼,2,0)</f>
        <v>高雄市</v>
      </c>
      <c r="G8411" s="2" t="s">
        <v>6</v>
      </c>
      <c r="H8411" s="13">
        <v>681204</v>
      </c>
      <c r="I8411" s="14">
        <v>2025691604</v>
      </c>
      <c r="J8411" s="14">
        <f>表格1[[#This Row],[信用卡交易筆數]]/1000</f>
        <v>681.20399999999995</v>
      </c>
      <c r="K8411" s="14">
        <f>表格1[[#This Row],[信用卡交易金額'[新臺幣']]]/1000</f>
        <v>2025691.6040000001</v>
      </c>
      <c r="L8411" s="14">
        <f>表格1[[#This Row],[信用卡交易金額'[新臺幣']]]/1000000</f>
        <v>2025.6916040000001</v>
      </c>
      <c r="M8411" s="14" t="str" cm="1">
        <f t="array" ref="M8411">_xlfn.TEXTJOIN("", TRUE, _xlfn.XLOOKUP(TRUE, VALUE(表格1[[#This Row],[年月]]) &lt;= VALUE($R$8:$R$12), $Q$8:$Q$12)) &amp; "年度"</f>
        <v>2025年度</v>
      </c>
    </row>
    <row r="8412" spans="1:13" x14ac:dyDescent="0.3">
      <c r="A8412" s="2">
        <v>202502</v>
      </c>
      <c r="B8412" s="19">
        <f>DATE(表格1[[#This Row],[年]],表格1[[#This Row],[月]],1)</f>
        <v>45689</v>
      </c>
      <c r="C8412" s="2" t="str">
        <f>LEFT(表格1[[#This Row],[年月]],4)</f>
        <v>2025</v>
      </c>
      <c r="D8412" s="2" t="str">
        <f>RIGHT(表格1[[#This Row],[年月]],2)</f>
        <v>02</v>
      </c>
      <c r="E8412" s="5">
        <v>64000000</v>
      </c>
      <c r="F8412" s="2" t="str">
        <f>VLOOKUP(TEXT(表格1[[#This Row],[地區]],"00000000"),縣市代碼,2,0)</f>
        <v>高雄市</v>
      </c>
      <c r="G8412" s="2" t="s">
        <v>7</v>
      </c>
      <c r="H8412" s="13">
        <v>3694715</v>
      </c>
      <c r="I8412" s="14">
        <v>3772279715</v>
      </c>
      <c r="J8412" s="14">
        <f>表格1[[#This Row],[信用卡交易筆數]]/1000</f>
        <v>3694.7150000000001</v>
      </c>
      <c r="K8412" s="14">
        <f>表格1[[#This Row],[信用卡交易金額'[新臺幣']]]/1000</f>
        <v>3772279.7149999999</v>
      </c>
      <c r="L8412" s="14">
        <f>表格1[[#This Row],[信用卡交易金額'[新臺幣']]]/1000000</f>
        <v>3772.2797150000001</v>
      </c>
      <c r="M8412" s="14" t="str" cm="1">
        <f t="array" ref="M8412">_xlfn.TEXTJOIN("", TRUE, _xlfn.XLOOKUP(TRUE, VALUE(表格1[[#This Row],[年月]]) &lt;= VALUE($R$8:$R$12), $Q$8:$Q$12)) &amp; "年度"</f>
        <v>2025年度</v>
      </c>
    </row>
    <row r="8413" spans="1:13" x14ac:dyDescent="0.3">
      <c r="A8413" s="2">
        <v>202502</v>
      </c>
      <c r="B8413" s="19">
        <f>DATE(表格1[[#This Row],[年]],表格1[[#This Row],[月]],1)</f>
        <v>45689</v>
      </c>
      <c r="C8413" s="2" t="str">
        <f>LEFT(表格1[[#This Row],[年月]],4)</f>
        <v>2025</v>
      </c>
      <c r="D8413" s="2" t="str">
        <f>RIGHT(表格1[[#This Row],[年月]],2)</f>
        <v>02</v>
      </c>
      <c r="E8413" s="5">
        <v>64000000</v>
      </c>
      <c r="F8413" s="2" t="str">
        <f>VLOOKUP(TEXT(表格1[[#This Row],[地區]],"00000000"),縣市代碼,2,0)</f>
        <v>高雄市</v>
      </c>
      <c r="G8413" s="2" t="s">
        <v>8</v>
      </c>
      <c r="H8413" s="13">
        <v>2766514</v>
      </c>
      <c r="I8413" s="14">
        <v>6254508431</v>
      </c>
      <c r="J8413" s="14">
        <f>表格1[[#This Row],[信用卡交易筆數]]/1000</f>
        <v>2766.5140000000001</v>
      </c>
      <c r="K8413" s="14">
        <f>表格1[[#This Row],[信用卡交易金額'[新臺幣']]]/1000</f>
        <v>6254508.4309999999</v>
      </c>
      <c r="L8413" s="14">
        <f>表格1[[#This Row],[信用卡交易金額'[新臺幣']]]/1000000</f>
        <v>6254.5084310000002</v>
      </c>
      <c r="M8413" s="14" t="str" cm="1">
        <f t="array" ref="M8413">_xlfn.TEXTJOIN("", TRUE, _xlfn.XLOOKUP(TRUE, VALUE(表格1[[#This Row],[年月]]) &lt;= VALUE($R$8:$R$12), $Q$8:$Q$12)) &amp; "年度"</f>
        <v>2025年度</v>
      </c>
    </row>
    <row r="8414" spans="1:13" x14ac:dyDescent="0.3">
      <c r="A8414" s="2">
        <v>202502</v>
      </c>
      <c r="B8414" s="19">
        <f>DATE(表格1[[#This Row],[年]],表格1[[#This Row],[月]],1)</f>
        <v>45689</v>
      </c>
      <c r="C8414" s="2" t="str">
        <f>LEFT(表格1[[#This Row],[年月]],4)</f>
        <v>2025</v>
      </c>
      <c r="D8414" s="2" t="str">
        <f>RIGHT(表格1[[#This Row],[年月]],2)</f>
        <v>02</v>
      </c>
      <c r="E8414" s="5">
        <v>64000000</v>
      </c>
      <c r="F8414" s="2" t="str">
        <f>VLOOKUP(TEXT(表格1[[#This Row],[地區]],"00000000"),縣市代碼,2,0)</f>
        <v>高雄市</v>
      </c>
      <c r="G8414" s="2" t="s">
        <v>9</v>
      </c>
      <c r="H8414" s="13">
        <v>5912174</v>
      </c>
      <c r="I8414" s="14">
        <v>7511958625</v>
      </c>
      <c r="J8414" s="14">
        <f>表格1[[#This Row],[信用卡交易筆數]]/1000</f>
        <v>5912.174</v>
      </c>
      <c r="K8414" s="14">
        <f>表格1[[#This Row],[信用卡交易金額'[新臺幣']]]/1000</f>
        <v>7511958.625</v>
      </c>
      <c r="L8414" s="14">
        <f>表格1[[#This Row],[信用卡交易金額'[新臺幣']]]/1000000</f>
        <v>7511.9586250000002</v>
      </c>
      <c r="M8414" s="14" t="str" cm="1">
        <f t="array" ref="M8414">_xlfn.TEXTJOIN("", TRUE, _xlfn.XLOOKUP(TRUE, VALUE(表格1[[#This Row],[年月]]) &lt;= VALUE($R$8:$R$12), $Q$8:$Q$12)) &amp; "年度"</f>
        <v>2025年度</v>
      </c>
    </row>
    <row r="8415" spans="1:13" x14ac:dyDescent="0.3">
      <c r="A8415" s="2">
        <v>202502</v>
      </c>
      <c r="B8415" s="19">
        <f>DATE(表格1[[#This Row],[年]],表格1[[#This Row],[月]],1)</f>
        <v>45689</v>
      </c>
      <c r="C8415" s="2" t="str">
        <f>LEFT(表格1[[#This Row],[年月]],4)</f>
        <v>2025</v>
      </c>
      <c r="D8415" s="2" t="str">
        <f>RIGHT(表格1[[#This Row],[年月]],2)</f>
        <v>02</v>
      </c>
      <c r="E8415" s="5">
        <v>64000000</v>
      </c>
      <c r="F8415" s="2" t="str">
        <f>VLOOKUP(TEXT(表格1[[#This Row],[地區]],"00000000"),縣市代碼,2,0)</f>
        <v>高雄市</v>
      </c>
      <c r="G8415" s="2" t="s">
        <v>10</v>
      </c>
      <c r="H8415" s="13">
        <v>3140817</v>
      </c>
      <c r="I8415" s="14">
        <v>9152165828</v>
      </c>
      <c r="J8415" s="14">
        <f>表格1[[#This Row],[信用卡交易筆數]]/1000</f>
        <v>3140.817</v>
      </c>
      <c r="K8415" s="14">
        <f>表格1[[#This Row],[信用卡交易金額'[新臺幣']]]/1000</f>
        <v>9152165.8279999997</v>
      </c>
      <c r="L8415" s="14">
        <f>表格1[[#This Row],[信用卡交易金額'[新臺幣']]]/1000000</f>
        <v>9152.1658279999992</v>
      </c>
      <c r="M8415" s="14" t="str" cm="1">
        <f t="array" ref="M8415">_xlfn.TEXTJOIN("", TRUE, _xlfn.XLOOKUP(TRUE, VALUE(表格1[[#This Row],[年月]]) &lt;= VALUE($R$8:$R$12), $Q$8:$Q$12)) &amp; "年度"</f>
        <v>2025年度</v>
      </c>
    </row>
    <row r="8416" spans="1:13" x14ac:dyDescent="0.3">
      <c r="A8416" s="2">
        <v>202502</v>
      </c>
      <c r="B8416" s="19">
        <f>DATE(表格1[[#This Row],[年]],表格1[[#This Row],[月]],1)</f>
        <v>45689</v>
      </c>
      <c r="C8416" s="2" t="str">
        <f>LEFT(表格1[[#This Row],[年月]],4)</f>
        <v>2025</v>
      </c>
      <c r="D8416" s="2" t="str">
        <f>RIGHT(表格1[[#This Row],[年月]],2)</f>
        <v>02</v>
      </c>
      <c r="E8416" s="5">
        <v>10013000</v>
      </c>
      <c r="F8416" s="2" t="str">
        <f>VLOOKUP(TEXT(表格1[[#This Row],[地區]],"00000000"),縣市代碼,2,0)</f>
        <v>屏東縣</v>
      </c>
      <c r="G8416" s="2" t="s">
        <v>4</v>
      </c>
      <c r="H8416" s="13">
        <v>1061757</v>
      </c>
      <c r="I8416" s="14">
        <v>505603782</v>
      </c>
      <c r="J8416" s="14">
        <f>表格1[[#This Row],[信用卡交易筆數]]/1000</f>
        <v>1061.7570000000001</v>
      </c>
      <c r="K8416" s="14">
        <f>表格1[[#This Row],[信用卡交易金額'[新臺幣']]]/1000</f>
        <v>505603.78200000001</v>
      </c>
      <c r="L8416" s="14">
        <f>表格1[[#This Row],[信用卡交易金額'[新臺幣']]]/1000000</f>
        <v>505.60378200000002</v>
      </c>
      <c r="M8416" s="14" t="str" cm="1">
        <f t="array" ref="M8416">_xlfn.TEXTJOIN("", TRUE, _xlfn.XLOOKUP(TRUE, VALUE(表格1[[#This Row],[年月]]) &lt;= VALUE($R$8:$R$12), $Q$8:$Q$12)) &amp; "年度"</f>
        <v>2025年度</v>
      </c>
    </row>
    <row r="8417" spans="1:13" x14ac:dyDescent="0.3">
      <c r="A8417" s="2">
        <v>202502</v>
      </c>
      <c r="B8417" s="19">
        <f>DATE(表格1[[#This Row],[年]],表格1[[#This Row],[月]],1)</f>
        <v>45689</v>
      </c>
      <c r="C8417" s="2" t="str">
        <f>LEFT(表格1[[#This Row],[年月]],4)</f>
        <v>2025</v>
      </c>
      <c r="D8417" s="2" t="str">
        <f>RIGHT(表格1[[#This Row],[年月]],2)</f>
        <v>02</v>
      </c>
      <c r="E8417" s="5">
        <v>10013000</v>
      </c>
      <c r="F8417" s="2" t="str">
        <f>VLOOKUP(TEXT(表格1[[#This Row],[地區]],"00000000"),縣市代碼,2,0)</f>
        <v>屏東縣</v>
      </c>
      <c r="G8417" s="2" t="s">
        <v>5</v>
      </c>
      <c r="H8417" s="13">
        <v>74978</v>
      </c>
      <c r="I8417" s="14">
        <v>172731768</v>
      </c>
      <c r="J8417" s="14">
        <f>表格1[[#This Row],[信用卡交易筆數]]/1000</f>
        <v>74.977999999999994</v>
      </c>
      <c r="K8417" s="14">
        <f>表格1[[#This Row],[信用卡交易金額'[新臺幣']]]/1000</f>
        <v>172731.76800000001</v>
      </c>
      <c r="L8417" s="14">
        <f>表格1[[#This Row],[信用卡交易金額'[新臺幣']]]/1000000</f>
        <v>172.73176799999999</v>
      </c>
      <c r="M8417" s="14" t="str" cm="1">
        <f t="array" ref="M8417">_xlfn.TEXTJOIN("", TRUE, _xlfn.XLOOKUP(TRUE, VALUE(表格1[[#This Row],[年月]]) &lt;= VALUE($R$8:$R$12), $Q$8:$Q$12)) &amp; "年度"</f>
        <v>2025年度</v>
      </c>
    </row>
    <row r="8418" spans="1:13" x14ac:dyDescent="0.3">
      <c r="A8418" s="2">
        <v>202502</v>
      </c>
      <c r="B8418" s="19">
        <f>DATE(表格1[[#This Row],[年]],表格1[[#This Row],[月]],1)</f>
        <v>45689</v>
      </c>
      <c r="C8418" s="2" t="str">
        <f>LEFT(表格1[[#This Row],[年月]],4)</f>
        <v>2025</v>
      </c>
      <c r="D8418" s="2" t="str">
        <f>RIGHT(表格1[[#This Row],[年月]],2)</f>
        <v>02</v>
      </c>
      <c r="E8418" s="5">
        <v>10013000</v>
      </c>
      <c r="F8418" s="2" t="str">
        <f>VLOOKUP(TEXT(表格1[[#This Row],[地區]],"00000000"),縣市代碼,2,0)</f>
        <v>屏東縣</v>
      </c>
      <c r="G8418" s="2" t="s">
        <v>6</v>
      </c>
      <c r="H8418" s="13">
        <v>117908</v>
      </c>
      <c r="I8418" s="14">
        <v>316693619</v>
      </c>
      <c r="J8418" s="14">
        <f>表格1[[#This Row],[信用卡交易筆數]]/1000</f>
        <v>117.908</v>
      </c>
      <c r="K8418" s="14">
        <f>表格1[[#This Row],[信用卡交易金額'[新臺幣']]]/1000</f>
        <v>316693.61900000001</v>
      </c>
      <c r="L8418" s="14">
        <f>表格1[[#This Row],[信用卡交易金額'[新臺幣']]]/1000000</f>
        <v>316.69361900000001</v>
      </c>
      <c r="M8418" s="14" t="str" cm="1">
        <f t="array" ref="M8418">_xlfn.TEXTJOIN("", TRUE, _xlfn.XLOOKUP(TRUE, VALUE(表格1[[#This Row],[年月]]) &lt;= VALUE($R$8:$R$12), $Q$8:$Q$12)) &amp; "年度"</f>
        <v>2025年度</v>
      </c>
    </row>
    <row r="8419" spans="1:13" x14ac:dyDescent="0.3">
      <c r="A8419" s="2">
        <v>202502</v>
      </c>
      <c r="B8419" s="19">
        <f>DATE(表格1[[#This Row],[年]],表格1[[#This Row],[月]],1)</f>
        <v>45689</v>
      </c>
      <c r="C8419" s="2" t="str">
        <f>LEFT(表格1[[#This Row],[年月]],4)</f>
        <v>2025</v>
      </c>
      <c r="D8419" s="2" t="str">
        <f>RIGHT(表格1[[#This Row],[年月]],2)</f>
        <v>02</v>
      </c>
      <c r="E8419" s="5">
        <v>10013000</v>
      </c>
      <c r="F8419" s="2" t="str">
        <f>VLOOKUP(TEXT(表格1[[#This Row],[地區]],"00000000"),縣市代碼,2,0)</f>
        <v>屏東縣</v>
      </c>
      <c r="G8419" s="2" t="s">
        <v>7</v>
      </c>
      <c r="H8419" s="13">
        <v>719261</v>
      </c>
      <c r="I8419" s="14">
        <v>742711703</v>
      </c>
      <c r="J8419" s="14">
        <f>表格1[[#This Row],[信用卡交易筆數]]/1000</f>
        <v>719.26099999999997</v>
      </c>
      <c r="K8419" s="14">
        <f>表格1[[#This Row],[信用卡交易金額'[新臺幣']]]/1000</f>
        <v>742711.70299999998</v>
      </c>
      <c r="L8419" s="14">
        <f>表格1[[#This Row],[信用卡交易金額'[新臺幣']]]/1000000</f>
        <v>742.71170299999994</v>
      </c>
      <c r="M8419" s="14" t="str" cm="1">
        <f t="array" ref="M8419">_xlfn.TEXTJOIN("", TRUE, _xlfn.XLOOKUP(TRUE, VALUE(表格1[[#This Row],[年月]]) &lt;= VALUE($R$8:$R$12), $Q$8:$Q$12)) &amp; "年度"</f>
        <v>2025年度</v>
      </c>
    </row>
    <row r="8420" spans="1:13" x14ac:dyDescent="0.3">
      <c r="A8420" s="2">
        <v>202502</v>
      </c>
      <c r="B8420" s="19">
        <f>DATE(表格1[[#This Row],[年]],表格1[[#This Row],[月]],1)</f>
        <v>45689</v>
      </c>
      <c r="C8420" s="2" t="str">
        <f>LEFT(表格1[[#This Row],[年月]],4)</f>
        <v>2025</v>
      </c>
      <c r="D8420" s="2" t="str">
        <f>RIGHT(表格1[[#This Row],[年月]],2)</f>
        <v>02</v>
      </c>
      <c r="E8420" s="5">
        <v>10013000</v>
      </c>
      <c r="F8420" s="2" t="str">
        <f>VLOOKUP(TEXT(表格1[[#This Row],[地區]],"00000000"),縣市代碼,2,0)</f>
        <v>屏東縣</v>
      </c>
      <c r="G8420" s="2" t="s">
        <v>8</v>
      </c>
      <c r="H8420" s="13">
        <v>494092</v>
      </c>
      <c r="I8420" s="14">
        <v>925409670</v>
      </c>
      <c r="J8420" s="14">
        <f>表格1[[#This Row],[信用卡交易筆數]]/1000</f>
        <v>494.09199999999998</v>
      </c>
      <c r="K8420" s="14">
        <f>表格1[[#This Row],[信用卡交易金額'[新臺幣']]]/1000</f>
        <v>925409.67</v>
      </c>
      <c r="L8420" s="14">
        <f>表格1[[#This Row],[信用卡交易金額'[新臺幣']]]/1000000</f>
        <v>925.40967000000001</v>
      </c>
      <c r="M8420" s="14" t="str" cm="1">
        <f t="array" ref="M8420">_xlfn.TEXTJOIN("", TRUE, _xlfn.XLOOKUP(TRUE, VALUE(表格1[[#This Row],[年月]]) &lt;= VALUE($R$8:$R$12), $Q$8:$Q$12)) &amp; "年度"</f>
        <v>2025年度</v>
      </c>
    </row>
    <row r="8421" spans="1:13" x14ac:dyDescent="0.3">
      <c r="A8421" s="2">
        <v>202502</v>
      </c>
      <c r="B8421" s="19">
        <f>DATE(表格1[[#This Row],[年]],表格1[[#This Row],[月]],1)</f>
        <v>45689</v>
      </c>
      <c r="C8421" s="2" t="str">
        <f>LEFT(表格1[[#This Row],[年月]],4)</f>
        <v>2025</v>
      </c>
      <c r="D8421" s="2" t="str">
        <f>RIGHT(表格1[[#This Row],[年月]],2)</f>
        <v>02</v>
      </c>
      <c r="E8421" s="5">
        <v>10013000</v>
      </c>
      <c r="F8421" s="2" t="str">
        <f>VLOOKUP(TEXT(表格1[[#This Row],[地區]],"00000000"),縣市代碼,2,0)</f>
        <v>屏東縣</v>
      </c>
      <c r="G8421" s="2" t="s">
        <v>9</v>
      </c>
      <c r="H8421" s="13">
        <v>944768</v>
      </c>
      <c r="I8421" s="14">
        <v>1152438001</v>
      </c>
      <c r="J8421" s="14">
        <f>表格1[[#This Row],[信用卡交易筆數]]/1000</f>
        <v>944.76800000000003</v>
      </c>
      <c r="K8421" s="14">
        <f>表格1[[#This Row],[信用卡交易金額'[新臺幣']]]/1000</f>
        <v>1152438.0009999999</v>
      </c>
      <c r="L8421" s="14">
        <f>表格1[[#This Row],[信用卡交易金額'[新臺幣']]]/1000000</f>
        <v>1152.438001</v>
      </c>
      <c r="M8421" s="14" t="str" cm="1">
        <f t="array" ref="M8421">_xlfn.TEXTJOIN("", TRUE, _xlfn.XLOOKUP(TRUE, VALUE(表格1[[#This Row],[年月]]) &lt;= VALUE($R$8:$R$12), $Q$8:$Q$12)) &amp; "年度"</f>
        <v>2025年度</v>
      </c>
    </row>
    <row r="8422" spans="1:13" x14ac:dyDescent="0.3">
      <c r="A8422" s="2">
        <v>202502</v>
      </c>
      <c r="B8422" s="19">
        <f>DATE(表格1[[#This Row],[年]],表格1[[#This Row],[月]],1)</f>
        <v>45689</v>
      </c>
      <c r="C8422" s="2" t="str">
        <f>LEFT(表格1[[#This Row],[年月]],4)</f>
        <v>2025</v>
      </c>
      <c r="D8422" s="2" t="str">
        <f>RIGHT(表格1[[#This Row],[年月]],2)</f>
        <v>02</v>
      </c>
      <c r="E8422" s="5">
        <v>10013000</v>
      </c>
      <c r="F8422" s="2" t="str">
        <f>VLOOKUP(TEXT(表格1[[#This Row],[地區]],"00000000"),縣市代碼,2,0)</f>
        <v>屏東縣</v>
      </c>
      <c r="G8422" s="2" t="s">
        <v>10</v>
      </c>
      <c r="H8422" s="13">
        <v>583250</v>
      </c>
      <c r="I8422" s="14">
        <v>1766867736</v>
      </c>
      <c r="J8422" s="14">
        <f>表格1[[#This Row],[信用卡交易筆數]]/1000</f>
        <v>583.25</v>
      </c>
      <c r="K8422" s="14">
        <f>表格1[[#This Row],[信用卡交易金額'[新臺幣']]]/1000</f>
        <v>1766867.736</v>
      </c>
      <c r="L8422" s="14">
        <f>表格1[[#This Row],[信用卡交易金額'[新臺幣']]]/1000000</f>
        <v>1766.8677359999999</v>
      </c>
      <c r="M8422" s="14" t="str" cm="1">
        <f t="array" ref="M8422">_xlfn.TEXTJOIN("", TRUE, _xlfn.XLOOKUP(TRUE, VALUE(表格1[[#This Row],[年月]]) &lt;= VALUE($R$8:$R$12), $Q$8:$Q$12)) &amp; "年度"</f>
        <v>2025年度</v>
      </c>
    </row>
    <row r="8423" spans="1:13" x14ac:dyDescent="0.3">
      <c r="A8423" s="2">
        <v>202502</v>
      </c>
      <c r="B8423" s="19">
        <f>DATE(表格1[[#This Row],[年]],表格1[[#This Row],[月]],1)</f>
        <v>45689</v>
      </c>
      <c r="C8423" s="2" t="str">
        <f>LEFT(表格1[[#This Row],[年月]],4)</f>
        <v>2025</v>
      </c>
      <c r="D8423" s="2" t="str">
        <f>RIGHT(表格1[[#This Row],[年月]],2)</f>
        <v>02</v>
      </c>
      <c r="E8423" s="5">
        <v>10017000</v>
      </c>
      <c r="F8423" s="2" t="str">
        <f>VLOOKUP(TEXT(表格1[[#This Row],[地區]],"00000000"),縣市代碼,2,0)</f>
        <v>基隆市</v>
      </c>
      <c r="G8423" s="2" t="s">
        <v>4</v>
      </c>
      <c r="H8423" s="13">
        <v>954121</v>
      </c>
      <c r="I8423" s="14">
        <v>456456191</v>
      </c>
      <c r="J8423" s="14">
        <f>表格1[[#This Row],[信用卡交易筆數]]/1000</f>
        <v>954.12099999999998</v>
      </c>
      <c r="K8423" s="14">
        <f>表格1[[#This Row],[信用卡交易金額'[新臺幣']]]/1000</f>
        <v>456456.19099999999</v>
      </c>
      <c r="L8423" s="14">
        <f>表格1[[#This Row],[信用卡交易金額'[新臺幣']]]/1000000</f>
        <v>456.45619099999999</v>
      </c>
      <c r="M8423" s="14" t="str" cm="1">
        <f t="array" ref="M8423">_xlfn.TEXTJOIN("", TRUE, _xlfn.XLOOKUP(TRUE, VALUE(表格1[[#This Row],[年月]]) &lt;= VALUE($R$8:$R$12), $Q$8:$Q$12)) &amp; "年度"</f>
        <v>2025年度</v>
      </c>
    </row>
    <row r="8424" spans="1:13" x14ac:dyDescent="0.3">
      <c r="A8424" s="2">
        <v>202502</v>
      </c>
      <c r="B8424" s="19">
        <f>DATE(表格1[[#This Row],[年]],表格1[[#This Row],[月]],1)</f>
        <v>45689</v>
      </c>
      <c r="C8424" s="2" t="str">
        <f>LEFT(表格1[[#This Row],[年月]],4)</f>
        <v>2025</v>
      </c>
      <c r="D8424" s="2" t="str">
        <f>RIGHT(表格1[[#This Row],[年月]],2)</f>
        <v>02</v>
      </c>
      <c r="E8424" s="5">
        <v>10017000</v>
      </c>
      <c r="F8424" s="2" t="str">
        <f>VLOOKUP(TEXT(表格1[[#This Row],[地區]],"00000000"),縣市代碼,2,0)</f>
        <v>基隆市</v>
      </c>
      <c r="G8424" s="2" t="s">
        <v>5</v>
      </c>
      <c r="H8424" s="13">
        <v>56995</v>
      </c>
      <c r="I8424" s="14">
        <v>148813967</v>
      </c>
      <c r="J8424" s="14">
        <f>表格1[[#This Row],[信用卡交易筆數]]/1000</f>
        <v>56.994999999999997</v>
      </c>
      <c r="K8424" s="14">
        <f>表格1[[#This Row],[信用卡交易金額'[新臺幣']]]/1000</f>
        <v>148813.967</v>
      </c>
      <c r="L8424" s="14">
        <f>表格1[[#This Row],[信用卡交易金額'[新臺幣']]]/1000000</f>
        <v>148.81396699999999</v>
      </c>
      <c r="M8424" s="14" t="str" cm="1">
        <f t="array" ref="M8424">_xlfn.TEXTJOIN("", TRUE, _xlfn.XLOOKUP(TRUE, VALUE(表格1[[#This Row],[年月]]) &lt;= VALUE($R$8:$R$12), $Q$8:$Q$12)) &amp; "年度"</f>
        <v>2025年度</v>
      </c>
    </row>
    <row r="8425" spans="1:13" x14ac:dyDescent="0.3">
      <c r="A8425" s="2">
        <v>202502</v>
      </c>
      <c r="B8425" s="19">
        <f>DATE(表格1[[#This Row],[年]],表格1[[#This Row],[月]],1)</f>
        <v>45689</v>
      </c>
      <c r="C8425" s="2" t="str">
        <f>LEFT(表格1[[#This Row],[年月]],4)</f>
        <v>2025</v>
      </c>
      <c r="D8425" s="2" t="str">
        <f>RIGHT(表格1[[#This Row],[年月]],2)</f>
        <v>02</v>
      </c>
      <c r="E8425" s="5">
        <v>10017000</v>
      </c>
      <c r="F8425" s="2" t="str">
        <f>VLOOKUP(TEXT(表格1[[#This Row],[地區]],"00000000"),縣市代碼,2,0)</f>
        <v>基隆市</v>
      </c>
      <c r="G8425" s="2" t="s">
        <v>6</v>
      </c>
      <c r="H8425" s="13">
        <v>77541</v>
      </c>
      <c r="I8425" s="14">
        <v>257715798</v>
      </c>
      <c r="J8425" s="14">
        <f>表格1[[#This Row],[信用卡交易筆數]]/1000</f>
        <v>77.540999999999997</v>
      </c>
      <c r="K8425" s="14">
        <f>表格1[[#This Row],[信用卡交易金額'[新臺幣']]]/1000</f>
        <v>257715.79800000001</v>
      </c>
      <c r="L8425" s="14">
        <f>表格1[[#This Row],[信用卡交易金額'[新臺幣']]]/1000000</f>
        <v>257.71579800000001</v>
      </c>
      <c r="M8425" s="14" t="str" cm="1">
        <f t="array" ref="M8425">_xlfn.TEXTJOIN("", TRUE, _xlfn.XLOOKUP(TRUE, VALUE(表格1[[#This Row],[年月]]) &lt;= VALUE($R$8:$R$12), $Q$8:$Q$12)) &amp; "年度"</f>
        <v>2025年度</v>
      </c>
    </row>
    <row r="8426" spans="1:13" x14ac:dyDescent="0.3">
      <c r="A8426" s="2">
        <v>202502</v>
      </c>
      <c r="B8426" s="19">
        <f>DATE(表格1[[#This Row],[年]],表格1[[#This Row],[月]],1)</f>
        <v>45689</v>
      </c>
      <c r="C8426" s="2" t="str">
        <f>LEFT(表格1[[#This Row],[年月]],4)</f>
        <v>2025</v>
      </c>
      <c r="D8426" s="2" t="str">
        <f>RIGHT(表格1[[#This Row],[年月]],2)</f>
        <v>02</v>
      </c>
      <c r="E8426" s="5">
        <v>10017000</v>
      </c>
      <c r="F8426" s="2" t="str">
        <f>VLOOKUP(TEXT(表格1[[#This Row],[地區]],"00000000"),縣市代碼,2,0)</f>
        <v>基隆市</v>
      </c>
      <c r="G8426" s="2" t="s">
        <v>7</v>
      </c>
      <c r="H8426" s="13">
        <v>482440</v>
      </c>
      <c r="I8426" s="14">
        <v>455869013</v>
      </c>
      <c r="J8426" s="14">
        <f>表格1[[#This Row],[信用卡交易筆數]]/1000</f>
        <v>482.44</v>
      </c>
      <c r="K8426" s="14">
        <f>表格1[[#This Row],[信用卡交易金額'[新臺幣']]]/1000</f>
        <v>455869.01299999998</v>
      </c>
      <c r="L8426" s="14">
        <f>表格1[[#This Row],[信用卡交易金額'[新臺幣']]]/1000000</f>
        <v>455.869013</v>
      </c>
      <c r="M8426" s="14" t="str" cm="1">
        <f t="array" ref="M8426">_xlfn.TEXTJOIN("", TRUE, _xlfn.XLOOKUP(TRUE, VALUE(表格1[[#This Row],[年月]]) &lt;= VALUE($R$8:$R$12), $Q$8:$Q$12)) &amp; "年度"</f>
        <v>2025年度</v>
      </c>
    </row>
    <row r="8427" spans="1:13" x14ac:dyDescent="0.3">
      <c r="A8427" s="2">
        <v>202502</v>
      </c>
      <c r="B8427" s="19">
        <f>DATE(表格1[[#This Row],[年]],表格1[[#This Row],[月]],1)</f>
        <v>45689</v>
      </c>
      <c r="C8427" s="2" t="str">
        <f>LEFT(表格1[[#This Row],[年月]],4)</f>
        <v>2025</v>
      </c>
      <c r="D8427" s="2" t="str">
        <f>RIGHT(表格1[[#This Row],[年月]],2)</f>
        <v>02</v>
      </c>
      <c r="E8427" s="5">
        <v>10017000</v>
      </c>
      <c r="F8427" s="2" t="str">
        <f>VLOOKUP(TEXT(表格1[[#This Row],[地區]],"00000000"),縣市代碼,2,0)</f>
        <v>基隆市</v>
      </c>
      <c r="G8427" s="2" t="s">
        <v>8</v>
      </c>
      <c r="H8427" s="13">
        <v>393587</v>
      </c>
      <c r="I8427" s="14">
        <v>792465460</v>
      </c>
      <c r="J8427" s="14">
        <f>表格1[[#This Row],[信用卡交易筆數]]/1000</f>
        <v>393.58699999999999</v>
      </c>
      <c r="K8427" s="14">
        <f>表格1[[#This Row],[信用卡交易金額'[新臺幣']]]/1000</f>
        <v>792465.46</v>
      </c>
      <c r="L8427" s="14">
        <f>表格1[[#This Row],[信用卡交易金額'[新臺幣']]]/1000000</f>
        <v>792.46546000000001</v>
      </c>
      <c r="M8427" s="14" t="str" cm="1">
        <f t="array" ref="M8427">_xlfn.TEXTJOIN("", TRUE, _xlfn.XLOOKUP(TRUE, VALUE(表格1[[#This Row],[年月]]) &lt;= VALUE($R$8:$R$12), $Q$8:$Q$12)) &amp; "年度"</f>
        <v>2025年度</v>
      </c>
    </row>
    <row r="8428" spans="1:13" x14ac:dyDescent="0.3">
      <c r="A8428" s="2">
        <v>202502</v>
      </c>
      <c r="B8428" s="19">
        <f>DATE(表格1[[#This Row],[年]],表格1[[#This Row],[月]],1)</f>
        <v>45689</v>
      </c>
      <c r="C8428" s="2" t="str">
        <f>LEFT(表格1[[#This Row],[年月]],4)</f>
        <v>2025</v>
      </c>
      <c r="D8428" s="2" t="str">
        <f>RIGHT(表格1[[#This Row],[年月]],2)</f>
        <v>02</v>
      </c>
      <c r="E8428" s="5">
        <v>10017000</v>
      </c>
      <c r="F8428" s="2" t="str">
        <f>VLOOKUP(TEXT(表格1[[#This Row],[地區]],"00000000"),縣市代碼,2,0)</f>
        <v>基隆市</v>
      </c>
      <c r="G8428" s="2" t="s">
        <v>9</v>
      </c>
      <c r="H8428" s="13">
        <v>773439</v>
      </c>
      <c r="I8428" s="14">
        <v>860061309</v>
      </c>
      <c r="J8428" s="14">
        <f>表格1[[#This Row],[信用卡交易筆數]]/1000</f>
        <v>773.43899999999996</v>
      </c>
      <c r="K8428" s="14">
        <f>表格1[[#This Row],[信用卡交易金額'[新臺幣']]]/1000</f>
        <v>860061.30900000001</v>
      </c>
      <c r="L8428" s="14">
        <f>表格1[[#This Row],[信用卡交易金額'[新臺幣']]]/1000000</f>
        <v>860.06130900000005</v>
      </c>
      <c r="M8428" s="14" t="str" cm="1">
        <f t="array" ref="M8428">_xlfn.TEXTJOIN("", TRUE, _xlfn.XLOOKUP(TRUE, VALUE(表格1[[#This Row],[年月]]) &lt;= VALUE($R$8:$R$12), $Q$8:$Q$12)) &amp; "年度"</f>
        <v>2025年度</v>
      </c>
    </row>
    <row r="8429" spans="1:13" x14ac:dyDescent="0.3">
      <c r="A8429" s="2">
        <v>202502</v>
      </c>
      <c r="B8429" s="19">
        <f>DATE(表格1[[#This Row],[年]],表格1[[#This Row],[月]],1)</f>
        <v>45689</v>
      </c>
      <c r="C8429" s="2" t="str">
        <f>LEFT(表格1[[#This Row],[年月]],4)</f>
        <v>2025</v>
      </c>
      <c r="D8429" s="2" t="str">
        <f>RIGHT(表格1[[#This Row],[年月]],2)</f>
        <v>02</v>
      </c>
      <c r="E8429" s="5">
        <v>10017000</v>
      </c>
      <c r="F8429" s="2" t="str">
        <f>VLOOKUP(TEXT(表格1[[#This Row],[地區]],"00000000"),縣市代碼,2,0)</f>
        <v>基隆市</v>
      </c>
      <c r="G8429" s="2" t="s">
        <v>10</v>
      </c>
      <c r="H8429" s="13">
        <v>459917</v>
      </c>
      <c r="I8429" s="14">
        <v>1115182996</v>
      </c>
      <c r="J8429" s="14">
        <f>表格1[[#This Row],[信用卡交易筆數]]/1000</f>
        <v>459.91699999999997</v>
      </c>
      <c r="K8429" s="14">
        <f>表格1[[#This Row],[信用卡交易金額'[新臺幣']]]/1000</f>
        <v>1115182.996</v>
      </c>
      <c r="L8429" s="14">
        <f>表格1[[#This Row],[信用卡交易金額'[新臺幣']]]/1000000</f>
        <v>1115.182996</v>
      </c>
      <c r="M8429" s="14" t="str" cm="1">
        <f t="array" ref="M8429">_xlfn.TEXTJOIN("", TRUE, _xlfn.XLOOKUP(TRUE, VALUE(表格1[[#This Row],[年月]]) &lt;= VALUE($R$8:$R$12), $Q$8:$Q$12)) &amp; "年度"</f>
        <v>2025年度</v>
      </c>
    </row>
    <row r="8430" spans="1:13" x14ac:dyDescent="0.3">
      <c r="A8430" s="2">
        <v>202502</v>
      </c>
      <c r="B8430" s="19">
        <f>DATE(表格1[[#This Row],[年]],表格1[[#This Row],[月]],1)</f>
        <v>45689</v>
      </c>
      <c r="C8430" s="2" t="str">
        <f>LEFT(表格1[[#This Row],[年月]],4)</f>
        <v>2025</v>
      </c>
      <c r="D8430" s="2" t="str">
        <f>RIGHT(表格1[[#This Row],[年月]],2)</f>
        <v>02</v>
      </c>
      <c r="E8430" s="5">
        <v>10002000</v>
      </c>
      <c r="F8430" s="2" t="str">
        <f>VLOOKUP(TEXT(表格1[[#This Row],[地區]],"00000000"),縣市代碼,2,0)</f>
        <v>宜蘭縣</v>
      </c>
      <c r="G8430" s="2" t="s">
        <v>4</v>
      </c>
      <c r="H8430" s="13">
        <v>823263</v>
      </c>
      <c r="I8430" s="14">
        <v>369521922</v>
      </c>
      <c r="J8430" s="14">
        <f>表格1[[#This Row],[信用卡交易筆數]]/1000</f>
        <v>823.26300000000003</v>
      </c>
      <c r="K8430" s="14">
        <f>表格1[[#This Row],[信用卡交易金額'[新臺幣']]]/1000</f>
        <v>369521.92200000002</v>
      </c>
      <c r="L8430" s="14">
        <f>表格1[[#This Row],[信用卡交易金額'[新臺幣']]]/1000000</f>
        <v>369.52192200000002</v>
      </c>
      <c r="M8430" s="14" t="str" cm="1">
        <f t="array" ref="M8430">_xlfn.TEXTJOIN("", TRUE, _xlfn.XLOOKUP(TRUE, VALUE(表格1[[#This Row],[年月]]) &lt;= VALUE($R$8:$R$12), $Q$8:$Q$12)) &amp; "年度"</f>
        <v>2025年度</v>
      </c>
    </row>
    <row r="8431" spans="1:13" x14ac:dyDescent="0.3">
      <c r="A8431" s="2">
        <v>202502</v>
      </c>
      <c r="B8431" s="19">
        <f>DATE(表格1[[#This Row],[年]],表格1[[#This Row],[月]],1)</f>
        <v>45689</v>
      </c>
      <c r="C8431" s="2" t="str">
        <f>LEFT(表格1[[#This Row],[年月]],4)</f>
        <v>2025</v>
      </c>
      <c r="D8431" s="2" t="str">
        <f>RIGHT(表格1[[#This Row],[年月]],2)</f>
        <v>02</v>
      </c>
      <c r="E8431" s="5">
        <v>10002000</v>
      </c>
      <c r="F8431" s="2" t="str">
        <f>VLOOKUP(TEXT(表格1[[#This Row],[地區]],"00000000"),縣市代碼,2,0)</f>
        <v>宜蘭縣</v>
      </c>
      <c r="G8431" s="2" t="s">
        <v>5</v>
      </c>
      <c r="H8431" s="13">
        <v>53177</v>
      </c>
      <c r="I8431" s="14">
        <v>130006624</v>
      </c>
      <c r="J8431" s="14">
        <f>表格1[[#This Row],[信用卡交易筆數]]/1000</f>
        <v>53.177</v>
      </c>
      <c r="K8431" s="14">
        <f>表格1[[#This Row],[信用卡交易金額'[新臺幣']]]/1000</f>
        <v>130006.624</v>
      </c>
      <c r="L8431" s="14">
        <f>表格1[[#This Row],[信用卡交易金額'[新臺幣']]]/1000000</f>
        <v>130.00662399999999</v>
      </c>
      <c r="M8431" s="14" t="str" cm="1">
        <f t="array" ref="M8431">_xlfn.TEXTJOIN("", TRUE, _xlfn.XLOOKUP(TRUE, VALUE(表格1[[#This Row],[年月]]) &lt;= VALUE($R$8:$R$12), $Q$8:$Q$12)) &amp; "年度"</f>
        <v>2025年度</v>
      </c>
    </row>
    <row r="8432" spans="1:13" x14ac:dyDescent="0.3">
      <c r="A8432" s="2">
        <v>202502</v>
      </c>
      <c r="B8432" s="19">
        <f>DATE(表格1[[#This Row],[年]],表格1[[#This Row],[月]],1)</f>
        <v>45689</v>
      </c>
      <c r="C8432" s="2" t="str">
        <f>LEFT(表格1[[#This Row],[年月]],4)</f>
        <v>2025</v>
      </c>
      <c r="D8432" s="2" t="str">
        <f>RIGHT(表格1[[#This Row],[年月]],2)</f>
        <v>02</v>
      </c>
      <c r="E8432" s="5">
        <v>10002000</v>
      </c>
      <c r="F8432" s="2" t="str">
        <f>VLOOKUP(TEXT(表格1[[#This Row],[地區]],"00000000"),縣市代碼,2,0)</f>
        <v>宜蘭縣</v>
      </c>
      <c r="G8432" s="2" t="s">
        <v>6</v>
      </c>
      <c r="H8432" s="13">
        <v>83091</v>
      </c>
      <c r="I8432" s="14">
        <v>231832894</v>
      </c>
      <c r="J8432" s="14">
        <f>表格1[[#This Row],[信用卡交易筆數]]/1000</f>
        <v>83.090999999999994</v>
      </c>
      <c r="K8432" s="14">
        <f>表格1[[#This Row],[信用卡交易金額'[新臺幣']]]/1000</f>
        <v>231832.894</v>
      </c>
      <c r="L8432" s="14">
        <f>表格1[[#This Row],[信用卡交易金額'[新臺幣']]]/1000000</f>
        <v>231.83289400000001</v>
      </c>
      <c r="M8432" s="14" t="str" cm="1">
        <f t="array" ref="M8432">_xlfn.TEXTJOIN("", TRUE, _xlfn.XLOOKUP(TRUE, VALUE(表格1[[#This Row],[年月]]) &lt;= VALUE($R$8:$R$12), $Q$8:$Q$12)) &amp; "年度"</f>
        <v>2025年度</v>
      </c>
    </row>
    <row r="8433" spans="1:13" x14ac:dyDescent="0.3">
      <c r="A8433" s="2">
        <v>202502</v>
      </c>
      <c r="B8433" s="19">
        <f>DATE(表格1[[#This Row],[年]],表格1[[#This Row],[月]],1)</f>
        <v>45689</v>
      </c>
      <c r="C8433" s="2" t="str">
        <f>LEFT(表格1[[#This Row],[年月]],4)</f>
        <v>2025</v>
      </c>
      <c r="D8433" s="2" t="str">
        <f>RIGHT(表格1[[#This Row],[年月]],2)</f>
        <v>02</v>
      </c>
      <c r="E8433" s="5">
        <v>10002000</v>
      </c>
      <c r="F8433" s="2" t="str">
        <f>VLOOKUP(TEXT(表格1[[#This Row],[地區]],"00000000"),縣市代碼,2,0)</f>
        <v>宜蘭縣</v>
      </c>
      <c r="G8433" s="2" t="s">
        <v>7</v>
      </c>
      <c r="H8433" s="13">
        <v>442368</v>
      </c>
      <c r="I8433" s="14">
        <v>450017404</v>
      </c>
      <c r="J8433" s="14">
        <f>表格1[[#This Row],[信用卡交易筆數]]/1000</f>
        <v>442.36799999999999</v>
      </c>
      <c r="K8433" s="14">
        <f>表格1[[#This Row],[信用卡交易金額'[新臺幣']]]/1000</f>
        <v>450017.40399999998</v>
      </c>
      <c r="L8433" s="14">
        <f>表格1[[#This Row],[信用卡交易金額'[新臺幣']]]/1000000</f>
        <v>450.017404</v>
      </c>
      <c r="M8433" s="14" t="str" cm="1">
        <f t="array" ref="M8433">_xlfn.TEXTJOIN("", TRUE, _xlfn.XLOOKUP(TRUE, VALUE(表格1[[#This Row],[年月]]) &lt;= VALUE($R$8:$R$12), $Q$8:$Q$12)) &amp; "年度"</f>
        <v>2025年度</v>
      </c>
    </row>
    <row r="8434" spans="1:13" x14ac:dyDescent="0.3">
      <c r="A8434" s="2">
        <v>202502</v>
      </c>
      <c r="B8434" s="19">
        <f>DATE(表格1[[#This Row],[年]],表格1[[#This Row],[月]],1)</f>
        <v>45689</v>
      </c>
      <c r="C8434" s="2" t="str">
        <f>LEFT(表格1[[#This Row],[年月]],4)</f>
        <v>2025</v>
      </c>
      <c r="D8434" s="2" t="str">
        <f>RIGHT(表格1[[#This Row],[年月]],2)</f>
        <v>02</v>
      </c>
      <c r="E8434" s="5">
        <v>10002000</v>
      </c>
      <c r="F8434" s="2" t="str">
        <f>VLOOKUP(TEXT(表格1[[#This Row],[地區]],"00000000"),縣市代碼,2,0)</f>
        <v>宜蘭縣</v>
      </c>
      <c r="G8434" s="2" t="s">
        <v>8</v>
      </c>
      <c r="H8434" s="13">
        <v>348517</v>
      </c>
      <c r="I8434" s="14">
        <v>745262976</v>
      </c>
      <c r="J8434" s="14">
        <f>表格1[[#This Row],[信用卡交易筆數]]/1000</f>
        <v>348.517</v>
      </c>
      <c r="K8434" s="14">
        <f>表格1[[#This Row],[信用卡交易金額'[新臺幣']]]/1000</f>
        <v>745262.97600000002</v>
      </c>
      <c r="L8434" s="14">
        <f>表格1[[#This Row],[信用卡交易金額'[新臺幣']]]/1000000</f>
        <v>745.26297599999998</v>
      </c>
      <c r="M8434" s="14" t="str" cm="1">
        <f t="array" ref="M8434">_xlfn.TEXTJOIN("", TRUE, _xlfn.XLOOKUP(TRUE, VALUE(表格1[[#This Row],[年月]]) &lt;= VALUE($R$8:$R$12), $Q$8:$Q$12)) &amp; "年度"</f>
        <v>2025年度</v>
      </c>
    </row>
    <row r="8435" spans="1:13" x14ac:dyDescent="0.3">
      <c r="A8435" s="2">
        <v>202502</v>
      </c>
      <c r="B8435" s="19">
        <f>DATE(表格1[[#This Row],[年]],表格1[[#This Row],[月]],1)</f>
        <v>45689</v>
      </c>
      <c r="C8435" s="2" t="str">
        <f>LEFT(表格1[[#This Row],[年月]],4)</f>
        <v>2025</v>
      </c>
      <c r="D8435" s="2" t="str">
        <f>RIGHT(表格1[[#This Row],[年月]],2)</f>
        <v>02</v>
      </c>
      <c r="E8435" s="5">
        <v>10002000</v>
      </c>
      <c r="F8435" s="2" t="str">
        <f>VLOOKUP(TEXT(表格1[[#This Row],[地區]],"00000000"),縣市代碼,2,0)</f>
        <v>宜蘭縣</v>
      </c>
      <c r="G8435" s="2" t="s">
        <v>9</v>
      </c>
      <c r="H8435" s="13">
        <v>700182</v>
      </c>
      <c r="I8435" s="14">
        <v>799999182</v>
      </c>
      <c r="J8435" s="14">
        <f>表格1[[#This Row],[信用卡交易筆數]]/1000</f>
        <v>700.18200000000002</v>
      </c>
      <c r="K8435" s="14">
        <f>表格1[[#This Row],[信用卡交易金額'[新臺幣']]]/1000</f>
        <v>799999.18200000003</v>
      </c>
      <c r="L8435" s="14">
        <f>表格1[[#This Row],[信用卡交易金額'[新臺幣']]]/1000000</f>
        <v>799.99918200000002</v>
      </c>
      <c r="M8435" s="14" t="str" cm="1">
        <f t="array" ref="M8435">_xlfn.TEXTJOIN("", TRUE, _xlfn.XLOOKUP(TRUE, VALUE(表格1[[#This Row],[年月]]) &lt;= VALUE($R$8:$R$12), $Q$8:$Q$12)) &amp; "年度"</f>
        <v>2025年度</v>
      </c>
    </row>
    <row r="8436" spans="1:13" x14ac:dyDescent="0.3">
      <c r="A8436" s="2">
        <v>202502</v>
      </c>
      <c r="B8436" s="19">
        <f>DATE(表格1[[#This Row],[年]],表格1[[#This Row],[月]],1)</f>
        <v>45689</v>
      </c>
      <c r="C8436" s="2" t="str">
        <f>LEFT(表格1[[#This Row],[年月]],4)</f>
        <v>2025</v>
      </c>
      <c r="D8436" s="2" t="str">
        <f>RIGHT(表格1[[#This Row],[年月]],2)</f>
        <v>02</v>
      </c>
      <c r="E8436" s="5">
        <v>10002000</v>
      </c>
      <c r="F8436" s="2" t="str">
        <f>VLOOKUP(TEXT(表格1[[#This Row],[地區]],"00000000"),縣市代碼,2,0)</f>
        <v>宜蘭縣</v>
      </c>
      <c r="G8436" s="2" t="s">
        <v>10</v>
      </c>
      <c r="H8436" s="13">
        <v>380051</v>
      </c>
      <c r="I8436" s="14">
        <v>1047914160</v>
      </c>
      <c r="J8436" s="14">
        <f>表格1[[#This Row],[信用卡交易筆數]]/1000</f>
        <v>380.05099999999999</v>
      </c>
      <c r="K8436" s="14">
        <f>表格1[[#This Row],[信用卡交易金額'[新臺幣']]]/1000</f>
        <v>1047914.16</v>
      </c>
      <c r="L8436" s="14">
        <f>表格1[[#This Row],[信用卡交易金額'[新臺幣']]]/1000000</f>
        <v>1047.91416</v>
      </c>
      <c r="M8436" s="14" t="str" cm="1">
        <f t="array" ref="M8436">_xlfn.TEXTJOIN("", TRUE, _xlfn.XLOOKUP(TRUE, VALUE(表格1[[#This Row],[年月]]) &lt;= VALUE($R$8:$R$12), $Q$8:$Q$12)) &amp; "年度"</f>
        <v>2025年度</v>
      </c>
    </row>
    <row r="8437" spans="1:13" x14ac:dyDescent="0.3">
      <c r="A8437" s="2">
        <v>202502</v>
      </c>
      <c r="B8437" s="19">
        <f>DATE(表格1[[#This Row],[年]],表格1[[#This Row],[月]],1)</f>
        <v>45689</v>
      </c>
      <c r="C8437" s="2" t="str">
        <f>LEFT(表格1[[#This Row],[年月]],4)</f>
        <v>2025</v>
      </c>
      <c r="D8437" s="2" t="str">
        <f>RIGHT(表格1[[#This Row],[年月]],2)</f>
        <v>02</v>
      </c>
      <c r="E8437" s="5">
        <v>10015000</v>
      </c>
      <c r="F8437" s="2" t="str">
        <f>VLOOKUP(TEXT(表格1[[#This Row],[地區]],"00000000"),縣市代碼,2,0)</f>
        <v>花蓮縣</v>
      </c>
      <c r="G8437" s="2" t="s">
        <v>4</v>
      </c>
      <c r="H8437" s="13">
        <v>517446</v>
      </c>
      <c r="I8437" s="14">
        <v>292149499</v>
      </c>
      <c r="J8437" s="14">
        <f>表格1[[#This Row],[信用卡交易筆數]]/1000</f>
        <v>517.44600000000003</v>
      </c>
      <c r="K8437" s="14">
        <f>表格1[[#This Row],[信用卡交易金額'[新臺幣']]]/1000</f>
        <v>292149.49900000001</v>
      </c>
      <c r="L8437" s="14">
        <f>表格1[[#This Row],[信用卡交易金額'[新臺幣']]]/1000000</f>
        <v>292.14949899999999</v>
      </c>
      <c r="M8437" s="14" t="str" cm="1">
        <f t="array" ref="M8437">_xlfn.TEXTJOIN("", TRUE, _xlfn.XLOOKUP(TRUE, VALUE(表格1[[#This Row],[年月]]) &lt;= VALUE($R$8:$R$12), $Q$8:$Q$12)) &amp; "年度"</f>
        <v>2025年度</v>
      </c>
    </row>
    <row r="8438" spans="1:13" x14ac:dyDescent="0.3">
      <c r="A8438" s="2">
        <v>202502</v>
      </c>
      <c r="B8438" s="19">
        <f>DATE(表格1[[#This Row],[年]],表格1[[#This Row],[月]],1)</f>
        <v>45689</v>
      </c>
      <c r="C8438" s="2" t="str">
        <f>LEFT(表格1[[#This Row],[年月]],4)</f>
        <v>2025</v>
      </c>
      <c r="D8438" s="2" t="str">
        <f>RIGHT(表格1[[#This Row],[年月]],2)</f>
        <v>02</v>
      </c>
      <c r="E8438" s="5">
        <v>10015000</v>
      </c>
      <c r="F8438" s="2" t="str">
        <f>VLOOKUP(TEXT(表格1[[#This Row],[地區]],"00000000"),縣市代碼,2,0)</f>
        <v>花蓮縣</v>
      </c>
      <c r="G8438" s="2" t="s">
        <v>5</v>
      </c>
      <c r="H8438" s="13">
        <v>31365</v>
      </c>
      <c r="I8438" s="14">
        <v>78947766</v>
      </c>
      <c r="J8438" s="14">
        <f>表格1[[#This Row],[信用卡交易筆數]]/1000</f>
        <v>31.364999999999998</v>
      </c>
      <c r="K8438" s="14">
        <f>表格1[[#This Row],[信用卡交易金額'[新臺幣']]]/1000</f>
        <v>78947.766000000003</v>
      </c>
      <c r="L8438" s="14">
        <f>表格1[[#This Row],[信用卡交易金額'[新臺幣']]]/1000000</f>
        <v>78.947766000000001</v>
      </c>
      <c r="M8438" s="14" t="str" cm="1">
        <f t="array" ref="M8438">_xlfn.TEXTJOIN("", TRUE, _xlfn.XLOOKUP(TRUE, VALUE(表格1[[#This Row],[年月]]) &lt;= VALUE($R$8:$R$12), $Q$8:$Q$12)) &amp; "年度"</f>
        <v>2025年度</v>
      </c>
    </row>
    <row r="8439" spans="1:13" x14ac:dyDescent="0.3">
      <c r="A8439" s="2">
        <v>202502</v>
      </c>
      <c r="B8439" s="19">
        <f>DATE(表格1[[#This Row],[年]],表格1[[#This Row],[月]],1)</f>
        <v>45689</v>
      </c>
      <c r="C8439" s="2" t="str">
        <f>LEFT(表格1[[#This Row],[年月]],4)</f>
        <v>2025</v>
      </c>
      <c r="D8439" s="2" t="str">
        <f>RIGHT(表格1[[#This Row],[年月]],2)</f>
        <v>02</v>
      </c>
      <c r="E8439" s="5">
        <v>10015000</v>
      </c>
      <c r="F8439" s="2" t="str">
        <f>VLOOKUP(TEXT(表格1[[#This Row],[地區]],"00000000"),縣市代碼,2,0)</f>
        <v>花蓮縣</v>
      </c>
      <c r="G8439" s="2" t="s">
        <v>6</v>
      </c>
      <c r="H8439" s="13">
        <v>51812</v>
      </c>
      <c r="I8439" s="14">
        <v>154582853</v>
      </c>
      <c r="J8439" s="14">
        <f>表格1[[#This Row],[信用卡交易筆數]]/1000</f>
        <v>51.811999999999998</v>
      </c>
      <c r="K8439" s="14">
        <f>表格1[[#This Row],[信用卡交易金額'[新臺幣']]]/1000</f>
        <v>154582.853</v>
      </c>
      <c r="L8439" s="14">
        <f>表格1[[#This Row],[信用卡交易金額'[新臺幣']]]/1000000</f>
        <v>154.582853</v>
      </c>
      <c r="M8439" s="14" t="str" cm="1">
        <f t="array" ref="M8439">_xlfn.TEXTJOIN("", TRUE, _xlfn.XLOOKUP(TRUE, VALUE(表格1[[#This Row],[年月]]) &lt;= VALUE($R$8:$R$12), $Q$8:$Q$12)) &amp; "年度"</f>
        <v>2025年度</v>
      </c>
    </row>
    <row r="8440" spans="1:13" x14ac:dyDescent="0.3">
      <c r="A8440" s="2">
        <v>202502</v>
      </c>
      <c r="B8440" s="19">
        <f>DATE(表格1[[#This Row],[年]],表格1[[#This Row],[月]],1)</f>
        <v>45689</v>
      </c>
      <c r="C8440" s="2" t="str">
        <f>LEFT(表格1[[#This Row],[年月]],4)</f>
        <v>2025</v>
      </c>
      <c r="D8440" s="2" t="str">
        <f>RIGHT(表格1[[#This Row],[年月]],2)</f>
        <v>02</v>
      </c>
      <c r="E8440" s="5">
        <v>10015000</v>
      </c>
      <c r="F8440" s="2" t="str">
        <f>VLOOKUP(TEXT(表格1[[#This Row],[地區]],"00000000"),縣市代碼,2,0)</f>
        <v>花蓮縣</v>
      </c>
      <c r="G8440" s="2" t="s">
        <v>7</v>
      </c>
      <c r="H8440" s="13">
        <v>294914</v>
      </c>
      <c r="I8440" s="14">
        <v>278793793</v>
      </c>
      <c r="J8440" s="14">
        <f>表格1[[#This Row],[信用卡交易筆數]]/1000</f>
        <v>294.91399999999999</v>
      </c>
      <c r="K8440" s="14">
        <f>表格1[[#This Row],[信用卡交易金額'[新臺幣']]]/1000</f>
        <v>278793.79300000001</v>
      </c>
      <c r="L8440" s="14">
        <f>表格1[[#This Row],[信用卡交易金額'[新臺幣']]]/1000000</f>
        <v>278.79379299999999</v>
      </c>
      <c r="M8440" s="14" t="str" cm="1">
        <f t="array" ref="M8440">_xlfn.TEXTJOIN("", TRUE, _xlfn.XLOOKUP(TRUE, VALUE(表格1[[#This Row],[年月]]) &lt;= VALUE($R$8:$R$12), $Q$8:$Q$12)) &amp; "年度"</f>
        <v>2025年度</v>
      </c>
    </row>
    <row r="8441" spans="1:13" x14ac:dyDescent="0.3">
      <c r="A8441" s="2">
        <v>202502</v>
      </c>
      <c r="B8441" s="19">
        <f>DATE(表格1[[#This Row],[年]],表格1[[#This Row],[月]],1)</f>
        <v>45689</v>
      </c>
      <c r="C8441" s="2" t="str">
        <f>LEFT(表格1[[#This Row],[年月]],4)</f>
        <v>2025</v>
      </c>
      <c r="D8441" s="2" t="str">
        <f>RIGHT(表格1[[#This Row],[年月]],2)</f>
        <v>02</v>
      </c>
      <c r="E8441" s="5">
        <v>10015000</v>
      </c>
      <c r="F8441" s="2" t="str">
        <f>VLOOKUP(TEXT(表格1[[#This Row],[地區]],"00000000"),縣市代碼,2,0)</f>
        <v>花蓮縣</v>
      </c>
      <c r="G8441" s="2" t="s">
        <v>8</v>
      </c>
      <c r="H8441" s="13">
        <v>239027</v>
      </c>
      <c r="I8441" s="14">
        <v>437223967</v>
      </c>
      <c r="J8441" s="14">
        <f>表格1[[#This Row],[信用卡交易筆數]]/1000</f>
        <v>239.02699999999999</v>
      </c>
      <c r="K8441" s="14">
        <f>表格1[[#This Row],[信用卡交易金額'[新臺幣']]]/1000</f>
        <v>437223.967</v>
      </c>
      <c r="L8441" s="14">
        <f>表格1[[#This Row],[信用卡交易金額'[新臺幣']]]/1000000</f>
        <v>437.22396700000002</v>
      </c>
      <c r="M8441" s="14" t="str" cm="1">
        <f t="array" ref="M8441">_xlfn.TEXTJOIN("", TRUE, _xlfn.XLOOKUP(TRUE, VALUE(表格1[[#This Row],[年月]]) &lt;= VALUE($R$8:$R$12), $Q$8:$Q$12)) &amp; "年度"</f>
        <v>2025年度</v>
      </c>
    </row>
    <row r="8442" spans="1:13" x14ac:dyDescent="0.3">
      <c r="A8442" s="2">
        <v>202502</v>
      </c>
      <c r="B8442" s="19">
        <f>DATE(表格1[[#This Row],[年]],表格1[[#This Row],[月]],1)</f>
        <v>45689</v>
      </c>
      <c r="C8442" s="2" t="str">
        <f>LEFT(表格1[[#This Row],[年月]],4)</f>
        <v>2025</v>
      </c>
      <c r="D8442" s="2" t="str">
        <f>RIGHT(表格1[[#This Row],[年月]],2)</f>
        <v>02</v>
      </c>
      <c r="E8442" s="5">
        <v>10015000</v>
      </c>
      <c r="F8442" s="2" t="str">
        <f>VLOOKUP(TEXT(表格1[[#This Row],[地區]],"00000000"),縣市代碼,2,0)</f>
        <v>花蓮縣</v>
      </c>
      <c r="G8442" s="2" t="s">
        <v>9</v>
      </c>
      <c r="H8442" s="13">
        <v>441302</v>
      </c>
      <c r="I8442" s="14">
        <v>516071066</v>
      </c>
      <c r="J8442" s="14">
        <f>表格1[[#This Row],[信用卡交易筆數]]/1000</f>
        <v>441.30200000000002</v>
      </c>
      <c r="K8442" s="14">
        <f>表格1[[#This Row],[信用卡交易金額'[新臺幣']]]/1000</f>
        <v>516071.06599999999</v>
      </c>
      <c r="L8442" s="14">
        <f>表格1[[#This Row],[信用卡交易金額'[新臺幣']]]/1000000</f>
        <v>516.07106599999997</v>
      </c>
      <c r="M8442" s="14" t="str" cm="1">
        <f t="array" ref="M8442">_xlfn.TEXTJOIN("", TRUE, _xlfn.XLOOKUP(TRUE, VALUE(表格1[[#This Row],[年月]]) &lt;= VALUE($R$8:$R$12), $Q$8:$Q$12)) &amp; "年度"</f>
        <v>2025年度</v>
      </c>
    </row>
    <row r="8443" spans="1:13" x14ac:dyDescent="0.3">
      <c r="A8443" s="2">
        <v>202502</v>
      </c>
      <c r="B8443" s="19">
        <f>DATE(表格1[[#This Row],[年]],表格1[[#This Row],[月]],1)</f>
        <v>45689</v>
      </c>
      <c r="C8443" s="2" t="str">
        <f>LEFT(表格1[[#This Row],[年月]],4)</f>
        <v>2025</v>
      </c>
      <c r="D8443" s="2" t="str">
        <f>RIGHT(表格1[[#This Row],[年月]],2)</f>
        <v>02</v>
      </c>
      <c r="E8443" s="5">
        <v>10015000</v>
      </c>
      <c r="F8443" s="2" t="str">
        <f>VLOOKUP(TEXT(表格1[[#This Row],[地區]],"00000000"),縣市代碼,2,0)</f>
        <v>花蓮縣</v>
      </c>
      <c r="G8443" s="2" t="s">
        <v>10</v>
      </c>
      <c r="H8443" s="13">
        <v>242530</v>
      </c>
      <c r="I8443" s="14">
        <v>670003490</v>
      </c>
      <c r="J8443" s="14">
        <f>表格1[[#This Row],[信用卡交易筆數]]/1000</f>
        <v>242.53</v>
      </c>
      <c r="K8443" s="14">
        <f>表格1[[#This Row],[信用卡交易金額'[新臺幣']]]/1000</f>
        <v>670003.49</v>
      </c>
      <c r="L8443" s="14">
        <f>表格1[[#This Row],[信用卡交易金額'[新臺幣']]]/1000000</f>
        <v>670.00349000000006</v>
      </c>
      <c r="M8443" s="14" t="str" cm="1">
        <f t="array" ref="M8443">_xlfn.TEXTJOIN("", TRUE, _xlfn.XLOOKUP(TRUE, VALUE(表格1[[#This Row],[年月]]) &lt;= VALUE($R$8:$R$12), $Q$8:$Q$12)) &amp; "年度"</f>
        <v>2025年度</v>
      </c>
    </row>
    <row r="8444" spans="1:13" x14ac:dyDescent="0.3">
      <c r="A8444" s="2">
        <v>202502</v>
      </c>
      <c r="B8444" s="19">
        <f>DATE(表格1[[#This Row],[年]],表格1[[#This Row],[月]],1)</f>
        <v>45689</v>
      </c>
      <c r="C8444" s="2" t="str">
        <f>LEFT(表格1[[#This Row],[年月]],4)</f>
        <v>2025</v>
      </c>
      <c r="D8444" s="2" t="str">
        <f>RIGHT(表格1[[#This Row],[年月]],2)</f>
        <v>02</v>
      </c>
      <c r="E8444" s="5">
        <v>10014000</v>
      </c>
      <c r="F8444" s="2" t="str">
        <f>VLOOKUP(TEXT(表格1[[#This Row],[地區]],"00000000"),縣市代碼,2,0)</f>
        <v>臺東縣</v>
      </c>
      <c r="G8444" s="2" t="s">
        <v>4</v>
      </c>
      <c r="H8444" s="13">
        <v>282878</v>
      </c>
      <c r="I8444" s="14">
        <v>132672229</v>
      </c>
      <c r="J8444" s="14">
        <f>表格1[[#This Row],[信用卡交易筆數]]/1000</f>
        <v>282.87799999999999</v>
      </c>
      <c r="K8444" s="14">
        <f>表格1[[#This Row],[信用卡交易金額'[新臺幣']]]/1000</f>
        <v>132672.22899999999</v>
      </c>
      <c r="L8444" s="14">
        <f>表格1[[#This Row],[信用卡交易金額'[新臺幣']]]/1000000</f>
        <v>132.67222899999999</v>
      </c>
      <c r="M8444" s="14" t="str" cm="1">
        <f t="array" ref="M8444">_xlfn.TEXTJOIN("", TRUE, _xlfn.XLOOKUP(TRUE, VALUE(表格1[[#This Row],[年月]]) &lt;= VALUE($R$8:$R$12), $Q$8:$Q$12)) &amp; "年度"</f>
        <v>2025年度</v>
      </c>
    </row>
    <row r="8445" spans="1:13" x14ac:dyDescent="0.3">
      <c r="A8445" s="2">
        <v>202502</v>
      </c>
      <c r="B8445" s="19">
        <f>DATE(表格1[[#This Row],[年]],表格1[[#This Row],[月]],1)</f>
        <v>45689</v>
      </c>
      <c r="C8445" s="2" t="str">
        <f>LEFT(表格1[[#This Row],[年月]],4)</f>
        <v>2025</v>
      </c>
      <c r="D8445" s="2" t="str">
        <f>RIGHT(表格1[[#This Row],[年月]],2)</f>
        <v>02</v>
      </c>
      <c r="E8445" s="5">
        <v>10014000</v>
      </c>
      <c r="F8445" s="2" t="str">
        <f>VLOOKUP(TEXT(表格1[[#This Row],[地區]],"00000000"),縣市代碼,2,0)</f>
        <v>臺東縣</v>
      </c>
      <c r="G8445" s="2" t="s">
        <v>5</v>
      </c>
      <c r="H8445" s="13">
        <v>19728</v>
      </c>
      <c r="I8445" s="14">
        <v>45925616</v>
      </c>
      <c r="J8445" s="14">
        <f>表格1[[#This Row],[信用卡交易筆數]]/1000</f>
        <v>19.728000000000002</v>
      </c>
      <c r="K8445" s="14">
        <f>表格1[[#This Row],[信用卡交易金額'[新臺幣']]]/1000</f>
        <v>45925.616000000002</v>
      </c>
      <c r="L8445" s="14">
        <f>表格1[[#This Row],[信用卡交易金額'[新臺幣']]]/1000000</f>
        <v>45.925615999999998</v>
      </c>
      <c r="M8445" s="14" t="str" cm="1">
        <f t="array" ref="M8445">_xlfn.TEXTJOIN("", TRUE, _xlfn.XLOOKUP(TRUE, VALUE(表格1[[#This Row],[年月]]) &lt;= VALUE($R$8:$R$12), $Q$8:$Q$12)) &amp; "年度"</f>
        <v>2025年度</v>
      </c>
    </row>
    <row r="8446" spans="1:13" x14ac:dyDescent="0.3">
      <c r="A8446" s="2">
        <v>202502</v>
      </c>
      <c r="B8446" s="19">
        <f>DATE(表格1[[#This Row],[年]],表格1[[#This Row],[月]],1)</f>
        <v>45689</v>
      </c>
      <c r="C8446" s="2" t="str">
        <f>LEFT(表格1[[#This Row],[年月]],4)</f>
        <v>2025</v>
      </c>
      <c r="D8446" s="2" t="str">
        <f>RIGHT(表格1[[#This Row],[年月]],2)</f>
        <v>02</v>
      </c>
      <c r="E8446" s="5">
        <v>10014000</v>
      </c>
      <c r="F8446" s="2" t="str">
        <f>VLOOKUP(TEXT(表格1[[#This Row],[地區]],"00000000"),縣市代碼,2,0)</f>
        <v>臺東縣</v>
      </c>
      <c r="G8446" s="2" t="s">
        <v>6</v>
      </c>
      <c r="H8446" s="13">
        <v>29807</v>
      </c>
      <c r="I8446" s="14">
        <v>82091755</v>
      </c>
      <c r="J8446" s="14">
        <f>表格1[[#This Row],[信用卡交易筆數]]/1000</f>
        <v>29.806999999999999</v>
      </c>
      <c r="K8446" s="14">
        <f>表格1[[#This Row],[信用卡交易金額'[新臺幣']]]/1000</f>
        <v>82091.755000000005</v>
      </c>
      <c r="L8446" s="14">
        <f>表格1[[#This Row],[信用卡交易金額'[新臺幣']]]/1000000</f>
        <v>82.091755000000006</v>
      </c>
      <c r="M8446" s="14" t="str" cm="1">
        <f t="array" ref="M8446">_xlfn.TEXTJOIN("", TRUE, _xlfn.XLOOKUP(TRUE, VALUE(表格1[[#This Row],[年月]]) &lt;= VALUE($R$8:$R$12), $Q$8:$Q$12)) &amp; "年度"</f>
        <v>2025年度</v>
      </c>
    </row>
    <row r="8447" spans="1:13" x14ac:dyDescent="0.3">
      <c r="A8447" s="2">
        <v>202502</v>
      </c>
      <c r="B8447" s="19">
        <f>DATE(表格1[[#This Row],[年]],表格1[[#This Row],[月]],1)</f>
        <v>45689</v>
      </c>
      <c r="C8447" s="2" t="str">
        <f>LEFT(表格1[[#This Row],[年月]],4)</f>
        <v>2025</v>
      </c>
      <c r="D8447" s="2" t="str">
        <f>RIGHT(表格1[[#This Row],[年月]],2)</f>
        <v>02</v>
      </c>
      <c r="E8447" s="5">
        <v>10014000</v>
      </c>
      <c r="F8447" s="2" t="str">
        <f>VLOOKUP(TEXT(表格1[[#This Row],[地區]],"00000000"),縣市代碼,2,0)</f>
        <v>臺東縣</v>
      </c>
      <c r="G8447" s="2" t="s">
        <v>7</v>
      </c>
      <c r="H8447" s="13">
        <v>172829</v>
      </c>
      <c r="I8447" s="14">
        <v>163200041</v>
      </c>
      <c r="J8447" s="14">
        <f>表格1[[#This Row],[信用卡交易筆數]]/1000</f>
        <v>172.82900000000001</v>
      </c>
      <c r="K8447" s="14">
        <f>表格1[[#This Row],[信用卡交易金額'[新臺幣']]]/1000</f>
        <v>163200.041</v>
      </c>
      <c r="L8447" s="14">
        <f>表格1[[#This Row],[信用卡交易金額'[新臺幣']]]/1000000</f>
        <v>163.200041</v>
      </c>
      <c r="M8447" s="14" t="str" cm="1">
        <f t="array" ref="M8447">_xlfn.TEXTJOIN("", TRUE, _xlfn.XLOOKUP(TRUE, VALUE(表格1[[#This Row],[年月]]) &lt;= VALUE($R$8:$R$12), $Q$8:$Q$12)) &amp; "年度"</f>
        <v>2025年度</v>
      </c>
    </row>
    <row r="8448" spans="1:13" x14ac:dyDescent="0.3">
      <c r="A8448" s="2">
        <v>202502</v>
      </c>
      <c r="B8448" s="19">
        <f>DATE(表格1[[#This Row],[年]],表格1[[#This Row],[月]],1)</f>
        <v>45689</v>
      </c>
      <c r="C8448" s="2" t="str">
        <f>LEFT(表格1[[#This Row],[年月]],4)</f>
        <v>2025</v>
      </c>
      <c r="D8448" s="2" t="str">
        <f>RIGHT(表格1[[#This Row],[年月]],2)</f>
        <v>02</v>
      </c>
      <c r="E8448" s="5">
        <v>10014000</v>
      </c>
      <c r="F8448" s="2" t="str">
        <f>VLOOKUP(TEXT(表格1[[#This Row],[地區]],"00000000"),縣市代碼,2,0)</f>
        <v>臺東縣</v>
      </c>
      <c r="G8448" s="2" t="s">
        <v>8</v>
      </c>
      <c r="H8448" s="13">
        <v>123228</v>
      </c>
      <c r="I8448" s="14">
        <v>213056058</v>
      </c>
      <c r="J8448" s="14">
        <f>表格1[[#This Row],[信用卡交易筆數]]/1000</f>
        <v>123.22799999999999</v>
      </c>
      <c r="K8448" s="14">
        <f>表格1[[#This Row],[信用卡交易金額'[新臺幣']]]/1000</f>
        <v>213056.05799999999</v>
      </c>
      <c r="L8448" s="14">
        <f>表格1[[#This Row],[信用卡交易金額'[新臺幣']]]/1000000</f>
        <v>213.05605800000001</v>
      </c>
      <c r="M8448" s="14" t="str" cm="1">
        <f t="array" ref="M8448">_xlfn.TEXTJOIN("", TRUE, _xlfn.XLOOKUP(TRUE, VALUE(表格1[[#This Row],[年月]]) &lt;= VALUE($R$8:$R$12), $Q$8:$Q$12)) &amp; "年度"</f>
        <v>2025年度</v>
      </c>
    </row>
    <row r="8449" spans="1:13" x14ac:dyDescent="0.3">
      <c r="A8449" s="2">
        <v>202502</v>
      </c>
      <c r="B8449" s="19">
        <f>DATE(表格1[[#This Row],[年]],表格1[[#This Row],[月]],1)</f>
        <v>45689</v>
      </c>
      <c r="C8449" s="2" t="str">
        <f>LEFT(表格1[[#This Row],[年月]],4)</f>
        <v>2025</v>
      </c>
      <c r="D8449" s="2" t="str">
        <f>RIGHT(表格1[[#This Row],[年月]],2)</f>
        <v>02</v>
      </c>
      <c r="E8449" s="5">
        <v>10014000</v>
      </c>
      <c r="F8449" s="2" t="str">
        <f>VLOOKUP(TEXT(表格1[[#This Row],[地區]],"00000000"),縣市代碼,2,0)</f>
        <v>臺東縣</v>
      </c>
      <c r="G8449" s="2" t="s">
        <v>9</v>
      </c>
      <c r="H8449" s="13">
        <v>226847</v>
      </c>
      <c r="I8449" s="14">
        <v>251985613</v>
      </c>
      <c r="J8449" s="14">
        <f>表格1[[#This Row],[信用卡交易筆數]]/1000</f>
        <v>226.84700000000001</v>
      </c>
      <c r="K8449" s="14">
        <f>表格1[[#This Row],[信用卡交易金額'[新臺幣']]]/1000</f>
        <v>251985.61300000001</v>
      </c>
      <c r="L8449" s="14">
        <f>表格1[[#This Row],[信用卡交易金額'[新臺幣']]]/1000000</f>
        <v>251.985613</v>
      </c>
      <c r="M8449" s="14" t="str" cm="1">
        <f t="array" ref="M8449">_xlfn.TEXTJOIN("", TRUE, _xlfn.XLOOKUP(TRUE, VALUE(表格1[[#This Row],[年月]]) &lt;= VALUE($R$8:$R$12), $Q$8:$Q$12)) &amp; "年度"</f>
        <v>2025年度</v>
      </c>
    </row>
    <row r="8450" spans="1:13" x14ac:dyDescent="0.3">
      <c r="A8450" s="2">
        <v>202502</v>
      </c>
      <c r="B8450" s="19">
        <f>DATE(表格1[[#This Row],[年]],表格1[[#This Row],[月]],1)</f>
        <v>45689</v>
      </c>
      <c r="C8450" s="2" t="str">
        <f>LEFT(表格1[[#This Row],[年月]],4)</f>
        <v>2025</v>
      </c>
      <c r="D8450" s="2" t="str">
        <f>RIGHT(表格1[[#This Row],[年月]],2)</f>
        <v>02</v>
      </c>
      <c r="E8450" s="5">
        <v>10014000</v>
      </c>
      <c r="F8450" s="2" t="str">
        <f>VLOOKUP(TEXT(表格1[[#This Row],[地區]],"00000000"),縣市代碼,2,0)</f>
        <v>臺東縣</v>
      </c>
      <c r="G8450" s="2" t="s">
        <v>10</v>
      </c>
      <c r="H8450" s="13">
        <v>121953</v>
      </c>
      <c r="I8450" s="14">
        <v>348519294</v>
      </c>
      <c r="J8450" s="14">
        <f>表格1[[#This Row],[信用卡交易筆數]]/1000</f>
        <v>121.953</v>
      </c>
      <c r="K8450" s="14">
        <f>表格1[[#This Row],[信用卡交易金額'[新臺幣']]]/1000</f>
        <v>348519.29399999999</v>
      </c>
      <c r="L8450" s="14">
        <f>表格1[[#This Row],[信用卡交易金額'[新臺幣']]]/1000000</f>
        <v>348.519294</v>
      </c>
      <c r="M8450" s="14" t="str" cm="1">
        <f t="array" ref="M8450">_xlfn.TEXTJOIN("", TRUE, _xlfn.XLOOKUP(TRUE, VALUE(表格1[[#This Row],[年月]]) &lt;= VALUE($R$8:$R$12), $Q$8:$Q$12)) &amp; "年度"</f>
        <v>2025年度</v>
      </c>
    </row>
    <row r="8451" spans="1:13" x14ac:dyDescent="0.3">
      <c r="A8451" s="2">
        <v>202502</v>
      </c>
      <c r="B8451" s="19">
        <f>DATE(表格1[[#This Row],[年]],表格1[[#This Row],[月]],1)</f>
        <v>45689</v>
      </c>
      <c r="C8451" s="2" t="str">
        <f>LEFT(表格1[[#This Row],[年月]],4)</f>
        <v>2025</v>
      </c>
      <c r="D8451" s="2" t="str">
        <f>RIGHT(表格1[[#This Row],[年月]],2)</f>
        <v>02</v>
      </c>
      <c r="E8451" s="5">
        <v>10016000</v>
      </c>
      <c r="F8451" s="2" t="str">
        <f>VLOOKUP(TEXT(表格1[[#This Row],[地區]],"00000000"),縣市代碼,2,0)</f>
        <v>澎湖縣</v>
      </c>
      <c r="G8451" s="2" t="s">
        <v>4</v>
      </c>
      <c r="H8451" s="13">
        <v>155637</v>
      </c>
      <c r="I8451" s="14">
        <v>66263660</v>
      </c>
      <c r="J8451" s="14">
        <f>表格1[[#This Row],[信用卡交易筆數]]/1000</f>
        <v>155.637</v>
      </c>
      <c r="K8451" s="14">
        <f>表格1[[#This Row],[信用卡交易金額'[新臺幣']]]/1000</f>
        <v>66263.66</v>
      </c>
      <c r="L8451" s="14">
        <f>表格1[[#This Row],[信用卡交易金額'[新臺幣']]]/1000000</f>
        <v>66.263660000000002</v>
      </c>
      <c r="M8451" s="14" t="str" cm="1">
        <f t="array" ref="M8451">_xlfn.TEXTJOIN("", TRUE, _xlfn.XLOOKUP(TRUE, VALUE(表格1[[#This Row],[年月]]) &lt;= VALUE($R$8:$R$12), $Q$8:$Q$12)) &amp; "年度"</f>
        <v>2025年度</v>
      </c>
    </row>
    <row r="8452" spans="1:13" x14ac:dyDescent="0.3">
      <c r="A8452" s="2">
        <v>202502</v>
      </c>
      <c r="B8452" s="19">
        <f>DATE(表格1[[#This Row],[年]],表格1[[#This Row],[月]],1)</f>
        <v>45689</v>
      </c>
      <c r="C8452" s="2" t="str">
        <f>LEFT(表格1[[#This Row],[年月]],4)</f>
        <v>2025</v>
      </c>
      <c r="D8452" s="2" t="str">
        <f>RIGHT(表格1[[#This Row],[年月]],2)</f>
        <v>02</v>
      </c>
      <c r="E8452" s="5">
        <v>10016000</v>
      </c>
      <c r="F8452" s="2" t="str">
        <f>VLOOKUP(TEXT(表格1[[#This Row],[地區]],"00000000"),縣市代碼,2,0)</f>
        <v>澎湖縣</v>
      </c>
      <c r="G8452" s="2" t="s">
        <v>5</v>
      </c>
      <c r="H8452" s="13">
        <v>8903</v>
      </c>
      <c r="I8452" s="14">
        <v>25068787</v>
      </c>
      <c r="J8452" s="14">
        <f>表格1[[#This Row],[信用卡交易筆數]]/1000</f>
        <v>8.9030000000000005</v>
      </c>
      <c r="K8452" s="14">
        <f>表格1[[#This Row],[信用卡交易金額'[新臺幣']]]/1000</f>
        <v>25068.787</v>
      </c>
      <c r="L8452" s="14">
        <f>表格1[[#This Row],[信用卡交易金額'[新臺幣']]]/1000000</f>
        <v>25.068787</v>
      </c>
      <c r="M8452" s="14" t="str" cm="1">
        <f t="array" ref="M8452">_xlfn.TEXTJOIN("", TRUE, _xlfn.XLOOKUP(TRUE, VALUE(表格1[[#This Row],[年月]]) &lt;= VALUE($R$8:$R$12), $Q$8:$Q$12)) &amp; "年度"</f>
        <v>2025年度</v>
      </c>
    </row>
    <row r="8453" spans="1:13" x14ac:dyDescent="0.3">
      <c r="A8453" s="2">
        <v>202502</v>
      </c>
      <c r="B8453" s="19">
        <f>DATE(表格1[[#This Row],[年]],表格1[[#This Row],[月]],1)</f>
        <v>45689</v>
      </c>
      <c r="C8453" s="2" t="str">
        <f>LEFT(表格1[[#This Row],[年月]],4)</f>
        <v>2025</v>
      </c>
      <c r="D8453" s="2" t="str">
        <f>RIGHT(表格1[[#This Row],[年月]],2)</f>
        <v>02</v>
      </c>
      <c r="E8453" s="5">
        <v>10016000</v>
      </c>
      <c r="F8453" s="2" t="str">
        <f>VLOOKUP(TEXT(表格1[[#This Row],[地區]],"00000000"),縣市代碼,2,0)</f>
        <v>澎湖縣</v>
      </c>
      <c r="G8453" s="2" t="s">
        <v>6</v>
      </c>
      <c r="H8453" s="13">
        <v>15048</v>
      </c>
      <c r="I8453" s="14">
        <v>45225503</v>
      </c>
      <c r="J8453" s="14">
        <f>表格1[[#This Row],[信用卡交易筆數]]/1000</f>
        <v>15.048</v>
      </c>
      <c r="K8453" s="14">
        <f>表格1[[#This Row],[信用卡交易金額'[新臺幣']]]/1000</f>
        <v>45225.502999999997</v>
      </c>
      <c r="L8453" s="14">
        <f>表格1[[#This Row],[信用卡交易金額'[新臺幣']]]/1000000</f>
        <v>45.225503000000003</v>
      </c>
      <c r="M8453" s="14" t="str" cm="1">
        <f t="array" ref="M8453">_xlfn.TEXTJOIN("", TRUE, _xlfn.XLOOKUP(TRUE, VALUE(表格1[[#This Row],[年月]]) &lt;= VALUE($R$8:$R$12), $Q$8:$Q$12)) &amp; "年度"</f>
        <v>2025年度</v>
      </c>
    </row>
    <row r="8454" spans="1:13" x14ac:dyDescent="0.3">
      <c r="A8454" s="2">
        <v>202502</v>
      </c>
      <c r="B8454" s="19">
        <f>DATE(表格1[[#This Row],[年]],表格1[[#This Row],[月]],1)</f>
        <v>45689</v>
      </c>
      <c r="C8454" s="2" t="str">
        <f>LEFT(表格1[[#This Row],[年月]],4)</f>
        <v>2025</v>
      </c>
      <c r="D8454" s="2" t="str">
        <f>RIGHT(表格1[[#This Row],[年月]],2)</f>
        <v>02</v>
      </c>
      <c r="E8454" s="5">
        <v>10016000</v>
      </c>
      <c r="F8454" s="2" t="str">
        <f>VLOOKUP(TEXT(表格1[[#This Row],[地區]],"00000000"),縣市代碼,2,0)</f>
        <v>澎湖縣</v>
      </c>
      <c r="G8454" s="2" t="s">
        <v>7</v>
      </c>
      <c r="H8454" s="13">
        <v>87423</v>
      </c>
      <c r="I8454" s="14">
        <v>112721483</v>
      </c>
      <c r="J8454" s="14">
        <f>表格1[[#This Row],[信用卡交易筆數]]/1000</f>
        <v>87.423000000000002</v>
      </c>
      <c r="K8454" s="14">
        <f>表格1[[#This Row],[信用卡交易金額'[新臺幣']]]/1000</f>
        <v>112721.48299999999</v>
      </c>
      <c r="L8454" s="14">
        <f>表格1[[#This Row],[信用卡交易金額'[新臺幣']]]/1000000</f>
        <v>112.72148300000001</v>
      </c>
      <c r="M8454" s="14" t="str" cm="1">
        <f t="array" ref="M8454">_xlfn.TEXTJOIN("", TRUE, _xlfn.XLOOKUP(TRUE, VALUE(表格1[[#This Row],[年月]]) &lt;= VALUE($R$8:$R$12), $Q$8:$Q$12)) &amp; "年度"</f>
        <v>2025年度</v>
      </c>
    </row>
    <row r="8455" spans="1:13" x14ac:dyDescent="0.3">
      <c r="A8455" s="2">
        <v>202502</v>
      </c>
      <c r="B8455" s="19">
        <f>DATE(表格1[[#This Row],[年]],表格1[[#This Row],[月]],1)</f>
        <v>45689</v>
      </c>
      <c r="C8455" s="2" t="str">
        <f>LEFT(表格1[[#This Row],[年月]],4)</f>
        <v>2025</v>
      </c>
      <c r="D8455" s="2" t="str">
        <f>RIGHT(表格1[[#This Row],[年月]],2)</f>
        <v>02</v>
      </c>
      <c r="E8455" s="5">
        <v>10016000</v>
      </c>
      <c r="F8455" s="2" t="str">
        <f>VLOOKUP(TEXT(表格1[[#This Row],[地區]],"00000000"),縣市代碼,2,0)</f>
        <v>澎湖縣</v>
      </c>
      <c r="G8455" s="2" t="s">
        <v>8</v>
      </c>
      <c r="H8455" s="13">
        <v>68443</v>
      </c>
      <c r="I8455" s="14">
        <v>115397641</v>
      </c>
      <c r="J8455" s="14">
        <f>表格1[[#This Row],[信用卡交易筆數]]/1000</f>
        <v>68.442999999999998</v>
      </c>
      <c r="K8455" s="14">
        <f>表格1[[#This Row],[信用卡交易金額'[新臺幣']]]/1000</f>
        <v>115397.641</v>
      </c>
      <c r="L8455" s="14">
        <f>表格1[[#This Row],[信用卡交易金額'[新臺幣']]]/1000000</f>
        <v>115.39764099999999</v>
      </c>
      <c r="M8455" s="14" t="str" cm="1">
        <f t="array" ref="M8455">_xlfn.TEXTJOIN("", TRUE, _xlfn.XLOOKUP(TRUE, VALUE(表格1[[#This Row],[年月]]) &lt;= VALUE($R$8:$R$12), $Q$8:$Q$12)) &amp; "年度"</f>
        <v>2025年度</v>
      </c>
    </row>
    <row r="8456" spans="1:13" x14ac:dyDescent="0.3">
      <c r="A8456" s="2">
        <v>202502</v>
      </c>
      <c r="B8456" s="19">
        <f>DATE(表格1[[#This Row],[年]],表格1[[#This Row],[月]],1)</f>
        <v>45689</v>
      </c>
      <c r="C8456" s="2" t="str">
        <f>LEFT(表格1[[#This Row],[年月]],4)</f>
        <v>2025</v>
      </c>
      <c r="D8456" s="2" t="str">
        <f>RIGHT(表格1[[#This Row],[年月]],2)</f>
        <v>02</v>
      </c>
      <c r="E8456" s="5">
        <v>10016000</v>
      </c>
      <c r="F8456" s="2" t="str">
        <f>VLOOKUP(TEXT(表格1[[#This Row],[地區]],"00000000"),縣市代碼,2,0)</f>
        <v>澎湖縣</v>
      </c>
      <c r="G8456" s="2" t="s">
        <v>9</v>
      </c>
      <c r="H8456" s="13">
        <v>120621</v>
      </c>
      <c r="I8456" s="14">
        <v>130812248</v>
      </c>
      <c r="J8456" s="14">
        <f>表格1[[#This Row],[信用卡交易筆數]]/1000</f>
        <v>120.621</v>
      </c>
      <c r="K8456" s="14">
        <f>表格1[[#This Row],[信用卡交易金額'[新臺幣']]]/1000</f>
        <v>130812.24800000001</v>
      </c>
      <c r="L8456" s="14">
        <f>表格1[[#This Row],[信用卡交易金額'[新臺幣']]]/1000000</f>
        <v>130.81224800000001</v>
      </c>
      <c r="M8456" s="14" t="str" cm="1">
        <f t="array" ref="M8456">_xlfn.TEXTJOIN("", TRUE, _xlfn.XLOOKUP(TRUE, VALUE(表格1[[#This Row],[年月]]) &lt;= VALUE($R$8:$R$12), $Q$8:$Q$12)) &amp; "年度"</f>
        <v>2025年度</v>
      </c>
    </row>
    <row r="8457" spans="1:13" x14ac:dyDescent="0.3">
      <c r="A8457" s="2">
        <v>202502</v>
      </c>
      <c r="B8457" s="19">
        <f>DATE(表格1[[#This Row],[年]],表格1[[#This Row],[月]],1)</f>
        <v>45689</v>
      </c>
      <c r="C8457" s="2" t="str">
        <f>LEFT(表格1[[#This Row],[年月]],4)</f>
        <v>2025</v>
      </c>
      <c r="D8457" s="2" t="str">
        <f>RIGHT(表格1[[#This Row],[年月]],2)</f>
        <v>02</v>
      </c>
      <c r="E8457" s="5">
        <v>10016000</v>
      </c>
      <c r="F8457" s="2" t="str">
        <f>VLOOKUP(TEXT(表格1[[#This Row],[地區]],"00000000"),縣市代碼,2,0)</f>
        <v>澎湖縣</v>
      </c>
      <c r="G8457" s="2" t="s">
        <v>10</v>
      </c>
      <c r="H8457" s="13">
        <v>57969</v>
      </c>
      <c r="I8457" s="14">
        <v>157716234</v>
      </c>
      <c r="J8457" s="14">
        <f>表格1[[#This Row],[信用卡交易筆數]]/1000</f>
        <v>57.969000000000001</v>
      </c>
      <c r="K8457" s="14">
        <f>表格1[[#This Row],[信用卡交易金額'[新臺幣']]]/1000</f>
        <v>157716.234</v>
      </c>
      <c r="L8457" s="14">
        <f>表格1[[#This Row],[信用卡交易金額'[新臺幣']]]/1000000</f>
        <v>157.71623399999999</v>
      </c>
      <c r="M8457" s="14" t="str" cm="1">
        <f t="array" ref="M8457">_xlfn.TEXTJOIN("", TRUE, _xlfn.XLOOKUP(TRUE, VALUE(表格1[[#This Row],[年月]]) &lt;= VALUE($R$8:$R$12), $Q$8:$Q$12)) &amp; "年度"</f>
        <v>2025年度</v>
      </c>
    </row>
    <row r="8458" spans="1:13" x14ac:dyDescent="0.3">
      <c r="A8458" s="2">
        <v>202502</v>
      </c>
      <c r="B8458" s="19">
        <f>DATE(表格1[[#This Row],[年]],表格1[[#This Row],[月]],1)</f>
        <v>45689</v>
      </c>
      <c r="C8458" s="2" t="str">
        <f>LEFT(表格1[[#This Row],[年月]],4)</f>
        <v>2025</v>
      </c>
      <c r="D8458" s="2" t="str">
        <f>RIGHT(表格1[[#This Row],[年月]],2)</f>
        <v>02</v>
      </c>
      <c r="E8458" s="5" t="s">
        <v>62</v>
      </c>
      <c r="F8458" s="2" t="str">
        <f>VLOOKUP(TEXT(表格1[[#This Row],[地區]],"00000000"),縣市代碼,2,0)</f>
        <v>金門縣</v>
      </c>
      <c r="G8458" s="2" t="s">
        <v>4</v>
      </c>
      <c r="H8458" s="13">
        <v>101906</v>
      </c>
      <c r="I8458" s="14">
        <v>53905788</v>
      </c>
      <c r="J8458" s="14">
        <f>表格1[[#This Row],[信用卡交易筆數]]/1000</f>
        <v>101.90600000000001</v>
      </c>
      <c r="K8458" s="14">
        <f>表格1[[#This Row],[信用卡交易金額'[新臺幣']]]/1000</f>
        <v>53905.788</v>
      </c>
      <c r="L8458" s="14">
        <f>表格1[[#This Row],[信用卡交易金額'[新臺幣']]]/1000000</f>
        <v>53.905788000000001</v>
      </c>
      <c r="M8458" s="14" t="str" cm="1">
        <f t="array" ref="M8458">_xlfn.TEXTJOIN("", TRUE, _xlfn.XLOOKUP(TRUE, VALUE(表格1[[#This Row],[年月]]) &lt;= VALUE($R$8:$R$12), $Q$8:$Q$12)) &amp; "年度"</f>
        <v>2025年度</v>
      </c>
    </row>
    <row r="8459" spans="1:13" x14ac:dyDescent="0.3">
      <c r="A8459" s="2">
        <v>202502</v>
      </c>
      <c r="B8459" s="19">
        <f>DATE(表格1[[#This Row],[年]],表格1[[#This Row],[月]],1)</f>
        <v>45689</v>
      </c>
      <c r="C8459" s="2" t="str">
        <f>LEFT(表格1[[#This Row],[年月]],4)</f>
        <v>2025</v>
      </c>
      <c r="D8459" s="2" t="str">
        <f>RIGHT(表格1[[#This Row],[年月]],2)</f>
        <v>02</v>
      </c>
      <c r="E8459" s="5" t="s">
        <v>62</v>
      </c>
      <c r="F8459" s="2" t="str">
        <f>VLOOKUP(TEXT(表格1[[#This Row],[地區]],"00000000"),縣市代碼,2,0)</f>
        <v>金門縣</v>
      </c>
      <c r="G8459" s="2" t="s">
        <v>5</v>
      </c>
      <c r="H8459" s="13">
        <v>6221</v>
      </c>
      <c r="I8459" s="14">
        <v>25393671</v>
      </c>
      <c r="J8459" s="14">
        <f>表格1[[#This Row],[信用卡交易筆數]]/1000</f>
        <v>6.2210000000000001</v>
      </c>
      <c r="K8459" s="14">
        <f>表格1[[#This Row],[信用卡交易金額'[新臺幣']]]/1000</f>
        <v>25393.670999999998</v>
      </c>
      <c r="L8459" s="14">
        <f>表格1[[#This Row],[信用卡交易金額'[新臺幣']]]/1000000</f>
        <v>25.393671000000001</v>
      </c>
      <c r="M8459" s="14" t="str" cm="1">
        <f t="array" ref="M8459">_xlfn.TEXTJOIN("", TRUE, _xlfn.XLOOKUP(TRUE, VALUE(表格1[[#This Row],[年月]]) &lt;= VALUE($R$8:$R$12), $Q$8:$Q$12)) &amp; "年度"</f>
        <v>2025年度</v>
      </c>
    </row>
    <row r="8460" spans="1:13" x14ac:dyDescent="0.3">
      <c r="A8460" s="2">
        <v>202502</v>
      </c>
      <c r="B8460" s="19">
        <f>DATE(表格1[[#This Row],[年]],表格1[[#This Row],[月]],1)</f>
        <v>45689</v>
      </c>
      <c r="C8460" s="2" t="str">
        <f>LEFT(表格1[[#This Row],[年月]],4)</f>
        <v>2025</v>
      </c>
      <c r="D8460" s="2" t="str">
        <f>RIGHT(表格1[[#This Row],[年月]],2)</f>
        <v>02</v>
      </c>
      <c r="E8460" s="5" t="s">
        <v>62</v>
      </c>
      <c r="F8460" s="2" t="str">
        <f>VLOOKUP(TEXT(表格1[[#This Row],[地區]],"00000000"),縣市代碼,2,0)</f>
        <v>金門縣</v>
      </c>
      <c r="G8460" s="2" t="s">
        <v>6</v>
      </c>
      <c r="H8460" s="13">
        <v>9999</v>
      </c>
      <c r="I8460" s="14">
        <v>34569059</v>
      </c>
      <c r="J8460" s="14">
        <f>表格1[[#This Row],[信用卡交易筆數]]/1000</f>
        <v>9.9990000000000006</v>
      </c>
      <c r="K8460" s="14">
        <f>表格1[[#This Row],[信用卡交易金額'[新臺幣']]]/1000</f>
        <v>34569.059000000001</v>
      </c>
      <c r="L8460" s="14">
        <f>表格1[[#This Row],[信用卡交易金額'[新臺幣']]]/1000000</f>
        <v>34.569059000000003</v>
      </c>
      <c r="M8460" s="14" t="str" cm="1">
        <f t="array" ref="M8460">_xlfn.TEXTJOIN("", TRUE, _xlfn.XLOOKUP(TRUE, VALUE(表格1[[#This Row],[年月]]) &lt;= VALUE($R$8:$R$12), $Q$8:$Q$12)) &amp; "年度"</f>
        <v>2025年度</v>
      </c>
    </row>
    <row r="8461" spans="1:13" x14ac:dyDescent="0.3">
      <c r="A8461" s="2">
        <v>202502</v>
      </c>
      <c r="B8461" s="19">
        <f>DATE(表格1[[#This Row],[年]],表格1[[#This Row],[月]],1)</f>
        <v>45689</v>
      </c>
      <c r="C8461" s="2" t="str">
        <f>LEFT(表格1[[#This Row],[年月]],4)</f>
        <v>2025</v>
      </c>
      <c r="D8461" s="2" t="str">
        <f>RIGHT(表格1[[#This Row],[年月]],2)</f>
        <v>02</v>
      </c>
      <c r="E8461" s="5" t="s">
        <v>62</v>
      </c>
      <c r="F8461" s="2" t="str">
        <f>VLOOKUP(TEXT(表格1[[#This Row],[地區]],"00000000"),縣市代碼,2,0)</f>
        <v>金門縣</v>
      </c>
      <c r="G8461" s="2" t="s">
        <v>7</v>
      </c>
      <c r="H8461" s="13">
        <v>49625</v>
      </c>
      <c r="I8461" s="14">
        <v>68562164</v>
      </c>
      <c r="J8461" s="14">
        <f>表格1[[#This Row],[信用卡交易筆數]]/1000</f>
        <v>49.625</v>
      </c>
      <c r="K8461" s="14">
        <f>表格1[[#This Row],[信用卡交易金額'[新臺幣']]]/1000</f>
        <v>68562.164000000004</v>
      </c>
      <c r="L8461" s="14">
        <f>表格1[[#This Row],[信用卡交易金額'[新臺幣']]]/1000000</f>
        <v>68.562163999999996</v>
      </c>
      <c r="M8461" s="14" t="str" cm="1">
        <f t="array" ref="M8461">_xlfn.TEXTJOIN("", TRUE, _xlfn.XLOOKUP(TRUE, VALUE(表格1[[#This Row],[年月]]) &lt;= VALUE($R$8:$R$12), $Q$8:$Q$12)) &amp; "年度"</f>
        <v>2025年度</v>
      </c>
    </row>
    <row r="8462" spans="1:13" x14ac:dyDescent="0.3">
      <c r="A8462" s="2">
        <v>202502</v>
      </c>
      <c r="B8462" s="19">
        <f>DATE(表格1[[#This Row],[年]],表格1[[#This Row],[月]],1)</f>
        <v>45689</v>
      </c>
      <c r="C8462" s="2" t="str">
        <f>LEFT(表格1[[#This Row],[年月]],4)</f>
        <v>2025</v>
      </c>
      <c r="D8462" s="2" t="str">
        <f>RIGHT(表格1[[#This Row],[年月]],2)</f>
        <v>02</v>
      </c>
      <c r="E8462" s="5" t="s">
        <v>62</v>
      </c>
      <c r="F8462" s="2" t="str">
        <f>VLOOKUP(TEXT(表格1[[#This Row],[地區]],"00000000"),縣市代碼,2,0)</f>
        <v>金門縣</v>
      </c>
      <c r="G8462" s="2" t="s">
        <v>8</v>
      </c>
      <c r="H8462" s="13">
        <v>49428</v>
      </c>
      <c r="I8462" s="14">
        <v>83722225</v>
      </c>
      <c r="J8462" s="14">
        <f>表格1[[#This Row],[信用卡交易筆數]]/1000</f>
        <v>49.427999999999997</v>
      </c>
      <c r="K8462" s="14">
        <f>表格1[[#This Row],[信用卡交易金額'[新臺幣']]]/1000</f>
        <v>83722.225000000006</v>
      </c>
      <c r="L8462" s="14">
        <f>表格1[[#This Row],[信用卡交易金額'[新臺幣']]]/1000000</f>
        <v>83.722224999999995</v>
      </c>
      <c r="M8462" s="14" t="str" cm="1">
        <f t="array" ref="M8462">_xlfn.TEXTJOIN("", TRUE, _xlfn.XLOOKUP(TRUE, VALUE(表格1[[#This Row],[年月]]) &lt;= VALUE($R$8:$R$12), $Q$8:$Q$12)) &amp; "年度"</f>
        <v>2025年度</v>
      </c>
    </row>
    <row r="8463" spans="1:13" x14ac:dyDescent="0.3">
      <c r="A8463" s="2">
        <v>202502</v>
      </c>
      <c r="B8463" s="19">
        <f>DATE(表格1[[#This Row],[年]],表格1[[#This Row],[月]],1)</f>
        <v>45689</v>
      </c>
      <c r="C8463" s="2" t="str">
        <f>LEFT(表格1[[#This Row],[年月]],4)</f>
        <v>2025</v>
      </c>
      <c r="D8463" s="2" t="str">
        <f>RIGHT(表格1[[#This Row],[年月]],2)</f>
        <v>02</v>
      </c>
      <c r="E8463" s="5" t="s">
        <v>62</v>
      </c>
      <c r="F8463" s="2" t="str">
        <f>VLOOKUP(TEXT(表格1[[#This Row],[地區]],"00000000"),縣市代碼,2,0)</f>
        <v>金門縣</v>
      </c>
      <c r="G8463" s="2" t="s">
        <v>9</v>
      </c>
      <c r="H8463" s="13">
        <v>107000</v>
      </c>
      <c r="I8463" s="14">
        <v>115293080</v>
      </c>
      <c r="J8463" s="14">
        <f>表格1[[#This Row],[信用卡交易筆數]]/1000</f>
        <v>107</v>
      </c>
      <c r="K8463" s="14">
        <f>表格1[[#This Row],[信用卡交易金額'[新臺幣']]]/1000</f>
        <v>115293.08</v>
      </c>
      <c r="L8463" s="14">
        <f>表格1[[#This Row],[信用卡交易金額'[新臺幣']]]/1000000</f>
        <v>115.29308</v>
      </c>
      <c r="M8463" s="14" t="str" cm="1">
        <f t="array" ref="M8463">_xlfn.TEXTJOIN("", TRUE, _xlfn.XLOOKUP(TRUE, VALUE(表格1[[#This Row],[年月]]) &lt;= VALUE($R$8:$R$12), $Q$8:$Q$12)) &amp; "年度"</f>
        <v>2025年度</v>
      </c>
    </row>
    <row r="8464" spans="1:13" x14ac:dyDescent="0.3">
      <c r="A8464" s="2">
        <v>202502</v>
      </c>
      <c r="B8464" s="19">
        <f>DATE(表格1[[#This Row],[年]],表格1[[#This Row],[月]],1)</f>
        <v>45689</v>
      </c>
      <c r="C8464" s="2" t="str">
        <f>LEFT(表格1[[#This Row],[年月]],4)</f>
        <v>2025</v>
      </c>
      <c r="D8464" s="2" t="str">
        <f>RIGHT(表格1[[#This Row],[年月]],2)</f>
        <v>02</v>
      </c>
      <c r="E8464" s="5" t="s">
        <v>62</v>
      </c>
      <c r="F8464" s="2" t="str">
        <f>VLOOKUP(TEXT(表格1[[#This Row],[地區]],"00000000"),縣市代碼,2,0)</f>
        <v>金門縣</v>
      </c>
      <c r="G8464" s="2" t="s">
        <v>10</v>
      </c>
      <c r="H8464" s="13">
        <v>45692</v>
      </c>
      <c r="I8464" s="14">
        <v>122470620</v>
      </c>
      <c r="J8464" s="14">
        <f>表格1[[#This Row],[信用卡交易筆數]]/1000</f>
        <v>45.692</v>
      </c>
      <c r="K8464" s="14">
        <f>表格1[[#This Row],[信用卡交易金額'[新臺幣']]]/1000</f>
        <v>122470.62</v>
      </c>
      <c r="L8464" s="14">
        <f>表格1[[#This Row],[信用卡交易金額'[新臺幣']]]/1000000</f>
        <v>122.47062</v>
      </c>
      <c r="M8464" s="14" t="str" cm="1">
        <f t="array" ref="M8464">_xlfn.TEXTJOIN("", TRUE, _xlfn.XLOOKUP(TRUE, VALUE(表格1[[#This Row],[年月]]) &lt;= VALUE($R$8:$R$12), $Q$8:$Q$12)) &amp; "年度"</f>
        <v>2025年度</v>
      </c>
    </row>
    <row r="8465" spans="1:13" x14ac:dyDescent="0.3">
      <c r="A8465" s="2">
        <v>202502</v>
      </c>
      <c r="B8465" s="19">
        <f>DATE(表格1[[#This Row],[年]],表格1[[#This Row],[月]],1)</f>
        <v>45689</v>
      </c>
      <c r="C8465" s="2" t="str">
        <f>LEFT(表格1[[#This Row],[年月]],4)</f>
        <v>2025</v>
      </c>
      <c r="D8465" s="2" t="str">
        <f>RIGHT(表格1[[#This Row],[年月]],2)</f>
        <v>02</v>
      </c>
      <c r="E8465" s="5">
        <v>9007000</v>
      </c>
      <c r="F8465" s="2" t="str">
        <f>VLOOKUP(TEXT(表格1[[#This Row],[地區]],"00000000"),縣市代碼,2,0)</f>
        <v>連江縣</v>
      </c>
      <c r="G8465" s="2" t="s">
        <v>4</v>
      </c>
      <c r="H8465" s="13">
        <v>29320</v>
      </c>
      <c r="I8465" s="14">
        <v>11835091</v>
      </c>
      <c r="J8465" s="14">
        <f>表格1[[#This Row],[信用卡交易筆數]]/1000</f>
        <v>29.32</v>
      </c>
      <c r="K8465" s="14">
        <f>表格1[[#This Row],[信用卡交易金額'[新臺幣']]]/1000</f>
        <v>11835.091</v>
      </c>
      <c r="L8465" s="14">
        <f>表格1[[#This Row],[信用卡交易金額'[新臺幣']]]/1000000</f>
        <v>11.835091</v>
      </c>
      <c r="M8465" s="14" t="str" cm="1">
        <f t="array" ref="M8465">_xlfn.TEXTJOIN("", TRUE, _xlfn.XLOOKUP(TRUE, VALUE(表格1[[#This Row],[年月]]) &lt;= VALUE($R$8:$R$12), $Q$8:$Q$12)) &amp; "年度"</f>
        <v>2025年度</v>
      </c>
    </row>
    <row r="8466" spans="1:13" x14ac:dyDescent="0.3">
      <c r="A8466" s="2">
        <v>202502</v>
      </c>
      <c r="B8466" s="19">
        <f>DATE(表格1[[#This Row],[年]],表格1[[#This Row],[月]],1)</f>
        <v>45689</v>
      </c>
      <c r="C8466" s="2" t="str">
        <f>LEFT(表格1[[#This Row],[年月]],4)</f>
        <v>2025</v>
      </c>
      <c r="D8466" s="2" t="str">
        <f>RIGHT(表格1[[#This Row],[年月]],2)</f>
        <v>02</v>
      </c>
      <c r="E8466" s="5">
        <v>9007000</v>
      </c>
      <c r="F8466" s="2" t="str">
        <f>VLOOKUP(TEXT(表格1[[#This Row],[地區]],"00000000"),縣市代碼,2,0)</f>
        <v>連江縣</v>
      </c>
      <c r="G8466" s="2" t="s">
        <v>5</v>
      </c>
      <c r="H8466" s="13">
        <v>1285</v>
      </c>
      <c r="I8466" s="14">
        <v>2872597</v>
      </c>
      <c r="J8466" s="14">
        <f>表格1[[#This Row],[信用卡交易筆數]]/1000</f>
        <v>1.2849999999999999</v>
      </c>
      <c r="K8466" s="14">
        <f>表格1[[#This Row],[信用卡交易金額'[新臺幣']]]/1000</f>
        <v>2872.5970000000002</v>
      </c>
      <c r="L8466" s="14">
        <f>表格1[[#This Row],[信用卡交易金額'[新臺幣']]]/1000000</f>
        <v>2.8725969999999998</v>
      </c>
      <c r="M8466" s="14" t="str" cm="1">
        <f t="array" ref="M8466">_xlfn.TEXTJOIN("", TRUE, _xlfn.XLOOKUP(TRUE, VALUE(表格1[[#This Row],[年月]]) &lt;= VALUE($R$8:$R$12), $Q$8:$Q$12)) &amp; "年度"</f>
        <v>2025年度</v>
      </c>
    </row>
    <row r="8467" spans="1:13" x14ac:dyDescent="0.3">
      <c r="A8467" s="2">
        <v>202502</v>
      </c>
      <c r="B8467" s="19">
        <f>DATE(表格1[[#This Row],[年]],表格1[[#This Row],[月]],1)</f>
        <v>45689</v>
      </c>
      <c r="C8467" s="2" t="str">
        <f>LEFT(表格1[[#This Row],[年月]],4)</f>
        <v>2025</v>
      </c>
      <c r="D8467" s="2" t="str">
        <f>RIGHT(表格1[[#This Row],[年月]],2)</f>
        <v>02</v>
      </c>
      <c r="E8467" s="5">
        <v>9007000</v>
      </c>
      <c r="F8467" s="2" t="str">
        <f>VLOOKUP(TEXT(表格1[[#This Row],[地區]],"00000000"),縣市代碼,2,0)</f>
        <v>連江縣</v>
      </c>
      <c r="G8467" s="2" t="s">
        <v>6</v>
      </c>
      <c r="H8467" s="13">
        <v>2116</v>
      </c>
      <c r="I8467" s="14">
        <v>5039306</v>
      </c>
      <c r="J8467" s="14">
        <f>表格1[[#This Row],[信用卡交易筆數]]/1000</f>
        <v>2.1160000000000001</v>
      </c>
      <c r="K8467" s="14">
        <f>表格1[[#This Row],[信用卡交易金額'[新臺幣']]]/1000</f>
        <v>5039.3059999999996</v>
      </c>
      <c r="L8467" s="14">
        <f>表格1[[#This Row],[信用卡交易金額'[新臺幣']]]/1000000</f>
        <v>5.0393059999999998</v>
      </c>
      <c r="M8467" s="14" t="str" cm="1">
        <f t="array" ref="M8467">_xlfn.TEXTJOIN("", TRUE, _xlfn.XLOOKUP(TRUE, VALUE(表格1[[#This Row],[年月]]) &lt;= VALUE($R$8:$R$12), $Q$8:$Q$12)) &amp; "年度"</f>
        <v>2025年度</v>
      </c>
    </row>
    <row r="8468" spans="1:13" x14ac:dyDescent="0.3">
      <c r="A8468" s="2">
        <v>202502</v>
      </c>
      <c r="B8468" s="19">
        <f>DATE(表格1[[#This Row],[年]],表格1[[#This Row],[月]],1)</f>
        <v>45689</v>
      </c>
      <c r="C8468" s="2" t="str">
        <f>LEFT(表格1[[#This Row],[年月]],4)</f>
        <v>2025</v>
      </c>
      <c r="D8468" s="2" t="str">
        <f>RIGHT(表格1[[#This Row],[年月]],2)</f>
        <v>02</v>
      </c>
      <c r="E8468" s="5">
        <v>9007000</v>
      </c>
      <c r="F8468" s="2" t="str">
        <f>VLOOKUP(TEXT(表格1[[#This Row],[地區]],"00000000"),縣市代碼,2,0)</f>
        <v>連江縣</v>
      </c>
      <c r="G8468" s="2" t="s">
        <v>7</v>
      </c>
      <c r="H8468" s="13">
        <v>15403</v>
      </c>
      <c r="I8468" s="14">
        <v>17711717</v>
      </c>
      <c r="J8468" s="14">
        <f>表格1[[#This Row],[信用卡交易筆數]]/1000</f>
        <v>15.403</v>
      </c>
      <c r="K8468" s="14">
        <f>表格1[[#This Row],[信用卡交易金額'[新臺幣']]]/1000</f>
        <v>17711.717000000001</v>
      </c>
      <c r="L8468" s="14">
        <f>表格1[[#This Row],[信用卡交易金額'[新臺幣']]]/1000000</f>
        <v>17.711717</v>
      </c>
      <c r="M8468" s="14" t="str" cm="1">
        <f t="array" ref="M8468">_xlfn.TEXTJOIN("", TRUE, _xlfn.XLOOKUP(TRUE, VALUE(表格1[[#This Row],[年月]]) &lt;= VALUE($R$8:$R$12), $Q$8:$Q$12)) &amp; "年度"</f>
        <v>2025年度</v>
      </c>
    </row>
    <row r="8469" spans="1:13" x14ac:dyDescent="0.3">
      <c r="A8469" s="2">
        <v>202502</v>
      </c>
      <c r="B8469" s="19">
        <f>DATE(表格1[[#This Row],[年]],表格1[[#This Row],[月]],1)</f>
        <v>45689</v>
      </c>
      <c r="C8469" s="2" t="str">
        <f>LEFT(表格1[[#This Row],[年月]],4)</f>
        <v>2025</v>
      </c>
      <c r="D8469" s="2" t="str">
        <f>RIGHT(表格1[[#This Row],[年月]],2)</f>
        <v>02</v>
      </c>
      <c r="E8469" s="5">
        <v>9007000</v>
      </c>
      <c r="F8469" s="2" t="str">
        <f>VLOOKUP(TEXT(表格1[[#This Row],[地區]],"00000000"),縣市代碼,2,0)</f>
        <v>連江縣</v>
      </c>
      <c r="G8469" s="2" t="s">
        <v>8</v>
      </c>
      <c r="H8469" s="13">
        <v>10283</v>
      </c>
      <c r="I8469" s="14">
        <v>18474726</v>
      </c>
      <c r="J8469" s="14">
        <f>表格1[[#This Row],[信用卡交易筆數]]/1000</f>
        <v>10.282999999999999</v>
      </c>
      <c r="K8469" s="14">
        <f>表格1[[#This Row],[信用卡交易金額'[新臺幣']]]/1000</f>
        <v>18474.725999999999</v>
      </c>
      <c r="L8469" s="14">
        <f>表格1[[#This Row],[信用卡交易金額'[新臺幣']]]/1000000</f>
        <v>18.474726</v>
      </c>
      <c r="M8469" s="14" t="str" cm="1">
        <f t="array" ref="M8469">_xlfn.TEXTJOIN("", TRUE, _xlfn.XLOOKUP(TRUE, VALUE(表格1[[#This Row],[年月]]) &lt;= VALUE($R$8:$R$12), $Q$8:$Q$12)) &amp; "年度"</f>
        <v>2025年度</v>
      </c>
    </row>
    <row r="8470" spans="1:13" x14ac:dyDescent="0.3">
      <c r="A8470" s="2">
        <v>202502</v>
      </c>
      <c r="B8470" s="19">
        <f>DATE(表格1[[#This Row],[年]],表格1[[#This Row],[月]],1)</f>
        <v>45689</v>
      </c>
      <c r="C8470" s="2" t="str">
        <f>LEFT(表格1[[#This Row],[年月]],4)</f>
        <v>2025</v>
      </c>
      <c r="D8470" s="2" t="str">
        <f>RIGHT(表格1[[#This Row],[年月]],2)</f>
        <v>02</v>
      </c>
      <c r="E8470" s="5">
        <v>9007000</v>
      </c>
      <c r="F8470" s="2" t="str">
        <f>VLOOKUP(TEXT(表格1[[#This Row],[地區]],"00000000"),縣市代碼,2,0)</f>
        <v>連江縣</v>
      </c>
      <c r="G8470" s="2" t="s">
        <v>9</v>
      </c>
      <c r="H8470" s="13">
        <v>17197</v>
      </c>
      <c r="I8470" s="14">
        <v>19024549</v>
      </c>
      <c r="J8470" s="14">
        <f>表格1[[#This Row],[信用卡交易筆數]]/1000</f>
        <v>17.196999999999999</v>
      </c>
      <c r="K8470" s="14">
        <f>表格1[[#This Row],[信用卡交易金額'[新臺幣']]]/1000</f>
        <v>19024.548999999999</v>
      </c>
      <c r="L8470" s="14">
        <f>表格1[[#This Row],[信用卡交易金額'[新臺幣']]]/1000000</f>
        <v>19.024549</v>
      </c>
      <c r="M8470" s="14" t="str" cm="1">
        <f t="array" ref="M8470">_xlfn.TEXTJOIN("", TRUE, _xlfn.XLOOKUP(TRUE, VALUE(表格1[[#This Row],[年月]]) &lt;= VALUE($R$8:$R$12), $Q$8:$Q$12)) &amp; "年度"</f>
        <v>2025年度</v>
      </c>
    </row>
    <row r="8471" spans="1:13" x14ac:dyDescent="0.3">
      <c r="A8471" s="2">
        <v>202502</v>
      </c>
      <c r="B8471" s="19">
        <f>DATE(表格1[[#This Row],[年]],表格1[[#This Row],[月]],1)</f>
        <v>45689</v>
      </c>
      <c r="C8471" s="2" t="str">
        <f>LEFT(表格1[[#This Row],[年月]],4)</f>
        <v>2025</v>
      </c>
      <c r="D8471" s="2" t="str">
        <f>RIGHT(表格1[[#This Row],[年月]],2)</f>
        <v>02</v>
      </c>
      <c r="E8471" s="5">
        <v>9007000</v>
      </c>
      <c r="F8471" s="2" t="str">
        <f>VLOOKUP(TEXT(表格1[[#This Row],[地區]],"00000000"),縣市代碼,2,0)</f>
        <v>連江縣</v>
      </c>
      <c r="G8471" s="2" t="s">
        <v>10</v>
      </c>
      <c r="H8471" s="13">
        <v>8539</v>
      </c>
      <c r="I8471" s="14">
        <v>20241518</v>
      </c>
      <c r="J8471" s="14">
        <f>表格1[[#This Row],[信用卡交易筆數]]/1000</f>
        <v>8.5389999999999997</v>
      </c>
      <c r="K8471" s="14">
        <f>表格1[[#This Row],[信用卡交易金額'[新臺幣']]]/1000</f>
        <v>20241.518</v>
      </c>
      <c r="L8471" s="14">
        <f>表格1[[#This Row],[信用卡交易金額'[新臺幣']]]/1000000</f>
        <v>20.241517999999999</v>
      </c>
      <c r="M8471" s="14" t="str" cm="1">
        <f t="array" ref="M8471">_xlfn.TEXTJOIN("", TRUE, _xlfn.XLOOKUP(TRUE, VALUE(表格1[[#This Row],[年月]]) &lt;= VALUE($R$8:$R$12), $Q$8:$Q$12)) &amp; "年度"</f>
        <v>2025年度</v>
      </c>
    </row>
    <row r="8472" spans="1:13" x14ac:dyDescent="0.3">
      <c r="A8472" s="2">
        <v>202503</v>
      </c>
      <c r="B8472" s="19">
        <f>DATE(表格1[[#This Row],[年]],表格1[[#This Row],[月]],1)</f>
        <v>45717</v>
      </c>
      <c r="C8472" s="2" t="str">
        <f>LEFT(表格1[[#This Row],[年月]],4)</f>
        <v>2025</v>
      </c>
      <c r="D8472" s="2" t="str">
        <f>RIGHT(表格1[[#This Row],[年月]],2)</f>
        <v>03</v>
      </c>
      <c r="E8472" s="5">
        <v>63000000</v>
      </c>
      <c r="F8472" s="2" t="str">
        <f>VLOOKUP(TEXT(表格1[[#This Row],[地區]],"00000000"),縣市代碼,2,0)</f>
        <v>臺北市</v>
      </c>
      <c r="G8472" s="2" t="s">
        <v>4</v>
      </c>
      <c r="H8472" s="13">
        <v>15743147</v>
      </c>
      <c r="I8472" s="14">
        <v>8913975838</v>
      </c>
      <c r="J8472" s="14">
        <f>表格1[[#This Row],[信用卡交易筆數]]/1000</f>
        <v>15743.147000000001</v>
      </c>
      <c r="K8472" s="14">
        <f>表格1[[#This Row],[信用卡交易金額'[新臺幣']]]/1000</f>
        <v>8913975.8379999995</v>
      </c>
      <c r="L8472" s="14">
        <f>表格1[[#This Row],[信用卡交易金額'[新臺幣']]]/1000000</f>
        <v>8913.9758380000003</v>
      </c>
      <c r="M8472" s="14" t="str" cm="1">
        <f t="array" ref="M8472">_xlfn.TEXTJOIN("", TRUE, _xlfn.XLOOKUP(TRUE, VALUE(表格1[[#This Row],[年月]]) &lt;= VALUE($R$8:$R$12), $Q$8:$Q$12)) &amp; "年度"</f>
        <v>2025年度</v>
      </c>
    </row>
    <row r="8473" spans="1:13" x14ac:dyDescent="0.3">
      <c r="A8473" s="2">
        <v>202503</v>
      </c>
      <c r="B8473" s="19">
        <f>DATE(表格1[[#This Row],[年]],表格1[[#This Row],[月]],1)</f>
        <v>45717</v>
      </c>
      <c r="C8473" s="2" t="str">
        <f>LEFT(表格1[[#This Row],[年月]],4)</f>
        <v>2025</v>
      </c>
      <c r="D8473" s="2" t="str">
        <f>RIGHT(表格1[[#This Row],[年月]],2)</f>
        <v>03</v>
      </c>
      <c r="E8473" s="5">
        <v>63000000</v>
      </c>
      <c r="F8473" s="2" t="str">
        <f>VLOOKUP(TEXT(表格1[[#This Row],[地區]],"00000000"),縣市代碼,2,0)</f>
        <v>臺北市</v>
      </c>
      <c r="G8473" s="2" t="s">
        <v>5</v>
      </c>
      <c r="H8473" s="13">
        <v>688760</v>
      </c>
      <c r="I8473" s="14">
        <v>2858541743</v>
      </c>
      <c r="J8473" s="14">
        <f>表格1[[#This Row],[信用卡交易筆數]]/1000</f>
        <v>688.76</v>
      </c>
      <c r="K8473" s="14">
        <f>表格1[[#This Row],[信用卡交易金額'[新臺幣']]]/1000</f>
        <v>2858541.7429999998</v>
      </c>
      <c r="L8473" s="14">
        <f>表格1[[#This Row],[信用卡交易金額'[新臺幣']]]/1000000</f>
        <v>2858.5417430000002</v>
      </c>
      <c r="M8473" s="14" t="str" cm="1">
        <f t="array" ref="M8473">_xlfn.TEXTJOIN("", TRUE, _xlfn.XLOOKUP(TRUE, VALUE(表格1[[#This Row],[年月]]) &lt;= VALUE($R$8:$R$12), $Q$8:$Q$12)) &amp; "年度"</f>
        <v>2025年度</v>
      </c>
    </row>
    <row r="8474" spans="1:13" x14ac:dyDescent="0.3">
      <c r="A8474" s="2">
        <v>202503</v>
      </c>
      <c r="B8474" s="19">
        <f>DATE(表格1[[#This Row],[年]],表格1[[#This Row],[月]],1)</f>
        <v>45717</v>
      </c>
      <c r="C8474" s="2" t="str">
        <f>LEFT(表格1[[#This Row],[年月]],4)</f>
        <v>2025</v>
      </c>
      <c r="D8474" s="2" t="str">
        <f>RIGHT(表格1[[#This Row],[年月]],2)</f>
        <v>03</v>
      </c>
      <c r="E8474" s="5">
        <v>63000000</v>
      </c>
      <c r="F8474" s="2" t="str">
        <f>VLOOKUP(TEXT(表格1[[#This Row],[地區]],"00000000"),縣市代碼,2,0)</f>
        <v>臺北市</v>
      </c>
      <c r="G8474" s="2" t="s">
        <v>6</v>
      </c>
      <c r="H8474" s="13">
        <v>976980</v>
      </c>
      <c r="I8474" s="14">
        <v>4457013398</v>
      </c>
      <c r="J8474" s="14">
        <f>表格1[[#This Row],[信用卡交易筆數]]/1000</f>
        <v>976.98</v>
      </c>
      <c r="K8474" s="14">
        <f>表格1[[#This Row],[信用卡交易金額'[新臺幣']]]/1000</f>
        <v>4457013.398</v>
      </c>
      <c r="L8474" s="14">
        <f>表格1[[#This Row],[信用卡交易金額'[新臺幣']]]/1000000</f>
        <v>4457.0133980000001</v>
      </c>
      <c r="M8474" s="14" t="str" cm="1">
        <f t="array" ref="M8474">_xlfn.TEXTJOIN("", TRUE, _xlfn.XLOOKUP(TRUE, VALUE(表格1[[#This Row],[年月]]) &lt;= VALUE($R$8:$R$12), $Q$8:$Q$12)) &amp; "年度"</f>
        <v>2025年度</v>
      </c>
    </row>
    <row r="8475" spans="1:13" x14ac:dyDescent="0.3">
      <c r="A8475" s="2">
        <v>202503</v>
      </c>
      <c r="B8475" s="19">
        <f>DATE(表格1[[#This Row],[年]],表格1[[#This Row],[月]],1)</f>
        <v>45717</v>
      </c>
      <c r="C8475" s="2" t="str">
        <f>LEFT(表格1[[#This Row],[年月]],4)</f>
        <v>2025</v>
      </c>
      <c r="D8475" s="2" t="str">
        <f>RIGHT(表格1[[#This Row],[年月]],2)</f>
        <v>03</v>
      </c>
      <c r="E8475" s="5">
        <v>63000000</v>
      </c>
      <c r="F8475" s="2" t="str">
        <f>VLOOKUP(TEXT(表格1[[#This Row],[地區]],"00000000"),縣市代碼,2,0)</f>
        <v>臺北市</v>
      </c>
      <c r="G8475" s="2" t="s">
        <v>7</v>
      </c>
      <c r="H8475" s="13">
        <v>5910777</v>
      </c>
      <c r="I8475" s="14">
        <v>6610729925</v>
      </c>
      <c r="J8475" s="14">
        <f>表格1[[#This Row],[信用卡交易筆數]]/1000</f>
        <v>5910.777</v>
      </c>
      <c r="K8475" s="14">
        <f>表格1[[#This Row],[信用卡交易金額'[新臺幣']]]/1000</f>
        <v>6610729.9249999998</v>
      </c>
      <c r="L8475" s="14">
        <f>表格1[[#This Row],[信用卡交易金額'[新臺幣']]]/1000000</f>
        <v>6610.7299249999996</v>
      </c>
      <c r="M8475" s="14" t="str" cm="1">
        <f t="array" ref="M8475">_xlfn.TEXTJOIN("", TRUE, _xlfn.XLOOKUP(TRUE, VALUE(表格1[[#This Row],[年月]]) &lt;= VALUE($R$8:$R$12), $Q$8:$Q$12)) &amp; "年度"</f>
        <v>2025年度</v>
      </c>
    </row>
    <row r="8476" spans="1:13" x14ac:dyDescent="0.3">
      <c r="A8476" s="2">
        <v>202503</v>
      </c>
      <c r="B8476" s="19">
        <f>DATE(表格1[[#This Row],[年]],表格1[[#This Row],[月]],1)</f>
        <v>45717</v>
      </c>
      <c r="C8476" s="2" t="str">
        <f>LEFT(表格1[[#This Row],[年月]],4)</f>
        <v>2025</v>
      </c>
      <c r="D8476" s="2" t="str">
        <f>RIGHT(表格1[[#This Row],[年月]],2)</f>
        <v>03</v>
      </c>
      <c r="E8476" s="5">
        <v>63000000</v>
      </c>
      <c r="F8476" s="2" t="str">
        <f>VLOOKUP(TEXT(表格1[[#This Row],[地區]],"00000000"),縣市代碼,2,0)</f>
        <v>臺北市</v>
      </c>
      <c r="G8476" s="2" t="s">
        <v>8</v>
      </c>
      <c r="H8476" s="13">
        <v>4752682</v>
      </c>
      <c r="I8476" s="14">
        <v>12989629897</v>
      </c>
      <c r="J8476" s="14">
        <f>表格1[[#This Row],[信用卡交易筆數]]/1000</f>
        <v>4752.6819999999998</v>
      </c>
      <c r="K8476" s="14">
        <f>表格1[[#This Row],[信用卡交易金額'[新臺幣']]]/1000</f>
        <v>12989629.897</v>
      </c>
      <c r="L8476" s="14">
        <f>表格1[[#This Row],[信用卡交易金額'[新臺幣']]]/1000000</f>
        <v>12989.629897000001</v>
      </c>
      <c r="M8476" s="14" t="str" cm="1">
        <f t="array" ref="M8476">_xlfn.TEXTJOIN("", TRUE, _xlfn.XLOOKUP(TRUE, VALUE(表格1[[#This Row],[年月]]) &lt;= VALUE($R$8:$R$12), $Q$8:$Q$12)) &amp; "年度"</f>
        <v>2025年度</v>
      </c>
    </row>
    <row r="8477" spans="1:13" x14ac:dyDescent="0.3">
      <c r="A8477" s="2">
        <v>202503</v>
      </c>
      <c r="B8477" s="19">
        <f>DATE(表格1[[#This Row],[年]],表格1[[#This Row],[月]],1)</f>
        <v>45717</v>
      </c>
      <c r="C8477" s="2" t="str">
        <f>LEFT(表格1[[#This Row],[年月]],4)</f>
        <v>2025</v>
      </c>
      <c r="D8477" s="2" t="str">
        <f>RIGHT(表格1[[#This Row],[年月]],2)</f>
        <v>03</v>
      </c>
      <c r="E8477" s="5">
        <v>63000000</v>
      </c>
      <c r="F8477" s="2" t="str">
        <f>VLOOKUP(TEXT(表格1[[#This Row],[地區]],"00000000"),縣市代碼,2,0)</f>
        <v>臺北市</v>
      </c>
      <c r="G8477" s="2" t="s">
        <v>9</v>
      </c>
      <c r="H8477" s="13">
        <v>10290401</v>
      </c>
      <c r="I8477" s="14">
        <v>13985543643</v>
      </c>
      <c r="J8477" s="14">
        <f>表格1[[#This Row],[信用卡交易筆數]]/1000</f>
        <v>10290.401</v>
      </c>
      <c r="K8477" s="14">
        <f>表格1[[#This Row],[信用卡交易金額'[新臺幣']]]/1000</f>
        <v>13985543.642999999</v>
      </c>
      <c r="L8477" s="14">
        <f>表格1[[#This Row],[信用卡交易金額'[新臺幣']]]/1000000</f>
        <v>13985.543643000001</v>
      </c>
      <c r="M8477" s="14" t="str" cm="1">
        <f t="array" ref="M8477">_xlfn.TEXTJOIN("", TRUE, _xlfn.XLOOKUP(TRUE, VALUE(表格1[[#This Row],[年月]]) &lt;= VALUE($R$8:$R$12), $Q$8:$Q$12)) &amp; "年度"</f>
        <v>2025年度</v>
      </c>
    </row>
    <row r="8478" spans="1:13" x14ac:dyDescent="0.3">
      <c r="A8478" s="2">
        <v>202503</v>
      </c>
      <c r="B8478" s="19">
        <f>DATE(表格1[[#This Row],[年]],表格1[[#This Row],[月]],1)</f>
        <v>45717</v>
      </c>
      <c r="C8478" s="2" t="str">
        <f>LEFT(表格1[[#This Row],[年月]],4)</f>
        <v>2025</v>
      </c>
      <c r="D8478" s="2" t="str">
        <f>RIGHT(表格1[[#This Row],[年月]],2)</f>
        <v>03</v>
      </c>
      <c r="E8478" s="5">
        <v>63000000</v>
      </c>
      <c r="F8478" s="2" t="str">
        <f>VLOOKUP(TEXT(表格1[[#This Row],[地區]],"00000000"),縣市代碼,2,0)</f>
        <v>臺北市</v>
      </c>
      <c r="G8478" s="2" t="s">
        <v>10</v>
      </c>
      <c r="H8478" s="13">
        <v>4863036</v>
      </c>
      <c r="I8478" s="14">
        <v>16001884836</v>
      </c>
      <c r="J8478" s="14">
        <f>表格1[[#This Row],[信用卡交易筆數]]/1000</f>
        <v>4863.0360000000001</v>
      </c>
      <c r="K8478" s="14">
        <f>表格1[[#This Row],[信用卡交易金額'[新臺幣']]]/1000</f>
        <v>16001884.835999999</v>
      </c>
      <c r="L8478" s="14">
        <f>表格1[[#This Row],[信用卡交易金額'[新臺幣']]]/1000000</f>
        <v>16001.884835999999</v>
      </c>
      <c r="M8478" s="14" t="str" cm="1">
        <f t="array" ref="M8478">_xlfn.TEXTJOIN("", TRUE, _xlfn.XLOOKUP(TRUE, VALUE(表格1[[#This Row],[年月]]) &lt;= VALUE($R$8:$R$12), $Q$8:$Q$12)) &amp; "年度"</f>
        <v>2025年度</v>
      </c>
    </row>
    <row r="8479" spans="1:13" x14ac:dyDescent="0.3">
      <c r="A8479" s="2">
        <v>202503</v>
      </c>
      <c r="B8479" s="19">
        <f>DATE(表格1[[#This Row],[年]],表格1[[#This Row],[月]],1)</f>
        <v>45717</v>
      </c>
      <c r="C8479" s="2" t="str">
        <f>LEFT(表格1[[#This Row],[年月]],4)</f>
        <v>2025</v>
      </c>
      <c r="D8479" s="2" t="str">
        <f>RIGHT(表格1[[#This Row],[年月]],2)</f>
        <v>03</v>
      </c>
      <c r="E8479" s="5">
        <v>65000000</v>
      </c>
      <c r="F8479" s="2" t="str">
        <f>VLOOKUP(TEXT(表格1[[#This Row],[地區]],"00000000"),縣市代碼,2,0)</f>
        <v>新北市</v>
      </c>
      <c r="G8479" s="2" t="s">
        <v>4</v>
      </c>
      <c r="H8479" s="13">
        <v>18569026</v>
      </c>
      <c r="I8479" s="14">
        <v>8630440575</v>
      </c>
      <c r="J8479" s="14">
        <f>表格1[[#This Row],[信用卡交易筆數]]/1000</f>
        <v>18569.026000000002</v>
      </c>
      <c r="K8479" s="14">
        <f>表格1[[#This Row],[信用卡交易金額'[新臺幣']]]/1000</f>
        <v>8630440.5749999993</v>
      </c>
      <c r="L8479" s="14">
        <f>表格1[[#This Row],[信用卡交易金額'[新臺幣']]]/1000000</f>
        <v>8630.4405750000005</v>
      </c>
      <c r="M8479" s="14" t="str" cm="1">
        <f t="array" ref="M8479">_xlfn.TEXTJOIN("", TRUE, _xlfn.XLOOKUP(TRUE, VALUE(表格1[[#This Row],[年月]]) &lt;= VALUE($R$8:$R$12), $Q$8:$Q$12)) &amp; "年度"</f>
        <v>2025年度</v>
      </c>
    </row>
    <row r="8480" spans="1:13" x14ac:dyDescent="0.3">
      <c r="A8480" s="2">
        <v>202503</v>
      </c>
      <c r="B8480" s="19">
        <f>DATE(表格1[[#This Row],[年]],表格1[[#This Row],[月]],1)</f>
        <v>45717</v>
      </c>
      <c r="C8480" s="2" t="str">
        <f>LEFT(表格1[[#This Row],[年月]],4)</f>
        <v>2025</v>
      </c>
      <c r="D8480" s="2" t="str">
        <f>RIGHT(表格1[[#This Row],[年月]],2)</f>
        <v>03</v>
      </c>
      <c r="E8480" s="5">
        <v>65000000</v>
      </c>
      <c r="F8480" s="2" t="str">
        <f>VLOOKUP(TEXT(表格1[[#This Row],[地區]],"00000000"),縣市代碼,2,0)</f>
        <v>新北市</v>
      </c>
      <c r="G8480" s="2" t="s">
        <v>5</v>
      </c>
      <c r="H8480" s="13">
        <v>931600</v>
      </c>
      <c r="I8480" s="14">
        <v>2524893244</v>
      </c>
      <c r="J8480" s="14">
        <f>表格1[[#This Row],[信用卡交易筆數]]/1000</f>
        <v>931.6</v>
      </c>
      <c r="K8480" s="14">
        <f>表格1[[#This Row],[信用卡交易金額'[新臺幣']]]/1000</f>
        <v>2524893.2439999999</v>
      </c>
      <c r="L8480" s="14">
        <f>表格1[[#This Row],[信用卡交易金額'[新臺幣']]]/1000000</f>
        <v>2524.8932439999999</v>
      </c>
      <c r="M8480" s="14" t="str" cm="1">
        <f t="array" ref="M8480">_xlfn.TEXTJOIN("", TRUE, _xlfn.XLOOKUP(TRUE, VALUE(表格1[[#This Row],[年月]]) &lt;= VALUE($R$8:$R$12), $Q$8:$Q$12)) &amp; "年度"</f>
        <v>2025年度</v>
      </c>
    </row>
    <row r="8481" spans="1:13" x14ac:dyDescent="0.3">
      <c r="A8481" s="2">
        <v>202503</v>
      </c>
      <c r="B8481" s="19">
        <f>DATE(表格1[[#This Row],[年]],表格1[[#This Row],[月]],1)</f>
        <v>45717</v>
      </c>
      <c r="C8481" s="2" t="str">
        <f>LEFT(表格1[[#This Row],[年月]],4)</f>
        <v>2025</v>
      </c>
      <c r="D8481" s="2" t="str">
        <f>RIGHT(表格1[[#This Row],[年月]],2)</f>
        <v>03</v>
      </c>
      <c r="E8481" s="5">
        <v>65000000</v>
      </c>
      <c r="F8481" s="2" t="str">
        <f>VLOOKUP(TEXT(表格1[[#This Row],[地區]],"00000000"),縣市代碼,2,0)</f>
        <v>新北市</v>
      </c>
      <c r="G8481" s="2" t="s">
        <v>6</v>
      </c>
      <c r="H8481" s="13">
        <v>1315592</v>
      </c>
      <c r="I8481" s="14">
        <v>4040844293</v>
      </c>
      <c r="J8481" s="14">
        <f>表格1[[#This Row],[信用卡交易筆數]]/1000</f>
        <v>1315.5920000000001</v>
      </c>
      <c r="K8481" s="14">
        <f>表格1[[#This Row],[信用卡交易金額'[新臺幣']]]/1000</f>
        <v>4040844.2930000001</v>
      </c>
      <c r="L8481" s="14">
        <f>表格1[[#This Row],[信用卡交易金額'[新臺幣']]]/1000000</f>
        <v>4040.8442930000001</v>
      </c>
      <c r="M8481" s="14" t="str" cm="1">
        <f t="array" ref="M8481">_xlfn.TEXTJOIN("", TRUE, _xlfn.XLOOKUP(TRUE, VALUE(表格1[[#This Row],[年月]]) &lt;= VALUE($R$8:$R$12), $Q$8:$Q$12)) &amp; "年度"</f>
        <v>2025年度</v>
      </c>
    </row>
    <row r="8482" spans="1:13" x14ac:dyDescent="0.3">
      <c r="A8482" s="2">
        <v>202503</v>
      </c>
      <c r="B8482" s="19">
        <f>DATE(表格1[[#This Row],[年]],表格1[[#This Row],[月]],1)</f>
        <v>45717</v>
      </c>
      <c r="C8482" s="2" t="str">
        <f>LEFT(表格1[[#This Row],[年月]],4)</f>
        <v>2025</v>
      </c>
      <c r="D8482" s="2" t="str">
        <f>RIGHT(表格1[[#This Row],[年月]],2)</f>
        <v>03</v>
      </c>
      <c r="E8482" s="5">
        <v>65000000</v>
      </c>
      <c r="F8482" s="2" t="str">
        <f>VLOOKUP(TEXT(表格1[[#This Row],[地區]],"00000000"),縣市代碼,2,0)</f>
        <v>新北市</v>
      </c>
      <c r="G8482" s="2" t="s">
        <v>7</v>
      </c>
      <c r="H8482" s="13">
        <v>7461813</v>
      </c>
      <c r="I8482" s="14">
        <v>7452557360</v>
      </c>
      <c r="J8482" s="14">
        <f>表格1[[#This Row],[信用卡交易筆數]]/1000</f>
        <v>7461.8130000000001</v>
      </c>
      <c r="K8482" s="14">
        <f>表格1[[#This Row],[信用卡交易金額'[新臺幣']]]/1000</f>
        <v>7452557.3600000003</v>
      </c>
      <c r="L8482" s="14">
        <f>表格1[[#This Row],[信用卡交易金額'[新臺幣']]]/1000000</f>
        <v>7452.5573599999998</v>
      </c>
      <c r="M8482" s="14" t="str" cm="1">
        <f t="array" ref="M8482">_xlfn.TEXTJOIN("", TRUE, _xlfn.XLOOKUP(TRUE, VALUE(表格1[[#This Row],[年月]]) &lt;= VALUE($R$8:$R$12), $Q$8:$Q$12)) &amp; "年度"</f>
        <v>2025年度</v>
      </c>
    </row>
    <row r="8483" spans="1:13" x14ac:dyDescent="0.3">
      <c r="A8483" s="2">
        <v>202503</v>
      </c>
      <c r="B8483" s="19">
        <f>DATE(表格1[[#This Row],[年]],表格1[[#This Row],[月]],1)</f>
        <v>45717</v>
      </c>
      <c r="C8483" s="2" t="str">
        <f>LEFT(表格1[[#This Row],[年月]],4)</f>
        <v>2025</v>
      </c>
      <c r="D8483" s="2" t="str">
        <f>RIGHT(表格1[[#This Row],[年月]],2)</f>
        <v>03</v>
      </c>
      <c r="E8483" s="5">
        <v>65000000</v>
      </c>
      <c r="F8483" s="2" t="str">
        <f>VLOOKUP(TEXT(表格1[[#This Row],[地區]],"00000000"),縣市代碼,2,0)</f>
        <v>新北市</v>
      </c>
      <c r="G8483" s="2" t="s">
        <v>8</v>
      </c>
      <c r="H8483" s="13">
        <v>6215977</v>
      </c>
      <c r="I8483" s="14">
        <v>13277376653</v>
      </c>
      <c r="J8483" s="14">
        <f>表格1[[#This Row],[信用卡交易筆數]]/1000</f>
        <v>6215.9769999999999</v>
      </c>
      <c r="K8483" s="14">
        <f>表格1[[#This Row],[信用卡交易金額'[新臺幣']]]/1000</f>
        <v>13277376.653000001</v>
      </c>
      <c r="L8483" s="14">
        <f>表格1[[#This Row],[信用卡交易金額'[新臺幣']]]/1000000</f>
        <v>13277.376652999999</v>
      </c>
      <c r="M8483" s="14" t="str" cm="1">
        <f t="array" ref="M8483">_xlfn.TEXTJOIN("", TRUE, _xlfn.XLOOKUP(TRUE, VALUE(表格1[[#This Row],[年月]]) &lt;= VALUE($R$8:$R$12), $Q$8:$Q$12)) &amp; "年度"</f>
        <v>2025年度</v>
      </c>
    </row>
    <row r="8484" spans="1:13" x14ac:dyDescent="0.3">
      <c r="A8484" s="2">
        <v>202503</v>
      </c>
      <c r="B8484" s="19">
        <f>DATE(表格1[[#This Row],[年]],表格1[[#This Row],[月]],1)</f>
        <v>45717</v>
      </c>
      <c r="C8484" s="2" t="str">
        <f>LEFT(表格1[[#This Row],[年月]],4)</f>
        <v>2025</v>
      </c>
      <c r="D8484" s="2" t="str">
        <f>RIGHT(表格1[[#This Row],[年月]],2)</f>
        <v>03</v>
      </c>
      <c r="E8484" s="5">
        <v>65000000</v>
      </c>
      <c r="F8484" s="2" t="str">
        <f>VLOOKUP(TEXT(表格1[[#This Row],[地區]],"00000000"),縣市代碼,2,0)</f>
        <v>新北市</v>
      </c>
      <c r="G8484" s="2" t="s">
        <v>9</v>
      </c>
      <c r="H8484" s="13">
        <v>13723403</v>
      </c>
      <c r="I8484" s="14">
        <v>16085409492</v>
      </c>
      <c r="J8484" s="14">
        <f>表格1[[#This Row],[信用卡交易筆數]]/1000</f>
        <v>13723.403</v>
      </c>
      <c r="K8484" s="14">
        <f>表格1[[#This Row],[信用卡交易金額'[新臺幣']]]/1000</f>
        <v>16085409.492000001</v>
      </c>
      <c r="L8484" s="14">
        <f>表格1[[#This Row],[信用卡交易金額'[新臺幣']]]/1000000</f>
        <v>16085.409492000001</v>
      </c>
      <c r="M8484" s="14" t="str" cm="1">
        <f t="array" ref="M8484">_xlfn.TEXTJOIN("", TRUE, _xlfn.XLOOKUP(TRUE, VALUE(表格1[[#This Row],[年月]]) &lt;= VALUE($R$8:$R$12), $Q$8:$Q$12)) &amp; "年度"</f>
        <v>2025年度</v>
      </c>
    </row>
    <row r="8485" spans="1:13" x14ac:dyDescent="0.3">
      <c r="A8485" s="2">
        <v>202503</v>
      </c>
      <c r="B8485" s="19">
        <f>DATE(表格1[[#This Row],[年]],表格1[[#This Row],[月]],1)</f>
        <v>45717</v>
      </c>
      <c r="C8485" s="2" t="str">
        <f>LEFT(表格1[[#This Row],[年月]],4)</f>
        <v>2025</v>
      </c>
      <c r="D8485" s="2" t="str">
        <f>RIGHT(表格1[[#This Row],[年月]],2)</f>
        <v>03</v>
      </c>
      <c r="E8485" s="5">
        <v>65000000</v>
      </c>
      <c r="F8485" s="2" t="str">
        <f>VLOOKUP(TEXT(表格1[[#This Row],[地區]],"00000000"),縣市代碼,2,0)</f>
        <v>新北市</v>
      </c>
      <c r="G8485" s="2" t="s">
        <v>10</v>
      </c>
      <c r="H8485" s="13">
        <v>6762017</v>
      </c>
      <c r="I8485" s="14">
        <v>19515588450</v>
      </c>
      <c r="J8485" s="14">
        <f>表格1[[#This Row],[信用卡交易筆數]]/1000</f>
        <v>6762.0169999999998</v>
      </c>
      <c r="K8485" s="14">
        <f>表格1[[#This Row],[信用卡交易金額'[新臺幣']]]/1000</f>
        <v>19515588.449999999</v>
      </c>
      <c r="L8485" s="14">
        <f>表格1[[#This Row],[信用卡交易金額'[新臺幣']]]/1000000</f>
        <v>19515.588449999999</v>
      </c>
      <c r="M8485" s="14" t="str" cm="1">
        <f t="array" ref="M8485">_xlfn.TEXTJOIN("", TRUE, _xlfn.XLOOKUP(TRUE, VALUE(表格1[[#This Row],[年月]]) &lt;= VALUE($R$8:$R$12), $Q$8:$Q$12)) &amp; "年度"</f>
        <v>2025年度</v>
      </c>
    </row>
    <row r="8486" spans="1:13" x14ac:dyDescent="0.3">
      <c r="A8486" s="2">
        <v>202503</v>
      </c>
      <c r="B8486" s="19">
        <f>DATE(表格1[[#This Row],[年]],表格1[[#This Row],[月]],1)</f>
        <v>45717</v>
      </c>
      <c r="C8486" s="2" t="str">
        <f>LEFT(表格1[[#This Row],[年月]],4)</f>
        <v>2025</v>
      </c>
      <c r="D8486" s="2" t="str">
        <f>RIGHT(表格1[[#This Row],[年月]],2)</f>
        <v>03</v>
      </c>
      <c r="E8486" s="5">
        <v>68000000</v>
      </c>
      <c r="F8486" s="2" t="str">
        <f>VLOOKUP(TEXT(表格1[[#This Row],[地區]],"00000000"),縣市代碼,2,0)</f>
        <v>桃園市</v>
      </c>
      <c r="G8486" s="2" t="s">
        <v>4</v>
      </c>
      <c r="H8486" s="13">
        <v>8517751</v>
      </c>
      <c r="I8486" s="14">
        <v>3799623748</v>
      </c>
      <c r="J8486" s="14">
        <f>表格1[[#This Row],[信用卡交易筆數]]/1000</f>
        <v>8517.7510000000002</v>
      </c>
      <c r="K8486" s="14">
        <f>表格1[[#This Row],[信用卡交易金額'[新臺幣']]]/1000</f>
        <v>3799623.7480000001</v>
      </c>
      <c r="L8486" s="14">
        <f>表格1[[#This Row],[信用卡交易金額'[新臺幣']]]/1000000</f>
        <v>3799.623748</v>
      </c>
      <c r="M8486" s="14" t="str" cm="1">
        <f t="array" ref="M8486">_xlfn.TEXTJOIN("", TRUE, _xlfn.XLOOKUP(TRUE, VALUE(表格1[[#This Row],[年月]]) &lt;= VALUE($R$8:$R$12), $Q$8:$Q$12)) &amp; "年度"</f>
        <v>2025年度</v>
      </c>
    </row>
    <row r="8487" spans="1:13" x14ac:dyDescent="0.3">
      <c r="A8487" s="2">
        <v>202503</v>
      </c>
      <c r="B8487" s="19">
        <f>DATE(表格1[[#This Row],[年]],表格1[[#This Row],[月]],1)</f>
        <v>45717</v>
      </c>
      <c r="C8487" s="2" t="str">
        <f>LEFT(表格1[[#This Row],[年月]],4)</f>
        <v>2025</v>
      </c>
      <c r="D8487" s="2" t="str">
        <f>RIGHT(表格1[[#This Row],[年月]],2)</f>
        <v>03</v>
      </c>
      <c r="E8487" s="5">
        <v>68000000</v>
      </c>
      <c r="F8487" s="2" t="str">
        <f>VLOOKUP(TEXT(表格1[[#This Row],[地區]],"00000000"),縣市代碼,2,0)</f>
        <v>桃園市</v>
      </c>
      <c r="G8487" s="2" t="s">
        <v>5</v>
      </c>
      <c r="H8487" s="13">
        <v>431154</v>
      </c>
      <c r="I8487" s="14">
        <v>1135228224</v>
      </c>
      <c r="J8487" s="14">
        <f>表格1[[#This Row],[信用卡交易筆數]]/1000</f>
        <v>431.154</v>
      </c>
      <c r="K8487" s="14">
        <f>表格1[[#This Row],[信用卡交易金額'[新臺幣']]]/1000</f>
        <v>1135228.2239999999</v>
      </c>
      <c r="L8487" s="14">
        <f>表格1[[#This Row],[信用卡交易金額'[新臺幣']]]/1000000</f>
        <v>1135.228224</v>
      </c>
      <c r="M8487" s="14" t="str" cm="1">
        <f t="array" ref="M8487">_xlfn.TEXTJOIN("", TRUE, _xlfn.XLOOKUP(TRUE, VALUE(表格1[[#This Row],[年月]]) &lt;= VALUE($R$8:$R$12), $Q$8:$Q$12)) &amp; "年度"</f>
        <v>2025年度</v>
      </c>
    </row>
    <row r="8488" spans="1:13" x14ac:dyDescent="0.3">
      <c r="A8488" s="2">
        <v>202503</v>
      </c>
      <c r="B8488" s="19">
        <f>DATE(表格1[[#This Row],[年]],表格1[[#This Row],[月]],1)</f>
        <v>45717</v>
      </c>
      <c r="C8488" s="2" t="str">
        <f>LEFT(表格1[[#This Row],[年月]],4)</f>
        <v>2025</v>
      </c>
      <c r="D8488" s="2" t="str">
        <f>RIGHT(表格1[[#This Row],[年月]],2)</f>
        <v>03</v>
      </c>
      <c r="E8488" s="5">
        <v>68000000</v>
      </c>
      <c r="F8488" s="2" t="str">
        <f>VLOOKUP(TEXT(表格1[[#This Row],[地區]],"00000000"),縣市代碼,2,0)</f>
        <v>桃園市</v>
      </c>
      <c r="G8488" s="2" t="s">
        <v>6</v>
      </c>
      <c r="H8488" s="13">
        <v>645170</v>
      </c>
      <c r="I8488" s="14">
        <v>1983977639</v>
      </c>
      <c r="J8488" s="14">
        <f>表格1[[#This Row],[信用卡交易筆數]]/1000</f>
        <v>645.16999999999996</v>
      </c>
      <c r="K8488" s="14">
        <f>表格1[[#This Row],[信用卡交易金額'[新臺幣']]]/1000</f>
        <v>1983977.639</v>
      </c>
      <c r="L8488" s="14">
        <f>表格1[[#This Row],[信用卡交易金額'[新臺幣']]]/1000000</f>
        <v>1983.977639</v>
      </c>
      <c r="M8488" s="14" t="str" cm="1">
        <f t="array" ref="M8488">_xlfn.TEXTJOIN("", TRUE, _xlfn.XLOOKUP(TRUE, VALUE(表格1[[#This Row],[年月]]) &lt;= VALUE($R$8:$R$12), $Q$8:$Q$12)) &amp; "年度"</f>
        <v>2025年度</v>
      </c>
    </row>
    <row r="8489" spans="1:13" x14ac:dyDescent="0.3">
      <c r="A8489" s="2">
        <v>202503</v>
      </c>
      <c r="B8489" s="19">
        <f>DATE(表格1[[#This Row],[年]],表格1[[#This Row],[月]],1)</f>
        <v>45717</v>
      </c>
      <c r="C8489" s="2" t="str">
        <f>LEFT(表格1[[#This Row],[年月]],4)</f>
        <v>2025</v>
      </c>
      <c r="D8489" s="2" t="str">
        <f>RIGHT(表格1[[#This Row],[年月]],2)</f>
        <v>03</v>
      </c>
      <c r="E8489" s="5">
        <v>68000000</v>
      </c>
      <c r="F8489" s="2" t="str">
        <f>VLOOKUP(TEXT(表格1[[#This Row],[地區]],"00000000"),縣市代碼,2,0)</f>
        <v>桃園市</v>
      </c>
      <c r="G8489" s="2" t="s">
        <v>7</v>
      </c>
      <c r="H8489" s="13">
        <v>3816201</v>
      </c>
      <c r="I8489" s="14">
        <v>4235477777</v>
      </c>
      <c r="J8489" s="14">
        <f>表格1[[#This Row],[信用卡交易筆數]]/1000</f>
        <v>3816.201</v>
      </c>
      <c r="K8489" s="14">
        <f>表格1[[#This Row],[信用卡交易金額'[新臺幣']]]/1000</f>
        <v>4235477.7769999998</v>
      </c>
      <c r="L8489" s="14">
        <f>表格1[[#This Row],[信用卡交易金額'[新臺幣']]]/1000000</f>
        <v>4235.4777770000001</v>
      </c>
      <c r="M8489" s="14" t="str" cm="1">
        <f t="array" ref="M8489">_xlfn.TEXTJOIN("", TRUE, _xlfn.XLOOKUP(TRUE, VALUE(表格1[[#This Row],[年月]]) &lt;= VALUE($R$8:$R$12), $Q$8:$Q$12)) &amp; "年度"</f>
        <v>2025年度</v>
      </c>
    </row>
    <row r="8490" spans="1:13" x14ac:dyDescent="0.3">
      <c r="A8490" s="2">
        <v>202503</v>
      </c>
      <c r="B8490" s="19">
        <f>DATE(表格1[[#This Row],[年]],表格1[[#This Row],[月]],1)</f>
        <v>45717</v>
      </c>
      <c r="C8490" s="2" t="str">
        <f>LEFT(表格1[[#This Row],[年月]],4)</f>
        <v>2025</v>
      </c>
      <c r="D8490" s="2" t="str">
        <f>RIGHT(表格1[[#This Row],[年月]],2)</f>
        <v>03</v>
      </c>
      <c r="E8490" s="5">
        <v>68000000</v>
      </c>
      <c r="F8490" s="2" t="str">
        <f>VLOOKUP(TEXT(表格1[[#This Row],[地區]],"00000000"),縣市代碼,2,0)</f>
        <v>桃園市</v>
      </c>
      <c r="G8490" s="2" t="s">
        <v>8</v>
      </c>
      <c r="H8490" s="13">
        <v>2876952</v>
      </c>
      <c r="I8490" s="14">
        <v>5940997657</v>
      </c>
      <c r="J8490" s="14">
        <f>表格1[[#This Row],[信用卡交易筆數]]/1000</f>
        <v>2876.9520000000002</v>
      </c>
      <c r="K8490" s="14">
        <f>表格1[[#This Row],[信用卡交易金額'[新臺幣']]]/1000</f>
        <v>5940997.6569999997</v>
      </c>
      <c r="L8490" s="14">
        <f>表格1[[#This Row],[信用卡交易金額'[新臺幣']]]/1000000</f>
        <v>5940.9976569999999</v>
      </c>
      <c r="M8490" s="14" t="str" cm="1">
        <f t="array" ref="M8490">_xlfn.TEXTJOIN("", TRUE, _xlfn.XLOOKUP(TRUE, VALUE(表格1[[#This Row],[年月]]) &lt;= VALUE($R$8:$R$12), $Q$8:$Q$12)) &amp; "年度"</f>
        <v>2025年度</v>
      </c>
    </row>
    <row r="8491" spans="1:13" x14ac:dyDescent="0.3">
      <c r="A8491" s="2">
        <v>202503</v>
      </c>
      <c r="B8491" s="19">
        <f>DATE(表格1[[#This Row],[年]],表格1[[#This Row],[月]],1)</f>
        <v>45717</v>
      </c>
      <c r="C8491" s="2" t="str">
        <f>LEFT(表格1[[#This Row],[年月]],4)</f>
        <v>2025</v>
      </c>
      <c r="D8491" s="2" t="str">
        <f>RIGHT(表格1[[#This Row],[年月]],2)</f>
        <v>03</v>
      </c>
      <c r="E8491" s="5">
        <v>68000000</v>
      </c>
      <c r="F8491" s="2" t="str">
        <f>VLOOKUP(TEXT(表格1[[#This Row],[地區]],"00000000"),縣市代碼,2,0)</f>
        <v>桃園市</v>
      </c>
      <c r="G8491" s="2" t="s">
        <v>9</v>
      </c>
      <c r="H8491" s="13">
        <v>6110215</v>
      </c>
      <c r="I8491" s="14">
        <v>7790281985</v>
      </c>
      <c r="J8491" s="14">
        <f>表格1[[#This Row],[信用卡交易筆數]]/1000</f>
        <v>6110.2150000000001</v>
      </c>
      <c r="K8491" s="14">
        <f>表格1[[#This Row],[信用卡交易金額'[新臺幣']]]/1000</f>
        <v>7790281.9850000003</v>
      </c>
      <c r="L8491" s="14">
        <f>表格1[[#This Row],[信用卡交易金額'[新臺幣']]]/1000000</f>
        <v>7790.2819849999996</v>
      </c>
      <c r="M8491" s="14" t="str" cm="1">
        <f t="array" ref="M8491">_xlfn.TEXTJOIN("", TRUE, _xlfn.XLOOKUP(TRUE, VALUE(表格1[[#This Row],[年月]]) &lt;= VALUE($R$8:$R$12), $Q$8:$Q$12)) &amp; "年度"</f>
        <v>2025年度</v>
      </c>
    </row>
    <row r="8492" spans="1:13" x14ac:dyDescent="0.3">
      <c r="A8492" s="2">
        <v>202503</v>
      </c>
      <c r="B8492" s="19">
        <f>DATE(表格1[[#This Row],[年]],表格1[[#This Row],[月]],1)</f>
        <v>45717</v>
      </c>
      <c r="C8492" s="2" t="str">
        <f>LEFT(表格1[[#This Row],[年月]],4)</f>
        <v>2025</v>
      </c>
      <c r="D8492" s="2" t="str">
        <f>RIGHT(表格1[[#This Row],[年月]],2)</f>
        <v>03</v>
      </c>
      <c r="E8492" s="5">
        <v>68000000</v>
      </c>
      <c r="F8492" s="2" t="str">
        <f>VLOOKUP(TEXT(表格1[[#This Row],[地區]],"00000000"),縣市代碼,2,0)</f>
        <v>桃園市</v>
      </c>
      <c r="G8492" s="2" t="s">
        <v>10</v>
      </c>
      <c r="H8492" s="13">
        <v>3234103</v>
      </c>
      <c r="I8492" s="14">
        <v>8958591444</v>
      </c>
      <c r="J8492" s="14">
        <f>表格1[[#This Row],[信用卡交易筆數]]/1000</f>
        <v>3234.1030000000001</v>
      </c>
      <c r="K8492" s="14">
        <f>表格1[[#This Row],[信用卡交易金額'[新臺幣']]]/1000</f>
        <v>8958591.4440000001</v>
      </c>
      <c r="L8492" s="14">
        <f>表格1[[#This Row],[信用卡交易金額'[新臺幣']]]/1000000</f>
        <v>8958.5914439999997</v>
      </c>
      <c r="M8492" s="14" t="str" cm="1">
        <f t="array" ref="M8492">_xlfn.TEXTJOIN("", TRUE, _xlfn.XLOOKUP(TRUE, VALUE(表格1[[#This Row],[年月]]) &lt;= VALUE($R$8:$R$12), $Q$8:$Q$12)) &amp; "年度"</f>
        <v>2025年度</v>
      </c>
    </row>
    <row r="8493" spans="1:13" x14ac:dyDescent="0.3">
      <c r="A8493" s="2">
        <v>202503</v>
      </c>
      <c r="B8493" s="19">
        <f>DATE(表格1[[#This Row],[年]],表格1[[#This Row],[月]],1)</f>
        <v>45717</v>
      </c>
      <c r="C8493" s="2" t="str">
        <f>LEFT(表格1[[#This Row],[年月]],4)</f>
        <v>2025</v>
      </c>
      <c r="D8493" s="2" t="str">
        <f>RIGHT(表格1[[#This Row],[年月]],2)</f>
        <v>03</v>
      </c>
      <c r="E8493" s="5">
        <v>10004000</v>
      </c>
      <c r="F8493" s="2" t="str">
        <f>VLOOKUP(TEXT(表格1[[#This Row],[地區]],"00000000"),縣市代碼,2,0)</f>
        <v>新竹縣</v>
      </c>
      <c r="G8493" s="2" t="s">
        <v>4</v>
      </c>
      <c r="H8493" s="13">
        <v>2496714</v>
      </c>
      <c r="I8493" s="14">
        <v>1185686767</v>
      </c>
      <c r="J8493" s="14">
        <f>表格1[[#This Row],[信用卡交易筆數]]/1000</f>
        <v>2496.7139999999999</v>
      </c>
      <c r="K8493" s="14">
        <f>表格1[[#This Row],[信用卡交易金額'[新臺幣']]]/1000</f>
        <v>1185686.767</v>
      </c>
      <c r="L8493" s="14">
        <f>表格1[[#This Row],[信用卡交易金額'[新臺幣']]]/1000000</f>
        <v>1185.6867669999999</v>
      </c>
      <c r="M8493" s="14" t="str" cm="1">
        <f t="array" ref="M8493">_xlfn.TEXTJOIN("", TRUE, _xlfn.XLOOKUP(TRUE, VALUE(表格1[[#This Row],[年月]]) &lt;= VALUE($R$8:$R$12), $Q$8:$Q$12)) &amp; "年度"</f>
        <v>2025年度</v>
      </c>
    </row>
    <row r="8494" spans="1:13" x14ac:dyDescent="0.3">
      <c r="A8494" s="2">
        <v>202503</v>
      </c>
      <c r="B8494" s="19">
        <f>DATE(表格1[[#This Row],[年]],表格1[[#This Row],[月]],1)</f>
        <v>45717</v>
      </c>
      <c r="C8494" s="2" t="str">
        <f>LEFT(表格1[[#This Row],[年月]],4)</f>
        <v>2025</v>
      </c>
      <c r="D8494" s="2" t="str">
        <f>RIGHT(表格1[[#This Row],[年月]],2)</f>
        <v>03</v>
      </c>
      <c r="E8494" s="5">
        <v>10004000</v>
      </c>
      <c r="F8494" s="2" t="str">
        <f>VLOOKUP(TEXT(表格1[[#This Row],[地區]],"00000000"),縣市代碼,2,0)</f>
        <v>新竹縣</v>
      </c>
      <c r="G8494" s="2" t="s">
        <v>5</v>
      </c>
      <c r="H8494" s="13">
        <v>115414</v>
      </c>
      <c r="I8494" s="14">
        <v>334922572</v>
      </c>
      <c r="J8494" s="14">
        <f>表格1[[#This Row],[信用卡交易筆數]]/1000</f>
        <v>115.414</v>
      </c>
      <c r="K8494" s="14">
        <f>表格1[[#This Row],[信用卡交易金額'[新臺幣']]]/1000</f>
        <v>334922.57199999999</v>
      </c>
      <c r="L8494" s="14">
        <f>表格1[[#This Row],[信用卡交易金額'[新臺幣']]]/1000000</f>
        <v>334.922572</v>
      </c>
      <c r="M8494" s="14" t="str" cm="1">
        <f t="array" ref="M8494">_xlfn.TEXTJOIN("", TRUE, _xlfn.XLOOKUP(TRUE, VALUE(表格1[[#This Row],[年月]]) &lt;= VALUE($R$8:$R$12), $Q$8:$Q$12)) &amp; "年度"</f>
        <v>2025年度</v>
      </c>
    </row>
    <row r="8495" spans="1:13" x14ac:dyDescent="0.3">
      <c r="A8495" s="2">
        <v>202503</v>
      </c>
      <c r="B8495" s="19">
        <f>DATE(表格1[[#This Row],[年]],表格1[[#This Row],[月]],1)</f>
        <v>45717</v>
      </c>
      <c r="C8495" s="2" t="str">
        <f>LEFT(表格1[[#This Row],[年月]],4)</f>
        <v>2025</v>
      </c>
      <c r="D8495" s="2" t="str">
        <f>RIGHT(表格1[[#This Row],[年月]],2)</f>
        <v>03</v>
      </c>
      <c r="E8495" s="5">
        <v>10004000</v>
      </c>
      <c r="F8495" s="2" t="str">
        <f>VLOOKUP(TEXT(表格1[[#This Row],[地區]],"00000000"),縣市代碼,2,0)</f>
        <v>新竹縣</v>
      </c>
      <c r="G8495" s="2" t="s">
        <v>6</v>
      </c>
      <c r="H8495" s="13">
        <v>177882</v>
      </c>
      <c r="I8495" s="14">
        <v>598044288</v>
      </c>
      <c r="J8495" s="14">
        <f>表格1[[#This Row],[信用卡交易筆數]]/1000</f>
        <v>177.88200000000001</v>
      </c>
      <c r="K8495" s="14">
        <f>表格1[[#This Row],[信用卡交易金額'[新臺幣']]]/1000</f>
        <v>598044.28799999994</v>
      </c>
      <c r="L8495" s="14">
        <f>表格1[[#This Row],[信用卡交易金額'[新臺幣']]]/1000000</f>
        <v>598.04428800000005</v>
      </c>
      <c r="M8495" s="14" t="str" cm="1">
        <f t="array" ref="M8495">_xlfn.TEXTJOIN("", TRUE, _xlfn.XLOOKUP(TRUE, VALUE(表格1[[#This Row],[年月]]) &lt;= VALUE($R$8:$R$12), $Q$8:$Q$12)) &amp; "年度"</f>
        <v>2025年度</v>
      </c>
    </row>
    <row r="8496" spans="1:13" x14ac:dyDescent="0.3">
      <c r="A8496" s="2">
        <v>202503</v>
      </c>
      <c r="B8496" s="19">
        <f>DATE(表格1[[#This Row],[年]],表格1[[#This Row],[月]],1)</f>
        <v>45717</v>
      </c>
      <c r="C8496" s="2" t="str">
        <f>LEFT(表格1[[#This Row],[年月]],4)</f>
        <v>2025</v>
      </c>
      <c r="D8496" s="2" t="str">
        <f>RIGHT(表格1[[#This Row],[年月]],2)</f>
        <v>03</v>
      </c>
      <c r="E8496" s="5">
        <v>10004000</v>
      </c>
      <c r="F8496" s="2" t="str">
        <f>VLOOKUP(TEXT(表格1[[#This Row],[地區]],"00000000"),縣市代碼,2,0)</f>
        <v>新竹縣</v>
      </c>
      <c r="G8496" s="2" t="s">
        <v>7</v>
      </c>
      <c r="H8496" s="13">
        <v>1063920</v>
      </c>
      <c r="I8496" s="14">
        <v>1316349079</v>
      </c>
      <c r="J8496" s="14">
        <f>表格1[[#This Row],[信用卡交易筆數]]/1000</f>
        <v>1063.92</v>
      </c>
      <c r="K8496" s="14">
        <f>表格1[[#This Row],[信用卡交易金額'[新臺幣']]]/1000</f>
        <v>1316349.0789999999</v>
      </c>
      <c r="L8496" s="14">
        <f>表格1[[#This Row],[信用卡交易金額'[新臺幣']]]/1000000</f>
        <v>1316.3490790000001</v>
      </c>
      <c r="M8496" s="14" t="str" cm="1">
        <f t="array" ref="M8496">_xlfn.TEXTJOIN("", TRUE, _xlfn.XLOOKUP(TRUE, VALUE(表格1[[#This Row],[年月]]) &lt;= VALUE($R$8:$R$12), $Q$8:$Q$12)) &amp; "年度"</f>
        <v>2025年度</v>
      </c>
    </row>
    <row r="8497" spans="1:13" x14ac:dyDescent="0.3">
      <c r="A8497" s="2">
        <v>202503</v>
      </c>
      <c r="B8497" s="19">
        <f>DATE(表格1[[#This Row],[年]],表格1[[#This Row],[月]],1)</f>
        <v>45717</v>
      </c>
      <c r="C8497" s="2" t="str">
        <f>LEFT(表格1[[#This Row],[年月]],4)</f>
        <v>2025</v>
      </c>
      <c r="D8497" s="2" t="str">
        <f>RIGHT(表格1[[#This Row],[年月]],2)</f>
        <v>03</v>
      </c>
      <c r="E8497" s="5">
        <v>10004000</v>
      </c>
      <c r="F8497" s="2" t="str">
        <f>VLOOKUP(TEXT(表格1[[#This Row],[地區]],"00000000"),縣市代碼,2,0)</f>
        <v>新竹縣</v>
      </c>
      <c r="G8497" s="2" t="s">
        <v>8</v>
      </c>
      <c r="H8497" s="13">
        <v>807003</v>
      </c>
      <c r="I8497" s="14">
        <v>1868528504</v>
      </c>
      <c r="J8497" s="14">
        <f>表格1[[#This Row],[信用卡交易筆數]]/1000</f>
        <v>807.00300000000004</v>
      </c>
      <c r="K8497" s="14">
        <f>表格1[[#This Row],[信用卡交易金額'[新臺幣']]]/1000</f>
        <v>1868528.504</v>
      </c>
      <c r="L8497" s="14">
        <f>表格1[[#This Row],[信用卡交易金額'[新臺幣']]]/1000000</f>
        <v>1868.5285040000001</v>
      </c>
      <c r="M8497" s="14" t="str" cm="1">
        <f t="array" ref="M8497">_xlfn.TEXTJOIN("", TRUE, _xlfn.XLOOKUP(TRUE, VALUE(表格1[[#This Row],[年月]]) &lt;= VALUE($R$8:$R$12), $Q$8:$Q$12)) &amp; "年度"</f>
        <v>2025年度</v>
      </c>
    </row>
    <row r="8498" spans="1:13" x14ac:dyDescent="0.3">
      <c r="A8498" s="2">
        <v>202503</v>
      </c>
      <c r="B8498" s="19">
        <f>DATE(表格1[[#This Row],[年]],表格1[[#This Row],[月]],1)</f>
        <v>45717</v>
      </c>
      <c r="C8498" s="2" t="str">
        <f>LEFT(表格1[[#This Row],[年月]],4)</f>
        <v>2025</v>
      </c>
      <c r="D8498" s="2" t="str">
        <f>RIGHT(表格1[[#This Row],[年月]],2)</f>
        <v>03</v>
      </c>
      <c r="E8498" s="5">
        <v>10004000</v>
      </c>
      <c r="F8498" s="2" t="str">
        <f>VLOOKUP(TEXT(表格1[[#This Row],[地區]],"00000000"),縣市代碼,2,0)</f>
        <v>新竹縣</v>
      </c>
      <c r="G8498" s="2" t="s">
        <v>9</v>
      </c>
      <c r="H8498" s="13">
        <v>1717353</v>
      </c>
      <c r="I8498" s="14">
        <v>2226323530</v>
      </c>
      <c r="J8498" s="14">
        <f>表格1[[#This Row],[信用卡交易筆數]]/1000</f>
        <v>1717.3530000000001</v>
      </c>
      <c r="K8498" s="14">
        <f>表格1[[#This Row],[信用卡交易金額'[新臺幣']]]/1000</f>
        <v>2226323.5299999998</v>
      </c>
      <c r="L8498" s="14">
        <f>表格1[[#This Row],[信用卡交易金額'[新臺幣']]]/1000000</f>
        <v>2226.3235300000001</v>
      </c>
      <c r="M8498" s="14" t="str" cm="1">
        <f t="array" ref="M8498">_xlfn.TEXTJOIN("", TRUE, _xlfn.XLOOKUP(TRUE, VALUE(表格1[[#This Row],[年月]]) &lt;= VALUE($R$8:$R$12), $Q$8:$Q$12)) &amp; "年度"</f>
        <v>2025年度</v>
      </c>
    </row>
    <row r="8499" spans="1:13" x14ac:dyDescent="0.3">
      <c r="A8499" s="2">
        <v>202503</v>
      </c>
      <c r="B8499" s="19">
        <f>DATE(表格1[[#This Row],[年]],表格1[[#This Row],[月]],1)</f>
        <v>45717</v>
      </c>
      <c r="C8499" s="2" t="str">
        <f>LEFT(表格1[[#This Row],[年月]],4)</f>
        <v>2025</v>
      </c>
      <c r="D8499" s="2" t="str">
        <f>RIGHT(表格1[[#This Row],[年月]],2)</f>
        <v>03</v>
      </c>
      <c r="E8499" s="5">
        <v>10004000</v>
      </c>
      <c r="F8499" s="2" t="str">
        <f>VLOOKUP(TEXT(表格1[[#This Row],[地區]],"00000000"),縣市代碼,2,0)</f>
        <v>新竹縣</v>
      </c>
      <c r="G8499" s="2" t="s">
        <v>10</v>
      </c>
      <c r="H8499" s="13">
        <v>930769</v>
      </c>
      <c r="I8499" s="14">
        <v>2541892511</v>
      </c>
      <c r="J8499" s="14">
        <f>表格1[[#This Row],[信用卡交易筆數]]/1000</f>
        <v>930.76900000000001</v>
      </c>
      <c r="K8499" s="14">
        <f>表格1[[#This Row],[信用卡交易金額'[新臺幣']]]/1000</f>
        <v>2541892.5109999999</v>
      </c>
      <c r="L8499" s="14">
        <f>表格1[[#This Row],[信用卡交易金額'[新臺幣']]]/1000000</f>
        <v>2541.892511</v>
      </c>
      <c r="M8499" s="14" t="str" cm="1">
        <f t="array" ref="M8499">_xlfn.TEXTJOIN("", TRUE, _xlfn.XLOOKUP(TRUE, VALUE(表格1[[#This Row],[年月]]) &lt;= VALUE($R$8:$R$12), $Q$8:$Q$12)) &amp; "年度"</f>
        <v>2025年度</v>
      </c>
    </row>
    <row r="8500" spans="1:13" x14ac:dyDescent="0.3">
      <c r="A8500" s="2">
        <v>202503</v>
      </c>
      <c r="B8500" s="19">
        <f>DATE(表格1[[#This Row],[年]],表格1[[#This Row],[月]],1)</f>
        <v>45717</v>
      </c>
      <c r="C8500" s="2" t="str">
        <f>LEFT(表格1[[#This Row],[年月]],4)</f>
        <v>2025</v>
      </c>
      <c r="D8500" s="2" t="str">
        <f>RIGHT(表格1[[#This Row],[年月]],2)</f>
        <v>03</v>
      </c>
      <c r="E8500" s="5">
        <v>10018000</v>
      </c>
      <c r="F8500" s="2" t="str">
        <f>VLOOKUP(TEXT(表格1[[#This Row],[地區]],"00000000"),縣市代碼,2,0)</f>
        <v>新竹市</v>
      </c>
      <c r="G8500" s="2" t="s">
        <v>4</v>
      </c>
      <c r="H8500" s="13">
        <v>2327388</v>
      </c>
      <c r="I8500" s="14">
        <v>1087602744</v>
      </c>
      <c r="J8500" s="14">
        <f>表格1[[#This Row],[信用卡交易筆數]]/1000</f>
        <v>2327.3879999999999</v>
      </c>
      <c r="K8500" s="14">
        <f>表格1[[#This Row],[信用卡交易金額'[新臺幣']]]/1000</f>
        <v>1087602.7439999999</v>
      </c>
      <c r="L8500" s="14">
        <f>表格1[[#This Row],[信用卡交易金額'[新臺幣']]]/1000000</f>
        <v>1087.602744</v>
      </c>
      <c r="M8500" s="14" t="str" cm="1">
        <f t="array" ref="M8500">_xlfn.TEXTJOIN("", TRUE, _xlfn.XLOOKUP(TRUE, VALUE(表格1[[#This Row],[年月]]) &lt;= VALUE($R$8:$R$12), $Q$8:$Q$12)) &amp; "年度"</f>
        <v>2025年度</v>
      </c>
    </row>
    <row r="8501" spans="1:13" x14ac:dyDescent="0.3">
      <c r="A8501" s="2">
        <v>202503</v>
      </c>
      <c r="B8501" s="19">
        <f>DATE(表格1[[#This Row],[年]],表格1[[#This Row],[月]],1)</f>
        <v>45717</v>
      </c>
      <c r="C8501" s="2" t="str">
        <f>LEFT(表格1[[#This Row],[年月]],4)</f>
        <v>2025</v>
      </c>
      <c r="D8501" s="2" t="str">
        <f>RIGHT(表格1[[#This Row],[年月]],2)</f>
        <v>03</v>
      </c>
      <c r="E8501" s="5">
        <v>10018000</v>
      </c>
      <c r="F8501" s="2" t="str">
        <f>VLOOKUP(TEXT(表格1[[#This Row],[地區]],"00000000"),縣市代碼,2,0)</f>
        <v>新竹市</v>
      </c>
      <c r="G8501" s="2" t="s">
        <v>5</v>
      </c>
      <c r="H8501" s="13">
        <v>101586</v>
      </c>
      <c r="I8501" s="14">
        <v>303528563</v>
      </c>
      <c r="J8501" s="14">
        <f>表格1[[#This Row],[信用卡交易筆數]]/1000</f>
        <v>101.586</v>
      </c>
      <c r="K8501" s="14">
        <f>表格1[[#This Row],[信用卡交易金額'[新臺幣']]]/1000</f>
        <v>303528.56300000002</v>
      </c>
      <c r="L8501" s="14">
        <f>表格1[[#This Row],[信用卡交易金額'[新臺幣']]]/1000000</f>
        <v>303.52856300000002</v>
      </c>
      <c r="M8501" s="14" t="str" cm="1">
        <f t="array" ref="M8501">_xlfn.TEXTJOIN("", TRUE, _xlfn.XLOOKUP(TRUE, VALUE(表格1[[#This Row],[年月]]) &lt;= VALUE($R$8:$R$12), $Q$8:$Q$12)) &amp; "年度"</f>
        <v>2025年度</v>
      </c>
    </row>
    <row r="8502" spans="1:13" x14ac:dyDescent="0.3">
      <c r="A8502" s="2">
        <v>202503</v>
      </c>
      <c r="B8502" s="19">
        <f>DATE(表格1[[#This Row],[年]],表格1[[#This Row],[月]],1)</f>
        <v>45717</v>
      </c>
      <c r="C8502" s="2" t="str">
        <f>LEFT(表格1[[#This Row],[年月]],4)</f>
        <v>2025</v>
      </c>
      <c r="D8502" s="2" t="str">
        <f>RIGHT(表格1[[#This Row],[年月]],2)</f>
        <v>03</v>
      </c>
      <c r="E8502" s="5">
        <v>10018000</v>
      </c>
      <c r="F8502" s="2" t="str">
        <f>VLOOKUP(TEXT(表格1[[#This Row],[地區]],"00000000"),縣市代碼,2,0)</f>
        <v>新竹市</v>
      </c>
      <c r="G8502" s="2" t="s">
        <v>6</v>
      </c>
      <c r="H8502" s="13">
        <v>163087</v>
      </c>
      <c r="I8502" s="14">
        <v>567377999</v>
      </c>
      <c r="J8502" s="14">
        <f>表格1[[#This Row],[信用卡交易筆數]]/1000</f>
        <v>163.08699999999999</v>
      </c>
      <c r="K8502" s="14">
        <f>表格1[[#This Row],[信用卡交易金額'[新臺幣']]]/1000</f>
        <v>567377.99899999995</v>
      </c>
      <c r="L8502" s="14">
        <f>表格1[[#This Row],[信用卡交易金額'[新臺幣']]]/1000000</f>
        <v>567.37799900000005</v>
      </c>
      <c r="M8502" s="14" t="str" cm="1">
        <f t="array" ref="M8502">_xlfn.TEXTJOIN("", TRUE, _xlfn.XLOOKUP(TRUE, VALUE(表格1[[#This Row],[年月]]) &lt;= VALUE($R$8:$R$12), $Q$8:$Q$12)) &amp; "年度"</f>
        <v>2025年度</v>
      </c>
    </row>
    <row r="8503" spans="1:13" x14ac:dyDescent="0.3">
      <c r="A8503" s="2">
        <v>202503</v>
      </c>
      <c r="B8503" s="19">
        <f>DATE(表格1[[#This Row],[年]],表格1[[#This Row],[月]],1)</f>
        <v>45717</v>
      </c>
      <c r="C8503" s="2" t="str">
        <f>LEFT(表格1[[#This Row],[年月]],4)</f>
        <v>2025</v>
      </c>
      <c r="D8503" s="2" t="str">
        <f>RIGHT(表格1[[#This Row],[年月]],2)</f>
        <v>03</v>
      </c>
      <c r="E8503" s="5">
        <v>10018000</v>
      </c>
      <c r="F8503" s="2" t="str">
        <f>VLOOKUP(TEXT(表格1[[#This Row],[地區]],"00000000"),縣市代碼,2,0)</f>
        <v>新竹市</v>
      </c>
      <c r="G8503" s="2" t="s">
        <v>7</v>
      </c>
      <c r="H8503" s="13">
        <v>898685</v>
      </c>
      <c r="I8503" s="14">
        <v>1090570314</v>
      </c>
      <c r="J8503" s="14">
        <f>表格1[[#This Row],[信用卡交易筆數]]/1000</f>
        <v>898.68499999999995</v>
      </c>
      <c r="K8503" s="14">
        <f>表格1[[#This Row],[信用卡交易金額'[新臺幣']]]/1000</f>
        <v>1090570.314</v>
      </c>
      <c r="L8503" s="14">
        <f>表格1[[#This Row],[信用卡交易金額'[新臺幣']]]/1000000</f>
        <v>1090.5703140000001</v>
      </c>
      <c r="M8503" s="14" t="str" cm="1">
        <f t="array" ref="M8503">_xlfn.TEXTJOIN("", TRUE, _xlfn.XLOOKUP(TRUE, VALUE(表格1[[#This Row],[年月]]) &lt;= VALUE($R$8:$R$12), $Q$8:$Q$12)) &amp; "年度"</f>
        <v>2025年度</v>
      </c>
    </row>
    <row r="8504" spans="1:13" x14ac:dyDescent="0.3">
      <c r="A8504" s="2">
        <v>202503</v>
      </c>
      <c r="B8504" s="19">
        <f>DATE(表格1[[#This Row],[年]],表格1[[#This Row],[月]],1)</f>
        <v>45717</v>
      </c>
      <c r="C8504" s="2" t="str">
        <f>LEFT(表格1[[#This Row],[年月]],4)</f>
        <v>2025</v>
      </c>
      <c r="D8504" s="2" t="str">
        <f>RIGHT(表格1[[#This Row],[年月]],2)</f>
        <v>03</v>
      </c>
      <c r="E8504" s="5">
        <v>10018000</v>
      </c>
      <c r="F8504" s="2" t="str">
        <f>VLOOKUP(TEXT(表格1[[#This Row],[地區]],"00000000"),縣市代碼,2,0)</f>
        <v>新竹市</v>
      </c>
      <c r="G8504" s="2" t="s">
        <v>8</v>
      </c>
      <c r="H8504" s="13">
        <v>732255</v>
      </c>
      <c r="I8504" s="14">
        <v>1797515448</v>
      </c>
      <c r="J8504" s="14">
        <f>表格1[[#This Row],[信用卡交易筆數]]/1000</f>
        <v>732.255</v>
      </c>
      <c r="K8504" s="14">
        <f>表格1[[#This Row],[信用卡交易金額'[新臺幣']]]/1000</f>
        <v>1797515.4480000001</v>
      </c>
      <c r="L8504" s="14">
        <f>表格1[[#This Row],[信用卡交易金額'[新臺幣']]]/1000000</f>
        <v>1797.5154480000001</v>
      </c>
      <c r="M8504" s="14" t="str" cm="1">
        <f t="array" ref="M8504">_xlfn.TEXTJOIN("", TRUE, _xlfn.XLOOKUP(TRUE, VALUE(表格1[[#This Row],[年月]]) &lt;= VALUE($R$8:$R$12), $Q$8:$Q$12)) &amp; "年度"</f>
        <v>2025年度</v>
      </c>
    </row>
    <row r="8505" spans="1:13" x14ac:dyDescent="0.3">
      <c r="A8505" s="2">
        <v>202503</v>
      </c>
      <c r="B8505" s="19">
        <f>DATE(表格1[[#This Row],[年]],表格1[[#This Row],[月]],1)</f>
        <v>45717</v>
      </c>
      <c r="C8505" s="2" t="str">
        <f>LEFT(表格1[[#This Row],[年月]],4)</f>
        <v>2025</v>
      </c>
      <c r="D8505" s="2" t="str">
        <f>RIGHT(表格1[[#This Row],[年月]],2)</f>
        <v>03</v>
      </c>
      <c r="E8505" s="5">
        <v>10018000</v>
      </c>
      <c r="F8505" s="2" t="str">
        <f>VLOOKUP(TEXT(表格1[[#This Row],[地區]],"00000000"),縣市代碼,2,0)</f>
        <v>新竹市</v>
      </c>
      <c r="G8505" s="2" t="s">
        <v>9</v>
      </c>
      <c r="H8505" s="13">
        <v>1611910</v>
      </c>
      <c r="I8505" s="14">
        <v>2080316701</v>
      </c>
      <c r="J8505" s="14">
        <f>表格1[[#This Row],[信用卡交易筆數]]/1000</f>
        <v>1611.91</v>
      </c>
      <c r="K8505" s="14">
        <f>表格1[[#This Row],[信用卡交易金額'[新臺幣']]]/1000</f>
        <v>2080316.7009999999</v>
      </c>
      <c r="L8505" s="14">
        <f>表格1[[#This Row],[信用卡交易金額'[新臺幣']]]/1000000</f>
        <v>2080.3167010000002</v>
      </c>
      <c r="M8505" s="14" t="str" cm="1">
        <f t="array" ref="M8505">_xlfn.TEXTJOIN("", TRUE, _xlfn.XLOOKUP(TRUE, VALUE(表格1[[#This Row],[年月]]) &lt;= VALUE($R$8:$R$12), $Q$8:$Q$12)) &amp; "年度"</f>
        <v>2025年度</v>
      </c>
    </row>
    <row r="8506" spans="1:13" x14ac:dyDescent="0.3">
      <c r="A8506" s="2">
        <v>202503</v>
      </c>
      <c r="B8506" s="19">
        <f>DATE(表格1[[#This Row],[年]],表格1[[#This Row],[月]],1)</f>
        <v>45717</v>
      </c>
      <c r="C8506" s="2" t="str">
        <f>LEFT(表格1[[#This Row],[年月]],4)</f>
        <v>2025</v>
      </c>
      <c r="D8506" s="2" t="str">
        <f>RIGHT(表格1[[#This Row],[年月]],2)</f>
        <v>03</v>
      </c>
      <c r="E8506" s="5">
        <v>10018000</v>
      </c>
      <c r="F8506" s="2" t="str">
        <f>VLOOKUP(TEXT(表格1[[#This Row],[地區]],"00000000"),縣市代碼,2,0)</f>
        <v>新竹市</v>
      </c>
      <c r="G8506" s="2" t="s">
        <v>10</v>
      </c>
      <c r="H8506" s="13">
        <v>830740</v>
      </c>
      <c r="I8506" s="14">
        <v>2203725091</v>
      </c>
      <c r="J8506" s="14">
        <f>表格1[[#This Row],[信用卡交易筆數]]/1000</f>
        <v>830.74</v>
      </c>
      <c r="K8506" s="14">
        <f>表格1[[#This Row],[信用卡交易金額'[新臺幣']]]/1000</f>
        <v>2203725.091</v>
      </c>
      <c r="L8506" s="14">
        <f>表格1[[#This Row],[信用卡交易金額'[新臺幣']]]/1000000</f>
        <v>2203.7250909999998</v>
      </c>
      <c r="M8506" s="14" t="str" cm="1">
        <f t="array" ref="M8506">_xlfn.TEXTJOIN("", TRUE, _xlfn.XLOOKUP(TRUE, VALUE(表格1[[#This Row],[年月]]) &lt;= VALUE($R$8:$R$12), $Q$8:$Q$12)) &amp; "年度"</f>
        <v>2025年度</v>
      </c>
    </row>
    <row r="8507" spans="1:13" x14ac:dyDescent="0.3">
      <c r="A8507" s="2">
        <v>202503</v>
      </c>
      <c r="B8507" s="19">
        <f>DATE(表格1[[#This Row],[年]],表格1[[#This Row],[月]],1)</f>
        <v>45717</v>
      </c>
      <c r="C8507" s="2" t="str">
        <f>LEFT(表格1[[#This Row],[年月]],4)</f>
        <v>2025</v>
      </c>
      <c r="D8507" s="2" t="str">
        <f>RIGHT(表格1[[#This Row],[年月]],2)</f>
        <v>03</v>
      </c>
      <c r="E8507" s="5">
        <v>10005000</v>
      </c>
      <c r="F8507" s="2" t="str">
        <f>VLOOKUP(TEXT(表格1[[#This Row],[地區]],"00000000"),縣市代碼,2,0)</f>
        <v>苗栗縣</v>
      </c>
      <c r="G8507" s="2" t="s">
        <v>4</v>
      </c>
      <c r="H8507" s="13">
        <v>1245732</v>
      </c>
      <c r="I8507" s="14">
        <v>545753060</v>
      </c>
      <c r="J8507" s="14">
        <f>表格1[[#This Row],[信用卡交易筆數]]/1000</f>
        <v>1245.732</v>
      </c>
      <c r="K8507" s="14">
        <f>表格1[[#This Row],[信用卡交易金額'[新臺幣']]]/1000</f>
        <v>545753.06000000006</v>
      </c>
      <c r="L8507" s="14">
        <f>表格1[[#This Row],[信用卡交易金額'[新臺幣']]]/1000000</f>
        <v>545.75306</v>
      </c>
      <c r="M8507" s="14" t="str" cm="1">
        <f t="array" ref="M8507">_xlfn.TEXTJOIN("", TRUE, _xlfn.XLOOKUP(TRUE, VALUE(表格1[[#This Row],[年月]]) &lt;= VALUE($R$8:$R$12), $Q$8:$Q$12)) &amp; "年度"</f>
        <v>2025年度</v>
      </c>
    </row>
    <row r="8508" spans="1:13" x14ac:dyDescent="0.3">
      <c r="A8508" s="2">
        <v>202503</v>
      </c>
      <c r="B8508" s="19">
        <f>DATE(表格1[[#This Row],[年]],表格1[[#This Row],[月]],1)</f>
        <v>45717</v>
      </c>
      <c r="C8508" s="2" t="str">
        <f>LEFT(表格1[[#This Row],[年月]],4)</f>
        <v>2025</v>
      </c>
      <c r="D8508" s="2" t="str">
        <f>RIGHT(表格1[[#This Row],[年月]],2)</f>
        <v>03</v>
      </c>
      <c r="E8508" s="5">
        <v>10005000</v>
      </c>
      <c r="F8508" s="2" t="str">
        <f>VLOOKUP(TEXT(表格1[[#This Row],[地區]],"00000000"),縣市代碼,2,0)</f>
        <v>苗栗縣</v>
      </c>
      <c r="G8508" s="2" t="s">
        <v>5</v>
      </c>
      <c r="H8508" s="13">
        <v>70228</v>
      </c>
      <c r="I8508" s="14">
        <v>175574265</v>
      </c>
      <c r="J8508" s="14">
        <f>表格1[[#This Row],[信用卡交易筆數]]/1000</f>
        <v>70.227999999999994</v>
      </c>
      <c r="K8508" s="14">
        <f>表格1[[#This Row],[信用卡交易金額'[新臺幣']]]/1000</f>
        <v>175574.26500000001</v>
      </c>
      <c r="L8508" s="14">
        <f>表格1[[#This Row],[信用卡交易金額'[新臺幣']]]/1000000</f>
        <v>175.574265</v>
      </c>
      <c r="M8508" s="14" t="str" cm="1">
        <f t="array" ref="M8508">_xlfn.TEXTJOIN("", TRUE, _xlfn.XLOOKUP(TRUE, VALUE(表格1[[#This Row],[年月]]) &lt;= VALUE($R$8:$R$12), $Q$8:$Q$12)) &amp; "年度"</f>
        <v>2025年度</v>
      </c>
    </row>
    <row r="8509" spans="1:13" x14ac:dyDescent="0.3">
      <c r="A8509" s="2">
        <v>202503</v>
      </c>
      <c r="B8509" s="19">
        <f>DATE(表格1[[#This Row],[年]],表格1[[#This Row],[月]],1)</f>
        <v>45717</v>
      </c>
      <c r="C8509" s="2" t="str">
        <f>LEFT(表格1[[#This Row],[年月]],4)</f>
        <v>2025</v>
      </c>
      <c r="D8509" s="2" t="str">
        <f>RIGHT(表格1[[#This Row],[年月]],2)</f>
        <v>03</v>
      </c>
      <c r="E8509" s="5">
        <v>10005000</v>
      </c>
      <c r="F8509" s="2" t="str">
        <f>VLOOKUP(TEXT(表格1[[#This Row],[地區]],"00000000"),縣市代碼,2,0)</f>
        <v>苗栗縣</v>
      </c>
      <c r="G8509" s="2" t="s">
        <v>6</v>
      </c>
      <c r="H8509" s="13">
        <v>101390</v>
      </c>
      <c r="I8509" s="14">
        <v>301202567</v>
      </c>
      <c r="J8509" s="14">
        <f>表格1[[#This Row],[信用卡交易筆數]]/1000</f>
        <v>101.39</v>
      </c>
      <c r="K8509" s="14">
        <f>表格1[[#This Row],[信用卡交易金額'[新臺幣']]]/1000</f>
        <v>301202.56699999998</v>
      </c>
      <c r="L8509" s="14">
        <f>表格1[[#This Row],[信用卡交易金額'[新臺幣']]]/1000000</f>
        <v>301.20256699999999</v>
      </c>
      <c r="M8509" s="14" t="str" cm="1">
        <f t="array" ref="M8509">_xlfn.TEXTJOIN("", TRUE, _xlfn.XLOOKUP(TRUE, VALUE(表格1[[#This Row],[年月]]) &lt;= VALUE($R$8:$R$12), $Q$8:$Q$12)) &amp; "年度"</f>
        <v>2025年度</v>
      </c>
    </row>
    <row r="8510" spans="1:13" x14ac:dyDescent="0.3">
      <c r="A8510" s="2">
        <v>202503</v>
      </c>
      <c r="B8510" s="19">
        <f>DATE(表格1[[#This Row],[年]],表格1[[#This Row],[月]],1)</f>
        <v>45717</v>
      </c>
      <c r="C8510" s="2" t="str">
        <f>LEFT(表格1[[#This Row],[年月]],4)</f>
        <v>2025</v>
      </c>
      <c r="D8510" s="2" t="str">
        <f>RIGHT(表格1[[#This Row],[年月]],2)</f>
        <v>03</v>
      </c>
      <c r="E8510" s="5">
        <v>10005000</v>
      </c>
      <c r="F8510" s="2" t="str">
        <f>VLOOKUP(TEXT(表格1[[#This Row],[地區]],"00000000"),縣市代碼,2,0)</f>
        <v>苗栗縣</v>
      </c>
      <c r="G8510" s="2" t="s">
        <v>7</v>
      </c>
      <c r="H8510" s="13">
        <v>679907</v>
      </c>
      <c r="I8510" s="14">
        <v>720863986</v>
      </c>
      <c r="J8510" s="14">
        <f>表格1[[#This Row],[信用卡交易筆數]]/1000</f>
        <v>679.90700000000004</v>
      </c>
      <c r="K8510" s="14">
        <f>表格1[[#This Row],[信用卡交易金額'[新臺幣']]]/1000</f>
        <v>720863.98600000003</v>
      </c>
      <c r="L8510" s="14">
        <f>表格1[[#This Row],[信用卡交易金額'[新臺幣']]]/1000000</f>
        <v>720.86398599999995</v>
      </c>
      <c r="M8510" s="14" t="str" cm="1">
        <f t="array" ref="M8510">_xlfn.TEXTJOIN("", TRUE, _xlfn.XLOOKUP(TRUE, VALUE(表格1[[#This Row],[年月]]) &lt;= VALUE($R$8:$R$12), $Q$8:$Q$12)) &amp; "年度"</f>
        <v>2025年度</v>
      </c>
    </row>
    <row r="8511" spans="1:13" x14ac:dyDescent="0.3">
      <c r="A8511" s="2">
        <v>202503</v>
      </c>
      <c r="B8511" s="19">
        <f>DATE(表格1[[#This Row],[年]],表格1[[#This Row],[月]],1)</f>
        <v>45717</v>
      </c>
      <c r="C8511" s="2" t="str">
        <f>LEFT(表格1[[#This Row],[年月]],4)</f>
        <v>2025</v>
      </c>
      <c r="D8511" s="2" t="str">
        <f>RIGHT(表格1[[#This Row],[年月]],2)</f>
        <v>03</v>
      </c>
      <c r="E8511" s="5">
        <v>10005000</v>
      </c>
      <c r="F8511" s="2" t="str">
        <f>VLOOKUP(TEXT(表格1[[#This Row],[地區]],"00000000"),縣市代碼,2,0)</f>
        <v>苗栗縣</v>
      </c>
      <c r="G8511" s="2" t="s">
        <v>8</v>
      </c>
      <c r="H8511" s="13">
        <v>460798</v>
      </c>
      <c r="I8511" s="14">
        <v>932090074</v>
      </c>
      <c r="J8511" s="14">
        <f>表格1[[#This Row],[信用卡交易筆數]]/1000</f>
        <v>460.798</v>
      </c>
      <c r="K8511" s="14">
        <f>表格1[[#This Row],[信用卡交易金額'[新臺幣']]]/1000</f>
        <v>932090.07400000002</v>
      </c>
      <c r="L8511" s="14">
        <f>表格1[[#This Row],[信用卡交易金額'[新臺幣']]]/1000000</f>
        <v>932.09007399999996</v>
      </c>
      <c r="M8511" s="14" t="str" cm="1">
        <f t="array" ref="M8511">_xlfn.TEXTJOIN("", TRUE, _xlfn.XLOOKUP(TRUE, VALUE(表格1[[#This Row],[年月]]) &lt;= VALUE($R$8:$R$12), $Q$8:$Q$12)) &amp; "年度"</f>
        <v>2025年度</v>
      </c>
    </row>
    <row r="8512" spans="1:13" x14ac:dyDescent="0.3">
      <c r="A8512" s="2">
        <v>202503</v>
      </c>
      <c r="B8512" s="19">
        <f>DATE(表格1[[#This Row],[年]],表格1[[#This Row],[月]],1)</f>
        <v>45717</v>
      </c>
      <c r="C8512" s="2" t="str">
        <f>LEFT(表格1[[#This Row],[年月]],4)</f>
        <v>2025</v>
      </c>
      <c r="D8512" s="2" t="str">
        <f>RIGHT(表格1[[#This Row],[年月]],2)</f>
        <v>03</v>
      </c>
      <c r="E8512" s="5">
        <v>10005000</v>
      </c>
      <c r="F8512" s="2" t="str">
        <f>VLOOKUP(TEXT(表格1[[#This Row],[地區]],"00000000"),縣市代碼,2,0)</f>
        <v>苗栗縣</v>
      </c>
      <c r="G8512" s="2" t="s">
        <v>9</v>
      </c>
      <c r="H8512" s="13">
        <v>916804</v>
      </c>
      <c r="I8512" s="14">
        <v>1080522175</v>
      </c>
      <c r="J8512" s="14">
        <f>表格1[[#This Row],[信用卡交易筆數]]/1000</f>
        <v>916.80399999999997</v>
      </c>
      <c r="K8512" s="14">
        <f>表格1[[#This Row],[信用卡交易金額'[新臺幣']]]/1000</f>
        <v>1080522.175</v>
      </c>
      <c r="L8512" s="14">
        <f>表格1[[#This Row],[信用卡交易金額'[新臺幣']]]/1000000</f>
        <v>1080.5221750000001</v>
      </c>
      <c r="M8512" s="14" t="str" cm="1">
        <f t="array" ref="M8512">_xlfn.TEXTJOIN("", TRUE, _xlfn.XLOOKUP(TRUE, VALUE(表格1[[#This Row],[年月]]) &lt;= VALUE($R$8:$R$12), $Q$8:$Q$12)) &amp; "年度"</f>
        <v>2025年度</v>
      </c>
    </row>
    <row r="8513" spans="1:13" x14ac:dyDescent="0.3">
      <c r="A8513" s="2">
        <v>202503</v>
      </c>
      <c r="B8513" s="19">
        <f>DATE(表格1[[#This Row],[年]],表格1[[#This Row],[月]],1)</f>
        <v>45717</v>
      </c>
      <c r="C8513" s="2" t="str">
        <f>LEFT(表格1[[#This Row],[年月]],4)</f>
        <v>2025</v>
      </c>
      <c r="D8513" s="2" t="str">
        <f>RIGHT(表格1[[#This Row],[年月]],2)</f>
        <v>03</v>
      </c>
      <c r="E8513" s="5">
        <v>10005000</v>
      </c>
      <c r="F8513" s="2" t="str">
        <f>VLOOKUP(TEXT(表格1[[#This Row],[地區]],"00000000"),縣市代碼,2,0)</f>
        <v>苗栗縣</v>
      </c>
      <c r="G8513" s="2" t="s">
        <v>10</v>
      </c>
      <c r="H8513" s="13">
        <v>553869</v>
      </c>
      <c r="I8513" s="14">
        <v>1418227409</v>
      </c>
      <c r="J8513" s="14">
        <f>表格1[[#This Row],[信用卡交易筆數]]/1000</f>
        <v>553.86900000000003</v>
      </c>
      <c r="K8513" s="14">
        <f>表格1[[#This Row],[信用卡交易金額'[新臺幣']]]/1000</f>
        <v>1418227.409</v>
      </c>
      <c r="L8513" s="14">
        <f>表格1[[#This Row],[信用卡交易金額'[新臺幣']]]/1000000</f>
        <v>1418.2274090000001</v>
      </c>
      <c r="M8513" s="14" t="str" cm="1">
        <f t="array" ref="M8513">_xlfn.TEXTJOIN("", TRUE, _xlfn.XLOOKUP(TRUE, VALUE(表格1[[#This Row],[年月]]) &lt;= VALUE($R$8:$R$12), $Q$8:$Q$12)) &amp; "年度"</f>
        <v>2025年度</v>
      </c>
    </row>
    <row r="8514" spans="1:13" x14ac:dyDescent="0.3">
      <c r="A8514" s="2">
        <v>202503</v>
      </c>
      <c r="B8514" s="19">
        <f>DATE(表格1[[#This Row],[年]],表格1[[#This Row],[月]],1)</f>
        <v>45717</v>
      </c>
      <c r="C8514" s="2" t="str">
        <f>LEFT(表格1[[#This Row],[年月]],4)</f>
        <v>2025</v>
      </c>
      <c r="D8514" s="2" t="str">
        <f>RIGHT(表格1[[#This Row],[年月]],2)</f>
        <v>03</v>
      </c>
      <c r="E8514" s="5">
        <v>66000000</v>
      </c>
      <c r="F8514" s="2" t="str">
        <f>VLOOKUP(TEXT(表格1[[#This Row],[地區]],"00000000"),縣市代碼,2,0)</f>
        <v>臺中市</v>
      </c>
      <c r="G8514" s="2" t="s">
        <v>4</v>
      </c>
      <c r="H8514" s="13">
        <v>10963333</v>
      </c>
      <c r="I8514" s="14">
        <v>5387409999</v>
      </c>
      <c r="J8514" s="14">
        <f>表格1[[#This Row],[信用卡交易筆數]]/1000</f>
        <v>10963.333000000001</v>
      </c>
      <c r="K8514" s="14">
        <f>表格1[[#This Row],[信用卡交易金額'[新臺幣']]]/1000</f>
        <v>5387409.9989999998</v>
      </c>
      <c r="L8514" s="14">
        <f>表格1[[#This Row],[信用卡交易金額'[新臺幣']]]/1000000</f>
        <v>5387.4099990000004</v>
      </c>
      <c r="M8514" s="14" t="str" cm="1">
        <f t="array" ref="M8514">_xlfn.TEXTJOIN("", TRUE, _xlfn.XLOOKUP(TRUE, VALUE(表格1[[#This Row],[年月]]) &lt;= VALUE($R$8:$R$12), $Q$8:$Q$12)) &amp; "年度"</f>
        <v>2025年度</v>
      </c>
    </row>
    <row r="8515" spans="1:13" x14ac:dyDescent="0.3">
      <c r="A8515" s="2">
        <v>202503</v>
      </c>
      <c r="B8515" s="19">
        <f>DATE(表格1[[#This Row],[年]],表格1[[#This Row],[月]],1)</f>
        <v>45717</v>
      </c>
      <c r="C8515" s="2" t="str">
        <f>LEFT(表格1[[#This Row],[年月]],4)</f>
        <v>2025</v>
      </c>
      <c r="D8515" s="2" t="str">
        <f>RIGHT(表格1[[#This Row],[年月]],2)</f>
        <v>03</v>
      </c>
      <c r="E8515" s="5">
        <v>66000000</v>
      </c>
      <c r="F8515" s="2" t="str">
        <f>VLOOKUP(TEXT(表格1[[#This Row],[地區]],"00000000"),縣市代碼,2,0)</f>
        <v>臺中市</v>
      </c>
      <c r="G8515" s="2" t="s">
        <v>5</v>
      </c>
      <c r="H8515" s="13">
        <v>591865</v>
      </c>
      <c r="I8515" s="14">
        <v>1708578376</v>
      </c>
      <c r="J8515" s="14">
        <f>表格1[[#This Row],[信用卡交易筆數]]/1000</f>
        <v>591.86500000000001</v>
      </c>
      <c r="K8515" s="14">
        <f>表格1[[#This Row],[信用卡交易金額'[新臺幣']]]/1000</f>
        <v>1708578.3759999999</v>
      </c>
      <c r="L8515" s="14">
        <f>表格1[[#This Row],[信用卡交易金額'[新臺幣']]]/1000000</f>
        <v>1708.5783759999999</v>
      </c>
      <c r="M8515" s="14" t="str" cm="1">
        <f t="array" ref="M8515">_xlfn.TEXTJOIN("", TRUE, _xlfn.XLOOKUP(TRUE, VALUE(表格1[[#This Row],[年月]]) &lt;= VALUE($R$8:$R$12), $Q$8:$Q$12)) &amp; "年度"</f>
        <v>2025年度</v>
      </c>
    </row>
    <row r="8516" spans="1:13" x14ac:dyDescent="0.3">
      <c r="A8516" s="2">
        <v>202503</v>
      </c>
      <c r="B8516" s="19">
        <f>DATE(表格1[[#This Row],[年]],表格1[[#This Row],[月]],1)</f>
        <v>45717</v>
      </c>
      <c r="C8516" s="2" t="str">
        <f>LEFT(表格1[[#This Row],[年月]],4)</f>
        <v>2025</v>
      </c>
      <c r="D8516" s="2" t="str">
        <f>RIGHT(表格1[[#This Row],[年月]],2)</f>
        <v>03</v>
      </c>
      <c r="E8516" s="5">
        <v>66000000</v>
      </c>
      <c r="F8516" s="2" t="str">
        <f>VLOOKUP(TEXT(表格1[[#This Row],[地區]],"00000000"),縣市代碼,2,0)</f>
        <v>臺中市</v>
      </c>
      <c r="G8516" s="2" t="s">
        <v>6</v>
      </c>
      <c r="H8516" s="13">
        <v>843158</v>
      </c>
      <c r="I8516" s="14">
        <v>2568393787</v>
      </c>
      <c r="J8516" s="14">
        <f>表格1[[#This Row],[信用卡交易筆數]]/1000</f>
        <v>843.15800000000002</v>
      </c>
      <c r="K8516" s="14">
        <f>表格1[[#This Row],[信用卡交易金額'[新臺幣']]]/1000</f>
        <v>2568393.787</v>
      </c>
      <c r="L8516" s="14">
        <f>表格1[[#This Row],[信用卡交易金額'[新臺幣']]]/1000000</f>
        <v>2568.393787</v>
      </c>
      <c r="M8516" s="14" t="str" cm="1">
        <f t="array" ref="M8516">_xlfn.TEXTJOIN("", TRUE, _xlfn.XLOOKUP(TRUE, VALUE(表格1[[#This Row],[年月]]) &lt;= VALUE($R$8:$R$12), $Q$8:$Q$12)) &amp; "年度"</f>
        <v>2025年度</v>
      </c>
    </row>
    <row r="8517" spans="1:13" x14ac:dyDescent="0.3">
      <c r="A8517" s="2">
        <v>202503</v>
      </c>
      <c r="B8517" s="19">
        <f>DATE(表格1[[#This Row],[年]],表格1[[#This Row],[月]],1)</f>
        <v>45717</v>
      </c>
      <c r="C8517" s="2" t="str">
        <f>LEFT(表格1[[#This Row],[年月]],4)</f>
        <v>2025</v>
      </c>
      <c r="D8517" s="2" t="str">
        <f>RIGHT(表格1[[#This Row],[年月]],2)</f>
        <v>03</v>
      </c>
      <c r="E8517" s="5">
        <v>66000000</v>
      </c>
      <c r="F8517" s="2" t="str">
        <f>VLOOKUP(TEXT(表格1[[#This Row],[地區]],"00000000"),縣市代碼,2,0)</f>
        <v>臺中市</v>
      </c>
      <c r="G8517" s="2" t="s">
        <v>7</v>
      </c>
      <c r="H8517" s="13">
        <v>5048695</v>
      </c>
      <c r="I8517" s="14">
        <v>5554733840</v>
      </c>
      <c r="J8517" s="14">
        <f>表格1[[#This Row],[信用卡交易筆數]]/1000</f>
        <v>5048.6949999999997</v>
      </c>
      <c r="K8517" s="14">
        <f>表格1[[#This Row],[信用卡交易金額'[新臺幣']]]/1000</f>
        <v>5554733.8399999999</v>
      </c>
      <c r="L8517" s="14">
        <f>表格1[[#This Row],[信用卡交易金額'[新臺幣']]]/1000000</f>
        <v>5554.7338399999999</v>
      </c>
      <c r="M8517" s="14" t="str" cm="1">
        <f t="array" ref="M8517">_xlfn.TEXTJOIN("", TRUE, _xlfn.XLOOKUP(TRUE, VALUE(表格1[[#This Row],[年月]]) &lt;= VALUE($R$8:$R$12), $Q$8:$Q$12)) &amp; "年度"</f>
        <v>2025年度</v>
      </c>
    </row>
    <row r="8518" spans="1:13" x14ac:dyDescent="0.3">
      <c r="A8518" s="2">
        <v>202503</v>
      </c>
      <c r="B8518" s="19">
        <f>DATE(表格1[[#This Row],[年]],表格1[[#This Row],[月]],1)</f>
        <v>45717</v>
      </c>
      <c r="C8518" s="2" t="str">
        <f>LEFT(表格1[[#This Row],[年月]],4)</f>
        <v>2025</v>
      </c>
      <c r="D8518" s="2" t="str">
        <f>RIGHT(表格1[[#This Row],[年月]],2)</f>
        <v>03</v>
      </c>
      <c r="E8518" s="5">
        <v>66000000</v>
      </c>
      <c r="F8518" s="2" t="str">
        <f>VLOOKUP(TEXT(表格1[[#This Row],[地區]],"00000000"),縣市代碼,2,0)</f>
        <v>臺中市</v>
      </c>
      <c r="G8518" s="2" t="s">
        <v>8</v>
      </c>
      <c r="H8518" s="13">
        <v>3562292</v>
      </c>
      <c r="I8518" s="14">
        <v>8058454325</v>
      </c>
      <c r="J8518" s="14">
        <f>表格1[[#This Row],[信用卡交易筆數]]/1000</f>
        <v>3562.2919999999999</v>
      </c>
      <c r="K8518" s="14">
        <f>表格1[[#This Row],[信用卡交易金額'[新臺幣']]]/1000</f>
        <v>8058454.3250000002</v>
      </c>
      <c r="L8518" s="14">
        <f>表格1[[#This Row],[信用卡交易金額'[新臺幣']]]/1000000</f>
        <v>8058.4543249999997</v>
      </c>
      <c r="M8518" s="14" t="str" cm="1">
        <f t="array" ref="M8518">_xlfn.TEXTJOIN("", TRUE, _xlfn.XLOOKUP(TRUE, VALUE(表格1[[#This Row],[年月]]) &lt;= VALUE($R$8:$R$12), $Q$8:$Q$12)) &amp; "年度"</f>
        <v>2025年度</v>
      </c>
    </row>
    <row r="8519" spans="1:13" x14ac:dyDescent="0.3">
      <c r="A8519" s="2">
        <v>202503</v>
      </c>
      <c r="B8519" s="19">
        <f>DATE(表格1[[#This Row],[年]],表格1[[#This Row],[月]],1)</f>
        <v>45717</v>
      </c>
      <c r="C8519" s="2" t="str">
        <f>LEFT(表格1[[#This Row],[年月]],4)</f>
        <v>2025</v>
      </c>
      <c r="D8519" s="2" t="str">
        <f>RIGHT(表格1[[#This Row],[年月]],2)</f>
        <v>03</v>
      </c>
      <c r="E8519" s="5">
        <v>66000000</v>
      </c>
      <c r="F8519" s="2" t="str">
        <f>VLOOKUP(TEXT(表格1[[#This Row],[地區]],"00000000"),縣市代碼,2,0)</f>
        <v>臺中市</v>
      </c>
      <c r="G8519" s="2" t="s">
        <v>9</v>
      </c>
      <c r="H8519" s="13">
        <v>7816996</v>
      </c>
      <c r="I8519" s="14">
        <v>10151822695</v>
      </c>
      <c r="J8519" s="14">
        <f>表格1[[#This Row],[信用卡交易筆數]]/1000</f>
        <v>7816.9960000000001</v>
      </c>
      <c r="K8519" s="14">
        <f>表格1[[#This Row],[信用卡交易金額'[新臺幣']]]/1000</f>
        <v>10151822.695</v>
      </c>
      <c r="L8519" s="14">
        <f>表格1[[#This Row],[信用卡交易金額'[新臺幣']]]/1000000</f>
        <v>10151.822695000001</v>
      </c>
      <c r="M8519" s="14" t="str" cm="1">
        <f t="array" ref="M8519">_xlfn.TEXTJOIN("", TRUE, _xlfn.XLOOKUP(TRUE, VALUE(表格1[[#This Row],[年月]]) &lt;= VALUE($R$8:$R$12), $Q$8:$Q$12)) &amp; "年度"</f>
        <v>2025年度</v>
      </c>
    </row>
    <row r="8520" spans="1:13" x14ac:dyDescent="0.3">
      <c r="A8520" s="2">
        <v>202503</v>
      </c>
      <c r="B8520" s="19">
        <f>DATE(表格1[[#This Row],[年]],表格1[[#This Row],[月]],1)</f>
        <v>45717</v>
      </c>
      <c r="C8520" s="2" t="str">
        <f>LEFT(表格1[[#This Row],[年月]],4)</f>
        <v>2025</v>
      </c>
      <c r="D8520" s="2" t="str">
        <f>RIGHT(表格1[[#This Row],[年月]],2)</f>
        <v>03</v>
      </c>
      <c r="E8520" s="5">
        <v>66000000</v>
      </c>
      <c r="F8520" s="2" t="str">
        <f>VLOOKUP(TEXT(表格1[[#This Row],[地區]],"00000000"),縣市代碼,2,0)</f>
        <v>臺中市</v>
      </c>
      <c r="G8520" s="2" t="s">
        <v>10</v>
      </c>
      <c r="H8520" s="13">
        <v>3982860</v>
      </c>
      <c r="I8520" s="14">
        <v>12345147774</v>
      </c>
      <c r="J8520" s="14">
        <f>表格1[[#This Row],[信用卡交易筆數]]/1000</f>
        <v>3982.86</v>
      </c>
      <c r="K8520" s="14">
        <f>表格1[[#This Row],[信用卡交易金額'[新臺幣']]]/1000</f>
        <v>12345147.774</v>
      </c>
      <c r="L8520" s="14">
        <f>表格1[[#This Row],[信用卡交易金額'[新臺幣']]]/1000000</f>
        <v>12345.147773999999</v>
      </c>
      <c r="M8520" s="14" t="str" cm="1">
        <f t="array" ref="M8520">_xlfn.TEXTJOIN("", TRUE, _xlfn.XLOOKUP(TRUE, VALUE(表格1[[#This Row],[年月]]) &lt;= VALUE($R$8:$R$12), $Q$8:$Q$12)) &amp; "年度"</f>
        <v>2025年度</v>
      </c>
    </row>
    <row r="8521" spans="1:13" x14ac:dyDescent="0.3">
      <c r="A8521" s="2">
        <v>202503</v>
      </c>
      <c r="B8521" s="19">
        <f>DATE(表格1[[#This Row],[年]],表格1[[#This Row],[月]],1)</f>
        <v>45717</v>
      </c>
      <c r="C8521" s="2" t="str">
        <f>LEFT(表格1[[#This Row],[年月]],4)</f>
        <v>2025</v>
      </c>
      <c r="D8521" s="2" t="str">
        <f>RIGHT(表格1[[#This Row],[年月]],2)</f>
        <v>03</v>
      </c>
      <c r="E8521" s="5">
        <v>10007000</v>
      </c>
      <c r="F8521" s="2" t="str">
        <f>VLOOKUP(TEXT(表格1[[#This Row],[地區]],"00000000"),縣市代碼,2,0)</f>
        <v>彰化縣</v>
      </c>
      <c r="G8521" s="2" t="s">
        <v>4</v>
      </c>
      <c r="H8521" s="13">
        <v>2492454</v>
      </c>
      <c r="I8521" s="14">
        <v>1127181081</v>
      </c>
      <c r="J8521" s="14">
        <f>表格1[[#This Row],[信用卡交易筆數]]/1000</f>
        <v>2492.4540000000002</v>
      </c>
      <c r="K8521" s="14">
        <f>表格1[[#This Row],[信用卡交易金額'[新臺幣']]]/1000</f>
        <v>1127181.081</v>
      </c>
      <c r="L8521" s="14">
        <f>表格1[[#This Row],[信用卡交易金額'[新臺幣']]]/1000000</f>
        <v>1127.1810809999999</v>
      </c>
      <c r="M8521" s="14" t="str" cm="1">
        <f t="array" ref="M8521">_xlfn.TEXTJOIN("", TRUE, _xlfn.XLOOKUP(TRUE, VALUE(表格1[[#This Row],[年月]]) &lt;= VALUE($R$8:$R$12), $Q$8:$Q$12)) &amp; "年度"</f>
        <v>2025年度</v>
      </c>
    </row>
    <row r="8522" spans="1:13" x14ac:dyDescent="0.3">
      <c r="A8522" s="2">
        <v>202503</v>
      </c>
      <c r="B8522" s="19">
        <f>DATE(表格1[[#This Row],[年]],表格1[[#This Row],[月]],1)</f>
        <v>45717</v>
      </c>
      <c r="C8522" s="2" t="str">
        <f>LEFT(表格1[[#This Row],[年月]],4)</f>
        <v>2025</v>
      </c>
      <c r="D8522" s="2" t="str">
        <f>RIGHT(表格1[[#This Row],[年月]],2)</f>
        <v>03</v>
      </c>
      <c r="E8522" s="5">
        <v>10007000</v>
      </c>
      <c r="F8522" s="2" t="str">
        <f>VLOOKUP(TEXT(表格1[[#This Row],[地區]],"00000000"),縣市代碼,2,0)</f>
        <v>彰化縣</v>
      </c>
      <c r="G8522" s="2" t="s">
        <v>5</v>
      </c>
      <c r="H8522" s="13">
        <v>165738</v>
      </c>
      <c r="I8522" s="14">
        <v>391725728</v>
      </c>
      <c r="J8522" s="14">
        <f>表格1[[#This Row],[信用卡交易筆數]]/1000</f>
        <v>165.738</v>
      </c>
      <c r="K8522" s="14">
        <f>表格1[[#This Row],[信用卡交易金額'[新臺幣']]]/1000</f>
        <v>391725.728</v>
      </c>
      <c r="L8522" s="14">
        <f>表格1[[#This Row],[信用卡交易金額'[新臺幣']]]/1000000</f>
        <v>391.725728</v>
      </c>
      <c r="M8522" s="14" t="str" cm="1">
        <f t="array" ref="M8522">_xlfn.TEXTJOIN("", TRUE, _xlfn.XLOOKUP(TRUE, VALUE(表格1[[#This Row],[年月]]) &lt;= VALUE($R$8:$R$12), $Q$8:$Q$12)) &amp; "年度"</f>
        <v>2025年度</v>
      </c>
    </row>
    <row r="8523" spans="1:13" x14ac:dyDescent="0.3">
      <c r="A8523" s="2">
        <v>202503</v>
      </c>
      <c r="B8523" s="19">
        <f>DATE(表格1[[#This Row],[年]],表格1[[#This Row],[月]],1)</f>
        <v>45717</v>
      </c>
      <c r="C8523" s="2" t="str">
        <f>LEFT(表格1[[#This Row],[年月]],4)</f>
        <v>2025</v>
      </c>
      <c r="D8523" s="2" t="str">
        <f>RIGHT(表格1[[#This Row],[年月]],2)</f>
        <v>03</v>
      </c>
      <c r="E8523" s="5">
        <v>10007000</v>
      </c>
      <c r="F8523" s="2" t="str">
        <f>VLOOKUP(TEXT(表格1[[#This Row],[地區]],"00000000"),縣市代碼,2,0)</f>
        <v>彰化縣</v>
      </c>
      <c r="G8523" s="2" t="s">
        <v>6</v>
      </c>
      <c r="H8523" s="13">
        <v>216907</v>
      </c>
      <c r="I8523" s="14">
        <v>592712111</v>
      </c>
      <c r="J8523" s="14">
        <f>表格1[[#This Row],[信用卡交易筆數]]/1000</f>
        <v>216.90700000000001</v>
      </c>
      <c r="K8523" s="14">
        <f>表格1[[#This Row],[信用卡交易金額'[新臺幣']]]/1000</f>
        <v>592712.11100000003</v>
      </c>
      <c r="L8523" s="14">
        <f>表格1[[#This Row],[信用卡交易金額'[新臺幣']]]/1000000</f>
        <v>592.71211100000005</v>
      </c>
      <c r="M8523" s="14" t="str" cm="1">
        <f t="array" ref="M8523">_xlfn.TEXTJOIN("", TRUE, _xlfn.XLOOKUP(TRUE, VALUE(表格1[[#This Row],[年月]]) &lt;= VALUE($R$8:$R$12), $Q$8:$Q$12)) &amp; "年度"</f>
        <v>2025年度</v>
      </c>
    </row>
    <row r="8524" spans="1:13" x14ac:dyDescent="0.3">
      <c r="A8524" s="2">
        <v>202503</v>
      </c>
      <c r="B8524" s="19">
        <f>DATE(表格1[[#This Row],[年]],表格1[[#This Row],[月]],1)</f>
        <v>45717</v>
      </c>
      <c r="C8524" s="2" t="str">
        <f>LEFT(表格1[[#This Row],[年月]],4)</f>
        <v>2025</v>
      </c>
      <c r="D8524" s="2" t="str">
        <f>RIGHT(表格1[[#This Row],[年月]],2)</f>
        <v>03</v>
      </c>
      <c r="E8524" s="5">
        <v>10007000</v>
      </c>
      <c r="F8524" s="2" t="str">
        <f>VLOOKUP(TEXT(表格1[[#This Row],[地區]],"00000000"),縣市代碼,2,0)</f>
        <v>彰化縣</v>
      </c>
      <c r="G8524" s="2" t="s">
        <v>7</v>
      </c>
      <c r="H8524" s="13">
        <v>1396104</v>
      </c>
      <c r="I8524" s="14">
        <v>1556769184</v>
      </c>
      <c r="J8524" s="14">
        <f>表格1[[#This Row],[信用卡交易筆數]]/1000</f>
        <v>1396.104</v>
      </c>
      <c r="K8524" s="14">
        <f>表格1[[#This Row],[信用卡交易金額'[新臺幣']]]/1000</f>
        <v>1556769.1839999999</v>
      </c>
      <c r="L8524" s="14">
        <f>表格1[[#This Row],[信用卡交易金額'[新臺幣']]]/1000000</f>
        <v>1556.769184</v>
      </c>
      <c r="M8524" s="14" t="str" cm="1">
        <f t="array" ref="M8524">_xlfn.TEXTJOIN("", TRUE, _xlfn.XLOOKUP(TRUE, VALUE(表格1[[#This Row],[年月]]) &lt;= VALUE($R$8:$R$12), $Q$8:$Q$12)) &amp; "年度"</f>
        <v>2025年度</v>
      </c>
    </row>
    <row r="8525" spans="1:13" x14ac:dyDescent="0.3">
      <c r="A8525" s="2">
        <v>202503</v>
      </c>
      <c r="B8525" s="19">
        <f>DATE(表格1[[#This Row],[年]],表格1[[#This Row],[月]],1)</f>
        <v>45717</v>
      </c>
      <c r="C8525" s="2" t="str">
        <f>LEFT(表格1[[#This Row],[年月]],4)</f>
        <v>2025</v>
      </c>
      <c r="D8525" s="2" t="str">
        <f>RIGHT(表格1[[#This Row],[年月]],2)</f>
        <v>03</v>
      </c>
      <c r="E8525" s="5">
        <v>10007000</v>
      </c>
      <c r="F8525" s="2" t="str">
        <f>VLOOKUP(TEXT(表格1[[#This Row],[地區]],"00000000"),縣市代碼,2,0)</f>
        <v>彰化縣</v>
      </c>
      <c r="G8525" s="2" t="s">
        <v>8</v>
      </c>
      <c r="H8525" s="13">
        <v>886883</v>
      </c>
      <c r="I8525" s="14">
        <v>1745608410</v>
      </c>
      <c r="J8525" s="14">
        <f>表格1[[#This Row],[信用卡交易筆數]]/1000</f>
        <v>886.88300000000004</v>
      </c>
      <c r="K8525" s="14">
        <f>表格1[[#This Row],[信用卡交易金額'[新臺幣']]]/1000</f>
        <v>1745608.41</v>
      </c>
      <c r="L8525" s="14">
        <f>表格1[[#This Row],[信用卡交易金額'[新臺幣']]]/1000000</f>
        <v>1745.60841</v>
      </c>
      <c r="M8525" s="14" t="str" cm="1">
        <f t="array" ref="M8525">_xlfn.TEXTJOIN("", TRUE, _xlfn.XLOOKUP(TRUE, VALUE(表格1[[#This Row],[年月]]) &lt;= VALUE($R$8:$R$12), $Q$8:$Q$12)) &amp; "年度"</f>
        <v>2025年度</v>
      </c>
    </row>
    <row r="8526" spans="1:13" x14ac:dyDescent="0.3">
      <c r="A8526" s="2">
        <v>202503</v>
      </c>
      <c r="B8526" s="19">
        <f>DATE(表格1[[#This Row],[年]],表格1[[#This Row],[月]],1)</f>
        <v>45717</v>
      </c>
      <c r="C8526" s="2" t="str">
        <f>LEFT(表格1[[#This Row],[年月]],4)</f>
        <v>2025</v>
      </c>
      <c r="D8526" s="2" t="str">
        <f>RIGHT(表格1[[#This Row],[年月]],2)</f>
        <v>03</v>
      </c>
      <c r="E8526" s="5">
        <v>10007000</v>
      </c>
      <c r="F8526" s="2" t="str">
        <f>VLOOKUP(TEXT(表格1[[#This Row],[地區]],"00000000"),縣市代碼,2,0)</f>
        <v>彰化縣</v>
      </c>
      <c r="G8526" s="2" t="s">
        <v>9</v>
      </c>
      <c r="H8526" s="13">
        <v>1895217</v>
      </c>
      <c r="I8526" s="14">
        <v>2254435558</v>
      </c>
      <c r="J8526" s="14">
        <f>表格1[[#This Row],[信用卡交易筆數]]/1000</f>
        <v>1895.2170000000001</v>
      </c>
      <c r="K8526" s="14">
        <f>表格1[[#This Row],[信用卡交易金額'[新臺幣']]]/1000</f>
        <v>2254435.5580000002</v>
      </c>
      <c r="L8526" s="14">
        <f>表格1[[#This Row],[信用卡交易金額'[新臺幣']]]/1000000</f>
        <v>2254.4355580000001</v>
      </c>
      <c r="M8526" s="14" t="str" cm="1">
        <f t="array" ref="M8526">_xlfn.TEXTJOIN("", TRUE, _xlfn.XLOOKUP(TRUE, VALUE(表格1[[#This Row],[年月]]) &lt;= VALUE($R$8:$R$12), $Q$8:$Q$12)) &amp; "年度"</f>
        <v>2025年度</v>
      </c>
    </row>
    <row r="8527" spans="1:13" x14ac:dyDescent="0.3">
      <c r="A8527" s="2">
        <v>202503</v>
      </c>
      <c r="B8527" s="19">
        <f>DATE(表格1[[#This Row],[年]],表格1[[#This Row],[月]],1)</f>
        <v>45717</v>
      </c>
      <c r="C8527" s="2" t="str">
        <f>LEFT(表格1[[#This Row],[年月]],4)</f>
        <v>2025</v>
      </c>
      <c r="D8527" s="2" t="str">
        <f>RIGHT(表格1[[#This Row],[年月]],2)</f>
        <v>03</v>
      </c>
      <c r="E8527" s="5">
        <v>10007000</v>
      </c>
      <c r="F8527" s="2" t="str">
        <f>VLOOKUP(TEXT(表格1[[#This Row],[地區]],"00000000"),縣市代碼,2,0)</f>
        <v>彰化縣</v>
      </c>
      <c r="G8527" s="2" t="s">
        <v>10</v>
      </c>
      <c r="H8527" s="13">
        <v>1060662</v>
      </c>
      <c r="I8527" s="14">
        <v>3178890588</v>
      </c>
      <c r="J8527" s="14">
        <f>表格1[[#This Row],[信用卡交易筆數]]/1000</f>
        <v>1060.662</v>
      </c>
      <c r="K8527" s="14">
        <f>表格1[[#This Row],[信用卡交易金額'[新臺幣']]]/1000</f>
        <v>3178890.588</v>
      </c>
      <c r="L8527" s="14">
        <f>表格1[[#This Row],[信用卡交易金額'[新臺幣']]]/1000000</f>
        <v>3178.8905880000002</v>
      </c>
      <c r="M8527" s="14" t="str" cm="1">
        <f t="array" ref="M8527">_xlfn.TEXTJOIN("", TRUE, _xlfn.XLOOKUP(TRUE, VALUE(表格1[[#This Row],[年月]]) &lt;= VALUE($R$8:$R$12), $Q$8:$Q$12)) &amp; "年度"</f>
        <v>2025年度</v>
      </c>
    </row>
    <row r="8528" spans="1:13" x14ac:dyDescent="0.3">
      <c r="A8528" s="2">
        <v>202503</v>
      </c>
      <c r="B8528" s="19">
        <f>DATE(表格1[[#This Row],[年]],表格1[[#This Row],[月]],1)</f>
        <v>45717</v>
      </c>
      <c r="C8528" s="2" t="str">
        <f>LEFT(表格1[[#This Row],[年月]],4)</f>
        <v>2025</v>
      </c>
      <c r="D8528" s="2" t="str">
        <f>RIGHT(表格1[[#This Row],[年月]],2)</f>
        <v>03</v>
      </c>
      <c r="E8528" s="5">
        <v>10008000</v>
      </c>
      <c r="F8528" s="2" t="str">
        <f>VLOOKUP(TEXT(表格1[[#This Row],[地區]],"00000000"),縣市代碼,2,0)</f>
        <v>南投縣</v>
      </c>
      <c r="G8528" s="2" t="s">
        <v>4</v>
      </c>
      <c r="H8528" s="13">
        <v>816987</v>
      </c>
      <c r="I8528" s="14">
        <v>361778405</v>
      </c>
      <c r="J8528" s="14">
        <f>表格1[[#This Row],[信用卡交易筆數]]/1000</f>
        <v>816.98699999999997</v>
      </c>
      <c r="K8528" s="14">
        <f>表格1[[#This Row],[信用卡交易金額'[新臺幣']]]/1000</f>
        <v>361778.40500000003</v>
      </c>
      <c r="L8528" s="14">
        <f>表格1[[#This Row],[信用卡交易金額'[新臺幣']]]/1000000</f>
        <v>361.77840500000002</v>
      </c>
      <c r="M8528" s="14" t="str" cm="1">
        <f t="array" ref="M8528">_xlfn.TEXTJOIN("", TRUE, _xlfn.XLOOKUP(TRUE, VALUE(表格1[[#This Row],[年月]]) &lt;= VALUE($R$8:$R$12), $Q$8:$Q$12)) &amp; "年度"</f>
        <v>2025年度</v>
      </c>
    </row>
    <row r="8529" spans="1:13" x14ac:dyDescent="0.3">
      <c r="A8529" s="2">
        <v>202503</v>
      </c>
      <c r="B8529" s="19">
        <f>DATE(表格1[[#This Row],[年]],表格1[[#This Row],[月]],1)</f>
        <v>45717</v>
      </c>
      <c r="C8529" s="2" t="str">
        <f>LEFT(表格1[[#This Row],[年月]],4)</f>
        <v>2025</v>
      </c>
      <c r="D8529" s="2" t="str">
        <f>RIGHT(表格1[[#This Row],[年月]],2)</f>
        <v>03</v>
      </c>
      <c r="E8529" s="5">
        <v>10008000</v>
      </c>
      <c r="F8529" s="2" t="str">
        <f>VLOOKUP(TEXT(表格1[[#This Row],[地區]],"00000000"),縣市代碼,2,0)</f>
        <v>南投縣</v>
      </c>
      <c r="G8529" s="2" t="s">
        <v>5</v>
      </c>
      <c r="H8529" s="13">
        <v>52146</v>
      </c>
      <c r="I8529" s="14">
        <v>121958326</v>
      </c>
      <c r="J8529" s="14">
        <f>表格1[[#This Row],[信用卡交易筆數]]/1000</f>
        <v>52.146000000000001</v>
      </c>
      <c r="K8529" s="14">
        <f>表格1[[#This Row],[信用卡交易金額'[新臺幣']]]/1000</f>
        <v>121958.326</v>
      </c>
      <c r="L8529" s="14">
        <f>表格1[[#This Row],[信用卡交易金額'[新臺幣']]]/1000000</f>
        <v>121.958326</v>
      </c>
      <c r="M8529" s="14" t="str" cm="1">
        <f t="array" ref="M8529">_xlfn.TEXTJOIN("", TRUE, _xlfn.XLOOKUP(TRUE, VALUE(表格1[[#This Row],[年月]]) &lt;= VALUE($R$8:$R$12), $Q$8:$Q$12)) &amp; "年度"</f>
        <v>2025年度</v>
      </c>
    </row>
    <row r="8530" spans="1:13" x14ac:dyDescent="0.3">
      <c r="A8530" s="2">
        <v>202503</v>
      </c>
      <c r="B8530" s="19">
        <f>DATE(表格1[[#This Row],[年]],表格1[[#This Row],[月]],1)</f>
        <v>45717</v>
      </c>
      <c r="C8530" s="2" t="str">
        <f>LEFT(表格1[[#This Row],[年月]],4)</f>
        <v>2025</v>
      </c>
      <c r="D8530" s="2" t="str">
        <f>RIGHT(表格1[[#This Row],[年月]],2)</f>
        <v>03</v>
      </c>
      <c r="E8530" s="5">
        <v>10008000</v>
      </c>
      <c r="F8530" s="2" t="str">
        <f>VLOOKUP(TEXT(表格1[[#This Row],[地區]],"00000000"),縣市代碼,2,0)</f>
        <v>南投縣</v>
      </c>
      <c r="G8530" s="2" t="s">
        <v>6</v>
      </c>
      <c r="H8530" s="13">
        <v>71779</v>
      </c>
      <c r="I8530" s="14">
        <v>196658840</v>
      </c>
      <c r="J8530" s="14">
        <f>表格1[[#This Row],[信用卡交易筆數]]/1000</f>
        <v>71.778999999999996</v>
      </c>
      <c r="K8530" s="14">
        <f>表格1[[#This Row],[信用卡交易金額'[新臺幣']]]/1000</f>
        <v>196658.84</v>
      </c>
      <c r="L8530" s="14">
        <f>表格1[[#This Row],[信用卡交易金額'[新臺幣']]]/1000000</f>
        <v>196.65884</v>
      </c>
      <c r="M8530" s="14" t="str" cm="1">
        <f t="array" ref="M8530">_xlfn.TEXTJOIN("", TRUE, _xlfn.XLOOKUP(TRUE, VALUE(表格1[[#This Row],[年月]]) &lt;= VALUE($R$8:$R$12), $Q$8:$Q$12)) &amp; "年度"</f>
        <v>2025年度</v>
      </c>
    </row>
    <row r="8531" spans="1:13" x14ac:dyDescent="0.3">
      <c r="A8531" s="2">
        <v>202503</v>
      </c>
      <c r="B8531" s="19">
        <f>DATE(表格1[[#This Row],[年]],表格1[[#This Row],[月]],1)</f>
        <v>45717</v>
      </c>
      <c r="C8531" s="2" t="str">
        <f>LEFT(表格1[[#This Row],[年月]],4)</f>
        <v>2025</v>
      </c>
      <c r="D8531" s="2" t="str">
        <f>RIGHT(表格1[[#This Row],[年月]],2)</f>
        <v>03</v>
      </c>
      <c r="E8531" s="5">
        <v>10008000</v>
      </c>
      <c r="F8531" s="2" t="str">
        <f>VLOOKUP(TEXT(表格1[[#This Row],[地區]],"00000000"),縣市代碼,2,0)</f>
        <v>南投縣</v>
      </c>
      <c r="G8531" s="2" t="s">
        <v>7</v>
      </c>
      <c r="H8531" s="13">
        <v>483837</v>
      </c>
      <c r="I8531" s="14">
        <v>536448884</v>
      </c>
      <c r="J8531" s="14">
        <f>表格1[[#This Row],[信用卡交易筆數]]/1000</f>
        <v>483.83699999999999</v>
      </c>
      <c r="K8531" s="14">
        <f>表格1[[#This Row],[信用卡交易金額'[新臺幣']]]/1000</f>
        <v>536448.88399999996</v>
      </c>
      <c r="L8531" s="14">
        <f>表格1[[#This Row],[信用卡交易金額'[新臺幣']]]/1000000</f>
        <v>536.44888400000002</v>
      </c>
      <c r="M8531" s="14" t="str" cm="1">
        <f t="array" ref="M8531">_xlfn.TEXTJOIN("", TRUE, _xlfn.XLOOKUP(TRUE, VALUE(表格1[[#This Row],[年月]]) &lt;= VALUE($R$8:$R$12), $Q$8:$Q$12)) &amp; "年度"</f>
        <v>2025年度</v>
      </c>
    </row>
    <row r="8532" spans="1:13" x14ac:dyDescent="0.3">
      <c r="A8532" s="2">
        <v>202503</v>
      </c>
      <c r="B8532" s="19">
        <f>DATE(表格1[[#This Row],[年]],表格1[[#This Row],[月]],1)</f>
        <v>45717</v>
      </c>
      <c r="C8532" s="2" t="str">
        <f>LEFT(表格1[[#This Row],[年月]],4)</f>
        <v>2025</v>
      </c>
      <c r="D8532" s="2" t="str">
        <f>RIGHT(表格1[[#This Row],[年月]],2)</f>
        <v>03</v>
      </c>
      <c r="E8532" s="5">
        <v>10008000</v>
      </c>
      <c r="F8532" s="2" t="str">
        <f>VLOOKUP(TEXT(表格1[[#This Row],[地區]],"00000000"),縣市代碼,2,0)</f>
        <v>南投縣</v>
      </c>
      <c r="G8532" s="2" t="s">
        <v>8</v>
      </c>
      <c r="H8532" s="13">
        <v>314661</v>
      </c>
      <c r="I8532" s="14">
        <v>616650533</v>
      </c>
      <c r="J8532" s="14">
        <f>表格1[[#This Row],[信用卡交易筆數]]/1000</f>
        <v>314.661</v>
      </c>
      <c r="K8532" s="14">
        <f>表格1[[#This Row],[信用卡交易金額'[新臺幣']]]/1000</f>
        <v>616650.53300000005</v>
      </c>
      <c r="L8532" s="14">
        <f>表格1[[#This Row],[信用卡交易金額'[新臺幣']]]/1000000</f>
        <v>616.650533</v>
      </c>
      <c r="M8532" s="14" t="str" cm="1">
        <f t="array" ref="M8532">_xlfn.TEXTJOIN("", TRUE, _xlfn.XLOOKUP(TRUE, VALUE(表格1[[#This Row],[年月]]) &lt;= VALUE($R$8:$R$12), $Q$8:$Q$12)) &amp; "年度"</f>
        <v>2025年度</v>
      </c>
    </row>
    <row r="8533" spans="1:13" x14ac:dyDescent="0.3">
      <c r="A8533" s="2">
        <v>202503</v>
      </c>
      <c r="B8533" s="19">
        <f>DATE(表格1[[#This Row],[年]],表格1[[#This Row],[月]],1)</f>
        <v>45717</v>
      </c>
      <c r="C8533" s="2" t="str">
        <f>LEFT(表格1[[#This Row],[年月]],4)</f>
        <v>2025</v>
      </c>
      <c r="D8533" s="2" t="str">
        <f>RIGHT(表格1[[#This Row],[年月]],2)</f>
        <v>03</v>
      </c>
      <c r="E8533" s="5">
        <v>10008000</v>
      </c>
      <c r="F8533" s="2" t="str">
        <f>VLOOKUP(TEXT(表格1[[#This Row],[地區]],"00000000"),縣市代碼,2,0)</f>
        <v>南投縣</v>
      </c>
      <c r="G8533" s="2" t="s">
        <v>9</v>
      </c>
      <c r="H8533" s="13">
        <v>644110</v>
      </c>
      <c r="I8533" s="14">
        <v>742171409</v>
      </c>
      <c r="J8533" s="14">
        <f>表格1[[#This Row],[信用卡交易筆數]]/1000</f>
        <v>644.11</v>
      </c>
      <c r="K8533" s="14">
        <f>表格1[[#This Row],[信用卡交易金額'[新臺幣']]]/1000</f>
        <v>742171.40899999999</v>
      </c>
      <c r="L8533" s="14">
        <f>表格1[[#This Row],[信用卡交易金額'[新臺幣']]]/1000000</f>
        <v>742.17140900000004</v>
      </c>
      <c r="M8533" s="14" t="str" cm="1">
        <f t="array" ref="M8533">_xlfn.TEXTJOIN("", TRUE, _xlfn.XLOOKUP(TRUE, VALUE(表格1[[#This Row],[年月]]) &lt;= VALUE($R$8:$R$12), $Q$8:$Q$12)) &amp; "年度"</f>
        <v>2025年度</v>
      </c>
    </row>
    <row r="8534" spans="1:13" x14ac:dyDescent="0.3">
      <c r="A8534" s="2">
        <v>202503</v>
      </c>
      <c r="B8534" s="19">
        <f>DATE(表格1[[#This Row],[年]],表格1[[#This Row],[月]],1)</f>
        <v>45717</v>
      </c>
      <c r="C8534" s="2" t="str">
        <f>LEFT(表格1[[#This Row],[年月]],4)</f>
        <v>2025</v>
      </c>
      <c r="D8534" s="2" t="str">
        <f>RIGHT(表格1[[#This Row],[年月]],2)</f>
        <v>03</v>
      </c>
      <c r="E8534" s="5">
        <v>10008000</v>
      </c>
      <c r="F8534" s="2" t="str">
        <f>VLOOKUP(TEXT(表格1[[#This Row],[地區]],"00000000"),縣市代碼,2,0)</f>
        <v>南投縣</v>
      </c>
      <c r="G8534" s="2" t="s">
        <v>10</v>
      </c>
      <c r="H8534" s="13">
        <v>361765</v>
      </c>
      <c r="I8534" s="14">
        <v>1043876797</v>
      </c>
      <c r="J8534" s="14">
        <f>表格1[[#This Row],[信用卡交易筆數]]/1000</f>
        <v>361.76499999999999</v>
      </c>
      <c r="K8534" s="14">
        <f>表格1[[#This Row],[信用卡交易金額'[新臺幣']]]/1000</f>
        <v>1043876.797</v>
      </c>
      <c r="L8534" s="14">
        <f>表格1[[#This Row],[信用卡交易金額'[新臺幣']]]/1000000</f>
        <v>1043.8767969999999</v>
      </c>
      <c r="M8534" s="14" t="str" cm="1">
        <f t="array" ref="M8534">_xlfn.TEXTJOIN("", TRUE, _xlfn.XLOOKUP(TRUE, VALUE(表格1[[#This Row],[年月]]) &lt;= VALUE($R$8:$R$12), $Q$8:$Q$12)) &amp; "年度"</f>
        <v>2025年度</v>
      </c>
    </row>
    <row r="8535" spans="1:13" x14ac:dyDescent="0.3">
      <c r="A8535" s="2">
        <v>202503</v>
      </c>
      <c r="B8535" s="19">
        <f>DATE(表格1[[#This Row],[年]],表格1[[#This Row],[月]],1)</f>
        <v>45717</v>
      </c>
      <c r="C8535" s="2" t="str">
        <f>LEFT(表格1[[#This Row],[年月]],4)</f>
        <v>2025</v>
      </c>
      <c r="D8535" s="2" t="str">
        <f>RIGHT(表格1[[#This Row],[年月]],2)</f>
        <v>03</v>
      </c>
      <c r="E8535" s="5">
        <v>10009000</v>
      </c>
      <c r="F8535" s="2" t="str">
        <f>VLOOKUP(TEXT(表格1[[#This Row],[地區]],"00000000"),縣市代碼,2,0)</f>
        <v>雲林縣</v>
      </c>
      <c r="G8535" s="2" t="s">
        <v>4</v>
      </c>
      <c r="H8535" s="13">
        <v>1034120</v>
      </c>
      <c r="I8535" s="14">
        <v>444959290</v>
      </c>
      <c r="J8535" s="14">
        <f>表格1[[#This Row],[信用卡交易筆數]]/1000</f>
        <v>1034.1199999999999</v>
      </c>
      <c r="K8535" s="14">
        <f>表格1[[#This Row],[信用卡交易金額'[新臺幣']]]/1000</f>
        <v>444959.29</v>
      </c>
      <c r="L8535" s="14">
        <f>表格1[[#This Row],[信用卡交易金額'[新臺幣']]]/1000000</f>
        <v>444.95929000000001</v>
      </c>
      <c r="M8535" s="14" t="str" cm="1">
        <f t="array" ref="M8535">_xlfn.TEXTJOIN("", TRUE, _xlfn.XLOOKUP(TRUE, VALUE(表格1[[#This Row],[年月]]) &lt;= VALUE($R$8:$R$12), $Q$8:$Q$12)) &amp; "年度"</f>
        <v>2025年度</v>
      </c>
    </row>
    <row r="8536" spans="1:13" x14ac:dyDescent="0.3">
      <c r="A8536" s="2">
        <v>202503</v>
      </c>
      <c r="B8536" s="19">
        <f>DATE(表格1[[#This Row],[年]],表格1[[#This Row],[月]],1)</f>
        <v>45717</v>
      </c>
      <c r="C8536" s="2" t="str">
        <f>LEFT(表格1[[#This Row],[年月]],4)</f>
        <v>2025</v>
      </c>
      <c r="D8536" s="2" t="str">
        <f>RIGHT(表格1[[#This Row],[年月]],2)</f>
        <v>03</v>
      </c>
      <c r="E8536" s="5">
        <v>10009000</v>
      </c>
      <c r="F8536" s="2" t="str">
        <f>VLOOKUP(TEXT(表格1[[#This Row],[地區]],"00000000"),縣市代碼,2,0)</f>
        <v>雲林縣</v>
      </c>
      <c r="G8536" s="2" t="s">
        <v>5</v>
      </c>
      <c r="H8536" s="13">
        <v>74346</v>
      </c>
      <c r="I8536" s="14">
        <v>166949706</v>
      </c>
      <c r="J8536" s="14">
        <f>表格1[[#This Row],[信用卡交易筆數]]/1000</f>
        <v>74.346000000000004</v>
      </c>
      <c r="K8536" s="14">
        <f>表格1[[#This Row],[信用卡交易金額'[新臺幣']]]/1000</f>
        <v>166949.70600000001</v>
      </c>
      <c r="L8536" s="14">
        <f>表格1[[#This Row],[信用卡交易金額'[新臺幣']]]/1000000</f>
        <v>166.94970599999999</v>
      </c>
      <c r="M8536" s="14" t="str" cm="1">
        <f t="array" ref="M8536">_xlfn.TEXTJOIN("", TRUE, _xlfn.XLOOKUP(TRUE, VALUE(表格1[[#This Row],[年月]]) &lt;= VALUE($R$8:$R$12), $Q$8:$Q$12)) &amp; "年度"</f>
        <v>2025年度</v>
      </c>
    </row>
    <row r="8537" spans="1:13" x14ac:dyDescent="0.3">
      <c r="A8537" s="2">
        <v>202503</v>
      </c>
      <c r="B8537" s="19">
        <f>DATE(表格1[[#This Row],[年]],表格1[[#This Row],[月]],1)</f>
        <v>45717</v>
      </c>
      <c r="C8537" s="2" t="str">
        <f>LEFT(表格1[[#This Row],[年月]],4)</f>
        <v>2025</v>
      </c>
      <c r="D8537" s="2" t="str">
        <f>RIGHT(表格1[[#This Row],[年月]],2)</f>
        <v>03</v>
      </c>
      <c r="E8537" s="5">
        <v>10009000</v>
      </c>
      <c r="F8537" s="2" t="str">
        <f>VLOOKUP(TEXT(表格1[[#This Row],[地區]],"00000000"),縣市代碼,2,0)</f>
        <v>雲林縣</v>
      </c>
      <c r="G8537" s="2" t="s">
        <v>6</v>
      </c>
      <c r="H8537" s="13">
        <v>94401</v>
      </c>
      <c r="I8537" s="14">
        <v>249542855</v>
      </c>
      <c r="J8537" s="14">
        <f>表格1[[#This Row],[信用卡交易筆數]]/1000</f>
        <v>94.400999999999996</v>
      </c>
      <c r="K8537" s="14">
        <f>表格1[[#This Row],[信用卡交易金額'[新臺幣']]]/1000</f>
        <v>249542.85500000001</v>
      </c>
      <c r="L8537" s="14">
        <f>表格1[[#This Row],[信用卡交易金額'[新臺幣']]]/1000000</f>
        <v>249.542855</v>
      </c>
      <c r="M8537" s="14" t="str" cm="1">
        <f t="array" ref="M8537">_xlfn.TEXTJOIN("", TRUE, _xlfn.XLOOKUP(TRUE, VALUE(表格1[[#This Row],[年月]]) &lt;= VALUE($R$8:$R$12), $Q$8:$Q$12)) &amp; "年度"</f>
        <v>2025年度</v>
      </c>
    </row>
    <row r="8538" spans="1:13" x14ac:dyDescent="0.3">
      <c r="A8538" s="2">
        <v>202503</v>
      </c>
      <c r="B8538" s="19">
        <f>DATE(表格1[[#This Row],[年]],表格1[[#This Row],[月]],1)</f>
        <v>45717</v>
      </c>
      <c r="C8538" s="2" t="str">
        <f>LEFT(表格1[[#This Row],[年月]],4)</f>
        <v>2025</v>
      </c>
      <c r="D8538" s="2" t="str">
        <f>RIGHT(表格1[[#This Row],[年月]],2)</f>
        <v>03</v>
      </c>
      <c r="E8538" s="5">
        <v>10009000</v>
      </c>
      <c r="F8538" s="2" t="str">
        <f>VLOOKUP(TEXT(表格1[[#This Row],[地區]],"00000000"),縣市代碼,2,0)</f>
        <v>雲林縣</v>
      </c>
      <c r="G8538" s="2" t="s">
        <v>7</v>
      </c>
      <c r="H8538" s="13">
        <v>655853</v>
      </c>
      <c r="I8538" s="14">
        <v>727202322</v>
      </c>
      <c r="J8538" s="14">
        <f>表格1[[#This Row],[信用卡交易筆數]]/1000</f>
        <v>655.85299999999995</v>
      </c>
      <c r="K8538" s="14">
        <f>表格1[[#This Row],[信用卡交易金額'[新臺幣']]]/1000</f>
        <v>727202.32200000004</v>
      </c>
      <c r="L8538" s="14">
        <f>表格1[[#This Row],[信用卡交易金額'[新臺幣']]]/1000000</f>
        <v>727.20232199999998</v>
      </c>
      <c r="M8538" s="14" t="str" cm="1">
        <f t="array" ref="M8538">_xlfn.TEXTJOIN("", TRUE, _xlfn.XLOOKUP(TRUE, VALUE(表格1[[#This Row],[年月]]) &lt;= VALUE($R$8:$R$12), $Q$8:$Q$12)) &amp; "年度"</f>
        <v>2025年度</v>
      </c>
    </row>
    <row r="8539" spans="1:13" x14ac:dyDescent="0.3">
      <c r="A8539" s="2">
        <v>202503</v>
      </c>
      <c r="B8539" s="19">
        <f>DATE(表格1[[#This Row],[年]],表格1[[#This Row],[月]],1)</f>
        <v>45717</v>
      </c>
      <c r="C8539" s="2" t="str">
        <f>LEFT(表格1[[#This Row],[年月]],4)</f>
        <v>2025</v>
      </c>
      <c r="D8539" s="2" t="str">
        <f>RIGHT(表格1[[#This Row],[年月]],2)</f>
        <v>03</v>
      </c>
      <c r="E8539" s="5">
        <v>10009000</v>
      </c>
      <c r="F8539" s="2" t="str">
        <f>VLOOKUP(TEXT(表格1[[#This Row],[地區]],"00000000"),縣市代碼,2,0)</f>
        <v>雲林縣</v>
      </c>
      <c r="G8539" s="2" t="s">
        <v>8</v>
      </c>
      <c r="H8539" s="13">
        <v>398705</v>
      </c>
      <c r="I8539" s="14">
        <v>725538455</v>
      </c>
      <c r="J8539" s="14">
        <f>表格1[[#This Row],[信用卡交易筆數]]/1000</f>
        <v>398.70499999999998</v>
      </c>
      <c r="K8539" s="14">
        <f>表格1[[#This Row],[信用卡交易金額'[新臺幣']]]/1000</f>
        <v>725538.45499999996</v>
      </c>
      <c r="L8539" s="14">
        <f>表格1[[#This Row],[信用卡交易金額'[新臺幣']]]/1000000</f>
        <v>725.538455</v>
      </c>
      <c r="M8539" s="14" t="str" cm="1">
        <f t="array" ref="M8539">_xlfn.TEXTJOIN("", TRUE, _xlfn.XLOOKUP(TRUE, VALUE(表格1[[#This Row],[年月]]) &lt;= VALUE($R$8:$R$12), $Q$8:$Q$12)) &amp; "年度"</f>
        <v>2025年度</v>
      </c>
    </row>
    <row r="8540" spans="1:13" x14ac:dyDescent="0.3">
      <c r="A8540" s="2">
        <v>202503</v>
      </c>
      <c r="B8540" s="19">
        <f>DATE(表格1[[#This Row],[年]],表格1[[#This Row],[月]],1)</f>
        <v>45717</v>
      </c>
      <c r="C8540" s="2" t="str">
        <f>LEFT(表格1[[#This Row],[年月]],4)</f>
        <v>2025</v>
      </c>
      <c r="D8540" s="2" t="str">
        <f>RIGHT(表格1[[#This Row],[年月]],2)</f>
        <v>03</v>
      </c>
      <c r="E8540" s="5">
        <v>10009000</v>
      </c>
      <c r="F8540" s="2" t="str">
        <f>VLOOKUP(TEXT(表格1[[#This Row],[地區]],"00000000"),縣市代碼,2,0)</f>
        <v>雲林縣</v>
      </c>
      <c r="G8540" s="2" t="s">
        <v>9</v>
      </c>
      <c r="H8540" s="13">
        <v>802584</v>
      </c>
      <c r="I8540" s="14">
        <v>952772149</v>
      </c>
      <c r="J8540" s="14">
        <f>表格1[[#This Row],[信用卡交易筆數]]/1000</f>
        <v>802.58399999999995</v>
      </c>
      <c r="K8540" s="14">
        <f>表格1[[#This Row],[信用卡交易金額'[新臺幣']]]/1000</f>
        <v>952772.14899999998</v>
      </c>
      <c r="L8540" s="14">
        <f>表格1[[#This Row],[信用卡交易金額'[新臺幣']]]/1000000</f>
        <v>952.77214900000001</v>
      </c>
      <c r="M8540" s="14" t="str" cm="1">
        <f t="array" ref="M8540">_xlfn.TEXTJOIN("", TRUE, _xlfn.XLOOKUP(TRUE, VALUE(表格1[[#This Row],[年月]]) &lt;= VALUE($R$8:$R$12), $Q$8:$Q$12)) &amp; "年度"</f>
        <v>2025年度</v>
      </c>
    </row>
    <row r="8541" spans="1:13" x14ac:dyDescent="0.3">
      <c r="A8541" s="2">
        <v>202503</v>
      </c>
      <c r="B8541" s="19">
        <f>DATE(表格1[[#This Row],[年]],表格1[[#This Row],[月]],1)</f>
        <v>45717</v>
      </c>
      <c r="C8541" s="2" t="str">
        <f>LEFT(表格1[[#This Row],[年月]],4)</f>
        <v>2025</v>
      </c>
      <c r="D8541" s="2" t="str">
        <f>RIGHT(表格1[[#This Row],[年月]],2)</f>
        <v>03</v>
      </c>
      <c r="E8541" s="5">
        <v>10009000</v>
      </c>
      <c r="F8541" s="2" t="str">
        <f>VLOOKUP(TEXT(表格1[[#This Row],[地區]],"00000000"),縣市代碼,2,0)</f>
        <v>雲林縣</v>
      </c>
      <c r="G8541" s="2" t="s">
        <v>10</v>
      </c>
      <c r="H8541" s="13">
        <v>445216</v>
      </c>
      <c r="I8541" s="14">
        <v>1343118629</v>
      </c>
      <c r="J8541" s="14">
        <f>表格1[[#This Row],[信用卡交易筆數]]/1000</f>
        <v>445.21600000000001</v>
      </c>
      <c r="K8541" s="14">
        <f>表格1[[#This Row],[信用卡交易金額'[新臺幣']]]/1000</f>
        <v>1343118.629</v>
      </c>
      <c r="L8541" s="14">
        <f>表格1[[#This Row],[信用卡交易金額'[新臺幣']]]/1000000</f>
        <v>1343.1186290000001</v>
      </c>
      <c r="M8541" s="14" t="str" cm="1">
        <f t="array" ref="M8541">_xlfn.TEXTJOIN("", TRUE, _xlfn.XLOOKUP(TRUE, VALUE(表格1[[#This Row],[年月]]) &lt;= VALUE($R$8:$R$12), $Q$8:$Q$12)) &amp; "年度"</f>
        <v>2025年度</v>
      </c>
    </row>
    <row r="8542" spans="1:13" x14ac:dyDescent="0.3">
      <c r="A8542" s="2">
        <v>202503</v>
      </c>
      <c r="B8542" s="19">
        <f>DATE(表格1[[#This Row],[年]],表格1[[#This Row],[月]],1)</f>
        <v>45717</v>
      </c>
      <c r="C8542" s="2" t="str">
        <f>LEFT(表格1[[#This Row],[年月]],4)</f>
        <v>2025</v>
      </c>
      <c r="D8542" s="2" t="str">
        <f>RIGHT(表格1[[#This Row],[年月]],2)</f>
        <v>03</v>
      </c>
      <c r="E8542" s="5">
        <v>10010000</v>
      </c>
      <c r="F8542" s="2" t="str">
        <f>VLOOKUP(TEXT(表格1[[#This Row],[地區]],"00000000"),縣市代碼,2,0)</f>
        <v>嘉義縣</v>
      </c>
      <c r="G8542" s="2" t="s">
        <v>4</v>
      </c>
      <c r="H8542" s="13">
        <v>725085</v>
      </c>
      <c r="I8542" s="14">
        <v>307856852</v>
      </c>
      <c r="J8542" s="14">
        <f>表格1[[#This Row],[信用卡交易筆數]]/1000</f>
        <v>725.08500000000004</v>
      </c>
      <c r="K8542" s="14">
        <f>表格1[[#This Row],[信用卡交易金額'[新臺幣']]]/1000</f>
        <v>307856.85200000001</v>
      </c>
      <c r="L8542" s="14">
        <f>表格1[[#This Row],[信用卡交易金額'[新臺幣']]]/1000000</f>
        <v>307.856852</v>
      </c>
      <c r="M8542" s="14" t="str" cm="1">
        <f t="array" ref="M8542">_xlfn.TEXTJOIN("", TRUE, _xlfn.XLOOKUP(TRUE, VALUE(表格1[[#This Row],[年月]]) &lt;= VALUE($R$8:$R$12), $Q$8:$Q$12)) &amp; "年度"</f>
        <v>2025年度</v>
      </c>
    </row>
    <row r="8543" spans="1:13" x14ac:dyDescent="0.3">
      <c r="A8543" s="2">
        <v>202503</v>
      </c>
      <c r="B8543" s="19">
        <f>DATE(表格1[[#This Row],[年]],表格1[[#This Row],[月]],1)</f>
        <v>45717</v>
      </c>
      <c r="C8543" s="2" t="str">
        <f>LEFT(表格1[[#This Row],[年月]],4)</f>
        <v>2025</v>
      </c>
      <c r="D8543" s="2" t="str">
        <f>RIGHT(表格1[[#This Row],[年月]],2)</f>
        <v>03</v>
      </c>
      <c r="E8543" s="5">
        <v>10010000</v>
      </c>
      <c r="F8543" s="2" t="str">
        <f>VLOOKUP(TEXT(表格1[[#This Row],[地區]],"00000000"),縣市代碼,2,0)</f>
        <v>嘉義縣</v>
      </c>
      <c r="G8543" s="2" t="s">
        <v>5</v>
      </c>
      <c r="H8543" s="13">
        <v>51007</v>
      </c>
      <c r="I8543" s="14">
        <v>114814978</v>
      </c>
      <c r="J8543" s="14">
        <f>表格1[[#This Row],[信用卡交易筆數]]/1000</f>
        <v>51.006999999999998</v>
      </c>
      <c r="K8543" s="14">
        <f>表格1[[#This Row],[信用卡交易金額'[新臺幣']]]/1000</f>
        <v>114814.978</v>
      </c>
      <c r="L8543" s="14">
        <f>表格1[[#This Row],[信用卡交易金額'[新臺幣']]]/1000000</f>
        <v>114.814978</v>
      </c>
      <c r="M8543" s="14" t="str" cm="1">
        <f t="array" ref="M8543">_xlfn.TEXTJOIN("", TRUE, _xlfn.XLOOKUP(TRUE, VALUE(表格1[[#This Row],[年月]]) &lt;= VALUE($R$8:$R$12), $Q$8:$Q$12)) &amp; "年度"</f>
        <v>2025年度</v>
      </c>
    </row>
    <row r="8544" spans="1:13" x14ac:dyDescent="0.3">
      <c r="A8544" s="2">
        <v>202503</v>
      </c>
      <c r="B8544" s="19">
        <f>DATE(表格1[[#This Row],[年]],表格1[[#This Row],[月]],1)</f>
        <v>45717</v>
      </c>
      <c r="C8544" s="2" t="str">
        <f>LEFT(表格1[[#This Row],[年月]],4)</f>
        <v>2025</v>
      </c>
      <c r="D8544" s="2" t="str">
        <f>RIGHT(表格1[[#This Row],[年月]],2)</f>
        <v>03</v>
      </c>
      <c r="E8544" s="5">
        <v>10010000</v>
      </c>
      <c r="F8544" s="2" t="str">
        <f>VLOOKUP(TEXT(表格1[[#This Row],[地區]],"00000000"),縣市代碼,2,0)</f>
        <v>嘉義縣</v>
      </c>
      <c r="G8544" s="2" t="s">
        <v>6</v>
      </c>
      <c r="H8544" s="13">
        <v>66481</v>
      </c>
      <c r="I8544" s="14">
        <v>174971010</v>
      </c>
      <c r="J8544" s="14">
        <f>表格1[[#This Row],[信用卡交易筆數]]/1000</f>
        <v>66.480999999999995</v>
      </c>
      <c r="K8544" s="14">
        <f>表格1[[#This Row],[信用卡交易金額'[新臺幣']]]/1000</f>
        <v>174971.01</v>
      </c>
      <c r="L8544" s="14">
        <f>表格1[[#This Row],[信用卡交易金額'[新臺幣']]]/1000000</f>
        <v>174.97101000000001</v>
      </c>
      <c r="M8544" s="14" t="str" cm="1">
        <f t="array" ref="M8544">_xlfn.TEXTJOIN("", TRUE, _xlfn.XLOOKUP(TRUE, VALUE(表格1[[#This Row],[年月]]) &lt;= VALUE($R$8:$R$12), $Q$8:$Q$12)) &amp; "年度"</f>
        <v>2025年度</v>
      </c>
    </row>
    <row r="8545" spans="1:13" x14ac:dyDescent="0.3">
      <c r="A8545" s="2">
        <v>202503</v>
      </c>
      <c r="B8545" s="19">
        <f>DATE(表格1[[#This Row],[年]],表格1[[#This Row],[月]],1)</f>
        <v>45717</v>
      </c>
      <c r="C8545" s="2" t="str">
        <f>LEFT(表格1[[#This Row],[年月]],4)</f>
        <v>2025</v>
      </c>
      <c r="D8545" s="2" t="str">
        <f>RIGHT(表格1[[#This Row],[年月]],2)</f>
        <v>03</v>
      </c>
      <c r="E8545" s="5">
        <v>10010000</v>
      </c>
      <c r="F8545" s="2" t="str">
        <f>VLOOKUP(TEXT(表格1[[#This Row],[地區]],"00000000"),縣市代碼,2,0)</f>
        <v>嘉義縣</v>
      </c>
      <c r="G8545" s="2" t="s">
        <v>7</v>
      </c>
      <c r="H8545" s="13">
        <v>480691</v>
      </c>
      <c r="I8545" s="14">
        <v>501659156</v>
      </c>
      <c r="J8545" s="14">
        <f>表格1[[#This Row],[信用卡交易筆數]]/1000</f>
        <v>480.69099999999997</v>
      </c>
      <c r="K8545" s="14">
        <f>表格1[[#This Row],[信用卡交易金額'[新臺幣']]]/1000</f>
        <v>501659.15600000002</v>
      </c>
      <c r="L8545" s="14">
        <f>表格1[[#This Row],[信用卡交易金額'[新臺幣']]]/1000000</f>
        <v>501.659156</v>
      </c>
      <c r="M8545" s="14" t="str" cm="1">
        <f t="array" ref="M8545">_xlfn.TEXTJOIN("", TRUE, _xlfn.XLOOKUP(TRUE, VALUE(表格1[[#This Row],[年月]]) &lt;= VALUE($R$8:$R$12), $Q$8:$Q$12)) &amp; "年度"</f>
        <v>2025年度</v>
      </c>
    </row>
    <row r="8546" spans="1:13" x14ac:dyDescent="0.3">
      <c r="A8546" s="2">
        <v>202503</v>
      </c>
      <c r="B8546" s="19">
        <f>DATE(表格1[[#This Row],[年]],表格1[[#This Row],[月]],1)</f>
        <v>45717</v>
      </c>
      <c r="C8546" s="2" t="str">
        <f>LEFT(表格1[[#This Row],[年月]],4)</f>
        <v>2025</v>
      </c>
      <c r="D8546" s="2" t="str">
        <f>RIGHT(表格1[[#This Row],[年月]],2)</f>
        <v>03</v>
      </c>
      <c r="E8546" s="5">
        <v>10010000</v>
      </c>
      <c r="F8546" s="2" t="str">
        <f>VLOOKUP(TEXT(表格1[[#This Row],[地區]],"00000000"),縣市代碼,2,0)</f>
        <v>嘉義縣</v>
      </c>
      <c r="G8546" s="2" t="s">
        <v>8</v>
      </c>
      <c r="H8546" s="13">
        <v>290552</v>
      </c>
      <c r="I8546" s="14">
        <v>481274399</v>
      </c>
      <c r="J8546" s="14">
        <f>表格1[[#This Row],[信用卡交易筆數]]/1000</f>
        <v>290.55200000000002</v>
      </c>
      <c r="K8546" s="14">
        <f>表格1[[#This Row],[信用卡交易金額'[新臺幣']]]/1000</f>
        <v>481274.39899999998</v>
      </c>
      <c r="L8546" s="14">
        <f>表格1[[#This Row],[信用卡交易金額'[新臺幣']]]/1000000</f>
        <v>481.27439900000002</v>
      </c>
      <c r="M8546" s="14" t="str" cm="1">
        <f t="array" ref="M8546">_xlfn.TEXTJOIN("", TRUE, _xlfn.XLOOKUP(TRUE, VALUE(表格1[[#This Row],[年月]]) &lt;= VALUE($R$8:$R$12), $Q$8:$Q$12)) &amp; "年度"</f>
        <v>2025年度</v>
      </c>
    </row>
    <row r="8547" spans="1:13" x14ac:dyDescent="0.3">
      <c r="A8547" s="2">
        <v>202503</v>
      </c>
      <c r="B8547" s="19">
        <f>DATE(表格1[[#This Row],[年]],表格1[[#This Row],[月]],1)</f>
        <v>45717</v>
      </c>
      <c r="C8547" s="2" t="str">
        <f>LEFT(表格1[[#This Row],[年月]],4)</f>
        <v>2025</v>
      </c>
      <c r="D8547" s="2" t="str">
        <f>RIGHT(表格1[[#This Row],[年月]],2)</f>
        <v>03</v>
      </c>
      <c r="E8547" s="5">
        <v>10010000</v>
      </c>
      <c r="F8547" s="2" t="str">
        <f>VLOOKUP(TEXT(表格1[[#This Row],[地區]],"00000000"),縣市代碼,2,0)</f>
        <v>嘉義縣</v>
      </c>
      <c r="G8547" s="2" t="s">
        <v>9</v>
      </c>
      <c r="H8547" s="13">
        <v>603789</v>
      </c>
      <c r="I8547" s="14">
        <v>725783484</v>
      </c>
      <c r="J8547" s="14">
        <f>表格1[[#This Row],[信用卡交易筆數]]/1000</f>
        <v>603.78899999999999</v>
      </c>
      <c r="K8547" s="14">
        <f>表格1[[#This Row],[信用卡交易金額'[新臺幣']]]/1000</f>
        <v>725783.48400000005</v>
      </c>
      <c r="L8547" s="14">
        <f>表格1[[#This Row],[信用卡交易金額'[新臺幣']]]/1000000</f>
        <v>725.78348400000004</v>
      </c>
      <c r="M8547" s="14" t="str" cm="1">
        <f t="array" ref="M8547">_xlfn.TEXTJOIN("", TRUE, _xlfn.XLOOKUP(TRUE, VALUE(表格1[[#This Row],[年月]]) &lt;= VALUE($R$8:$R$12), $Q$8:$Q$12)) &amp; "年度"</f>
        <v>2025年度</v>
      </c>
    </row>
    <row r="8548" spans="1:13" x14ac:dyDescent="0.3">
      <c r="A8548" s="2">
        <v>202503</v>
      </c>
      <c r="B8548" s="19">
        <f>DATE(表格1[[#This Row],[年]],表格1[[#This Row],[月]],1)</f>
        <v>45717</v>
      </c>
      <c r="C8548" s="2" t="str">
        <f>LEFT(表格1[[#This Row],[年月]],4)</f>
        <v>2025</v>
      </c>
      <c r="D8548" s="2" t="str">
        <f>RIGHT(表格1[[#This Row],[年月]],2)</f>
        <v>03</v>
      </c>
      <c r="E8548" s="5">
        <v>10010000</v>
      </c>
      <c r="F8548" s="2" t="str">
        <f>VLOOKUP(TEXT(表格1[[#This Row],[地區]],"00000000"),縣市代碼,2,0)</f>
        <v>嘉義縣</v>
      </c>
      <c r="G8548" s="2" t="s">
        <v>10</v>
      </c>
      <c r="H8548" s="13">
        <v>328637</v>
      </c>
      <c r="I8548" s="14">
        <v>947051703</v>
      </c>
      <c r="J8548" s="14">
        <f>表格1[[#This Row],[信用卡交易筆數]]/1000</f>
        <v>328.637</v>
      </c>
      <c r="K8548" s="14">
        <f>表格1[[#This Row],[信用卡交易金額'[新臺幣']]]/1000</f>
        <v>947051.70299999998</v>
      </c>
      <c r="L8548" s="14">
        <f>表格1[[#This Row],[信用卡交易金額'[新臺幣']]]/1000000</f>
        <v>947.05170299999997</v>
      </c>
      <c r="M8548" s="14" t="str" cm="1">
        <f t="array" ref="M8548">_xlfn.TEXTJOIN("", TRUE, _xlfn.XLOOKUP(TRUE, VALUE(表格1[[#This Row],[年月]]) &lt;= VALUE($R$8:$R$12), $Q$8:$Q$12)) &amp; "年度"</f>
        <v>2025年度</v>
      </c>
    </row>
    <row r="8549" spans="1:13" x14ac:dyDescent="0.3">
      <c r="A8549" s="2">
        <v>202503</v>
      </c>
      <c r="B8549" s="19">
        <f>DATE(表格1[[#This Row],[年]],表格1[[#This Row],[月]],1)</f>
        <v>45717</v>
      </c>
      <c r="C8549" s="2" t="str">
        <f>LEFT(表格1[[#This Row],[年月]],4)</f>
        <v>2025</v>
      </c>
      <c r="D8549" s="2" t="str">
        <f>RIGHT(表格1[[#This Row],[年月]],2)</f>
        <v>03</v>
      </c>
      <c r="E8549" s="5">
        <v>10020000</v>
      </c>
      <c r="F8549" s="2" t="str">
        <f>VLOOKUP(TEXT(表格1[[#This Row],[地區]],"00000000"),縣市代碼,2,0)</f>
        <v>嘉義市</v>
      </c>
      <c r="G8549" s="2" t="s">
        <v>4</v>
      </c>
      <c r="H8549" s="13">
        <v>708838</v>
      </c>
      <c r="I8549" s="14">
        <v>311922763</v>
      </c>
      <c r="J8549" s="14">
        <f>表格1[[#This Row],[信用卡交易筆數]]/1000</f>
        <v>708.83799999999997</v>
      </c>
      <c r="K8549" s="14">
        <f>表格1[[#This Row],[信用卡交易金額'[新臺幣']]]/1000</f>
        <v>311922.76299999998</v>
      </c>
      <c r="L8549" s="14">
        <f>表格1[[#This Row],[信用卡交易金額'[新臺幣']]]/1000000</f>
        <v>311.92276299999997</v>
      </c>
      <c r="M8549" s="14" t="str" cm="1">
        <f t="array" ref="M8549">_xlfn.TEXTJOIN("", TRUE, _xlfn.XLOOKUP(TRUE, VALUE(表格1[[#This Row],[年月]]) &lt;= VALUE($R$8:$R$12), $Q$8:$Q$12)) &amp; "年度"</f>
        <v>2025年度</v>
      </c>
    </row>
    <row r="8550" spans="1:13" x14ac:dyDescent="0.3">
      <c r="A8550" s="2">
        <v>202503</v>
      </c>
      <c r="B8550" s="19">
        <f>DATE(表格1[[#This Row],[年]],表格1[[#This Row],[月]],1)</f>
        <v>45717</v>
      </c>
      <c r="C8550" s="2" t="str">
        <f>LEFT(表格1[[#This Row],[年月]],4)</f>
        <v>2025</v>
      </c>
      <c r="D8550" s="2" t="str">
        <f>RIGHT(表格1[[#This Row],[年月]],2)</f>
        <v>03</v>
      </c>
      <c r="E8550" s="5">
        <v>10020000</v>
      </c>
      <c r="F8550" s="2" t="str">
        <f>VLOOKUP(TEXT(表格1[[#This Row],[地區]],"00000000"),縣市代碼,2,0)</f>
        <v>嘉義市</v>
      </c>
      <c r="G8550" s="2" t="s">
        <v>5</v>
      </c>
      <c r="H8550" s="13">
        <v>43309</v>
      </c>
      <c r="I8550" s="14">
        <v>109782482</v>
      </c>
      <c r="J8550" s="14">
        <f>表格1[[#This Row],[信用卡交易筆數]]/1000</f>
        <v>43.308999999999997</v>
      </c>
      <c r="K8550" s="14">
        <f>表格1[[#This Row],[信用卡交易金額'[新臺幣']]]/1000</f>
        <v>109782.482</v>
      </c>
      <c r="L8550" s="14">
        <f>表格1[[#This Row],[信用卡交易金額'[新臺幣']]]/1000000</f>
        <v>109.782482</v>
      </c>
      <c r="M8550" s="14" t="str" cm="1">
        <f t="array" ref="M8550">_xlfn.TEXTJOIN("", TRUE, _xlfn.XLOOKUP(TRUE, VALUE(表格1[[#This Row],[年月]]) &lt;= VALUE($R$8:$R$12), $Q$8:$Q$12)) &amp; "年度"</f>
        <v>2025年度</v>
      </c>
    </row>
    <row r="8551" spans="1:13" x14ac:dyDescent="0.3">
      <c r="A8551" s="2">
        <v>202503</v>
      </c>
      <c r="B8551" s="19">
        <f>DATE(表格1[[#This Row],[年]],表格1[[#This Row],[月]],1)</f>
        <v>45717</v>
      </c>
      <c r="C8551" s="2" t="str">
        <f>LEFT(表格1[[#This Row],[年月]],4)</f>
        <v>2025</v>
      </c>
      <c r="D8551" s="2" t="str">
        <f>RIGHT(表格1[[#This Row],[年月]],2)</f>
        <v>03</v>
      </c>
      <c r="E8551" s="5">
        <v>10020000</v>
      </c>
      <c r="F8551" s="2" t="str">
        <f>VLOOKUP(TEXT(表格1[[#This Row],[地區]],"00000000"),縣市代碼,2,0)</f>
        <v>嘉義市</v>
      </c>
      <c r="G8551" s="2" t="s">
        <v>6</v>
      </c>
      <c r="H8551" s="13">
        <v>61660</v>
      </c>
      <c r="I8551" s="14">
        <v>177329653</v>
      </c>
      <c r="J8551" s="14">
        <f>表格1[[#This Row],[信用卡交易筆數]]/1000</f>
        <v>61.66</v>
      </c>
      <c r="K8551" s="14">
        <f>表格1[[#This Row],[信用卡交易金額'[新臺幣']]]/1000</f>
        <v>177329.65299999999</v>
      </c>
      <c r="L8551" s="14">
        <f>表格1[[#This Row],[信用卡交易金額'[新臺幣']]]/1000000</f>
        <v>177.32965300000001</v>
      </c>
      <c r="M8551" s="14" t="str" cm="1">
        <f t="array" ref="M8551">_xlfn.TEXTJOIN("", TRUE, _xlfn.XLOOKUP(TRUE, VALUE(表格1[[#This Row],[年月]]) &lt;= VALUE($R$8:$R$12), $Q$8:$Q$12)) &amp; "年度"</f>
        <v>2025年度</v>
      </c>
    </row>
    <row r="8552" spans="1:13" x14ac:dyDescent="0.3">
      <c r="A8552" s="2">
        <v>202503</v>
      </c>
      <c r="B8552" s="19">
        <f>DATE(表格1[[#This Row],[年]],表格1[[#This Row],[月]],1)</f>
        <v>45717</v>
      </c>
      <c r="C8552" s="2" t="str">
        <f>LEFT(表格1[[#This Row],[年月]],4)</f>
        <v>2025</v>
      </c>
      <c r="D8552" s="2" t="str">
        <f>RIGHT(表格1[[#This Row],[年月]],2)</f>
        <v>03</v>
      </c>
      <c r="E8552" s="5">
        <v>10020000</v>
      </c>
      <c r="F8552" s="2" t="str">
        <f>VLOOKUP(TEXT(表格1[[#This Row],[地區]],"00000000"),縣市代碼,2,0)</f>
        <v>嘉義市</v>
      </c>
      <c r="G8552" s="2" t="s">
        <v>7</v>
      </c>
      <c r="H8552" s="13">
        <v>366228</v>
      </c>
      <c r="I8552" s="14">
        <v>383941868</v>
      </c>
      <c r="J8552" s="14">
        <f>表格1[[#This Row],[信用卡交易筆數]]/1000</f>
        <v>366.22800000000001</v>
      </c>
      <c r="K8552" s="14">
        <f>表格1[[#This Row],[信用卡交易金額'[新臺幣']]]/1000</f>
        <v>383941.86800000002</v>
      </c>
      <c r="L8552" s="14">
        <f>表格1[[#This Row],[信用卡交易金額'[新臺幣']]]/1000000</f>
        <v>383.941868</v>
      </c>
      <c r="M8552" s="14" t="str" cm="1">
        <f t="array" ref="M8552">_xlfn.TEXTJOIN("", TRUE, _xlfn.XLOOKUP(TRUE, VALUE(表格1[[#This Row],[年月]]) &lt;= VALUE($R$8:$R$12), $Q$8:$Q$12)) &amp; "年度"</f>
        <v>2025年度</v>
      </c>
    </row>
    <row r="8553" spans="1:13" x14ac:dyDescent="0.3">
      <c r="A8553" s="2">
        <v>202503</v>
      </c>
      <c r="B8553" s="19">
        <f>DATE(表格1[[#This Row],[年]],表格1[[#This Row],[月]],1)</f>
        <v>45717</v>
      </c>
      <c r="C8553" s="2" t="str">
        <f>LEFT(表格1[[#This Row],[年月]],4)</f>
        <v>2025</v>
      </c>
      <c r="D8553" s="2" t="str">
        <f>RIGHT(表格1[[#This Row],[年月]],2)</f>
        <v>03</v>
      </c>
      <c r="E8553" s="5">
        <v>10020000</v>
      </c>
      <c r="F8553" s="2" t="str">
        <f>VLOOKUP(TEXT(表格1[[#This Row],[地區]],"00000000"),縣市代碼,2,0)</f>
        <v>嘉義市</v>
      </c>
      <c r="G8553" s="2" t="s">
        <v>8</v>
      </c>
      <c r="H8553" s="13">
        <v>245777</v>
      </c>
      <c r="I8553" s="14">
        <v>500108712</v>
      </c>
      <c r="J8553" s="14">
        <f>表格1[[#This Row],[信用卡交易筆數]]/1000</f>
        <v>245.77699999999999</v>
      </c>
      <c r="K8553" s="14">
        <f>表格1[[#This Row],[信用卡交易金額'[新臺幣']]]/1000</f>
        <v>500108.712</v>
      </c>
      <c r="L8553" s="14">
        <f>表格1[[#This Row],[信用卡交易金額'[新臺幣']]]/1000000</f>
        <v>500.10871200000003</v>
      </c>
      <c r="M8553" s="14" t="str" cm="1">
        <f t="array" ref="M8553">_xlfn.TEXTJOIN("", TRUE, _xlfn.XLOOKUP(TRUE, VALUE(表格1[[#This Row],[年月]]) &lt;= VALUE($R$8:$R$12), $Q$8:$Q$12)) &amp; "年度"</f>
        <v>2025年度</v>
      </c>
    </row>
    <row r="8554" spans="1:13" x14ac:dyDescent="0.3">
      <c r="A8554" s="2">
        <v>202503</v>
      </c>
      <c r="B8554" s="19">
        <f>DATE(表格1[[#This Row],[年]],表格1[[#This Row],[月]],1)</f>
        <v>45717</v>
      </c>
      <c r="C8554" s="2" t="str">
        <f>LEFT(表格1[[#This Row],[年月]],4)</f>
        <v>2025</v>
      </c>
      <c r="D8554" s="2" t="str">
        <f>RIGHT(表格1[[#This Row],[年月]],2)</f>
        <v>03</v>
      </c>
      <c r="E8554" s="5">
        <v>10020000</v>
      </c>
      <c r="F8554" s="2" t="str">
        <f>VLOOKUP(TEXT(表格1[[#This Row],[地區]],"00000000"),縣市代碼,2,0)</f>
        <v>嘉義市</v>
      </c>
      <c r="G8554" s="2" t="s">
        <v>9</v>
      </c>
      <c r="H8554" s="13">
        <v>575015</v>
      </c>
      <c r="I8554" s="14">
        <v>732252363</v>
      </c>
      <c r="J8554" s="14">
        <f>表格1[[#This Row],[信用卡交易筆數]]/1000</f>
        <v>575.01499999999999</v>
      </c>
      <c r="K8554" s="14">
        <f>表格1[[#This Row],[信用卡交易金額'[新臺幣']]]/1000</f>
        <v>732252.36300000001</v>
      </c>
      <c r="L8554" s="14">
        <f>表格1[[#This Row],[信用卡交易金額'[新臺幣']]]/1000000</f>
        <v>732.25236299999995</v>
      </c>
      <c r="M8554" s="14" t="str" cm="1">
        <f t="array" ref="M8554">_xlfn.TEXTJOIN("", TRUE, _xlfn.XLOOKUP(TRUE, VALUE(表格1[[#This Row],[年月]]) &lt;= VALUE($R$8:$R$12), $Q$8:$Q$12)) &amp; "年度"</f>
        <v>2025年度</v>
      </c>
    </row>
    <row r="8555" spans="1:13" x14ac:dyDescent="0.3">
      <c r="A8555" s="2">
        <v>202503</v>
      </c>
      <c r="B8555" s="19">
        <f>DATE(表格1[[#This Row],[年]],表格1[[#This Row],[月]],1)</f>
        <v>45717</v>
      </c>
      <c r="C8555" s="2" t="str">
        <f>LEFT(表格1[[#This Row],[年月]],4)</f>
        <v>2025</v>
      </c>
      <c r="D8555" s="2" t="str">
        <f>RIGHT(表格1[[#This Row],[年月]],2)</f>
        <v>03</v>
      </c>
      <c r="E8555" s="5">
        <v>10020000</v>
      </c>
      <c r="F8555" s="2" t="str">
        <f>VLOOKUP(TEXT(表格1[[#This Row],[地區]],"00000000"),縣市代碼,2,0)</f>
        <v>嘉義市</v>
      </c>
      <c r="G8555" s="2" t="s">
        <v>10</v>
      </c>
      <c r="H8555" s="13">
        <v>283747</v>
      </c>
      <c r="I8555" s="14">
        <v>834693415</v>
      </c>
      <c r="J8555" s="14">
        <f>表格1[[#This Row],[信用卡交易筆數]]/1000</f>
        <v>283.74700000000001</v>
      </c>
      <c r="K8555" s="14">
        <f>表格1[[#This Row],[信用卡交易金額'[新臺幣']]]/1000</f>
        <v>834693.41500000004</v>
      </c>
      <c r="L8555" s="14">
        <f>表格1[[#This Row],[信用卡交易金額'[新臺幣']]]/1000000</f>
        <v>834.69341499999996</v>
      </c>
      <c r="M8555" s="14" t="str" cm="1">
        <f t="array" ref="M8555">_xlfn.TEXTJOIN("", TRUE, _xlfn.XLOOKUP(TRUE, VALUE(表格1[[#This Row],[年月]]) &lt;= VALUE($R$8:$R$12), $Q$8:$Q$12)) &amp; "年度"</f>
        <v>2025年度</v>
      </c>
    </row>
    <row r="8556" spans="1:13" x14ac:dyDescent="0.3">
      <c r="A8556" s="2">
        <v>202503</v>
      </c>
      <c r="B8556" s="19">
        <f>DATE(表格1[[#This Row],[年]],表格1[[#This Row],[月]],1)</f>
        <v>45717</v>
      </c>
      <c r="C8556" s="2" t="str">
        <f>LEFT(表格1[[#This Row],[年月]],4)</f>
        <v>2025</v>
      </c>
      <c r="D8556" s="2" t="str">
        <f>RIGHT(表格1[[#This Row],[年月]],2)</f>
        <v>03</v>
      </c>
      <c r="E8556" s="5">
        <v>67000000</v>
      </c>
      <c r="F8556" s="2" t="str">
        <f>VLOOKUP(TEXT(表格1[[#This Row],[地區]],"00000000"),縣市代碼,2,0)</f>
        <v>臺南市</v>
      </c>
      <c r="G8556" s="2" t="s">
        <v>4</v>
      </c>
      <c r="H8556" s="13">
        <v>5227048</v>
      </c>
      <c r="I8556" s="14">
        <v>2299085734</v>
      </c>
      <c r="J8556" s="14">
        <f>表格1[[#This Row],[信用卡交易筆數]]/1000</f>
        <v>5227.0479999999998</v>
      </c>
      <c r="K8556" s="14">
        <f>表格1[[#This Row],[信用卡交易金額'[新臺幣']]]/1000</f>
        <v>2299085.7340000002</v>
      </c>
      <c r="L8556" s="14">
        <f>表格1[[#This Row],[信用卡交易金額'[新臺幣']]]/1000000</f>
        <v>2299.0857339999998</v>
      </c>
      <c r="M8556" s="14" t="str" cm="1">
        <f t="array" ref="M8556">_xlfn.TEXTJOIN("", TRUE, _xlfn.XLOOKUP(TRUE, VALUE(表格1[[#This Row],[年月]]) &lt;= VALUE($R$8:$R$12), $Q$8:$Q$12)) &amp; "年度"</f>
        <v>2025年度</v>
      </c>
    </row>
    <row r="8557" spans="1:13" x14ac:dyDescent="0.3">
      <c r="A8557" s="2">
        <v>202503</v>
      </c>
      <c r="B8557" s="19">
        <f>DATE(表格1[[#This Row],[年]],表格1[[#This Row],[月]],1)</f>
        <v>45717</v>
      </c>
      <c r="C8557" s="2" t="str">
        <f>LEFT(表格1[[#This Row],[年月]],4)</f>
        <v>2025</v>
      </c>
      <c r="D8557" s="2" t="str">
        <f>RIGHT(表格1[[#This Row],[年月]],2)</f>
        <v>03</v>
      </c>
      <c r="E8557" s="5">
        <v>67000000</v>
      </c>
      <c r="F8557" s="2" t="str">
        <f>VLOOKUP(TEXT(表格1[[#This Row],[地區]],"00000000"),縣市代碼,2,0)</f>
        <v>臺南市</v>
      </c>
      <c r="G8557" s="2" t="s">
        <v>5</v>
      </c>
      <c r="H8557" s="13">
        <v>319016</v>
      </c>
      <c r="I8557" s="14">
        <v>763202279</v>
      </c>
      <c r="J8557" s="14">
        <f>表格1[[#This Row],[信用卡交易筆數]]/1000</f>
        <v>319.01600000000002</v>
      </c>
      <c r="K8557" s="14">
        <f>表格1[[#This Row],[信用卡交易金額'[新臺幣']]]/1000</f>
        <v>763202.27899999998</v>
      </c>
      <c r="L8557" s="14">
        <f>表格1[[#This Row],[信用卡交易金額'[新臺幣']]]/1000000</f>
        <v>763.20227899999998</v>
      </c>
      <c r="M8557" s="14" t="str" cm="1">
        <f t="array" ref="M8557">_xlfn.TEXTJOIN("", TRUE, _xlfn.XLOOKUP(TRUE, VALUE(表格1[[#This Row],[年月]]) &lt;= VALUE($R$8:$R$12), $Q$8:$Q$12)) &amp; "年度"</f>
        <v>2025年度</v>
      </c>
    </row>
    <row r="8558" spans="1:13" x14ac:dyDescent="0.3">
      <c r="A8558" s="2">
        <v>202503</v>
      </c>
      <c r="B8558" s="19">
        <f>DATE(表格1[[#This Row],[年]],表格1[[#This Row],[月]],1)</f>
        <v>45717</v>
      </c>
      <c r="C8558" s="2" t="str">
        <f>LEFT(表格1[[#This Row],[年月]],4)</f>
        <v>2025</v>
      </c>
      <c r="D8558" s="2" t="str">
        <f>RIGHT(表格1[[#This Row],[年月]],2)</f>
        <v>03</v>
      </c>
      <c r="E8558" s="5">
        <v>67000000</v>
      </c>
      <c r="F8558" s="2" t="str">
        <f>VLOOKUP(TEXT(表格1[[#This Row],[地區]],"00000000"),縣市代碼,2,0)</f>
        <v>臺南市</v>
      </c>
      <c r="G8558" s="2" t="s">
        <v>6</v>
      </c>
      <c r="H8558" s="13">
        <v>484558</v>
      </c>
      <c r="I8558" s="14">
        <v>1374032432</v>
      </c>
      <c r="J8558" s="14">
        <f>表格1[[#This Row],[信用卡交易筆數]]/1000</f>
        <v>484.55799999999999</v>
      </c>
      <c r="K8558" s="14">
        <f>表格1[[#This Row],[信用卡交易金額'[新臺幣']]]/1000</f>
        <v>1374032.432</v>
      </c>
      <c r="L8558" s="14">
        <f>表格1[[#This Row],[信用卡交易金額'[新臺幣']]]/1000000</f>
        <v>1374.032432</v>
      </c>
      <c r="M8558" s="14" t="str" cm="1">
        <f t="array" ref="M8558">_xlfn.TEXTJOIN("", TRUE, _xlfn.XLOOKUP(TRUE, VALUE(表格1[[#This Row],[年月]]) &lt;= VALUE($R$8:$R$12), $Q$8:$Q$12)) &amp; "年度"</f>
        <v>2025年度</v>
      </c>
    </row>
    <row r="8559" spans="1:13" x14ac:dyDescent="0.3">
      <c r="A8559" s="2">
        <v>202503</v>
      </c>
      <c r="B8559" s="19">
        <f>DATE(表格1[[#This Row],[年]],表格1[[#This Row],[月]],1)</f>
        <v>45717</v>
      </c>
      <c r="C8559" s="2" t="str">
        <f>LEFT(表格1[[#This Row],[年月]],4)</f>
        <v>2025</v>
      </c>
      <c r="D8559" s="2" t="str">
        <f>RIGHT(表格1[[#This Row],[年月]],2)</f>
        <v>03</v>
      </c>
      <c r="E8559" s="5">
        <v>67000000</v>
      </c>
      <c r="F8559" s="2" t="str">
        <f>VLOOKUP(TEXT(表格1[[#This Row],[地區]],"00000000"),縣市代碼,2,0)</f>
        <v>臺南市</v>
      </c>
      <c r="G8559" s="2" t="s">
        <v>7</v>
      </c>
      <c r="H8559" s="13">
        <v>2729388</v>
      </c>
      <c r="I8559" s="14">
        <v>2915904921</v>
      </c>
      <c r="J8559" s="14">
        <f>表格1[[#This Row],[信用卡交易筆數]]/1000</f>
        <v>2729.3879999999999</v>
      </c>
      <c r="K8559" s="14">
        <f>表格1[[#This Row],[信用卡交易金額'[新臺幣']]]/1000</f>
        <v>2915904.9210000001</v>
      </c>
      <c r="L8559" s="14">
        <f>表格1[[#This Row],[信用卡交易金額'[新臺幣']]]/1000000</f>
        <v>2915.9049209999998</v>
      </c>
      <c r="M8559" s="14" t="str" cm="1">
        <f t="array" ref="M8559">_xlfn.TEXTJOIN("", TRUE, _xlfn.XLOOKUP(TRUE, VALUE(表格1[[#This Row],[年月]]) &lt;= VALUE($R$8:$R$12), $Q$8:$Q$12)) &amp; "年度"</f>
        <v>2025年度</v>
      </c>
    </row>
    <row r="8560" spans="1:13" x14ac:dyDescent="0.3">
      <c r="A8560" s="2">
        <v>202503</v>
      </c>
      <c r="B8560" s="19">
        <f>DATE(表格1[[#This Row],[年]],表格1[[#This Row],[月]],1)</f>
        <v>45717</v>
      </c>
      <c r="C8560" s="2" t="str">
        <f>LEFT(表格1[[#This Row],[年月]],4)</f>
        <v>2025</v>
      </c>
      <c r="D8560" s="2" t="str">
        <f>RIGHT(表格1[[#This Row],[年月]],2)</f>
        <v>03</v>
      </c>
      <c r="E8560" s="5">
        <v>67000000</v>
      </c>
      <c r="F8560" s="2" t="str">
        <f>VLOOKUP(TEXT(表格1[[#This Row],[地區]],"00000000"),縣市代碼,2,0)</f>
        <v>臺南市</v>
      </c>
      <c r="G8560" s="2" t="s">
        <v>8</v>
      </c>
      <c r="H8560" s="13">
        <v>1824269</v>
      </c>
      <c r="I8560" s="14">
        <v>3678404759</v>
      </c>
      <c r="J8560" s="14">
        <f>表格1[[#This Row],[信用卡交易筆數]]/1000</f>
        <v>1824.269</v>
      </c>
      <c r="K8560" s="14">
        <f>表格1[[#This Row],[信用卡交易金額'[新臺幣']]]/1000</f>
        <v>3678404.7590000001</v>
      </c>
      <c r="L8560" s="14">
        <f>表格1[[#This Row],[信用卡交易金額'[新臺幣']]]/1000000</f>
        <v>3678.404759</v>
      </c>
      <c r="M8560" s="14" t="str" cm="1">
        <f t="array" ref="M8560">_xlfn.TEXTJOIN("", TRUE, _xlfn.XLOOKUP(TRUE, VALUE(表格1[[#This Row],[年月]]) &lt;= VALUE($R$8:$R$12), $Q$8:$Q$12)) &amp; "年度"</f>
        <v>2025年度</v>
      </c>
    </row>
    <row r="8561" spans="1:13" x14ac:dyDescent="0.3">
      <c r="A8561" s="2">
        <v>202503</v>
      </c>
      <c r="B8561" s="19">
        <f>DATE(表格1[[#This Row],[年]],表格1[[#This Row],[月]],1)</f>
        <v>45717</v>
      </c>
      <c r="C8561" s="2" t="str">
        <f>LEFT(表格1[[#This Row],[年月]],4)</f>
        <v>2025</v>
      </c>
      <c r="D8561" s="2" t="str">
        <f>RIGHT(表格1[[#This Row],[年月]],2)</f>
        <v>03</v>
      </c>
      <c r="E8561" s="5">
        <v>67000000</v>
      </c>
      <c r="F8561" s="2" t="str">
        <f>VLOOKUP(TEXT(表格1[[#This Row],[地區]],"00000000"),縣市代碼,2,0)</f>
        <v>臺南市</v>
      </c>
      <c r="G8561" s="2" t="s">
        <v>9</v>
      </c>
      <c r="H8561" s="13">
        <v>4165984</v>
      </c>
      <c r="I8561" s="14">
        <v>5198740784</v>
      </c>
      <c r="J8561" s="14">
        <f>表格1[[#This Row],[信用卡交易筆數]]/1000</f>
        <v>4165.9840000000004</v>
      </c>
      <c r="K8561" s="14">
        <f>表格1[[#This Row],[信用卡交易金額'[新臺幣']]]/1000</f>
        <v>5198740.784</v>
      </c>
      <c r="L8561" s="14">
        <f>表格1[[#This Row],[信用卡交易金額'[新臺幣']]]/1000000</f>
        <v>5198.7407839999996</v>
      </c>
      <c r="M8561" s="14" t="str" cm="1">
        <f t="array" ref="M8561">_xlfn.TEXTJOIN("", TRUE, _xlfn.XLOOKUP(TRUE, VALUE(表格1[[#This Row],[年月]]) &lt;= VALUE($R$8:$R$12), $Q$8:$Q$12)) &amp; "年度"</f>
        <v>2025年度</v>
      </c>
    </row>
    <row r="8562" spans="1:13" x14ac:dyDescent="0.3">
      <c r="A8562" s="2">
        <v>202503</v>
      </c>
      <c r="B8562" s="19">
        <f>DATE(表格1[[#This Row],[年]],表格1[[#This Row],[月]],1)</f>
        <v>45717</v>
      </c>
      <c r="C8562" s="2" t="str">
        <f>LEFT(表格1[[#This Row],[年月]],4)</f>
        <v>2025</v>
      </c>
      <c r="D8562" s="2" t="str">
        <f>RIGHT(表格1[[#This Row],[年月]],2)</f>
        <v>03</v>
      </c>
      <c r="E8562" s="5">
        <v>67000000</v>
      </c>
      <c r="F8562" s="2" t="str">
        <f>VLOOKUP(TEXT(表格1[[#This Row],[地區]],"00000000"),縣市代碼,2,0)</f>
        <v>臺南市</v>
      </c>
      <c r="G8562" s="2" t="s">
        <v>10</v>
      </c>
      <c r="H8562" s="13">
        <v>2221559</v>
      </c>
      <c r="I8562" s="14">
        <v>6369769591</v>
      </c>
      <c r="J8562" s="14">
        <f>表格1[[#This Row],[信用卡交易筆數]]/1000</f>
        <v>2221.5590000000002</v>
      </c>
      <c r="K8562" s="14">
        <f>表格1[[#This Row],[信用卡交易金額'[新臺幣']]]/1000</f>
        <v>6369769.591</v>
      </c>
      <c r="L8562" s="14">
        <f>表格1[[#This Row],[信用卡交易金額'[新臺幣']]]/1000000</f>
        <v>6369.7695910000002</v>
      </c>
      <c r="M8562" s="14" t="str" cm="1">
        <f t="array" ref="M8562">_xlfn.TEXTJOIN("", TRUE, _xlfn.XLOOKUP(TRUE, VALUE(表格1[[#This Row],[年月]]) &lt;= VALUE($R$8:$R$12), $Q$8:$Q$12)) &amp; "年度"</f>
        <v>2025年度</v>
      </c>
    </row>
    <row r="8563" spans="1:13" x14ac:dyDescent="0.3">
      <c r="A8563" s="2">
        <v>202503</v>
      </c>
      <c r="B8563" s="19">
        <f>DATE(表格1[[#This Row],[年]],表格1[[#This Row],[月]],1)</f>
        <v>45717</v>
      </c>
      <c r="C8563" s="2" t="str">
        <f>LEFT(表格1[[#This Row],[年月]],4)</f>
        <v>2025</v>
      </c>
      <c r="D8563" s="2" t="str">
        <f>RIGHT(表格1[[#This Row],[年月]],2)</f>
        <v>03</v>
      </c>
      <c r="E8563" s="5">
        <v>64000000</v>
      </c>
      <c r="F8563" s="2" t="str">
        <f>VLOOKUP(TEXT(表格1[[#This Row],[地區]],"00000000"),縣市代碼,2,0)</f>
        <v>高雄市</v>
      </c>
      <c r="G8563" s="2" t="s">
        <v>4</v>
      </c>
      <c r="H8563" s="13">
        <v>8214790</v>
      </c>
      <c r="I8563" s="14">
        <v>3923299623</v>
      </c>
      <c r="J8563" s="14">
        <f>表格1[[#This Row],[信用卡交易筆數]]/1000</f>
        <v>8214.7900000000009</v>
      </c>
      <c r="K8563" s="14">
        <f>表格1[[#This Row],[信用卡交易金額'[新臺幣']]]/1000</f>
        <v>3923299.6230000001</v>
      </c>
      <c r="L8563" s="14">
        <f>表格1[[#This Row],[信用卡交易金額'[新臺幣']]]/1000000</f>
        <v>3923.2996229999999</v>
      </c>
      <c r="M8563" s="14" t="str" cm="1">
        <f t="array" ref="M8563">_xlfn.TEXTJOIN("", TRUE, _xlfn.XLOOKUP(TRUE, VALUE(表格1[[#This Row],[年月]]) &lt;= VALUE($R$8:$R$12), $Q$8:$Q$12)) &amp; "年度"</f>
        <v>2025年度</v>
      </c>
    </row>
    <row r="8564" spans="1:13" x14ac:dyDescent="0.3">
      <c r="A8564" s="2">
        <v>202503</v>
      </c>
      <c r="B8564" s="19">
        <f>DATE(表格1[[#This Row],[年]],表格1[[#This Row],[月]],1)</f>
        <v>45717</v>
      </c>
      <c r="C8564" s="2" t="str">
        <f>LEFT(表格1[[#This Row],[年月]],4)</f>
        <v>2025</v>
      </c>
      <c r="D8564" s="2" t="str">
        <f>RIGHT(表格1[[#This Row],[年月]],2)</f>
        <v>03</v>
      </c>
      <c r="E8564" s="5">
        <v>64000000</v>
      </c>
      <c r="F8564" s="2" t="str">
        <f>VLOOKUP(TEXT(表格1[[#This Row],[地區]],"00000000"),縣市代碼,2,0)</f>
        <v>高雄市</v>
      </c>
      <c r="G8564" s="2" t="s">
        <v>5</v>
      </c>
      <c r="H8564" s="13">
        <v>467051</v>
      </c>
      <c r="I8564" s="14">
        <v>1174699378</v>
      </c>
      <c r="J8564" s="14">
        <f>表格1[[#This Row],[信用卡交易筆數]]/1000</f>
        <v>467.05099999999999</v>
      </c>
      <c r="K8564" s="14">
        <f>表格1[[#This Row],[信用卡交易金額'[新臺幣']]]/1000</f>
        <v>1174699.378</v>
      </c>
      <c r="L8564" s="14">
        <f>表格1[[#This Row],[信用卡交易金額'[新臺幣']]]/1000000</f>
        <v>1174.699378</v>
      </c>
      <c r="M8564" s="14" t="str" cm="1">
        <f t="array" ref="M8564">_xlfn.TEXTJOIN("", TRUE, _xlfn.XLOOKUP(TRUE, VALUE(表格1[[#This Row],[年月]]) &lt;= VALUE($R$8:$R$12), $Q$8:$Q$12)) &amp; "年度"</f>
        <v>2025年度</v>
      </c>
    </row>
    <row r="8565" spans="1:13" x14ac:dyDescent="0.3">
      <c r="A8565" s="2">
        <v>202503</v>
      </c>
      <c r="B8565" s="19">
        <f>DATE(表格1[[#This Row],[年]],表格1[[#This Row],[月]],1)</f>
        <v>45717</v>
      </c>
      <c r="C8565" s="2" t="str">
        <f>LEFT(表格1[[#This Row],[年月]],4)</f>
        <v>2025</v>
      </c>
      <c r="D8565" s="2" t="str">
        <f>RIGHT(表格1[[#This Row],[年月]],2)</f>
        <v>03</v>
      </c>
      <c r="E8565" s="5">
        <v>64000000</v>
      </c>
      <c r="F8565" s="2" t="str">
        <f>VLOOKUP(TEXT(表格1[[#This Row],[地區]],"00000000"),縣市代碼,2,0)</f>
        <v>高雄市</v>
      </c>
      <c r="G8565" s="2" t="s">
        <v>6</v>
      </c>
      <c r="H8565" s="13">
        <v>735266</v>
      </c>
      <c r="I8565" s="14">
        <v>2176197554</v>
      </c>
      <c r="J8565" s="14">
        <f>表格1[[#This Row],[信用卡交易筆數]]/1000</f>
        <v>735.26599999999996</v>
      </c>
      <c r="K8565" s="14">
        <f>表格1[[#This Row],[信用卡交易金額'[新臺幣']]]/1000</f>
        <v>2176197.554</v>
      </c>
      <c r="L8565" s="14">
        <f>表格1[[#This Row],[信用卡交易金額'[新臺幣']]]/1000000</f>
        <v>2176.1975539999999</v>
      </c>
      <c r="M8565" s="14" t="str" cm="1">
        <f t="array" ref="M8565">_xlfn.TEXTJOIN("", TRUE, _xlfn.XLOOKUP(TRUE, VALUE(表格1[[#This Row],[年月]]) &lt;= VALUE($R$8:$R$12), $Q$8:$Q$12)) &amp; "年度"</f>
        <v>2025年度</v>
      </c>
    </row>
    <row r="8566" spans="1:13" x14ac:dyDescent="0.3">
      <c r="A8566" s="2">
        <v>202503</v>
      </c>
      <c r="B8566" s="19">
        <f>DATE(表格1[[#This Row],[年]],表格1[[#This Row],[月]],1)</f>
        <v>45717</v>
      </c>
      <c r="C8566" s="2" t="str">
        <f>LEFT(表格1[[#This Row],[年月]],4)</f>
        <v>2025</v>
      </c>
      <c r="D8566" s="2" t="str">
        <f>RIGHT(表格1[[#This Row],[年月]],2)</f>
        <v>03</v>
      </c>
      <c r="E8566" s="5">
        <v>64000000</v>
      </c>
      <c r="F8566" s="2" t="str">
        <f>VLOOKUP(TEXT(表格1[[#This Row],[地區]],"00000000"),縣市代碼,2,0)</f>
        <v>高雄市</v>
      </c>
      <c r="G8566" s="2" t="s">
        <v>7</v>
      </c>
      <c r="H8566" s="13">
        <v>4171254</v>
      </c>
      <c r="I8566" s="14">
        <v>4328103213</v>
      </c>
      <c r="J8566" s="14">
        <f>表格1[[#This Row],[信用卡交易筆數]]/1000</f>
        <v>4171.2539999999999</v>
      </c>
      <c r="K8566" s="14">
        <f>表格1[[#This Row],[信用卡交易金額'[新臺幣']]]/1000</f>
        <v>4328103.2130000005</v>
      </c>
      <c r="L8566" s="14">
        <f>表格1[[#This Row],[信用卡交易金額'[新臺幣']]]/1000000</f>
        <v>4328.1032130000003</v>
      </c>
      <c r="M8566" s="14" t="str" cm="1">
        <f t="array" ref="M8566">_xlfn.TEXTJOIN("", TRUE, _xlfn.XLOOKUP(TRUE, VALUE(表格1[[#This Row],[年月]]) &lt;= VALUE($R$8:$R$12), $Q$8:$Q$12)) &amp; "年度"</f>
        <v>2025年度</v>
      </c>
    </row>
    <row r="8567" spans="1:13" x14ac:dyDescent="0.3">
      <c r="A8567" s="2">
        <v>202503</v>
      </c>
      <c r="B8567" s="19">
        <f>DATE(表格1[[#This Row],[年]],表格1[[#This Row],[月]],1)</f>
        <v>45717</v>
      </c>
      <c r="C8567" s="2" t="str">
        <f>LEFT(表格1[[#This Row],[年月]],4)</f>
        <v>2025</v>
      </c>
      <c r="D8567" s="2" t="str">
        <f>RIGHT(表格1[[#This Row],[年月]],2)</f>
        <v>03</v>
      </c>
      <c r="E8567" s="5">
        <v>64000000</v>
      </c>
      <c r="F8567" s="2" t="str">
        <f>VLOOKUP(TEXT(表格1[[#This Row],[地區]],"00000000"),縣市代碼,2,0)</f>
        <v>高雄市</v>
      </c>
      <c r="G8567" s="2" t="s">
        <v>8</v>
      </c>
      <c r="H8567" s="13">
        <v>2907479</v>
      </c>
      <c r="I8567" s="14">
        <v>6009888644</v>
      </c>
      <c r="J8567" s="14">
        <f>表格1[[#This Row],[信用卡交易筆數]]/1000</f>
        <v>2907.4789999999998</v>
      </c>
      <c r="K8567" s="14">
        <f>表格1[[#This Row],[信用卡交易金額'[新臺幣']]]/1000</f>
        <v>6009888.6440000003</v>
      </c>
      <c r="L8567" s="14">
        <f>表格1[[#This Row],[信用卡交易金額'[新臺幣']]]/1000000</f>
        <v>6009.8886439999997</v>
      </c>
      <c r="M8567" s="14" t="str" cm="1">
        <f t="array" ref="M8567">_xlfn.TEXTJOIN("", TRUE, _xlfn.XLOOKUP(TRUE, VALUE(表格1[[#This Row],[年月]]) &lt;= VALUE($R$8:$R$12), $Q$8:$Q$12)) &amp; "年度"</f>
        <v>2025年度</v>
      </c>
    </row>
    <row r="8568" spans="1:13" x14ac:dyDescent="0.3">
      <c r="A8568" s="2">
        <v>202503</v>
      </c>
      <c r="B8568" s="19">
        <f>DATE(表格1[[#This Row],[年]],表格1[[#This Row],[月]],1)</f>
        <v>45717</v>
      </c>
      <c r="C8568" s="2" t="str">
        <f>LEFT(表格1[[#This Row],[年月]],4)</f>
        <v>2025</v>
      </c>
      <c r="D8568" s="2" t="str">
        <f>RIGHT(表格1[[#This Row],[年月]],2)</f>
        <v>03</v>
      </c>
      <c r="E8568" s="5">
        <v>64000000</v>
      </c>
      <c r="F8568" s="2" t="str">
        <f>VLOOKUP(TEXT(表格1[[#This Row],[地區]],"00000000"),縣市代碼,2,0)</f>
        <v>高雄市</v>
      </c>
      <c r="G8568" s="2" t="s">
        <v>9</v>
      </c>
      <c r="H8568" s="13">
        <v>6655761</v>
      </c>
      <c r="I8568" s="14">
        <v>8240237854</v>
      </c>
      <c r="J8568" s="14">
        <f>表格1[[#This Row],[信用卡交易筆數]]/1000</f>
        <v>6655.7610000000004</v>
      </c>
      <c r="K8568" s="14">
        <f>表格1[[#This Row],[信用卡交易金額'[新臺幣']]]/1000</f>
        <v>8240237.8540000003</v>
      </c>
      <c r="L8568" s="14">
        <f>表格1[[#This Row],[信用卡交易金額'[新臺幣']]]/1000000</f>
        <v>8240.2378540000009</v>
      </c>
      <c r="M8568" s="14" t="str" cm="1">
        <f t="array" ref="M8568">_xlfn.TEXTJOIN("", TRUE, _xlfn.XLOOKUP(TRUE, VALUE(表格1[[#This Row],[年月]]) &lt;= VALUE($R$8:$R$12), $Q$8:$Q$12)) &amp; "年度"</f>
        <v>2025年度</v>
      </c>
    </row>
    <row r="8569" spans="1:13" x14ac:dyDescent="0.3">
      <c r="A8569" s="2">
        <v>202503</v>
      </c>
      <c r="B8569" s="19">
        <f>DATE(表格1[[#This Row],[年]],表格1[[#This Row],[月]],1)</f>
        <v>45717</v>
      </c>
      <c r="C8569" s="2" t="str">
        <f>LEFT(表格1[[#This Row],[年月]],4)</f>
        <v>2025</v>
      </c>
      <c r="D8569" s="2" t="str">
        <f>RIGHT(表格1[[#This Row],[年月]],2)</f>
        <v>03</v>
      </c>
      <c r="E8569" s="5">
        <v>64000000</v>
      </c>
      <c r="F8569" s="2" t="str">
        <f>VLOOKUP(TEXT(表格1[[#This Row],[地區]],"00000000"),縣市代碼,2,0)</f>
        <v>高雄市</v>
      </c>
      <c r="G8569" s="2" t="s">
        <v>10</v>
      </c>
      <c r="H8569" s="13">
        <v>3337486</v>
      </c>
      <c r="I8569" s="14">
        <v>10104982064</v>
      </c>
      <c r="J8569" s="14">
        <f>表格1[[#This Row],[信用卡交易筆數]]/1000</f>
        <v>3337.4859999999999</v>
      </c>
      <c r="K8569" s="14">
        <f>表格1[[#This Row],[信用卡交易金額'[新臺幣']]]/1000</f>
        <v>10104982.063999999</v>
      </c>
      <c r="L8569" s="14">
        <f>表格1[[#This Row],[信用卡交易金額'[新臺幣']]]/1000000</f>
        <v>10104.982064</v>
      </c>
      <c r="M8569" s="14" t="str" cm="1">
        <f t="array" ref="M8569">_xlfn.TEXTJOIN("", TRUE, _xlfn.XLOOKUP(TRUE, VALUE(表格1[[#This Row],[年月]]) &lt;= VALUE($R$8:$R$12), $Q$8:$Q$12)) &amp; "年度"</f>
        <v>2025年度</v>
      </c>
    </row>
    <row r="8570" spans="1:13" x14ac:dyDescent="0.3">
      <c r="A8570" s="2">
        <v>202503</v>
      </c>
      <c r="B8570" s="19">
        <f>DATE(表格1[[#This Row],[年]],表格1[[#This Row],[月]],1)</f>
        <v>45717</v>
      </c>
      <c r="C8570" s="2" t="str">
        <f>LEFT(表格1[[#This Row],[年月]],4)</f>
        <v>2025</v>
      </c>
      <c r="D8570" s="2" t="str">
        <f>RIGHT(表格1[[#This Row],[年月]],2)</f>
        <v>03</v>
      </c>
      <c r="E8570" s="5">
        <v>10013000</v>
      </c>
      <c r="F8570" s="2" t="str">
        <f>VLOOKUP(TEXT(表格1[[#This Row],[地區]],"00000000"),縣市代碼,2,0)</f>
        <v>屏東縣</v>
      </c>
      <c r="G8570" s="2" t="s">
        <v>4</v>
      </c>
      <c r="H8570" s="13">
        <v>1244291</v>
      </c>
      <c r="I8570" s="14">
        <v>550866040</v>
      </c>
      <c r="J8570" s="14">
        <f>表格1[[#This Row],[信用卡交易筆數]]/1000</f>
        <v>1244.2909999999999</v>
      </c>
      <c r="K8570" s="14">
        <f>表格1[[#This Row],[信用卡交易金額'[新臺幣']]]/1000</f>
        <v>550866.04</v>
      </c>
      <c r="L8570" s="14">
        <f>表格1[[#This Row],[信用卡交易金額'[新臺幣']]]/1000000</f>
        <v>550.86604</v>
      </c>
      <c r="M8570" s="14" t="str" cm="1">
        <f t="array" ref="M8570">_xlfn.TEXTJOIN("", TRUE, _xlfn.XLOOKUP(TRUE, VALUE(表格1[[#This Row],[年月]]) &lt;= VALUE($R$8:$R$12), $Q$8:$Q$12)) &amp; "年度"</f>
        <v>2025年度</v>
      </c>
    </row>
    <row r="8571" spans="1:13" x14ac:dyDescent="0.3">
      <c r="A8571" s="2">
        <v>202503</v>
      </c>
      <c r="B8571" s="19">
        <f>DATE(表格1[[#This Row],[年]],表格1[[#This Row],[月]],1)</f>
        <v>45717</v>
      </c>
      <c r="C8571" s="2" t="str">
        <f>LEFT(表格1[[#This Row],[年月]],4)</f>
        <v>2025</v>
      </c>
      <c r="D8571" s="2" t="str">
        <f>RIGHT(表格1[[#This Row],[年月]],2)</f>
        <v>03</v>
      </c>
      <c r="E8571" s="5">
        <v>10013000</v>
      </c>
      <c r="F8571" s="2" t="str">
        <f>VLOOKUP(TEXT(表格1[[#This Row],[地區]],"00000000"),縣市代碼,2,0)</f>
        <v>屏東縣</v>
      </c>
      <c r="G8571" s="2" t="s">
        <v>5</v>
      </c>
      <c r="H8571" s="13">
        <v>85130</v>
      </c>
      <c r="I8571" s="14">
        <v>191966492</v>
      </c>
      <c r="J8571" s="14">
        <f>表格1[[#This Row],[信用卡交易筆數]]/1000</f>
        <v>85.13</v>
      </c>
      <c r="K8571" s="14">
        <f>表格1[[#This Row],[信用卡交易金額'[新臺幣']]]/1000</f>
        <v>191966.492</v>
      </c>
      <c r="L8571" s="14">
        <f>表格1[[#This Row],[信用卡交易金額'[新臺幣']]]/1000000</f>
        <v>191.96649199999999</v>
      </c>
      <c r="M8571" s="14" t="str" cm="1">
        <f t="array" ref="M8571">_xlfn.TEXTJOIN("", TRUE, _xlfn.XLOOKUP(TRUE, VALUE(表格1[[#This Row],[年月]]) &lt;= VALUE($R$8:$R$12), $Q$8:$Q$12)) &amp; "年度"</f>
        <v>2025年度</v>
      </c>
    </row>
    <row r="8572" spans="1:13" x14ac:dyDescent="0.3">
      <c r="A8572" s="2">
        <v>202503</v>
      </c>
      <c r="B8572" s="19">
        <f>DATE(表格1[[#This Row],[年]],表格1[[#This Row],[月]],1)</f>
        <v>45717</v>
      </c>
      <c r="C8572" s="2" t="str">
        <f>LEFT(表格1[[#This Row],[年月]],4)</f>
        <v>2025</v>
      </c>
      <c r="D8572" s="2" t="str">
        <f>RIGHT(表格1[[#This Row],[年月]],2)</f>
        <v>03</v>
      </c>
      <c r="E8572" s="5">
        <v>10013000</v>
      </c>
      <c r="F8572" s="2" t="str">
        <f>VLOOKUP(TEXT(表格1[[#This Row],[地區]],"00000000"),縣市代碼,2,0)</f>
        <v>屏東縣</v>
      </c>
      <c r="G8572" s="2" t="s">
        <v>6</v>
      </c>
      <c r="H8572" s="13">
        <v>126232</v>
      </c>
      <c r="I8572" s="14">
        <v>340407700</v>
      </c>
      <c r="J8572" s="14">
        <f>表格1[[#This Row],[信用卡交易筆數]]/1000</f>
        <v>126.232</v>
      </c>
      <c r="K8572" s="14">
        <f>表格1[[#This Row],[信用卡交易金額'[新臺幣']]]/1000</f>
        <v>340407.7</v>
      </c>
      <c r="L8572" s="14">
        <f>表格1[[#This Row],[信用卡交易金額'[新臺幣']]]/1000000</f>
        <v>340.40769999999998</v>
      </c>
      <c r="M8572" s="14" t="str" cm="1">
        <f t="array" ref="M8572">_xlfn.TEXTJOIN("", TRUE, _xlfn.XLOOKUP(TRUE, VALUE(表格1[[#This Row],[年月]]) &lt;= VALUE($R$8:$R$12), $Q$8:$Q$12)) &amp; "年度"</f>
        <v>2025年度</v>
      </c>
    </row>
    <row r="8573" spans="1:13" x14ac:dyDescent="0.3">
      <c r="A8573" s="2">
        <v>202503</v>
      </c>
      <c r="B8573" s="19">
        <f>DATE(表格1[[#This Row],[年]],表格1[[#This Row],[月]],1)</f>
        <v>45717</v>
      </c>
      <c r="C8573" s="2" t="str">
        <f>LEFT(表格1[[#This Row],[年月]],4)</f>
        <v>2025</v>
      </c>
      <c r="D8573" s="2" t="str">
        <f>RIGHT(表格1[[#This Row],[年月]],2)</f>
        <v>03</v>
      </c>
      <c r="E8573" s="5">
        <v>10013000</v>
      </c>
      <c r="F8573" s="2" t="str">
        <f>VLOOKUP(TEXT(表格1[[#This Row],[地區]],"00000000"),縣市代碼,2,0)</f>
        <v>屏東縣</v>
      </c>
      <c r="G8573" s="2" t="s">
        <v>7</v>
      </c>
      <c r="H8573" s="13">
        <v>810174</v>
      </c>
      <c r="I8573" s="14">
        <v>835674793</v>
      </c>
      <c r="J8573" s="14">
        <f>表格1[[#This Row],[信用卡交易筆數]]/1000</f>
        <v>810.17399999999998</v>
      </c>
      <c r="K8573" s="14">
        <f>表格1[[#This Row],[信用卡交易金額'[新臺幣']]]/1000</f>
        <v>835674.79299999995</v>
      </c>
      <c r="L8573" s="14">
        <f>表格1[[#This Row],[信用卡交易金額'[新臺幣']]]/1000000</f>
        <v>835.67479300000002</v>
      </c>
      <c r="M8573" s="14" t="str" cm="1">
        <f t="array" ref="M8573">_xlfn.TEXTJOIN("", TRUE, _xlfn.XLOOKUP(TRUE, VALUE(表格1[[#This Row],[年月]]) &lt;= VALUE($R$8:$R$12), $Q$8:$Q$12)) &amp; "年度"</f>
        <v>2025年度</v>
      </c>
    </row>
    <row r="8574" spans="1:13" x14ac:dyDescent="0.3">
      <c r="A8574" s="2">
        <v>202503</v>
      </c>
      <c r="B8574" s="19">
        <f>DATE(表格1[[#This Row],[年]],表格1[[#This Row],[月]],1)</f>
        <v>45717</v>
      </c>
      <c r="C8574" s="2" t="str">
        <f>LEFT(表格1[[#This Row],[年月]],4)</f>
        <v>2025</v>
      </c>
      <c r="D8574" s="2" t="str">
        <f>RIGHT(表格1[[#This Row],[年月]],2)</f>
        <v>03</v>
      </c>
      <c r="E8574" s="5">
        <v>10013000</v>
      </c>
      <c r="F8574" s="2" t="str">
        <f>VLOOKUP(TEXT(表格1[[#This Row],[地區]],"00000000"),縣市代碼,2,0)</f>
        <v>屏東縣</v>
      </c>
      <c r="G8574" s="2" t="s">
        <v>8</v>
      </c>
      <c r="H8574" s="13">
        <v>515809</v>
      </c>
      <c r="I8574" s="14">
        <v>901881924</v>
      </c>
      <c r="J8574" s="14">
        <f>表格1[[#This Row],[信用卡交易筆數]]/1000</f>
        <v>515.80899999999997</v>
      </c>
      <c r="K8574" s="14">
        <f>表格1[[#This Row],[信用卡交易金額'[新臺幣']]]/1000</f>
        <v>901881.924</v>
      </c>
      <c r="L8574" s="14">
        <f>表格1[[#This Row],[信用卡交易金額'[新臺幣']]]/1000000</f>
        <v>901.88192400000003</v>
      </c>
      <c r="M8574" s="14" t="str" cm="1">
        <f t="array" ref="M8574">_xlfn.TEXTJOIN("", TRUE, _xlfn.XLOOKUP(TRUE, VALUE(表格1[[#This Row],[年月]]) &lt;= VALUE($R$8:$R$12), $Q$8:$Q$12)) &amp; "年度"</f>
        <v>2025年度</v>
      </c>
    </row>
    <row r="8575" spans="1:13" x14ac:dyDescent="0.3">
      <c r="A8575" s="2">
        <v>202503</v>
      </c>
      <c r="B8575" s="19">
        <f>DATE(表格1[[#This Row],[年]],表格1[[#This Row],[月]],1)</f>
        <v>45717</v>
      </c>
      <c r="C8575" s="2" t="str">
        <f>LEFT(表格1[[#This Row],[年月]],4)</f>
        <v>2025</v>
      </c>
      <c r="D8575" s="2" t="str">
        <f>RIGHT(表格1[[#This Row],[年月]],2)</f>
        <v>03</v>
      </c>
      <c r="E8575" s="5">
        <v>10013000</v>
      </c>
      <c r="F8575" s="2" t="str">
        <f>VLOOKUP(TEXT(表格1[[#This Row],[地區]],"00000000"),縣市代碼,2,0)</f>
        <v>屏東縣</v>
      </c>
      <c r="G8575" s="2" t="s">
        <v>9</v>
      </c>
      <c r="H8575" s="13">
        <v>1061988</v>
      </c>
      <c r="I8575" s="14">
        <v>1243799686</v>
      </c>
      <c r="J8575" s="14">
        <f>表格1[[#This Row],[信用卡交易筆數]]/1000</f>
        <v>1061.9880000000001</v>
      </c>
      <c r="K8575" s="14">
        <f>表格1[[#This Row],[信用卡交易金額'[新臺幣']]]/1000</f>
        <v>1243799.686</v>
      </c>
      <c r="L8575" s="14">
        <f>表格1[[#This Row],[信用卡交易金額'[新臺幣']]]/1000000</f>
        <v>1243.7996860000001</v>
      </c>
      <c r="M8575" s="14" t="str" cm="1">
        <f t="array" ref="M8575">_xlfn.TEXTJOIN("", TRUE, _xlfn.XLOOKUP(TRUE, VALUE(表格1[[#This Row],[年月]]) &lt;= VALUE($R$8:$R$12), $Q$8:$Q$12)) &amp; "年度"</f>
        <v>2025年度</v>
      </c>
    </row>
    <row r="8576" spans="1:13" x14ac:dyDescent="0.3">
      <c r="A8576" s="2">
        <v>202503</v>
      </c>
      <c r="B8576" s="19">
        <f>DATE(表格1[[#This Row],[年]],表格1[[#This Row],[月]],1)</f>
        <v>45717</v>
      </c>
      <c r="C8576" s="2" t="str">
        <f>LEFT(表格1[[#This Row],[年月]],4)</f>
        <v>2025</v>
      </c>
      <c r="D8576" s="2" t="str">
        <f>RIGHT(表格1[[#This Row],[年月]],2)</f>
        <v>03</v>
      </c>
      <c r="E8576" s="5">
        <v>10013000</v>
      </c>
      <c r="F8576" s="2" t="str">
        <f>VLOOKUP(TEXT(表格1[[#This Row],[地區]],"00000000"),縣市代碼,2,0)</f>
        <v>屏東縣</v>
      </c>
      <c r="G8576" s="2" t="s">
        <v>10</v>
      </c>
      <c r="H8576" s="13">
        <v>607906</v>
      </c>
      <c r="I8576" s="14">
        <v>1918145342</v>
      </c>
      <c r="J8576" s="14">
        <f>表格1[[#This Row],[信用卡交易筆數]]/1000</f>
        <v>607.90599999999995</v>
      </c>
      <c r="K8576" s="14">
        <f>表格1[[#This Row],[信用卡交易金額'[新臺幣']]]/1000</f>
        <v>1918145.3419999999</v>
      </c>
      <c r="L8576" s="14">
        <f>表格1[[#This Row],[信用卡交易金額'[新臺幣']]]/1000000</f>
        <v>1918.145342</v>
      </c>
      <c r="M8576" s="14" t="str" cm="1">
        <f t="array" ref="M8576">_xlfn.TEXTJOIN("", TRUE, _xlfn.XLOOKUP(TRUE, VALUE(表格1[[#This Row],[年月]]) &lt;= VALUE($R$8:$R$12), $Q$8:$Q$12)) &amp; "年度"</f>
        <v>2025年度</v>
      </c>
    </row>
    <row r="8577" spans="1:13" x14ac:dyDescent="0.3">
      <c r="A8577" s="2">
        <v>202503</v>
      </c>
      <c r="B8577" s="19">
        <f>DATE(表格1[[#This Row],[年]],表格1[[#This Row],[月]],1)</f>
        <v>45717</v>
      </c>
      <c r="C8577" s="2" t="str">
        <f>LEFT(表格1[[#This Row],[年月]],4)</f>
        <v>2025</v>
      </c>
      <c r="D8577" s="2" t="str">
        <f>RIGHT(表格1[[#This Row],[年月]],2)</f>
        <v>03</v>
      </c>
      <c r="E8577" s="5">
        <v>10017000</v>
      </c>
      <c r="F8577" s="2" t="str">
        <f>VLOOKUP(TEXT(表格1[[#This Row],[地區]],"00000000"),縣市代碼,2,0)</f>
        <v>基隆市</v>
      </c>
      <c r="G8577" s="2" t="s">
        <v>4</v>
      </c>
      <c r="H8577" s="13">
        <v>1108340</v>
      </c>
      <c r="I8577" s="14">
        <v>494014558</v>
      </c>
      <c r="J8577" s="14">
        <f>表格1[[#This Row],[信用卡交易筆數]]/1000</f>
        <v>1108.3399999999999</v>
      </c>
      <c r="K8577" s="14">
        <f>表格1[[#This Row],[信用卡交易金額'[新臺幣']]]/1000</f>
        <v>494014.55800000002</v>
      </c>
      <c r="L8577" s="14">
        <f>表格1[[#This Row],[信用卡交易金額'[新臺幣']]]/1000000</f>
        <v>494.01455800000002</v>
      </c>
      <c r="M8577" s="14" t="str" cm="1">
        <f t="array" ref="M8577">_xlfn.TEXTJOIN("", TRUE, _xlfn.XLOOKUP(TRUE, VALUE(表格1[[#This Row],[年月]]) &lt;= VALUE($R$8:$R$12), $Q$8:$Q$12)) &amp; "年度"</f>
        <v>2025年度</v>
      </c>
    </row>
    <row r="8578" spans="1:13" x14ac:dyDescent="0.3">
      <c r="A8578" s="2">
        <v>202503</v>
      </c>
      <c r="B8578" s="19">
        <f>DATE(表格1[[#This Row],[年]],表格1[[#This Row],[月]],1)</f>
        <v>45717</v>
      </c>
      <c r="C8578" s="2" t="str">
        <f>LEFT(表格1[[#This Row],[年月]],4)</f>
        <v>2025</v>
      </c>
      <c r="D8578" s="2" t="str">
        <f>RIGHT(表格1[[#This Row],[年月]],2)</f>
        <v>03</v>
      </c>
      <c r="E8578" s="5">
        <v>10017000</v>
      </c>
      <c r="F8578" s="2" t="str">
        <f>VLOOKUP(TEXT(表格1[[#This Row],[地區]],"00000000"),縣市代碼,2,0)</f>
        <v>基隆市</v>
      </c>
      <c r="G8578" s="2" t="s">
        <v>5</v>
      </c>
      <c r="H8578" s="13">
        <v>62379</v>
      </c>
      <c r="I8578" s="14">
        <v>161795210</v>
      </c>
      <c r="J8578" s="14">
        <f>表格1[[#This Row],[信用卡交易筆數]]/1000</f>
        <v>62.378999999999998</v>
      </c>
      <c r="K8578" s="14">
        <f>表格1[[#This Row],[信用卡交易金額'[新臺幣']]]/1000</f>
        <v>161795.21</v>
      </c>
      <c r="L8578" s="14">
        <f>表格1[[#This Row],[信用卡交易金額'[新臺幣']]]/1000000</f>
        <v>161.79521</v>
      </c>
      <c r="M8578" s="14" t="str" cm="1">
        <f t="array" ref="M8578">_xlfn.TEXTJOIN("", TRUE, _xlfn.XLOOKUP(TRUE, VALUE(表格1[[#This Row],[年月]]) &lt;= VALUE($R$8:$R$12), $Q$8:$Q$12)) &amp; "年度"</f>
        <v>2025年度</v>
      </c>
    </row>
    <row r="8579" spans="1:13" x14ac:dyDescent="0.3">
      <c r="A8579" s="2">
        <v>202503</v>
      </c>
      <c r="B8579" s="19">
        <f>DATE(表格1[[#This Row],[年]],表格1[[#This Row],[月]],1)</f>
        <v>45717</v>
      </c>
      <c r="C8579" s="2" t="str">
        <f>LEFT(表格1[[#This Row],[年月]],4)</f>
        <v>2025</v>
      </c>
      <c r="D8579" s="2" t="str">
        <f>RIGHT(表格1[[#This Row],[年月]],2)</f>
        <v>03</v>
      </c>
      <c r="E8579" s="5">
        <v>10017000</v>
      </c>
      <c r="F8579" s="2" t="str">
        <f>VLOOKUP(TEXT(表格1[[#This Row],[地區]],"00000000"),縣市代碼,2,0)</f>
        <v>基隆市</v>
      </c>
      <c r="G8579" s="2" t="s">
        <v>6</v>
      </c>
      <c r="H8579" s="13">
        <v>82713</v>
      </c>
      <c r="I8579" s="14">
        <v>270750185</v>
      </c>
      <c r="J8579" s="14">
        <f>表格1[[#This Row],[信用卡交易筆數]]/1000</f>
        <v>82.712999999999994</v>
      </c>
      <c r="K8579" s="14">
        <f>表格1[[#This Row],[信用卡交易金額'[新臺幣']]]/1000</f>
        <v>270750.185</v>
      </c>
      <c r="L8579" s="14">
        <f>表格1[[#This Row],[信用卡交易金額'[新臺幣']]]/1000000</f>
        <v>270.75018499999999</v>
      </c>
      <c r="M8579" s="14" t="str" cm="1">
        <f t="array" ref="M8579">_xlfn.TEXTJOIN("", TRUE, _xlfn.XLOOKUP(TRUE, VALUE(表格1[[#This Row],[年月]]) &lt;= VALUE($R$8:$R$12), $Q$8:$Q$12)) &amp; "年度"</f>
        <v>2025年度</v>
      </c>
    </row>
    <row r="8580" spans="1:13" x14ac:dyDescent="0.3">
      <c r="A8580" s="2">
        <v>202503</v>
      </c>
      <c r="B8580" s="19">
        <f>DATE(表格1[[#This Row],[年]],表格1[[#This Row],[月]],1)</f>
        <v>45717</v>
      </c>
      <c r="C8580" s="2" t="str">
        <f>LEFT(表格1[[#This Row],[年月]],4)</f>
        <v>2025</v>
      </c>
      <c r="D8580" s="2" t="str">
        <f>RIGHT(表格1[[#This Row],[年月]],2)</f>
        <v>03</v>
      </c>
      <c r="E8580" s="5">
        <v>10017000</v>
      </c>
      <c r="F8580" s="2" t="str">
        <f>VLOOKUP(TEXT(表格1[[#This Row],[地區]],"00000000"),縣市代碼,2,0)</f>
        <v>基隆市</v>
      </c>
      <c r="G8580" s="2" t="s">
        <v>7</v>
      </c>
      <c r="H8580" s="13">
        <v>543003</v>
      </c>
      <c r="I8580" s="14">
        <v>527837408</v>
      </c>
      <c r="J8580" s="14">
        <f>表格1[[#This Row],[信用卡交易筆數]]/1000</f>
        <v>543.00300000000004</v>
      </c>
      <c r="K8580" s="14">
        <f>表格1[[#This Row],[信用卡交易金額'[新臺幣']]]/1000</f>
        <v>527837.40800000005</v>
      </c>
      <c r="L8580" s="14">
        <f>表格1[[#This Row],[信用卡交易金額'[新臺幣']]]/1000000</f>
        <v>527.83740799999998</v>
      </c>
      <c r="M8580" s="14" t="str" cm="1">
        <f t="array" ref="M8580">_xlfn.TEXTJOIN("", TRUE, _xlfn.XLOOKUP(TRUE, VALUE(表格1[[#This Row],[年月]]) &lt;= VALUE($R$8:$R$12), $Q$8:$Q$12)) &amp; "年度"</f>
        <v>2025年度</v>
      </c>
    </row>
    <row r="8581" spans="1:13" x14ac:dyDescent="0.3">
      <c r="A8581" s="2">
        <v>202503</v>
      </c>
      <c r="B8581" s="19">
        <f>DATE(表格1[[#This Row],[年]],表格1[[#This Row],[月]],1)</f>
        <v>45717</v>
      </c>
      <c r="C8581" s="2" t="str">
        <f>LEFT(表格1[[#This Row],[年月]],4)</f>
        <v>2025</v>
      </c>
      <c r="D8581" s="2" t="str">
        <f>RIGHT(表格1[[#This Row],[年月]],2)</f>
        <v>03</v>
      </c>
      <c r="E8581" s="5">
        <v>10017000</v>
      </c>
      <c r="F8581" s="2" t="str">
        <f>VLOOKUP(TEXT(表格1[[#This Row],[地區]],"00000000"),縣市代碼,2,0)</f>
        <v>基隆市</v>
      </c>
      <c r="G8581" s="2" t="s">
        <v>8</v>
      </c>
      <c r="H8581" s="13">
        <v>415016</v>
      </c>
      <c r="I8581" s="14">
        <v>772430645</v>
      </c>
      <c r="J8581" s="14">
        <f>表格1[[#This Row],[信用卡交易筆數]]/1000</f>
        <v>415.01600000000002</v>
      </c>
      <c r="K8581" s="14">
        <f>表格1[[#This Row],[信用卡交易金額'[新臺幣']]]/1000</f>
        <v>772430.64500000002</v>
      </c>
      <c r="L8581" s="14">
        <f>表格1[[#This Row],[信用卡交易金額'[新臺幣']]]/1000000</f>
        <v>772.43064500000003</v>
      </c>
      <c r="M8581" s="14" t="str" cm="1">
        <f t="array" ref="M8581">_xlfn.TEXTJOIN("", TRUE, _xlfn.XLOOKUP(TRUE, VALUE(表格1[[#This Row],[年月]]) &lt;= VALUE($R$8:$R$12), $Q$8:$Q$12)) &amp; "年度"</f>
        <v>2025年度</v>
      </c>
    </row>
    <row r="8582" spans="1:13" x14ac:dyDescent="0.3">
      <c r="A8582" s="2">
        <v>202503</v>
      </c>
      <c r="B8582" s="19">
        <f>DATE(表格1[[#This Row],[年]],表格1[[#This Row],[月]],1)</f>
        <v>45717</v>
      </c>
      <c r="C8582" s="2" t="str">
        <f>LEFT(表格1[[#This Row],[年月]],4)</f>
        <v>2025</v>
      </c>
      <c r="D8582" s="2" t="str">
        <f>RIGHT(表格1[[#This Row],[年月]],2)</f>
        <v>03</v>
      </c>
      <c r="E8582" s="5">
        <v>10017000</v>
      </c>
      <c r="F8582" s="2" t="str">
        <f>VLOOKUP(TEXT(表格1[[#This Row],[地區]],"00000000"),縣市代碼,2,0)</f>
        <v>基隆市</v>
      </c>
      <c r="G8582" s="2" t="s">
        <v>9</v>
      </c>
      <c r="H8582" s="13">
        <v>881136</v>
      </c>
      <c r="I8582" s="14">
        <v>954073289</v>
      </c>
      <c r="J8582" s="14">
        <f>表格1[[#This Row],[信用卡交易筆數]]/1000</f>
        <v>881.13599999999997</v>
      </c>
      <c r="K8582" s="14">
        <f>表格1[[#This Row],[信用卡交易金額'[新臺幣']]]/1000</f>
        <v>954073.28899999999</v>
      </c>
      <c r="L8582" s="14">
        <f>表格1[[#This Row],[信用卡交易金額'[新臺幣']]]/1000000</f>
        <v>954.07328900000005</v>
      </c>
      <c r="M8582" s="14" t="str" cm="1">
        <f t="array" ref="M8582">_xlfn.TEXTJOIN("", TRUE, _xlfn.XLOOKUP(TRUE, VALUE(表格1[[#This Row],[年月]]) &lt;= VALUE($R$8:$R$12), $Q$8:$Q$12)) &amp; "年度"</f>
        <v>2025年度</v>
      </c>
    </row>
    <row r="8583" spans="1:13" x14ac:dyDescent="0.3">
      <c r="A8583" s="2">
        <v>202503</v>
      </c>
      <c r="B8583" s="19">
        <f>DATE(表格1[[#This Row],[年]],表格1[[#This Row],[月]],1)</f>
        <v>45717</v>
      </c>
      <c r="C8583" s="2" t="str">
        <f>LEFT(表格1[[#This Row],[年月]],4)</f>
        <v>2025</v>
      </c>
      <c r="D8583" s="2" t="str">
        <f>RIGHT(表格1[[#This Row],[年月]],2)</f>
        <v>03</v>
      </c>
      <c r="E8583" s="5">
        <v>10017000</v>
      </c>
      <c r="F8583" s="2" t="str">
        <f>VLOOKUP(TEXT(表格1[[#This Row],[地區]],"00000000"),縣市代碼,2,0)</f>
        <v>基隆市</v>
      </c>
      <c r="G8583" s="2" t="s">
        <v>10</v>
      </c>
      <c r="H8583" s="13">
        <v>492366</v>
      </c>
      <c r="I8583" s="14">
        <v>1272630621</v>
      </c>
      <c r="J8583" s="14">
        <f>表格1[[#This Row],[信用卡交易筆數]]/1000</f>
        <v>492.36599999999999</v>
      </c>
      <c r="K8583" s="14">
        <f>表格1[[#This Row],[信用卡交易金額'[新臺幣']]]/1000</f>
        <v>1272630.621</v>
      </c>
      <c r="L8583" s="14">
        <f>表格1[[#This Row],[信用卡交易金額'[新臺幣']]]/1000000</f>
        <v>1272.630621</v>
      </c>
      <c r="M8583" s="14" t="str" cm="1">
        <f t="array" ref="M8583">_xlfn.TEXTJOIN("", TRUE, _xlfn.XLOOKUP(TRUE, VALUE(表格1[[#This Row],[年月]]) &lt;= VALUE($R$8:$R$12), $Q$8:$Q$12)) &amp; "年度"</f>
        <v>2025年度</v>
      </c>
    </row>
    <row r="8584" spans="1:13" x14ac:dyDescent="0.3">
      <c r="A8584" s="2">
        <v>202503</v>
      </c>
      <c r="B8584" s="19">
        <f>DATE(表格1[[#This Row],[年]],表格1[[#This Row],[月]],1)</f>
        <v>45717</v>
      </c>
      <c r="C8584" s="2" t="str">
        <f>LEFT(表格1[[#This Row],[年月]],4)</f>
        <v>2025</v>
      </c>
      <c r="D8584" s="2" t="str">
        <f>RIGHT(表格1[[#This Row],[年月]],2)</f>
        <v>03</v>
      </c>
      <c r="E8584" s="5">
        <v>10002000</v>
      </c>
      <c r="F8584" s="2" t="str">
        <f>VLOOKUP(TEXT(表格1[[#This Row],[地區]],"00000000"),縣市代碼,2,0)</f>
        <v>宜蘭縣</v>
      </c>
      <c r="G8584" s="2" t="s">
        <v>4</v>
      </c>
      <c r="H8584" s="13">
        <v>963241</v>
      </c>
      <c r="I8584" s="14">
        <v>409793485</v>
      </c>
      <c r="J8584" s="14">
        <f>表格1[[#This Row],[信用卡交易筆數]]/1000</f>
        <v>963.24099999999999</v>
      </c>
      <c r="K8584" s="14">
        <f>表格1[[#This Row],[信用卡交易金額'[新臺幣']]]/1000</f>
        <v>409793.48499999999</v>
      </c>
      <c r="L8584" s="14">
        <f>表格1[[#This Row],[信用卡交易金額'[新臺幣']]]/1000000</f>
        <v>409.79348499999998</v>
      </c>
      <c r="M8584" s="14" t="str" cm="1">
        <f t="array" ref="M8584">_xlfn.TEXTJOIN("", TRUE, _xlfn.XLOOKUP(TRUE, VALUE(表格1[[#This Row],[年月]]) &lt;= VALUE($R$8:$R$12), $Q$8:$Q$12)) &amp; "年度"</f>
        <v>2025年度</v>
      </c>
    </row>
    <row r="8585" spans="1:13" x14ac:dyDescent="0.3">
      <c r="A8585" s="2">
        <v>202503</v>
      </c>
      <c r="B8585" s="19">
        <f>DATE(表格1[[#This Row],[年]],表格1[[#This Row],[月]],1)</f>
        <v>45717</v>
      </c>
      <c r="C8585" s="2" t="str">
        <f>LEFT(表格1[[#This Row],[年月]],4)</f>
        <v>2025</v>
      </c>
      <c r="D8585" s="2" t="str">
        <f>RIGHT(表格1[[#This Row],[年月]],2)</f>
        <v>03</v>
      </c>
      <c r="E8585" s="5">
        <v>10002000</v>
      </c>
      <c r="F8585" s="2" t="str">
        <f>VLOOKUP(TEXT(表格1[[#This Row],[地區]],"00000000"),縣市代碼,2,0)</f>
        <v>宜蘭縣</v>
      </c>
      <c r="G8585" s="2" t="s">
        <v>5</v>
      </c>
      <c r="H8585" s="13">
        <v>58746</v>
      </c>
      <c r="I8585" s="14">
        <v>147138304</v>
      </c>
      <c r="J8585" s="14">
        <f>表格1[[#This Row],[信用卡交易筆數]]/1000</f>
        <v>58.746000000000002</v>
      </c>
      <c r="K8585" s="14">
        <f>表格1[[#This Row],[信用卡交易金額'[新臺幣']]]/1000</f>
        <v>147138.304</v>
      </c>
      <c r="L8585" s="14">
        <f>表格1[[#This Row],[信用卡交易金額'[新臺幣']]]/1000000</f>
        <v>147.13830400000001</v>
      </c>
      <c r="M8585" s="14" t="str" cm="1">
        <f t="array" ref="M8585">_xlfn.TEXTJOIN("", TRUE, _xlfn.XLOOKUP(TRUE, VALUE(表格1[[#This Row],[年月]]) &lt;= VALUE($R$8:$R$12), $Q$8:$Q$12)) &amp; "年度"</f>
        <v>2025年度</v>
      </c>
    </row>
    <row r="8586" spans="1:13" x14ac:dyDescent="0.3">
      <c r="A8586" s="2">
        <v>202503</v>
      </c>
      <c r="B8586" s="19">
        <f>DATE(表格1[[#This Row],[年]],表格1[[#This Row],[月]],1)</f>
        <v>45717</v>
      </c>
      <c r="C8586" s="2" t="str">
        <f>LEFT(表格1[[#This Row],[年月]],4)</f>
        <v>2025</v>
      </c>
      <c r="D8586" s="2" t="str">
        <f>RIGHT(表格1[[#This Row],[年月]],2)</f>
        <v>03</v>
      </c>
      <c r="E8586" s="5">
        <v>10002000</v>
      </c>
      <c r="F8586" s="2" t="str">
        <f>VLOOKUP(TEXT(表格1[[#This Row],[地區]],"00000000"),縣市代碼,2,0)</f>
        <v>宜蘭縣</v>
      </c>
      <c r="G8586" s="2" t="s">
        <v>6</v>
      </c>
      <c r="H8586" s="13">
        <v>87897</v>
      </c>
      <c r="I8586" s="14">
        <v>243995407</v>
      </c>
      <c r="J8586" s="14">
        <f>表格1[[#This Row],[信用卡交易筆數]]/1000</f>
        <v>87.897000000000006</v>
      </c>
      <c r="K8586" s="14">
        <f>表格1[[#This Row],[信用卡交易金額'[新臺幣']]]/1000</f>
        <v>243995.40700000001</v>
      </c>
      <c r="L8586" s="14">
        <f>表格1[[#This Row],[信用卡交易金額'[新臺幣']]]/1000000</f>
        <v>243.995407</v>
      </c>
      <c r="M8586" s="14" t="str" cm="1">
        <f t="array" ref="M8586">_xlfn.TEXTJOIN("", TRUE, _xlfn.XLOOKUP(TRUE, VALUE(表格1[[#This Row],[年月]]) &lt;= VALUE($R$8:$R$12), $Q$8:$Q$12)) &amp; "年度"</f>
        <v>2025年度</v>
      </c>
    </row>
    <row r="8587" spans="1:13" x14ac:dyDescent="0.3">
      <c r="A8587" s="2">
        <v>202503</v>
      </c>
      <c r="B8587" s="19">
        <f>DATE(表格1[[#This Row],[年]],表格1[[#This Row],[月]],1)</f>
        <v>45717</v>
      </c>
      <c r="C8587" s="2" t="str">
        <f>LEFT(表格1[[#This Row],[年月]],4)</f>
        <v>2025</v>
      </c>
      <c r="D8587" s="2" t="str">
        <f>RIGHT(表格1[[#This Row],[年月]],2)</f>
        <v>03</v>
      </c>
      <c r="E8587" s="5">
        <v>10002000</v>
      </c>
      <c r="F8587" s="2" t="str">
        <f>VLOOKUP(TEXT(表格1[[#This Row],[地區]],"00000000"),縣市代碼,2,0)</f>
        <v>宜蘭縣</v>
      </c>
      <c r="G8587" s="2" t="s">
        <v>7</v>
      </c>
      <c r="H8587" s="13">
        <v>500040</v>
      </c>
      <c r="I8587" s="14">
        <v>524586161</v>
      </c>
      <c r="J8587" s="14">
        <f>表格1[[#This Row],[信用卡交易筆數]]/1000</f>
        <v>500.04</v>
      </c>
      <c r="K8587" s="14">
        <f>表格1[[#This Row],[信用卡交易金額'[新臺幣']]]/1000</f>
        <v>524586.16099999996</v>
      </c>
      <c r="L8587" s="14">
        <f>表格1[[#This Row],[信用卡交易金額'[新臺幣']]]/1000000</f>
        <v>524.58616099999995</v>
      </c>
      <c r="M8587" s="14" t="str" cm="1">
        <f t="array" ref="M8587">_xlfn.TEXTJOIN("", TRUE, _xlfn.XLOOKUP(TRUE, VALUE(表格1[[#This Row],[年月]]) &lt;= VALUE($R$8:$R$12), $Q$8:$Q$12)) &amp; "年度"</f>
        <v>2025年度</v>
      </c>
    </row>
    <row r="8588" spans="1:13" x14ac:dyDescent="0.3">
      <c r="A8588" s="2">
        <v>202503</v>
      </c>
      <c r="B8588" s="19">
        <f>DATE(表格1[[#This Row],[年]],表格1[[#This Row],[月]],1)</f>
        <v>45717</v>
      </c>
      <c r="C8588" s="2" t="str">
        <f>LEFT(表格1[[#This Row],[年月]],4)</f>
        <v>2025</v>
      </c>
      <c r="D8588" s="2" t="str">
        <f>RIGHT(表格1[[#This Row],[年月]],2)</f>
        <v>03</v>
      </c>
      <c r="E8588" s="5">
        <v>10002000</v>
      </c>
      <c r="F8588" s="2" t="str">
        <f>VLOOKUP(TEXT(表格1[[#This Row],[地區]],"00000000"),縣市代碼,2,0)</f>
        <v>宜蘭縣</v>
      </c>
      <c r="G8588" s="2" t="s">
        <v>8</v>
      </c>
      <c r="H8588" s="13">
        <v>364246</v>
      </c>
      <c r="I8588" s="14">
        <v>692137993</v>
      </c>
      <c r="J8588" s="14">
        <f>表格1[[#This Row],[信用卡交易筆數]]/1000</f>
        <v>364.24599999999998</v>
      </c>
      <c r="K8588" s="14">
        <f>表格1[[#This Row],[信用卡交易金額'[新臺幣']]]/1000</f>
        <v>692137.99300000002</v>
      </c>
      <c r="L8588" s="14">
        <f>表格1[[#This Row],[信用卡交易金額'[新臺幣']]]/1000000</f>
        <v>692.13799300000005</v>
      </c>
      <c r="M8588" s="14" t="str" cm="1">
        <f t="array" ref="M8588">_xlfn.TEXTJOIN("", TRUE, _xlfn.XLOOKUP(TRUE, VALUE(表格1[[#This Row],[年月]]) &lt;= VALUE($R$8:$R$12), $Q$8:$Q$12)) &amp; "年度"</f>
        <v>2025年度</v>
      </c>
    </row>
    <row r="8589" spans="1:13" x14ac:dyDescent="0.3">
      <c r="A8589" s="2">
        <v>202503</v>
      </c>
      <c r="B8589" s="19">
        <f>DATE(表格1[[#This Row],[年]],表格1[[#This Row],[月]],1)</f>
        <v>45717</v>
      </c>
      <c r="C8589" s="2" t="str">
        <f>LEFT(表格1[[#This Row],[年月]],4)</f>
        <v>2025</v>
      </c>
      <c r="D8589" s="2" t="str">
        <f>RIGHT(表格1[[#This Row],[年月]],2)</f>
        <v>03</v>
      </c>
      <c r="E8589" s="5">
        <v>10002000</v>
      </c>
      <c r="F8589" s="2" t="str">
        <f>VLOOKUP(TEXT(表格1[[#This Row],[地區]],"00000000"),縣市代碼,2,0)</f>
        <v>宜蘭縣</v>
      </c>
      <c r="G8589" s="2" t="s">
        <v>9</v>
      </c>
      <c r="H8589" s="13">
        <v>794330</v>
      </c>
      <c r="I8589" s="14">
        <v>881643174</v>
      </c>
      <c r="J8589" s="14">
        <f>表格1[[#This Row],[信用卡交易筆數]]/1000</f>
        <v>794.33</v>
      </c>
      <c r="K8589" s="14">
        <f>表格1[[#This Row],[信用卡交易金額'[新臺幣']]]/1000</f>
        <v>881643.174</v>
      </c>
      <c r="L8589" s="14">
        <f>表格1[[#This Row],[信用卡交易金額'[新臺幣']]]/1000000</f>
        <v>881.64317400000004</v>
      </c>
      <c r="M8589" s="14" t="str" cm="1">
        <f t="array" ref="M8589">_xlfn.TEXTJOIN("", TRUE, _xlfn.XLOOKUP(TRUE, VALUE(表格1[[#This Row],[年月]]) &lt;= VALUE($R$8:$R$12), $Q$8:$Q$12)) &amp; "年度"</f>
        <v>2025年度</v>
      </c>
    </row>
    <row r="8590" spans="1:13" x14ac:dyDescent="0.3">
      <c r="A8590" s="2">
        <v>202503</v>
      </c>
      <c r="B8590" s="19">
        <f>DATE(表格1[[#This Row],[年]],表格1[[#This Row],[月]],1)</f>
        <v>45717</v>
      </c>
      <c r="C8590" s="2" t="str">
        <f>LEFT(表格1[[#This Row],[年月]],4)</f>
        <v>2025</v>
      </c>
      <c r="D8590" s="2" t="str">
        <f>RIGHT(表格1[[#This Row],[年月]],2)</f>
        <v>03</v>
      </c>
      <c r="E8590" s="5">
        <v>10002000</v>
      </c>
      <c r="F8590" s="2" t="str">
        <f>VLOOKUP(TEXT(表格1[[#This Row],[地區]],"00000000"),縣市代碼,2,0)</f>
        <v>宜蘭縣</v>
      </c>
      <c r="G8590" s="2" t="s">
        <v>10</v>
      </c>
      <c r="H8590" s="13">
        <v>407688</v>
      </c>
      <c r="I8590" s="14">
        <v>1164633195</v>
      </c>
      <c r="J8590" s="14">
        <f>表格1[[#This Row],[信用卡交易筆數]]/1000</f>
        <v>407.68799999999999</v>
      </c>
      <c r="K8590" s="14">
        <f>表格1[[#This Row],[信用卡交易金額'[新臺幣']]]/1000</f>
        <v>1164633.1950000001</v>
      </c>
      <c r="L8590" s="14">
        <f>表格1[[#This Row],[信用卡交易金額'[新臺幣']]]/1000000</f>
        <v>1164.6331949999999</v>
      </c>
      <c r="M8590" s="14" t="str" cm="1">
        <f t="array" ref="M8590">_xlfn.TEXTJOIN("", TRUE, _xlfn.XLOOKUP(TRUE, VALUE(表格1[[#This Row],[年月]]) &lt;= VALUE($R$8:$R$12), $Q$8:$Q$12)) &amp; "年度"</f>
        <v>2025年度</v>
      </c>
    </row>
    <row r="8591" spans="1:13" x14ac:dyDescent="0.3">
      <c r="A8591" s="2">
        <v>202503</v>
      </c>
      <c r="B8591" s="19">
        <f>DATE(表格1[[#This Row],[年]],表格1[[#This Row],[月]],1)</f>
        <v>45717</v>
      </c>
      <c r="C8591" s="2" t="str">
        <f>LEFT(表格1[[#This Row],[年月]],4)</f>
        <v>2025</v>
      </c>
      <c r="D8591" s="2" t="str">
        <f>RIGHT(表格1[[#This Row],[年月]],2)</f>
        <v>03</v>
      </c>
      <c r="E8591" s="5">
        <v>10015000</v>
      </c>
      <c r="F8591" s="2" t="str">
        <f>VLOOKUP(TEXT(表格1[[#This Row],[地區]],"00000000"),縣市代碼,2,0)</f>
        <v>花蓮縣</v>
      </c>
      <c r="G8591" s="2" t="s">
        <v>4</v>
      </c>
      <c r="H8591" s="13">
        <v>599044</v>
      </c>
      <c r="I8591" s="14">
        <v>318696483</v>
      </c>
      <c r="J8591" s="14">
        <f>表格1[[#This Row],[信用卡交易筆數]]/1000</f>
        <v>599.04399999999998</v>
      </c>
      <c r="K8591" s="14">
        <f>表格1[[#This Row],[信用卡交易金額'[新臺幣']]]/1000</f>
        <v>318696.48300000001</v>
      </c>
      <c r="L8591" s="14">
        <f>表格1[[#This Row],[信用卡交易金額'[新臺幣']]]/1000000</f>
        <v>318.696483</v>
      </c>
      <c r="M8591" s="14" t="str" cm="1">
        <f t="array" ref="M8591">_xlfn.TEXTJOIN("", TRUE, _xlfn.XLOOKUP(TRUE, VALUE(表格1[[#This Row],[年月]]) &lt;= VALUE($R$8:$R$12), $Q$8:$Q$12)) &amp; "年度"</f>
        <v>2025年度</v>
      </c>
    </row>
    <row r="8592" spans="1:13" x14ac:dyDescent="0.3">
      <c r="A8592" s="2">
        <v>202503</v>
      </c>
      <c r="B8592" s="19">
        <f>DATE(表格1[[#This Row],[年]],表格1[[#This Row],[月]],1)</f>
        <v>45717</v>
      </c>
      <c r="C8592" s="2" t="str">
        <f>LEFT(表格1[[#This Row],[年月]],4)</f>
        <v>2025</v>
      </c>
      <c r="D8592" s="2" t="str">
        <f>RIGHT(表格1[[#This Row],[年月]],2)</f>
        <v>03</v>
      </c>
      <c r="E8592" s="5">
        <v>10015000</v>
      </c>
      <c r="F8592" s="2" t="str">
        <f>VLOOKUP(TEXT(表格1[[#This Row],[地區]],"00000000"),縣市代碼,2,0)</f>
        <v>花蓮縣</v>
      </c>
      <c r="G8592" s="2" t="s">
        <v>5</v>
      </c>
      <c r="H8592" s="13">
        <v>33780</v>
      </c>
      <c r="I8592" s="14">
        <v>81593337</v>
      </c>
      <c r="J8592" s="14">
        <f>表格1[[#This Row],[信用卡交易筆數]]/1000</f>
        <v>33.78</v>
      </c>
      <c r="K8592" s="14">
        <f>表格1[[#This Row],[信用卡交易金額'[新臺幣']]]/1000</f>
        <v>81593.337</v>
      </c>
      <c r="L8592" s="14">
        <f>表格1[[#This Row],[信用卡交易金額'[新臺幣']]]/1000000</f>
        <v>81.593337000000005</v>
      </c>
      <c r="M8592" s="14" t="str" cm="1">
        <f t="array" ref="M8592">_xlfn.TEXTJOIN("", TRUE, _xlfn.XLOOKUP(TRUE, VALUE(表格1[[#This Row],[年月]]) &lt;= VALUE($R$8:$R$12), $Q$8:$Q$12)) &amp; "年度"</f>
        <v>2025年度</v>
      </c>
    </row>
    <row r="8593" spans="1:13" x14ac:dyDescent="0.3">
      <c r="A8593" s="2">
        <v>202503</v>
      </c>
      <c r="B8593" s="19">
        <f>DATE(表格1[[#This Row],[年]],表格1[[#This Row],[月]],1)</f>
        <v>45717</v>
      </c>
      <c r="C8593" s="2" t="str">
        <f>LEFT(表格1[[#This Row],[年月]],4)</f>
        <v>2025</v>
      </c>
      <c r="D8593" s="2" t="str">
        <f>RIGHT(表格1[[#This Row],[年月]],2)</f>
        <v>03</v>
      </c>
      <c r="E8593" s="5">
        <v>10015000</v>
      </c>
      <c r="F8593" s="2" t="str">
        <f>VLOOKUP(TEXT(表格1[[#This Row],[地區]],"00000000"),縣市代碼,2,0)</f>
        <v>花蓮縣</v>
      </c>
      <c r="G8593" s="2" t="s">
        <v>6</v>
      </c>
      <c r="H8593" s="13">
        <v>53458</v>
      </c>
      <c r="I8593" s="14">
        <v>165997660</v>
      </c>
      <c r="J8593" s="14">
        <f>表格1[[#This Row],[信用卡交易筆數]]/1000</f>
        <v>53.457999999999998</v>
      </c>
      <c r="K8593" s="14">
        <f>表格1[[#This Row],[信用卡交易金額'[新臺幣']]]/1000</f>
        <v>165997.66</v>
      </c>
      <c r="L8593" s="14">
        <f>表格1[[#This Row],[信用卡交易金額'[新臺幣']]]/1000000</f>
        <v>165.99766</v>
      </c>
      <c r="M8593" s="14" t="str" cm="1">
        <f t="array" ref="M8593">_xlfn.TEXTJOIN("", TRUE, _xlfn.XLOOKUP(TRUE, VALUE(表格1[[#This Row],[年月]]) &lt;= VALUE($R$8:$R$12), $Q$8:$Q$12)) &amp; "年度"</f>
        <v>2025年度</v>
      </c>
    </row>
    <row r="8594" spans="1:13" x14ac:dyDescent="0.3">
      <c r="A8594" s="2">
        <v>202503</v>
      </c>
      <c r="B8594" s="19">
        <f>DATE(表格1[[#This Row],[年]],表格1[[#This Row],[月]],1)</f>
        <v>45717</v>
      </c>
      <c r="C8594" s="2" t="str">
        <f>LEFT(表格1[[#This Row],[年月]],4)</f>
        <v>2025</v>
      </c>
      <c r="D8594" s="2" t="str">
        <f>RIGHT(表格1[[#This Row],[年月]],2)</f>
        <v>03</v>
      </c>
      <c r="E8594" s="5">
        <v>10015000</v>
      </c>
      <c r="F8594" s="2" t="str">
        <f>VLOOKUP(TEXT(表格1[[#This Row],[地區]],"00000000"),縣市代碼,2,0)</f>
        <v>花蓮縣</v>
      </c>
      <c r="G8594" s="2" t="s">
        <v>7</v>
      </c>
      <c r="H8594" s="13">
        <v>336425</v>
      </c>
      <c r="I8594" s="14">
        <v>330132863</v>
      </c>
      <c r="J8594" s="14">
        <f>表格1[[#This Row],[信用卡交易筆數]]/1000</f>
        <v>336.42500000000001</v>
      </c>
      <c r="K8594" s="14">
        <f>表格1[[#This Row],[信用卡交易金額'[新臺幣']]]/1000</f>
        <v>330132.86300000001</v>
      </c>
      <c r="L8594" s="14">
        <f>表格1[[#This Row],[信用卡交易金額'[新臺幣']]]/1000000</f>
        <v>330.13286299999999</v>
      </c>
      <c r="M8594" s="14" t="str" cm="1">
        <f t="array" ref="M8594">_xlfn.TEXTJOIN("", TRUE, _xlfn.XLOOKUP(TRUE, VALUE(表格1[[#This Row],[年月]]) &lt;= VALUE($R$8:$R$12), $Q$8:$Q$12)) &amp; "年度"</f>
        <v>2025年度</v>
      </c>
    </row>
    <row r="8595" spans="1:13" x14ac:dyDescent="0.3">
      <c r="A8595" s="2">
        <v>202503</v>
      </c>
      <c r="B8595" s="19">
        <f>DATE(表格1[[#This Row],[年]],表格1[[#This Row],[月]],1)</f>
        <v>45717</v>
      </c>
      <c r="C8595" s="2" t="str">
        <f>LEFT(表格1[[#This Row],[年月]],4)</f>
        <v>2025</v>
      </c>
      <c r="D8595" s="2" t="str">
        <f>RIGHT(表格1[[#This Row],[年月]],2)</f>
        <v>03</v>
      </c>
      <c r="E8595" s="5">
        <v>10015000</v>
      </c>
      <c r="F8595" s="2" t="str">
        <f>VLOOKUP(TEXT(表格1[[#This Row],[地區]],"00000000"),縣市代碼,2,0)</f>
        <v>花蓮縣</v>
      </c>
      <c r="G8595" s="2" t="s">
        <v>8</v>
      </c>
      <c r="H8595" s="13">
        <v>252436</v>
      </c>
      <c r="I8595" s="14">
        <v>417649418</v>
      </c>
      <c r="J8595" s="14">
        <f>表格1[[#This Row],[信用卡交易筆數]]/1000</f>
        <v>252.43600000000001</v>
      </c>
      <c r="K8595" s="14">
        <f>表格1[[#This Row],[信用卡交易金額'[新臺幣']]]/1000</f>
        <v>417649.41800000001</v>
      </c>
      <c r="L8595" s="14">
        <f>表格1[[#This Row],[信用卡交易金額'[新臺幣']]]/1000000</f>
        <v>417.64941800000003</v>
      </c>
      <c r="M8595" s="14" t="str" cm="1">
        <f t="array" ref="M8595">_xlfn.TEXTJOIN("", TRUE, _xlfn.XLOOKUP(TRUE, VALUE(表格1[[#This Row],[年月]]) &lt;= VALUE($R$8:$R$12), $Q$8:$Q$12)) &amp; "年度"</f>
        <v>2025年度</v>
      </c>
    </row>
    <row r="8596" spans="1:13" x14ac:dyDescent="0.3">
      <c r="A8596" s="2">
        <v>202503</v>
      </c>
      <c r="B8596" s="19">
        <f>DATE(表格1[[#This Row],[年]],表格1[[#This Row],[月]],1)</f>
        <v>45717</v>
      </c>
      <c r="C8596" s="2" t="str">
        <f>LEFT(表格1[[#This Row],[年月]],4)</f>
        <v>2025</v>
      </c>
      <c r="D8596" s="2" t="str">
        <f>RIGHT(表格1[[#This Row],[年月]],2)</f>
        <v>03</v>
      </c>
      <c r="E8596" s="5">
        <v>10015000</v>
      </c>
      <c r="F8596" s="2" t="str">
        <f>VLOOKUP(TEXT(表格1[[#This Row],[地區]],"00000000"),縣市代碼,2,0)</f>
        <v>花蓮縣</v>
      </c>
      <c r="G8596" s="2" t="s">
        <v>9</v>
      </c>
      <c r="H8596" s="13">
        <v>491859</v>
      </c>
      <c r="I8596" s="14">
        <v>561800181</v>
      </c>
      <c r="J8596" s="14">
        <f>表格1[[#This Row],[信用卡交易筆數]]/1000</f>
        <v>491.85899999999998</v>
      </c>
      <c r="K8596" s="14">
        <f>表格1[[#This Row],[信用卡交易金額'[新臺幣']]]/1000</f>
        <v>561800.18099999998</v>
      </c>
      <c r="L8596" s="14">
        <f>表格1[[#This Row],[信用卡交易金額'[新臺幣']]]/1000000</f>
        <v>561.80018099999995</v>
      </c>
      <c r="M8596" s="14" t="str" cm="1">
        <f t="array" ref="M8596">_xlfn.TEXTJOIN("", TRUE, _xlfn.XLOOKUP(TRUE, VALUE(表格1[[#This Row],[年月]]) &lt;= VALUE($R$8:$R$12), $Q$8:$Q$12)) &amp; "年度"</f>
        <v>2025年度</v>
      </c>
    </row>
    <row r="8597" spans="1:13" x14ac:dyDescent="0.3">
      <c r="A8597" s="2">
        <v>202503</v>
      </c>
      <c r="B8597" s="19">
        <f>DATE(表格1[[#This Row],[年]],表格1[[#This Row],[月]],1)</f>
        <v>45717</v>
      </c>
      <c r="C8597" s="2" t="str">
        <f>LEFT(表格1[[#This Row],[年月]],4)</f>
        <v>2025</v>
      </c>
      <c r="D8597" s="2" t="str">
        <f>RIGHT(表格1[[#This Row],[年月]],2)</f>
        <v>03</v>
      </c>
      <c r="E8597" s="5">
        <v>10015000</v>
      </c>
      <c r="F8597" s="2" t="str">
        <f>VLOOKUP(TEXT(表格1[[#This Row],[地區]],"00000000"),縣市代碼,2,0)</f>
        <v>花蓮縣</v>
      </c>
      <c r="G8597" s="2" t="s">
        <v>10</v>
      </c>
      <c r="H8597" s="13">
        <v>255050</v>
      </c>
      <c r="I8597" s="14">
        <v>723154027</v>
      </c>
      <c r="J8597" s="14">
        <f>表格1[[#This Row],[信用卡交易筆數]]/1000</f>
        <v>255.05</v>
      </c>
      <c r="K8597" s="14">
        <f>表格1[[#This Row],[信用卡交易金額'[新臺幣']]]/1000</f>
        <v>723154.027</v>
      </c>
      <c r="L8597" s="14">
        <f>表格1[[#This Row],[信用卡交易金額'[新臺幣']]]/1000000</f>
        <v>723.15402700000004</v>
      </c>
      <c r="M8597" s="14" t="str" cm="1">
        <f t="array" ref="M8597">_xlfn.TEXTJOIN("", TRUE, _xlfn.XLOOKUP(TRUE, VALUE(表格1[[#This Row],[年月]]) &lt;= VALUE($R$8:$R$12), $Q$8:$Q$12)) &amp; "年度"</f>
        <v>2025年度</v>
      </c>
    </row>
    <row r="8598" spans="1:13" x14ac:dyDescent="0.3">
      <c r="A8598" s="2">
        <v>202503</v>
      </c>
      <c r="B8598" s="19">
        <f>DATE(表格1[[#This Row],[年]],表格1[[#This Row],[月]],1)</f>
        <v>45717</v>
      </c>
      <c r="C8598" s="2" t="str">
        <f>LEFT(表格1[[#This Row],[年月]],4)</f>
        <v>2025</v>
      </c>
      <c r="D8598" s="2" t="str">
        <f>RIGHT(表格1[[#This Row],[年月]],2)</f>
        <v>03</v>
      </c>
      <c r="E8598" s="5">
        <v>10014000</v>
      </c>
      <c r="F8598" s="2" t="str">
        <f>VLOOKUP(TEXT(表格1[[#This Row],[地區]],"00000000"),縣市代碼,2,0)</f>
        <v>臺東縣</v>
      </c>
      <c r="G8598" s="2" t="s">
        <v>4</v>
      </c>
      <c r="H8598" s="13">
        <v>331431</v>
      </c>
      <c r="I8598" s="14">
        <v>147109005</v>
      </c>
      <c r="J8598" s="14">
        <f>表格1[[#This Row],[信用卡交易筆數]]/1000</f>
        <v>331.43099999999998</v>
      </c>
      <c r="K8598" s="14">
        <f>表格1[[#This Row],[信用卡交易金額'[新臺幣']]]/1000</f>
        <v>147109.005</v>
      </c>
      <c r="L8598" s="14">
        <f>表格1[[#This Row],[信用卡交易金額'[新臺幣']]]/1000000</f>
        <v>147.109005</v>
      </c>
      <c r="M8598" s="14" t="str" cm="1">
        <f t="array" ref="M8598">_xlfn.TEXTJOIN("", TRUE, _xlfn.XLOOKUP(TRUE, VALUE(表格1[[#This Row],[年月]]) &lt;= VALUE($R$8:$R$12), $Q$8:$Q$12)) &amp; "年度"</f>
        <v>2025年度</v>
      </c>
    </row>
    <row r="8599" spans="1:13" x14ac:dyDescent="0.3">
      <c r="A8599" s="2">
        <v>202503</v>
      </c>
      <c r="B8599" s="19">
        <f>DATE(表格1[[#This Row],[年]],表格1[[#This Row],[月]],1)</f>
        <v>45717</v>
      </c>
      <c r="C8599" s="2" t="str">
        <f>LEFT(表格1[[#This Row],[年月]],4)</f>
        <v>2025</v>
      </c>
      <c r="D8599" s="2" t="str">
        <f>RIGHT(表格1[[#This Row],[年月]],2)</f>
        <v>03</v>
      </c>
      <c r="E8599" s="5">
        <v>10014000</v>
      </c>
      <c r="F8599" s="2" t="str">
        <f>VLOOKUP(TEXT(表格1[[#This Row],[地區]],"00000000"),縣市代碼,2,0)</f>
        <v>臺東縣</v>
      </c>
      <c r="G8599" s="2" t="s">
        <v>5</v>
      </c>
      <c r="H8599" s="13">
        <v>20894</v>
      </c>
      <c r="I8599" s="14">
        <v>46982664</v>
      </c>
      <c r="J8599" s="14">
        <f>表格1[[#This Row],[信用卡交易筆數]]/1000</f>
        <v>20.893999999999998</v>
      </c>
      <c r="K8599" s="14">
        <f>表格1[[#This Row],[信用卡交易金額'[新臺幣']]]/1000</f>
        <v>46982.663999999997</v>
      </c>
      <c r="L8599" s="14">
        <f>表格1[[#This Row],[信用卡交易金額'[新臺幣']]]/1000000</f>
        <v>46.982664</v>
      </c>
      <c r="M8599" s="14" t="str" cm="1">
        <f t="array" ref="M8599">_xlfn.TEXTJOIN("", TRUE, _xlfn.XLOOKUP(TRUE, VALUE(表格1[[#This Row],[年月]]) &lt;= VALUE($R$8:$R$12), $Q$8:$Q$12)) &amp; "年度"</f>
        <v>2025年度</v>
      </c>
    </row>
    <row r="8600" spans="1:13" x14ac:dyDescent="0.3">
      <c r="A8600" s="2">
        <v>202503</v>
      </c>
      <c r="B8600" s="19">
        <f>DATE(表格1[[#This Row],[年]],表格1[[#This Row],[月]],1)</f>
        <v>45717</v>
      </c>
      <c r="C8600" s="2" t="str">
        <f>LEFT(表格1[[#This Row],[年月]],4)</f>
        <v>2025</v>
      </c>
      <c r="D8600" s="2" t="str">
        <f>RIGHT(表格1[[#This Row],[年月]],2)</f>
        <v>03</v>
      </c>
      <c r="E8600" s="5">
        <v>10014000</v>
      </c>
      <c r="F8600" s="2" t="str">
        <f>VLOOKUP(TEXT(表格1[[#This Row],[地區]],"00000000"),縣市代碼,2,0)</f>
        <v>臺東縣</v>
      </c>
      <c r="G8600" s="2" t="s">
        <v>6</v>
      </c>
      <c r="H8600" s="13">
        <v>32063</v>
      </c>
      <c r="I8600" s="14">
        <v>94706929</v>
      </c>
      <c r="J8600" s="14">
        <f>表格1[[#This Row],[信用卡交易筆數]]/1000</f>
        <v>32.063000000000002</v>
      </c>
      <c r="K8600" s="14">
        <f>表格1[[#This Row],[信用卡交易金額'[新臺幣']]]/1000</f>
        <v>94706.929000000004</v>
      </c>
      <c r="L8600" s="14">
        <f>表格1[[#This Row],[信用卡交易金額'[新臺幣']]]/1000000</f>
        <v>94.706929000000002</v>
      </c>
      <c r="M8600" s="14" t="str" cm="1">
        <f t="array" ref="M8600">_xlfn.TEXTJOIN("", TRUE, _xlfn.XLOOKUP(TRUE, VALUE(表格1[[#This Row],[年月]]) &lt;= VALUE($R$8:$R$12), $Q$8:$Q$12)) &amp; "年度"</f>
        <v>2025年度</v>
      </c>
    </row>
    <row r="8601" spans="1:13" x14ac:dyDescent="0.3">
      <c r="A8601" s="2">
        <v>202503</v>
      </c>
      <c r="B8601" s="19">
        <f>DATE(表格1[[#This Row],[年]],表格1[[#This Row],[月]],1)</f>
        <v>45717</v>
      </c>
      <c r="C8601" s="2" t="str">
        <f>LEFT(表格1[[#This Row],[年月]],4)</f>
        <v>2025</v>
      </c>
      <c r="D8601" s="2" t="str">
        <f>RIGHT(表格1[[#This Row],[年月]],2)</f>
        <v>03</v>
      </c>
      <c r="E8601" s="5">
        <v>10014000</v>
      </c>
      <c r="F8601" s="2" t="str">
        <f>VLOOKUP(TEXT(表格1[[#This Row],[地區]],"00000000"),縣市代碼,2,0)</f>
        <v>臺東縣</v>
      </c>
      <c r="G8601" s="2" t="s">
        <v>7</v>
      </c>
      <c r="H8601" s="13">
        <v>199247</v>
      </c>
      <c r="I8601" s="14">
        <v>179763896</v>
      </c>
      <c r="J8601" s="14">
        <f>表格1[[#This Row],[信用卡交易筆數]]/1000</f>
        <v>199.24700000000001</v>
      </c>
      <c r="K8601" s="14">
        <f>表格1[[#This Row],[信用卡交易金額'[新臺幣']]]/1000</f>
        <v>179763.89600000001</v>
      </c>
      <c r="L8601" s="14">
        <f>表格1[[#This Row],[信用卡交易金額'[新臺幣']]]/1000000</f>
        <v>179.76389599999999</v>
      </c>
      <c r="M8601" s="14" t="str" cm="1">
        <f t="array" ref="M8601">_xlfn.TEXTJOIN("", TRUE, _xlfn.XLOOKUP(TRUE, VALUE(表格1[[#This Row],[年月]]) &lt;= VALUE($R$8:$R$12), $Q$8:$Q$12)) &amp; "年度"</f>
        <v>2025年度</v>
      </c>
    </row>
    <row r="8602" spans="1:13" x14ac:dyDescent="0.3">
      <c r="A8602" s="2">
        <v>202503</v>
      </c>
      <c r="B8602" s="19">
        <f>DATE(表格1[[#This Row],[年]],表格1[[#This Row],[月]],1)</f>
        <v>45717</v>
      </c>
      <c r="C8602" s="2" t="str">
        <f>LEFT(表格1[[#This Row],[年月]],4)</f>
        <v>2025</v>
      </c>
      <c r="D8602" s="2" t="str">
        <f>RIGHT(表格1[[#This Row],[年月]],2)</f>
        <v>03</v>
      </c>
      <c r="E8602" s="5">
        <v>10014000</v>
      </c>
      <c r="F8602" s="2" t="str">
        <f>VLOOKUP(TEXT(表格1[[#This Row],[地區]],"00000000"),縣市代碼,2,0)</f>
        <v>臺東縣</v>
      </c>
      <c r="G8602" s="2" t="s">
        <v>8</v>
      </c>
      <c r="H8602" s="13">
        <v>129220</v>
      </c>
      <c r="I8602" s="14">
        <v>216613972</v>
      </c>
      <c r="J8602" s="14">
        <f>表格1[[#This Row],[信用卡交易筆數]]/1000</f>
        <v>129.22</v>
      </c>
      <c r="K8602" s="14">
        <f>表格1[[#This Row],[信用卡交易金額'[新臺幣']]]/1000</f>
        <v>216613.97200000001</v>
      </c>
      <c r="L8602" s="14">
        <f>表格1[[#This Row],[信用卡交易金額'[新臺幣']]]/1000000</f>
        <v>216.61397199999999</v>
      </c>
      <c r="M8602" s="14" t="str" cm="1">
        <f t="array" ref="M8602">_xlfn.TEXTJOIN("", TRUE, _xlfn.XLOOKUP(TRUE, VALUE(表格1[[#This Row],[年月]]) &lt;= VALUE($R$8:$R$12), $Q$8:$Q$12)) &amp; "年度"</f>
        <v>2025年度</v>
      </c>
    </row>
    <row r="8603" spans="1:13" x14ac:dyDescent="0.3">
      <c r="A8603" s="2">
        <v>202503</v>
      </c>
      <c r="B8603" s="19">
        <f>DATE(表格1[[#This Row],[年]],表格1[[#This Row],[月]],1)</f>
        <v>45717</v>
      </c>
      <c r="C8603" s="2" t="str">
        <f>LEFT(表格1[[#This Row],[年月]],4)</f>
        <v>2025</v>
      </c>
      <c r="D8603" s="2" t="str">
        <f>RIGHT(表格1[[#This Row],[年月]],2)</f>
        <v>03</v>
      </c>
      <c r="E8603" s="5">
        <v>10014000</v>
      </c>
      <c r="F8603" s="2" t="str">
        <f>VLOOKUP(TEXT(表格1[[#This Row],[地區]],"00000000"),縣市代碼,2,0)</f>
        <v>臺東縣</v>
      </c>
      <c r="G8603" s="2" t="s">
        <v>9</v>
      </c>
      <c r="H8603" s="13">
        <v>254754</v>
      </c>
      <c r="I8603" s="14">
        <v>278003223</v>
      </c>
      <c r="J8603" s="14">
        <f>表格1[[#This Row],[信用卡交易筆數]]/1000</f>
        <v>254.75399999999999</v>
      </c>
      <c r="K8603" s="14">
        <f>表格1[[#This Row],[信用卡交易金額'[新臺幣']]]/1000</f>
        <v>278003.223</v>
      </c>
      <c r="L8603" s="14">
        <f>表格1[[#This Row],[信用卡交易金額'[新臺幣']]]/1000000</f>
        <v>278.00322299999999</v>
      </c>
      <c r="M8603" s="14" t="str" cm="1">
        <f t="array" ref="M8603">_xlfn.TEXTJOIN("", TRUE, _xlfn.XLOOKUP(TRUE, VALUE(表格1[[#This Row],[年月]]) &lt;= VALUE($R$8:$R$12), $Q$8:$Q$12)) &amp; "年度"</f>
        <v>2025年度</v>
      </c>
    </row>
    <row r="8604" spans="1:13" x14ac:dyDescent="0.3">
      <c r="A8604" s="2">
        <v>202503</v>
      </c>
      <c r="B8604" s="19">
        <f>DATE(表格1[[#This Row],[年]],表格1[[#This Row],[月]],1)</f>
        <v>45717</v>
      </c>
      <c r="C8604" s="2" t="str">
        <f>LEFT(表格1[[#This Row],[年月]],4)</f>
        <v>2025</v>
      </c>
      <c r="D8604" s="2" t="str">
        <f>RIGHT(表格1[[#This Row],[年月]],2)</f>
        <v>03</v>
      </c>
      <c r="E8604" s="5">
        <v>10014000</v>
      </c>
      <c r="F8604" s="2" t="str">
        <f>VLOOKUP(TEXT(表格1[[#This Row],[地區]],"00000000"),縣市代碼,2,0)</f>
        <v>臺東縣</v>
      </c>
      <c r="G8604" s="2" t="s">
        <v>10</v>
      </c>
      <c r="H8604" s="13">
        <v>126308</v>
      </c>
      <c r="I8604" s="14">
        <v>392580757</v>
      </c>
      <c r="J8604" s="14">
        <f>表格1[[#This Row],[信用卡交易筆數]]/1000</f>
        <v>126.30800000000001</v>
      </c>
      <c r="K8604" s="14">
        <f>表格1[[#This Row],[信用卡交易金額'[新臺幣']]]/1000</f>
        <v>392580.75699999998</v>
      </c>
      <c r="L8604" s="14">
        <f>表格1[[#This Row],[信用卡交易金額'[新臺幣']]]/1000000</f>
        <v>392.58075700000001</v>
      </c>
      <c r="M8604" s="14" t="str" cm="1">
        <f t="array" ref="M8604">_xlfn.TEXTJOIN("", TRUE, _xlfn.XLOOKUP(TRUE, VALUE(表格1[[#This Row],[年月]]) &lt;= VALUE($R$8:$R$12), $Q$8:$Q$12)) &amp; "年度"</f>
        <v>2025年度</v>
      </c>
    </row>
    <row r="8605" spans="1:13" x14ac:dyDescent="0.3">
      <c r="A8605" s="2">
        <v>202503</v>
      </c>
      <c r="B8605" s="19">
        <f>DATE(表格1[[#This Row],[年]],表格1[[#This Row],[月]],1)</f>
        <v>45717</v>
      </c>
      <c r="C8605" s="2" t="str">
        <f>LEFT(表格1[[#This Row],[年月]],4)</f>
        <v>2025</v>
      </c>
      <c r="D8605" s="2" t="str">
        <f>RIGHT(表格1[[#This Row],[年月]],2)</f>
        <v>03</v>
      </c>
      <c r="E8605" s="5">
        <v>10016000</v>
      </c>
      <c r="F8605" s="2" t="str">
        <f>VLOOKUP(TEXT(表格1[[#This Row],[地區]],"00000000"),縣市代碼,2,0)</f>
        <v>澎湖縣</v>
      </c>
      <c r="G8605" s="2" t="s">
        <v>4</v>
      </c>
      <c r="H8605" s="13">
        <v>183423</v>
      </c>
      <c r="I8605" s="14">
        <v>71967547</v>
      </c>
      <c r="J8605" s="14">
        <f>表格1[[#This Row],[信用卡交易筆數]]/1000</f>
        <v>183.423</v>
      </c>
      <c r="K8605" s="14">
        <f>表格1[[#This Row],[信用卡交易金額'[新臺幣']]]/1000</f>
        <v>71967.547000000006</v>
      </c>
      <c r="L8605" s="14">
        <f>表格1[[#This Row],[信用卡交易金額'[新臺幣']]]/1000000</f>
        <v>71.967546999999996</v>
      </c>
      <c r="M8605" s="14" t="str" cm="1">
        <f t="array" ref="M8605">_xlfn.TEXTJOIN("", TRUE, _xlfn.XLOOKUP(TRUE, VALUE(表格1[[#This Row],[年月]]) &lt;= VALUE($R$8:$R$12), $Q$8:$Q$12)) &amp; "年度"</f>
        <v>2025年度</v>
      </c>
    </row>
    <row r="8606" spans="1:13" x14ac:dyDescent="0.3">
      <c r="A8606" s="2">
        <v>202503</v>
      </c>
      <c r="B8606" s="19">
        <f>DATE(表格1[[#This Row],[年]],表格1[[#This Row],[月]],1)</f>
        <v>45717</v>
      </c>
      <c r="C8606" s="2" t="str">
        <f>LEFT(表格1[[#This Row],[年月]],4)</f>
        <v>2025</v>
      </c>
      <c r="D8606" s="2" t="str">
        <f>RIGHT(表格1[[#This Row],[年月]],2)</f>
        <v>03</v>
      </c>
      <c r="E8606" s="5">
        <v>10016000</v>
      </c>
      <c r="F8606" s="2" t="str">
        <f>VLOOKUP(TEXT(表格1[[#This Row],[地區]],"00000000"),縣市代碼,2,0)</f>
        <v>澎湖縣</v>
      </c>
      <c r="G8606" s="2" t="s">
        <v>5</v>
      </c>
      <c r="H8606" s="13">
        <v>10033</v>
      </c>
      <c r="I8606" s="14">
        <v>26950754</v>
      </c>
      <c r="J8606" s="14">
        <f>表格1[[#This Row],[信用卡交易筆數]]/1000</f>
        <v>10.032999999999999</v>
      </c>
      <c r="K8606" s="14">
        <f>表格1[[#This Row],[信用卡交易金額'[新臺幣']]]/1000</f>
        <v>26950.754000000001</v>
      </c>
      <c r="L8606" s="14">
        <f>表格1[[#This Row],[信用卡交易金額'[新臺幣']]]/1000000</f>
        <v>26.950754</v>
      </c>
      <c r="M8606" s="14" t="str" cm="1">
        <f t="array" ref="M8606">_xlfn.TEXTJOIN("", TRUE, _xlfn.XLOOKUP(TRUE, VALUE(表格1[[#This Row],[年月]]) &lt;= VALUE($R$8:$R$12), $Q$8:$Q$12)) &amp; "年度"</f>
        <v>2025年度</v>
      </c>
    </row>
    <row r="8607" spans="1:13" x14ac:dyDescent="0.3">
      <c r="A8607" s="2">
        <v>202503</v>
      </c>
      <c r="B8607" s="19">
        <f>DATE(表格1[[#This Row],[年]],表格1[[#This Row],[月]],1)</f>
        <v>45717</v>
      </c>
      <c r="C8607" s="2" t="str">
        <f>LEFT(表格1[[#This Row],[年月]],4)</f>
        <v>2025</v>
      </c>
      <c r="D8607" s="2" t="str">
        <f>RIGHT(表格1[[#This Row],[年月]],2)</f>
        <v>03</v>
      </c>
      <c r="E8607" s="5">
        <v>10016000</v>
      </c>
      <c r="F8607" s="2" t="str">
        <f>VLOOKUP(TEXT(表格1[[#This Row],[地區]],"00000000"),縣市代碼,2,0)</f>
        <v>澎湖縣</v>
      </c>
      <c r="G8607" s="2" t="s">
        <v>6</v>
      </c>
      <c r="H8607" s="13">
        <v>16548</v>
      </c>
      <c r="I8607" s="14">
        <v>50980307</v>
      </c>
      <c r="J8607" s="14">
        <f>表格1[[#This Row],[信用卡交易筆數]]/1000</f>
        <v>16.547999999999998</v>
      </c>
      <c r="K8607" s="14">
        <f>表格1[[#This Row],[信用卡交易金額'[新臺幣']]]/1000</f>
        <v>50980.307000000001</v>
      </c>
      <c r="L8607" s="14">
        <f>表格1[[#This Row],[信用卡交易金額'[新臺幣']]]/1000000</f>
        <v>50.980307000000003</v>
      </c>
      <c r="M8607" s="14" t="str" cm="1">
        <f t="array" ref="M8607">_xlfn.TEXTJOIN("", TRUE, _xlfn.XLOOKUP(TRUE, VALUE(表格1[[#This Row],[年月]]) &lt;= VALUE($R$8:$R$12), $Q$8:$Q$12)) &amp; "年度"</f>
        <v>2025年度</v>
      </c>
    </row>
    <row r="8608" spans="1:13" x14ac:dyDescent="0.3">
      <c r="A8608" s="2">
        <v>202503</v>
      </c>
      <c r="B8608" s="19">
        <f>DATE(表格1[[#This Row],[年]],表格1[[#This Row],[月]],1)</f>
        <v>45717</v>
      </c>
      <c r="C8608" s="2" t="str">
        <f>LEFT(表格1[[#This Row],[年月]],4)</f>
        <v>2025</v>
      </c>
      <c r="D8608" s="2" t="str">
        <f>RIGHT(表格1[[#This Row],[年月]],2)</f>
        <v>03</v>
      </c>
      <c r="E8608" s="5">
        <v>10016000</v>
      </c>
      <c r="F8608" s="2" t="str">
        <f>VLOOKUP(TEXT(表格1[[#This Row],[地區]],"00000000"),縣市代碼,2,0)</f>
        <v>澎湖縣</v>
      </c>
      <c r="G8608" s="2" t="s">
        <v>7</v>
      </c>
      <c r="H8608" s="13">
        <v>97074</v>
      </c>
      <c r="I8608" s="14">
        <v>120690050</v>
      </c>
      <c r="J8608" s="14">
        <f>表格1[[#This Row],[信用卡交易筆數]]/1000</f>
        <v>97.073999999999998</v>
      </c>
      <c r="K8608" s="14">
        <f>表格1[[#This Row],[信用卡交易金額'[新臺幣']]]/1000</f>
        <v>120690.05</v>
      </c>
      <c r="L8608" s="14">
        <f>表格1[[#This Row],[信用卡交易金額'[新臺幣']]]/1000000</f>
        <v>120.69005</v>
      </c>
      <c r="M8608" s="14" t="str" cm="1">
        <f t="array" ref="M8608">_xlfn.TEXTJOIN("", TRUE, _xlfn.XLOOKUP(TRUE, VALUE(表格1[[#This Row],[年月]]) &lt;= VALUE($R$8:$R$12), $Q$8:$Q$12)) &amp; "年度"</f>
        <v>2025年度</v>
      </c>
    </row>
    <row r="8609" spans="1:13" x14ac:dyDescent="0.3">
      <c r="A8609" s="2">
        <v>202503</v>
      </c>
      <c r="B8609" s="19">
        <f>DATE(表格1[[#This Row],[年]],表格1[[#This Row],[月]],1)</f>
        <v>45717</v>
      </c>
      <c r="C8609" s="2" t="str">
        <f>LEFT(表格1[[#This Row],[年月]],4)</f>
        <v>2025</v>
      </c>
      <c r="D8609" s="2" t="str">
        <f>RIGHT(表格1[[#This Row],[年月]],2)</f>
        <v>03</v>
      </c>
      <c r="E8609" s="5">
        <v>10016000</v>
      </c>
      <c r="F8609" s="2" t="str">
        <f>VLOOKUP(TEXT(表格1[[#This Row],[地區]],"00000000"),縣市代碼,2,0)</f>
        <v>澎湖縣</v>
      </c>
      <c r="G8609" s="2" t="s">
        <v>8</v>
      </c>
      <c r="H8609" s="13">
        <v>72060</v>
      </c>
      <c r="I8609" s="14">
        <v>107175610</v>
      </c>
      <c r="J8609" s="14">
        <f>表格1[[#This Row],[信用卡交易筆數]]/1000</f>
        <v>72.06</v>
      </c>
      <c r="K8609" s="14">
        <f>表格1[[#This Row],[信用卡交易金額'[新臺幣']]]/1000</f>
        <v>107175.61</v>
      </c>
      <c r="L8609" s="14">
        <f>表格1[[#This Row],[信用卡交易金額'[新臺幣']]]/1000000</f>
        <v>107.17561000000001</v>
      </c>
      <c r="M8609" s="14" t="str" cm="1">
        <f t="array" ref="M8609">_xlfn.TEXTJOIN("", TRUE, _xlfn.XLOOKUP(TRUE, VALUE(表格1[[#This Row],[年月]]) &lt;= VALUE($R$8:$R$12), $Q$8:$Q$12)) &amp; "年度"</f>
        <v>2025年度</v>
      </c>
    </row>
    <row r="8610" spans="1:13" x14ac:dyDescent="0.3">
      <c r="A8610" s="2">
        <v>202503</v>
      </c>
      <c r="B8610" s="19">
        <f>DATE(表格1[[#This Row],[年]],表格1[[#This Row],[月]],1)</f>
        <v>45717</v>
      </c>
      <c r="C8610" s="2" t="str">
        <f>LEFT(表格1[[#This Row],[年月]],4)</f>
        <v>2025</v>
      </c>
      <c r="D8610" s="2" t="str">
        <f>RIGHT(表格1[[#This Row],[年月]],2)</f>
        <v>03</v>
      </c>
      <c r="E8610" s="5">
        <v>10016000</v>
      </c>
      <c r="F8610" s="2" t="str">
        <f>VLOOKUP(TEXT(表格1[[#This Row],[地區]],"00000000"),縣市代碼,2,0)</f>
        <v>澎湖縣</v>
      </c>
      <c r="G8610" s="2" t="s">
        <v>9</v>
      </c>
      <c r="H8610" s="13">
        <v>136979</v>
      </c>
      <c r="I8610" s="14">
        <v>141518910</v>
      </c>
      <c r="J8610" s="14">
        <f>表格1[[#This Row],[信用卡交易筆數]]/1000</f>
        <v>136.97900000000001</v>
      </c>
      <c r="K8610" s="14">
        <f>表格1[[#This Row],[信用卡交易金額'[新臺幣']]]/1000</f>
        <v>141518.91</v>
      </c>
      <c r="L8610" s="14">
        <f>表格1[[#This Row],[信用卡交易金額'[新臺幣']]]/1000000</f>
        <v>141.51891000000001</v>
      </c>
      <c r="M8610" s="14" t="str" cm="1">
        <f t="array" ref="M8610">_xlfn.TEXTJOIN("", TRUE, _xlfn.XLOOKUP(TRUE, VALUE(表格1[[#This Row],[年月]]) &lt;= VALUE($R$8:$R$12), $Q$8:$Q$12)) &amp; "年度"</f>
        <v>2025年度</v>
      </c>
    </row>
    <row r="8611" spans="1:13" x14ac:dyDescent="0.3">
      <c r="A8611" s="2">
        <v>202503</v>
      </c>
      <c r="B8611" s="19">
        <f>DATE(表格1[[#This Row],[年]],表格1[[#This Row],[月]],1)</f>
        <v>45717</v>
      </c>
      <c r="C8611" s="2" t="str">
        <f>LEFT(表格1[[#This Row],[年月]],4)</f>
        <v>2025</v>
      </c>
      <c r="D8611" s="2" t="str">
        <f>RIGHT(表格1[[#This Row],[年月]],2)</f>
        <v>03</v>
      </c>
      <c r="E8611" s="5">
        <v>10016000</v>
      </c>
      <c r="F8611" s="2" t="str">
        <f>VLOOKUP(TEXT(表格1[[#This Row],[地區]],"00000000"),縣市代碼,2,0)</f>
        <v>澎湖縣</v>
      </c>
      <c r="G8611" s="2" t="s">
        <v>10</v>
      </c>
      <c r="H8611" s="13">
        <v>57915</v>
      </c>
      <c r="I8611" s="14">
        <v>168950109</v>
      </c>
      <c r="J8611" s="14">
        <f>表格1[[#This Row],[信用卡交易筆數]]/1000</f>
        <v>57.914999999999999</v>
      </c>
      <c r="K8611" s="14">
        <f>表格1[[#This Row],[信用卡交易金額'[新臺幣']]]/1000</f>
        <v>168950.109</v>
      </c>
      <c r="L8611" s="14">
        <f>表格1[[#This Row],[信用卡交易金額'[新臺幣']]]/1000000</f>
        <v>168.950109</v>
      </c>
      <c r="M8611" s="14" t="str" cm="1">
        <f t="array" ref="M8611">_xlfn.TEXTJOIN("", TRUE, _xlfn.XLOOKUP(TRUE, VALUE(表格1[[#This Row],[年月]]) &lt;= VALUE($R$8:$R$12), $Q$8:$Q$12)) &amp; "年度"</f>
        <v>2025年度</v>
      </c>
    </row>
    <row r="8612" spans="1:13" x14ac:dyDescent="0.3">
      <c r="A8612" s="2">
        <v>202503</v>
      </c>
      <c r="B8612" s="19">
        <f>DATE(表格1[[#This Row],[年]],表格1[[#This Row],[月]],1)</f>
        <v>45717</v>
      </c>
      <c r="C8612" s="2" t="str">
        <f>LEFT(表格1[[#This Row],[年月]],4)</f>
        <v>2025</v>
      </c>
      <c r="D8612" s="2" t="str">
        <f>RIGHT(表格1[[#This Row],[年月]],2)</f>
        <v>03</v>
      </c>
      <c r="E8612" s="5" t="s">
        <v>62</v>
      </c>
      <c r="F8612" s="2" t="str">
        <f>VLOOKUP(TEXT(表格1[[#This Row],[地區]],"00000000"),縣市代碼,2,0)</f>
        <v>金門縣</v>
      </c>
      <c r="G8612" s="2" t="s">
        <v>4</v>
      </c>
      <c r="H8612" s="13">
        <v>122672</v>
      </c>
      <c r="I8612" s="14">
        <v>54586478</v>
      </c>
      <c r="J8612" s="14">
        <f>表格1[[#This Row],[信用卡交易筆數]]/1000</f>
        <v>122.672</v>
      </c>
      <c r="K8612" s="14">
        <f>表格1[[#This Row],[信用卡交易金額'[新臺幣']]]/1000</f>
        <v>54586.478000000003</v>
      </c>
      <c r="L8612" s="14">
        <f>表格1[[#This Row],[信用卡交易金額'[新臺幣']]]/1000000</f>
        <v>54.586478</v>
      </c>
      <c r="M8612" s="14" t="str" cm="1">
        <f t="array" ref="M8612">_xlfn.TEXTJOIN("", TRUE, _xlfn.XLOOKUP(TRUE, VALUE(表格1[[#This Row],[年月]]) &lt;= VALUE($R$8:$R$12), $Q$8:$Q$12)) &amp; "年度"</f>
        <v>2025年度</v>
      </c>
    </row>
    <row r="8613" spans="1:13" x14ac:dyDescent="0.3">
      <c r="A8613" s="2">
        <v>202503</v>
      </c>
      <c r="B8613" s="19">
        <f>DATE(表格1[[#This Row],[年]],表格1[[#This Row],[月]],1)</f>
        <v>45717</v>
      </c>
      <c r="C8613" s="2" t="str">
        <f>LEFT(表格1[[#This Row],[年月]],4)</f>
        <v>2025</v>
      </c>
      <c r="D8613" s="2" t="str">
        <f>RIGHT(表格1[[#This Row],[年月]],2)</f>
        <v>03</v>
      </c>
      <c r="E8613" s="5" t="s">
        <v>62</v>
      </c>
      <c r="F8613" s="2" t="str">
        <f>VLOOKUP(TEXT(表格1[[#This Row],[地區]],"00000000"),縣市代碼,2,0)</f>
        <v>金門縣</v>
      </c>
      <c r="G8613" s="2" t="s">
        <v>5</v>
      </c>
      <c r="H8613" s="13">
        <v>6340</v>
      </c>
      <c r="I8613" s="14">
        <v>19898533</v>
      </c>
      <c r="J8613" s="14">
        <f>表格1[[#This Row],[信用卡交易筆數]]/1000</f>
        <v>6.34</v>
      </c>
      <c r="K8613" s="14">
        <f>表格1[[#This Row],[信用卡交易金額'[新臺幣']]]/1000</f>
        <v>19898.532999999999</v>
      </c>
      <c r="L8613" s="14">
        <f>表格1[[#This Row],[信用卡交易金額'[新臺幣']]]/1000000</f>
        <v>19.898533</v>
      </c>
      <c r="M8613" s="14" t="str" cm="1">
        <f t="array" ref="M8613">_xlfn.TEXTJOIN("", TRUE, _xlfn.XLOOKUP(TRUE, VALUE(表格1[[#This Row],[年月]]) &lt;= VALUE($R$8:$R$12), $Q$8:$Q$12)) &amp; "年度"</f>
        <v>2025年度</v>
      </c>
    </row>
    <row r="8614" spans="1:13" x14ac:dyDescent="0.3">
      <c r="A8614" s="2">
        <v>202503</v>
      </c>
      <c r="B8614" s="19">
        <f>DATE(表格1[[#This Row],[年]],表格1[[#This Row],[月]],1)</f>
        <v>45717</v>
      </c>
      <c r="C8614" s="2" t="str">
        <f>LEFT(表格1[[#This Row],[年月]],4)</f>
        <v>2025</v>
      </c>
      <c r="D8614" s="2" t="str">
        <f>RIGHT(表格1[[#This Row],[年月]],2)</f>
        <v>03</v>
      </c>
      <c r="E8614" s="5" t="s">
        <v>62</v>
      </c>
      <c r="F8614" s="2" t="str">
        <f>VLOOKUP(TEXT(表格1[[#This Row],[地區]],"00000000"),縣市代碼,2,0)</f>
        <v>金門縣</v>
      </c>
      <c r="G8614" s="2" t="s">
        <v>6</v>
      </c>
      <c r="H8614" s="13">
        <v>10795</v>
      </c>
      <c r="I8614" s="14">
        <v>34605920</v>
      </c>
      <c r="J8614" s="14">
        <f>表格1[[#This Row],[信用卡交易筆數]]/1000</f>
        <v>10.795</v>
      </c>
      <c r="K8614" s="14">
        <f>表格1[[#This Row],[信用卡交易金額'[新臺幣']]]/1000</f>
        <v>34605.919999999998</v>
      </c>
      <c r="L8614" s="14">
        <f>表格1[[#This Row],[信用卡交易金額'[新臺幣']]]/1000000</f>
        <v>34.605919999999998</v>
      </c>
      <c r="M8614" s="14" t="str" cm="1">
        <f t="array" ref="M8614">_xlfn.TEXTJOIN("", TRUE, _xlfn.XLOOKUP(TRUE, VALUE(表格1[[#This Row],[年月]]) &lt;= VALUE($R$8:$R$12), $Q$8:$Q$12)) &amp; "年度"</f>
        <v>2025年度</v>
      </c>
    </row>
    <row r="8615" spans="1:13" x14ac:dyDescent="0.3">
      <c r="A8615" s="2">
        <v>202503</v>
      </c>
      <c r="B8615" s="19">
        <f>DATE(表格1[[#This Row],[年]],表格1[[#This Row],[月]],1)</f>
        <v>45717</v>
      </c>
      <c r="C8615" s="2" t="str">
        <f>LEFT(表格1[[#This Row],[年月]],4)</f>
        <v>2025</v>
      </c>
      <c r="D8615" s="2" t="str">
        <f>RIGHT(表格1[[#This Row],[年月]],2)</f>
        <v>03</v>
      </c>
      <c r="E8615" s="5" t="s">
        <v>62</v>
      </c>
      <c r="F8615" s="2" t="str">
        <f>VLOOKUP(TEXT(表格1[[#This Row],[地區]],"00000000"),縣市代碼,2,0)</f>
        <v>金門縣</v>
      </c>
      <c r="G8615" s="2" t="s">
        <v>7</v>
      </c>
      <c r="H8615" s="13">
        <v>53121</v>
      </c>
      <c r="I8615" s="14">
        <v>70626311</v>
      </c>
      <c r="J8615" s="14">
        <f>表格1[[#This Row],[信用卡交易筆數]]/1000</f>
        <v>53.121000000000002</v>
      </c>
      <c r="K8615" s="14">
        <f>表格1[[#This Row],[信用卡交易金額'[新臺幣']]]/1000</f>
        <v>70626.311000000002</v>
      </c>
      <c r="L8615" s="14">
        <f>表格1[[#This Row],[信用卡交易金額'[新臺幣']]]/1000000</f>
        <v>70.626311000000001</v>
      </c>
      <c r="M8615" s="14" t="str" cm="1">
        <f t="array" ref="M8615">_xlfn.TEXTJOIN("", TRUE, _xlfn.XLOOKUP(TRUE, VALUE(表格1[[#This Row],[年月]]) &lt;= VALUE($R$8:$R$12), $Q$8:$Q$12)) &amp; "年度"</f>
        <v>2025年度</v>
      </c>
    </row>
    <row r="8616" spans="1:13" x14ac:dyDescent="0.3">
      <c r="A8616" s="2">
        <v>202503</v>
      </c>
      <c r="B8616" s="19">
        <f>DATE(表格1[[#This Row],[年]],表格1[[#This Row],[月]],1)</f>
        <v>45717</v>
      </c>
      <c r="C8616" s="2" t="str">
        <f>LEFT(表格1[[#This Row],[年月]],4)</f>
        <v>2025</v>
      </c>
      <c r="D8616" s="2" t="str">
        <f>RIGHT(表格1[[#This Row],[年月]],2)</f>
        <v>03</v>
      </c>
      <c r="E8616" s="5" t="s">
        <v>62</v>
      </c>
      <c r="F8616" s="2" t="str">
        <f>VLOOKUP(TEXT(表格1[[#This Row],[地區]],"00000000"),縣市代碼,2,0)</f>
        <v>金門縣</v>
      </c>
      <c r="G8616" s="2" t="s">
        <v>8</v>
      </c>
      <c r="H8616" s="13">
        <v>50536</v>
      </c>
      <c r="I8616" s="14">
        <v>67685307</v>
      </c>
      <c r="J8616" s="14">
        <f>表格1[[#This Row],[信用卡交易筆數]]/1000</f>
        <v>50.536000000000001</v>
      </c>
      <c r="K8616" s="14">
        <f>表格1[[#This Row],[信用卡交易金額'[新臺幣']]]/1000</f>
        <v>67685.307000000001</v>
      </c>
      <c r="L8616" s="14">
        <f>表格1[[#This Row],[信用卡交易金額'[新臺幣']]]/1000000</f>
        <v>67.685306999999995</v>
      </c>
      <c r="M8616" s="14" t="str" cm="1">
        <f t="array" ref="M8616">_xlfn.TEXTJOIN("", TRUE, _xlfn.XLOOKUP(TRUE, VALUE(表格1[[#This Row],[年月]]) &lt;= VALUE($R$8:$R$12), $Q$8:$Q$12)) &amp; "年度"</f>
        <v>2025年度</v>
      </c>
    </row>
    <row r="8617" spans="1:13" x14ac:dyDescent="0.3">
      <c r="A8617" s="2">
        <v>202503</v>
      </c>
      <c r="B8617" s="19">
        <f>DATE(表格1[[#This Row],[年]],表格1[[#This Row],[月]],1)</f>
        <v>45717</v>
      </c>
      <c r="C8617" s="2" t="str">
        <f>LEFT(表格1[[#This Row],[年月]],4)</f>
        <v>2025</v>
      </c>
      <c r="D8617" s="2" t="str">
        <f>RIGHT(表格1[[#This Row],[年月]],2)</f>
        <v>03</v>
      </c>
      <c r="E8617" s="5" t="s">
        <v>62</v>
      </c>
      <c r="F8617" s="2" t="str">
        <f>VLOOKUP(TEXT(表格1[[#This Row],[地區]],"00000000"),縣市代碼,2,0)</f>
        <v>金門縣</v>
      </c>
      <c r="G8617" s="2" t="s">
        <v>9</v>
      </c>
      <c r="H8617" s="13">
        <v>119870</v>
      </c>
      <c r="I8617" s="14">
        <v>119949852</v>
      </c>
      <c r="J8617" s="14">
        <f>表格1[[#This Row],[信用卡交易筆數]]/1000</f>
        <v>119.87</v>
      </c>
      <c r="K8617" s="14">
        <f>表格1[[#This Row],[信用卡交易金額'[新臺幣']]]/1000</f>
        <v>119949.852</v>
      </c>
      <c r="L8617" s="14">
        <f>表格1[[#This Row],[信用卡交易金額'[新臺幣']]]/1000000</f>
        <v>119.94985200000001</v>
      </c>
      <c r="M8617" s="14" t="str" cm="1">
        <f t="array" ref="M8617">_xlfn.TEXTJOIN("", TRUE, _xlfn.XLOOKUP(TRUE, VALUE(表格1[[#This Row],[年月]]) &lt;= VALUE($R$8:$R$12), $Q$8:$Q$12)) &amp; "年度"</f>
        <v>2025年度</v>
      </c>
    </row>
    <row r="8618" spans="1:13" x14ac:dyDescent="0.3">
      <c r="A8618" s="2">
        <v>202503</v>
      </c>
      <c r="B8618" s="19">
        <f>DATE(表格1[[#This Row],[年]],表格1[[#This Row],[月]],1)</f>
        <v>45717</v>
      </c>
      <c r="C8618" s="2" t="str">
        <f>LEFT(表格1[[#This Row],[年月]],4)</f>
        <v>2025</v>
      </c>
      <c r="D8618" s="2" t="str">
        <f>RIGHT(表格1[[#This Row],[年月]],2)</f>
        <v>03</v>
      </c>
      <c r="E8618" s="5" t="s">
        <v>62</v>
      </c>
      <c r="F8618" s="2" t="str">
        <f>VLOOKUP(TEXT(表格1[[#This Row],[地區]],"00000000"),縣市代碼,2,0)</f>
        <v>金門縣</v>
      </c>
      <c r="G8618" s="2" t="s">
        <v>10</v>
      </c>
      <c r="H8618" s="13">
        <v>47121</v>
      </c>
      <c r="I8618" s="14">
        <v>126137981</v>
      </c>
      <c r="J8618" s="14">
        <f>表格1[[#This Row],[信用卡交易筆數]]/1000</f>
        <v>47.121000000000002</v>
      </c>
      <c r="K8618" s="14">
        <f>表格1[[#This Row],[信用卡交易金額'[新臺幣']]]/1000</f>
        <v>126137.981</v>
      </c>
      <c r="L8618" s="14">
        <f>表格1[[#This Row],[信用卡交易金額'[新臺幣']]]/1000000</f>
        <v>126.137981</v>
      </c>
      <c r="M8618" s="14" t="str" cm="1">
        <f t="array" ref="M8618">_xlfn.TEXTJOIN("", TRUE, _xlfn.XLOOKUP(TRUE, VALUE(表格1[[#This Row],[年月]]) &lt;= VALUE($R$8:$R$12), $Q$8:$Q$12)) &amp; "年度"</f>
        <v>2025年度</v>
      </c>
    </row>
    <row r="8619" spans="1:13" x14ac:dyDescent="0.3">
      <c r="A8619" s="2">
        <v>202503</v>
      </c>
      <c r="B8619" s="19">
        <f>DATE(表格1[[#This Row],[年]],表格1[[#This Row],[月]],1)</f>
        <v>45717</v>
      </c>
      <c r="C8619" s="2" t="str">
        <f>LEFT(表格1[[#This Row],[年月]],4)</f>
        <v>2025</v>
      </c>
      <c r="D8619" s="2" t="str">
        <f>RIGHT(表格1[[#This Row],[年月]],2)</f>
        <v>03</v>
      </c>
      <c r="E8619" s="5">
        <v>9007000</v>
      </c>
      <c r="F8619" s="2" t="str">
        <f>VLOOKUP(TEXT(表格1[[#This Row],[地區]],"00000000"),縣市代碼,2,0)</f>
        <v>連江縣</v>
      </c>
      <c r="G8619" s="2" t="s">
        <v>4</v>
      </c>
      <c r="H8619" s="13">
        <v>33043</v>
      </c>
      <c r="I8619" s="14">
        <v>13062585</v>
      </c>
      <c r="J8619" s="14">
        <f>表格1[[#This Row],[信用卡交易筆數]]/1000</f>
        <v>33.042999999999999</v>
      </c>
      <c r="K8619" s="14">
        <f>表格1[[#This Row],[信用卡交易金額'[新臺幣']]]/1000</f>
        <v>13062.584999999999</v>
      </c>
      <c r="L8619" s="14">
        <f>表格1[[#This Row],[信用卡交易金額'[新臺幣']]]/1000000</f>
        <v>13.062585</v>
      </c>
      <c r="M8619" s="14" t="str" cm="1">
        <f t="array" ref="M8619">_xlfn.TEXTJOIN("", TRUE, _xlfn.XLOOKUP(TRUE, VALUE(表格1[[#This Row],[年月]]) &lt;= VALUE($R$8:$R$12), $Q$8:$Q$12)) &amp; "年度"</f>
        <v>2025年度</v>
      </c>
    </row>
    <row r="8620" spans="1:13" x14ac:dyDescent="0.3">
      <c r="A8620" s="2">
        <v>202503</v>
      </c>
      <c r="B8620" s="19">
        <f>DATE(表格1[[#This Row],[年]],表格1[[#This Row],[月]],1)</f>
        <v>45717</v>
      </c>
      <c r="C8620" s="2" t="str">
        <f>LEFT(表格1[[#This Row],[年月]],4)</f>
        <v>2025</v>
      </c>
      <c r="D8620" s="2" t="str">
        <f>RIGHT(表格1[[#This Row],[年月]],2)</f>
        <v>03</v>
      </c>
      <c r="E8620" s="5">
        <v>9007000</v>
      </c>
      <c r="F8620" s="2" t="str">
        <f>VLOOKUP(TEXT(表格1[[#This Row],[地區]],"00000000"),縣市代碼,2,0)</f>
        <v>連江縣</v>
      </c>
      <c r="G8620" s="2" t="s">
        <v>5</v>
      </c>
      <c r="H8620" s="13">
        <v>1309</v>
      </c>
      <c r="I8620" s="14">
        <v>3019843</v>
      </c>
      <c r="J8620" s="14">
        <f>表格1[[#This Row],[信用卡交易筆數]]/1000</f>
        <v>1.3089999999999999</v>
      </c>
      <c r="K8620" s="14">
        <f>表格1[[#This Row],[信用卡交易金額'[新臺幣']]]/1000</f>
        <v>3019.8429999999998</v>
      </c>
      <c r="L8620" s="14">
        <f>表格1[[#This Row],[信用卡交易金額'[新臺幣']]]/1000000</f>
        <v>3.0198429999999998</v>
      </c>
      <c r="M8620" s="14" t="str" cm="1">
        <f t="array" ref="M8620">_xlfn.TEXTJOIN("", TRUE, _xlfn.XLOOKUP(TRUE, VALUE(表格1[[#This Row],[年月]]) &lt;= VALUE($R$8:$R$12), $Q$8:$Q$12)) &amp; "年度"</f>
        <v>2025年度</v>
      </c>
    </row>
    <row r="8621" spans="1:13" x14ac:dyDescent="0.3">
      <c r="A8621" s="2">
        <v>202503</v>
      </c>
      <c r="B8621" s="19">
        <f>DATE(表格1[[#This Row],[年]],表格1[[#This Row],[月]],1)</f>
        <v>45717</v>
      </c>
      <c r="C8621" s="2" t="str">
        <f>LEFT(表格1[[#This Row],[年月]],4)</f>
        <v>2025</v>
      </c>
      <c r="D8621" s="2" t="str">
        <f>RIGHT(表格1[[#This Row],[年月]],2)</f>
        <v>03</v>
      </c>
      <c r="E8621" s="5">
        <v>9007000</v>
      </c>
      <c r="F8621" s="2" t="str">
        <f>VLOOKUP(TEXT(表格1[[#This Row],[地區]],"00000000"),縣市代碼,2,0)</f>
        <v>連江縣</v>
      </c>
      <c r="G8621" s="2" t="s">
        <v>6</v>
      </c>
      <c r="H8621" s="13">
        <v>2454</v>
      </c>
      <c r="I8621" s="14">
        <v>6070920</v>
      </c>
      <c r="J8621" s="14">
        <f>表格1[[#This Row],[信用卡交易筆數]]/1000</f>
        <v>2.4540000000000002</v>
      </c>
      <c r="K8621" s="14">
        <f>表格1[[#This Row],[信用卡交易金額'[新臺幣']]]/1000</f>
        <v>6070.92</v>
      </c>
      <c r="L8621" s="14">
        <f>表格1[[#This Row],[信用卡交易金額'[新臺幣']]]/1000000</f>
        <v>6.0709200000000001</v>
      </c>
      <c r="M8621" s="14" t="str" cm="1">
        <f t="array" ref="M8621">_xlfn.TEXTJOIN("", TRUE, _xlfn.XLOOKUP(TRUE, VALUE(表格1[[#This Row],[年月]]) &lt;= VALUE($R$8:$R$12), $Q$8:$Q$12)) &amp; "年度"</f>
        <v>2025年度</v>
      </c>
    </row>
    <row r="8622" spans="1:13" x14ac:dyDescent="0.3">
      <c r="A8622" s="2">
        <v>202503</v>
      </c>
      <c r="B8622" s="19">
        <f>DATE(表格1[[#This Row],[年]],表格1[[#This Row],[月]],1)</f>
        <v>45717</v>
      </c>
      <c r="C8622" s="2" t="str">
        <f>LEFT(表格1[[#This Row],[年月]],4)</f>
        <v>2025</v>
      </c>
      <c r="D8622" s="2" t="str">
        <f>RIGHT(表格1[[#This Row],[年月]],2)</f>
        <v>03</v>
      </c>
      <c r="E8622" s="5">
        <v>9007000</v>
      </c>
      <c r="F8622" s="2" t="str">
        <f>VLOOKUP(TEXT(表格1[[#This Row],[地區]],"00000000"),縣市代碼,2,0)</f>
        <v>連江縣</v>
      </c>
      <c r="G8622" s="2" t="s">
        <v>7</v>
      </c>
      <c r="H8622" s="13">
        <v>16353</v>
      </c>
      <c r="I8622" s="14">
        <v>18957967</v>
      </c>
      <c r="J8622" s="14">
        <f>表格1[[#This Row],[信用卡交易筆數]]/1000</f>
        <v>16.353000000000002</v>
      </c>
      <c r="K8622" s="14">
        <f>表格1[[#This Row],[信用卡交易金額'[新臺幣']]]/1000</f>
        <v>18957.967000000001</v>
      </c>
      <c r="L8622" s="14">
        <f>表格1[[#This Row],[信用卡交易金額'[新臺幣']]]/1000000</f>
        <v>18.957967</v>
      </c>
      <c r="M8622" s="14" t="str" cm="1">
        <f t="array" ref="M8622">_xlfn.TEXTJOIN("", TRUE, _xlfn.XLOOKUP(TRUE, VALUE(表格1[[#This Row],[年月]]) &lt;= VALUE($R$8:$R$12), $Q$8:$Q$12)) &amp; "年度"</f>
        <v>2025年度</v>
      </c>
    </row>
    <row r="8623" spans="1:13" x14ac:dyDescent="0.3">
      <c r="A8623" s="2">
        <v>202503</v>
      </c>
      <c r="B8623" s="19">
        <f>DATE(表格1[[#This Row],[年]],表格1[[#This Row],[月]],1)</f>
        <v>45717</v>
      </c>
      <c r="C8623" s="2" t="str">
        <f>LEFT(表格1[[#This Row],[年月]],4)</f>
        <v>2025</v>
      </c>
      <c r="D8623" s="2" t="str">
        <f>RIGHT(表格1[[#This Row],[年月]],2)</f>
        <v>03</v>
      </c>
      <c r="E8623" s="5">
        <v>9007000</v>
      </c>
      <c r="F8623" s="2" t="str">
        <f>VLOOKUP(TEXT(表格1[[#This Row],[地區]],"00000000"),縣市代碼,2,0)</f>
        <v>連江縣</v>
      </c>
      <c r="G8623" s="2" t="s">
        <v>8</v>
      </c>
      <c r="H8623" s="13">
        <v>10864</v>
      </c>
      <c r="I8623" s="14">
        <v>15881730</v>
      </c>
      <c r="J8623" s="14">
        <f>表格1[[#This Row],[信用卡交易筆數]]/1000</f>
        <v>10.864000000000001</v>
      </c>
      <c r="K8623" s="14">
        <f>表格1[[#This Row],[信用卡交易金額'[新臺幣']]]/1000</f>
        <v>15881.73</v>
      </c>
      <c r="L8623" s="14">
        <f>表格1[[#This Row],[信用卡交易金額'[新臺幣']]]/1000000</f>
        <v>15.881729999999999</v>
      </c>
      <c r="M8623" s="14" t="str" cm="1">
        <f t="array" ref="M8623">_xlfn.TEXTJOIN("", TRUE, _xlfn.XLOOKUP(TRUE, VALUE(表格1[[#This Row],[年月]]) &lt;= VALUE($R$8:$R$12), $Q$8:$Q$12)) &amp; "年度"</f>
        <v>2025年度</v>
      </c>
    </row>
    <row r="8624" spans="1:13" x14ac:dyDescent="0.3">
      <c r="A8624" s="2">
        <v>202503</v>
      </c>
      <c r="B8624" s="19">
        <f>DATE(表格1[[#This Row],[年]],表格1[[#This Row],[月]],1)</f>
        <v>45717</v>
      </c>
      <c r="C8624" s="2" t="str">
        <f>LEFT(表格1[[#This Row],[年月]],4)</f>
        <v>2025</v>
      </c>
      <c r="D8624" s="2" t="str">
        <f>RIGHT(表格1[[#This Row],[年月]],2)</f>
        <v>03</v>
      </c>
      <c r="E8624" s="5">
        <v>9007000</v>
      </c>
      <c r="F8624" s="2" t="str">
        <f>VLOOKUP(TEXT(表格1[[#This Row],[地區]],"00000000"),縣市代碼,2,0)</f>
        <v>連江縣</v>
      </c>
      <c r="G8624" s="2" t="s">
        <v>9</v>
      </c>
      <c r="H8624" s="13">
        <v>18396</v>
      </c>
      <c r="I8624" s="14">
        <v>19130848</v>
      </c>
      <c r="J8624" s="14">
        <f>表格1[[#This Row],[信用卡交易筆數]]/1000</f>
        <v>18.396000000000001</v>
      </c>
      <c r="K8624" s="14">
        <f>表格1[[#This Row],[信用卡交易金額'[新臺幣']]]/1000</f>
        <v>19130.848000000002</v>
      </c>
      <c r="L8624" s="14">
        <f>表格1[[#This Row],[信用卡交易金額'[新臺幣']]]/1000000</f>
        <v>19.130848</v>
      </c>
      <c r="M8624" s="14" t="str" cm="1">
        <f t="array" ref="M8624">_xlfn.TEXTJOIN("", TRUE, _xlfn.XLOOKUP(TRUE, VALUE(表格1[[#This Row],[年月]]) &lt;= VALUE($R$8:$R$12), $Q$8:$Q$12)) &amp; "年度"</f>
        <v>2025年度</v>
      </c>
    </row>
    <row r="8625" spans="1:13" x14ac:dyDescent="0.3">
      <c r="A8625" s="2">
        <v>202503</v>
      </c>
      <c r="B8625" s="19">
        <f>DATE(表格1[[#This Row],[年]],表格1[[#This Row],[月]],1)</f>
        <v>45717</v>
      </c>
      <c r="C8625" s="2" t="str">
        <f>LEFT(表格1[[#This Row],[年月]],4)</f>
        <v>2025</v>
      </c>
      <c r="D8625" s="2" t="str">
        <f>RIGHT(表格1[[#This Row],[年月]],2)</f>
        <v>03</v>
      </c>
      <c r="E8625" s="5">
        <v>9007000</v>
      </c>
      <c r="F8625" s="2" t="str">
        <f>VLOOKUP(TEXT(表格1[[#This Row],[地區]],"00000000"),縣市代碼,2,0)</f>
        <v>連江縣</v>
      </c>
      <c r="G8625" s="2" t="s">
        <v>10</v>
      </c>
      <c r="H8625" s="13">
        <v>9072</v>
      </c>
      <c r="I8625" s="14">
        <v>25350082</v>
      </c>
      <c r="J8625" s="14">
        <f>表格1[[#This Row],[信用卡交易筆數]]/1000</f>
        <v>9.0719999999999992</v>
      </c>
      <c r="K8625" s="14">
        <f>表格1[[#This Row],[信用卡交易金額'[新臺幣']]]/1000</f>
        <v>25350.081999999999</v>
      </c>
      <c r="L8625" s="14">
        <f>表格1[[#This Row],[信用卡交易金額'[新臺幣']]]/1000000</f>
        <v>25.350082</v>
      </c>
      <c r="M8625" s="14" t="str" cm="1">
        <f t="array" ref="M8625">_xlfn.TEXTJOIN("", TRUE, _xlfn.XLOOKUP(TRUE, VALUE(表格1[[#This Row],[年月]]) &lt;= VALUE($R$8:$R$12), $Q$8:$Q$12)) &amp; "年度"</f>
        <v>2025年度</v>
      </c>
    </row>
    <row r="8626" spans="1:13" x14ac:dyDescent="0.3">
      <c r="A8626" s="2">
        <v>202504</v>
      </c>
      <c r="B8626" s="19">
        <f>DATE(表格1[[#This Row],[年]],表格1[[#This Row],[月]],1)</f>
        <v>45748</v>
      </c>
      <c r="C8626" s="2" t="str">
        <f>LEFT(表格1[[#This Row],[年月]],4)</f>
        <v>2025</v>
      </c>
      <c r="D8626" s="2" t="str">
        <f>RIGHT(表格1[[#This Row],[年月]],2)</f>
        <v>04</v>
      </c>
      <c r="E8626" s="5">
        <v>63000000</v>
      </c>
      <c r="F8626" s="2" t="str">
        <f>VLOOKUP(TEXT(表格1[[#This Row],[地區]],"00000000"),縣市代碼,2,0)</f>
        <v>臺北市</v>
      </c>
      <c r="G8626" s="2" t="s">
        <v>4</v>
      </c>
      <c r="H8626" s="13">
        <v>15614628</v>
      </c>
      <c r="I8626" s="14">
        <v>8709594444</v>
      </c>
      <c r="J8626" s="14">
        <f>表格1[[#This Row],[信用卡交易筆數]]/1000</f>
        <v>15614.628000000001</v>
      </c>
      <c r="K8626" s="14">
        <f>表格1[[#This Row],[信用卡交易金額'[新臺幣']]]/1000</f>
        <v>8709594.4440000001</v>
      </c>
      <c r="L8626" s="14">
        <f>表格1[[#This Row],[信用卡交易金額'[新臺幣']]]/1000000</f>
        <v>8709.5944440000003</v>
      </c>
      <c r="M8626" s="14" t="str" cm="1">
        <f t="array" ref="M8626">_xlfn.TEXTJOIN("", TRUE, _xlfn.XLOOKUP(TRUE, VALUE(表格1[[#This Row],[年月]]) &lt;= VALUE($R$8:$R$12), $Q$8:$Q$12)) &amp; "年度"</f>
        <v>2025年度</v>
      </c>
    </row>
    <row r="8627" spans="1:13" x14ac:dyDescent="0.3">
      <c r="A8627" s="2">
        <v>202504</v>
      </c>
      <c r="B8627" s="19">
        <f>DATE(表格1[[#This Row],[年]],表格1[[#This Row],[月]],1)</f>
        <v>45748</v>
      </c>
      <c r="C8627" s="2" t="str">
        <f>LEFT(表格1[[#This Row],[年月]],4)</f>
        <v>2025</v>
      </c>
      <c r="D8627" s="2" t="str">
        <f>RIGHT(表格1[[#This Row],[年月]],2)</f>
        <v>04</v>
      </c>
      <c r="E8627" s="5">
        <v>63000000</v>
      </c>
      <c r="F8627" s="2" t="str">
        <f>VLOOKUP(TEXT(表格1[[#This Row],[地區]],"00000000"),縣市代碼,2,0)</f>
        <v>臺北市</v>
      </c>
      <c r="G8627" s="2" t="s">
        <v>5</v>
      </c>
      <c r="H8627" s="13">
        <v>712090</v>
      </c>
      <c r="I8627" s="14">
        <v>2839720849</v>
      </c>
      <c r="J8627" s="14">
        <f>表格1[[#This Row],[信用卡交易筆數]]/1000</f>
        <v>712.09</v>
      </c>
      <c r="K8627" s="14">
        <f>表格1[[#This Row],[信用卡交易金額'[新臺幣']]]/1000</f>
        <v>2839720.8489999999</v>
      </c>
      <c r="L8627" s="14">
        <f>表格1[[#This Row],[信用卡交易金額'[新臺幣']]]/1000000</f>
        <v>2839.7208489999998</v>
      </c>
      <c r="M8627" s="14" t="str" cm="1">
        <f t="array" ref="M8627">_xlfn.TEXTJOIN("", TRUE, _xlfn.XLOOKUP(TRUE, VALUE(表格1[[#This Row],[年月]]) &lt;= VALUE($R$8:$R$12), $Q$8:$Q$12)) &amp; "年度"</f>
        <v>2025年度</v>
      </c>
    </row>
    <row r="8628" spans="1:13" x14ac:dyDescent="0.3">
      <c r="A8628" s="2">
        <v>202504</v>
      </c>
      <c r="B8628" s="19">
        <f>DATE(表格1[[#This Row],[年]],表格1[[#This Row],[月]],1)</f>
        <v>45748</v>
      </c>
      <c r="C8628" s="2" t="str">
        <f>LEFT(表格1[[#This Row],[年月]],4)</f>
        <v>2025</v>
      </c>
      <c r="D8628" s="2" t="str">
        <f>RIGHT(表格1[[#This Row],[年月]],2)</f>
        <v>04</v>
      </c>
      <c r="E8628" s="5">
        <v>63000000</v>
      </c>
      <c r="F8628" s="2" t="str">
        <f>VLOOKUP(TEXT(表格1[[#This Row],[地區]],"00000000"),縣市代碼,2,0)</f>
        <v>臺北市</v>
      </c>
      <c r="G8628" s="2" t="s">
        <v>6</v>
      </c>
      <c r="H8628" s="13">
        <v>943112</v>
      </c>
      <c r="I8628" s="14">
        <v>4594803582</v>
      </c>
      <c r="J8628" s="14">
        <f>表格1[[#This Row],[信用卡交易筆數]]/1000</f>
        <v>943.11199999999997</v>
      </c>
      <c r="K8628" s="14">
        <f>表格1[[#This Row],[信用卡交易金額'[新臺幣']]]/1000</f>
        <v>4594803.5820000004</v>
      </c>
      <c r="L8628" s="14">
        <f>表格1[[#This Row],[信用卡交易金額'[新臺幣']]]/1000000</f>
        <v>4594.8035819999996</v>
      </c>
      <c r="M8628" s="14" t="str" cm="1">
        <f t="array" ref="M8628">_xlfn.TEXTJOIN("", TRUE, _xlfn.XLOOKUP(TRUE, VALUE(表格1[[#This Row],[年月]]) &lt;= VALUE($R$8:$R$12), $Q$8:$Q$12)) &amp; "年度"</f>
        <v>2025年度</v>
      </c>
    </row>
    <row r="8629" spans="1:13" x14ac:dyDescent="0.3">
      <c r="A8629" s="2">
        <v>202504</v>
      </c>
      <c r="B8629" s="19">
        <f>DATE(表格1[[#This Row],[年]],表格1[[#This Row],[月]],1)</f>
        <v>45748</v>
      </c>
      <c r="C8629" s="2" t="str">
        <f>LEFT(表格1[[#This Row],[年月]],4)</f>
        <v>2025</v>
      </c>
      <c r="D8629" s="2" t="str">
        <f>RIGHT(表格1[[#This Row],[年月]],2)</f>
        <v>04</v>
      </c>
      <c r="E8629" s="5">
        <v>63000000</v>
      </c>
      <c r="F8629" s="2" t="str">
        <f>VLOOKUP(TEXT(表格1[[#This Row],[地區]],"00000000"),縣市代碼,2,0)</f>
        <v>臺北市</v>
      </c>
      <c r="G8629" s="2" t="s">
        <v>7</v>
      </c>
      <c r="H8629" s="13">
        <v>5708303</v>
      </c>
      <c r="I8629" s="14">
        <v>5987628910</v>
      </c>
      <c r="J8629" s="14">
        <f>表格1[[#This Row],[信用卡交易筆數]]/1000</f>
        <v>5708.3029999999999</v>
      </c>
      <c r="K8629" s="14">
        <f>表格1[[#This Row],[信用卡交易金額'[新臺幣']]]/1000</f>
        <v>5987628.9100000001</v>
      </c>
      <c r="L8629" s="14">
        <f>表格1[[#This Row],[信用卡交易金額'[新臺幣']]]/1000000</f>
        <v>5987.6289100000004</v>
      </c>
      <c r="M8629" s="14" t="str" cm="1">
        <f t="array" ref="M8629">_xlfn.TEXTJOIN("", TRUE, _xlfn.XLOOKUP(TRUE, VALUE(表格1[[#This Row],[年月]]) &lt;= VALUE($R$8:$R$12), $Q$8:$Q$12)) &amp; "年度"</f>
        <v>2025年度</v>
      </c>
    </row>
    <row r="8630" spans="1:13" x14ac:dyDescent="0.3">
      <c r="A8630" s="2">
        <v>202504</v>
      </c>
      <c r="B8630" s="19">
        <f>DATE(表格1[[#This Row],[年]],表格1[[#This Row],[月]],1)</f>
        <v>45748</v>
      </c>
      <c r="C8630" s="2" t="str">
        <f>LEFT(表格1[[#This Row],[年月]],4)</f>
        <v>2025</v>
      </c>
      <c r="D8630" s="2" t="str">
        <f>RIGHT(表格1[[#This Row],[年月]],2)</f>
        <v>04</v>
      </c>
      <c r="E8630" s="5">
        <v>63000000</v>
      </c>
      <c r="F8630" s="2" t="str">
        <f>VLOOKUP(TEXT(表格1[[#This Row],[地區]],"00000000"),縣市代碼,2,0)</f>
        <v>臺北市</v>
      </c>
      <c r="G8630" s="2" t="s">
        <v>8</v>
      </c>
      <c r="H8630" s="13">
        <v>4581144</v>
      </c>
      <c r="I8630" s="14">
        <v>12099112584</v>
      </c>
      <c r="J8630" s="14">
        <f>表格1[[#This Row],[信用卡交易筆數]]/1000</f>
        <v>4581.1440000000002</v>
      </c>
      <c r="K8630" s="14">
        <f>表格1[[#This Row],[信用卡交易金額'[新臺幣']]]/1000</f>
        <v>12099112.584000001</v>
      </c>
      <c r="L8630" s="14">
        <f>表格1[[#This Row],[信用卡交易金額'[新臺幣']]]/1000000</f>
        <v>12099.112584</v>
      </c>
      <c r="M8630" s="14" t="str" cm="1">
        <f t="array" ref="M8630">_xlfn.TEXTJOIN("", TRUE, _xlfn.XLOOKUP(TRUE, VALUE(表格1[[#This Row],[年月]]) &lt;= VALUE($R$8:$R$12), $Q$8:$Q$12)) &amp; "年度"</f>
        <v>2025年度</v>
      </c>
    </row>
    <row r="8631" spans="1:13" x14ac:dyDescent="0.3">
      <c r="A8631" s="2">
        <v>202504</v>
      </c>
      <c r="B8631" s="19">
        <f>DATE(表格1[[#This Row],[年]],表格1[[#This Row],[月]],1)</f>
        <v>45748</v>
      </c>
      <c r="C8631" s="2" t="str">
        <f>LEFT(表格1[[#This Row],[年月]],4)</f>
        <v>2025</v>
      </c>
      <c r="D8631" s="2" t="str">
        <f>RIGHT(表格1[[#This Row],[年月]],2)</f>
        <v>04</v>
      </c>
      <c r="E8631" s="5">
        <v>63000000</v>
      </c>
      <c r="F8631" s="2" t="str">
        <f>VLOOKUP(TEXT(表格1[[#This Row],[地區]],"00000000"),縣市代碼,2,0)</f>
        <v>臺北市</v>
      </c>
      <c r="G8631" s="2" t="s">
        <v>9</v>
      </c>
      <c r="H8631" s="13">
        <v>10213024</v>
      </c>
      <c r="I8631" s="14">
        <v>14434483270</v>
      </c>
      <c r="J8631" s="14">
        <f>表格1[[#This Row],[信用卡交易筆數]]/1000</f>
        <v>10213.023999999999</v>
      </c>
      <c r="K8631" s="14">
        <f>表格1[[#This Row],[信用卡交易金額'[新臺幣']]]/1000</f>
        <v>14434483.27</v>
      </c>
      <c r="L8631" s="14">
        <f>表格1[[#This Row],[信用卡交易金額'[新臺幣']]]/1000000</f>
        <v>14434.483270000001</v>
      </c>
      <c r="M8631" s="14" t="str" cm="1">
        <f t="array" ref="M8631">_xlfn.TEXTJOIN("", TRUE, _xlfn.XLOOKUP(TRUE, VALUE(表格1[[#This Row],[年月]]) &lt;= VALUE($R$8:$R$12), $Q$8:$Q$12)) &amp; "年度"</f>
        <v>2025年度</v>
      </c>
    </row>
    <row r="8632" spans="1:13" x14ac:dyDescent="0.3">
      <c r="A8632" s="2">
        <v>202504</v>
      </c>
      <c r="B8632" s="19">
        <f>DATE(表格1[[#This Row],[年]],表格1[[#This Row],[月]],1)</f>
        <v>45748</v>
      </c>
      <c r="C8632" s="2" t="str">
        <f>LEFT(表格1[[#This Row],[年月]],4)</f>
        <v>2025</v>
      </c>
      <c r="D8632" s="2" t="str">
        <f>RIGHT(表格1[[#This Row],[年月]],2)</f>
        <v>04</v>
      </c>
      <c r="E8632" s="5">
        <v>63000000</v>
      </c>
      <c r="F8632" s="2" t="str">
        <f>VLOOKUP(TEXT(表格1[[#This Row],[地區]],"00000000"),縣市代碼,2,0)</f>
        <v>臺北市</v>
      </c>
      <c r="G8632" s="2" t="s">
        <v>10</v>
      </c>
      <c r="H8632" s="13">
        <v>4853543</v>
      </c>
      <c r="I8632" s="14">
        <v>15965097140</v>
      </c>
      <c r="J8632" s="14">
        <f>表格1[[#This Row],[信用卡交易筆數]]/1000</f>
        <v>4853.5429999999997</v>
      </c>
      <c r="K8632" s="14">
        <f>表格1[[#This Row],[信用卡交易金額'[新臺幣']]]/1000</f>
        <v>15965097.140000001</v>
      </c>
      <c r="L8632" s="14">
        <f>表格1[[#This Row],[信用卡交易金額'[新臺幣']]]/1000000</f>
        <v>15965.09714</v>
      </c>
      <c r="M8632" s="14" t="str" cm="1">
        <f t="array" ref="M8632">_xlfn.TEXTJOIN("", TRUE, _xlfn.XLOOKUP(TRUE, VALUE(表格1[[#This Row],[年月]]) &lt;= VALUE($R$8:$R$12), $Q$8:$Q$12)) &amp; "年度"</f>
        <v>2025年度</v>
      </c>
    </row>
    <row r="8633" spans="1:13" x14ac:dyDescent="0.3">
      <c r="A8633" s="2">
        <v>202504</v>
      </c>
      <c r="B8633" s="19">
        <f>DATE(表格1[[#This Row],[年]],表格1[[#This Row],[月]],1)</f>
        <v>45748</v>
      </c>
      <c r="C8633" s="2" t="str">
        <f>LEFT(表格1[[#This Row],[年月]],4)</f>
        <v>2025</v>
      </c>
      <c r="D8633" s="2" t="str">
        <f>RIGHT(表格1[[#This Row],[年月]],2)</f>
        <v>04</v>
      </c>
      <c r="E8633" s="5">
        <v>65000000</v>
      </c>
      <c r="F8633" s="2" t="str">
        <f>VLOOKUP(TEXT(表格1[[#This Row],[地區]],"00000000"),縣市代碼,2,0)</f>
        <v>新北市</v>
      </c>
      <c r="G8633" s="2" t="s">
        <v>4</v>
      </c>
      <c r="H8633" s="13">
        <v>18438506</v>
      </c>
      <c r="I8633" s="14">
        <v>8585795572</v>
      </c>
      <c r="J8633" s="14">
        <f>表格1[[#This Row],[信用卡交易筆數]]/1000</f>
        <v>18438.506000000001</v>
      </c>
      <c r="K8633" s="14">
        <f>表格1[[#This Row],[信用卡交易金額'[新臺幣']]]/1000</f>
        <v>8585795.5720000006</v>
      </c>
      <c r="L8633" s="14">
        <f>表格1[[#This Row],[信用卡交易金額'[新臺幣']]]/1000000</f>
        <v>8585.7955720000009</v>
      </c>
      <c r="M8633" s="14" t="str" cm="1">
        <f t="array" ref="M8633">_xlfn.TEXTJOIN("", TRUE, _xlfn.XLOOKUP(TRUE, VALUE(表格1[[#This Row],[年月]]) &lt;= VALUE($R$8:$R$12), $Q$8:$Q$12)) &amp; "年度"</f>
        <v>2025年度</v>
      </c>
    </row>
    <row r="8634" spans="1:13" x14ac:dyDescent="0.3">
      <c r="A8634" s="2">
        <v>202504</v>
      </c>
      <c r="B8634" s="19">
        <f>DATE(表格1[[#This Row],[年]],表格1[[#This Row],[月]],1)</f>
        <v>45748</v>
      </c>
      <c r="C8634" s="2" t="str">
        <f>LEFT(表格1[[#This Row],[年月]],4)</f>
        <v>2025</v>
      </c>
      <c r="D8634" s="2" t="str">
        <f>RIGHT(表格1[[#This Row],[年月]],2)</f>
        <v>04</v>
      </c>
      <c r="E8634" s="5">
        <v>65000000</v>
      </c>
      <c r="F8634" s="2" t="str">
        <f>VLOOKUP(TEXT(表格1[[#This Row],[地區]],"00000000"),縣市代碼,2,0)</f>
        <v>新北市</v>
      </c>
      <c r="G8634" s="2" t="s">
        <v>5</v>
      </c>
      <c r="H8634" s="13">
        <v>958421</v>
      </c>
      <c r="I8634" s="14">
        <v>2519649463</v>
      </c>
      <c r="J8634" s="14">
        <f>表格1[[#This Row],[信用卡交易筆數]]/1000</f>
        <v>958.42100000000005</v>
      </c>
      <c r="K8634" s="14">
        <f>表格1[[#This Row],[信用卡交易金額'[新臺幣']]]/1000</f>
        <v>2519649.463</v>
      </c>
      <c r="L8634" s="14">
        <f>表格1[[#This Row],[信用卡交易金額'[新臺幣']]]/1000000</f>
        <v>2519.6494630000002</v>
      </c>
      <c r="M8634" s="14" t="str" cm="1">
        <f t="array" ref="M8634">_xlfn.TEXTJOIN("", TRUE, _xlfn.XLOOKUP(TRUE, VALUE(表格1[[#This Row],[年月]]) &lt;= VALUE($R$8:$R$12), $Q$8:$Q$12)) &amp; "年度"</f>
        <v>2025年度</v>
      </c>
    </row>
    <row r="8635" spans="1:13" x14ac:dyDescent="0.3">
      <c r="A8635" s="2">
        <v>202504</v>
      </c>
      <c r="B8635" s="19">
        <f>DATE(表格1[[#This Row],[年]],表格1[[#This Row],[月]],1)</f>
        <v>45748</v>
      </c>
      <c r="C8635" s="2" t="str">
        <f>LEFT(表格1[[#This Row],[年月]],4)</f>
        <v>2025</v>
      </c>
      <c r="D8635" s="2" t="str">
        <f>RIGHT(表格1[[#This Row],[年月]],2)</f>
        <v>04</v>
      </c>
      <c r="E8635" s="5">
        <v>65000000</v>
      </c>
      <c r="F8635" s="2" t="str">
        <f>VLOOKUP(TEXT(表格1[[#This Row],[地區]],"00000000"),縣市代碼,2,0)</f>
        <v>新北市</v>
      </c>
      <c r="G8635" s="2" t="s">
        <v>6</v>
      </c>
      <c r="H8635" s="13">
        <v>1269222</v>
      </c>
      <c r="I8635" s="14">
        <v>4067827611</v>
      </c>
      <c r="J8635" s="14">
        <f>表格1[[#This Row],[信用卡交易筆數]]/1000</f>
        <v>1269.222</v>
      </c>
      <c r="K8635" s="14">
        <f>表格1[[#This Row],[信用卡交易金額'[新臺幣']]]/1000</f>
        <v>4067827.611</v>
      </c>
      <c r="L8635" s="14">
        <f>表格1[[#This Row],[信用卡交易金額'[新臺幣']]]/1000000</f>
        <v>4067.8276110000002</v>
      </c>
      <c r="M8635" s="14" t="str" cm="1">
        <f t="array" ref="M8635">_xlfn.TEXTJOIN("", TRUE, _xlfn.XLOOKUP(TRUE, VALUE(表格1[[#This Row],[年月]]) &lt;= VALUE($R$8:$R$12), $Q$8:$Q$12)) &amp; "年度"</f>
        <v>2025年度</v>
      </c>
    </row>
    <row r="8636" spans="1:13" x14ac:dyDescent="0.3">
      <c r="A8636" s="2">
        <v>202504</v>
      </c>
      <c r="B8636" s="19">
        <f>DATE(表格1[[#This Row],[年]],表格1[[#This Row],[月]],1)</f>
        <v>45748</v>
      </c>
      <c r="C8636" s="2" t="str">
        <f>LEFT(表格1[[#This Row],[年月]],4)</f>
        <v>2025</v>
      </c>
      <c r="D8636" s="2" t="str">
        <f>RIGHT(表格1[[#This Row],[年月]],2)</f>
        <v>04</v>
      </c>
      <c r="E8636" s="5">
        <v>65000000</v>
      </c>
      <c r="F8636" s="2" t="str">
        <f>VLOOKUP(TEXT(表格1[[#This Row],[地區]],"00000000"),縣市代碼,2,0)</f>
        <v>新北市</v>
      </c>
      <c r="G8636" s="2" t="s">
        <v>7</v>
      </c>
      <c r="H8636" s="13">
        <v>7184412</v>
      </c>
      <c r="I8636" s="14">
        <v>6679535274</v>
      </c>
      <c r="J8636" s="14">
        <f>表格1[[#This Row],[信用卡交易筆數]]/1000</f>
        <v>7184.4120000000003</v>
      </c>
      <c r="K8636" s="14">
        <f>表格1[[#This Row],[信用卡交易金額'[新臺幣']]]/1000</f>
        <v>6679535.2740000002</v>
      </c>
      <c r="L8636" s="14">
        <f>表格1[[#This Row],[信用卡交易金額'[新臺幣']]]/1000000</f>
        <v>6679.5352739999998</v>
      </c>
      <c r="M8636" s="14" t="str" cm="1">
        <f t="array" ref="M8636">_xlfn.TEXTJOIN("", TRUE, _xlfn.XLOOKUP(TRUE, VALUE(表格1[[#This Row],[年月]]) &lt;= VALUE($R$8:$R$12), $Q$8:$Q$12)) &amp; "年度"</f>
        <v>2025年度</v>
      </c>
    </row>
    <row r="8637" spans="1:13" x14ac:dyDescent="0.3">
      <c r="A8637" s="2">
        <v>202504</v>
      </c>
      <c r="B8637" s="19">
        <f>DATE(表格1[[#This Row],[年]],表格1[[#This Row],[月]],1)</f>
        <v>45748</v>
      </c>
      <c r="C8637" s="2" t="str">
        <f>LEFT(表格1[[#This Row],[年月]],4)</f>
        <v>2025</v>
      </c>
      <c r="D8637" s="2" t="str">
        <f>RIGHT(表格1[[#This Row],[年月]],2)</f>
        <v>04</v>
      </c>
      <c r="E8637" s="5">
        <v>65000000</v>
      </c>
      <c r="F8637" s="2" t="str">
        <f>VLOOKUP(TEXT(表格1[[#This Row],[地區]],"00000000"),縣市代碼,2,0)</f>
        <v>新北市</v>
      </c>
      <c r="G8637" s="2" t="s">
        <v>8</v>
      </c>
      <c r="H8637" s="13">
        <v>6008977</v>
      </c>
      <c r="I8637" s="14">
        <v>11909796484</v>
      </c>
      <c r="J8637" s="14">
        <f>表格1[[#This Row],[信用卡交易筆數]]/1000</f>
        <v>6008.9769999999999</v>
      </c>
      <c r="K8637" s="14">
        <f>表格1[[#This Row],[信用卡交易金額'[新臺幣']]]/1000</f>
        <v>11909796.483999999</v>
      </c>
      <c r="L8637" s="14">
        <f>表格1[[#This Row],[信用卡交易金額'[新臺幣']]]/1000000</f>
        <v>11909.796484</v>
      </c>
      <c r="M8637" s="14" t="str" cm="1">
        <f t="array" ref="M8637">_xlfn.TEXTJOIN("", TRUE, _xlfn.XLOOKUP(TRUE, VALUE(表格1[[#This Row],[年月]]) &lt;= VALUE($R$8:$R$12), $Q$8:$Q$12)) &amp; "年度"</f>
        <v>2025年度</v>
      </c>
    </row>
    <row r="8638" spans="1:13" x14ac:dyDescent="0.3">
      <c r="A8638" s="2">
        <v>202504</v>
      </c>
      <c r="B8638" s="19">
        <f>DATE(表格1[[#This Row],[年]],表格1[[#This Row],[月]],1)</f>
        <v>45748</v>
      </c>
      <c r="C8638" s="2" t="str">
        <f>LEFT(表格1[[#This Row],[年月]],4)</f>
        <v>2025</v>
      </c>
      <c r="D8638" s="2" t="str">
        <f>RIGHT(表格1[[#This Row],[年月]],2)</f>
        <v>04</v>
      </c>
      <c r="E8638" s="5">
        <v>65000000</v>
      </c>
      <c r="F8638" s="2" t="str">
        <f>VLOOKUP(TEXT(表格1[[#This Row],[地區]],"00000000"),縣市代碼,2,0)</f>
        <v>新北市</v>
      </c>
      <c r="G8638" s="2" t="s">
        <v>9</v>
      </c>
      <c r="H8638" s="13">
        <v>13595546</v>
      </c>
      <c r="I8638" s="14">
        <v>16073008103</v>
      </c>
      <c r="J8638" s="14">
        <f>表格1[[#This Row],[信用卡交易筆數]]/1000</f>
        <v>13595.546</v>
      </c>
      <c r="K8638" s="14">
        <f>表格1[[#This Row],[信用卡交易金額'[新臺幣']]]/1000</f>
        <v>16073008.103</v>
      </c>
      <c r="L8638" s="14">
        <f>表格1[[#This Row],[信用卡交易金額'[新臺幣']]]/1000000</f>
        <v>16073.008103</v>
      </c>
      <c r="M8638" s="14" t="str" cm="1">
        <f t="array" ref="M8638">_xlfn.TEXTJOIN("", TRUE, _xlfn.XLOOKUP(TRUE, VALUE(表格1[[#This Row],[年月]]) &lt;= VALUE($R$8:$R$12), $Q$8:$Q$12)) &amp; "年度"</f>
        <v>2025年度</v>
      </c>
    </row>
    <row r="8639" spans="1:13" x14ac:dyDescent="0.3">
      <c r="A8639" s="2">
        <v>202504</v>
      </c>
      <c r="B8639" s="19">
        <f>DATE(表格1[[#This Row],[年]],表格1[[#This Row],[月]],1)</f>
        <v>45748</v>
      </c>
      <c r="C8639" s="2" t="str">
        <f>LEFT(表格1[[#This Row],[年月]],4)</f>
        <v>2025</v>
      </c>
      <c r="D8639" s="2" t="str">
        <f>RIGHT(表格1[[#This Row],[年月]],2)</f>
        <v>04</v>
      </c>
      <c r="E8639" s="5">
        <v>65000000</v>
      </c>
      <c r="F8639" s="2" t="str">
        <f>VLOOKUP(TEXT(表格1[[#This Row],[地區]],"00000000"),縣市代碼,2,0)</f>
        <v>新北市</v>
      </c>
      <c r="G8639" s="2" t="s">
        <v>10</v>
      </c>
      <c r="H8639" s="13">
        <v>6713481</v>
      </c>
      <c r="I8639" s="14">
        <v>18952558655</v>
      </c>
      <c r="J8639" s="14">
        <f>表格1[[#This Row],[信用卡交易筆數]]/1000</f>
        <v>6713.4809999999998</v>
      </c>
      <c r="K8639" s="14">
        <f>表格1[[#This Row],[信用卡交易金額'[新臺幣']]]/1000</f>
        <v>18952558.655000001</v>
      </c>
      <c r="L8639" s="14">
        <f>表格1[[#This Row],[信用卡交易金額'[新臺幣']]]/1000000</f>
        <v>18952.558655000001</v>
      </c>
      <c r="M8639" s="14" t="str" cm="1">
        <f t="array" ref="M8639">_xlfn.TEXTJOIN("", TRUE, _xlfn.XLOOKUP(TRUE, VALUE(表格1[[#This Row],[年月]]) &lt;= VALUE($R$8:$R$12), $Q$8:$Q$12)) &amp; "年度"</f>
        <v>2025年度</v>
      </c>
    </row>
    <row r="8640" spans="1:13" x14ac:dyDescent="0.3">
      <c r="A8640" s="2">
        <v>202504</v>
      </c>
      <c r="B8640" s="19">
        <f>DATE(表格1[[#This Row],[年]],表格1[[#This Row],[月]],1)</f>
        <v>45748</v>
      </c>
      <c r="C8640" s="2" t="str">
        <f>LEFT(表格1[[#This Row],[年月]],4)</f>
        <v>2025</v>
      </c>
      <c r="D8640" s="2" t="str">
        <f>RIGHT(表格1[[#This Row],[年月]],2)</f>
        <v>04</v>
      </c>
      <c r="E8640" s="5">
        <v>68000000</v>
      </c>
      <c r="F8640" s="2" t="str">
        <f>VLOOKUP(TEXT(表格1[[#This Row],[地區]],"00000000"),縣市代碼,2,0)</f>
        <v>桃園市</v>
      </c>
      <c r="G8640" s="2" t="s">
        <v>4</v>
      </c>
      <c r="H8640" s="13">
        <v>8510274</v>
      </c>
      <c r="I8640" s="14">
        <v>3834312221</v>
      </c>
      <c r="J8640" s="14">
        <f>表格1[[#This Row],[信用卡交易筆數]]/1000</f>
        <v>8510.2739999999994</v>
      </c>
      <c r="K8640" s="14">
        <f>表格1[[#This Row],[信用卡交易金額'[新臺幣']]]/1000</f>
        <v>3834312.2209999999</v>
      </c>
      <c r="L8640" s="14">
        <f>表格1[[#This Row],[信用卡交易金額'[新臺幣']]]/1000000</f>
        <v>3834.3122210000001</v>
      </c>
      <c r="M8640" s="14" t="str" cm="1">
        <f t="array" ref="M8640">_xlfn.TEXTJOIN("", TRUE, _xlfn.XLOOKUP(TRUE, VALUE(表格1[[#This Row],[年月]]) &lt;= VALUE($R$8:$R$12), $Q$8:$Q$12)) &amp; "年度"</f>
        <v>2025年度</v>
      </c>
    </row>
    <row r="8641" spans="1:13" x14ac:dyDescent="0.3">
      <c r="A8641" s="2">
        <v>202504</v>
      </c>
      <c r="B8641" s="19">
        <f>DATE(表格1[[#This Row],[年]],表格1[[#This Row],[月]],1)</f>
        <v>45748</v>
      </c>
      <c r="C8641" s="2" t="str">
        <f>LEFT(表格1[[#This Row],[年月]],4)</f>
        <v>2025</v>
      </c>
      <c r="D8641" s="2" t="str">
        <f>RIGHT(表格1[[#This Row],[年月]],2)</f>
        <v>04</v>
      </c>
      <c r="E8641" s="5">
        <v>68000000</v>
      </c>
      <c r="F8641" s="2" t="str">
        <f>VLOOKUP(TEXT(表格1[[#This Row],[地區]],"00000000"),縣市代碼,2,0)</f>
        <v>桃園市</v>
      </c>
      <c r="G8641" s="2" t="s">
        <v>5</v>
      </c>
      <c r="H8641" s="13">
        <v>441975</v>
      </c>
      <c r="I8641" s="14">
        <v>1156197729</v>
      </c>
      <c r="J8641" s="14">
        <f>表格1[[#This Row],[信用卡交易筆數]]/1000</f>
        <v>441.97500000000002</v>
      </c>
      <c r="K8641" s="14">
        <f>表格1[[#This Row],[信用卡交易金額'[新臺幣']]]/1000</f>
        <v>1156197.7290000001</v>
      </c>
      <c r="L8641" s="14">
        <f>表格1[[#This Row],[信用卡交易金額'[新臺幣']]]/1000000</f>
        <v>1156.197729</v>
      </c>
      <c r="M8641" s="14" t="str" cm="1">
        <f t="array" ref="M8641">_xlfn.TEXTJOIN("", TRUE, _xlfn.XLOOKUP(TRUE, VALUE(表格1[[#This Row],[年月]]) &lt;= VALUE($R$8:$R$12), $Q$8:$Q$12)) &amp; "年度"</f>
        <v>2025年度</v>
      </c>
    </row>
    <row r="8642" spans="1:13" x14ac:dyDescent="0.3">
      <c r="A8642" s="2">
        <v>202504</v>
      </c>
      <c r="B8642" s="19">
        <f>DATE(表格1[[#This Row],[年]],表格1[[#This Row],[月]],1)</f>
        <v>45748</v>
      </c>
      <c r="C8642" s="2" t="str">
        <f>LEFT(表格1[[#This Row],[年月]],4)</f>
        <v>2025</v>
      </c>
      <c r="D8642" s="2" t="str">
        <f>RIGHT(表格1[[#This Row],[年月]],2)</f>
        <v>04</v>
      </c>
      <c r="E8642" s="5">
        <v>68000000</v>
      </c>
      <c r="F8642" s="2" t="str">
        <f>VLOOKUP(TEXT(表格1[[#This Row],[地區]],"00000000"),縣市代碼,2,0)</f>
        <v>桃園市</v>
      </c>
      <c r="G8642" s="2" t="s">
        <v>6</v>
      </c>
      <c r="H8642" s="13">
        <v>618460</v>
      </c>
      <c r="I8642" s="14">
        <v>1946986043</v>
      </c>
      <c r="J8642" s="14">
        <f>表格1[[#This Row],[信用卡交易筆數]]/1000</f>
        <v>618.46</v>
      </c>
      <c r="K8642" s="14">
        <f>表格1[[#This Row],[信用卡交易金額'[新臺幣']]]/1000</f>
        <v>1946986.0430000001</v>
      </c>
      <c r="L8642" s="14">
        <f>表格1[[#This Row],[信用卡交易金額'[新臺幣']]]/1000000</f>
        <v>1946.9860430000001</v>
      </c>
      <c r="M8642" s="14" t="str" cm="1">
        <f t="array" ref="M8642">_xlfn.TEXTJOIN("", TRUE, _xlfn.XLOOKUP(TRUE, VALUE(表格1[[#This Row],[年月]]) &lt;= VALUE($R$8:$R$12), $Q$8:$Q$12)) &amp; "年度"</f>
        <v>2025年度</v>
      </c>
    </row>
    <row r="8643" spans="1:13" x14ac:dyDescent="0.3">
      <c r="A8643" s="2">
        <v>202504</v>
      </c>
      <c r="B8643" s="19">
        <f>DATE(表格1[[#This Row],[年]],表格1[[#This Row],[月]],1)</f>
        <v>45748</v>
      </c>
      <c r="C8643" s="2" t="str">
        <f>LEFT(表格1[[#This Row],[年月]],4)</f>
        <v>2025</v>
      </c>
      <c r="D8643" s="2" t="str">
        <f>RIGHT(表格1[[#This Row],[年月]],2)</f>
        <v>04</v>
      </c>
      <c r="E8643" s="5">
        <v>68000000</v>
      </c>
      <c r="F8643" s="2" t="str">
        <f>VLOOKUP(TEXT(表格1[[#This Row],[地區]],"00000000"),縣市代碼,2,0)</f>
        <v>桃園市</v>
      </c>
      <c r="G8643" s="2" t="s">
        <v>7</v>
      </c>
      <c r="H8643" s="13">
        <v>3683746</v>
      </c>
      <c r="I8643" s="14">
        <v>3852666945</v>
      </c>
      <c r="J8643" s="14">
        <f>表格1[[#This Row],[信用卡交易筆數]]/1000</f>
        <v>3683.7460000000001</v>
      </c>
      <c r="K8643" s="14">
        <f>表格1[[#This Row],[信用卡交易金額'[新臺幣']]]/1000</f>
        <v>3852666.9449999998</v>
      </c>
      <c r="L8643" s="14">
        <f>表格1[[#This Row],[信用卡交易金額'[新臺幣']]]/1000000</f>
        <v>3852.6669449999999</v>
      </c>
      <c r="M8643" s="14" t="str" cm="1">
        <f t="array" ref="M8643">_xlfn.TEXTJOIN("", TRUE, _xlfn.XLOOKUP(TRUE, VALUE(表格1[[#This Row],[年月]]) &lt;= VALUE($R$8:$R$12), $Q$8:$Q$12)) &amp; "年度"</f>
        <v>2025年度</v>
      </c>
    </row>
    <row r="8644" spans="1:13" x14ac:dyDescent="0.3">
      <c r="A8644" s="2">
        <v>202504</v>
      </c>
      <c r="B8644" s="19">
        <f>DATE(表格1[[#This Row],[年]],表格1[[#This Row],[月]],1)</f>
        <v>45748</v>
      </c>
      <c r="C8644" s="2" t="str">
        <f>LEFT(表格1[[#This Row],[年月]],4)</f>
        <v>2025</v>
      </c>
      <c r="D8644" s="2" t="str">
        <f>RIGHT(表格1[[#This Row],[年月]],2)</f>
        <v>04</v>
      </c>
      <c r="E8644" s="5">
        <v>68000000</v>
      </c>
      <c r="F8644" s="2" t="str">
        <f>VLOOKUP(TEXT(表格1[[#This Row],[地區]],"00000000"),縣市代碼,2,0)</f>
        <v>桃園市</v>
      </c>
      <c r="G8644" s="2" t="s">
        <v>8</v>
      </c>
      <c r="H8644" s="13">
        <v>2805255</v>
      </c>
      <c r="I8644" s="14">
        <v>5520487943</v>
      </c>
      <c r="J8644" s="14">
        <f>表格1[[#This Row],[信用卡交易筆數]]/1000</f>
        <v>2805.2550000000001</v>
      </c>
      <c r="K8644" s="14">
        <f>表格1[[#This Row],[信用卡交易金額'[新臺幣']]]/1000</f>
        <v>5520487.943</v>
      </c>
      <c r="L8644" s="14">
        <f>表格1[[#This Row],[信用卡交易金額'[新臺幣']]]/1000000</f>
        <v>5520.4879430000001</v>
      </c>
      <c r="M8644" s="14" t="str" cm="1">
        <f t="array" ref="M8644">_xlfn.TEXTJOIN("", TRUE, _xlfn.XLOOKUP(TRUE, VALUE(表格1[[#This Row],[年月]]) &lt;= VALUE($R$8:$R$12), $Q$8:$Q$12)) &amp; "年度"</f>
        <v>2025年度</v>
      </c>
    </row>
    <row r="8645" spans="1:13" x14ac:dyDescent="0.3">
      <c r="A8645" s="2">
        <v>202504</v>
      </c>
      <c r="B8645" s="19">
        <f>DATE(表格1[[#This Row],[年]],表格1[[#This Row],[月]],1)</f>
        <v>45748</v>
      </c>
      <c r="C8645" s="2" t="str">
        <f>LEFT(表格1[[#This Row],[年月]],4)</f>
        <v>2025</v>
      </c>
      <c r="D8645" s="2" t="str">
        <f>RIGHT(表格1[[#This Row],[年月]],2)</f>
        <v>04</v>
      </c>
      <c r="E8645" s="5">
        <v>68000000</v>
      </c>
      <c r="F8645" s="2" t="str">
        <f>VLOOKUP(TEXT(表格1[[#This Row],[地區]],"00000000"),縣市代碼,2,0)</f>
        <v>桃園市</v>
      </c>
      <c r="G8645" s="2" t="s">
        <v>9</v>
      </c>
      <c r="H8645" s="13">
        <v>6035303</v>
      </c>
      <c r="I8645" s="14">
        <v>7800817619</v>
      </c>
      <c r="J8645" s="14">
        <f>表格1[[#This Row],[信用卡交易筆數]]/1000</f>
        <v>6035.3029999999999</v>
      </c>
      <c r="K8645" s="14">
        <f>表格1[[#This Row],[信用卡交易金額'[新臺幣']]]/1000</f>
        <v>7800817.6189999999</v>
      </c>
      <c r="L8645" s="14">
        <f>表格1[[#This Row],[信用卡交易金額'[新臺幣']]]/1000000</f>
        <v>7800.8176190000004</v>
      </c>
      <c r="M8645" s="14" t="str" cm="1">
        <f t="array" ref="M8645">_xlfn.TEXTJOIN("", TRUE, _xlfn.XLOOKUP(TRUE, VALUE(表格1[[#This Row],[年月]]) &lt;= VALUE($R$8:$R$12), $Q$8:$Q$12)) &amp; "年度"</f>
        <v>2025年度</v>
      </c>
    </row>
    <row r="8646" spans="1:13" x14ac:dyDescent="0.3">
      <c r="A8646" s="2">
        <v>202504</v>
      </c>
      <c r="B8646" s="19">
        <f>DATE(表格1[[#This Row],[年]],表格1[[#This Row],[月]],1)</f>
        <v>45748</v>
      </c>
      <c r="C8646" s="2" t="str">
        <f>LEFT(表格1[[#This Row],[年月]],4)</f>
        <v>2025</v>
      </c>
      <c r="D8646" s="2" t="str">
        <f>RIGHT(表格1[[#This Row],[年月]],2)</f>
        <v>04</v>
      </c>
      <c r="E8646" s="5">
        <v>68000000</v>
      </c>
      <c r="F8646" s="2" t="str">
        <f>VLOOKUP(TEXT(表格1[[#This Row],[地區]],"00000000"),縣市代碼,2,0)</f>
        <v>桃園市</v>
      </c>
      <c r="G8646" s="2" t="s">
        <v>10</v>
      </c>
      <c r="H8646" s="13">
        <v>3250291</v>
      </c>
      <c r="I8646" s="14">
        <v>9258828179</v>
      </c>
      <c r="J8646" s="14">
        <f>表格1[[#This Row],[信用卡交易筆數]]/1000</f>
        <v>3250.2910000000002</v>
      </c>
      <c r="K8646" s="14">
        <f>表格1[[#This Row],[信用卡交易金額'[新臺幣']]]/1000</f>
        <v>9258828.1789999995</v>
      </c>
      <c r="L8646" s="14">
        <f>表格1[[#This Row],[信用卡交易金額'[新臺幣']]]/1000000</f>
        <v>9258.8281790000001</v>
      </c>
      <c r="M8646" s="14" t="str" cm="1">
        <f t="array" ref="M8646">_xlfn.TEXTJOIN("", TRUE, _xlfn.XLOOKUP(TRUE, VALUE(表格1[[#This Row],[年月]]) &lt;= VALUE($R$8:$R$12), $Q$8:$Q$12)) &amp; "年度"</f>
        <v>2025年度</v>
      </c>
    </row>
    <row r="8647" spans="1:13" x14ac:dyDescent="0.3">
      <c r="A8647" s="2">
        <v>202504</v>
      </c>
      <c r="B8647" s="19">
        <f>DATE(表格1[[#This Row],[年]],表格1[[#This Row],[月]],1)</f>
        <v>45748</v>
      </c>
      <c r="C8647" s="2" t="str">
        <f>LEFT(表格1[[#This Row],[年月]],4)</f>
        <v>2025</v>
      </c>
      <c r="D8647" s="2" t="str">
        <f>RIGHT(表格1[[#This Row],[年月]],2)</f>
        <v>04</v>
      </c>
      <c r="E8647" s="5">
        <v>10004000</v>
      </c>
      <c r="F8647" s="2" t="str">
        <f>VLOOKUP(TEXT(表格1[[#This Row],[地區]],"00000000"),縣市代碼,2,0)</f>
        <v>新竹縣</v>
      </c>
      <c r="G8647" s="2" t="s">
        <v>4</v>
      </c>
      <c r="H8647" s="13">
        <v>2492181</v>
      </c>
      <c r="I8647" s="14">
        <v>1171845556</v>
      </c>
      <c r="J8647" s="14">
        <f>表格1[[#This Row],[信用卡交易筆數]]/1000</f>
        <v>2492.181</v>
      </c>
      <c r="K8647" s="14">
        <f>表格1[[#This Row],[信用卡交易金額'[新臺幣']]]/1000</f>
        <v>1171845.5560000001</v>
      </c>
      <c r="L8647" s="14">
        <f>表格1[[#This Row],[信用卡交易金額'[新臺幣']]]/1000000</f>
        <v>1171.845556</v>
      </c>
      <c r="M8647" s="14" t="str" cm="1">
        <f t="array" ref="M8647">_xlfn.TEXTJOIN("", TRUE, _xlfn.XLOOKUP(TRUE, VALUE(表格1[[#This Row],[年月]]) &lt;= VALUE($R$8:$R$12), $Q$8:$Q$12)) &amp; "年度"</f>
        <v>2025年度</v>
      </c>
    </row>
    <row r="8648" spans="1:13" x14ac:dyDescent="0.3">
      <c r="A8648" s="2">
        <v>202504</v>
      </c>
      <c r="B8648" s="19">
        <f>DATE(表格1[[#This Row],[年]],表格1[[#This Row],[月]],1)</f>
        <v>45748</v>
      </c>
      <c r="C8648" s="2" t="str">
        <f>LEFT(表格1[[#This Row],[年月]],4)</f>
        <v>2025</v>
      </c>
      <c r="D8648" s="2" t="str">
        <f>RIGHT(表格1[[#This Row],[年月]],2)</f>
        <v>04</v>
      </c>
      <c r="E8648" s="5">
        <v>10004000</v>
      </c>
      <c r="F8648" s="2" t="str">
        <f>VLOOKUP(TEXT(表格1[[#This Row],[地區]],"00000000"),縣市代碼,2,0)</f>
        <v>新竹縣</v>
      </c>
      <c r="G8648" s="2" t="s">
        <v>5</v>
      </c>
      <c r="H8648" s="13">
        <v>119421</v>
      </c>
      <c r="I8648" s="14">
        <v>347401867</v>
      </c>
      <c r="J8648" s="14">
        <f>表格1[[#This Row],[信用卡交易筆數]]/1000</f>
        <v>119.42100000000001</v>
      </c>
      <c r="K8648" s="14">
        <f>表格1[[#This Row],[信用卡交易金額'[新臺幣']]]/1000</f>
        <v>347401.86700000003</v>
      </c>
      <c r="L8648" s="14">
        <f>表格1[[#This Row],[信用卡交易金額'[新臺幣']]]/1000000</f>
        <v>347.40186699999998</v>
      </c>
      <c r="M8648" s="14" t="str" cm="1">
        <f t="array" ref="M8648">_xlfn.TEXTJOIN("", TRUE, _xlfn.XLOOKUP(TRUE, VALUE(表格1[[#This Row],[年月]]) &lt;= VALUE($R$8:$R$12), $Q$8:$Q$12)) &amp; "年度"</f>
        <v>2025年度</v>
      </c>
    </row>
    <row r="8649" spans="1:13" x14ac:dyDescent="0.3">
      <c r="A8649" s="2">
        <v>202504</v>
      </c>
      <c r="B8649" s="19">
        <f>DATE(表格1[[#This Row],[年]],表格1[[#This Row],[月]],1)</f>
        <v>45748</v>
      </c>
      <c r="C8649" s="2" t="str">
        <f>LEFT(表格1[[#This Row],[年月]],4)</f>
        <v>2025</v>
      </c>
      <c r="D8649" s="2" t="str">
        <f>RIGHT(表格1[[#This Row],[年月]],2)</f>
        <v>04</v>
      </c>
      <c r="E8649" s="5">
        <v>10004000</v>
      </c>
      <c r="F8649" s="2" t="str">
        <f>VLOOKUP(TEXT(表格1[[#This Row],[地區]],"00000000"),縣市代碼,2,0)</f>
        <v>新竹縣</v>
      </c>
      <c r="G8649" s="2" t="s">
        <v>6</v>
      </c>
      <c r="H8649" s="13">
        <v>173133</v>
      </c>
      <c r="I8649" s="14">
        <v>611638446</v>
      </c>
      <c r="J8649" s="14">
        <f>表格1[[#This Row],[信用卡交易筆數]]/1000</f>
        <v>173.13300000000001</v>
      </c>
      <c r="K8649" s="14">
        <f>表格1[[#This Row],[信用卡交易金額'[新臺幣']]]/1000</f>
        <v>611638.446</v>
      </c>
      <c r="L8649" s="14">
        <f>表格1[[#This Row],[信用卡交易金額'[新臺幣']]]/1000000</f>
        <v>611.63844600000004</v>
      </c>
      <c r="M8649" s="14" t="str" cm="1">
        <f t="array" ref="M8649">_xlfn.TEXTJOIN("", TRUE, _xlfn.XLOOKUP(TRUE, VALUE(表格1[[#This Row],[年月]]) &lt;= VALUE($R$8:$R$12), $Q$8:$Q$12)) &amp; "年度"</f>
        <v>2025年度</v>
      </c>
    </row>
    <row r="8650" spans="1:13" x14ac:dyDescent="0.3">
      <c r="A8650" s="2">
        <v>202504</v>
      </c>
      <c r="B8650" s="19">
        <f>DATE(表格1[[#This Row],[年]],表格1[[#This Row],[月]],1)</f>
        <v>45748</v>
      </c>
      <c r="C8650" s="2" t="str">
        <f>LEFT(表格1[[#This Row],[年月]],4)</f>
        <v>2025</v>
      </c>
      <c r="D8650" s="2" t="str">
        <f>RIGHT(表格1[[#This Row],[年月]],2)</f>
        <v>04</v>
      </c>
      <c r="E8650" s="5">
        <v>10004000</v>
      </c>
      <c r="F8650" s="2" t="str">
        <f>VLOOKUP(TEXT(表格1[[#This Row],[地區]],"00000000"),縣市代碼,2,0)</f>
        <v>新竹縣</v>
      </c>
      <c r="G8650" s="2" t="s">
        <v>7</v>
      </c>
      <c r="H8650" s="13">
        <v>1024931</v>
      </c>
      <c r="I8650" s="14">
        <v>1177540994</v>
      </c>
      <c r="J8650" s="14">
        <f>表格1[[#This Row],[信用卡交易筆數]]/1000</f>
        <v>1024.931</v>
      </c>
      <c r="K8650" s="14">
        <f>表格1[[#This Row],[信用卡交易金額'[新臺幣']]]/1000</f>
        <v>1177540.9939999999</v>
      </c>
      <c r="L8650" s="14">
        <f>表格1[[#This Row],[信用卡交易金額'[新臺幣']]]/1000000</f>
        <v>1177.540994</v>
      </c>
      <c r="M8650" s="14" t="str" cm="1">
        <f t="array" ref="M8650">_xlfn.TEXTJOIN("", TRUE, _xlfn.XLOOKUP(TRUE, VALUE(表格1[[#This Row],[年月]]) &lt;= VALUE($R$8:$R$12), $Q$8:$Q$12)) &amp; "年度"</f>
        <v>2025年度</v>
      </c>
    </row>
    <row r="8651" spans="1:13" x14ac:dyDescent="0.3">
      <c r="A8651" s="2">
        <v>202504</v>
      </c>
      <c r="B8651" s="19">
        <f>DATE(表格1[[#This Row],[年]],表格1[[#This Row],[月]],1)</f>
        <v>45748</v>
      </c>
      <c r="C8651" s="2" t="str">
        <f>LEFT(表格1[[#This Row],[年月]],4)</f>
        <v>2025</v>
      </c>
      <c r="D8651" s="2" t="str">
        <f>RIGHT(表格1[[#This Row],[年月]],2)</f>
        <v>04</v>
      </c>
      <c r="E8651" s="5">
        <v>10004000</v>
      </c>
      <c r="F8651" s="2" t="str">
        <f>VLOOKUP(TEXT(表格1[[#This Row],[地區]],"00000000"),縣市代碼,2,0)</f>
        <v>新竹縣</v>
      </c>
      <c r="G8651" s="2" t="s">
        <v>8</v>
      </c>
      <c r="H8651" s="13">
        <v>781102</v>
      </c>
      <c r="I8651" s="14">
        <v>1685104977</v>
      </c>
      <c r="J8651" s="14">
        <f>表格1[[#This Row],[信用卡交易筆數]]/1000</f>
        <v>781.10199999999998</v>
      </c>
      <c r="K8651" s="14">
        <f>表格1[[#This Row],[信用卡交易金額'[新臺幣']]]/1000</f>
        <v>1685104.977</v>
      </c>
      <c r="L8651" s="14">
        <f>表格1[[#This Row],[信用卡交易金額'[新臺幣']]]/1000000</f>
        <v>1685.104977</v>
      </c>
      <c r="M8651" s="14" t="str" cm="1">
        <f t="array" ref="M8651">_xlfn.TEXTJOIN("", TRUE, _xlfn.XLOOKUP(TRUE, VALUE(表格1[[#This Row],[年月]]) &lt;= VALUE($R$8:$R$12), $Q$8:$Q$12)) &amp; "年度"</f>
        <v>2025年度</v>
      </c>
    </row>
    <row r="8652" spans="1:13" x14ac:dyDescent="0.3">
      <c r="A8652" s="2">
        <v>202504</v>
      </c>
      <c r="B8652" s="19">
        <f>DATE(表格1[[#This Row],[年]],表格1[[#This Row],[月]],1)</f>
        <v>45748</v>
      </c>
      <c r="C8652" s="2" t="str">
        <f>LEFT(表格1[[#This Row],[年月]],4)</f>
        <v>2025</v>
      </c>
      <c r="D8652" s="2" t="str">
        <f>RIGHT(表格1[[#This Row],[年月]],2)</f>
        <v>04</v>
      </c>
      <c r="E8652" s="5">
        <v>10004000</v>
      </c>
      <c r="F8652" s="2" t="str">
        <f>VLOOKUP(TEXT(表格1[[#This Row],[地區]],"00000000"),縣市代碼,2,0)</f>
        <v>新竹縣</v>
      </c>
      <c r="G8652" s="2" t="s">
        <v>9</v>
      </c>
      <c r="H8652" s="13">
        <v>1697245</v>
      </c>
      <c r="I8652" s="14">
        <v>2229807151</v>
      </c>
      <c r="J8652" s="14">
        <f>表格1[[#This Row],[信用卡交易筆數]]/1000</f>
        <v>1697.2449999999999</v>
      </c>
      <c r="K8652" s="14">
        <f>表格1[[#This Row],[信用卡交易金額'[新臺幣']]]/1000</f>
        <v>2229807.1510000001</v>
      </c>
      <c r="L8652" s="14">
        <f>表格1[[#This Row],[信用卡交易金額'[新臺幣']]]/1000000</f>
        <v>2229.807151</v>
      </c>
      <c r="M8652" s="14" t="str" cm="1">
        <f t="array" ref="M8652">_xlfn.TEXTJOIN("", TRUE, _xlfn.XLOOKUP(TRUE, VALUE(表格1[[#This Row],[年月]]) &lt;= VALUE($R$8:$R$12), $Q$8:$Q$12)) &amp; "年度"</f>
        <v>2025年度</v>
      </c>
    </row>
    <row r="8653" spans="1:13" x14ac:dyDescent="0.3">
      <c r="A8653" s="2">
        <v>202504</v>
      </c>
      <c r="B8653" s="19">
        <f>DATE(表格1[[#This Row],[年]],表格1[[#This Row],[月]],1)</f>
        <v>45748</v>
      </c>
      <c r="C8653" s="2" t="str">
        <f>LEFT(表格1[[#This Row],[年月]],4)</f>
        <v>2025</v>
      </c>
      <c r="D8653" s="2" t="str">
        <f>RIGHT(表格1[[#This Row],[年月]],2)</f>
        <v>04</v>
      </c>
      <c r="E8653" s="5">
        <v>10004000</v>
      </c>
      <c r="F8653" s="2" t="str">
        <f>VLOOKUP(TEXT(表格1[[#This Row],[地區]],"00000000"),縣市代碼,2,0)</f>
        <v>新竹縣</v>
      </c>
      <c r="G8653" s="2" t="s">
        <v>10</v>
      </c>
      <c r="H8653" s="13">
        <v>939857</v>
      </c>
      <c r="I8653" s="14">
        <v>2609850105</v>
      </c>
      <c r="J8653" s="14">
        <f>表格1[[#This Row],[信用卡交易筆數]]/1000</f>
        <v>939.85699999999997</v>
      </c>
      <c r="K8653" s="14">
        <f>表格1[[#This Row],[信用卡交易金額'[新臺幣']]]/1000</f>
        <v>2609850.105</v>
      </c>
      <c r="L8653" s="14">
        <f>表格1[[#This Row],[信用卡交易金額'[新臺幣']]]/1000000</f>
        <v>2609.850105</v>
      </c>
      <c r="M8653" s="14" t="str" cm="1">
        <f t="array" ref="M8653">_xlfn.TEXTJOIN("", TRUE, _xlfn.XLOOKUP(TRUE, VALUE(表格1[[#This Row],[年月]]) &lt;= VALUE($R$8:$R$12), $Q$8:$Q$12)) &amp; "年度"</f>
        <v>2025年度</v>
      </c>
    </row>
    <row r="8654" spans="1:13" x14ac:dyDescent="0.3">
      <c r="A8654" s="2">
        <v>202504</v>
      </c>
      <c r="B8654" s="19">
        <f>DATE(表格1[[#This Row],[年]],表格1[[#This Row],[月]],1)</f>
        <v>45748</v>
      </c>
      <c r="C8654" s="2" t="str">
        <f>LEFT(表格1[[#This Row],[年月]],4)</f>
        <v>2025</v>
      </c>
      <c r="D8654" s="2" t="str">
        <f>RIGHT(表格1[[#This Row],[年月]],2)</f>
        <v>04</v>
      </c>
      <c r="E8654" s="5">
        <v>10018000</v>
      </c>
      <c r="F8654" s="2" t="str">
        <f>VLOOKUP(TEXT(表格1[[#This Row],[地區]],"00000000"),縣市代碼,2,0)</f>
        <v>新竹市</v>
      </c>
      <c r="G8654" s="2" t="s">
        <v>4</v>
      </c>
      <c r="H8654" s="13">
        <v>2322792</v>
      </c>
      <c r="I8654" s="14">
        <v>1089516704</v>
      </c>
      <c r="J8654" s="14">
        <f>表格1[[#This Row],[信用卡交易筆數]]/1000</f>
        <v>2322.7919999999999</v>
      </c>
      <c r="K8654" s="14">
        <f>表格1[[#This Row],[信用卡交易金額'[新臺幣']]]/1000</f>
        <v>1089516.7039999999</v>
      </c>
      <c r="L8654" s="14">
        <f>表格1[[#This Row],[信用卡交易金額'[新臺幣']]]/1000000</f>
        <v>1089.5167039999999</v>
      </c>
      <c r="M8654" s="14" t="str" cm="1">
        <f t="array" ref="M8654">_xlfn.TEXTJOIN("", TRUE, _xlfn.XLOOKUP(TRUE, VALUE(表格1[[#This Row],[年月]]) &lt;= VALUE($R$8:$R$12), $Q$8:$Q$12)) &amp; "年度"</f>
        <v>2025年度</v>
      </c>
    </row>
    <row r="8655" spans="1:13" x14ac:dyDescent="0.3">
      <c r="A8655" s="2">
        <v>202504</v>
      </c>
      <c r="B8655" s="19">
        <f>DATE(表格1[[#This Row],[年]],表格1[[#This Row],[月]],1)</f>
        <v>45748</v>
      </c>
      <c r="C8655" s="2" t="str">
        <f>LEFT(表格1[[#This Row],[年月]],4)</f>
        <v>2025</v>
      </c>
      <c r="D8655" s="2" t="str">
        <f>RIGHT(表格1[[#This Row],[年月]],2)</f>
        <v>04</v>
      </c>
      <c r="E8655" s="5">
        <v>10018000</v>
      </c>
      <c r="F8655" s="2" t="str">
        <f>VLOOKUP(TEXT(表格1[[#This Row],[地區]],"00000000"),縣市代碼,2,0)</f>
        <v>新竹市</v>
      </c>
      <c r="G8655" s="2" t="s">
        <v>5</v>
      </c>
      <c r="H8655" s="13">
        <v>104108</v>
      </c>
      <c r="I8655" s="14">
        <v>325684554</v>
      </c>
      <c r="J8655" s="14">
        <f>表格1[[#This Row],[信用卡交易筆數]]/1000</f>
        <v>104.108</v>
      </c>
      <c r="K8655" s="14">
        <f>表格1[[#This Row],[信用卡交易金額'[新臺幣']]]/1000</f>
        <v>325684.554</v>
      </c>
      <c r="L8655" s="14">
        <f>表格1[[#This Row],[信用卡交易金額'[新臺幣']]]/1000000</f>
        <v>325.68455399999999</v>
      </c>
      <c r="M8655" s="14" t="str" cm="1">
        <f t="array" ref="M8655">_xlfn.TEXTJOIN("", TRUE, _xlfn.XLOOKUP(TRUE, VALUE(表格1[[#This Row],[年月]]) &lt;= VALUE($R$8:$R$12), $Q$8:$Q$12)) &amp; "年度"</f>
        <v>2025年度</v>
      </c>
    </row>
    <row r="8656" spans="1:13" x14ac:dyDescent="0.3">
      <c r="A8656" s="2">
        <v>202504</v>
      </c>
      <c r="B8656" s="19">
        <f>DATE(表格1[[#This Row],[年]],表格1[[#This Row],[月]],1)</f>
        <v>45748</v>
      </c>
      <c r="C8656" s="2" t="str">
        <f>LEFT(表格1[[#This Row],[年月]],4)</f>
        <v>2025</v>
      </c>
      <c r="D8656" s="2" t="str">
        <f>RIGHT(表格1[[#This Row],[年月]],2)</f>
        <v>04</v>
      </c>
      <c r="E8656" s="5">
        <v>10018000</v>
      </c>
      <c r="F8656" s="2" t="str">
        <f>VLOOKUP(TEXT(表格1[[#This Row],[地區]],"00000000"),縣市代碼,2,0)</f>
        <v>新竹市</v>
      </c>
      <c r="G8656" s="2" t="s">
        <v>6</v>
      </c>
      <c r="H8656" s="13">
        <v>160241</v>
      </c>
      <c r="I8656" s="14">
        <v>557540866</v>
      </c>
      <c r="J8656" s="14">
        <f>表格1[[#This Row],[信用卡交易筆數]]/1000</f>
        <v>160.24100000000001</v>
      </c>
      <c r="K8656" s="14">
        <f>表格1[[#This Row],[信用卡交易金額'[新臺幣']]]/1000</f>
        <v>557540.86600000004</v>
      </c>
      <c r="L8656" s="14">
        <f>表格1[[#This Row],[信用卡交易金額'[新臺幣']]]/1000000</f>
        <v>557.54086600000005</v>
      </c>
      <c r="M8656" s="14" t="str" cm="1">
        <f t="array" ref="M8656">_xlfn.TEXTJOIN("", TRUE, _xlfn.XLOOKUP(TRUE, VALUE(表格1[[#This Row],[年月]]) &lt;= VALUE($R$8:$R$12), $Q$8:$Q$12)) &amp; "年度"</f>
        <v>2025年度</v>
      </c>
    </row>
    <row r="8657" spans="1:13" x14ac:dyDescent="0.3">
      <c r="A8657" s="2">
        <v>202504</v>
      </c>
      <c r="B8657" s="19">
        <f>DATE(表格1[[#This Row],[年]],表格1[[#This Row],[月]],1)</f>
        <v>45748</v>
      </c>
      <c r="C8657" s="2" t="str">
        <f>LEFT(表格1[[#This Row],[年月]],4)</f>
        <v>2025</v>
      </c>
      <c r="D8657" s="2" t="str">
        <f>RIGHT(表格1[[#This Row],[年月]],2)</f>
        <v>04</v>
      </c>
      <c r="E8657" s="5">
        <v>10018000</v>
      </c>
      <c r="F8657" s="2" t="str">
        <f>VLOOKUP(TEXT(表格1[[#This Row],[地區]],"00000000"),縣市代碼,2,0)</f>
        <v>新竹市</v>
      </c>
      <c r="G8657" s="2" t="s">
        <v>7</v>
      </c>
      <c r="H8657" s="13">
        <v>867104</v>
      </c>
      <c r="I8657" s="14">
        <v>985696592</v>
      </c>
      <c r="J8657" s="14">
        <f>表格1[[#This Row],[信用卡交易筆數]]/1000</f>
        <v>867.10400000000004</v>
      </c>
      <c r="K8657" s="14">
        <f>表格1[[#This Row],[信用卡交易金額'[新臺幣']]]/1000</f>
        <v>985696.59199999995</v>
      </c>
      <c r="L8657" s="14">
        <f>表格1[[#This Row],[信用卡交易金額'[新臺幣']]]/1000000</f>
        <v>985.69659200000001</v>
      </c>
      <c r="M8657" s="14" t="str" cm="1">
        <f t="array" ref="M8657">_xlfn.TEXTJOIN("", TRUE, _xlfn.XLOOKUP(TRUE, VALUE(表格1[[#This Row],[年月]]) &lt;= VALUE($R$8:$R$12), $Q$8:$Q$12)) &amp; "年度"</f>
        <v>2025年度</v>
      </c>
    </row>
    <row r="8658" spans="1:13" x14ac:dyDescent="0.3">
      <c r="A8658" s="2">
        <v>202504</v>
      </c>
      <c r="B8658" s="19">
        <f>DATE(表格1[[#This Row],[年]],表格1[[#This Row],[月]],1)</f>
        <v>45748</v>
      </c>
      <c r="C8658" s="2" t="str">
        <f>LEFT(表格1[[#This Row],[年月]],4)</f>
        <v>2025</v>
      </c>
      <c r="D8658" s="2" t="str">
        <f>RIGHT(表格1[[#This Row],[年月]],2)</f>
        <v>04</v>
      </c>
      <c r="E8658" s="5">
        <v>10018000</v>
      </c>
      <c r="F8658" s="2" t="str">
        <f>VLOOKUP(TEXT(表格1[[#This Row],[地區]],"00000000"),縣市代碼,2,0)</f>
        <v>新竹市</v>
      </c>
      <c r="G8658" s="2" t="s">
        <v>8</v>
      </c>
      <c r="H8658" s="13">
        <v>713979</v>
      </c>
      <c r="I8658" s="14">
        <v>1634150204</v>
      </c>
      <c r="J8658" s="14">
        <f>表格1[[#This Row],[信用卡交易筆數]]/1000</f>
        <v>713.97900000000004</v>
      </c>
      <c r="K8658" s="14">
        <f>表格1[[#This Row],[信用卡交易金額'[新臺幣']]]/1000</f>
        <v>1634150.2039999999</v>
      </c>
      <c r="L8658" s="14">
        <f>表格1[[#This Row],[信用卡交易金額'[新臺幣']]]/1000000</f>
        <v>1634.150204</v>
      </c>
      <c r="M8658" s="14" t="str" cm="1">
        <f t="array" ref="M8658">_xlfn.TEXTJOIN("", TRUE, _xlfn.XLOOKUP(TRUE, VALUE(表格1[[#This Row],[年月]]) &lt;= VALUE($R$8:$R$12), $Q$8:$Q$12)) &amp; "年度"</f>
        <v>2025年度</v>
      </c>
    </row>
    <row r="8659" spans="1:13" x14ac:dyDescent="0.3">
      <c r="A8659" s="2">
        <v>202504</v>
      </c>
      <c r="B8659" s="19">
        <f>DATE(表格1[[#This Row],[年]],表格1[[#This Row],[月]],1)</f>
        <v>45748</v>
      </c>
      <c r="C8659" s="2" t="str">
        <f>LEFT(表格1[[#This Row],[年月]],4)</f>
        <v>2025</v>
      </c>
      <c r="D8659" s="2" t="str">
        <f>RIGHT(表格1[[#This Row],[年月]],2)</f>
        <v>04</v>
      </c>
      <c r="E8659" s="5">
        <v>10018000</v>
      </c>
      <c r="F8659" s="2" t="str">
        <f>VLOOKUP(TEXT(表格1[[#This Row],[地區]],"00000000"),縣市代碼,2,0)</f>
        <v>新竹市</v>
      </c>
      <c r="G8659" s="2" t="s">
        <v>9</v>
      </c>
      <c r="H8659" s="13">
        <v>1581423</v>
      </c>
      <c r="I8659" s="14">
        <v>2103984362</v>
      </c>
      <c r="J8659" s="14">
        <f>表格1[[#This Row],[信用卡交易筆數]]/1000</f>
        <v>1581.423</v>
      </c>
      <c r="K8659" s="14">
        <f>表格1[[#This Row],[信用卡交易金額'[新臺幣']]]/1000</f>
        <v>2103984.3620000002</v>
      </c>
      <c r="L8659" s="14">
        <f>表格1[[#This Row],[信用卡交易金額'[新臺幣']]]/1000000</f>
        <v>2103.9843620000001</v>
      </c>
      <c r="M8659" s="14" t="str" cm="1">
        <f t="array" ref="M8659">_xlfn.TEXTJOIN("", TRUE, _xlfn.XLOOKUP(TRUE, VALUE(表格1[[#This Row],[年月]]) &lt;= VALUE($R$8:$R$12), $Q$8:$Q$12)) &amp; "年度"</f>
        <v>2025年度</v>
      </c>
    </row>
    <row r="8660" spans="1:13" x14ac:dyDescent="0.3">
      <c r="A8660" s="2">
        <v>202504</v>
      </c>
      <c r="B8660" s="19">
        <f>DATE(表格1[[#This Row],[年]],表格1[[#This Row],[月]],1)</f>
        <v>45748</v>
      </c>
      <c r="C8660" s="2" t="str">
        <f>LEFT(表格1[[#This Row],[年月]],4)</f>
        <v>2025</v>
      </c>
      <c r="D8660" s="2" t="str">
        <f>RIGHT(表格1[[#This Row],[年月]],2)</f>
        <v>04</v>
      </c>
      <c r="E8660" s="5">
        <v>10018000</v>
      </c>
      <c r="F8660" s="2" t="str">
        <f>VLOOKUP(TEXT(表格1[[#This Row],[地區]],"00000000"),縣市代碼,2,0)</f>
        <v>新竹市</v>
      </c>
      <c r="G8660" s="2" t="s">
        <v>10</v>
      </c>
      <c r="H8660" s="13">
        <v>839497</v>
      </c>
      <c r="I8660" s="14">
        <v>2454063102</v>
      </c>
      <c r="J8660" s="14">
        <f>表格1[[#This Row],[信用卡交易筆數]]/1000</f>
        <v>839.49699999999996</v>
      </c>
      <c r="K8660" s="14">
        <f>表格1[[#This Row],[信用卡交易金額'[新臺幣']]]/1000</f>
        <v>2454063.102</v>
      </c>
      <c r="L8660" s="14">
        <f>表格1[[#This Row],[信用卡交易金額'[新臺幣']]]/1000000</f>
        <v>2454.0631020000001</v>
      </c>
      <c r="M8660" s="14" t="str" cm="1">
        <f t="array" ref="M8660">_xlfn.TEXTJOIN("", TRUE, _xlfn.XLOOKUP(TRUE, VALUE(表格1[[#This Row],[年月]]) &lt;= VALUE($R$8:$R$12), $Q$8:$Q$12)) &amp; "年度"</f>
        <v>2025年度</v>
      </c>
    </row>
    <row r="8661" spans="1:13" x14ac:dyDescent="0.3">
      <c r="A8661" s="2">
        <v>202504</v>
      </c>
      <c r="B8661" s="19">
        <f>DATE(表格1[[#This Row],[年]],表格1[[#This Row],[月]],1)</f>
        <v>45748</v>
      </c>
      <c r="C8661" s="2" t="str">
        <f>LEFT(表格1[[#This Row],[年月]],4)</f>
        <v>2025</v>
      </c>
      <c r="D8661" s="2" t="str">
        <f>RIGHT(表格1[[#This Row],[年月]],2)</f>
        <v>04</v>
      </c>
      <c r="E8661" s="5">
        <v>10005000</v>
      </c>
      <c r="F8661" s="2" t="str">
        <f>VLOOKUP(TEXT(表格1[[#This Row],[地區]],"00000000"),縣市代碼,2,0)</f>
        <v>苗栗縣</v>
      </c>
      <c r="G8661" s="2" t="s">
        <v>4</v>
      </c>
      <c r="H8661" s="13">
        <v>1248476</v>
      </c>
      <c r="I8661" s="14">
        <v>546057521</v>
      </c>
      <c r="J8661" s="14">
        <f>表格1[[#This Row],[信用卡交易筆數]]/1000</f>
        <v>1248.4760000000001</v>
      </c>
      <c r="K8661" s="14">
        <f>表格1[[#This Row],[信用卡交易金額'[新臺幣']]]/1000</f>
        <v>546057.52099999995</v>
      </c>
      <c r="L8661" s="14">
        <f>表格1[[#This Row],[信用卡交易金額'[新臺幣']]]/1000000</f>
        <v>546.05752099999995</v>
      </c>
      <c r="M8661" s="14" t="str" cm="1">
        <f t="array" ref="M8661">_xlfn.TEXTJOIN("", TRUE, _xlfn.XLOOKUP(TRUE, VALUE(表格1[[#This Row],[年月]]) &lt;= VALUE($R$8:$R$12), $Q$8:$Q$12)) &amp; "年度"</f>
        <v>2025年度</v>
      </c>
    </row>
    <row r="8662" spans="1:13" x14ac:dyDescent="0.3">
      <c r="A8662" s="2">
        <v>202504</v>
      </c>
      <c r="B8662" s="19">
        <f>DATE(表格1[[#This Row],[年]],表格1[[#This Row],[月]],1)</f>
        <v>45748</v>
      </c>
      <c r="C8662" s="2" t="str">
        <f>LEFT(表格1[[#This Row],[年月]],4)</f>
        <v>2025</v>
      </c>
      <c r="D8662" s="2" t="str">
        <f>RIGHT(表格1[[#This Row],[年月]],2)</f>
        <v>04</v>
      </c>
      <c r="E8662" s="5">
        <v>10005000</v>
      </c>
      <c r="F8662" s="2" t="str">
        <f>VLOOKUP(TEXT(表格1[[#This Row],[地區]],"00000000"),縣市代碼,2,0)</f>
        <v>苗栗縣</v>
      </c>
      <c r="G8662" s="2" t="s">
        <v>5</v>
      </c>
      <c r="H8662" s="13">
        <v>72397</v>
      </c>
      <c r="I8662" s="14">
        <v>177260192</v>
      </c>
      <c r="J8662" s="14">
        <f>表格1[[#This Row],[信用卡交易筆數]]/1000</f>
        <v>72.397000000000006</v>
      </c>
      <c r="K8662" s="14">
        <f>表格1[[#This Row],[信用卡交易金額'[新臺幣']]]/1000</f>
        <v>177260.19200000001</v>
      </c>
      <c r="L8662" s="14">
        <f>表格1[[#This Row],[信用卡交易金額'[新臺幣']]]/1000000</f>
        <v>177.26019199999999</v>
      </c>
      <c r="M8662" s="14" t="str" cm="1">
        <f t="array" ref="M8662">_xlfn.TEXTJOIN("", TRUE, _xlfn.XLOOKUP(TRUE, VALUE(表格1[[#This Row],[年月]]) &lt;= VALUE($R$8:$R$12), $Q$8:$Q$12)) &amp; "年度"</f>
        <v>2025年度</v>
      </c>
    </row>
    <row r="8663" spans="1:13" x14ac:dyDescent="0.3">
      <c r="A8663" s="2">
        <v>202504</v>
      </c>
      <c r="B8663" s="19">
        <f>DATE(表格1[[#This Row],[年]],表格1[[#This Row],[月]],1)</f>
        <v>45748</v>
      </c>
      <c r="C8663" s="2" t="str">
        <f>LEFT(表格1[[#This Row],[年月]],4)</f>
        <v>2025</v>
      </c>
      <c r="D8663" s="2" t="str">
        <f>RIGHT(表格1[[#This Row],[年月]],2)</f>
        <v>04</v>
      </c>
      <c r="E8663" s="5">
        <v>10005000</v>
      </c>
      <c r="F8663" s="2" t="str">
        <f>VLOOKUP(TEXT(表格1[[#This Row],[地區]],"00000000"),縣市代碼,2,0)</f>
        <v>苗栗縣</v>
      </c>
      <c r="G8663" s="2" t="s">
        <v>6</v>
      </c>
      <c r="H8663" s="13">
        <v>98012</v>
      </c>
      <c r="I8663" s="14">
        <v>307470476</v>
      </c>
      <c r="J8663" s="14">
        <f>表格1[[#This Row],[信用卡交易筆數]]/1000</f>
        <v>98.012</v>
      </c>
      <c r="K8663" s="14">
        <f>表格1[[#This Row],[信用卡交易金額'[新臺幣']]]/1000</f>
        <v>307470.47600000002</v>
      </c>
      <c r="L8663" s="14">
        <f>表格1[[#This Row],[信用卡交易金額'[新臺幣']]]/1000000</f>
        <v>307.47047600000002</v>
      </c>
      <c r="M8663" s="14" t="str" cm="1">
        <f t="array" ref="M8663">_xlfn.TEXTJOIN("", TRUE, _xlfn.XLOOKUP(TRUE, VALUE(表格1[[#This Row],[年月]]) &lt;= VALUE($R$8:$R$12), $Q$8:$Q$12)) &amp; "年度"</f>
        <v>2025年度</v>
      </c>
    </row>
    <row r="8664" spans="1:13" x14ac:dyDescent="0.3">
      <c r="A8664" s="2">
        <v>202504</v>
      </c>
      <c r="B8664" s="19">
        <f>DATE(表格1[[#This Row],[年]],表格1[[#This Row],[月]],1)</f>
        <v>45748</v>
      </c>
      <c r="C8664" s="2" t="str">
        <f>LEFT(表格1[[#This Row],[年月]],4)</f>
        <v>2025</v>
      </c>
      <c r="D8664" s="2" t="str">
        <f>RIGHT(表格1[[#This Row],[年月]],2)</f>
        <v>04</v>
      </c>
      <c r="E8664" s="5">
        <v>10005000</v>
      </c>
      <c r="F8664" s="2" t="str">
        <f>VLOOKUP(TEXT(表格1[[#This Row],[地區]],"00000000"),縣市代碼,2,0)</f>
        <v>苗栗縣</v>
      </c>
      <c r="G8664" s="2" t="s">
        <v>7</v>
      </c>
      <c r="H8664" s="13">
        <v>656706</v>
      </c>
      <c r="I8664" s="14">
        <v>647472073</v>
      </c>
      <c r="J8664" s="14">
        <f>表格1[[#This Row],[信用卡交易筆數]]/1000</f>
        <v>656.70600000000002</v>
      </c>
      <c r="K8664" s="14">
        <f>表格1[[#This Row],[信用卡交易金額'[新臺幣']]]/1000</f>
        <v>647472.07299999997</v>
      </c>
      <c r="L8664" s="14">
        <f>表格1[[#This Row],[信用卡交易金額'[新臺幣']]]/1000000</f>
        <v>647.47207300000002</v>
      </c>
      <c r="M8664" s="14" t="str" cm="1">
        <f t="array" ref="M8664">_xlfn.TEXTJOIN("", TRUE, _xlfn.XLOOKUP(TRUE, VALUE(表格1[[#This Row],[年月]]) &lt;= VALUE($R$8:$R$12), $Q$8:$Q$12)) &amp; "年度"</f>
        <v>2025年度</v>
      </c>
    </row>
    <row r="8665" spans="1:13" x14ac:dyDescent="0.3">
      <c r="A8665" s="2">
        <v>202504</v>
      </c>
      <c r="B8665" s="19">
        <f>DATE(表格1[[#This Row],[年]],表格1[[#This Row],[月]],1)</f>
        <v>45748</v>
      </c>
      <c r="C8665" s="2" t="str">
        <f>LEFT(表格1[[#This Row],[年月]],4)</f>
        <v>2025</v>
      </c>
      <c r="D8665" s="2" t="str">
        <f>RIGHT(表格1[[#This Row],[年月]],2)</f>
        <v>04</v>
      </c>
      <c r="E8665" s="5">
        <v>10005000</v>
      </c>
      <c r="F8665" s="2" t="str">
        <f>VLOOKUP(TEXT(表格1[[#This Row],[地區]],"00000000"),縣市代碼,2,0)</f>
        <v>苗栗縣</v>
      </c>
      <c r="G8665" s="2" t="s">
        <v>8</v>
      </c>
      <c r="H8665" s="13">
        <v>447173</v>
      </c>
      <c r="I8665" s="14">
        <v>792264351</v>
      </c>
      <c r="J8665" s="14">
        <f>表格1[[#This Row],[信用卡交易筆數]]/1000</f>
        <v>447.173</v>
      </c>
      <c r="K8665" s="14">
        <f>表格1[[#This Row],[信用卡交易金額'[新臺幣']]]/1000</f>
        <v>792264.35100000002</v>
      </c>
      <c r="L8665" s="14">
        <f>表格1[[#This Row],[信用卡交易金額'[新臺幣']]]/1000000</f>
        <v>792.26435100000003</v>
      </c>
      <c r="M8665" s="14" t="str" cm="1">
        <f t="array" ref="M8665">_xlfn.TEXTJOIN("", TRUE, _xlfn.XLOOKUP(TRUE, VALUE(表格1[[#This Row],[年月]]) &lt;= VALUE($R$8:$R$12), $Q$8:$Q$12)) &amp; "年度"</f>
        <v>2025年度</v>
      </c>
    </row>
    <row r="8666" spans="1:13" x14ac:dyDescent="0.3">
      <c r="A8666" s="2">
        <v>202504</v>
      </c>
      <c r="B8666" s="19">
        <f>DATE(表格1[[#This Row],[年]],表格1[[#This Row],[月]],1)</f>
        <v>45748</v>
      </c>
      <c r="C8666" s="2" t="str">
        <f>LEFT(表格1[[#This Row],[年月]],4)</f>
        <v>2025</v>
      </c>
      <c r="D8666" s="2" t="str">
        <f>RIGHT(表格1[[#This Row],[年月]],2)</f>
        <v>04</v>
      </c>
      <c r="E8666" s="5">
        <v>10005000</v>
      </c>
      <c r="F8666" s="2" t="str">
        <f>VLOOKUP(TEXT(表格1[[#This Row],[地區]],"00000000"),縣市代碼,2,0)</f>
        <v>苗栗縣</v>
      </c>
      <c r="G8666" s="2" t="s">
        <v>9</v>
      </c>
      <c r="H8666" s="13">
        <v>904493</v>
      </c>
      <c r="I8666" s="14">
        <v>1077815852</v>
      </c>
      <c r="J8666" s="14">
        <f>表格1[[#This Row],[信用卡交易筆數]]/1000</f>
        <v>904.49300000000005</v>
      </c>
      <c r="K8666" s="14">
        <f>表格1[[#This Row],[信用卡交易金額'[新臺幣']]]/1000</f>
        <v>1077815.852</v>
      </c>
      <c r="L8666" s="14">
        <f>表格1[[#This Row],[信用卡交易金額'[新臺幣']]]/1000000</f>
        <v>1077.8158519999999</v>
      </c>
      <c r="M8666" s="14" t="str" cm="1">
        <f t="array" ref="M8666">_xlfn.TEXTJOIN("", TRUE, _xlfn.XLOOKUP(TRUE, VALUE(表格1[[#This Row],[年月]]) &lt;= VALUE($R$8:$R$12), $Q$8:$Q$12)) &amp; "年度"</f>
        <v>2025年度</v>
      </c>
    </row>
    <row r="8667" spans="1:13" x14ac:dyDescent="0.3">
      <c r="A8667" s="2">
        <v>202504</v>
      </c>
      <c r="B8667" s="19">
        <f>DATE(表格1[[#This Row],[年]],表格1[[#This Row],[月]],1)</f>
        <v>45748</v>
      </c>
      <c r="C8667" s="2" t="str">
        <f>LEFT(表格1[[#This Row],[年月]],4)</f>
        <v>2025</v>
      </c>
      <c r="D8667" s="2" t="str">
        <f>RIGHT(表格1[[#This Row],[年月]],2)</f>
        <v>04</v>
      </c>
      <c r="E8667" s="5">
        <v>10005000</v>
      </c>
      <c r="F8667" s="2" t="str">
        <f>VLOOKUP(TEXT(表格1[[#This Row],[地區]],"00000000"),縣市代碼,2,0)</f>
        <v>苗栗縣</v>
      </c>
      <c r="G8667" s="2" t="s">
        <v>10</v>
      </c>
      <c r="H8667" s="13">
        <v>551094</v>
      </c>
      <c r="I8667" s="14">
        <v>1520669727</v>
      </c>
      <c r="J8667" s="14">
        <f>表格1[[#This Row],[信用卡交易筆數]]/1000</f>
        <v>551.09400000000005</v>
      </c>
      <c r="K8667" s="14">
        <f>表格1[[#This Row],[信用卡交易金額'[新臺幣']]]/1000</f>
        <v>1520669.727</v>
      </c>
      <c r="L8667" s="14">
        <f>表格1[[#This Row],[信用卡交易金額'[新臺幣']]]/1000000</f>
        <v>1520.669727</v>
      </c>
      <c r="M8667" s="14" t="str" cm="1">
        <f t="array" ref="M8667">_xlfn.TEXTJOIN("", TRUE, _xlfn.XLOOKUP(TRUE, VALUE(表格1[[#This Row],[年月]]) &lt;= VALUE($R$8:$R$12), $Q$8:$Q$12)) &amp; "年度"</f>
        <v>2025年度</v>
      </c>
    </row>
    <row r="8668" spans="1:13" x14ac:dyDescent="0.3">
      <c r="A8668" s="2">
        <v>202504</v>
      </c>
      <c r="B8668" s="19">
        <f>DATE(表格1[[#This Row],[年]],表格1[[#This Row],[月]],1)</f>
        <v>45748</v>
      </c>
      <c r="C8668" s="2" t="str">
        <f>LEFT(表格1[[#This Row],[年月]],4)</f>
        <v>2025</v>
      </c>
      <c r="D8668" s="2" t="str">
        <f>RIGHT(表格1[[#This Row],[年月]],2)</f>
        <v>04</v>
      </c>
      <c r="E8668" s="5">
        <v>66000000</v>
      </c>
      <c r="F8668" s="2" t="str">
        <f>VLOOKUP(TEXT(表格1[[#This Row],[地區]],"00000000"),縣市代碼,2,0)</f>
        <v>臺中市</v>
      </c>
      <c r="G8668" s="2" t="s">
        <v>4</v>
      </c>
      <c r="H8668" s="13">
        <v>10902469</v>
      </c>
      <c r="I8668" s="14">
        <v>5304142906</v>
      </c>
      <c r="J8668" s="14">
        <f>表格1[[#This Row],[信用卡交易筆數]]/1000</f>
        <v>10902.468999999999</v>
      </c>
      <c r="K8668" s="14">
        <f>表格1[[#This Row],[信用卡交易金額'[新臺幣']]]/1000</f>
        <v>5304142.9060000004</v>
      </c>
      <c r="L8668" s="14">
        <f>表格1[[#This Row],[信用卡交易金額'[新臺幣']]]/1000000</f>
        <v>5304.142906</v>
      </c>
      <c r="M8668" s="14" t="str" cm="1">
        <f t="array" ref="M8668">_xlfn.TEXTJOIN("", TRUE, _xlfn.XLOOKUP(TRUE, VALUE(表格1[[#This Row],[年月]]) &lt;= VALUE($R$8:$R$12), $Q$8:$Q$12)) &amp; "年度"</f>
        <v>2025年度</v>
      </c>
    </row>
    <row r="8669" spans="1:13" x14ac:dyDescent="0.3">
      <c r="A8669" s="2">
        <v>202504</v>
      </c>
      <c r="B8669" s="19">
        <f>DATE(表格1[[#This Row],[年]],表格1[[#This Row],[月]],1)</f>
        <v>45748</v>
      </c>
      <c r="C8669" s="2" t="str">
        <f>LEFT(表格1[[#This Row],[年月]],4)</f>
        <v>2025</v>
      </c>
      <c r="D8669" s="2" t="str">
        <f>RIGHT(表格1[[#This Row],[年月]],2)</f>
        <v>04</v>
      </c>
      <c r="E8669" s="5">
        <v>66000000</v>
      </c>
      <c r="F8669" s="2" t="str">
        <f>VLOOKUP(TEXT(表格1[[#This Row],[地區]],"00000000"),縣市代碼,2,0)</f>
        <v>臺中市</v>
      </c>
      <c r="G8669" s="2" t="s">
        <v>5</v>
      </c>
      <c r="H8669" s="13">
        <v>600663</v>
      </c>
      <c r="I8669" s="14">
        <v>1637021639</v>
      </c>
      <c r="J8669" s="14">
        <f>表格1[[#This Row],[信用卡交易筆數]]/1000</f>
        <v>600.66300000000001</v>
      </c>
      <c r="K8669" s="14">
        <f>表格1[[#This Row],[信用卡交易金額'[新臺幣']]]/1000</f>
        <v>1637021.639</v>
      </c>
      <c r="L8669" s="14">
        <f>表格1[[#This Row],[信用卡交易金額'[新臺幣']]]/1000000</f>
        <v>1637.0216390000001</v>
      </c>
      <c r="M8669" s="14" t="str" cm="1">
        <f t="array" ref="M8669">_xlfn.TEXTJOIN("", TRUE, _xlfn.XLOOKUP(TRUE, VALUE(表格1[[#This Row],[年月]]) &lt;= VALUE($R$8:$R$12), $Q$8:$Q$12)) &amp; "年度"</f>
        <v>2025年度</v>
      </c>
    </row>
    <row r="8670" spans="1:13" x14ac:dyDescent="0.3">
      <c r="A8670" s="2">
        <v>202504</v>
      </c>
      <c r="B8670" s="19">
        <f>DATE(表格1[[#This Row],[年]],表格1[[#This Row],[月]],1)</f>
        <v>45748</v>
      </c>
      <c r="C8670" s="2" t="str">
        <f>LEFT(表格1[[#This Row],[年月]],4)</f>
        <v>2025</v>
      </c>
      <c r="D8670" s="2" t="str">
        <f>RIGHT(表格1[[#This Row],[年月]],2)</f>
        <v>04</v>
      </c>
      <c r="E8670" s="5">
        <v>66000000</v>
      </c>
      <c r="F8670" s="2" t="str">
        <f>VLOOKUP(TEXT(表格1[[#This Row],[地區]],"00000000"),縣市代碼,2,0)</f>
        <v>臺中市</v>
      </c>
      <c r="G8670" s="2" t="s">
        <v>6</v>
      </c>
      <c r="H8670" s="13">
        <v>815639</v>
      </c>
      <c r="I8670" s="14">
        <v>2622757687</v>
      </c>
      <c r="J8670" s="14">
        <f>表格1[[#This Row],[信用卡交易筆數]]/1000</f>
        <v>815.63900000000001</v>
      </c>
      <c r="K8670" s="14">
        <f>表格1[[#This Row],[信用卡交易金額'[新臺幣']]]/1000</f>
        <v>2622757.6869999999</v>
      </c>
      <c r="L8670" s="14">
        <f>表格1[[#This Row],[信用卡交易金額'[新臺幣']]]/1000000</f>
        <v>2622.7576869999998</v>
      </c>
      <c r="M8670" s="14" t="str" cm="1">
        <f t="array" ref="M8670">_xlfn.TEXTJOIN("", TRUE, _xlfn.XLOOKUP(TRUE, VALUE(表格1[[#This Row],[年月]]) &lt;= VALUE($R$8:$R$12), $Q$8:$Q$12)) &amp; "年度"</f>
        <v>2025年度</v>
      </c>
    </row>
    <row r="8671" spans="1:13" x14ac:dyDescent="0.3">
      <c r="A8671" s="2">
        <v>202504</v>
      </c>
      <c r="B8671" s="19">
        <f>DATE(表格1[[#This Row],[年]],表格1[[#This Row],[月]],1)</f>
        <v>45748</v>
      </c>
      <c r="C8671" s="2" t="str">
        <f>LEFT(表格1[[#This Row],[年月]],4)</f>
        <v>2025</v>
      </c>
      <c r="D8671" s="2" t="str">
        <f>RIGHT(表格1[[#This Row],[年月]],2)</f>
        <v>04</v>
      </c>
      <c r="E8671" s="5">
        <v>66000000</v>
      </c>
      <c r="F8671" s="2" t="str">
        <f>VLOOKUP(TEXT(表格1[[#This Row],[地區]],"00000000"),縣市代碼,2,0)</f>
        <v>臺中市</v>
      </c>
      <c r="G8671" s="2" t="s">
        <v>7</v>
      </c>
      <c r="H8671" s="13">
        <v>4816911</v>
      </c>
      <c r="I8671" s="14">
        <v>4994373333</v>
      </c>
      <c r="J8671" s="14">
        <f>表格1[[#This Row],[信用卡交易筆數]]/1000</f>
        <v>4816.9110000000001</v>
      </c>
      <c r="K8671" s="14">
        <f>表格1[[#This Row],[信用卡交易金額'[新臺幣']]]/1000</f>
        <v>4994373.3329999996</v>
      </c>
      <c r="L8671" s="14">
        <f>表格1[[#This Row],[信用卡交易金額'[新臺幣']]]/1000000</f>
        <v>4994.3733329999995</v>
      </c>
      <c r="M8671" s="14" t="str" cm="1">
        <f t="array" ref="M8671">_xlfn.TEXTJOIN("", TRUE, _xlfn.XLOOKUP(TRUE, VALUE(表格1[[#This Row],[年月]]) &lt;= VALUE($R$8:$R$12), $Q$8:$Q$12)) &amp; "年度"</f>
        <v>2025年度</v>
      </c>
    </row>
    <row r="8672" spans="1:13" x14ac:dyDescent="0.3">
      <c r="A8672" s="2">
        <v>202504</v>
      </c>
      <c r="B8672" s="19">
        <f>DATE(表格1[[#This Row],[年]],表格1[[#This Row],[月]],1)</f>
        <v>45748</v>
      </c>
      <c r="C8672" s="2" t="str">
        <f>LEFT(表格1[[#This Row],[年月]],4)</f>
        <v>2025</v>
      </c>
      <c r="D8672" s="2" t="str">
        <f>RIGHT(表格1[[#This Row],[年月]],2)</f>
        <v>04</v>
      </c>
      <c r="E8672" s="5">
        <v>66000000</v>
      </c>
      <c r="F8672" s="2" t="str">
        <f>VLOOKUP(TEXT(表格1[[#This Row],[地區]],"00000000"),縣市代碼,2,0)</f>
        <v>臺中市</v>
      </c>
      <c r="G8672" s="2" t="s">
        <v>8</v>
      </c>
      <c r="H8672" s="13">
        <v>3438806</v>
      </c>
      <c r="I8672" s="14">
        <v>7344089348</v>
      </c>
      <c r="J8672" s="14">
        <f>表格1[[#This Row],[信用卡交易筆數]]/1000</f>
        <v>3438.806</v>
      </c>
      <c r="K8672" s="14">
        <f>表格1[[#This Row],[信用卡交易金額'[新臺幣']]]/1000</f>
        <v>7344089.3480000002</v>
      </c>
      <c r="L8672" s="14">
        <f>表格1[[#This Row],[信用卡交易金額'[新臺幣']]]/1000000</f>
        <v>7344.0893480000004</v>
      </c>
      <c r="M8672" s="14" t="str" cm="1">
        <f t="array" ref="M8672">_xlfn.TEXTJOIN("", TRUE, _xlfn.XLOOKUP(TRUE, VALUE(表格1[[#This Row],[年月]]) &lt;= VALUE($R$8:$R$12), $Q$8:$Q$12)) &amp; "年度"</f>
        <v>2025年度</v>
      </c>
    </row>
    <row r="8673" spans="1:13" x14ac:dyDescent="0.3">
      <c r="A8673" s="2">
        <v>202504</v>
      </c>
      <c r="B8673" s="19">
        <f>DATE(表格1[[#This Row],[年]],表格1[[#This Row],[月]],1)</f>
        <v>45748</v>
      </c>
      <c r="C8673" s="2" t="str">
        <f>LEFT(表格1[[#This Row],[年月]],4)</f>
        <v>2025</v>
      </c>
      <c r="D8673" s="2" t="str">
        <f>RIGHT(表格1[[#This Row],[年月]],2)</f>
        <v>04</v>
      </c>
      <c r="E8673" s="5">
        <v>66000000</v>
      </c>
      <c r="F8673" s="2" t="str">
        <f>VLOOKUP(TEXT(表格1[[#This Row],[地區]],"00000000"),縣市代碼,2,0)</f>
        <v>臺中市</v>
      </c>
      <c r="G8673" s="2" t="s">
        <v>9</v>
      </c>
      <c r="H8673" s="13">
        <v>7632664</v>
      </c>
      <c r="I8673" s="14">
        <v>9506998175</v>
      </c>
      <c r="J8673" s="14">
        <f>表格1[[#This Row],[信用卡交易筆數]]/1000</f>
        <v>7632.6639999999998</v>
      </c>
      <c r="K8673" s="14">
        <f>表格1[[#This Row],[信用卡交易金額'[新臺幣']]]/1000</f>
        <v>9506998.1750000007</v>
      </c>
      <c r="L8673" s="14">
        <f>表格1[[#This Row],[信用卡交易金額'[新臺幣']]]/1000000</f>
        <v>9506.9981750000006</v>
      </c>
      <c r="M8673" s="14" t="str" cm="1">
        <f t="array" ref="M8673">_xlfn.TEXTJOIN("", TRUE, _xlfn.XLOOKUP(TRUE, VALUE(表格1[[#This Row],[年月]]) &lt;= VALUE($R$8:$R$12), $Q$8:$Q$12)) &amp; "年度"</f>
        <v>2025年度</v>
      </c>
    </row>
    <row r="8674" spans="1:13" x14ac:dyDescent="0.3">
      <c r="A8674" s="2">
        <v>202504</v>
      </c>
      <c r="B8674" s="19">
        <f>DATE(表格1[[#This Row],[年]],表格1[[#This Row],[月]],1)</f>
        <v>45748</v>
      </c>
      <c r="C8674" s="2" t="str">
        <f>LEFT(表格1[[#This Row],[年月]],4)</f>
        <v>2025</v>
      </c>
      <c r="D8674" s="2" t="str">
        <f>RIGHT(表格1[[#This Row],[年月]],2)</f>
        <v>04</v>
      </c>
      <c r="E8674" s="5">
        <v>66000000</v>
      </c>
      <c r="F8674" s="2" t="str">
        <f>VLOOKUP(TEXT(表格1[[#This Row],[地區]],"00000000"),縣市代碼,2,0)</f>
        <v>臺中市</v>
      </c>
      <c r="G8674" s="2" t="s">
        <v>10</v>
      </c>
      <c r="H8674" s="13">
        <v>4114788</v>
      </c>
      <c r="I8674" s="14">
        <v>12639699105</v>
      </c>
      <c r="J8674" s="14">
        <f>表格1[[#This Row],[信用卡交易筆數]]/1000</f>
        <v>4114.7879999999996</v>
      </c>
      <c r="K8674" s="14">
        <f>表格1[[#This Row],[信用卡交易金額'[新臺幣']]]/1000</f>
        <v>12639699.105</v>
      </c>
      <c r="L8674" s="14">
        <f>表格1[[#This Row],[信用卡交易金額'[新臺幣']]]/1000000</f>
        <v>12639.699105</v>
      </c>
      <c r="M8674" s="14" t="str" cm="1">
        <f t="array" ref="M8674">_xlfn.TEXTJOIN("", TRUE, _xlfn.XLOOKUP(TRUE, VALUE(表格1[[#This Row],[年月]]) &lt;= VALUE($R$8:$R$12), $Q$8:$Q$12)) &amp; "年度"</f>
        <v>2025年度</v>
      </c>
    </row>
    <row r="8675" spans="1:13" x14ac:dyDescent="0.3">
      <c r="A8675" s="2">
        <v>202504</v>
      </c>
      <c r="B8675" s="19">
        <f>DATE(表格1[[#This Row],[年]],表格1[[#This Row],[月]],1)</f>
        <v>45748</v>
      </c>
      <c r="C8675" s="2" t="str">
        <f>LEFT(表格1[[#This Row],[年月]],4)</f>
        <v>2025</v>
      </c>
      <c r="D8675" s="2" t="str">
        <f>RIGHT(表格1[[#This Row],[年月]],2)</f>
        <v>04</v>
      </c>
      <c r="E8675" s="5">
        <v>10007000</v>
      </c>
      <c r="F8675" s="2" t="str">
        <f>VLOOKUP(TEXT(表格1[[#This Row],[地區]],"00000000"),縣市代碼,2,0)</f>
        <v>彰化縣</v>
      </c>
      <c r="G8675" s="2" t="s">
        <v>4</v>
      </c>
      <c r="H8675" s="13">
        <v>2463230</v>
      </c>
      <c r="I8675" s="14">
        <v>1138437112</v>
      </c>
      <c r="J8675" s="14">
        <f>表格1[[#This Row],[信用卡交易筆數]]/1000</f>
        <v>2463.23</v>
      </c>
      <c r="K8675" s="14">
        <f>表格1[[#This Row],[信用卡交易金額'[新臺幣']]]/1000</f>
        <v>1138437.112</v>
      </c>
      <c r="L8675" s="14">
        <f>表格1[[#This Row],[信用卡交易金額'[新臺幣']]]/1000000</f>
        <v>1138.4371120000001</v>
      </c>
      <c r="M8675" s="14" t="str" cm="1">
        <f t="array" ref="M8675">_xlfn.TEXTJOIN("", TRUE, _xlfn.XLOOKUP(TRUE, VALUE(表格1[[#This Row],[年月]]) &lt;= VALUE($R$8:$R$12), $Q$8:$Q$12)) &amp; "年度"</f>
        <v>2025年度</v>
      </c>
    </row>
    <row r="8676" spans="1:13" x14ac:dyDescent="0.3">
      <c r="A8676" s="2">
        <v>202504</v>
      </c>
      <c r="B8676" s="19">
        <f>DATE(表格1[[#This Row],[年]],表格1[[#This Row],[月]],1)</f>
        <v>45748</v>
      </c>
      <c r="C8676" s="2" t="str">
        <f>LEFT(表格1[[#This Row],[年月]],4)</f>
        <v>2025</v>
      </c>
      <c r="D8676" s="2" t="str">
        <f>RIGHT(表格1[[#This Row],[年月]],2)</f>
        <v>04</v>
      </c>
      <c r="E8676" s="5">
        <v>10007000</v>
      </c>
      <c r="F8676" s="2" t="str">
        <f>VLOOKUP(TEXT(表格1[[#This Row],[地區]],"00000000"),縣市代碼,2,0)</f>
        <v>彰化縣</v>
      </c>
      <c r="G8676" s="2" t="s">
        <v>5</v>
      </c>
      <c r="H8676" s="13">
        <v>167977</v>
      </c>
      <c r="I8676" s="14">
        <v>393424692</v>
      </c>
      <c r="J8676" s="14">
        <f>表格1[[#This Row],[信用卡交易筆數]]/1000</f>
        <v>167.977</v>
      </c>
      <c r="K8676" s="14">
        <f>表格1[[#This Row],[信用卡交易金額'[新臺幣']]]/1000</f>
        <v>393424.69199999998</v>
      </c>
      <c r="L8676" s="14">
        <f>表格1[[#This Row],[信用卡交易金額'[新臺幣']]]/1000000</f>
        <v>393.42469199999999</v>
      </c>
      <c r="M8676" s="14" t="str" cm="1">
        <f t="array" ref="M8676">_xlfn.TEXTJOIN("", TRUE, _xlfn.XLOOKUP(TRUE, VALUE(表格1[[#This Row],[年月]]) &lt;= VALUE($R$8:$R$12), $Q$8:$Q$12)) &amp; "年度"</f>
        <v>2025年度</v>
      </c>
    </row>
    <row r="8677" spans="1:13" x14ac:dyDescent="0.3">
      <c r="A8677" s="2">
        <v>202504</v>
      </c>
      <c r="B8677" s="19">
        <f>DATE(表格1[[#This Row],[年]],表格1[[#This Row],[月]],1)</f>
        <v>45748</v>
      </c>
      <c r="C8677" s="2" t="str">
        <f>LEFT(表格1[[#This Row],[年月]],4)</f>
        <v>2025</v>
      </c>
      <c r="D8677" s="2" t="str">
        <f>RIGHT(表格1[[#This Row],[年月]],2)</f>
        <v>04</v>
      </c>
      <c r="E8677" s="5">
        <v>10007000</v>
      </c>
      <c r="F8677" s="2" t="str">
        <f>VLOOKUP(TEXT(表格1[[#This Row],[地區]],"00000000"),縣市代碼,2,0)</f>
        <v>彰化縣</v>
      </c>
      <c r="G8677" s="2" t="s">
        <v>6</v>
      </c>
      <c r="H8677" s="13">
        <v>207248</v>
      </c>
      <c r="I8677" s="14">
        <v>605532499</v>
      </c>
      <c r="J8677" s="14">
        <f>表格1[[#This Row],[信用卡交易筆數]]/1000</f>
        <v>207.24799999999999</v>
      </c>
      <c r="K8677" s="14">
        <f>表格1[[#This Row],[信用卡交易金額'[新臺幣']]]/1000</f>
        <v>605532.49899999995</v>
      </c>
      <c r="L8677" s="14">
        <f>表格1[[#This Row],[信用卡交易金額'[新臺幣']]]/1000000</f>
        <v>605.53249900000003</v>
      </c>
      <c r="M8677" s="14" t="str" cm="1">
        <f t="array" ref="M8677">_xlfn.TEXTJOIN("", TRUE, _xlfn.XLOOKUP(TRUE, VALUE(表格1[[#This Row],[年月]]) &lt;= VALUE($R$8:$R$12), $Q$8:$Q$12)) &amp; "年度"</f>
        <v>2025年度</v>
      </c>
    </row>
    <row r="8678" spans="1:13" x14ac:dyDescent="0.3">
      <c r="A8678" s="2">
        <v>202504</v>
      </c>
      <c r="B8678" s="19">
        <f>DATE(表格1[[#This Row],[年]],表格1[[#This Row],[月]],1)</f>
        <v>45748</v>
      </c>
      <c r="C8678" s="2" t="str">
        <f>LEFT(表格1[[#This Row],[年月]],4)</f>
        <v>2025</v>
      </c>
      <c r="D8678" s="2" t="str">
        <f>RIGHT(表格1[[#This Row],[年月]],2)</f>
        <v>04</v>
      </c>
      <c r="E8678" s="5">
        <v>10007000</v>
      </c>
      <c r="F8678" s="2" t="str">
        <f>VLOOKUP(TEXT(表格1[[#This Row],[地區]],"00000000"),縣市代碼,2,0)</f>
        <v>彰化縣</v>
      </c>
      <c r="G8678" s="2" t="s">
        <v>7</v>
      </c>
      <c r="H8678" s="13">
        <v>1336346</v>
      </c>
      <c r="I8678" s="14">
        <v>1415225093</v>
      </c>
      <c r="J8678" s="14">
        <f>表格1[[#This Row],[信用卡交易筆數]]/1000</f>
        <v>1336.346</v>
      </c>
      <c r="K8678" s="14">
        <f>表格1[[#This Row],[信用卡交易金額'[新臺幣']]]/1000</f>
        <v>1415225.0930000001</v>
      </c>
      <c r="L8678" s="14">
        <f>表格1[[#This Row],[信用卡交易金額'[新臺幣']]]/1000000</f>
        <v>1415.225093</v>
      </c>
      <c r="M8678" s="14" t="str" cm="1">
        <f t="array" ref="M8678">_xlfn.TEXTJOIN("", TRUE, _xlfn.XLOOKUP(TRUE, VALUE(表格1[[#This Row],[年月]]) &lt;= VALUE($R$8:$R$12), $Q$8:$Q$12)) &amp; "年度"</f>
        <v>2025年度</v>
      </c>
    </row>
    <row r="8679" spans="1:13" x14ac:dyDescent="0.3">
      <c r="A8679" s="2">
        <v>202504</v>
      </c>
      <c r="B8679" s="19">
        <f>DATE(表格1[[#This Row],[年]],表格1[[#This Row],[月]],1)</f>
        <v>45748</v>
      </c>
      <c r="C8679" s="2" t="str">
        <f>LEFT(表格1[[#This Row],[年月]],4)</f>
        <v>2025</v>
      </c>
      <c r="D8679" s="2" t="str">
        <f>RIGHT(表格1[[#This Row],[年月]],2)</f>
        <v>04</v>
      </c>
      <c r="E8679" s="5">
        <v>10007000</v>
      </c>
      <c r="F8679" s="2" t="str">
        <f>VLOOKUP(TEXT(表格1[[#This Row],[地區]],"00000000"),縣市代碼,2,0)</f>
        <v>彰化縣</v>
      </c>
      <c r="G8679" s="2" t="s">
        <v>8</v>
      </c>
      <c r="H8679" s="13">
        <v>862965</v>
      </c>
      <c r="I8679" s="14">
        <v>1612698450</v>
      </c>
      <c r="J8679" s="14">
        <f>表格1[[#This Row],[信用卡交易筆數]]/1000</f>
        <v>862.96500000000003</v>
      </c>
      <c r="K8679" s="14">
        <f>表格1[[#This Row],[信用卡交易金額'[新臺幣']]]/1000</f>
        <v>1612698.45</v>
      </c>
      <c r="L8679" s="14">
        <f>表格1[[#This Row],[信用卡交易金額'[新臺幣']]]/1000000</f>
        <v>1612.6984500000001</v>
      </c>
      <c r="M8679" s="14" t="str" cm="1">
        <f t="array" ref="M8679">_xlfn.TEXTJOIN("", TRUE, _xlfn.XLOOKUP(TRUE, VALUE(表格1[[#This Row],[年月]]) &lt;= VALUE($R$8:$R$12), $Q$8:$Q$12)) &amp; "年度"</f>
        <v>2025年度</v>
      </c>
    </row>
    <row r="8680" spans="1:13" x14ac:dyDescent="0.3">
      <c r="A8680" s="2">
        <v>202504</v>
      </c>
      <c r="B8680" s="19">
        <f>DATE(表格1[[#This Row],[年]],表格1[[#This Row],[月]],1)</f>
        <v>45748</v>
      </c>
      <c r="C8680" s="2" t="str">
        <f>LEFT(表格1[[#This Row],[年月]],4)</f>
        <v>2025</v>
      </c>
      <c r="D8680" s="2" t="str">
        <f>RIGHT(表格1[[#This Row],[年月]],2)</f>
        <v>04</v>
      </c>
      <c r="E8680" s="5">
        <v>10007000</v>
      </c>
      <c r="F8680" s="2" t="str">
        <f>VLOOKUP(TEXT(表格1[[#This Row],[地區]],"00000000"),縣市代碼,2,0)</f>
        <v>彰化縣</v>
      </c>
      <c r="G8680" s="2" t="s">
        <v>9</v>
      </c>
      <c r="H8680" s="13">
        <v>1842284</v>
      </c>
      <c r="I8680" s="14">
        <v>2133177099</v>
      </c>
      <c r="J8680" s="14">
        <f>表格1[[#This Row],[信用卡交易筆數]]/1000</f>
        <v>1842.2840000000001</v>
      </c>
      <c r="K8680" s="14">
        <f>表格1[[#This Row],[信用卡交易金額'[新臺幣']]]/1000</f>
        <v>2133177.0989999999</v>
      </c>
      <c r="L8680" s="14">
        <f>表格1[[#This Row],[信用卡交易金額'[新臺幣']]]/1000000</f>
        <v>2133.177099</v>
      </c>
      <c r="M8680" s="14" t="str" cm="1">
        <f t="array" ref="M8680">_xlfn.TEXTJOIN("", TRUE, _xlfn.XLOOKUP(TRUE, VALUE(表格1[[#This Row],[年月]]) &lt;= VALUE($R$8:$R$12), $Q$8:$Q$12)) &amp; "年度"</f>
        <v>2025年度</v>
      </c>
    </row>
    <row r="8681" spans="1:13" x14ac:dyDescent="0.3">
      <c r="A8681" s="2">
        <v>202504</v>
      </c>
      <c r="B8681" s="19">
        <f>DATE(表格1[[#This Row],[年]],表格1[[#This Row],[月]],1)</f>
        <v>45748</v>
      </c>
      <c r="C8681" s="2" t="str">
        <f>LEFT(表格1[[#This Row],[年月]],4)</f>
        <v>2025</v>
      </c>
      <c r="D8681" s="2" t="str">
        <f>RIGHT(表格1[[#This Row],[年月]],2)</f>
        <v>04</v>
      </c>
      <c r="E8681" s="5">
        <v>10007000</v>
      </c>
      <c r="F8681" s="2" t="str">
        <f>VLOOKUP(TEXT(表格1[[#This Row],[地區]],"00000000"),縣市代碼,2,0)</f>
        <v>彰化縣</v>
      </c>
      <c r="G8681" s="2" t="s">
        <v>10</v>
      </c>
      <c r="H8681" s="13">
        <v>1080785</v>
      </c>
      <c r="I8681" s="14">
        <v>3354526285</v>
      </c>
      <c r="J8681" s="14">
        <f>表格1[[#This Row],[信用卡交易筆數]]/1000</f>
        <v>1080.7850000000001</v>
      </c>
      <c r="K8681" s="14">
        <f>表格1[[#This Row],[信用卡交易金額'[新臺幣']]]/1000</f>
        <v>3354526.2850000001</v>
      </c>
      <c r="L8681" s="14">
        <f>表格1[[#This Row],[信用卡交易金額'[新臺幣']]]/1000000</f>
        <v>3354.5262849999999</v>
      </c>
      <c r="M8681" s="14" t="str" cm="1">
        <f t="array" ref="M8681">_xlfn.TEXTJOIN("", TRUE, _xlfn.XLOOKUP(TRUE, VALUE(表格1[[#This Row],[年月]]) &lt;= VALUE($R$8:$R$12), $Q$8:$Q$12)) &amp; "年度"</f>
        <v>2025年度</v>
      </c>
    </row>
    <row r="8682" spans="1:13" x14ac:dyDescent="0.3">
      <c r="A8682" s="2">
        <v>202504</v>
      </c>
      <c r="B8682" s="19">
        <f>DATE(表格1[[#This Row],[年]],表格1[[#This Row],[月]],1)</f>
        <v>45748</v>
      </c>
      <c r="C8682" s="2" t="str">
        <f>LEFT(表格1[[#This Row],[年月]],4)</f>
        <v>2025</v>
      </c>
      <c r="D8682" s="2" t="str">
        <f>RIGHT(表格1[[#This Row],[年月]],2)</f>
        <v>04</v>
      </c>
      <c r="E8682" s="5">
        <v>10008000</v>
      </c>
      <c r="F8682" s="2" t="str">
        <f>VLOOKUP(TEXT(表格1[[#This Row],[地區]],"00000000"),縣市代碼,2,0)</f>
        <v>南投縣</v>
      </c>
      <c r="G8682" s="2" t="s">
        <v>4</v>
      </c>
      <c r="H8682" s="13">
        <v>806149</v>
      </c>
      <c r="I8682" s="14">
        <v>360590633</v>
      </c>
      <c r="J8682" s="14">
        <f>表格1[[#This Row],[信用卡交易筆數]]/1000</f>
        <v>806.149</v>
      </c>
      <c r="K8682" s="14">
        <f>表格1[[#This Row],[信用卡交易金額'[新臺幣']]]/1000</f>
        <v>360590.63299999997</v>
      </c>
      <c r="L8682" s="14">
        <f>表格1[[#This Row],[信用卡交易金額'[新臺幣']]]/1000000</f>
        <v>360.59063300000003</v>
      </c>
      <c r="M8682" s="14" t="str" cm="1">
        <f t="array" ref="M8682">_xlfn.TEXTJOIN("", TRUE, _xlfn.XLOOKUP(TRUE, VALUE(表格1[[#This Row],[年月]]) &lt;= VALUE($R$8:$R$12), $Q$8:$Q$12)) &amp; "年度"</f>
        <v>2025年度</v>
      </c>
    </row>
    <row r="8683" spans="1:13" x14ac:dyDescent="0.3">
      <c r="A8683" s="2">
        <v>202504</v>
      </c>
      <c r="B8683" s="19">
        <f>DATE(表格1[[#This Row],[年]],表格1[[#This Row],[月]],1)</f>
        <v>45748</v>
      </c>
      <c r="C8683" s="2" t="str">
        <f>LEFT(表格1[[#This Row],[年月]],4)</f>
        <v>2025</v>
      </c>
      <c r="D8683" s="2" t="str">
        <f>RIGHT(表格1[[#This Row],[年月]],2)</f>
        <v>04</v>
      </c>
      <c r="E8683" s="5">
        <v>10008000</v>
      </c>
      <c r="F8683" s="2" t="str">
        <f>VLOOKUP(TEXT(表格1[[#This Row],[地區]],"00000000"),縣市代碼,2,0)</f>
        <v>南投縣</v>
      </c>
      <c r="G8683" s="2" t="s">
        <v>5</v>
      </c>
      <c r="H8683" s="13">
        <v>52314</v>
      </c>
      <c r="I8683" s="14">
        <v>122876139</v>
      </c>
      <c r="J8683" s="14">
        <f>表格1[[#This Row],[信用卡交易筆數]]/1000</f>
        <v>52.314</v>
      </c>
      <c r="K8683" s="14">
        <f>表格1[[#This Row],[信用卡交易金額'[新臺幣']]]/1000</f>
        <v>122876.139</v>
      </c>
      <c r="L8683" s="14">
        <f>表格1[[#This Row],[信用卡交易金額'[新臺幣']]]/1000000</f>
        <v>122.87613899999999</v>
      </c>
      <c r="M8683" s="14" t="str" cm="1">
        <f t="array" ref="M8683">_xlfn.TEXTJOIN("", TRUE, _xlfn.XLOOKUP(TRUE, VALUE(表格1[[#This Row],[年月]]) &lt;= VALUE($R$8:$R$12), $Q$8:$Q$12)) &amp; "年度"</f>
        <v>2025年度</v>
      </c>
    </row>
    <row r="8684" spans="1:13" x14ac:dyDescent="0.3">
      <c r="A8684" s="2">
        <v>202504</v>
      </c>
      <c r="B8684" s="19">
        <f>DATE(表格1[[#This Row],[年]],表格1[[#This Row],[月]],1)</f>
        <v>45748</v>
      </c>
      <c r="C8684" s="2" t="str">
        <f>LEFT(表格1[[#This Row],[年月]],4)</f>
        <v>2025</v>
      </c>
      <c r="D8684" s="2" t="str">
        <f>RIGHT(表格1[[#This Row],[年月]],2)</f>
        <v>04</v>
      </c>
      <c r="E8684" s="5">
        <v>10008000</v>
      </c>
      <c r="F8684" s="2" t="str">
        <f>VLOOKUP(TEXT(表格1[[#This Row],[地區]],"00000000"),縣市代碼,2,0)</f>
        <v>南投縣</v>
      </c>
      <c r="G8684" s="2" t="s">
        <v>6</v>
      </c>
      <c r="H8684" s="13">
        <v>69428</v>
      </c>
      <c r="I8684" s="14">
        <v>204031571</v>
      </c>
      <c r="J8684" s="14">
        <f>表格1[[#This Row],[信用卡交易筆數]]/1000</f>
        <v>69.427999999999997</v>
      </c>
      <c r="K8684" s="14">
        <f>表格1[[#This Row],[信用卡交易金額'[新臺幣']]]/1000</f>
        <v>204031.571</v>
      </c>
      <c r="L8684" s="14">
        <f>表格1[[#This Row],[信用卡交易金額'[新臺幣']]]/1000000</f>
        <v>204.03157100000001</v>
      </c>
      <c r="M8684" s="14" t="str" cm="1">
        <f t="array" ref="M8684">_xlfn.TEXTJOIN("", TRUE, _xlfn.XLOOKUP(TRUE, VALUE(表格1[[#This Row],[年月]]) &lt;= VALUE($R$8:$R$12), $Q$8:$Q$12)) &amp; "年度"</f>
        <v>2025年度</v>
      </c>
    </row>
    <row r="8685" spans="1:13" x14ac:dyDescent="0.3">
      <c r="A8685" s="2">
        <v>202504</v>
      </c>
      <c r="B8685" s="19">
        <f>DATE(表格1[[#This Row],[年]],表格1[[#This Row],[月]],1)</f>
        <v>45748</v>
      </c>
      <c r="C8685" s="2" t="str">
        <f>LEFT(表格1[[#This Row],[年月]],4)</f>
        <v>2025</v>
      </c>
      <c r="D8685" s="2" t="str">
        <f>RIGHT(表格1[[#This Row],[年月]],2)</f>
        <v>04</v>
      </c>
      <c r="E8685" s="5">
        <v>10008000</v>
      </c>
      <c r="F8685" s="2" t="str">
        <f>VLOOKUP(TEXT(表格1[[#This Row],[地區]],"00000000"),縣市代碼,2,0)</f>
        <v>南投縣</v>
      </c>
      <c r="G8685" s="2" t="s">
        <v>7</v>
      </c>
      <c r="H8685" s="13">
        <v>465379</v>
      </c>
      <c r="I8685" s="14">
        <v>480548758</v>
      </c>
      <c r="J8685" s="14">
        <f>表格1[[#This Row],[信用卡交易筆數]]/1000</f>
        <v>465.37900000000002</v>
      </c>
      <c r="K8685" s="14">
        <f>表格1[[#This Row],[信用卡交易金額'[新臺幣']]]/1000</f>
        <v>480548.75799999997</v>
      </c>
      <c r="L8685" s="14">
        <f>表格1[[#This Row],[信用卡交易金額'[新臺幣']]]/1000000</f>
        <v>480.54875800000002</v>
      </c>
      <c r="M8685" s="14" t="str" cm="1">
        <f t="array" ref="M8685">_xlfn.TEXTJOIN("", TRUE, _xlfn.XLOOKUP(TRUE, VALUE(表格1[[#This Row],[年月]]) &lt;= VALUE($R$8:$R$12), $Q$8:$Q$12)) &amp; "年度"</f>
        <v>2025年度</v>
      </c>
    </row>
    <row r="8686" spans="1:13" x14ac:dyDescent="0.3">
      <c r="A8686" s="2">
        <v>202504</v>
      </c>
      <c r="B8686" s="19">
        <f>DATE(表格1[[#This Row],[年]],表格1[[#This Row],[月]],1)</f>
        <v>45748</v>
      </c>
      <c r="C8686" s="2" t="str">
        <f>LEFT(表格1[[#This Row],[年月]],4)</f>
        <v>2025</v>
      </c>
      <c r="D8686" s="2" t="str">
        <f>RIGHT(表格1[[#This Row],[年月]],2)</f>
        <v>04</v>
      </c>
      <c r="E8686" s="5">
        <v>10008000</v>
      </c>
      <c r="F8686" s="2" t="str">
        <f>VLOOKUP(TEXT(表格1[[#This Row],[地區]],"00000000"),縣市代碼,2,0)</f>
        <v>南投縣</v>
      </c>
      <c r="G8686" s="2" t="s">
        <v>8</v>
      </c>
      <c r="H8686" s="13">
        <v>306472</v>
      </c>
      <c r="I8686" s="14">
        <v>544188278</v>
      </c>
      <c r="J8686" s="14">
        <f>表格1[[#This Row],[信用卡交易筆數]]/1000</f>
        <v>306.47199999999998</v>
      </c>
      <c r="K8686" s="14">
        <f>表格1[[#This Row],[信用卡交易金額'[新臺幣']]]/1000</f>
        <v>544188.27800000005</v>
      </c>
      <c r="L8686" s="14">
        <f>表格1[[#This Row],[信用卡交易金額'[新臺幣']]]/1000000</f>
        <v>544.18827799999997</v>
      </c>
      <c r="M8686" s="14" t="str" cm="1">
        <f t="array" ref="M8686">_xlfn.TEXTJOIN("", TRUE, _xlfn.XLOOKUP(TRUE, VALUE(表格1[[#This Row],[年月]]) &lt;= VALUE($R$8:$R$12), $Q$8:$Q$12)) &amp; "年度"</f>
        <v>2025年度</v>
      </c>
    </row>
    <row r="8687" spans="1:13" x14ac:dyDescent="0.3">
      <c r="A8687" s="2">
        <v>202504</v>
      </c>
      <c r="B8687" s="19">
        <f>DATE(表格1[[#This Row],[年]],表格1[[#This Row],[月]],1)</f>
        <v>45748</v>
      </c>
      <c r="C8687" s="2" t="str">
        <f>LEFT(表格1[[#This Row],[年月]],4)</f>
        <v>2025</v>
      </c>
      <c r="D8687" s="2" t="str">
        <f>RIGHT(表格1[[#This Row],[年月]],2)</f>
        <v>04</v>
      </c>
      <c r="E8687" s="5">
        <v>10008000</v>
      </c>
      <c r="F8687" s="2" t="str">
        <f>VLOOKUP(TEXT(表格1[[#This Row],[地區]],"00000000"),縣市代碼,2,0)</f>
        <v>南投縣</v>
      </c>
      <c r="G8687" s="2" t="s">
        <v>9</v>
      </c>
      <c r="H8687" s="13">
        <v>629271</v>
      </c>
      <c r="I8687" s="14">
        <v>717163363</v>
      </c>
      <c r="J8687" s="14">
        <f>表格1[[#This Row],[信用卡交易筆數]]/1000</f>
        <v>629.27099999999996</v>
      </c>
      <c r="K8687" s="14">
        <f>表格1[[#This Row],[信用卡交易金額'[新臺幣']]]/1000</f>
        <v>717163.36300000001</v>
      </c>
      <c r="L8687" s="14">
        <f>表格1[[#This Row],[信用卡交易金額'[新臺幣']]]/1000000</f>
        <v>717.163363</v>
      </c>
      <c r="M8687" s="14" t="str" cm="1">
        <f t="array" ref="M8687">_xlfn.TEXTJOIN("", TRUE, _xlfn.XLOOKUP(TRUE, VALUE(表格1[[#This Row],[年月]]) &lt;= VALUE($R$8:$R$12), $Q$8:$Q$12)) &amp; "年度"</f>
        <v>2025年度</v>
      </c>
    </row>
    <row r="8688" spans="1:13" x14ac:dyDescent="0.3">
      <c r="A8688" s="2">
        <v>202504</v>
      </c>
      <c r="B8688" s="19">
        <f>DATE(表格1[[#This Row],[年]],表格1[[#This Row],[月]],1)</f>
        <v>45748</v>
      </c>
      <c r="C8688" s="2" t="str">
        <f>LEFT(表格1[[#This Row],[年月]],4)</f>
        <v>2025</v>
      </c>
      <c r="D8688" s="2" t="str">
        <f>RIGHT(表格1[[#This Row],[年月]],2)</f>
        <v>04</v>
      </c>
      <c r="E8688" s="5">
        <v>10008000</v>
      </c>
      <c r="F8688" s="2" t="str">
        <f>VLOOKUP(TEXT(表格1[[#This Row],[地區]],"00000000"),縣市代碼,2,0)</f>
        <v>南投縣</v>
      </c>
      <c r="G8688" s="2" t="s">
        <v>10</v>
      </c>
      <c r="H8688" s="13">
        <v>368838</v>
      </c>
      <c r="I8688" s="14">
        <v>1133576169</v>
      </c>
      <c r="J8688" s="14">
        <f>表格1[[#This Row],[信用卡交易筆數]]/1000</f>
        <v>368.83800000000002</v>
      </c>
      <c r="K8688" s="14">
        <f>表格1[[#This Row],[信用卡交易金額'[新臺幣']]]/1000</f>
        <v>1133576.169</v>
      </c>
      <c r="L8688" s="14">
        <f>表格1[[#This Row],[信用卡交易金額'[新臺幣']]]/1000000</f>
        <v>1133.5761689999999</v>
      </c>
      <c r="M8688" s="14" t="str" cm="1">
        <f t="array" ref="M8688">_xlfn.TEXTJOIN("", TRUE, _xlfn.XLOOKUP(TRUE, VALUE(表格1[[#This Row],[年月]]) &lt;= VALUE($R$8:$R$12), $Q$8:$Q$12)) &amp; "年度"</f>
        <v>2025年度</v>
      </c>
    </row>
    <row r="8689" spans="1:13" x14ac:dyDescent="0.3">
      <c r="A8689" s="2">
        <v>202504</v>
      </c>
      <c r="B8689" s="19">
        <f>DATE(表格1[[#This Row],[年]],表格1[[#This Row],[月]],1)</f>
        <v>45748</v>
      </c>
      <c r="C8689" s="2" t="str">
        <f>LEFT(表格1[[#This Row],[年月]],4)</f>
        <v>2025</v>
      </c>
      <c r="D8689" s="2" t="str">
        <f>RIGHT(表格1[[#This Row],[年月]],2)</f>
        <v>04</v>
      </c>
      <c r="E8689" s="5">
        <v>10009000</v>
      </c>
      <c r="F8689" s="2" t="str">
        <f>VLOOKUP(TEXT(表格1[[#This Row],[地區]],"00000000"),縣市代碼,2,0)</f>
        <v>雲林縣</v>
      </c>
      <c r="G8689" s="2" t="s">
        <v>4</v>
      </c>
      <c r="H8689" s="13">
        <v>1020005</v>
      </c>
      <c r="I8689" s="14">
        <v>443729468</v>
      </c>
      <c r="J8689" s="14">
        <f>表格1[[#This Row],[信用卡交易筆數]]/1000</f>
        <v>1020.005</v>
      </c>
      <c r="K8689" s="14">
        <f>表格1[[#This Row],[信用卡交易金額'[新臺幣']]]/1000</f>
        <v>443729.46799999999</v>
      </c>
      <c r="L8689" s="14">
        <f>表格1[[#This Row],[信用卡交易金額'[新臺幣']]]/1000000</f>
        <v>443.729468</v>
      </c>
      <c r="M8689" s="14" t="str" cm="1">
        <f t="array" ref="M8689">_xlfn.TEXTJOIN("", TRUE, _xlfn.XLOOKUP(TRUE, VALUE(表格1[[#This Row],[年月]]) &lt;= VALUE($R$8:$R$12), $Q$8:$Q$12)) &amp; "年度"</f>
        <v>2025年度</v>
      </c>
    </row>
    <row r="8690" spans="1:13" x14ac:dyDescent="0.3">
      <c r="A8690" s="2">
        <v>202504</v>
      </c>
      <c r="B8690" s="19">
        <f>DATE(表格1[[#This Row],[年]],表格1[[#This Row],[月]],1)</f>
        <v>45748</v>
      </c>
      <c r="C8690" s="2" t="str">
        <f>LEFT(表格1[[#This Row],[年月]],4)</f>
        <v>2025</v>
      </c>
      <c r="D8690" s="2" t="str">
        <f>RIGHT(表格1[[#This Row],[年月]],2)</f>
        <v>04</v>
      </c>
      <c r="E8690" s="5">
        <v>10009000</v>
      </c>
      <c r="F8690" s="2" t="str">
        <f>VLOOKUP(TEXT(表格1[[#This Row],[地區]],"00000000"),縣市代碼,2,0)</f>
        <v>雲林縣</v>
      </c>
      <c r="G8690" s="2" t="s">
        <v>5</v>
      </c>
      <c r="H8690" s="13">
        <v>73511</v>
      </c>
      <c r="I8690" s="14">
        <v>167440264</v>
      </c>
      <c r="J8690" s="14">
        <f>表格1[[#This Row],[信用卡交易筆數]]/1000</f>
        <v>73.510999999999996</v>
      </c>
      <c r="K8690" s="14">
        <f>表格1[[#This Row],[信用卡交易金額'[新臺幣']]]/1000</f>
        <v>167440.264</v>
      </c>
      <c r="L8690" s="14">
        <f>表格1[[#This Row],[信用卡交易金額'[新臺幣']]]/1000000</f>
        <v>167.44026400000001</v>
      </c>
      <c r="M8690" s="14" t="str" cm="1">
        <f t="array" ref="M8690">_xlfn.TEXTJOIN("", TRUE, _xlfn.XLOOKUP(TRUE, VALUE(表格1[[#This Row],[年月]]) &lt;= VALUE($R$8:$R$12), $Q$8:$Q$12)) &amp; "年度"</f>
        <v>2025年度</v>
      </c>
    </row>
    <row r="8691" spans="1:13" x14ac:dyDescent="0.3">
      <c r="A8691" s="2">
        <v>202504</v>
      </c>
      <c r="B8691" s="19">
        <f>DATE(表格1[[#This Row],[年]],表格1[[#This Row],[月]],1)</f>
        <v>45748</v>
      </c>
      <c r="C8691" s="2" t="str">
        <f>LEFT(表格1[[#This Row],[年月]],4)</f>
        <v>2025</v>
      </c>
      <c r="D8691" s="2" t="str">
        <f>RIGHT(表格1[[#This Row],[年月]],2)</f>
        <v>04</v>
      </c>
      <c r="E8691" s="5">
        <v>10009000</v>
      </c>
      <c r="F8691" s="2" t="str">
        <f>VLOOKUP(TEXT(表格1[[#This Row],[地區]],"00000000"),縣市代碼,2,0)</f>
        <v>雲林縣</v>
      </c>
      <c r="G8691" s="2" t="s">
        <v>6</v>
      </c>
      <c r="H8691" s="13">
        <v>89672</v>
      </c>
      <c r="I8691" s="14">
        <v>246030586</v>
      </c>
      <c r="J8691" s="14">
        <f>表格1[[#This Row],[信用卡交易筆數]]/1000</f>
        <v>89.671999999999997</v>
      </c>
      <c r="K8691" s="14">
        <f>表格1[[#This Row],[信用卡交易金額'[新臺幣']]]/1000</f>
        <v>246030.58600000001</v>
      </c>
      <c r="L8691" s="14">
        <f>表格1[[#This Row],[信用卡交易金額'[新臺幣']]]/1000000</f>
        <v>246.030586</v>
      </c>
      <c r="M8691" s="14" t="str" cm="1">
        <f t="array" ref="M8691">_xlfn.TEXTJOIN("", TRUE, _xlfn.XLOOKUP(TRUE, VALUE(表格1[[#This Row],[年月]]) &lt;= VALUE($R$8:$R$12), $Q$8:$Q$12)) &amp; "年度"</f>
        <v>2025年度</v>
      </c>
    </row>
    <row r="8692" spans="1:13" x14ac:dyDescent="0.3">
      <c r="A8692" s="2">
        <v>202504</v>
      </c>
      <c r="B8692" s="19">
        <f>DATE(表格1[[#This Row],[年]],表格1[[#This Row],[月]],1)</f>
        <v>45748</v>
      </c>
      <c r="C8692" s="2" t="str">
        <f>LEFT(表格1[[#This Row],[年月]],4)</f>
        <v>2025</v>
      </c>
      <c r="D8692" s="2" t="str">
        <f>RIGHT(表格1[[#This Row],[年月]],2)</f>
        <v>04</v>
      </c>
      <c r="E8692" s="5">
        <v>10009000</v>
      </c>
      <c r="F8692" s="2" t="str">
        <f>VLOOKUP(TEXT(表格1[[#This Row],[地區]],"00000000"),縣市代碼,2,0)</f>
        <v>雲林縣</v>
      </c>
      <c r="G8692" s="2" t="s">
        <v>7</v>
      </c>
      <c r="H8692" s="13">
        <v>631535</v>
      </c>
      <c r="I8692" s="14">
        <v>663006425</v>
      </c>
      <c r="J8692" s="14">
        <f>表格1[[#This Row],[信用卡交易筆數]]/1000</f>
        <v>631.53499999999997</v>
      </c>
      <c r="K8692" s="14">
        <f>表格1[[#This Row],[信用卡交易金額'[新臺幣']]]/1000</f>
        <v>663006.42500000005</v>
      </c>
      <c r="L8692" s="14">
        <f>表格1[[#This Row],[信用卡交易金額'[新臺幣']]]/1000000</f>
        <v>663.00642500000004</v>
      </c>
      <c r="M8692" s="14" t="str" cm="1">
        <f t="array" ref="M8692">_xlfn.TEXTJOIN("", TRUE, _xlfn.XLOOKUP(TRUE, VALUE(表格1[[#This Row],[年月]]) &lt;= VALUE($R$8:$R$12), $Q$8:$Q$12)) &amp; "年度"</f>
        <v>2025年度</v>
      </c>
    </row>
    <row r="8693" spans="1:13" x14ac:dyDescent="0.3">
      <c r="A8693" s="2">
        <v>202504</v>
      </c>
      <c r="B8693" s="19">
        <f>DATE(表格1[[#This Row],[年]],表格1[[#This Row],[月]],1)</f>
        <v>45748</v>
      </c>
      <c r="C8693" s="2" t="str">
        <f>LEFT(表格1[[#This Row],[年月]],4)</f>
        <v>2025</v>
      </c>
      <c r="D8693" s="2" t="str">
        <f>RIGHT(表格1[[#This Row],[年月]],2)</f>
        <v>04</v>
      </c>
      <c r="E8693" s="5">
        <v>10009000</v>
      </c>
      <c r="F8693" s="2" t="str">
        <f>VLOOKUP(TEXT(表格1[[#This Row],[地區]],"00000000"),縣市代碼,2,0)</f>
        <v>雲林縣</v>
      </c>
      <c r="G8693" s="2" t="s">
        <v>8</v>
      </c>
      <c r="H8693" s="13">
        <v>387182</v>
      </c>
      <c r="I8693" s="14">
        <v>651662007</v>
      </c>
      <c r="J8693" s="14">
        <f>表格1[[#This Row],[信用卡交易筆數]]/1000</f>
        <v>387.18200000000002</v>
      </c>
      <c r="K8693" s="14">
        <f>表格1[[#This Row],[信用卡交易金額'[新臺幣']]]/1000</f>
        <v>651662.00699999998</v>
      </c>
      <c r="L8693" s="14">
        <f>表格1[[#This Row],[信用卡交易金額'[新臺幣']]]/1000000</f>
        <v>651.66200700000002</v>
      </c>
      <c r="M8693" s="14" t="str" cm="1">
        <f t="array" ref="M8693">_xlfn.TEXTJOIN("", TRUE, _xlfn.XLOOKUP(TRUE, VALUE(表格1[[#This Row],[年月]]) &lt;= VALUE($R$8:$R$12), $Q$8:$Q$12)) &amp; "年度"</f>
        <v>2025年度</v>
      </c>
    </row>
    <row r="8694" spans="1:13" x14ac:dyDescent="0.3">
      <c r="A8694" s="2">
        <v>202504</v>
      </c>
      <c r="B8694" s="19">
        <f>DATE(表格1[[#This Row],[年]],表格1[[#This Row],[月]],1)</f>
        <v>45748</v>
      </c>
      <c r="C8694" s="2" t="str">
        <f>LEFT(表格1[[#This Row],[年月]],4)</f>
        <v>2025</v>
      </c>
      <c r="D8694" s="2" t="str">
        <f>RIGHT(表格1[[#This Row],[年月]],2)</f>
        <v>04</v>
      </c>
      <c r="E8694" s="5">
        <v>10009000</v>
      </c>
      <c r="F8694" s="2" t="str">
        <f>VLOOKUP(TEXT(表格1[[#This Row],[地區]],"00000000"),縣市代碼,2,0)</f>
        <v>雲林縣</v>
      </c>
      <c r="G8694" s="2" t="s">
        <v>9</v>
      </c>
      <c r="H8694" s="13">
        <v>778683</v>
      </c>
      <c r="I8694" s="14">
        <v>912641614</v>
      </c>
      <c r="J8694" s="14">
        <f>表格1[[#This Row],[信用卡交易筆數]]/1000</f>
        <v>778.68299999999999</v>
      </c>
      <c r="K8694" s="14">
        <f>表格1[[#This Row],[信用卡交易金額'[新臺幣']]]/1000</f>
        <v>912641.61399999994</v>
      </c>
      <c r="L8694" s="14">
        <f>表格1[[#This Row],[信用卡交易金額'[新臺幣']]]/1000000</f>
        <v>912.641614</v>
      </c>
      <c r="M8694" s="14" t="str" cm="1">
        <f t="array" ref="M8694">_xlfn.TEXTJOIN("", TRUE, _xlfn.XLOOKUP(TRUE, VALUE(表格1[[#This Row],[年月]]) &lt;= VALUE($R$8:$R$12), $Q$8:$Q$12)) &amp; "年度"</f>
        <v>2025年度</v>
      </c>
    </row>
    <row r="8695" spans="1:13" x14ac:dyDescent="0.3">
      <c r="A8695" s="2">
        <v>202504</v>
      </c>
      <c r="B8695" s="19">
        <f>DATE(表格1[[#This Row],[年]],表格1[[#This Row],[月]],1)</f>
        <v>45748</v>
      </c>
      <c r="C8695" s="2" t="str">
        <f>LEFT(表格1[[#This Row],[年月]],4)</f>
        <v>2025</v>
      </c>
      <c r="D8695" s="2" t="str">
        <f>RIGHT(表格1[[#This Row],[年月]],2)</f>
        <v>04</v>
      </c>
      <c r="E8695" s="5">
        <v>10009000</v>
      </c>
      <c r="F8695" s="2" t="str">
        <f>VLOOKUP(TEXT(表格1[[#This Row],[地區]],"00000000"),縣市代碼,2,0)</f>
        <v>雲林縣</v>
      </c>
      <c r="G8695" s="2" t="s">
        <v>10</v>
      </c>
      <c r="H8695" s="13">
        <v>449904</v>
      </c>
      <c r="I8695" s="14">
        <v>1416175916</v>
      </c>
      <c r="J8695" s="14">
        <f>表格1[[#This Row],[信用卡交易筆數]]/1000</f>
        <v>449.904</v>
      </c>
      <c r="K8695" s="14">
        <f>表格1[[#This Row],[信用卡交易金額'[新臺幣']]]/1000</f>
        <v>1416175.916</v>
      </c>
      <c r="L8695" s="14">
        <f>表格1[[#This Row],[信用卡交易金額'[新臺幣']]]/1000000</f>
        <v>1416.1759159999999</v>
      </c>
      <c r="M8695" s="14" t="str" cm="1">
        <f t="array" ref="M8695">_xlfn.TEXTJOIN("", TRUE, _xlfn.XLOOKUP(TRUE, VALUE(表格1[[#This Row],[年月]]) &lt;= VALUE($R$8:$R$12), $Q$8:$Q$12)) &amp; "年度"</f>
        <v>2025年度</v>
      </c>
    </row>
    <row r="8696" spans="1:13" x14ac:dyDescent="0.3">
      <c r="A8696" s="2">
        <v>202504</v>
      </c>
      <c r="B8696" s="19">
        <f>DATE(表格1[[#This Row],[年]],表格1[[#This Row],[月]],1)</f>
        <v>45748</v>
      </c>
      <c r="C8696" s="2" t="str">
        <f>LEFT(表格1[[#This Row],[年月]],4)</f>
        <v>2025</v>
      </c>
      <c r="D8696" s="2" t="str">
        <f>RIGHT(表格1[[#This Row],[年月]],2)</f>
        <v>04</v>
      </c>
      <c r="E8696" s="5">
        <v>10010000</v>
      </c>
      <c r="F8696" s="2" t="str">
        <f>VLOOKUP(TEXT(表格1[[#This Row],[地區]],"00000000"),縣市代碼,2,0)</f>
        <v>嘉義縣</v>
      </c>
      <c r="G8696" s="2" t="s">
        <v>4</v>
      </c>
      <c r="H8696" s="13">
        <v>717832</v>
      </c>
      <c r="I8696" s="14">
        <v>309589711</v>
      </c>
      <c r="J8696" s="14">
        <f>表格1[[#This Row],[信用卡交易筆數]]/1000</f>
        <v>717.83199999999999</v>
      </c>
      <c r="K8696" s="14">
        <f>表格1[[#This Row],[信用卡交易金額'[新臺幣']]]/1000</f>
        <v>309589.71100000001</v>
      </c>
      <c r="L8696" s="14">
        <f>表格1[[#This Row],[信用卡交易金額'[新臺幣']]]/1000000</f>
        <v>309.58971100000002</v>
      </c>
      <c r="M8696" s="14" t="str" cm="1">
        <f t="array" ref="M8696">_xlfn.TEXTJOIN("", TRUE, _xlfn.XLOOKUP(TRUE, VALUE(表格1[[#This Row],[年月]]) &lt;= VALUE($R$8:$R$12), $Q$8:$Q$12)) &amp; "年度"</f>
        <v>2025年度</v>
      </c>
    </row>
    <row r="8697" spans="1:13" x14ac:dyDescent="0.3">
      <c r="A8697" s="2">
        <v>202504</v>
      </c>
      <c r="B8697" s="19">
        <f>DATE(表格1[[#This Row],[年]],表格1[[#This Row],[月]],1)</f>
        <v>45748</v>
      </c>
      <c r="C8697" s="2" t="str">
        <f>LEFT(表格1[[#This Row],[年月]],4)</f>
        <v>2025</v>
      </c>
      <c r="D8697" s="2" t="str">
        <f>RIGHT(表格1[[#This Row],[年月]],2)</f>
        <v>04</v>
      </c>
      <c r="E8697" s="5">
        <v>10010000</v>
      </c>
      <c r="F8697" s="2" t="str">
        <f>VLOOKUP(TEXT(表格1[[#This Row],[地區]],"00000000"),縣市代碼,2,0)</f>
        <v>嘉義縣</v>
      </c>
      <c r="G8697" s="2" t="s">
        <v>5</v>
      </c>
      <c r="H8697" s="13">
        <v>50706</v>
      </c>
      <c r="I8697" s="14">
        <v>109900019</v>
      </c>
      <c r="J8697" s="14">
        <f>表格1[[#This Row],[信用卡交易筆數]]/1000</f>
        <v>50.706000000000003</v>
      </c>
      <c r="K8697" s="14">
        <f>表格1[[#This Row],[信用卡交易金額'[新臺幣']]]/1000</f>
        <v>109900.019</v>
      </c>
      <c r="L8697" s="14">
        <f>表格1[[#This Row],[信用卡交易金額'[新臺幣']]]/1000000</f>
        <v>109.900019</v>
      </c>
      <c r="M8697" s="14" t="str" cm="1">
        <f t="array" ref="M8697">_xlfn.TEXTJOIN("", TRUE, _xlfn.XLOOKUP(TRUE, VALUE(表格1[[#This Row],[年月]]) &lt;= VALUE($R$8:$R$12), $Q$8:$Q$12)) &amp; "年度"</f>
        <v>2025年度</v>
      </c>
    </row>
    <row r="8698" spans="1:13" x14ac:dyDescent="0.3">
      <c r="A8698" s="2">
        <v>202504</v>
      </c>
      <c r="B8698" s="19">
        <f>DATE(表格1[[#This Row],[年]],表格1[[#This Row],[月]],1)</f>
        <v>45748</v>
      </c>
      <c r="C8698" s="2" t="str">
        <f>LEFT(表格1[[#This Row],[年月]],4)</f>
        <v>2025</v>
      </c>
      <c r="D8698" s="2" t="str">
        <f>RIGHT(表格1[[#This Row],[年月]],2)</f>
        <v>04</v>
      </c>
      <c r="E8698" s="5">
        <v>10010000</v>
      </c>
      <c r="F8698" s="2" t="str">
        <f>VLOOKUP(TEXT(表格1[[#This Row],[地區]],"00000000"),縣市代碼,2,0)</f>
        <v>嘉義縣</v>
      </c>
      <c r="G8698" s="2" t="s">
        <v>6</v>
      </c>
      <c r="H8698" s="13">
        <v>62775</v>
      </c>
      <c r="I8698" s="14">
        <v>169259174</v>
      </c>
      <c r="J8698" s="14">
        <f>表格1[[#This Row],[信用卡交易筆數]]/1000</f>
        <v>62.774999999999999</v>
      </c>
      <c r="K8698" s="14">
        <f>表格1[[#This Row],[信用卡交易金額'[新臺幣']]]/1000</f>
        <v>169259.174</v>
      </c>
      <c r="L8698" s="14">
        <f>表格1[[#This Row],[信用卡交易金額'[新臺幣']]]/1000000</f>
        <v>169.259174</v>
      </c>
      <c r="M8698" s="14" t="str" cm="1">
        <f t="array" ref="M8698">_xlfn.TEXTJOIN("", TRUE, _xlfn.XLOOKUP(TRUE, VALUE(表格1[[#This Row],[年月]]) &lt;= VALUE($R$8:$R$12), $Q$8:$Q$12)) &amp; "年度"</f>
        <v>2025年度</v>
      </c>
    </row>
    <row r="8699" spans="1:13" x14ac:dyDescent="0.3">
      <c r="A8699" s="2">
        <v>202504</v>
      </c>
      <c r="B8699" s="19">
        <f>DATE(表格1[[#This Row],[年]],表格1[[#This Row],[月]],1)</f>
        <v>45748</v>
      </c>
      <c r="C8699" s="2" t="str">
        <f>LEFT(表格1[[#This Row],[年月]],4)</f>
        <v>2025</v>
      </c>
      <c r="D8699" s="2" t="str">
        <f>RIGHT(表格1[[#This Row],[年月]],2)</f>
        <v>04</v>
      </c>
      <c r="E8699" s="5">
        <v>10010000</v>
      </c>
      <c r="F8699" s="2" t="str">
        <f>VLOOKUP(TEXT(表格1[[#This Row],[地區]],"00000000"),縣市代碼,2,0)</f>
        <v>嘉義縣</v>
      </c>
      <c r="G8699" s="2" t="s">
        <v>7</v>
      </c>
      <c r="H8699" s="13">
        <v>460857</v>
      </c>
      <c r="I8699" s="14">
        <v>459589419</v>
      </c>
      <c r="J8699" s="14">
        <f>表格1[[#This Row],[信用卡交易筆數]]/1000</f>
        <v>460.85700000000003</v>
      </c>
      <c r="K8699" s="14">
        <f>表格1[[#This Row],[信用卡交易金額'[新臺幣']]]/1000</f>
        <v>459589.41899999999</v>
      </c>
      <c r="L8699" s="14">
        <f>表格1[[#This Row],[信用卡交易金額'[新臺幣']]]/1000000</f>
        <v>459.58941900000002</v>
      </c>
      <c r="M8699" s="14" t="str" cm="1">
        <f t="array" ref="M8699">_xlfn.TEXTJOIN("", TRUE, _xlfn.XLOOKUP(TRUE, VALUE(表格1[[#This Row],[年月]]) &lt;= VALUE($R$8:$R$12), $Q$8:$Q$12)) &amp; "年度"</f>
        <v>2025年度</v>
      </c>
    </row>
    <row r="8700" spans="1:13" x14ac:dyDescent="0.3">
      <c r="A8700" s="2">
        <v>202504</v>
      </c>
      <c r="B8700" s="19">
        <f>DATE(表格1[[#This Row],[年]],表格1[[#This Row],[月]],1)</f>
        <v>45748</v>
      </c>
      <c r="C8700" s="2" t="str">
        <f>LEFT(表格1[[#This Row],[年月]],4)</f>
        <v>2025</v>
      </c>
      <c r="D8700" s="2" t="str">
        <f>RIGHT(表格1[[#This Row],[年月]],2)</f>
        <v>04</v>
      </c>
      <c r="E8700" s="5">
        <v>10010000</v>
      </c>
      <c r="F8700" s="2" t="str">
        <f>VLOOKUP(TEXT(表格1[[#This Row],[地區]],"00000000"),縣市代碼,2,0)</f>
        <v>嘉義縣</v>
      </c>
      <c r="G8700" s="2" t="s">
        <v>8</v>
      </c>
      <c r="H8700" s="13">
        <v>282120</v>
      </c>
      <c r="I8700" s="14">
        <v>444837748</v>
      </c>
      <c r="J8700" s="14">
        <f>表格1[[#This Row],[信用卡交易筆數]]/1000</f>
        <v>282.12</v>
      </c>
      <c r="K8700" s="14">
        <f>表格1[[#This Row],[信用卡交易金額'[新臺幣']]]/1000</f>
        <v>444837.74800000002</v>
      </c>
      <c r="L8700" s="14">
        <f>表格1[[#This Row],[信用卡交易金額'[新臺幣']]]/1000000</f>
        <v>444.83774799999998</v>
      </c>
      <c r="M8700" s="14" t="str" cm="1">
        <f t="array" ref="M8700">_xlfn.TEXTJOIN("", TRUE, _xlfn.XLOOKUP(TRUE, VALUE(表格1[[#This Row],[年月]]) &lt;= VALUE($R$8:$R$12), $Q$8:$Q$12)) &amp; "年度"</f>
        <v>2025年度</v>
      </c>
    </row>
    <row r="8701" spans="1:13" x14ac:dyDescent="0.3">
      <c r="A8701" s="2">
        <v>202504</v>
      </c>
      <c r="B8701" s="19">
        <f>DATE(表格1[[#This Row],[年]],表格1[[#This Row],[月]],1)</f>
        <v>45748</v>
      </c>
      <c r="C8701" s="2" t="str">
        <f>LEFT(表格1[[#This Row],[年月]],4)</f>
        <v>2025</v>
      </c>
      <c r="D8701" s="2" t="str">
        <f>RIGHT(表格1[[#This Row],[年月]],2)</f>
        <v>04</v>
      </c>
      <c r="E8701" s="5">
        <v>10010000</v>
      </c>
      <c r="F8701" s="2" t="str">
        <f>VLOOKUP(TEXT(表格1[[#This Row],[地區]],"00000000"),縣市代碼,2,0)</f>
        <v>嘉義縣</v>
      </c>
      <c r="G8701" s="2" t="s">
        <v>9</v>
      </c>
      <c r="H8701" s="13">
        <v>585782</v>
      </c>
      <c r="I8701" s="14">
        <v>683535300</v>
      </c>
      <c r="J8701" s="14">
        <f>表格1[[#This Row],[信用卡交易筆數]]/1000</f>
        <v>585.78200000000004</v>
      </c>
      <c r="K8701" s="14">
        <f>表格1[[#This Row],[信用卡交易金額'[新臺幣']]]/1000</f>
        <v>683535.3</v>
      </c>
      <c r="L8701" s="14">
        <f>表格1[[#This Row],[信用卡交易金額'[新臺幣']]]/1000000</f>
        <v>683.53530000000001</v>
      </c>
      <c r="M8701" s="14" t="str" cm="1">
        <f t="array" ref="M8701">_xlfn.TEXTJOIN("", TRUE, _xlfn.XLOOKUP(TRUE, VALUE(表格1[[#This Row],[年月]]) &lt;= VALUE($R$8:$R$12), $Q$8:$Q$12)) &amp; "年度"</f>
        <v>2025年度</v>
      </c>
    </row>
    <row r="8702" spans="1:13" x14ac:dyDescent="0.3">
      <c r="A8702" s="2">
        <v>202504</v>
      </c>
      <c r="B8702" s="19">
        <f>DATE(表格1[[#This Row],[年]],表格1[[#This Row],[月]],1)</f>
        <v>45748</v>
      </c>
      <c r="C8702" s="2" t="str">
        <f>LEFT(表格1[[#This Row],[年月]],4)</f>
        <v>2025</v>
      </c>
      <c r="D8702" s="2" t="str">
        <f>RIGHT(表格1[[#This Row],[年月]],2)</f>
        <v>04</v>
      </c>
      <c r="E8702" s="5">
        <v>10010000</v>
      </c>
      <c r="F8702" s="2" t="str">
        <f>VLOOKUP(TEXT(表格1[[#This Row],[地區]],"00000000"),縣市代碼,2,0)</f>
        <v>嘉義縣</v>
      </c>
      <c r="G8702" s="2" t="s">
        <v>10</v>
      </c>
      <c r="H8702" s="13">
        <v>328901</v>
      </c>
      <c r="I8702" s="14">
        <v>995106632</v>
      </c>
      <c r="J8702" s="14">
        <f>表格1[[#This Row],[信用卡交易筆數]]/1000</f>
        <v>328.90100000000001</v>
      </c>
      <c r="K8702" s="14">
        <f>表格1[[#This Row],[信用卡交易金額'[新臺幣']]]/1000</f>
        <v>995106.63199999998</v>
      </c>
      <c r="L8702" s="14">
        <f>表格1[[#This Row],[信用卡交易金額'[新臺幣']]]/1000000</f>
        <v>995.10663199999999</v>
      </c>
      <c r="M8702" s="14" t="str" cm="1">
        <f t="array" ref="M8702">_xlfn.TEXTJOIN("", TRUE, _xlfn.XLOOKUP(TRUE, VALUE(表格1[[#This Row],[年月]]) &lt;= VALUE($R$8:$R$12), $Q$8:$Q$12)) &amp; "年度"</f>
        <v>2025年度</v>
      </c>
    </row>
    <row r="8703" spans="1:13" x14ac:dyDescent="0.3">
      <c r="A8703" s="2">
        <v>202504</v>
      </c>
      <c r="B8703" s="19">
        <f>DATE(表格1[[#This Row],[年]],表格1[[#This Row],[月]],1)</f>
        <v>45748</v>
      </c>
      <c r="C8703" s="2" t="str">
        <f>LEFT(表格1[[#This Row],[年月]],4)</f>
        <v>2025</v>
      </c>
      <c r="D8703" s="2" t="str">
        <f>RIGHT(表格1[[#This Row],[年月]],2)</f>
        <v>04</v>
      </c>
      <c r="E8703" s="5">
        <v>10020000</v>
      </c>
      <c r="F8703" s="2" t="str">
        <f>VLOOKUP(TEXT(表格1[[#This Row],[地區]],"00000000"),縣市代碼,2,0)</f>
        <v>嘉義市</v>
      </c>
      <c r="G8703" s="2" t="s">
        <v>4</v>
      </c>
      <c r="H8703" s="13">
        <v>699607</v>
      </c>
      <c r="I8703" s="14">
        <v>311706249</v>
      </c>
      <c r="J8703" s="14">
        <f>表格1[[#This Row],[信用卡交易筆數]]/1000</f>
        <v>699.60699999999997</v>
      </c>
      <c r="K8703" s="14">
        <f>表格1[[#This Row],[信用卡交易金額'[新臺幣']]]/1000</f>
        <v>311706.24900000001</v>
      </c>
      <c r="L8703" s="14">
        <f>表格1[[#This Row],[信用卡交易金額'[新臺幣']]]/1000000</f>
        <v>311.70624900000001</v>
      </c>
      <c r="M8703" s="14" t="str" cm="1">
        <f t="array" ref="M8703">_xlfn.TEXTJOIN("", TRUE, _xlfn.XLOOKUP(TRUE, VALUE(表格1[[#This Row],[年月]]) &lt;= VALUE($R$8:$R$12), $Q$8:$Q$12)) &amp; "年度"</f>
        <v>2025年度</v>
      </c>
    </row>
    <row r="8704" spans="1:13" x14ac:dyDescent="0.3">
      <c r="A8704" s="2">
        <v>202504</v>
      </c>
      <c r="B8704" s="19">
        <f>DATE(表格1[[#This Row],[年]],表格1[[#This Row],[月]],1)</f>
        <v>45748</v>
      </c>
      <c r="C8704" s="2" t="str">
        <f>LEFT(表格1[[#This Row],[年月]],4)</f>
        <v>2025</v>
      </c>
      <c r="D8704" s="2" t="str">
        <f>RIGHT(表格1[[#This Row],[年月]],2)</f>
        <v>04</v>
      </c>
      <c r="E8704" s="5">
        <v>10020000</v>
      </c>
      <c r="F8704" s="2" t="str">
        <f>VLOOKUP(TEXT(表格1[[#This Row],[地區]],"00000000"),縣市代碼,2,0)</f>
        <v>嘉義市</v>
      </c>
      <c r="G8704" s="2" t="s">
        <v>5</v>
      </c>
      <c r="H8704" s="13">
        <v>44202</v>
      </c>
      <c r="I8704" s="14">
        <v>119083645</v>
      </c>
      <c r="J8704" s="14">
        <f>表格1[[#This Row],[信用卡交易筆數]]/1000</f>
        <v>44.201999999999998</v>
      </c>
      <c r="K8704" s="14">
        <f>表格1[[#This Row],[信用卡交易金額'[新臺幣']]]/1000</f>
        <v>119083.645</v>
      </c>
      <c r="L8704" s="14">
        <f>表格1[[#This Row],[信用卡交易金額'[新臺幣']]]/1000000</f>
        <v>119.083645</v>
      </c>
      <c r="M8704" s="14" t="str" cm="1">
        <f t="array" ref="M8704">_xlfn.TEXTJOIN("", TRUE, _xlfn.XLOOKUP(TRUE, VALUE(表格1[[#This Row],[年月]]) &lt;= VALUE($R$8:$R$12), $Q$8:$Q$12)) &amp; "年度"</f>
        <v>2025年度</v>
      </c>
    </row>
    <row r="8705" spans="1:13" x14ac:dyDescent="0.3">
      <c r="A8705" s="2">
        <v>202504</v>
      </c>
      <c r="B8705" s="19">
        <f>DATE(表格1[[#This Row],[年]],表格1[[#This Row],[月]],1)</f>
        <v>45748</v>
      </c>
      <c r="C8705" s="2" t="str">
        <f>LEFT(表格1[[#This Row],[年月]],4)</f>
        <v>2025</v>
      </c>
      <c r="D8705" s="2" t="str">
        <f>RIGHT(表格1[[#This Row],[年月]],2)</f>
        <v>04</v>
      </c>
      <c r="E8705" s="5">
        <v>10020000</v>
      </c>
      <c r="F8705" s="2" t="str">
        <f>VLOOKUP(TEXT(表格1[[#This Row],[地區]],"00000000"),縣市代碼,2,0)</f>
        <v>嘉義市</v>
      </c>
      <c r="G8705" s="2" t="s">
        <v>6</v>
      </c>
      <c r="H8705" s="13">
        <v>58983</v>
      </c>
      <c r="I8705" s="14">
        <v>193967667</v>
      </c>
      <c r="J8705" s="14">
        <f>表格1[[#This Row],[信用卡交易筆數]]/1000</f>
        <v>58.982999999999997</v>
      </c>
      <c r="K8705" s="14">
        <f>表格1[[#This Row],[信用卡交易金額'[新臺幣']]]/1000</f>
        <v>193967.66699999999</v>
      </c>
      <c r="L8705" s="14">
        <f>表格1[[#This Row],[信用卡交易金額'[新臺幣']]]/1000000</f>
        <v>193.96766700000001</v>
      </c>
      <c r="M8705" s="14" t="str" cm="1">
        <f t="array" ref="M8705">_xlfn.TEXTJOIN("", TRUE, _xlfn.XLOOKUP(TRUE, VALUE(表格1[[#This Row],[年月]]) &lt;= VALUE($R$8:$R$12), $Q$8:$Q$12)) &amp; "年度"</f>
        <v>2025年度</v>
      </c>
    </row>
    <row r="8706" spans="1:13" x14ac:dyDescent="0.3">
      <c r="A8706" s="2">
        <v>202504</v>
      </c>
      <c r="B8706" s="19">
        <f>DATE(表格1[[#This Row],[年]],表格1[[#This Row],[月]],1)</f>
        <v>45748</v>
      </c>
      <c r="C8706" s="2" t="str">
        <f>LEFT(表格1[[#This Row],[年月]],4)</f>
        <v>2025</v>
      </c>
      <c r="D8706" s="2" t="str">
        <f>RIGHT(表格1[[#This Row],[年月]],2)</f>
        <v>04</v>
      </c>
      <c r="E8706" s="5">
        <v>10020000</v>
      </c>
      <c r="F8706" s="2" t="str">
        <f>VLOOKUP(TEXT(表格1[[#This Row],[地區]],"00000000"),縣市代碼,2,0)</f>
        <v>嘉義市</v>
      </c>
      <c r="G8706" s="2" t="s">
        <v>7</v>
      </c>
      <c r="H8706" s="13">
        <v>349504</v>
      </c>
      <c r="I8706" s="14">
        <v>348296772</v>
      </c>
      <c r="J8706" s="14">
        <f>表格1[[#This Row],[信用卡交易筆數]]/1000</f>
        <v>349.50400000000002</v>
      </c>
      <c r="K8706" s="14">
        <f>表格1[[#This Row],[信用卡交易金額'[新臺幣']]]/1000</f>
        <v>348296.772</v>
      </c>
      <c r="L8706" s="14">
        <f>表格1[[#This Row],[信用卡交易金額'[新臺幣']]]/1000000</f>
        <v>348.29677199999998</v>
      </c>
      <c r="M8706" s="14" t="str" cm="1">
        <f t="array" ref="M8706">_xlfn.TEXTJOIN("", TRUE, _xlfn.XLOOKUP(TRUE, VALUE(表格1[[#This Row],[年月]]) &lt;= VALUE($R$8:$R$12), $Q$8:$Q$12)) &amp; "年度"</f>
        <v>2025年度</v>
      </c>
    </row>
    <row r="8707" spans="1:13" x14ac:dyDescent="0.3">
      <c r="A8707" s="2">
        <v>202504</v>
      </c>
      <c r="B8707" s="19">
        <f>DATE(表格1[[#This Row],[年]],表格1[[#This Row],[月]],1)</f>
        <v>45748</v>
      </c>
      <c r="C8707" s="2" t="str">
        <f>LEFT(表格1[[#This Row],[年月]],4)</f>
        <v>2025</v>
      </c>
      <c r="D8707" s="2" t="str">
        <f>RIGHT(表格1[[#This Row],[年月]],2)</f>
        <v>04</v>
      </c>
      <c r="E8707" s="5">
        <v>10020000</v>
      </c>
      <c r="F8707" s="2" t="str">
        <f>VLOOKUP(TEXT(表格1[[#This Row],[地區]],"00000000"),縣市代碼,2,0)</f>
        <v>嘉義市</v>
      </c>
      <c r="G8707" s="2" t="s">
        <v>8</v>
      </c>
      <c r="H8707" s="13">
        <v>237199</v>
      </c>
      <c r="I8707" s="14">
        <v>443047042</v>
      </c>
      <c r="J8707" s="14">
        <f>表格1[[#This Row],[信用卡交易筆數]]/1000</f>
        <v>237.19900000000001</v>
      </c>
      <c r="K8707" s="14">
        <f>表格1[[#This Row],[信用卡交易金額'[新臺幣']]]/1000</f>
        <v>443047.04200000002</v>
      </c>
      <c r="L8707" s="14">
        <f>表格1[[#This Row],[信用卡交易金額'[新臺幣']]]/1000000</f>
        <v>443.04704199999998</v>
      </c>
      <c r="M8707" s="14" t="str" cm="1">
        <f t="array" ref="M8707">_xlfn.TEXTJOIN("", TRUE, _xlfn.XLOOKUP(TRUE, VALUE(表格1[[#This Row],[年月]]) &lt;= VALUE($R$8:$R$12), $Q$8:$Q$12)) &amp; "年度"</f>
        <v>2025年度</v>
      </c>
    </row>
    <row r="8708" spans="1:13" x14ac:dyDescent="0.3">
      <c r="A8708" s="2">
        <v>202504</v>
      </c>
      <c r="B8708" s="19">
        <f>DATE(表格1[[#This Row],[年]],表格1[[#This Row],[月]],1)</f>
        <v>45748</v>
      </c>
      <c r="C8708" s="2" t="str">
        <f>LEFT(表格1[[#This Row],[年月]],4)</f>
        <v>2025</v>
      </c>
      <c r="D8708" s="2" t="str">
        <f>RIGHT(表格1[[#This Row],[年月]],2)</f>
        <v>04</v>
      </c>
      <c r="E8708" s="5">
        <v>10020000</v>
      </c>
      <c r="F8708" s="2" t="str">
        <f>VLOOKUP(TEXT(表格1[[#This Row],[地區]],"00000000"),縣市代碼,2,0)</f>
        <v>嘉義市</v>
      </c>
      <c r="G8708" s="2" t="s">
        <v>9</v>
      </c>
      <c r="H8708" s="13">
        <v>560381</v>
      </c>
      <c r="I8708" s="14">
        <v>713494966</v>
      </c>
      <c r="J8708" s="14">
        <f>表格1[[#This Row],[信用卡交易筆數]]/1000</f>
        <v>560.38099999999997</v>
      </c>
      <c r="K8708" s="14">
        <f>表格1[[#This Row],[信用卡交易金額'[新臺幣']]]/1000</f>
        <v>713494.96600000001</v>
      </c>
      <c r="L8708" s="14">
        <f>表格1[[#This Row],[信用卡交易金額'[新臺幣']]]/1000000</f>
        <v>713.49496599999998</v>
      </c>
      <c r="M8708" s="14" t="str" cm="1">
        <f t="array" ref="M8708">_xlfn.TEXTJOIN("", TRUE, _xlfn.XLOOKUP(TRUE, VALUE(表格1[[#This Row],[年月]]) &lt;= VALUE($R$8:$R$12), $Q$8:$Q$12)) &amp; "年度"</f>
        <v>2025年度</v>
      </c>
    </row>
    <row r="8709" spans="1:13" x14ac:dyDescent="0.3">
      <c r="A8709" s="2">
        <v>202504</v>
      </c>
      <c r="B8709" s="19">
        <f>DATE(表格1[[#This Row],[年]],表格1[[#This Row],[月]],1)</f>
        <v>45748</v>
      </c>
      <c r="C8709" s="2" t="str">
        <f>LEFT(表格1[[#This Row],[年月]],4)</f>
        <v>2025</v>
      </c>
      <c r="D8709" s="2" t="str">
        <f>RIGHT(表格1[[#This Row],[年月]],2)</f>
        <v>04</v>
      </c>
      <c r="E8709" s="5">
        <v>10020000</v>
      </c>
      <c r="F8709" s="2" t="str">
        <f>VLOOKUP(TEXT(表格1[[#This Row],[地區]],"00000000"),縣市代碼,2,0)</f>
        <v>嘉義市</v>
      </c>
      <c r="G8709" s="2" t="s">
        <v>10</v>
      </c>
      <c r="H8709" s="13">
        <v>286646</v>
      </c>
      <c r="I8709" s="14">
        <v>917341607</v>
      </c>
      <c r="J8709" s="14">
        <f>表格1[[#This Row],[信用卡交易筆數]]/1000</f>
        <v>286.64600000000002</v>
      </c>
      <c r="K8709" s="14">
        <f>表格1[[#This Row],[信用卡交易金額'[新臺幣']]]/1000</f>
        <v>917341.60699999996</v>
      </c>
      <c r="L8709" s="14">
        <f>表格1[[#This Row],[信用卡交易金額'[新臺幣']]]/1000000</f>
        <v>917.34160699999995</v>
      </c>
      <c r="M8709" s="14" t="str" cm="1">
        <f t="array" ref="M8709">_xlfn.TEXTJOIN("", TRUE, _xlfn.XLOOKUP(TRUE, VALUE(表格1[[#This Row],[年月]]) &lt;= VALUE($R$8:$R$12), $Q$8:$Q$12)) &amp; "年度"</f>
        <v>2025年度</v>
      </c>
    </row>
    <row r="8710" spans="1:13" x14ac:dyDescent="0.3">
      <c r="A8710" s="2">
        <v>202504</v>
      </c>
      <c r="B8710" s="19">
        <f>DATE(表格1[[#This Row],[年]],表格1[[#This Row],[月]],1)</f>
        <v>45748</v>
      </c>
      <c r="C8710" s="2" t="str">
        <f>LEFT(表格1[[#This Row],[年月]],4)</f>
        <v>2025</v>
      </c>
      <c r="D8710" s="2" t="str">
        <f>RIGHT(表格1[[#This Row],[年月]],2)</f>
        <v>04</v>
      </c>
      <c r="E8710" s="5">
        <v>67000000</v>
      </c>
      <c r="F8710" s="2" t="str">
        <f>VLOOKUP(TEXT(表格1[[#This Row],[地區]],"00000000"),縣市代碼,2,0)</f>
        <v>臺南市</v>
      </c>
      <c r="G8710" s="2" t="s">
        <v>4</v>
      </c>
      <c r="H8710" s="13">
        <v>5218477</v>
      </c>
      <c r="I8710" s="14">
        <v>2345261344</v>
      </c>
      <c r="J8710" s="14">
        <f>表格1[[#This Row],[信用卡交易筆數]]/1000</f>
        <v>5218.4769999999999</v>
      </c>
      <c r="K8710" s="14">
        <f>表格1[[#This Row],[信用卡交易金額'[新臺幣']]]/1000</f>
        <v>2345261.344</v>
      </c>
      <c r="L8710" s="14">
        <f>表格1[[#This Row],[信用卡交易金額'[新臺幣']]]/1000000</f>
        <v>2345.261344</v>
      </c>
      <c r="M8710" s="14" t="str" cm="1">
        <f t="array" ref="M8710">_xlfn.TEXTJOIN("", TRUE, _xlfn.XLOOKUP(TRUE, VALUE(表格1[[#This Row],[年月]]) &lt;= VALUE($R$8:$R$12), $Q$8:$Q$12)) &amp; "年度"</f>
        <v>2025年度</v>
      </c>
    </row>
    <row r="8711" spans="1:13" x14ac:dyDescent="0.3">
      <c r="A8711" s="2">
        <v>202504</v>
      </c>
      <c r="B8711" s="19">
        <f>DATE(表格1[[#This Row],[年]],表格1[[#This Row],[月]],1)</f>
        <v>45748</v>
      </c>
      <c r="C8711" s="2" t="str">
        <f>LEFT(表格1[[#This Row],[年月]],4)</f>
        <v>2025</v>
      </c>
      <c r="D8711" s="2" t="str">
        <f>RIGHT(表格1[[#This Row],[年月]],2)</f>
        <v>04</v>
      </c>
      <c r="E8711" s="5">
        <v>67000000</v>
      </c>
      <c r="F8711" s="2" t="str">
        <f>VLOOKUP(TEXT(表格1[[#This Row],[地區]],"00000000"),縣市代碼,2,0)</f>
        <v>臺南市</v>
      </c>
      <c r="G8711" s="2" t="s">
        <v>5</v>
      </c>
      <c r="H8711" s="13">
        <v>328321</v>
      </c>
      <c r="I8711" s="14">
        <v>790899532</v>
      </c>
      <c r="J8711" s="14">
        <f>表格1[[#This Row],[信用卡交易筆數]]/1000</f>
        <v>328.32100000000003</v>
      </c>
      <c r="K8711" s="14">
        <f>表格1[[#This Row],[信用卡交易金額'[新臺幣']]]/1000</f>
        <v>790899.53200000001</v>
      </c>
      <c r="L8711" s="14">
        <f>表格1[[#This Row],[信用卡交易金額'[新臺幣']]]/1000000</f>
        <v>790.89953200000002</v>
      </c>
      <c r="M8711" s="14" t="str" cm="1">
        <f t="array" ref="M8711">_xlfn.TEXTJOIN("", TRUE, _xlfn.XLOOKUP(TRUE, VALUE(表格1[[#This Row],[年月]]) &lt;= VALUE($R$8:$R$12), $Q$8:$Q$12)) &amp; "年度"</f>
        <v>2025年度</v>
      </c>
    </row>
    <row r="8712" spans="1:13" x14ac:dyDescent="0.3">
      <c r="A8712" s="2">
        <v>202504</v>
      </c>
      <c r="B8712" s="19">
        <f>DATE(表格1[[#This Row],[年]],表格1[[#This Row],[月]],1)</f>
        <v>45748</v>
      </c>
      <c r="C8712" s="2" t="str">
        <f>LEFT(表格1[[#This Row],[年月]],4)</f>
        <v>2025</v>
      </c>
      <c r="D8712" s="2" t="str">
        <f>RIGHT(表格1[[#This Row],[年月]],2)</f>
        <v>04</v>
      </c>
      <c r="E8712" s="5">
        <v>67000000</v>
      </c>
      <c r="F8712" s="2" t="str">
        <f>VLOOKUP(TEXT(表格1[[#This Row],[地區]],"00000000"),縣市代碼,2,0)</f>
        <v>臺南市</v>
      </c>
      <c r="G8712" s="2" t="s">
        <v>6</v>
      </c>
      <c r="H8712" s="13">
        <v>480448</v>
      </c>
      <c r="I8712" s="14">
        <v>1501688227</v>
      </c>
      <c r="J8712" s="14">
        <f>表格1[[#This Row],[信用卡交易筆數]]/1000</f>
        <v>480.44799999999998</v>
      </c>
      <c r="K8712" s="14">
        <f>表格1[[#This Row],[信用卡交易金額'[新臺幣']]]/1000</f>
        <v>1501688.227</v>
      </c>
      <c r="L8712" s="14">
        <f>表格1[[#This Row],[信用卡交易金額'[新臺幣']]]/1000000</f>
        <v>1501.6882270000001</v>
      </c>
      <c r="M8712" s="14" t="str" cm="1">
        <f t="array" ref="M8712">_xlfn.TEXTJOIN("", TRUE, _xlfn.XLOOKUP(TRUE, VALUE(表格1[[#This Row],[年月]]) &lt;= VALUE($R$8:$R$12), $Q$8:$Q$12)) &amp; "年度"</f>
        <v>2025年度</v>
      </c>
    </row>
    <row r="8713" spans="1:13" x14ac:dyDescent="0.3">
      <c r="A8713" s="2">
        <v>202504</v>
      </c>
      <c r="B8713" s="19">
        <f>DATE(表格1[[#This Row],[年]],表格1[[#This Row],[月]],1)</f>
        <v>45748</v>
      </c>
      <c r="C8713" s="2" t="str">
        <f>LEFT(表格1[[#This Row],[年月]],4)</f>
        <v>2025</v>
      </c>
      <c r="D8713" s="2" t="str">
        <f>RIGHT(表格1[[#This Row],[年月]],2)</f>
        <v>04</v>
      </c>
      <c r="E8713" s="5">
        <v>67000000</v>
      </c>
      <c r="F8713" s="2" t="str">
        <f>VLOOKUP(TEXT(表格1[[#This Row],[地區]],"00000000"),縣市代碼,2,0)</f>
        <v>臺南市</v>
      </c>
      <c r="G8713" s="2" t="s">
        <v>7</v>
      </c>
      <c r="H8713" s="13">
        <v>2639452</v>
      </c>
      <c r="I8713" s="14">
        <v>2619754498</v>
      </c>
      <c r="J8713" s="14">
        <f>表格1[[#This Row],[信用卡交易筆數]]/1000</f>
        <v>2639.4520000000002</v>
      </c>
      <c r="K8713" s="14">
        <f>表格1[[#This Row],[信用卡交易金額'[新臺幣']]]/1000</f>
        <v>2619754.4980000001</v>
      </c>
      <c r="L8713" s="14">
        <f>表格1[[#This Row],[信用卡交易金額'[新臺幣']]]/1000000</f>
        <v>2619.7544979999998</v>
      </c>
      <c r="M8713" s="14" t="str" cm="1">
        <f t="array" ref="M8713">_xlfn.TEXTJOIN("", TRUE, _xlfn.XLOOKUP(TRUE, VALUE(表格1[[#This Row],[年月]]) &lt;= VALUE($R$8:$R$12), $Q$8:$Q$12)) &amp; "年度"</f>
        <v>2025年度</v>
      </c>
    </row>
    <row r="8714" spans="1:13" x14ac:dyDescent="0.3">
      <c r="A8714" s="2">
        <v>202504</v>
      </c>
      <c r="B8714" s="19">
        <f>DATE(表格1[[#This Row],[年]],表格1[[#This Row],[月]],1)</f>
        <v>45748</v>
      </c>
      <c r="C8714" s="2" t="str">
        <f>LEFT(表格1[[#This Row],[年月]],4)</f>
        <v>2025</v>
      </c>
      <c r="D8714" s="2" t="str">
        <f>RIGHT(表格1[[#This Row],[年月]],2)</f>
        <v>04</v>
      </c>
      <c r="E8714" s="5">
        <v>67000000</v>
      </c>
      <c r="F8714" s="2" t="str">
        <f>VLOOKUP(TEXT(表格1[[#This Row],[地區]],"00000000"),縣市代碼,2,0)</f>
        <v>臺南市</v>
      </c>
      <c r="G8714" s="2" t="s">
        <v>8</v>
      </c>
      <c r="H8714" s="13">
        <v>1822376</v>
      </c>
      <c r="I8714" s="14">
        <v>3611005529</v>
      </c>
      <c r="J8714" s="14">
        <f>表格1[[#This Row],[信用卡交易筆數]]/1000</f>
        <v>1822.376</v>
      </c>
      <c r="K8714" s="14">
        <f>表格1[[#This Row],[信用卡交易金額'[新臺幣']]]/1000</f>
        <v>3611005.5290000001</v>
      </c>
      <c r="L8714" s="14">
        <f>表格1[[#This Row],[信用卡交易金額'[新臺幣']]]/1000000</f>
        <v>3611.005529</v>
      </c>
      <c r="M8714" s="14" t="str" cm="1">
        <f t="array" ref="M8714">_xlfn.TEXTJOIN("", TRUE, _xlfn.XLOOKUP(TRUE, VALUE(表格1[[#This Row],[年月]]) &lt;= VALUE($R$8:$R$12), $Q$8:$Q$12)) &amp; "年度"</f>
        <v>2025年度</v>
      </c>
    </row>
    <row r="8715" spans="1:13" x14ac:dyDescent="0.3">
      <c r="A8715" s="2">
        <v>202504</v>
      </c>
      <c r="B8715" s="19">
        <f>DATE(表格1[[#This Row],[年]],表格1[[#This Row],[月]],1)</f>
        <v>45748</v>
      </c>
      <c r="C8715" s="2" t="str">
        <f>LEFT(表格1[[#This Row],[年月]],4)</f>
        <v>2025</v>
      </c>
      <c r="D8715" s="2" t="str">
        <f>RIGHT(表格1[[#This Row],[年月]],2)</f>
        <v>04</v>
      </c>
      <c r="E8715" s="5">
        <v>67000000</v>
      </c>
      <c r="F8715" s="2" t="str">
        <f>VLOOKUP(TEXT(表格1[[#This Row],[地區]],"00000000"),縣市代碼,2,0)</f>
        <v>臺南市</v>
      </c>
      <c r="G8715" s="2" t="s">
        <v>9</v>
      </c>
      <c r="H8715" s="13">
        <v>4108777</v>
      </c>
      <c r="I8715" s="14">
        <v>5312803532</v>
      </c>
      <c r="J8715" s="14">
        <f>表格1[[#This Row],[信用卡交易筆數]]/1000</f>
        <v>4108.777</v>
      </c>
      <c r="K8715" s="14">
        <f>表格1[[#This Row],[信用卡交易金額'[新臺幣']]]/1000</f>
        <v>5312803.5319999997</v>
      </c>
      <c r="L8715" s="14">
        <f>表格1[[#This Row],[信用卡交易金額'[新臺幣']]]/1000000</f>
        <v>5312.8035319999999</v>
      </c>
      <c r="M8715" s="14" t="str" cm="1">
        <f t="array" ref="M8715">_xlfn.TEXTJOIN("", TRUE, _xlfn.XLOOKUP(TRUE, VALUE(表格1[[#This Row],[年月]]) &lt;= VALUE($R$8:$R$12), $Q$8:$Q$12)) &amp; "年度"</f>
        <v>2025年度</v>
      </c>
    </row>
    <row r="8716" spans="1:13" x14ac:dyDescent="0.3">
      <c r="A8716" s="2">
        <v>202504</v>
      </c>
      <c r="B8716" s="19">
        <f>DATE(表格1[[#This Row],[年]],表格1[[#This Row],[月]],1)</f>
        <v>45748</v>
      </c>
      <c r="C8716" s="2" t="str">
        <f>LEFT(表格1[[#This Row],[年月]],4)</f>
        <v>2025</v>
      </c>
      <c r="D8716" s="2" t="str">
        <f>RIGHT(表格1[[#This Row],[年月]],2)</f>
        <v>04</v>
      </c>
      <c r="E8716" s="5">
        <v>67000000</v>
      </c>
      <c r="F8716" s="2" t="str">
        <f>VLOOKUP(TEXT(表格1[[#This Row],[地區]],"00000000"),縣市代碼,2,0)</f>
        <v>臺南市</v>
      </c>
      <c r="G8716" s="2" t="s">
        <v>10</v>
      </c>
      <c r="H8716" s="13">
        <v>2270589</v>
      </c>
      <c r="I8716" s="14">
        <v>6571054449</v>
      </c>
      <c r="J8716" s="14">
        <f>表格1[[#This Row],[信用卡交易筆數]]/1000</f>
        <v>2270.5889999999999</v>
      </c>
      <c r="K8716" s="14">
        <f>表格1[[#This Row],[信用卡交易金額'[新臺幣']]]/1000</f>
        <v>6571054.449</v>
      </c>
      <c r="L8716" s="14">
        <f>表格1[[#This Row],[信用卡交易金額'[新臺幣']]]/1000000</f>
        <v>6571.0544490000002</v>
      </c>
      <c r="M8716" s="14" t="str" cm="1">
        <f t="array" ref="M8716">_xlfn.TEXTJOIN("", TRUE, _xlfn.XLOOKUP(TRUE, VALUE(表格1[[#This Row],[年月]]) &lt;= VALUE($R$8:$R$12), $Q$8:$Q$12)) &amp; "年度"</f>
        <v>2025年度</v>
      </c>
    </row>
    <row r="8717" spans="1:13" x14ac:dyDescent="0.3">
      <c r="A8717" s="2">
        <v>202504</v>
      </c>
      <c r="B8717" s="19">
        <f>DATE(表格1[[#This Row],[年]],表格1[[#This Row],[月]],1)</f>
        <v>45748</v>
      </c>
      <c r="C8717" s="2" t="str">
        <f>LEFT(表格1[[#This Row],[年月]],4)</f>
        <v>2025</v>
      </c>
      <c r="D8717" s="2" t="str">
        <f>RIGHT(表格1[[#This Row],[年月]],2)</f>
        <v>04</v>
      </c>
      <c r="E8717" s="5">
        <v>64000000</v>
      </c>
      <c r="F8717" s="2" t="str">
        <f>VLOOKUP(TEXT(表格1[[#This Row],[地區]],"00000000"),縣市代碼,2,0)</f>
        <v>高雄市</v>
      </c>
      <c r="G8717" s="2" t="s">
        <v>4</v>
      </c>
      <c r="H8717" s="13">
        <v>8114429</v>
      </c>
      <c r="I8717" s="14">
        <v>3894267712</v>
      </c>
      <c r="J8717" s="14">
        <f>表格1[[#This Row],[信用卡交易筆數]]/1000</f>
        <v>8114.4290000000001</v>
      </c>
      <c r="K8717" s="14">
        <f>表格1[[#This Row],[信用卡交易金額'[新臺幣']]]/1000</f>
        <v>3894267.7119999998</v>
      </c>
      <c r="L8717" s="14">
        <f>表格1[[#This Row],[信用卡交易金額'[新臺幣']]]/1000000</f>
        <v>3894.2677119999998</v>
      </c>
      <c r="M8717" s="14" t="str" cm="1">
        <f t="array" ref="M8717">_xlfn.TEXTJOIN("", TRUE, _xlfn.XLOOKUP(TRUE, VALUE(表格1[[#This Row],[年月]]) &lt;= VALUE($R$8:$R$12), $Q$8:$Q$12)) &amp; "年度"</f>
        <v>2025年度</v>
      </c>
    </row>
    <row r="8718" spans="1:13" x14ac:dyDescent="0.3">
      <c r="A8718" s="2">
        <v>202504</v>
      </c>
      <c r="B8718" s="19">
        <f>DATE(表格1[[#This Row],[年]],表格1[[#This Row],[月]],1)</f>
        <v>45748</v>
      </c>
      <c r="C8718" s="2" t="str">
        <f>LEFT(表格1[[#This Row],[年月]],4)</f>
        <v>2025</v>
      </c>
      <c r="D8718" s="2" t="str">
        <f>RIGHT(表格1[[#This Row],[年月]],2)</f>
        <v>04</v>
      </c>
      <c r="E8718" s="5">
        <v>64000000</v>
      </c>
      <c r="F8718" s="2" t="str">
        <f>VLOOKUP(TEXT(表格1[[#This Row],[地區]],"00000000"),縣市代碼,2,0)</f>
        <v>高雄市</v>
      </c>
      <c r="G8718" s="2" t="s">
        <v>5</v>
      </c>
      <c r="H8718" s="13">
        <v>455328</v>
      </c>
      <c r="I8718" s="14">
        <v>1108691834</v>
      </c>
      <c r="J8718" s="14">
        <f>表格1[[#This Row],[信用卡交易筆數]]/1000</f>
        <v>455.32799999999997</v>
      </c>
      <c r="K8718" s="14">
        <f>表格1[[#This Row],[信用卡交易金額'[新臺幣']]]/1000</f>
        <v>1108691.834</v>
      </c>
      <c r="L8718" s="14">
        <f>表格1[[#This Row],[信用卡交易金額'[新臺幣']]]/1000000</f>
        <v>1108.691834</v>
      </c>
      <c r="M8718" s="14" t="str" cm="1">
        <f t="array" ref="M8718">_xlfn.TEXTJOIN("", TRUE, _xlfn.XLOOKUP(TRUE, VALUE(表格1[[#This Row],[年月]]) &lt;= VALUE($R$8:$R$12), $Q$8:$Q$12)) &amp; "年度"</f>
        <v>2025年度</v>
      </c>
    </row>
    <row r="8719" spans="1:13" x14ac:dyDescent="0.3">
      <c r="A8719" s="2">
        <v>202504</v>
      </c>
      <c r="B8719" s="19">
        <f>DATE(表格1[[#This Row],[年]],表格1[[#This Row],[月]],1)</f>
        <v>45748</v>
      </c>
      <c r="C8719" s="2" t="str">
        <f>LEFT(表格1[[#This Row],[年月]],4)</f>
        <v>2025</v>
      </c>
      <c r="D8719" s="2" t="str">
        <f>RIGHT(表格1[[#This Row],[年月]],2)</f>
        <v>04</v>
      </c>
      <c r="E8719" s="5">
        <v>64000000</v>
      </c>
      <c r="F8719" s="2" t="str">
        <f>VLOOKUP(TEXT(表格1[[#This Row],[地區]],"00000000"),縣市代碼,2,0)</f>
        <v>高雄市</v>
      </c>
      <c r="G8719" s="2" t="s">
        <v>6</v>
      </c>
      <c r="H8719" s="13">
        <v>701915</v>
      </c>
      <c r="I8719" s="14">
        <v>2177926269</v>
      </c>
      <c r="J8719" s="14">
        <f>表格1[[#This Row],[信用卡交易筆數]]/1000</f>
        <v>701.91499999999996</v>
      </c>
      <c r="K8719" s="14">
        <f>表格1[[#This Row],[信用卡交易金額'[新臺幣']]]/1000</f>
        <v>2177926.2689999999</v>
      </c>
      <c r="L8719" s="14">
        <f>表格1[[#This Row],[信用卡交易金額'[新臺幣']]]/1000000</f>
        <v>2177.926269</v>
      </c>
      <c r="M8719" s="14" t="str" cm="1">
        <f t="array" ref="M8719">_xlfn.TEXTJOIN("", TRUE, _xlfn.XLOOKUP(TRUE, VALUE(表格1[[#This Row],[年月]]) &lt;= VALUE($R$8:$R$12), $Q$8:$Q$12)) &amp; "年度"</f>
        <v>2025年度</v>
      </c>
    </row>
    <row r="8720" spans="1:13" x14ac:dyDescent="0.3">
      <c r="A8720" s="2">
        <v>202504</v>
      </c>
      <c r="B8720" s="19">
        <f>DATE(表格1[[#This Row],[年]],表格1[[#This Row],[月]],1)</f>
        <v>45748</v>
      </c>
      <c r="C8720" s="2" t="str">
        <f>LEFT(表格1[[#This Row],[年月]],4)</f>
        <v>2025</v>
      </c>
      <c r="D8720" s="2" t="str">
        <f>RIGHT(表格1[[#This Row],[年月]],2)</f>
        <v>04</v>
      </c>
      <c r="E8720" s="5">
        <v>64000000</v>
      </c>
      <c r="F8720" s="2" t="str">
        <f>VLOOKUP(TEXT(表格1[[#This Row],[地區]],"00000000"),縣市代碼,2,0)</f>
        <v>高雄市</v>
      </c>
      <c r="G8720" s="2" t="s">
        <v>7</v>
      </c>
      <c r="H8720" s="13">
        <v>3993457</v>
      </c>
      <c r="I8720" s="14">
        <v>3885635348</v>
      </c>
      <c r="J8720" s="14">
        <f>表格1[[#This Row],[信用卡交易筆數]]/1000</f>
        <v>3993.4569999999999</v>
      </c>
      <c r="K8720" s="14">
        <f>表格1[[#This Row],[信用卡交易金額'[新臺幣']]]/1000</f>
        <v>3885635.3480000002</v>
      </c>
      <c r="L8720" s="14">
        <f>表格1[[#This Row],[信用卡交易金額'[新臺幣']]]/1000000</f>
        <v>3885.6353479999998</v>
      </c>
      <c r="M8720" s="14" t="str" cm="1">
        <f t="array" ref="M8720">_xlfn.TEXTJOIN("", TRUE, _xlfn.XLOOKUP(TRUE, VALUE(表格1[[#This Row],[年月]]) &lt;= VALUE($R$8:$R$12), $Q$8:$Q$12)) &amp; "年度"</f>
        <v>2025年度</v>
      </c>
    </row>
    <row r="8721" spans="1:13" x14ac:dyDescent="0.3">
      <c r="A8721" s="2">
        <v>202504</v>
      </c>
      <c r="B8721" s="19">
        <f>DATE(表格1[[#This Row],[年]],表格1[[#This Row],[月]],1)</f>
        <v>45748</v>
      </c>
      <c r="C8721" s="2" t="str">
        <f>LEFT(表格1[[#This Row],[年月]],4)</f>
        <v>2025</v>
      </c>
      <c r="D8721" s="2" t="str">
        <f>RIGHT(表格1[[#This Row],[年月]],2)</f>
        <v>04</v>
      </c>
      <c r="E8721" s="5">
        <v>64000000</v>
      </c>
      <c r="F8721" s="2" t="str">
        <f>VLOOKUP(TEXT(表格1[[#This Row],[地區]],"00000000"),縣市代碼,2,0)</f>
        <v>高雄市</v>
      </c>
      <c r="G8721" s="2" t="s">
        <v>8</v>
      </c>
      <c r="H8721" s="13">
        <v>2824482</v>
      </c>
      <c r="I8721" s="14">
        <v>5443779750</v>
      </c>
      <c r="J8721" s="14">
        <f>表格1[[#This Row],[信用卡交易筆數]]/1000</f>
        <v>2824.482</v>
      </c>
      <c r="K8721" s="14">
        <f>表格1[[#This Row],[信用卡交易金額'[新臺幣']]]/1000</f>
        <v>5443779.75</v>
      </c>
      <c r="L8721" s="14">
        <f>表格1[[#This Row],[信用卡交易金額'[新臺幣']]]/1000000</f>
        <v>5443.7797499999997</v>
      </c>
      <c r="M8721" s="14" t="str" cm="1">
        <f t="array" ref="M8721">_xlfn.TEXTJOIN("", TRUE, _xlfn.XLOOKUP(TRUE, VALUE(表格1[[#This Row],[年月]]) &lt;= VALUE($R$8:$R$12), $Q$8:$Q$12)) &amp; "年度"</f>
        <v>2025年度</v>
      </c>
    </row>
    <row r="8722" spans="1:13" x14ac:dyDescent="0.3">
      <c r="A8722" s="2">
        <v>202504</v>
      </c>
      <c r="B8722" s="19">
        <f>DATE(表格1[[#This Row],[年]],表格1[[#This Row],[月]],1)</f>
        <v>45748</v>
      </c>
      <c r="C8722" s="2" t="str">
        <f>LEFT(表格1[[#This Row],[年月]],4)</f>
        <v>2025</v>
      </c>
      <c r="D8722" s="2" t="str">
        <f>RIGHT(表格1[[#This Row],[年月]],2)</f>
        <v>04</v>
      </c>
      <c r="E8722" s="5">
        <v>64000000</v>
      </c>
      <c r="F8722" s="2" t="str">
        <f>VLOOKUP(TEXT(表格1[[#This Row],[地區]],"00000000"),縣市代碼,2,0)</f>
        <v>高雄市</v>
      </c>
      <c r="G8722" s="2" t="s">
        <v>9</v>
      </c>
      <c r="H8722" s="13">
        <v>6528767</v>
      </c>
      <c r="I8722" s="14">
        <v>8322545029</v>
      </c>
      <c r="J8722" s="14">
        <f>表格1[[#This Row],[信用卡交易筆數]]/1000</f>
        <v>6528.7669999999998</v>
      </c>
      <c r="K8722" s="14">
        <f>表格1[[#This Row],[信用卡交易金額'[新臺幣']]]/1000</f>
        <v>8322545.0290000001</v>
      </c>
      <c r="L8722" s="14">
        <f>表格1[[#This Row],[信用卡交易金額'[新臺幣']]]/1000000</f>
        <v>8322.5450290000008</v>
      </c>
      <c r="M8722" s="14" t="str" cm="1">
        <f t="array" ref="M8722">_xlfn.TEXTJOIN("", TRUE, _xlfn.XLOOKUP(TRUE, VALUE(表格1[[#This Row],[年月]]) &lt;= VALUE($R$8:$R$12), $Q$8:$Q$12)) &amp; "年度"</f>
        <v>2025年度</v>
      </c>
    </row>
    <row r="8723" spans="1:13" x14ac:dyDescent="0.3">
      <c r="A8723" s="2">
        <v>202504</v>
      </c>
      <c r="B8723" s="19">
        <f>DATE(表格1[[#This Row],[年]],表格1[[#This Row],[月]],1)</f>
        <v>45748</v>
      </c>
      <c r="C8723" s="2" t="str">
        <f>LEFT(表格1[[#This Row],[年月]],4)</f>
        <v>2025</v>
      </c>
      <c r="D8723" s="2" t="str">
        <f>RIGHT(表格1[[#This Row],[年月]],2)</f>
        <v>04</v>
      </c>
      <c r="E8723" s="5">
        <v>64000000</v>
      </c>
      <c r="F8723" s="2" t="str">
        <f>VLOOKUP(TEXT(表格1[[#This Row],[地區]],"00000000"),縣市代碼,2,0)</f>
        <v>高雄市</v>
      </c>
      <c r="G8723" s="2" t="s">
        <v>10</v>
      </c>
      <c r="H8723" s="13">
        <v>3329792</v>
      </c>
      <c r="I8723" s="14">
        <v>10090052851</v>
      </c>
      <c r="J8723" s="14">
        <f>表格1[[#This Row],[信用卡交易筆數]]/1000</f>
        <v>3329.7919999999999</v>
      </c>
      <c r="K8723" s="14">
        <f>表格1[[#This Row],[信用卡交易金額'[新臺幣']]]/1000</f>
        <v>10090052.851</v>
      </c>
      <c r="L8723" s="14">
        <f>表格1[[#This Row],[信用卡交易金額'[新臺幣']]]/1000000</f>
        <v>10090.052851</v>
      </c>
      <c r="M8723" s="14" t="str" cm="1">
        <f t="array" ref="M8723">_xlfn.TEXTJOIN("", TRUE, _xlfn.XLOOKUP(TRUE, VALUE(表格1[[#This Row],[年月]]) &lt;= VALUE($R$8:$R$12), $Q$8:$Q$12)) &amp; "年度"</f>
        <v>2025年度</v>
      </c>
    </row>
    <row r="8724" spans="1:13" x14ac:dyDescent="0.3">
      <c r="A8724" s="2">
        <v>202504</v>
      </c>
      <c r="B8724" s="19">
        <f>DATE(表格1[[#This Row],[年]],表格1[[#This Row],[月]],1)</f>
        <v>45748</v>
      </c>
      <c r="C8724" s="2" t="str">
        <f>LEFT(表格1[[#This Row],[年月]],4)</f>
        <v>2025</v>
      </c>
      <c r="D8724" s="2" t="str">
        <f>RIGHT(表格1[[#This Row],[年月]],2)</f>
        <v>04</v>
      </c>
      <c r="E8724" s="5">
        <v>10013000</v>
      </c>
      <c r="F8724" s="2" t="str">
        <f>VLOOKUP(TEXT(表格1[[#This Row],[地區]],"00000000"),縣市代碼,2,0)</f>
        <v>屏東縣</v>
      </c>
      <c r="G8724" s="2" t="s">
        <v>4</v>
      </c>
      <c r="H8724" s="13">
        <v>1225230</v>
      </c>
      <c r="I8724" s="14">
        <v>558217966</v>
      </c>
      <c r="J8724" s="14">
        <f>表格1[[#This Row],[信用卡交易筆數]]/1000</f>
        <v>1225.23</v>
      </c>
      <c r="K8724" s="14">
        <f>表格1[[#This Row],[信用卡交易金額'[新臺幣']]]/1000</f>
        <v>558217.96600000001</v>
      </c>
      <c r="L8724" s="14">
        <f>表格1[[#This Row],[信用卡交易金額'[新臺幣']]]/1000000</f>
        <v>558.21796600000005</v>
      </c>
      <c r="M8724" s="14" t="str" cm="1">
        <f t="array" ref="M8724">_xlfn.TEXTJOIN("", TRUE, _xlfn.XLOOKUP(TRUE, VALUE(表格1[[#This Row],[年月]]) &lt;= VALUE($R$8:$R$12), $Q$8:$Q$12)) &amp; "年度"</f>
        <v>2025年度</v>
      </c>
    </row>
    <row r="8725" spans="1:13" x14ac:dyDescent="0.3">
      <c r="A8725" s="2">
        <v>202504</v>
      </c>
      <c r="B8725" s="19">
        <f>DATE(表格1[[#This Row],[年]],表格1[[#This Row],[月]],1)</f>
        <v>45748</v>
      </c>
      <c r="C8725" s="2" t="str">
        <f>LEFT(表格1[[#This Row],[年月]],4)</f>
        <v>2025</v>
      </c>
      <c r="D8725" s="2" t="str">
        <f>RIGHT(表格1[[#This Row],[年月]],2)</f>
        <v>04</v>
      </c>
      <c r="E8725" s="5">
        <v>10013000</v>
      </c>
      <c r="F8725" s="2" t="str">
        <f>VLOOKUP(TEXT(表格1[[#This Row],[地區]],"00000000"),縣市代碼,2,0)</f>
        <v>屏東縣</v>
      </c>
      <c r="G8725" s="2" t="s">
        <v>5</v>
      </c>
      <c r="H8725" s="13">
        <v>81636</v>
      </c>
      <c r="I8725" s="14">
        <v>174672801</v>
      </c>
      <c r="J8725" s="14">
        <f>表格1[[#This Row],[信用卡交易筆數]]/1000</f>
        <v>81.635999999999996</v>
      </c>
      <c r="K8725" s="14">
        <f>表格1[[#This Row],[信用卡交易金額'[新臺幣']]]/1000</f>
        <v>174672.80100000001</v>
      </c>
      <c r="L8725" s="14">
        <f>表格1[[#This Row],[信用卡交易金額'[新臺幣']]]/1000000</f>
        <v>174.67280099999999</v>
      </c>
      <c r="M8725" s="14" t="str" cm="1">
        <f t="array" ref="M8725">_xlfn.TEXTJOIN("", TRUE, _xlfn.XLOOKUP(TRUE, VALUE(表格1[[#This Row],[年月]]) &lt;= VALUE($R$8:$R$12), $Q$8:$Q$12)) &amp; "年度"</f>
        <v>2025年度</v>
      </c>
    </row>
    <row r="8726" spans="1:13" x14ac:dyDescent="0.3">
      <c r="A8726" s="2">
        <v>202504</v>
      </c>
      <c r="B8726" s="19">
        <f>DATE(表格1[[#This Row],[年]],表格1[[#This Row],[月]],1)</f>
        <v>45748</v>
      </c>
      <c r="C8726" s="2" t="str">
        <f>LEFT(表格1[[#This Row],[年月]],4)</f>
        <v>2025</v>
      </c>
      <c r="D8726" s="2" t="str">
        <f>RIGHT(表格1[[#This Row],[年月]],2)</f>
        <v>04</v>
      </c>
      <c r="E8726" s="5">
        <v>10013000</v>
      </c>
      <c r="F8726" s="2" t="str">
        <f>VLOOKUP(TEXT(表格1[[#This Row],[地區]],"00000000"),縣市代碼,2,0)</f>
        <v>屏東縣</v>
      </c>
      <c r="G8726" s="2" t="s">
        <v>6</v>
      </c>
      <c r="H8726" s="13">
        <v>119160</v>
      </c>
      <c r="I8726" s="14">
        <v>336907911</v>
      </c>
      <c r="J8726" s="14">
        <f>表格1[[#This Row],[信用卡交易筆數]]/1000</f>
        <v>119.16</v>
      </c>
      <c r="K8726" s="14">
        <f>表格1[[#This Row],[信用卡交易金額'[新臺幣']]]/1000</f>
        <v>336907.91100000002</v>
      </c>
      <c r="L8726" s="14">
        <f>表格1[[#This Row],[信用卡交易金額'[新臺幣']]]/1000000</f>
        <v>336.90791100000001</v>
      </c>
      <c r="M8726" s="14" t="str" cm="1">
        <f t="array" ref="M8726">_xlfn.TEXTJOIN("", TRUE, _xlfn.XLOOKUP(TRUE, VALUE(表格1[[#This Row],[年月]]) &lt;= VALUE($R$8:$R$12), $Q$8:$Q$12)) &amp; "年度"</f>
        <v>2025年度</v>
      </c>
    </row>
    <row r="8727" spans="1:13" x14ac:dyDescent="0.3">
      <c r="A8727" s="2">
        <v>202504</v>
      </c>
      <c r="B8727" s="19">
        <f>DATE(表格1[[#This Row],[年]],表格1[[#This Row],[月]],1)</f>
        <v>45748</v>
      </c>
      <c r="C8727" s="2" t="str">
        <f>LEFT(表格1[[#This Row],[年月]],4)</f>
        <v>2025</v>
      </c>
      <c r="D8727" s="2" t="str">
        <f>RIGHT(表格1[[#This Row],[年月]],2)</f>
        <v>04</v>
      </c>
      <c r="E8727" s="5">
        <v>10013000</v>
      </c>
      <c r="F8727" s="2" t="str">
        <f>VLOOKUP(TEXT(表格1[[#This Row],[地區]],"00000000"),縣市代碼,2,0)</f>
        <v>屏東縣</v>
      </c>
      <c r="G8727" s="2" t="s">
        <v>7</v>
      </c>
      <c r="H8727" s="13">
        <v>772344</v>
      </c>
      <c r="I8727" s="14">
        <v>767671219</v>
      </c>
      <c r="J8727" s="14">
        <f>表格1[[#This Row],[信用卡交易筆數]]/1000</f>
        <v>772.34400000000005</v>
      </c>
      <c r="K8727" s="14">
        <f>表格1[[#This Row],[信用卡交易金額'[新臺幣']]]/1000</f>
        <v>767671.21900000004</v>
      </c>
      <c r="L8727" s="14">
        <f>表格1[[#This Row],[信用卡交易金額'[新臺幣']]]/1000000</f>
        <v>767.67121899999995</v>
      </c>
      <c r="M8727" s="14" t="str" cm="1">
        <f t="array" ref="M8727">_xlfn.TEXTJOIN("", TRUE, _xlfn.XLOOKUP(TRUE, VALUE(表格1[[#This Row],[年月]]) &lt;= VALUE($R$8:$R$12), $Q$8:$Q$12)) &amp; "年度"</f>
        <v>2025年度</v>
      </c>
    </row>
    <row r="8728" spans="1:13" x14ac:dyDescent="0.3">
      <c r="A8728" s="2">
        <v>202504</v>
      </c>
      <c r="B8728" s="19">
        <f>DATE(表格1[[#This Row],[年]],表格1[[#This Row],[月]],1)</f>
        <v>45748</v>
      </c>
      <c r="C8728" s="2" t="str">
        <f>LEFT(表格1[[#This Row],[年月]],4)</f>
        <v>2025</v>
      </c>
      <c r="D8728" s="2" t="str">
        <f>RIGHT(表格1[[#This Row],[年月]],2)</f>
        <v>04</v>
      </c>
      <c r="E8728" s="5">
        <v>10013000</v>
      </c>
      <c r="F8728" s="2" t="str">
        <f>VLOOKUP(TEXT(表格1[[#This Row],[地區]],"00000000"),縣市代碼,2,0)</f>
        <v>屏東縣</v>
      </c>
      <c r="G8728" s="2" t="s">
        <v>8</v>
      </c>
      <c r="H8728" s="13">
        <v>500631</v>
      </c>
      <c r="I8728" s="14">
        <v>826522140</v>
      </c>
      <c r="J8728" s="14">
        <f>表格1[[#This Row],[信用卡交易筆數]]/1000</f>
        <v>500.63099999999997</v>
      </c>
      <c r="K8728" s="14">
        <f>表格1[[#This Row],[信用卡交易金額'[新臺幣']]]/1000</f>
        <v>826522.14</v>
      </c>
      <c r="L8728" s="14">
        <f>表格1[[#This Row],[信用卡交易金額'[新臺幣']]]/1000000</f>
        <v>826.52214000000004</v>
      </c>
      <c r="M8728" s="14" t="str" cm="1">
        <f t="array" ref="M8728">_xlfn.TEXTJOIN("", TRUE, _xlfn.XLOOKUP(TRUE, VALUE(表格1[[#This Row],[年月]]) &lt;= VALUE($R$8:$R$12), $Q$8:$Q$12)) &amp; "年度"</f>
        <v>2025年度</v>
      </c>
    </row>
    <row r="8729" spans="1:13" x14ac:dyDescent="0.3">
      <c r="A8729" s="2">
        <v>202504</v>
      </c>
      <c r="B8729" s="19">
        <f>DATE(表格1[[#This Row],[年]],表格1[[#This Row],[月]],1)</f>
        <v>45748</v>
      </c>
      <c r="C8729" s="2" t="str">
        <f>LEFT(表格1[[#This Row],[年月]],4)</f>
        <v>2025</v>
      </c>
      <c r="D8729" s="2" t="str">
        <f>RIGHT(表格1[[#This Row],[年月]],2)</f>
        <v>04</v>
      </c>
      <c r="E8729" s="5">
        <v>10013000</v>
      </c>
      <c r="F8729" s="2" t="str">
        <f>VLOOKUP(TEXT(表格1[[#This Row],[地區]],"00000000"),縣市代碼,2,0)</f>
        <v>屏東縣</v>
      </c>
      <c r="G8729" s="2" t="s">
        <v>9</v>
      </c>
      <c r="H8729" s="13">
        <v>1042256</v>
      </c>
      <c r="I8729" s="14">
        <v>1281502645</v>
      </c>
      <c r="J8729" s="14">
        <f>表格1[[#This Row],[信用卡交易筆數]]/1000</f>
        <v>1042.2560000000001</v>
      </c>
      <c r="K8729" s="14">
        <f>表格1[[#This Row],[信用卡交易金額'[新臺幣']]]/1000</f>
        <v>1281502.645</v>
      </c>
      <c r="L8729" s="14">
        <f>表格1[[#This Row],[信用卡交易金額'[新臺幣']]]/1000000</f>
        <v>1281.502645</v>
      </c>
      <c r="M8729" s="14" t="str" cm="1">
        <f t="array" ref="M8729">_xlfn.TEXTJOIN("", TRUE, _xlfn.XLOOKUP(TRUE, VALUE(表格1[[#This Row],[年月]]) &lt;= VALUE($R$8:$R$12), $Q$8:$Q$12)) &amp; "年度"</f>
        <v>2025年度</v>
      </c>
    </row>
    <row r="8730" spans="1:13" x14ac:dyDescent="0.3">
      <c r="A8730" s="2">
        <v>202504</v>
      </c>
      <c r="B8730" s="19">
        <f>DATE(表格1[[#This Row],[年]],表格1[[#This Row],[月]],1)</f>
        <v>45748</v>
      </c>
      <c r="C8730" s="2" t="str">
        <f>LEFT(表格1[[#This Row],[年月]],4)</f>
        <v>2025</v>
      </c>
      <c r="D8730" s="2" t="str">
        <f>RIGHT(表格1[[#This Row],[年月]],2)</f>
        <v>04</v>
      </c>
      <c r="E8730" s="5">
        <v>10013000</v>
      </c>
      <c r="F8730" s="2" t="str">
        <f>VLOOKUP(TEXT(表格1[[#This Row],[地區]],"00000000"),縣市代碼,2,0)</f>
        <v>屏東縣</v>
      </c>
      <c r="G8730" s="2" t="s">
        <v>10</v>
      </c>
      <c r="H8730" s="13">
        <v>612587</v>
      </c>
      <c r="I8730" s="14">
        <v>1965920593</v>
      </c>
      <c r="J8730" s="14">
        <f>表格1[[#This Row],[信用卡交易筆數]]/1000</f>
        <v>612.58699999999999</v>
      </c>
      <c r="K8730" s="14">
        <f>表格1[[#This Row],[信用卡交易金額'[新臺幣']]]/1000</f>
        <v>1965920.5930000001</v>
      </c>
      <c r="L8730" s="14">
        <f>表格1[[#This Row],[信用卡交易金額'[新臺幣']]]/1000000</f>
        <v>1965.9205930000001</v>
      </c>
      <c r="M8730" s="14" t="str" cm="1">
        <f t="array" ref="M8730">_xlfn.TEXTJOIN("", TRUE, _xlfn.XLOOKUP(TRUE, VALUE(表格1[[#This Row],[年月]]) &lt;= VALUE($R$8:$R$12), $Q$8:$Q$12)) &amp; "年度"</f>
        <v>2025年度</v>
      </c>
    </row>
    <row r="8731" spans="1:13" x14ac:dyDescent="0.3">
      <c r="A8731" s="2">
        <v>202504</v>
      </c>
      <c r="B8731" s="19">
        <f>DATE(表格1[[#This Row],[年]],表格1[[#This Row],[月]],1)</f>
        <v>45748</v>
      </c>
      <c r="C8731" s="2" t="str">
        <f>LEFT(表格1[[#This Row],[年月]],4)</f>
        <v>2025</v>
      </c>
      <c r="D8731" s="2" t="str">
        <f>RIGHT(表格1[[#This Row],[年月]],2)</f>
        <v>04</v>
      </c>
      <c r="E8731" s="5">
        <v>10017000</v>
      </c>
      <c r="F8731" s="2" t="str">
        <f>VLOOKUP(TEXT(表格1[[#This Row],[地區]],"00000000"),縣市代碼,2,0)</f>
        <v>基隆市</v>
      </c>
      <c r="G8731" s="2" t="s">
        <v>4</v>
      </c>
      <c r="H8731" s="13">
        <v>1106858</v>
      </c>
      <c r="I8731" s="14">
        <v>496382367</v>
      </c>
      <c r="J8731" s="14">
        <f>表格1[[#This Row],[信用卡交易筆數]]/1000</f>
        <v>1106.8579999999999</v>
      </c>
      <c r="K8731" s="14">
        <f>表格1[[#This Row],[信用卡交易金額'[新臺幣']]]/1000</f>
        <v>496382.36700000003</v>
      </c>
      <c r="L8731" s="14">
        <f>表格1[[#This Row],[信用卡交易金額'[新臺幣']]]/1000000</f>
        <v>496.38236699999999</v>
      </c>
      <c r="M8731" s="14" t="str" cm="1">
        <f t="array" ref="M8731">_xlfn.TEXTJOIN("", TRUE, _xlfn.XLOOKUP(TRUE, VALUE(表格1[[#This Row],[年月]]) &lt;= VALUE($R$8:$R$12), $Q$8:$Q$12)) &amp; "年度"</f>
        <v>2025年度</v>
      </c>
    </row>
    <row r="8732" spans="1:13" x14ac:dyDescent="0.3">
      <c r="A8732" s="2">
        <v>202504</v>
      </c>
      <c r="B8732" s="19">
        <f>DATE(表格1[[#This Row],[年]],表格1[[#This Row],[月]],1)</f>
        <v>45748</v>
      </c>
      <c r="C8732" s="2" t="str">
        <f>LEFT(表格1[[#This Row],[年月]],4)</f>
        <v>2025</v>
      </c>
      <c r="D8732" s="2" t="str">
        <f>RIGHT(表格1[[#This Row],[年月]],2)</f>
        <v>04</v>
      </c>
      <c r="E8732" s="5">
        <v>10017000</v>
      </c>
      <c r="F8732" s="2" t="str">
        <f>VLOOKUP(TEXT(表格1[[#This Row],[地區]],"00000000"),縣市代碼,2,0)</f>
        <v>基隆市</v>
      </c>
      <c r="G8732" s="2" t="s">
        <v>5</v>
      </c>
      <c r="H8732" s="13">
        <v>64351</v>
      </c>
      <c r="I8732" s="14">
        <v>167149583</v>
      </c>
      <c r="J8732" s="14">
        <f>表格1[[#This Row],[信用卡交易筆數]]/1000</f>
        <v>64.350999999999999</v>
      </c>
      <c r="K8732" s="14">
        <f>表格1[[#This Row],[信用卡交易金額'[新臺幣']]]/1000</f>
        <v>167149.58300000001</v>
      </c>
      <c r="L8732" s="14">
        <f>表格1[[#This Row],[信用卡交易金額'[新臺幣']]]/1000000</f>
        <v>167.14958300000001</v>
      </c>
      <c r="M8732" s="14" t="str" cm="1">
        <f t="array" ref="M8732">_xlfn.TEXTJOIN("", TRUE, _xlfn.XLOOKUP(TRUE, VALUE(表格1[[#This Row],[年月]]) &lt;= VALUE($R$8:$R$12), $Q$8:$Q$12)) &amp; "年度"</f>
        <v>2025年度</v>
      </c>
    </row>
    <row r="8733" spans="1:13" x14ac:dyDescent="0.3">
      <c r="A8733" s="2">
        <v>202504</v>
      </c>
      <c r="B8733" s="19">
        <f>DATE(表格1[[#This Row],[年]],表格1[[#This Row],[月]],1)</f>
        <v>45748</v>
      </c>
      <c r="C8733" s="2" t="str">
        <f>LEFT(表格1[[#This Row],[年月]],4)</f>
        <v>2025</v>
      </c>
      <c r="D8733" s="2" t="str">
        <f>RIGHT(表格1[[#This Row],[年月]],2)</f>
        <v>04</v>
      </c>
      <c r="E8733" s="5">
        <v>10017000</v>
      </c>
      <c r="F8733" s="2" t="str">
        <f>VLOOKUP(TEXT(表格1[[#This Row],[地區]],"00000000"),縣市代碼,2,0)</f>
        <v>基隆市</v>
      </c>
      <c r="G8733" s="2" t="s">
        <v>6</v>
      </c>
      <c r="H8733" s="13">
        <v>79038</v>
      </c>
      <c r="I8733" s="14">
        <v>284486922</v>
      </c>
      <c r="J8733" s="14">
        <f>表格1[[#This Row],[信用卡交易筆數]]/1000</f>
        <v>79.037999999999997</v>
      </c>
      <c r="K8733" s="14">
        <f>表格1[[#This Row],[信用卡交易金額'[新臺幣']]]/1000</f>
        <v>284486.92200000002</v>
      </c>
      <c r="L8733" s="14">
        <f>表格1[[#This Row],[信用卡交易金額'[新臺幣']]]/1000000</f>
        <v>284.48692199999999</v>
      </c>
      <c r="M8733" s="14" t="str" cm="1">
        <f t="array" ref="M8733">_xlfn.TEXTJOIN("", TRUE, _xlfn.XLOOKUP(TRUE, VALUE(表格1[[#This Row],[年月]]) &lt;= VALUE($R$8:$R$12), $Q$8:$Q$12)) &amp; "年度"</f>
        <v>2025年度</v>
      </c>
    </row>
    <row r="8734" spans="1:13" x14ac:dyDescent="0.3">
      <c r="A8734" s="2">
        <v>202504</v>
      </c>
      <c r="B8734" s="19">
        <f>DATE(表格1[[#This Row],[年]],表格1[[#This Row],[月]],1)</f>
        <v>45748</v>
      </c>
      <c r="C8734" s="2" t="str">
        <f>LEFT(表格1[[#This Row],[年月]],4)</f>
        <v>2025</v>
      </c>
      <c r="D8734" s="2" t="str">
        <f>RIGHT(表格1[[#This Row],[年月]],2)</f>
        <v>04</v>
      </c>
      <c r="E8734" s="5">
        <v>10017000</v>
      </c>
      <c r="F8734" s="2" t="str">
        <f>VLOOKUP(TEXT(表格1[[#This Row],[地區]],"00000000"),縣市代碼,2,0)</f>
        <v>基隆市</v>
      </c>
      <c r="G8734" s="2" t="s">
        <v>7</v>
      </c>
      <c r="H8734" s="13">
        <v>523069</v>
      </c>
      <c r="I8734" s="14">
        <v>471043815</v>
      </c>
      <c r="J8734" s="14">
        <f>表格1[[#This Row],[信用卡交易筆數]]/1000</f>
        <v>523.06899999999996</v>
      </c>
      <c r="K8734" s="14">
        <f>表格1[[#This Row],[信用卡交易金額'[新臺幣']]]/1000</f>
        <v>471043.815</v>
      </c>
      <c r="L8734" s="14">
        <f>表格1[[#This Row],[信用卡交易金額'[新臺幣']]]/1000000</f>
        <v>471.043815</v>
      </c>
      <c r="M8734" s="14" t="str" cm="1">
        <f t="array" ref="M8734">_xlfn.TEXTJOIN("", TRUE, _xlfn.XLOOKUP(TRUE, VALUE(表格1[[#This Row],[年月]]) &lt;= VALUE($R$8:$R$12), $Q$8:$Q$12)) &amp; "年度"</f>
        <v>2025年度</v>
      </c>
    </row>
    <row r="8735" spans="1:13" x14ac:dyDescent="0.3">
      <c r="A8735" s="2">
        <v>202504</v>
      </c>
      <c r="B8735" s="19">
        <f>DATE(表格1[[#This Row],[年]],表格1[[#This Row],[月]],1)</f>
        <v>45748</v>
      </c>
      <c r="C8735" s="2" t="str">
        <f>LEFT(表格1[[#This Row],[年月]],4)</f>
        <v>2025</v>
      </c>
      <c r="D8735" s="2" t="str">
        <f>RIGHT(表格1[[#This Row],[年月]],2)</f>
        <v>04</v>
      </c>
      <c r="E8735" s="5">
        <v>10017000</v>
      </c>
      <c r="F8735" s="2" t="str">
        <f>VLOOKUP(TEXT(表格1[[#This Row],[地區]],"00000000"),縣市代碼,2,0)</f>
        <v>基隆市</v>
      </c>
      <c r="G8735" s="2" t="s">
        <v>8</v>
      </c>
      <c r="H8735" s="13">
        <v>404933</v>
      </c>
      <c r="I8735" s="14">
        <v>716371783</v>
      </c>
      <c r="J8735" s="14">
        <f>表格1[[#This Row],[信用卡交易筆數]]/1000</f>
        <v>404.93299999999999</v>
      </c>
      <c r="K8735" s="14">
        <f>表格1[[#This Row],[信用卡交易金額'[新臺幣']]]/1000</f>
        <v>716371.78300000005</v>
      </c>
      <c r="L8735" s="14">
        <f>表格1[[#This Row],[信用卡交易金額'[新臺幣']]]/1000000</f>
        <v>716.37178300000005</v>
      </c>
      <c r="M8735" s="14" t="str" cm="1">
        <f t="array" ref="M8735">_xlfn.TEXTJOIN("", TRUE, _xlfn.XLOOKUP(TRUE, VALUE(表格1[[#This Row],[年月]]) &lt;= VALUE($R$8:$R$12), $Q$8:$Q$12)) &amp; "年度"</f>
        <v>2025年度</v>
      </c>
    </row>
    <row r="8736" spans="1:13" x14ac:dyDescent="0.3">
      <c r="A8736" s="2">
        <v>202504</v>
      </c>
      <c r="B8736" s="19">
        <f>DATE(表格1[[#This Row],[年]],表格1[[#This Row],[月]],1)</f>
        <v>45748</v>
      </c>
      <c r="C8736" s="2" t="str">
        <f>LEFT(表格1[[#This Row],[年月]],4)</f>
        <v>2025</v>
      </c>
      <c r="D8736" s="2" t="str">
        <f>RIGHT(表格1[[#This Row],[年月]],2)</f>
        <v>04</v>
      </c>
      <c r="E8736" s="5">
        <v>10017000</v>
      </c>
      <c r="F8736" s="2" t="str">
        <f>VLOOKUP(TEXT(表格1[[#This Row],[地區]],"00000000"),縣市代碼,2,0)</f>
        <v>基隆市</v>
      </c>
      <c r="G8736" s="2" t="s">
        <v>9</v>
      </c>
      <c r="H8736" s="13">
        <v>876835</v>
      </c>
      <c r="I8736" s="14">
        <v>965053945</v>
      </c>
      <c r="J8736" s="14">
        <f>表格1[[#This Row],[信用卡交易筆數]]/1000</f>
        <v>876.83500000000004</v>
      </c>
      <c r="K8736" s="14">
        <f>表格1[[#This Row],[信用卡交易金額'[新臺幣']]]/1000</f>
        <v>965053.94499999995</v>
      </c>
      <c r="L8736" s="14">
        <f>表格1[[#This Row],[信用卡交易金額'[新臺幣']]]/1000000</f>
        <v>965.053945</v>
      </c>
      <c r="M8736" s="14" t="str" cm="1">
        <f t="array" ref="M8736">_xlfn.TEXTJOIN("", TRUE, _xlfn.XLOOKUP(TRUE, VALUE(表格1[[#This Row],[年月]]) &lt;= VALUE($R$8:$R$12), $Q$8:$Q$12)) &amp; "年度"</f>
        <v>2025年度</v>
      </c>
    </row>
    <row r="8737" spans="1:13" x14ac:dyDescent="0.3">
      <c r="A8737" s="2">
        <v>202504</v>
      </c>
      <c r="B8737" s="19">
        <f>DATE(表格1[[#This Row],[年]],表格1[[#This Row],[月]],1)</f>
        <v>45748</v>
      </c>
      <c r="C8737" s="2" t="str">
        <f>LEFT(表格1[[#This Row],[年月]],4)</f>
        <v>2025</v>
      </c>
      <c r="D8737" s="2" t="str">
        <f>RIGHT(表格1[[#This Row],[年月]],2)</f>
        <v>04</v>
      </c>
      <c r="E8737" s="5">
        <v>10017000</v>
      </c>
      <c r="F8737" s="2" t="str">
        <f>VLOOKUP(TEXT(表格1[[#This Row],[地區]],"00000000"),縣市代碼,2,0)</f>
        <v>基隆市</v>
      </c>
      <c r="G8737" s="2" t="s">
        <v>10</v>
      </c>
      <c r="H8737" s="13">
        <v>486931</v>
      </c>
      <c r="I8737" s="14">
        <v>1246796516</v>
      </c>
      <c r="J8737" s="14">
        <f>表格1[[#This Row],[信用卡交易筆數]]/1000</f>
        <v>486.93099999999998</v>
      </c>
      <c r="K8737" s="14">
        <f>表格1[[#This Row],[信用卡交易金額'[新臺幣']]]/1000</f>
        <v>1246796.5160000001</v>
      </c>
      <c r="L8737" s="14">
        <f>表格1[[#This Row],[信用卡交易金額'[新臺幣']]]/1000000</f>
        <v>1246.7965160000001</v>
      </c>
      <c r="M8737" s="14" t="str" cm="1">
        <f t="array" ref="M8737">_xlfn.TEXTJOIN("", TRUE, _xlfn.XLOOKUP(TRUE, VALUE(表格1[[#This Row],[年月]]) &lt;= VALUE($R$8:$R$12), $Q$8:$Q$12)) &amp; "年度"</f>
        <v>2025年度</v>
      </c>
    </row>
    <row r="8738" spans="1:13" x14ac:dyDescent="0.3">
      <c r="A8738" s="2">
        <v>202504</v>
      </c>
      <c r="B8738" s="19">
        <f>DATE(表格1[[#This Row],[年]],表格1[[#This Row],[月]],1)</f>
        <v>45748</v>
      </c>
      <c r="C8738" s="2" t="str">
        <f>LEFT(表格1[[#This Row],[年月]],4)</f>
        <v>2025</v>
      </c>
      <c r="D8738" s="2" t="str">
        <f>RIGHT(表格1[[#This Row],[年月]],2)</f>
        <v>04</v>
      </c>
      <c r="E8738" s="5">
        <v>10002000</v>
      </c>
      <c r="F8738" s="2" t="str">
        <f>VLOOKUP(TEXT(表格1[[#This Row],[地區]],"00000000"),縣市代碼,2,0)</f>
        <v>宜蘭縣</v>
      </c>
      <c r="G8738" s="2" t="s">
        <v>4</v>
      </c>
      <c r="H8738" s="13">
        <v>958061</v>
      </c>
      <c r="I8738" s="14">
        <v>415497671</v>
      </c>
      <c r="J8738" s="14">
        <f>表格1[[#This Row],[信用卡交易筆數]]/1000</f>
        <v>958.06100000000004</v>
      </c>
      <c r="K8738" s="14">
        <f>表格1[[#This Row],[信用卡交易金額'[新臺幣']]]/1000</f>
        <v>415497.67099999997</v>
      </c>
      <c r="L8738" s="14">
        <f>表格1[[#This Row],[信用卡交易金額'[新臺幣']]]/1000000</f>
        <v>415.49767100000003</v>
      </c>
      <c r="M8738" s="14" t="str" cm="1">
        <f t="array" ref="M8738">_xlfn.TEXTJOIN("", TRUE, _xlfn.XLOOKUP(TRUE, VALUE(表格1[[#This Row],[年月]]) &lt;= VALUE($R$8:$R$12), $Q$8:$Q$12)) &amp; "年度"</f>
        <v>2025年度</v>
      </c>
    </row>
    <row r="8739" spans="1:13" x14ac:dyDescent="0.3">
      <c r="A8739" s="2">
        <v>202504</v>
      </c>
      <c r="B8739" s="19">
        <f>DATE(表格1[[#This Row],[年]],表格1[[#This Row],[月]],1)</f>
        <v>45748</v>
      </c>
      <c r="C8739" s="2" t="str">
        <f>LEFT(表格1[[#This Row],[年月]],4)</f>
        <v>2025</v>
      </c>
      <c r="D8739" s="2" t="str">
        <f>RIGHT(表格1[[#This Row],[年月]],2)</f>
        <v>04</v>
      </c>
      <c r="E8739" s="5">
        <v>10002000</v>
      </c>
      <c r="F8739" s="2" t="str">
        <f>VLOOKUP(TEXT(表格1[[#This Row],[地區]],"00000000"),縣市代碼,2,0)</f>
        <v>宜蘭縣</v>
      </c>
      <c r="G8739" s="2" t="s">
        <v>5</v>
      </c>
      <c r="H8739" s="13">
        <v>60350</v>
      </c>
      <c r="I8739" s="14">
        <v>144777056</v>
      </c>
      <c r="J8739" s="14">
        <f>表格1[[#This Row],[信用卡交易筆數]]/1000</f>
        <v>60.35</v>
      </c>
      <c r="K8739" s="14">
        <f>表格1[[#This Row],[信用卡交易金額'[新臺幣']]]/1000</f>
        <v>144777.05600000001</v>
      </c>
      <c r="L8739" s="14">
        <f>表格1[[#This Row],[信用卡交易金額'[新臺幣']]]/1000000</f>
        <v>144.77705599999999</v>
      </c>
      <c r="M8739" s="14" t="str" cm="1">
        <f t="array" ref="M8739">_xlfn.TEXTJOIN("", TRUE, _xlfn.XLOOKUP(TRUE, VALUE(表格1[[#This Row],[年月]]) &lt;= VALUE($R$8:$R$12), $Q$8:$Q$12)) &amp; "年度"</f>
        <v>2025年度</v>
      </c>
    </row>
    <row r="8740" spans="1:13" x14ac:dyDescent="0.3">
      <c r="A8740" s="2">
        <v>202504</v>
      </c>
      <c r="B8740" s="19">
        <f>DATE(表格1[[#This Row],[年]],表格1[[#This Row],[月]],1)</f>
        <v>45748</v>
      </c>
      <c r="C8740" s="2" t="str">
        <f>LEFT(表格1[[#This Row],[年月]],4)</f>
        <v>2025</v>
      </c>
      <c r="D8740" s="2" t="str">
        <f>RIGHT(表格1[[#This Row],[年月]],2)</f>
        <v>04</v>
      </c>
      <c r="E8740" s="5">
        <v>10002000</v>
      </c>
      <c r="F8740" s="2" t="str">
        <f>VLOOKUP(TEXT(表格1[[#This Row],[地區]],"00000000"),縣市代碼,2,0)</f>
        <v>宜蘭縣</v>
      </c>
      <c r="G8740" s="2" t="s">
        <v>6</v>
      </c>
      <c r="H8740" s="13">
        <v>85130</v>
      </c>
      <c r="I8740" s="14">
        <v>253134928</v>
      </c>
      <c r="J8740" s="14">
        <f>表格1[[#This Row],[信用卡交易筆數]]/1000</f>
        <v>85.13</v>
      </c>
      <c r="K8740" s="14">
        <f>表格1[[#This Row],[信用卡交易金額'[新臺幣']]]/1000</f>
        <v>253134.92800000001</v>
      </c>
      <c r="L8740" s="14">
        <f>表格1[[#This Row],[信用卡交易金額'[新臺幣']]]/1000000</f>
        <v>253.134928</v>
      </c>
      <c r="M8740" s="14" t="str" cm="1">
        <f t="array" ref="M8740">_xlfn.TEXTJOIN("", TRUE, _xlfn.XLOOKUP(TRUE, VALUE(表格1[[#This Row],[年月]]) &lt;= VALUE($R$8:$R$12), $Q$8:$Q$12)) &amp; "年度"</f>
        <v>2025年度</v>
      </c>
    </row>
    <row r="8741" spans="1:13" x14ac:dyDescent="0.3">
      <c r="A8741" s="2">
        <v>202504</v>
      </c>
      <c r="B8741" s="19">
        <f>DATE(表格1[[#This Row],[年]],表格1[[#This Row],[月]],1)</f>
        <v>45748</v>
      </c>
      <c r="C8741" s="2" t="str">
        <f>LEFT(表格1[[#This Row],[年月]],4)</f>
        <v>2025</v>
      </c>
      <c r="D8741" s="2" t="str">
        <f>RIGHT(表格1[[#This Row],[年月]],2)</f>
        <v>04</v>
      </c>
      <c r="E8741" s="5">
        <v>10002000</v>
      </c>
      <c r="F8741" s="2" t="str">
        <f>VLOOKUP(TEXT(表格1[[#This Row],[地區]],"00000000"),縣市代碼,2,0)</f>
        <v>宜蘭縣</v>
      </c>
      <c r="G8741" s="2" t="s">
        <v>7</v>
      </c>
      <c r="H8741" s="13">
        <v>480282</v>
      </c>
      <c r="I8741" s="14">
        <v>460018340</v>
      </c>
      <c r="J8741" s="14">
        <f>表格1[[#This Row],[信用卡交易筆數]]/1000</f>
        <v>480.28199999999998</v>
      </c>
      <c r="K8741" s="14">
        <f>表格1[[#This Row],[信用卡交易金額'[新臺幣']]]/1000</f>
        <v>460018.34</v>
      </c>
      <c r="L8741" s="14">
        <f>表格1[[#This Row],[信用卡交易金額'[新臺幣']]]/1000000</f>
        <v>460.01834000000002</v>
      </c>
      <c r="M8741" s="14" t="str" cm="1">
        <f t="array" ref="M8741">_xlfn.TEXTJOIN("", TRUE, _xlfn.XLOOKUP(TRUE, VALUE(表格1[[#This Row],[年月]]) &lt;= VALUE($R$8:$R$12), $Q$8:$Q$12)) &amp; "年度"</f>
        <v>2025年度</v>
      </c>
    </row>
    <row r="8742" spans="1:13" x14ac:dyDescent="0.3">
      <c r="A8742" s="2">
        <v>202504</v>
      </c>
      <c r="B8742" s="19">
        <f>DATE(表格1[[#This Row],[年]],表格1[[#This Row],[月]],1)</f>
        <v>45748</v>
      </c>
      <c r="C8742" s="2" t="str">
        <f>LEFT(表格1[[#This Row],[年月]],4)</f>
        <v>2025</v>
      </c>
      <c r="D8742" s="2" t="str">
        <f>RIGHT(表格1[[#This Row],[年月]],2)</f>
        <v>04</v>
      </c>
      <c r="E8742" s="5">
        <v>10002000</v>
      </c>
      <c r="F8742" s="2" t="str">
        <f>VLOOKUP(TEXT(表格1[[#This Row],[地區]],"00000000"),縣市代碼,2,0)</f>
        <v>宜蘭縣</v>
      </c>
      <c r="G8742" s="2" t="s">
        <v>8</v>
      </c>
      <c r="H8742" s="13">
        <v>353830</v>
      </c>
      <c r="I8742" s="14">
        <v>627192751</v>
      </c>
      <c r="J8742" s="14">
        <f>表格1[[#This Row],[信用卡交易筆數]]/1000</f>
        <v>353.83</v>
      </c>
      <c r="K8742" s="14">
        <f>表格1[[#This Row],[信用卡交易金額'[新臺幣']]]/1000</f>
        <v>627192.75100000005</v>
      </c>
      <c r="L8742" s="14">
        <f>表格1[[#This Row],[信用卡交易金額'[新臺幣']]]/1000000</f>
        <v>627.19275100000004</v>
      </c>
      <c r="M8742" s="14" t="str" cm="1">
        <f t="array" ref="M8742">_xlfn.TEXTJOIN("", TRUE, _xlfn.XLOOKUP(TRUE, VALUE(表格1[[#This Row],[年月]]) &lt;= VALUE($R$8:$R$12), $Q$8:$Q$12)) &amp; "年度"</f>
        <v>2025年度</v>
      </c>
    </row>
    <row r="8743" spans="1:13" x14ac:dyDescent="0.3">
      <c r="A8743" s="2">
        <v>202504</v>
      </c>
      <c r="B8743" s="19">
        <f>DATE(表格1[[#This Row],[年]],表格1[[#This Row],[月]],1)</f>
        <v>45748</v>
      </c>
      <c r="C8743" s="2" t="str">
        <f>LEFT(表格1[[#This Row],[年月]],4)</f>
        <v>2025</v>
      </c>
      <c r="D8743" s="2" t="str">
        <f>RIGHT(表格1[[#This Row],[年月]],2)</f>
        <v>04</v>
      </c>
      <c r="E8743" s="5">
        <v>10002000</v>
      </c>
      <c r="F8743" s="2" t="str">
        <f>VLOOKUP(TEXT(表格1[[#This Row],[地區]],"00000000"),縣市代碼,2,0)</f>
        <v>宜蘭縣</v>
      </c>
      <c r="G8743" s="2" t="s">
        <v>9</v>
      </c>
      <c r="H8743" s="13">
        <v>782299</v>
      </c>
      <c r="I8743" s="14">
        <v>854883329</v>
      </c>
      <c r="J8743" s="14">
        <f>表格1[[#This Row],[信用卡交易筆數]]/1000</f>
        <v>782.29899999999998</v>
      </c>
      <c r="K8743" s="14">
        <f>表格1[[#This Row],[信用卡交易金額'[新臺幣']]]/1000</f>
        <v>854883.32900000003</v>
      </c>
      <c r="L8743" s="14">
        <f>表格1[[#This Row],[信用卡交易金額'[新臺幣']]]/1000000</f>
        <v>854.883329</v>
      </c>
      <c r="M8743" s="14" t="str" cm="1">
        <f t="array" ref="M8743">_xlfn.TEXTJOIN("", TRUE, _xlfn.XLOOKUP(TRUE, VALUE(表格1[[#This Row],[年月]]) &lt;= VALUE($R$8:$R$12), $Q$8:$Q$12)) &amp; "年度"</f>
        <v>2025年度</v>
      </c>
    </row>
    <row r="8744" spans="1:13" x14ac:dyDescent="0.3">
      <c r="A8744" s="2">
        <v>202504</v>
      </c>
      <c r="B8744" s="19">
        <f>DATE(表格1[[#This Row],[年]],表格1[[#This Row],[月]],1)</f>
        <v>45748</v>
      </c>
      <c r="C8744" s="2" t="str">
        <f>LEFT(表格1[[#This Row],[年月]],4)</f>
        <v>2025</v>
      </c>
      <c r="D8744" s="2" t="str">
        <f>RIGHT(表格1[[#This Row],[年月]],2)</f>
        <v>04</v>
      </c>
      <c r="E8744" s="5">
        <v>10002000</v>
      </c>
      <c r="F8744" s="2" t="str">
        <f>VLOOKUP(TEXT(表格1[[#This Row],[地區]],"00000000"),縣市代碼,2,0)</f>
        <v>宜蘭縣</v>
      </c>
      <c r="G8744" s="2" t="s">
        <v>10</v>
      </c>
      <c r="H8744" s="13">
        <v>408542</v>
      </c>
      <c r="I8744" s="14">
        <v>1223386604</v>
      </c>
      <c r="J8744" s="14">
        <f>表格1[[#This Row],[信用卡交易筆數]]/1000</f>
        <v>408.54199999999997</v>
      </c>
      <c r="K8744" s="14">
        <f>表格1[[#This Row],[信用卡交易金額'[新臺幣']]]/1000</f>
        <v>1223386.6040000001</v>
      </c>
      <c r="L8744" s="14">
        <f>表格1[[#This Row],[信用卡交易金額'[新臺幣']]]/1000000</f>
        <v>1223.386604</v>
      </c>
      <c r="M8744" s="14" t="str" cm="1">
        <f t="array" ref="M8744">_xlfn.TEXTJOIN("", TRUE, _xlfn.XLOOKUP(TRUE, VALUE(表格1[[#This Row],[年月]]) &lt;= VALUE($R$8:$R$12), $Q$8:$Q$12)) &amp; "年度"</f>
        <v>2025年度</v>
      </c>
    </row>
    <row r="8745" spans="1:13" x14ac:dyDescent="0.3">
      <c r="A8745" s="2">
        <v>202504</v>
      </c>
      <c r="B8745" s="19">
        <f>DATE(表格1[[#This Row],[年]],表格1[[#This Row],[月]],1)</f>
        <v>45748</v>
      </c>
      <c r="C8745" s="2" t="str">
        <f>LEFT(表格1[[#This Row],[年月]],4)</f>
        <v>2025</v>
      </c>
      <c r="D8745" s="2" t="str">
        <f>RIGHT(表格1[[#This Row],[年月]],2)</f>
        <v>04</v>
      </c>
      <c r="E8745" s="5">
        <v>10015000</v>
      </c>
      <c r="F8745" s="2" t="str">
        <f>VLOOKUP(TEXT(表格1[[#This Row],[地區]],"00000000"),縣市代碼,2,0)</f>
        <v>花蓮縣</v>
      </c>
      <c r="G8745" s="2" t="s">
        <v>4</v>
      </c>
      <c r="H8745" s="13">
        <v>596601</v>
      </c>
      <c r="I8745" s="14">
        <v>326648966</v>
      </c>
      <c r="J8745" s="14">
        <f>表格1[[#This Row],[信用卡交易筆數]]/1000</f>
        <v>596.601</v>
      </c>
      <c r="K8745" s="14">
        <f>表格1[[#This Row],[信用卡交易金額'[新臺幣']]]/1000</f>
        <v>326648.96600000001</v>
      </c>
      <c r="L8745" s="14">
        <f>表格1[[#This Row],[信用卡交易金額'[新臺幣']]]/1000000</f>
        <v>326.64896599999997</v>
      </c>
      <c r="M8745" s="14" t="str" cm="1">
        <f t="array" ref="M8745">_xlfn.TEXTJOIN("", TRUE, _xlfn.XLOOKUP(TRUE, VALUE(表格1[[#This Row],[年月]]) &lt;= VALUE($R$8:$R$12), $Q$8:$Q$12)) &amp; "年度"</f>
        <v>2025年度</v>
      </c>
    </row>
    <row r="8746" spans="1:13" x14ac:dyDescent="0.3">
      <c r="A8746" s="2">
        <v>202504</v>
      </c>
      <c r="B8746" s="19">
        <f>DATE(表格1[[#This Row],[年]],表格1[[#This Row],[月]],1)</f>
        <v>45748</v>
      </c>
      <c r="C8746" s="2" t="str">
        <f>LEFT(表格1[[#This Row],[年月]],4)</f>
        <v>2025</v>
      </c>
      <c r="D8746" s="2" t="str">
        <f>RIGHT(表格1[[#This Row],[年月]],2)</f>
        <v>04</v>
      </c>
      <c r="E8746" s="5">
        <v>10015000</v>
      </c>
      <c r="F8746" s="2" t="str">
        <f>VLOOKUP(TEXT(表格1[[#This Row],[地區]],"00000000"),縣市代碼,2,0)</f>
        <v>花蓮縣</v>
      </c>
      <c r="G8746" s="2" t="s">
        <v>5</v>
      </c>
      <c r="H8746" s="13">
        <v>34707</v>
      </c>
      <c r="I8746" s="14">
        <v>79910844</v>
      </c>
      <c r="J8746" s="14">
        <f>表格1[[#This Row],[信用卡交易筆數]]/1000</f>
        <v>34.707000000000001</v>
      </c>
      <c r="K8746" s="14">
        <f>表格1[[#This Row],[信用卡交易金額'[新臺幣']]]/1000</f>
        <v>79910.843999999997</v>
      </c>
      <c r="L8746" s="14">
        <f>表格1[[#This Row],[信用卡交易金額'[新臺幣']]]/1000000</f>
        <v>79.910843999999997</v>
      </c>
      <c r="M8746" s="14" t="str" cm="1">
        <f t="array" ref="M8746">_xlfn.TEXTJOIN("", TRUE, _xlfn.XLOOKUP(TRUE, VALUE(表格1[[#This Row],[年月]]) &lt;= VALUE($R$8:$R$12), $Q$8:$Q$12)) &amp; "年度"</f>
        <v>2025年度</v>
      </c>
    </row>
    <row r="8747" spans="1:13" x14ac:dyDescent="0.3">
      <c r="A8747" s="2">
        <v>202504</v>
      </c>
      <c r="B8747" s="19">
        <f>DATE(表格1[[#This Row],[年]],表格1[[#This Row],[月]],1)</f>
        <v>45748</v>
      </c>
      <c r="C8747" s="2" t="str">
        <f>LEFT(表格1[[#This Row],[年月]],4)</f>
        <v>2025</v>
      </c>
      <c r="D8747" s="2" t="str">
        <f>RIGHT(表格1[[#This Row],[年月]],2)</f>
        <v>04</v>
      </c>
      <c r="E8747" s="5">
        <v>10015000</v>
      </c>
      <c r="F8747" s="2" t="str">
        <f>VLOOKUP(TEXT(表格1[[#This Row],[地區]],"00000000"),縣市代碼,2,0)</f>
        <v>花蓮縣</v>
      </c>
      <c r="G8747" s="2" t="s">
        <v>6</v>
      </c>
      <c r="H8747" s="13">
        <v>51328</v>
      </c>
      <c r="I8747" s="14">
        <v>181509702</v>
      </c>
      <c r="J8747" s="14">
        <f>表格1[[#This Row],[信用卡交易筆數]]/1000</f>
        <v>51.328000000000003</v>
      </c>
      <c r="K8747" s="14">
        <f>表格1[[#This Row],[信用卡交易金額'[新臺幣']]]/1000</f>
        <v>181509.70199999999</v>
      </c>
      <c r="L8747" s="14">
        <f>表格1[[#This Row],[信用卡交易金額'[新臺幣']]]/1000000</f>
        <v>181.509702</v>
      </c>
      <c r="M8747" s="14" t="str" cm="1">
        <f t="array" ref="M8747">_xlfn.TEXTJOIN("", TRUE, _xlfn.XLOOKUP(TRUE, VALUE(表格1[[#This Row],[年月]]) &lt;= VALUE($R$8:$R$12), $Q$8:$Q$12)) &amp; "年度"</f>
        <v>2025年度</v>
      </c>
    </row>
    <row r="8748" spans="1:13" x14ac:dyDescent="0.3">
      <c r="A8748" s="2">
        <v>202504</v>
      </c>
      <c r="B8748" s="19">
        <f>DATE(表格1[[#This Row],[年]],表格1[[#This Row],[月]],1)</f>
        <v>45748</v>
      </c>
      <c r="C8748" s="2" t="str">
        <f>LEFT(表格1[[#This Row],[年月]],4)</f>
        <v>2025</v>
      </c>
      <c r="D8748" s="2" t="str">
        <f>RIGHT(表格1[[#This Row],[年月]],2)</f>
        <v>04</v>
      </c>
      <c r="E8748" s="5">
        <v>10015000</v>
      </c>
      <c r="F8748" s="2" t="str">
        <f>VLOOKUP(TEXT(表格1[[#This Row],[地區]],"00000000"),縣市代碼,2,0)</f>
        <v>花蓮縣</v>
      </c>
      <c r="G8748" s="2" t="s">
        <v>7</v>
      </c>
      <c r="H8748" s="13">
        <v>321576</v>
      </c>
      <c r="I8748" s="14">
        <v>297147226</v>
      </c>
      <c r="J8748" s="14">
        <f>表格1[[#This Row],[信用卡交易筆數]]/1000</f>
        <v>321.57600000000002</v>
      </c>
      <c r="K8748" s="14">
        <f>表格1[[#This Row],[信用卡交易金額'[新臺幣']]]/1000</f>
        <v>297147.22600000002</v>
      </c>
      <c r="L8748" s="14">
        <f>表格1[[#This Row],[信用卡交易金額'[新臺幣']]]/1000000</f>
        <v>297.14722599999999</v>
      </c>
      <c r="M8748" s="14" t="str" cm="1">
        <f t="array" ref="M8748">_xlfn.TEXTJOIN("", TRUE, _xlfn.XLOOKUP(TRUE, VALUE(表格1[[#This Row],[年月]]) &lt;= VALUE($R$8:$R$12), $Q$8:$Q$12)) &amp; "年度"</f>
        <v>2025年度</v>
      </c>
    </row>
    <row r="8749" spans="1:13" x14ac:dyDescent="0.3">
      <c r="A8749" s="2">
        <v>202504</v>
      </c>
      <c r="B8749" s="19">
        <f>DATE(表格1[[#This Row],[年]],表格1[[#This Row],[月]],1)</f>
        <v>45748</v>
      </c>
      <c r="C8749" s="2" t="str">
        <f>LEFT(表格1[[#This Row],[年月]],4)</f>
        <v>2025</v>
      </c>
      <c r="D8749" s="2" t="str">
        <f>RIGHT(表格1[[#This Row],[年月]],2)</f>
        <v>04</v>
      </c>
      <c r="E8749" s="5">
        <v>10015000</v>
      </c>
      <c r="F8749" s="2" t="str">
        <f>VLOOKUP(TEXT(表格1[[#This Row],[地區]],"00000000"),縣市代碼,2,0)</f>
        <v>花蓮縣</v>
      </c>
      <c r="G8749" s="2" t="s">
        <v>8</v>
      </c>
      <c r="H8749" s="13">
        <v>244919</v>
      </c>
      <c r="I8749" s="14">
        <v>382344192</v>
      </c>
      <c r="J8749" s="14">
        <f>表格1[[#This Row],[信用卡交易筆數]]/1000</f>
        <v>244.91900000000001</v>
      </c>
      <c r="K8749" s="14">
        <f>表格1[[#This Row],[信用卡交易金額'[新臺幣']]]/1000</f>
        <v>382344.19199999998</v>
      </c>
      <c r="L8749" s="14">
        <f>表格1[[#This Row],[信用卡交易金額'[新臺幣']]]/1000000</f>
        <v>382.34419200000002</v>
      </c>
      <c r="M8749" s="14" t="str" cm="1">
        <f t="array" ref="M8749">_xlfn.TEXTJOIN("", TRUE, _xlfn.XLOOKUP(TRUE, VALUE(表格1[[#This Row],[年月]]) &lt;= VALUE($R$8:$R$12), $Q$8:$Q$12)) &amp; "年度"</f>
        <v>2025年度</v>
      </c>
    </row>
    <row r="8750" spans="1:13" x14ac:dyDescent="0.3">
      <c r="A8750" s="2">
        <v>202504</v>
      </c>
      <c r="B8750" s="19">
        <f>DATE(表格1[[#This Row],[年]],表格1[[#This Row],[月]],1)</f>
        <v>45748</v>
      </c>
      <c r="C8750" s="2" t="str">
        <f>LEFT(表格1[[#This Row],[年月]],4)</f>
        <v>2025</v>
      </c>
      <c r="D8750" s="2" t="str">
        <f>RIGHT(表格1[[#This Row],[年月]],2)</f>
        <v>04</v>
      </c>
      <c r="E8750" s="5">
        <v>10015000</v>
      </c>
      <c r="F8750" s="2" t="str">
        <f>VLOOKUP(TEXT(表格1[[#This Row],[地區]],"00000000"),縣市代碼,2,0)</f>
        <v>花蓮縣</v>
      </c>
      <c r="G8750" s="2" t="s">
        <v>9</v>
      </c>
      <c r="H8750" s="13">
        <v>490388</v>
      </c>
      <c r="I8750" s="14">
        <v>549181326</v>
      </c>
      <c r="J8750" s="14">
        <f>表格1[[#This Row],[信用卡交易筆數]]/1000</f>
        <v>490.38799999999998</v>
      </c>
      <c r="K8750" s="14">
        <f>表格1[[#This Row],[信用卡交易金額'[新臺幣']]]/1000</f>
        <v>549181.326</v>
      </c>
      <c r="L8750" s="14">
        <f>表格1[[#This Row],[信用卡交易金額'[新臺幣']]]/1000000</f>
        <v>549.18132600000001</v>
      </c>
      <c r="M8750" s="14" t="str" cm="1">
        <f t="array" ref="M8750">_xlfn.TEXTJOIN("", TRUE, _xlfn.XLOOKUP(TRUE, VALUE(表格1[[#This Row],[年月]]) &lt;= VALUE($R$8:$R$12), $Q$8:$Q$12)) &amp; "年度"</f>
        <v>2025年度</v>
      </c>
    </row>
    <row r="8751" spans="1:13" x14ac:dyDescent="0.3">
      <c r="A8751" s="2">
        <v>202504</v>
      </c>
      <c r="B8751" s="19">
        <f>DATE(表格1[[#This Row],[年]],表格1[[#This Row],[月]],1)</f>
        <v>45748</v>
      </c>
      <c r="C8751" s="2" t="str">
        <f>LEFT(表格1[[#This Row],[年月]],4)</f>
        <v>2025</v>
      </c>
      <c r="D8751" s="2" t="str">
        <f>RIGHT(表格1[[#This Row],[年月]],2)</f>
        <v>04</v>
      </c>
      <c r="E8751" s="5">
        <v>10015000</v>
      </c>
      <c r="F8751" s="2" t="str">
        <f>VLOOKUP(TEXT(表格1[[#This Row],[地區]],"00000000"),縣市代碼,2,0)</f>
        <v>花蓮縣</v>
      </c>
      <c r="G8751" s="2" t="s">
        <v>10</v>
      </c>
      <c r="H8751" s="13">
        <v>255924</v>
      </c>
      <c r="I8751" s="14">
        <v>753509713</v>
      </c>
      <c r="J8751" s="14">
        <f>表格1[[#This Row],[信用卡交易筆數]]/1000</f>
        <v>255.92400000000001</v>
      </c>
      <c r="K8751" s="14">
        <f>表格1[[#This Row],[信用卡交易金額'[新臺幣']]]/1000</f>
        <v>753509.71299999999</v>
      </c>
      <c r="L8751" s="14">
        <f>表格1[[#This Row],[信用卡交易金額'[新臺幣']]]/1000000</f>
        <v>753.50971300000003</v>
      </c>
      <c r="M8751" s="14" t="str" cm="1">
        <f t="array" ref="M8751">_xlfn.TEXTJOIN("", TRUE, _xlfn.XLOOKUP(TRUE, VALUE(表格1[[#This Row],[年月]]) &lt;= VALUE($R$8:$R$12), $Q$8:$Q$12)) &amp; "年度"</f>
        <v>2025年度</v>
      </c>
    </row>
    <row r="8752" spans="1:13" x14ac:dyDescent="0.3">
      <c r="A8752" s="2">
        <v>202504</v>
      </c>
      <c r="B8752" s="19">
        <f>DATE(表格1[[#This Row],[年]],表格1[[#This Row],[月]],1)</f>
        <v>45748</v>
      </c>
      <c r="C8752" s="2" t="str">
        <f>LEFT(表格1[[#This Row],[年月]],4)</f>
        <v>2025</v>
      </c>
      <c r="D8752" s="2" t="str">
        <f>RIGHT(表格1[[#This Row],[年月]],2)</f>
        <v>04</v>
      </c>
      <c r="E8752" s="5">
        <v>10014000</v>
      </c>
      <c r="F8752" s="2" t="str">
        <f>VLOOKUP(TEXT(表格1[[#This Row],[地區]],"00000000"),縣市代碼,2,0)</f>
        <v>臺東縣</v>
      </c>
      <c r="G8752" s="2" t="s">
        <v>4</v>
      </c>
      <c r="H8752" s="13">
        <v>323007</v>
      </c>
      <c r="I8752" s="14">
        <v>139798443</v>
      </c>
      <c r="J8752" s="14">
        <f>表格1[[#This Row],[信用卡交易筆數]]/1000</f>
        <v>323.00700000000001</v>
      </c>
      <c r="K8752" s="14">
        <f>表格1[[#This Row],[信用卡交易金額'[新臺幣']]]/1000</f>
        <v>139798.443</v>
      </c>
      <c r="L8752" s="14">
        <f>表格1[[#This Row],[信用卡交易金額'[新臺幣']]]/1000000</f>
        <v>139.79844299999999</v>
      </c>
      <c r="M8752" s="14" t="str" cm="1">
        <f t="array" ref="M8752">_xlfn.TEXTJOIN("", TRUE, _xlfn.XLOOKUP(TRUE, VALUE(表格1[[#This Row],[年月]]) &lt;= VALUE($R$8:$R$12), $Q$8:$Q$12)) &amp; "年度"</f>
        <v>2025年度</v>
      </c>
    </row>
    <row r="8753" spans="1:13" x14ac:dyDescent="0.3">
      <c r="A8753" s="2">
        <v>202504</v>
      </c>
      <c r="B8753" s="19">
        <f>DATE(表格1[[#This Row],[年]],表格1[[#This Row],[月]],1)</f>
        <v>45748</v>
      </c>
      <c r="C8753" s="2" t="str">
        <f>LEFT(表格1[[#This Row],[年月]],4)</f>
        <v>2025</v>
      </c>
      <c r="D8753" s="2" t="str">
        <f>RIGHT(表格1[[#This Row],[年月]],2)</f>
        <v>04</v>
      </c>
      <c r="E8753" s="5">
        <v>10014000</v>
      </c>
      <c r="F8753" s="2" t="str">
        <f>VLOOKUP(TEXT(表格1[[#This Row],[地區]],"00000000"),縣市代碼,2,0)</f>
        <v>臺東縣</v>
      </c>
      <c r="G8753" s="2" t="s">
        <v>5</v>
      </c>
      <c r="H8753" s="13">
        <v>20703</v>
      </c>
      <c r="I8753" s="14">
        <v>45316637</v>
      </c>
      <c r="J8753" s="14">
        <f>表格1[[#This Row],[信用卡交易筆數]]/1000</f>
        <v>20.702999999999999</v>
      </c>
      <c r="K8753" s="14">
        <f>表格1[[#This Row],[信用卡交易金額'[新臺幣']]]/1000</f>
        <v>45316.637000000002</v>
      </c>
      <c r="L8753" s="14">
        <f>表格1[[#This Row],[信用卡交易金額'[新臺幣']]]/1000000</f>
        <v>45.316637</v>
      </c>
      <c r="M8753" s="14" t="str" cm="1">
        <f t="array" ref="M8753">_xlfn.TEXTJOIN("", TRUE, _xlfn.XLOOKUP(TRUE, VALUE(表格1[[#This Row],[年月]]) &lt;= VALUE($R$8:$R$12), $Q$8:$Q$12)) &amp; "年度"</f>
        <v>2025年度</v>
      </c>
    </row>
    <row r="8754" spans="1:13" x14ac:dyDescent="0.3">
      <c r="A8754" s="2">
        <v>202504</v>
      </c>
      <c r="B8754" s="19">
        <f>DATE(表格1[[#This Row],[年]],表格1[[#This Row],[月]],1)</f>
        <v>45748</v>
      </c>
      <c r="C8754" s="2" t="str">
        <f>LEFT(表格1[[#This Row],[年月]],4)</f>
        <v>2025</v>
      </c>
      <c r="D8754" s="2" t="str">
        <f>RIGHT(表格1[[#This Row],[年月]],2)</f>
        <v>04</v>
      </c>
      <c r="E8754" s="5">
        <v>10014000</v>
      </c>
      <c r="F8754" s="2" t="str">
        <f>VLOOKUP(TEXT(表格1[[#This Row],[地區]],"00000000"),縣市代碼,2,0)</f>
        <v>臺東縣</v>
      </c>
      <c r="G8754" s="2" t="s">
        <v>6</v>
      </c>
      <c r="H8754" s="13">
        <v>29747</v>
      </c>
      <c r="I8754" s="14">
        <v>93011784</v>
      </c>
      <c r="J8754" s="14">
        <f>表格1[[#This Row],[信用卡交易筆數]]/1000</f>
        <v>29.747</v>
      </c>
      <c r="K8754" s="14">
        <f>表格1[[#This Row],[信用卡交易金額'[新臺幣']]]/1000</f>
        <v>93011.784</v>
      </c>
      <c r="L8754" s="14">
        <f>表格1[[#This Row],[信用卡交易金額'[新臺幣']]]/1000000</f>
        <v>93.011784000000006</v>
      </c>
      <c r="M8754" s="14" t="str" cm="1">
        <f t="array" ref="M8754">_xlfn.TEXTJOIN("", TRUE, _xlfn.XLOOKUP(TRUE, VALUE(表格1[[#This Row],[年月]]) &lt;= VALUE($R$8:$R$12), $Q$8:$Q$12)) &amp; "年度"</f>
        <v>2025年度</v>
      </c>
    </row>
    <row r="8755" spans="1:13" x14ac:dyDescent="0.3">
      <c r="A8755" s="2">
        <v>202504</v>
      </c>
      <c r="B8755" s="19">
        <f>DATE(表格1[[#This Row],[年]],表格1[[#This Row],[月]],1)</f>
        <v>45748</v>
      </c>
      <c r="C8755" s="2" t="str">
        <f>LEFT(表格1[[#This Row],[年月]],4)</f>
        <v>2025</v>
      </c>
      <c r="D8755" s="2" t="str">
        <f>RIGHT(表格1[[#This Row],[年月]],2)</f>
        <v>04</v>
      </c>
      <c r="E8755" s="5">
        <v>10014000</v>
      </c>
      <c r="F8755" s="2" t="str">
        <f>VLOOKUP(TEXT(表格1[[#This Row],[地區]],"00000000"),縣市代碼,2,0)</f>
        <v>臺東縣</v>
      </c>
      <c r="G8755" s="2" t="s">
        <v>7</v>
      </c>
      <c r="H8755" s="13">
        <v>188364</v>
      </c>
      <c r="I8755" s="14">
        <v>157974281</v>
      </c>
      <c r="J8755" s="14">
        <f>表格1[[#This Row],[信用卡交易筆數]]/1000</f>
        <v>188.364</v>
      </c>
      <c r="K8755" s="14">
        <f>表格1[[#This Row],[信用卡交易金額'[新臺幣']]]/1000</f>
        <v>157974.28099999999</v>
      </c>
      <c r="L8755" s="14">
        <f>表格1[[#This Row],[信用卡交易金額'[新臺幣']]]/1000000</f>
        <v>157.97428099999999</v>
      </c>
      <c r="M8755" s="14" t="str" cm="1">
        <f t="array" ref="M8755">_xlfn.TEXTJOIN("", TRUE, _xlfn.XLOOKUP(TRUE, VALUE(表格1[[#This Row],[年月]]) &lt;= VALUE($R$8:$R$12), $Q$8:$Q$12)) &amp; "年度"</f>
        <v>2025年度</v>
      </c>
    </row>
    <row r="8756" spans="1:13" x14ac:dyDescent="0.3">
      <c r="A8756" s="2">
        <v>202504</v>
      </c>
      <c r="B8756" s="19">
        <f>DATE(表格1[[#This Row],[年]],表格1[[#This Row],[月]],1)</f>
        <v>45748</v>
      </c>
      <c r="C8756" s="2" t="str">
        <f>LEFT(表格1[[#This Row],[年月]],4)</f>
        <v>2025</v>
      </c>
      <c r="D8756" s="2" t="str">
        <f>RIGHT(表格1[[#This Row],[年月]],2)</f>
        <v>04</v>
      </c>
      <c r="E8756" s="5">
        <v>10014000</v>
      </c>
      <c r="F8756" s="2" t="str">
        <f>VLOOKUP(TEXT(表格1[[#This Row],[地區]],"00000000"),縣市代碼,2,0)</f>
        <v>臺東縣</v>
      </c>
      <c r="G8756" s="2" t="s">
        <v>8</v>
      </c>
      <c r="H8756" s="13">
        <v>127025</v>
      </c>
      <c r="I8756" s="14">
        <v>189900575</v>
      </c>
      <c r="J8756" s="14">
        <f>表格1[[#This Row],[信用卡交易筆數]]/1000</f>
        <v>127.02500000000001</v>
      </c>
      <c r="K8756" s="14">
        <f>表格1[[#This Row],[信用卡交易金額'[新臺幣']]]/1000</f>
        <v>189900.57500000001</v>
      </c>
      <c r="L8756" s="14">
        <f>表格1[[#This Row],[信用卡交易金額'[新臺幣']]]/1000000</f>
        <v>189.900575</v>
      </c>
      <c r="M8756" s="14" t="str" cm="1">
        <f t="array" ref="M8756">_xlfn.TEXTJOIN("", TRUE, _xlfn.XLOOKUP(TRUE, VALUE(表格1[[#This Row],[年月]]) &lt;= VALUE($R$8:$R$12), $Q$8:$Q$12)) &amp; "年度"</f>
        <v>2025年度</v>
      </c>
    </row>
    <row r="8757" spans="1:13" x14ac:dyDescent="0.3">
      <c r="A8757" s="2">
        <v>202504</v>
      </c>
      <c r="B8757" s="19">
        <f>DATE(表格1[[#This Row],[年]],表格1[[#This Row],[月]],1)</f>
        <v>45748</v>
      </c>
      <c r="C8757" s="2" t="str">
        <f>LEFT(表格1[[#This Row],[年月]],4)</f>
        <v>2025</v>
      </c>
      <c r="D8757" s="2" t="str">
        <f>RIGHT(表格1[[#This Row],[年月]],2)</f>
        <v>04</v>
      </c>
      <c r="E8757" s="5">
        <v>10014000</v>
      </c>
      <c r="F8757" s="2" t="str">
        <f>VLOOKUP(TEXT(表格1[[#This Row],[地區]],"00000000"),縣市代碼,2,0)</f>
        <v>臺東縣</v>
      </c>
      <c r="G8757" s="2" t="s">
        <v>9</v>
      </c>
      <c r="H8757" s="13">
        <v>248938</v>
      </c>
      <c r="I8757" s="14">
        <v>270362848</v>
      </c>
      <c r="J8757" s="14">
        <f>表格1[[#This Row],[信用卡交易筆數]]/1000</f>
        <v>248.93799999999999</v>
      </c>
      <c r="K8757" s="14">
        <f>表格1[[#This Row],[信用卡交易金額'[新臺幣']]]/1000</f>
        <v>270362.848</v>
      </c>
      <c r="L8757" s="14">
        <f>表格1[[#This Row],[信用卡交易金額'[新臺幣']]]/1000000</f>
        <v>270.36284799999999</v>
      </c>
      <c r="M8757" s="14" t="str" cm="1">
        <f t="array" ref="M8757">_xlfn.TEXTJOIN("", TRUE, _xlfn.XLOOKUP(TRUE, VALUE(表格1[[#This Row],[年月]]) &lt;= VALUE($R$8:$R$12), $Q$8:$Q$12)) &amp; "年度"</f>
        <v>2025年度</v>
      </c>
    </row>
    <row r="8758" spans="1:13" x14ac:dyDescent="0.3">
      <c r="A8758" s="2">
        <v>202504</v>
      </c>
      <c r="B8758" s="19">
        <f>DATE(表格1[[#This Row],[年]],表格1[[#This Row],[月]],1)</f>
        <v>45748</v>
      </c>
      <c r="C8758" s="2" t="str">
        <f>LEFT(表格1[[#This Row],[年月]],4)</f>
        <v>2025</v>
      </c>
      <c r="D8758" s="2" t="str">
        <f>RIGHT(表格1[[#This Row],[年月]],2)</f>
        <v>04</v>
      </c>
      <c r="E8758" s="5">
        <v>10014000</v>
      </c>
      <c r="F8758" s="2" t="str">
        <f>VLOOKUP(TEXT(表格1[[#This Row],[地區]],"00000000"),縣市代碼,2,0)</f>
        <v>臺東縣</v>
      </c>
      <c r="G8758" s="2" t="s">
        <v>10</v>
      </c>
      <c r="H8758" s="13">
        <v>127028</v>
      </c>
      <c r="I8758" s="14">
        <v>393241634</v>
      </c>
      <c r="J8758" s="14">
        <f>表格1[[#This Row],[信用卡交易筆數]]/1000</f>
        <v>127.02800000000001</v>
      </c>
      <c r="K8758" s="14">
        <f>表格1[[#This Row],[信用卡交易金額'[新臺幣']]]/1000</f>
        <v>393241.63400000002</v>
      </c>
      <c r="L8758" s="14">
        <f>表格1[[#This Row],[信用卡交易金額'[新臺幣']]]/1000000</f>
        <v>393.24163399999998</v>
      </c>
      <c r="M8758" s="14" t="str" cm="1">
        <f t="array" ref="M8758">_xlfn.TEXTJOIN("", TRUE, _xlfn.XLOOKUP(TRUE, VALUE(表格1[[#This Row],[年月]]) &lt;= VALUE($R$8:$R$12), $Q$8:$Q$12)) &amp; "年度"</f>
        <v>2025年度</v>
      </c>
    </row>
    <row r="8759" spans="1:13" x14ac:dyDescent="0.3">
      <c r="A8759" s="2">
        <v>202504</v>
      </c>
      <c r="B8759" s="19">
        <f>DATE(表格1[[#This Row],[年]],表格1[[#This Row],[月]],1)</f>
        <v>45748</v>
      </c>
      <c r="C8759" s="2" t="str">
        <f>LEFT(表格1[[#This Row],[年月]],4)</f>
        <v>2025</v>
      </c>
      <c r="D8759" s="2" t="str">
        <f>RIGHT(表格1[[#This Row],[年月]],2)</f>
        <v>04</v>
      </c>
      <c r="E8759" s="5">
        <v>10016000</v>
      </c>
      <c r="F8759" s="2" t="str">
        <f>VLOOKUP(TEXT(表格1[[#This Row],[地區]],"00000000"),縣市代碼,2,0)</f>
        <v>澎湖縣</v>
      </c>
      <c r="G8759" s="2" t="s">
        <v>4</v>
      </c>
      <c r="H8759" s="13">
        <v>179713</v>
      </c>
      <c r="I8759" s="14">
        <v>71669566</v>
      </c>
      <c r="J8759" s="14">
        <f>表格1[[#This Row],[信用卡交易筆數]]/1000</f>
        <v>179.71299999999999</v>
      </c>
      <c r="K8759" s="14">
        <f>表格1[[#This Row],[信用卡交易金額'[新臺幣']]]/1000</f>
        <v>71669.566000000006</v>
      </c>
      <c r="L8759" s="14">
        <f>表格1[[#This Row],[信用卡交易金額'[新臺幣']]]/1000000</f>
        <v>71.669566000000003</v>
      </c>
      <c r="M8759" s="14" t="str" cm="1">
        <f t="array" ref="M8759">_xlfn.TEXTJOIN("", TRUE, _xlfn.XLOOKUP(TRUE, VALUE(表格1[[#This Row],[年月]]) &lt;= VALUE($R$8:$R$12), $Q$8:$Q$12)) &amp; "年度"</f>
        <v>2025年度</v>
      </c>
    </row>
    <row r="8760" spans="1:13" x14ac:dyDescent="0.3">
      <c r="A8760" s="2">
        <v>202504</v>
      </c>
      <c r="B8760" s="19">
        <f>DATE(表格1[[#This Row],[年]],表格1[[#This Row],[月]],1)</f>
        <v>45748</v>
      </c>
      <c r="C8760" s="2" t="str">
        <f>LEFT(表格1[[#This Row],[年月]],4)</f>
        <v>2025</v>
      </c>
      <c r="D8760" s="2" t="str">
        <f>RIGHT(表格1[[#This Row],[年月]],2)</f>
        <v>04</v>
      </c>
      <c r="E8760" s="5">
        <v>10016000</v>
      </c>
      <c r="F8760" s="2" t="str">
        <f>VLOOKUP(TEXT(表格1[[#This Row],[地區]],"00000000"),縣市代碼,2,0)</f>
        <v>澎湖縣</v>
      </c>
      <c r="G8760" s="2" t="s">
        <v>5</v>
      </c>
      <c r="H8760" s="13">
        <v>10447</v>
      </c>
      <c r="I8760" s="14">
        <v>26938162</v>
      </c>
      <c r="J8760" s="14">
        <f>表格1[[#This Row],[信用卡交易筆數]]/1000</f>
        <v>10.446999999999999</v>
      </c>
      <c r="K8760" s="14">
        <f>表格1[[#This Row],[信用卡交易金額'[新臺幣']]]/1000</f>
        <v>26938.162</v>
      </c>
      <c r="L8760" s="14">
        <f>表格1[[#This Row],[信用卡交易金額'[新臺幣']]]/1000000</f>
        <v>26.938161999999998</v>
      </c>
      <c r="M8760" s="14" t="str" cm="1">
        <f t="array" ref="M8760">_xlfn.TEXTJOIN("", TRUE, _xlfn.XLOOKUP(TRUE, VALUE(表格1[[#This Row],[年月]]) &lt;= VALUE($R$8:$R$12), $Q$8:$Q$12)) &amp; "年度"</f>
        <v>2025年度</v>
      </c>
    </row>
    <row r="8761" spans="1:13" x14ac:dyDescent="0.3">
      <c r="A8761" s="2">
        <v>202504</v>
      </c>
      <c r="B8761" s="19">
        <f>DATE(表格1[[#This Row],[年]],表格1[[#This Row],[月]],1)</f>
        <v>45748</v>
      </c>
      <c r="C8761" s="2" t="str">
        <f>LEFT(表格1[[#This Row],[年月]],4)</f>
        <v>2025</v>
      </c>
      <c r="D8761" s="2" t="str">
        <f>RIGHT(表格1[[#This Row],[年月]],2)</f>
        <v>04</v>
      </c>
      <c r="E8761" s="5">
        <v>10016000</v>
      </c>
      <c r="F8761" s="2" t="str">
        <f>VLOOKUP(TEXT(表格1[[#This Row],[地區]],"00000000"),縣市代碼,2,0)</f>
        <v>澎湖縣</v>
      </c>
      <c r="G8761" s="2" t="s">
        <v>6</v>
      </c>
      <c r="H8761" s="13">
        <v>15167</v>
      </c>
      <c r="I8761" s="14">
        <v>52565680</v>
      </c>
      <c r="J8761" s="14">
        <f>表格1[[#This Row],[信用卡交易筆數]]/1000</f>
        <v>15.167</v>
      </c>
      <c r="K8761" s="14">
        <f>表格1[[#This Row],[信用卡交易金額'[新臺幣']]]/1000</f>
        <v>52565.68</v>
      </c>
      <c r="L8761" s="14">
        <f>表格1[[#This Row],[信用卡交易金額'[新臺幣']]]/1000000</f>
        <v>52.56568</v>
      </c>
      <c r="M8761" s="14" t="str" cm="1">
        <f t="array" ref="M8761">_xlfn.TEXTJOIN("", TRUE, _xlfn.XLOOKUP(TRUE, VALUE(表格1[[#This Row],[年月]]) &lt;= VALUE($R$8:$R$12), $Q$8:$Q$12)) &amp; "年度"</f>
        <v>2025年度</v>
      </c>
    </row>
    <row r="8762" spans="1:13" x14ac:dyDescent="0.3">
      <c r="A8762" s="2">
        <v>202504</v>
      </c>
      <c r="B8762" s="19">
        <f>DATE(表格1[[#This Row],[年]],表格1[[#This Row],[月]],1)</f>
        <v>45748</v>
      </c>
      <c r="C8762" s="2" t="str">
        <f>LEFT(表格1[[#This Row],[年月]],4)</f>
        <v>2025</v>
      </c>
      <c r="D8762" s="2" t="str">
        <f>RIGHT(表格1[[#This Row],[年月]],2)</f>
        <v>04</v>
      </c>
      <c r="E8762" s="5">
        <v>10016000</v>
      </c>
      <c r="F8762" s="2" t="str">
        <f>VLOOKUP(TEXT(表格1[[#This Row],[地區]],"00000000"),縣市代碼,2,0)</f>
        <v>澎湖縣</v>
      </c>
      <c r="G8762" s="2" t="s">
        <v>7</v>
      </c>
      <c r="H8762" s="13">
        <v>88980</v>
      </c>
      <c r="I8762" s="14">
        <v>106772029</v>
      </c>
      <c r="J8762" s="14">
        <f>表格1[[#This Row],[信用卡交易筆數]]/1000</f>
        <v>88.98</v>
      </c>
      <c r="K8762" s="14">
        <f>表格1[[#This Row],[信用卡交易金額'[新臺幣']]]/1000</f>
        <v>106772.02899999999</v>
      </c>
      <c r="L8762" s="14">
        <f>表格1[[#This Row],[信用卡交易金額'[新臺幣']]]/1000000</f>
        <v>106.772029</v>
      </c>
      <c r="M8762" s="14" t="str" cm="1">
        <f t="array" ref="M8762">_xlfn.TEXTJOIN("", TRUE, _xlfn.XLOOKUP(TRUE, VALUE(表格1[[#This Row],[年月]]) &lt;= VALUE($R$8:$R$12), $Q$8:$Q$12)) &amp; "年度"</f>
        <v>2025年度</v>
      </c>
    </row>
    <row r="8763" spans="1:13" x14ac:dyDescent="0.3">
      <c r="A8763" s="2">
        <v>202504</v>
      </c>
      <c r="B8763" s="19">
        <f>DATE(表格1[[#This Row],[年]],表格1[[#This Row],[月]],1)</f>
        <v>45748</v>
      </c>
      <c r="C8763" s="2" t="str">
        <f>LEFT(表格1[[#This Row],[年月]],4)</f>
        <v>2025</v>
      </c>
      <c r="D8763" s="2" t="str">
        <f>RIGHT(表格1[[#This Row],[年月]],2)</f>
        <v>04</v>
      </c>
      <c r="E8763" s="5">
        <v>10016000</v>
      </c>
      <c r="F8763" s="2" t="str">
        <f>VLOOKUP(TEXT(表格1[[#This Row],[地區]],"00000000"),縣市代碼,2,0)</f>
        <v>澎湖縣</v>
      </c>
      <c r="G8763" s="2" t="s">
        <v>8</v>
      </c>
      <c r="H8763" s="13">
        <v>68222</v>
      </c>
      <c r="I8763" s="14">
        <v>92216455</v>
      </c>
      <c r="J8763" s="14">
        <f>表格1[[#This Row],[信用卡交易筆數]]/1000</f>
        <v>68.221999999999994</v>
      </c>
      <c r="K8763" s="14">
        <f>表格1[[#This Row],[信用卡交易金額'[新臺幣']]]/1000</f>
        <v>92216.455000000002</v>
      </c>
      <c r="L8763" s="14">
        <f>表格1[[#This Row],[信用卡交易金額'[新臺幣']]]/1000000</f>
        <v>92.216454999999996</v>
      </c>
      <c r="M8763" s="14" t="str" cm="1">
        <f t="array" ref="M8763">_xlfn.TEXTJOIN("", TRUE, _xlfn.XLOOKUP(TRUE, VALUE(表格1[[#This Row],[年月]]) &lt;= VALUE($R$8:$R$12), $Q$8:$Q$12)) &amp; "年度"</f>
        <v>2025年度</v>
      </c>
    </row>
    <row r="8764" spans="1:13" x14ac:dyDescent="0.3">
      <c r="A8764" s="2">
        <v>202504</v>
      </c>
      <c r="B8764" s="19">
        <f>DATE(表格1[[#This Row],[年]],表格1[[#This Row],[月]],1)</f>
        <v>45748</v>
      </c>
      <c r="C8764" s="2" t="str">
        <f>LEFT(表格1[[#This Row],[年月]],4)</f>
        <v>2025</v>
      </c>
      <c r="D8764" s="2" t="str">
        <f>RIGHT(表格1[[#This Row],[年月]],2)</f>
        <v>04</v>
      </c>
      <c r="E8764" s="5">
        <v>10016000</v>
      </c>
      <c r="F8764" s="2" t="str">
        <f>VLOOKUP(TEXT(表格1[[#This Row],[地區]],"00000000"),縣市代碼,2,0)</f>
        <v>澎湖縣</v>
      </c>
      <c r="G8764" s="2" t="s">
        <v>9</v>
      </c>
      <c r="H8764" s="13">
        <v>134757</v>
      </c>
      <c r="I8764" s="14">
        <v>137502156</v>
      </c>
      <c r="J8764" s="14">
        <f>表格1[[#This Row],[信用卡交易筆數]]/1000</f>
        <v>134.75700000000001</v>
      </c>
      <c r="K8764" s="14">
        <f>表格1[[#This Row],[信用卡交易金額'[新臺幣']]]/1000</f>
        <v>137502.15599999999</v>
      </c>
      <c r="L8764" s="14">
        <f>表格1[[#This Row],[信用卡交易金額'[新臺幣']]]/1000000</f>
        <v>137.50215600000001</v>
      </c>
      <c r="M8764" s="14" t="str" cm="1">
        <f t="array" ref="M8764">_xlfn.TEXTJOIN("", TRUE, _xlfn.XLOOKUP(TRUE, VALUE(表格1[[#This Row],[年月]]) &lt;= VALUE($R$8:$R$12), $Q$8:$Q$12)) &amp; "年度"</f>
        <v>2025年度</v>
      </c>
    </row>
    <row r="8765" spans="1:13" x14ac:dyDescent="0.3">
      <c r="A8765" s="2">
        <v>202504</v>
      </c>
      <c r="B8765" s="19">
        <f>DATE(表格1[[#This Row],[年]],表格1[[#This Row],[月]],1)</f>
        <v>45748</v>
      </c>
      <c r="C8765" s="2" t="str">
        <f>LEFT(表格1[[#This Row],[年月]],4)</f>
        <v>2025</v>
      </c>
      <c r="D8765" s="2" t="str">
        <f>RIGHT(表格1[[#This Row],[年月]],2)</f>
        <v>04</v>
      </c>
      <c r="E8765" s="5">
        <v>10016000</v>
      </c>
      <c r="F8765" s="2" t="str">
        <f>VLOOKUP(TEXT(表格1[[#This Row],[地區]],"00000000"),縣市代碼,2,0)</f>
        <v>澎湖縣</v>
      </c>
      <c r="G8765" s="2" t="s">
        <v>10</v>
      </c>
      <c r="H8765" s="13">
        <v>56897</v>
      </c>
      <c r="I8765" s="14">
        <v>159759798</v>
      </c>
      <c r="J8765" s="14">
        <f>表格1[[#This Row],[信用卡交易筆數]]/1000</f>
        <v>56.896999999999998</v>
      </c>
      <c r="K8765" s="14">
        <f>表格1[[#This Row],[信用卡交易金額'[新臺幣']]]/1000</f>
        <v>159759.79800000001</v>
      </c>
      <c r="L8765" s="14">
        <f>表格1[[#This Row],[信用卡交易金額'[新臺幣']]]/1000000</f>
        <v>159.75979799999999</v>
      </c>
      <c r="M8765" s="14" t="str" cm="1">
        <f t="array" ref="M8765">_xlfn.TEXTJOIN("", TRUE, _xlfn.XLOOKUP(TRUE, VALUE(表格1[[#This Row],[年月]]) &lt;= VALUE($R$8:$R$12), $Q$8:$Q$12)) &amp; "年度"</f>
        <v>2025年度</v>
      </c>
    </row>
    <row r="8766" spans="1:13" x14ac:dyDescent="0.3">
      <c r="A8766" s="2">
        <v>202504</v>
      </c>
      <c r="B8766" s="19">
        <f>DATE(表格1[[#This Row],[年]],表格1[[#This Row],[月]],1)</f>
        <v>45748</v>
      </c>
      <c r="C8766" s="2" t="str">
        <f>LEFT(表格1[[#This Row],[年月]],4)</f>
        <v>2025</v>
      </c>
      <c r="D8766" s="2" t="str">
        <f>RIGHT(表格1[[#This Row],[年月]],2)</f>
        <v>04</v>
      </c>
      <c r="E8766" s="5" t="s">
        <v>62</v>
      </c>
      <c r="F8766" s="2" t="str">
        <f>VLOOKUP(TEXT(表格1[[#This Row],[地區]],"00000000"),縣市代碼,2,0)</f>
        <v>金門縣</v>
      </c>
      <c r="G8766" s="2" t="s">
        <v>4</v>
      </c>
      <c r="H8766" s="13">
        <v>120599</v>
      </c>
      <c r="I8766" s="14">
        <v>81315064</v>
      </c>
      <c r="J8766" s="14">
        <f>表格1[[#This Row],[信用卡交易筆數]]/1000</f>
        <v>120.599</v>
      </c>
      <c r="K8766" s="14">
        <f>表格1[[#This Row],[信用卡交易金額'[新臺幣']]]/1000</f>
        <v>81315.063999999998</v>
      </c>
      <c r="L8766" s="14">
        <f>表格1[[#This Row],[信用卡交易金額'[新臺幣']]]/1000000</f>
        <v>81.315064000000007</v>
      </c>
      <c r="M8766" s="14" t="str" cm="1">
        <f t="array" ref="M8766">_xlfn.TEXTJOIN("", TRUE, _xlfn.XLOOKUP(TRUE, VALUE(表格1[[#This Row],[年月]]) &lt;= VALUE($R$8:$R$12), $Q$8:$Q$12)) &amp; "年度"</f>
        <v>2025年度</v>
      </c>
    </row>
    <row r="8767" spans="1:13" x14ac:dyDescent="0.3">
      <c r="A8767" s="2">
        <v>202504</v>
      </c>
      <c r="B8767" s="19">
        <f>DATE(表格1[[#This Row],[年]],表格1[[#This Row],[月]],1)</f>
        <v>45748</v>
      </c>
      <c r="C8767" s="2" t="str">
        <f>LEFT(表格1[[#This Row],[年月]],4)</f>
        <v>2025</v>
      </c>
      <c r="D8767" s="2" t="str">
        <f>RIGHT(表格1[[#This Row],[年月]],2)</f>
        <v>04</v>
      </c>
      <c r="E8767" s="5" t="s">
        <v>62</v>
      </c>
      <c r="F8767" s="2" t="str">
        <f>VLOOKUP(TEXT(表格1[[#This Row],[地區]],"00000000"),縣市代碼,2,0)</f>
        <v>金門縣</v>
      </c>
      <c r="G8767" s="2" t="s">
        <v>5</v>
      </c>
      <c r="H8767" s="13">
        <v>6377</v>
      </c>
      <c r="I8767" s="14">
        <v>15912151</v>
      </c>
      <c r="J8767" s="14">
        <f>表格1[[#This Row],[信用卡交易筆數]]/1000</f>
        <v>6.3769999999999998</v>
      </c>
      <c r="K8767" s="14">
        <f>表格1[[#This Row],[信用卡交易金額'[新臺幣']]]/1000</f>
        <v>15912.151</v>
      </c>
      <c r="L8767" s="14">
        <f>表格1[[#This Row],[信用卡交易金額'[新臺幣']]]/1000000</f>
        <v>15.912151</v>
      </c>
      <c r="M8767" s="14" t="str" cm="1">
        <f t="array" ref="M8767">_xlfn.TEXTJOIN("", TRUE, _xlfn.XLOOKUP(TRUE, VALUE(表格1[[#This Row],[年月]]) &lt;= VALUE($R$8:$R$12), $Q$8:$Q$12)) &amp; "年度"</f>
        <v>2025年度</v>
      </c>
    </row>
    <row r="8768" spans="1:13" x14ac:dyDescent="0.3">
      <c r="A8768" s="2">
        <v>202504</v>
      </c>
      <c r="B8768" s="19">
        <f>DATE(表格1[[#This Row],[年]],表格1[[#This Row],[月]],1)</f>
        <v>45748</v>
      </c>
      <c r="C8768" s="2" t="str">
        <f>LEFT(表格1[[#This Row],[年月]],4)</f>
        <v>2025</v>
      </c>
      <c r="D8768" s="2" t="str">
        <f>RIGHT(表格1[[#This Row],[年月]],2)</f>
        <v>04</v>
      </c>
      <c r="E8768" s="5" t="s">
        <v>62</v>
      </c>
      <c r="F8768" s="2" t="str">
        <f>VLOOKUP(TEXT(表格1[[#This Row],[地區]],"00000000"),縣市代碼,2,0)</f>
        <v>金門縣</v>
      </c>
      <c r="G8768" s="2" t="s">
        <v>6</v>
      </c>
      <c r="H8768" s="13">
        <v>10085</v>
      </c>
      <c r="I8768" s="14">
        <v>38878932</v>
      </c>
      <c r="J8768" s="14">
        <f>表格1[[#This Row],[信用卡交易筆數]]/1000</f>
        <v>10.085000000000001</v>
      </c>
      <c r="K8768" s="14">
        <f>表格1[[#This Row],[信用卡交易金額'[新臺幣']]]/1000</f>
        <v>38878.932000000001</v>
      </c>
      <c r="L8768" s="14">
        <f>表格1[[#This Row],[信用卡交易金額'[新臺幣']]]/1000000</f>
        <v>38.878931999999999</v>
      </c>
      <c r="M8768" s="14" t="str" cm="1">
        <f t="array" ref="M8768">_xlfn.TEXTJOIN("", TRUE, _xlfn.XLOOKUP(TRUE, VALUE(表格1[[#This Row],[年月]]) &lt;= VALUE($R$8:$R$12), $Q$8:$Q$12)) &amp; "年度"</f>
        <v>2025年度</v>
      </c>
    </row>
    <row r="8769" spans="1:13" x14ac:dyDescent="0.3">
      <c r="A8769" s="2">
        <v>202504</v>
      </c>
      <c r="B8769" s="19">
        <f>DATE(表格1[[#This Row],[年]],表格1[[#This Row],[月]],1)</f>
        <v>45748</v>
      </c>
      <c r="C8769" s="2" t="str">
        <f>LEFT(表格1[[#This Row],[年月]],4)</f>
        <v>2025</v>
      </c>
      <c r="D8769" s="2" t="str">
        <f>RIGHT(表格1[[#This Row],[年月]],2)</f>
        <v>04</v>
      </c>
      <c r="E8769" s="5" t="s">
        <v>62</v>
      </c>
      <c r="F8769" s="2" t="str">
        <f>VLOOKUP(TEXT(表格1[[#This Row],[地區]],"00000000"),縣市代碼,2,0)</f>
        <v>金門縣</v>
      </c>
      <c r="G8769" s="2" t="s">
        <v>7</v>
      </c>
      <c r="H8769" s="13">
        <v>51260</v>
      </c>
      <c r="I8769" s="14">
        <v>64958790</v>
      </c>
      <c r="J8769" s="14">
        <f>表格1[[#This Row],[信用卡交易筆數]]/1000</f>
        <v>51.26</v>
      </c>
      <c r="K8769" s="14">
        <f>表格1[[#This Row],[信用卡交易金額'[新臺幣']]]/1000</f>
        <v>64958.79</v>
      </c>
      <c r="L8769" s="14">
        <f>表格1[[#This Row],[信用卡交易金額'[新臺幣']]]/1000000</f>
        <v>64.958789999999993</v>
      </c>
      <c r="M8769" s="14" t="str" cm="1">
        <f t="array" ref="M8769">_xlfn.TEXTJOIN("", TRUE, _xlfn.XLOOKUP(TRUE, VALUE(表格1[[#This Row],[年月]]) &lt;= VALUE($R$8:$R$12), $Q$8:$Q$12)) &amp; "年度"</f>
        <v>2025年度</v>
      </c>
    </row>
    <row r="8770" spans="1:13" x14ac:dyDescent="0.3">
      <c r="A8770" s="2">
        <v>202504</v>
      </c>
      <c r="B8770" s="19">
        <f>DATE(表格1[[#This Row],[年]],表格1[[#This Row],[月]],1)</f>
        <v>45748</v>
      </c>
      <c r="C8770" s="2" t="str">
        <f>LEFT(表格1[[#This Row],[年月]],4)</f>
        <v>2025</v>
      </c>
      <c r="D8770" s="2" t="str">
        <f>RIGHT(表格1[[#This Row],[年月]],2)</f>
        <v>04</v>
      </c>
      <c r="E8770" s="5" t="s">
        <v>62</v>
      </c>
      <c r="F8770" s="2" t="str">
        <f>VLOOKUP(TEXT(表格1[[#This Row],[地區]],"00000000"),縣市代碼,2,0)</f>
        <v>金門縣</v>
      </c>
      <c r="G8770" s="2" t="s">
        <v>8</v>
      </c>
      <c r="H8770" s="13">
        <v>49433</v>
      </c>
      <c r="I8770" s="14">
        <v>63483792</v>
      </c>
      <c r="J8770" s="14">
        <f>表格1[[#This Row],[信用卡交易筆數]]/1000</f>
        <v>49.433</v>
      </c>
      <c r="K8770" s="14">
        <f>表格1[[#This Row],[信用卡交易金額'[新臺幣']]]/1000</f>
        <v>63483.792000000001</v>
      </c>
      <c r="L8770" s="14">
        <f>表格1[[#This Row],[信用卡交易金額'[新臺幣']]]/1000000</f>
        <v>63.483792000000001</v>
      </c>
      <c r="M8770" s="14" t="str" cm="1">
        <f t="array" ref="M8770">_xlfn.TEXTJOIN("", TRUE, _xlfn.XLOOKUP(TRUE, VALUE(表格1[[#This Row],[年月]]) &lt;= VALUE($R$8:$R$12), $Q$8:$Q$12)) &amp; "年度"</f>
        <v>2025年度</v>
      </c>
    </row>
    <row r="8771" spans="1:13" x14ac:dyDescent="0.3">
      <c r="A8771" s="2">
        <v>202504</v>
      </c>
      <c r="B8771" s="19">
        <f>DATE(表格1[[#This Row],[年]],表格1[[#This Row],[月]],1)</f>
        <v>45748</v>
      </c>
      <c r="C8771" s="2" t="str">
        <f>LEFT(表格1[[#This Row],[年月]],4)</f>
        <v>2025</v>
      </c>
      <c r="D8771" s="2" t="str">
        <f>RIGHT(表格1[[#This Row],[年月]],2)</f>
        <v>04</v>
      </c>
      <c r="E8771" s="5" t="s">
        <v>62</v>
      </c>
      <c r="F8771" s="2" t="str">
        <f>VLOOKUP(TEXT(表格1[[#This Row],[地區]],"00000000"),縣市代碼,2,0)</f>
        <v>金門縣</v>
      </c>
      <c r="G8771" s="2" t="s">
        <v>9</v>
      </c>
      <c r="H8771" s="13">
        <v>118122</v>
      </c>
      <c r="I8771" s="14">
        <v>119030115</v>
      </c>
      <c r="J8771" s="14">
        <f>表格1[[#This Row],[信用卡交易筆數]]/1000</f>
        <v>118.122</v>
      </c>
      <c r="K8771" s="14">
        <f>表格1[[#This Row],[信用卡交易金額'[新臺幣']]]/1000</f>
        <v>119030.11500000001</v>
      </c>
      <c r="L8771" s="14">
        <f>表格1[[#This Row],[信用卡交易金額'[新臺幣']]]/1000000</f>
        <v>119.030115</v>
      </c>
      <c r="M8771" s="14" t="str" cm="1">
        <f t="array" ref="M8771">_xlfn.TEXTJOIN("", TRUE, _xlfn.XLOOKUP(TRUE, VALUE(表格1[[#This Row],[年月]]) &lt;= VALUE($R$8:$R$12), $Q$8:$Q$12)) &amp; "年度"</f>
        <v>2025年度</v>
      </c>
    </row>
    <row r="8772" spans="1:13" x14ac:dyDescent="0.3">
      <c r="A8772" s="2">
        <v>202504</v>
      </c>
      <c r="B8772" s="19">
        <f>DATE(表格1[[#This Row],[年]],表格1[[#This Row],[月]],1)</f>
        <v>45748</v>
      </c>
      <c r="C8772" s="2" t="str">
        <f>LEFT(表格1[[#This Row],[年月]],4)</f>
        <v>2025</v>
      </c>
      <c r="D8772" s="2" t="str">
        <f>RIGHT(表格1[[#This Row],[年月]],2)</f>
        <v>04</v>
      </c>
      <c r="E8772" s="5" t="s">
        <v>62</v>
      </c>
      <c r="F8772" s="2" t="str">
        <f>VLOOKUP(TEXT(表格1[[#This Row],[地區]],"00000000"),縣市代碼,2,0)</f>
        <v>金門縣</v>
      </c>
      <c r="G8772" s="2" t="s">
        <v>10</v>
      </c>
      <c r="H8772" s="13">
        <v>45241</v>
      </c>
      <c r="I8772" s="14">
        <v>122875031</v>
      </c>
      <c r="J8772" s="14">
        <f>表格1[[#This Row],[信用卡交易筆數]]/1000</f>
        <v>45.241</v>
      </c>
      <c r="K8772" s="14">
        <f>表格1[[#This Row],[信用卡交易金額'[新臺幣']]]/1000</f>
        <v>122875.031</v>
      </c>
      <c r="L8772" s="14">
        <f>表格1[[#This Row],[信用卡交易金額'[新臺幣']]]/1000000</f>
        <v>122.87503100000001</v>
      </c>
      <c r="M8772" s="14" t="str" cm="1">
        <f t="array" ref="M8772">_xlfn.TEXTJOIN("", TRUE, _xlfn.XLOOKUP(TRUE, VALUE(表格1[[#This Row],[年月]]) &lt;= VALUE($R$8:$R$12), $Q$8:$Q$12)) &amp; "年度"</f>
        <v>2025年度</v>
      </c>
    </row>
    <row r="8773" spans="1:13" x14ac:dyDescent="0.3">
      <c r="A8773" s="2">
        <v>202504</v>
      </c>
      <c r="B8773" s="19">
        <f>DATE(表格1[[#This Row],[年]],表格1[[#This Row],[月]],1)</f>
        <v>45748</v>
      </c>
      <c r="C8773" s="2" t="str">
        <f>LEFT(表格1[[#This Row],[年月]],4)</f>
        <v>2025</v>
      </c>
      <c r="D8773" s="2" t="str">
        <f>RIGHT(表格1[[#This Row],[年月]],2)</f>
        <v>04</v>
      </c>
      <c r="E8773" s="5">
        <v>9007000</v>
      </c>
      <c r="F8773" s="2" t="str">
        <f>VLOOKUP(TEXT(表格1[[#This Row],[地區]],"00000000"),縣市代碼,2,0)</f>
        <v>連江縣</v>
      </c>
      <c r="G8773" s="2" t="s">
        <v>4</v>
      </c>
      <c r="H8773" s="13">
        <v>33191</v>
      </c>
      <c r="I8773" s="14">
        <v>18038266</v>
      </c>
      <c r="J8773" s="14">
        <f>表格1[[#This Row],[信用卡交易筆數]]/1000</f>
        <v>33.191000000000003</v>
      </c>
      <c r="K8773" s="14">
        <f>表格1[[#This Row],[信用卡交易金額'[新臺幣']]]/1000</f>
        <v>18038.266</v>
      </c>
      <c r="L8773" s="14">
        <f>表格1[[#This Row],[信用卡交易金額'[新臺幣']]]/1000000</f>
        <v>18.038266</v>
      </c>
      <c r="M8773" s="14" t="str" cm="1">
        <f t="array" ref="M8773">_xlfn.TEXTJOIN("", TRUE, _xlfn.XLOOKUP(TRUE, VALUE(表格1[[#This Row],[年月]]) &lt;= VALUE($R$8:$R$12), $Q$8:$Q$12)) &amp; "年度"</f>
        <v>2025年度</v>
      </c>
    </row>
    <row r="8774" spans="1:13" x14ac:dyDescent="0.3">
      <c r="A8774" s="2">
        <v>202504</v>
      </c>
      <c r="B8774" s="19">
        <f>DATE(表格1[[#This Row],[年]],表格1[[#This Row],[月]],1)</f>
        <v>45748</v>
      </c>
      <c r="C8774" s="2" t="str">
        <f>LEFT(表格1[[#This Row],[年月]],4)</f>
        <v>2025</v>
      </c>
      <c r="D8774" s="2" t="str">
        <f>RIGHT(表格1[[#This Row],[年月]],2)</f>
        <v>04</v>
      </c>
      <c r="E8774" s="5">
        <v>9007000</v>
      </c>
      <c r="F8774" s="2" t="str">
        <f>VLOOKUP(TEXT(表格1[[#This Row],[地區]],"00000000"),縣市代碼,2,0)</f>
        <v>連江縣</v>
      </c>
      <c r="G8774" s="2" t="s">
        <v>5</v>
      </c>
      <c r="H8774" s="13">
        <v>1346</v>
      </c>
      <c r="I8774" s="14">
        <v>3028298</v>
      </c>
      <c r="J8774" s="14">
        <f>表格1[[#This Row],[信用卡交易筆數]]/1000</f>
        <v>1.3460000000000001</v>
      </c>
      <c r="K8774" s="14">
        <f>表格1[[#This Row],[信用卡交易金額'[新臺幣']]]/1000</f>
        <v>3028.2979999999998</v>
      </c>
      <c r="L8774" s="14">
        <f>表格1[[#This Row],[信用卡交易金額'[新臺幣']]]/1000000</f>
        <v>3.0282979999999999</v>
      </c>
      <c r="M8774" s="14" t="str" cm="1">
        <f t="array" ref="M8774">_xlfn.TEXTJOIN("", TRUE, _xlfn.XLOOKUP(TRUE, VALUE(表格1[[#This Row],[年月]]) &lt;= VALUE($R$8:$R$12), $Q$8:$Q$12)) &amp; "年度"</f>
        <v>2025年度</v>
      </c>
    </row>
    <row r="8775" spans="1:13" x14ac:dyDescent="0.3">
      <c r="A8775" s="2">
        <v>202504</v>
      </c>
      <c r="B8775" s="19">
        <f>DATE(表格1[[#This Row],[年]],表格1[[#This Row],[月]],1)</f>
        <v>45748</v>
      </c>
      <c r="C8775" s="2" t="str">
        <f>LEFT(表格1[[#This Row],[年月]],4)</f>
        <v>2025</v>
      </c>
      <c r="D8775" s="2" t="str">
        <f>RIGHT(表格1[[#This Row],[年月]],2)</f>
        <v>04</v>
      </c>
      <c r="E8775" s="5">
        <v>9007000</v>
      </c>
      <c r="F8775" s="2" t="str">
        <f>VLOOKUP(TEXT(表格1[[#This Row],[地區]],"00000000"),縣市代碼,2,0)</f>
        <v>連江縣</v>
      </c>
      <c r="G8775" s="2" t="s">
        <v>6</v>
      </c>
      <c r="H8775" s="13">
        <v>2271</v>
      </c>
      <c r="I8775" s="14">
        <v>4911054</v>
      </c>
      <c r="J8775" s="14">
        <f>表格1[[#This Row],[信用卡交易筆數]]/1000</f>
        <v>2.2709999999999999</v>
      </c>
      <c r="K8775" s="14">
        <f>表格1[[#This Row],[信用卡交易金額'[新臺幣']]]/1000</f>
        <v>4911.0540000000001</v>
      </c>
      <c r="L8775" s="14">
        <f>表格1[[#This Row],[信用卡交易金額'[新臺幣']]]/1000000</f>
        <v>4.911054</v>
      </c>
      <c r="M8775" s="14" t="str" cm="1">
        <f t="array" ref="M8775">_xlfn.TEXTJOIN("", TRUE, _xlfn.XLOOKUP(TRUE, VALUE(表格1[[#This Row],[年月]]) &lt;= VALUE($R$8:$R$12), $Q$8:$Q$12)) &amp; "年度"</f>
        <v>2025年度</v>
      </c>
    </row>
    <row r="8776" spans="1:13" x14ac:dyDescent="0.3">
      <c r="A8776" s="2">
        <v>202504</v>
      </c>
      <c r="B8776" s="19">
        <f>DATE(表格1[[#This Row],[年]],表格1[[#This Row],[月]],1)</f>
        <v>45748</v>
      </c>
      <c r="C8776" s="2" t="str">
        <f>LEFT(表格1[[#This Row],[年月]],4)</f>
        <v>2025</v>
      </c>
      <c r="D8776" s="2" t="str">
        <f>RIGHT(表格1[[#This Row],[年月]],2)</f>
        <v>04</v>
      </c>
      <c r="E8776" s="5">
        <v>9007000</v>
      </c>
      <c r="F8776" s="2" t="str">
        <f>VLOOKUP(TEXT(表格1[[#This Row],[地區]],"00000000"),縣市代碼,2,0)</f>
        <v>連江縣</v>
      </c>
      <c r="G8776" s="2" t="s">
        <v>7</v>
      </c>
      <c r="H8776" s="13">
        <v>15461</v>
      </c>
      <c r="I8776" s="14">
        <v>16067016</v>
      </c>
      <c r="J8776" s="14">
        <f>表格1[[#This Row],[信用卡交易筆數]]/1000</f>
        <v>15.461</v>
      </c>
      <c r="K8776" s="14">
        <f>表格1[[#This Row],[信用卡交易金額'[新臺幣']]]/1000</f>
        <v>16067.016</v>
      </c>
      <c r="L8776" s="14">
        <f>表格1[[#This Row],[信用卡交易金額'[新臺幣']]]/1000000</f>
        <v>16.067015999999999</v>
      </c>
      <c r="M8776" s="14" t="str" cm="1">
        <f t="array" ref="M8776">_xlfn.TEXTJOIN("", TRUE, _xlfn.XLOOKUP(TRUE, VALUE(表格1[[#This Row],[年月]]) &lt;= VALUE($R$8:$R$12), $Q$8:$Q$12)) &amp; "年度"</f>
        <v>2025年度</v>
      </c>
    </row>
    <row r="8777" spans="1:13" x14ac:dyDescent="0.3">
      <c r="A8777" s="2">
        <v>202504</v>
      </c>
      <c r="B8777" s="19">
        <f>DATE(表格1[[#This Row],[年]],表格1[[#This Row],[月]],1)</f>
        <v>45748</v>
      </c>
      <c r="C8777" s="2" t="str">
        <f>LEFT(表格1[[#This Row],[年月]],4)</f>
        <v>2025</v>
      </c>
      <c r="D8777" s="2" t="str">
        <f>RIGHT(表格1[[#This Row],[年月]],2)</f>
        <v>04</v>
      </c>
      <c r="E8777" s="5">
        <v>9007000</v>
      </c>
      <c r="F8777" s="2" t="str">
        <f>VLOOKUP(TEXT(表格1[[#This Row],[地區]],"00000000"),縣市代碼,2,0)</f>
        <v>連江縣</v>
      </c>
      <c r="G8777" s="2" t="s">
        <v>8</v>
      </c>
      <c r="H8777" s="13">
        <v>11092</v>
      </c>
      <c r="I8777" s="14">
        <v>15086786</v>
      </c>
      <c r="J8777" s="14">
        <f>表格1[[#This Row],[信用卡交易筆數]]/1000</f>
        <v>11.092000000000001</v>
      </c>
      <c r="K8777" s="14">
        <f>表格1[[#This Row],[信用卡交易金額'[新臺幣']]]/1000</f>
        <v>15086.786</v>
      </c>
      <c r="L8777" s="14">
        <f>表格1[[#This Row],[信用卡交易金額'[新臺幣']]]/1000000</f>
        <v>15.086786</v>
      </c>
      <c r="M8777" s="14" t="str" cm="1">
        <f t="array" ref="M8777">_xlfn.TEXTJOIN("", TRUE, _xlfn.XLOOKUP(TRUE, VALUE(表格1[[#This Row],[年月]]) &lt;= VALUE($R$8:$R$12), $Q$8:$Q$12)) &amp; "年度"</f>
        <v>2025年度</v>
      </c>
    </row>
    <row r="8778" spans="1:13" x14ac:dyDescent="0.3">
      <c r="A8778" s="2">
        <v>202504</v>
      </c>
      <c r="B8778" s="19">
        <f>DATE(表格1[[#This Row],[年]],表格1[[#This Row],[月]],1)</f>
        <v>45748</v>
      </c>
      <c r="C8778" s="2" t="str">
        <f>LEFT(表格1[[#This Row],[年月]],4)</f>
        <v>2025</v>
      </c>
      <c r="D8778" s="2" t="str">
        <f>RIGHT(表格1[[#This Row],[年月]],2)</f>
        <v>04</v>
      </c>
      <c r="E8778" s="5">
        <v>9007000</v>
      </c>
      <c r="F8778" s="2" t="str">
        <f>VLOOKUP(TEXT(表格1[[#This Row],[地區]],"00000000"),縣市代碼,2,0)</f>
        <v>連江縣</v>
      </c>
      <c r="G8778" s="2" t="s">
        <v>9</v>
      </c>
      <c r="H8778" s="13">
        <v>18255</v>
      </c>
      <c r="I8778" s="14">
        <v>18705393</v>
      </c>
      <c r="J8778" s="14">
        <f>表格1[[#This Row],[信用卡交易筆數]]/1000</f>
        <v>18.254999999999999</v>
      </c>
      <c r="K8778" s="14">
        <f>表格1[[#This Row],[信用卡交易金額'[新臺幣']]]/1000</f>
        <v>18705.393</v>
      </c>
      <c r="L8778" s="14">
        <f>表格1[[#This Row],[信用卡交易金額'[新臺幣']]]/1000000</f>
        <v>18.705393000000001</v>
      </c>
      <c r="M8778" s="14" t="str" cm="1">
        <f t="array" ref="M8778">_xlfn.TEXTJOIN("", TRUE, _xlfn.XLOOKUP(TRUE, VALUE(表格1[[#This Row],[年月]]) &lt;= VALUE($R$8:$R$12), $Q$8:$Q$12)) &amp; "年度"</f>
        <v>2025年度</v>
      </c>
    </row>
    <row r="8779" spans="1:13" x14ac:dyDescent="0.3">
      <c r="A8779" s="2">
        <v>202504</v>
      </c>
      <c r="B8779" s="19">
        <f>DATE(表格1[[#This Row],[年]],表格1[[#This Row],[月]],1)</f>
        <v>45748</v>
      </c>
      <c r="C8779" s="2" t="str">
        <f>LEFT(表格1[[#This Row],[年月]],4)</f>
        <v>2025</v>
      </c>
      <c r="D8779" s="2" t="str">
        <f>RIGHT(表格1[[#This Row],[年月]],2)</f>
        <v>04</v>
      </c>
      <c r="E8779" s="5">
        <v>9007000</v>
      </c>
      <c r="F8779" s="2" t="str">
        <f>VLOOKUP(TEXT(表格1[[#This Row],[地區]],"00000000"),縣市代碼,2,0)</f>
        <v>連江縣</v>
      </c>
      <c r="G8779" s="2" t="s">
        <v>10</v>
      </c>
      <c r="H8779" s="13">
        <v>9094</v>
      </c>
      <c r="I8779" s="14">
        <v>26510537</v>
      </c>
      <c r="J8779" s="14">
        <f>表格1[[#This Row],[信用卡交易筆數]]/1000</f>
        <v>9.0939999999999994</v>
      </c>
      <c r="K8779" s="14">
        <f>表格1[[#This Row],[信用卡交易金額'[新臺幣']]]/1000</f>
        <v>26510.537</v>
      </c>
      <c r="L8779" s="14">
        <f>表格1[[#This Row],[信用卡交易金額'[新臺幣']]]/1000000</f>
        <v>26.510536999999999</v>
      </c>
      <c r="M8779" s="14" t="str" cm="1">
        <f t="array" ref="M8779">_xlfn.TEXTJOIN("", TRUE, _xlfn.XLOOKUP(TRUE, VALUE(表格1[[#This Row],[年月]]) &lt;= VALUE($R$8:$R$12), $Q$8:$Q$12)) &amp; "年度"</f>
        <v>2025年度</v>
      </c>
    </row>
    <row r="8780" spans="1:13" x14ac:dyDescent="0.3">
      <c r="A8780" s="2">
        <v>202505</v>
      </c>
      <c r="B8780" s="19">
        <f>DATE(表格1[[#This Row],[年]],表格1[[#This Row],[月]],1)</f>
        <v>45778</v>
      </c>
      <c r="C8780" s="2" t="str">
        <f>LEFT(表格1[[#This Row],[年月]],4)</f>
        <v>2025</v>
      </c>
      <c r="D8780" s="2" t="str">
        <f>RIGHT(表格1[[#This Row],[年月]],2)</f>
        <v>05</v>
      </c>
      <c r="E8780" s="5">
        <v>63000000</v>
      </c>
      <c r="F8780" s="2" t="str">
        <f>VLOOKUP(TEXT(表格1[[#This Row],[地區]],"00000000"),縣市代碼,2,0)</f>
        <v>臺北市</v>
      </c>
      <c r="G8780" s="2" t="s">
        <v>4</v>
      </c>
      <c r="H8780" s="13">
        <v>16434543</v>
      </c>
      <c r="I8780" s="14">
        <v>9404133879</v>
      </c>
      <c r="J8780" s="14">
        <f>表格1[[#This Row],[信用卡交易筆數]]/1000</f>
        <v>16434.543000000001</v>
      </c>
      <c r="K8780" s="14">
        <f>表格1[[#This Row],[信用卡交易金額'[新臺幣']]]/1000</f>
        <v>9404133.8790000007</v>
      </c>
      <c r="L8780" s="14">
        <f>表格1[[#This Row],[信用卡交易金額'[新臺幣']]]/1000000</f>
        <v>9404.1338790000009</v>
      </c>
      <c r="M8780" s="14" t="str" cm="1">
        <f t="array" ref="M8780">_xlfn.TEXTJOIN("", TRUE, _xlfn.XLOOKUP(TRUE, VALUE(表格1[[#This Row],[年月]]) &lt;= VALUE($R$8:$R$12), $Q$8:$Q$12)) &amp; "年度"</f>
        <v>2025年度</v>
      </c>
    </row>
    <row r="8781" spans="1:13" x14ac:dyDescent="0.3">
      <c r="A8781" s="2">
        <v>202505</v>
      </c>
      <c r="B8781" s="19">
        <f>DATE(表格1[[#This Row],[年]],表格1[[#This Row],[月]],1)</f>
        <v>45778</v>
      </c>
      <c r="C8781" s="2" t="str">
        <f>LEFT(表格1[[#This Row],[年月]],4)</f>
        <v>2025</v>
      </c>
      <c r="D8781" s="2" t="str">
        <f>RIGHT(表格1[[#This Row],[年月]],2)</f>
        <v>05</v>
      </c>
      <c r="E8781" s="5">
        <v>63000000</v>
      </c>
      <c r="F8781" s="2" t="str">
        <f>VLOOKUP(TEXT(表格1[[#This Row],[地區]],"00000000"),縣市代碼,2,0)</f>
        <v>臺北市</v>
      </c>
      <c r="G8781" s="2" t="s">
        <v>5</v>
      </c>
      <c r="H8781" s="13">
        <v>798458</v>
      </c>
      <c r="I8781" s="14">
        <v>2972781842</v>
      </c>
      <c r="J8781" s="14">
        <f>表格1[[#This Row],[信用卡交易筆數]]/1000</f>
        <v>798.45799999999997</v>
      </c>
      <c r="K8781" s="14">
        <f>表格1[[#This Row],[信用卡交易金額'[新臺幣']]]/1000</f>
        <v>2972781.8420000002</v>
      </c>
      <c r="L8781" s="14">
        <f>表格1[[#This Row],[信用卡交易金額'[新臺幣']]]/1000000</f>
        <v>2972.7818419999999</v>
      </c>
      <c r="M8781" s="14" t="str" cm="1">
        <f t="array" ref="M8781">_xlfn.TEXTJOIN("", TRUE, _xlfn.XLOOKUP(TRUE, VALUE(表格1[[#This Row],[年月]]) &lt;= VALUE($R$8:$R$12), $Q$8:$Q$12)) &amp; "年度"</f>
        <v>2025年度</v>
      </c>
    </row>
    <row r="8782" spans="1:13" x14ac:dyDescent="0.3">
      <c r="A8782" s="2">
        <v>202505</v>
      </c>
      <c r="B8782" s="19">
        <f>DATE(表格1[[#This Row],[年]],表格1[[#This Row],[月]],1)</f>
        <v>45778</v>
      </c>
      <c r="C8782" s="2" t="str">
        <f>LEFT(表格1[[#This Row],[年月]],4)</f>
        <v>2025</v>
      </c>
      <c r="D8782" s="2" t="str">
        <f>RIGHT(表格1[[#This Row],[年月]],2)</f>
        <v>05</v>
      </c>
      <c r="E8782" s="5">
        <v>63000000</v>
      </c>
      <c r="F8782" s="2" t="str">
        <f>VLOOKUP(TEXT(表格1[[#This Row],[地區]],"00000000"),縣市代碼,2,0)</f>
        <v>臺北市</v>
      </c>
      <c r="G8782" s="2" t="s">
        <v>6</v>
      </c>
      <c r="H8782" s="13">
        <v>983680</v>
      </c>
      <c r="I8782" s="14">
        <v>4436854591</v>
      </c>
      <c r="J8782" s="14">
        <f>表格1[[#This Row],[信用卡交易筆數]]/1000</f>
        <v>983.68</v>
      </c>
      <c r="K8782" s="14">
        <f>表格1[[#This Row],[信用卡交易金額'[新臺幣']]]/1000</f>
        <v>4436854.591</v>
      </c>
      <c r="L8782" s="14">
        <f>表格1[[#This Row],[信用卡交易金額'[新臺幣']]]/1000000</f>
        <v>4436.8545910000003</v>
      </c>
      <c r="M8782" s="14" t="str" cm="1">
        <f t="array" ref="M8782">_xlfn.TEXTJOIN("", TRUE, _xlfn.XLOOKUP(TRUE, VALUE(表格1[[#This Row],[年月]]) &lt;= VALUE($R$8:$R$12), $Q$8:$Q$12)) &amp; "年度"</f>
        <v>2025年度</v>
      </c>
    </row>
    <row r="8783" spans="1:13" x14ac:dyDescent="0.3">
      <c r="A8783" s="2">
        <v>202505</v>
      </c>
      <c r="B8783" s="19">
        <f>DATE(表格1[[#This Row],[年]],表格1[[#This Row],[月]],1)</f>
        <v>45778</v>
      </c>
      <c r="C8783" s="2" t="str">
        <f>LEFT(表格1[[#This Row],[年月]],4)</f>
        <v>2025</v>
      </c>
      <c r="D8783" s="2" t="str">
        <f>RIGHT(表格1[[#This Row],[年月]],2)</f>
        <v>05</v>
      </c>
      <c r="E8783" s="5">
        <v>63000000</v>
      </c>
      <c r="F8783" s="2" t="str">
        <f>VLOOKUP(TEXT(表格1[[#This Row],[地區]],"00000000"),縣市代碼,2,0)</f>
        <v>臺北市</v>
      </c>
      <c r="G8783" s="2" t="s">
        <v>7</v>
      </c>
      <c r="H8783" s="13">
        <v>6048319</v>
      </c>
      <c r="I8783" s="14">
        <v>6234326408</v>
      </c>
      <c r="J8783" s="14">
        <f>表格1[[#This Row],[信用卡交易筆數]]/1000</f>
        <v>6048.3190000000004</v>
      </c>
      <c r="K8783" s="14">
        <f>表格1[[#This Row],[信用卡交易金額'[新臺幣']]]/1000</f>
        <v>6234326.4079999998</v>
      </c>
      <c r="L8783" s="14">
        <f>表格1[[#This Row],[信用卡交易金額'[新臺幣']]]/1000000</f>
        <v>6234.3264079999999</v>
      </c>
      <c r="M8783" s="14" t="str" cm="1">
        <f t="array" ref="M8783">_xlfn.TEXTJOIN("", TRUE, _xlfn.XLOOKUP(TRUE, VALUE(表格1[[#This Row],[年月]]) &lt;= VALUE($R$8:$R$12), $Q$8:$Q$12)) &amp; "年度"</f>
        <v>2025年度</v>
      </c>
    </row>
    <row r="8784" spans="1:13" x14ac:dyDescent="0.3">
      <c r="A8784" s="2">
        <v>202505</v>
      </c>
      <c r="B8784" s="19">
        <f>DATE(表格1[[#This Row],[年]],表格1[[#This Row],[月]],1)</f>
        <v>45778</v>
      </c>
      <c r="C8784" s="2" t="str">
        <f>LEFT(表格1[[#This Row],[年月]],4)</f>
        <v>2025</v>
      </c>
      <c r="D8784" s="2" t="str">
        <f>RIGHT(表格1[[#This Row],[年月]],2)</f>
        <v>05</v>
      </c>
      <c r="E8784" s="5">
        <v>63000000</v>
      </c>
      <c r="F8784" s="2" t="str">
        <f>VLOOKUP(TEXT(表格1[[#This Row],[地區]],"00000000"),縣市代碼,2,0)</f>
        <v>臺北市</v>
      </c>
      <c r="G8784" s="2" t="s">
        <v>8</v>
      </c>
      <c r="H8784" s="13">
        <v>4803789</v>
      </c>
      <c r="I8784" s="14">
        <v>12765936325</v>
      </c>
      <c r="J8784" s="14">
        <f>表格1[[#This Row],[信用卡交易筆數]]/1000</f>
        <v>4803.7889999999998</v>
      </c>
      <c r="K8784" s="14">
        <f>表格1[[#This Row],[信用卡交易金額'[新臺幣']]]/1000</f>
        <v>12765936.324999999</v>
      </c>
      <c r="L8784" s="14">
        <f>表格1[[#This Row],[信用卡交易金額'[新臺幣']]]/1000000</f>
        <v>12765.936325000001</v>
      </c>
      <c r="M8784" s="14" t="str" cm="1">
        <f t="array" ref="M8784">_xlfn.TEXTJOIN("", TRUE, _xlfn.XLOOKUP(TRUE, VALUE(表格1[[#This Row],[年月]]) &lt;= VALUE($R$8:$R$12), $Q$8:$Q$12)) &amp; "年度"</f>
        <v>2025年度</v>
      </c>
    </row>
    <row r="8785" spans="1:13" x14ac:dyDescent="0.3">
      <c r="A8785" s="2">
        <v>202505</v>
      </c>
      <c r="B8785" s="19">
        <f>DATE(表格1[[#This Row],[年]],表格1[[#This Row],[月]],1)</f>
        <v>45778</v>
      </c>
      <c r="C8785" s="2" t="str">
        <f>LEFT(表格1[[#This Row],[年月]],4)</f>
        <v>2025</v>
      </c>
      <c r="D8785" s="2" t="str">
        <f>RIGHT(表格1[[#This Row],[年月]],2)</f>
        <v>05</v>
      </c>
      <c r="E8785" s="5">
        <v>63000000</v>
      </c>
      <c r="F8785" s="2" t="str">
        <f>VLOOKUP(TEXT(表格1[[#This Row],[地區]],"00000000"),縣市代碼,2,0)</f>
        <v>臺北市</v>
      </c>
      <c r="G8785" s="2" t="s">
        <v>9</v>
      </c>
      <c r="H8785" s="13">
        <v>10959416</v>
      </c>
      <c r="I8785" s="14">
        <v>14634938234</v>
      </c>
      <c r="J8785" s="14">
        <f>表格1[[#This Row],[信用卡交易筆數]]/1000</f>
        <v>10959.415999999999</v>
      </c>
      <c r="K8785" s="14">
        <f>表格1[[#This Row],[信用卡交易金額'[新臺幣']]]/1000</f>
        <v>14634938.233999999</v>
      </c>
      <c r="L8785" s="14">
        <f>表格1[[#This Row],[信用卡交易金額'[新臺幣']]]/1000000</f>
        <v>14634.938233999999</v>
      </c>
      <c r="M8785" s="14" t="str" cm="1">
        <f t="array" ref="M8785">_xlfn.TEXTJOIN("", TRUE, _xlfn.XLOOKUP(TRUE, VALUE(表格1[[#This Row],[年月]]) &lt;= VALUE($R$8:$R$12), $Q$8:$Q$12)) &amp; "年度"</f>
        <v>2025年度</v>
      </c>
    </row>
    <row r="8786" spans="1:13" x14ac:dyDescent="0.3">
      <c r="A8786" s="2">
        <v>202505</v>
      </c>
      <c r="B8786" s="19">
        <f>DATE(表格1[[#This Row],[年]],表格1[[#This Row],[月]],1)</f>
        <v>45778</v>
      </c>
      <c r="C8786" s="2" t="str">
        <f>LEFT(表格1[[#This Row],[年月]],4)</f>
        <v>2025</v>
      </c>
      <c r="D8786" s="2" t="str">
        <f>RIGHT(表格1[[#This Row],[年月]],2)</f>
        <v>05</v>
      </c>
      <c r="E8786" s="5">
        <v>63000000</v>
      </c>
      <c r="F8786" s="2" t="str">
        <f>VLOOKUP(TEXT(表格1[[#This Row],[地區]],"00000000"),縣市代碼,2,0)</f>
        <v>臺北市</v>
      </c>
      <c r="G8786" s="2" t="s">
        <v>10</v>
      </c>
      <c r="H8786" s="13">
        <v>5139492</v>
      </c>
      <c r="I8786" s="14">
        <v>27319179609</v>
      </c>
      <c r="J8786" s="14">
        <f>表格1[[#This Row],[信用卡交易筆數]]/1000</f>
        <v>5139.4920000000002</v>
      </c>
      <c r="K8786" s="14">
        <f>表格1[[#This Row],[信用卡交易金額'[新臺幣']]]/1000</f>
        <v>27319179.609000001</v>
      </c>
      <c r="L8786" s="14">
        <f>表格1[[#This Row],[信用卡交易金額'[新臺幣']]]/1000000</f>
        <v>27319.179608999999</v>
      </c>
      <c r="M8786" s="14" t="str" cm="1">
        <f t="array" ref="M8786">_xlfn.TEXTJOIN("", TRUE, _xlfn.XLOOKUP(TRUE, VALUE(表格1[[#This Row],[年月]]) &lt;= VALUE($R$8:$R$12), $Q$8:$Q$12)) &amp; "年度"</f>
        <v>2025年度</v>
      </c>
    </row>
    <row r="8787" spans="1:13" x14ac:dyDescent="0.3">
      <c r="A8787" s="2">
        <v>202505</v>
      </c>
      <c r="B8787" s="19">
        <f>DATE(表格1[[#This Row],[年]],表格1[[#This Row],[月]],1)</f>
        <v>45778</v>
      </c>
      <c r="C8787" s="2" t="str">
        <f>LEFT(表格1[[#This Row],[年月]],4)</f>
        <v>2025</v>
      </c>
      <c r="D8787" s="2" t="str">
        <f>RIGHT(表格1[[#This Row],[年月]],2)</f>
        <v>05</v>
      </c>
      <c r="E8787" s="5">
        <v>65000000</v>
      </c>
      <c r="F8787" s="2" t="str">
        <f>VLOOKUP(TEXT(表格1[[#This Row],[地區]],"00000000"),縣市代碼,2,0)</f>
        <v>新北市</v>
      </c>
      <c r="G8787" s="2" t="s">
        <v>4</v>
      </c>
      <c r="H8787" s="13">
        <v>19496302</v>
      </c>
      <c r="I8787" s="14">
        <v>9284571070</v>
      </c>
      <c r="J8787" s="14">
        <f>表格1[[#This Row],[信用卡交易筆數]]/1000</f>
        <v>19496.302</v>
      </c>
      <c r="K8787" s="14">
        <f>表格1[[#This Row],[信用卡交易金額'[新臺幣']]]/1000</f>
        <v>9284571.0700000003</v>
      </c>
      <c r="L8787" s="14">
        <f>表格1[[#This Row],[信用卡交易金額'[新臺幣']]]/1000000</f>
        <v>9284.57107</v>
      </c>
      <c r="M8787" s="14" t="str" cm="1">
        <f t="array" ref="M8787">_xlfn.TEXTJOIN("", TRUE, _xlfn.XLOOKUP(TRUE, VALUE(表格1[[#This Row],[年月]]) &lt;= VALUE($R$8:$R$12), $Q$8:$Q$12)) &amp; "年度"</f>
        <v>2025年度</v>
      </c>
    </row>
    <row r="8788" spans="1:13" x14ac:dyDescent="0.3">
      <c r="A8788" s="2">
        <v>202505</v>
      </c>
      <c r="B8788" s="19">
        <f>DATE(表格1[[#This Row],[年]],表格1[[#This Row],[月]],1)</f>
        <v>45778</v>
      </c>
      <c r="C8788" s="2" t="str">
        <f>LEFT(表格1[[#This Row],[年月]],4)</f>
        <v>2025</v>
      </c>
      <c r="D8788" s="2" t="str">
        <f>RIGHT(表格1[[#This Row],[年月]],2)</f>
        <v>05</v>
      </c>
      <c r="E8788" s="5">
        <v>65000000</v>
      </c>
      <c r="F8788" s="2" t="str">
        <f>VLOOKUP(TEXT(表格1[[#This Row],[地區]],"00000000"),縣市代碼,2,0)</f>
        <v>新北市</v>
      </c>
      <c r="G8788" s="2" t="s">
        <v>5</v>
      </c>
      <c r="H8788" s="13">
        <v>1070114</v>
      </c>
      <c r="I8788" s="14">
        <v>2735805010</v>
      </c>
      <c r="J8788" s="14">
        <f>表格1[[#This Row],[信用卡交易筆數]]/1000</f>
        <v>1070.114</v>
      </c>
      <c r="K8788" s="14">
        <f>表格1[[#This Row],[信用卡交易金額'[新臺幣']]]/1000</f>
        <v>2735805.01</v>
      </c>
      <c r="L8788" s="14">
        <f>表格1[[#This Row],[信用卡交易金額'[新臺幣']]]/1000000</f>
        <v>2735.80501</v>
      </c>
      <c r="M8788" s="14" t="str" cm="1">
        <f t="array" ref="M8788">_xlfn.TEXTJOIN("", TRUE, _xlfn.XLOOKUP(TRUE, VALUE(表格1[[#This Row],[年月]]) &lt;= VALUE($R$8:$R$12), $Q$8:$Q$12)) &amp; "年度"</f>
        <v>2025年度</v>
      </c>
    </row>
    <row r="8789" spans="1:13" x14ac:dyDescent="0.3">
      <c r="A8789" s="2">
        <v>202505</v>
      </c>
      <c r="B8789" s="19">
        <f>DATE(表格1[[#This Row],[年]],表格1[[#This Row],[月]],1)</f>
        <v>45778</v>
      </c>
      <c r="C8789" s="2" t="str">
        <f>LEFT(表格1[[#This Row],[年月]],4)</f>
        <v>2025</v>
      </c>
      <c r="D8789" s="2" t="str">
        <f>RIGHT(表格1[[#This Row],[年月]],2)</f>
        <v>05</v>
      </c>
      <c r="E8789" s="5">
        <v>65000000</v>
      </c>
      <c r="F8789" s="2" t="str">
        <f>VLOOKUP(TEXT(表格1[[#This Row],[地區]],"00000000"),縣市代碼,2,0)</f>
        <v>新北市</v>
      </c>
      <c r="G8789" s="2" t="s">
        <v>6</v>
      </c>
      <c r="H8789" s="13">
        <v>1325362</v>
      </c>
      <c r="I8789" s="14">
        <v>4154313112</v>
      </c>
      <c r="J8789" s="14">
        <f>表格1[[#This Row],[信用卡交易筆數]]/1000</f>
        <v>1325.3620000000001</v>
      </c>
      <c r="K8789" s="14">
        <f>表格1[[#This Row],[信用卡交易金額'[新臺幣']]]/1000</f>
        <v>4154313.1120000002</v>
      </c>
      <c r="L8789" s="14">
        <f>表格1[[#This Row],[信用卡交易金額'[新臺幣']]]/1000000</f>
        <v>4154.3131119999998</v>
      </c>
      <c r="M8789" s="14" t="str" cm="1">
        <f t="array" ref="M8789">_xlfn.TEXTJOIN("", TRUE, _xlfn.XLOOKUP(TRUE, VALUE(表格1[[#This Row],[年月]]) &lt;= VALUE($R$8:$R$12), $Q$8:$Q$12)) &amp; "年度"</f>
        <v>2025年度</v>
      </c>
    </row>
    <row r="8790" spans="1:13" x14ac:dyDescent="0.3">
      <c r="A8790" s="2">
        <v>202505</v>
      </c>
      <c r="B8790" s="19">
        <f>DATE(表格1[[#This Row],[年]],表格1[[#This Row],[月]],1)</f>
        <v>45778</v>
      </c>
      <c r="C8790" s="2" t="str">
        <f>LEFT(表格1[[#This Row],[年月]],4)</f>
        <v>2025</v>
      </c>
      <c r="D8790" s="2" t="str">
        <f>RIGHT(表格1[[#This Row],[年月]],2)</f>
        <v>05</v>
      </c>
      <c r="E8790" s="5">
        <v>65000000</v>
      </c>
      <c r="F8790" s="2" t="str">
        <f>VLOOKUP(TEXT(表格1[[#This Row],[地區]],"00000000"),縣市代碼,2,0)</f>
        <v>新北市</v>
      </c>
      <c r="G8790" s="2" t="s">
        <v>7</v>
      </c>
      <c r="H8790" s="13">
        <v>7532872</v>
      </c>
      <c r="I8790" s="14">
        <v>6842380232</v>
      </c>
      <c r="J8790" s="14">
        <f>表格1[[#This Row],[信用卡交易筆數]]/1000</f>
        <v>7532.8720000000003</v>
      </c>
      <c r="K8790" s="14">
        <f>表格1[[#This Row],[信用卡交易金額'[新臺幣']]]/1000</f>
        <v>6842380.2319999998</v>
      </c>
      <c r="L8790" s="14">
        <f>表格1[[#This Row],[信用卡交易金額'[新臺幣']]]/1000000</f>
        <v>6842.3802320000004</v>
      </c>
      <c r="M8790" s="14" t="str" cm="1">
        <f t="array" ref="M8790">_xlfn.TEXTJOIN("", TRUE, _xlfn.XLOOKUP(TRUE, VALUE(表格1[[#This Row],[年月]]) &lt;= VALUE($R$8:$R$12), $Q$8:$Q$12)) &amp; "年度"</f>
        <v>2025年度</v>
      </c>
    </row>
    <row r="8791" spans="1:13" x14ac:dyDescent="0.3">
      <c r="A8791" s="2">
        <v>202505</v>
      </c>
      <c r="B8791" s="19">
        <f>DATE(表格1[[#This Row],[年]],表格1[[#This Row],[月]],1)</f>
        <v>45778</v>
      </c>
      <c r="C8791" s="2" t="str">
        <f>LEFT(表格1[[#This Row],[年月]],4)</f>
        <v>2025</v>
      </c>
      <c r="D8791" s="2" t="str">
        <f>RIGHT(表格1[[#This Row],[年月]],2)</f>
        <v>05</v>
      </c>
      <c r="E8791" s="5">
        <v>65000000</v>
      </c>
      <c r="F8791" s="2" t="str">
        <f>VLOOKUP(TEXT(表格1[[#This Row],[地區]],"00000000"),縣市代碼,2,0)</f>
        <v>新北市</v>
      </c>
      <c r="G8791" s="2" t="s">
        <v>8</v>
      </c>
      <c r="H8791" s="13">
        <v>6295879</v>
      </c>
      <c r="I8791" s="14">
        <v>12864935456</v>
      </c>
      <c r="J8791" s="14">
        <f>表格1[[#This Row],[信用卡交易筆數]]/1000</f>
        <v>6295.8789999999999</v>
      </c>
      <c r="K8791" s="14">
        <f>表格1[[#This Row],[信用卡交易金額'[新臺幣']]]/1000</f>
        <v>12864935.456</v>
      </c>
      <c r="L8791" s="14">
        <f>表格1[[#This Row],[信用卡交易金額'[新臺幣']]]/1000000</f>
        <v>12864.935455999999</v>
      </c>
      <c r="M8791" s="14" t="str" cm="1">
        <f t="array" ref="M8791">_xlfn.TEXTJOIN("", TRUE, _xlfn.XLOOKUP(TRUE, VALUE(表格1[[#This Row],[年月]]) &lt;= VALUE($R$8:$R$12), $Q$8:$Q$12)) &amp; "年度"</f>
        <v>2025年度</v>
      </c>
    </row>
    <row r="8792" spans="1:13" x14ac:dyDescent="0.3">
      <c r="A8792" s="2">
        <v>202505</v>
      </c>
      <c r="B8792" s="19">
        <f>DATE(表格1[[#This Row],[年]],表格1[[#This Row],[月]],1)</f>
        <v>45778</v>
      </c>
      <c r="C8792" s="2" t="str">
        <f>LEFT(表格1[[#This Row],[年月]],4)</f>
        <v>2025</v>
      </c>
      <c r="D8792" s="2" t="str">
        <f>RIGHT(表格1[[#This Row],[年月]],2)</f>
        <v>05</v>
      </c>
      <c r="E8792" s="5">
        <v>65000000</v>
      </c>
      <c r="F8792" s="2" t="str">
        <f>VLOOKUP(TEXT(表格1[[#This Row],[地區]],"00000000"),縣市代碼,2,0)</f>
        <v>新北市</v>
      </c>
      <c r="G8792" s="2" t="s">
        <v>9</v>
      </c>
      <c r="H8792" s="13">
        <v>14742199</v>
      </c>
      <c r="I8792" s="14">
        <v>16854119774</v>
      </c>
      <c r="J8792" s="14">
        <f>表格1[[#This Row],[信用卡交易筆數]]/1000</f>
        <v>14742.199000000001</v>
      </c>
      <c r="K8792" s="14">
        <f>表格1[[#This Row],[信用卡交易金額'[新臺幣']]]/1000</f>
        <v>16854119.774</v>
      </c>
      <c r="L8792" s="14">
        <f>表格1[[#This Row],[信用卡交易金額'[新臺幣']]]/1000000</f>
        <v>16854.119773999999</v>
      </c>
      <c r="M8792" s="14" t="str" cm="1">
        <f t="array" ref="M8792">_xlfn.TEXTJOIN("", TRUE, _xlfn.XLOOKUP(TRUE, VALUE(表格1[[#This Row],[年月]]) &lt;= VALUE($R$8:$R$12), $Q$8:$Q$12)) &amp; "年度"</f>
        <v>2025年度</v>
      </c>
    </row>
    <row r="8793" spans="1:13" x14ac:dyDescent="0.3">
      <c r="A8793" s="2">
        <v>202505</v>
      </c>
      <c r="B8793" s="19">
        <f>DATE(表格1[[#This Row],[年]],表格1[[#This Row],[月]],1)</f>
        <v>45778</v>
      </c>
      <c r="C8793" s="2" t="str">
        <f>LEFT(表格1[[#This Row],[年月]],4)</f>
        <v>2025</v>
      </c>
      <c r="D8793" s="2" t="str">
        <f>RIGHT(表格1[[#This Row],[年月]],2)</f>
        <v>05</v>
      </c>
      <c r="E8793" s="5">
        <v>65000000</v>
      </c>
      <c r="F8793" s="2" t="str">
        <f>VLOOKUP(TEXT(表格1[[#This Row],[地區]],"00000000"),縣市代碼,2,0)</f>
        <v>新北市</v>
      </c>
      <c r="G8793" s="2" t="s">
        <v>10</v>
      </c>
      <c r="H8793" s="13">
        <v>7162057</v>
      </c>
      <c r="I8793" s="14">
        <v>29110113753</v>
      </c>
      <c r="J8793" s="14">
        <f>表格1[[#This Row],[信用卡交易筆數]]/1000</f>
        <v>7162.0569999999998</v>
      </c>
      <c r="K8793" s="14">
        <f>表格1[[#This Row],[信用卡交易金額'[新臺幣']]]/1000</f>
        <v>29110113.752999999</v>
      </c>
      <c r="L8793" s="14">
        <f>表格1[[#This Row],[信用卡交易金額'[新臺幣']]]/1000000</f>
        <v>29110.113753000001</v>
      </c>
      <c r="M8793" s="14" t="str" cm="1">
        <f t="array" ref="M8793">_xlfn.TEXTJOIN("", TRUE, _xlfn.XLOOKUP(TRUE, VALUE(表格1[[#This Row],[年月]]) &lt;= VALUE($R$8:$R$12), $Q$8:$Q$12)) &amp; "年度"</f>
        <v>2025年度</v>
      </c>
    </row>
    <row r="8794" spans="1:13" x14ac:dyDescent="0.3">
      <c r="A8794" s="2">
        <v>202505</v>
      </c>
      <c r="B8794" s="19">
        <f>DATE(表格1[[#This Row],[年]],表格1[[#This Row],[月]],1)</f>
        <v>45778</v>
      </c>
      <c r="C8794" s="2" t="str">
        <f>LEFT(表格1[[#This Row],[年月]],4)</f>
        <v>2025</v>
      </c>
      <c r="D8794" s="2" t="str">
        <f>RIGHT(表格1[[#This Row],[年月]],2)</f>
        <v>05</v>
      </c>
      <c r="E8794" s="5">
        <v>68000000</v>
      </c>
      <c r="F8794" s="2" t="str">
        <f>VLOOKUP(TEXT(表格1[[#This Row],[地區]],"00000000"),縣市代碼,2,0)</f>
        <v>桃園市</v>
      </c>
      <c r="G8794" s="2" t="s">
        <v>4</v>
      </c>
      <c r="H8794" s="13">
        <v>9021890</v>
      </c>
      <c r="I8794" s="14">
        <v>4132539962</v>
      </c>
      <c r="J8794" s="14">
        <f>表格1[[#This Row],[信用卡交易筆數]]/1000</f>
        <v>9021.89</v>
      </c>
      <c r="K8794" s="14">
        <f>表格1[[#This Row],[信用卡交易金額'[新臺幣']]]/1000</f>
        <v>4132539.9619999998</v>
      </c>
      <c r="L8794" s="14">
        <f>表格1[[#This Row],[信用卡交易金額'[新臺幣']]]/1000000</f>
        <v>4132.5399619999998</v>
      </c>
      <c r="M8794" s="14" t="str" cm="1">
        <f t="array" ref="M8794">_xlfn.TEXTJOIN("", TRUE, _xlfn.XLOOKUP(TRUE, VALUE(表格1[[#This Row],[年月]]) &lt;= VALUE($R$8:$R$12), $Q$8:$Q$12)) &amp; "年度"</f>
        <v>2025年度</v>
      </c>
    </row>
    <row r="8795" spans="1:13" x14ac:dyDescent="0.3">
      <c r="A8795" s="2">
        <v>202505</v>
      </c>
      <c r="B8795" s="19">
        <f>DATE(表格1[[#This Row],[年]],表格1[[#This Row],[月]],1)</f>
        <v>45778</v>
      </c>
      <c r="C8795" s="2" t="str">
        <f>LEFT(表格1[[#This Row],[年月]],4)</f>
        <v>2025</v>
      </c>
      <c r="D8795" s="2" t="str">
        <f>RIGHT(表格1[[#This Row],[年月]],2)</f>
        <v>05</v>
      </c>
      <c r="E8795" s="5">
        <v>68000000</v>
      </c>
      <c r="F8795" s="2" t="str">
        <f>VLOOKUP(TEXT(表格1[[#This Row],[地區]],"00000000"),縣市代碼,2,0)</f>
        <v>桃園市</v>
      </c>
      <c r="G8795" s="2" t="s">
        <v>5</v>
      </c>
      <c r="H8795" s="13">
        <v>496285</v>
      </c>
      <c r="I8795" s="14">
        <v>1277128278</v>
      </c>
      <c r="J8795" s="14">
        <f>表格1[[#This Row],[信用卡交易筆數]]/1000</f>
        <v>496.28500000000003</v>
      </c>
      <c r="K8795" s="14">
        <f>表格1[[#This Row],[信用卡交易金額'[新臺幣']]]/1000</f>
        <v>1277128.2779999999</v>
      </c>
      <c r="L8795" s="14">
        <f>表格1[[#This Row],[信用卡交易金額'[新臺幣']]]/1000000</f>
        <v>1277.1282779999999</v>
      </c>
      <c r="M8795" s="14" t="str" cm="1">
        <f t="array" ref="M8795">_xlfn.TEXTJOIN("", TRUE, _xlfn.XLOOKUP(TRUE, VALUE(表格1[[#This Row],[年月]]) &lt;= VALUE($R$8:$R$12), $Q$8:$Q$12)) &amp; "年度"</f>
        <v>2025年度</v>
      </c>
    </row>
    <row r="8796" spans="1:13" x14ac:dyDescent="0.3">
      <c r="A8796" s="2">
        <v>202505</v>
      </c>
      <c r="B8796" s="19">
        <f>DATE(表格1[[#This Row],[年]],表格1[[#This Row],[月]],1)</f>
        <v>45778</v>
      </c>
      <c r="C8796" s="2" t="str">
        <f>LEFT(表格1[[#This Row],[年月]],4)</f>
        <v>2025</v>
      </c>
      <c r="D8796" s="2" t="str">
        <f>RIGHT(表格1[[#This Row],[年月]],2)</f>
        <v>05</v>
      </c>
      <c r="E8796" s="5">
        <v>68000000</v>
      </c>
      <c r="F8796" s="2" t="str">
        <f>VLOOKUP(TEXT(表格1[[#This Row],[地區]],"00000000"),縣市代碼,2,0)</f>
        <v>桃園市</v>
      </c>
      <c r="G8796" s="2" t="s">
        <v>6</v>
      </c>
      <c r="H8796" s="13">
        <v>647931</v>
      </c>
      <c r="I8796" s="14">
        <v>1983190589</v>
      </c>
      <c r="J8796" s="14">
        <f>表格1[[#This Row],[信用卡交易筆數]]/1000</f>
        <v>647.93100000000004</v>
      </c>
      <c r="K8796" s="14">
        <f>表格1[[#This Row],[信用卡交易金額'[新臺幣']]]/1000</f>
        <v>1983190.5889999999</v>
      </c>
      <c r="L8796" s="14">
        <f>表格1[[#This Row],[信用卡交易金額'[新臺幣']]]/1000000</f>
        <v>1983.190589</v>
      </c>
      <c r="M8796" s="14" t="str" cm="1">
        <f t="array" ref="M8796">_xlfn.TEXTJOIN("", TRUE, _xlfn.XLOOKUP(TRUE, VALUE(表格1[[#This Row],[年月]]) &lt;= VALUE($R$8:$R$12), $Q$8:$Q$12)) &amp; "年度"</f>
        <v>2025年度</v>
      </c>
    </row>
    <row r="8797" spans="1:13" x14ac:dyDescent="0.3">
      <c r="A8797" s="2">
        <v>202505</v>
      </c>
      <c r="B8797" s="19">
        <f>DATE(表格1[[#This Row],[年]],表格1[[#This Row],[月]],1)</f>
        <v>45778</v>
      </c>
      <c r="C8797" s="2" t="str">
        <f>LEFT(表格1[[#This Row],[年月]],4)</f>
        <v>2025</v>
      </c>
      <c r="D8797" s="2" t="str">
        <f>RIGHT(表格1[[#This Row],[年月]],2)</f>
        <v>05</v>
      </c>
      <c r="E8797" s="5">
        <v>68000000</v>
      </c>
      <c r="F8797" s="2" t="str">
        <f>VLOOKUP(TEXT(表格1[[#This Row],[地區]],"00000000"),縣市代碼,2,0)</f>
        <v>桃園市</v>
      </c>
      <c r="G8797" s="2" t="s">
        <v>7</v>
      </c>
      <c r="H8797" s="13">
        <v>3858957</v>
      </c>
      <c r="I8797" s="14">
        <v>3935978692</v>
      </c>
      <c r="J8797" s="14">
        <f>表格1[[#This Row],[信用卡交易筆數]]/1000</f>
        <v>3858.9569999999999</v>
      </c>
      <c r="K8797" s="14">
        <f>表格1[[#This Row],[信用卡交易金額'[新臺幣']]]/1000</f>
        <v>3935978.6919999998</v>
      </c>
      <c r="L8797" s="14">
        <f>表格1[[#This Row],[信用卡交易金額'[新臺幣']]]/1000000</f>
        <v>3935.9786920000001</v>
      </c>
      <c r="M8797" s="14" t="str" cm="1">
        <f t="array" ref="M8797">_xlfn.TEXTJOIN("", TRUE, _xlfn.XLOOKUP(TRUE, VALUE(表格1[[#This Row],[年月]]) &lt;= VALUE($R$8:$R$12), $Q$8:$Q$12)) &amp; "年度"</f>
        <v>2025年度</v>
      </c>
    </row>
    <row r="8798" spans="1:13" x14ac:dyDescent="0.3">
      <c r="A8798" s="2">
        <v>202505</v>
      </c>
      <c r="B8798" s="19">
        <f>DATE(表格1[[#This Row],[年]],表格1[[#This Row],[月]],1)</f>
        <v>45778</v>
      </c>
      <c r="C8798" s="2" t="str">
        <f>LEFT(表格1[[#This Row],[年月]],4)</f>
        <v>2025</v>
      </c>
      <c r="D8798" s="2" t="str">
        <f>RIGHT(表格1[[#This Row],[年月]],2)</f>
        <v>05</v>
      </c>
      <c r="E8798" s="5">
        <v>68000000</v>
      </c>
      <c r="F8798" s="2" t="str">
        <f>VLOOKUP(TEXT(表格1[[#This Row],[地區]],"00000000"),縣市代碼,2,0)</f>
        <v>桃園市</v>
      </c>
      <c r="G8798" s="2" t="s">
        <v>8</v>
      </c>
      <c r="H8798" s="13">
        <v>2929034</v>
      </c>
      <c r="I8798" s="14">
        <v>5923593755</v>
      </c>
      <c r="J8798" s="14">
        <f>表格1[[#This Row],[信用卡交易筆數]]/1000</f>
        <v>2929.0340000000001</v>
      </c>
      <c r="K8798" s="14">
        <f>表格1[[#This Row],[信用卡交易金額'[新臺幣']]]/1000</f>
        <v>5923593.7549999999</v>
      </c>
      <c r="L8798" s="14">
        <f>表格1[[#This Row],[信用卡交易金額'[新臺幣']]]/1000000</f>
        <v>5923.5937549999999</v>
      </c>
      <c r="M8798" s="14" t="str" cm="1">
        <f t="array" ref="M8798">_xlfn.TEXTJOIN("", TRUE, _xlfn.XLOOKUP(TRUE, VALUE(表格1[[#This Row],[年月]]) &lt;= VALUE($R$8:$R$12), $Q$8:$Q$12)) &amp; "年度"</f>
        <v>2025年度</v>
      </c>
    </row>
    <row r="8799" spans="1:13" x14ac:dyDescent="0.3">
      <c r="A8799" s="2">
        <v>202505</v>
      </c>
      <c r="B8799" s="19">
        <f>DATE(表格1[[#This Row],[年]],表格1[[#This Row],[月]],1)</f>
        <v>45778</v>
      </c>
      <c r="C8799" s="2" t="str">
        <f>LEFT(表格1[[#This Row],[年月]],4)</f>
        <v>2025</v>
      </c>
      <c r="D8799" s="2" t="str">
        <f>RIGHT(表格1[[#This Row],[年月]],2)</f>
        <v>05</v>
      </c>
      <c r="E8799" s="5">
        <v>68000000</v>
      </c>
      <c r="F8799" s="2" t="str">
        <f>VLOOKUP(TEXT(表格1[[#This Row],[地區]],"00000000"),縣市代碼,2,0)</f>
        <v>桃園市</v>
      </c>
      <c r="G8799" s="2" t="s">
        <v>9</v>
      </c>
      <c r="H8799" s="13">
        <v>6607041</v>
      </c>
      <c r="I8799" s="14">
        <v>8265670407</v>
      </c>
      <c r="J8799" s="14">
        <f>表格1[[#This Row],[信用卡交易筆數]]/1000</f>
        <v>6607.0410000000002</v>
      </c>
      <c r="K8799" s="14">
        <f>表格1[[#This Row],[信用卡交易金額'[新臺幣']]]/1000</f>
        <v>8265670.4069999997</v>
      </c>
      <c r="L8799" s="14">
        <f>表格1[[#This Row],[信用卡交易金額'[新臺幣']]]/1000000</f>
        <v>8265.6704069999996</v>
      </c>
      <c r="M8799" s="14" t="str" cm="1">
        <f t="array" ref="M8799">_xlfn.TEXTJOIN("", TRUE, _xlfn.XLOOKUP(TRUE, VALUE(表格1[[#This Row],[年月]]) &lt;= VALUE($R$8:$R$12), $Q$8:$Q$12)) &amp; "年度"</f>
        <v>2025年度</v>
      </c>
    </row>
    <row r="8800" spans="1:13" x14ac:dyDescent="0.3">
      <c r="A8800" s="2">
        <v>202505</v>
      </c>
      <c r="B8800" s="19">
        <f>DATE(表格1[[#This Row],[年]],表格1[[#This Row],[月]],1)</f>
        <v>45778</v>
      </c>
      <c r="C8800" s="2" t="str">
        <f>LEFT(表格1[[#This Row],[年月]],4)</f>
        <v>2025</v>
      </c>
      <c r="D8800" s="2" t="str">
        <f>RIGHT(表格1[[#This Row],[年月]],2)</f>
        <v>05</v>
      </c>
      <c r="E8800" s="5">
        <v>68000000</v>
      </c>
      <c r="F8800" s="2" t="str">
        <f>VLOOKUP(TEXT(表格1[[#This Row],[地區]],"00000000"),縣市代碼,2,0)</f>
        <v>桃園市</v>
      </c>
      <c r="G8800" s="2" t="s">
        <v>10</v>
      </c>
      <c r="H8800" s="13">
        <v>3432470</v>
      </c>
      <c r="I8800" s="14">
        <v>12477367698</v>
      </c>
      <c r="J8800" s="14">
        <f>表格1[[#This Row],[信用卡交易筆數]]/1000</f>
        <v>3432.47</v>
      </c>
      <c r="K8800" s="14">
        <f>表格1[[#This Row],[信用卡交易金額'[新臺幣']]]/1000</f>
        <v>12477367.698000001</v>
      </c>
      <c r="L8800" s="14">
        <f>表格1[[#This Row],[信用卡交易金額'[新臺幣']]]/1000000</f>
        <v>12477.367698</v>
      </c>
      <c r="M8800" s="14" t="str" cm="1">
        <f t="array" ref="M8800">_xlfn.TEXTJOIN("", TRUE, _xlfn.XLOOKUP(TRUE, VALUE(表格1[[#This Row],[年月]]) &lt;= VALUE($R$8:$R$12), $Q$8:$Q$12)) &amp; "年度"</f>
        <v>2025年度</v>
      </c>
    </row>
    <row r="8801" spans="1:13" x14ac:dyDescent="0.3">
      <c r="A8801" s="2">
        <v>202505</v>
      </c>
      <c r="B8801" s="19">
        <f>DATE(表格1[[#This Row],[年]],表格1[[#This Row],[月]],1)</f>
        <v>45778</v>
      </c>
      <c r="C8801" s="2" t="str">
        <f>LEFT(表格1[[#This Row],[年月]],4)</f>
        <v>2025</v>
      </c>
      <c r="D8801" s="2" t="str">
        <f>RIGHT(表格1[[#This Row],[年月]],2)</f>
        <v>05</v>
      </c>
      <c r="E8801" s="5">
        <v>10004000</v>
      </c>
      <c r="F8801" s="2" t="str">
        <f>VLOOKUP(TEXT(表格1[[#This Row],[地區]],"00000000"),縣市代碼,2,0)</f>
        <v>新竹縣</v>
      </c>
      <c r="G8801" s="2" t="s">
        <v>4</v>
      </c>
      <c r="H8801" s="13">
        <v>2651072</v>
      </c>
      <c r="I8801" s="14">
        <v>1278695212</v>
      </c>
      <c r="J8801" s="14">
        <f>表格1[[#This Row],[信用卡交易筆數]]/1000</f>
        <v>2651.0720000000001</v>
      </c>
      <c r="K8801" s="14">
        <f>表格1[[#This Row],[信用卡交易金額'[新臺幣']]]/1000</f>
        <v>1278695.2120000001</v>
      </c>
      <c r="L8801" s="14">
        <f>表格1[[#This Row],[信用卡交易金額'[新臺幣']]]/1000000</f>
        <v>1278.6952120000001</v>
      </c>
      <c r="M8801" s="14" t="str" cm="1">
        <f t="array" ref="M8801">_xlfn.TEXTJOIN("", TRUE, _xlfn.XLOOKUP(TRUE, VALUE(表格1[[#This Row],[年月]]) &lt;= VALUE($R$8:$R$12), $Q$8:$Q$12)) &amp; "年度"</f>
        <v>2025年度</v>
      </c>
    </row>
    <row r="8802" spans="1:13" x14ac:dyDescent="0.3">
      <c r="A8802" s="2">
        <v>202505</v>
      </c>
      <c r="B8802" s="19">
        <f>DATE(表格1[[#This Row],[年]],表格1[[#This Row],[月]],1)</f>
        <v>45778</v>
      </c>
      <c r="C8802" s="2" t="str">
        <f>LEFT(表格1[[#This Row],[年月]],4)</f>
        <v>2025</v>
      </c>
      <c r="D8802" s="2" t="str">
        <f>RIGHT(表格1[[#This Row],[年月]],2)</f>
        <v>05</v>
      </c>
      <c r="E8802" s="5">
        <v>10004000</v>
      </c>
      <c r="F8802" s="2" t="str">
        <f>VLOOKUP(TEXT(表格1[[#This Row],[地區]],"00000000"),縣市代碼,2,0)</f>
        <v>新竹縣</v>
      </c>
      <c r="G8802" s="2" t="s">
        <v>5</v>
      </c>
      <c r="H8802" s="13">
        <v>133308</v>
      </c>
      <c r="I8802" s="14">
        <v>383922861</v>
      </c>
      <c r="J8802" s="14">
        <f>表格1[[#This Row],[信用卡交易筆數]]/1000</f>
        <v>133.30799999999999</v>
      </c>
      <c r="K8802" s="14">
        <f>表格1[[#This Row],[信用卡交易金額'[新臺幣']]]/1000</f>
        <v>383922.86099999998</v>
      </c>
      <c r="L8802" s="14">
        <f>表格1[[#This Row],[信用卡交易金額'[新臺幣']]]/1000000</f>
        <v>383.92286100000001</v>
      </c>
      <c r="M8802" s="14" t="str" cm="1">
        <f t="array" ref="M8802">_xlfn.TEXTJOIN("", TRUE, _xlfn.XLOOKUP(TRUE, VALUE(表格1[[#This Row],[年月]]) &lt;= VALUE($R$8:$R$12), $Q$8:$Q$12)) &amp; "年度"</f>
        <v>2025年度</v>
      </c>
    </row>
    <row r="8803" spans="1:13" x14ac:dyDescent="0.3">
      <c r="A8803" s="2">
        <v>202505</v>
      </c>
      <c r="B8803" s="19">
        <f>DATE(表格1[[#This Row],[年]],表格1[[#This Row],[月]],1)</f>
        <v>45778</v>
      </c>
      <c r="C8803" s="2" t="str">
        <f>LEFT(表格1[[#This Row],[年月]],4)</f>
        <v>2025</v>
      </c>
      <c r="D8803" s="2" t="str">
        <f>RIGHT(表格1[[#This Row],[年月]],2)</f>
        <v>05</v>
      </c>
      <c r="E8803" s="5">
        <v>10004000</v>
      </c>
      <c r="F8803" s="2" t="str">
        <f>VLOOKUP(TEXT(表格1[[#This Row],[地區]],"00000000"),縣市代碼,2,0)</f>
        <v>新竹縣</v>
      </c>
      <c r="G8803" s="2" t="s">
        <v>6</v>
      </c>
      <c r="H8803" s="13">
        <v>181355</v>
      </c>
      <c r="I8803" s="14">
        <v>625464874</v>
      </c>
      <c r="J8803" s="14">
        <f>表格1[[#This Row],[信用卡交易筆數]]/1000</f>
        <v>181.35499999999999</v>
      </c>
      <c r="K8803" s="14">
        <f>表格1[[#This Row],[信用卡交易金額'[新臺幣']]]/1000</f>
        <v>625464.87399999995</v>
      </c>
      <c r="L8803" s="14">
        <f>表格1[[#This Row],[信用卡交易金額'[新臺幣']]]/1000000</f>
        <v>625.46487400000001</v>
      </c>
      <c r="M8803" s="14" t="str" cm="1">
        <f t="array" ref="M8803">_xlfn.TEXTJOIN("", TRUE, _xlfn.XLOOKUP(TRUE, VALUE(表格1[[#This Row],[年月]]) &lt;= VALUE($R$8:$R$12), $Q$8:$Q$12)) &amp; "年度"</f>
        <v>2025年度</v>
      </c>
    </row>
    <row r="8804" spans="1:13" x14ac:dyDescent="0.3">
      <c r="A8804" s="2">
        <v>202505</v>
      </c>
      <c r="B8804" s="19">
        <f>DATE(表格1[[#This Row],[年]],表格1[[#This Row],[月]],1)</f>
        <v>45778</v>
      </c>
      <c r="C8804" s="2" t="str">
        <f>LEFT(表格1[[#This Row],[年月]],4)</f>
        <v>2025</v>
      </c>
      <c r="D8804" s="2" t="str">
        <f>RIGHT(表格1[[#This Row],[年月]],2)</f>
        <v>05</v>
      </c>
      <c r="E8804" s="5">
        <v>10004000</v>
      </c>
      <c r="F8804" s="2" t="str">
        <f>VLOOKUP(TEXT(表格1[[#This Row],[地區]],"00000000"),縣市代碼,2,0)</f>
        <v>新竹縣</v>
      </c>
      <c r="G8804" s="2" t="s">
        <v>7</v>
      </c>
      <c r="H8804" s="13">
        <v>1084227</v>
      </c>
      <c r="I8804" s="14">
        <v>1217413922</v>
      </c>
      <c r="J8804" s="14">
        <f>表格1[[#This Row],[信用卡交易筆數]]/1000</f>
        <v>1084.2270000000001</v>
      </c>
      <c r="K8804" s="14">
        <f>表格1[[#This Row],[信用卡交易金額'[新臺幣']]]/1000</f>
        <v>1217413.922</v>
      </c>
      <c r="L8804" s="14">
        <f>表格1[[#This Row],[信用卡交易金額'[新臺幣']]]/1000000</f>
        <v>1217.413922</v>
      </c>
      <c r="M8804" s="14" t="str" cm="1">
        <f t="array" ref="M8804">_xlfn.TEXTJOIN("", TRUE, _xlfn.XLOOKUP(TRUE, VALUE(表格1[[#This Row],[年月]]) &lt;= VALUE($R$8:$R$12), $Q$8:$Q$12)) &amp; "年度"</f>
        <v>2025年度</v>
      </c>
    </row>
    <row r="8805" spans="1:13" x14ac:dyDescent="0.3">
      <c r="A8805" s="2">
        <v>202505</v>
      </c>
      <c r="B8805" s="19">
        <f>DATE(表格1[[#This Row],[年]],表格1[[#This Row],[月]],1)</f>
        <v>45778</v>
      </c>
      <c r="C8805" s="2" t="str">
        <f>LEFT(表格1[[#This Row],[年月]],4)</f>
        <v>2025</v>
      </c>
      <c r="D8805" s="2" t="str">
        <f>RIGHT(表格1[[#This Row],[年月]],2)</f>
        <v>05</v>
      </c>
      <c r="E8805" s="5">
        <v>10004000</v>
      </c>
      <c r="F8805" s="2" t="str">
        <f>VLOOKUP(TEXT(表格1[[#This Row],[地區]],"00000000"),縣市代碼,2,0)</f>
        <v>新竹縣</v>
      </c>
      <c r="G8805" s="2" t="s">
        <v>8</v>
      </c>
      <c r="H8805" s="13">
        <v>820933</v>
      </c>
      <c r="I8805" s="14">
        <v>1847459688</v>
      </c>
      <c r="J8805" s="14">
        <f>表格1[[#This Row],[信用卡交易筆數]]/1000</f>
        <v>820.93299999999999</v>
      </c>
      <c r="K8805" s="14">
        <f>表格1[[#This Row],[信用卡交易金額'[新臺幣']]]/1000</f>
        <v>1847459.6880000001</v>
      </c>
      <c r="L8805" s="14">
        <f>表格1[[#This Row],[信用卡交易金額'[新臺幣']]]/1000000</f>
        <v>1847.4596879999999</v>
      </c>
      <c r="M8805" s="14" t="str" cm="1">
        <f t="array" ref="M8805">_xlfn.TEXTJOIN("", TRUE, _xlfn.XLOOKUP(TRUE, VALUE(表格1[[#This Row],[年月]]) &lt;= VALUE($R$8:$R$12), $Q$8:$Q$12)) &amp; "年度"</f>
        <v>2025年度</v>
      </c>
    </row>
    <row r="8806" spans="1:13" x14ac:dyDescent="0.3">
      <c r="A8806" s="2">
        <v>202505</v>
      </c>
      <c r="B8806" s="19">
        <f>DATE(表格1[[#This Row],[年]],表格1[[#This Row],[月]],1)</f>
        <v>45778</v>
      </c>
      <c r="C8806" s="2" t="str">
        <f>LEFT(表格1[[#This Row],[年月]],4)</f>
        <v>2025</v>
      </c>
      <c r="D8806" s="2" t="str">
        <f>RIGHT(表格1[[#This Row],[年月]],2)</f>
        <v>05</v>
      </c>
      <c r="E8806" s="5">
        <v>10004000</v>
      </c>
      <c r="F8806" s="2" t="str">
        <f>VLOOKUP(TEXT(表格1[[#This Row],[地區]],"00000000"),縣市代碼,2,0)</f>
        <v>新竹縣</v>
      </c>
      <c r="G8806" s="2" t="s">
        <v>9</v>
      </c>
      <c r="H8806" s="13">
        <v>1862372</v>
      </c>
      <c r="I8806" s="14">
        <v>2420325603</v>
      </c>
      <c r="J8806" s="14">
        <f>表格1[[#This Row],[信用卡交易筆數]]/1000</f>
        <v>1862.3720000000001</v>
      </c>
      <c r="K8806" s="14">
        <f>表格1[[#This Row],[信用卡交易金額'[新臺幣']]]/1000</f>
        <v>2420325.6030000001</v>
      </c>
      <c r="L8806" s="14">
        <f>表格1[[#This Row],[信用卡交易金額'[新臺幣']]]/1000000</f>
        <v>2420.3256029999998</v>
      </c>
      <c r="M8806" s="14" t="str" cm="1">
        <f t="array" ref="M8806">_xlfn.TEXTJOIN("", TRUE, _xlfn.XLOOKUP(TRUE, VALUE(表格1[[#This Row],[年月]]) &lt;= VALUE($R$8:$R$12), $Q$8:$Q$12)) &amp; "年度"</f>
        <v>2025年度</v>
      </c>
    </row>
    <row r="8807" spans="1:13" x14ac:dyDescent="0.3">
      <c r="A8807" s="2">
        <v>202505</v>
      </c>
      <c r="B8807" s="19">
        <f>DATE(表格1[[#This Row],[年]],表格1[[#This Row],[月]],1)</f>
        <v>45778</v>
      </c>
      <c r="C8807" s="2" t="str">
        <f>LEFT(表格1[[#This Row],[年月]],4)</f>
        <v>2025</v>
      </c>
      <c r="D8807" s="2" t="str">
        <f>RIGHT(表格1[[#This Row],[年月]],2)</f>
        <v>05</v>
      </c>
      <c r="E8807" s="5">
        <v>10004000</v>
      </c>
      <c r="F8807" s="2" t="str">
        <f>VLOOKUP(TEXT(表格1[[#This Row],[地區]],"00000000"),縣市代碼,2,0)</f>
        <v>新竹縣</v>
      </c>
      <c r="G8807" s="2" t="s">
        <v>10</v>
      </c>
      <c r="H8807" s="13">
        <v>998913</v>
      </c>
      <c r="I8807" s="14">
        <v>5425892713</v>
      </c>
      <c r="J8807" s="14">
        <f>表格1[[#This Row],[信用卡交易筆數]]/1000</f>
        <v>998.91300000000001</v>
      </c>
      <c r="K8807" s="14">
        <f>表格1[[#This Row],[信用卡交易金額'[新臺幣']]]/1000</f>
        <v>5425892.7130000005</v>
      </c>
      <c r="L8807" s="14">
        <f>表格1[[#This Row],[信用卡交易金額'[新臺幣']]]/1000000</f>
        <v>5425.8927130000002</v>
      </c>
      <c r="M8807" s="14" t="str" cm="1">
        <f t="array" ref="M8807">_xlfn.TEXTJOIN("", TRUE, _xlfn.XLOOKUP(TRUE, VALUE(表格1[[#This Row],[年月]]) &lt;= VALUE($R$8:$R$12), $Q$8:$Q$12)) &amp; "年度"</f>
        <v>2025年度</v>
      </c>
    </row>
    <row r="8808" spans="1:13" x14ac:dyDescent="0.3">
      <c r="A8808" s="2">
        <v>202505</v>
      </c>
      <c r="B8808" s="19">
        <f>DATE(表格1[[#This Row],[年]],表格1[[#This Row],[月]],1)</f>
        <v>45778</v>
      </c>
      <c r="C8808" s="2" t="str">
        <f>LEFT(表格1[[#This Row],[年月]],4)</f>
        <v>2025</v>
      </c>
      <c r="D8808" s="2" t="str">
        <f>RIGHT(表格1[[#This Row],[年月]],2)</f>
        <v>05</v>
      </c>
      <c r="E8808" s="5">
        <v>10018000</v>
      </c>
      <c r="F8808" s="2" t="str">
        <f>VLOOKUP(TEXT(表格1[[#This Row],[地區]],"00000000"),縣市代碼,2,0)</f>
        <v>新竹市</v>
      </c>
      <c r="G8808" s="2" t="s">
        <v>4</v>
      </c>
      <c r="H8808" s="13">
        <v>2457557</v>
      </c>
      <c r="I8808" s="14">
        <v>1163540734</v>
      </c>
      <c r="J8808" s="14">
        <f>表格1[[#This Row],[信用卡交易筆數]]/1000</f>
        <v>2457.5569999999998</v>
      </c>
      <c r="K8808" s="14">
        <f>表格1[[#This Row],[信用卡交易金額'[新臺幣']]]/1000</f>
        <v>1163540.7339999999</v>
      </c>
      <c r="L8808" s="14">
        <f>表格1[[#This Row],[信用卡交易金額'[新臺幣']]]/1000000</f>
        <v>1163.5407339999999</v>
      </c>
      <c r="M8808" s="14" t="str" cm="1">
        <f t="array" ref="M8808">_xlfn.TEXTJOIN("", TRUE, _xlfn.XLOOKUP(TRUE, VALUE(表格1[[#This Row],[年月]]) &lt;= VALUE($R$8:$R$12), $Q$8:$Q$12)) &amp; "年度"</f>
        <v>2025年度</v>
      </c>
    </row>
    <row r="8809" spans="1:13" x14ac:dyDescent="0.3">
      <c r="A8809" s="2">
        <v>202505</v>
      </c>
      <c r="B8809" s="19">
        <f>DATE(表格1[[#This Row],[年]],表格1[[#This Row],[月]],1)</f>
        <v>45778</v>
      </c>
      <c r="C8809" s="2" t="str">
        <f>LEFT(表格1[[#This Row],[年月]],4)</f>
        <v>2025</v>
      </c>
      <c r="D8809" s="2" t="str">
        <f>RIGHT(表格1[[#This Row],[年月]],2)</f>
        <v>05</v>
      </c>
      <c r="E8809" s="5">
        <v>10018000</v>
      </c>
      <c r="F8809" s="2" t="str">
        <f>VLOOKUP(TEXT(表格1[[#This Row],[地區]],"00000000"),縣市代碼,2,0)</f>
        <v>新竹市</v>
      </c>
      <c r="G8809" s="2" t="s">
        <v>5</v>
      </c>
      <c r="H8809" s="13">
        <v>117382</v>
      </c>
      <c r="I8809" s="14">
        <v>333908152</v>
      </c>
      <c r="J8809" s="14">
        <f>表格1[[#This Row],[信用卡交易筆數]]/1000</f>
        <v>117.38200000000001</v>
      </c>
      <c r="K8809" s="14">
        <f>表格1[[#This Row],[信用卡交易金額'[新臺幣']]]/1000</f>
        <v>333908.152</v>
      </c>
      <c r="L8809" s="14">
        <f>表格1[[#This Row],[信用卡交易金額'[新臺幣']]]/1000000</f>
        <v>333.90815199999997</v>
      </c>
      <c r="M8809" s="14" t="str" cm="1">
        <f t="array" ref="M8809">_xlfn.TEXTJOIN("", TRUE, _xlfn.XLOOKUP(TRUE, VALUE(表格1[[#This Row],[年月]]) &lt;= VALUE($R$8:$R$12), $Q$8:$Q$12)) &amp; "年度"</f>
        <v>2025年度</v>
      </c>
    </row>
    <row r="8810" spans="1:13" x14ac:dyDescent="0.3">
      <c r="A8810" s="2">
        <v>202505</v>
      </c>
      <c r="B8810" s="19">
        <f>DATE(表格1[[#This Row],[年]],表格1[[#This Row],[月]],1)</f>
        <v>45778</v>
      </c>
      <c r="C8810" s="2" t="str">
        <f>LEFT(表格1[[#This Row],[年月]],4)</f>
        <v>2025</v>
      </c>
      <c r="D8810" s="2" t="str">
        <f>RIGHT(表格1[[#This Row],[年月]],2)</f>
        <v>05</v>
      </c>
      <c r="E8810" s="5">
        <v>10018000</v>
      </c>
      <c r="F8810" s="2" t="str">
        <f>VLOOKUP(TEXT(表格1[[#This Row],[地區]],"00000000"),縣市代碼,2,0)</f>
        <v>新竹市</v>
      </c>
      <c r="G8810" s="2" t="s">
        <v>6</v>
      </c>
      <c r="H8810" s="13">
        <v>166129</v>
      </c>
      <c r="I8810" s="14">
        <v>569122746</v>
      </c>
      <c r="J8810" s="14">
        <f>表格1[[#This Row],[信用卡交易筆數]]/1000</f>
        <v>166.12899999999999</v>
      </c>
      <c r="K8810" s="14">
        <f>表格1[[#This Row],[信用卡交易金額'[新臺幣']]]/1000</f>
        <v>569122.74600000004</v>
      </c>
      <c r="L8810" s="14">
        <f>表格1[[#This Row],[信用卡交易金額'[新臺幣']]]/1000000</f>
        <v>569.12274600000001</v>
      </c>
      <c r="M8810" s="14" t="str" cm="1">
        <f t="array" ref="M8810">_xlfn.TEXTJOIN("", TRUE, _xlfn.XLOOKUP(TRUE, VALUE(表格1[[#This Row],[年月]]) &lt;= VALUE($R$8:$R$12), $Q$8:$Q$12)) &amp; "年度"</f>
        <v>2025年度</v>
      </c>
    </row>
    <row r="8811" spans="1:13" x14ac:dyDescent="0.3">
      <c r="A8811" s="2">
        <v>202505</v>
      </c>
      <c r="B8811" s="19">
        <f>DATE(表格1[[#This Row],[年]],表格1[[#This Row],[月]],1)</f>
        <v>45778</v>
      </c>
      <c r="C8811" s="2" t="str">
        <f>LEFT(表格1[[#This Row],[年月]],4)</f>
        <v>2025</v>
      </c>
      <c r="D8811" s="2" t="str">
        <f>RIGHT(表格1[[#This Row],[年月]],2)</f>
        <v>05</v>
      </c>
      <c r="E8811" s="5">
        <v>10018000</v>
      </c>
      <c r="F8811" s="2" t="str">
        <f>VLOOKUP(TEXT(表格1[[#This Row],[地區]],"00000000"),縣市代碼,2,0)</f>
        <v>新竹市</v>
      </c>
      <c r="G8811" s="2" t="s">
        <v>7</v>
      </c>
      <c r="H8811" s="13">
        <v>910861</v>
      </c>
      <c r="I8811" s="14">
        <v>998385536</v>
      </c>
      <c r="J8811" s="14">
        <f>表格1[[#This Row],[信用卡交易筆數]]/1000</f>
        <v>910.86099999999999</v>
      </c>
      <c r="K8811" s="14">
        <f>表格1[[#This Row],[信用卡交易金額'[新臺幣']]]/1000</f>
        <v>998385.53599999996</v>
      </c>
      <c r="L8811" s="14">
        <f>表格1[[#This Row],[信用卡交易金額'[新臺幣']]]/1000000</f>
        <v>998.385536</v>
      </c>
      <c r="M8811" s="14" t="str" cm="1">
        <f t="array" ref="M8811">_xlfn.TEXTJOIN("", TRUE, _xlfn.XLOOKUP(TRUE, VALUE(表格1[[#This Row],[年月]]) &lt;= VALUE($R$8:$R$12), $Q$8:$Q$12)) &amp; "年度"</f>
        <v>2025年度</v>
      </c>
    </row>
    <row r="8812" spans="1:13" x14ac:dyDescent="0.3">
      <c r="A8812" s="2">
        <v>202505</v>
      </c>
      <c r="B8812" s="19">
        <f>DATE(表格1[[#This Row],[年]],表格1[[#This Row],[月]],1)</f>
        <v>45778</v>
      </c>
      <c r="C8812" s="2" t="str">
        <f>LEFT(表格1[[#This Row],[年月]],4)</f>
        <v>2025</v>
      </c>
      <c r="D8812" s="2" t="str">
        <f>RIGHT(表格1[[#This Row],[年月]],2)</f>
        <v>05</v>
      </c>
      <c r="E8812" s="5">
        <v>10018000</v>
      </c>
      <c r="F8812" s="2" t="str">
        <f>VLOOKUP(TEXT(表格1[[#This Row],[地區]],"00000000"),縣市代碼,2,0)</f>
        <v>新竹市</v>
      </c>
      <c r="G8812" s="2" t="s">
        <v>8</v>
      </c>
      <c r="H8812" s="13">
        <v>748331</v>
      </c>
      <c r="I8812" s="14">
        <v>1775094770</v>
      </c>
      <c r="J8812" s="14">
        <f>表格1[[#This Row],[信用卡交易筆數]]/1000</f>
        <v>748.33100000000002</v>
      </c>
      <c r="K8812" s="14">
        <f>表格1[[#This Row],[信用卡交易金額'[新臺幣']]]/1000</f>
        <v>1775094.77</v>
      </c>
      <c r="L8812" s="14">
        <f>表格1[[#This Row],[信用卡交易金額'[新臺幣']]]/1000000</f>
        <v>1775.0947699999999</v>
      </c>
      <c r="M8812" s="14" t="str" cm="1">
        <f t="array" ref="M8812">_xlfn.TEXTJOIN("", TRUE, _xlfn.XLOOKUP(TRUE, VALUE(表格1[[#This Row],[年月]]) &lt;= VALUE($R$8:$R$12), $Q$8:$Q$12)) &amp; "年度"</f>
        <v>2025年度</v>
      </c>
    </row>
    <row r="8813" spans="1:13" x14ac:dyDescent="0.3">
      <c r="A8813" s="2">
        <v>202505</v>
      </c>
      <c r="B8813" s="19">
        <f>DATE(表格1[[#This Row],[年]],表格1[[#This Row],[月]],1)</f>
        <v>45778</v>
      </c>
      <c r="C8813" s="2" t="str">
        <f>LEFT(表格1[[#This Row],[年月]],4)</f>
        <v>2025</v>
      </c>
      <c r="D8813" s="2" t="str">
        <f>RIGHT(表格1[[#This Row],[年月]],2)</f>
        <v>05</v>
      </c>
      <c r="E8813" s="5">
        <v>10018000</v>
      </c>
      <c r="F8813" s="2" t="str">
        <f>VLOOKUP(TEXT(表格1[[#This Row],[地區]],"00000000"),縣市代碼,2,0)</f>
        <v>新竹市</v>
      </c>
      <c r="G8813" s="2" t="s">
        <v>9</v>
      </c>
      <c r="H8813" s="13">
        <v>1730228</v>
      </c>
      <c r="I8813" s="14">
        <v>2279113830</v>
      </c>
      <c r="J8813" s="14">
        <f>表格1[[#This Row],[信用卡交易筆數]]/1000</f>
        <v>1730.2280000000001</v>
      </c>
      <c r="K8813" s="14">
        <f>表格1[[#This Row],[信用卡交易金額'[新臺幣']]]/1000</f>
        <v>2279113.83</v>
      </c>
      <c r="L8813" s="14">
        <f>表格1[[#This Row],[信用卡交易金額'[新臺幣']]]/1000000</f>
        <v>2279.1138299999998</v>
      </c>
      <c r="M8813" s="14" t="str" cm="1">
        <f t="array" ref="M8813">_xlfn.TEXTJOIN("", TRUE, _xlfn.XLOOKUP(TRUE, VALUE(表格1[[#This Row],[年月]]) &lt;= VALUE($R$8:$R$12), $Q$8:$Q$12)) &amp; "年度"</f>
        <v>2025年度</v>
      </c>
    </row>
    <row r="8814" spans="1:13" x14ac:dyDescent="0.3">
      <c r="A8814" s="2">
        <v>202505</v>
      </c>
      <c r="B8814" s="19">
        <f>DATE(表格1[[#This Row],[年]],表格1[[#This Row],[月]],1)</f>
        <v>45778</v>
      </c>
      <c r="C8814" s="2" t="str">
        <f>LEFT(表格1[[#This Row],[年月]],4)</f>
        <v>2025</v>
      </c>
      <c r="D8814" s="2" t="str">
        <f>RIGHT(表格1[[#This Row],[年月]],2)</f>
        <v>05</v>
      </c>
      <c r="E8814" s="5">
        <v>10018000</v>
      </c>
      <c r="F8814" s="2" t="str">
        <f>VLOOKUP(TEXT(表格1[[#This Row],[地區]],"00000000"),縣市代碼,2,0)</f>
        <v>新竹市</v>
      </c>
      <c r="G8814" s="2" t="s">
        <v>10</v>
      </c>
      <c r="H8814" s="13">
        <v>886655</v>
      </c>
      <c r="I8814" s="14">
        <v>5360720590</v>
      </c>
      <c r="J8814" s="14">
        <f>表格1[[#This Row],[信用卡交易筆數]]/1000</f>
        <v>886.65499999999997</v>
      </c>
      <c r="K8814" s="14">
        <f>表格1[[#This Row],[信用卡交易金額'[新臺幣']]]/1000</f>
        <v>5360720.59</v>
      </c>
      <c r="L8814" s="14">
        <f>表格1[[#This Row],[信用卡交易金額'[新臺幣']]]/1000000</f>
        <v>5360.7205899999999</v>
      </c>
      <c r="M8814" s="14" t="str" cm="1">
        <f t="array" ref="M8814">_xlfn.TEXTJOIN("", TRUE, _xlfn.XLOOKUP(TRUE, VALUE(表格1[[#This Row],[年月]]) &lt;= VALUE($R$8:$R$12), $Q$8:$Q$12)) &amp; "年度"</f>
        <v>2025年度</v>
      </c>
    </row>
    <row r="8815" spans="1:13" x14ac:dyDescent="0.3">
      <c r="A8815" s="2">
        <v>202505</v>
      </c>
      <c r="B8815" s="19">
        <f>DATE(表格1[[#This Row],[年]],表格1[[#This Row],[月]],1)</f>
        <v>45778</v>
      </c>
      <c r="C8815" s="2" t="str">
        <f>LEFT(表格1[[#This Row],[年月]],4)</f>
        <v>2025</v>
      </c>
      <c r="D8815" s="2" t="str">
        <f>RIGHT(表格1[[#This Row],[年月]],2)</f>
        <v>05</v>
      </c>
      <c r="E8815" s="5">
        <v>10005000</v>
      </c>
      <c r="F8815" s="2" t="str">
        <f>VLOOKUP(TEXT(表格1[[#This Row],[地區]],"00000000"),縣市代碼,2,0)</f>
        <v>苗栗縣</v>
      </c>
      <c r="G8815" s="2" t="s">
        <v>4</v>
      </c>
      <c r="H8815" s="13">
        <v>1330248</v>
      </c>
      <c r="I8815" s="14">
        <v>589385796</v>
      </c>
      <c r="J8815" s="14">
        <f>表格1[[#This Row],[信用卡交易筆數]]/1000</f>
        <v>1330.248</v>
      </c>
      <c r="K8815" s="14">
        <f>表格1[[#This Row],[信用卡交易金額'[新臺幣']]]/1000</f>
        <v>589385.79599999997</v>
      </c>
      <c r="L8815" s="14">
        <f>表格1[[#This Row],[信用卡交易金額'[新臺幣']]]/1000000</f>
        <v>589.38579600000003</v>
      </c>
      <c r="M8815" s="14" t="str" cm="1">
        <f t="array" ref="M8815">_xlfn.TEXTJOIN("", TRUE, _xlfn.XLOOKUP(TRUE, VALUE(表格1[[#This Row],[年月]]) &lt;= VALUE($R$8:$R$12), $Q$8:$Q$12)) &amp; "年度"</f>
        <v>2025年度</v>
      </c>
    </row>
    <row r="8816" spans="1:13" x14ac:dyDescent="0.3">
      <c r="A8816" s="2">
        <v>202505</v>
      </c>
      <c r="B8816" s="19">
        <f>DATE(表格1[[#This Row],[年]],表格1[[#This Row],[月]],1)</f>
        <v>45778</v>
      </c>
      <c r="C8816" s="2" t="str">
        <f>LEFT(表格1[[#This Row],[年月]],4)</f>
        <v>2025</v>
      </c>
      <c r="D8816" s="2" t="str">
        <f>RIGHT(表格1[[#This Row],[年月]],2)</f>
        <v>05</v>
      </c>
      <c r="E8816" s="5">
        <v>10005000</v>
      </c>
      <c r="F8816" s="2" t="str">
        <f>VLOOKUP(TEXT(表格1[[#This Row],[地區]],"00000000"),縣市代碼,2,0)</f>
        <v>苗栗縣</v>
      </c>
      <c r="G8816" s="2" t="s">
        <v>5</v>
      </c>
      <c r="H8816" s="13">
        <v>79889</v>
      </c>
      <c r="I8816" s="14">
        <v>195925813</v>
      </c>
      <c r="J8816" s="14">
        <f>表格1[[#This Row],[信用卡交易筆數]]/1000</f>
        <v>79.888999999999996</v>
      </c>
      <c r="K8816" s="14">
        <f>表格1[[#This Row],[信用卡交易金額'[新臺幣']]]/1000</f>
        <v>195925.81299999999</v>
      </c>
      <c r="L8816" s="14">
        <f>表格1[[#This Row],[信用卡交易金額'[新臺幣']]]/1000000</f>
        <v>195.92581300000001</v>
      </c>
      <c r="M8816" s="14" t="str" cm="1">
        <f t="array" ref="M8816">_xlfn.TEXTJOIN("", TRUE, _xlfn.XLOOKUP(TRUE, VALUE(表格1[[#This Row],[年月]]) &lt;= VALUE($R$8:$R$12), $Q$8:$Q$12)) &amp; "年度"</f>
        <v>2025年度</v>
      </c>
    </row>
    <row r="8817" spans="1:13" x14ac:dyDescent="0.3">
      <c r="A8817" s="2">
        <v>202505</v>
      </c>
      <c r="B8817" s="19">
        <f>DATE(表格1[[#This Row],[年]],表格1[[#This Row],[月]],1)</f>
        <v>45778</v>
      </c>
      <c r="C8817" s="2" t="str">
        <f>LEFT(表格1[[#This Row],[年月]],4)</f>
        <v>2025</v>
      </c>
      <c r="D8817" s="2" t="str">
        <f>RIGHT(表格1[[#This Row],[年月]],2)</f>
        <v>05</v>
      </c>
      <c r="E8817" s="5">
        <v>10005000</v>
      </c>
      <c r="F8817" s="2" t="str">
        <f>VLOOKUP(TEXT(表格1[[#This Row],[地區]],"00000000"),縣市代碼,2,0)</f>
        <v>苗栗縣</v>
      </c>
      <c r="G8817" s="2" t="s">
        <v>6</v>
      </c>
      <c r="H8817" s="13">
        <v>102681</v>
      </c>
      <c r="I8817" s="14">
        <v>308808841</v>
      </c>
      <c r="J8817" s="14">
        <f>表格1[[#This Row],[信用卡交易筆數]]/1000</f>
        <v>102.681</v>
      </c>
      <c r="K8817" s="14">
        <f>表格1[[#This Row],[信用卡交易金額'[新臺幣']]]/1000</f>
        <v>308808.84100000001</v>
      </c>
      <c r="L8817" s="14">
        <f>表格1[[#This Row],[信用卡交易金額'[新臺幣']]]/1000000</f>
        <v>308.80884099999997</v>
      </c>
      <c r="M8817" s="14" t="str" cm="1">
        <f t="array" ref="M8817">_xlfn.TEXTJOIN("", TRUE, _xlfn.XLOOKUP(TRUE, VALUE(表格1[[#This Row],[年月]]) &lt;= VALUE($R$8:$R$12), $Q$8:$Q$12)) &amp; "年度"</f>
        <v>2025年度</v>
      </c>
    </row>
    <row r="8818" spans="1:13" x14ac:dyDescent="0.3">
      <c r="A8818" s="2">
        <v>202505</v>
      </c>
      <c r="B8818" s="19">
        <f>DATE(表格1[[#This Row],[年]],表格1[[#This Row],[月]],1)</f>
        <v>45778</v>
      </c>
      <c r="C8818" s="2" t="str">
        <f>LEFT(表格1[[#This Row],[年月]],4)</f>
        <v>2025</v>
      </c>
      <c r="D8818" s="2" t="str">
        <f>RIGHT(表格1[[#This Row],[年月]],2)</f>
        <v>05</v>
      </c>
      <c r="E8818" s="5">
        <v>10005000</v>
      </c>
      <c r="F8818" s="2" t="str">
        <f>VLOOKUP(TEXT(表格1[[#This Row],[地區]],"00000000"),縣市代碼,2,0)</f>
        <v>苗栗縣</v>
      </c>
      <c r="G8818" s="2" t="s">
        <v>7</v>
      </c>
      <c r="H8818" s="13">
        <v>686669</v>
      </c>
      <c r="I8818" s="14">
        <v>685133685</v>
      </c>
      <c r="J8818" s="14">
        <f>表格1[[#This Row],[信用卡交易筆數]]/1000</f>
        <v>686.66899999999998</v>
      </c>
      <c r="K8818" s="14">
        <f>表格1[[#This Row],[信用卡交易金額'[新臺幣']]]/1000</f>
        <v>685133.68500000006</v>
      </c>
      <c r="L8818" s="14">
        <f>表格1[[#This Row],[信用卡交易金額'[新臺幣']]]/1000000</f>
        <v>685.13368500000001</v>
      </c>
      <c r="M8818" s="14" t="str" cm="1">
        <f t="array" ref="M8818">_xlfn.TEXTJOIN("", TRUE, _xlfn.XLOOKUP(TRUE, VALUE(表格1[[#This Row],[年月]]) &lt;= VALUE($R$8:$R$12), $Q$8:$Q$12)) &amp; "年度"</f>
        <v>2025年度</v>
      </c>
    </row>
    <row r="8819" spans="1:13" x14ac:dyDescent="0.3">
      <c r="A8819" s="2">
        <v>202505</v>
      </c>
      <c r="B8819" s="19">
        <f>DATE(表格1[[#This Row],[年]],表格1[[#This Row],[月]],1)</f>
        <v>45778</v>
      </c>
      <c r="C8819" s="2" t="str">
        <f>LEFT(表格1[[#This Row],[年月]],4)</f>
        <v>2025</v>
      </c>
      <c r="D8819" s="2" t="str">
        <f>RIGHT(表格1[[#This Row],[年月]],2)</f>
        <v>05</v>
      </c>
      <c r="E8819" s="5">
        <v>10005000</v>
      </c>
      <c r="F8819" s="2" t="str">
        <f>VLOOKUP(TEXT(表格1[[#This Row],[地區]],"00000000"),縣市代碼,2,0)</f>
        <v>苗栗縣</v>
      </c>
      <c r="G8819" s="2" t="s">
        <v>8</v>
      </c>
      <c r="H8819" s="13">
        <v>467901</v>
      </c>
      <c r="I8819" s="14">
        <v>847110147</v>
      </c>
      <c r="J8819" s="14">
        <f>表格1[[#This Row],[信用卡交易筆數]]/1000</f>
        <v>467.90100000000001</v>
      </c>
      <c r="K8819" s="14">
        <f>表格1[[#This Row],[信用卡交易金額'[新臺幣']]]/1000</f>
        <v>847110.147</v>
      </c>
      <c r="L8819" s="14">
        <f>表格1[[#This Row],[信用卡交易金額'[新臺幣']]]/1000000</f>
        <v>847.11014699999998</v>
      </c>
      <c r="M8819" s="14" t="str" cm="1">
        <f t="array" ref="M8819">_xlfn.TEXTJOIN("", TRUE, _xlfn.XLOOKUP(TRUE, VALUE(表格1[[#This Row],[年月]]) &lt;= VALUE($R$8:$R$12), $Q$8:$Q$12)) &amp; "年度"</f>
        <v>2025年度</v>
      </c>
    </row>
    <row r="8820" spans="1:13" x14ac:dyDescent="0.3">
      <c r="A8820" s="2">
        <v>202505</v>
      </c>
      <c r="B8820" s="19">
        <f>DATE(表格1[[#This Row],[年]],表格1[[#This Row],[月]],1)</f>
        <v>45778</v>
      </c>
      <c r="C8820" s="2" t="str">
        <f>LEFT(表格1[[#This Row],[年月]],4)</f>
        <v>2025</v>
      </c>
      <c r="D8820" s="2" t="str">
        <f>RIGHT(表格1[[#This Row],[年月]],2)</f>
        <v>05</v>
      </c>
      <c r="E8820" s="5">
        <v>10005000</v>
      </c>
      <c r="F8820" s="2" t="str">
        <f>VLOOKUP(TEXT(表格1[[#This Row],[地區]],"00000000"),縣市代碼,2,0)</f>
        <v>苗栗縣</v>
      </c>
      <c r="G8820" s="2" t="s">
        <v>9</v>
      </c>
      <c r="H8820" s="13">
        <v>996897</v>
      </c>
      <c r="I8820" s="14">
        <v>1165119351</v>
      </c>
      <c r="J8820" s="14">
        <f>表格1[[#This Row],[信用卡交易筆數]]/1000</f>
        <v>996.89700000000005</v>
      </c>
      <c r="K8820" s="14">
        <f>表格1[[#This Row],[信用卡交易金額'[新臺幣']]]/1000</f>
        <v>1165119.351</v>
      </c>
      <c r="L8820" s="14">
        <f>表格1[[#This Row],[信用卡交易金額'[新臺幣']]]/1000000</f>
        <v>1165.1193510000001</v>
      </c>
      <c r="M8820" s="14" t="str" cm="1">
        <f t="array" ref="M8820">_xlfn.TEXTJOIN("", TRUE, _xlfn.XLOOKUP(TRUE, VALUE(表格1[[#This Row],[年月]]) &lt;= VALUE($R$8:$R$12), $Q$8:$Q$12)) &amp; "年度"</f>
        <v>2025年度</v>
      </c>
    </row>
    <row r="8821" spans="1:13" x14ac:dyDescent="0.3">
      <c r="A8821" s="2">
        <v>202505</v>
      </c>
      <c r="B8821" s="19">
        <f>DATE(表格1[[#This Row],[年]],表格1[[#This Row],[月]],1)</f>
        <v>45778</v>
      </c>
      <c r="C8821" s="2" t="str">
        <f>LEFT(表格1[[#This Row],[年月]],4)</f>
        <v>2025</v>
      </c>
      <c r="D8821" s="2" t="str">
        <f>RIGHT(表格1[[#This Row],[年月]],2)</f>
        <v>05</v>
      </c>
      <c r="E8821" s="5">
        <v>10005000</v>
      </c>
      <c r="F8821" s="2" t="str">
        <f>VLOOKUP(TEXT(表格1[[#This Row],[地區]],"00000000"),縣市代碼,2,0)</f>
        <v>苗栗縣</v>
      </c>
      <c r="G8821" s="2" t="s">
        <v>10</v>
      </c>
      <c r="H8821" s="13">
        <v>584012</v>
      </c>
      <c r="I8821" s="14">
        <v>2026633489</v>
      </c>
      <c r="J8821" s="14">
        <f>表格1[[#This Row],[信用卡交易筆數]]/1000</f>
        <v>584.01199999999994</v>
      </c>
      <c r="K8821" s="14">
        <f>表格1[[#This Row],[信用卡交易金額'[新臺幣']]]/1000</f>
        <v>2026633.4890000001</v>
      </c>
      <c r="L8821" s="14">
        <f>表格1[[#This Row],[信用卡交易金額'[新臺幣']]]/1000000</f>
        <v>2026.6334890000001</v>
      </c>
      <c r="M8821" s="14" t="str" cm="1">
        <f t="array" ref="M8821">_xlfn.TEXTJOIN("", TRUE, _xlfn.XLOOKUP(TRUE, VALUE(表格1[[#This Row],[年月]]) &lt;= VALUE($R$8:$R$12), $Q$8:$Q$12)) &amp; "年度"</f>
        <v>2025年度</v>
      </c>
    </row>
    <row r="8822" spans="1:13" x14ac:dyDescent="0.3">
      <c r="A8822" s="2">
        <v>202505</v>
      </c>
      <c r="B8822" s="19">
        <f>DATE(表格1[[#This Row],[年]],表格1[[#This Row],[月]],1)</f>
        <v>45778</v>
      </c>
      <c r="C8822" s="2" t="str">
        <f>LEFT(表格1[[#This Row],[年月]],4)</f>
        <v>2025</v>
      </c>
      <c r="D8822" s="2" t="str">
        <f>RIGHT(表格1[[#This Row],[年月]],2)</f>
        <v>05</v>
      </c>
      <c r="E8822" s="5">
        <v>66000000</v>
      </c>
      <c r="F8822" s="2" t="str">
        <f>VLOOKUP(TEXT(表格1[[#This Row],[地區]],"00000000"),縣市代碼,2,0)</f>
        <v>臺中市</v>
      </c>
      <c r="G8822" s="2" t="s">
        <v>4</v>
      </c>
      <c r="H8822" s="13">
        <v>11601881</v>
      </c>
      <c r="I8822" s="14">
        <v>5788045790</v>
      </c>
      <c r="J8822" s="14">
        <f>表格1[[#This Row],[信用卡交易筆數]]/1000</f>
        <v>11601.880999999999</v>
      </c>
      <c r="K8822" s="14">
        <f>表格1[[#This Row],[信用卡交易金額'[新臺幣']]]/1000</f>
        <v>5788045.79</v>
      </c>
      <c r="L8822" s="14">
        <f>表格1[[#This Row],[信用卡交易金額'[新臺幣']]]/1000000</f>
        <v>5788.0457900000001</v>
      </c>
      <c r="M8822" s="14" t="str" cm="1">
        <f t="array" ref="M8822">_xlfn.TEXTJOIN("", TRUE, _xlfn.XLOOKUP(TRUE, VALUE(表格1[[#This Row],[年月]]) &lt;= VALUE($R$8:$R$12), $Q$8:$Q$12)) &amp; "年度"</f>
        <v>2025年度</v>
      </c>
    </row>
    <row r="8823" spans="1:13" x14ac:dyDescent="0.3">
      <c r="A8823" s="2">
        <v>202505</v>
      </c>
      <c r="B8823" s="19">
        <f>DATE(表格1[[#This Row],[年]],表格1[[#This Row],[月]],1)</f>
        <v>45778</v>
      </c>
      <c r="C8823" s="2" t="str">
        <f>LEFT(表格1[[#This Row],[年月]],4)</f>
        <v>2025</v>
      </c>
      <c r="D8823" s="2" t="str">
        <f>RIGHT(表格1[[#This Row],[年月]],2)</f>
        <v>05</v>
      </c>
      <c r="E8823" s="5">
        <v>66000000</v>
      </c>
      <c r="F8823" s="2" t="str">
        <f>VLOOKUP(TEXT(表格1[[#This Row],[地區]],"00000000"),縣市代碼,2,0)</f>
        <v>臺中市</v>
      </c>
      <c r="G8823" s="2" t="s">
        <v>5</v>
      </c>
      <c r="H8823" s="13">
        <v>666122</v>
      </c>
      <c r="I8823" s="14">
        <v>1834038241</v>
      </c>
      <c r="J8823" s="14">
        <f>表格1[[#This Row],[信用卡交易筆數]]/1000</f>
        <v>666.12199999999996</v>
      </c>
      <c r="K8823" s="14">
        <f>表格1[[#This Row],[信用卡交易金額'[新臺幣']]]/1000</f>
        <v>1834038.2409999999</v>
      </c>
      <c r="L8823" s="14">
        <f>表格1[[#This Row],[信用卡交易金額'[新臺幣']]]/1000000</f>
        <v>1834.038241</v>
      </c>
      <c r="M8823" s="14" t="str" cm="1">
        <f t="array" ref="M8823">_xlfn.TEXTJOIN("", TRUE, _xlfn.XLOOKUP(TRUE, VALUE(表格1[[#This Row],[年月]]) &lt;= VALUE($R$8:$R$12), $Q$8:$Q$12)) &amp; "年度"</f>
        <v>2025年度</v>
      </c>
    </row>
    <row r="8824" spans="1:13" x14ac:dyDescent="0.3">
      <c r="A8824" s="2">
        <v>202505</v>
      </c>
      <c r="B8824" s="19">
        <f>DATE(表格1[[#This Row],[年]],表格1[[#This Row],[月]],1)</f>
        <v>45778</v>
      </c>
      <c r="C8824" s="2" t="str">
        <f>LEFT(表格1[[#This Row],[年月]],4)</f>
        <v>2025</v>
      </c>
      <c r="D8824" s="2" t="str">
        <f>RIGHT(表格1[[#This Row],[年月]],2)</f>
        <v>05</v>
      </c>
      <c r="E8824" s="5">
        <v>66000000</v>
      </c>
      <c r="F8824" s="2" t="str">
        <f>VLOOKUP(TEXT(表格1[[#This Row],[地區]],"00000000"),縣市代碼,2,0)</f>
        <v>臺中市</v>
      </c>
      <c r="G8824" s="2" t="s">
        <v>6</v>
      </c>
      <c r="H8824" s="13">
        <v>847611</v>
      </c>
      <c r="I8824" s="14">
        <v>2605298534</v>
      </c>
      <c r="J8824" s="14">
        <f>表格1[[#This Row],[信用卡交易筆數]]/1000</f>
        <v>847.61099999999999</v>
      </c>
      <c r="K8824" s="14">
        <f>表格1[[#This Row],[信用卡交易金額'[新臺幣']]]/1000</f>
        <v>2605298.534</v>
      </c>
      <c r="L8824" s="14">
        <f>表格1[[#This Row],[信用卡交易金額'[新臺幣']]]/1000000</f>
        <v>2605.298534</v>
      </c>
      <c r="M8824" s="14" t="str" cm="1">
        <f t="array" ref="M8824">_xlfn.TEXTJOIN("", TRUE, _xlfn.XLOOKUP(TRUE, VALUE(表格1[[#This Row],[年月]]) &lt;= VALUE($R$8:$R$12), $Q$8:$Q$12)) &amp; "年度"</f>
        <v>2025年度</v>
      </c>
    </row>
    <row r="8825" spans="1:13" x14ac:dyDescent="0.3">
      <c r="A8825" s="2">
        <v>202505</v>
      </c>
      <c r="B8825" s="19">
        <f>DATE(表格1[[#This Row],[年]],表格1[[#This Row],[月]],1)</f>
        <v>45778</v>
      </c>
      <c r="C8825" s="2" t="str">
        <f>LEFT(表格1[[#This Row],[年月]],4)</f>
        <v>2025</v>
      </c>
      <c r="D8825" s="2" t="str">
        <f>RIGHT(表格1[[#This Row],[年月]],2)</f>
        <v>05</v>
      </c>
      <c r="E8825" s="5">
        <v>66000000</v>
      </c>
      <c r="F8825" s="2" t="str">
        <f>VLOOKUP(TEXT(表格1[[#This Row],[地區]],"00000000"),縣市代碼,2,0)</f>
        <v>臺中市</v>
      </c>
      <c r="G8825" s="2" t="s">
        <v>7</v>
      </c>
      <c r="H8825" s="13">
        <v>5050358</v>
      </c>
      <c r="I8825" s="14">
        <v>5107448047</v>
      </c>
      <c r="J8825" s="14">
        <f>表格1[[#This Row],[信用卡交易筆數]]/1000</f>
        <v>5050.3580000000002</v>
      </c>
      <c r="K8825" s="14">
        <f>表格1[[#This Row],[信用卡交易金額'[新臺幣']]]/1000</f>
        <v>5107448.0470000003</v>
      </c>
      <c r="L8825" s="14">
        <f>表格1[[#This Row],[信用卡交易金額'[新臺幣']]]/1000000</f>
        <v>5107.4480469999999</v>
      </c>
      <c r="M8825" s="14" t="str" cm="1">
        <f t="array" ref="M8825">_xlfn.TEXTJOIN("", TRUE, _xlfn.XLOOKUP(TRUE, VALUE(表格1[[#This Row],[年月]]) &lt;= VALUE($R$8:$R$12), $Q$8:$Q$12)) &amp; "年度"</f>
        <v>2025年度</v>
      </c>
    </row>
    <row r="8826" spans="1:13" x14ac:dyDescent="0.3">
      <c r="A8826" s="2">
        <v>202505</v>
      </c>
      <c r="B8826" s="19">
        <f>DATE(表格1[[#This Row],[年]],表格1[[#This Row],[月]],1)</f>
        <v>45778</v>
      </c>
      <c r="C8826" s="2" t="str">
        <f>LEFT(表格1[[#This Row],[年月]],4)</f>
        <v>2025</v>
      </c>
      <c r="D8826" s="2" t="str">
        <f>RIGHT(表格1[[#This Row],[年月]],2)</f>
        <v>05</v>
      </c>
      <c r="E8826" s="5">
        <v>66000000</v>
      </c>
      <c r="F8826" s="2" t="str">
        <f>VLOOKUP(TEXT(表格1[[#This Row],[地區]],"00000000"),縣市代碼,2,0)</f>
        <v>臺中市</v>
      </c>
      <c r="G8826" s="2" t="s">
        <v>8</v>
      </c>
      <c r="H8826" s="13">
        <v>3607297</v>
      </c>
      <c r="I8826" s="14">
        <v>7924262500</v>
      </c>
      <c r="J8826" s="14">
        <f>表格1[[#This Row],[信用卡交易筆數]]/1000</f>
        <v>3607.297</v>
      </c>
      <c r="K8826" s="14">
        <f>表格1[[#This Row],[信用卡交易金額'[新臺幣']]]/1000</f>
        <v>7924262.5</v>
      </c>
      <c r="L8826" s="14">
        <f>表格1[[#This Row],[信用卡交易金額'[新臺幣']]]/1000000</f>
        <v>7924.2624999999998</v>
      </c>
      <c r="M8826" s="14" t="str" cm="1">
        <f t="array" ref="M8826">_xlfn.TEXTJOIN("", TRUE, _xlfn.XLOOKUP(TRUE, VALUE(表格1[[#This Row],[年月]]) &lt;= VALUE($R$8:$R$12), $Q$8:$Q$12)) &amp; "年度"</f>
        <v>2025年度</v>
      </c>
    </row>
    <row r="8827" spans="1:13" x14ac:dyDescent="0.3">
      <c r="A8827" s="2">
        <v>202505</v>
      </c>
      <c r="B8827" s="19">
        <f>DATE(表格1[[#This Row],[年]],表格1[[#This Row],[月]],1)</f>
        <v>45778</v>
      </c>
      <c r="C8827" s="2" t="str">
        <f>LEFT(表格1[[#This Row],[年月]],4)</f>
        <v>2025</v>
      </c>
      <c r="D8827" s="2" t="str">
        <f>RIGHT(表格1[[#This Row],[年月]],2)</f>
        <v>05</v>
      </c>
      <c r="E8827" s="5">
        <v>66000000</v>
      </c>
      <c r="F8827" s="2" t="str">
        <f>VLOOKUP(TEXT(表格1[[#This Row],[地區]],"00000000"),縣市代碼,2,0)</f>
        <v>臺中市</v>
      </c>
      <c r="G8827" s="2" t="s">
        <v>9</v>
      </c>
      <c r="H8827" s="13">
        <v>8350235</v>
      </c>
      <c r="I8827" s="14">
        <v>10187484562</v>
      </c>
      <c r="J8827" s="14">
        <f>表格1[[#This Row],[信用卡交易筆數]]/1000</f>
        <v>8350.2350000000006</v>
      </c>
      <c r="K8827" s="14">
        <f>表格1[[#This Row],[信用卡交易金額'[新臺幣']]]/1000</f>
        <v>10187484.562000001</v>
      </c>
      <c r="L8827" s="14">
        <f>表格1[[#This Row],[信用卡交易金額'[新臺幣']]]/1000000</f>
        <v>10187.484562</v>
      </c>
      <c r="M8827" s="14" t="str" cm="1">
        <f t="array" ref="M8827">_xlfn.TEXTJOIN("", TRUE, _xlfn.XLOOKUP(TRUE, VALUE(表格1[[#This Row],[年月]]) &lt;= VALUE($R$8:$R$12), $Q$8:$Q$12)) &amp; "年度"</f>
        <v>2025年度</v>
      </c>
    </row>
    <row r="8828" spans="1:13" x14ac:dyDescent="0.3">
      <c r="A8828" s="2">
        <v>202505</v>
      </c>
      <c r="B8828" s="19">
        <f>DATE(表格1[[#This Row],[年]],表格1[[#This Row],[月]],1)</f>
        <v>45778</v>
      </c>
      <c r="C8828" s="2" t="str">
        <f>LEFT(表格1[[#This Row],[年月]],4)</f>
        <v>2025</v>
      </c>
      <c r="D8828" s="2" t="str">
        <f>RIGHT(表格1[[#This Row],[年月]],2)</f>
        <v>05</v>
      </c>
      <c r="E8828" s="5">
        <v>66000000</v>
      </c>
      <c r="F8828" s="2" t="str">
        <f>VLOOKUP(TEXT(表格1[[#This Row],[地區]],"00000000"),縣市代碼,2,0)</f>
        <v>臺中市</v>
      </c>
      <c r="G8828" s="2" t="s">
        <v>10</v>
      </c>
      <c r="H8828" s="13">
        <v>4530349</v>
      </c>
      <c r="I8828" s="14">
        <v>16469826358</v>
      </c>
      <c r="J8828" s="14">
        <f>表格1[[#This Row],[信用卡交易筆數]]/1000</f>
        <v>4530.3490000000002</v>
      </c>
      <c r="K8828" s="14">
        <f>表格1[[#This Row],[信用卡交易金額'[新臺幣']]]/1000</f>
        <v>16469826.357999999</v>
      </c>
      <c r="L8828" s="14">
        <f>表格1[[#This Row],[信用卡交易金額'[新臺幣']]]/1000000</f>
        <v>16469.826357999998</v>
      </c>
      <c r="M8828" s="14" t="str" cm="1">
        <f t="array" ref="M8828">_xlfn.TEXTJOIN("", TRUE, _xlfn.XLOOKUP(TRUE, VALUE(表格1[[#This Row],[年月]]) &lt;= VALUE($R$8:$R$12), $Q$8:$Q$12)) &amp; "年度"</f>
        <v>2025年度</v>
      </c>
    </row>
    <row r="8829" spans="1:13" x14ac:dyDescent="0.3">
      <c r="A8829" s="2">
        <v>202505</v>
      </c>
      <c r="B8829" s="19">
        <f>DATE(表格1[[#This Row],[年]],表格1[[#This Row],[月]],1)</f>
        <v>45778</v>
      </c>
      <c r="C8829" s="2" t="str">
        <f>LEFT(表格1[[#This Row],[年月]],4)</f>
        <v>2025</v>
      </c>
      <c r="D8829" s="2" t="str">
        <f>RIGHT(表格1[[#This Row],[年月]],2)</f>
        <v>05</v>
      </c>
      <c r="E8829" s="5">
        <v>10007000</v>
      </c>
      <c r="F8829" s="2" t="str">
        <f>VLOOKUP(TEXT(表格1[[#This Row],[地區]],"00000000"),縣市代碼,2,0)</f>
        <v>彰化縣</v>
      </c>
      <c r="G8829" s="2" t="s">
        <v>4</v>
      </c>
      <c r="H8829" s="13">
        <v>2643786</v>
      </c>
      <c r="I8829" s="14">
        <v>1221798378</v>
      </c>
      <c r="J8829" s="14">
        <f>表格1[[#This Row],[信用卡交易筆數]]/1000</f>
        <v>2643.7860000000001</v>
      </c>
      <c r="K8829" s="14">
        <f>表格1[[#This Row],[信用卡交易金額'[新臺幣']]]/1000</f>
        <v>1221798.378</v>
      </c>
      <c r="L8829" s="14">
        <f>表格1[[#This Row],[信用卡交易金額'[新臺幣']]]/1000000</f>
        <v>1221.798378</v>
      </c>
      <c r="M8829" s="14" t="str" cm="1">
        <f t="array" ref="M8829">_xlfn.TEXTJOIN("", TRUE, _xlfn.XLOOKUP(TRUE, VALUE(表格1[[#This Row],[年月]]) &lt;= VALUE($R$8:$R$12), $Q$8:$Q$12)) &amp; "年度"</f>
        <v>2025年度</v>
      </c>
    </row>
    <row r="8830" spans="1:13" x14ac:dyDescent="0.3">
      <c r="A8830" s="2">
        <v>202505</v>
      </c>
      <c r="B8830" s="19">
        <f>DATE(表格1[[#This Row],[年]],表格1[[#This Row],[月]],1)</f>
        <v>45778</v>
      </c>
      <c r="C8830" s="2" t="str">
        <f>LEFT(表格1[[#This Row],[年月]],4)</f>
        <v>2025</v>
      </c>
      <c r="D8830" s="2" t="str">
        <f>RIGHT(表格1[[#This Row],[年月]],2)</f>
        <v>05</v>
      </c>
      <c r="E8830" s="5">
        <v>10007000</v>
      </c>
      <c r="F8830" s="2" t="str">
        <f>VLOOKUP(TEXT(表格1[[#This Row],[地區]],"00000000"),縣市代碼,2,0)</f>
        <v>彰化縣</v>
      </c>
      <c r="G8830" s="2" t="s">
        <v>5</v>
      </c>
      <c r="H8830" s="13">
        <v>184702</v>
      </c>
      <c r="I8830" s="14">
        <v>432951145</v>
      </c>
      <c r="J8830" s="14">
        <f>表格1[[#This Row],[信用卡交易筆數]]/1000</f>
        <v>184.702</v>
      </c>
      <c r="K8830" s="14">
        <f>表格1[[#This Row],[信用卡交易金額'[新臺幣']]]/1000</f>
        <v>432951.14500000002</v>
      </c>
      <c r="L8830" s="14">
        <f>表格1[[#This Row],[信用卡交易金額'[新臺幣']]]/1000000</f>
        <v>432.951145</v>
      </c>
      <c r="M8830" s="14" t="str" cm="1">
        <f t="array" ref="M8830">_xlfn.TEXTJOIN("", TRUE, _xlfn.XLOOKUP(TRUE, VALUE(表格1[[#This Row],[年月]]) &lt;= VALUE($R$8:$R$12), $Q$8:$Q$12)) &amp; "年度"</f>
        <v>2025年度</v>
      </c>
    </row>
    <row r="8831" spans="1:13" x14ac:dyDescent="0.3">
      <c r="A8831" s="2">
        <v>202505</v>
      </c>
      <c r="B8831" s="19">
        <f>DATE(表格1[[#This Row],[年]],表格1[[#This Row],[月]],1)</f>
        <v>45778</v>
      </c>
      <c r="C8831" s="2" t="str">
        <f>LEFT(表格1[[#This Row],[年月]],4)</f>
        <v>2025</v>
      </c>
      <c r="D8831" s="2" t="str">
        <f>RIGHT(表格1[[#This Row],[年月]],2)</f>
        <v>05</v>
      </c>
      <c r="E8831" s="5">
        <v>10007000</v>
      </c>
      <c r="F8831" s="2" t="str">
        <f>VLOOKUP(TEXT(表格1[[#This Row],[地區]],"00000000"),縣市代碼,2,0)</f>
        <v>彰化縣</v>
      </c>
      <c r="G8831" s="2" t="s">
        <v>6</v>
      </c>
      <c r="H8831" s="13">
        <v>217013</v>
      </c>
      <c r="I8831" s="14">
        <v>601596724</v>
      </c>
      <c r="J8831" s="14">
        <f>表格1[[#This Row],[信用卡交易筆數]]/1000</f>
        <v>217.01300000000001</v>
      </c>
      <c r="K8831" s="14">
        <f>表格1[[#This Row],[信用卡交易金額'[新臺幣']]]/1000</f>
        <v>601596.72400000005</v>
      </c>
      <c r="L8831" s="14">
        <f>表格1[[#This Row],[信用卡交易金額'[新臺幣']]]/1000000</f>
        <v>601.59672399999999</v>
      </c>
      <c r="M8831" s="14" t="str" cm="1">
        <f t="array" ref="M8831">_xlfn.TEXTJOIN("", TRUE, _xlfn.XLOOKUP(TRUE, VALUE(表格1[[#This Row],[年月]]) &lt;= VALUE($R$8:$R$12), $Q$8:$Q$12)) &amp; "年度"</f>
        <v>2025年度</v>
      </c>
    </row>
    <row r="8832" spans="1:13" x14ac:dyDescent="0.3">
      <c r="A8832" s="2">
        <v>202505</v>
      </c>
      <c r="B8832" s="19">
        <f>DATE(表格1[[#This Row],[年]],表格1[[#This Row],[月]],1)</f>
        <v>45778</v>
      </c>
      <c r="C8832" s="2" t="str">
        <f>LEFT(表格1[[#This Row],[年月]],4)</f>
        <v>2025</v>
      </c>
      <c r="D8832" s="2" t="str">
        <f>RIGHT(表格1[[#This Row],[年月]],2)</f>
        <v>05</v>
      </c>
      <c r="E8832" s="5">
        <v>10007000</v>
      </c>
      <c r="F8832" s="2" t="str">
        <f>VLOOKUP(TEXT(表格1[[#This Row],[地區]],"00000000"),縣市代碼,2,0)</f>
        <v>彰化縣</v>
      </c>
      <c r="G8832" s="2" t="s">
        <v>7</v>
      </c>
      <c r="H8832" s="13">
        <v>1391531</v>
      </c>
      <c r="I8832" s="14">
        <v>1477651781</v>
      </c>
      <c r="J8832" s="14">
        <f>表格1[[#This Row],[信用卡交易筆數]]/1000</f>
        <v>1391.5309999999999</v>
      </c>
      <c r="K8832" s="14">
        <f>表格1[[#This Row],[信用卡交易金額'[新臺幣']]]/1000</f>
        <v>1477651.781</v>
      </c>
      <c r="L8832" s="14">
        <f>表格1[[#This Row],[信用卡交易金額'[新臺幣']]]/1000000</f>
        <v>1477.651781</v>
      </c>
      <c r="M8832" s="14" t="str" cm="1">
        <f t="array" ref="M8832">_xlfn.TEXTJOIN("", TRUE, _xlfn.XLOOKUP(TRUE, VALUE(表格1[[#This Row],[年月]]) &lt;= VALUE($R$8:$R$12), $Q$8:$Q$12)) &amp; "年度"</f>
        <v>2025年度</v>
      </c>
    </row>
    <row r="8833" spans="1:13" x14ac:dyDescent="0.3">
      <c r="A8833" s="2">
        <v>202505</v>
      </c>
      <c r="B8833" s="19">
        <f>DATE(表格1[[#This Row],[年]],表格1[[#This Row],[月]],1)</f>
        <v>45778</v>
      </c>
      <c r="C8833" s="2" t="str">
        <f>LEFT(表格1[[#This Row],[年月]],4)</f>
        <v>2025</v>
      </c>
      <c r="D8833" s="2" t="str">
        <f>RIGHT(表格1[[#This Row],[年月]],2)</f>
        <v>05</v>
      </c>
      <c r="E8833" s="5">
        <v>10007000</v>
      </c>
      <c r="F8833" s="2" t="str">
        <f>VLOOKUP(TEXT(表格1[[#This Row],[地區]],"00000000"),縣市代碼,2,0)</f>
        <v>彰化縣</v>
      </c>
      <c r="G8833" s="2" t="s">
        <v>8</v>
      </c>
      <c r="H8833" s="13">
        <v>902976</v>
      </c>
      <c r="I8833" s="14">
        <v>1730061939</v>
      </c>
      <c r="J8833" s="14">
        <f>表格1[[#This Row],[信用卡交易筆數]]/1000</f>
        <v>902.976</v>
      </c>
      <c r="K8833" s="14">
        <f>表格1[[#This Row],[信用卡交易金額'[新臺幣']]]/1000</f>
        <v>1730061.939</v>
      </c>
      <c r="L8833" s="14">
        <f>表格1[[#This Row],[信用卡交易金額'[新臺幣']]]/1000000</f>
        <v>1730.0619389999999</v>
      </c>
      <c r="M8833" s="14" t="str" cm="1">
        <f t="array" ref="M8833">_xlfn.TEXTJOIN("", TRUE, _xlfn.XLOOKUP(TRUE, VALUE(表格1[[#This Row],[年月]]) &lt;= VALUE($R$8:$R$12), $Q$8:$Q$12)) &amp; "年度"</f>
        <v>2025年度</v>
      </c>
    </row>
    <row r="8834" spans="1:13" x14ac:dyDescent="0.3">
      <c r="A8834" s="2">
        <v>202505</v>
      </c>
      <c r="B8834" s="19">
        <f>DATE(表格1[[#This Row],[年]],表格1[[#This Row],[月]],1)</f>
        <v>45778</v>
      </c>
      <c r="C8834" s="2" t="str">
        <f>LEFT(表格1[[#This Row],[年月]],4)</f>
        <v>2025</v>
      </c>
      <c r="D8834" s="2" t="str">
        <f>RIGHT(表格1[[#This Row],[年月]],2)</f>
        <v>05</v>
      </c>
      <c r="E8834" s="5">
        <v>10007000</v>
      </c>
      <c r="F8834" s="2" t="str">
        <f>VLOOKUP(TEXT(表格1[[#This Row],[地區]],"00000000"),縣市代碼,2,0)</f>
        <v>彰化縣</v>
      </c>
      <c r="G8834" s="2" t="s">
        <v>9</v>
      </c>
      <c r="H8834" s="13">
        <v>2041621</v>
      </c>
      <c r="I8834" s="14">
        <v>2296751774</v>
      </c>
      <c r="J8834" s="14">
        <f>表格1[[#This Row],[信用卡交易筆數]]/1000</f>
        <v>2041.6210000000001</v>
      </c>
      <c r="K8834" s="14">
        <f>表格1[[#This Row],[信用卡交易金額'[新臺幣']]]/1000</f>
        <v>2296751.7740000002</v>
      </c>
      <c r="L8834" s="14">
        <f>表格1[[#This Row],[信用卡交易金額'[新臺幣']]]/1000000</f>
        <v>2296.7517739999998</v>
      </c>
      <c r="M8834" s="14" t="str" cm="1">
        <f t="array" ref="M8834">_xlfn.TEXTJOIN("", TRUE, _xlfn.XLOOKUP(TRUE, VALUE(表格1[[#This Row],[年月]]) &lt;= VALUE($R$8:$R$12), $Q$8:$Q$12)) &amp; "年度"</f>
        <v>2025年度</v>
      </c>
    </row>
    <row r="8835" spans="1:13" x14ac:dyDescent="0.3">
      <c r="A8835" s="2">
        <v>202505</v>
      </c>
      <c r="B8835" s="19">
        <f>DATE(表格1[[#This Row],[年]],表格1[[#This Row],[月]],1)</f>
        <v>45778</v>
      </c>
      <c r="C8835" s="2" t="str">
        <f>LEFT(表格1[[#This Row],[年月]],4)</f>
        <v>2025</v>
      </c>
      <c r="D8835" s="2" t="str">
        <f>RIGHT(表格1[[#This Row],[年月]],2)</f>
        <v>05</v>
      </c>
      <c r="E8835" s="5">
        <v>10007000</v>
      </c>
      <c r="F8835" s="2" t="str">
        <f>VLOOKUP(TEXT(表格1[[#This Row],[地區]],"00000000"),縣市代碼,2,0)</f>
        <v>彰化縣</v>
      </c>
      <c r="G8835" s="2" t="s">
        <v>10</v>
      </c>
      <c r="H8835" s="13">
        <v>1127941</v>
      </c>
      <c r="I8835" s="14">
        <v>3928996212</v>
      </c>
      <c r="J8835" s="14">
        <f>表格1[[#This Row],[信用卡交易筆數]]/1000</f>
        <v>1127.941</v>
      </c>
      <c r="K8835" s="14">
        <f>表格1[[#This Row],[信用卡交易金額'[新臺幣']]]/1000</f>
        <v>3928996.2119999998</v>
      </c>
      <c r="L8835" s="14">
        <f>表格1[[#This Row],[信用卡交易金額'[新臺幣']]]/1000000</f>
        <v>3928.996212</v>
      </c>
      <c r="M8835" s="14" t="str" cm="1">
        <f t="array" ref="M8835">_xlfn.TEXTJOIN("", TRUE, _xlfn.XLOOKUP(TRUE, VALUE(表格1[[#This Row],[年月]]) &lt;= VALUE($R$8:$R$12), $Q$8:$Q$12)) &amp; "年度"</f>
        <v>2025年度</v>
      </c>
    </row>
    <row r="8836" spans="1:13" x14ac:dyDescent="0.3">
      <c r="A8836" s="2">
        <v>202505</v>
      </c>
      <c r="B8836" s="19">
        <f>DATE(表格1[[#This Row],[年]],表格1[[#This Row],[月]],1)</f>
        <v>45778</v>
      </c>
      <c r="C8836" s="2" t="str">
        <f>LEFT(表格1[[#This Row],[年月]],4)</f>
        <v>2025</v>
      </c>
      <c r="D8836" s="2" t="str">
        <f>RIGHT(表格1[[#This Row],[年月]],2)</f>
        <v>05</v>
      </c>
      <c r="E8836" s="5">
        <v>10008000</v>
      </c>
      <c r="F8836" s="2" t="str">
        <f>VLOOKUP(TEXT(表格1[[#This Row],[地區]],"00000000"),縣市代碼,2,0)</f>
        <v>南投縣</v>
      </c>
      <c r="G8836" s="2" t="s">
        <v>4</v>
      </c>
      <c r="H8836" s="13">
        <v>864186</v>
      </c>
      <c r="I8836" s="14">
        <v>391380693</v>
      </c>
      <c r="J8836" s="14">
        <f>表格1[[#This Row],[信用卡交易筆數]]/1000</f>
        <v>864.18600000000004</v>
      </c>
      <c r="K8836" s="14">
        <f>表格1[[#This Row],[信用卡交易金額'[新臺幣']]]/1000</f>
        <v>391380.69300000003</v>
      </c>
      <c r="L8836" s="14">
        <f>表格1[[#This Row],[信用卡交易金額'[新臺幣']]]/1000000</f>
        <v>391.38069300000001</v>
      </c>
      <c r="M8836" s="14" t="str" cm="1">
        <f t="array" ref="M8836">_xlfn.TEXTJOIN("", TRUE, _xlfn.XLOOKUP(TRUE, VALUE(表格1[[#This Row],[年月]]) &lt;= VALUE($R$8:$R$12), $Q$8:$Q$12)) &amp; "年度"</f>
        <v>2025年度</v>
      </c>
    </row>
    <row r="8837" spans="1:13" x14ac:dyDescent="0.3">
      <c r="A8837" s="2">
        <v>202505</v>
      </c>
      <c r="B8837" s="19">
        <f>DATE(表格1[[#This Row],[年]],表格1[[#This Row],[月]],1)</f>
        <v>45778</v>
      </c>
      <c r="C8837" s="2" t="str">
        <f>LEFT(表格1[[#This Row],[年月]],4)</f>
        <v>2025</v>
      </c>
      <c r="D8837" s="2" t="str">
        <f>RIGHT(表格1[[#This Row],[年月]],2)</f>
        <v>05</v>
      </c>
      <c r="E8837" s="5">
        <v>10008000</v>
      </c>
      <c r="F8837" s="2" t="str">
        <f>VLOOKUP(TEXT(表格1[[#This Row],[地區]],"00000000"),縣市代碼,2,0)</f>
        <v>南投縣</v>
      </c>
      <c r="G8837" s="2" t="s">
        <v>5</v>
      </c>
      <c r="H8837" s="13">
        <v>57567</v>
      </c>
      <c r="I8837" s="14">
        <v>133083305</v>
      </c>
      <c r="J8837" s="14">
        <f>表格1[[#This Row],[信用卡交易筆數]]/1000</f>
        <v>57.567</v>
      </c>
      <c r="K8837" s="14">
        <f>表格1[[#This Row],[信用卡交易金額'[新臺幣']]]/1000</f>
        <v>133083.30499999999</v>
      </c>
      <c r="L8837" s="14">
        <f>表格1[[#This Row],[信用卡交易金額'[新臺幣']]]/1000000</f>
        <v>133.083305</v>
      </c>
      <c r="M8837" s="14" t="str" cm="1">
        <f t="array" ref="M8837">_xlfn.TEXTJOIN("", TRUE, _xlfn.XLOOKUP(TRUE, VALUE(表格1[[#This Row],[年月]]) &lt;= VALUE($R$8:$R$12), $Q$8:$Q$12)) &amp; "年度"</f>
        <v>2025年度</v>
      </c>
    </row>
    <row r="8838" spans="1:13" x14ac:dyDescent="0.3">
      <c r="A8838" s="2">
        <v>202505</v>
      </c>
      <c r="B8838" s="19">
        <f>DATE(表格1[[#This Row],[年]],表格1[[#This Row],[月]],1)</f>
        <v>45778</v>
      </c>
      <c r="C8838" s="2" t="str">
        <f>LEFT(表格1[[#This Row],[年月]],4)</f>
        <v>2025</v>
      </c>
      <c r="D8838" s="2" t="str">
        <f>RIGHT(表格1[[#This Row],[年月]],2)</f>
        <v>05</v>
      </c>
      <c r="E8838" s="5">
        <v>10008000</v>
      </c>
      <c r="F8838" s="2" t="str">
        <f>VLOOKUP(TEXT(表格1[[#This Row],[地區]],"00000000"),縣市代碼,2,0)</f>
        <v>南投縣</v>
      </c>
      <c r="G8838" s="2" t="s">
        <v>6</v>
      </c>
      <c r="H8838" s="13">
        <v>71845</v>
      </c>
      <c r="I8838" s="14">
        <v>199821573</v>
      </c>
      <c r="J8838" s="14">
        <f>表格1[[#This Row],[信用卡交易筆數]]/1000</f>
        <v>71.844999999999999</v>
      </c>
      <c r="K8838" s="14">
        <f>表格1[[#This Row],[信用卡交易金額'[新臺幣']]]/1000</f>
        <v>199821.573</v>
      </c>
      <c r="L8838" s="14">
        <f>表格1[[#This Row],[信用卡交易金額'[新臺幣']]]/1000000</f>
        <v>199.821573</v>
      </c>
      <c r="M8838" s="14" t="str" cm="1">
        <f t="array" ref="M8838">_xlfn.TEXTJOIN("", TRUE, _xlfn.XLOOKUP(TRUE, VALUE(表格1[[#This Row],[年月]]) &lt;= VALUE($R$8:$R$12), $Q$8:$Q$12)) &amp; "年度"</f>
        <v>2025年度</v>
      </c>
    </row>
    <row r="8839" spans="1:13" x14ac:dyDescent="0.3">
      <c r="A8839" s="2">
        <v>202505</v>
      </c>
      <c r="B8839" s="19">
        <f>DATE(表格1[[#This Row],[年]],表格1[[#This Row],[月]],1)</f>
        <v>45778</v>
      </c>
      <c r="C8839" s="2" t="str">
        <f>LEFT(表格1[[#This Row],[年月]],4)</f>
        <v>2025</v>
      </c>
      <c r="D8839" s="2" t="str">
        <f>RIGHT(表格1[[#This Row],[年月]],2)</f>
        <v>05</v>
      </c>
      <c r="E8839" s="5">
        <v>10008000</v>
      </c>
      <c r="F8839" s="2" t="str">
        <f>VLOOKUP(TEXT(表格1[[#This Row],[地區]],"00000000"),縣市代碼,2,0)</f>
        <v>南投縣</v>
      </c>
      <c r="G8839" s="2" t="s">
        <v>7</v>
      </c>
      <c r="H8839" s="13">
        <v>485517</v>
      </c>
      <c r="I8839" s="14">
        <v>492028501</v>
      </c>
      <c r="J8839" s="14">
        <f>表格1[[#This Row],[信用卡交易筆數]]/1000</f>
        <v>485.517</v>
      </c>
      <c r="K8839" s="14">
        <f>表格1[[#This Row],[信用卡交易金額'[新臺幣']]]/1000</f>
        <v>492028.50099999999</v>
      </c>
      <c r="L8839" s="14">
        <f>表格1[[#This Row],[信用卡交易金額'[新臺幣']]]/1000000</f>
        <v>492.02850100000001</v>
      </c>
      <c r="M8839" s="14" t="str" cm="1">
        <f t="array" ref="M8839">_xlfn.TEXTJOIN("", TRUE, _xlfn.XLOOKUP(TRUE, VALUE(表格1[[#This Row],[年月]]) &lt;= VALUE($R$8:$R$12), $Q$8:$Q$12)) &amp; "年度"</f>
        <v>2025年度</v>
      </c>
    </row>
    <row r="8840" spans="1:13" x14ac:dyDescent="0.3">
      <c r="A8840" s="2">
        <v>202505</v>
      </c>
      <c r="B8840" s="19">
        <f>DATE(表格1[[#This Row],[年]],表格1[[#This Row],[月]],1)</f>
        <v>45778</v>
      </c>
      <c r="C8840" s="2" t="str">
        <f>LEFT(表格1[[#This Row],[年月]],4)</f>
        <v>2025</v>
      </c>
      <c r="D8840" s="2" t="str">
        <f>RIGHT(表格1[[#This Row],[年月]],2)</f>
        <v>05</v>
      </c>
      <c r="E8840" s="5">
        <v>10008000</v>
      </c>
      <c r="F8840" s="2" t="str">
        <f>VLOOKUP(TEXT(表格1[[#This Row],[地區]],"00000000"),縣市代碼,2,0)</f>
        <v>南投縣</v>
      </c>
      <c r="G8840" s="2" t="s">
        <v>8</v>
      </c>
      <c r="H8840" s="13">
        <v>318542</v>
      </c>
      <c r="I8840" s="14">
        <v>555410848</v>
      </c>
      <c r="J8840" s="14">
        <f>表格1[[#This Row],[信用卡交易筆數]]/1000</f>
        <v>318.54199999999997</v>
      </c>
      <c r="K8840" s="14">
        <f>表格1[[#This Row],[信用卡交易金額'[新臺幣']]]/1000</f>
        <v>555410.848</v>
      </c>
      <c r="L8840" s="14">
        <f>表格1[[#This Row],[信用卡交易金額'[新臺幣']]]/1000000</f>
        <v>555.41084799999999</v>
      </c>
      <c r="M8840" s="14" t="str" cm="1">
        <f t="array" ref="M8840">_xlfn.TEXTJOIN("", TRUE, _xlfn.XLOOKUP(TRUE, VALUE(表格1[[#This Row],[年月]]) &lt;= VALUE($R$8:$R$12), $Q$8:$Q$12)) &amp; "年度"</f>
        <v>2025年度</v>
      </c>
    </row>
    <row r="8841" spans="1:13" x14ac:dyDescent="0.3">
      <c r="A8841" s="2">
        <v>202505</v>
      </c>
      <c r="B8841" s="19">
        <f>DATE(表格1[[#This Row],[年]],表格1[[#This Row],[月]],1)</f>
        <v>45778</v>
      </c>
      <c r="C8841" s="2" t="str">
        <f>LEFT(表格1[[#This Row],[年月]],4)</f>
        <v>2025</v>
      </c>
      <c r="D8841" s="2" t="str">
        <f>RIGHT(表格1[[#This Row],[年月]],2)</f>
        <v>05</v>
      </c>
      <c r="E8841" s="5">
        <v>10008000</v>
      </c>
      <c r="F8841" s="2" t="str">
        <f>VLOOKUP(TEXT(表格1[[#This Row],[地區]],"00000000"),縣市代碼,2,0)</f>
        <v>南投縣</v>
      </c>
      <c r="G8841" s="2" t="s">
        <v>9</v>
      </c>
      <c r="H8841" s="13">
        <v>693445</v>
      </c>
      <c r="I8841" s="14">
        <v>762938797</v>
      </c>
      <c r="J8841" s="14">
        <f>表格1[[#This Row],[信用卡交易筆數]]/1000</f>
        <v>693.44500000000005</v>
      </c>
      <c r="K8841" s="14">
        <f>表格1[[#This Row],[信用卡交易金額'[新臺幣']]]/1000</f>
        <v>762938.79700000002</v>
      </c>
      <c r="L8841" s="14">
        <f>表格1[[#This Row],[信用卡交易金額'[新臺幣']]]/1000000</f>
        <v>762.93879700000002</v>
      </c>
      <c r="M8841" s="14" t="str" cm="1">
        <f t="array" ref="M8841">_xlfn.TEXTJOIN("", TRUE, _xlfn.XLOOKUP(TRUE, VALUE(表格1[[#This Row],[年月]]) &lt;= VALUE($R$8:$R$12), $Q$8:$Q$12)) &amp; "年度"</f>
        <v>2025年度</v>
      </c>
    </row>
    <row r="8842" spans="1:13" x14ac:dyDescent="0.3">
      <c r="A8842" s="2">
        <v>202505</v>
      </c>
      <c r="B8842" s="19">
        <f>DATE(表格1[[#This Row],[年]],表格1[[#This Row],[月]],1)</f>
        <v>45778</v>
      </c>
      <c r="C8842" s="2" t="str">
        <f>LEFT(表格1[[#This Row],[年月]],4)</f>
        <v>2025</v>
      </c>
      <c r="D8842" s="2" t="str">
        <f>RIGHT(表格1[[#This Row],[年月]],2)</f>
        <v>05</v>
      </c>
      <c r="E8842" s="5">
        <v>10008000</v>
      </c>
      <c r="F8842" s="2" t="str">
        <f>VLOOKUP(TEXT(表格1[[#This Row],[地區]],"00000000"),縣市代碼,2,0)</f>
        <v>南投縣</v>
      </c>
      <c r="G8842" s="2" t="s">
        <v>10</v>
      </c>
      <c r="H8842" s="13">
        <v>385784</v>
      </c>
      <c r="I8842" s="14">
        <v>1203196804</v>
      </c>
      <c r="J8842" s="14">
        <f>表格1[[#This Row],[信用卡交易筆數]]/1000</f>
        <v>385.78399999999999</v>
      </c>
      <c r="K8842" s="14">
        <f>表格1[[#This Row],[信用卡交易金額'[新臺幣']]]/1000</f>
        <v>1203196.804</v>
      </c>
      <c r="L8842" s="14">
        <f>表格1[[#This Row],[信用卡交易金額'[新臺幣']]]/1000000</f>
        <v>1203.1968039999999</v>
      </c>
      <c r="M8842" s="14" t="str" cm="1">
        <f t="array" ref="M8842">_xlfn.TEXTJOIN("", TRUE, _xlfn.XLOOKUP(TRUE, VALUE(表格1[[#This Row],[年月]]) &lt;= VALUE($R$8:$R$12), $Q$8:$Q$12)) &amp; "年度"</f>
        <v>2025年度</v>
      </c>
    </row>
    <row r="8843" spans="1:13" x14ac:dyDescent="0.3">
      <c r="A8843" s="2">
        <v>202505</v>
      </c>
      <c r="B8843" s="19">
        <f>DATE(表格1[[#This Row],[年]],表格1[[#This Row],[月]],1)</f>
        <v>45778</v>
      </c>
      <c r="C8843" s="2" t="str">
        <f>LEFT(表格1[[#This Row],[年月]],4)</f>
        <v>2025</v>
      </c>
      <c r="D8843" s="2" t="str">
        <f>RIGHT(表格1[[#This Row],[年月]],2)</f>
        <v>05</v>
      </c>
      <c r="E8843" s="5">
        <v>10009000</v>
      </c>
      <c r="F8843" s="2" t="str">
        <f>VLOOKUP(TEXT(表格1[[#This Row],[地區]],"00000000"),縣市代碼,2,0)</f>
        <v>雲林縣</v>
      </c>
      <c r="G8843" s="2" t="s">
        <v>4</v>
      </c>
      <c r="H8843" s="13">
        <v>1101020</v>
      </c>
      <c r="I8843" s="14">
        <v>484461548</v>
      </c>
      <c r="J8843" s="14">
        <f>表格1[[#This Row],[信用卡交易筆數]]/1000</f>
        <v>1101.02</v>
      </c>
      <c r="K8843" s="14">
        <f>表格1[[#This Row],[信用卡交易金額'[新臺幣']]]/1000</f>
        <v>484461.54800000001</v>
      </c>
      <c r="L8843" s="14">
        <f>表格1[[#This Row],[信用卡交易金額'[新臺幣']]]/1000000</f>
        <v>484.46154799999999</v>
      </c>
      <c r="M8843" s="14" t="str" cm="1">
        <f t="array" ref="M8843">_xlfn.TEXTJOIN("", TRUE, _xlfn.XLOOKUP(TRUE, VALUE(表格1[[#This Row],[年月]]) &lt;= VALUE($R$8:$R$12), $Q$8:$Q$12)) &amp; "年度"</f>
        <v>2025年度</v>
      </c>
    </row>
    <row r="8844" spans="1:13" x14ac:dyDescent="0.3">
      <c r="A8844" s="2">
        <v>202505</v>
      </c>
      <c r="B8844" s="19">
        <f>DATE(表格1[[#This Row],[年]],表格1[[#This Row],[月]],1)</f>
        <v>45778</v>
      </c>
      <c r="C8844" s="2" t="str">
        <f>LEFT(表格1[[#This Row],[年月]],4)</f>
        <v>2025</v>
      </c>
      <c r="D8844" s="2" t="str">
        <f>RIGHT(表格1[[#This Row],[年月]],2)</f>
        <v>05</v>
      </c>
      <c r="E8844" s="5">
        <v>10009000</v>
      </c>
      <c r="F8844" s="2" t="str">
        <f>VLOOKUP(TEXT(表格1[[#This Row],[地區]],"00000000"),縣市代碼,2,0)</f>
        <v>雲林縣</v>
      </c>
      <c r="G8844" s="2" t="s">
        <v>5</v>
      </c>
      <c r="H8844" s="13">
        <v>81272</v>
      </c>
      <c r="I8844" s="14">
        <v>185477592</v>
      </c>
      <c r="J8844" s="14">
        <f>表格1[[#This Row],[信用卡交易筆數]]/1000</f>
        <v>81.272000000000006</v>
      </c>
      <c r="K8844" s="14">
        <f>表格1[[#This Row],[信用卡交易金額'[新臺幣']]]/1000</f>
        <v>185477.592</v>
      </c>
      <c r="L8844" s="14">
        <f>表格1[[#This Row],[信用卡交易金額'[新臺幣']]]/1000000</f>
        <v>185.47759199999999</v>
      </c>
      <c r="M8844" s="14" t="str" cm="1">
        <f t="array" ref="M8844">_xlfn.TEXTJOIN("", TRUE, _xlfn.XLOOKUP(TRUE, VALUE(表格1[[#This Row],[年月]]) &lt;= VALUE($R$8:$R$12), $Q$8:$Q$12)) &amp; "年度"</f>
        <v>2025年度</v>
      </c>
    </row>
    <row r="8845" spans="1:13" x14ac:dyDescent="0.3">
      <c r="A8845" s="2">
        <v>202505</v>
      </c>
      <c r="B8845" s="19">
        <f>DATE(表格1[[#This Row],[年]],表格1[[#This Row],[月]],1)</f>
        <v>45778</v>
      </c>
      <c r="C8845" s="2" t="str">
        <f>LEFT(表格1[[#This Row],[年月]],4)</f>
        <v>2025</v>
      </c>
      <c r="D8845" s="2" t="str">
        <f>RIGHT(表格1[[#This Row],[年月]],2)</f>
        <v>05</v>
      </c>
      <c r="E8845" s="5">
        <v>10009000</v>
      </c>
      <c r="F8845" s="2" t="str">
        <f>VLOOKUP(TEXT(表格1[[#This Row],[地區]],"00000000"),縣市代碼,2,0)</f>
        <v>雲林縣</v>
      </c>
      <c r="G8845" s="2" t="s">
        <v>6</v>
      </c>
      <c r="H8845" s="13">
        <v>94077</v>
      </c>
      <c r="I8845" s="14">
        <v>253073477</v>
      </c>
      <c r="J8845" s="14">
        <f>表格1[[#This Row],[信用卡交易筆數]]/1000</f>
        <v>94.076999999999998</v>
      </c>
      <c r="K8845" s="14">
        <f>表格1[[#This Row],[信用卡交易金額'[新臺幣']]]/1000</f>
        <v>253073.47700000001</v>
      </c>
      <c r="L8845" s="14">
        <f>表格1[[#This Row],[信用卡交易金額'[新臺幣']]]/1000000</f>
        <v>253.073477</v>
      </c>
      <c r="M8845" s="14" t="str" cm="1">
        <f t="array" ref="M8845">_xlfn.TEXTJOIN("", TRUE, _xlfn.XLOOKUP(TRUE, VALUE(表格1[[#This Row],[年月]]) &lt;= VALUE($R$8:$R$12), $Q$8:$Q$12)) &amp; "年度"</f>
        <v>2025年度</v>
      </c>
    </row>
    <row r="8846" spans="1:13" x14ac:dyDescent="0.3">
      <c r="A8846" s="2">
        <v>202505</v>
      </c>
      <c r="B8846" s="19">
        <f>DATE(表格1[[#This Row],[年]],表格1[[#This Row],[月]],1)</f>
        <v>45778</v>
      </c>
      <c r="C8846" s="2" t="str">
        <f>LEFT(表格1[[#This Row],[年月]],4)</f>
        <v>2025</v>
      </c>
      <c r="D8846" s="2" t="str">
        <f>RIGHT(表格1[[#This Row],[年月]],2)</f>
        <v>05</v>
      </c>
      <c r="E8846" s="5">
        <v>10009000</v>
      </c>
      <c r="F8846" s="2" t="str">
        <f>VLOOKUP(TEXT(表格1[[#This Row],[地區]],"00000000"),縣市代碼,2,0)</f>
        <v>雲林縣</v>
      </c>
      <c r="G8846" s="2" t="s">
        <v>7</v>
      </c>
      <c r="H8846" s="13">
        <v>659499</v>
      </c>
      <c r="I8846" s="14">
        <v>658760773</v>
      </c>
      <c r="J8846" s="14">
        <f>表格1[[#This Row],[信用卡交易筆數]]/1000</f>
        <v>659.49900000000002</v>
      </c>
      <c r="K8846" s="14">
        <f>表格1[[#This Row],[信用卡交易金額'[新臺幣']]]/1000</f>
        <v>658760.77300000004</v>
      </c>
      <c r="L8846" s="14">
        <f>表格1[[#This Row],[信用卡交易金額'[新臺幣']]]/1000000</f>
        <v>658.76077299999997</v>
      </c>
      <c r="M8846" s="14" t="str" cm="1">
        <f t="array" ref="M8846">_xlfn.TEXTJOIN("", TRUE, _xlfn.XLOOKUP(TRUE, VALUE(表格1[[#This Row],[年月]]) &lt;= VALUE($R$8:$R$12), $Q$8:$Q$12)) &amp; "年度"</f>
        <v>2025年度</v>
      </c>
    </row>
    <row r="8847" spans="1:13" x14ac:dyDescent="0.3">
      <c r="A8847" s="2">
        <v>202505</v>
      </c>
      <c r="B8847" s="19">
        <f>DATE(表格1[[#This Row],[年]],表格1[[#This Row],[月]],1)</f>
        <v>45778</v>
      </c>
      <c r="C8847" s="2" t="str">
        <f>LEFT(表格1[[#This Row],[年月]],4)</f>
        <v>2025</v>
      </c>
      <c r="D8847" s="2" t="str">
        <f>RIGHT(表格1[[#This Row],[年月]],2)</f>
        <v>05</v>
      </c>
      <c r="E8847" s="5">
        <v>10009000</v>
      </c>
      <c r="F8847" s="2" t="str">
        <f>VLOOKUP(TEXT(表格1[[#This Row],[地區]],"00000000"),縣市代碼,2,0)</f>
        <v>雲林縣</v>
      </c>
      <c r="G8847" s="2" t="s">
        <v>8</v>
      </c>
      <c r="H8847" s="13">
        <v>406600</v>
      </c>
      <c r="I8847" s="14">
        <v>720513003</v>
      </c>
      <c r="J8847" s="14">
        <f>表格1[[#This Row],[信用卡交易筆數]]/1000</f>
        <v>406.6</v>
      </c>
      <c r="K8847" s="14">
        <f>表格1[[#This Row],[信用卡交易金額'[新臺幣']]]/1000</f>
        <v>720513.00300000003</v>
      </c>
      <c r="L8847" s="14">
        <f>表格1[[#This Row],[信用卡交易金額'[新臺幣']]]/1000000</f>
        <v>720.51300300000003</v>
      </c>
      <c r="M8847" s="14" t="str" cm="1">
        <f t="array" ref="M8847">_xlfn.TEXTJOIN("", TRUE, _xlfn.XLOOKUP(TRUE, VALUE(表格1[[#This Row],[年月]]) &lt;= VALUE($R$8:$R$12), $Q$8:$Q$12)) &amp; "年度"</f>
        <v>2025年度</v>
      </c>
    </row>
    <row r="8848" spans="1:13" x14ac:dyDescent="0.3">
      <c r="A8848" s="2">
        <v>202505</v>
      </c>
      <c r="B8848" s="19">
        <f>DATE(表格1[[#This Row],[年]],表格1[[#This Row],[月]],1)</f>
        <v>45778</v>
      </c>
      <c r="C8848" s="2" t="str">
        <f>LEFT(表格1[[#This Row],[年月]],4)</f>
        <v>2025</v>
      </c>
      <c r="D8848" s="2" t="str">
        <f>RIGHT(表格1[[#This Row],[年月]],2)</f>
        <v>05</v>
      </c>
      <c r="E8848" s="5">
        <v>10009000</v>
      </c>
      <c r="F8848" s="2" t="str">
        <f>VLOOKUP(TEXT(表格1[[#This Row],[地區]],"00000000"),縣市代碼,2,0)</f>
        <v>雲林縣</v>
      </c>
      <c r="G8848" s="2" t="s">
        <v>9</v>
      </c>
      <c r="H8848" s="13">
        <v>862767</v>
      </c>
      <c r="I8848" s="14">
        <v>967537884</v>
      </c>
      <c r="J8848" s="14">
        <f>表格1[[#This Row],[信用卡交易筆數]]/1000</f>
        <v>862.76700000000005</v>
      </c>
      <c r="K8848" s="14">
        <f>表格1[[#This Row],[信用卡交易金額'[新臺幣']]]/1000</f>
        <v>967537.88399999996</v>
      </c>
      <c r="L8848" s="14">
        <f>表格1[[#This Row],[信用卡交易金額'[新臺幣']]]/1000000</f>
        <v>967.53788399999996</v>
      </c>
      <c r="M8848" s="14" t="str" cm="1">
        <f t="array" ref="M8848">_xlfn.TEXTJOIN("", TRUE, _xlfn.XLOOKUP(TRUE, VALUE(表格1[[#This Row],[年月]]) &lt;= VALUE($R$8:$R$12), $Q$8:$Q$12)) &amp; "年度"</f>
        <v>2025年度</v>
      </c>
    </row>
    <row r="8849" spans="1:13" x14ac:dyDescent="0.3">
      <c r="A8849" s="2">
        <v>202505</v>
      </c>
      <c r="B8849" s="19">
        <f>DATE(表格1[[#This Row],[年]],表格1[[#This Row],[月]],1)</f>
        <v>45778</v>
      </c>
      <c r="C8849" s="2" t="str">
        <f>LEFT(表格1[[#This Row],[年月]],4)</f>
        <v>2025</v>
      </c>
      <c r="D8849" s="2" t="str">
        <f>RIGHT(表格1[[#This Row],[年月]],2)</f>
        <v>05</v>
      </c>
      <c r="E8849" s="5">
        <v>10009000</v>
      </c>
      <c r="F8849" s="2" t="str">
        <f>VLOOKUP(TEXT(表格1[[#This Row],[地區]],"00000000"),縣市代碼,2,0)</f>
        <v>雲林縣</v>
      </c>
      <c r="G8849" s="2" t="s">
        <v>10</v>
      </c>
      <c r="H8849" s="13">
        <v>472504</v>
      </c>
      <c r="I8849" s="14">
        <v>1702378193</v>
      </c>
      <c r="J8849" s="14">
        <f>表格1[[#This Row],[信用卡交易筆數]]/1000</f>
        <v>472.50400000000002</v>
      </c>
      <c r="K8849" s="14">
        <f>表格1[[#This Row],[信用卡交易金額'[新臺幣']]]/1000</f>
        <v>1702378.193</v>
      </c>
      <c r="L8849" s="14">
        <f>表格1[[#This Row],[信用卡交易金額'[新臺幣']]]/1000000</f>
        <v>1702.378193</v>
      </c>
      <c r="M8849" s="14" t="str" cm="1">
        <f t="array" ref="M8849">_xlfn.TEXTJOIN("", TRUE, _xlfn.XLOOKUP(TRUE, VALUE(表格1[[#This Row],[年月]]) &lt;= VALUE($R$8:$R$12), $Q$8:$Q$12)) &amp; "年度"</f>
        <v>2025年度</v>
      </c>
    </row>
    <row r="8850" spans="1:13" x14ac:dyDescent="0.3">
      <c r="A8850" s="2">
        <v>202505</v>
      </c>
      <c r="B8850" s="19">
        <f>DATE(表格1[[#This Row],[年]],表格1[[#This Row],[月]],1)</f>
        <v>45778</v>
      </c>
      <c r="C8850" s="2" t="str">
        <f>LEFT(表格1[[#This Row],[年月]],4)</f>
        <v>2025</v>
      </c>
      <c r="D8850" s="2" t="str">
        <f>RIGHT(表格1[[#This Row],[年月]],2)</f>
        <v>05</v>
      </c>
      <c r="E8850" s="5">
        <v>10010000</v>
      </c>
      <c r="F8850" s="2" t="str">
        <f>VLOOKUP(TEXT(表格1[[#This Row],[地區]],"00000000"),縣市代碼,2,0)</f>
        <v>嘉義縣</v>
      </c>
      <c r="G8850" s="2" t="s">
        <v>4</v>
      </c>
      <c r="H8850" s="13">
        <v>775586</v>
      </c>
      <c r="I8850" s="14">
        <v>328606880</v>
      </c>
      <c r="J8850" s="14">
        <f>表格1[[#This Row],[信用卡交易筆數]]/1000</f>
        <v>775.58600000000001</v>
      </c>
      <c r="K8850" s="14">
        <f>表格1[[#This Row],[信用卡交易金額'[新臺幣']]]/1000</f>
        <v>328606.88</v>
      </c>
      <c r="L8850" s="14">
        <f>表格1[[#This Row],[信用卡交易金額'[新臺幣']]]/1000000</f>
        <v>328.60687999999999</v>
      </c>
      <c r="M8850" s="14" t="str" cm="1">
        <f t="array" ref="M8850">_xlfn.TEXTJOIN("", TRUE, _xlfn.XLOOKUP(TRUE, VALUE(表格1[[#This Row],[年月]]) &lt;= VALUE($R$8:$R$12), $Q$8:$Q$12)) &amp; "年度"</f>
        <v>2025年度</v>
      </c>
    </row>
    <row r="8851" spans="1:13" x14ac:dyDescent="0.3">
      <c r="A8851" s="2">
        <v>202505</v>
      </c>
      <c r="B8851" s="19">
        <f>DATE(表格1[[#This Row],[年]],表格1[[#This Row],[月]],1)</f>
        <v>45778</v>
      </c>
      <c r="C8851" s="2" t="str">
        <f>LEFT(表格1[[#This Row],[年月]],4)</f>
        <v>2025</v>
      </c>
      <c r="D8851" s="2" t="str">
        <f>RIGHT(表格1[[#This Row],[年月]],2)</f>
        <v>05</v>
      </c>
      <c r="E8851" s="5">
        <v>10010000</v>
      </c>
      <c r="F8851" s="2" t="str">
        <f>VLOOKUP(TEXT(表格1[[#This Row],[地區]],"00000000"),縣市代碼,2,0)</f>
        <v>嘉義縣</v>
      </c>
      <c r="G8851" s="2" t="s">
        <v>5</v>
      </c>
      <c r="H8851" s="13">
        <v>55197</v>
      </c>
      <c r="I8851" s="14">
        <v>122681852</v>
      </c>
      <c r="J8851" s="14">
        <f>表格1[[#This Row],[信用卡交易筆數]]/1000</f>
        <v>55.197000000000003</v>
      </c>
      <c r="K8851" s="14">
        <f>表格1[[#This Row],[信用卡交易金額'[新臺幣']]]/1000</f>
        <v>122681.852</v>
      </c>
      <c r="L8851" s="14">
        <f>表格1[[#This Row],[信用卡交易金額'[新臺幣']]]/1000000</f>
        <v>122.68185200000001</v>
      </c>
      <c r="M8851" s="14" t="str" cm="1">
        <f t="array" ref="M8851">_xlfn.TEXTJOIN("", TRUE, _xlfn.XLOOKUP(TRUE, VALUE(表格1[[#This Row],[年月]]) &lt;= VALUE($R$8:$R$12), $Q$8:$Q$12)) &amp; "年度"</f>
        <v>2025年度</v>
      </c>
    </row>
    <row r="8852" spans="1:13" x14ac:dyDescent="0.3">
      <c r="A8852" s="2">
        <v>202505</v>
      </c>
      <c r="B8852" s="19">
        <f>DATE(表格1[[#This Row],[年]],表格1[[#This Row],[月]],1)</f>
        <v>45778</v>
      </c>
      <c r="C8852" s="2" t="str">
        <f>LEFT(表格1[[#This Row],[年月]],4)</f>
        <v>2025</v>
      </c>
      <c r="D8852" s="2" t="str">
        <f>RIGHT(表格1[[#This Row],[年月]],2)</f>
        <v>05</v>
      </c>
      <c r="E8852" s="5">
        <v>10010000</v>
      </c>
      <c r="F8852" s="2" t="str">
        <f>VLOOKUP(TEXT(表格1[[#This Row],[地區]],"00000000"),縣市代碼,2,0)</f>
        <v>嘉義縣</v>
      </c>
      <c r="G8852" s="2" t="s">
        <v>6</v>
      </c>
      <c r="H8852" s="13">
        <v>66485</v>
      </c>
      <c r="I8852" s="14">
        <v>182825545</v>
      </c>
      <c r="J8852" s="14">
        <f>表格1[[#This Row],[信用卡交易筆數]]/1000</f>
        <v>66.484999999999999</v>
      </c>
      <c r="K8852" s="14">
        <f>表格1[[#This Row],[信用卡交易金額'[新臺幣']]]/1000</f>
        <v>182825.54500000001</v>
      </c>
      <c r="L8852" s="14">
        <f>表格1[[#This Row],[信用卡交易金額'[新臺幣']]]/1000000</f>
        <v>182.82554500000001</v>
      </c>
      <c r="M8852" s="14" t="str" cm="1">
        <f t="array" ref="M8852">_xlfn.TEXTJOIN("", TRUE, _xlfn.XLOOKUP(TRUE, VALUE(表格1[[#This Row],[年月]]) &lt;= VALUE($R$8:$R$12), $Q$8:$Q$12)) &amp; "年度"</f>
        <v>2025年度</v>
      </c>
    </row>
    <row r="8853" spans="1:13" x14ac:dyDescent="0.3">
      <c r="A8853" s="2">
        <v>202505</v>
      </c>
      <c r="B8853" s="19">
        <f>DATE(表格1[[#This Row],[年]],表格1[[#This Row],[月]],1)</f>
        <v>45778</v>
      </c>
      <c r="C8853" s="2" t="str">
        <f>LEFT(表格1[[#This Row],[年月]],4)</f>
        <v>2025</v>
      </c>
      <c r="D8853" s="2" t="str">
        <f>RIGHT(表格1[[#This Row],[年月]],2)</f>
        <v>05</v>
      </c>
      <c r="E8853" s="5">
        <v>10010000</v>
      </c>
      <c r="F8853" s="2" t="str">
        <f>VLOOKUP(TEXT(表格1[[#This Row],[地區]],"00000000"),縣市代碼,2,0)</f>
        <v>嘉義縣</v>
      </c>
      <c r="G8853" s="2" t="s">
        <v>7</v>
      </c>
      <c r="H8853" s="13">
        <v>480868</v>
      </c>
      <c r="I8853" s="14">
        <v>468782839</v>
      </c>
      <c r="J8853" s="14">
        <f>表格1[[#This Row],[信用卡交易筆數]]/1000</f>
        <v>480.86799999999999</v>
      </c>
      <c r="K8853" s="14">
        <f>表格1[[#This Row],[信用卡交易金額'[新臺幣']]]/1000</f>
        <v>468782.83899999998</v>
      </c>
      <c r="L8853" s="14">
        <f>表格1[[#This Row],[信用卡交易金額'[新臺幣']]]/1000000</f>
        <v>468.78283900000002</v>
      </c>
      <c r="M8853" s="14" t="str" cm="1">
        <f t="array" ref="M8853">_xlfn.TEXTJOIN("", TRUE, _xlfn.XLOOKUP(TRUE, VALUE(表格1[[#This Row],[年月]]) &lt;= VALUE($R$8:$R$12), $Q$8:$Q$12)) &amp; "年度"</f>
        <v>2025年度</v>
      </c>
    </row>
    <row r="8854" spans="1:13" x14ac:dyDescent="0.3">
      <c r="A8854" s="2">
        <v>202505</v>
      </c>
      <c r="B8854" s="19">
        <f>DATE(表格1[[#This Row],[年]],表格1[[#This Row],[月]],1)</f>
        <v>45778</v>
      </c>
      <c r="C8854" s="2" t="str">
        <f>LEFT(表格1[[#This Row],[年月]],4)</f>
        <v>2025</v>
      </c>
      <c r="D8854" s="2" t="str">
        <f>RIGHT(表格1[[#This Row],[年月]],2)</f>
        <v>05</v>
      </c>
      <c r="E8854" s="5">
        <v>10010000</v>
      </c>
      <c r="F8854" s="2" t="str">
        <f>VLOOKUP(TEXT(表格1[[#This Row],[地區]],"00000000"),縣市代碼,2,0)</f>
        <v>嘉義縣</v>
      </c>
      <c r="G8854" s="2" t="s">
        <v>8</v>
      </c>
      <c r="H8854" s="13">
        <v>296797</v>
      </c>
      <c r="I8854" s="14">
        <v>476777604</v>
      </c>
      <c r="J8854" s="14">
        <f>表格1[[#This Row],[信用卡交易筆數]]/1000</f>
        <v>296.79700000000003</v>
      </c>
      <c r="K8854" s="14">
        <f>表格1[[#This Row],[信用卡交易金額'[新臺幣']]]/1000</f>
        <v>476777.60399999999</v>
      </c>
      <c r="L8854" s="14">
        <f>表格1[[#This Row],[信用卡交易金額'[新臺幣']]]/1000000</f>
        <v>476.777604</v>
      </c>
      <c r="M8854" s="14" t="str" cm="1">
        <f t="array" ref="M8854">_xlfn.TEXTJOIN("", TRUE, _xlfn.XLOOKUP(TRUE, VALUE(表格1[[#This Row],[年月]]) &lt;= VALUE($R$8:$R$12), $Q$8:$Q$12)) &amp; "年度"</f>
        <v>2025年度</v>
      </c>
    </row>
    <row r="8855" spans="1:13" x14ac:dyDescent="0.3">
      <c r="A8855" s="2">
        <v>202505</v>
      </c>
      <c r="B8855" s="19">
        <f>DATE(表格1[[#This Row],[年]],表格1[[#This Row],[月]],1)</f>
        <v>45778</v>
      </c>
      <c r="C8855" s="2" t="str">
        <f>LEFT(表格1[[#This Row],[年月]],4)</f>
        <v>2025</v>
      </c>
      <c r="D8855" s="2" t="str">
        <f>RIGHT(表格1[[#This Row],[年月]],2)</f>
        <v>05</v>
      </c>
      <c r="E8855" s="5">
        <v>10010000</v>
      </c>
      <c r="F8855" s="2" t="str">
        <f>VLOOKUP(TEXT(表格1[[#This Row],[地區]],"00000000"),縣市代碼,2,0)</f>
        <v>嘉義縣</v>
      </c>
      <c r="G8855" s="2" t="s">
        <v>9</v>
      </c>
      <c r="H8855" s="13">
        <v>651494</v>
      </c>
      <c r="I8855" s="14">
        <v>748294787</v>
      </c>
      <c r="J8855" s="14">
        <f>表格1[[#This Row],[信用卡交易筆數]]/1000</f>
        <v>651.49400000000003</v>
      </c>
      <c r="K8855" s="14">
        <f>表格1[[#This Row],[信用卡交易金額'[新臺幣']]]/1000</f>
        <v>748294.78700000001</v>
      </c>
      <c r="L8855" s="14">
        <f>表格1[[#This Row],[信用卡交易金額'[新臺幣']]]/1000000</f>
        <v>748.29478700000004</v>
      </c>
      <c r="M8855" s="14" t="str" cm="1">
        <f t="array" ref="M8855">_xlfn.TEXTJOIN("", TRUE, _xlfn.XLOOKUP(TRUE, VALUE(表格1[[#This Row],[年月]]) &lt;= VALUE($R$8:$R$12), $Q$8:$Q$12)) &amp; "年度"</f>
        <v>2025年度</v>
      </c>
    </row>
    <row r="8856" spans="1:13" x14ac:dyDescent="0.3">
      <c r="A8856" s="2">
        <v>202505</v>
      </c>
      <c r="B8856" s="19">
        <f>DATE(表格1[[#This Row],[年]],表格1[[#This Row],[月]],1)</f>
        <v>45778</v>
      </c>
      <c r="C8856" s="2" t="str">
        <f>LEFT(表格1[[#This Row],[年月]],4)</f>
        <v>2025</v>
      </c>
      <c r="D8856" s="2" t="str">
        <f>RIGHT(表格1[[#This Row],[年月]],2)</f>
        <v>05</v>
      </c>
      <c r="E8856" s="5">
        <v>10010000</v>
      </c>
      <c r="F8856" s="2" t="str">
        <f>VLOOKUP(TEXT(表格1[[#This Row],[地區]],"00000000"),縣市代碼,2,0)</f>
        <v>嘉義縣</v>
      </c>
      <c r="G8856" s="2" t="s">
        <v>10</v>
      </c>
      <c r="H8856" s="13">
        <v>345905</v>
      </c>
      <c r="I8856" s="14">
        <v>1133940284</v>
      </c>
      <c r="J8856" s="14">
        <f>表格1[[#This Row],[信用卡交易筆數]]/1000</f>
        <v>345.90499999999997</v>
      </c>
      <c r="K8856" s="14">
        <f>表格1[[#This Row],[信用卡交易金額'[新臺幣']]]/1000</f>
        <v>1133940.284</v>
      </c>
      <c r="L8856" s="14">
        <f>表格1[[#This Row],[信用卡交易金額'[新臺幣']]]/1000000</f>
        <v>1133.940284</v>
      </c>
      <c r="M8856" s="14" t="str" cm="1">
        <f t="array" ref="M8856">_xlfn.TEXTJOIN("", TRUE, _xlfn.XLOOKUP(TRUE, VALUE(表格1[[#This Row],[年月]]) &lt;= VALUE($R$8:$R$12), $Q$8:$Q$12)) &amp; "年度"</f>
        <v>2025年度</v>
      </c>
    </row>
    <row r="8857" spans="1:13" x14ac:dyDescent="0.3">
      <c r="A8857" s="2">
        <v>202505</v>
      </c>
      <c r="B8857" s="19">
        <f>DATE(表格1[[#This Row],[年]],表格1[[#This Row],[月]],1)</f>
        <v>45778</v>
      </c>
      <c r="C8857" s="2" t="str">
        <f>LEFT(表格1[[#This Row],[年月]],4)</f>
        <v>2025</v>
      </c>
      <c r="D8857" s="2" t="str">
        <f>RIGHT(表格1[[#This Row],[年月]],2)</f>
        <v>05</v>
      </c>
      <c r="E8857" s="5">
        <v>10020000</v>
      </c>
      <c r="F8857" s="2" t="str">
        <f>VLOOKUP(TEXT(表格1[[#This Row],[地區]],"00000000"),縣市代碼,2,0)</f>
        <v>嘉義市</v>
      </c>
      <c r="G8857" s="2" t="s">
        <v>4</v>
      </c>
      <c r="H8857" s="13">
        <v>747251</v>
      </c>
      <c r="I8857" s="14">
        <v>335488389</v>
      </c>
      <c r="J8857" s="14">
        <f>表格1[[#This Row],[信用卡交易筆數]]/1000</f>
        <v>747.25099999999998</v>
      </c>
      <c r="K8857" s="14">
        <f>表格1[[#This Row],[信用卡交易金額'[新臺幣']]]/1000</f>
        <v>335488.38900000002</v>
      </c>
      <c r="L8857" s="14">
        <f>表格1[[#This Row],[信用卡交易金額'[新臺幣']]]/1000000</f>
        <v>335.48838899999998</v>
      </c>
      <c r="M8857" s="14" t="str" cm="1">
        <f t="array" ref="M8857">_xlfn.TEXTJOIN("", TRUE, _xlfn.XLOOKUP(TRUE, VALUE(表格1[[#This Row],[年月]]) &lt;= VALUE($R$8:$R$12), $Q$8:$Q$12)) &amp; "年度"</f>
        <v>2025年度</v>
      </c>
    </row>
    <row r="8858" spans="1:13" x14ac:dyDescent="0.3">
      <c r="A8858" s="2">
        <v>202505</v>
      </c>
      <c r="B8858" s="19">
        <f>DATE(表格1[[#This Row],[年]],表格1[[#This Row],[月]],1)</f>
        <v>45778</v>
      </c>
      <c r="C8858" s="2" t="str">
        <f>LEFT(表格1[[#This Row],[年月]],4)</f>
        <v>2025</v>
      </c>
      <c r="D8858" s="2" t="str">
        <f>RIGHT(表格1[[#This Row],[年月]],2)</f>
        <v>05</v>
      </c>
      <c r="E8858" s="5">
        <v>10020000</v>
      </c>
      <c r="F8858" s="2" t="str">
        <f>VLOOKUP(TEXT(表格1[[#This Row],[地區]],"00000000"),縣市代碼,2,0)</f>
        <v>嘉義市</v>
      </c>
      <c r="G8858" s="2" t="s">
        <v>5</v>
      </c>
      <c r="H8858" s="13">
        <v>47469</v>
      </c>
      <c r="I8858" s="14">
        <v>127319172</v>
      </c>
      <c r="J8858" s="14">
        <f>表格1[[#This Row],[信用卡交易筆數]]/1000</f>
        <v>47.469000000000001</v>
      </c>
      <c r="K8858" s="14">
        <f>表格1[[#This Row],[信用卡交易金額'[新臺幣']]]/1000</f>
        <v>127319.17200000001</v>
      </c>
      <c r="L8858" s="14">
        <f>表格1[[#This Row],[信用卡交易金額'[新臺幣']]]/1000000</f>
        <v>127.31917199999999</v>
      </c>
      <c r="M8858" s="14" t="str" cm="1">
        <f t="array" ref="M8858">_xlfn.TEXTJOIN("", TRUE, _xlfn.XLOOKUP(TRUE, VALUE(表格1[[#This Row],[年月]]) &lt;= VALUE($R$8:$R$12), $Q$8:$Q$12)) &amp; "年度"</f>
        <v>2025年度</v>
      </c>
    </row>
    <row r="8859" spans="1:13" x14ac:dyDescent="0.3">
      <c r="A8859" s="2">
        <v>202505</v>
      </c>
      <c r="B8859" s="19">
        <f>DATE(表格1[[#This Row],[年]],表格1[[#This Row],[月]],1)</f>
        <v>45778</v>
      </c>
      <c r="C8859" s="2" t="str">
        <f>LEFT(表格1[[#This Row],[年月]],4)</f>
        <v>2025</v>
      </c>
      <c r="D8859" s="2" t="str">
        <f>RIGHT(表格1[[#This Row],[年月]],2)</f>
        <v>05</v>
      </c>
      <c r="E8859" s="5">
        <v>10020000</v>
      </c>
      <c r="F8859" s="2" t="str">
        <f>VLOOKUP(TEXT(表格1[[#This Row],[地區]],"00000000"),縣市代碼,2,0)</f>
        <v>嘉義市</v>
      </c>
      <c r="G8859" s="2" t="s">
        <v>6</v>
      </c>
      <c r="H8859" s="13">
        <v>62300</v>
      </c>
      <c r="I8859" s="14">
        <v>191465086</v>
      </c>
      <c r="J8859" s="14">
        <f>表格1[[#This Row],[信用卡交易筆數]]/1000</f>
        <v>62.3</v>
      </c>
      <c r="K8859" s="14">
        <f>表格1[[#This Row],[信用卡交易金額'[新臺幣']]]/1000</f>
        <v>191465.08600000001</v>
      </c>
      <c r="L8859" s="14">
        <f>表格1[[#This Row],[信用卡交易金額'[新臺幣']]]/1000000</f>
        <v>191.46508600000001</v>
      </c>
      <c r="M8859" s="14" t="str" cm="1">
        <f t="array" ref="M8859">_xlfn.TEXTJOIN("", TRUE, _xlfn.XLOOKUP(TRUE, VALUE(表格1[[#This Row],[年月]]) &lt;= VALUE($R$8:$R$12), $Q$8:$Q$12)) &amp; "年度"</f>
        <v>2025年度</v>
      </c>
    </row>
    <row r="8860" spans="1:13" x14ac:dyDescent="0.3">
      <c r="A8860" s="2">
        <v>202505</v>
      </c>
      <c r="B8860" s="19">
        <f>DATE(表格1[[#This Row],[年]],表格1[[#This Row],[月]],1)</f>
        <v>45778</v>
      </c>
      <c r="C8860" s="2" t="str">
        <f>LEFT(表格1[[#This Row],[年月]],4)</f>
        <v>2025</v>
      </c>
      <c r="D8860" s="2" t="str">
        <f>RIGHT(表格1[[#This Row],[年月]],2)</f>
        <v>05</v>
      </c>
      <c r="E8860" s="5">
        <v>10020000</v>
      </c>
      <c r="F8860" s="2" t="str">
        <f>VLOOKUP(TEXT(表格1[[#This Row],[地區]],"00000000"),縣市代碼,2,0)</f>
        <v>嘉義市</v>
      </c>
      <c r="G8860" s="2" t="s">
        <v>7</v>
      </c>
      <c r="H8860" s="13">
        <v>363699</v>
      </c>
      <c r="I8860" s="14">
        <v>377218088</v>
      </c>
      <c r="J8860" s="14">
        <f>表格1[[#This Row],[信用卡交易筆數]]/1000</f>
        <v>363.69900000000001</v>
      </c>
      <c r="K8860" s="14">
        <f>表格1[[#This Row],[信用卡交易金額'[新臺幣']]]/1000</f>
        <v>377218.08799999999</v>
      </c>
      <c r="L8860" s="14">
        <f>表格1[[#This Row],[信用卡交易金額'[新臺幣']]]/1000000</f>
        <v>377.21808800000002</v>
      </c>
      <c r="M8860" s="14" t="str" cm="1">
        <f t="array" ref="M8860">_xlfn.TEXTJOIN("", TRUE, _xlfn.XLOOKUP(TRUE, VALUE(表格1[[#This Row],[年月]]) &lt;= VALUE($R$8:$R$12), $Q$8:$Q$12)) &amp; "年度"</f>
        <v>2025年度</v>
      </c>
    </row>
    <row r="8861" spans="1:13" x14ac:dyDescent="0.3">
      <c r="A8861" s="2">
        <v>202505</v>
      </c>
      <c r="B8861" s="19">
        <f>DATE(表格1[[#This Row],[年]],表格1[[#This Row],[月]],1)</f>
        <v>45778</v>
      </c>
      <c r="C8861" s="2" t="str">
        <f>LEFT(表格1[[#This Row],[年月]],4)</f>
        <v>2025</v>
      </c>
      <c r="D8861" s="2" t="str">
        <f>RIGHT(表格1[[#This Row],[年月]],2)</f>
        <v>05</v>
      </c>
      <c r="E8861" s="5">
        <v>10020000</v>
      </c>
      <c r="F8861" s="2" t="str">
        <f>VLOOKUP(TEXT(表格1[[#This Row],[地區]],"00000000"),縣市代碼,2,0)</f>
        <v>嘉義市</v>
      </c>
      <c r="G8861" s="2" t="s">
        <v>8</v>
      </c>
      <c r="H8861" s="13">
        <v>252903</v>
      </c>
      <c r="I8861" s="14">
        <v>488928359</v>
      </c>
      <c r="J8861" s="14">
        <f>表格1[[#This Row],[信用卡交易筆數]]/1000</f>
        <v>252.90299999999999</v>
      </c>
      <c r="K8861" s="14">
        <f>表格1[[#This Row],[信用卡交易金額'[新臺幣']]]/1000</f>
        <v>488928.359</v>
      </c>
      <c r="L8861" s="14">
        <f>表格1[[#This Row],[信用卡交易金額'[新臺幣']]]/1000000</f>
        <v>488.928359</v>
      </c>
      <c r="M8861" s="14" t="str" cm="1">
        <f t="array" ref="M8861">_xlfn.TEXTJOIN("", TRUE, _xlfn.XLOOKUP(TRUE, VALUE(表格1[[#This Row],[年月]]) &lt;= VALUE($R$8:$R$12), $Q$8:$Q$12)) &amp; "年度"</f>
        <v>2025年度</v>
      </c>
    </row>
    <row r="8862" spans="1:13" x14ac:dyDescent="0.3">
      <c r="A8862" s="2">
        <v>202505</v>
      </c>
      <c r="B8862" s="19">
        <f>DATE(表格1[[#This Row],[年]],表格1[[#This Row],[月]],1)</f>
        <v>45778</v>
      </c>
      <c r="C8862" s="2" t="str">
        <f>LEFT(表格1[[#This Row],[年月]],4)</f>
        <v>2025</v>
      </c>
      <c r="D8862" s="2" t="str">
        <f>RIGHT(表格1[[#This Row],[年月]],2)</f>
        <v>05</v>
      </c>
      <c r="E8862" s="5">
        <v>10020000</v>
      </c>
      <c r="F8862" s="2" t="str">
        <f>VLOOKUP(TEXT(表格1[[#This Row],[地區]],"00000000"),縣市代碼,2,0)</f>
        <v>嘉義市</v>
      </c>
      <c r="G8862" s="2" t="s">
        <v>9</v>
      </c>
      <c r="H8862" s="13">
        <v>613010</v>
      </c>
      <c r="I8862" s="14">
        <v>735763238</v>
      </c>
      <c r="J8862" s="14">
        <f>表格1[[#This Row],[信用卡交易筆數]]/1000</f>
        <v>613.01</v>
      </c>
      <c r="K8862" s="14">
        <f>表格1[[#This Row],[信用卡交易金額'[新臺幣']]]/1000</f>
        <v>735763.23800000001</v>
      </c>
      <c r="L8862" s="14">
        <f>表格1[[#This Row],[信用卡交易金額'[新臺幣']]]/1000000</f>
        <v>735.763238</v>
      </c>
      <c r="M8862" s="14" t="str" cm="1">
        <f t="array" ref="M8862">_xlfn.TEXTJOIN("", TRUE, _xlfn.XLOOKUP(TRUE, VALUE(表格1[[#This Row],[年月]]) &lt;= VALUE($R$8:$R$12), $Q$8:$Q$12)) &amp; "年度"</f>
        <v>2025年度</v>
      </c>
    </row>
    <row r="8863" spans="1:13" x14ac:dyDescent="0.3">
      <c r="A8863" s="2">
        <v>202505</v>
      </c>
      <c r="B8863" s="19">
        <f>DATE(表格1[[#This Row],[年]],表格1[[#This Row],[月]],1)</f>
        <v>45778</v>
      </c>
      <c r="C8863" s="2" t="str">
        <f>LEFT(表格1[[#This Row],[年月]],4)</f>
        <v>2025</v>
      </c>
      <c r="D8863" s="2" t="str">
        <f>RIGHT(表格1[[#This Row],[年月]],2)</f>
        <v>05</v>
      </c>
      <c r="E8863" s="5">
        <v>10020000</v>
      </c>
      <c r="F8863" s="2" t="str">
        <f>VLOOKUP(TEXT(表格1[[#This Row],[地區]],"00000000"),縣市代碼,2,0)</f>
        <v>嘉義市</v>
      </c>
      <c r="G8863" s="2" t="s">
        <v>10</v>
      </c>
      <c r="H8863" s="13">
        <v>301378</v>
      </c>
      <c r="I8863" s="14">
        <v>1188380976</v>
      </c>
      <c r="J8863" s="14">
        <f>表格1[[#This Row],[信用卡交易筆數]]/1000</f>
        <v>301.37799999999999</v>
      </c>
      <c r="K8863" s="14">
        <f>表格1[[#This Row],[信用卡交易金額'[新臺幣']]]/1000</f>
        <v>1188380.976</v>
      </c>
      <c r="L8863" s="14">
        <f>表格1[[#This Row],[信用卡交易金額'[新臺幣']]]/1000000</f>
        <v>1188.3809759999999</v>
      </c>
      <c r="M8863" s="14" t="str" cm="1">
        <f t="array" ref="M8863">_xlfn.TEXTJOIN("", TRUE, _xlfn.XLOOKUP(TRUE, VALUE(表格1[[#This Row],[年月]]) &lt;= VALUE($R$8:$R$12), $Q$8:$Q$12)) &amp; "年度"</f>
        <v>2025年度</v>
      </c>
    </row>
    <row r="8864" spans="1:13" x14ac:dyDescent="0.3">
      <c r="A8864" s="2">
        <v>202505</v>
      </c>
      <c r="B8864" s="19">
        <f>DATE(表格1[[#This Row],[年]],表格1[[#This Row],[月]],1)</f>
        <v>45778</v>
      </c>
      <c r="C8864" s="2" t="str">
        <f>LEFT(表格1[[#This Row],[年月]],4)</f>
        <v>2025</v>
      </c>
      <c r="D8864" s="2" t="str">
        <f>RIGHT(表格1[[#This Row],[年月]],2)</f>
        <v>05</v>
      </c>
      <c r="E8864" s="5">
        <v>67000000</v>
      </c>
      <c r="F8864" s="2" t="str">
        <f>VLOOKUP(TEXT(表格1[[#This Row],[地區]],"00000000"),縣市代碼,2,0)</f>
        <v>臺南市</v>
      </c>
      <c r="G8864" s="2" t="s">
        <v>4</v>
      </c>
      <c r="H8864" s="13">
        <v>5568682</v>
      </c>
      <c r="I8864" s="14">
        <v>2448410259</v>
      </c>
      <c r="J8864" s="14">
        <f>表格1[[#This Row],[信用卡交易筆數]]/1000</f>
        <v>5568.6819999999998</v>
      </c>
      <c r="K8864" s="14">
        <f>表格1[[#This Row],[信用卡交易金額'[新臺幣']]]/1000</f>
        <v>2448410.2590000001</v>
      </c>
      <c r="L8864" s="14">
        <f>表格1[[#This Row],[信用卡交易金額'[新臺幣']]]/1000000</f>
        <v>2448.4102590000002</v>
      </c>
      <c r="M8864" s="14" t="str" cm="1">
        <f t="array" ref="M8864">_xlfn.TEXTJOIN("", TRUE, _xlfn.XLOOKUP(TRUE, VALUE(表格1[[#This Row],[年月]]) &lt;= VALUE($R$8:$R$12), $Q$8:$Q$12)) &amp; "年度"</f>
        <v>2025年度</v>
      </c>
    </row>
    <row r="8865" spans="1:13" x14ac:dyDescent="0.3">
      <c r="A8865" s="2">
        <v>202505</v>
      </c>
      <c r="B8865" s="19">
        <f>DATE(表格1[[#This Row],[年]],表格1[[#This Row],[月]],1)</f>
        <v>45778</v>
      </c>
      <c r="C8865" s="2" t="str">
        <f>LEFT(表格1[[#This Row],[年月]],4)</f>
        <v>2025</v>
      </c>
      <c r="D8865" s="2" t="str">
        <f>RIGHT(表格1[[#This Row],[年月]],2)</f>
        <v>05</v>
      </c>
      <c r="E8865" s="5">
        <v>67000000</v>
      </c>
      <c r="F8865" s="2" t="str">
        <f>VLOOKUP(TEXT(表格1[[#This Row],[地區]],"00000000"),縣市代碼,2,0)</f>
        <v>臺南市</v>
      </c>
      <c r="G8865" s="2" t="s">
        <v>5</v>
      </c>
      <c r="H8865" s="13">
        <v>349056</v>
      </c>
      <c r="I8865" s="14">
        <v>829813104</v>
      </c>
      <c r="J8865" s="14">
        <f>表格1[[#This Row],[信用卡交易筆數]]/1000</f>
        <v>349.05599999999998</v>
      </c>
      <c r="K8865" s="14">
        <f>表格1[[#This Row],[信用卡交易金額'[新臺幣']]]/1000</f>
        <v>829813.10400000005</v>
      </c>
      <c r="L8865" s="14">
        <f>表格1[[#This Row],[信用卡交易金額'[新臺幣']]]/1000000</f>
        <v>829.81310399999995</v>
      </c>
      <c r="M8865" s="14" t="str" cm="1">
        <f t="array" ref="M8865">_xlfn.TEXTJOIN("", TRUE, _xlfn.XLOOKUP(TRUE, VALUE(表格1[[#This Row],[年月]]) &lt;= VALUE($R$8:$R$12), $Q$8:$Q$12)) &amp; "年度"</f>
        <v>2025年度</v>
      </c>
    </row>
    <row r="8866" spans="1:13" x14ac:dyDescent="0.3">
      <c r="A8866" s="2">
        <v>202505</v>
      </c>
      <c r="B8866" s="19">
        <f>DATE(表格1[[#This Row],[年]],表格1[[#This Row],[月]],1)</f>
        <v>45778</v>
      </c>
      <c r="C8866" s="2" t="str">
        <f>LEFT(表格1[[#This Row],[年月]],4)</f>
        <v>2025</v>
      </c>
      <c r="D8866" s="2" t="str">
        <f>RIGHT(表格1[[#This Row],[年月]],2)</f>
        <v>05</v>
      </c>
      <c r="E8866" s="5">
        <v>67000000</v>
      </c>
      <c r="F8866" s="2" t="str">
        <f>VLOOKUP(TEXT(表格1[[#This Row],[地區]],"00000000"),縣市代碼,2,0)</f>
        <v>臺南市</v>
      </c>
      <c r="G8866" s="2" t="s">
        <v>6</v>
      </c>
      <c r="H8866" s="13">
        <v>487122</v>
      </c>
      <c r="I8866" s="14">
        <v>1395431002</v>
      </c>
      <c r="J8866" s="14">
        <f>表格1[[#This Row],[信用卡交易筆數]]/1000</f>
        <v>487.12200000000001</v>
      </c>
      <c r="K8866" s="14">
        <f>表格1[[#This Row],[信用卡交易金額'[新臺幣']]]/1000</f>
        <v>1395431.0020000001</v>
      </c>
      <c r="L8866" s="14">
        <f>表格1[[#This Row],[信用卡交易金額'[新臺幣']]]/1000000</f>
        <v>1395.431002</v>
      </c>
      <c r="M8866" s="14" t="str" cm="1">
        <f t="array" ref="M8866">_xlfn.TEXTJOIN("", TRUE, _xlfn.XLOOKUP(TRUE, VALUE(表格1[[#This Row],[年月]]) &lt;= VALUE($R$8:$R$12), $Q$8:$Q$12)) &amp; "年度"</f>
        <v>2025年度</v>
      </c>
    </row>
    <row r="8867" spans="1:13" x14ac:dyDescent="0.3">
      <c r="A8867" s="2">
        <v>202505</v>
      </c>
      <c r="B8867" s="19">
        <f>DATE(表格1[[#This Row],[年]],表格1[[#This Row],[月]],1)</f>
        <v>45778</v>
      </c>
      <c r="C8867" s="2" t="str">
        <f>LEFT(表格1[[#This Row],[年月]],4)</f>
        <v>2025</v>
      </c>
      <c r="D8867" s="2" t="str">
        <f>RIGHT(表格1[[#This Row],[年月]],2)</f>
        <v>05</v>
      </c>
      <c r="E8867" s="5">
        <v>67000000</v>
      </c>
      <c r="F8867" s="2" t="str">
        <f>VLOOKUP(TEXT(表格1[[#This Row],[地區]],"00000000"),縣市代碼,2,0)</f>
        <v>臺南市</v>
      </c>
      <c r="G8867" s="2" t="s">
        <v>7</v>
      </c>
      <c r="H8867" s="13">
        <v>2714269</v>
      </c>
      <c r="I8867" s="14">
        <v>2656204400</v>
      </c>
      <c r="J8867" s="14">
        <f>表格1[[#This Row],[信用卡交易筆數]]/1000</f>
        <v>2714.2689999999998</v>
      </c>
      <c r="K8867" s="14">
        <f>表格1[[#This Row],[信用卡交易金額'[新臺幣']]]/1000</f>
        <v>2656204.4</v>
      </c>
      <c r="L8867" s="14">
        <f>表格1[[#This Row],[信用卡交易金額'[新臺幣']]]/1000000</f>
        <v>2656.2044000000001</v>
      </c>
      <c r="M8867" s="14" t="str" cm="1">
        <f t="array" ref="M8867">_xlfn.TEXTJOIN("", TRUE, _xlfn.XLOOKUP(TRUE, VALUE(表格1[[#This Row],[年月]]) &lt;= VALUE($R$8:$R$12), $Q$8:$Q$12)) &amp; "年度"</f>
        <v>2025年度</v>
      </c>
    </row>
    <row r="8868" spans="1:13" x14ac:dyDescent="0.3">
      <c r="A8868" s="2">
        <v>202505</v>
      </c>
      <c r="B8868" s="19">
        <f>DATE(表格1[[#This Row],[年]],表格1[[#This Row],[月]],1)</f>
        <v>45778</v>
      </c>
      <c r="C8868" s="2" t="str">
        <f>LEFT(表格1[[#This Row],[年月]],4)</f>
        <v>2025</v>
      </c>
      <c r="D8868" s="2" t="str">
        <f>RIGHT(表格1[[#This Row],[年月]],2)</f>
        <v>05</v>
      </c>
      <c r="E8868" s="5">
        <v>67000000</v>
      </c>
      <c r="F8868" s="2" t="str">
        <f>VLOOKUP(TEXT(表格1[[#This Row],[地區]],"00000000"),縣市代碼,2,0)</f>
        <v>臺南市</v>
      </c>
      <c r="G8868" s="2" t="s">
        <v>8</v>
      </c>
      <c r="H8868" s="13">
        <v>1862887</v>
      </c>
      <c r="I8868" s="14">
        <v>3519106675</v>
      </c>
      <c r="J8868" s="14">
        <f>表格1[[#This Row],[信用卡交易筆數]]/1000</f>
        <v>1862.8869999999999</v>
      </c>
      <c r="K8868" s="14">
        <f>表格1[[#This Row],[信用卡交易金額'[新臺幣']]]/1000</f>
        <v>3519106.6749999998</v>
      </c>
      <c r="L8868" s="14">
        <f>表格1[[#This Row],[信用卡交易金額'[新臺幣']]]/1000000</f>
        <v>3519.106675</v>
      </c>
      <c r="M8868" s="14" t="str" cm="1">
        <f t="array" ref="M8868">_xlfn.TEXTJOIN("", TRUE, _xlfn.XLOOKUP(TRUE, VALUE(表格1[[#This Row],[年月]]) &lt;= VALUE($R$8:$R$12), $Q$8:$Q$12)) &amp; "年度"</f>
        <v>2025年度</v>
      </c>
    </row>
    <row r="8869" spans="1:13" x14ac:dyDescent="0.3">
      <c r="A8869" s="2">
        <v>202505</v>
      </c>
      <c r="B8869" s="19">
        <f>DATE(表格1[[#This Row],[年]],表格1[[#This Row],[月]],1)</f>
        <v>45778</v>
      </c>
      <c r="C8869" s="2" t="str">
        <f>LEFT(表格1[[#This Row],[年月]],4)</f>
        <v>2025</v>
      </c>
      <c r="D8869" s="2" t="str">
        <f>RIGHT(表格1[[#This Row],[年月]],2)</f>
        <v>05</v>
      </c>
      <c r="E8869" s="5">
        <v>67000000</v>
      </c>
      <c r="F8869" s="2" t="str">
        <f>VLOOKUP(TEXT(表格1[[#This Row],[地區]],"00000000"),縣市代碼,2,0)</f>
        <v>臺南市</v>
      </c>
      <c r="G8869" s="2" t="s">
        <v>9</v>
      </c>
      <c r="H8869" s="13">
        <v>4473976</v>
      </c>
      <c r="I8869" s="14">
        <v>5392871231</v>
      </c>
      <c r="J8869" s="14">
        <f>表格1[[#This Row],[信用卡交易筆數]]/1000</f>
        <v>4473.9759999999997</v>
      </c>
      <c r="K8869" s="14">
        <f>表格1[[#This Row],[信用卡交易金額'[新臺幣']]]/1000</f>
        <v>5392871.2309999997</v>
      </c>
      <c r="L8869" s="14">
        <f>表格1[[#This Row],[信用卡交易金額'[新臺幣']]]/1000000</f>
        <v>5392.8712310000001</v>
      </c>
      <c r="M8869" s="14" t="str" cm="1">
        <f t="array" ref="M8869">_xlfn.TEXTJOIN("", TRUE, _xlfn.XLOOKUP(TRUE, VALUE(表格1[[#This Row],[年月]]) &lt;= VALUE($R$8:$R$12), $Q$8:$Q$12)) &amp; "年度"</f>
        <v>2025年度</v>
      </c>
    </row>
    <row r="8870" spans="1:13" x14ac:dyDescent="0.3">
      <c r="A8870" s="2">
        <v>202505</v>
      </c>
      <c r="B8870" s="19">
        <f>DATE(表格1[[#This Row],[年]],表格1[[#This Row],[月]],1)</f>
        <v>45778</v>
      </c>
      <c r="C8870" s="2" t="str">
        <f>LEFT(表格1[[#This Row],[年月]],4)</f>
        <v>2025</v>
      </c>
      <c r="D8870" s="2" t="str">
        <f>RIGHT(表格1[[#This Row],[年月]],2)</f>
        <v>05</v>
      </c>
      <c r="E8870" s="5">
        <v>67000000</v>
      </c>
      <c r="F8870" s="2" t="str">
        <f>VLOOKUP(TEXT(表格1[[#This Row],[地區]],"00000000"),縣市代碼,2,0)</f>
        <v>臺南市</v>
      </c>
      <c r="G8870" s="2" t="s">
        <v>10</v>
      </c>
      <c r="H8870" s="13">
        <v>2323830</v>
      </c>
      <c r="I8870" s="14">
        <v>8612435808</v>
      </c>
      <c r="J8870" s="14">
        <f>表格1[[#This Row],[信用卡交易筆數]]/1000</f>
        <v>2323.83</v>
      </c>
      <c r="K8870" s="14">
        <f>表格1[[#This Row],[信用卡交易金額'[新臺幣']]]/1000</f>
        <v>8612435.8080000002</v>
      </c>
      <c r="L8870" s="14">
        <f>表格1[[#This Row],[信用卡交易金額'[新臺幣']]]/1000000</f>
        <v>8612.4358080000002</v>
      </c>
      <c r="M8870" s="14" t="str" cm="1">
        <f t="array" ref="M8870">_xlfn.TEXTJOIN("", TRUE, _xlfn.XLOOKUP(TRUE, VALUE(表格1[[#This Row],[年月]]) &lt;= VALUE($R$8:$R$12), $Q$8:$Q$12)) &amp; "年度"</f>
        <v>2025年度</v>
      </c>
    </row>
    <row r="8871" spans="1:13" x14ac:dyDescent="0.3">
      <c r="A8871" s="2">
        <v>202505</v>
      </c>
      <c r="B8871" s="19">
        <f>DATE(表格1[[#This Row],[年]],表格1[[#This Row],[月]],1)</f>
        <v>45778</v>
      </c>
      <c r="C8871" s="2" t="str">
        <f>LEFT(表格1[[#This Row],[年月]],4)</f>
        <v>2025</v>
      </c>
      <c r="D8871" s="2" t="str">
        <f>RIGHT(表格1[[#This Row],[年月]],2)</f>
        <v>05</v>
      </c>
      <c r="E8871" s="5">
        <v>64000000</v>
      </c>
      <c r="F8871" s="2" t="str">
        <f>VLOOKUP(TEXT(表格1[[#This Row],[地區]],"00000000"),縣市代碼,2,0)</f>
        <v>高雄市</v>
      </c>
      <c r="G8871" s="2" t="s">
        <v>4</v>
      </c>
      <c r="H8871" s="13">
        <v>8725111</v>
      </c>
      <c r="I8871" s="14">
        <v>4249614956</v>
      </c>
      <c r="J8871" s="14">
        <f>表格1[[#This Row],[信用卡交易筆數]]/1000</f>
        <v>8725.1110000000008</v>
      </c>
      <c r="K8871" s="14">
        <f>表格1[[#This Row],[信用卡交易金額'[新臺幣']]]/1000</f>
        <v>4249614.9560000002</v>
      </c>
      <c r="L8871" s="14">
        <f>表格1[[#This Row],[信用卡交易金額'[新臺幣']]]/1000000</f>
        <v>4249.6149560000003</v>
      </c>
      <c r="M8871" s="14" t="str" cm="1">
        <f t="array" ref="M8871">_xlfn.TEXTJOIN("", TRUE, _xlfn.XLOOKUP(TRUE, VALUE(表格1[[#This Row],[年月]]) &lt;= VALUE($R$8:$R$12), $Q$8:$Q$12)) &amp; "年度"</f>
        <v>2025年度</v>
      </c>
    </row>
    <row r="8872" spans="1:13" x14ac:dyDescent="0.3">
      <c r="A8872" s="2">
        <v>202505</v>
      </c>
      <c r="B8872" s="19">
        <f>DATE(表格1[[#This Row],[年]],表格1[[#This Row],[月]],1)</f>
        <v>45778</v>
      </c>
      <c r="C8872" s="2" t="str">
        <f>LEFT(表格1[[#This Row],[年月]],4)</f>
        <v>2025</v>
      </c>
      <c r="D8872" s="2" t="str">
        <f>RIGHT(表格1[[#This Row],[年月]],2)</f>
        <v>05</v>
      </c>
      <c r="E8872" s="5">
        <v>64000000</v>
      </c>
      <c r="F8872" s="2" t="str">
        <f>VLOOKUP(TEXT(表格1[[#This Row],[地區]],"00000000"),縣市代碼,2,0)</f>
        <v>高雄市</v>
      </c>
      <c r="G8872" s="2" t="s">
        <v>5</v>
      </c>
      <c r="H8872" s="13">
        <v>507379</v>
      </c>
      <c r="I8872" s="14">
        <v>1235838252</v>
      </c>
      <c r="J8872" s="14">
        <f>表格1[[#This Row],[信用卡交易筆數]]/1000</f>
        <v>507.37900000000002</v>
      </c>
      <c r="K8872" s="14">
        <f>表格1[[#This Row],[信用卡交易金額'[新臺幣']]]/1000</f>
        <v>1235838.2520000001</v>
      </c>
      <c r="L8872" s="14">
        <f>表格1[[#This Row],[信用卡交易金額'[新臺幣']]]/1000000</f>
        <v>1235.838252</v>
      </c>
      <c r="M8872" s="14" t="str" cm="1">
        <f t="array" ref="M8872">_xlfn.TEXTJOIN("", TRUE, _xlfn.XLOOKUP(TRUE, VALUE(表格1[[#This Row],[年月]]) &lt;= VALUE($R$8:$R$12), $Q$8:$Q$12)) &amp; "年度"</f>
        <v>2025年度</v>
      </c>
    </row>
    <row r="8873" spans="1:13" x14ac:dyDescent="0.3">
      <c r="A8873" s="2">
        <v>202505</v>
      </c>
      <c r="B8873" s="19">
        <f>DATE(表格1[[#This Row],[年]],表格1[[#This Row],[月]],1)</f>
        <v>45778</v>
      </c>
      <c r="C8873" s="2" t="str">
        <f>LEFT(表格1[[#This Row],[年月]],4)</f>
        <v>2025</v>
      </c>
      <c r="D8873" s="2" t="str">
        <f>RIGHT(表格1[[#This Row],[年月]],2)</f>
        <v>05</v>
      </c>
      <c r="E8873" s="5">
        <v>64000000</v>
      </c>
      <c r="F8873" s="2" t="str">
        <f>VLOOKUP(TEXT(表格1[[#This Row],[地區]],"00000000"),縣市代碼,2,0)</f>
        <v>高雄市</v>
      </c>
      <c r="G8873" s="2" t="s">
        <v>6</v>
      </c>
      <c r="H8873" s="13">
        <v>739375</v>
      </c>
      <c r="I8873" s="14">
        <v>2220752069</v>
      </c>
      <c r="J8873" s="14">
        <f>表格1[[#This Row],[信用卡交易筆數]]/1000</f>
        <v>739.375</v>
      </c>
      <c r="K8873" s="14">
        <f>表格1[[#This Row],[信用卡交易金額'[新臺幣']]]/1000</f>
        <v>2220752.0690000001</v>
      </c>
      <c r="L8873" s="14">
        <f>表格1[[#This Row],[信用卡交易金額'[新臺幣']]]/1000000</f>
        <v>2220.7520690000001</v>
      </c>
      <c r="M8873" s="14" t="str" cm="1">
        <f t="array" ref="M8873">_xlfn.TEXTJOIN("", TRUE, _xlfn.XLOOKUP(TRUE, VALUE(表格1[[#This Row],[年月]]) &lt;= VALUE($R$8:$R$12), $Q$8:$Q$12)) &amp; "年度"</f>
        <v>2025年度</v>
      </c>
    </row>
    <row r="8874" spans="1:13" x14ac:dyDescent="0.3">
      <c r="A8874" s="2">
        <v>202505</v>
      </c>
      <c r="B8874" s="19">
        <f>DATE(表格1[[#This Row],[年]],表格1[[#This Row],[月]],1)</f>
        <v>45778</v>
      </c>
      <c r="C8874" s="2" t="str">
        <f>LEFT(表格1[[#This Row],[年月]],4)</f>
        <v>2025</v>
      </c>
      <c r="D8874" s="2" t="str">
        <f>RIGHT(表格1[[#This Row],[年月]],2)</f>
        <v>05</v>
      </c>
      <c r="E8874" s="5">
        <v>64000000</v>
      </c>
      <c r="F8874" s="2" t="str">
        <f>VLOOKUP(TEXT(表格1[[#This Row],[地區]],"00000000"),縣市代碼,2,0)</f>
        <v>高雄市</v>
      </c>
      <c r="G8874" s="2" t="s">
        <v>7</v>
      </c>
      <c r="H8874" s="13">
        <v>4181353</v>
      </c>
      <c r="I8874" s="14">
        <v>3937891335</v>
      </c>
      <c r="J8874" s="14">
        <f>表格1[[#This Row],[信用卡交易筆數]]/1000</f>
        <v>4181.3530000000001</v>
      </c>
      <c r="K8874" s="14">
        <f>表格1[[#This Row],[信用卡交易金額'[新臺幣']]]/1000</f>
        <v>3937891.335</v>
      </c>
      <c r="L8874" s="14">
        <f>表格1[[#This Row],[信用卡交易金額'[新臺幣']]]/1000000</f>
        <v>3937.8913349999998</v>
      </c>
      <c r="M8874" s="14" t="str" cm="1">
        <f t="array" ref="M8874">_xlfn.TEXTJOIN("", TRUE, _xlfn.XLOOKUP(TRUE, VALUE(表格1[[#This Row],[年月]]) &lt;= VALUE($R$8:$R$12), $Q$8:$Q$12)) &amp; "年度"</f>
        <v>2025年度</v>
      </c>
    </row>
    <row r="8875" spans="1:13" x14ac:dyDescent="0.3">
      <c r="A8875" s="2">
        <v>202505</v>
      </c>
      <c r="B8875" s="19">
        <f>DATE(表格1[[#This Row],[年]],表格1[[#This Row],[月]],1)</f>
        <v>45778</v>
      </c>
      <c r="C8875" s="2" t="str">
        <f>LEFT(表格1[[#This Row],[年月]],4)</f>
        <v>2025</v>
      </c>
      <c r="D8875" s="2" t="str">
        <f>RIGHT(表格1[[#This Row],[年月]],2)</f>
        <v>05</v>
      </c>
      <c r="E8875" s="5">
        <v>64000000</v>
      </c>
      <c r="F8875" s="2" t="str">
        <f>VLOOKUP(TEXT(表格1[[#This Row],[地區]],"00000000"),縣市代碼,2,0)</f>
        <v>高雄市</v>
      </c>
      <c r="G8875" s="2" t="s">
        <v>8</v>
      </c>
      <c r="H8875" s="13">
        <v>2965938</v>
      </c>
      <c r="I8875" s="14">
        <v>5738449773</v>
      </c>
      <c r="J8875" s="14">
        <f>表格1[[#This Row],[信用卡交易筆數]]/1000</f>
        <v>2965.9380000000001</v>
      </c>
      <c r="K8875" s="14">
        <f>表格1[[#This Row],[信用卡交易金額'[新臺幣']]]/1000</f>
        <v>5738449.773</v>
      </c>
      <c r="L8875" s="14">
        <f>表格1[[#This Row],[信用卡交易金額'[新臺幣']]]/1000000</f>
        <v>5738.4497730000003</v>
      </c>
      <c r="M8875" s="14" t="str" cm="1">
        <f t="array" ref="M8875">_xlfn.TEXTJOIN("", TRUE, _xlfn.XLOOKUP(TRUE, VALUE(表格1[[#This Row],[年月]]) &lt;= VALUE($R$8:$R$12), $Q$8:$Q$12)) &amp; "年度"</f>
        <v>2025年度</v>
      </c>
    </row>
    <row r="8876" spans="1:13" x14ac:dyDescent="0.3">
      <c r="A8876" s="2">
        <v>202505</v>
      </c>
      <c r="B8876" s="19">
        <f>DATE(表格1[[#This Row],[年]],表格1[[#This Row],[月]],1)</f>
        <v>45778</v>
      </c>
      <c r="C8876" s="2" t="str">
        <f>LEFT(表格1[[#This Row],[年月]],4)</f>
        <v>2025</v>
      </c>
      <c r="D8876" s="2" t="str">
        <f>RIGHT(表格1[[#This Row],[年月]],2)</f>
        <v>05</v>
      </c>
      <c r="E8876" s="5">
        <v>64000000</v>
      </c>
      <c r="F8876" s="2" t="str">
        <f>VLOOKUP(TEXT(表格1[[#This Row],[地區]],"00000000"),縣市代碼,2,0)</f>
        <v>高雄市</v>
      </c>
      <c r="G8876" s="2" t="s">
        <v>9</v>
      </c>
      <c r="H8876" s="13">
        <v>7166167</v>
      </c>
      <c r="I8876" s="14">
        <v>8684174436</v>
      </c>
      <c r="J8876" s="14">
        <f>表格1[[#This Row],[信用卡交易筆數]]/1000</f>
        <v>7166.1670000000004</v>
      </c>
      <c r="K8876" s="14">
        <f>表格1[[#This Row],[信用卡交易金額'[新臺幣']]]/1000</f>
        <v>8684174.4360000007</v>
      </c>
      <c r="L8876" s="14">
        <f>表格1[[#This Row],[信用卡交易金額'[新臺幣']]]/1000000</f>
        <v>8684.1744359999993</v>
      </c>
      <c r="M8876" s="14" t="str" cm="1">
        <f t="array" ref="M8876">_xlfn.TEXTJOIN("", TRUE, _xlfn.XLOOKUP(TRUE, VALUE(表格1[[#This Row],[年月]]) &lt;= VALUE($R$8:$R$12), $Q$8:$Q$12)) &amp; "年度"</f>
        <v>2025年度</v>
      </c>
    </row>
    <row r="8877" spans="1:13" x14ac:dyDescent="0.3">
      <c r="A8877" s="2">
        <v>202505</v>
      </c>
      <c r="B8877" s="19">
        <f>DATE(表格1[[#This Row],[年]],表格1[[#This Row],[月]],1)</f>
        <v>45778</v>
      </c>
      <c r="C8877" s="2" t="str">
        <f>LEFT(表格1[[#This Row],[年月]],4)</f>
        <v>2025</v>
      </c>
      <c r="D8877" s="2" t="str">
        <f>RIGHT(表格1[[#This Row],[年月]],2)</f>
        <v>05</v>
      </c>
      <c r="E8877" s="5">
        <v>64000000</v>
      </c>
      <c r="F8877" s="2" t="str">
        <f>VLOOKUP(TEXT(表格1[[#This Row],[地區]],"00000000"),縣市代碼,2,0)</f>
        <v>高雄市</v>
      </c>
      <c r="G8877" s="2" t="s">
        <v>10</v>
      </c>
      <c r="H8877" s="13">
        <v>3530784</v>
      </c>
      <c r="I8877" s="14">
        <v>13167664719</v>
      </c>
      <c r="J8877" s="14">
        <f>表格1[[#This Row],[信用卡交易筆數]]/1000</f>
        <v>3530.7840000000001</v>
      </c>
      <c r="K8877" s="14">
        <f>表格1[[#This Row],[信用卡交易金額'[新臺幣']]]/1000</f>
        <v>13167664.719000001</v>
      </c>
      <c r="L8877" s="14">
        <f>表格1[[#This Row],[信用卡交易金額'[新臺幣']]]/1000000</f>
        <v>13167.664719</v>
      </c>
      <c r="M8877" s="14" t="str" cm="1">
        <f t="array" ref="M8877">_xlfn.TEXTJOIN("", TRUE, _xlfn.XLOOKUP(TRUE, VALUE(表格1[[#This Row],[年月]]) &lt;= VALUE($R$8:$R$12), $Q$8:$Q$12)) &amp; "年度"</f>
        <v>2025年度</v>
      </c>
    </row>
    <row r="8878" spans="1:13" x14ac:dyDescent="0.3">
      <c r="A8878" s="2">
        <v>202505</v>
      </c>
      <c r="B8878" s="19">
        <f>DATE(表格1[[#This Row],[年]],表格1[[#This Row],[月]],1)</f>
        <v>45778</v>
      </c>
      <c r="C8878" s="2" t="str">
        <f>LEFT(表格1[[#This Row],[年月]],4)</f>
        <v>2025</v>
      </c>
      <c r="D8878" s="2" t="str">
        <f>RIGHT(表格1[[#This Row],[年月]],2)</f>
        <v>05</v>
      </c>
      <c r="E8878" s="5">
        <v>10013000</v>
      </c>
      <c r="F8878" s="2" t="str">
        <f>VLOOKUP(TEXT(表格1[[#This Row],[地區]],"00000000"),縣市代碼,2,0)</f>
        <v>屏東縣</v>
      </c>
      <c r="G8878" s="2" t="s">
        <v>4</v>
      </c>
      <c r="H8878" s="13">
        <v>1316859</v>
      </c>
      <c r="I8878" s="14">
        <v>595762784</v>
      </c>
      <c r="J8878" s="14">
        <f>表格1[[#This Row],[信用卡交易筆數]]/1000</f>
        <v>1316.8589999999999</v>
      </c>
      <c r="K8878" s="14">
        <f>表格1[[#This Row],[信用卡交易金額'[新臺幣']]]/1000</f>
        <v>595762.78399999999</v>
      </c>
      <c r="L8878" s="14">
        <f>表格1[[#This Row],[信用卡交易金額'[新臺幣']]]/1000000</f>
        <v>595.76278400000001</v>
      </c>
      <c r="M8878" s="14" t="str" cm="1">
        <f t="array" ref="M8878">_xlfn.TEXTJOIN("", TRUE, _xlfn.XLOOKUP(TRUE, VALUE(表格1[[#This Row],[年月]]) &lt;= VALUE($R$8:$R$12), $Q$8:$Q$12)) &amp; "年度"</f>
        <v>2025年度</v>
      </c>
    </row>
    <row r="8879" spans="1:13" x14ac:dyDescent="0.3">
      <c r="A8879" s="2">
        <v>202505</v>
      </c>
      <c r="B8879" s="19">
        <f>DATE(表格1[[#This Row],[年]],表格1[[#This Row],[月]],1)</f>
        <v>45778</v>
      </c>
      <c r="C8879" s="2" t="str">
        <f>LEFT(表格1[[#This Row],[年月]],4)</f>
        <v>2025</v>
      </c>
      <c r="D8879" s="2" t="str">
        <f>RIGHT(表格1[[#This Row],[年月]],2)</f>
        <v>05</v>
      </c>
      <c r="E8879" s="5">
        <v>10013000</v>
      </c>
      <c r="F8879" s="2" t="str">
        <f>VLOOKUP(TEXT(表格1[[#This Row],[地區]],"00000000"),縣市代碼,2,0)</f>
        <v>屏東縣</v>
      </c>
      <c r="G8879" s="2" t="s">
        <v>5</v>
      </c>
      <c r="H8879" s="13">
        <v>90317</v>
      </c>
      <c r="I8879" s="14">
        <v>195386221</v>
      </c>
      <c r="J8879" s="14">
        <f>表格1[[#This Row],[信用卡交易筆數]]/1000</f>
        <v>90.316999999999993</v>
      </c>
      <c r="K8879" s="14">
        <f>表格1[[#This Row],[信用卡交易金額'[新臺幣']]]/1000</f>
        <v>195386.22099999999</v>
      </c>
      <c r="L8879" s="14">
        <f>表格1[[#This Row],[信用卡交易金額'[新臺幣']]]/1000000</f>
        <v>195.38622100000001</v>
      </c>
      <c r="M8879" s="14" t="str" cm="1">
        <f t="array" ref="M8879">_xlfn.TEXTJOIN("", TRUE, _xlfn.XLOOKUP(TRUE, VALUE(表格1[[#This Row],[年月]]) &lt;= VALUE($R$8:$R$12), $Q$8:$Q$12)) &amp; "年度"</f>
        <v>2025年度</v>
      </c>
    </row>
    <row r="8880" spans="1:13" x14ac:dyDescent="0.3">
      <c r="A8880" s="2">
        <v>202505</v>
      </c>
      <c r="B8880" s="19">
        <f>DATE(表格1[[#This Row],[年]],表格1[[#This Row],[月]],1)</f>
        <v>45778</v>
      </c>
      <c r="C8880" s="2" t="str">
        <f>LEFT(表格1[[#This Row],[年月]],4)</f>
        <v>2025</v>
      </c>
      <c r="D8880" s="2" t="str">
        <f>RIGHT(表格1[[#This Row],[年月]],2)</f>
        <v>05</v>
      </c>
      <c r="E8880" s="5">
        <v>10013000</v>
      </c>
      <c r="F8880" s="2" t="str">
        <f>VLOOKUP(TEXT(表格1[[#This Row],[地區]],"00000000"),縣市代碼,2,0)</f>
        <v>屏東縣</v>
      </c>
      <c r="G8880" s="2" t="s">
        <v>6</v>
      </c>
      <c r="H8880" s="13">
        <v>124668</v>
      </c>
      <c r="I8880" s="14">
        <v>345848817</v>
      </c>
      <c r="J8880" s="14">
        <f>表格1[[#This Row],[信用卡交易筆數]]/1000</f>
        <v>124.66800000000001</v>
      </c>
      <c r="K8880" s="14">
        <f>表格1[[#This Row],[信用卡交易金額'[新臺幣']]]/1000</f>
        <v>345848.81699999998</v>
      </c>
      <c r="L8880" s="14">
        <f>表格1[[#This Row],[信用卡交易金額'[新臺幣']]]/1000000</f>
        <v>345.848817</v>
      </c>
      <c r="M8880" s="14" t="str" cm="1">
        <f t="array" ref="M8880">_xlfn.TEXTJOIN("", TRUE, _xlfn.XLOOKUP(TRUE, VALUE(表格1[[#This Row],[年月]]) &lt;= VALUE($R$8:$R$12), $Q$8:$Q$12)) &amp; "年度"</f>
        <v>2025年度</v>
      </c>
    </row>
    <row r="8881" spans="1:13" x14ac:dyDescent="0.3">
      <c r="A8881" s="2">
        <v>202505</v>
      </c>
      <c r="B8881" s="19">
        <f>DATE(表格1[[#This Row],[年]],表格1[[#This Row],[月]],1)</f>
        <v>45778</v>
      </c>
      <c r="C8881" s="2" t="str">
        <f>LEFT(表格1[[#This Row],[年月]],4)</f>
        <v>2025</v>
      </c>
      <c r="D8881" s="2" t="str">
        <f>RIGHT(表格1[[#This Row],[年月]],2)</f>
        <v>05</v>
      </c>
      <c r="E8881" s="5">
        <v>10013000</v>
      </c>
      <c r="F8881" s="2" t="str">
        <f>VLOOKUP(TEXT(表格1[[#This Row],[地區]],"00000000"),縣市代碼,2,0)</f>
        <v>屏東縣</v>
      </c>
      <c r="G8881" s="2" t="s">
        <v>7</v>
      </c>
      <c r="H8881" s="13">
        <v>804739</v>
      </c>
      <c r="I8881" s="14">
        <v>768027962</v>
      </c>
      <c r="J8881" s="14">
        <f>表格1[[#This Row],[信用卡交易筆數]]/1000</f>
        <v>804.73900000000003</v>
      </c>
      <c r="K8881" s="14">
        <f>表格1[[#This Row],[信用卡交易金額'[新臺幣']]]/1000</f>
        <v>768027.96200000006</v>
      </c>
      <c r="L8881" s="14">
        <f>表格1[[#This Row],[信用卡交易金額'[新臺幣']]]/1000000</f>
        <v>768.027962</v>
      </c>
      <c r="M8881" s="14" t="str" cm="1">
        <f t="array" ref="M8881">_xlfn.TEXTJOIN("", TRUE, _xlfn.XLOOKUP(TRUE, VALUE(表格1[[#This Row],[年月]]) &lt;= VALUE($R$8:$R$12), $Q$8:$Q$12)) &amp; "年度"</f>
        <v>2025年度</v>
      </c>
    </row>
    <row r="8882" spans="1:13" x14ac:dyDescent="0.3">
      <c r="A8882" s="2">
        <v>202505</v>
      </c>
      <c r="B8882" s="19">
        <f>DATE(表格1[[#This Row],[年]],表格1[[#This Row],[月]],1)</f>
        <v>45778</v>
      </c>
      <c r="C8882" s="2" t="str">
        <f>LEFT(表格1[[#This Row],[年月]],4)</f>
        <v>2025</v>
      </c>
      <c r="D8882" s="2" t="str">
        <f>RIGHT(表格1[[#This Row],[年月]],2)</f>
        <v>05</v>
      </c>
      <c r="E8882" s="5">
        <v>10013000</v>
      </c>
      <c r="F8882" s="2" t="str">
        <f>VLOOKUP(TEXT(表格1[[#This Row],[地區]],"00000000"),縣市代碼,2,0)</f>
        <v>屏東縣</v>
      </c>
      <c r="G8882" s="2" t="s">
        <v>8</v>
      </c>
      <c r="H8882" s="13">
        <v>515475</v>
      </c>
      <c r="I8882" s="14">
        <v>847988143</v>
      </c>
      <c r="J8882" s="14">
        <f>表格1[[#This Row],[信用卡交易筆數]]/1000</f>
        <v>515.47500000000002</v>
      </c>
      <c r="K8882" s="14">
        <f>表格1[[#This Row],[信用卡交易金額'[新臺幣']]]/1000</f>
        <v>847988.14300000004</v>
      </c>
      <c r="L8882" s="14">
        <f>表格1[[#This Row],[信用卡交易金額'[新臺幣']]]/1000000</f>
        <v>847.98814300000004</v>
      </c>
      <c r="M8882" s="14" t="str" cm="1">
        <f t="array" ref="M8882">_xlfn.TEXTJOIN("", TRUE, _xlfn.XLOOKUP(TRUE, VALUE(表格1[[#This Row],[年月]]) &lt;= VALUE($R$8:$R$12), $Q$8:$Q$12)) &amp; "年度"</f>
        <v>2025年度</v>
      </c>
    </row>
    <row r="8883" spans="1:13" x14ac:dyDescent="0.3">
      <c r="A8883" s="2">
        <v>202505</v>
      </c>
      <c r="B8883" s="19">
        <f>DATE(表格1[[#This Row],[年]],表格1[[#This Row],[月]],1)</f>
        <v>45778</v>
      </c>
      <c r="C8883" s="2" t="str">
        <f>LEFT(表格1[[#This Row],[年月]],4)</f>
        <v>2025</v>
      </c>
      <c r="D8883" s="2" t="str">
        <f>RIGHT(表格1[[#This Row],[年月]],2)</f>
        <v>05</v>
      </c>
      <c r="E8883" s="5">
        <v>10013000</v>
      </c>
      <c r="F8883" s="2" t="str">
        <f>VLOOKUP(TEXT(表格1[[#This Row],[地區]],"00000000"),縣市代碼,2,0)</f>
        <v>屏東縣</v>
      </c>
      <c r="G8883" s="2" t="s">
        <v>9</v>
      </c>
      <c r="H8883" s="13">
        <v>1145501</v>
      </c>
      <c r="I8883" s="14">
        <v>1323522854</v>
      </c>
      <c r="J8883" s="14">
        <f>表格1[[#This Row],[信用卡交易筆數]]/1000</f>
        <v>1145.501</v>
      </c>
      <c r="K8883" s="14">
        <f>表格1[[#This Row],[信用卡交易金額'[新臺幣']]]/1000</f>
        <v>1323522.8540000001</v>
      </c>
      <c r="L8883" s="14">
        <f>表格1[[#This Row],[信用卡交易金額'[新臺幣']]]/1000000</f>
        <v>1323.5228540000001</v>
      </c>
      <c r="M8883" s="14" t="str" cm="1">
        <f t="array" ref="M8883">_xlfn.TEXTJOIN("", TRUE, _xlfn.XLOOKUP(TRUE, VALUE(表格1[[#This Row],[年月]]) &lt;= VALUE($R$8:$R$12), $Q$8:$Q$12)) &amp; "年度"</f>
        <v>2025年度</v>
      </c>
    </row>
    <row r="8884" spans="1:13" x14ac:dyDescent="0.3">
      <c r="A8884" s="2">
        <v>202505</v>
      </c>
      <c r="B8884" s="19">
        <f>DATE(表格1[[#This Row],[年]],表格1[[#This Row],[月]],1)</f>
        <v>45778</v>
      </c>
      <c r="C8884" s="2" t="str">
        <f>LEFT(表格1[[#This Row],[年月]],4)</f>
        <v>2025</v>
      </c>
      <c r="D8884" s="2" t="str">
        <f>RIGHT(表格1[[#This Row],[年月]],2)</f>
        <v>05</v>
      </c>
      <c r="E8884" s="5">
        <v>10013000</v>
      </c>
      <c r="F8884" s="2" t="str">
        <f>VLOOKUP(TEXT(表格1[[#This Row],[地區]],"00000000"),縣市代碼,2,0)</f>
        <v>屏東縣</v>
      </c>
      <c r="G8884" s="2" t="s">
        <v>10</v>
      </c>
      <c r="H8884" s="13">
        <v>636903</v>
      </c>
      <c r="I8884" s="14">
        <v>2142768783</v>
      </c>
      <c r="J8884" s="14">
        <f>表格1[[#This Row],[信用卡交易筆數]]/1000</f>
        <v>636.90300000000002</v>
      </c>
      <c r="K8884" s="14">
        <f>表格1[[#This Row],[信用卡交易金額'[新臺幣']]]/1000</f>
        <v>2142768.7829999998</v>
      </c>
      <c r="L8884" s="14">
        <f>表格1[[#This Row],[信用卡交易金額'[新臺幣']]]/1000000</f>
        <v>2142.768783</v>
      </c>
      <c r="M8884" s="14" t="str" cm="1">
        <f t="array" ref="M8884">_xlfn.TEXTJOIN("", TRUE, _xlfn.XLOOKUP(TRUE, VALUE(表格1[[#This Row],[年月]]) &lt;= VALUE($R$8:$R$12), $Q$8:$Q$12)) &amp; "年度"</f>
        <v>2025年度</v>
      </c>
    </row>
    <row r="8885" spans="1:13" x14ac:dyDescent="0.3">
      <c r="A8885" s="2">
        <v>202505</v>
      </c>
      <c r="B8885" s="19">
        <f>DATE(表格1[[#This Row],[年]],表格1[[#This Row],[月]],1)</f>
        <v>45778</v>
      </c>
      <c r="C8885" s="2" t="str">
        <f>LEFT(表格1[[#This Row],[年月]],4)</f>
        <v>2025</v>
      </c>
      <c r="D8885" s="2" t="str">
        <f>RIGHT(表格1[[#This Row],[年月]],2)</f>
        <v>05</v>
      </c>
      <c r="E8885" s="5">
        <v>10017000</v>
      </c>
      <c r="F8885" s="2" t="str">
        <f>VLOOKUP(TEXT(表格1[[#This Row],[地區]],"00000000"),縣市代碼,2,0)</f>
        <v>基隆市</v>
      </c>
      <c r="G8885" s="2" t="s">
        <v>4</v>
      </c>
      <c r="H8885" s="13">
        <v>1170867</v>
      </c>
      <c r="I8885" s="14">
        <v>534956187</v>
      </c>
      <c r="J8885" s="14">
        <f>表格1[[#This Row],[信用卡交易筆數]]/1000</f>
        <v>1170.867</v>
      </c>
      <c r="K8885" s="14">
        <f>表格1[[#This Row],[信用卡交易金額'[新臺幣']]]/1000</f>
        <v>534956.18700000003</v>
      </c>
      <c r="L8885" s="14">
        <f>表格1[[#This Row],[信用卡交易金額'[新臺幣']]]/1000000</f>
        <v>534.956187</v>
      </c>
      <c r="M8885" s="14" t="str" cm="1">
        <f t="array" ref="M8885">_xlfn.TEXTJOIN("", TRUE, _xlfn.XLOOKUP(TRUE, VALUE(表格1[[#This Row],[年月]]) &lt;= VALUE($R$8:$R$12), $Q$8:$Q$12)) &amp; "年度"</f>
        <v>2025年度</v>
      </c>
    </row>
    <row r="8886" spans="1:13" x14ac:dyDescent="0.3">
      <c r="A8886" s="2">
        <v>202505</v>
      </c>
      <c r="B8886" s="19">
        <f>DATE(表格1[[#This Row],[年]],表格1[[#This Row],[月]],1)</f>
        <v>45778</v>
      </c>
      <c r="C8886" s="2" t="str">
        <f>LEFT(表格1[[#This Row],[年月]],4)</f>
        <v>2025</v>
      </c>
      <c r="D8886" s="2" t="str">
        <f>RIGHT(表格1[[#This Row],[年月]],2)</f>
        <v>05</v>
      </c>
      <c r="E8886" s="5">
        <v>10017000</v>
      </c>
      <c r="F8886" s="2" t="str">
        <f>VLOOKUP(TEXT(表格1[[#This Row],[地區]],"00000000"),縣市代碼,2,0)</f>
        <v>基隆市</v>
      </c>
      <c r="G8886" s="2" t="s">
        <v>5</v>
      </c>
      <c r="H8886" s="13">
        <v>71299</v>
      </c>
      <c r="I8886" s="14">
        <v>166413331</v>
      </c>
      <c r="J8886" s="14">
        <f>表格1[[#This Row],[信用卡交易筆數]]/1000</f>
        <v>71.299000000000007</v>
      </c>
      <c r="K8886" s="14">
        <f>表格1[[#This Row],[信用卡交易金額'[新臺幣']]]/1000</f>
        <v>166413.33100000001</v>
      </c>
      <c r="L8886" s="14">
        <f>表格1[[#This Row],[信用卡交易金額'[新臺幣']]]/1000000</f>
        <v>166.413331</v>
      </c>
      <c r="M8886" s="14" t="str" cm="1">
        <f t="array" ref="M8886">_xlfn.TEXTJOIN("", TRUE, _xlfn.XLOOKUP(TRUE, VALUE(表格1[[#This Row],[年月]]) &lt;= VALUE($R$8:$R$12), $Q$8:$Q$12)) &amp; "年度"</f>
        <v>2025年度</v>
      </c>
    </row>
    <row r="8887" spans="1:13" x14ac:dyDescent="0.3">
      <c r="A8887" s="2">
        <v>202505</v>
      </c>
      <c r="B8887" s="19">
        <f>DATE(表格1[[#This Row],[年]],表格1[[#This Row],[月]],1)</f>
        <v>45778</v>
      </c>
      <c r="C8887" s="2" t="str">
        <f>LEFT(表格1[[#This Row],[年月]],4)</f>
        <v>2025</v>
      </c>
      <c r="D8887" s="2" t="str">
        <f>RIGHT(表格1[[#This Row],[年月]],2)</f>
        <v>05</v>
      </c>
      <c r="E8887" s="5">
        <v>10017000</v>
      </c>
      <c r="F8887" s="2" t="str">
        <f>VLOOKUP(TEXT(表格1[[#This Row],[地區]],"00000000"),縣市代碼,2,0)</f>
        <v>基隆市</v>
      </c>
      <c r="G8887" s="2" t="s">
        <v>6</v>
      </c>
      <c r="H8887" s="13">
        <v>82469</v>
      </c>
      <c r="I8887" s="14">
        <v>285023732</v>
      </c>
      <c r="J8887" s="14">
        <f>表格1[[#This Row],[信用卡交易筆數]]/1000</f>
        <v>82.468999999999994</v>
      </c>
      <c r="K8887" s="14">
        <f>表格1[[#This Row],[信用卡交易金額'[新臺幣']]]/1000</f>
        <v>285023.73200000002</v>
      </c>
      <c r="L8887" s="14">
        <f>表格1[[#This Row],[信用卡交易金額'[新臺幣']]]/1000000</f>
        <v>285.023732</v>
      </c>
      <c r="M8887" s="14" t="str" cm="1">
        <f t="array" ref="M8887">_xlfn.TEXTJOIN("", TRUE, _xlfn.XLOOKUP(TRUE, VALUE(表格1[[#This Row],[年月]]) &lt;= VALUE($R$8:$R$12), $Q$8:$Q$12)) &amp; "年度"</f>
        <v>2025年度</v>
      </c>
    </row>
    <row r="8888" spans="1:13" x14ac:dyDescent="0.3">
      <c r="A8888" s="2">
        <v>202505</v>
      </c>
      <c r="B8888" s="19">
        <f>DATE(表格1[[#This Row],[年]],表格1[[#This Row],[月]],1)</f>
        <v>45778</v>
      </c>
      <c r="C8888" s="2" t="str">
        <f>LEFT(表格1[[#This Row],[年月]],4)</f>
        <v>2025</v>
      </c>
      <c r="D8888" s="2" t="str">
        <f>RIGHT(表格1[[#This Row],[年月]],2)</f>
        <v>05</v>
      </c>
      <c r="E8888" s="5">
        <v>10017000</v>
      </c>
      <c r="F8888" s="2" t="str">
        <f>VLOOKUP(TEXT(表格1[[#This Row],[地區]],"00000000"),縣市代碼,2,0)</f>
        <v>基隆市</v>
      </c>
      <c r="G8888" s="2" t="s">
        <v>7</v>
      </c>
      <c r="H8888" s="13">
        <v>543416</v>
      </c>
      <c r="I8888" s="14">
        <v>485163790</v>
      </c>
      <c r="J8888" s="14">
        <f>表格1[[#This Row],[信用卡交易筆數]]/1000</f>
        <v>543.41600000000005</v>
      </c>
      <c r="K8888" s="14">
        <f>表格1[[#This Row],[信用卡交易金額'[新臺幣']]]/1000</f>
        <v>485163.79</v>
      </c>
      <c r="L8888" s="14">
        <f>表格1[[#This Row],[信用卡交易金額'[新臺幣']]]/1000000</f>
        <v>485.16379000000001</v>
      </c>
      <c r="M8888" s="14" t="str" cm="1">
        <f t="array" ref="M8888">_xlfn.TEXTJOIN("", TRUE, _xlfn.XLOOKUP(TRUE, VALUE(表格1[[#This Row],[年月]]) &lt;= VALUE($R$8:$R$12), $Q$8:$Q$12)) &amp; "年度"</f>
        <v>2025年度</v>
      </c>
    </row>
    <row r="8889" spans="1:13" x14ac:dyDescent="0.3">
      <c r="A8889" s="2">
        <v>202505</v>
      </c>
      <c r="B8889" s="19">
        <f>DATE(表格1[[#This Row],[年]],表格1[[#This Row],[月]],1)</f>
        <v>45778</v>
      </c>
      <c r="C8889" s="2" t="str">
        <f>LEFT(表格1[[#This Row],[年月]],4)</f>
        <v>2025</v>
      </c>
      <c r="D8889" s="2" t="str">
        <f>RIGHT(表格1[[#This Row],[年月]],2)</f>
        <v>05</v>
      </c>
      <c r="E8889" s="5">
        <v>10017000</v>
      </c>
      <c r="F8889" s="2" t="str">
        <f>VLOOKUP(TEXT(表格1[[#This Row],[地區]],"00000000"),縣市代碼,2,0)</f>
        <v>基隆市</v>
      </c>
      <c r="G8889" s="2" t="s">
        <v>8</v>
      </c>
      <c r="H8889" s="13">
        <v>419448</v>
      </c>
      <c r="I8889" s="14">
        <v>750065735</v>
      </c>
      <c r="J8889" s="14">
        <f>表格1[[#This Row],[信用卡交易筆數]]/1000</f>
        <v>419.44799999999998</v>
      </c>
      <c r="K8889" s="14">
        <f>表格1[[#This Row],[信用卡交易金額'[新臺幣']]]/1000</f>
        <v>750065.73499999999</v>
      </c>
      <c r="L8889" s="14">
        <f>表格1[[#This Row],[信用卡交易金額'[新臺幣']]]/1000000</f>
        <v>750.06573500000002</v>
      </c>
      <c r="M8889" s="14" t="str" cm="1">
        <f t="array" ref="M8889">_xlfn.TEXTJOIN("", TRUE, _xlfn.XLOOKUP(TRUE, VALUE(表格1[[#This Row],[年月]]) &lt;= VALUE($R$8:$R$12), $Q$8:$Q$12)) &amp; "年度"</f>
        <v>2025年度</v>
      </c>
    </row>
    <row r="8890" spans="1:13" x14ac:dyDescent="0.3">
      <c r="A8890" s="2">
        <v>202505</v>
      </c>
      <c r="B8890" s="19">
        <f>DATE(表格1[[#This Row],[年]],表格1[[#This Row],[月]],1)</f>
        <v>45778</v>
      </c>
      <c r="C8890" s="2" t="str">
        <f>LEFT(表格1[[#This Row],[年月]],4)</f>
        <v>2025</v>
      </c>
      <c r="D8890" s="2" t="str">
        <f>RIGHT(表格1[[#This Row],[年月]],2)</f>
        <v>05</v>
      </c>
      <c r="E8890" s="5">
        <v>10017000</v>
      </c>
      <c r="F8890" s="2" t="str">
        <f>VLOOKUP(TEXT(表格1[[#This Row],[地區]],"00000000"),縣市代碼,2,0)</f>
        <v>基隆市</v>
      </c>
      <c r="G8890" s="2" t="s">
        <v>9</v>
      </c>
      <c r="H8890" s="13">
        <v>951895</v>
      </c>
      <c r="I8890" s="14">
        <v>988911674</v>
      </c>
      <c r="J8890" s="14">
        <f>表格1[[#This Row],[信用卡交易筆數]]/1000</f>
        <v>951.89499999999998</v>
      </c>
      <c r="K8890" s="14">
        <f>表格1[[#This Row],[信用卡交易金額'[新臺幣']]]/1000</f>
        <v>988911.674</v>
      </c>
      <c r="L8890" s="14">
        <f>表格1[[#This Row],[信用卡交易金額'[新臺幣']]]/1000000</f>
        <v>988.91167399999995</v>
      </c>
      <c r="M8890" s="14" t="str" cm="1">
        <f t="array" ref="M8890">_xlfn.TEXTJOIN("", TRUE, _xlfn.XLOOKUP(TRUE, VALUE(表格1[[#This Row],[年月]]) &lt;= VALUE($R$8:$R$12), $Q$8:$Q$12)) &amp; "年度"</f>
        <v>2025年度</v>
      </c>
    </row>
    <row r="8891" spans="1:13" x14ac:dyDescent="0.3">
      <c r="A8891" s="2">
        <v>202505</v>
      </c>
      <c r="B8891" s="19">
        <f>DATE(表格1[[#This Row],[年]],表格1[[#This Row],[月]],1)</f>
        <v>45778</v>
      </c>
      <c r="C8891" s="2" t="str">
        <f>LEFT(表格1[[#This Row],[年月]],4)</f>
        <v>2025</v>
      </c>
      <c r="D8891" s="2" t="str">
        <f>RIGHT(表格1[[#This Row],[年月]],2)</f>
        <v>05</v>
      </c>
      <c r="E8891" s="5">
        <v>10017000</v>
      </c>
      <c r="F8891" s="2" t="str">
        <f>VLOOKUP(TEXT(表格1[[#This Row],[地區]],"00000000"),縣市代碼,2,0)</f>
        <v>基隆市</v>
      </c>
      <c r="G8891" s="2" t="s">
        <v>10</v>
      </c>
      <c r="H8891" s="13">
        <v>511941</v>
      </c>
      <c r="I8891" s="14">
        <v>1537193363</v>
      </c>
      <c r="J8891" s="14">
        <f>表格1[[#This Row],[信用卡交易筆數]]/1000</f>
        <v>511.94099999999997</v>
      </c>
      <c r="K8891" s="14">
        <f>表格1[[#This Row],[信用卡交易金額'[新臺幣']]]/1000</f>
        <v>1537193.3629999999</v>
      </c>
      <c r="L8891" s="14">
        <f>表格1[[#This Row],[信用卡交易金額'[新臺幣']]]/1000000</f>
        <v>1537.1933630000001</v>
      </c>
      <c r="M8891" s="14" t="str" cm="1">
        <f t="array" ref="M8891">_xlfn.TEXTJOIN("", TRUE, _xlfn.XLOOKUP(TRUE, VALUE(表格1[[#This Row],[年月]]) &lt;= VALUE($R$8:$R$12), $Q$8:$Q$12)) &amp; "年度"</f>
        <v>2025年度</v>
      </c>
    </row>
    <row r="8892" spans="1:13" x14ac:dyDescent="0.3">
      <c r="A8892" s="2">
        <v>202505</v>
      </c>
      <c r="B8892" s="19">
        <f>DATE(表格1[[#This Row],[年]],表格1[[#This Row],[月]],1)</f>
        <v>45778</v>
      </c>
      <c r="C8892" s="2" t="str">
        <f>LEFT(表格1[[#This Row],[年月]],4)</f>
        <v>2025</v>
      </c>
      <c r="D8892" s="2" t="str">
        <f>RIGHT(表格1[[#This Row],[年月]],2)</f>
        <v>05</v>
      </c>
      <c r="E8892" s="5">
        <v>10002000</v>
      </c>
      <c r="F8892" s="2" t="str">
        <f>VLOOKUP(TEXT(表格1[[#This Row],[地區]],"00000000"),縣市代碼,2,0)</f>
        <v>宜蘭縣</v>
      </c>
      <c r="G8892" s="2" t="s">
        <v>4</v>
      </c>
      <c r="H8892" s="13">
        <v>1007073</v>
      </c>
      <c r="I8892" s="14">
        <v>432449727</v>
      </c>
      <c r="J8892" s="14">
        <f>表格1[[#This Row],[信用卡交易筆數]]/1000</f>
        <v>1007.073</v>
      </c>
      <c r="K8892" s="14">
        <f>表格1[[#This Row],[信用卡交易金額'[新臺幣']]]/1000</f>
        <v>432449.72700000001</v>
      </c>
      <c r="L8892" s="14">
        <f>表格1[[#This Row],[信用卡交易金額'[新臺幣']]]/1000000</f>
        <v>432.449727</v>
      </c>
      <c r="M8892" s="14" t="str" cm="1">
        <f t="array" ref="M8892">_xlfn.TEXTJOIN("", TRUE, _xlfn.XLOOKUP(TRUE, VALUE(表格1[[#This Row],[年月]]) &lt;= VALUE($R$8:$R$12), $Q$8:$Q$12)) &amp; "年度"</f>
        <v>2025年度</v>
      </c>
    </row>
    <row r="8893" spans="1:13" x14ac:dyDescent="0.3">
      <c r="A8893" s="2">
        <v>202505</v>
      </c>
      <c r="B8893" s="19">
        <f>DATE(表格1[[#This Row],[年]],表格1[[#This Row],[月]],1)</f>
        <v>45778</v>
      </c>
      <c r="C8893" s="2" t="str">
        <f>LEFT(表格1[[#This Row],[年月]],4)</f>
        <v>2025</v>
      </c>
      <c r="D8893" s="2" t="str">
        <f>RIGHT(表格1[[#This Row],[年月]],2)</f>
        <v>05</v>
      </c>
      <c r="E8893" s="5">
        <v>10002000</v>
      </c>
      <c r="F8893" s="2" t="str">
        <f>VLOOKUP(TEXT(表格1[[#This Row],[地區]],"00000000"),縣市代碼,2,0)</f>
        <v>宜蘭縣</v>
      </c>
      <c r="G8893" s="2" t="s">
        <v>5</v>
      </c>
      <c r="H8893" s="13">
        <v>64857</v>
      </c>
      <c r="I8893" s="14">
        <v>151665389</v>
      </c>
      <c r="J8893" s="14">
        <f>表格1[[#This Row],[信用卡交易筆數]]/1000</f>
        <v>64.856999999999999</v>
      </c>
      <c r="K8893" s="14">
        <f>表格1[[#This Row],[信用卡交易金額'[新臺幣']]]/1000</f>
        <v>151665.389</v>
      </c>
      <c r="L8893" s="14">
        <f>表格1[[#This Row],[信用卡交易金額'[新臺幣']]]/1000000</f>
        <v>151.665389</v>
      </c>
      <c r="M8893" s="14" t="str" cm="1">
        <f t="array" ref="M8893">_xlfn.TEXTJOIN("", TRUE, _xlfn.XLOOKUP(TRUE, VALUE(表格1[[#This Row],[年月]]) &lt;= VALUE($R$8:$R$12), $Q$8:$Q$12)) &amp; "年度"</f>
        <v>2025年度</v>
      </c>
    </row>
    <row r="8894" spans="1:13" x14ac:dyDescent="0.3">
      <c r="A8894" s="2">
        <v>202505</v>
      </c>
      <c r="B8894" s="19">
        <f>DATE(表格1[[#This Row],[年]],表格1[[#This Row],[月]],1)</f>
        <v>45778</v>
      </c>
      <c r="C8894" s="2" t="str">
        <f>LEFT(表格1[[#This Row],[年月]],4)</f>
        <v>2025</v>
      </c>
      <c r="D8894" s="2" t="str">
        <f>RIGHT(表格1[[#This Row],[年月]],2)</f>
        <v>05</v>
      </c>
      <c r="E8894" s="5">
        <v>10002000</v>
      </c>
      <c r="F8894" s="2" t="str">
        <f>VLOOKUP(TEXT(表格1[[#This Row],[地區]],"00000000"),縣市代碼,2,0)</f>
        <v>宜蘭縣</v>
      </c>
      <c r="G8894" s="2" t="s">
        <v>6</v>
      </c>
      <c r="H8894" s="13">
        <v>91071</v>
      </c>
      <c r="I8894" s="14">
        <v>274444279</v>
      </c>
      <c r="J8894" s="14">
        <f>表格1[[#This Row],[信用卡交易筆數]]/1000</f>
        <v>91.070999999999998</v>
      </c>
      <c r="K8894" s="14">
        <f>表格1[[#This Row],[信用卡交易金額'[新臺幣']]]/1000</f>
        <v>274444.27899999998</v>
      </c>
      <c r="L8894" s="14">
        <f>表格1[[#This Row],[信用卡交易金額'[新臺幣']]]/1000000</f>
        <v>274.44427899999999</v>
      </c>
      <c r="M8894" s="14" t="str" cm="1">
        <f t="array" ref="M8894">_xlfn.TEXTJOIN("", TRUE, _xlfn.XLOOKUP(TRUE, VALUE(表格1[[#This Row],[年月]]) &lt;= VALUE($R$8:$R$12), $Q$8:$Q$12)) &amp; "年度"</f>
        <v>2025年度</v>
      </c>
    </row>
    <row r="8895" spans="1:13" x14ac:dyDescent="0.3">
      <c r="A8895" s="2">
        <v>202505</v>
      </c>
      <c r="B8895" s="19">
        <f>DATE(表格1[[#This Row],[年]],表格1[[#This Row],[月]],1)</f>
        <v>45778</v>
      </c>
      <c r="C8895" s="2" t="str">
        <f>LEFT(表格1[[#This Row],[年月]],4)</f>
        <v>2025</v>
      </c>
      <c r="D8895" s="2" t="str">
        <f>RIGHT(表格1[[#This Row],[年月]],2)</f>
        <v>05</v>
      </c>
      <c r="E8895" s="5">
        <v>10002000</v>
      </c>
      <c r="F8895" s="2" t="str">
        <f>VLOOKUP(TEXT(表格1[[#This Row],[地區]],"00000000"),縣市代碼,2,0)</f>
        <v>宜蘭縣</v>
      </c>
      <c r="G8895" s="2" t="s">
        <v>7</v>
      </c>
      <c r="H8895" s="13">
        <v>502866</v>
      </c>
      <c r="I8895" s="14">
        <v>478294568</v>
      </c>
      <c r="J8895" s="14">
        <f>表格1[[#This Row],[信用卡交易筆數]]/1000</f>
        <v>502.86599999999999</v>
      </c>
      <c r="K8895" s="14">
        <f>表格1[[#This Row],[信用卡交易金額'[新臺幣']]]/1000</f>
        <v>478294.56800000003</v>
      </c>
      <c r="L8895" s="14">
        <f>表格1[[#This Row],[信用卡交易金額'[新臺幣']]]/1000000</f>
        <v>478.29456800000003</v>
      </c>
      <c r="M8895" s="14" t="str" cm="1">
        <f t="array" ref="M8895">_xlfn.TEXTJOIN("", TRUE, _xlfn.XLOOKUP(TRUE, VALUE(表格1[[#This Row],[年月]]) &lt;= VALUE($R$8:$R$12), $Q$8:$Q$12)) &amp; "年度"</f>
        <v>2025年度</v>
      </c>
    </row>
    <row r="8896" spans="1:13" x14ac:dyDescent="0.3">
      <c r="A8896" s="2">
        <v>202505</v>
      </c>
      <c r="B8896" s="19">
        <f>DATE(表格1[[#This Row],[年]],表格1[[#This Row],[月]],1)</f>
        <v>45778</v>
      </c>
      <c r="C8896" s="2" t="str">
        <f>LEFT(表格1[[#This Row],[年月]],4)</f>
        <v>2025</v>
      </c>
      <c r="D8896" s="2" t="str">
        <f>RIGHT(表格1[[#This Row],[年月]],2)</f>
        <v>05</v>
      </c>
      <c r="E8896" s="5">
        <v>10002000</v>
      </c>
      <c r="F8896" s="2" t="str">
        <f>VLOOKUP(TEXT(表格1[[#This Row],[地區]],"00000000"),縣市代碼,2,0)</f>
        <v>宜蘭縣</v>
      </c>
      <c r="G8896" s="2" t="s">
        <v>8</v>
      </c>
      <c r="H8896" s="13">
        <v>369220</v>
      </c>
      <c r="I8896" s="14">
        <v>656833630</v>
      </c>
      <c r="J8896" s="14">
        <f>表格1[[#This Row],[信用卡交易筆數]]/1000</f>
        <v>369.22</v>
      </c>
      <c r="K8896" s="14">
        <f>表格1[[#This Row],[信用卡交易金額'[新臺幣']]]/1000</f>
        <v>656833.63</v>
      </c>
      <c r="L8896" s="14">
        <f>表格1[[#This Row],[信用卡交易金額'[新臺幣']]]/1000000</f>
        <v>656.83362999999997</v>
      </c>
      <c r="M8896" s="14" t="str" cm="1">
        <f t="array" ref="M8896">_xlfn.TEXTJOIN("", TRUE, _xlfn.XLOOKUP(TRUE, VALUE(表格1[[#This Row],[年月]]) &lt;= VALUE($R$8:$R$12), $Q$8:$Q$12)) &amp; "年度"</f>
        <v>2025年度</v>
      </c>
    </row>
    <row r="8897" spans="1:13" x14ac:dyDescent="0.3">
      <c r="A8897" s="2">
        <v>202505</v>
      </c>
      <c r="B8897" s="19">
        <f>DATE(表格1[[#This Row],[年]],表格1[[#This Row],[月]],1)</f>
        <v>45778</v>
      </c>
      <c r="C8897" s="2" t="str">
        <f>LEFT(表格1[[#This Row],[年月]],4)</f>
        <v>2025</v>
      </c>
      <c r="D8897" s="2" t="str">
        <f>RIGHT(表格1[[#This Row],[年月]],2)</f>
        <v>05</v>
      </c>
      <c r="E8897" s="5">
        <v>10002000</v>
      </c>
      <c r="F8897" s="2" t="str">
        <f>VLOOKUP(TEXT(表格1[[#This Row],[地區]],"00000000"),縣市代碼,2,0)</f>
        <v>宜蘭縣</v>
      </c>
      <c r="G8897" s="2" t="s">
        <v>9</v>
      </c>
      <c r="H8897" s="13">
        <v>855206</v>
      </c>
      <c r="I8897" s="14">
        <v>924301085</v>
      </c>
      <c r="J8897" s="14">
        <f>表格1[[#This Row],[信用卡交易筆數]]/1000</f>
        <v>855.20600000000002</v>
      </c>
      <c r="K8897" s="14">
        <f>表格1[[#This Row],[信用卡交易金額'[新臺幣']]]/1000</f>
        <v>924301.08499999996</v>
      </c>
      <c r="L8897" s="14">
        <f>表格1[[#This Row],[信用卡交易金額'[新臺幣']]]/1000000</f>
        <v>924.30108499999994</v>
      </c>
      <c r="M8897" s="14" t="str" cm="1">
        <f t="array" ref="M8897">_xlfn.TEXTJOIN("", TRUE, _xlfn.XLOOKUP(TRUE, VALUE(表格1[[#This Row],[年月]]) &lt;= VALUE($R$8:$R$12), $Q$8:$Q$12)) &amp; "年度"</f>
        <v>2025年度</v>
      </c>
    </row>
    <row r="8898" spans="1:13" x14ac:dyDescent="0.3">
      <c r="A8898" s="2">
        <v>202505</v>
      </c>
      <c r="B8898" s="19">
        <f>DATE(表格1[[#This Row],[年]],表格1[[#This Row],[月]],1)</f>
        <v>45778</v>
      </c>
      <c r="C8898" s="2" t="str">
        <f>LEFT(表格1[[#This Row],[年月]],4)</f>
        <v>2025</v>
      </c>
      <c r="D8898" s="2" t="str">
        <f>RIGHT(表格1[[#This Row],[年月]],2)</f>
        <v>05</v>
      </c>
      <c r="E8898" s="5">
        <v>10002000</v>
      </c>
      <c r="F8898" s="2" t="str">
        <f>VLOOKUP(TEXT(表格1[[#This Row],[地區]],"00000000"),縣市代碼,2,0)</f>
        <v>宜蘭縣</v>
      </c>
      <c r="G8898" s="2" t="s">
        <v>10</v>
      </c>
      <c r="H8898" s="13">
        <v>427298</v>
      </c>
      <c r="I8898" s="14">
        <v>1429725770</v>
      </c>
      <c r="J8898" s="14">
        <f>表格1[[#This Row],[信用卡交易筆數]]/1000</f>
        <v>427.298</v>
      </c>
      <c r="K8898" s="14">
        <f>表格1[[#This Row],[信用卡交易金額'[新臺幣']]]/1000</f>
        <v>1429725.77</v>
      </c>
      <c r="L8898" s="14">
        <f>表格1[[#This Row],[信用卡交易金額'[新臺幣']]]/1000000</f>
        <v>1429.72577</v>
      </c>
      <c r="M8898" s="14" t="str" cm="1">
        <f t="array" ref="M8898">_xlfn.TEXTJOIN("", TRUE, _xlfn.XLOOKUP(TRUE, VALUE(表格1[[#This Row],[年月]]) &lt;= VALUE($R$8:$R$12), $Q$8:$Q$12)) &amp; "年度"</f>
        <v>2025年度</v>
      </c>
    </row>
    <row r="8899" spans="1:13" x14ac:dyDescent="0.3">
      <c r="A8899" s="2">
        <v>202505</v>
      </c>
      <c r="B8899" s="19">
        <f>DATE(表格1[[#This Row],[年]],表格1[[#This Row],[月]],1)</f>
        <v>45778</v>
      </c>
      <c r="C8899" s="2" t="str">
        <f>LEFT(表格1[[#This Row],[年月]],4)</f>
        <v>2025</v>
      </c>
      <c r="D8899" s="2" t="str">
        <f>RIGHT(表格1[[#This Row],[年月]],2)</f>
        <v>05</v>
      </c>
      <c r="E8899" s="5">
        <v>10015000</v>
      </c>
      <c r="F8899" s="2" t="str">
        <f>VLOOKUP(TEXT(表格1[[#This Row],[地區]],"00000000"),縣市代碼,2,0)</f>
        <v>花蓮縣</v>
      </c>
      <c r="G8899" s="2" t="s">
        <v>4</v>
      </c>
      <c r="H8899" s="13">
        <v>628074</v>
      </c>
      <c r="I8899" s="14">
        <v>339204309</v>
      </c>
      <c r="J8899" s="14">
        <f>表格1[[#This Row],[信用卡交易筆數]]/1000</f>
        <v>628.07399999999996</v>
      </c>
      <c r="K8899" s="14">
        <f>表格1[[#This Row],[信用卡交易金額'[新臺幣']]]/1000</f>
        <v>339204.30900000001</v>
      </c>
      <c r="L8899" s="14">
        <f>表格1[[#This Row],[信用卡交易金額'[新臺幣']]]/1000000</f>
        <v>339.20430900000002</v>
      </c>
      <c r="M8899" s="14" t="str" cm="1">
        <f t="array" ref="M8899">_xlfn.TEXTJOIN("", TRUE, _xlfn.XLOOKUP(TRUE, VALUE(表格1[[#This Row],[年月]]) &lt;= VALUE($R$8:$R$12), $Q$8:$Q$12)) &amp; "年度"</f>
        <v>2025年度</v>
      </c>
    </row>
    <row r="8900" spans="1:13" x14ac:dyDescent="0.3">
      <c r="A8900" s="2">
        <v>202505</v>
      </c>
      <c r="B8900" s="19">
        <f>DATE(表格1[[#This Row],[年]],表格1[[#This Row],[月]],1)</f>
        <v>45778</v>
      </c>
      <c r="C8900" s="2" t="str">
        <f>LEFT(表格1[[#This Row],[年月]],4)</f>
        <v>2025</v>
      </c>
      <c r="D8900" s="2" t="str">
        <f>RIGHT(表格1[[#This Row],[年月]],2)</f>
        <v>05</v>
      </c>
      <c r="E8900" s="5">
        <v>10015000</v>
      </c>
      <c r="F8900" s="2" t="str">
        <f>VLOOKUP(TEXT(表格1[[#This Row],[地區]],"00000000"),縣市代碼,2,0)</f>
        <v>花蓮縣</v>
      </c>
      <c r="G8900" s="2" t="s">
        <v>5</v>
      </c>
      <c r="H8900" s="13">
        <v>37347</v>
      </c>
      <c r="I8900" s="14">
        <v>83918225</v>
      </c>
      <c r="J8900" s="14">
        <f>表格1[[#This Row],[信用卡交易筆數]]/1000</f>
        <v>37.347000000000001</v>
      </c>
      <c r="K8900" s="14">
        <f>表格1[[#This Row],[信用卡交易金額'[新臺幣']]]/1000</f>
        <v>83918.225000000006</v>
      </c>
      <c r="L8900" s="14">
        <f>表格1[[#This Row],[信用卡交易金額'[新臺幣']]]/1000000</f>
        <v>83.918225000000007</v>
      </c>
      <c r="M8900" s="14" t="str" cm="1">
        <f t="array" ref="M8900">_xlfn.TEXTJOIN("", TRUE, _xlfn.XLOOKUP(TRUE, VALUE(表格1[[#This Row],[年月]]) &lt;= VALUE($R$8:$R$12), $Q$8:$Q$12)) &amp; "年度"</f>
        <v>2025年度</v>
      </c>
    </row>
    <row r="8901" spans="1:13" x14ac:dyDescent="0.3">
      <c r="A8901" s="2">
        <v>202505</v>
      </c>
      <c r="B8901" s="19">
        <f>DATE(表格1[[#This Row],[年]],表格1[[#This Row],[月]],1)</f>
        <v>45778</v>
      </c>
      <c r="C8901" s="2" t="str">
        <f>LEFT(表格1[[#This Row],[年月]],4)</f>
        <v>2025</v>
      </c>
      <c r="D8901" s="2" t="str">
        <f>RIGHT(表格1[[#This Row],[年月]],2)</f>
        <v>05</v>
      </c>
      <c r="E8901" s="5">
        <v>10015000</v>
      </c>
      <c r="F8901" s="2" t="str">
        <f>VLOOKUP(TEXT(表格1[[#This Row],[地區]],"00000000"),縣市代碼,2,0)</f>
        <v>花蓮縣</v>
      </c>
      <c r="G8901" s="2" t="s">
        <v>6</v>
      </c>
      <c r="H8901" s="13">
        <v>53848</v>
      </c>
      <c r="I8901" s="14">
        <v>175702611</v>
      </c>
      <c r="J8901" s="14">
        <f>表格1[[#This Row],[信用卡交易筆數]]/1000</f>
        <v>53.847999999999999</v>
      </c>
      <c r="K8901" s="14">
        <f>表格1[[#This Row],[信用卡交易金額'[新臺幣']]]/1000</f>
        <v>175702.611</v>
      </c>
      <c r="L8901" s="14">
        <f>表格1[[#This Row],[信用卡交易金額'[新臺幣']]]/1000000</f>
        <v>175.70261099999999</v>
      </c>
      <c r="M8901" s="14" t="str" cm="1">
        <f t="array" ref="M8901">_xlfn.TEXTJOIN("", TRUE, _xlfn.XLOOKUP(TRUE, VALUE(表格1[[#This Row],[年月]]) &lt;= VALUE($R$8:$R$12), $Q$8:$Q$12)) &amp; "年度"</f>
        <v>2025年度</v>
      </c>
    </row>
    <row r="8902" spans="1:13" x14ac:dyDescent="0.3">
      <c r="A8902" s="2">
        <v>202505</v>
      </c>
      <c r="B8902" s="19">
        <f>DATE(表格1[[#This Row],[年]],表格1[[#This Row],[月]],1)</f>
        <v>45778</v>
      </c>
      <c r="C8902" s="2" t="str">
        <f>LEFT(表格1[[#This Row],[年月]],4)</f>
        <v>2025</v>
      </c>
      <c r="D8902" s="2" t="str">
        <f>RIGHT(表格1[[#This Row],[年月]],2)</f>
        <v>05</v>
      </c>
      <c r="E8902" s="5">
        <v>10015000</v>
      </c>
      <c r="F8902" s="2" t="str">
        <f>VLOOKUP(TEXT(表格1[[#This Row],[地區]],"00000000"),縣市代碼,2,0)</f>
        <v>花蓮縣</v>
      </c>
      <c r="G8902" s="2" t="s">
        <v>7</v>
      </c>
      <c r="H8902" s="13">
        <v>324797</v>
      </c>
      <c r="I8902" s="14">
        <v>298159479</v>
      </c>
      <c r="J8902" s="14">
        <f>表格1[[#This Row],[信用卡交易筆數]]/1000</f>
        <v>324.79700000000003</v>
      </c>
      <c r="K8902" s="14">
        <f>表格1[[#This Row],[信用卡交易金額'[新臺幣']]]/1000</f>
        <v>298159.47899999999</v>
      </c>
      <c r="L8902" s="14">
        <f>表格1[[#This Row],[信用卡交易金額'[新臺幣']]]/1000000</f>
        <v>298.15947899999998</v>
      </c>
      <c r="M8902" s="14" t="str" cm="1">
        <f t="array" ref="M8902">_xlfn.TEXTJOIN("", TRUE, _xlfn.XLOOKUP(TRUE, VALUE(表格1[[#This Row],[年月]]) &lt;= VALUE($R$8:$R$12), $Q$8:$Q$12)) &amp; "年度"</f>
        <v>2025年度</v>
      </c>
    </row>
    <row r="8903" spans="1:13" x14ac:dyDescent="0.3">
      <c r="A8903" s="2">
        <v>202505</v>
      </c>
      <c r="B8903" s="19">
        <f>DATE(表格1[[#This Row],[年]],表格1[[#This Row],[月]],1)</f>
        <v>45778</v>
      </c>
      <c r="C8903" s="2" t="str">
        <f>LEFT(表格1[[#This Row],[年月]],4)</f>
        <v>2025</v>
      </c>
      <c r="D8903" s="2" t="str">
        <f>RIGHT(表格1[[#This Row],[年月]],2)</f>
        <v>05</v>
      </c>
      <c r="E8903" s="5">
        <v>10015000</v>
      </c>
      <c r="F8903" s="2" t="str">
        <f>VLOOKUP(TEXT(表格1[[#This Row],[地區]],"00000000"),縣市代碼,2,0)</f>
        <v>花蓮縣</v>
      </c>
      <c r="G8903" s="2" t="s">
        <v>8</v>
      </c>
      <c r="H8903" s="13">
        <v>253736</v>
      </c>
      <c r="I8903" s="14">
        <v>404123678</v>
      </c>
      <c r="J8903" s="14">
        <f>表格1[[#This Row],[信用卡交易筆數]]/1000</f>
        <v>253.73599999999999</v>
      </c>
      <c r="K8903" s="14">
        <f>表格1[[#This Row],[信用卡交易金額'[新臺幣']]]/1000</f>
        <v>404123.67800000001</v>
      </c>
      <c r="L8903" s="14">
        <f>表格1[[#This Row],[信用卡交易金額'[新臺幣']]]/1000000</f>
        <v>404.12367799999998</v>
      </c>
      <c r="M8903" s="14" t="str" cm="1">
        <f t="array" ref="M8903">_xlfn.TEXTJOIN("", TRUE, _xlfn.XLOOKUP(TRUE, VALUE(表格1[[#This Row],[年月]]) &lt;= VALUE($R$8:$R$12), $Q$8:$Q$12)) &amp; "年度"</f>
        <v>2025年度</v>
      </c>
    </row>
    <row r="8904" spans="1:13" x14ac:dyDescent="0.3">
      <c r="A8904" s="2">
        <v>202505</v>
      </c>
      <c r="B8904" s="19">
        <f>DATE(表格1[[#This Row],[年]],表格1[[#This Row],[月]],1)</f>
        <v>45778</v>
      </c>
      <c r="C8904" s="2" t="str">
        <f>LEFT(表格1[[#This Row],[年月]],4)</f>
        <v>2025</v>
      </c>
      <c r="D8904" s="2" t="str">
        <f>RIGHT(表格1[[#This Row],[年月]],2)</f>
        <v>05</v>
      </c>
      <c r="E8904" s="5">
        <v>10015000</v>
      </c>
      <c r="F8904" s="2" t="str">
        <f>VLOOKUP(TEXT(表格1[[#This Row],[地區]],"00000000"),縣市代碼,2,0)</f>
        <v>花蓮縣</v>
      </c>
      <c r="G8904" s="2" t="s">
        <v>9</v>
      </c>
      <c r="H8904" s="13">
        <v>533081</v>
      </c>
      <c r="I8904" s="14">
        <v>572246637</v>
      </c>
      <c r="J8904" s="14">
        <f>表格1[[#This Row],[信用卡交易筆數]]/1000</f>
        <v>533.08100000000002</v>
      </c>
      <c r="K8904" s="14">
        <f>表格1[[#This Row],[信用卡交易金額'[新臺幣']]]/1000</f>
        <v>572246.63699999999</v>
      </c>
      <c r="L8904" s="14">
        <f>表格1[[#This Row],[信用卡交易金額'[新臺幣']]]/1000000</f>
        <v>572.24663699999996</v>
      </c>
      <c r="M8904" s="14" t="str" cm="1">
        <f t="array" ref="M8904">_xlfn.TEXTJOIN("", TRUE, _xlfn.XLOOKUP(TRUE, VALUE(表格1[[#This Row],[年月]]) &lt;= VALUE($R$8:$R$12), $Q$8:$Q$12)) &amp; "年度"</f>
        <v>2025年度</v>
      </c>
    </row>
    <row r="8905" spans="1:13" x14ac:dyDescent="0.3">
      <c r="A8905" s="2">
        <v>202505</v>
      </c>
      <c r="B8905" s="19">
        <f>DATE(表格1[[#This Row],[年]],表格1[[#This Row],[月]],1)</f>
        <v>45778</v>
      </c>
      <c r="C8905" s="2" t="str">
        <f>LEFT(表格1[[#This Row],[年月]],4)</f>
        <v>2025</v>
      </c>
      <c r="D8905" s="2" t="str">
        <f>RIGHT(表格1[[#This Row],[年月]],2)</f>
        <v>05</v>
      </c>
      <c r="E8905" s="5">
        <v>10015000</v>
      </c>
      <c r="F8905" s="2" t="str">
        <f>VLOOKUP(TEXT(表格1[[#This Row],[地區]],"00000000"),縣市代碼,2,0)</f>
        <v>花蓮縣</v>
      </c>
      <c r="G8905" s="2" t="s">
        <v>10</v>
      </c>
      <c r="H8905" s="13">
        <v>263213</v>
      </c>
      <c r="I8905" s="14">
        <v>833953998</v>
      </c>
      <c r="J8905" s="14">
        <f>表格1[[#This Row],[信用卡交易筆數]]/1000</f>
        <v>263.21300000000002</v>
      </c>
      <c r="K8905" s="14">
        <f>表格1[[#This Row],[信用卡交易金額'[新臺幣']]]/1000</f>
        <v>833953.99800000002</v>
      </c>
      <c r="L8905" s="14">
        <f>表格1[[#This Row],[信用卡交易金額'[新臺幣']]]/1000000</f>
        <v>833.95399799999996</v>
      </c>
      <c r="M8905" s="14" t="str" cm="1">
        <f t="array" ref="M8905">_xlfn.TEXTJOIN("", TRUE, _xlfn.XLOOKUP(TRUE, VALUE(表格1[[#This Row],[年月]]) &lt;= VALUE($R$8:$R$12), $Q$8:$Q$12)) &amp; "年度"</f>
        <v>2025年度</v>
      </c>
    </row>
    <row r="8906" spans="1:13" x14ac:dyDescent="0.3">
      <c r="A8906" s="2">
        <v>202505</v>
      </c>
      <c r="B8906" s="19">
        <f>DATE(表格1[[#This Row],[年]],表格1[[#This Row],[月]],1)</f>
        <v>45778</v>
      </c>
      <c r="C8906" s="2" t="str">
        <f>LEFT(表格1[[#This Row],[年月]],4)</f>
        <v>2025</v>
      </c>
      <c r="D8906" s="2" t="str">
        <f>RIGHT(表格1[[#This Row],[年月]],2)</f>
        <v>05</v>
      </c>
      <c r="E8906" s="5">
        <v>10014000</v>
      </c>
      <c r="F8906" s="2" t="str">
        <f>VLOOKUP(TEXT(表格1[[#This Row],[地區]],"00000000"),縣市代碼,2,0)</f>
        <v>臺東縣</v>
      </c>
      <c r="G8906" s="2" t="s">
        <v>4</v>
      </c>
      <c r="H8906" s="13">
        <v>343036</v>
      </c>
      <c r="I8906" s="14">
        <v>149267347</v>
      </c>
      <c r="J8906" s="14">
        <f>表格1[[#This Row],[信用卡交易筆數]]/1000</f>
        <v>343.036</v>
      </c>
      <c r="K8906" s="14">
        <f>表格1[[#This Row],[信用卡交易金額'[新臺幣']]]/1000</f>
        <v>149267.34700000001</v>
      </c>
      <c r="L8906" s="14">
        <f>表格1[[#This Row],[信用卡交易金額'[新臺幣']]]/1000000</f>
        <v>149.267347</v>
      </c>
      <c r="M8906" s="14" t="str" cm="1">
        <f t="array" ref="M8906">_xlfn.TEXTJOIN("", TRUE, _xlfn.XLOOKUP(TRUE, VALUE(表格1[[#This Row],[年月]]) &lt;= VALUE($R$8:$R$12), $Q$8:$Q$12)) &amp; "年度"</f>
        <v>2025年度</v>
      </c>
    </row>
    <row r="8907" spans="1:13" x14ac:dyDescent="0.3">
      <c r="A8907" s="2">
        <v>202505</v>
      </c>
      <c r="B8907" s="19">
        <f>DATE(表格1[[#This Row],[年]],表格1[[#This Row],[月]],1)</f>
        <v>45778</v>
      </c>
      <c r="C8907" s="2" t="str">
        <f>LEFT(表格1[[#This Row],[年月]],4)</f>
        <v>2025</v>
      </c>
      <c r="D8907" s="2" t="str">
        <f>RIGHT(表格1[[#This Row],[年月]],2)</f>
        <v>05</v>
      </c>
      <c r="E8907" s="5">
        <v>10014000</v>
      </c>
      <c r="F8907" s="2" t="str">
        <f>VLOOKUP(TEXT(表格1[[#This Row],[地區]],"00000000"),縣市代碼,2,0)</f>
        <v>臺東縣</v>
      </c>
      <c r="G8907" s="2" t="s">
        <v>5</v>
      </c>
      <c r="H8907" s="13">
        <v>23439</v>
      </c>
      <c r="I8907" s="14">
        <v>52720086</v>
      </c>
      <c r="J8907" s="14">
        <f>表格1[[#This Row],[信用卡交易筆數]]/1000</f>
        <v>23.439</v>
      </c>
      <c r="K8907" s="14">
        <f>表格1[[#This Row],[信用卡交易金額'[新臺幣']]]/1000</f>
        <v>52720.086000000003</v>
      </c>
      <c r="L8907" s="14">
        <f>表格1[[#This Row],[信用卡交易金額'[新臺幣']]]/1000000</f>
        <v>52.720086000000002</v>
      </c>
      <c r="M8907" s="14" t="str" cm="1">
        <f t="array" ref="M8907">_xlfn.TEXTJOIN("", TRUE, _xlfn.XLOOKUP(TRUE, VALUE(表格1[[#This Row],[年月]]) &lt;= VALUE($R$8:$R$12), $Q$8:$Q$12)) &amp; "年度"</f>
        <v>2025年度</v>
      </c>
    </row>
    <row r="8908" spans="1:13" x14ac:dyDescent="0.3">
      <c r="A8908" s="2">
        <v>202505</v>
      </c>
      <c r="B8908" s="19">
        <f>DATE(表格1[[#This Row],[年]],表格1[[#This Row],[月]],1)</f>
        <v>45778</v>
      </c>
      <c r="C8908" s="2" t="str">
        <f>LEFT(表格1[[#This Row],[年月]],4)</f>
        <v>2025</v>
      </c>
      <c r="D8908" s="2" t="str">
        <f>RIGHT(表格1[[#This Row],[年月]],2)</f>
        <v>05</v>
      </c>
      <c r="E8908" s="5">
        <v>10014000</v>
      </c>
      <c r="F8908" s="2" t="str">
        <f>VLOOKUP(TEXT(表格1[[#This Row],[地區]],"00000000"),縣市代碼,2,0)</f>
        <v>臺東縣</v>
      </c>
      <c r="G8908" s="2" t="s">
        <v>6</v>
      </c>
      <c r="H8908" s="13">
        <v>31572</v>
      </c>
      <c r="I8908" s="14">
        <v>96273990</v>
      </c>
      <c r="J8908" s="14">
        <f>表格1[[#This Row],[信用卡交易筆數]]/1000</f>
        <v>31.571999999999999</v>
      </c>
      <c r="K8908" s="14">
        <f>表格1[[#This Row],[信用卡交易金額'[新臺幣']]]/1000</f>
        <v>96273.99</v>
      </c>
      <c r="L8908" s="14">
        <f>表格1[[#This Row],[信用卡交易金額'[新臺幣']]]/1000000</f>
        <v>96.273989999999998</v>
      </c>
      <c r="M8908" s="14" t="str" cm="1">
        <f t="array" ref="M8908">_xlfn.TEXTJOIN("", TRUE, _xlfn.XLOOKUP(TRUE, VALUE(表格1[[#This Row],[年月]]) &lt;= VALUE($R$8:$R$12), $Q$8:$Q$12)) &amp; "年度"</f>
        <v>2025年度</v>
      </c>
    </row>
    <row r="8909" spans="1:13" x14ac:dyDescent="0.3">
      <c r="A8909" s="2">
        <v>202505</v>
      </c>
      <c r="B8909" s="19">
        <f>DATE(表格1[[#This Row],[年]],表格1[[#This Row],[月]],1)</f>
        <v>45778</v>
      </c>
      <c r="C8909" s="2" t="str">
        <f>LEFT(表格1[[#This Row],[年月]],4)</f>
        <v>2025</v>
      </c>
      <c r="D8909" s="2" t="str">
        <f>RIGHT(表格1[[#This Row],[年月]],2)</f>
        <v>05</v>
      </c>
      <c r="E8909" s="5">
        <v>10014000</v>
      </c>
      <c r="F8909" s="2" t="str">
        <f>VLOOKUP(TEXT(表格1[[#This Row],[地區]],"00000000"),縣市代碼,2,0)</f>
        <v>臺東縣</v>
      </c>
      <c r="G8909" s="2" t="s">
        <v>7</v>
      </c>
      <c r="H8909" s="13">
        <v>196811</v>
      </c>
      <c r="I8909" s="14">
        <v>168451110</v>
      </c>
      <c r="J8909" s="14">
        <f>表格1[[#This Row],[信用卡交易筆數]]/1000</f>
        <v>196.81100000000001</v>
      </c>
      <c r="K8909" s="14">
        <f>表格1[[#This Row],[信用卡交易金額'[新臺幣']]]/1000</f>
        <v>168451.11</v>
      </c>
      <c r="L8909" s="14">
        <f>表格1[[#This Row],[信用卡交易金額'[新臺幣']]]/1000000</f>
        <v>168.45111</v>
      </c>
      <c r="M8909" s="14" t="str" cm="1">
        <f t="array" ref="M8909">_xlfn.TEXTJOIN("", TRUE, _xlfn.XLOOKUP(TRUE, VALUE(表格1[[#This Row],[年月]]) &lt;= VALUE($R$8:$R$12), $Q$8:$Q$12)) &amp; "年度"</f>
        <v>2025年度</v>
      </c>
    </row>
    <row r="8910" spans="1:13" x14ac:dyDescent="0.3">
      <c r="A8910" s="2">
        <v>202505</v>
      </c>
      <c r="B8910" s="19">
        <f>DATE(表格1[[#This Row],[年]],表格1[[#This Row],[月]],1)</f>
        <v>45778</v>
      </c>
      <c r="C8910" s="2" t="str">
        <f>LEFT(表格1[[#This Row],[年月]],4)</f>
        <v>2025</v>
      </c>
      <c r="D8910" s="2" t="str">
        <f>RIGHT(表格1[[#This Row],[年月]],2)</f>
        <v>05</v>
      </c>
      <c r="E8910" s="5">
        <v>10014000</v>
      </c>
      <c r="F8910" s="2" t="str">
        <f>VLOOKUP(TEXT(表格1[[#This Row],[地區]],"00000000"),縣市代碼,2,0)</f>
        <v>臺東縣</v>
      </c>
      <c r="G8910" s="2" t="s">
        <v>8</v>
      </c>
      <c r="H8910" s="13">
        <v>131434</v>
      </c>
      <c r="I8910" s="14">
        <v>202603496</v>
      </c>
      <c r="J8910" s="14">
        <f>表格1[[#This Row],[信用卡交易筆數]]/1000</f>
        <v>131.434</v>
      </c>
      <c r="K8910" s="14">
        <f>表格1[[#This Row],[信用卡交易金額'[新臺幣']]]/1000</f>
        <v>202603.49600000001</v>
      </c>
      <c r="L8910" s="14">
        <f>表格1[[#This Row],[信用卡交易金額'[新臺幣']]]/1000000</f>
        <v>202.60349600000001</v>
      </c>
      <c r="M8910" s="14" t="str" cm="1">
        <f t="array" ref="M8910">_xlfn.TEXTJOIN("", TRUE, _xlfn.XLOOKUP(TRUE, VALUE(表格1[[#This Row],[年月]]) &lt;= VALUE($R$8:$R$12), $Q$8:$Q$12)) &amp; "年度"</f>
        <v>2025年度</v>
      </c>
    </row>
    <row r="8911" spans="1:13" x14ac:dyDescent="0.3">
      <c r="A8911" s="2">
        <v>202505</v>
      </c>
      <c r="B8911" s="19">
        <f>DATE(表格1[[#This Row],[年]],表格1[[#This Row],[月]],1)</f>
        <v>45778</v>
      </c>
      <c r="C8911" s="2" t="str">
        <f>LEFT(表格1[[#This Row],[年月]],4)</f>
        <v>2025</v>
      </c>
      <c r="D8911" s="2" t="str">
        <f>RIGHT(表格1[[#This Row],[年月]],2)</f>
        <v>05</v>
      </c>
      <c r="E8911" s="5">
        <v>10014000</v>
      </c>
      <c r="F8911" s="2" t="str">
        <f>VLOOKUP(TEXT(表格1[[#This Row],[地區]],"00000000"),縣市代碼,2,0)</f>
        <v>臺東縣</v>
      </c>
      <c r="G8911" s="2" t="s">
        <v>9</v>
      </c>
      <c r="H8911" s="13">
        <v>271319</v>
      </c>
      <c r="I8911" s="14">
        <v>288080189</v>
      </c>
      <c r="J8911" s="14">
        <f>表格1[[#This Row],[信用卡交易筆數]]/1000</f>
        <v>271.31900000000002</v>
      </c>
      <c r="K8911" s="14">
        <f>表格1[[#This Row],[信用卡交易金額'[新臺幣']]]/1000</f>
        <v>288080.18900000001</v>
      </c>
      <c r="L8911" s="14">
        <f>表格1[[#This Row],[信用卡交易金額'[新臺幣']]]/1000000</f>
        <v>288.08018900000002</v>
      </c>
      <c r="M8911" s="14" t="str" cm="1">
        <f t="array" ref="M8911">_xlfn.TEXTJOIN("", TRUE, _xlfn.XLOOKUP(TRUE, VALUE(表格1[[#This Row],[年月]]) &lt;= VALUE($R$8:$R$12), $Q$8:$Q$12)) &amp; "年度"</f>
        <v>2025年度</v>
      </c>
    </row>
    <row r="8912" spans="1:13" x14ac:dyDescent="0.3">
      <c r="A8912" s="2">
        <v>202505</v>
      </c>
      <c r="B8912" s="19">
        <f>DATE(表格1[[#This Row],[年]],表格1[[#This Row],[月]],1)</f>
        <v>45778</v>
      </c>
      <c r="C8912" s="2" t="str">
        <f>LEFT(表格1[[#This Row],[年月]],4)</f>
        <v>2025</v>
      </c>
      <c r="D8912" s="2" t="str">
        <f>RIGHT(表格1[[#This Row],[年月]],2)</f>
        <v>05</v>
      </c>
      <c r="E8912" s="5">
        <v>10014000</v>
      </c>
      <c r="F8912" s="2" t="str">
        <f>VLOOKUP(TEXT(表格1[[#This Row],[地區]],"00000000"),縣市代碼,2,0)</f>
        <v>臺東縣</v>
      </c>
      <c r="G8912" s="2" t="s">
        <v>10</v>
      </c>
      <c r="H8912" s="13">
        <v>133115</v>
      </c>
      <c r="I8912" s="14">
        <v>435606377</v>
      </c>
      <c r="J8912" s="14">
        <f>表格1[[#This Row],[信用卡交易筆數]]/1000</f>
        <v>133.11500000000001</v>
      </c>
      <c r="K8912" s="14">
        <f>表格1[[#This Row],[信用卡交易金額'[新臺幣']]]/1000</f>
        <v>435606.37699999998</v>
      </c>
      <c r="L8912" s="14">
        <f>表格1[[#This Row],[信用卡交易金額'[新臺幣']]]/1000000</f>
        <v>435.60637700000001</v>
      </c>
      <c r="M8912" s="14" t="str" cm="1">
        <f t="array" ref="M8912">_xlfn.TEXTJOIN("", TRUE, _xlfn.XLOOKUP(TRUE, VALUE(表格1[[#This Row],[年月]]) &lt;= VALUE($R$8:$R$12), $Q$8:$Q$12)) &amp; "年度"</f>
        <v>2025年度</v>
      </c>
    </row>
    <row r="8913" spans="1:13" x14ac:dyDescent="0.3">
      <c r="A8913" s="2">
        <v>202505</v>
      </c>
      <c r="B8913" s="19">
        <f>DATE(表格1[[#This Row],[年]],表格1[[#This Row],[月]],1)</f>
        <v>45778</v>
      </c>
      <c r="C8913" s="2" t="str">
        <f>LEFT(表格1[[#This Row],[年月]],4)</f>
        <v>2025</v>
      </c>
      <c r="D8913" s="2" t="str">
        <f>RIGHT(表格1[[#This Row],[年月]],2)</f>
        <v>05</v>
      </c>
      <c r="E8913" s="5">
        <v>10016000</v>
      </c>
      <c r="F8913" s="2" t="str">
        <f>VLOOKUP(TEXT(表格1[[#This Row],[地區]],"00000000"),縣市代碼,2,0)</f>
        <v>澎湖縣</v>
      </c>
      <c r="G8913" s="2" t="s">
        <v>4</v>
      </c>
      <c r="H8913" s="13">
        <v>195382</v>
      </c>
      <c r="I8913" s="14">
        <v>76471147</v>
      </c>
      <c r="J8913" s="14">
        <f>表格1[[#This Row],[信用卡交易筆數]]/1000</f>
        <v>195.38200000000001</v>
      </c>
      <c r="K8913" s="14">
        <f>表格1[[#This Row],[信用卡交易金額'[新臺幣']]]/1000</f>
        <v>76471.146999999997</v>
      </c>
      <c r="L8913" s="14">
        <f>表格1[[#This Row],[信用卡交易金額'[新臺幣']]]/1000000</f>
        <v>76.471147000000002</v>
      </c>
      <c r="M8913" s="14" t="str" cm="1">
        <f t="array" ref="M8913">_xlfn.TEXTJOIN("", TRUE, _xlfn.XLOOKUP(TRUE, VALUE(表格1[[#This Row],[年月]]) &lt;= VALUE($R$8:$R$12), $Q$8:$Q$12)) &amp; "年度"</f>
        <v>2025年度</v>
      </c>
    </row>
    <row r="8914" spans="1:13" x14ac:dyDescent="0.3">
      <c r="A8914" s="2">
        <v>202505</v>
      </c>
      <c r="B8914" s="19">
        <f>DATE(表格1[[#This Row],[年]],表格1[[#This Row],[月]],1)</f>
        <v>45778</v>
      </c>
      <c r="C8914" s="2" t="str">
        <f>LEFT(表格1[[#This Row],[年月]],4)</f>
        <v>2025</v>
      </c>
      <c r="D8914" s="2" t="str">
        <f>RIGHT(表格1[[#This Row],[年月]],2)</f>
        <v>05</v>
      </c>
      <c r="E8914" s="5">
        <v>10016000</v>
      </c>
      <c r="F8914" s="2" t="str">
        <f>VLOOKUP(TEXT(表格1[[#This Row],[地區]],"00000000"),縣市代碼,2,0)</f>
        <v>澎湖縣</v>
      </c>
      <c r="G8914" s="2" t="s">
        <v>5</v>
      </c>
      <c r="H8914" s="13">
        <v>10510</v>
      </c>
      <c r="I8914" s="14">
        <v>27413517</v>
      </c>
      <c r="J8914" s="14">
        <f>表格1[[#This Row],[信用卡交易筆數]]/1000</f>
        <v>10.51</v>
      </c>
      <c r="K8914" s="14">
        <f>表格1[[#This Row],[信用卡交易金額'[新臺幣']]]/1000</f>
        <v>27413.517</v>
      </c>
      <c r="L8914" s="14">
        <f>表格1[[#This Row],[信用卡交易金額'[新臺幣']]]/1000000</f>
        <v>27.413516999999999</v>
      </c>
      <c r="M8914" s="14" t="str" cm="1">
        <f t="array" ref="M8914">_xlfn.TEXTJOIN("", TRUE, _xlfn.XLOOKUP(TRUE, VALUE(表格1[[#This Row],[年月]]) &lt;= VALUE($R$8:$R$12), $Q$8:$Q$12)) &amp; "年度"</f>
        <v>2025年度</v>
      </c>
    </row>
    <row r="8915" spans="1:13" x14ac:dyDescent="0.3">
      <c r="A8915" s="2">
        <v>202505</v>
      </c>
      <c r="B8915" s="19">
        <f>DATE(表格1[[#This Row],[年]],表格1[[#This Row],[月]],1)</f>
        <v>45778</v>
      </c>
      <c r="C8915" s="2" t="str">
        <f>LEFT(表格1[[#This Row],[年月]],4)</f>
        <v>2025</v>
      </c>
      <c r="D8915" s="2" t="str">
        <f>RIGHT(表格1[[#This Row],[年月]],2)</f>
        <v>05</v>
      </c>
      <c r="E8915" s="5">
        <v>10016000</v>
      </c>
      <c r="F8915" s="2" t="str">
        <f>VLOOKUP(TEXT(表格1[[#This Row],[地區]],"00000000"),縣市代碼,2,0)</f>
        <v>澎湖縣</v>
      </c>
      <c r="G8915" s="2" t="s">
        <v>6</v>
      </c>
      <c r="H8915" s="13">
        <v>15203</v>
      </c>
      <c r="I8915" s="14">
        <v>48086917</v>
      </c>
      <c r="J8915" s="14">
        <f>表格1[[#This Row],[信用卡交易筆數]]/1000</f>
        <v>15.202999999999999</v>
      </c>
      <c r="K8915" s="14">
        <f>表格1[[#This Row],[信用卡交易金額'[新臺幣']]]/1000</f>
        <v>48086.917000000001</v>
      </c>
      <c r="L8915" s="14">
        <f>表格1[[#This Row],[信用卡交易金額'[新臺幣']]]/1000000</f>
        <v>48.086917</v>
      </c>
      <c r="M8915" s="14" t="str" cm="1">
        <f t="array" ref="M8915">_xlfn.TEXTJOIN("", TRUE, _xlfn.XLOOKUP(TRUE, VALUE(表格1[[#This Row],[年月]]) &lt;= VALUE($R$8:$R$12), $Q$8:$Q$12)) &amp; "年度"</f>
        <v>2025年度</v>
      </c>
    </row>
    <row r="8916" spans="1:13" x14ac:dyDescent="0.3">
      <c r="A8916" s="2">
        <v>202505</v>
      </c>
      <c r="B8916" s="19">
        <f>DATE(表格1[[#This Row],[年]],表格1[[#This Row],[月]],1)</f>
        <v>45778</v>
      </c>
      <c r="C8916" s="2" t="str">
        <f>LEFT(表格1[[#This Row],[年月]],4)</f>
        <v>2025</v>
      </c>
      <c r="D8916" s="2" t="str">
        <f>RIGHT(表格1[[#This Row],[年月]],2)</f>
        <v>05</v>
      </c>
      <c r="E8916" s="5">
        <v>10016000</v>
      </c>
      <c r="F8916" s="2" t="str">
        <f>VLOOKUP(TEXT(表格1[[#This Row],[地區]],"00000000"),縣市代碼,2,0)</f>
        <v>澎湖縣</v>
      </c>
      <c r="G8916" s="2" t="s">
        <v>7</v>
      </c>
      <c r="H8916" s="13">
        <v>89135</v>
      </c>
      <c r="I8916" s="14">
        <v>95409606</v>
      </c>
      <c r="J8916" s="14">
        <f>表格1[[#This Row],[信用卡交易筆數]]/1000</f>
        <v>89.135000000000005</v>
      </c>
      <c r="K8916" s="14">
        <f>表格1[[#This Row],[信用卡交易金額'[新臺幣']]]/1000</f>
        <v>95409.606</v>
      </c>
      <c r="L8916" s="14">
        <f>表格1[[#This Row],[信用卡交易金額'[新臺幣']]]/1000000</f>
        <v>95.409605999999997</v>
      </c>
      <c r="M8916" s="14" t="str" cm="1">
        <f t="array" ref="M8916">_xlfn.TEXTJOIN("", TRUE, _xlfn.XLOOKUP(TRUE, VALUE(表格1[[#This Row],[年月]]) &lt;= VALUE($R$8:$R$12), $Q$8:$Q$12)) &amp; "年度"</f>
        <v>2025年度</v>
      </c>
    </row>
    <row r="8917" spans="1:13" x14ac:dyDescent="0.3">
      <c r="A8917" s="2">
        <v>202505</v>
      </c>
      <c r="B8917" s="19">
        <f>DATE(表格1[[#This Row],[年]],表格1[[#This Row],[月]],1)</f>
        <v>45778</v>
      </c>
      <c r="C8917" s="2" t="str">
        <f>LEFT(表格1[[#This Row],[年月]],4)</f>
        <v>2025</v>
      </c>
      <c r="D8917" s="2" t="str">
        <f>RIGHT(表格1[[#This Row],[年月]],2)</f>
        <v>05</v>
      </c>
      <c r="E8917" s="5">
        <v>10016000</v>
      </c>
      <c r="F8917" s="2" t="str">
        <f>VLOOKUP(TEXT(表格1[[#This Row],[地區]],"00000000"),縣市代碼,2,0)</f>
        <v>澎湖縣</v>
      </c>
      <c r="G8917" s="2" t="s">
        <v>8</v>
      </c>
      <c r="H8917" s="13">
        <v>71332</v>
      </c>
      <c r="I8917" s="14">
        <v>96670709</v>
      </c>
      <c r="J8917" s="14">
        <f>表格1[[#This Row],[信用卡交易筆數]]/1000</f>
        <v>71.331999999999994</v>
      </c>
      <c r="K8917" s="14">
        <f>表格1[[#This Row],[信用卡交易金額'[新臺幣']]]/1000</f>
        <v>96670.709000000003</v>
      </c>
      <c r="L8917" s="14">
        <f>表格1[[#This Row],[信用卡交易金額'[新臺幣']]]/1000000</f>
        <v>96.670709000000002</v>
      </c>
      <c r="M8917" s="14" t="str" cm="1">
        <f t="array" ref="M8917">_xlfn.TEXTJOIN("", TRUE, _xlfn.XLOOKUP(TRUE, VALUE(表格1[[#This Row],[年月]]) &lt;= VALUE($R$8:$R$12), $Q$8:$Q$12)) &amp; "年度"</f>
        <v>2025年度</v>
      </c>
    </row>
    <row r="8918" spans="1:13" x14ac:dyDescent="0.3">
      <c r="A8918" s="2">
        <v>202505</v>
      </c>
      <c r="B8918" s="19">
        <f>DATE(表格1[[#This Row],[年]],表格1[[#This Row],[月]],1)</f>
        <v>45778</v>
      </c>
      <c r="C8918" s="2" t="str">
        <f>LEFT(表格1[[#This Row],[年月]],4)</f>
        <v>2025</v>
      </c>
      <c r="D8918" s="2" t="str">
        <f>RIGHT(表格1[[#This Row],[年月]],2)</f>
        <v>05</v>
      </c>
      <c r="E8918" s="5">
        <v>10016000</v>
      </c>
      <c r="F8918" s="2" t="str">
        <f>VLOOKUP(TEXT(表格1[[#This Row],[地區]],"00000000"),縣市代碼,2,0)</f>
        <v>澎湖縣</v>
      </c>
      <c r="G8918" s="2" t="s">
        <v>9</v>
      </c>
      <c r="H8918" s="13">
        <v>144819</v>
      </c>
      <c r="I8918" s="14">
        <v>142988765</v>
      </c>
      <c r="J8918" s="14">
        <f>表格1[[#This Row],[信用卡交易筆數]]/1000</f>
        <v>144.81899999999999</v>
      </c>
      <c r="K8918" s="14">
        <f>表格1[[#This Row],[信用卡交易金額'[新臺幣']]]/1000</f>
        <v>142988.76500000001</v>
      </c>
      <c r="L8918" s="14">
        <f>表格1[[#This Row],[信用卡交易金額'[新臺幣']]]/1000000</f>
        <v>142.988765</v>
      </c>
      <c r="M8918" s="14" t="str" cm="1">
        <f t="array" ref="M8918">_xlfn.TEXTJOIN("", TRUE, _xlfn.XLOOKUP(TRUE, VALUE(表格1[[#This Row],[年月]]) &lt;= VALUE($R$8:$R$12), $Q$8:$Q$12)) &amp; "年度"</f>
        <v>2025年度</v>
      </c>
    </row>
    <row r="8919" spans="1:13" x14ac:dyDescent="0.3">
      <c r="A8919" s="2">
        <v>202505</v>
      </c>
      <c r="B8919" s="19">
        <f>DATE(表格1[[#This Row],[年]],表格1[[#This Row],[月]],1)</f>
        <v>45778</v>
      </c>
      <c r="C8919" s="2" t="str">
        <f>LEFT(表格1[[#This Row],[年月]],4)</f>
        <v>2025</v>
      </c>
      <c r="D8919" s="2" t="str">
        <f>RIGHT(表格1[[#This Row],[年月]],2)</f>
        <v>05</v>
      </c>
      <c r="E8919" s="5">
        <v>10016000</v>
      </c>
      <c r="F8919" s="2" t="str">
        <f>VLOOKUP(TEXT(表格1[[#This Row],[地區]],"00000000"),縣市代碼,2,0)</f>
        <v>澎湖縣</v>
      </c>
      <c r="G8919" s="2" t="s">
        <v>10</v>
      </c>
      <c r="H8919" s="13">
        <v>58951</v>
      </c>
      <c r="I8919" s="14">
        <v>194015310</v>
      </c>
      <c r="J8919" s="14">
        <f>表格1[[#This Row],[信用卡交易筆數]]/1000</f>
        <v>58.951000000000001</v>
      </c>
      <c r="K8919" s="14">
        <f>表格1[[#This Row],[信用卡交易金額'[新臺幣']]]/1000</f>
        <v>194015.31</v>
      </c>
      <c r="L8919" s="14">
        <f>表格1[[#This Row],[信用卡交易金額'[新臺幣']]]/1000000</f>
        <v>194.01531</v>
      </c>
      <c r="M8919" s="14" t="str" cm="1">
        <f t="array" ref="M8919">_xlfn.TEXTJOIN("", TRUE, _xlfn.XLOOKUP(TRUE, VALUE(表格1[[#This Row],[年月]]) &lt;= VALUE($R$8:$R$12), $Q$8:$Q$12)) &amp; "年度"</f>
        <v>2025年度</v>
      </c>
    </row>
    <row r="8920" spans="1:13" x14ac:dyDescent="0.3">
      <c r="A8920" s="2">
        <v>202505</v>
      </c>
      <c r="B8920" s="19">
        <f>DATE(表格1[[#This Row],[年]],表格1[[#This Row],[月]],1)</f>
        <v>45778</v>
      </c>
      <c r="C8920" s="2" t="str">
        <f>LEFT(表格1[[#This Row],[年月]],4)</f>
        <v>2025</v>
      </c>
      <c r="D8920" s="2" t="str">
        <f>RIGHT(表格1[[#This Row],[年月]],2)</f>
        <v>05</v>
      </c>
      <c r="E8920" s="5" t="s">
        <v>62</v>
      </c>
      <c r="F8920" s="2" t="str">
        <f>VLOOKUP(TEXT(表格1[[#This Row],[地區]],"00000000"),縣市代碼,2,0)</f>
        <v>金門縣</v>
      </c>
      <c r="G8920" s="2" t="s">
        <v>4</v>
      </c>
      <c r="H8920" s="13">
        <v>130797</v>
      </c>
      <c r="I8920" s="14">
        <v>54600323</v>
      </c>
      <c r="J8920" s="14">
        <f>表格1[[#This Row],[信用卡交易筆數]]/1000</f>
        <v>130.797</v>
      </c>
      <c r="K8920" s="14">
        <f>表格1[[#This Row],[信用卡交易金額'[新臺幣']]]/1000</f>
        <v>54600.322999999997</v>
      </c>
      <c r="L8920" s="14">
        <f>表格1[[#This Row],[信用卡交易金額'[新臺幣']]]/1000000</f>
        <v>54.600323000000003</v>
      </c>
      <c r="M8920" s="14" t="str" cm="1">
        <f t="array" ref="M8920">_xlfn.TEXTJOIN("", TRUE, _xlfn.XLOOKUP(TRUE, VALUE(表格1[[#This Row],[年月]]) &lt;= VALUE($R$8:$R$12), $Q$8:$Q$12)) &amp; "年度"</f>
        <v>2025年度</v>
      </c>
    </row>
    <row r="8921" spans="1:13" x14ac:dyDescent="0.3">
      <c r="A8921" s="2">
        <v>202505</v>
      </c>
      <c r="B8921" s="19">
        <f>DATE(表格1[[#This Row],[年]],表格1[[#This Row],[月]],1)</f>
        <v>45778</v>
      </c>
      <c r="C8921" s="2" t="str">
        <f>LEFT(表格1[[#This Row],[年月]],4)</f>
        <v>2025</v>
      </c>
      <c r="D8921" s="2" t="str">
        <f>RIGHT(表格1[[#This Row],[年月]],2)</f>
        <v>05</v>
      </c>
      <c r="E8921" s="5" t="s">
        <v>62</v>
      </c>
      <c r="F8921" s="2" t="str">
        <f>VLOOKUP(TEXT(表格1[[#This Row],[地區]],"00000000"),縣市代碼,2,0)</f>
        <v>金門縣</v>
      </c>
      <c r="G8921" s="2" t="s">
        <v>5</v>
      </c>
      <c r="H8921" s="13">
        <v>7138</v>
      </c>
      <c r="I8921" s="14">
        <v>18343839</v>
      </c>
      <c r="J8921" s="14">
        <f>表格1[[#This Row],[信用卡交易筆數]]/1000</f>
        <v>7.1379999999999999</v>
      </c>
      <c r="K8921" s="14">
        <f>表格1[[#This Row],[信用卡交易金額'[新臺幣']]]/1000</f>
        <v>18343.839</v>
      </c>
      <c r="L8921" s="14">
        <f>表格1[[#This Row],[信用卡交易金額'[新臺幣']]]/1000000</f>
        <v>18.343838999999999</v>
      </c>
      <c r="M8921" s="14" t="str" cm="1">
        <f t="array" ref="M8921">_xlfn.TEXTJOIN("", TRUE, _xlfn.XLOOKUP(TRUE, VALUE(表格1[[#This Row],[年月]]) &lt;= VALUE($R$8:$R$12), $Q$8:$Q$12)) &amp; "年度"</f>
        <v>2025年度</v>
      </c>
    </row>
    <row r="8922" spans="1:13" x14ac:dyDescent="0.3">
      <c r="A8922" s="2">
        <v>202505</v>
      </c>
      <c r="B8922" s="19">
        <f>DATE(表格1[[#This Row],[年]],表格1[[#This Row],[月]],1)</f>
        <v>45778</v>
      </c>
      <c r="C8922" s="2" t="str">
        <f>LEFT(表格1[[#This Row],[年月]],4)</f>
        <v>2025</v>
      </c>
      <c r="D8922" s="2" t="str">
        <f>RIGHT(表格1[[#This Row],[年月]],2)</f>
        <v>05</v>
      </c>
      <c r="E8922" s="5" t="s">
        <v>62</v>
      </c>
      <c r="F8922" s="2" t="str">
        <f>VLOOKUP(TEXT(表格1[[#This Row],[地區]],"00000000"),縣市代碼,2,0)</f>
        <v>金門縣</v>
      </c>
      <c r="G8922" s="2" t="s">
        <v>6</v>
      </c>
      <c r="H8922" s="13">
        <v>10837</v>
      </c>
      <c r="I8922" s="14">
        <v>37840705</v>
      </c>
      <c r="J8922" s="14">
        <f>表格1[[#This Row],[信用卡交易筆數]]/1000</f>
        <v>10.837</v>
      </c>
      <c r="K8922" s="14">
        <f>表格1[[#This Row],[信用卡交易金額'[新臺幣']]]/1000</f>
        <v>37840.705000000002</v>
      </c>
      <c r="L8922" s="14">
        <f>表格1[[#This Row],[信用卡交易金額'[新臺幣']]]/1000000</f>
        <v>37.840705</v>
      </c>
      <c r="M8922" s="14" t="str" cm="1">
        <f t="array" ref="M8922">_xlfn.TEXTJOIN("", TRUE, _xlfn.XLOOKUP(TRUE, VALUE(表格1[[#This Row],[年月]]) &lt;= VALUE($R$8:$R$12), $Q$8:$Q$12)) &amp; "年度"</f>
        <v>2025年度</v>
      </c>
    </row>
    <row r="8923" spans="1:13" x14ac:dyDescent="0.3">
      <c r="A8923" s="2">
        <v>202505</v>
      </c>
      <c r="B8923" s="19">
        <f>DATE(表格1[[#This Row],[年]],表格1[[#This Row],[月]],1)</f>
        <v>45778</v>
      </c>
      <c r="C8923" s="2" t="str">
        <f>LEFT(表格1[[#This Row],[年月]],4)</f>
        <v>2025</v>
      </c>
      <c r="D8923" s="2" t="str">
        <f>RIGHT(表格1[[#This Row],[年月]],2)</f>
        <v>05</v>
      </c>
      <c r="E8923" s="5" t="s">
        <v>62</v>
      </c>
      <c r="F8923" s="2" t="str">
        <f>VLOOKUP(TEXT(表格1[[#This Row],[地區]],"00000000"),縣市代碼,2,0)</f>
        <v>金門縣</v>
      </c>
      <c r="G8923" s="2" t="s">
        <v>7</v>
      </c>
      <c r="H8923" s="13">
        <v>54693</v>
      </c>
      <c r="I8923" s="14">
        <v>69807582</v>
      </c>
      <c r="J8923" s="14">
        <f>表格1[[#This Row],[信用卡交易筆數]]/1000</f>
        <v>54.692999999999998</v>
      </c>
      <c r="K8923" s="14">
        <f>表格1[[#This Row],[信用卡交易金額'[新臺幣']]]/1000</f>
        <v>69807.581999999995</v>
      </c>
      <c r="L8923" s="14">
        <f>表格1[[#This Row],[信用卡交易金額'[新臺幣']]]/1000000</f>
        <v>69.807581999999996</v>
      </c>
      <c r="M8923" s="14" t="str" cm="1">
        <f t="array" ref="M8923">_xlfn.TEXTJOIN("", TRUE, _xlfn.XLOOKUP(TRUE, VALUE(表格1[[#This Row],[年月]]) &lt;= VALUE($R$8:$R$12), $Q$8:$Q$12)) &amp; "年度"</f>
        <v>2025年度</v>
      </c>
    </row>
    <row r="8924" spans="1:13" x14ac:dyDescent="0.3">
      <c r="A8924" s="2">
        <v>202505</v>
      </c>
      <c r="B8924" s="19">
        <f>DATE(表格1[[#This Row],[年]],表格1[[#This Row],[月]],1)</f>
        <v>45778</v>
      </c>
      <c r="C8924" s="2" t="str">
        <f>LEFT(表格1[[#This Row],[年月]],4)</f>
        <v>2025</v>
      </c>
      <c r="D8924" s="2" t="str">
        <f>RIGHT(表格1[[#This Row],[年月]],2)</f>
        <v>05</v>
      </c>
      <c r="E8924" s="5" t="s">
        <v>62</v>
      </c>
      <c r="F8924" s="2" t="str">
        <f>VLOOKUP(TEXT(表格1[[#This Row],[地區]],"00000000"),縣市代碼,2,0)</f>
        <v>金門縣</v>
      </c>
      <c r="G8924" s="2" t="s">
        <v>8</v>
      </c>
      <c r="H8924" s="13">
        <v>53030</v>
      </c>
      <c r="I8924" s="14">
        <v>71956221</v>
      </c>
      <c r="J8924" s="14">
        <f>表格1[[#This Row],[信用卡交易筆數]]/1000</f>
        <v>53.03</v>
      </c>
      <c r="K8924" s="14">
        <f>表格1[[#This Row],[信用卡交易金額'[新臺幣']]]/1000</f>
        <v>71956.221000000005</v>
      </c>
      <c r="L8924" s="14">
        <f>表格1[[#This Row],[信用卡交易金額'[新臺幣']]]/1000000</f>
        <v>71.956220999999999</v>
      </c>
      <c r="M8924" s="14" t="str" cm="1">
        <f t="array" ref="M8924">_xlfn.TEXTJOIN("", TRUE, _xlfn.XLOOKUP(TRUE, VALUE(表格1[[#This Row],[年月]]) &lt;= VALUE($R$8:$R$12), $Q$8:$Q$12)) &amp; "年度"</f>
        <v>2025年度</v>
      </c>
    </row>
    <row r="8925" spans="1:13" x14ac:dyDescent="0.3">
      <c r="A8925" s="2">
        <v>202505</v>
      </c>
      <c r="B8925" s="19">
        <f>DATE(表格1[[#This Row],[年]],表格1[[#This Row],[月]],1)</f>
        <v>45778</v>
      </c>
      <c r="C8925" s="2" t="str">
        <f>LEFT(表格1[[#This Row],[年月]],4)</f>
        <v>2025</v>
      </c>
      <c r="D8925" s="2" t="str">
        <f>RIGHT(表格1[[#This Row],[年月]],2)</f>
        <v>05</v>
      </c>
      <c r="E8925" s="5" t="s">
        <v>62</v>
      </c>
      <c r="F8925" s="2" t="str">
        <f>VLOOKUP(TEXT(表格1[[#This Row],[地區]],"00000000"),縣市代碼,2,0)</f>
        <v>金門縣</v>
      </c>
      <c r="G8925" s="2" t="s">
        <v>9</v>
      </c>
      <c r="H8925" s="13">
        <v>128686</v>
      </c>
      <c r="I8925" s="14">
        <v>124284624</v>
      </c>
      <c r="J8925" s="14">
        <f>表格1[[#This Row],[信用卡交易筆數]]/1000</f>
        <v>128.68600000000001</v>
      </c>
      <c r="K8925" s="14">
        <f>表格1[[#This Row],[信用卡交易金額'[新臺幣']]]/1000</f>
        <v>124284.624</v>
      </c>
      <c r="L8925" s="14">
        <f>表格1[[#This Row],[信用卡交易金額'[新臺幣']]]/1000000</f>
        <v>124.28462399999999</v>
      </c>
      <c r="M8925" s="14" t="str" cm="1">
        <f t="array" ref="M8925">_xlfn.TEXTJOIN("", TRUE, _xlfn.XLOOKUP(TRUE, VALUE(表格1[[#This Row],[年月]]) &lt;= VALUE($R$8:$R$12), $Q$8:$Q$12)) &amp; "年度"</f>
        <v>2025年度</v>
      </c>
    </row>
    <row r="8926" spans="1:13" x14ac:dyDescent="0.3">
      <c r="A8926" s="2">
        <v>202505</v>
      </c>
      <c r="B8926" s="19">
        <f>DATE(表格1[[#This Row],[年]],表格1[[#This Row],[月]],1)</f>
        <v>45778</v>
      </c>
      <c r="C8926" s="2" t="str">
        <f>LEFT(表格1[[#This Row],[年月]],4)</f>
        <v>2025</v>
      </c>
      <c r="D8926" s="2" t="str">
        <f>RIGHT(表格1[[#This Row],[年月]],2)</f>
        <v>05</v>
      </c>
      <c r="E8926" s="5" t="s">
        <v>62</v>
      </c>
      <c r="F8926" s="2" t="str">
        <f>VLOOKUP(TEXT(表格1[[#This Row],[地區]],"00000000"),縣市代碼,2,0)</f>
        <v>金門縣</v>
      </c>
      <c r="G8926" s="2" t="s">
        <v>10</v>
      </c>
      <c r="H8926" s="13">
        <v>48245</v>
      </c>
      <c r="I8926" s="14">
        <v>157276545</v>
      </c>
      <c r="J8926" s="14">
        <f>表格1[[#This Row],[信用卡交易筆數]]/1000</f>
        <v>48.244999999999997</v>
      </c>
      <c r="K8926" s="14">
        <f>表格1[[#This Row],[信用卡交易金額'[新臺幣']]]/1000</f>
        <v>157276.54500000001</v>
      </c>
      <c r="L8926" s="14">
        <f>表格1[[#This Row],[信用卡交易金額'[新臺幣']]]/1000000</f>
        <v>157.276545</v>
      </c>
      <c r="M8926" s="14" t="str" cm="1">
        <f t="array" ref="M8926">_xlfn.TEXTJOIN("", TRUE, _xlfn.XLOOKUP(TRUE, VALUE(表格1[[#This Row],[年月]]) &lt;= VALUE($R$8:$R$12), $Q$8:$Q$12)) &amp; "年度"</f>
        <v>2025年度</v>
      </c>
    </row>
    <row r="8927" spans="1:13" x14ac:dyDescent="0.3">
      <c r="A8927" s="2">
        <v>202505</v>
      </c>
      <c r="B8927" s="19">
        <f>DATE(表格1[[#This Row],[年]],表格1[[#This Row],[月]],1)</f>
        <v>45778</v>
      </c>
      <c r="C8927" s="2" t="str">
        <f>LEFT(表格1[[#This Row],[年月]],4)</f>
        <v>2025</v>
      </c>
      <c r="D8927" s="2" t="str">
        <f>RIGHT(表格1[[#This Row],[年月]],2)</f>
        <v>05</v>
      </c>
      <c r="E8927" s="5">
        <v>9007000</v>
      </c>
      <c r="F8927" s="2" t="str">
        <f>VLOOKUP(TEXT(表格1[[#This Row],[地區]],"00000000"),縣市代碼,2,0)</f>
        <v>連江縣</v>
      </c>
      <c r="G8927" s="2" t="s">
        <v>4</v>
      </c>
      <c r="H8927" s="13">
        <v>35549</v>
      </c>
      <c r="I8927" s="14">
        <v>14505665</v>
      </c>
      <c r="J8927" s="14">
        <f>表格1[[#This Row],[信用卡交易筆數]]/1000</f>
        <v>35.548999999999999</v>
      </c>
      <c r="K8927" s="14">
        <f>表格1[[#This Row],[信用卡交易金額'[新臺幣']]]/1000</f>
        <v>14505.665000000001</v>
      </c>
      <c r="L8927" s="14">
        <f>表格1[[#This Row],[信用卡交易金額'[新臺幣']]]/1000000</f>
        <v>14.505665</v>
      </c>
      <c r="M8927" s="14" t="str" cm="1">
        <f t="array" ref="M8927">_xlfn.TEXTJOIN("", TRUE, _xlfn.XLOOKUP(TRUE, VALUE(表格1[[#This Row],[年月]]) &lt;= VALUE($R$8:$R$12), $Q$8:$Q$12)) &amp; "年度"</f>
        <v>2025年度</v>
      </c>
    </row>
    <row r="8928" spans="1:13" x14ac:dyDescent="0.3">
      <c r="A8928" s="2">
        <v>202505</v>
      </c>
      <c r="B8928" s="19">
        <f>DATE(表格1[[#This Row],[年]],表格1[[#This Row],[月]],1)</f>
        <v>45778</v>
      </c>
      <c r="C8928" s="2" t="str">
        <f>LEFT(表格1[[#This Row],[年月]],4)</f>
        <v>2025</v>
      </c>
      <c r="D8928" s="2" t="str">
        <f>RIGHT(表格1[[#This Row],[年月]],2)</f>
        <v>05</v>
      </c>
      <c r="E8928" s="5">
        <v>9007000</v>
      </c>
      <c r="F8928" s="2" t="str">
        <f>VLOOKUP(TEXT(表格1[[#This Row],[地區]],"00000000"),縣市代碼,2,0)</f>
        <v>連江縣</v>
      </c>
      <c r="G8928" s="2" t="s">
        <v>5</v>
      </c>
      <c r="H8928" s="13">
        <v>1465</v>
      </c>
      <c r="I8928" s="14">
        <v>3310296</v>
      </c>
      <c r="J8928" s="14">
        <f>表格1[[#This Row],[信用卡交易筆數]]/1000</f>
        <v>1.4650000000000001</v>
      </c>
      <c r="K8928" s="14">
        <f>表格1[[#This Row],[信用卡交易金額'[新臺幣']]]/1000</f>
        <v>3310.2959999999998</v>
      </c>
      <c r="L8928" s="14">
        <f>表格1[[#This Row],[信用卡交易金額'[新臺幣']]]/1000000</f>
        <v>3.3102960000000001</v>
      </c>
      <c r="M8928" s="14" t="str" cm="1">
        <f t="array" ref="M8928">_xlfn.TEXTJOIN("", TRUE, _xlfn.XLOOKUP(TRUE, VALUE(表格1[[#This Row],[年月]]) &lt;= VALUE($R$8:$R$12), $Q$8:$Q$12)) &amp; "年度"</f>
        <v>2025年度</v>
      </c>
    </row>
    <row r="8929" spans="1:13" x14ac:dyDescent="0.3">
      <c r="A8929" s="2">
        <v>202505</v>
      </c>
      <c r="B8929" s="19">
        <f>DATE(表格1[[#This Row],[年]],表格1[[#This Row],[月]],1)</f>
        <v>45778</v>
      </c>
      <c r="C8929" s="2" t="str">
        <f>LEFT(表格1[[#This Row],[年月]],4)</f>
        <v>2025</v>
      </c>
      <c r="D8929" s="2" t="str">
        <f>RIGHT(表格1[[#This Row],[年月]],2)</f>
        <v>05</v>
      </c>
      <c r="E8929" s="5">
        <v>9007000</v>
      </c>
      <c r="F8929" s="2" t="str">
        <f>VLOOKUP(TEXT(表格1[[#This Row],[地區]],"00000000"),縣市代碼,2,0)</f>
        <v>連江縣</v>
      </c>
      <c r="G8929" s="2" t="s">
        <v>6</v>
      </c>
      <c r="H8929" s="13">
        <v>2358</v>
      </c>
      <c r="I8929" s="14">
        <v>5551043</v>
      </c>
      <c r="J8929" s="14">
        <f>表格1[[#This Row],[信用卡交易筆數]]/1000</f>
        <v>2.3580000000000001</v>
      </c>
      <c r="K8929" s="14">
        <f>表格1[[#This Row],[信用卡交易金額'[新臺幣']]]/1000</f>
        <v>5551.0429999999997</v>
      </c>
      <c r="L8929" s="14">
        <f>表格1[[#This Row],[信用卡交易金額'[新臺幣']]]/1000000</f>
        <v>5.5510429999999999</v>
      </c>
      <c r="M8929" s="14" t="str" cm="1">
        <f t="array" ref="M8929">_xlfn.TEXTJOIN("", TRUE, _xlfn.XLOOKUP(TRUE, VALUE(表格1[[#This Row],[年月]]) &lt;= VALUE($R$8:$R$12), $Q$8:$Q$12)) &amp; "年度"</f>
        <v>2025年度</v>
      </c>
    </row>
    <row r="8930" spans="1:13" x14ac:dyDescent="0.3">
      <c r="A8930" s="2">
        <v>202505</v>
      </c>
      <c r="B8930" s="19">
        <f>DATE(表格1[[#This Row],[年]],表格1[[#This Row],[月]],1)</f>
        <v>45778</v>
      </c>
      <c r="C8930" s="2" t="str">
        <f>LEFT(表格1[[#This Row],[年月]],4)</f>
        <v>2025</v>
      </c>
      <c r="D8930" s="2" t="str">
        <f>RIGHT(表格1[[#This Row],[年月]],2)</f>
        <v>05</v>
      </c>
      <c r="E8930" s="5">
        <v>9007000</v>
      </c>
      <c r="F8930" s="2" t="str">
        <f>VLOOKUP(TEXT(表格1[[#This Row],[地區]],"00000000"),縣市代碼,2,0)</f>
        <v>連江縣</v>
      </c>
      <c r="G8930" s="2" t="s">
        <v>7</v>
      </c>
      <c r="H8930" s="13">
        <v>15779</v>
      </c>
      <c r="I8930" s="14">
        <v>15749516</v>
      </c>
      <c r="J8930" s="14">
        <f>表格1[[#This Row],[信用卡交易筆數]]/1000</f>
        <v>15.779</v>
      </c>
      <c r="K8930" s="14">
        <f>表格1[[#This Row],[信用卡交易金額'[新臺幣']]]/1000</f>
        <v>15749.516</v>
      </c>
      <c r="L8930" s="14">
        <f>表格1[[#This Row],[信用卡交易金額'[新臺幣']]]/1000000</f>
        <v>15.749516</v>
      </c>
      <c r="M8930" s="14" t="str" cm="1">
        <f t="array" ref="M8930">_xlfn.TEXTJOIN("", TRUE, _xlfn.XLOOKUP(TRUE, VALUE(表格1[[#This Row],[年月]]) &lt;= VALUE($R$8:$R$12), $Q$8:$Q$12)) &amp; "年度"</f>
        <v>2025年度</v>
      </c>
    </row>
    <row r="8931" spans="1:13" x14ac:dyDescent="0.3">
      <c r="A8931" s="2">
        <v>202505</v>
      </c>
      <c r="B8931" s="19">
        <f>DATE(表格1[[#This Row],[年]],表格1[[#This Row],[月]],1)</f>
        <v>45778</v>
      </c>
      <c r="C8931" s="2" t="str">
        <f>LEFT(表格1[[#This Row],[年月]],4)</f>
        <v>2025</v>
      </c>
      <c r="D8931" s="2" t="str">
        <f>RIGHT(表格1[[#This Row],[年月]],2)</f>
        <v>05</v>
      </c>
      <c r="E8931" s="5">
        <v>9007000</v>
      </c>
      <c r="F8931" s="2" t="str">
        <f>VLOOKUP(TEXT(表格1[[#This Row],[地區]],"00000000"),縣市代碼,2,0)</f>
        <v>連江縣</v>
      </c>
      <c r="G8931" s="2" t="s">
        <v>8</v>
      </c>
      <c r="H8931" s="13">
        <v>11216</v>
      </c>
      <c r="I8931" s="14">
        <v>16163931</v>
      </c>
      <c r="J8931" s="14">
        <f>表格1[[#This Row],[信用卡交易筆數]]/1000</f>
        <v>11.215999999999999</v>
      </c>
      <c r="K8931" s="14">
        <f>表格1[[#This Row],[信用卡交易金額'[新臺幣']]]/1000</f>
        <v>16163.931</v>
      </c>
      <c r="L8931" s="14">
        <f>表格1[[#This Row],[信用卡交易金額'[新臺幣']]]/1000000</f>
        <v>16.163931000000002</v>
      </c>
      <c r="M8931" s="14" t="str" cm="1">
        <f t="array" ref="M8931">_xlfn.TEXTJOIN("", TRUE, _xlfn.XLOOKUP(TRUE, VALUE(表格1[[#This Row],[年月]]) &lt;= VALUE($R$8:$R$12), $Q$8:$Q$12)) &amp; "年度"</f>
        <v>2025年度</v>
      </c>
    </row>
    <row r="8932" spans="1:13" x14ac:dyDescent="0.3">
      <c r="A8932" s="2">
        <v>202505</v>
      </c>
      <c r="B8932" s="19">
        <f>DATE(表格1[[#This Row],[年]],表格1[[#This Row],[月]],1)</f>
        <v>45778</v>
      </c>
      <c r="C8932" s="2" t="str">
        <f>LEFT(表格1[[#This Row],[年月]],4)</f>
        <v>2025</v>
      </c>
      <c r="D8932" s="2" t="str">
        <f>RIGHT(表格1[[#This Row],[年月]],2)</f>
        <v>05</v>
      </c>
      <c r="E8932" s="5">
        <v>9007000</v>
      </c>
      <c r="F8932" s="2" t="str">
        <f>VLOOKUP(TEXT(表格1[[#This Row],[地區]],"00000000"),縣市代碼,2,0)</f>
        <v>連江縣</v>
      </c>
      <c r="G8932" s="2" t="s">
        <v>9</v>
      </c>
      <c r="H8932" s="13">
        <v>20192</v>
      </c>
      <c r="I8932" s="14">
        <v>22127962</v>
      </c>
      <c r="J8932" s="14">
        <f>表格1[[#This Row],[信用卡交易筆數]]/1000</f>
        <v>20.192</v>
      </c>
      <c r="K8932" s="14">
        <f>表格1[[#This Row],[信用卡交易金額'[新臺幣']]]/1000</f>
        <v>22127.962</v>
      </c>
      <c r="L8932" s="14">
        <f>表格1[[#This Row],[信用卡交易金額'[新臺幣']]]/1000000</f>
        <v>22.127962</v>
      </c>
      <c r="M8932" s="14" t="str" cm="1">
        <f t="array" ref="M8932">_xlfn.TEXTJOIN("", TRUE, _xlfn.XLOOKUP(TRUE, VALUE(表格1[[#This Row],[年月]]) &lt;= VALUE($R$8:$R$12), $Q$8:$Q$12)) &amp; "年度"</f>
        <v>2025年度</v>
      </c>
    </row>
    <row r="8933" spans="1:13" x14ac:dyDescent="0.3">
      <c r="A8933" s="2">
        <v>202505</v>
      </c>
      <c r="B8933" s="19">
        <f>DATE(表格1[[#This Row],[年]],表格1[[#This Row],[月]],1)</f>
        <v>45778</v>
      </c>
      <c r="C8933" s="2" t="str">
        <f>LEFT(表格1[[#This Row],[年月]],4)</f>
        <v>2025</v>
      </c>
      <c r="D8933" s="2" t="str">
        <f>RIGHT(表格1[[#This Row],[年月]],2)</f>
        <v>05</v>
      </c>
      <c r="E8933" s="5">
        <v>9007000</v>
      </c>
      <c r="F8933" s="2" t="str">
        <f>VLOOKUP(TEXT(表格1[[#This Row],[地區]],"00000000"),縣市代碼,2,0)</f>
        <v>連江縣</v>
      </c>
      <c r="G8933" s="2" t="s">
        <v>10</v>
      </c>
      <c r="H8933" s="13">
        <v>9489</v>
      </c>
      <c r="I8933" s="14">
        <v>27227754</v>
      </c>
      <c r="J8933" s="14">
        <f>表格1[[#This Row],[信用卡交易筆數]]/1000</f>
        <v>9.4890000000000008</v>
      </c>
      <c r="K8933" s="14">
        <f>表格1[[#This Row],[信用卡交易金額'[新臺幣']]]/1000</f>
        <v>27227.754000000001</v>
      </c>
      <c r="L8933" s="14">
        <f>表格1[[#This Row],[信用卡交易金額'[新臺幣']]]/1000000</f>
        <v>27.227754000000001</v>
      </c>
      <c r="M8933" s="14" t="str" cm="1">
        <f t="array" ref="M8933">_xlfn.TEXTJOIN("", TRUE, _xlfn.XLOOKUP(TRUE, VALUE(表格1[[#This Row],[年月]]) &lt;= VALUE($R$8:$R$12), $Q$8:$Q$12)) &amp; "年度"</f>
        <v>2025年度</v>
      </c>
    </row>
    <row r="8934" spans="1:13" x14ac:dyDescent="0.3">
      <c r="A8934" s="2">
        <v>202506</v>
      </c>
      <c r="B8934" s="19">
        <f>DATE(表格1[[#This Row],[年]],表格1[[#This Row],[月]],1)</f>
        <v>45809</v>
      </c>
      <c r="C8934" s="2" t="str">
        <f>LEFT(表格1[[#This Row],[年月]],4)</f>
        <v>2025</v>
      </c>
      <c r="D8934" s="2" t="str">
        <f>RIGHT(表格1[[#This Row],[年月]],2)</f>
        <v>06</v>
      </c>
      <c r="E8934" s="5">
        <v>63000000</v>
      </c>
      <c r="F8934" s="2" t="str">
        <f>VLOOKUP(TEXT(表格1[[#This Row],[地區]],"00000000"),縣市代碼,2,0)</f>
        <v>臺北市</v>
      </c>
      <c r="G8934" s="2" t="s">
        <v>4</v>
      </c>
      <c r="H8934" s="13">
        <v>16112793</v>
      </c>
      <c r="I8934" s="14">
        <v>8885675958</v>
      </c>
      <c r="J8934" s="14">
        <f>表格1[[#This Row],[信用卡交易筆數]]/1000</f>
        <v>16112.793</v>
      </c>
      <c r="K8934" s="14">
        <f>表格1[[#This Row],[信用卡交易金額'[新臺幣']]]/1000</f>
        <v>8885675.9580000006</v>
      </c>
      <c r="L8934" s="14">
        <f>表格1[[#This Row],[信用卡交易金額'[新臺幣']]]/1000000</f>
        <v>8885.6759579999998</v>
      </c>
      <c r="M8934" s="14" t="str" cm="1">
        <f t="array" ref="M8934">_xlfn.TEXTJOIN("", TRUE, _xlfn.XLOOKUP(TRUE, VALUE(表格1[[#This Row],[年月]]) &lt;= VALUE($R$8:$R$12), $Q$8:$Q$12)) &amp; "年度"</f>
        <v>2025年度</v>
      </c>
    </row>
    <row r="8935" spans="1:13" x14ac:dyDescent="0.3">
      <c r="A8935" s="2">
        <v>202506</v>
      </c>
      <c r="B8935" s="19">
        <f>DATE(表格1[[#This Row],[年]],表格1[[#This Row],[月]],1)</f>
        <v>45809</v>
      </c>
      <c r="C8935" s="2" t="str">
        <f>LEFT(表格1[[#This Row],[年月]],4)</f>
        <v>2025</v>
      </c>
      <c r="D8935" s="2" t="str">
        <f>RIGHT(表格1[[#This Row],[年月]],2)</f>
        <v>06</v>
      </c>
      <c r="E8935" s="5">
        <v>63000000</v>
      </c>
      <c r="F8935" s="2" t="str">
        <f>VLOOKUP(TEXT(表格1[[#This Row],[地區]],"00000000"),縣市代碼,2,0)</f>
        <v>臺北市</v>
      </c>
      <c r="G8935" s="2" t="s">
        <v>5</v>
      </c>
      <c r="H8935" s="13">
        <v>830615</v>
      </c>
      <c r="I8935" s="14">
        <v>3199451947</v>
      </c>
      <c r="J8935" s="14">
        <f>表格1[[#This Row],[信用卡交易筆數]]/1000</f>
        <v>830.61500000000001</v>
      </c>
      <c r="K8935" s="14">
        <f>表格1[[#This Row],[信用卡交易金額'[新臺幣']]]/1000</f>
        <v>3199451.9470000002</v>
      </c>
      <c r="L8935" s="14">
        <f>表格1[[#This Row],[信用卡交易金額'[新臺幣']]]/1000000</f>
        <v>3199.451947</v>
      </c>
      <c r="M8935" s="14" t="str" cm="1">
        <f t="array" ref="M8935">_xlfn.TEXTJOIN("", TRUE, _xlfn.XLOOKUP(TRUE, VALUE(表格1[[#This Row],[年月]]) &lt;= VALUE($R$8:$R$12), $Q$8:$Q$12)) &amp; "年度"</f>
        <v>2025年度</v>
      </c>
    </row>
    <row r="8936" spans="1:13" x14ac:dyDescent="0.3">
      <c r="A8936" s="2">
        <v>202506</v>
      </c>
      <c r="B8936" s="19">
        <f>DATE(表格1[[#This Row],[年]],表格1[[#This Row],[月]],1)</f>
        <v>45809</v>
      </c>
      <c r="C8936" s="2" t="str">
        <f>LEFT(表格1[[#This Row],[年月]],4)</f>
        <v>2025</v>
      </c>
      <c r="D8936" s="2" t="str">
        <f>RIGHT(表格1[[#This Row],[年月]],2)</f>
        <v>06</v>
      </c>
      <c r="E8936" s="5">
        <v>63000000</v>
      </c>
      <c r="F8936" s="2" t="str">
        <f>VLOOKUP(TEXT(表格1[[#This Row],[地區]],"00000000"),縣市代碼,2,0)</f>
        <v>臺北市</v>
      </c>
      <c r="G8936" s="2" t="s">
        <v>6</v>
      </c>
      <c r="H8936" s="13">
        <v>1004419</v>
      </c>
      <c r="I8936" s="14">
        <v>4584681917</v>
      </c>
      <c r="J8936" s="14">
        <f>表格1[[#This Row],[信用卡交易筆數]]/1000</f>
        <v>1004.419</v>
      </c>
      <c r="K8936" s="14">
        <f>表格1[[#This Row],[信用卡交易金額'[新臺幣']]]/1000</f>
        <v>4584681.9170000004</v>
      </c>
      <c r="L8936" s="14">
        <f>表格1[[#This Row],[信用卡交易金額'[新臺幣']]]/1000000</f>
        <v>4584.6819169999999</v>
      </c>
      <c r="M8936" s="14" t="str" cm="1">
        <f t="array" ref="M8936">_xlfn.TEXTJOIN("", TRUE, _xlfn.XLOOKUP(TRUE, VALUE(表格1[[#This Row],[年月]]) &lt;= VALUE($R$8:$R$12), $Q$8:$Q$12)) &amp; "年度"</f>
        <v>2025年度</v>
      </c>
    </row>
    <row r="8937" spans="1:13" x14ac:dyDescent="0.3">
      <c r="A8937" s="2">
        <v>202506</v>
      </c>
      <c r="B8937" s="19">
        <f>DATE(表格1[[#This Row],[年]],表格1[[#This Row],[月]],1)</f>
        <v>45809</v>
      </c>
      <c r="C8937" s="2" t="str">
        <f>LEFT(表格1[[#This Row],[年月]],4)</f>
        <v>2025</v>
      </c>
      <c r="D8937" s="2" t="str">
        <f>RIGHT(表格1[[#This Row],[年月]],2)</f>
        <v>06</v>
      </c>
      <c r="E8937" s="5">
        <v>63000000</v>
      </c>
      <c r="F8937" s="2" t="str">
        <f>VLOOKUP(TEXT(表格1[[#This Row],[地區]],"00000000"),縣市代碼,2,0)</f>
        <v>臺北市</v>
      </c>
      <c r="G8937" s="2" t="s">
        <v>7</v>
      </c>
      <c r="H8937" s="13">
        <v>5972771</v>
      </c>
      <c r="I8937" s="14">
        <v>6036022274</v>
      </c>
      <c r="J8937" s="14">
        <f>表格1[[#This Row],[信用卡交易筆數]]/1000</f>
        <v>5972.7709999999997</v>
      </c>
      <c r="K8937" s="14">
        <f>表格1[[#This Row],[信用卡交易金額'[新臺幣']]]/1000</f>
        <v>6036022.2740000002</v>
      </c>
      <c r="L8937" s="14">
        <f>表格1[[#This Row],[信用卡交易金額'[新臺幣']]]/1000000</f>
        <v>6036.0222739999999</v>
      </c>
      <c r="M8937" s="14" t="str" cm="1">
        <f t="array" ref="M8937">_xlfn.TEXTJOIN("", TRUE, _xlfn.XLOOKUP(TRUE, VALUE(表格1[[#This Row],[年月]]) &lt;= VALUE($R$8:$R$12), $Q$8:$Q$12)) &amp; "年度"</f>
        <v>2025年度</v>
      </c>
    </row>
    <row r="8938" spans="1:13" x14ac:dyDescent="0.3">
      <c r="A8938" s="2">
        <v>202506</v>
      </c>
      <c r="B8938" s="19">
        <f>DATE(表格1[[#This Row],[年]],表格1[[#This Row],[月]],1)</f>
        <v>45809</v>
      </c>
      <c r="C8938" s="2" t="str">
        <f>LEFT(表格1[[#This Row],[年月]],4)</f>
        <v>2025</v>
      </c>
      <c r="D8938" s="2" t="str">
        <f>RIGHT(表格1[[#This Row],[年月]],2)</f>
        <v>06</v>
      </c>
      <c r="E8938" s="5">
        <v>63000000</v>
      </c>
      <c r="F8938" s="2" t="str">
        <f>VLOOKUP(TEXT(表格1[[#This Row],[地區]],"00000000"),縣市代碼,2,0)</f>
        <v>臺北市</v>
      </c>
      <c r="G8938" s="2" t="s">
        <v>8</v>
      </c>
      <c r="H8938" s="13">
        <v>4895820</v>
      </c>
      <c r="I8938" s="14">
        <v>13299706334</v>
      </c>
      <c r="J8938" s="14">
        <f>表格1[[#This Row],[信用卡交易筆數]]/1000</f>
        <v>4895.82</v>
      </c>
      <c r="K8938" s="14">
        <f>表格1[[#This Row],[信用卡交易金額'[新臺幣']]]/1000</f>
        <v>13299706.334000001</v>
      </c>
      <c r="L8938" s="14">
        <f>表格1[[#This Row],[信用卡交易金額'[新臺幣']]]/1000000</f>
        <v>13299.706334</v>
      </c>
      <c r="M8938" s="14" t="str" cm="1">
        <f t="array" ref="M8938">_xlfn.TEXTJOIN("", TRUE, _xlfn.XLOOKUP(TRUE, VALUE(表格1[[#This Row],[年月]]) &lt;= VALUE($R$8:$R$12), $Q$8:$Q$12)) &amp; "年度"</f>
        <v>2025年度</v>
      </c>
    </row>
    <row r="8939" spans="1:13" x14ac:dyDescent="0.3">
      <c r="A8939" s="2">
        <v>202506</v>
      </c>
      <c r="B8939" s="19">
        <f>DATE(表格1[[#This Row],[年]],表格1[[#This Row],[月]],1)</f>
        <v>45809</v>
      </c>
      <c r="C8939" s="2" t="str">
        <f>LEFT(表格1[[#This Row],[年月]],4)</f>
        <v>2025</v>
      </c>
      <c r="D8939" s="2" t="str">
        <f>RIGHT(表格1[[#This Row],[年月]],2)</f>
        <v>06</v>
      </c>
      <c r="E8939" s="5">
        <v>63000000</v>
      </c>
      <c r="F8939" s="2" t="str">
        <f>VLOOKUP(TEXT(表格1[[#This Row],[地區]],"00000000"),縣市代碼,2,0)</f>
        <v>臺北市</v>
      </c>
      <c r="G8939" s="2" t="s">
        <v>9</v>
      </c>
      <c r="H8939" s="13">
        <v>10917791</v>
      </c>
      <c r="I8939" s="14">
        <v>14273274098</v>
      </c>
      <c r="J8939" s="14">
        <f>表格1[[#This Row],[信用卡交易筆數]]/1000</f>
        <v>10917.790999999999</v>
      </c>
      <c r="K8939" s="14">
        <f>表格1[[#This Row],[信用卡交易金額'[新臺幣']]]/1000</f>
        <v>14273274.097999999</v>
      </c>
      <c r="L8939" s="14">
        <f>表格1[[#This Row],[信用卡交易金額'[新臺幣']]]/1000000</f>
        <v>14273.274098</v>
      </c>
      <c r="M8939" s="14" t="str" cm="1">
        <f t="array" ref="M8939">_xlfn.TEXTJOIN("", TRUE, _xlfn.XLOOKUP(TRUE, VALUE(表格1[[#This Row],[年月]]) &lt;= VALUE($R$8:$R$12), $Q$8:$Q$12)) &amp; "年度"</f>
        <v>2025年度</v>
      </c>
    </row>
    <row r="8940" spans="1:13" x14ac:dyDescent="0.3">
      <c r="A8940" s="2">
        <v>202506</v>
      </c>
      <c r="B8940" s="19">
        <f>DATE(表格1[[#This Row],[年]],表格1[[#This Row],[月]],1)</f>
        <v>45809</v>
      </c>
      <c r="C8940" s="2" t="str">
        <f>LEFT(表格1[[#This Row],[年月]],4)</f>
        <v>2025</v>
      </c>
      <c r="D8940" s="2" t="str">
        <f>RIGHT(表格1[[#This Row],[年月]],2)</f>
        <v>06</v>
      </c>
      <c r="E8940" s="5">
        <v>63000000</v>
      </c>
      <c r="F8940" s="2" t="str">
        <f>VLOOKUP(TEXT(表格1[[#This Row],[地區]],"00000000"),縣市代碼,2,0)</f>
        <v>臺北市</v>
      </c>
      <c r="G8940" s="2" t="s">
        <v>10</v>
      </c>
      <c r="H8940" s="13">
        <v>5217680</v>
      </c>
      <c r="I8940" s="14">
        <v>95915835758</v>
      </c>
      <c r="J8940" s="14">
        <f>表格1[[#This Row],[信用卡交易筆數]]/1000</f>
        <v>5217.68</v>
      </c>
      <c r="K8940" s="14">
        <f>表格1[[#This Row],[信用卡交易金額'[新臺幣']]]/1000</f>
        <v>95915835.758000001</v>
      </c>
      <c r="L8940" s="14">
        <f>表格1[[#This Row],[信用卡交易金額'[新臺幣']]]/1000000</f>
        <v>95915.835758000001</v>
      </c>
      <c r="M8940" s="14" t="str" cm="1">
        <f t="array" ref="M8940">_xlfn.TEXTJOIN("", TRUE, _xlfn.XLOOKUP(TRUE, VALUE(表格1[[#This Row],[年月]]) &lt;= VALUE($R$8:$R$12), $Q$8:$Q$12)) &amp; "年度"</f>
        <v>2025年度</v>
      </c>
    </row>
    <row r="8941" spans="1:13" x14ac:dyDescent="0.3">
      <c r="A8941" s="2">
        <v>202506</v>
      </c>
      <c r="B8941" s="19">
        <f>DATE(表格1[[#This Row],[年]],表格1[[#This Row],[月]],1)</f>
        <v>45809</v>
      </c>
      <c r="C8941" s="2" t="str">
        <f>LEFT(表格1[[#This Row],[年月]],4)</f>
        <v>2025</v>
      </c>
      <c r="D8941" s="2" t="str">
        <f>RIGHT(表格1[[#This Row],[年月]],2)</f>
        <v>06</v>
      </c>
      <c r="E8941" s="5">
        <v>65000000</v>
      </c>
      <c r="F8941" s="2" t="str">
        <f>VLOOKUP(TEXT(表格1[[#This Row],[地區]],"00000000"),縣市代碼,2,0)</f>
        <v>新北市</v>
      </c>
      <c r="G8941" s="2" t="s">
        <v>4</v>
      </c>
      <c r="H8941" s="13">
        <v>19195393</v>
      </c>
      <c r="I8941" s="14">
        <v>8676164461</v>
      </c>
      <c r="J8941" s="14">
        <f>表格1[[#This Row],[信用卡交易筆數]]/1000</f>
        <v>19195.393</v>
      </c>
      <c r="K8941" s="14">
        <f>表格1[[#This Row],[信用卡交易金額'[新臺幣']]]/1000</f>
        <v>8676164.4609999992</v>
      </c>
      <c r="L8941" s="14">
        <f>表格1[[#This Row],[信用卡交易金額'[新臺幣']]]/1000000</f>
        <v>8676.1644610000003</v>
      </c>
      <c r="M8941" s="14" t="str" cm="1">
        <f t="array" ref="M8941">_xlfn.TEXTJOIN("", TRUE, _xlfn.XLOOKUP(TRUE, VALUE(表格1[[#This Row],[年月]]) &lt;= VALUE($R$8:$R$12), $Q$8:$Q$12)) &amp; "年度"</f>
        <v>2025年度</v>
      </c>
    </row>
    <row r="8942" spans="1:13" x14ac:dyDescent="0.3">
      <c r="A8942" s="2">
        <v>202506</v>
      </c>
      <c r="B8942" s="19">
        <f>DATE(表格1[[#This Row],[年]],表格1[[#This Row],[月]],1)</f>
        <v>45809</v>
      </c>
      <c r="C8942" s="2" t="str">
        <f>LEFT(表格1[[#This Row],[年月]],4)</f>
        <v>2025</v>
      </c>
      <c r="D8942" s="2" t="str">
        <f>RIGHT(表格1[[#This Row],[年月]],2)</f>
        <v>06</v>
      </c>
      <c r="E8942" s="5">
        <v>65000000</v>
      </c>
      <c r="F8942" s="2" t="str">
        <f>VLOOKUP(TEXT(表格1[[#This Row],[地區]],"00000000"),縣市代碼,2,0)</f>
        <v>新北市</v>
      </c>
      <c r="G8942" s="2" t="s">
        <v>5</v>
      </c>
      <c r="H8942" s="13">
        <v>1101222</v>
      </c>
      <c r="I8942" s="14">
        <v>2828441503</v>
      </c>
      <c r="J8942" s="14">
        <f>表格1[[#This Row],[信用卡交易筆數]]/1000</f>
        <v>1101.222</v>
      </c>
      <c r="K8942" s="14">
        <f>表格1[[#This Row],[信用卡交易金額'[新臺幣']]]/1000</f>
        <v>2828441.503</v>
      </c>
      <c r="L8942" s="14">
        <f>表格1[[#This Row],[信用卡交易金額'[新臺幣']]]/1000000</f>
        <v>2828.441503</v>
      </c>
      <c r="M8942" s="14" t="str" cm="1">
        <f t="array" ref="M8942">_xlfn.TEXTJOIN("", TRUE, _xlfn.XLOOKUP(TRUE, VALUE(表格1[[#This Row],[年月]]) &lt;= VALUE($R$8:$R$12), $Q$8:$Q$12)) &amp; "年度"</f>
        <v>2025年度</v>
      </c>
    </row>
    <row r="8943" spans="1:13" x14ac:dyDescent="0.3">
      <c r="A8943" s="2">
        <v>202506</v>
      </c>
      <c r="B8943" s="19">
        <f>DATE(表格1[[#This Row],[年]],表格1[[#This Row],[月]],1)</f>
        <v>45809</v>
      </c>
      <c r="C8943" s="2" t="str">
        <f>LEFT(表格1[[#This Row],[年月]],4)</f>
        <v>2025</v>
      </c>
      <c r="D8943" s="2" t="str">
        <f>RIGHT(表格1[[#This Row],[年月]],2)</f>
        <v>06</v>
      </c>
      <c r="E8943" s="5">
        <v>65000000</v>
      </c>
      <c r="F8943" s="2" t="str">
        <f>VLOOKUP(TEXT(表格1[[#This Row],[地區]],"00000000"),縣市代碼,2,0)</f>
        <v>新北市</v>
      </c>
      <c r="G8943" s="2" t="s">
        <v>6</v>
      </c>
      <c r="H8943" s="13">
        <v>1360640</v>
      </c>
      <c r="I8943" s="14">
        <v>4191568971</v>
      </c>
      <c r="J8943" s="14">
        <f>表格1[[#This Row],[信用卡交易筆數]]/1000</f>
        <v>1360.64</v>
      </c>
      <c r="K8943" s="14">
        <f>表格1[[#This Row],[信用卡交易金額'[新臺幣']]]/1000</f>
        <v>4191568.9709999999</v>
      </c>
      <c r="L8943" s="14">
        <f>表格1[[#This Row],[信用卡交易金額'[新臺幣']]]/1000000</f>
        <v>4191.5689709999997</v>
      </c>
      <c r="M8943" s="14" t="str" cm="1">
        <f t="array" ref="M8943">_xlfn.TEXTJOIN("", TRUE, _xlfn.XLOOKUP(TRUE, VALUE(表格1[[#This Row],[年月]]) &lt;= VALUE($R$8:$R$12), $Q$8:$Q$12)) &amp; "年度"</f>
        <v>2025年度</v>
      </c>
    </row>
    <row r="8944" spans="1:13" x14ac:dyDescent="0.3">
      <c r="A8944" s="2">
        <v>202506</v>
      </c>
      <c r="B8944" s="19">
        <f>DATE(表格1[[#This Row],[年]],表格1[[#This Row],[月]],1)</f>
        <v>45809</v>
      </c>
      <c r="C8944" s="2" t="str">
        <f>LEFT(表格1[[#This Row],[年月]],4)</f>
        <v>2025</v>
      </c>
      <c r="D8944" s="2" t="str">
        <f>RIGHT(表格1[[#This Row],[年月]],2)</f>
        <v>06</v>
      </c>
      <c r="E8944" s="5">
        <v>65000000</v>
      </c>
      <c r="F8944" s="2" t="str">
        <f>VLOOKUP(TEXT(表格1[[#This Row],[地區]],"00000000"),縣市代碼,2,0)</f>
        <v>新北市</v>
      </c>
      <c r="G8944" s="2" t="s">
        <v>7</v>
      </c>
      <c r="H8944" s="13">
        <v>7405139</v>
      </c>
      <c r="I8944" s="14">
        <v>6707459914</v>
      </c>
      <c r="J8944" s="14">
        <f>表格1[[#This Row],[信用卡交易筆數]]/1000</f>
        <v>7405.1390000000001</v>
      </c>
      <c r="K8944" s="14">
        <f>表格1[[#This Row],[信用卡交易金額'[新臺幣']]]/1000</f>
        <v>6707459.9139999999</v>
      </c>
      <c r="L8944" s="14">
        <f>表格1[[#This Row],[信用卡交易金額'[新臺幣']]]/1000000</f>
        <v>6707.459914</v>
      </c>
      <c r="M8944" s="14" t="str" cm="1">
        <f t="array" ref="M8944">_xlfn.TEXTJOIN("", TRUE, _xlfn.XLOOKUP(TRUE, VALUE(表格1[[#This Row],[年月]]) &lt;= VALUE($R$8:$R$12), $Q$8:$Q$12)) &amp; "年度"</f>
        <v>2025年度</v>
      </c>
    </row>
    <row r="8945" spans="1:13" x14ac:dyDescent="0.3">
      <c r="A8945" s="2">
        <v>202506</v>
      </c>
      <c r="B8945" s="19">
        <f>DATE(表格1[[#This Row],[年]],表格1[[#This Row],[月]],1)</f>
        <v>45809</v>
      </c>
      <c r="C8945" s="2" t="str">
        <f>LEFT(表格1[[#This Row],[年月]],4)</f>
        <v>2025</v>
      </c>
      <c r="D8945" s="2" t="str">
        <f>RIGHT(表格1[[#This Row],[年月]],2)</f>
        <v>06</v>
      </c>
      <c r="E8945" s="5">
        <v>65000000</v>
      </c>
      <c r="F8945" s="2" t="str">
        <f>VLOOKUP(TEXT(表格1[[#This Row],[地區]],"00000000"),縣市代碼,2,0)</f>
        <v>新北市</v>
      </c>
      <c r="G8945" s="2" t="s">
        <v>8</v>
      </c>
      <c r="H8945" s="13">
        <v>6334755</v>
      </c>
      <c r="I8945" s="14">
        <v>13168573893</v>
      </c>
      <c r="J8945" s="14">
        <f>表格1[[#This Row],[信用卡交易筆數]]/1000</f>
        <v>6334.7550000000001</v>
      </c>
      <c r="K8945" s="14">
        <f>表格1[[#This Row],[信用卡交易金額'[新臺幣']]]/1000</f>
        <v>13168573.892999999</v>
      </c>
      <c r="L8945" s="14">
        <f>表格1[[#This Row],[信用卡交易金額'[新臺幣']]]/1000000</f>
        <v>13168.573893000001</v>
      </c>
      <c r="M8945" s="14" t="str" cm="1">
        <f t="array" ref="M8945">_xlfn.TEXTJOIN("", TRUE, _xlfn.XLOOKUP(TRUE, VALUE(表格1[[#This Row],[年月]]) &lt;= VALUE($R$8:$R$12), $Q$8:$Q$12)) &amp; "年度"</f>
        <v>2025年度</v>
      </c>
    </row>
    <row r="8946" spans="1:13" x14ac:dyDescent="0.3">
      <c r="A8946" s="2">
        <v>202506</v>
      </c>
      <c r="B8946" s="19">
        <f>DATE(表格1[[#This Row],[年]],表格1[[#This Row],[月]],1)</f>
        <v>45809</v>
      </c>
      <c r="C8946" s="2" t="str">
        <f>LEFT(表格1[[#This Row],[年月]],4)</f>
        <v>2025</v>
      </c>
      <c r="D8946" s="2" t="str">
        <f>RIGHT(表格1[[#This Row],[年月]],2)</f>
        <v>06</v>
      </c>
      <c r="E8946" s="5">
        <v>65000000</v>
      </c>
      <c r="F8946" s="2" t="str">
        <f>VLOOKUP(TEXT(表格1[[#This Row],[地區]],"00000000"),縣市代碼,2,0)</f>
        <v>新北市</v>
      </c>
      <c r="G8946" s="2" t="s">
        <v>9</v>
      </c>
      <c r="H8946" s="13">
        <v>14741955</v>
      </c>
      <c r="I8946" s="14">
        <v>16398459076</v>
      </c>
      <c r="J8946" s="14">
        <f>表格1[[#This Row],[信用卡交易筆數]]/1000</f>
        <v>14741.955</v>
      </c>
      <c r="K8946" s="14">
        <f>表格1[[#This Row],[信用卡交易金額'[新臺幣']]]/1000</f>
        <v>16398459.075999999</v>
      </c>
      <c r="L8946" s="14">
        <f>表格1[[#This Row],[信用卡交易金額'[新臺幣']]]/1000000</f>
        <v>16398.459075999999</v>
      </c>
      <c r="M8946" s="14" t="str" cm="1">
        <f t="array" ref="M8946">_xlfn.TEXTJOIN("", TRUE, _xlfn.XLOOKUP(TRUE, VALUE(表格1[[#This Row],[年月]]) &lt;= VALUE($R$8:$R$12), $Q$8:$Q$12)) &amp; "年度"</f>
        <v>2025年度</v>
      </c>
    </row>
    <row r="8947" spans="1:13" x14ac:dyDescent="0.3">
      <c r="A8947" s="2">
        <v>202506</v>
      </c>
      <c r="B8947" s="19">
        <f>DATE(表格1[[#This Row],[年]],表格1[[#This Row],[月]],1)</f>
        <v>45809</v>
      </c>
      <c r="C8947" s="2" t="str">
        <f>LEFT(表格1[[#This Row],[年月]],4)</f>
        <v>2025</v>
      </c>
      <c r="D8947" s="2" t="str">
        <f>RIGHT(表格1[[#This Row],[年月]],2)</f>
        <v>06</v>
      </c>
      <c r="E8947" s="5">
        <v>65000000</v>
      </c>
      <c r="F8947" s="2" t="str">
        <f>VLOOKUP(TEXT(表格1[[#This Row],[地區]],"00000000"),縣市代碼,2,0)</f>
        <v>新北市</v>
      </c>
      <c r="G8947" s="2" t="s">
        <v>10</v>
      </c>
      <c r="H8947" s="13">
        <v>7132915</v>
      </c>
      <c r="I8947" s="14">
        <v>48589002968</v>
      </c>
      <c r="J8947" s="14">
        <f>表格1[[#This Row],[信用卡交易筆數]]/1000</f>
        <v>7132.915</v>
      </c>
      <c r="K8947" s="14">
        <f>表格1[[#This Row],[信用卡交易金額'[新臺幣']]]/1000</f>
        <v>48589002.968000002</v>
      </c>
      <c r="L8947" s="14">
        <f>表格1[[#This Row],[信用卡交易金額'[新臺幣']]]/1000000</f>
        <v>48589.002968000001</v>
      </c>
      <c r="M8947" s="14" t="str" cm="1">
        <f t="array" ref="M8947">_xlfn.TEXTJOIN("", TRUE, _xlfn.XLOOKUP(TRUE, VALUE(表格1[[#This Row],[年月]]) &lt;= VALUE($R$8:$R$12), $Q$8:$Q$12)) &amp; "年度"</f>
        <v>2025年度</v>
      </c>
    </row>
    <row r="8948" spans="1:13" x14ac:dyDescent="0.3">
      <c r="A8948" s="2">
        <v>202506</v>
      </c>
      <c r="B8948" s="19">
        <f>DATE(表格1[[#This Row],[年]],表格1[[#This Row],[月]],1)</f>
        <v>45809</v>
      </c>
      <c r="C8948" s="2" t="str">
        <f>LEFT(表格1[[#This Row],[年月]],4)</f>
        <v>2025</v>
      </c>
      <c r="D8948" s="2" t="str">
        <f>RIGHT(表格1[[#This Row],[年月]],2)</f>
        <v>06</v>
      </c>
      <c r="E8948" s="5">
        <v>68000000</v>
      </c>
      <c r="F8948" s="2" t="str">
        <f>VLOOKUP(TEXT(表格1[[#This Row],[地區]],"00000000"),縣市代碼,2,0)</f>
        <v>桃園市</v>
      </c>
      <c r="G8948" s="2" t="s">
        <v>4</v>
      </c>
      <c r="H8948" s="13">
        <v>8903856</v>
      </c>
      <c r="I8948" s="14">
        <v>3874229055</v>
      </c>
      <c r="J8948" s="14">
        <f>表格1[[#This Row],[信用卡交易筆數]]/1000</f>
        <v>8903.8559999999998</v>
      </c>
      <c r="K8948" s="14">
        <f>表格1[[#This Row],[信用卡交易金額'[新臺幣']]]/1000</f>
        <v>3874229.0550000002</v>
      </c>
      <c r="L8948" s="14">
        <f>表格1[[#This Row],[信用卡交易金額'[新臺幣']]]/1000000</f>
        <v>3874.2290549999998</v>
      </c>
      <c r="M8948" s="14" t="str" cm="1">
        <f t="array" ref="M8948">_xlfn.TEXTJOIN("", TRUE, _xlfn.XLOOKUP(TRUE, VALUE(表格1[[#This Row],[年月]]) &lt;= VALUE($R$8:$R$12), $Q$8:$Q$12)) &amp; "年度"</f>
        <v>2025年度</v>
      </c>
    </row>
    <row r="8949" spans="1:13" x14ac:dyDescent="0.3">
      <c r="A8949" s="2">
        <v>202506</v>
      </c>
      <c r="B8949" s="19">
        <f>DATE(表格1[[#This Row],[年]],表格1[[#This Row],[月]],1)</f>
        <v>45809</v>
      </c>
      <c r="C8949" s="2" t="str">
        <f>LEFT(表格1[[#This Row],[年月]],4)</f>
        <v>2025</v>
      </c>
      <c r="D8949" s="2" t="str">
        <f>RIGHT(表格1[[#This Row],[年月]],2)</f>
        <v>06</v>
      </c>
      <c r="E8949" s="5">
        <v>68000000</v>
      </c>
      <c r="F8949" s="2" t="str">
        <f>VLOOKUP(TEXT(表格1[[#This Row],[地區]],"00000000"),縣市代碼,2,0)</f>
        <v>桃園市</v>
      </c>
      <c r="G8949" s="2" t="s">
        <v>5</v>
      </c>
      <c r="H8949" s="13">
        <v>510580</v>
      </c>
      <c r="I8949" s="14">
        <v>1329258579</v>
      </c>
      <c r="J8949" s="14">
        <f>表格1[[#This Row],[信用卡交易筆數]]/1000</f>
        <v>510.58</v>
      </c>
      <c r="K8949" s="14">
        <f>表格1[[#This Row],[信用卡交易金額'[新臺幣']]]/1000</f>
        <v>1329258.5789999999</v>
      </c>
      <c r="L8949" s="14">
        <f>表格1[[#This Row],[信用卡交易金額'[新臺幣']]]/1000000</f>
        <v>1329.2585790000001</v>
      </c>
      <c r="M8949" s="14" t="str" cm="1">
        <f t="array" ref="M8949">_xlfn.TEXTJOIN("", TRUE, _xlfn.XLOOKUP(TRUE, VALUE(表格1[[#This Row],[年月]]) &lt;= VALUE($R$8:$R$12), $Q$8:$Q$12)) &amp; "年度"</f>
        <v>2025年度</v>
      </c>
    </row>
    <row r="8950" spans="1:13" x14ac:dyDescent="0.3">
      <c r="A8950" s="2">
        <v>202506</v>
      </c>
      <c r="B8950" s="19">
        <f>DATE(表格1[[#This Row],[年]],表格1[[#This Row],[月]],1)</f>
        <v>45809</v>
      </c>
      <c r="C8950" s="2" t="str">
        <f>LEFT(表格1[[#This Row],[年月]],4)</f>
        <v>2025</v>
      </c>
      <c r="D8950" s="2" t="str">
        <f>RIGHT(表格1[[#This Row],[年月]],2)</f>
        <v>06</v>
      </c>
      <c r="E8950" s="5">
        <v>68000000</v>
      </c>
      <c r="F8950" s="2" t="str">
        <f>VLOOKUP(TEXT(表格1[[#This Row],[地區]],"00000000"),縣市代碼,2,0)</f>
        <v>桃園市</v>
      </c>
      <c r="G8950" s="2" t="s">
        <v>6</v>
      </c>
      <c r="H8950" s="13">
        <v>667731</v>
      </c>
      <c r="I8950" s="14">
        <v>2049750445</v>
      </c>
      <c r="J8950" s="14">
        <f>表格1[[#This Row],[信用卡交易筆數]]/1000</f>
        <v>667.73099999999999</v>
      </c>
      <c r="K8950" s="14">
        <f>表格1[[#This Row],[信用卡交易金額'[新臺幣']]]/1000</f>
        <v>2049750.4450000001</v>
      </c>
      <c r="L8950" s="14">
        <f>表格1[[#This Row],[信用卡交易金額'[新臺幣']]]/1000000</f>
        <v>2049.7504450000001</v>
      </c>
      <c r="M8950" s="14" t="str" cm="1">
        <f t="array" ref="M8950">_xlfn.TEXTJOIN("", TRUE, _xlfn.XLOOKUP(TRUE, VALUE(表格1[[#This Row],[年月]]) &lt;= VALUE($R$8:$R$12), $Q$8:$Q$12)) &amp; "年度"</f>
        <v>2025年度</v>
      </c>
    </row>
    <row r="8951" spans="1:13" x14ac:dyDescent="0.3">
      <c r="A8951" s="2">
        <v>202506</v>
      </c>
      <c r="B8951" s="19">
        <f>DATE(表格1[[#This Row],[年]],表格1[[#This Row],[月]],1)</f>
        <v>45809</v>
      </c>
      <c r="C8951" s="2" t="str">
        <f>LEFT(表格1[[#This Row],[年月]],4)</f>
        <v>2025</v>
      </c>
      <c r="D8951" s="2" t="str">
        <f>RIGHT(表格1[[#This Row],[年月]],2)</f>
        <v>06</v>
      </c>
      <c r="E8951" s="5">
        <v>68000000</v>
      </c>
      <c r="F8951" s="2" t="str">
        <f>VLOOKUP(TEXT(表格1[[#This Row],[地區]],"00000000"),縣市代碼,2,0)</f>
        <v>桃園市</v>
      </c>
      <c r="G8951" s="2" t="s">
        <v>7</v>
      </c>
      <c r="H8951" s="13">
        <v>3781406</v>
      </c>
      <c r="I8951" s="14">
        <v>3792669337</v>
      </c>
      <c r="J8951" s="14">
        <f>表格1[[#This Row],[信用卡交易筆數]]/1000</f>
        <v>3781.4059999999999</v>
      </c>
      <c r="K8951" s="14">
        <f>表格1[[#This Row],[信用卡交易金額'[新臺幣']]]/1000</f>
        <v>3792669.3369999998</v>
      </c>
      <c r="L8951" s="14">
        <f>表格1[[#This Row],[信用卡交易金額'[新臺幣']]]/1000000</f>
        <v>3792.6693369999998</v>
      </c>
      <c r="M8951" s="14" t="str" cm="1">
        <f t="array" ref="M8951">_xlfn.TEXTJOIN("", TRUE, _xlfn.XLOOKUP(TRUE, VALUE(表格1[[#This Row],[年月]]) &lt;= VALUE($R$8:$R$12), $Q$8:$Q$12)) &amp; "年度"</f>
        <v>2025年度</v>
      </c>
    </row>
    <row r="8952" spans="1:13" x14ac:dyDescent="0.3">
      <c r="A8952" s="2">
        <v>202506</v>
      </c>
      <c r="B8952" s="19">
        <f>DATE(表格1[[#This Row],[年]],表格1[[#This Row],[月]],1)</f>
        <v>45809</v>
      </c>
      <c r="C8952" s="2" t="str">
        <f>LEFT(表格1[[#This Row],[年月]],4)</f>
        <v>2025</v>
      </c>
      <c r="D8952" s="2" t="str">
        <f>RIGHT(表格1[[#This Row],[年月]],2)</f>
        <v>06</v>
      </c>
      <c r="E8952" s="5">
        <v>68000000</v>
      </c>
      <c r="F8952" s="2" t="str">
        <f>VLOOKUP(TEXT(表格1[[#This Row],[地區]],"00000000"),縣市代碼,2,0)</f>
        <v>桃園市</v>
      </c>
      <c r="G8952" s="2" t="s">
        <v>8</v>
      </c>
      <c r="H8952" s="13">
        <v>2952696</v>
      </c>
      <c r="I8952" s="14">
        <v>6028831803</v>
      </c>
      <c r="J8952" s="14">
        <f>表格1[[#This Row],[信用卡交易筆數]]/1000</f>
        <v>2952.6959999999999</v>
      </c>
      <c r="K8952" s="14">
        <f>表格1[[#This Row],[信用卡交易金額'[新臺幣']]]/1000</f>
        <v>6028831.8030000003</v>
      </c>
      <c r="L8952" s="14">
        <f>表格1[[#This Row],[信用卡交易金額'[新臺幣']]]/1000000</f>
        <v>6028.831803</v>
      </c>
      <c r="M8952" s="14" t="str" cm="1">
        <f t="array" ref="M8952">_xlfn.TEXTJOIN("", TRUE, _xlfn.XLOOKUP(TRUE, VALUE(表格1[[#This Row],[年月]]) &lt;= VALUE($R$8:$R$12), $Q$8:$Q$12)) &amp; "年度"</f>
        <v>2025年度</v>
      </c>
    </row>
    <row r="8953" spans="1:13" x14ac:dyDescent="0.3">
      <c r="A8953" s="2">
        <v>202506</v>
      </c>
      <c r="B8953" s="19">
        <f>DATE(表格1[[#This Row],[年]],表格1[[#This Row],[月]],1)</f>
        <v>45809</v>
      </c>
      <c r="C8953" s="2" t="str">
        <f>LEFT(表格1[[#This Row],[年月]],4)</f>
        <v>2025</v>
      </c>
      <c r="D8953" s="2" t="str">
        <f>RIGHT(表格1[[#This Row],[年月]],2)</f>
        <v>06</v>
      </c>
      <c r="E8953" s="5">
        <v>68000000</v>
      </c>
      <c r="F8953" s="2" t="str">
        <f>VLOOKUP(TEXT(表格1[[#This Row],[地區]],"00000000"),縣市代碼,2,0)</f>
        <v>桃園市</v>
      </c>
      <c r="G8953" s="2" t="s">
        <v>9</v>
      </c>
      <c r="H8953" s="13">
        <v>6572344</v>
      </c>
      <c r="I8953" s="14">
        <v>7940196766</v>
      </c>
      <c r="J8953" s="14">
        <f>表格1[[#This Row],[信用卡交易筆數]]/1000</f>
        <v>6572.3440000000001</v>
      </c>
      <c r="K8953" s="14">
        <f>表格1[[#This Row],[信用卡交易金額'[新臺幣']]]/1000</f>
        <v>7940196.7659999998</v>
      </c>
      <c r="L8953" s="14">
        <f>表格1[[#This Row],[信用卡交易金額'[新臺幣']]]/1000000</f>
        <v>7940.196766</v>
      </c>
      <c r="M8953" s="14" t="str" cm="1">
        <f t="array" ref="M8953">_xlfn.TEXTJOIN("", TRUE, _xlfn.XLOOKUP(TRUE, VALUE(表格1[[#This Row],[年月]]) &lt;= VALUE($R$8:$R$12), $Q$8:$Q$12)) &amp; "年度"</f>
        <v>2025年度</v>
      </c>
    </row>
    <row r="8954" spans="1:13" x14ac:dyDescent="0.3">
      <c r="A8954" s="2">
        <v>202506</v>
      </c>
      <c r="B8954" s="19">
        <f>DATE(表格1[[#This Row],[年]],表格1[[#This Row],[月]],1)</f>
        <v>45809</v>
      </c>
      <c r="C8954" s="2" t="str">
        <f>LEFT(表格1[[#This Row],[年月]],4)</f>
        <v>2025</v>
      </c>
      <c r="D8954" s="2" t="str">
        <f>RIGHT(表格1[[#This Row],[年月]],2)</f>
        <v>06</v>
      </c>
      <c r="E8954" s="5">
        <v>68000000</v>
      </c>
      <c r="F8954" s="2" t="str">
        <f>VLOOKUP(TEXT(表格1[[#This Row],[地區]],"00000000"),縣市代碼,2,0)</f>
        <v>桃園市</v>
      </c>
      <c r="G8954" s="2" t="s">
        <v>10</v>
      </c>
      <c r="H8954" s="13">
        <v>3424200</v>
      </c>
      <c r="I8954" s="14">
        <v>21574102942</v>
      </c>
      <c r="J8954" s="14">
        <f>表格1[[#This Row],[信用卡交易筆數]]/1000</f>
        <v>3424.2</v>
      </c>
      <c r="K8954" s="14">
        <f>表格1[[#This Row],[信用卡交易金額'[新臺幣']]]/1000</f>
        <v>21574102.942000002</v>
      </c>
      <c r="L8954" s="14">
        <f>表格1[[#This Row],[信用卡交易金額'[新臺幣']]]/1000000</f>
        <v>21574.102942000001</v>
      </c>
      <c r="M8954" s="14" t="str" cm="1">
        <f t="array" ref="M8954">_xlfn.TEXTJOIN("", TRUE, _xlfn.XLOOKUP(TRUE, VALUE(表格1[[#This Row],[年月]]) &lt;= VALUE($R$8:$R$12), $Q$8:$Q$12)) &amp; "年度"</f>
        <v>2025年度</v>
      </c>
    </row>
    <row r="8955" spans="1:13" x14ac:dyDescent="0.3">
      <c r="A8955" s="2">
        <v>202506</v>
      </c>
      <c r="B8955" s="19">
        <f>DATE(表格1[[#This Row],[年]],表格1[[#This Row],[月]],1)</f>
        <v>45809</v>
      </c>
      <c r="C8955" s="2" t="str">
        <f>LEFT(表格1[[#This Row],[年月]],4)</f>
        <v>2025</v>
      </c>
      <c r="D8955" s="2" t="str">
        <f>RIGHT(表格1[[#This Row],[年月]],2)</f>
        <v>06</v>
      </c>
      <c r="E8955" s="5">
        <v>10004000</v>
      </c>
      <c r="F8955" s="2" t="str">
        <f>VLOOKUP(TEXT(表格1[[#This Row],[地區]],"00000000"),縣市代碼,2,0)</f>
        <v>新竹縣</v>
      </c>
      <c r="G8955" s="2" t="s">
        <v>4</v>
      </c>
      <c r="H8955" s="13">
        <v>2609205</v>
      </c>
      <c r="I8955" s="14">
        <v>1210157822</v>
      </c>
      <c r="J8955" s="14">
        <f>表格1[[#This Row],[信用卡交易筆數]]/1000</f>
        <v>2609.2049999999999</v>
      </c>
      <c r="K8955" s="14">
        <f>表格1[[#This Row],[信用卡交易金額'[新臺幣']]]/1000</f>
        <v>1210157.8219999999</v>
      </c>
      <c r="L8955" s="14">
        <f>表格1[[#This Row],[信用卡交易金額'[新臺幣']]]/1000000</f>
        <v>1210.1578219999999</v>
      </c>
      <c r="M8955" s="14" t="str" cm="1">
        <f t="array" ref="M8955">_xlfn.TEXTJOIN("", TRUE, _xlfn.XLOOKUP(TRUE, VALUE(表格1[[#This Row],[年月]]) &lt;= VALUE($R$8:$R$12), $Q$8:$Q$12)) &amp; "年度"</f>
        <v>2025年度</v>
      </c>
    </row>
    <row r="8956" spans="1:13" x14ac:dyDescent="0.3">
      <c r="A8956" s="2">
        <v>202506</v>
      </c>
      <c r="B8956" s="19">
        <f>DATE(表格1[[#This Row],[年]],表格1[[#This Row],[月]],1)</f>
        <v>45809</v>
      </c>
      <c r="C8956" s="2" t="str">
        <f>LEFT(表格1[[#This Row],[年月]],4)</f>
        <v>2025</v>
      </c>
      <c r="D8956" s="2" t="str">
        <f>RIGHT(表格1[[#This Row],[年月]],2)</f>
        <v>06</v>
      </c>
      <c r="E8956" s="5">
        <v>10004000</v>
      </c>
      <c r="F8956" s="2" t="str">
        <f>VLOOKUP(TEXT(表格1[[#This Row],[地區]],"00000000"),縣市代碼,2,0)</f>
        <v>新竹縣</v>
      </c>
      <c r="G8956" s="2" t="s">
        <v>5</v>
      </c>
      <c r="H8956" s="13">
        <v>135071</v>
      </c>
      <c r="I8956" s="14">
        <v>381262791</v>
      </c>
      <c r="J8956" s="14">
        <f>表格1[[#This Row],[信用卡交易筆數]]/1000</f>
        <v>135.071</v>
      </c>
      <c r="K8956" s="14">
        <f>表格1[[#This Row],[信用卡交易金額'[新臺幣']]]/1000</f>
        <v>381262.79100000003</v>
      </c>
      <c r="L8956" s="14">
        <f>表格1[[#This Row],[信用卡交易金額'[新臺幣']]]/1000000</f>
        <v>381.26279099999999</v>
      </c>
      <c r="M8956" s="14" t="str" cm="1">
        <f t="array" ref="M8956">_xlfn.TEXTJOIN("", TRUE, _xlfn.XLOOKUP(TRUE, VALUE(表格1[[#This Row],[年月]]) &lt;= VALUE($R$8:$R$12), $Q$8:$Q$12)) &amp; "年度"</f>
        <v>2025年度</v>
      </c>
    </row>
    <row r="8957" spans="1:13" x14ac:dyDescent="0.3">
      <c r="A8957" s="2">
        <v>202506</v>
      </c>
      <c r="B8957" s="19">
        <f>DATE(表格1[[#This Row],[年]],表格1[[#This Row],[月]],1)</f>
        <v>45809</v>
      </c>
      <c r="C8957" s="2" t="str">
        <f>LEFT(表格1[[#This Row],[年月]],4)</f>
        <v>2025</v>
      </c>
      <c r="D8957" s="2" t="str">
        <f>RIGHT(表格1[[#This Row],[年月]],2)</f>
        <v>06</v>
      </c>
      <c r="E8957" s="5">
        <v>10004000</v>
      </c>
      <c r="F8957" s="2" t="str">
        <f>VLOOKUP(TEXT(表格1[[#This Row],[地區]],"00000000"),縣市代碼,2,0)</f>
        <v>新竹縣</v>
      </c>
      <c r="G8957" s="2" t="s">
        <v>6</v>
      </c>
      <c r="H8957" s="13">
        <v>186704</v>
      </c>
      <c r="I8957" s="14">
        <v>657178175</v>
      </c>
      <c r="J8957" s="14">
        <f>表格1[[#This Row],[信用卡交易筆數]]/1000</f>
        <v>186.70400000000001</v>
      </c>
      <c r="K8957" s="14">
        <f>表格1[[#This Row],[信用卡交易金額'[新臺幣']]]/1000</f>
        <v>657178.17500000005</v>
      </c>
      <c r="L8957" s="14">
        <f>表格1[[#This Row],[信用卡交易金額'[新臺幣']]]/1000000</f>
        <v>657.17817500000001</v>
      </c>
      <c r="M8957" s="14" t="str" cm="1">
        <f t="array" ref="M8957">_xlfn.TEXTJOIN("", TRUE, _xlfn.XLOOKUP(TRUE, VALUE(表格1[[#This Row],[年月]]) &lt;= VALUE($R$8:$R$12), $Q$8:$Q$12)) &amp; "年度"</f>
        <v>2025年度</v>
      </c>
    </row>
    <row r="8958" spans="1:13" x14ac:dyDescent="0.3">
      <c r="A8958" s="2">
        <v>202506</v>
      </c>
      <c r="B8958" s="19">
        <f>DATE(表格1[[#This Row],[年]],表格1[[#This Row],[月]],1)</f>
        <v>45809</v>
      </c>
      <c r="C8958" s="2" t="str">
        <f>LEFT(表格1[[#This Row],[年月]],4)</f>
        <v>2025</v>
      </c>
      <c r="D8958" s="2" t="str">
        <f>RIGHT(表格1[[#This Row],[年月]],2)</f>
        <v>06</v>
      </c>
      <c r="E8958" s="5">
        <v>10004000</v>
      </c>
      <c r="F8958" s="2" t="str">
        <f>VLOOKUP(TEXT(表格1[[#This Row],[地區]],"00000000"),縣市代碼,2,0)</f>
        <v>新竹縣</v>
      </c>
      <c r="G8958" s="2" t="s">
        <v>7</v>
      </c>
      <c r="H8958" s="13">
        <v>1065658</v>
      </c>
      <c r="I8958" s="14">
        <v>1166717698</v>
      </c>
      <c r="J8958" s="14">
        <f>表格1[[#This Row],[信用卡交易筆數]]/1000</f>
        <v>1065.6579999999999</v>
      </c>
      <c r="K8958" s="14">
        <f>表格1[[#This Row],[信用卡交易金額'[新臺幣']]]/1000</f>
        <v>1166717.6980000001</v>
      </c>
      <c r="L8958" s="14">
        <f>表格1[[#This Row],[信用卡交易金額'[新臺幣']]]/1000000</f>
        <v>1166.7176979999999</v>
      </c>
      <c r="M8958" s="14" t="str" cm="1">
        <f t="array" ref="M8958">_xlfn.TEXTJOIN("", TRUE, _xlfn.XLOOKUP(TRUE, VALUE(表格1[[#This Row],[年月]]) &lt;= VALUE($R$8:$R$12), $Q$8:$Q$12)) &amp; "年度"</f>
        <v>2025年度</v>
      </c>
    </row>
    <row r="8959" spans="1:13" x14ac:dyDescent="0.3">
      <c r="A8959" s="2">
        <v>202506</v>
      </c>
      <c r="B8959" s="19">
        <f>DATE(表格1[[#This Row],[年]],表格1[[#This Row],[月]],1)</f>
        <v>45809</v>
      </c>
      <c r="C8959" s="2" t="str">
        <f>LEFT(表格1[[#This Row],[年月]],4)</f>
        <v>2025</v>
      </c>
      <c r="D8959" s="2" t="str">
        <f>RIGHT(表格1[[#This Row],[年月]],2)</f>
        <v>06</v>
      </c>
      <c r="E8959" s="5">
        <v>10004000</v>
      </c>
      <c r="F8959" s="2" t="str">
        <f>VLOOKUP(TEXT(表格1[[#This Row],[地區]],"00000000"),縣市代碼,2,0)</f>
        <v>新竹縣</v>
      </c>
      <c r="G8959" s="2" t="s">
        <v>8</v>
      </c>
      <c r="H8959" s="13">
        <v>830808</v>
      </c>
      <c r="I8959" s="14">
        <v>2030647841</v>
      </c>
      <c r="J8959" s="14">
        <f>表格1[[#This Row],[信用卡交易筆數]]/1000</f>
        <v>830.80799999999999</v>
      </c>
      <c r="K8959" s="14">
        <f>表格1[[#This Row],[信用卡交易金額'[新臺幣']]]/1000</f>
        <v>2030647.841</v>
      </c>
      <c r="L8959" s="14">
        <f>表格1[[#This Row],[信用卡交易金額'[新臺幣']]]/1000000</f>
        <v>2030.647841</v>
      </c>
      <c r="M8959" s="14" t="str" cm="1">
        <f t="array" ref="M8959">_xlfn.TEXTJOIN("", TRUE, _xlfn.XLOOKUP(TRUE, VALUE(表格1[[#This Row],[年月]]) &lt;= VALUE($R$8:$R$12), $Q$8:$Q$12)) &amp; "年度"</f>
        <v>2025年度</v>
      </c>
    </row>
    <row r="8960" spans="1:13" x14ac:dyDescent="0.3">
      <c r="A8960" s="2">
        <v>202506</v>
      </c>
      <c r="B8960" s="19">
        <f>DATE(表格1[[#This Row],[年]],表格1[[#This Row],[月]],1)</f>
        <v>45809</v>
      </c>
      <c r="C8960" s="2" t="str">
        <f>LEFT(表格1[[#This Row],[年月]],4)</f>
        <v>2025</v>
      </c>
      <c r="D8960" s="2" t="str">
        <f>RIGHT(表格1[[#This Row],[年月]],2)</f>
        <v>06</v>
      </c>
      <c r="E8960" s="5">
        <v>10004000</v>
      </c>
      <c r="F8960" s="2" t="str">
        <f>VLOOKUP(TEXT(表格1[[#This Row],[地區]],"00000000"),縣市代碼,2,0)</f>
        <v>新竹縣</v>
      </c>
      <c r="G8960" s="2" t="s">
        <v>9</v>
      </c>
      <c r="H8960" s="13">
        <v>1850990</v>
      </c>
      <c r="I8960" s="14">
        <v>2295926420</v>
      </c>
      <c r="J8960" s="14">
        <f>表格1[[#This Row],[信用卡交易筆數]]/1000</f>
        <v>1850.99</v>
      </c>
      <c r="K8960" s="14">
        <f>表格1[[#This Row],[信用卡交易金額'[新臺幣']]]/1000</f>
        <v>2295926.42</v>
      </c>
      <c r="L8960" s="14">
        <f>表格1[[#This Row],[信用卡交易金額'[新臺幣']]]/1000000</f>
        <v>2295.9264199999998</v>
      </c>
      <c r="M8960" s="14" t="str" cm="1">
        <f t="array" ref="M8960">_xlfn.TEXTJOIN("", TRUE, _xlfn.XLOOKUP(TRUE, VALUE(表格1[[#This Row],[年月]]) &lt;= VALUE($R$8:$R$12), $Q$8:$Q$12)) &amp; "年度"</f>
        <v>2025年度</v>
      </c>
    </row>
    <row r="8961" spans="1:13" x14ac:dyDescent="0.3">
      <c r="A8961" s="2">
        <v>202506</v>
      </c>
      <c r="B8961" s="19">
        <f>DATE(表格1[[#This Row],[年]],表格1[[#This Row],[月]],1)</f>
        <v>45809</v>
      </c>
      <c r="C8961" s="2" t="str">
        <f>LEFT(表格1[[#This Row],[年月]],4)</f>
        <v>2025</v>
      </c>
      <c r="D8961" s="2" t="str">
        <f>RIGHT(表格1[[#This Row],[年月]],2)</f>
        <v>06</v>
      </c>
      <c r="E8961" s="5">
        <v>10004000</v>
      </c>
      <c r="F8961" s="2" t="str">
        <f>VLOOKUP(TEXT(表格1[[#This Row],[地區]],"00000000"),縣市代碼,2,0)</f>
        <v>新竹縣</v>
      </c>
      <c r="G8961" s="2" t="s">
        <v>10</v>
      </c>
      <c r="H8961" s="13">
        <v>994668</v>
      </c>
      <c r="I8961" s="14">
        <v>14703548242</v>
      </c>
      <c r="J8961" s="14">
        <f>表格1[[#This Row],[信用卡交易筆數]]/1000</f>
        <v>994.66800000000001</v>
      </c>
      <c r="K8961" s="14">
        <f>表格1[[#This Row],[信用卡交易金額'[新臺幣']]]/1000</f>
        <v>14703548.242000001</v>
      </c>
      <c r="L8961" s="14">
        <f>表格1[[#This Row],[信用卡交易金額'[新臺幣']]]/1000000</f>
        <v>14703.548242000001</v>
      </c>
      <c r="M8961" s="14" t="str" cm="1">
        <f t="array" ref="M8961">_xlfn.TEXTJOIN("", TRUE, _xlfn.XLOOKUP(TRUE, VALUE(表格1[[#This Row],[年月]]) &lt;= VALUE($R$8:$R$12), $Q$8:$Q$12)) &amp; "年度"</f>
        <v>2025年度</v>
      </c>
    </row>
    <row r="8962" spans="1:13" x14ac:dyDescent="0.3">
      <c r="A8962" s="2">
        <v>202506</v>
      </c>
      <c r="B8962" s="19">
        <f>DATE(表格1[[#This Row],[年]],表格1[[#This Row],[月]],1)</f>
        <v>45809</v>
      </c>
      <c r="C8962" s="2" t="str">
        <f>LEFT(表格1[[#This Row],[年月]],4)</f>
        <v>2025</v>
      </c>
      <c r="D8962" s="2" t="str">
        <f>RIGHT(表格1[[#This Row],[年月]],2)</f>
        <v>06</v>
      </c>
      <c r="E8962" s="5">
        <v>10018000</v>
      </c>
      <c r="F8962" s="2" t="str">
        <f>VLOOKUP(TEXT(表格1[[#This Row],[地區]],"00000000"),縣市代碼,2,0)</f>
        <v>新竹市</v>
      </c>
      <c r="G8962" s="2" t="s">
        <v>4</v>
      </c>
      <c r="H8962" s="13">
        <v>2407806</v>
      </c>
      <c r="I8962" s="14">
        <v>1100777066</v>
      </c>
      <c r="J8962" s="14">
        <f>表格1[[#This Row],[信用卡交易筆數]]/1000</f>
        <v>2407.806</v>
      </c>
      <c r="K8962" s="14">
        <f>表格1[[#This Row],[信用卡交易金額'[新臺幣']]]/1000</f>
        <v>1100777.0660000001</v>
      </c>
      <c r="L8962" s="14">
        <f>表格1[[#This Row],[信用卡交易金額'[新臺幣']]]/1000000</f>
        <v>1100.7770660000001</v>
      </c>
      <c r="M8962" s="14" t="str" cm="1">
        <f t="array" ref="M8962">_xlfn.TEXTJOIN("", TRUE, _xlfn.XLOOKUP(TRUE, VALUE(表格1[[#This Row],[年月]]) &lt;= VALUE($R$8:$R$12), $Q$8:$Q$12)) &amp; "年度"</f>
        <v>2025年度</v>
      </c>
    </row>
    <row r="8963" spans="1:13" x14ac:dyDescent="0.3">
      <c r="A8963" s="2">
        <v>202506</v>
      </c>
      <c r="B8963" s="19">
        <f>DATE(表格1[[#This Row],[年]],表格1[[#This Row],[月]],1)</f>
        <v>45809</v>
      </c>
      <c r="C8963" s="2" t="str">
        <f>LEFT(表格1[[#This Row],[年月]],4)</f>
        <v>2025</v>
      </c>
      <c r="D8963" s="2" t="str">
        <f>RIGHT(表格1[[#This Row],[年月]],2)</f>
        <v>06</v>
      </c>
      <c r="E8963" s="5">
        <v>10018000</v>
      </c>
      <c r="F8963" s="2" t="str">
        <f>VLOOKUP(TEXT(表格1[[#This Row],[地區]],"00000000"),縣市代碼,2,0)</f>
        <v>新竹市</v>
      </c>
      <c r="G8963" s="2" t="s">
        <v>5</v>
      </c>
      <c r="H8963" s="13">
        <v>119483</v>
      </c>
      <c r="I8963" s="14">
        <v>344007048</v>
      </c>
      <c r="J8963" s="14">
        <f>表格1[[#This Row],[信用卡交易筆數]]/1000</f>
        <v>119.483</v>
      </c>
      <c r="K8963" s="14">
        <f>表格1[[#This Row],[信用卡交易金額'[新臺幣']]]/1000</f>
        <v>344007.04800000001</v>
      </c>
      <c r="L8963" s="14">
        <f>表格1[[#This Row],[信用卡交易金額'[新臺幣']]]/1000000</f>
        <v>344.007048</v>
      </c>
      <c r="M8963" s="14" t="str" cm="1">
        <f t="array" ref="M8963">_xlfn.TEXTJOIN("", TRUE, _xlfn.XLOOKUP(TRUE, VALUE(表格1[[#This Row],[年月]]) &lt;= VALUE($R$8:$R$12), $Q$8:$Q$12)) &amp; "年度"</f>
        <v>2025年度</v>
      </c>
    </row>
    <row r="8964" spans="1:13" x14ac:dyDescent="0.3">
      <c r="A8964" s="2">
        <v>202506</v>
      </c>
      <c r="B8964" s="19">
        <f>DATE(表格1[[#This Row],[年]],表格1[[#This Row],[月]],1)</f>
        <v>45809</v>
      </c>
      <c r="C8964" s="2" t="str">
        <f>LEFT(表格1[[#This Row],[年月]],4)</f>
        <v>2025</v>
      </c>
      <c r="D8964" s="2" t="str">
        <f>RIGHT(表格1[[#This Row],[年月]],2)</f>
        <v>06</v>
      </c>
      <c r="E8964" s="5">
        <v>10018000</v>
      </c>
      <c r="F8964" s="2" t="str">
        <f>VLOOKUP(TEXT(表格1[[#This Row],[地區]],"00000000"),縣市代碼,2,0)</f>
        <v>新竹市</v>
      </c>
      <c r="G8964" s="2" t="s">
        <v>6</v>
      </c>
      <c r="H8964" s="13">
        <v>171201</v>
      </c>
      <c r="I8964" s="14">
        <v>579163257</v>
      </c>
      <c r="J8964" s="14">
        <f>表格1[[#This Row],[信用卡交易筆數]]/1000</f>
        <v>171.20099999999999</v>
      </c>
      <c r="K8964" s="14">
        <f>表格1[[#This Row],[信用卡交易金額'[新臺幣']]]/1000</f>
        <v>579163.25699999998</v>
      </c>
      <c r="L8964" s="14">
        <f>表格1[[#This Row],[信用卡交易金額'[新臺幣']]]/1000000</f>
        <v>579.16325700000004</v>
      </c>
      <c r="M8964" s="14" t="str" cm="1">
        <f t="array" ref="M8964">_xlfn.TEXTJOIN("", TRUE, _xlfn.XLOOKUP(TRUE, VALUE(表格1[[#This Row],[年月]]) &lt;= VALUE($R$8:$R$12), $Q$8:$Q$12)) &amp; "年度"</f>
        <v>2025年度</v>
      </c>
    </row>
    <row r="8965" spans="1:13" x14ac:dyDescent="0.3">
      <c r="A8965" s="2">
        <v>202506</v>
      </c>
      <c r="B8965" s="19">
        <f>DATE(表格1[[#This Row],[年]],表格1[[#This Row],[月]],1)</f>
        <v>45809</v>
      </c>
      <c r="C8965" s="2" t="str">
        <f>LEFT(表格1[[#This Row],[年月]],4)</f>
        <v>2025</v>
      </c>
      <c r="D8965" s="2" t="str">
        <f>RIGHT(表格1[[#This Row],[年月]],2)</f>
        <v>06</v>
      </c>
      <c r="E8965" s="5">
        <v>10018000</v>
      </c>
      <c r="F8965" s="2" t="str">
        <f>VLOOKUP(TEXT(表格1[[#This Row],[地區]],"00000000"),縣市代碼,2,0)</f>
        <v>新竹市</v>
      </c>
      <c r="G8965" s="2" t="s">
        <v>7</v>
      </c>
      <c r="H8965" s="13">
        <v>895926</v>
      </c>
      <c r="I8965" s="14">
        <v>969180137</v>
      </c>
      <c r="J8965" s="14">
        <f>表格1[[#This Row],[信用卡交易筆數]]/1000</f>
        <v>895.92600000000004</v>
      </c>
      <c r="K8965" s="14">
        <f>表格1[[#This Row],[信用卡交易金額'[新臺幣']]]/1000</f>
        <v>969180.13699999999</v>
      </c>
      <c r="L8965" s="14">
        <f>表格1[[#This Row],[信用卡交易金額'[新臺幣']]]/1000000</f>
        <v>969.18013699999995</v>
      </c>
      <c r="M8965" s="14" t="str" cm="1">
        <f t="array" ref="M8965">_xlfn.TEXTJOIN("", TRUE, _xlfn.XLOOKUP(TRUE, VALUE(表格1[[#This Row],[年月]]) &lt;= VALUE($R$8:$R$12), $Q$8:$Q$12)) &amp; "年度"</f>
        <v>2025年度</v>
      </c>
    </row>
    <row r="8966" spans="1:13" x14ac:dyDescent="0.3">
      <c r="A8966" s="2">
        <v>202506</v>
      </c>
      <c r="B8966" s="19">
        <f>DATE(表格1[[#This Row],[年]],表格1[[#This Row],[月]],1)</f>
        <v>45809</v>
      </c>
      <c r="C8966" s="2" t="str">
        <f>LEFT(表格1[[#This Row],[年月]],4)</f>
        <v>2025</v>
      </c>
      <c r="D8966" s="2" t="str">
        <f>RIGHT(表格1[[#This Row],[年月]],2)</f>
        <v>06</v>
      </c>
      <c r="E8966" s="5">
        <v>10018000</v>
      </c>
      <c r="F8966" s="2" t="str">
        <f>VLOOKUP(TEXT(表格1[[#This Row],[地區]],"00000000"),縣市代碼,2,0)</f>
        <v>新竹市</v>
      </c>
      <c r="G8966" s="2" t="s">
        <v>8</v>
      </c>
      <c r="H8966" s="13">
        <v>759798</v>
      </c>
      <c r="I8966" s="14">
        <v>1904832424</v>
      </c>
      <c r="J8966" s="14">
        <f>表格1[[#This Row],[信用卡交易筆數]]/1000</f>
        <v>759.798</v>
      </c>
      <c r="K8966" s="14">
        <f>表格1[[#This Row],[信用卡交易金額'[新臺幣']]]/1000</f>
        <v>1904832.4240000001</v>
      </c>
      <c r="L8966" s="14">
        <f>表格1[[#This Row],[信用卡交易金額'[新臺幣']]]/1000000</f>
        <v>1904.8324239999999</v>
      </c>
      <c r="M8966" s="14" t="str" cm="1">
        <f t="array" ref="M8966">_xlfn.TEXTJOIN("", TRUE, _xlfn.XLOOKUP(TRUE, VALUE(表格1[[#This Row],[年月]]) &lt;= VALUE($R$8:$R$12), $Q$8:$Q$12)) &amp; "年度"</f>
        <v>2025年度</v>
      </c>
    </row>
    <row r="8967" spans="1:13" x14ac:dyDescent="0.3">
      <c r="A8967" s="2">
        <v>202506</v>
      </c>
      <c r="B8967" s="19">
        <f>DATE(表格1[[#This Row],[年]],表格1[[#This Row],[月]],1)</f>
        <v>45809</v>
      </c>
      <c r="C8967" s="2" t="str">
        <f>LEFT(表格1[[#This Row],[年月]],4)</f>
        <v>2025</v>
      </c>
      <c r="D8967" s="2" t="str">
        <f>RIGHT(表格1[[#This Row],[年月]],2)</f>
        <v>06</v>
      </c>
      <c r="E8967" s="5">
        <v>10018000</v>
      </c>
      <c r="F8967" s="2" t="str">
        <f>VLOOKUP(TEXT(表格1[[#This Row],[地區]],"00000000"),縣市代碼,2,0)</f>
        <v>新竹市</v>
      </c>
      <c r="G8967" s="2" t="s">
        <v>9</v>
      </c>
      <c r="H8967" s="13">
        <v>1717498</v>
      </c>
      <c r="I8967" s="14">
        <v>2161774348</v>
      </c>
      <c r="J8967" s="14">
        <f>表格1[[#This Row],[信用卡交易筆數]]/1000</f>
        <v>1717.498</v>
      </c>
      <c r="K8967" s="14">
        <f>表格1[[#This Row],[信用卡交易金額'[新臺幣']]]/1000</f>
        <v>2161774.3480000002</v>
      </c>
      <c r="L8967" s="14">
        <f>表格1[[#This Row],[信用卡交易金額'[新臺幣']]]/1000000</f>
        <v>2161.7743479999999</v>
      </c>
      <c r="M8967" s="14" t="str" cm="1">
        <f t="array" ref="M8967">_xlfn.TEXTJOIN("", TRUE, _xlfn.XLOOKUP(TRUE, VALUE(表格1[[#This Row],[年月]]) &lt;= VALUE($R$8:$R$12), $Q$8:$Q$12)) &amp; "年度"</f>
        <v>2025年度</v>
      </c>
    </row>
    <row r="8968" spans="1:13" x14ac:dyDescent="0.3">
      <c r="A8968" s="2">
        <v>202506</v>
      </c>
      <c r="B8968" s="19">
        <f>DATE(表格1[[#This Row],[年]],表格1[[#This Row],[月]],1)</f>
        <v>45809</v>
      </c>
      <c r="C8968" s="2" t="str">
        <f>LEFT(表格1[[#This Row],[年月]],4)</f>
        <v>2025</v>
      </c>
      <c r="D8968" s="2" t="str">
        <f>RIGHT(表格1[[#This Row],[年月]],2)</f>
        <v>06</v>
      </c>
      <c r="E8968" s="5">
        <v>10018000</v>
      </c>
      <c r="F8968" s="2" t="str">
        <f>VLOOKUP(TEXT(表格1[[#This Row],[地區]],"00000000"),縣市代碼,2,0)</f>
        <v>新竹市</v>
      </c>
      <c r="G8968" s="2" t="s">
        <v>10</v>
      </c>
      <c r="H8968" s="13">
        <v>890697</v>
      </c>
      <c r="I8968" s="14">
        <v>16372430441</v>
      </c>
      <c r="J8968" s="14">
        <f>表格1[[#This Row],[信用卡交易筆數]]/1000</f>
        <v>890.697</v>
      </c>
      <c r="K8968" s="14">
        <f>表格1[[#This Row],[信用卡交易金額'[新臺幣']]]/1000</f>
        <v>16372430.441</v>
      </c>
      <c r="L8968" s="14">
        <f>表格1[[#This Row],[信用卡交易金額'[新臺幣']]]/1000000</f>
        <v>16372.430441</v>
      </c>
      <c r="M8968" s="14" t="str" cm="1">
        <f t="array" ref="M8968">_xlfn.TEXTJOIN("", TRUE, _xlfn.XLOOKUP(TRUE, VALUE(表格1[[#This Row],[年月]]) &lt;= VALUE($R$8:$R$12), $Q$8:$Q$12)) &amp; "年度"</f>
        <v>2025年度</v>
      </c>
    </row>
    <row r="8969" spans="1:13" x14ac:dyDescent="0.3">
      <c r="A8969" s="2">
        <v>202506</v>
      </c>
      <c r="B8969" s="19">
        <f>DATE(表格1[[#This Row],[年]],表格1[[#This Row],[月]],1)</f>
        <v>45809</v>
      </c>
      <c r="C8969" s="2" t="str">
        <f>LEFT(表格1[[#This Row],[年月]],4)</f>
        <v>2025</v>
      </c>
      <c r="D8969" s="2" t="str">
        <f>RIGHT(表格1[[#This Row],[年月]],2)</f>
        <v>06</v>
      </c>
      <c r="E8969" s="5">
        <v>10005000</v>
      </c>
      <c r="F8969" s="2" t="str">
        <f>VLOOKUP(TEXT(表格1[[#This Row],[地區]],"00000000"),縣市代碼,2,0)</f>
        <v>苗栗縣</v>
      </c>
      <c r="G8969" s="2" t="s">
        <v>4</v>
      </c>
      <c r="H8969" s="13">
        <v>1310338</v>
      </c>
      <c r="I8969" s="14">
        <v>550087406</v>
      </c>
      <c r="J8969" s="14">
        <f>表格1[[#This Row],[信用卡交易筆數]]/1000</f>
        <v>1310.338</v>
      </c>
      <c r="K8969" s="14">
        <f>表格1[[#This Row],[信用卡交易金額'[新臺幣']]]/1000</f>
        <v>550087.40599999996</v>
      </c>
      <c r="L8969" s="14">
        <f>表格1[[#This Row],[信用卡交易金額'[新臺幣']]]/1000000</f>
        <v>550.08740599999999</v>
      </c>
      <c r="M8969" s="14" t="str" cm="1">
        <f t="array" ref="M8969">_xlfn.TEXTJOIN("", TRUE, _xlfn.XLOOKUP(TRUE, VALUE(表格1[[#This Row],[年月]]) &lt;= VALUE($R$8:$R$12), $Q$8:$Q$12)) &amp; "年度"</f>
        <v>2025年度</v>
      </c>
    </row>
    <row r="8970" spans="1:13" x14ac:dyDescent="0.3">
      <c r="A8970" s="2">
        <v>202506</v>
      </c>
      <c r="B8970" s="19">
        <f>DATE(表格1[[#This Row],[年]],表格1[[#This Row],[月]],1)</f>
        <v>45809</v>
      </c>
      <c r="C8970" s="2" t="str">
        <f>LEFT(表格1[[#This Row],[年月]],4)</f>
        <v>2025</v>
      </c>
      <c r="D8970" s="2" t="str">
        <f>RIGHT(表格1[[#This Row],[年月]],2)</f>
        <v>06</v>
      </c>
      <c r="E8970" s="5">
        <v>10005000</v>
      </c>
      <c r="F8970" s="2" t="str">
        <f>VLOOKUP(TEXT(表格1[[#This Row],[地區]],"00000000"),縣市代碼,2,0)</f>
        <v>苗栗縣</v>
      </c>
      <c r="G8970" s="2" t="s">
        <v>5</v>
      </c>
      <c r="H8970" s="13">
        <v>79763</v>
      </c>
      <c r="I8970" s="14">
        <v>185311344</v>
      </c>
      <c r="J8970" s="14">
        <f>表格1[[#This Row],[信用卡交易筆數]]/1000</f>
        <v>79.763000000000005</v>
      </c>
      <c r="K8970" s="14">
        <f>表格1[[#This Row],[信用卡交易金額'[新臺幣']]]/1000</f>
        <v>185311.34400000001</v>
      </c>
      <c r="L8970" s="14">
        <f>表格1[[#This Row],[信用卡交易金額'[新臺幣']]]/1000000</f>
        <v>185.31134399999999</v>
      </c>
      <c r="M8970" s="14" t="str" cm="1">
        <f t="array" ref="M8970">_xlfn.TEXTJOIN("", TRUE, _xlfn.XLOOKUP(TRUE, VALUE(表格1[[#This Row],[年月]]) &lt;= VALUE($R$8:$R$12), $Q$8:$Q$12)) &amp; "年度"</f>
        <v>2025年度</v>
      </c>
    </row>
    <row r="8971" spans="1:13" x14ac:dyDescent="0.3">
      <c r="A8971" s="2">
        <v>202506</v>
      </c>
      <c r="B8971" s="19">
        <f>DATE(表格1[[#This Row],[年]],表格1[[#This Row],[月]],1)</f>
        <v>45809</v>
      </c>
      <c r="C8971" s="2" t="str">
        <f>LEFT(表格1[[#This Row],[年月]],4)</f>
        <v>2025</v>
      </c>
      <c r="D8971" s="2" t="str">
        <f>RIGHT(表格1[[#This Row],[年月]],2)</f>
        <v>06</v>
      </c>
      <c r="E8971" s="5">
        <v>10005000</v>
      </c>
      <c r="F8971" s="2" t="str">
        <f>VLOOKUP(TEXT(表格1[[#This Row],[地區]],"00000000"),縣市代碼,2,0)</f>
        <v>苗栗縣</v>
      </c>
      <c r="G8971" s="2" t="s">
        <v>6</v>
      </c>
      <c r="H8971" s="13">
        <v>105859</v>
      </c>
      <c r="I8971" s="14">
        <v>311276318</v>
      </c>
      <c r="J8971" s="14">
        <f>表格1[[#This Row],[信用卡交易筆數]]/1000</f>
        <v>105.85899999999999</v>
      </c>
      <c r="K8971" s="14">
        <f>表格1[[#This Row],[信用卡交易金額'[新臺幣']]]/1000</f>
        <v>311276.31800000003</v>
      </c>
      <c r="L8971" s="14">
        <f>表格1[[#This Row],[信用卡交易金額'[新臺幣']]]/1000000</f>
        <v>311.276318</v>
      </c>
      <c r="M8971" s="14" t="str" cm="1">
        <f t="array" ref="M8971">_xlfn.TEXTJOIN("", TRUE, _xlfn.XLOOKUP(TRUE, VALUE(表格1[[#This Row],[年月]]) &lt;= VALUE($R$8:$R$12), $Q$8:$Q$12)) &amp; "年度"</f>
        <v>2025年度</v>
      </c>
    </row>
    <row r="8972" spans="1:13" x14ac:dyDescent="0.3">
      <c r="A8972" s="2">
        <v>202506</v>
      </c>
      <c r="B8972" s="19">
        <f>DATE(表格1[[#This Row],[年]],表格1[[#This Row],[月]],1)</f>
        <v>45809</v>
      </c>
      <c r="C8972" s="2" t="str">
        <f>LEFT(表格1[[#This Row],[年月]],4)</f>
        <v>2025</v>
      </c>
      <c r="D8972" s="2" t="str">
        <f>RIGHT(表格1[[#This Row],[年月]],2)</f>
        <v>06</v>
      </c>
      <c r="E8972" s="5">
        <v>10005000</v>
      </c>
      <c r="F8972" s="2" t="str">
        <f>VLOOKUP(TEXT(表格1[[#This Row],[地區]],"00000000"),縣市代碼,2,0)</f>
        <v>苗栗縣</v>
      </c>
      <c r="G8972" s="2" t="s">
        <v>7</v>
      </c>
      <c r="H8972" s="13">
        <v>676924</v>
      </c>
      <c r="I8972" s="14">
        <v>645592977</v>
      </c>
      <c r="J8972" s="14">
        <f>表格1[[#This Row],[信用卡交易筆數]]/1000</f>
        <v>676.92399999999998</v>
      </c>
      <c r="K8972" s="14">
        <f>表格1[[#This Row],[信用卡交易金額'[新臺幣']]]/1000</f>
        <v>645592.97699999996</v>
      </c>
      <c r="L8972" s="14">
        <f>表格1[[#This Row],[信用卡交易金額'[新臺幣']]]/1000000</f>
        <v>645.59297700000002</v>
      </c>
      <c r="M8972" s="14" t="str" cm="1">
        <f t="array" ref="M8972">_xlfn.TEXTJOIN("", TRUE, _xlfn.XLOOKUP(TRUE, VALUE(表格1[[#This Row],[年月]]) &lt;= VALUE($R$8:$R$12), $Q$8:$Q$12)) &amp; "年度"</f>
        <v>2025年度</v>
      </c>
    </row>
    <row r="8973" spans="1:13" x14ac:dyDescent="0.3">
      <c r="A8973" s="2">
        <v>202506</v>
      </c>
      <c r="B8973" s="19">
        <f>DATE(表格1[[#This Row],[年]],表格1[[#This Row],[月]],1)</f>
        <v>45809</v>
      </c>
      <c r="C8973" s="2" t="str">
        <f>LEFT(表格1[[#This Row],[年月]],4)</f>
        <v>2025</v>
      </c>
      <c r="D8973" s="2" t="str">
        <f>RIGHT(表格1[[#This Row],[年月]],2)</f>
        <v>06</v>
      </c>
      <c r="E8973" s="5">
        <v>10005000</v>
      </c>
      <c r="F8973" s="2" t="str">
        <f>VLOOKUP(TEXT(表格1[[#This Row],[地區]],"00000000"),縣市代碼,2,0)</f>
        <v>苗栗縣</v>
      </c>
      <c r="G8973" s="2" t="s">
        <v>8</v>
      </c>
      <c r="H8973" s="13">
        <v>470969</v>
      </c>
      <c r="I8973" s="14">
        <v>877420206</v>
      </c>
      <c r="J8973" s="14">
        <f>表格1[[#This Row],[信用卡交易筆數]]/1000</f>
        <v>470.96899999999999</v>
      </c>
      <c r="K8973" s="14">
        <f>表格1[[#This Row],[信用卡交易金額'[新臺幣']]]/1000</f>
        <v>877420.20600000001</v>
      </c>
      <c r="L8973" s="14">
        <f>表格1[[#This Row],[信用卡交易金額'[新臺幣']]]/1000000</f>
        <v>877.42020600000001</v>
      </c>
      <c r="M8973" s="14" t="str" cm="1">
        <f t="array" ref="M8973">_xlfn.TEXTJOIN("", TRUE, _xlfn.XLOOKUP(TRUE, VALUE(表格1[[#This Row],[年月]]) &lt;= VALUE($R$8:$R$12), $Q$8:$Q$12)) &amp; "年度"</f>
        <v>2025年度</v>
      </c>
    </row>
    <row r="8974" spans="1:13" x14ac:dyDescent="0.3">
      <c r="A8974" s="2">
        <v>202506</v>
      </c>
      <c r="B8974" s="19">
        <f>DATE(表格1[[#This Row],[年]],表格1[[#This Row],[月]],1)</f>
        <v>45809</v>
      </c>
      <c r="C8974" s="2" t="str">
        <f>LEFT(表格1[[#This Row],[年月]],4)</f>
        <v>2025</v>
      </c>
      <c r="D8974" s="2" t="str">
        <f>RIGHT(表格1[[#This Row],[年月]],2)</f>
        <v>06</v>
      </c>
      <c r="E8974" s="5">
        <v>10005000</v>
      </c>
      <c r="F8974" s="2" t="str">
        <f>VLOOKUP(TEXT(表格1[[#This Row],[地區]],"00000000"),縣市代碼,2,0)</f>
        <v>苗栗縣</v>
      </c>
      <c r="G8974" s="2" t="s">
        <v>9</v>
      </c>
      <c r="H8974" s="13">
        <v>1000405</v>
      </c>
      <c r="I8974" s="14">
        <v>1133118790</v>
      </c>
      <c r="J8974" s="14">
        <f>表格1[[#This Row],[信用卡交易筆數]]/1000</f>
        <v>1000.405</v>
      </c>
      <c r="K8974" s="14">
        <f>表格1[[#This Row],[信用卡交易金額'[新臺幣']]]/1000</f>
        <v>1133118.79</v>
      </c>
      <c r="L8974" s="14">
        <f>表格1[[#This Row],[信用卡交易金額'[新臺幣']]]/1000000</f>
        <v>1133.11879</v>
      </c>
      <c r="M8974" s="14" t="str" cm="1">
        <f t="array" ref="M8974">_xlfn.TEXTJOIN("", TRUE, _xlfn.XLOOKUP(TRUE, VALUE(表格1[[#This Row],[年月]]) &lt;= VALUE($R$8:$R$12), $Q$8:$Q$12)) &amp; "年度"</f>
        <v>2025年度</v>
      </c>
    </row>
    <row r="8975" spans="1:13" x14ac:dyDescent="0.3">
      <c r="A8975" s="2">
        <v>202506</v>
      </c>
      <c r="B8975" s="19">
        <f>DATE(表格1[[#This Row],[年]],表格1[[#This Row],[月]],1)</f>
        <v>45809</v>
      </c>
      <c r="C8975" s="2" t="str">
        <f>LEFT(表格1[[#This Row],[年月]],4)</f>
        <v>2025</v>
      </c>
      <c r="D8975" s="2" t="str">
        <f>RIGHT(表格1[[#This Row],[年月]],2)</f>
        <v>06</v>
      </c>
      <c r="E8975" s="5">
        <v>10005000</v>
      </c>
      <c r="F8975" s="2" t="str">
        <f>VLOOKUP(TEXT(表格1[[#This Row],[地區]],"00000000"),縣市代碼,2,0)</f>
        <v>苗栗縣</v>
      </c>
      <c r="G8975" s="2" t="s">
        <v>10</v>
      </c>
      <c r="H8975" s="13">
        <v>579087</v>
      </c>
      <c r="I8975" s="14">
        <v>2753048908</v>
      </c>
      <c r="J8975" s="14">
        <f>表格1[[#This Row],[信用卡交易筆數]]/1000</f>
        <v>579.08699999999999</v>
      </c>
      <c r="K8975" s="14">
        <f>表格1[[#This Row],[信用卡交易金額'[新臺幣']]]/1000</f>
        <v>2753048.9079999998</v>
      </c>
      <c r="L8975" s="14">
        <f>表格1[[#This Row],[信用卡交易金額'[新臺幣']]]/1000000</f>
        <v>2753.0489080000002</v>
      </c>
      <c r="M8975" s="14" t="str" cm="1">
        <f t="array" ref="M8975">_xlfn.TEXTJOIN("", TRUE, _xlfn.XLOOKUP(TRUE, VALUE(表格1[[#This Row],[年月]]) &lt;= VALUE($R$8:$R$12), $Q$8:$Q$12)) &amp; "年度"</f>
        <v>2025年度</v>
      </c>
    </row>
    <row r="8976" spans="1:13" x14ac:dyDescent="0.3">
      <c r="A8976" s="2">
        <v>202506</v>
      </c>
      <c r="B8976" s="19">
        <f>DATE(表格1[[#This Row],[年]],表格1[[#This Row],[月]],1)</f>
        <v>45809</v>
      </c>
      <c r="C8976" s="2" t="str">
        <f>LEFT(表格1[[#This Row],[年月]],4)</f>
        <v>2025</v>
      </c>
      <c r="D8976" s="2" t="str">
        <f>RIGHT(表格1[[#This Row],[年月]],2)</f>
        <v>06</v>
      </c>
      <c r="E8976" s="5">
        <v>66000000</v>
      </c>
      <c r="F8976" s="2" t="str">
        <f>VLOOKUP(TEXT(表格1[[#This Row],[地區]],"00000000"),縣市代碼,2,0)</f>
        <v>臺中市</v>
      </c>
      <c r="G8976" s="2" t="s">
        <v>4</v>
      </c>
      <c r="H8976" s="13">
        <v>11342105</v>
      </c>
      <c r="I8976" s="14">
        <v>5430448319</v>
      </c>
      <c r="J8976" s="14">
        <f>表格1[[#This Row],[信用卡交易筆數]]/1000</f>
        <v>11342.105</v>
      </c>
      <c r="K8976" s="14">
        <f>表格1[[#This Row],[信用卡交易金額'[新臺幣']]]/1000</f>
        <v>5430448.3190000001</v>
      </c>
      <c r="L8976" s="14">
        <f>表格1[[#This Row],[信用卡交易金額'[新臺幣']]]/1000000</f>
        <v>5430.4483190000001</v>
      </c>
      <c r="M8976" s="14" t="str" cm="1">
        <f t="array" ref="M8976">_xlfn.TEXTJOIN("", TRUE, _xlfn.XLOOKUP(TRUE, VALUE(表格1[[#This Row],[年月]]) &lt;= VALUE($R$8:$R$12), $Q$8:$Q$12)) &amp; "年度"</f>
        <v>2025年度</v>
      </c>
    </row>
    <row r="8977" spans="1:13" x14ac:dyDescent="0.3">
      <c r="A8977" s="2">
        <v>202506</v>
      </c>
      <c r="B8977" s="19">
        <f>DATE(表格1[[#This Row],[年]],表格1[[#This Row],[月]],1)</f>
        <v>45809</v>
      </c>
      <c r="C8977" s="2" t="str">
        <f>LEFT(表格1[[#This Row],[年月]],4)</f>
        <v>2025</v>
      </c>
      <c r="D8977" s="2" t="str">
        <f>RIGHT(表格1[[#This Row],[年月]],2)</f>
        <v>06</v>
      </c>
      <c r="E8977" s="5">
        <v>66000000</v>
      </c>
      <c r="F8977" s="2" t="str">
        <f>VLOOKUP(TEXT(表格1[[#This Row],[地區]],"00000000"),縣市代碼,2,0)</f>
        <v>臺中市</v>
      </c>
      <c r="G8977" s="2" t="s">
        <v>5</v>
      </c>
      <c r="H8977" s="13">
        <v>662915</v>
      </c>
      <c r="I8977" s="14">
        <v>1764864138</v>
      </c>
      <c r="J8977" s="14">
        <f>表格1[[#This Row],[信用卡交易筆數]]/1000</f>
        <v>662.91499999999996</v>
      </c>
      <c r="K8977" s="14">
        <f>表格1[[#This Row],[信用卡交易金額'[新臺幣']]]/1000</f>
        <v>1764864.138</v>
      </c>
      <c r="L8977" s="14">
        <f>表格1[[#This Row],[信用卡交易金額'[新臺幣']]]/1000000</f>
        <v>1764.8641379999999</v>
      </c>
      <c r="M8977" s="14" t="str" cm="1">
        <f t="array" ref="M8977">_xlfn.TEXTJOIN("", TRUE, _xlfn.XLOOKUP(TRUE, VALUE(表格1[[#This Row],[年月]]) &lt;= VALUE($R$8:$R$12), $Q$8:$Q$12)) &amp; "年度"</f>
        <v>2025年度</v>
      </c>
    </row>
    <row r="8978" spans="1:13" x14ac:dyDescent="0.3">
      <c r="A8978" s="2">
        <v>202506</v>
      </c>
      <c r="B8978" s="19">
        <f>DATE(表格1[[#This Row],[年]],表格1[[#This Row],[月]],1)</f>
        <v>45809</v>
      </c>
      <c r="C8978" s="2" t="str">
        <f>LEFT(表格1[[#This Row],[年月]],4)</f>
        <v>2025</v>
      </c>
      <c r="D8978" s="2" t="str">
        <f>RIGHT(表格1[[#This Row],[年月]],2)</f>
        <v>06</v>
      </c>
      <c r="E8978" s="5">
        <v>66000000</v>
      </c>
      <c r="F8978" s="2" t="str">
        <f>VLOOKUP(TEXT(表格1[[#This Row],[地區]],"00000000"),縣市代碼,2,0)</f>
        <v>臺中市</v>
      </c>
      <c r="G8978" s="2" t="s">
        <v>6</v>
      </c>
      <c r="H8978" s="13">
        <v>875930</v>
      </c>
      <c r="I8978" s="14">
        <v>2683591365</v>
      </c>
      <c r="J8978" s="14">
        <f>表格1[[#This Row],[信用卡交易筆數]]/1000</f>
        <v>875.93</v>
      </c>
      <c r="K8978" s="14">
        <f>表格1[[#This Row],[信用卡交易金額'[新臺幣']]]/1000</f>
        <v>2683591.3650000002</v>
      </c>
      <c r="L8978" s="14">
        <f>表格1[[#This Row],[信用卡交易金額'[新臺幣']]]/1000000</f>
        <v>2683.5913650000002</v>
      </c>
      <c r="M8978" s="14" t="str" cm="1">
        <f t="array" ref="M8978">_xlfn.TEXTJOIN("", TRUE, _xlfn.XLOOKUP(TRUE, VALUE(表格1[[#This Row],[年月]]) &lt;= VALUE($R$8:$R$12), $Q$8:$Q$12)) &amp; "年度"</f>
        <v>2025年度</v>
      </c>
    </row>
    <row r="8979" spans="1:13" x14ac:dyDescent="0.3">
      <c r="A8979" s="2">
        <v>202506</v>
      </c>
      <c r="B8979" s="19">
        <f>DATE(表格1[[#This Row],[年]],表格1[[#This Row],[月]],1)</f>
        <v>45809</v>
      </c>
      <c r="C8979" s="2" t="str">
        <f>LEFT(表格1[[#This Row],[年月]],4)</f>
        <v>2025</v>
      </c>
      <c r="D8979" s="2" t="str">
        <f>RIGHT(表格1[[#This Row],[年月]],2)</f>
        <v>06</v>
      </c>
      <c r="E8979" s="5">
        <v>66000000</v>
      </c>
      <c r="F8979" s="2" t="str">
        <f>VLOOKUP(TEXT(表格1[[#This Row],[地區]],"00000000"),縣市代碼,2,0)</f>
        <v>臺中市</v>
      </c>
      <c r="G8979" s="2" t="s">
        <v>7</v>
      </c>
      <c r="H8979" s="13">
        <v>4989222</v>
      </c>
      <c r="I8979" s="14">
        <v>4981398969</v>
      </c>
      <c r="J8979" s="14">
        <f>表格1[[#This Row],[信用卡交易筆數]]/1000</f>
        <v>4989.2219999999998</v>
      </c>
      <c r="K8979" s="14">
        <f>表格1[[#This Row],[信用卡交易金額'[新臺幣']]]/1000</f>
        <v>4981398.9689999996</v>
      </c>
      <c r="L8979" s="14">
        <f>表格1[[#This Row],[信用卡交易金額'[新臺幣']]]/1000000</f>
        <v>4981.3989689999999</v>
      </c>
      <c r="M8979" s="14" t="str" cm="1">
        <f t="array" ref="M8979">_xlfn.TEXTJOIN("", TRUE, _xlfn.XLOOKUP(TRUE, VALUE(表格1[[#This Row],[年月]]) &lt;= VALUE($R$8:$R$12), $Q$8:$Q$12)) &amp; "年度"</f>
        <v>2025年度</v>
      </c>
    </row>
    <row r="8980" spans="1:13" x14ac:dyDescent="0.3">
      <c r="A8980" s="2">
        <v>202506</v>
      </c>
      <c r="B8980" s="19">
        <f>DATE(表格1[[#This Row],[年]],表格1[[#This Row],[月]],1)</f>
        <v>45809</v>
      </c>
      <c r="C8980" s="2" t="str">
        <f>LEFT(表格1[[#This Row],[年月]],4)</f>
        <v>2025</v>
      </c>
      <c r="D8980" s="2" t="str">
        <f>RIGHT(表格1[[#This Row],[年月]],2)</f>
        <v>06</v>
      </c>
      <c r="E8980" s="5">
        <v>66000000</v>
      </c>
      <c r="F8980" s="2" t="str">
        <f>VLOOKUP(TEXT(表格1[[#This Row],[地區]],"00000000"),縣市代碼,2,0)</f>
        <v>臺中市</v>
      </c>
      <c r="G8980" s="2" t="s">
        <v>8</v>
      </c>
      <c r="H8980" s="13">
        <v>3633669</v>
      </c>
      <c r="I8980" s="14">
        <v>8147425667</v>
      </c>
      <c r="J8980" s="14">
        <f>表格1[[#This Row],[信用卡交易筆數]]/1000</f>
        <v>3633.6689999999999</v>
      </c>
      <c r="K8980" s="14">
        <f>表格1[[#This Row],[信用卡交易金額'[新臺幣']]]/1000</f>
        <v>8147425.6670000004</v>
      </c>
      <c r="L8980" s="14">
        <f>表格1[[#This Row],[信用卡交易金額'[新臺幣']]]/1000000</f>
        <v>8147.4256670000004</v>
      </c>
      <c r="M8980" s="14" t="str" cm="1">
        <f t="array" ref="M8980">_xlfn.TEXTJOIN("", TRUE, _xlfn.XLOOKUP(TRUE, VALUE(表格1[[#This Row],[年月]]) &lt;= VALUE($R$8:$R$12), $Q$8:$Q$12)) &amp; "年度"</f>
        <v>2025年度</v>
      </c>
    </row>
    <row r="8981" spans="1:13" x14ac:dyDescent="0.3">
      <c r="A8981" s="2">
        <v>202506</v>
      </c>
      <c r="B8981" s="19">
        <f>DATE(表格1[[#This Row],[年]],表格1[[#This Row],[月]],1)</f>
        <v>45809</v>
      </c>
      <c r="C8981" s="2" t="str">
        <f>LEFT(表格1[[#This Row],[年月]],4)</f>
        <v>2025</v>
      </c>
      <c r="D8981" s="2" t="str">
        <f>RIGHT(表格1[[#This Row],[年月]],2)</f>
        <v>06</v>
      </c>
      <c r="E8981" s="5">
        <v>66000000</v>
      </c>
      <c r="F8981" s="2" t="str">
        <f>VLOOKUP(TEXT(表格1[[#This Row],[地區]],"00000000"),縣市代碼,2,0)</f>
        <v>臺中市</v>
      </c>
      <c r="G8981" s="2" t="s">
        <v>9</v>
      </c>
      <c r="H8981" s="13">
        <v>8285605</v>
      </c>
      <c r="I8981" s="14">
        <v>9936034563</v>
      </c>
      <c r="J8981" s="14">
        <f>表格1[[#This Row],[信用卡交易筆數]]/1000</f>
        <v>8285.6049999999996</v>
      </c>
      <c r="K8981" s="14">
        <f>表格1[[#This Row],[信用卡交易金額'[新臺幣']]]/1000</f>
        <v>9936034.5629999992</v>
      </c>
      <c r="L8981" s="14">
        <f>表格1[[#This Row],[信用卡交易金額'[新臺幣']]]/1000000</f>
        <v>9936.0345629999993</v>
      </c>
      <c r="M8981" s="14" t="str" cm="1">
        <f t="array" ref="M8981">_xlfn.TEXTJOIN("", TRUE, _xlfn.XLOOKUP(TRUE, VALUE(表格1[[#This Row],[年月]]) &lt;= VALUE($R$8:$R$12), $Q$8:$Q$12)) &amp; "年度"</f>
        <v>2025年度</v>
      </c>
    </row>
    <row r="8982" spans="1:13" x14ac:dyDescent="0.3">
      <c r="A8982" s="2">
        <v>202506</v>
      </c>
      <c r="B8982" s="19">
        <f>DATE(表格1[[#This Row],[年]],表格1[[#This Row],[月]],1)</f>
        <v>45809</v>
      </c>
      <c r="C8982" s="2" t="str">
        <f>LEFT(表格1[[#This Row],[年月]],4)</f>
        <v>2025</v>
      </c>
      <c r="D8982" s="2" t="str">
        <f>RIGHT(表格1[[#This Row],[年月]],2)</f>
        <v>06</v>
      </c>
      <c r="E8982" s="5">
        <v>66000000</v>
      </c>
      <c r="F8982" s="2" t="str">
        <f>VLOOKUP(TEXT(表格1[[#This Row],[地區]],"00000000"),縣市代碼,2,0)</f>
        <v>臺中市</v>
      </c>
      <c r="G8982" s="2" t="s">
        <v>10</v>
      </c>
      <c r="H8982" s="13">
        <v>4565517</v>
      </c>
      <c r="I8982" s="14">
        <v>28737017842</v>
      </c>
      <c r="J8982" s="14">
        <f>表格1[[#This Row],[信用卡交易筆數]]/1000</f>
        <v>4565.5169999999998</v>
      </c>
      <c r="K8982" s="14">
        <f>表格1[[#This Row],[信用卡交易金額'[新臺幣']]]/1000</f>
        <v>28737017.842</v>
      </c>
      <c r="L8982" s="14">
        <f>表格1[[#This Row],[信用卡交易金額'[新臺幣']]]/1000000</f>
        <v>28737.017842000001</v>
      </c>
      <c r="M8982" s="14" t="str" cm="1">
        <f t="array" ref="M8982">_xlfn.TEXTJOIN("", TRUE, _xlfn.XLOOKUP(TRUE, VALUE(表格1[[#This Row],[年月]]) &lt;= VALUE($R$8:$R$12), $Q$8:$Q$12)) &amp; "年度"</f>
        <v>2025年度</v>
      </c>
    </row>
    <row r="8983" spans="1:13" x14ac:dyDescent="0.3">
      <c r="A8983" s="2">
        <v>202506</v>
      </c>
      <c r="B8983" s="19">
        <f>DATE(表格1[[#This Row],[年]],表格1[[#This Row],[月]],1)</f>
        <v>45809</v>
      </c>
      <c r="C8983" s="2" t="str">
        <f>LEFT(表格1[[#This Row],[年月]],4)</f>
        <v>2025</v>
      </c>
      <c r="D8983" s="2" t="str">
        <f>RIGHT(表格1[[#This Row],[年月]],2)</f>
        <v>06</v>
      </c>
      <c r="E8983" s="5">
        <v>10007000</v>
      </c>
      <c r="F8983" s="2" t="str">
        <f>VLOOKUP(TEXT(表格1[[#This Row],[地區]],"00000000"),縣市代碼,2,0)</f>
        <v>彰化縣</v>
      </c>
      <c r="G8983" s="2" t="s">
        <v>4</v>
      </c>
      <c r="H8983" s="13">
        <v>2588504</v>
      </c>
      <c r="I8983" s="14">
        <v>1133169175</v>
      </c>
      <c r="J8983" s="14">
        <f>表格1[[#This Row],[信用卡交易筆數]]/1000</f>
        <v>2588.5039999999999</v>
      </c>
      <c r="K8983" s="14">
        <f>表格1[[#This Row],[信用卡交易金額'[新臺幣']]]/1000</f>
        <v>1133169.175</v>
      </c>
      <c r="L8983" s="14">
        <f>表格1[[#This Row],[信用卡交易金額'[新臺幣']]]/1000000</f>
        <v>1133.169175</v>
      </c>
      <c r="M8983" s="14" t="str" cm="1">
        <f t="array" ref="M8983">_xlfn.TEXTJOIN("", TRUE, _xlfn.XLOOKUP(TRUE, VALUE(表格1[[#This Row],[年月]]) &lt;= VALUE($R$8:$R$12), $Q$8:$Q$12)) &amp; "年度"</f>
        <v>2025年度</v>
      </c>
    </row>
    <row r="8984" spans="1:13" x14ac:dyDescent="0.3">
      <c r="A8984" s="2">
        <v>202506</v>
      </c>
      <c r="B8984" s="19">
        <f>DATE(表格1[[#This Row],[年]],表格1[[#This Row],[月]],1)</f>
        <v>45809</v>
      </c>
      <c r="C8984" s="2" t="str">
        <f>LEFT(表格1[[#This Row],[年月]],4)</f>
        <v>2025</v>
      </c>
      <c r="D8984" s="2" t="str">
        <f>RIGHT(表格1[[#This Row],[年月]],2)</f>
        <v>06</v>
      </c>
      <c r="E8984" s="5">
        <v>10007000</v>
      </c>
      <c r="F8984" s="2" t="str">
        <f>VLOOKUP(TEXT(表格1[[#This Row],[地區]],"00000000"),縣市代碼,2,0)</f>
        <v>彰化縣</v>
      </c>
      <c r="G8984" s="2" t="s">
        <v>5</v>
      </c>
      <c r="H8984" s="13">
        <v>183054</v>
      </c>
      <c r="I8984" s="14">
        <v>413197353</v>
      </c>
      <c r="J8984" s="14">
        <f>表格1[[#This Row],[信用卡交易筆數]]/1000</f>
        <v>183.054</v>
      </c>
      <c r="K8984" s="14">
        <f>表格1[[#This Row],[信用卡交易金額'[新臺幣']]]/1000</f>
        <v>413197.353</v>
      </c>
      <c r="L8984" s="14">
        <f>表格1[[#This Row],[信用卡交易金額'[新臺幣']]]/1000000</f>
        <v>413.19735300000002</v>
      </c>
      <c r="M8984" s="14" t="str" cm="1">
        <f t="array" ref="M8984">_xlfn.TEXTJOIN("", TRUE, _xlfn.XLOOKUP(TRUE, VALUE(表格1[[#This Row],[年月]]) &lt;= VALUE($R$8:$R$12), $Q$8:$Q$12)) &amp; "年度"</f>
        <v>2025年度</v>
      </c>
    </row>
    <row r="8985" spans="1:13" x14ac:dyDescent="0.3">
      <c r="A8985" s="2">
        <v>202506</v>
      </c>
      <c r="B8985" s="19">
        <f>DATE(表格1[[#This Row],[年]],表格1[[#This Row],[月]],1)</f>
        <v>45809</v>
      </c>
      <c r="C8985" s="2" t="str">
        <f>LEFT(表格1[[#This Row],[年月]],4)</f>
        <v>2025</v>
      </c>
      <c r="D8985" s="2" t="str">
        <f>RIGHT(表格1[[#This Row],[年月]],2)</f>
        <v>06</v>
      </c>
      <c r="E8985" s="5">
        <v>10007000</v>
      </c>
      <c r="F8985" s="2" t="str">
        <f>VLOOKUP(TEXT(表格1[[#This Row],[地區]],"00000000"),縣市代碼,2,0)</f>
        <v>彰化縣</v>
      </c>
      <c r="G8985" s="2" t="s">
        <v>6</v>
      </c>
      <c r="H8985" s="13">
        <v>225518</v>
      </c>
      <c r="I8985" s="14">
        <v>620817759</v>
      </c>
      <c r="J8985" s="14">
        <f>表格1[[#This Row],[信用卡交易筆數]]/1000</f>
        <v>225.518</v>
      </c>
      <c r="K8985" s="14">
        <f>表格1[[#This Row],[信用卡交易金額'[新臺幣']]]/1000</f>
        <v>620817.75899999996</v>
      </c>
      <c r="L8985" s="14">
        <f>表格1[[#This Row],[信用卡交易金額'[新臺幣']]]/1000000</f>
        <v>620.81775900000002</v>
      </c>
      <c r="M8985" s="14" t="str" cm="1">
        <f t="array" ref="M8985">_xlfn.TEXTJOIN("", TRUE, _xlfn.XLOOKUP(TRUE, VALUE(表格1[[#This Row],[年月]]) &lt;= VALUE($R$8:$R$12), $Q$8:$Q$12)) &amp; "年度"</f>
        <v>2025年度</v>
      </c>
    </row>
    <row r="8986" spans="1:13" x14ac:dyDescent="0.3">
      <c r="A8986" s="2">
        <v>202506</v>
      </c>
      <c r="B8986" s="19">
        <f>DATE(表格1[[#This Row],[年]],表格1[[#This Row],[月]],1)</f>
        <v>45809</v>
      </c>
      <c r="C8986" s="2" t="str">
        <f>LEFT(表格1[[#This Row],[年月]],4)</f>
        <v>2025</v>
      </c>
      <c r="D8986" s="2" t="str">
        <f>RIGHT(表格1[[#This Row],[年月]],2)</f>
        <v>06</v>
      </c>
      <c r="E8986" s="5">
        <v>10007000</v>
      </c>
      <c r="F8986" s="2" t="str">
        <f>VLOOKUP(TEXT(表格1[[#This Row],[地區]],"00000000"),縣市代碼,2,0)</f>
        <v>彰化縣</v>
      </c>
      <c r="G8986" s="2" t="s">
        <v>7</v>
      </c>
      <c r="H8986" s="13">
        <v>1373475</v>
      </c>
      <c r="I8986" s="14">
        <v>1382435325</v>
      </c>
      <c r="J8986" s="14">
        <f>表格1[[#This Row],[信用卡交易筆數]]/1000</f>
        <v>1373.4749999999999</v>
      </c>
      <c r="K8986" s="14">
        <f>表格1[[#This Row],[信用卡交易金額'[新臺幣']]]/1000</f>
        <v>1382435.325</v>
      </c>
      <c r="L8986" s="14">
        <f>表格1[[#This Row],[信用卡交易金額'[新臺幣']]]/1000000</f>
        <v>1382.4353249999999</v>
      </c>
      <c r="M8986" s="14" t="str" cm="1">
        <f t="array" ref="M8986">_xlfn.TEXTJOIN("", TRUE, _xlfn.XLOOKUP(TRUE, VALUE(表格1[[#This Row],[年月]]) &lt;= VALUE($R$8:$R$12), $Q$8:$Q$12)) &amp; "年度"</f>
        <v>2025年度</v>
      </c>
    </row>
    <row r="8987" spans="1:13" x14ac:dyDescent="0.3">
      <c r="A8987" s="2">
        <v>202506</v>
      </c>
      <c r="B8987" s="19">
        <f>DATE(表格1[[#This Row],[年]],表格1[[#This Row],[月]],1)</f>
        <v>45809</v>
      </c>
      <c r="C8987" s="2" t="str">
        <f>LEFT(表格1[[#This Row],[年月]],4)</f>
        <v>2025</v>
      </c>
      <c r="D8987" s="2" t="str">
        <f>RIGHT(表格1[[#This Row],[年月]],2)</f>
        <v>06</v>
      </c>
      <c r="E8987" s="5">
        <v>10007000</v>
      </c>
      <c r="F8987" s="2" t="str">
        <f>VLOOKUP(TEXT(表格1[[#This Row],[地區]],"00000000"),縣市代碼,2,0)</f>
        <v>彰化縣</v>
      </c>
      <c r="G8987" s="2" t="s">
        <v>8</v>
      </c>
      <c r="H8987" s="13">
        <v>909031</v>
      </c>
      <c r="I8987" s="14">
        <v>1759972850</v>
      </c>
      <c r="J8987" s="14">
        <f>表格1[[#This Row],[信用卡交易筆數]]/1000</f>
        <v>909.03099999999995</v>
      </c>
      <c r="K8987" s="14">
        <f>表格1[[#This Row],[信用卡交易金額'[新臺幣']]]/1000</f>
        <v>1759972.85</v>
      </c>
      <c r="L8987" s="14">
        <f>表格1[[#This Row],[信用卡交易金額'[新臺幣']]]/1000000</f>
        <v>1759.9728500000001</v>
      </c>
      <c r="M8987" s="14" t="str" cm="1">
        <f t="array" ref="M8987">_xlfn.TEXTJOIN("", TRUE, _xlfn.XLOOKUP(TRUE, VALUE(表格1[[#This Row],[年月]]) &lt;= VALUE($R$8:$R$12), $Q$8:$Q$12)) &amp; "年度"</f>
        <v>2025年度</v>
      </c>
    </row>
    <row r="8988" spans="1:13" x14ac:dyDescent="0.3">
      <c r="A8988" s="2">
        <v>202506</v>
      </c>
      <c r="B8988" s="19">
        <f>DATE(表格1[[#This Row],[年]],表格1[[#This Row],[月]],1)</f>
        <v>45809</v>
      </c>
      <c r="C8988" s="2" t="str">
        <f>LEFT(表格1[[#This Row],[年月]],4)</f>
        <v>2025</v>
      </c>
      <c r="D8988" s="2" t="str">
        <f>RIGHT(表格1[[#This Row],[年月]],2)</f>
        <v>06</v>
      </c>
      <c r="E8988" s="5">
        <v>10007000</v>
      </c>
      <c r="F8988" s="2" t="str">
        <f>VLOOKUP(TEXT(表格1[[#This Row],[地區]],"00000000"),縣市代碼,2,0)</f>
        <v>彰化縣</v>
      </c>
      <c r="G8988" s="2" t="s">
        <v>9</v>
      </c>
      <c r="H8988" s="13">
        <v>2044973</v>
      </c>
      <c r="I8988" s="14">
        <v>2282647973</v>
      </c>
      <c r="J8988" s="14">
        <f>表格1[[#This Row],[信用卡交易筆數]]/1000</f>
        <v>2044.973</v>
      </c>
      <c r="K8988" s="14">
        <f>表格1[[#This Row],[信用卡交易金額'[新臺幣']]]/1000</f>
        <v>2282647.9730000002</v>
      </c>
      <c r="L8988" s="14">
        <f>表格1[[#This Row],[信用卡交易金額'[新臺幣']]]/1000000</f>
        <v>2282.6479730000001</v>
      </c>
      <c r="M8988" s="14" t="str" cm="1">
        <f t="array" ref="M8988">_xlfn.TEXTJOIN("", TRUE, _xlfn.XLOOKUP(TRUE, VALUE(表格1[[#This Row],[年月]]) &lt;= VALUE($R$8:$R$12), $Q$8:$Q$12)) &amp; "年度"</f>
        <v>2025年度</v>
      </c>
    </row>
    <row r="8989" spans="1:13" x14ac:dyDescent="0.3">
      <c r="A8989" s="2">
        <v>202506</v>
      </c>
      <c r="B8989" s="19">
        <f>DATE(表格1[[#This Row],[年]],表格1[[#This Row],[月]],1)</f>
        <v>45809</v>
      </c>
      <c r="C8989" s="2" t="str">
        <f>LEFT(表格1[[#This Row],[年月]],4)</f>
        <v>2025</v>
      </c>
      <c r="D8989" s="2" t="str">
        <f>RIGHT(表格1[[#This Row],[年月]],2)</f>
        <v>06</v>
      </c>
      <c r="E8989" s="5">
        <v>10007000</v>
      </c>
      <c r="F8989" s="2" t="str">
        <f>VLOOKUP(TEXT(表格1[[#This Row],[地區]],"00000000"),縣市代碼,2,0)</f>
        <v>彰化縣</v>
      </c>
      <c r="G8989" s="2" t="s">
        <v>10</v>
      </c>
      <c r="H8989" s="13">
        <v>1121659</v>
      </c>
      <c r="I8989" s="14">
        <v>6915446119</v>
      </c>
      <c r="J8989" s="14">
        <f>表格1[[#This Row],[信用卡交易筆數]]/1000</f>
        <v>1121.6590000000001</v>
      </c>
      <c r="K8989" s="14">
        <f>表格1[[#This Row],[信用卡交易金額'[新臺幣']]]/1000</f>
        <v>6915446.1189999999</v>
      </c>
      <c r="L8989" s="14">
        <f>表格1[[#This Row],[信用卡交易金額'[新臺幣']]]/1000000</f>
        <v>6915.4461190000002</v>
      </c>
      <c r="M8989" s="14" t="str" cm="1">
        <f t="array" ref="M8989">_xlfn.TEXTJOIN("", TRUE, _xlfn.XLOOKUP(TRUE, VALUE(表格1[[#This Row],[年月]]) &lt;= VALUE($R$8:$R$12), $Q$8:$Q$12)) &amp; "年度"</f>
        <v>2025年度</v>
      </c>
    </row>
    <row r="8990" spans="1:13" x14ac:dyDescent="0.3">
      <c r="A8990" s="2">
        <v>202506</v>
      </c>
      <c r="B8990" s="19">
        <f>DATE(表格1[[#This Row],[年]],表格1[[#This Row],[月]],1)</f>
        <v>45809</v>
      </c>
      <c r="C8990" s="2" t="str">
        <f>LEFT(表格1[[#This Row],[年月]],4)</f>
        <v>2025</v>
      </c>
      <c r="D8990" s="2" t="str">
        <f>RIGHT(表格1[[#This Row],[年月]],2)</f>
        <v>06</v>
      </c>
      <c r="E8990" s="5">
        <v>10008000</v>
      </c>
      <c r="F8990" s="2" t="str">
        <f>VLOOKUP(TEXT(表格1[[#This Row],[地區]],"00000000"),縣市代碼,2,0)</f>
        <v>南投縣</v>
      </c>
      <c r="G8990" s="2" t="s">
        <v>4</v>
      </c>
      <c r="H8990" s="13">
        <v>848036</v>
      </c>
      <c r="I8990" s="14">
        <v>365667858</v>
      </c>
      <c r="J8990" s="14">
        <f>表格1[[#This Row],[信用卡交易筆數]]/1000</f>
        <v>848.03599999999994</v>
      </c>
      <c r="K8990" s="14">
        <f>表格1[[#This Row],[信用卡交易金額'[新臺幣']]]/1000</f>
        <v>365667.85800000001</v>
      </c>
      <c r="L8990" s="14">
        <f>表格1[[#This Row],[信用卡交易金額'[新臺幣']]]/1000000</f>
        <v>365.66785800000002</v>
      </c>
      <c r="M8990" s="14" t="str" cm="1">
        <f t="array" ref="M8990">_xlfn.TEXTJOIN("", TRUE, _xlfn.XLOOKUP(TRUE, VALUE(表格1[[#This Row],[年月]]) &lt;= VALUE($R$8:$R$12), $Q$8:$Q$12)) &amp; "年度"</f>
        <v>2025年度</v>
      </c>
    </row>
    <row r="8991" spans="1:13" x14ac:dyDescent="0.3">
      <c r="A8991" s="2">
        <v>202506</v>
      </c>
      <c r="B8991" s="19">
        <f>DATE(表格1[[#This Row],[年]],表格1[[#This Row],[月]],1)</f>
        <v>45809</v>
      </c>
      <c r="C8991" s="2" t="str">
        <f>LEFT(表格1[[#This Row],[年月]],4)</f>
        <v>2025</v>
      </c>
      <c r="D8991" s="2" t="str">
        <f>RIGHT(表格1[[#This Row],[年月]],2)</f>
        <v>06</v>
      </c>
      <c r="E8991" s="5">
        <v>10008000</v>
      </c>
      <c r="F8991" s="2" t="str">
        <f>VLOOKUP(TEXT(表格1[[#This Row],[地區]],"00000000"),縣市代碼,2,0)</f>
        <v>南投縣</v>
      </c>
      <c r="G8991" s="2" t="s">
        <v>5</v>
      </c>
      <c r="H8991" s="13">
        <v>56501</v>
      </c>
      <c r="I8991" s="14">
        <v>124287931</v>
      </c>
      <c r="J8991" s="14">
        <f>表格1[[#This Row],[信用卡交易筆數]]/1000</f>
        <v>56.500999999999998</v>
      </c>
      <c r="K8991" s="14">
        <f>表格1[[#This Row],[信用卡交易金額'[新臺幣']]]/1000</f>
        <v>124287.931</v>
      </c>
      <c r="L8991" s="14">
        <f>表格1[[#This Row],[信用卡交易金額'[新臺幣']]]/1000000</f>
        <v>124.287931</v>
      </c>
      <c r="M8991" s="14" t="str" cm="1">
        <f t="array" ref="M8991">_xlfn.TEXTJOIN("", TRUE, _xlfn.XLOOKUP(TRUE, VALUE(表格1[[#This Row],[年月]]) &lt;= VALUE($R$8:$R$12), $Q$8:$Q$12)) &amp; "年度"</f>
        <v>2025年度</v>
      </c>
    </row>
    <row r="8992" spans="1:13" x14ac:dyDescent="0.3">
      <c r="A8992" s="2">
        <v>202506</v>
      </c>
      <c r="B8992" s="19">
        <f>DATE(表格1[[#This Row],[年]],表格1[[#This Row],[月]],1)</f>
        <v>45809</v>
      </c>
      <c r="C8992" s="2" t="str">
        <f>LEFT(表格1[[#This Row],[年月]],4)</f>
        <v>2025</v>
      </c>
      <c r="D8992" s="2" t="str">
        <f>RIGHT(表格1[[#This Row],[年月]],2)</f>
        <v>06</v>
      </c>
      <c r="E8992" s="5">
        <v>10008000</v>
      </c>
      <c r="F8992" s="2" t="str">
        <f>VLOOKUP(TEXT(表格1[[#This Row],[地區]],"00000000"),縣市代碼,2,0)</f>
        <v>南投縣</v>
      </c>
      <c r="G8992" s="2" t="s">
        <v>6</v>
      </c>
      <c r="H8992" s="13">
        <v>75337</v>
      </c>
      <c r="I8992" s="14">
        <v>211446344</v>
      </c>
      <c r="J8992" s="14">
        <f>表格1[[#This Row],[信用卡交易筆數]]/1000</f>
        <v>75.337000000000003</v>
      </c>
      <c r="K8992" s="14">
        <f>表格1[[#This Row],[信用卡交易金額'[新臺幣']]]/1000</f>
        <v>211446.34400000001</v>
      </c>
      <c r="L8992" s="14">
        <f>表格1[[#This Row],[信用卡交易金額'[新臺幣']]]/1000000</f>
        <v>211.44634400000001</v>
      </c>
      <c r="M8992" s="14" t="str" cm="1">
        <f t="array" ref="M8992">_xlfn.TEXTJOIN("", TRUE, _xlfn.XLOOKUP(TRUE, VALUE(表格1[[#This Row],[年月]]) &lt;= VALUE($R$8:$R$12), $Q$8:$Q$12)) &amp; "年度"</f>
        <v>2025年度</v>
      </c>
    </row>
    <row r="8993" spans="1:13" x14ac:dyDescent="0.3">
      <c r="A8993" s="2">
        <v>202506</v>
      </c>
      <c r="B8993" s="19">
        <f>DATE(表格1[[#This Row],[年]],表格1[[#This Row],[月]],1)</f>
        <v>45809</v>
      </c>
      <c r="C8993" s="2" t="str">
        <f>LEFT(表格1[[#This Row],[年月]],4)</f>
        <v>2025</v>
      </c>
      <c r="D8993" s="2" t="str">
        <f>RIGHT(表格1[[#This Row],[年月]],2)</f>
        <v>06</v>
      </c>
      <c r="E8993" s="5">
        <v>10008000</v>
      </c>
      <c r="F8993" s="2" t="str">
        <f>VLOOKUP(TEXT(表格1[[#This Row],[地區]],"00000000"),縣市代碼,2,0)</f>
        <v>南投縣</v>
      </c>
      <c r="G8993" s="2" t="s">
        <v>7</v>
      </c>
      <c r="H8993" s="13">
        <v>477927</v>
      </c>
      <c r="I8993" s="14">
        <v>498942407</v>
      </c>
      <c r="J8993" s="14">
        <f>表格1[[#This Row],[信用卡交易筆數]]/1000</f>
        <v>477.92700000000002</v>
      </c>
      <c r="K8993" s="14">
        <f>表格1[[#This Row],[信用卡交易金額'[新臺幣']]]/1000</f>
        <v>498942.40700000001</v>
      </c>
      <c r="L8993" s="14">
        <f>表格1[[#This Row],[信用卡交易金額'[新臺幣']]]/1000000</f>
        <v>498.942407</v>
      </c>
      <c r="M8993" s="14" t="str" cm="1">
        <f t="array" ref="M8993">_xlfn.TEXTJOIN("", TRUE, _xlfn.XLOOKUP(TRUE, VALUE(表格1[[#This Row],[年月]]) &lt;= VALUE($R$8:$R$12), $Q$8:$Q$12)) &amp; "年度"</f>
        <v>2025年度</v>
      </c>
    </row>
    <row r="8994" spans="1:13" x14ac:dyDescent="0.3">
      <c r="A8994" s="2">
        <v>202506</v>
      </c>
      <c r="B8994" s="19">
        <f>DATE(表格1[[#This Row],[年]],表格1[[#This Row],[月]],1)</f>
        <v>45809</v>
      </c>
      <c r="C8994" s="2" t="str">
        <f>LEFT(表格1[[#This Row],[年月]],4)</f>
        <v>2025</v>
      </c>
      <c r="D8994" s="2" t="str">
        <f>RIGHT(表格1[[#This Row],[年月]],2)</f>
        <v>06</v>
      </c>
      <c r="E8994" s="5">
        <v>10008000</v>
      </c>
      <c r="F8994" s="2" t="str">
        <f>VLOOKUP(TEXT(表格1[[#This Row],[地區]],"00000000"),縣市代碼,2,0)</f>
        <v>南投縣</v>
      </c>
      <c r="G8994" s="2" t="s">
        <v>8</v>
      </c>
      <c r="H8994" s="13">
        <v>321262</v>
      </c>
      <c r="I8994" s="14">
        <v>572338101</v>
      </c>
      <c r="J8994" s="14">
        <f>表格1[[#This Row],[信用卡交易筆數]]/1000</f>
        <v>321.262</v>
      </c>
      <c r="K8994" s="14">
        <f>表格1[[#This Row],[信用卡交易金額'[新臺幣']]]/1000</f>
        <v>572338.10100000002</v>
      </c>
      <c r="L8994" s="14">
        <f>表格1[[#This Row],[信用卡交易金額'[新臺幣']]]/1000000</f>
        <v>572.33810100000005</v>
      </c>
      <c r="M8994" s="14" t="str" cm="1">
        <f t="array" ref="M8994">_xlfn.TEXTJOIN("", TRUE, _xlfn.XLOOKUP(TRUE, VALUE(表格1[[#This Row],[年月]]) &lt;= VALUE($R$8:$R$12), $Q$8:$Q$12)) &amp; "年度"</f>
        <v>2025年度</v>
      </c>
    </row>
    <row r="8995" spans="1:13" x14ac:dyDescent="0.3">
      <c r="A8995" s="2">
        <v>202506</v>
      </c>
      <c r="B8995" s="19">
        <f>DATE(表格1[[#This Row],[年]],表格1[[#This Row],[月]],1)</f>
        <v>45809</v>
      </c>
      <c r="C8995" s="2" t="str">
        <f>LEFT(表格1[[#This Row],[年月]],4)</f>
        <v>2025</v>
      </c>
      <c r="D8995" s="2" t="str">
        <f>RIGHT(表格1[[#This Row],[年月]],2)</f>
        <v>06</v>
      </c>
      <c r="E8995" s="5">
        <v>10008000</v>
      </c>
      <c r="F8995" s="2" t="str">
        <f>VLOOKUP(TEXT(表格1[[#This Row],[地區]],"00000000"),縣市代碼,2,0)</f>
        <v>南投縣</v>
      </c>
      <c r="G8995" s="2" t="s">
        <v>9</v>
      </c>
      <c r="H8995" s="13">
        <v>690135</v>
      </c>
      <c r="I8995" s="14">
        <v>750783630</v>
      </c>
      <c r="J8995" s="14">
        <f>表格1[[#This Row],[信用卡交易筆數]]/1000</f>
        <v>690.13499999999999</v>
      </c>
      <c r="K8995" s="14">
        <f>表格1[[#This Row],[信用卡交易金額'[新臺幣']]]/1000</f>
        <v>750783.63</v>
      </c>
      <c r="L8995" s="14">
        <f>表格1[[#This Row],[信用卡交易金額'[新臺幣']]]/1000000</f>
        <v>750.78363000000002</v>
      </c>
      <c r="M8995" s="14" t="str" cm="1">
        <f t="array" ref="M8995">_xlfn.TEXTJOIN("", TRUE, _xlfn.XLOOKUP(TRUE, VALUE(表格1[[#This Row],[年月]]) &lt;= VALUE($R$8:$R$12), $Q$8:$Q$12)) &amp; "年度"</f>
        <v>2025年度</v>
      </c>
    </row>
    <row r="8996" spans="1:13" x14ac:dyDescent="0.3">
      <c r="A8996" s="2">
        <v>202506</v>
      </c>
      <c r="B8996" s="19">
        <f>DATE(表格1[[#This Row],[年]],表格1[[#This Row],[月]],1)</f>
        <v>45809</v>
      </c>
      <c r="C8996" s="2" t="str">
        <f>LEFT(表格1[[#This Row],[年月]],4)</f>
        <v>2025</v>
      </c>
      <c r="D8996" s="2" t="str">
        <f>RIGHT(表格1[[#This Row],[年月]],2)</f>
        <v>06</v>
      </c>
      <c r="E8996" s="5">
        <v>10008000</v>
      </c>
      <c r="F8996" s="2" t="str">
        <f>VLOOKUP(TEXT(表格1[[#This Row],[地區]],"00000000"),縣市代碼,2,0)</f>
        <v>南投縣</v>
      </c>
      <c r="G8996" s="2" t="s">
        <v>10</v>
      </c>
      <c r="H8996" s="13">
        <v>381186</v>
      </c>
      <c r="I8996" s="14">
        <v>1690085534</v>
      </c>
      <c r="J8996" s="14">
        <f>表格1[[#This Row],[信用卡交易筆數]]/1000</f>
        <v>381.18599999999998</v>
      </c>
      <c r="K8996" s="14">
        <f>表格1[[#This Row],[信用卡交易金額'[新臺幣']]]/1000</f>
        <v>1690085.534</v>
      </c>
      <c r="L8996" s="14">
        <f>表格1[[#This Row],[信用卡交易金額'[新臺幣']]]/1000000</f>
        <v>1690.0855340000001</v>
      </c>
      <c r="M8996" s="14" t="str" cm="1">
        <f t="array" ref="M8996">_xlfn.TEXTJOIN("", TRUE, _xlfn.XLOOKUP(TRUE, VALUE(表格1[[#This Row],[年月]]) &lt;= VALUE($R$8:$R$12), $Q$8:$Q$12)) &amp; "年度"</f>
        <v>2025年度</v>
      </c>
    </row>
    <row r="8997" spans="1:13" x14ac:dyDescent="0.3">
      <c r="A8997" s="2">
        <v>202506</v>
      </c>
      <c r="B8997" s="19">
        <f>DATE(表格1[[#This Row],[年]],表格1[[#This Row],[月]],1)</f>
        <v>45809</v>
      </c>
      <c r="C8997" s="2" t="str">
        <f>LEFT(表格1[[#This Row],[年月]],4)</f>
        <v>2025</v>
      </c>
      <c r="D8997" s="2" t="str">
        <f>RIGHT(表格1[[#This Row],[年月]],2)</f>
        <v>06</v>
      </c>
      <c r="E8997" s="5">
        <v>10009000</v>
      </c>
      <c r="F8997" s="2" t="str">
        <f>VLOOKUP(TEXT(表格1[[#This Row],[地區]],"00000000"),縣市代碼,2,0)</f>
        <v>雲林縣</v>
      </c>
      <c r="G8997" s="2" t="s">
        <v>4</v>
      </c>
      <c r="H8997" s="13">
        <v>1074238</v>
      </c>
      <c r="I8997" s="14">
        <v>451948855</v>
      </c>
      <c r="J8997" s="14">
        <f>表格1[[#This Row],[信用卡交易筆數]]/1000</f>
        <v>1074.2380000000001</v>
      </c>
      <c r="K8997" s="14">
        <f>表格1[[#This Row],[信用卡交易金額'[新臺幣']]]/1000</f>
        <v>451948.85499999998</v>
      </c>
      <c r="L8997" s="14">
        <f>表格1[[#This Row],[信用卡交易金額'[新臺幣']]]/1000000</f>
        <v>451.94885499999998</v>
      </c>
      <c r="M8997" s="14" t="str" cm="1">
        <f t="array" ref="M8997">_xlfn.TEXTJOIN("", TRUE, _xlfn.XLOOKUP(TRUE, VALUE(表格1[[#This Row],[年月]]) &lt;= VALUE($R$8:$R$12), $Q$8:$Q$12)) &amp; "年度"</f>
        <v>2025年度</v>
      </c>
    </row>
    <row r="8998" spans="1:13" x14ac:dyDescent="0.3">
      <c r="A8998" s="2">
        <v>202506</v>
      </c>
      <c r="B8998" s="19">
        <f>DATE(表格1[[#This Row],[年]],表格1[[#This Row],[月]],1)</f>
        <v>45809</v>
      </c>
      <c r="C8998" s="2" t="str">
        <f>LEFT(表格1[[#This Row],[年月]],4)</f>
        <v>2025</v>
      </c>
      <c r="D8998" s="2" t="str">
        <f>RIGHT(表格1[[#This Row],[年月]],2)</f>
        <v>06</v>
      </c>
      <c r="E8998" s="5">
        <v>10009000</v>
      </c>
      <c r="F8998" s="2" t="str">
        <f>VLOOKUP(TEXT(表格1[[#This Row],[地區]],"00000000"),縣市代碼,2,0)</f>
        <v>雲林縣</v>
      </c>
      <c r="G8998" s="2" t="s">
        <v>5</v>
      </c>
      <c r="H8998" s="13">
        <v>79758</v>
      </c>
      <c r="I8998" s="14">
        <v>173296073</v>
      </c>
      <c r="J8998" s="14">
        <f>表格1[[#This Row],[信用卡交易筆數]]/1000</f>
        <v>79.757999999999996</v>
      </c>
      <c r="K8998" s="14">
        <f>表格1[[#This Row],[信用卡交易金額'[新臺幣']]]/1000</f>
        <v>173296.073</v>
      </c>
      <c r="L8998" s="14">
        <f>表格1[[#This Row],[信用卡交易金額'[新臺幣']]]/1000000</f>
        <v>173.29607300000001</v>
      </c>
      <c r="M8998" s="14" t="str" cm="1">
        <f t="array" ref="M8998">_xlfn.TEXTJOIN("", TRUE, _xlfn.XLOOKUP(TRUE, VALUE(表格1[[#This Row],[年月]]) &lt;= VALUE($R$8:$R$12), $Q$8:$Q$12)) &amp; "年度"</f>
        <v>2025年度</v>
      </c>
    </row>
    <row r="8999" spans="1:13" x14ac:dyDescent="0.3">
      <c r="A8999" s="2">
        <v>202506</v>
      </c>
      <c r="B8999" s="19">
        <f>DATE(表格1[[#This Row],[年]],表格1[[#This Row],[月]],1)</f>
        <v>45809</v>
      </c>
      <c r="C8999" s="2" t="str">
        <f>LEFT(表格1[[#This Row],[年月]],4)</f>
        <v>2025</v>
      </c>
      <c r="D8999" s="2" t="str">
        <f>RIGHT(表格1[[#This Row],[年月]],2)</f>
        <v>06</v>
      </c>
      <c r="E8999" s="5">
        <v>10009000</v>
      </c>
      <c r="F8999" s="2" t="str">
        <f>VLOOKUP(TEXT(表格1[[#This Row],[地區]],"00000000"),縣市代碼,2,0)</f>
        <v>雲林縣</v>
      </c>
      <c r="G8999" s="2" t="s">
        <v>6</v>
      </c>
      <c r="H8999" s="13">
        <v>97766</v>
      </c>
      <c r="I8999" s="14">
        <v>260933978</v>
      </c>
      <c r="J8999" s="14">
        <f>表格1[[#This Row],[信用卡交易筆數]]/1000</f>
        <v>97.766000000000005</v>
      </c>
      <c r="K8999" s="14">
        <f>表格1[[#This Row],[信用卡交易金額'[新臺幣']]]/1000</f>
        <v>260933.978</v>
      </c>
      <c r="L8999" s="14">
        <f>表格1[[#This Row],[信用卡交易金額'[新臺幣']]]/1000000</f>
        <v>260.93397800000002</v>
      </c>
      <c r="M8999" s="14" t="str" cm="1">
        <f t="array" ref="M8999">_xlfn.TEXTJOIN("", TRUE, _xlfn.XLOOKUP(TRUE, VALUE(表格1[[#This Row],[年月]]) &lt;= VALUE($R$8:$R$12), $Q$8:$Q$12)) &amp; "年度"</f>
        <v>2025年度</v>
      </c>
    </row>
    <row r="9000" spans="1:13" x14ac:dyDescent="0.3">
      <c r="A9000" s="2">
        <v>202506</v>
      </c>
      <c r="B9000" s="19">
        <f>DATE(表格1[[#This Row],[年]],表格1[[#This Row],[月]],1)</f>
        <v>45809</v>
      </c>
      <c r="C9000" s="2" t="str">
        <f>LEFT(表格1[[#This Row],[年月]],4)</f>
        <v>2025</v>
      </c>
      <c r="D9000" s="2" t="str">
        <f>RIGHT(表格1[[#This Row],[年月]],2)</f>
        <v>06</v>
      </c>
      <c r="E9000" s="5">
        <v>10009000</v>
      </c>
      <c r="F9000" s="2" t="str">
        <f>VLOOKUP(TEXT(表格1[[#This Row],[地區]],"00000000"),縣市代碼,2,0)</f>
        <v>雲林縣</v>
      </c>
      <c r="G9000" s="2" t="s">
        <v>7</v>
      </c>
      <c r="H9000" s="13">
        <v>646187</v>
      </c>
      <c r="I9000" s="14">
        <v>665634745</v>
      </c>
      <c r="J9000" s="14">
        <f>表格1[[#This Row],[信用卡交易筆數]]/1000</f>
        <v>646.18700000000001</v>
      </c>
      <c r="K9000" s="14">
        <f>表格1[[#This Row],[信用卡交易金額'[新臺幣']]]/1000</f>
        <v>665634.745</v>
      </c>
      <c r="L9000" s="14">
        <f>表格1[[#This Row],[信用卡交易金額'[新臺幣']]]/1000000</f>
        <v>665.63474499999995</v>
      </c>
      <c r="M9000" s="14" t="str" cm="1">
        <f t="array" ref="M9000">_xlfn.TEXTJOIN("", TRUE, _xlfn.XLOOKUP(TRUE, VALUE(表格1[[#This Row],[年月]]) &lt;= VALUE($R$8:$R$12), $Q$8:$Q$12)) &amp; "年度"</f>
        <v>2025年度</v>
      </c>
    </row>
    <row r="9001" spans="1:13" x14ac:dyDescent="0.3">
      <c r="A9001" s="2">
        <v>202506</v>
      </c>
      <c r="B9001" s="19">
        <f>DATE(表格1[[#This Row],[年]],表格1[[#This Row],[月]],1)</f>
        <v>45809</v>
      </c>
      <c r="C9001" s="2" t="str">
        <f>LEFT(表格1[[#This Row],[年月]],4)</f>
        <v>2025</v>
      </c>
      <c r="D9001" s="2" t="str">
        <f>RIGHT(表格1[[#This Row],[年月]],2)</f>
        <v>06</v>
      </c>
      <c r="E9001" s="5">
        <v>10009000</v>
      </c>
      <c r="F9001" s="2" t="str">
        <f>VLOOKUP(TEXT(表格1[[#This Row],[地區]],"00000000"),縣市代碼,2,0)</f>
        <v>雲林縣</v>
      </c>
      <c r="G9001" s="2" t="s">
        <v>8</v>
      </c>
      <c r="H9001" s="13">
        <v>410861</v>
      </c>
      <c r="I9001" s="14">
        <v>726483925</v>
      </c>
      <c r="J9001" s="14">
        <f>表格1[[#This Row],[信用卡交易筆數]]/1000</f>
        <v>410.86099999999999</v>
      </c>
      <c r="K9001" s="14">
        <f>表格1[[#This Row],[信用卡交易金額'[新臺幣']]]/1000</f>
        <v>726483.92500000005</v>
      </c>
      <c r="L9001" s="14">
        <f>表格1[[#This Row],[信用卡交易金額'[新臺幣']]]/1000000</f>
        <v>726.483925</v>
      </c>
      <c r="M9001" s="14" t="str" cm="1">
        <f t="array" ref="M9001">_xlfn.TEXTJOIN("", TRUE, _xlfn.XLOOKUP(TRUE, VALUE(表格1[[#This Row],[年月]]) &lt;= VALUE($R$8:$R$12), $Q$8:$Q$12)) &amp; "年度"</f>
        <v>2025年度</v>
      </c>
    </row>
    <row r="9002" spans="1:13" x14ac:dyDescent="0.3">
      <c r="A9002" s="2">
        <v>202506</v>
      </c>
      <c r="B9002" s="19">
        <f>DATE(表格1[[#This Row],[年]],表格1[[#This Row],[月]],1)</f>
        <v>45809</v>
      </c>
      <c r="C9002" s="2" t="str">
        <f>LEFT(表格1[[#This Row],[年月]],4)</f>
        <v>2025</v>
      </c>
      <c r="D9002" s="2" t="str">
        <f>RIGHT(表格1[[#This Row],[年月]],2)</f>
        <v>06</v>
      </c>
      <c r="E9002" s="5">
        <v>10009000</v>
      </c>
      <c r="F9002" s="2" t="str">
        <f>VLOOKUP(TEXT(表格1[[#This Row],[地區]],"00000000"),縣市代碼,2,0)</f>
        <v>雲林縣</v>
      </c>
      <c r="G9002" s="2" t="s">
        <v>9</v>
      </c>
      <c r="H9002" s="13">
        <v>866266</v>
      </c>
      <c r="I9002" s="14">
        <v>961184331</v>
      </c>
      <c r="J9002" s="14">
        <f>表格1[[#This Row],[信用卡交易筆數]]/1000</f>
        <v>866.26599999999996</v>
      </c>
      <c r="K9002" s="14">
        <f>表格1[[#This Row],[信用卡交易金額'[新臺幣']]]/1000</f>
        <v>961184.33100000001</v>
      </c>
      <c r="L9002" s="14">
        <f>表格1[[#This Row],[信用卡交易金額'[新臺幣']]]/1000000</f>
        <v>961.18433100000004</v>
      </c>
      <c r="M9002" s="14" t="str" cm="1">
        <f t="array" ref="M9002">_xlfn.TEXTJOIN("", TRUE, _xlfn.XLOOKUP(TRUE, VALUE(表格1[[#This Row],[年月]]) &lt;= VALUE($R$8:$R$12), $Q$8:$Q$12)) &amp; "年度"</f>
        <v>2025年度</v>
      </c>
    </row>
    <row r="9003" spans="1:13" x14ac:dyDescent="0.3">
      <c r="A9003" s="2">
        <v>202506</v>
      </c>
      <c r="B9003" s="19">
        <f>DATE(表格1[[#This Row],[年]],表格1[[#This Row],[月]],1)</f>
        <v>45809</v>
      </c>
      <c r="C9003" s="2" t="str">
        <f>LEFT(表格1[[#This Row],[年月]],4)</f>
        <v>2025</v>
      </c>
      <c r="D9003" s="2" t="str">
        <f>RIGHT(表格1[[#This Row],[年月]],2)</f>
        <v>06</v>
      </c>
      <c r="E9003" s="5">
        <v>10009000</v>
      </c>
      <c r="F9003" s="2" t="str">
        <f>VLOOKUP(TEXT(表格1[[#This Row],[地區]],"00000000"),縣市代碼,2,0)</f>
        <v>雲林縣</v>
      </c>
      <c r="G9003" s="2" t="s">
        <v>10</v>
      </c>
      <c r="H9003" s="13">
        <v>470568</v>
      </c>
      <c r="I9003" s="14">
        <v>2251914054</v>
      </c>
      <c r="J9003" s="14">
        <f>表格1[[#This Row],[信用卡交易筆數]]/1000</f>
        <v>470.56799999999998</v>
      </c>
      <c r="K9003" s="14">
        <f>表格1[[#This Row],[信用卡交易金額'[新臺幣']]]/1000</f>
        <v>2251914.054</v>
      </c>
      <c r="L9003" s="14">
        <f>表格1[[#This Row],[信用卡交易金額'[新臺幣']]]/1000000</f>
        <v>2251.9140539999999</v>
      </c>
      <c r="M9003" s="14" t="str" cm="1">
        <f t="array" ref="M9003">_xlfn.TEXTJOIN("", TRUE, _xlfn.XLOOKUP(TRUE, VALUE(表格1[[#This Row],[年月]]) &lt;= VALUE($R$8:$R$12), $Q$8:$Q$12)) &amp; "年度"</f>
        <v>2025年度</v>
      </c>
    </row>
    <row r="9004" spans="1:13" x14ac:dyDescent="0.3">
      <c r="A9004" s="2">
        <v>202506</v>
      </c>
      <c r="B9004" s="19">
        <f>DATE(表格1[[#This Row],[年]],表格1[[#This Row],[月]],1)</f>
        <v>45809</v>
      </c>
      <c r="C9004" s="2" t="str">
        <f>LEFT(表格1[[#This Row],[年月]],4)</f>
        <v>2025</v>
      </c>
      <c r="D9004" s="2" t="str">
        <f>RIGHT(表格1[[#This Row],[年月]],2)</f>
        <v>06</v>
      </c>
      <c r="E9004" s="5">
        <v>10010000</v>
      </c>
      <c r="F9004" s="2" t="str">
        <f>VLOOKUP(TEXT(表格1[[#This Row],[地區]],"00000000"),縣市代碼,2,0)</f>
        <v>嘉義縣</v>
      </c>
      <c r="G9004" s="2" t="s">
        <v>4</v>
      </c>
      <c r="H9004" s="13">
        <v>750826</v>
      </c>
      <c r="I9004" s="14">
        <v>316757977</v>
      </c>
      <c r="J9004" s="14">
        <f>表格1[[#This Row],[信用卡交易筆數]]/1000</f>
        <v>750.82600000000002</v>
      </c>
      <c r="K9004" s="14">
        <f>表格1[[#This Row],[信用卡交易金額'[新臺幣']]]/1000</f>
        <v>316757.97700000001</v>
      </c>
      <c r="L9004" s="14">
        <f>表格1[[#This Row],[信用卡交易金額'[新臺幣']]]/1000000</f>
        <v>316.75797699999998</v>
      </c>
      <c r="M9004" s="14" t="str" cm="1">
        <f t="array" ref="M9004">_xlfn.TEXTJOIN("", TRUE, _xlfn.XLOOKUP(TRUE, VALUE(表格1[[#This Row],[年月]]) &lt;= VALUE($R$8:$R$12), $Q$8:$Q$12)) &amp; "年度"</f>
        <v>2025年度</v>
      </c>
    </row>
    <row r="9005" spans="1:13" x14ac:dyDescent="0.3">
      <c r="A9005" s="2">
        <v>202506</v>
      </c>
      <c r="B9005" s="19">
        <f>DATE(表格1[[#This Row],[年]],表格1[[#This Row],[月]],1)</f>
        <v>45809</v>
      </c>
      <c r="C9005" s="2" t="str">
        <f>LEFT(表格1[[#This Row],[年月]],4)</f>
        <v>2025</v>
      </c>
      <c r="D9005" s="2" t="str">
        <f>RIGHT(表格1[[#This Row],[年月]],2)</f>
        <v>06</v>
      </c>
      <c r="E9005" s="5">
        <v>10010000</v>
      </c>
      <c r="F9005" s="2" t="str">
        <f>VLOOKUP(TEXT(表格1[[#This Row],[地區]],"00000000"),縣市代碼,2,0)</f>
        <v>嘉義縣</v>
      </c>
      <c r="G9005" s="2" t="s">
        <v>5</v>
      </c>
      <c r="H9005" s="13">
        <v>53077</v>
      </c>
      <c r="I9005" s="14">
        <v>114109445</v>
      </c>
      <c r="J9005" s="14">
        <f>表格1[[#This Row],[信用卡交易筆數]]/1000</f>
        <v>53.076999999999998</v>
      </c>
      <c r="K9005" s="14">
        <f>表格1[[#This Row],[信用卡交易金額'[新臺幣']]]/1000</f>
        <v>114109.44500000001</v>
      </c>
      <c r="L9005" s="14">
        <f>表格1[[#This Row],[信用卡交易金額'[新臺幣']]]/1000000</f>
        <v>114.10944499999999</v>
      </c>
      <c r="M9005" s="14" t="str" cm="1">
        <f t="array" ref="M9005">_xlfn.TEXTJOIN("", TRUE, _xlfn.XLOOKUP(TRUE, VALUE(表格1[[#This Row],[年月]]) &lt;= VALUE($R$8:$R$12), $Q$8:$Q$12)) &amp; "年度"</f>
        <v>2025年度</v>
      </c>
    </row>
    <row r="9006" spans="1:13" x14ac:dyDescent="0.3">
      <c r="A9006" s="2">
        <v>202506</v>
      </c>
      <c r="B9006" s="19">
        <f>DATE(表格1[[#This Row],[年]],表格1[[#This Row],[月]],1)</f>
        <v>45809</v>
      </c>
      <c r="C9006" s="2" t="str">
        <f>LEFT(表格1[[#This Row],[年月]],4)</f>
        <v>2025</v>
      </c>
      <c r="D9006" s="2" t="str">
        <f>RIGHT(表格1[[#This Row],[年月]],2)</f>
        <v>06</v>
      </c>
      <c r="E9006" s="5">
        <v>10010000</v>
      </c>
      <c r="F9006" s="2" t="str">
        <f>VLOOKUP(TEXT(表格1[[#This Row],[地區]],"00000000"),縣市代碼,2,0)</f>
        <v>嘉義縣</v>
      </c>
      <c r="G9006" s="2" t="s">
        <v>6</v>
      </c>
      <c r="H9006" s="13">
        <v>67664</v>
      </c>
      <c r="I9006" s="14">
        <v>183172826</v>
      </c>
      <c r="J9006" s="14">
        <f>表格1[[#This Row],[信用卡交易筆數]]/1000</f>
        <v>67.664000000000001</v>
      </c>
      <c r="K9006" s="14">
        <f>表格1[[#This Row],[信用卡交易金額'[新臺幣']]]/1000</f>
        <v>183172.826</v>
      </c>
      <c r="L9006" s="14">
        <f>表格1[[#This Row],[信用卡交易金額'[新臺幣']]]/1000000</f>
        <v>183.17282599999999</v>
      </c>
      <c r="M9006" s="14" t="str" cm="1">
        <f t="array" ref="M9006">_xlfn.TEXTJOIN("", TRUE, _xlfn.XLOOKUP(TRUE, VALUE(表格1[[#This Row],[年月]]) &lt;= VALUE($R$8:$R$12), $Q$8:$Q$12)) &amp; "年度"</f>
        <v>2025年度</v>
      </c>
    </row>
    <row r="9007" spans="1:13" x14ac:dyDescent="0.3">
      <c r="A9007" s="2">
        <v>202506</v>
      </c>
      <c r="B9007" s="19">
        <f>DATE(表格1[[#This Row],[年]],表格1[[#This Row],[月]],1)</f>
        <v>45809</v>
      </c>
      <c r="C9007" s="2" t="str">
        <f>LEFT(表格1[[#This Row],[年月]],4)</f>
        <v>2025</v>
      </c>
      <c r="D9007" s="2" t="str">
        <f>RIGHT(表格1[[#This Row],[年月]],2)</f>
        <v>06</v>
      </c>
      <c r="E9007" s="5">
        <v>10010000</v>
      </c>
      <c r="F9007" s="2" t="str">
        <f>VLOOKUP(TEXT(表格1[[#This Row],[地區]],"00000000"),縣市代碼,2,0)</f>
        <v>嘉義縣</v>
      </c>
      <c r="G9007" s="2" t="s">
        <v>7</v>
      </c>
      <c r="H9007" s="13">
        <v>468329</v>
      </c>
      <c r="I9007" s="14">
        <v>444942353</v>
      </c>
      <c r="J9007" s="14">
        <f>表格1[[#This Row],[信用卡交易筆數]]/1000</f>
        <v>468.32900000000001</v>
      </c>
      <c r="K9007" s="14">
        <f>表格1[[#This Row],[信用卡交易金額'[新臺幣']]]/1000</f>
        <v>444942.353</v>
      </c>
      <c r="L9007" s="14">
        <f>表格1[[#This Row],[信用卡交易金額'[新臺幣']]]/1000000</f>
        <v>444.94235300000003</v>
      </c>
      <c r="M9007" s="14" t="str" cm="1">
        <f t="array" ref="M9007">_xlfn.TEXTJOIN("", TRUE, _xlfn.XLOOKUP(TRUE, VALUE(表格1[[#This Row],[年月]]) &lt;= VALUE($R$8:$R$12), $Q$8:$Q$12)) &amp; "年度"</f>
        <v>2025年度</v>
      </c>
    </row>
    <row r="9008" spans="1:13" x14ac:dyDescent="0.3">
      <c r="A9008" s="2">
        <v>202506</v>
      </c>
      <c r="B9008" s="19">
        <f>DATE(表格1[[#This Row],[年]],表格1[[#This Row],[月]],1)</f>
        <v>45809</v>
      </c>
      <c r="C9008" s="2" t="str">
        <f>LEFT(表格1[[#This Row],[年月]],4)</f>
        <v>2025</v>
      </c>
      <c r="D9008" s="2" t="str">
        <f>RIGHT(表格1[[#This Row],[年月]],2)</f>
        <v>06</v>
      </c>
      <c r="E9008" s="5">
        <v>10010000</v>
      </c>
      <c r="F9008" s="2" t="str">
        <f>VLOOKUP(TEXT(表格1[[#This Row],[地區]],"00000000"),縣市代碼,2,0)</f>
        <v>嘉義縣</v>
      </c>
      <c r="G9008" s="2" t="s">
        <v>8</v>
      </c>
      <c r="H9008" s="13">
        <v>298991</v>
      </c>
      <c r="I9008" s="14">
        <v>483411971</v>
      </c>
      <c r="J9008" s="14">
        <f>表格1[[#This Row],[信用卡交易筆數]]/1000</f>
        <v>298.99099999999999</v>
      </c>
      <c r="K9008" s="14">
        <f>表格1[[#This Row],[信用卡交易金額'[新臺幣']]]/1000</f>
        <v>483411.97100000002</v>
      </c>
      <c r="L9008" s="14">
        <f>表格1[[#This Row],[信用卡交易金額'[新臺幣']]]/1000000</f>
        <v>483.41197099999999</v>
      </c>
      <c r="M9008" s="14" t="str" cm="1">
        <f t="array" ref="M9008">_xlfn.TEXTJOIN("", TRUE, _xlfn.XLOOKUP(TRUE, VALUE(表格1[[#This Row],[年月]]) &lt;= VALUE($R$8:$R$12), $Q$8:$Q$12)) &amp; "年度"</f>
        <v>2025年度</v>
      </c>
    </row>
    <row r="9009" spans="1:13" x14ac:dyDescent="0.3">
      <c r="A9009" s="2">
        <v>202506</v>
      </c>
      <c r="B9009" s="19">
        <f>DATE(表格1[[#This Row],[年]],表格1[[#This Row],[月]],1)</f>
        <v>45809</v>
      </c>
      <c r="C9009" s="2" t="str">
        <f>LEFT(表格1[[#This Row],[年月]],4)</f>
        <v>2025</v>
      </c>
      <c r="D9009" s="2" t="str">
        <f>RIGHT(表格1[[#This Row],[年月]],2)</f>
        <v>06</v>
      </c>
      <c r="E9009" s="5">
        <v>10010000</v>
      </c>
      <c r="F9009" s="2" t="str">
        <f>VLOOKUP(TEXT(表格1[[#This Row],[地區]],"00000000"),縣市代碼,2,0)</f>
        <v>嘉義縣</v>
      </c>
      <c r="G9009" s="2" t="s">
        <v>9</v>
      </c>
      <c r="H9009" s="13">
        <v>639164</v>
      </c>
      <c r="I9009" s="14">
        <v>715884954</v>
      </c>
      <c r="J9009" s="14">
        <f>表格1[[#This Row],[信用卡交易筆數]]/1000</f>
        <v>639.16399999999999</v>
      </c>
      <c r="K9009" s="14">
        <f>表格1[[#This Row],[信用卡交易金額'[新臺幣']]]/1000</f>
        <v>715884.95400000003</v>
      </c>
      <c r="L9009" s="14">
        <f>表格1[[#This Row],[信用卡交易金額'[新臺幣']]]/1000000</f>
        <v>715.88495399999999</v>
      </c>
      <c r="M9009" s="14" t="str" cm="1">
        <f t="array" ref="M9009">_xlfn.TEXTJOIN("", TRUE, _xlfn.XLOOKUP(TRUE, VALUE(表格1[[#This Row],[年月]]) &lt;= VALUE($R$8:$R$12), $Q$8:$Q$12)) &amp; "年度"</f>
        <v>2025年度</v>
      </c>
    </row>
    <row r="9010" spans="1:13" x14ac:dyDescent="0.3">
      <c r="A9010" s="2">
        <v>202506</v>
      </c>
      <c r="B9010" s="19">
        <f>DATE(表格1[[#This Row],[年]],表格1[[#This Row],[月]],1)</f>
        <v>45809</v>
      </c>
      <c r="C9010" s="2" t="str">
        <f>LEFT(表格1[[#This Row],[年月]],4)</f>
        <v>2025</v>
      </c>
      <c r="D9010" s="2" t="str">
        <f>RIGHT(表格1[[#This Row],[年月]],2)</f>
        <v>06</v>
      </c>
      <c r="E9010" s="5">
        <v>10010000</v>
      </c>
      <c r="F9010" s="2" t="str">
        <f>VLOOKUP(TEXT(表格1[[#This Row],[地區]],"00000000"),縣市代碼,2,0)</f>
        <v>嘉義縣</v>
      </c>
      <c r="G9010" s="2" t="s">
        <v>10</v>
      </c>
      <c r="H9010" s="13">
        <v>341806</v>
      </c>
      <c r="I9010" s="14">
        <v>1399503954</v>
      </c>
      <c r="J9010" s="14">
        <f>表格1[[#This Row],[信用卡交易筆數]]/1000</f>
        <v>341.80599999999998</v>
      </c>
      <c r="K9010" s="14">
        <f>表格1[[#This Row],[信用卡交易金額'[新臺幣']]]/1000</f>
        <v>1399503.9539999999</v>
      </c>
      <c r="L9010" s="14">
        <f>表格1[[#This Row],[信用卡交易金額'[新臺幣']]]/1000000</f>
        <v>1399.503954</v>
      </c>
      <c r="M9010" s="14" t="str" cm="1">
        <f t="array" ref="M9010">_xlfn.TEXTJOIN("", TRUE, _xlfn.XLOOKUP(TRUE, VALUE(表格1[[#This Row],[年月]]) &lt;= VALUE($R$8:$R$12), $Q$8:$Q$12)) &amp; "年度"</f>
        <v>2025年度</v>
      </c>
    </row>
    <row r="9011" spans="1:13" x14ac:dyDescent="0.3">
      <c r="A9011" s="2">
        <v>202506</v>
      </c>
      <c r="B9011" s="19">
        <f>DATE(表格1[[#This Row],[年]],表格1[[#This Row],[月]],1)</f>
        <v>45809</v>
      </c>
      <c r="C9011" s="2" t="str">
        <f>LEFT(表格1[[#This Row],[年月]],4)</f>
        <v>2025</v>
      </c>
      <c r="D9011" s="2" t="str">
        <f>RIGHT(表格1[[#This Row],[年月]],2)</f>
        <v>06</v>
      </c>
      <c r="E9011" s="5">
        <v>10020000</v>
      </c>
      <c r="F9011" s="2" t="str">
        <f>VLOOKUP(TEXT(表格1[[#This Row],[地區]],"00000000"),縣市代碼,2,0)</f>
        <v>嘉義市</v>
      </c>
      <c r="G9011" s="2" t="s">
        <v>4</v>
      </c>
      <c r="H9011" s="13">
        <v>721900</v>
      </c>
      <c r="I9011" s="14">
        <v>319326551</v>
      </c>
      <c r="J9011" s="14">
        <f>表格1[[#This Row],[信用卡交易筆數]]/1000</f>
        <v>721.9</v>
      </c>
      <c r="K9011" s="14">
        <f>表格1[[#This Row],[信用卡交易金額'[新臺幣']]]/1000</f>
        <v>319326.55099999998</v>
      </c>
      <c r="L9011" s="14">
        <f>表格1[[#This Row],[信用卡交易金額'[新臺幣']]]/1000000</f>
        <v>319.32655099999999</v>
      </c>
      <c r="M9011" s="14" t="str" cm="1">
        <f t="array" ref="M9011">_xlfn.TEXTJOIN("", TRUE, _xlfn.XLOOKUP(TRUE, VALUE(表格1[[#This Row],[年月]]) &lt;= VALUE($R$8:$R$12), $Q$8:$Q$12)) &amp; "年度"</f>
        <v>2025年度</v>
      </c>
    </row>
    <row r="9012" spans="1:13" x14ac:dyDescent="0.3">
      <c r="A9012" s="2">
        <v>202506</v>
      </c>
      <c r="B9012" s="19">
        <f>DATE(表格1[[#This Row],[年]],表格1[[#This Row],[月]],1)</f>
        <v>45809</v>
      </c>
      <c r="C9012" s="2" t="str">
        <f>LEFT(表格1[[#This Row],[年月]],4)</f>
        <v>2025</v>
      </c>
      <c r="D9012" s="2" t="str">
        <f>RIGHT(表格1[[#This Row],[年月]],2)</f>
        <v>06</v>
      </c>
      <c r="E9012" s="5">
        <v>10020000</v>
      </c>
      <c r="F9012" s="2" t="str">
        <f>VLOOKUP(TEXT(表格1[[#This Row],[地區]],"00000000"),縣市代碼,2,0)</f>
        <v>嘉義市</v>
      </c>
      <c r="G9012" s="2" t="s">
        <v>5</v>
      </c>
      <c r="H9012" s="13">
        <v>45928</v>
      </c>
      <c r="I9012" s="14">
        <v>114609244</v>
      </c>
      <c r="J9012" s="14">
        <f>表格1[[#This Row],[信用卡交易筆數]]/1000</f>
        <v>45.927999999999997</v>
      </c>
      <c r="K9012" s="14">
        <f>表格1[[#This Row],[信用卡交易金額'[新臺幣']]]/1000</f>
        <v>114609.24400000001</v>
      </c>
      <c r="L9012" s="14">
        <f>表格1[[#This Row],[信用卡交易金額'[新臺幣']]]/1000000</f>
        <v>114.609244</v>
      </c>
      <c r="M9012" s="14" t="str" cm="1">
        <f t="array" ref="M9012">_xlfn.TEXTJOIN("", TRUE, _xlfn.XLOOKUP(TRUE, VALUE(表格1[[#This Row],[年月]]) &lt;= VALUE($R$8:$R$12), $Q$8:$Q$12)) &amp; "年度"</f>
        <v>2025年度</v>
      </c>
    </row>
    <row r="9013" spans="1:13" x14ac:dyDescent="0.3">
      <c r="A9013" s="2">
        <v>202506</v>
      </c>
      <c r="B9013" s="19">
        <f>DATE(表格1[[#This Row],[年]],表格1[[#This Row],[月]],1)</f>
        <v>45809</v>
      </c>
      <c r="C9013" s="2" t="str">
        <f>LEFT(表格1[[#This Row],[年月]],4)</f>
        <v>2025</v>
      </c>
      <c r="D9013" s="2" t="str">
        <f>RIGHT(表格1[[#This Row],[年月]],2)</f>
        <v>06</v>
      </c>
      <c r="E9013" s="5">
        <v>10020000</v>
      </c>
      <c r="F9013" s="2" t="str">
        <f>VLOOKUP(TEXT(表格1[[#This Row],[地區]],"00000000"),縣市代碼,2,0)</f>
        <v>嘉義市</v>
      </c>
      <c r="G9013" s="2" t="s">
        <v>6</v>
      </c>
      <c r="H9013" s="13">
        <v>64031</v>
      </c>
      <c r="I9013" s="14">
        <v>193536766</v>
      </c>
      <c r="J9013" s="14">
        <f>表格1[[#This Row],[信用卡交易筆數]]/1000</f>
        <v>64.031000000000006</v>
      </c>
      <c r="K9013" s="14">
        <f>表格1[[#This Row],[信用卡交易金額'[新臺幣']]]/1000</f>
        <v>193536.766</v>
      </c>
      <c r="L9013" s="14">
        <f>表格1[[#This Row],[信用卡交易金額'[新臺幣']]]/1000000</f>
        <v>193.536766</v>
      </c>
      <c r="M9013" s="14" t="str" cm="1">
        <f t="array" ref="M9013">_xlfn.TEXTJOIN("", TRUE, _xlfn.XLOOKUP(TRUE, VALUE(表格1[[#This Row],[年月]]) &lt;= VALUE($R$8:$R$12), $Q$8:$Q$12)) &amp; "年度"</f>
        <v>2025年度</v>
      </c>
    </row>
    <row r="9014" spans="1:13" x14ac:dyDescent="0.3">
      <c r="A9014" s="2">
        <v>202506</v>
      </c>
      <c r="B9014" s="19">
        <f>DATE(表格1[[#This Row],[年]],表格1[[#This Row],[月]],1)</f>
        <v>45809</v>
      </c>
      <c r="C9014" s="2" t="str">
        <f>LEFT(表格1[[#This Row],[年月]],4)</f>
        <v>2025</v>
      </c>
      <c r="D9014" s="2" t="str">
        <f>RIGHT(表格1[[#This Row],[年月]],2)</f>
        <v>06</v>
      </c>
      <c r="E9014" s="5">
        <v>10020000</v>
      </c>
      <c r="F9014" s="2" t="str">
        <f>VLOOKUP(TEXT(表格1[[#This Row],[地區]],"00000000"),縣市代碼,2,0)</f>
        <v>嘉義市</v>
      </c>
      <c r="G9014" s="2" t="s">
        <v>7</v>
      </c>
      <c r="H9014" s="13">
        <v>355718</v>
      </c>
      <c r="I9014" s="14">
        <v>356413047</v>
      </c>
      <c r="J9014" s="14">
        <f>表格1[[#This Row],[信用卡交易筆數]]/1000</f>
        <v>355.71800000000002</v>
      </c>
      <c r="K9014" s="14">
        <f>表格1[[#This Row],[信用卡交易金額'[新臺幣']]]/1000</f>
        <v>356413.04700000002</v>
      </c>
      <c r="L9014" s="14">
        <f>表格1[[#This Row],[信用卡交易金額'[新臺幣']]]/1000000</f>
        <v>356.41304700000001</v>
      </c>
      <c r="M9014" s="14" t="str" cm="1">
        <f t="array" ref="M9014">_xlfn.TEXTJOIN("", TRUE, _xlfn.XLOOKUP(TRUE, VALUE(表格1[[#This Row],[年月]]) &lt;= VALUE($R$8:$R$12), $Q$8:$Q$12)) &amp; "年度"</f>
        <v>2025年度</v>
      </c>
    </row>
    <row r="9015" spans="1:13" x14ac:dyDescent="0.3">
      <c r="A9015" s="2">
        <v>202506</v>
      </c>
      <c r="B9015" s="19">
        <f>DATE(表格1[[#This Row],[年]],表格1[[#This Row],[月]],1)</f>
        <v>45809</v>
      </c>
      <c r="C9015" s="2" t="str">
        <f>LEFT(表格1[[#This Row],[年月]],4)</f>
        <v>2025</v>
      </c>
      <c r="D9015" s="2" t="str">
        <f>RIGHT(表格1[[#This Row],[年月]],2)</f>
        <v>06</v>
      </c>
      <c r="E9015" s="5">
        <v>10020000</v>
      </c>
      <c r="F9015" s="2" t="str">
        <f>VLOOKUP(TEXT(表格1[[#This Row],[地區]],"00000000"),縣市代碼,2,0)</f>
        <v>嘉義市</v>
      </c>
      <c r="G9015" s="2" t="s">
        <v>8</v>
      </c>
      <c r="H9015" s="13">
        <v>255998</v>
      </c>
      <c r="I9015" s="14">
        <v>513511063</v>
      </c>
      <c r="J9015" s="14">
        <f>表格1[[#This Row],[信用卡交易筆數]]/1000</f>
        <v>255.99799999999999</v>
      </c>
      <c r="K9015" s="14">
        <f>表格1[[#This Row],[信用卡交易金額'[新臺幣']]]/1000</f>
        <v>513511.06300000002</v>
      </c>
      <c r="L9015" s="14">
        <f>表格1[[#This Row],[信用卡交易金額'[新臺幣']]]/1000000</f>
        <v>513.51106300000004</v>
      </c>
      <c r="M9015" s="14" t="str" cm="1">
        <f t="array" ref="M9015">_xlfn.TEXTJOIN("", TRUE, _xlfn.XLOOKUP(TRUE, VALUE(表格1[[#This Row],[年月]]) &lt;= VALUE($R$8:$R$12), $Q$8:$Q$12)) &amp; "年度"</f>
        <v>2025年度</v>
      </c>
    </row>
    <row r="9016" spans="1:13" x14ac:dyDescent="0.3">
      <c r="A9016" s="2">
        <v>202506</v>
      </c>
      <c r="B9016" s="19">
        <f>DATE(表格1[[#This Row],[年]],表格1[[#This Row],[月]],1)</f>
        <v>45809</v>
      </c>
      <c r="C9016" s="2" t="str">
        <f>LEFT(表格1[[#This Row],[年月]],4)</f>
        <v>2025</v>
      </c>
      <c r="D9016" s="2" t="str">
        <f>RIGHT(表格1[[#This Row],[年月]],2)</f>
        <v>06</v>
      </c>
      <c r="E9016" s="5">
        <v>10020000</v>
      </c>
      <c r="F9016" s="2" t="str">
        <f>VLOOKUP(TEXT(表格1[[#This Row],[地區]],"00000000"),縣市代碼,2,0)</f>
        <v>嘉義市</v>
      </c>
      <c r="G9016" s="2" t="s">
        <v>9</v>
      </c>
      <c r="H9016" s="13">
        <v>602443</v>
      </c>
      <c r="I9016" s="14">
        <v>710641901</v>
      </c>
      <c r="J9016" s="14">
        <f>表格1[[#This Row],[信用卡交易筆數]]/1000</f>
        <v>602.44299999999998</v>
      </c>
      <c r="K9016" s="14">
        <f>表格1[[#This Row],[信用卡交易金額'[新臺幣']]]/1000</f>
        <v>710641.90099999995</v>
      </c>
      <c r="L9016" s="14">
        <f>表格1[[#This Row],[信用卡交易金額'[新臺幣']]]/1000000</f>
        <v>710.64190099999996</v>
      </c>
      <c r="M9016" s="14" t="str" cm="1">
        <f t="array" ref="M9016">_xlfn.TEXTJOIN("", TRUE, _xlfn.XLOOKUP(TRUE, VALUE(表格1[[#This Row],[年月]]) &lt;= VALUE($R$8:$R$12), $Q$8:$Q$12)) &amp; "年度"</f>
        <v>2025年度</v>
      </c>
    </row>
    <row r="9017" spans="1:13" x14ac:dyDescent="0.3">
      <c r="A9017" s="2">
        <v>202506</v>
      </c>
      <c r="B9017" s="19">
        <f>DATE(表格1[[#This Row],[年]],表格1[[#This Row],[月]],1)</f>
        <v>45809</v>
      </c>
      <c r="C9017" s="2" t="str">
        <f>LEFT(表格1[[#This Row],[年月]],4)</f>
        <v>2025</v>
      </c>
      <c r="D9017" s="2" t="str">
        <f>RIGHT(表格1[[#This Row],[年月]],2)</f>
        <v>06</v>
      </c>
      <c r="E9017" s="5">
        <v>10020000</v>
      </c>
      <c r="F9017" s="2" t="str">
        <f>VLOOKUP(TEXT(表格1[[#This Row],[地區]],"00000000"),縣市代碼,2,0)</f>
        <v>嘉義市</v>
      </c>
      <c r="G9017" s="2" t="s">
        <v>10</v>
      </c>
      <c r="H9017" s="13">
        <v>300187</v>
      </c>
      <c r="I9017" s="14">
        <v>1634023461</v>
      </c>
      <c r="J9017" s="14">
        <f>表格1[[#This Row],[信用卡交易筆數]]/1000</f>
        <v>300.18700000000001</v>
      </c>
      <c r="K9017" s="14">
        <f>表格1[[#This Row],[信用卡交易金額'[新臺幣']]]/1000</f>
        <v>1634023.4609999999</v>
      </c>
      <c r="L9017" s="14">
        <f>表格1[[#This Row],[信用卡交易金額'[新臺幣']]]/1000000</f>
        <v>1634.023461</v>
      </c>
      <c r="M9017" s="14" t="str" cm="1">
        <f t="array" ref="M9017">_xlfn.TEXTJOIN("", TRUE, _xlfn.XLOOKUP(TRUE, VALUE(表格1[[#This Row],[年月]]) &lt;= VALUE($R$8:$R$12), $Q$8:$Q$12)) &amp; "年度"</f>
        <v>2025年度</v>
      </c>
    </row>
    <row r="9018" spans="1:13" x14ac:dyDescent="0.3">
      <c r="A9018" s="2">
        <v>202506</v>
      </c>
      <c r="B9018" s="19">
        <f>DATE(表格1[[#This Row],[年]],表格1[[#This Row],[月]],1)</f>
        <v>45809</v>
      </c>
      <c r="C9018" s="2" t="str">
        <f>LEFT(表格1[[#This Row],[年月]],4)</f>
        <v>2025</v>
      </c>
      <c r="D9018" s="2" t="str">
        <f>RIGHT(表格1[[#This Row],[年月]],2)</f>
        <v>06</v>
      </c>
      <c r="E9018" s="5">
        <v>67000000</v>
      </c>
      <c r="F9018" s="2" t="str">
        <f>VLOOKUP(TEXT(表格1[[#This Row],[地區]],"00000000"),縣市代碼,2,0)</f>
        <v>臺南市</v>
      </c>
      <c r="G9018" s="2" t="s">
        <v>4</v>
      </c>
      <c r="H9018" s="13">
        <v>5365419</v>
      </c>
      <c r="I9018" s="14">
        <v>2326636778</v>
      </c>
      <c r="J9018" s="14">
        <f>表格1[[#This Row],[信用卡交易筆數]]/1000</f>
        <v>5365.4189999999999</v>
      </c>
      <c r="K9018" s="14">
        <f>表格1[[#This Row],[信用卡交易金額'[新臺幣']]]/1000</f>
        <v>2326636.7779999999</v>
      </c>
      <c r="L9018" s="14">
        <f>表格1[[#This Row],[信用卡交易金額'[新臺幣']]]/1000000</f>
        <v>2326.636778</v>
      </c>
      <c r="M9018" s="14" t="str" cm="1">
        <f t="array" ref="M9018">_xlfn.TEXTJOIN("", TRUE, _xlfn.XLOOKUP(TRUE, VALUE(表格1[[#This Row],[年月]]) &lt;= VALUE($R$8:$R$12), $Q$8:$Q$12)) &amp; "年度"</f>
        <v>2025年度</v>
      </c>
    </row>
    <row r="9019" spans="1:13" x14ac:dyDescent="0.3">
      <c r="A9019" s="2">
        <v>202506</v>
      </c>
      <c r="B9019" s="19">
        <f>DATE(表格1[[#This Row],[年]],表格1[[#This Row],[月]],1)</f>
        <v>45809</v>
      </c>
      <c r="C9019" s="2" t="str">
        <f>LEFT(表格1[[#This Row],[年月]],4)</f>
        <v>2025</v>
      </c>
      <c r="D9019" s="2" t="str">
        <f>RIGHT(表格1[[#This Row],[年月]],2)</f>
        <v>06</v>
      </c>
      <c r="E9019" s="5">
        <v>67000000</v>
      </c>
      <c r="F9019" s="2" t="str">
        <f>VLOOKUP(TEXT(表格1[[#This Row],[地區]],"00000000"),縣市代碼,2,0)</f>
        <v>臺南市</v>
      </c>
      <c r="G9019" s="2" t="s">
        <v>5</v>
      </c>
      <c r="H9019" s="13">
        <v>339798</v>
      </c>
      <c r="I9019" s="14">
        <v>780818423</v>
      </c>
      <c r="J9019" s="14">
        <f>表格1[[#This Row],[信用卡交易筆數]]/1000</f>
        <v>339.798</v>
      </c>
      <c r="K9019" s="14">
        <f>表格1[[#This Row],[信用卡交易金額'[新臺幣']]]/1000</f>
        <v>780818.42299999995</v>
      </c>
      <c r="L9019" s="14">
        <f>表格1[[#This Row],[信用卡交易金額'[新臺幣']]]/1000000</f>
        <v>780.81842300000005</v>
      </c>
      <c r="M9019" s="14" t="str" cm="1">
        <f t="array" ref="M9019">_xlfn.TEXTJOIN("", TRUE, _xlfn.XLOOKUP(TRUE, VALUE(表格1[[#This Row],[年月]]) &lt;= VALUE($R$8:$R$12), $Q$8:$Q$12)) &amp; "年度"</f>
        <v>2025年度</v>
      </c>
    </row>
    <row r="9020" spans="1:13" x14ac:dyDescent="0.3">
      <c r="A9020" s="2">
        <v>202506</v>
      </c>
      <c r="B9020" s="19">
        <f>DATE(表格1[[#This Row],[年]],表格1[[#This Row],[月]],1)</f>
        <v>45809</v>
      </c>
      <c r="C9020" s="2" t="str">
        <f>LEFT(表格1[[#This Row],[年月]],4)</f>
        <v>2025</v>
      </c>
      <c r="D9020" s="2" t="str">
        <f>RIGHT(表格1[[#This Row],[年月]],2)</f>
        <v>06</v>
      </c>
      <c r="E9020" s="5">
        <v>67000000</v>
      </c>
      <c r="F9020" s="2" t="str">
        <f>VLOOKUP(TEXT(表格1[[#This Row],[地區]],"00000000"),縣市代碼,2,0)</f>
        <v>臺南市</v>
      </c>
      <c r="G9020" s="2" t="s">
        <v>6</v>
      </c>
      <c r="H9020" s="13">
        <v>491948</v>
      </c>
      <c r="I9020" s="14">
        <v>1346840649</v>
      </c>
      <c r="J9020" s="14">
        <f>表格1[[#This Row],[信用卡交易筆數]]/1000</f>
        <v>491.94799999999998</v>
      </c>
      <c r="K9020" s="14">
        <f>表格1[[#This Row],[信用卡交易金額'[新臺幣']]]/1000</f>
        <v>1346840.649</v>
      </c>
      <c r="L9020" s="14">
        <f>表格1[[#This Row],[信用卡交易金額'[新臺幣']]]/1000000</f>
        <v>1346.840649</v>
      </c>
      <c r="M9020" s="14" t="str" cm="1">
        <f t="array" ref="M9020">_xlfn.TEXTJOIN("", TRUE, _xlfn.XLOOKUP(TRUE, VALUE(表格1[[#This Row],[年月]]) &lt;= VALUE($R$8:$R$12), $Q$8:$Q$12)) &amp; "年度"</f>
        <v>2025年度</v>
      </c>
    </row>
    <row r="9021" spans="1:13" x14ac:dyDescent="0.3">
      <c r="A9021" s="2">
        <v>202506</v>
      </c>
      <c r="B9021" s="19">
        <f>DATE(表格1[[#This Row],[年]],表格1[[#This Row],[月]],1)</f>
        <v>45809</v>
      </c>
      <c r="C9021" s="2" t="str">
        <f>LEFT(表格1[[#This Row],[年月]],4)</f>
        <v>2025</v>
      </c>
      <c r="D9021" s="2" t="str">
        <f>RIGHT(表格1[[#This Row],[年月]],2)</f>
        <v>06</v>
      </c>
      <c r="E9021" s="5">
        <v>67000000</v>
      </c>
      <c r="F9021" s="2" t="str">
        <f>VLOOKUP(TEXT(表格1[[#This Row],[地區]],"00000000"),縣市代碼,2,0)</f>
        <v>臺南市</v>
      </c>
      <c r="G9021" s="2" t="s">
        <v>7</v>
      </c>
      <c r="H9021" s="13">
        <v>2647404</v>
      </c>
      <c r="I9021" s="14">
        <v>2549019403</v>
      </c>
      <c r="J9021" s="14">
        <f>表格1[[#This Row],[信用卡交易筆數]]/1000</f>
        <v>2647.404</v>
      </c>
      <c r="K9021" s="14">
        <f>表格1[[#This Row],[信用卡交易金額'[新臺幣']]]/1000</f>
        <v>2549019.4029999999</v>
      </c>
      <c r="L9021" s="14">
        <f>表格1[[#This Row],[信用卡交易金額'[新臺幣']]]/1000000</f>
        <v>2549.0194029999998</v>
      </c>
      <c r="M9021" s="14" t="str" cm="1">
        <f t="array" ref="M9021">_xlfn.TEXTJOIN("", TRUE, _xlfn.XLOOKUP(TRUE, VALUE(表格1[[#This Row],[年月]]) &lt;= VALUE($R$8:$R$12), $Q$8:$Q$12)) &amp; "年度"</f>
        <v>2025年度</v>
      </c>
    </row>
    <row r="9022" spans="1:13" x14ac:dyDescent="0.3">
      <c r="A9022" s="2">
        <v>202506</v>
      </c>
      <c r="B9022" s="19">
        <f>DATE(表格1[[#This Row],[年]],表格1[[#This Row],[月]],1)</f>
        <v>45809</v>
      </c>
      <c r="C9022" s="2" t="str">
        <f>LEFT(表格1[[#This Row],[年月]],4)</f>
        <v>2025</v>
      </c>
      <c r="D9022" s="2" t="str">
        <f>RIGHT(表格1[[#This Row],[年月]],2)</f>
        <v>06</v>
      </c>
      <c r="E9022" s="5">
        <v>67000000</v>
      </c>
      <c r="F9022" s="2" t="str">
        <f>VLOOKUP(TEXT(表格1[[#This Row],[地區]],"00000000"),縣市代碼,2,0)</f>
        <v>臺南市</v>
      </c>
      <c r="G9022" s="2" t="s">
        <v>8</v>
      </c>
      <c r="H9022" s="13">
        <v>1895783</v>
      </c>
      <c r="I9022" s="14">
        <v>3704185528</v>
      </c>
      <c r="J9022" s="14">
        <f>表格1[[#This Row],[信用卡交易筆數]]/1000</f>
        <v>1895.7829999999999</v>
      </c>
      <c r="K9022" s="14">
        <f>表格1[[#This Row],[信用卡交易金額'[新臺幣']]]/1000</f>
        <v>3704185.5279999999</v>
      </c>
      <c r="L9022" s="14">
        <f>表格1[[#This Row],[信用卡交易金額'[新臺幣']]]/1000000</f>
        <v>3704.185528</v>
      </c>
      <c r="M9022" s="14" t="str" cm="1">
        <f t="array" ref="M9022">_xlfn.TEXTJOIN("", TRUE, _xlfn.XLOOKUP(TRUE, VALUE(表格1[[#This Row],[年月]]) &lt;= VALUE($R$8:$R$12), $Q$8:$Q$12)) &amp; "年度"</f>
        <v>2025年度</v>
      </c>
    </row>
    <row r="9023" spans="1:13" x14ac:dyDescent="0.3">
      <c r="A9023" s="2">
        <v>202506</v>
      </c>
      <c r="B9023" s="19">
        <f>DATE(表格1[[#This Row],[年]],表格1[[#This Row],[月]],1)</f>
        <v>45809</v>
      </c>
      <c r="C9023" s="2" t="str">
        <f>LEFT(表格1[[#This Row],[年月]],4)</f>
        <v>2025</v>
      </c>
      <c r="D9023" s="2" t="str">
        <f>RIGHT(表格1[[#This Row],[年月]],2)</f>
        <v>06</v>
      </c>
      <c r="E9023" s="5">
        <v>67000000</v>
      </c>
      <c r="F9023" s="2" t="str">
        <f>VLOOKUP(TEXT(表格1[[#This Row],[地區]],"00000000"),縣市代碼,2,0)</f>
        <v>臺南市</v>
      </c>
      <c r="G9023" s="2" t="s">
        <v>9</v>
      </c>
      <c r="H9023" s="13">
        <v>4397521</v>
      </c>
      <c r="I9023" s="14">
        <v>5157529484</v>
      </c>
      <c r="J9023" s="14">
        <f>表格1[[#This Row],[信用卡交易筆數]]/1000</f>
        <v>4397.5209999999997</v>
      </c>
      <c r="K9023" s="14">
        <f>表格1[[#This Row],[信用卡交易金額'[新臺幣']]]/1000</f>
        <v>5157529.4840000002</v>
      </c>
      <c r="L9023" s="14">
        <f>表格1[[#This Row],[信用卡交易金額'[新臺幣']]]/1000000</f>
        <v>5157.5294839999997</v>
      </c>
      <c r="M9023" s="14" t="str" cm="1">
        <f t="array" ref="M9023">_xlfn.TEXTJOIN("", TRUE, _xlfn.XLOOKUP(TRUE, VALUE(表格1[[#This Row],[年月]]) &lt;= VALUE($R$8:$R$12), $Q$8:$Q$12)) &amp; "年度"</f>
        <v>2025年度</v>
      </c>
    </row>
    <row r="9024" spans="1:13" x14ac:dyDescent="0.3">
      <c r="A9024" s="2">
        <v>202506</v>
      </c>
      <c r="B9024" s="19">
        <f>DATE(表格1[[#This Row],[年]],表格1[[#This Row],[月]],1)</f>
        <v>45809</v>
      </c>
      <c r="C9024" s="2" t="str">
        <f>LEFT(表格1[[#This Row],[年月]],4)</f>
        <v>2025</v>
      </c>
      <c r="D9024" s="2" t="str">
        <f>RIGHT(表格1[[#This Row],[年月]],2)</f>
        <v>06</v>
      </c>
      <c r="E9024" s="5">
        <v>67000000</v>
      </c>
      <c r="F9024" s="2" t="str">
        <f>VLOOKUP(TEXT(表格1[[#This Row],[地區]],"00000000"),縣市代碼,2,0)</f>
        <v>臺南市</v>
      </c>
      <c r="G9024" s="2" t="s">
        <v>10</v>
      </c>
      <c r="H9024" s="13">
        <v>2303060</v>
      </c>
      <c r="I9024" s="14">
        <v>14879243174</v>
      </c>
      <c r="J9024" s="14">
        <f>表格1[[#This Row],[信用卡交易筆數]]/1000</f>
        <v>2303.06</v>
      </c>
      <c r="K9024" s="14">
        <f>表格1[[#This Row],[信用卡交易金額'[新臺幣']]]/1000</f>
        <v>14879243.174000001</v>
      </c>
      <c r="L9024" s="14">
        <f>表格1[[#This Row],[信用卡交易金額'[新臺幣']]]/1000000</f>
        <v>14879.243173999999</v>
      </c>
      <c r="M9024" s="14" t="str" cm="1">
        <f t="array" ref="M9024">_xlfn.TEXTJOIN("", TRUE, _xlfn.XLOOKUP(TRUE, VALUE(表格1[[#This Row],[年月]]) &lt;= VALUE($R$8:$R$12), $Q$8:$Q$12)) &amp; "年度"</f>
        <v>2025年度</v>
      </c>
    </row>
    <row r="9025" spans="1:13" x14ac:dyDescent="0.3">
      <c r="A9025" s="2">
        <v>202506</v>
      </c>
      <c r="B9025" s="19">
        <f>DATE(表格1[[#This Row],[年]],表格1[[#This Row],[月]],1)</f>
        <v>45809</v>
      </c>
      <c r="C9025" s="2" t="str">
        <f>LEFT(表格1[[#This Row],[年月]],4)</f>
        <v>2025</v>
      </c>
      <c r="D9025" s="2" t="str">
        <f>RIGHT(表格1[[#This Row],[年月]],2)</f>
        <v>06</v>
      </c>
      <c r="E9025" s="5">
        <v>64000000</v>
      </c>
      <c r="F9025" s="2" t="str">
        <f>VLOOKUP(TEXT(表格1[[#This Row],[地區]],"00000000"),縣市代碼,2,0)</f>
        <v>高雄市</v>
      </c>
      <c r="G9025" s="2" t="s">
        <v>4</v>
      </c>
      <c r="H9025" s="13">
        <v>8372077</v>
      </c>
      <c r="I9025" s="14">
        <v>3938447078</v>
      </c>
      <c r="J9025" s="14">
        <f>表格1[[#This Row],[信用卡交易筆數]]/1000</f>
        <v>8372.0769999999993</v>
      </c>
      <c r="K9025" s="14">
        <f>表格1[[#This Row],[信用卡交易金額'[新臺幣']]]/1000</f>
        <v>3938447.0780000002</v>
      </c>
      <c r="L9025" s="14">
        <f>表格1[[#This Row],[信用卡交易金額'[新臺幣']]]/1000000</f>
        <v>3938.4470780000001</v>
      </c>
      <c r="M9025" s="14" t="str" cm="1">
        <f t="array" ref="M9025">_xlfn.TEXTJOIN("", TRUE, _xlfn.XLOOKUP(TRUE, VALUE(表格1[[#This Row],[年月]]) &lt;= VALUE($R$8:$R$12), $Q$8:$Q$12)) &amp; "年度"</f>
        <v>2025年度</v>
      </c>
    </row>
    <row r="9026" spans="1:13" x14ac:dyDescent="0.3">
      <c r="A9026" s="2">
        <v>202506</v>
      </c>
      <c r="B9026" s="19">
        <f>DATE(表格1[[#This Row],[年]],表格1[[#This Row],[月]],1)</f>
        <v>45809</v>
      </c>
      <c r="C9026" s="2" t="str">
        <f>LEFT(表格1[[#This Row],[年月]],4)</f>
        <v>2025</v>
      </c>
      <c r="D9026" s="2" t="str">
        <f>RIGHT(表格1[[#This Row],[年月]],2)</f>
        <v>06</v>
      </c>
      <c r="E9026" s="5">
        <v>64000000</v>
      </c>
      <c r="F9026" s="2" t="str">
        <f>VLOOKUP(TEXT(表格1[[#This Row],[地區]],"00000000"),縣市代碼,2,0)</f>
        <v>高雄市</v>
      </c>
      <c r="G9026" s="2" t="s">
        <v>5</v>
      </c>
      <c r="H9026" s="13">
        <v>497126</v>
      </c>
      <c r="I9026" s="14">
        <v>1249018752</v>
      </c>
      <c r="J9026" s="14">
        <f>表格1[[#This Row],[信用卡交易筆數]]/1000</f>
        <v>497.12599999999998</v>
      </c>
      <c r="K9026" s="14">
        <f>表格1[[#This Row],[信用卡交易金額'[新臺幣']]]/1000</f>
        <v>1249018.7520000001</v>
      </c>
      <c r="L9026" s="14">
        <f>表格1[[#This Row],[信用卡交易金額'[新臺幣']]]/1000000</f>
        <v>1249.0187519999999</v>
      </c>
      <c r="M9026" s="14" t="str" cm="1">
        <f t="array" ref="M9026">_xlfn.TEXTJOIN("", TRUE, _xlfn.XLOOKUP(TRUE, VALUE(表格1[[#This Row],[年月]]) &lt;= VALUE($R$8:$R$12), $Q$8:$Q$12)) &amp; "年度"</f>
        <v>2025年度</v>
      </c>
    </row>
    <row r="9027" spans="1:13" x14ac:dyDescent="0.3">
      <c r="A9027" s="2">
        <v>202506</v>
      </c>
      <c r="B9027" s="19">
        <f>DATE(表格1[[#This Row],[年]],表格1[[#This Row],[月]],1)</f>
        <v>45809</v>
      </c>
      <c r="C9027" s="2" t="str">
        <f>LEFT(表格1[[#This Row],[年月]],4)</f>
        <v>2025</v>
      </c>
      <c r="D9027" s="2" t="str">
        <f>RIGHT(表格1[[#This Row],[年月]],2)</f>
        <v>06</v>
      </c>
      <c r="E9027" s="5">
        <v>64000000</v>
      </c>
      <c r="F9027" s="2" t="str">
        <f>VLOOKUP(TEXT(表格1[[#This Row],[地區]],"00000000"),縣市代碼,2,0)</f>
        <v>高雄市</v>
      </c>
      <c r="G9027" s="2" t="s">
        <v>6</v>
      </c>
      <c r="H9027" s="13">
        <v>743066</v>
      </c>
      <c r="I9027" s="14">
        <v>2147127410</v>
      </c>
      <c r="J9027" s="14">
        <f>表格1[[#This Row],[信用卡交易筆數]]/1000</f>
        <v>743.06600000000003</v>
      </c>
      <c r="K9027" s="14">
        <f>表格1[[#This Row],[信用卡交易金額'[新臺幣']]]/1000</f>
        <v>2147127.41</v>
      </c>
      <c r="L9027" s="14">
        <f>表格1[[#This Row],[信用卡交易金額'[新臺幣']]]/1000000</f>
        <v>2147.1274100000001</v>
      </c>
      <c r="M9027" s="14" t="str" cm="1">
        <f t="array" ref="M9027">_xlfn.TEXTJOIN("", TRUE, _xlfn.XLOOKUP(TRUE, VALUE(表格1[[#This Row],[年月]]) &lt;= VALUE($R$8:$R$12), $Q$8:$Q$12)) &amp; "年度"</f>
        <v>2025年度</v>
      </c>
    </row>
    <row r="9028" spans="1:13" x14ac:dyDescent="0.3">
      <c r="A9028" s="2">
        <v>202506</v>
      </c>
      <c r="B9028" s="19">
        <f>DATE(表格1[[#This Row],[年]],表格1[[#This Row],[月]],1)</f>
        <v>45809</v>
      </c>
      <c r="C9028" s="2" t="str">
        <f>LEFT(表格1[[#This Row],[年月]],4)</f>
        <v>2025</v>
      </c>
      <c r="D9028" s="2" t="str">
        <f>RIGHT(表格1[[#This Row],[年月]],2)</f>
        <v>06</v>
      </c>
      <c r="E9028" s="5">
        <v>64000000</v>
      </c>
      <c r="F9028" s="2" t="str">
        <f>VLOOKUP(TEXT(表格1[[#This Row],[地區]],"00000000"),縣市代碼,2,0)</f>
        <v>高雄市</v>
      </c>
      <c r="G9028" s="2" t="s">
        <v>7</v>
      </c>
      <c r="H9028" s="13">
        <v>4074445</v>
      </c>
      <c r="I9028" s="14">
        <v>3853532246</v>
      </c>
      <c r="J9028" s="14">
        <f>表格1[[#This Row],[信用卡交易筆數]]/1000</f>
        <v>4074.4450000000002</v>
      </c>
      <c r="K9028" s="14">
        <f>表格1[[#This Row],[信用卡交易金額'[新臺幣']]]/1000</f>
        <v>3853532.2459999998</v>
      </c>
      <c r="L9028" s="14">
        <f>表格1[[#This Row],[信用卡交易金額'[新臺幣']]]/1000000</f>
        <v>3853.5322460000002</v>
      </c>
      <c r="M9028" s="14" t="str" cm="1">
        <f t="array" ref="M9028">_xlfn.TEXTJOIN("", TRUE, _xlfn.XLOOKUP(TRUE, VALUE(表格1[[#This Row],[年月]]) &lt;= VALUE($R$8:$R$12), $Q$8:$Q$12)) &amp; "年度"</f>
        <v>2025年度</v>
      </c>
    </row>
    <row r="9029" spans="1:13" x14ac:dyDescent="0.3">
      <c r="A9029" s="2">
        <v>202506</v>
      </c>
      <c r="B9029" s="19">
        <f>DATE(表格1[[#This Row],[年]],表格1[[#This Row],[月]],1)</f>
        <v>45809</v>
      </c>
      <c r="C9029" s="2" t="str">
        <f>LEFT(表格1[[#This Row],[年月]],4)</f>
        <v>2025</v>
      </c>
      <c r="D9029" s="2" t="str">
        <f>RIGHT(表格1[[#This Row],[年月]],2)</f>
        <v>06</v>
      </c>
      <c r="E9029" s="5">
        <v>64000000</v>
      </c>
      <c r="F9029" s="2" t="str">
        <f>VLOOKUP(TEXT(表格1[[#This Row],[地區]],"00000000"),縣市代碼,2,0)</f>
        <v>高雄市</v>
      </c>
      <c r="G9029" s="2" t="s">
        <v>8</v>
      </c>
      <c r="H9029" s="13">
        <v>2974743</v>
      </c>
      <c r="I9029" s="14">
        <v>5670503666</v>
      </c>
      <c r="J9029" s="14">
        <f>表格1[[#This Row],[信用卡交易筆數]]/1000</f>
        <v>2974.7429999999999</v>
      </c>
      <c r="K9029" s="14">
        <f>表格1[[#This Row],[信用卡交易金額'[新臺幣']]]/1000</f>
        <v>5670503.6660000002</v>
      </c>
      <c r="L9029" s="14">
        <f>表格1[[#This Row],[信用卡交易金額'[新臺幣']]]/1000000</f>
        <v>5670.5036659999996</v>
      </c>
      <c r="M9029" s="14" t="str" cm="1">
        <f t="array" ref="M9029">_xlfn.TEXTJOIN("", TRUE, _xlfn.XLOOKUP(TRUE, VALUE(表格1[[#This Row],[年月]]) &lt;= VALUE($R$8:$R$12), $Q$8:$Q$12)) &amp; "年度"</f>
        <v>2025年度</v>
      </c>
    </row>
    <row r="9030" spans="1:13" x14ac:dyDescent="0.3">
      <c r="A9030" s="2">
        <v>202506</v>
      </c>
      <c r="B9030" s="19">
        <f>DATE(表格1[[#This Row],[年]],表格1[[#This Row],[月]],1)</f>
        <v>45809</v>
      </c>
      <c r="C9030" s="2" t="str">
        <f>LEFT(表格1[[#This Row],[年月]],4)</f>
        <v>2025</v>
      </c>
      <c r="D9030" s="2" t="str">
        <f>RIGHT(表格1[[#This Row],[年月]],2)</f>
        <v>06</v>
      </c>
      <c r="E9030" s="5">
        <v>64000000</v>
      </c>
      <c r="F9030" s="2" t="str">
        <f>VLOOKUP(TEXT(表格1[[#This Row],[地區]],"00000000"),縣市代碼,2,0)</f>
        <v>高雄市</v>
      </c>
      <c r="G9030" s="2" t="s">
        <v>9</v>
      </c>
      <c r="H9030" s="13">
        <v>7009299</v>
      </c>
      <c r="I9030" s="14">
        <v>8173742974</v>
      </c>
      <c r="J9030" s="14">
        <f>表格1[[#This Row],[信用卡交易筆數]]/1000</f>
        <v>7009.299</v>
      </c>
      <c r="K9030" s="14">
        <f>表格1[[#This Row],[信用卡交易金額'[新臺幣']]]/1000</f>
        <v>8173742.9740000004</v>
      </c>
      <c r="L9030" s="14">
        <f>表格1[[#This Row],[信用卡交易金額'[新臺幣']]]/1000000</f>
        <v>8173.7429739999998</v>
      </c>
      <c r="M9030" s="14" t="str" cm="1">
        <f t="array" ref="M9030">_xlfn.TEXTJOIN("", TRUE, _xlfn.XLOOKUP(TRUE, VALUE(表格1[[#This Row],[年月]]) &lt;= VALUE($R$8:$R$12), $Q$8:$Q$12)) &amp; "年度"</f>
        <v>2025年度</v>
      </c>
    </row>
    <row r="9031" spans="1:13" x14ac:dyDescent="0.3">
      <c r="A9031" s="2">
        <v>202506</v>
      </c>
      <c r="B9031" s="19">
        <f>DATE(表格1[[#This Row],[年]],表格1[[#This Row],[月]],1)</f>
        <v>45809</v>
      </c>
      <c r="C9031" s="2" t="str">
        <f>LEFT(表格1[[#This Row],[年月]],4)</f>
        <v>2025</v>
      </c>
      <c r="D9031" s="2" t="str">
        <f>RIGHT(表格1[[#This Row],[年月]],2)</f>
        <v>06</v>
      </c>
      <c r="E9031" s="5">
        <v>64000000</v>
      </c>
      <c r="F9031" s="2" t="str">
        <f>VLOOKUP(TEXT(表格1[[#This Row],[地區]],"00000000"),縣市代碼,2,0)</f>
        <v>高雄市</v>
      </c>
      <c r="G9031" s="2" t="s">
        <v>10</v>
      </c>
      <c r="H9031" s="13">
        <v>3471921</v>
      </c>
      <c r="I9031" s="14">
        <v>20381401107</v>
      </c>
      <c r="J9031" s="14">
        <f>表格1[[#This Row],[信用卡交易筆數]]/1000</f>
        <v>3471.9209999999998</v>
      </c>
      <c r="K9031" s="14">
        <f>表格1[[#This Row],[信用卡交易金額'[新臺幣']]]/1000</f>
        <v>20381401.107000001</v>
      </c>
      <c r="L9031" s="14">
        <f>表格1[[#This Row],[信用卡交易金額'[新臺幣']]]/1000000</f>
        <v>20381.401107000002</v>
      </c>
      <c r="M9031" s="14" t="str" cm="1">
        <f t="array" ref="M9031">_xlfn.TEXTJOIN("", TRUE, _xlfn.XLOOKUP(TRUE, VALUE(表格1[[#This Row],[年月]]) &lt;= VALUE($R$8:$R$12), $Q$8:$Q$12)) &amp; "年度"</f>
        <v>2025年度</v>
      </c>
    </row>
    <row r="9032" spans="1:13" x14ac:dyDescent="0.3">
      <c r="A9032" s="2">
        <v>202506</v>
      </c>
      <c r="B9032" s="19">
        <f>DATE(表格1[[#This Row],[年]],表格1[[#This Row],[月]],1)</f>
        <v>45809</v>
      </c>
      <c r="C9032" s="2" t="str">
        <f>LEFT(表格1[[#This Row],[年月]],4)</f>
        <v>2025</v>
      </c>
      <c r="D9032" s="2" t="str">
        <f>RIGHT(表格1[[#This Row],[年月]],2)</f>
        <v>06</v>
      </c>
      <c r="E9032" s="5">
        <v>10013000</v>
      </c>
      <c r="F9032" s="2" t="str">
        <f>VLOOKUP(TEXT(表格1[[#This Row],[地區]],"00000000"),縣市代碼,2,0)</f>
        <v>屏東縣</v>
      </c>
      <c r="G9032" s="2" t="s">
        <v>4</v>
      </c>
      <c r="H9032" s="13">
        <v>1273916</v>
      </c>
      <c r="I9032" s="14">
        <v>555794801</v>
      </c>
      <c r="J9032" s="14">
        <f>表格1[[#This Row],[信用卡交易筆數]]/1000</f>
        <v>1273.9159999999999</v>
      </c>
      <c r="K9032" s="14">
        <f>表格1[[#This Row],[信用卡交易金額'[新臺幣']]]/1000</f>
        <v>555794.80099999998</v>
      </c>
      <c r="L9032" s="14">
        <f>表格1[[#This Row],[信用卡交易金額'[新臺幣']]]/1000000</f>
        <v>555.79480100000001</v>
      </c>
      <c r="M9032" s="14" t="str" cm="1">
        <f t="array" ref="M9032">_xlfn.TEXTJOIN("", TRUE, _xlfn.XLOOKUP(TRUE, VALUE(表格1[[#This Row],[年月]]) &lt;= VALUE($R$8:$R$12), $Q$8:$Q$12)) &amp; "年度"</f>
        <v>2025年度</v>
      </c>
    </row>
    <row r="9033" spans="1:13" x14ac:dyDescent="0.3">
      <c r="A9033" s="2">
        <v>202506</v>
      </c>
      <c r="B9033" s="19">
        <f>DATE(表格1[[#This Row],[年]],表格1[[#This Row],[月]],1)</f>
        <v>45809</v>
      </c>
      <c r="C9033" s="2" t="str">
        <f>LEFT(表格1[[#This Row],[年月]],4)</f>
        <v>2025</v>
      </c>
      <c r="D9033" s="2" t="str">
        <f>RIGHT(表格1[[#This Row],[年月]],2)</f>
        <v>06</v>
      </c>
      <c r="E9033" s="5">
        <v>10013000</v>
      </c>
      <c r="F9033" s="2" t="str">
        <f>VLOOKUP(TEXT(表格1[[#This Row],[地區]],"00000000"),縣市代碼,2,0)</f>
        <v>屏東縣</v>
      </c>
      <c r="G9033" s="2" t="s">
        <v>5</v>
      </c>
      <c r="H9033" s="13">
        <v>86910</v>
      </c>
      <c r="I9033" s="14">
        <v>193031748</v>
      </c>
      <c r="J9033" s="14">
        <f>表格1[[#This Row],[信用卡交易筆數]]/1000</f>
        <v>86.91</v>
      </c>
      <c r="K9033" s="14">
        <f>表格1[[#This Row],[信用卡交易金額'[新臺幣']]]/1000</f>
        <v>193031.74799999999</v>
      </c>
      <c r="L9033" s="14">
        <f>表格1[[#This Row],[信用卡交易金額'[新臺幣']]]/1000000</f>
        <v>193.03174799999999</v>
      </c>
      <c r="M9033" s="14" t="str" cm="1">
        <f t="array" ref="M9033">_xlfn.TEXTJOIN("", TRUE, _xlfn.XLOOKUP(TRUE, VALUE(表格1[[#This Row],[年月]]) &lt;= VALUE($R$8:$R$12), $Q$8:$Q$12)) &amp; "年度"</f>
        <v>2025年度</v>
      </c>
    </row>
    <row r="9034" spans="1:13" x14ac:dyDescent="0.3">
      <c r="A9034" s="2">
        <v>202506</v>
      </c>
      <c r="B9034" s="19">
        <f>DATE(表格1[[#This Row],[年]],表格1[[#This Row],[月]],1)</f>
        <v>45809</v>
      </c>
      <c r="C9034" s="2" t="str">
        <f>LEFT(表格1[[#This Row],[年月]],4)</f>
        <v>2025</v>
      </c>
      <c r="D9034" s="2" t="str">
        <f>RIGHT(表格1[[#This Row],[年月]],2)</f>
        <v>06</v>
      </c>
      <c r="E9034" s="5">
        <v>10013000</v>
      </c>
      <c r="F9034" s="2" t="str">
        <f>VLOOKUP(TEXT(表格1[[#This Row],[地區]],"00000000"),縣市代碼,2,0)</f>
        <v>屏東縣</v>
      </c>
      <c r="G9034" s="2" t="s">
        <v>6</v>
      </c>
      <c r="H9034" s="13">
        <v>125433</v>
      </c>
      <c r="I9034" s="14">
        <v>339604075</v>
      </c>
      <c r="J9034" s="14">
        <f>表格1[[#This Row],[信用卡交易筆數]]/1000</f>
        <v>125.43300000000001</v>
      </c>
      <c r="K9034" s="14">
        <f>表格1[[#This Row],[信用卡交易金額'[新臺幣']]]/1000</f>
        <v>339604.07500000001</v>
      </c>
      <c r="L9034" s="14">
        <f>表格1[[#This Row],[信用卡交易金額'[新臺幣']]]/1000000</f>
        <v>339.60407500000002</v>
      </c>
      <c r="M9034" s="14" t="str" cm="1">
        <f t="array" ref="M9034">_xlfn.TEXTJOIN("", TRUE, _xlfn.XLOOKUP(TRUE, VALUE(表格1[[#This Row],[年月]]) &lt;= VALUE($R$8:$R$12), $Q$8:$Q$12)) &amp; "年度"</f>
        <v>2025年度</v>
      </c>
    </row>
    <row r="9035" spans="1:13" x14ac:dyDescent="0.3">
      <c r="A9035" s="2">
        <v>202506</v>
      </c>
      <c r="B9035" s="19">
        <f>DATE(表格1[[#This Row],[年]],表格1[[#This Row],[月]],1)</f>
        <v>45809</v>
      </c>
      <c r="C9035" s="2" t="str">
        <f>LEFT(表格1[[#This Row],[年月]],4)</f>
        <v>2025</v>
      </c>
      <c r="D9035" s="2" t="str">
        <f>RIGHT(表格1[[#This Row],[年月]],2)</f>
        <v>06</v>
      </c>
      <c r="E9035" s="5">
        <v>10013000</v>
      </c>
      <c r="F9035" s="2" t="str">
        <f>VLOOKUP(TEXT(表格1[[#This Row],[地區]],"00000000"),縣市代碼,2,0)</f>
        <v>屏東縣</v>
      </c>
      <c r="G9035" s="2" t="s">
        <v>7</v>
      </c>
      <c r="H9035" s="13">
        <v>780522</v>
      </c>
      <c r="I9035" s="14">
        <v>752234210</v>
      </c>
      <c r="J9035" s="14">
        <f>表格1[[#This Row],[信用卡交易筆數]]/1000</f>
        <v>780.52200000000005</v>
      </c>
      <c r="K9035" s="14">
        <f>表格1[[#This Row],[信用卡交易金額'[新臺幣']]]/1000</f>
        <v>752234.21</v>
      </c>
      <c r="L9035" s="14">
        <f>表格1[[#This Row],[信用卡交易金額'[新臺幣']]]/1000000</f>
        <v>752.23420999999996</v>
      </c>
      <c r="M9035" s="14" t="str" cm="1">
        <f t="array" ref="M9035">_xlfn.TEXTJOIN("", TRUE, _xlfn.XLOOKUP(TRUE, VALUE(表格1[[#This Row],[年月]]) &lt;= VALUE($R$8:$R$12), $Q$8:$Q$12)) &amp; "年度"</f>
        <v>2025年度</v>
      </c>
    </row>
    <row r="9036" spans="1:13" x14ac:dyDescent="0.3">
      <c r="A9036" s="2">
        <v>202506</v>
      </c>
      <c r="B9036" s="19">
        <f>DATE(表格1[[#This Row],[年]],表格1[[#This Row],[月]],1)</f>
        <v>45809</v>
      </c>
      <c r="C9036" s="2" t="str">
        <f>LEFT(表格1[[#This Row],[年月]],4)</f>
        <v>2025</v>
      </c>
      <c r="D9036" s="2" t="str">
        <f>RIGHT(表格1[[#This Row],[年月]],2)</f>
        <v>06</v>
      </c>
      <c r="E9036" s="5">
        <v>10013000</v>
      </c>
      <c r="F9036" s="2" t="str">
        <f>VLOOKUP(TEXT(表格1[[#This Row],[地區]],"00000000"),縣市代碼,2,0)</f>
        <v>屏東縣</v>
      </c>
      <c r="G9036" s="2" t="s">
        <v>8</v>
      </c>
      <c r="H9036" s="13">
        <v>525440</v>
      </c>
      <c r="I9036" s="14">
        <v>851849551</v>
      </c>
      <c r="J9036" s="14">
        <f>表格1[[#This Row],[信用卡交易筆數]]/1000</f>
        <v>525.44000000000005</v>
      </c>
      <c r="K9036" s="14">
        <f>表格1[[#This Row],[信用卡交易金額'[新臺幣']]]/1000</f>
        <v>851849.55099999998</v>
      </c>
      <c r="L9036" s="14">
        <f>表格1[[#This Row],[信用卡交易金額'[新臺幣']]]/1000000</f>
        <v>851.84955100000002</v>
      </c>
      <c r="M9036" s="14" t="str" cm="1">
        <f t="array" ref="M9036">_xlfn.TEXTJOIN("", TRUE, _xlfn.XLOOKUP(TRUE, VALUE(表格1[[#This Row],[年月]]) &lt;= VALUE($R$8:$R$12), $Q$8:$Q$12)) &amp; "年度"</f>
        <v>2025年度</v>
      </c>
    </row>
    <row r="9037" spans="1:13" x14ac:dyDescent="0.3">
      <c r="A9037" s="2">
        <v>202506</v>
      </c>
      <c r="B9037" s="19">
        <f>DATE(表格1[[#This Row],[年]],表格1[[#This Row],[月]],1)</f>
        <v>45809</v>
      </c>
      <c r="C9037" s="2" t="str">
        <f>LEFT(表格1[[#This Row],[年月]],4)</f>
        <v>2025</v>
      </c>
      <c r="D9037" s="2" t="str">
        <f>RIGHT(表格1[[#This Row],[年月]],2)</f>
        <v>06</v>
      </c>
      <c r="E9037" s="5">
        <v>10013000</v>
      </c>
      <c r="F9037" s="2" t="str">
        <f>VLOOKUP(TEXT(表格1[[#This Row],[地區]],"00000000"),縣市代碼,2,0)</f>
        <v>屏東縣</v>
      </c>
      <c r="G9037" s="2" t="s">
        <v>9</v>
      </c>
      <c r="H9037" s="13">
        <v>1127436</v>
      </c>
      <c r="I9037" s="14">
        <v>1267866217</v>
      </c>
      <c r="J9037" s="14">
        <f>表格1[[#This Row],[信用卡交易筆數]]/1000</f>
        <v>1127.4359999999999</v>
      </c>
      <c r="K9037" s="14">
        <f>表格1[[#This Row],[信用卡交易金額'[新臺幣']]]/1000</f>
        <v>1267866.2169999999</v>
      </c>
      <c r="L9037" s="14">
        <f>表格1[[#This Row],[信用卡交易金額'[新臺幣']]]/1000000</f>
        <v>1267.866217</v>
      </c>
      <c r="M9037" s="14" t="str" cm="1">
        <f t="array" ref="M9037">_xlfn.TEXTJOIN("", TRUE, _xlfn.XLOOKUP(TRUE, VALUE(表格1[[#This Row],[年月]]) &lt;= VALUE($R$8:$R$12), $Q$8:$Q$12)) &amp; "年度"</f>
        <v>2025年度</v>
      </c>
    </row>
    <row r="9038" spans="1:13" x14ac:dyDescent="0.3">
      <c r="A9038" s="2">
        <v>202506</v>
      </c>
      <c r="B9038" s="19">
        <f>DATE(表格1[[#This Row],[年]],表格1[[#This Row],[月]],1)</f>
        <v>45809</v>
      </c>
      <c r="C9038" s="2" t="str">
        <f>LEFT(表格1[[#This Row],[年月]],4)</f>
        <v>2025</v>
      </c>
      <c r="D9038" s="2" t="str">
        <f>RIGHT(表格1[[#This Row],[年月]],2)</f>
        <v>06</v>
      </c>
      <c r="E9038" s="5">
        <v>10013000</v>
      </c>
      <c r="F9038" s="2" t="str">
        <f>VLOOKUP(TEXT(表格1[[#This Row],[地區]],"00000000"),縣市代碼,2,0)</f>
        <v>屏東縣</v>
      </c>
      <c r="G9038" s="2" t="s">
        <v>10</v>
      </c>
      <c r="H9038" s="13">
        <v>629021</v>
      </c>
      <c r="I9038" s="14">
        <v>2703166750</v>
      </c>
      <c r="J9038" s="14">
        <f>表格1[[#This Row],[信用卡交易筆數]]/1000</f>
        <v>629.02099999999996</v>
      </c>
      <c r="K9038" s="14">
        <f>表格1[[#This Row],[信用卡交易金額'[新臺幣']]]/1000</f>
        <v>2703166.75</v>
      </c>
      <c r="L9038" s="14">
        <f>表格1[[#This Row],[信用卡交易金額'[新臺幣']]]/1000000</f>
        <v>2703.1667499999999</v>
      </c>
      <c r="M9038" s="14" t="str" cm="1">
        <f t="array" ref="M9038">_xlfn.TEXTJOIN("", TRUE, _xlfn.XLOOKUP(TRUE, VALUE(表格1[[#This Row],[年月]]) &lt;= VALUE($R$8:$R$12), $Q$8:$Q$12)) &amp; "年度"</f>
        <v>2025年度</v>
      </c>
    </row>
    <row r="9039" spans="1:13" x14ac:dyDescent="0.3">
      <c r="A9039" s="2">
        <v>202506</v>
      </c>
      <c r="B9039" s="19">
        <f>DATE(表格1[[#This Row],[年]],表格1[[#This Row],[月]],1)</f>
        <v>45809</v>
      </c>
      <c r="C9039" s="2" t="str">
        <f>LEFT(表格1[[#This Row],[年月]],4)</f>
        <v>2025</v>
      </c>
      <c r="D9039" s="2" t="str">
        <f>RIGHT(表格1[[#This Row],[年月]],2)</f>
        <v>06</v>
      </c>
      <c r="E9039" s="5">
        <v>10017000</v>
      </c>
      <c r="F9039" s="2" t="str">
        <f>VLOOKUP(TEXT(表格1[[#This Row],[地區]],"00000000"),縣市代碼,2,0)</f>
        <v>基隆市</v>
      </c>
      <c r="G9039" s="2" t="s">
        <v>4</v>
      </c>
      <c r="H9039" s="13">
        <v>1152831</v>
      </c>
      <c r="I9039" s="14">
        <v>494472437</v>
      </c>
      <c r="J9039" s="14">
        <f>表格1[[#This Row],[信用卡交易筆數]]/1000</f>
        <v>1152.8309999999999</v>
      </c>
      <c r="K9039" s="14">
        <f>表格1[[#This Row],[信用卡交易金額'[新臺幣']]]/1000</f>
        <v>494472.43699999998</v>
      </c>
      <c r="L9039" s="14">
        <f>表格1[[#This Row],[信用卡交易金額'[新臺幣']]]/1000000</f>
        <v>494.47243700000001</v>
      </c>
      <c r="M9039" s="14" t="str" cm="1">
        <f t="array" ref="M9039">_xlfn.TEXTJOIN("", TRUE, _xlfn.XLOOKUP(TRUE, VALUE(表格1[[#This Row],[年月]]) &lt;= VALUE($R$8:$R$12), $Q$8:$Q$12)) &amp; "年度"</f>
        <v>2025年度</v>
      </c>
    </row>
    <row r="9040" spans="1:13" x14ac:dyDescent="0.3">
      <c r="A9040" s="2">
        <v>202506</v>
      </c>
      <c r="B9040" s="19">
        <f>DATE(表格1[[#This Row],[年]],表格1[[#This Row],[月]],1)</f>
        <v>45809</v>
      </c>
      <c r="C9040" s="2" t="str">
        <f>LEFT(表格1[[#This Row],[年月]],4)</f>
        <v>2025</v>
      </c>
      <c r="D9040" s="2" t="str">
        <f>RIGHT(表格1[[#This Row],[年月]],2)</f>
        <v>06</v>
      </c>
      <c r="E9040" s="5">
        <v>10017000</v>
      </c>
      <c r="F9040" s="2" t="str">
        <f>VLOOKUP(TEXT(表格1[[#This Row],[地區]],"00000000"),縣市代碼,2,0)</f>
        <v>基隆市</v>
      </c>
      <c r="G9040" s="2" t="s">
        <v>5</v>
      </c>
      <c r="H9040" s="13">
        <v>72525</v>
      </c>
      <c r="I9040" s="14">
        <v>173387488</v>
      </c>
      <c r="J9040" s="14">
        <f>表格1[[#This Row],[信用卡交易筆數]]/1000</f>
        <v>72.525000000000006</v>
      </c>
      <c r="K9040" s="14">
        <f>表格1[[#This Row],[信用卡交易金額'[新臺幣']]]/1000</f>
        <v>173387.48800000001</v>
      </c>
      <c r="L9040" s="14">
        <f>表格1[[#This Row],[信用卡交易金額'[新臺幣']]]/1000000</f>
        <v>173.38748799999999</v>
      </c>
      <c r="M9040" s="14" t="str" cm="1">
        <f t="array" ref="M9040">_xlfn.TEXTJOIN("", TRUE, _xlfn.XLOOKUP(TRUE, VALUE(表格1[[#This Row],[年月]]) &lt;= VALUE($R$8:$R$12), $Q$8:$Q$12)) &amp; "年度"</f>
        <v>2025年度</v>
      </c>
    </row>
    <row r="9041" spans="1:13" x14ac:dyDescent="0.3">
      <c r="A9041" s="2">
        <v>202506</v>
      </c>
      <c r="B9041" s="19">
        <f>DATE(表格1[[#This Row],[年]],表格1[[#This Row],[月]],1)</f>
        <v>45809</v>
      </c>
      <c r="C9041" s="2" t="str">
        <f>LEFT(表格1[[#This Row],[年月]],4)</f>
        <v>2025</v>
      </c>
      <c r="D9041" s="2" t="str">
        <f>RIGHT(表格1[[#This Row],[年月]],2)</f>
        <v>06</v>
      </c>
      <c r="E9041" s="5">
        <v>10017000</v>
      </c>
      <c r="F9041" s="2" t="str">
        <f>VLOOKUP(TEXT(表格1[[#This Row],[地區]],"00000000"),縣市代碼,2,0)</f>
        <v>基隆市</v>
      </c>
      <c r="G9041" s="2" t="s">
        <v>6</v>
      </c>
      <c r="H9041" s="13">
        <v>84764</v>
      </c>
      <c r="I9041" s="14">
        <v>282174314</v>
      </c>
      <c r="J9041" s="14">
        <f>表格1[[#This Row],[信用卡交易筆數]]/1000</f>
        <v>84.763999999999996</v>
      </c>
      <c r="K9041" s="14">
        <f>表格1[[#This Row],[信用卡交易金額'[新臺幣']]]/1000</f>
        <v>282174.31400000001</v>
      </c>
      <c r="L9041" s="14">
        <f>表格1[[#This Row],[信用卡交易金額'[新臺幣']]]/1000000</f>
        <v>282.17431399999998</v>
      </c>
      <c r="M9041" s="14" t="str" cm="1">
        <f t="array" ref="M9041">_xlfn.TEXTJOIN("", TRUE, _xlfn.XLOOKUP(TRUE, VALUE(表格1[[#This Row],[年月]]) &lt;= VALUE($R$8:$R$12), $Q$8:$Q$12)) &amp; "年度"</f>
        <v>2025年度</v>
      </c>
    </row>
    <row r="9042" spans="1:13" x14ac:dyDescent="0.3">
      <c r="A9042" s="2">
        <v>202506</v>
      </c>
      <c r="B9042" s="19">
        <f>DATE(表格1[[#This Row],[年]],表格1[[#This Row],[月]],1)</f>
        <v>45809</v>
      </c>
      <c r="C9042" s="2" t="str">
        <f>LEFT(表格1[[#This Row],[年月]],4)</f>
        <v>2025</v>
      </c>
      <c r="D9042" s="2" t="str">
        <f>RIGHT(表格1[[#This Row],[年月]],2)</f>
        <v>06</v>
      </c>
      <c r="E9042" s="5">
        <v>10017000</v>
      </c>
      <c r="F9042" s="2" t="str">
        <f>VLOOKUP(TEXT(表格1[[#This Row],[地區]],"00000000"),縣市代碼,2,0)</f>
        <v>基隆市</v>
      </c>
      <c r="G9042" s="2" t="s">
        <v>7</v>
      </c>
      <c r="H9042" s="13">
        <v>534964</v>
      </c>
      <c r="I9042" s="14">
        <v>474527138</v>
      </c>
      <c r="J9042" s="14">
        <f>表格1[[#This Row],[信用卡交易筆數]]/1000</f>
        <v>534.96400000000006</v>
      </c>
      <c r="K9042" s="14">
        <f>表格1[[#This Row],[信用卡交易金額'[新臺幣']]]/1000</f>
        <v>474527.13799999998</v>
      </c>
      <c r="L9042" s="14">
        <f>表格1[[#This Row],[信用卡交易金額'[新臺幣']]]/1000000</f>
        <v>474.52713799999998</v>
      </c>
      <c r="M9042" s="14" t="str" cm="1">
        <f t="array" ref="M9042">_xlfn.TEXTJOIN("", TRUE, _xlfn.XLOOKUP(TRUE, VALUE(表格1[[#This Row],[年月]]) &lt;= VALUE($R$8:$R$12), $Q$8:$Q$12)) &amp; "年度"</f>
        <v>2025年度</v>
      </c>
    </row>
    <row r="9043" spans="1:13" x14ac:dyDescent="0.3">
      <c r="A9043" s="2">
        <v>202506</v>
      </c>
      <c r="B9043" s="19">
        <f>DATE(表格1[[#This Row],[年]],表格1[[#This Row],[月]],1)</f>
        <v>45809</v>
      </c>
      <c r="C9043" s="2" t="str">
        <f>LEFT(表格1[[#This Row],[年月]],4)</f>
        <v>2025</v>
      </c>
      <c r="D9043" s="2" t="str">
        <f>RIGHT(表格1[[#This Row],[年月]],2)</f>
        <v>06</v>
      </c>
      <c r="E9043" s="5">
        <v>10017000</v>
      </c>
      <c r="F9043" s="2" t="str">
        <f>VLOOKUP(TEXT(表格1[[#This Row],[地區]],"00000000"),縣市代碼,2,0)</f>
        <v>基隆市</v>
      </c>
      <c r="G9043" s="2" t="s">
        <v>8</v>
      </c>
      <c r="H9043" s="13">
        <v>418293</v>
      </c>
      <c r="I9043" s="14">
        <v>751955594</v>
      </c>
      <c r="J9043" s="14">
        <f>表格1[[#This Row],[信用卡交易筆數]]/1000</f>
        <v>418.29300000000001</v>
      </c>
      <c r="K9043" s="14">
        <f>表格1[[#This Row],[信用卡交易金額'[新臺幣']]]/1000</f>
        <v>751955.59400000004</v>
      </c>
      <c r="L9043" s="14">
        <f>表格1[[#This Row],[信用卡交易金額'[新臺幣']]]/1000000</f>
        <v>751.95559400000002</v>
      </c>
      <c r="M9043" s="14" t="str" cm="1">
        <f t="array" ref="M9043">_xlfn.TEXTJOIN("", TRUE, _xlfn.XLOOKUP(TRUE, VALUE(表格1[[#This Row],[年月]]) &lt;= VALUE($R$8:$R$12), $Q$8:$Q$12)) &amp; "年度"</f>
        <v>2025年度</v>
      </c>
    </row>
    <row r="9044" spans="1:13" x14ac:dyDescent="0.3">
      <c r="A9044" s="2">
        <v>202506</v>
      </c>
      <c r="B9044" s="19">
        <f>DATE(表格1[[#This Row],[年]],表格1[[#This Row],[月]],1)</f>
        <v>45809</v>
      </c>
      <c r="C9044" s="2" t="str">
        <f>LEFT(表格1[[#This Row],[年月]],4)</f>
        <v>2025</v>
      </c>
      <c r="D9044" s="2" t="str">
        <f>RIGHT(表格1[[#This Row],[年月]],2)</f>
        <v>06</v>
      </c>
      <c r="E9044" s="5">
        <v>10017000</v>
      </c>
      <c r="F9044" s="2" t="str">
        <f>VLOOKUP(TEXT(表格1[[#This Row],[地區]],"00000000"),縣市代碼,2,0)</f>
        <v>基隆市</v>
      </c>
      <c r="G9044" s="2" t="s">
        <v>9</v>
      </c>
      <c r="H9044" s="13">
        <v>953938</v>
      </c>
      <c r="I9044" s="14">
        <v>973605348</v>
      </c>
      <c r="J9044" s="14">
        <f>表格1[[#This Row],[信用卡交易筆數]]/1000</f>
        <v>953.93799999999999</v>
      </c>
      <c r="K9044" s="14">
        <f>表格1[[#This Row],[信用卡交易金額'[新臺幣']]]/1000</f>
        <v>973605.348</v>
      </c>
      <c r="L9044" s="14">
        <f>表格1[[#This Row],[信用卡交易金額'[新臺幣']]]/1000000</f>
        <v>973.60534800000005</v>
      </c>
      <c r="M9044" s="14" t="str" cm="1">
        <f t="array" ref="M9044">_xlfn.TEXTJOIN("", TRUE, _xlfn.XLOOKUP(TRUE, VALUE(表格1[[#This Row],[年月]]) &lt;= VALUE($R$8:$R$12), $Q$8:$Q$12)) &amp; "年度"</f>
        <v>2025年度</v>
      </c>
    </row>
    <row r="9045" spans="1:13" x14ac:dyDescent="0.3">
      <c r="A9045" s="2">
        <v>202506</v>
      </c>
      <c r="B9045" s="19">
        <f>DATE(表格1[[#This Row],[年]],表格1[[#This Row],[月]],1)</f>
        <v>45809</v>
      </c>
      <c r="C9045" s="2" t="str">
        <f>LEFT(表格1[[#This Row],[年月]],4)</f>
        <v>2025</v>
      </c>
      <c r="D9045" s="2" t="str">
        <f>RIGHT(表格1[[#This Row],[年月]],2)</f>
        <v>06</v>
      </c>
      <c r="E9045" s="5">
        <v>10017000</v>
      </c>
      <c r="F9045" s="2" t="str">
        <f>VLOOKUP(TEXT(表格1[[#This Row],[地區]],"00000000"),縣市代碼,2,0)</f>
        <v>基隆市</v>
      </c>
      <c r="G9045" s="2" t="s">
        <v>10</v>
      </c>
      <c r="H9045" s="13">
        <v>514725</v>
      </c>
      <c r="I9045" s="14">
        <v>5213253863</v>
      </c>
      <c r="J9045" s="14">
        <f>表格1[[#This Row],[信用卡交易筆數]]/1000</f>
        <v>514.72500000000002</v>
      </c>
      <c r="K9045" s="14">
        <f>表格1[[#This Row],[信用卡交易金額'[新臺幣']]]/1000</f>
        <v>5213253.8629999999</v>
      </c>
      <c r="L9045" s="14">
        <f>表格1[[#This Row],[信用卡交易金額'[新臺幣']]]/1000000</f>
        <v>5213.2538629999999</v>
      </c>
      <c r="M9045" s="14" t="str" cm="1">
        <f t="array" ref="M9045">_xlfn.TEXTJOIN("", TRUE, _xlfn.XLOOKUP(TRUE, VALUE(表格1[[#This Row],[年月]]) &lt;= VALUE($R$8:$R$12), $Q$8:$Q$12)) &amp; "年度"</f>
        <v>2025年度</v>
      </c>
    </row>
    <row r="9046" spans="1:13" x14ac:dyDescent="0.3">
      <c r="A9046" s="2">
        <v>202506</v>
      </c>
      <c r="B9046" s="19">
        <f>DATE(表格1[[#This Row],[年]],表格1[[#This Row],[月]],1)</f>
        <v>45809</v>
      </c>
      <c r="C9046" s="2" t="str">
        <f>LEFT(表格1[[#This Row],[年月]],4)</f>
        <v>2025</v>
      </c>
      <c r="D9046" s="2" t="str">
        <f>RIGHT(表格1[[#This Row],[年月]],2)</f>
        <v>06</v>
      </c>
      <c r="E9046" s="5">
        <v>10002000</v>
      </c>
      <c r="F9046" s="2" t="str">
        <f>VLOOKUP(TEXT(表格1[[#This Row],[地區]],"00000000"),縣市代碼,2,0)</f>
        <v>宜蘭縣</v>
      </c>
      <c r="G9046" s="2" t="s">
        <v>4</v>
      </c>
      <c r="H9046" s="13">
        <v>996055</v>
      </c>
      <c r="I9046" s="14">
        <v>409915616</v>
      </c>
      <c r="J9046" s="14">
        <f>表格1[[#This Row],[信用卡交易筆數]]/1000</f>
        <v>996.05499999999995</v>
      </c>
      <c r="K9046" s="14">
        <f>表格1[[#This Row],[信用卡交易金額'[新臺幣']]]/1000</f>
        <v>409915.61599999998</v>
      </c>
      <c r="L9046" s="14">
        <f>表格1[[#This Row],[信用卡交易金額'[新臺幣']]]/1000000</f>
        <v>409.915616</v>
      </c>
      <c r="M9046" s="14" t="str" cm="1">
        <f t="array" ref="M9046">_xlfn.TEXTJOIN("", TRUE, _xlfn.XLOOKUP(TRUE, VALUE(表格1[[#This Row],[年月]]) &lt;= VALUE($R$8:$R$12), $Q$8:$Q$12)) &amp; "年度"</f>
        <v>2025年度</v>
      </c>
    </row>
    <row r="9047" spans="1:13" x14ac:dyDescent="0.3">
      <c r="A9047" s="2">
        <v>202506</v>
      </c>
      <c r="B9047" s="19">
        <f>DATE(表格1[[#This Row],[年]],表格1[[#This Row],[月]],1)</f>
        <v>45809</v>
      </c>
      <c r="C9047" s="2" t="str">
        <f>LEFT(表格1[[#This Row],[年月]],4)</f>
        <v>2025</v>
      </c>
      <c r="D9047" s="2" t="str">
        <f>RIGHT(表格1[[#This Row],[年月]],2)</f>
        <v>06</v>
      </c>
      <c r="E9047" s="5">
        <v>10002000</v>
      </c>
      <c r="F9047" s="2" t="str">
        <f>VLOOKUP(TEXT(表格1[[#This Row],[地區]],"00000000"),縣市代碼,2,0)</f>
        <v>宜蘭縣</v>
      </c>
      <c r="G9047" s="2" t="s">
        <v>5</v>
      </c>
      <c r="H9047" s="13">
        <v>65765</v>
      </c>
      <c r="I9047" s="14">
        <v>150638712</v>
      </c>
      <c r="J9047" s="14">
        <f>表格1[[#This Row],[信用卡交易筆數]]/1000</f>
        <v>65.765000000000001</v>
      </c>
      <c r="K9047" s="14">
        <f>表格1[[#This Row],[信用卡交易金額'[新臺幣']]]/1000</f>
        <v>150638.712</v>
      </c>
      <c r="L9047" s="14">
        <f>表格1[[#This Row],[信用卡交易金額'[新臺幣']]]/1000000</f>
        <v>150.638712</v>
      </c>
      <c r="M9047" s="14" t="str" cm="1">
        <f t="array" ref="M9047">_xlfn.TEXTJOIN("", TRUE, _xlfn.XLOOKUP(TRUE, VALUE(表格1[[#This Row],[年月]]) &lt;= VALUE($R$8:$R$12), $Q$8:$Q$12)) &amp; "年度"</f>
        <v>2025年度</v>
      </c>
    </row>
    <row r="9048" spans="1:13" x14ac:dyDescent="0.3">
      <c r="A9048" s="2">
        <v>202506</v>
      </c>
      <c r="B9048" s="19">
        <f>DATE(表格1[[#This Row],[年]],表格1[[#This Row],[月]],1)</f>
        <v>45809</v>
      </c>
      <c r="C9048" s="2" t="str">
        <f>LEFT(表格1[[#This Row],[年月]],4)</f>
        <v>2025</v>
      </c>
      <c r="D9048" s="2" t="str">
        <f>RIGHT(表格1[[#This Row],[年月]],2)</f>
        <v>06</v>
      </c>
      <c r="E9048" s="5">
        <v>10002000</v>
      </c>
      <c r="F9048" s="2" t="str">
        <f>VLOOKUP(TEXT(表格1[[#This Row],[地區]],"00000000"),縣市代碼,2,0)</f>
        <v>宜蘭縣</v>
      </c>
      <c r="G9048" s="2" t="s">
        <v>6</v>
      </c>
      <c r="H9048" s="13">
        <v>91933</v>
      </c>
      <c r="I9048" s="14">
        <v>268623536</v>
      </c>
      <c r="J9048" s="14">
        <f>表格1[[#This Row],[信用卡交易筆數]]/1000</f>
        <v>91.933000000000007</v>
      </c>
      <c r="K9048" s="14">
        <f>表格1[[#This Row],[信用卡交易金額'[新臺幣']]]/1000</f>
        <v>268623.53600000002</v>
      </c>
      <c r="L9048" s="14">
        <f>表格1[[#This Row],[信用卡交易金額'[新臺幣']]]/1000000</f>
        <v>268.623536</v>
      </c>
      <c r="M9048" s="14" t="str" cm="1">
        <f t="array" ref="M9048">_xlfn.TEXTJOIN("", TRUE, _xlfn.XLOOKUP(TRUE, VALUE(表格1[[#This Row],[年月]]) &lt;= VALUE($R$8:$R$12), $Q$8:$Q$12)) &amp; "年度"</f>
        <v>2025年度</v>
      </c>
    </row>
    <row r="9049" spans="1:13" x14ac:dyDescent="0.3">
      <c r="A9049" s="2">
        <v>202506</v>
      </c>
      <c r="B9049" s="19">
        <f>DATE(表格1[[#This Row],[年]],表格1[[#This Row],[月]],1)</f>
        <v>45809</v>
      </c>
      <c r="C9049" s="2" t="str">
        <f>LEFT(表格1[[#This Row],[年月]],4)</f>
        <v>2025</v>
      </c>
      <c r="D9049" s="2" t="str">
        <f>RIGHT(表格1[[#This Row],[年月]],2)</f>
        <v>06</v>
      </c>
      <c r="E9049" s="5">
        <v>10002000</v>
      </c>
      <c r="F9049" s="2" t="str">
        <f>VLOOKUP(TEXT(表格1[[#This Row],[地區]],"00000000"),縣市代碼,2,0)</f>
        <v>宜蘭縣</v>
      </c>
      <c r="G9049" s="2" t="s">
        <v>7</v>
      </c>
      <c r="H9049" s="13">
        <v>494610</v>
      </c>
      <c r="I9049" s="14">
        <v>451039140</v>
      </c>
      <c r="J9049" s="14">
        <f>表格1[[#This Row],[信用卡交易筆數]]/1000</f>
        <v>494.61</v>
      </c>
      <c r="K9049" s="14">
        <f>表格1[[#This Row],[信用卡交易金額'[新臺幣']]]/1000</f>
        <v>451039.14</v>
      </c>
      <c r="L9049" s="14">
        <f>表格1[[#This Row],[信用卡交易金額'[新臺幣']]]/1000000</f>
        <v>451.03913999999997</v>
      </c>
      <c r="M9049" s="14" t="str" cm="1">
        <f t="array" ref="M9049">_xlfn.TEXTJOIN("", TRUE, _xlfn.XLOOKUP(TRUE, VALUE(表格1[[#This Row],[年月]]) &lt;= VALUE($R$8:$R$12), $Q$8:$Q$12)) &amp; "年度"</f>
        <v>2025年度</v>
      </c>
    </row>
    <row r="9050" spans="1:13" x14ac:dyDescent="0.3">
      <c r="A9050" s="2">
        <v>202506</v>
      </c>
      <c r="B9050" s="19">
        <f>DATE(表格1[[#This Row],[年]],表格1[[#This Row],[月]],1)</f>
        <v>45809</v>
      </c>
      <c r="C9050" s="2" t="str">
        <f>LEFT(表格1[[#This Row],[年月]],4)</f>
        <v>2025</v>
      </c>
      <c r="D9050" s="2" t="str">
        <f>RIGHT(表格1[[#This Row],[年月]],2)</f>
        <v>06</v>
      </c>
      <c r="E9050" s="5">
        <v>10002000</v>
      </c>
      <c r="F9050" s="2" t="str">
        <f>VLOOKUP(TEXT(表格1[[#This Row],[地區]],"00000000"),縣市代碼,2,0)</f>
        <v>宜蘭縣</v>
      </c>
      <c r="G9050" s="2" t="s">
        <v>8</v>
      </c>
      <c r="H9050" s="13">
        <v>373111</v>
      </c>
      <c r="I9050" s="14">
        <v>649921596</v>
      </c>
      <c r="J9050" s="14">
        <f>表格1[[#This Row],[信用卡交易筆數]]/1000</f>
        <v>373.11099999999999</v>
      </c>
      <c r="K9050" s="14">
        <f>表格1[[#This Row],[信用卡交易金額'[新臺幣']]]/1000</f>
        <v>649921.59600000002</v>
      </c>
      <c r="L9050" s="14">
        <f>表格1[[#This Row],[信用卡交易金額'[新臺幣']]]/1000000</f>
        <v>649.92159600000002</v>
      </c>
      <c r="M9050" s="14" t="str" cm="1">
        <f t="array" ref="M9050">_xlfn.TEXTJOIN("", TRUE, _xlfn.XLOOKUP(TRUE, VALUE(表格1[[#This Row],[年月]]) &lt;= VALUE($R$8:$R$12), $Q$8:$Q$12)) &amp; "年度"</f>
        <v>2025年度</v>
      </c>
    </row>
    <row r="9051" spans="1:13" x14ac:dyDescent="0.3">
      <c r="A9051" s="2">
        <v>202506</v>
      </c>
      <c r="B9051" s="19">
        <f>DATE(表格1[[#This Row],[年]],表格1[[#This Row],[月]],1)</f>
        <v>45809</v>
      </c>
      <c r="C9051" s="2" t="str">
        <f>LEFT(表格1[[#This Row],[年月]],4)</f>
        <v>2025</v>
      </c>
      <c r="D9051" s="2" t="str">
        <f>RIGHT(表格1[[#This Row],[年月]],2)</f>
        <v>06</v>
      </c>
      <c r="E9051" s="5">
        <v>10002000</v>
      </c>
      <c r="F9051" s="2" t="str">
        <f>VLOOKUP(TEXT(表格1[[#This Row],[地區]],"00000000"),縣市代碼,2,0)</f>
        <v>宜蘭縣</v>
      </c>
      <c r="G9051" s="2" t="s">
        <v>9</v>
      </c>
      <c r="H9051" s="13">
        <v>858585</v>
      </c>
      <c r="I9051" s="14">
        <v>884574548</v>
      </c>
      <c r="J9051" s="14">
        <f>表格1[[#This Row],[信用卡交易筆數]]/1000</f>
        <v>858.58500000000004</v>
      </c>
      <c r="K9051" s="14">
        <f>表格1[[#This Row],[信用卡交易金額'[新臺幣']]]/1000</f>
        <v>884574.54799999995</v>
      </c>
      <c r="L9051" s="14">
        <f>表格1[[#This Row],[信用卡交易金額'[新臺幣']]]/1000000</f>
        <v>884.57454800000005</v>
      </c>
      <c r="M9051" s="14" t="str" cm="1">
        <f t="array" ref="M9051">_xlfn.TEXTJOIN("", TRUE, _xlfn.XLOOKUP(TRUE, VALUE(表格1[[#This Row],[年月]]) &lt;= VALUE($R$8:$R$12), $Q$8:$Q$12)) &amp; "年度"</f>
        <v>2025年度</v>
      </c>
    </row>
    <row r="9052" spans="1:13" x14ac:dyDescent="0.3">
      <c r="A9052" s="2">
        <v>202506</v>
      </c>
      <c r="B9052" s="19">
        <f>DATE(表格1[[#This Row],[年]],表格1[[#This Row],[月]],1)</f>
        <v>45809</v>
      </c>
      <c r="C9052" s="2" t="str">
        <f>LEFT(表格1[[#This Row],[年月]],4)</f>
        <v>2025</v>
      </c>
      <c r="D9052" s="2" t="str">
        <f>RIGHT(表格1[[#This Row],[年月]],2)</f>
        <v>06</v>
      </c>
      <c r="E9052" s="5">
        <v>10002000</v>
      </c>
      <c r="F9052" s="2" t="str">
        <f>VLOOKUP(TEXT(表格1[[#This Row],[地區]],"00000000"),縣市代碼,2,0)</f>
        <v>宜蘭縣</v>
      </c>
      <c r="G9052" s="2" t="s">
        <v>10</v>
      </c>
      <c r="H9052" s="13">
        <v>429208</v>
      </c>
      <c r="I9052" s="14">
        <v>1781744941</v>
      </c>
      <c r="J9052" s="14">
        <f>表格1[[#This Row],[信用卡交易筆數]]/1000</f>
        <v>429.20800000000003</v>
      </c>
      <c r="K9052" s="14">
        <f>表格1[[#This Row],[信用卡交易金額'[新臺幣']]]/1000</f>
        <v>1781744.9410000001</v>
      </c>
      <c r="L9052" s="14">
        <f>表格1[[#This Row],[信用卡交易金額'[新臺幣']]]/1000000</f>
        <v>1781.7449409999999</v>
      </c>
      <c r="M9052" s="14" t="str" cm="1">
        <f t="array" ref="M9052">_xlfn.TEXTJOIN("", TRUE, _xlfn.XLOOKUP(TRUE, VALUE(表格1[[#This Row],[年月]]) &lt;= VALUE($R$8:$R$12), $Q$8:$Q$12)) &amp; "年度"</f>
        <v>2025年度</v>
      </c>
    </row>
    <row r="9053" spans="1:13" x14ac:dyDescent="0.3">
      <c r="A9053" s="2">
        <v>202506</v>
      </c>
      <c r="B9053" s="19">
        <f>DATE(表格1[[#This Row],[年]],表格1[[#This Row],[月]],1)</f>
        <v>45809</v>
      </c>
      <c r="C9053" s="2" t="str">
        <f>LEFT(表格1[[#This Row],[年月]],4)</f>
        <v>2025</v>
      </c>
      <c r="D9053" s="2" t="str">
        <f>RIGHT(表格1[[#This Row],[年月]],2)</f>
        <v>06</v>
      </c>
      <c r="E9053" s="5">
        <v>10015000</v>
      </c>
      <c r="F9053" s="2" t="str">
        <f>VLOOKUP(TEXT(表格1[[#This Row],[地區]],"00000000"),縣市代碼,2,0)</f>
        <v>花蓮縣</v>
      </c>
      <c r="G9053" s="2" t="s">
        <v>4</v>
      </c>
      <c r="H9053" s="13">
        <v>620669</v>
      </c>
      <c r="I9053" s="14">
        <v>320909789</v>
      </c>
      <c r="J9053" s="14">
        <f>表格1[[#This Row],[信用卡交易筆數]]/1000</f>
        <v>620.66899999999998</v>
      </c>
      <c r="K9053" s="14">
        <f>表格1[[#This Row],[信用卡交易金額'[新臺幣']]]/1000</f>
        <v>320909.78899999999</v>
      </c>
      <c r="L9053" s="14">
        <f>表格1[[#This Row],[信用卡交易金額'[新臺幣']]]/1000000</f>
        <v>320.90978899999999</v>
      </c>
      <c r="M9053" s="14" t="str" cm="1">
        <f t="array" ref="M9053">_xlfn.TEXTJOIN("", TRUE, _xlfn.XLOOKUP(TRUE, VALUE(表格1[[#This Row],[年月]]) &lt;= VALUE($R$8:$R$12), $Q$8:$Q$12)) &amp; "年度"</f>
        <v>2025年度</v>
      </c>
    </row>
    <row r="9054" spans="1:13" x14ac:dyDescent="0.3">
      <c r="A9054" s="2">
        <v>202506</v>
      </c>
      <c r="B9054" s="19">
        <f>DATE(表格1[[#This Row],[年]],表格1[[#This Row],[月]],1)</f>
        <v>45809</v>
      </c>
      <c r="C9054" s="2" t="str">
        <f>LEFT(表格1[[#This Row],[年月]],4)</f>
        <v>2025</v>
      </c>
      <c r="D9054" s="2" t="str">
        <f>RIGHT(表格1[[#This Row],[年月]],2)</f>
        <v>06</v>
      </c>
      <c r="E9054" s="5">
        <v>10015000</v>
      </c>
      <c r="F9054" s="2" t="str">
        <f>VLOOKUP(TEXT(表格1[[#This Row],[地區]],"00000000"),縣市代碼,2,0)</f>
        <v>花蓮縣</v>
      </c>
      <c r="G9054" s="2" t="s">
        <v>5</v>
      </c>
      <c r="H9054" s="13">
        <v>37658</v>
      </c>
      <c r="I9054" s="14">
        <v>85652224</v>
      </c>
      <c r="J9054" s="14">
        <f>表格1[[#This Row],[信用卡交易筆數]]/1000</f>
        <v>37.658000000000001</v>
      </c>
      <c r="K9054" s="14">
        <f>表格1[[#This Row],[信用卡交易金額'[新臺幣']]]/1000</f>
        <v>85652.224000000002</v>
      </c>
      <c r="L9054" s="14">
        <f>表格1[[#This Row],[信用卡交易金額'[新臺幣']]]/1000000</f>
        <v>85.652224000000004</v>
      </c>
      <c r="M9054" s="14" t="str" cm="1">
        <f t="array" ref="M9054">_xlfn.TEXTJOIN("", TRUE, _xlfn.XLOOKUP(TRUE, VALUE(表格1[[#This Row],[年月]]) &lt;= VALUE($R$8:$R$12), $Q$8:$Q$12)) &amp; "年度"</f>
        <v>2025年度</v>
      </c>
    </row>
    <row r="9055" spans="1:13" x14ac:dyDescent="0.3">
      <c r="A9055" s="2">
        <v>202506</v>
      </c>
      <c r="B9055" s="19">
        <f>DATE(表格1[[#This Row],[年]],表格1[[#This Row],[月]],1)</f>
        <v>45809</v>
      </c>
      <c r="C9055" s="2" t="str">
        <f>LEFT(表格1[[#This Row],[年月]],4)</f>
        <v>2025</v>
      </c>
      <c r="D9055" s="2" t="str">
        <f>RIGHT(表格1[[#This Row],[年月]],2)</f>
        <v>06</v>
      </c>
      <c r="E9055" s="5">
        <v>10015000</v>
      </c>
      <c r="F9055" s="2" t="str">
        <f>VLOOKUP(TEXT(表格1[[#This Row],[地區]],"00000000"),縣市代碼,2,0)</f>
        <v>花蓮縣</v>
      </c>
      <c r="G9055" s="2" t="s">
        <v>6</v>
      </c>
      <c r="H9055" s="13">
        <v>55560</v>
      </c>
      <c r="I9055" s="14">
        <v>180736709</v>
      </c>
      <c r="J9055" s="14">
        <f>表格1[[#This Row],[信用卡交易筆數]]/1000</f>
        <v>55.56</v>
      </c>
      <c r="K9055" s="14">
        <f>表格1[[#This Row],[信用卡交易金額'[新臺幣']]]/1000</f>
        <v>180736.709</v>
      </c>
      <c r="L9055" s="14">
        <f>表格1[[#This Row],[信用卡交易金額'[新臺幣']]]/1000000</f>
        <v>180.73670899999999</v>
      </c>
      <c r="M9055" s="14" t="str" cm="1">
        <f t="array" ref="M9055">_xlfn.TEXTJOIN("", TRUE, _xlfn.XLOOKUP(TRUE, VALUE(表格1[[#This Row],[年月]]) &lt;= VALUE($R$8:$R$12), $Q$8:$Q$12)) &amp; "年度"</f>
        <v>2025年度</v>
      </c>
    </row>
    <row r="9056" spans="1:13" x14ac:dyDescent="0.3">
      <c r="A9056" s="2">
        <v>202506</v>
      </c>
      <c r="B9056" s="19">
        <f>DATE(表格1[[#This Row],[年]],表格1[[#This Row],[月]],1)</f>
        <v>45809</v>
      </c>
      <c r="C9056" s="2" t="str">
        <f>LEFT(表格1[[#This Row],[年月]],4)</f>
        <v>2025</v>
      </c>
      <c r="D9056" s="2" t="str">
        <f>RIGHT(表格1[[#This Row],[年月]],2)</f>
        <v>06</v>
      </c>
      <c r="E9056" s="5">
        <v>10015000</v>
      </c>
      <c r="F9056" s="2" t="str">
        <f>VLOOKUP(TEXT(表格1[[#This Row],[地區]],"00000000"),縣市代碼,2,0)</f>
        <v>花蓮縣</v>
      </c>
      <c r="G9056" s="2" t="s">
        <v>7</v>
      </c>
      <c r="H9056" s="13">
        <v>325392</v>
      </c>
      <c r="I9056" s="14">
        <v>305608392</v>
      </c>
      <c r="J9056" s="14">
        <f>表格1[[#This Row],[信用卡交易筆數]]/1000</f>
        <v>325.392</v>
      </c>
      <c r="K9056" s="14">
        <f>表格1[[#This Row],[信用卡交易金額'[新臺幣']]]/1000</f>
        <v>305608.39199999999</v>
      </c>
      <c r="L9056" s="14">
        <f>表格1[[#This Row],[信用卡交易金額'[新臺幣']]]/1000000</f>
        <v>305.60839199999998</v>
      </c>
      <c r="M9056" s="14" t="str" cm="1">
        <f t="array" ref="M9056">_xlfn.TEXTJOIN("", TRUE, _xlfn.XLOOKUP(TRUE, VALUE(表格1[[#This Row],[年月]]) &lt;= VALUE($R$8:$R$12), $Q$8:$Q$12)) &amp; "年度"</f>
        <v>2025年度</v>
      </c>
    </row>
    <row r="9057" spans="1:13" x14ac:dyDescent="0.3">
      <c r="A9057" s="2">
        <v>202506</v>
      </c>
      <c r="B9057" s="19">
        <f>DATE(表格1[[#This Row],[年]],表格1[[#This Row],[月]],1)</f>
        <v>45809</v>
      </c>
      <c r="C9057" s="2" t="str">
        <f>LEFT(表格1[[#This Row],[年月]],4)</f>
        <v>2025</v>
      </c>
      <c r="D9057" s="2" t="str">
        <f>RIGHT(表格1[[#This Row],[年月]],2)</f>
        <v>06</v>
      </c>
      <c r="E9057" s="5">
        <v>10015000</v>
      </c>
      <c r="F9057" s="2" t="str">
        <f>VLOOKUP(TEXT(表格1[[#This Row],[地區]],"00000000"),縣市代碼,2,0)</f>
        <v>花蓮縣</v>
      </c>
      <c r="G9057" s="2" t="s">
        <v>8</v>
      </c>
      <c r="H9057" s="13">
        <v>255920</v>
      </c>
      <c r="I9057" s="14">
        <v>434631097</v>
      </c>
      <c r="J9057" s="14">
        <f>表格1[[#This Row],[信用卡交易筆數]]/1000</f>
        <v>255.92</v>
      </c>
      <c r="K9057" s="14">
        <f>表格1[[#This Row],[信用卡交易金額'[新臺幣']]]/1000</f>
        <v>434631.09700000001</v>
      </c>
      <c r="L9057" s="14">
        <f>表格1[[#This Row],[信用卡交易金額'[新臺幣']]]/1000000</f>
        <v>434.63109700000001</v>
      </c>
      <c r="M9057" s="14" t="str" cm="1">
        <f t="array" ref="M9057">_xlfn.TEXTJOIN("", TRUE, _xlfn.XLOOKUP(TRUE, VALUE(表格1[[#This Row],[年月]]) &lt;= VALUE($R$8:$R$12), $Q$8:$Q$12)) &amp; "年度"</f>
        <v>2025年度</v>
      </c>
    </row>
    <row r="9058" spans="1:13" x14ac:dyDescent="0.3">
      <c r="A9058" s="2">
        <v>202506</v>
      </c>
      <c r="B9058" s="19">
        <f>DATE(表格1[[#This Row],[年]],表格1[[#This Row],[月]],1)</f>
        <v>45809</v>
      </c>
      <c r="C9058" s="2" t="str">
        <f>LEFT(表格1[[#This Row],[年月]],4)</f>
        <v>2025</v>
      </c>
      <c r="D9058" s="2" t="str">
        <f>RIGHT(表格1[[#This Row],[年月]],2)</f>
        <v>06</v>
      </c>
      <c r="E9058" s="5">
        <v>10015000</v>
      </c>
      <c r="F9058" s="2" t="str">
        <f>VLOOKUP(TEXT(表格1[[#This Row],[地區]],"00000000"),縣市代碼,2,0)</f>
        <v>花蓮縣</v>
      </c>
      <c r="G9058" s="2" t="s">
        <v>9</v>
      </c>
      <c r="H9058" s="13">
        <v>535060</v>
      </c>
      <c r="I9058" s="14">
        <v>564023251</v>
      </c>
      <c r="J9058" s="14">
        <f>表格1[[#This Row],[信用卡交易筆數]]/1000</f>
        <v>535.05999999999995</v>
      </c>
      <c r="K9058" s="14">
        <f>表格1[[#This Row],[信用卡交易金額'[新臺幣']]]/1000</f>
        <v>564023.25100000005</v>
      </c>
      <c r="L9058" s="14">
        <f>表格1[[#This Row],[信用卡交易金額'[新臺幣']]]/1000000</f>
        <v>564.02325099999996</v>
      </c>
      <c r="M9058" s="14" t="str" cm="1">
        <f t="array" ref="M9058">_xlfn.TEXTJOIN("", TRUE, _xlfn.XLOOKUP(TRUE, VALUE(表格1[[#This Row],[年月]]) &lt;= VALUE($R$8:$R$12), $Q$8:$Q$12)) &amp; "年度"</f>
        <v>2025年度</v>
      </c>
    </row>
    <row r="9059" spans="1:13" x14ac:dyDescent="0.3">
      <c r="A9059" s="2">
        <v>202506</v>
      </c>
      <c r="B9059" s="19">
        <f>DATE(表格1[[#This Row],[年]],表格1[[#This Row],[月]],1)</f>
        <v>45809</v>
      </c>
      <c r="C9059" s="2" t="str">
        <f>LEFT(表格1[[#This Row],[年月]],4)</f>
        <v>2025</v>
      </c>
      <c r="D9059" s="2" t="str">
        <f>RIGHT(表格1[[#This Row],[年月]],2)</f>
        <v>06</v>
      </c>
      <c r="E9059" s="5">
        <v>10015000</v>
      </c>
      <c r="F9059" s="2" t="str">
        <f>VLOOKUP(TEXT(表格1[[#This Row],[地區]],"00000000"),縣市代碼,2,0)</f>
        <v>花蓮縣</v>
      </c>
      <c r="G9059" s="2" t="s">
        <v>10</v>
      </c>
      <c r="H9059" s="13">
        <v>264572</v>
      </c>
      <c r="I9059" s="14">
        <v>1033073929</v>
      </c>
      <c r="J9059" s="14">
        <f>表格1[[#This Row],[信用卡交易筆數]]/1000</f>
        <v>264.572</v>
      </c>
      <c r="K9059" s="14">
        <f>表格1[[#This Row],[信用卡交易金額'[新臺幣']]]/1000</f>
        <v>1033073.929</v>
      </c>
      <c r="L9059" s="14">
        <f>表格1[[#This Row],[信用卡交易金額'[新臺幣']]]/1000000</f>
        <v>1033.0739289999999</v>
      </c>
      <c r="M9059" s="14" t="str" cm="1">
        <f t="array" ref="M9059">_xlfn.TEXTJOIN("", TRUE, _xlfn.XLOOKUP(TRUE, VALUE(表格1[[#This Row],[年月]]) &lt;= VALUE($R$8:$R$12), $Q$8:$Q$12)) &amp; "年度"</f>
        <v>2025年度</v>
      </c>
    </row>
    <row r="9060" spans="1:13" x14ac:dyDescent="0.3">
      <c r="A9060" s="2">
        <v>202506</v>
      </c>
      <c r="B9060" s="19">
        <f>DATE(表格1[[#This Row],[年]],表格1[[#This Row],[月]],1)</f>
        <v>45809</v>
      </c>
      <c r="C9060" s="2" t="str">
        <f>LEFT(表格1[[#This Row],[年月]],4)</f>
        <v>2025</v>
      </c>
      <c r="D9060" s="2" t="str">
        <f>RIGHT(表格1[[#This Row],[年月]],2)</f>
        <v>06</v>
      </c>
      <c r="E9060" s="5">
        <v>10014000</v>
      </c>
      <c r="F9060" s="2" t="str">
        <f>VLOOKUP(TEXT(表格1[[#This Row],[地區]],"00000000"),縣市代碼,2,0)</f>
        <v>臺東縣</v>
      </c>
      <c r="G9060" s="2" t="s">
        <v>4</v>
      </c>
      <c r="H9060" s="13">
        <v>336554</v>
      </c>
      <c r="I9060" s="14">
        <v>141900563</v>
      </c>
      <c r="J9060" s="14">
        <f>表格1[[#This Row],[信用卡交易筆數]]/1000</f>
        <v>336.55399999999997</v>
      </c>
      <c r="K9060" s="14">
        <f>表格1[[#This Row],[信用卡交易金額'[新臺幣']]]/1000</f>
        <v>141900.56299999999</v>
      </c>
      <c r="L9060" s="14">
        <f>表格1[[#This Row],[信用卡交易金額'[新臺幣']]]/1000000</f>
        <v>141.90056300000001</v>
      </c>
      <c r="M9060" s="14" t="str" cm="1">
        <f t="array" ref="M9060">_xlfn.TEXTJOIN("", TRUE, _xlfn.XLOOKUP(TRUE, VALUE(表格1[[#This Row],[年月]]) &lt;= VALUE($R$8:$R$12), $Q$8:$Q$12)) &amp; "年度"</f>
        <v>2025年度</v>
      </c>
    </row>
    <row r="9061" spans="1:13" x14ac:dyDescent="0.3">
      <c r="A9061" s="2">
        <v>202506</v>
      </c>
      <c r="B9061" s="19">
        <f>DATE(表格1[[#This Row],[年]],表格1[[#This Row],[月]],1)</f>
        <v>45809</v>
      </c>
      <c r="C9061" s="2" t="str">
        <f>LEFT(表格1[[#This Row],[年月]],4)</f>
        <v>2025</v>
      </c>
      <c r="D9061" s="2" t="str">
        <f>RIGHT(表格1[[#This Row],[年月]],2)</f>
        <v>06</v>
      </c>
      <c r="E9061" s="5">
        <v>10014000</v>
      </c>
      <c r="F9061" s="2" t="str">
        <f>VLOOKUP(TEXT(表格1[[#This Row],[地區]],"00000000"),縣市代碼,2,0)</f>
        <v>臺東縣</v>
      </c>
      <c r="G9061" s="2" t="s">
        <v>5</v>
      </c>
      <c r="H9061" s="13">
        <v>22460</v>
      </c>
      <c r="I9061" s="14">
        <v>46737440</v>
      </c>
      <c r="J9061" s="14">
        <f>表格1[[#This Row],[信用卡交易筆數]]/1000</f>
        <v>22.46</v>
      </c>
      <c r="K9061" s="14">
        <f>表格1[[#This Row],[信用卡交易金額'[新臺幣']]]/1000</f>
        <v>46737.440000000002</v>
      </c>
      <c r="L9061" s="14">
        <f>表格1[[#This Row],[信用卡交易金額'[新臺幣']]]/1000000</f>
        <v>46.737439999999999</v>
      </c>
      <c r="M9061" s="14" t="str" cm="1">
        <f t="array" ref="M9061">_xlfn.TEXTJOIN("", TRUE, _xlfn.XLOOKUP(TRUE, VALUE(表格1[[#This Row],[年月]]) &lt;= VALUE($R$8:$R$12), $Q$8:$Q$12)) &amp; "年度"</f>
        <v>2025年度</v>
      </c>
    </row>
    <row r="9062" spans="1:13" x14ac:dyDescent="0.3">
      <c r="A9062" s="2">
        <v>202506</v>
      </c>
      <c r="B9062" s="19">
        <f>DATE(表格1[[#This Row],[年]],表格1[[#This Row],[月]],1)</f>
        <v>45809</v>
      </c>
      <c r="C9062" s="2" t="str">
        <f>LEFT(表格1[[#This Row],[年月]],4)</f>
        <v>2025</v>
      </c>
      <c r="D9062" s="2" t="str">
        <f>RIGHT(表格1[[#This Row],[年月]],2)</f>
        <v>06</v>
      </c>
      <c r="E9062" s="5">
        <v>10014000</v>
      </c>
      <c r="F9062" s="2" t="str">
        <f>VLOOKUP(TEXT(表格1[[#This Row],[地區]],"00000000"),縣市代碼,2,0)</f>
        <v>臺東縣</v>
      </c>
      <c r="G9062" s="2" t="s">
        <v>6</v>
      </c>
      <c r="H9062" s="13">
        <v>32066</v>
      </c>
      <c r="I9062" s="14">
        <v>95191892</v>
      </c>
      <c r="J9062" s="14">
        <f>表格1[[#This Row],[信用卡交易筆數]]/1000</f>
        <v>32.066000000000003</v>
      </c>
      <c r="K9062" s="14">
        <f>表格1[[#This Row],[信用卡交易金額'[新臺幣']]]/1000</f>
        <v>95191.892000000007</v>
      </c>
      <c r="L9062" s="14">
        <f>表格1[[#This Row],[信用卡交易金額'[新臺幣']]]/1000000</f>
        <v>95.191891999999996</v>
      </c>
      <c r="M9062" s="14" t="str" cm="1">
        <f t="array" ref="M9062">_xlfn.TEXTJOIN("", TRUE, _xlfn.XLOOKUP(TRUE, VALUE(表格1[[#This Row],[年月]]) &lt;= VALUE($R$8:$R$12), $Q$8:$Q$12)) &amp; "年度"</f>
        <v>2025年度</v>
      </c>
    </row>
    <row r="9063" spans="1:13" x14ac:dyDescent="0.3">
      <c r="A9063" s="2">
        <v>202506</v>
      </c>
      <c r="B9063" s="19">
        <f>DATE(表格1[[#This Row],[年]],表格1[[#This Row],[月]],1)</f>
        <v>45809</v>
      </c>
      <c r="C9063" s="2" t="str">
        <f>LEFT(表格1[[#This Row],[年月]],4)</f>
        <v>2025</v>
      </c>
      <c r="D9063" s="2" t="str">
        <f>RIGHT(表格1[[#This Row],[年月]],2)</f>
        <v>06</v>
      </c>
      <c r="E9063" s="5">
        <v>10014000</v>
      </c>
      <c r="F9063" s="2" t="str">
        <f>VLOOKUP(TEXT(表格1[[#This Row],[地區]],"00000000"),縣市代碼,2,0)</f>
        <v>臺東縣</v>
      </c>
      <c r="G9063" s="2" t="s">
        <v>7</v>
      </c>
      <c r="H9063" s="13">
        <v>192955</v>
      </c>
      <c r="I9063" s="14">
        <v>177974603</v>
      </c>
      <c r="J9063" s="14">
        <f>表格1[[#This Row],[信用卡交易筆數]]/1000</f>
        <v>192.95500000000001</v>
      </c>
      <c r="K9063" s="14">
        <f>表格1[[#This Row],[信用卡交易金額'[新臺幣']]]/1000</f>
        <v>177974.603</v>
      </c>
      <c r="L9063" s="14">
        <f>表格1[[#This Row],[信用卡交易金額'[新臺幣']]]/1000000</f>
        <v>177.974603</v>
      </c>
      <c r="M9063" s="14" t="str" cm="1">
        <f t="array" ref="M9063">_xlfn.TEXTJOIN("", TRUE, _xlfn.XLOOKUP(TRUE, VALUE(表格1[[#This Row],[年月]]) &lt;= VALUE($R$8:$R$12), $Q$8:$Q$12)) &amp; "年度"</f>
        <v>2025年度</v>
      </c>
    </row>
    <row r="9064" spans="1:13" x14ac:dyDescent="0.3">
      <c r="A9064" s="2">
        <v>202506</v>
      </c>
      <c r="B9064" s="19">
        <f>DATE(表格1[[#This Row],[年]],表格1[[#This Row],[月]],1)</f>
        <v>45809</v>
      </c>
      <c r="C9064" s="2" t="str">
        <f>LEFT(表格1[[#This Row],[年月]],4)</f>
        <v>2025</v>
      </c>
      <c r="D9064" s="2" t="str">
        <f>RIGHT(表格1[[#This Row],[年月]],2)</f>
        <v>06</v>
      </c>
      <c r="E9064" s="5">
        <v>10014000</v>
      </c>
      <c r="F9064" s="2" t="str">
        <f>VLOOKUP(TEXT(表格1[[#This Row],[地區]],"00000000"),縣市代碼,2,0)</f>
        <v>臺東縣</v>
      </c>
      <c r="G9064" s="2" t="s">
        <v>8</v>
      </c>
      <c r="H9064" s="13">
        <v>131331</v>
      </c>
      <c r="I9064" s="14">
        <v>203666454</v>
      </c>
      <c r="J9064" s="14">
        <f>表格1[[#This Row],[信用卡交易筆數]]/1000</f>
        <v>131.33099999999999</v>
      </c>
      <c r="K9064" s="14">
        <f>表格1[[#This Row],[信用卡交易金額'[新臺幣']]]/1000</f>
        <v>203666.454</v>
      </c>
      <c r="L9064" s="14">
        <f>表格1[[#This Row],[信用卡交易金額'[新臺幣']]]/1000000</f>
        <v>203.66645399999999</v>
      </c>
      <c r="M9064" s="14" t="str" cm="1">
        <f t="array" ref="M9064">_xlfn.TEXTJOIN("", TRUE, _xlfn.XLOOKUP(TRUE, VALUE(表格1[[#This Row],[年月]]) &lt;= VALUE($R$8:$R$12), $Q$8:$Q$12)) &amp; "年度"</f>
        <v>2025年度</v>
      </c>
    </row>
    <row r="9065" spans="1:13" x14ac:dyDescent="0.3">
      <c r="A9065" s="2">
        <v>202506</v>
      </c>
      <c r="B9065" s="19">
        <f>DATE(表格1[[#This Row],[年]],表格1[[#This Row],[月]],1)</f>
        <v>45809</v>
      </c>
      <c r="C9065" s="2" t="str">
        <f>LEFT(表格1[[#This Row],[年月]],4)</f>
        <v>2025</v>
      </c>
      <c r="D9065" s="2" t="str">
        <f>RIGHT(表格1[[#This Row],[年月]],2)</f>
        <v>06</v>
      </c>
      <c r="E9065" s="5">
        <v>10014000</v>
      </c>
      <c r="F9065" s="2" t="str">
        <f>VLOOKUP(TEXT(表格1[[#This Row],[地區]],"00000000"),縣市代碼,2,0)</f>
        <v>臺東縣</v>
      </c>
      <c r="G9065" s="2" t="s">
        <v>9</v>
      </c>
      <c r="H9065" s="13">
        <v>267137</v>
      </c>
      <c r="I9065" s="14">
        <v>284475706</v>
      </c>
      <c r="J9065" s="14">
        <f>表格1[[#This Row],[信用卡交易筆數]]/1000</f>
        <v>267.137</v>
      </c>
      <c r="K9065" s="14">
        <f>表格1[[#This Row],[信用卡交易金額'[新臺幣']]]/1000</f>
        <v>284475.70600000001</v>
      </c>
      <c r="L9065" s="14">
        <f>表格1[[#This Row],[信用卡交易金額'[新臺幣']]]/1000000</f>
        <v>284.475706</v>
      </c>
      <c r="M9065" s="14" t="str" cm="1">
        <f t="array" ref="M9065">_xlfn.TEXTJOIN("", TRUE, _xlfn.XLOOKUP(TRUE, VALUE(表格1[[#This Row],[年月]]) &lt;= VALUE($R$8:$R$12), $Q$8:$Q$12)) &amp; "年度"</f>
        <v>2025年度</v>
      </c>
    </row>
    <row r="9066" spans="1:13" x14ac:dyDescent="0.3">
      <c r="A9066" s="2">
        <v>202506</v>
      </c>
      <c r="B9066" s="19">
        <f>DATE(表格1[[#This Row],[年]],表格1[[#This Row],[月]],1)</f>
        <v>45809</v>
      </c>
      <c r="C9066" s="2" t="str">
        <f>LEFT(表格1[[#This Row],[年月]],4)</f>
        <v>2025</v>
      </c>
      <c r="D9066" s="2" t="str">
        <f>RIGHT(表格1[[#This Row],[年月]],2)</f>
        <v>06</v>
      </c>
      <c r="E9066" s="5">
        <v>10014000</v>
      </c>
      <c r="F9066" s="2" t="str">
        <f>VLOOKUP(TEXT(表格1[[#This Row],[地區]],"00000000"),縣市代碼,2,0)</f>
        <v>臺東縣</v>
      </c>
      <c r="G9066" s="2" t="s">
        <v>10</v>
      </c>
      <c r="H9066" s="13">
        <v>131875</v>
      </c>
      <c r="I9066" s="14">
        <v>528217004</v>
      </c>
      <c r="J9066" s="14">
        <f>表格1[[#This Row],[信用卡交易筆數]]/1000</f>
        <v>131.875</v>
      </c>
      <c r="K9066" s="14">
        <f>表格1[[#This Row],[信用卡交易金額'[新臺幣']]]/1000</f>
        <v>528217.00399999996</v>
      </c>
      <c r="L9066" s="14">
        <f>表格1[[#This Row],[信用卡交易金額'[新臺幣']]]/1000000</f>
        <v>528.21700399999997</v>
      </c>
      <c r="M9066" s="14" t="str" cm="1">
        <f t="array" ref="M9066">_xlfn.TEXTJOIN("", TRUE, _xlfn.XLOOKUP(TRUE, VALUE(表格1[[#This Row],[年月]]) &lt;= VALUE($R$8:$R$12), $Q$8:$Q$12)) &amp; "年度"</f>
        <v>2025年度</v>
      </c>
    </row>
    <row r="9067" spans="1:13" x14ac:dyDescent="0.3">
      <c r="A9067" s="2">
        <v>202506</v>
      </c>
      <c r="B9067" s="19">
        <f>DATE(表格1[[#This Row],[年]],表格1[[#This Row],[月]],1)</f>
        <v>45809</v>
      </c>
      <c r="C9067" s="2" t="str">
        <f>LEFT(表格1[[#This Row],[年月]],4)</f>
        <v>2025</v>
      </c>
      <c r="D9067" s="2" t="str">
        <f>RIGHT(表格1[[#This Row],[年月]],2)</f>
        <v>06</v>
      </c>
      <c r="E9067" s="5">
        <v>10016000</v>
      </c>
      <c r="F9067" s="2" t="str">
        <f>VLOOKUP(TEXT(表格1[[#This Row],[地區]],"00000000"),縣市代碼,2,0)</f>
        <v>澎湖縣</v>
      </c>
      <c r="G9067" s="2" t="s">
        <v>4</v>
      </c>
      <c r="H9067" s="13">
        <v>191335</v>
      </c>
      <c r="I9067" s="14">
        <v>73054094</v>
      </c>
      <c r="J9067" s="14">
        <f>表格1[[#This Row],[信用卡交易筆數]]/1000</f>
        <v>191.33500000000001</v>
      </c>
      <c r="K9067" s="14">
        <f>表格1[[#This Row],[信用卡交易金額'[新臺幣']]]/1000</f>
        <v>73054.093999999997</v>
      </c>
      <c r="L9067" s="14">
        <f>表格1[[#This Row],[信用卡交易金額'[新臺幣']]]/1000000</f>
        <v>73.054094000000006</v>
      </c>
      <c r="M9067" s="14" t="str" cm="1">
        <f t="array" ref="M9067">_xlfn.TEXTJOIN("", TRUE, _xlfn.XLOOKUP(TRUE, VALUE(表格1[[#This Row],[年月]]) &lt;= VALUE($R$8:$R$12), $Q$8:$Q$12)) &amp; "年度"</f>
        <v>2025年度</v>
      </c>
    </row>
    <row r="9068" spans="1:13" x14ac:dyDescent="0.3">
      <c r="A9068" s="2">
        <v>202506</v>
      </c>
      <c r="B9068" s="19">
        <f>DATE(表格1[[#This Row],[年]],表格1[[#This Row],[月]],1)</f>
        <v>45809</v>
      </c>
      <c r="C9068" s="2" t="str">
        <f>LEFT(表格1[[#This Row],[年月]],4)</f>
        <v>2025</v>
      </c>
      <c r="D9068" s="2" t="str">
        <f>RIGHT(表格1[[#This Row],[年月]],2)</f>
        <v>06</v>
      </c>
      <c r="E9068" s="5">
        <v>10016000</v>
      </c>
      <c r="F9068" s="2" t="str">
        <f>VLOOKUP(TEXT(表格1[[#This Row],[地區]],"00000000"),縣市代碼,2,0)</f>
        <v>澎湖縣</v>
      </c>
      <c r="G9068" s="2" t="s">
        <v>5</v>
      </c>
      <c r="H9068" s="13">
        <v>10647</v>
      </c>
      <c r="I9068" s="14">
        <v>25331856</v>
      </c>
      <c r="J9068" s="14">
        <f>表格1[[#This Row],[信用卡交易筆數]]/1000</f>
        <v>10.647</v>
      </c>
      <c r="K9068" s="14">
        <f>表格1[[#This Row],[信用卡交易金額'[新臺幣']]]/1000</f>
        <v>25331.856</v>
      </c>
      <c r="L9068" s="14">
        <f>表格1[[#This Row],[信用卡交易金額'[新臺幣']]]/1000000</f>
        <v>25.331855999999998</v>
      </c>
      <c r="M9068" s="14" t="str" cm="1">
        <f t="array" ref="M9068">_xlfn.TEXTJOIN("", TRUE, _xlfn.XLOOKUP(TRUE, VALUE(表格1[[#This Row],[年月]]) &lt;= VALUE($R$8:$R$12), $Q$8:$Q$12)) &amp; "年度"</f>
        <v>2025年度</v>
      </c>
    </row>
    <row r="9069" spans="1:13" x14ac:dyDescent="0.3">
      <c r="A9069" s="2">
        <v>202506</v>
      </c>
      <c r="B9069" s="19">
        <f>DATE(表格1[[#This Row],[年]],表格1[[#This Row],[月]],1)</f>
        <v>45809</v>
      </c>
      <c r="C9069" s="2" t="str">
        <f>LEFT(表格1[[#This Row],[年月]],4)</f>
        <v>2025</v>
      </c>
      <c r="D9069" s="2" t="str">
        <f>RIGHT(表格1[[#This Row],[年月]],2)</f>
        <v>06</v>
      </c>
      <c r="E9069" s="5">
        <v>10016000</v>
      </c>
      <c r="F9069" s="2" t="str">
        <f>VLOOKUP(TEXT(表格1[[#This Row],[地區]],"00000000"),縣市代碼,2,0)</f>
        <v>澎湖縣</v>
      </c>
      <c r="G9069" s="2" t="s">
        <v>6</v>
      </c>
      <c r="H9069" s="13">
        <v>16705</v>
      </c>
      <c r="I9069" s="14">
        <v>50334617</v>
      </c>
      <c r="J9069" s="14">
        <f>表格1[[#This Row],[信用卡交易筆數]]/1000</f>
        <v>16.704999999999998</v>
      </c>
      <c r="K9069" s="14">
        <f>表格1[[#This Row],[信用卡交易金額'[新臺幣']]]/1000</f>
        <v>50334.616999999998</v>
      </c>
      <c r="L9069" s="14">
        <f>表格1[[#This Row],[信用卡交易金額'[新臺幣']]]/1000000</f>
        <v>50.334617000000001</v>
      </c>
      <c r="M9069" s="14" t="str" cm="1">
        <f t="array" ref="M9069">_xlfn.TEXTJOIN("", TRUE, _xlfn.XLOOKUP(TRUE, VALUE(表格1[[#This Row],[年月]]) &lt;= VALUE($R$8:$R$12), $Q$8:$Q$12)) &amp; "年度"</f>
        <v>2025年度</v>
      </c>
    </row>
    <row r="9070" spans="1:13" x14ac:dyDescent="0.3">
      <c r="A9070" s="2">
        <v>202506</v>
      </c>
      <c r="B9070" s="19">
        <f>DATE(表格1[[#This Row],[年]],表格1[[#This Row],[月]],1)</f>
        <v>45809</v>
      </c>
      <c r="C9070" s="2" t="str">
        <f>LEFT(表格1[[#This Row],[年月]],4)</f>
        <v>2025</v>
      </c>
      <c r="D9070" s="2" t="str">
        <f>RIGHT(表格1[[#This Row],[年月]],2)</f>
        <v>06</v>
      </c>
      <c r="E9070" s="5">
        <v>10016000</v>
      </c>
      <c r="F9070" s="2" t="str">
        <f>VLOOKUP(TEXT(表格1[[#This Row],[地區]],"00000000"),縣市代碼,2,0)</f>
        <v>澎湖縣</v>
      </c>
      <c r="G9070" s="2" t="s">
        <v>7</v>
      </c>
      <c r="H9070" s="13">
        <v>88972</v>
      </c>
      <c r="I9070" s="14">
        <v>95286457</v>
      </c>
      <c r="J9070" s="14">
        <f>表格1[[#This Row],[信用卡交易筆數]]/1000</f>
        <v>88.971999999999994</v>
      </c>
      <c r="K9070" s="14">
        <f>表格1[[#This Row],[信用卡交易金額'[新臺幣']]]/1000</f>
        <v>95286.456999999995</v>
      </c>
      <c r="L9070" s="14">
        <f>表格1[[#This Row],[信用卡交易金額'[新臺幣']]]/1000000</f>
        <v>95.286456999999999</v>
      </c>
      <c r="M9070" s="14" t="str" cm="1">
        <f t="array" ref="M9070">_xlfn.TEXTJOIN("", TRUE, _xlfn.XLOOKUP(TRUE, VALUE(表格1[[#This Row],[年月]]) &lt;= VALUE($R$8:$R$12), $Q$8:$Q$12)) &amp; "年度"</f>
        <v>2025年度</v>
      </c>
    </row>
    <row r="9071" spans="1:13" x14ac:dyDescent="0.3">
      <c r="A9071" s="2">
        <v>202506</v>
      </c>
      <c r="B9071" s="19">
        <f>DATE(表格1[[#This Row],[年]],表格1[[#This Row],[月]],1)</f>
        <v>45809</v>
      </c>
      <c r="C9071" s="2" t="str">
        <f>LEFT(表格1[[#This Row],[年月]],4)</f>
        <v>2025</v>
      </c>
      <c r="D9071" s="2" t="str">
        <f>RIGHT(表格1[[#This Row],[年月]],2)</f>
        <v>06</v>
      </c>
      <c r="E9071" s="5">
        <v>10016000</v>
      </c>
      <c r="F9071" s="2" t="str">
        <f>VLOOKUP(TEXT(表格1[[#This Row],[地區]],"00000000"),縣市代碼,2,0)</f>
        <v>澎湖縣</v>
      </c>
      <c r="G9071" s="2" t="s">
        <v>8</v>
      </c>
      <c r="H9071" s="13">
        <v>72343</v>
      </c>
      <c r="I9071" s="14">
        <v>105433855</v>
      </c>
      <c r="J9071" s="14">
        <f>表格1[[#This Row],[信用卡交易筆數]]/1000</f>
        <v>72.343000000000004</v>
      </c>
      <c r="K9071" s="14">
        <f>表格1[[#This Row],[信用卡交易金額'[新臺幣']]]/1000</f>
        <v>105433.855</v>
      </c>
      <c r="L9071" s="14">
        <f>表格1[[#This Row],[信用卡交易金額'[新臺幣']]]/1000000</f>
        <v>105.43385499999999</v>
      </c>
      <c r="M9071" s="14" t="str" cm="1">
        <f t="array" ref="M9071">_xlfn.TEXTJOIN("", TRUE, _xlfn.XLOOKUP(TRUE, VALUE(表格1[[#This Row],[年月]]) &lt;= VALUE($R$8:$R$12), $Q$8:$Q$12)) &amp; "年度"</f>
        <v>2025年度</v>
      </c>
    </row>
    <row r="9072" spans="1:13" x14ac:dyDescent="0.3">
      <c r="A9072" s="2">
        <v>202506</v>
      </c>
      <c r="B9072" s="19">
        <f>DATE(表格1[[#This Row],[年]],表格1[[#This Row],[月]],1)</f>
        <v>45809</v>
      </c>
      <c r="C9072" s="2" t="str">
        <f>LEFT(表格1[[#This Row],[年月]],4)</f>
        <v>2025</v>
      </c>
      <c r="D9072" s="2" t="str">
        <f>RIGHT(表格1[[#This Row],[年月]],2)</f>
        <v>06</v>
      </c>
      <c r="E9072" s="5">
        <v>10016000</v>
      </c>
      <c r="F9072" s="2" t="str">
        <f>VLOOKUP(TEXT(表格1[[#This Row],[地區]],"00000000"),縣市代碼,2,0)</f>
        <v>澎湖縣</v>
      </c>
      <c r="G9072" s="2" t="s">
        <v>9</v>
      </c>
      <c r="H9072" s="13">
        <v>143715</v>
      </c>
      <c r="I9072" s="14">
        <v>136957119</v>
      </c>
      <c r="J9072" s="14">
        <f>表格1[[#This Row],[信用卡交易筆數]]/1000</f>
        <v>143.715</v>
      </c>
      <c r="K9072" s="14">
        <f>表格1[[#This Row],[信用卡交易金額'[新臺幣']]]/1000</f>
        <v>136957.11900000001</v>
      </c>
      <c r="L9072" s="14">
        <f>表格1[[#This Row],[信用卡交易金額'[新臺幣']]]/1000000</f>
        <v>136.95711900000001</v>
      </c>
      <c r="M9072" s="14" t="str" cm="1">
        <f t="array" ref="M9072">_xlfn.TEXTJOIN("", TRUE, _xlfn.XLOOKUP(TRUE, VALUE(表格1[[#This Row],[年月]]) &lt;= VALUE($R$8:$R$12), $Q$8:$Q$12)) &amp; "年度"</f>
        <v>2025年度</v>
      </c>
    </row>
    <row r="9073" spans="1:13" x14ac:dyDescent="0.3">
      <c r="A9073" s="2">
        <v>202506</v>
      </c>
      <c r="B9073" s="19">
        <f>DATE(表格1[[#This Row],[年]],表格1[[#This Row],[月]],1)</f>
        <v>45809</v>
      </c>
      <c r="C9073" s="2" t="str">
        <f>LEFT(表格1[[#This Row],[年月]],4)</f>
        <v>2025</v>
      </c>
      <c r="D9073" s="2" t="str">
        <f>RIGHT(表格1[[#This Row],[年月]],2)</f>
        <v>06</v>
      </c>
      <c r="E9073" s="5">
        <v>10016000</v>
      </c>
      <c r="F9073" s="2" t="str">
        <f>VLOOKUP(TEXT(表格1[[#This Row],[地區]],"00000000"),縣市代碼,2,0)</f>
        <v>澎湖縣</v>
      </c>
      <c r="G9073" s="2" t="s">
        <v>10</v>
      </c>
      <c r="H9073" s="13">
        <v>61376</v>
      </c>
      <c r="I9073" s="14">
        <v>234546553</v>
      </c>
      <c r="J9073" s="14">
        <f>表格1[[#This Row],[信用卡交易筆數]]/1000</f>
        <v>61.375999999999998</v>
      </c>
      <c r="K9073" s="14">
        <f>表格1[[#This Row],[信用卡交易金額'[新臺幣']]]/1000</f>
        <v>234546.55300000001</v>
      </c>
      <c r="L9073" s="14">
        <f>表格1[[#This Row],[信用卡交易金額'[新臺幣']]]/1000000</f>
        <v>234.54655299999999</v>
      </c>
      <c r="M9073" s="14" t="str" cm="1">
        <f t="array" ref="M9073">_xlfn.TEXTJOIN("", TRUE, _xlfn.XLOOKUP(TRUE, VALUE(表格1[[#This Row],[年月]]) &lt;= VALUE($R$8:$R$12), $Q$8:$Q$12)) &amp; "年度"</f>
        <v>2025年度</v>
      </c>
    </row>
    <row r="9074" spans="1:13" x14ac:dyDescent="0.3">
      <c r="A9074" s="2">
        <v>202506</v>
      </c>
      <c r="B9074" s="19">
        <f>DATE(表格1[[#This Row],[年]],表格1[[#This Row],[月]],1)</f>
        <v>45809</v>
      </c>
      <c r="C9074" s="2" t="str">
        <f>LEFT(表格1[[#This Row],[年月]],4)</f>
        <v>2025</v>
      </c>
      <c r="D9074" s="2" t="str">
        <f>RIGHT(表格1[[#This Row],[年月]],2)</f>
        <v>06</v>
      </c>
      <c r="E9074" s="5" t="s">
        <v>62</v>
      </c>
      <c r="F9074" s="2" t="str">
        <f>VLOOKUP(TEXT(表格1[[#This Row],[地區]],"00000000"),縣市代碼,2,0)</f>
        <v>金門縣</v>
      </c>
      <c r="G9074" s="2" t="s">
        <v>4</v>
      </c>
      <c r="H9074" s="13">
        <v>129459</v>
      </c>
      <c r="I9074" s="14">
        <v>50599858</v>
      </c>
      <c r="J9074" s="14">
        <f>表格1[[#This Row],[信用卡交易筆數]]/1000</f>
        <v>129.459</v>
      </c>
      <c r="K9074" s="14">
        <f>表格1[[#This Row],[信用卡交易金額'[新臺幣']]]/1000</f>
        <v>50599.858</v>
      </c>
      <c r="L9074" s="14">
        <f>表格1[[#This Row],[信用卡交易金額'[新臺幣']]]/1000000</f>
        <v>50.599857999999998</v>
      </c>
      <c r="M9074" s="14" t="str" cm="1">
        <f t="array" ref="M9074">_xlfn.TEXTJOIN("", TRUE, _xlfn.XLOOKUP(TRUE, VALUE(表格1[[#This Row],[年月]]) &lt;= VALUE($R$8:$R$12), $Q$8:$Q$12)) &amp; "年度"</f>
        <v>2025年度</v>
      </c>
    </row>
    <row r="9075" spans="1:13" x14ac:dyDescent="0.3">
      <c r="A9075" s="2">
        <v>202506</v>
      </c>
      <c r="B9075" s="19">
        <f>DATE(表格1[[#This Row],[年]],表格1[[#This Row],[月]],1)</f>
        <v>45809</v>
      </c>
      <c r="C9075" s="2" t="str">
        <f>LEFT(表格1[[#This Row],[年月]],4)</f>
        <v>2025</v>
      </c>
      <c r="D9075" s="2" t="str">
        <f>RIGHT(表格1[[#This Row],[年月]],2)</f>
        <v>06</v>
      </c>
      <c r="E9075" s="5" t="s">
        <v>62</v>
      </c>
      <c r="F9075" s="2" t="str">
        <f>VLOOKUP(TEXT(表格1[[#This Row],[地區]],"00000000"),縣市代碼,2,0)</f>
        <v>金門縣</v>
      </c>
      <c r="G9075" s="2" t="s">
        <v>5</v>
      </c>
      <c r="H9075" s="13">
        <v>7393</v>
      </c>
      <c r="I9075" s="14">
        <v>20615405</v>
      </c>
      <c r="J9075" s="14">
        <f>表格1[[#This Row],[信用卡交易筆數]]/1000</f>
        <v>7.3929999999999998</v>
      </c>
      <c r="K9075" s="14">
        <f>表格1[[#This Row],[信用卡交易金額'[新臺幣']]]/1000</f>
        <v>20615.404999999999</v>
      </c>
      <c r="L9075" s="14">
        <f>表格1[[#This Row],[信用卡交易金額'[新臺幣']]]/1000000</f>
        <v>20.615404999999999</v>
      </c>
      <c r="M9075" s="14" t="str" cm="1">
        <f t="array" ref="M9075">_xlfn.TEXTJOIN("", TRUE, _xlfn.XLOOKUP(TRUE, VALUE(表格1[[#This Row],[年月]]) &lt;= VALUE($R$8:$R$12), $Q$8:$Q$12)) &amp; "年度"</f>
        <v>2025年度</v>
      </c>
    </row>
    <row r="9076" spans="1:13" x14ac:dyDescent="0.3">
      <c r="A9076" s="2">
        <v>202506</v>
      </c>
      <c r="B9076" s="19">
        <f>DATE(表格1[[#This Row],[年]],表格1[[#This Row],[月]],1)</f>
        <v>45809</v>
      </c>
      <c r="C9076" s="2" t="str">
        <f>LEFT(表格1[[#This Row],[年月]],4)</f>
        <v>2025</v>
      </c>
      <c r="D9076" s="2" t="str">
        <f>RIGHT(表格1[[#This Row],[年月]],2)</f>
        <v>06</v>
      </c>
      <c r="E9076" s="5" t="s">
        <v>62</v>
      </c>
      <c r="F9076" s="2" t="str">
        <f>VLOOKUP(TEXT(表格1[[#This Row],[地區]],"00000000"),縣市代碼,2,0)</f>
        <v>金門縣</v>
      </c>
      <c r="G9076" s="2" t="s">
        <v>6</v>
      </c>
      <c r="H9076" s="13">
        <v>11226</v>
      </c>
      <c r="I9076" s="14">
        <v>36834127</v>
      </c>
      <c r="J9076" s="14">
        <f>表格1[[#This Row],[信用卡交易筆數]]/1000</f>
        <v>11.226000000000001</v>
      </c>
      <c r="K9076" s="14">
        <f>表格1[[#This Row],[信用卡交易金額'[新臺幣']]]/1000</f>
        <v>36834.127</v>
      </c>
      <c r="L9076" s="14">
        <f>表格1[[#This Row],[信用卡交易金額'[新臺幣']]]/1000000</f>
        <v>36.834127000000002</v>
      </c>
      <c r="M9076" s="14" t="str" cm="1">
        <f t="array" ref="M9076">_xlfn.TEXTJOIN("", TRUE, _xlfn.XLOOKUP(TRUE, VALUE(表格1[[#This Row],[年月]]) &lt;= VALUE($R$8:$R$12), $Q$8:$Q$12)) &amp; "年度"</f>
        <v>2025年度</v>
      </c>
    </row>
    <row r="9077" spans="1:13" x14ac:dyDescent="0.3">
      <c r="A9077" s="2">
        <v>202506</v>
      </c>
      <c r="B9077" s="19">
        <f>DATE(表格1[[#This Row],[年]],表格1[[#This Row],[月]],1)</f>
        <v>45809</v>
      </c>
      <c r="C9077" s="2" t="str">
        <f>LEFT(表格1[[#This Row],[年月]],4)</f>
        <v>2025</v>
      </c>
      <c r="D9077" s="2" t="str">
        <f>RIGHT(表格1[[#This Row],[年月]],2)</f>
        <v>06</v>
      </c>
      <c r="E9077" s="5" t="s">
        <v>62</v>
      </c>
      <c r="F9077" s="2" t="str">
        <f>VLOOKUP(TEXT(表格1[[#This Row],[地區]],"00000000"),縣市代碼,2,0)</f>
        <v>金門縣</v>
      </c>
      <c r="G9077" s="2" t="s">
        <v>7</v>
      </c>
      <c r="H9077" s="13">
        <v>56598</v>
      </c>
      <c r="I9077" s="14">
        <v>76885361</v>
      </c>
      <c r="J9077" s="14">
        <f>表格1[[#This Row],[信用卡交易筆數]]/1000</f>
        <v>56.597999999999999</v>
      </c>
      <c r="K9077" s="14">
        <f>表格1[[#This Row],[信用卡交易金額'[新臺幣']]]/1000</f>
        <v>76885.361000000004</v>
      </c>
      <c r="L9077" s="14">
        <f>表格1[[#This Row],[信用卡交易金額'[新臺幣']]]/1000000</f>
        <v>76.885361000000003</v>
      </c>
      <c r="M9077" s="14" t="str" cm="1">
        <f t="array" ref="M9077">_xlfn.TEXTJOIN("", TRUE, _xlfn.XLOOKUP(TRUE, VALUE(表格1[[#This Row],[年月]]) &lt;= VALUE($R$8:$R$12), $Q$8:$Q$12)) &amp; "年度"</f>
        <v>2025年度</v>
      </c>
    </row>
    <row r="9078" spans="1:13" x14ac:dyDescent="0.3">
      <c r="A9078" s="2">
        <v>202506</v>
      </c>
      <c r="B9078" s="19">
        <f>DATE(表格1[[#This Row],[年]],表格1[[#This Row],[月]],1)</f>
        <v>45809</v>
      </c>
      <c r="C9078" s="2" t="str">
        <f>LEFT(表格1[[#This Row],[年月]],4)</f>
        <v>2025</v>
      </c>
      <c r="D9078" s="2" t="str">
        <f>RIGHT(表格1[[#This Row],[年月]],2)</f>
        <v>06</v>
      </c>
      <c r="E9078" s="5" t="s">
        <v>62</v>
      </c>
      <c r="F9078" s="2" t="str">
        <f>VLOOKUP(TEXT(表格1[[#This Row],[地區]],"00000000"),縣市代碼,2,0)</f>
        <v>金門縣</v>
      </c>
      <c r="G9078" s="2" t="s">
        <v>8</v>
      </c>
      <c r="H9078" s="13">
        <v>53550</v>
      </c>
      <c r="I9078" s="14">
        <v>77314644</v>
      </c>
      <c r="J9078" s="14">
        <f>表格1[[#This Row],[信用卡交易筆數]]/1000</f>
        <v>53.55</v>
      </c>
      <c r="K9078" s="14">
        <f>表格1[[#This Row],[信用卡交易金額'[新臺幣']]]/1000</f>
        <v>77314.644</v>
      </c>
      <c r="L9078" s="14">
        <f>表格1[[#This Row],[信用卡交易金額'[新臺幣']]]/1000000</f>
        <v>77.314644000000001</v>
      </c>
      <c r="M9078" s="14" t="str" cm="1">
        <f t="array" ref="M9078">_xlfn.TEXTJOIN("", TRUE, _xlfn.XLOOKUP(TRUE, VALUE(表格1[[#This Row],[年月]]) &lt;= VALUE($R$8:$R$12), $Q$8:$Q$12)) &amp; "年度"</f>
        <v>2025年度</v>
      </c>
    </row>
    <row r="9079" spans="1:13" x14ac:dyDescent="0.3">
      <c r="A9079" s="2">
        <v>202506</v>
      </c>
      <c r="B9079" s="19">
        <f>DATE(表格1[[#This Row],[年]],表格1[[#This Row],[月]],1)</f>
        <v>45809</v>
      </c>
      <c r="C9079" s="2" t="str">
        <f>LEFT(表格1[[#This Row],[年月]],4)</f>
        <v>2025</v>
      </c>
      <c r="D9079" s="2" t="str">
        <f>RIGHT(表格1[[#This Row],[年月]],2)</f>
        <v>06</v>
      </c>
      <c r="E9079" s="5" t="s">
        <v>62</v>
      </c>
      <c r="F9079" s="2" t="str">
        <f>VLOOKUP(TEXT(表格1[[#This Row],[地區]],"00000000"),縣市代碼,2,0)</f>
        <v>金門縣</v>
      </c>
      <c r="G9079" s="2" t="s">
        <v>9</v>
      </c>
      <c r="H9079" s="13">
        <v>128945</v>
      </c>
      <c r="I9079" s="14">
        <v>122229850</v>
      </c>
      <c r="J9079" s="14">
        <f>表格1[[#This Row],[信用卡交易筆數]]/1000</f>
        <v>128.94499999999999</v>
      </c>
      <c r="K9079" s="14">
        <f>表格1[[#This Row],[信用卡交易金額'[新臺幣']]]/1000</f>
        <v>122229.85</v>
      </c>
      <c r="L9079" s="14">
        <f>表格1[[#This Row],[信用卡交易金額'[新臺幣']]]/1000000</f>
        <v>122.22985</v>
      </c>
      <c r="M9079" s="14" t="str" cm="1">
        <f t="array" ref="M9079">_xlfn.TEXTJOIN("", TRUE, _xlfn.XLOOKUP(TRUE, VALUE(表格1[[#This Row],[年月]]) &lt;= VALUE($R$8:$R$12), $Q$8:$Q$12)) &amp; "年度"</f>
        <v>2025年度</v>
      </c>
    </row>
    <row r="9080" spans="1:13" x14ac:dyDescent="0.3">
      <c r="A9080" s="2">
        <v>202506</v>
      </c>
      <c r="B9080" s="19">
        <f>DATE(表格1[[#This Row],[年]],表格1[[#This Row],[月]],1)</f>
        <v>45809</v>
      </c>
      <c r="C9080" s="2" t="str">
        <f>LEFT(表格1[[#This Row],[年月]],4)</f>
        <v>2025</v>
      </c>
      <c r="D9080" s="2" t="str">
        <f>RIGHT(表格1[[#This Row],[年月]],2)</f>
        <v>06</v>
      </c>
      <c r="E9080" s="5" t="s">
        <v>62</v>
      </c>
      <c r="F9080" s="2" t="str">
        <f>VLOOKUP(TEXT(表格1[[#This Row],[地區]],"00000000"),縣市代碼,2,0)</f>
        <v>金門縣</v>
      </c>
      <c r="G9080" s="2" t="s">
        <v>10</v>
      </c>
      <c r="H9080" s="13">
        <v>49814</v>
      </c>
      <c r="I9080" s="14">
        <v>211378576</v>
      </c>
      <c r="J9080" s="14">
        <f>表格1[[#This Row],[信用卡交易筆數]]/1000</f>
        <v>49.814</v>
      </c>
      <c r="K9080" s="14">
        <f>表格1[[#This Row],[信用卡交易金額'[新臺幣']]]/1000</f>
        <v>211378.576</v>
      </c>
      <c r="L9080" s="14">
        <f>表格1[[#This Row],[信用卡交易金額'[新臺幣']]]/1000000</f>
        <v>211.37857600000001</v>
      </c>
      <c r="M9080" s="14" t="str" cm="1">
        <f t="array" ref="M9080">_xlfn.TEXTJOIN("", TRUE, _xlfn.XLOOKUP(TRUE, VALUE(表格1[[#This Row],[年月]]) &lt;= VALUE($R$8:$R$12), $Q$8:$Q$12)) &amp; "年度"</f>
        <v>2025年度</v>
      </c>
    </row>
    <row r="9081" spans="1:13" x14ac:dyDescent="0.3">
      <c r="A9081" s="2">
        <v>202506</v>
      </c>
      <c r="B9081" s="19">
        <f>DATE(表格1[[#This Row],[年]],表格1[[#This Row],[月]],1)</f>
        <v>45809</v>
      </c>
      <c r="C9081" s="2" t="str">
        <f>LEFT(表格1[[#This Row],[年月]],4)</f>
        <v>2025</v>
      </c>
      <c r="D9081" s="2" t="str">
        <f>RIGHT(表格1[[#This Row],[年月]],2)</f>
        <v>06</v>
      </c>
      <c r="E9081" s="5">
        <v>9007000</v>
      </c>
      <c r="F9081" s="2" t="str">
        <f>VLOOKUP(TEXT(表格1[[#This Row],[地區]],"00000000"),縣市代碼,2,0)</f>
        <v>連江縣</v>
      </c>
      <c r="G9081" s="2" t="s">
        <v>4</v>
      </c>
      <c r="H9081" s="13">
        <v>33548</v>
      </c>
      <c r="I9081" s="14">
        <v>12118553</v>
      </c>
      <c r="J9081" s="14">
        <f>表格1[[#This Row],[信用卡交易筆數]]/1000</f>
        <v>33.548000000000002</v>
      </c>
      <c r="K9081" s="14">
        <f>表格1[[#This Row],[信用卡交易金額'[新臺幣']]]/1000</f>
        <v>12118.553</v>
      </c>
      <c r="L9081" s="14">
        <f>表格1[[#This Row],[信用卡交易金額'[新臺幣']]]/1000000</f>
        <v>12.118553</v>
      </c>
      <c r="M9081" s="14" t="str" cm="1">
        <f t="array" ref="M9081">_xlfn.TEXTJOIN("", TRUE, _xlfn.XLOOKUP(TRUE, VALUE(表格1[[#This Row],[年月]]) &lt;= VALUE($R$8:$R$12), $Q$8:$Q$12)) &amp; "年度"</f>
        <v>2025年度</v>
      </c>
    </row>
    <row r="9082" spans="1:13" x14ac:dyDescent="0.3">
      <c r="A9082" s="2">
        <v>202506</v>
      </c>
      <c r="B9082" s="19">
        <f>DATE(表格1[[#This Row],[年]],表格1[[#This Row],[月]],1)</f>
        <v>45809</v>
      </c>
      <c r="C9082" s="2" t="str">
        <f>LEFT(表格1[[#This Row],[年月]],4)</f>
        <v>2025</v>
      </c>
      <c r="D9082" s="2" t="str">
        <f>RIGHT(表格1[[#This Row],[年月]],2)</f>
        <v>06</v>
      </c>
      <c r="E9082" s="5">
        <v>9007000</v>
      </c>
      <c r="F9082" s="2" t="str">
        <f>VLOOKUP(TEXT(表格1[[#This Row],[地區]],"00000000"),縣市代碼,2,0)</f>
        <v>連江縣</v>
      </c>
      <c r="G9082" s="2" t="s">
        <v>5</v>
      </c>
      <c r="H9082" s="13">
        <v>1388</v>
      </c>
      <c r="I9082" s="14">
        <v>2708912</v>
      </c>
      <c r="J9082" s="14">
        <f>表格1[[#This Row],[信用卡交易筆數]]/1000</f>
        <v>1.3879999999999999</v>
      </c>
      <c r="K9082" s="14">
        <f>表格1[[#This Row],[信用卡交易金額'[新臺幣']]]/1000</f>
        <v>2708.9119999999998</v>
      </c>
      <c r="L9082" s="14">
        <f>表格1[[#This Row],[信用卡交易金額'[新臺幣']]]/1000000</f>
        <v>2.7089120000000002</v>
      </c>
      <c r="M9082" s="14" t="str" cm="1">
        <f t="array" ref="M9082">_xlfn.TEXTJOIN("", TRUE, _xlfn.XLOOKUP(TRUE, VALUE(表格1[[#This Row],[年月]]) &lt;= VALUE($R$8:$R$12), $Q$8:$Q$12)) &amp; "年度"</f>
        <v>2025年度</v>
      </c>
    </row>
    <row r="9083" spans="1:13" x14ac:dyDescent="0.3">
      <c r="A9083" s="2">
        <v>202506</v>
      </c>
      <c r="B9083" s="19">
        <f>DATE(表格1[[#This Row],[年]],表格1[[#This Row],[月]],1)</f>
        <v>45809</v>
      </c>
      <c r="C9083" s="2" t="str">
        <f>LEFT(表格1[[#This Row],[年月]],4)</f>
        <v>2025</v>
      </c>
      <c r="D9083" s="2" t="str">
        <f>RIGHT(表格1[[#This Row],[年月]],2)</f>
        <v>06</v>
      </c>
      <c r="E9083" s="5">
        <v>9007000</v>
      </c>
      <c r="F9083" s="2" t="str">
        <f>VLOOKUP(TEXT(表格1[[#This Row],[地區]],"00000000"),縣市代碼,2,0)</f>
        <v>連江縣</v>
      </c>
      <c r="G9083" s="2" t="s">
        <v>6</v>
      </c>
      <c r="H9083" s="13">
        <v>2413</v>
      </c>
      <c r="I9083" s="14">
        <v>5391705</v>
      </c>
      <c r="J9083" s="14">
        <f>表格1[[#This Row],[信用卡交易筆數]]/1000</f>
        <v>2.4129999999999998</v>
      </c>
      <c r="K9083" s="14">
        <f>表格1[[#This Row],[信用卡交易金額'[新臺幣']]]/1000</f>
        <v>5391.7049999999999</v>
      </c>
      <c r="L9083" s="14">
        <f>表格1[[#This Row],[信用卡交易金額'[新臺幣']]]/1000000</f>
        <v>5.391705</v>
      </c>
      <c r="M9083" s="14" t="str" cm="1">
        <f t="array" ref="M9083">_xlfn.TEXTJOIN("", TRUE, _xlfn.XLOOKUP(TRUE, VALUE(表格1[[#This Row],[年月]]) &lt;= VALUE($R$8:$R$12), $Q$8:$Q$12)) &amp; "年度"</f>
        <v>2025年度</v>
      </c>
    </row>
    <row r="9084" spans="1:13" x14ac:dyDescent="0.3">
      <c r="A9084" s="2">
        <v>202506</v>
      </c>
      <c r="B9084" s="19">
        <f>DATE(表格1[[#This Row],[年]],表格1[[#This Row],[月]],1)</f>
        <v>45809</v>
      </c>
      <c r="C9084" s="2" t="str">
        <f>LEFT(表格1[[#This Row],[年月]],4)</f>
        <v>2025</v>
      </c>
      <c r="D9084" s="2" t="str">
        <f>RIGHT(表格1[[#This Row],[年月]],2)</f>
        <v>06</v>
      </c>
      <c r="E9084" s="5">
        <v>9007000</v>
      </c>
      <c r="F9084" s="2" t="str">
        <f>VLOOKUP(TEXT(表格1[[#This Row],[地區]],"00000000"),縣市代碼,2,0)</f>
        <v>連江縣</v>
      </c>
      <c r="G9084" s="2" t="s">
        <v>7</v>
      </c>
      <c r="H9084" s="13">
        <v>15520</v>
      </c>
      <c r="I9084" s="14">
        <v>16076448</v>
      </c>
      <c r="J9084" s="14">
        <f>表格1[[#This Row],[信用卡交易筆數]]/1000</f>
        <v>15.52</v>
      </c>
      <c r="K9084" s="14">
        <f>表格1[[#This Row],[信用卡交易金額'[新臺幣']]]/1000</f>
        <v>16076.448</v>
      </c>
      <c r="L9084" s="14">
        <f>表格1[[#This Row],[信用卡交易金額'[新臺幣']]]/1000000</f>
        <v>16.076447999999999</v>
      </c>
      <c r="M9084" s="14" t="str" cm="1">
        <f t="array" ref="M9084">_xlfn.TEXTJOIN("", TRUE, _xlfn.XLOOKUP(TRUE, VALUE(表格1[[#This Row],[年月]]) &lt;= VALUE($R$8:$R$12), $Q$8:$Q$12)) &amp; "年度"</f>
        <v>2025年度</v>
      </c>
    </row>
    <row r="9085" spans="1:13" x14ac:dyDescent="0.3">
      <c r="A9085" s="2">
        <v>202506</v>
      </c>
      <c r="B9085" s="19">
        <f>DATE(表格1[[#This Row],[年]],表格1[[#This Row],[月]],1)</f>
        <v>45809</v>
      </c>
      <c r="C9085" s="2" t="str">
        <f>LEFT(表格1[[#This Row],[年月]],4)</f>
        <v>2025</v>
      </c>
      <c r="D9085" s="2" t="str">
        <f>RIGHT(表格1[[#This Row],[年月]],2)</f>
        <v>06</v>
      </c>
      <c r="E9085" s="5">
        <v>9007000</v>
      </c>
      <c r="F9085" s="2" t="str">
        <f>VLOOKUP(TEXT(表格1[[#This Row],[地區]],"00000000"),縣市代碼,2,0)</f>
        <v>連江縣</v>
      </c>
      <c r="G9085" s="2" t="s">
        <v>8</v>
      </c>
      <c r="H9085" s="13">
        <v>11743</v>
      </c>
      <c r="I9085" s="14">
        <v>16009175</v>
      </c>
      <c r="J9085" s="14">
        <f>表格1[[#This Row],[信用卡交易筆數]]/1000</f>
        <v>11.743</v>
      </c>
      <c r="K9085" s="14">
        <f>表格1[[#This Row],[信用卡交易金額'[新臺幣']]]/1000</f>
        <v>16009.174999999999</v>
      </c>
      <c r="L9085" s="14">
        <f>表格1[[#This Row],[信用卡交易金額'[新臺幣']]]/1000000</f>
        <v>16.009174999999999</v>
      </c>
      <c r="M9085" s="14" t="str" cm="1">
        <f t="array" ref="M9085">_xlfn.TEXTJOIN("", TRUE, _xlfn.XLOOKUP(TRUE, VALUE(表格1[[#This Row],[年月]]) &lt;= VALUE($R$8:$R$12), $Q$8:$Q$12)) &amp; "年度"</f>
        <v>2025年度</v>
      </c>
    </row>
    <row r="9086" spans="1:13" x14ac:dyDescent="0.3">
      <c r="A9086" s="2">
        <v>202506</v>
      </c>
      <c r="B9086" s="19">
        <f>DATE(表格1[[#This Row],[年]],表格1[[#This Row],[月]],1)</f>
        <v>45809</v>
      </c>
      <c r="C9086" s="2" t="str">
        <f>LEFT(表格1[[#This Row],[年月]],4)</f>
        <v>2025</v>
      </c>
      <c r="D9086" s="2" t="str">
        <f>RIGHT(表格1[[#This Row],[年月]],2)</f>
        <v>06</v>
      </c>
      <c r="E9086" s="5">
        <v>9007000</v>
      </c>
      <c r="F9086" s="2" t="str">
        <f>VLOOKUP(TEXT(表格1[[#This Row],[地區]],"00000000"),縣市代碼,2,0)</f>
        <v>連江縣</v>
      </c>
      <c r="G9086" s="2" t="s">
        <v>9</v>
      </c>
      <c r="H9086" s="13">
        <v>19905</v>
      </c>
      <c r="I9086" s="14">
        <v>20859413</v>
      </c>
      <c r="J9086" s="14">
        <f>表格1[[#This Row],[信用卡交易筆數]]/1000</f>
        <v>19.905000000000001</v>
      </c>
      <c r="K9086" s="14">
        <f>表格1[[#This Row],[信用卡交易金額'[新臺幣']]]/1000</f>
        <v>20859.413</v>
      </c>
      <c r="L9086" s="14">
        <f>表格1[[#This Row],[信用卡交易金額'[新臺幣']]]/1000000</f>
        <v>20.859413</v>
      </c>
      <c r="M9086" s="14" t="str" cm="1">
        <f t="array" ref="M9086">_xlfn.TEXTJOIN("", TRUE, _xlfn.XLOOKUP(TRUE, VALUE(表格1[[#This Row],[年月]]) &lt;= VALUE($R$8:$R$12), $Q$8:$Q$12)) &amp; "年度"</f>
        <v>2025年度</v>
      </c>
    </row>
    <row r="9087" spans="1:13" x14ac:dyDescent="0.3">
      <c r="A9087" s="2">
        <v>202506</v>
      </c>
      <c r="B9087" s="19">
        <f>DATE(表格1[[#This Row],[年]],表格1[[#This Row],[月]],1)</f>
        <v>45809</v>
      </c>
      <c r="C9087" s="2" t="str">
        <f>LEFT(表格1[[#This Row],[年月]],4)</f>
        <v>2025</v>
      </c>
      <c r="D9087" s="2" t="str">
        <f>RIGHT(表格1[[#This Row],[年月]],2)</f>
        <v>06</v>
      </c>
      <c r="E9087" s="5">
        <v>9007000</v>
      </c>
      <c r="F9087" s="2" t="str">
        <f>VLOOKUP(TEXT(表格1[[#This Row],[地區]],"00000000"),縣市代碼,2,0)</f>
        <v>連江縣</v>
      </c>
      <c r="G9087" s="2" t="s">
        <v>10</v>
      </c>
      <c r="H9087" s="13">
        <v>9477</v>
      </c>
      <c r="I9087" s="14">
        <v>32653303</v>
      </c>
      <c r="J9087" s="14">
        <f>表格1[[#This Row],[信用卡交易筆數]]/1000</f>
        <v>9.4770000000000003</v>
      </c>
      <c r="K9087" s="14">
        <f>表格1[[#This Row],[信用卡交易金額'[新臺幣']]]/1000</f>
        <v>32653.303</v>
      </c>
      <c r="L9087" s="14">
        <f>表格1[[#This Row],[信用卡交易金額'[新臺幣']]]/1000000</f>
        <v>32.653303000000001</v>
      </c>
      <c r="M9087" s="14" t="str" cm="1">
        <f t="array" ref="M9087">_xlfn.TEXTJOIN("", TRUE, _xlfn.XLOOKUP(TRUE, VALUE(表格1[[#This Row],[年月]]) &lt;= VALUE($R$8:$R$12), $Q$8:$Q$12)) &amp; "年度"</f>
        <v>2025年度</v>
      </c>
    </row>
    <row r="9088" spans="1:13" x14ac:dyDescent="0.3">
      <c r="A9088" s="2">
        <v>202507</v>
      </c>
      <c r="B9088" s="19">
        <f>DATE(表格1[[#This Row],[年]],表格1[[#This Row],[月]],1)</f>
        <v>45839</v>
      </c>
      <c r="C9088" s="2" t="str">
        <f>LEFT(表格1[[#This Row],[年月]],4)</f>
        <v>2025</v>
      </c>
      <c r="D9088" s="2" t="str">
        <f>RIGHT(表格1[[#This Row],[年月]],2)</f>
        <v>07</v>
      </c>
      <c r="E9088" s="5">
        <v>63000000</v>
      </c>
      <c r="F9088" s="2" t="str">
        <f>VLOOKUP(TEXT(表格1[[#This Row],[地區]],"00000000"),縣市代碼,2,0)</f>
        <v>臺北市</v>
      </c>
      <c r="G9088" s="2" t="s">
        <v>4</v>
      </c>
      <c r="H9088" s="13">
        <v>16838101</v>
      </c>
      <c r="I9088" s="14">
        <v>9275908521</v>
      </c>
      <c r="J9088" s="14">
        <f>表格1[[#This Row],[信用卡交易筆數]]/1000</f>
        <v>16838.100999999999</v>
      </c>
      <c r="K9088" s="14">
        <f>表格1[[#This Row],[信用卡交易金額'[新臺幣']]]/1000</f>
        <v>9275908.5209999997</v>
      </c>
      <c r="L9088" s="14">
        <f>表格1[[#This Row],[信用卡交易金額'[新臺幣']]]/1000000</f>
        <v>9275.9085209999994</v>
      </c>
      <c r="M9088" s="14" t="str" cm="1">
        <f t="array" ref="M9088">_xlfn.TEXTJOIN("", TRUE, _xlfn.XLOOKUP(TRUE, VALUE(表格1[[#This Row],[年月]]) &lt;= VALUE($R$8:$R$12), $Q$8:$Q$12)) &amp; "年度"</f>
        <v>2025年度</v>
      </c>
    </row>
    <row r="9089" spans="1:13" x14ac:dyDescent="0.3">
      <c r="A9089" s="2">
        <v>202507</v>
      </c>
      <c r="B9089" s="19">
        <f>DATE(表格1[[#This Row],[年]],表格1[[#This Row],[月]],1)</f>
        <v>45839</v>
      </c>
      <c r="C9089" s="2" t="str">
        <f>LEFT(表格1[[#This Row],[年月]],4)</f>
        <v>2025</v>
      </c>
      <c r="D9089" s="2" t="str">
        <f>RIGHT(表格1[[#This Row],[年月]],2)</f>
        <v>07</v>
      </c>
      <c r="E9089" s="5">
        <v>63000000</v>
      </c>
      <c r="F9089" s="2" t="str">
        <f>VLOOKUP(TEXT(表格1[[#This Row],[地區]],"00000000"),縣市代碼,2,0)</f>
        <v>臺北市</v>
      </c>
      <c r="G9089" s="2" t="s">
        <v>5</v>
      </c>
      <c r="H9089" s="13">
        <v>818747</v>
      </c>
      <c r="I9089" s="14">
        <v>2988151223</v>
      </c>
      <c r="J9089" s="14">
        <f>表格1[[#This Row],[信用卡交易筆數]]/1000</f>
        <v>818.74699999999996</v>
      </c>
      <c r="K9089" s="14">
        <f>表格1[[#This Row],[信用卡交易金額'[新臺幣']]]/1000</f>
        <v>2988151.2230000002</v>
      </c>
      <c r="L9089" s="14">
        <f>表格1[[#This Row],[信用卡交易金額'[新臺幣']]]/1000000</f>
        <v>2988.1512229999998</v>
      </c>
      <c r="M9089" s="14" t="str" cm="1">
        <f t="array" ref="M9089">_xlfn.TEXTJOIN("", TRUE, _xlfn.XLOOKUP(TRUE, VALUE(表格1[[#This Row],[年月]]) &lt;= VALUE($R$8:$R$12), $Q$8:$Q$12)) &amp; "年度"</f>
        <v>2025年度</v>
      </c>
    </row>
    <row r="9090" spans="1:13" x14ac:dyDescent="0.3">
      <c r="A9090" s="2">
        <v>202507</v>
      </c>
      <c r="B9090" s="19">
        <f>DATE(表格1[[#This Row],[年]],表格1[[#This Row],[月]],1)</f>
        <v>45839</v>
      </c>
      <c r="C9090" s="2" t="str">
        <f>LEFT(表格1[[#This Row],[年月]],4)</f>
        <v>2025</v>
      </c>
      <c r="D9090" s="2" t="str">
        <f>RIGHT(表格1[[#This Row],[年月]],2)</f>
        <v>07</v>
      </c>
      <c r="E9090" s="5">
        <v>63000000</v>
      </c>
      <c r="F9090" s="2" t="str">
        <f>VLOOKUP(TEXT(表格1[[#This Row],[地區]],"00000000"),縣市代碼,2,0)</f>
        <v>臺北市</v>
      </c>
      <c r="G9090" s="2" t="s">
        <v>6</v>
      </c>
      <c r="H9090" s="13">
        <v>1020769</v>
      </c>
      <c r="I9090" s="14">
        <v>4636818550</v>
      </c>
      <c r="J9090" s="14">
        <f>表格1[[#This Row],[信用卡交易筆數]]/1000</f>
        <v>1020.769</v>
      </c>
      <c r="K9090" s="14">
        <f>表格1[[#This Row],[信用卡交易金額'[新臺幣']]]/1000</f>
        <v>4636818.55</v>
      </c>
      <c r="L9090" s="14">
        <f>表格1[[#This Row],[信用卡交易金額'[新臺幣']]]/1000000</f>
        <v>4636.81855</v>
      </c>
      <c r="M9090" s="14" t="str" cm="1">
        <f t="array" ref="M9090">_xlfn.TEXTJOIN("", TRUE, _xlfn.XLOOKUP(TRUE, VALUE(表格1[[#This Row],[年月]]) &lt;= VALUE($R$8:$R$12), $Q$8:$Q$12)) &amp; "年度"</f>
        <v>2025年度</v>
      </c>
    </row>
    <row r="9091" spans="1:13" x14ac:dyDescent="0.3">
      <c r="A9091" s="2">
        <v>202507</v>
      </c>
      <c r="B9091" s="19">
        <f>DATE(表格1[[#This Row],[年]],表格1[[#This Row],[月]],1)</f>
        <v>45839</v>
      </c>
      <c r="C9091" s="2" t="str">
        <f>LEFT(表格1[[#This Row],[年月]],4)</f>
        <v>2025</v>
      </c>
      <c r="D9091" s="2" t="str">
        <f>RIGHT(表格1[[#This Row],[年月]],2)</f>
        <v>07</v>
      </c>
      <c r="E9091" s="5">
        <v>63000000</v>
      </c>
      <c r="F9091" s="2" t="str">
        <f>VLOOKUP(TEXT(表格1[[#This Row],[地區]],"00000000"),縣市代碼,2,0)</f>
        <v>臺北市</v>
      </c>
      <c r="G9091" s="2" t="s">
        <v>7</v>
      </c>
      <c r="H9091" s="13">
        <v>6117639</v>
      </c>
      <c r="I9091" s="14">
        <v>6259873550</v>
      </c>
      <c r="J9091" s="14">
        <f>表格1[[#This Row],[信用卡交易筆數]]/1000</f>
        <v>6117.6390000000001</v>
      </c>
      <c r="K9091" s="14">
        <f>表格1[[#This Row],[信用卡交易金額'[新臺幣']]]/1000</f>
        <v>6259873.5499999998</v>
      </c>
      <c r="L9091" s="14">
        <f>表格1[[#This Row],[信用卡交易金額'[新臺幣']]]/1000000</f>
        <v>6259.8735500000003</v>
      </c>
      <c r="M9091" s="14" t="str" cm="1">
        <f t="array" ref="M9091">_xlfn.TEXTJOIN("", TRUE, _xlfn.XLOOKUP(TRUE, VALUE(表格1[[#This Row],[年月]]) &lt;= VALUE($R$8:$R$12), $Q$8:$Q$12)) &amp; "年度"</f>
        <v>2025年度</v>
      </c>
    </row>
    <row r="9092" spans="1:13" x14ac:dyDescent="0.3">
      <c r="A9092" s="2">
        <v>202507</v>
      </c>
      <c r="B9092" s="19">
        <f>DATE(表格1[[#This Row],[年]],表格1[[#This Row],[月]],1)</f>
        <v>45839</v>
      </c>
      <c r="C9092" s="2" t="str">
        <f>LEFT(表格1[[#This Row],[年月]],4)</f>
        <v>2025</v>
      </c>
      <c r="D9092" s="2" t="str">
        <f>RIGHT(表格1[[#This Row],[年月]],2)</f>
        <v>07</v>
      </c>
      <c r="E9092" s="5">
        <v>63000000</v>
      </c>
      <c r="F9092" s="2" t="str">
        <f>VLOOKUP(TEXT(表格1[[#This Row],[地區]],"00000000"),縣市代碼,2,0)</f>
        <v>臺北市</v>
      </c>
      <c r="G9092" s="2" t="s">
        <v>8</v>
      </c>
      <c r="H9092" s="13">
        <v>5113853</v>
      </c>
      <c r="I9092" s="14">
        <v>13111759254</v>
      </c>
      <c r="J9092" s="14">
        <f>表格1[[#This Row],[信用卡交易筆數]]/1000</f>
        <v>5113.8530000000001</v>
      </c>
      <c r="K9092" s="14">
        <f>表格1[[#This Row],[信用卡交易金額'[新臺幣']]]/1000</f>
        <v>13111759.254000001</v>
      </c>
      <c r="L9092" s="14">
        <f>表格1[[#This Row],[信用卡交易金額'[新臺幣']]]/1000000</f>
        <v>13111.759254000001</v>
      </c>
      <c r="M9092" s="14" t="str" cm="1">
        <f t="array" ref="M9092">_xlfn.TEXTJOIN("", TRUE, _xlfn.XLOOKUP(TRUE, VALUE(表格1[[#This Row],[年月]]) &lt;= VALUE($R$8:$R$12), $Q$8:$Q$12)) &amp; "年度"</f>
        <v>2025年度</v>
      </c>
    </row>
    <row r="9093" spans="1:13" x14ac:dyDescent="0.3">
      <c r="A9093" s="2">
        <v>202507</v>
      </c>
      <c r="B9093" s="19">
        <f>DATE(表格1[[#This Row],[年]],表格1[[#This Row],[月]],1)</f>
        <v>45839</v>
      </c>
      <c r="C9093" s="2" t="str">
        <f>LEFT(表格1[[#This Row],[年月]],4)</f>
        <v>2025</v>
      </c>
      <c r="D9093" s="2" t="str">
        <f>RIGHT(表格1[[#This Row],[年月]],2)</f>
        <v>07</v>
      </c>
      <c r="E9093" s="5">
        <v>63000000</v>
      </c>
      <c r="F9093" s="2" t="str">
        <f>VLOOKUP(TEXT(表格1[[#This Row],[地區]],"00000000"),縣市代碼,2,0)</f>
        <v>臺北市</v>
      </c>
      <c r="G9093" s="2" t="s">
        <v>9</v>
      </c>
      <c r="H9093" s="13">
        <v>11312006</v>
      </c>
      <c r="I9093" s="14">
        <v>14127433299</v>
      </c>
      <c r="J9093" s="14">
        <f>表格1[[#This Row],[信用卡交易筆數]]/1000</f>
        <v>11312.005999999999</v>
      </c>
      <c r="K9093" s="14">
        <f>表格1[[#This Row],[信用卡交易金額'[新臺幣']]]/1000</f>
        <v>14127433.299000001</v>
      </c>
      <c r="L9093" s="14">
        <f>表格1[[#This Row],[信用卡交易金額'[新臺幣']]]/1000000</f>
        <v>14127.433299</v>
      </c>
      <c r="M9093" s="14" t="str" cm="1">
        <f t="array" ref="M9093">_xlfn.TEXTJOIN("", TRUE, _xlfn.XLOOKUP(TRUE, VALUE(表格1[[#This Row],[年月]]) &lt;= VALUE($R$8:$R$12), $Q$8:$Q$12)) &amp; "年度"</f>
        <v>2025年度</v>
      </c>
    </row>
    <row r="9094" spans="1:13" x14ac:dyDescent="0.3">
      <c r="A9094" s="2">
        <v>202507</v>
      </c>
      <c r="B9094" s="19">
        <f>DATE(表格1[[#This Row],[年]],表格1[[#This Row],[月]],1)</f>
        <v>45839</v>
      </c>
      <c r="C9094" s="2" t="str">
        <f>LEFT(表格1[[#This Row],[年月]],4)</f>
        <v>2025</v>
      </c>
      <c r="D9094" s="2" t="str">
        <f>RIGHT(表格1[[#This Row],[年月]],2)</f>
        <v>07</v>
      </c>
      <c r="E9094" s="5">
        <v>63000000</v>
      </c>
      <c r="F9094" s="2" t="str">
        <f>VLOOKUP(TEXT(表格1[[#This Row],[地區]],"00000000"),縣市代碼,2,0)</f>
        <v>臺北市</v>
      </c>
      <c r="G9094" s="2" t="s">
        <v>10</v>
      </c>
      <c r="H9094" s="13">
        <v>5273285</v>
      </c>
      <c r="I9094" s="14">
        <v>16995328522</v>
      </c>
      <c r="J9094" s="14">
        <f>表格1[[#This Row],[信用卡交易筆數]]/1000</f>
        <v>5273.2849999999999</v>
      </c>
      <c r="K9094" s="14">
        <f>表格1[[#This Row],[信用卡交易金額'[新臺幣']]]/1000</f>
        <v>16995328.522</v>
      </c>
      <c r="L9094" s="14">
        <f>表格1[[#This Row],[信用卡交易金額'[新臺幣']]]/1000000</f>
        <v>16995.328522</v>
      </c>
      <c r="M9094" s="14" t="str" cm="1">
        <f t="array" ref="M9094">_xlfn.TEXTJOIN("", TRUE, _xlfn.XLOOKUP(TRUE, VALUE(表格1[[#This Row],[年月]]) &lt;= VALUE($R$8:$R$12), $Q$8:$Q$12)) &amp; "年度"</f>
        <v>2025年度</v>
      </c>
    </row>
    <row r="9095" spans="1:13" x14ac:dyDescent="0.3">
      <c r="A9095" s="2">
        <v>202507</v>
      </c>
      <c r="B9095" s="19">
        <f>DATE(表格1[[#This Row],[年]],表格1[[#This Row],[月]],1)</f>
        <v>45839</v>
      </c>
      <c r="C9095" s="2" t="str">
        <f>LEFT(表格1[[#This Row],[年月]],4)</f>
        <v>2025</v>
      </c>
      <c r="D9095" s="2" t="str">
        <f>RIGHT(表格1[[#This Row],[年月]],2)</f>
        <v>07</v>
      </c>
      <c r="E9095" s="5">
        <v>65000000</v>
      </c>
      <c r="F9095" s="2" t="str">
        <f>VLOOKUP(TEXT(表格1[[#This Row],[地區]],"00000000"),縣市代碼,2,0)</f>
        <v>新北市</v>
      </c>
      <c r="G9095" s="2" t="s">
        <v>4</v>
      </c>
      <c r="H9095" s="13">
        <v>20320589</v>
      </c>
      <c r="I9095" s="14">
        <v>9167768953</v>
      </c>
      <c r="J9095" s="14">
        <f>表格1[[#This Row],[信用卡交易筆數]]/1000</f>
        <v>20320.589</v>
      </c>
      <c r="K9095" s="14">
        <f>表格1[[#This Row],[信用卡交易金額'[新臺幣']]]/1000</f>
        <v>9167768.9529999997</v>
      </c>
      <c r="L9095" s="14">
        <f>表格1[[#This Row],[信用卡交易金額'[新臺幣']]]/1000000</f>
        <v>9167.7689530000007</v>
      </c>
      <c r="M9095" s="14" t="str" cm="1">
        <f t="array" ref="M9095">_xlfn.TEXTJOIN("", TRUE, _xlfn.XLOOKUP(TRUE, VALUE(表格1[[#This Row],[年月]]) &lt;= VALUE($R$8:$R$12), $Q$8:$Q$12)) &amp; "年度"</f>
        <v>2025年度</v>
      </c>
    </row>
    <row r="9096" spans="1:13" x14ac:dyDescent="0.3">
      <c r="A9096" s="2">
        <v>202507</v>
      </c>
      <c r="B9096" s="19">
        <f>DATE(表格1[[#This Row],[年]],表格1[[#This Row],[月]],1)</f>
        <v>45839</v>
      </c>
      <c r="C9096" s="2" t="str">
        <f>LEFT(表格1[[#This Row],[年月]],4)</f>
        <v>2025</v>
      </c>
      <c r="D9096" s="2" t="str">
        <f>RIGHT(表格1[[#This Row],[年月]],2)</f>
        <v>07</v>
      </c>
      <c r="E9096" s="5">
        <v>65000000</v>
      </c>
      <c r="F9096" s="2" t="str">
        <f>VLOOKUP(TEXT(表格1[[#This Row],[地區]],"00000000"),縣市代碼,2,0)</f>
        <v>新北市</v>
      </c>
      <c r="G9096" s="2" t="s">
        <v>5</v>
      </c>
      <c r="H9096" s="13">
        <v>1076895</v>
      </c>
      <c r="I9096" s="14">
        <v>2627625763</v>
      </c>
      <c r="J9096" s="14">
        <f>表格1[[#This Row],[信用卡交易筆數]]/1000</f>
        <v>1076.895</v>
      </c>
      <c r="K9096" s="14">
        <f>表格1[[#This Row],[信用卡交易金額'[新臺幣']]]/1000</f>
        <v>2627625.7629999998</v>
      </c>
      <c r="L9096" s="14">
        <f>表格1[[#This Row],[信用卡交易金額'[新臺幣']]]/1000000</f>
        <v>2627.625763</v>
      </c>
      <c r="M9096" s="14" t="str" cm="1">
        <f t="array" ref="M9096">_xlfn.TEXTJOIN("", TRUE, _xlfn.XLOOKUP(TRUE, VALUE(表格1[[#This Row],[年月]]) &lt;= VALUE($R$8:$R$12), $Q$8:$Q$12)) &amp; "年度"</f>
        <v>2025年度</v>
      </c>
    </row>
    <row r="9097" spans="1:13" x14ac:dyDescent="0.3">
      <c r="A9097" s="2">
        <v>202507</v>
      </c>
      <c r="B9097" s="19">
        <f>DATE(表格1[[#This Row],[年]],表格1[[#This Row],[月]],1)</f>
        <v>45839</v>
      </c>
      <c r="C9097" s="2" t="str">
        <f>LEFT(表格1[[#This Row],[年月]],4)</f>
        <v>2025</v>
      </c>
      <c r="D9097" s="2" t="str">
        <f>RIGHT(表格1[[#This Row],[年月]],2)</f>
        <v>07</v>
      </c>
      <c r="E9097" s="5">
        <v>65000000</v>
      </c>
      <c r="F9097" s="2" t="str">
        <f>VLOOKUP(TEXT(表格1[[#This Row],[地區]],"00000000"),縣市代碼,2,0)</f>
        <v>新北市</v>
      </c>
      <c r="G9097" s="2" t="s">
        <v>6</v>
      </c>
      <c r="H9097" s="13">
        <v>1373309</v>
      </c>
      <c r="I9097" s="14">
        <v>4250761473</v>
      </c>
      <c r="J9097" s="14">
        <f>表格1[[#This Row],[信用卡交易筆數]]/1000</f>
        <v>1373.309</v>
      </c>
      <c r="K9097" s="14">
        <f>表格1[[#This Row],[信用卡交易金額'[新臺幣']]]/1000</f>
        <v>4250761.4730000002</v>
      </c>
      <c r="L9097" s="14">
        <f>表格1[[#This Row],[信用卡交易金額'[新臺幣']]]/1000000</f>
        <v>4250.7614729999996</v>
      </c>
      <c r="M9097" s="14" t="str" cm="1">
        <f t="array" ref="M9097">_xlfn.TEXTJOIN("", TRUE, _xlfn.XLOOKUP(TRUE, VALUE(表格1[[#This Row],[年月]]) &lt;= VALUE($R$8:$R$12), $Q$8:$Q$12)) &amp; "年度"</f>
        <v>2025年度</v>
      </c>
    </row>
    <row r="9098" spans="1:13" x14ac:dyDescent="0.3">
      <c r="A9098" s="2">
        <v>202507</v>
      </c>
      <c r="B9098" s="19">
        <f>DATE(表格1[[#This Row],[年]],表格1[[#This Row],[月]],1)</f>
        <v>45839</v>
      </c>
      <c r="C9098" s="2" t="str">
        <f>LEFT(表格1[[#This Row],[年月]],4)</f>
        <v>2025</v>
      </c>
      <c r="D9098" s="2" t="str">
        <f>RIGHT(表格1[[#This Row],[年月]],2)</f>
        <v>07</v>
      </c>
      <c r="E9098" s="5">
        <v>65000000</v>
      </c>
      <c r="F9098" s="2" t="str">
        <f>VLOOKUP(TEXT(表格1[[#This Row],[地區]],"00000000"),縣市代碼,2,0)</f>
        <v>新北市</v>
      </c>
      <c r="G9098" s="2" t="s">
        <v>7</v>
      </c>
      <c r="H9098" s="13">
        <v>7606727</v>
      </c>
      <c r="I9098" s="14">
        <v>7012567953</v>
      </c>
      <c r="J9098" s="14">
        <f>表格1[[#This Row],[信用卡交易筆數]]/1000</f>
        <v>7606.7269999999999</v>
      </c>
      <c r="K9098" s="14">
        <f>表格1[[#This Row],[信用卡交易金額'[新臺幣']]]/1000</f>
        <v>7012567.9529999997</v>
      </c>
      <c r="L9098" s="14">
        <f>表格1[[#This Row],[信用卡交易金額'[新臺幣']]]/1000000</f>
        <v>7012.5679529999998</v>
      </c>
      <c r="M9098" s="14" t="str" cm="1">
        <f t="array" ref="M9098">_xlfn.TEXTJOIN("", TRUE, _xlfn.XLOOKUP(TRUE, VALUE(表格1[[#This Row],[年月]]) &lt;= VALUE($R$8:$R$12), $Q$8:$Q$12)) &amp; "年度"</f>
        <v>2025年度</v>
      </c>
    </row>
    <row r="9099" spans="1:13" x14ac:dyDescent="0.3">
      <c r="A9099" s="2">
        <v>202507</v>
      </c>
      <c r="B9099" s="19">
        <f>DATE(表格1[[#This Row],[年]],表格1[[#This Row],[月]],1)</f>
        <v>45839</v>
      </c>
      <c r="C9099" s="2" t="str">
        <f>LEFT(表格1[[#This Row],[年月]],4)</f>
        <v>2025</v>
      </c>
      <c r="D9099" s="2" t="str">
        <f>RIGHT(表格1[[#This Row],[年月]],2)</f>
        <v>07</v>
      </c>
      <c r="E9099" s="5">
        <v>65000000</v>
      </c>
      <c r="F9099" s="2" t="str">
        <f>VLOOKUP(TEXT(表格1[[#This Row],[地區]],"00000000"),縣市代碼,2,0)</f>
        <v>新北市</v>
      </c>
      <c r="G9099" s="2" t="s">
        <v>8</v>
      </c>
      <c r="H9099" s="13">
        <v>6640517</v>
      </c>
      <c r="I9099" s="14">
        <v>13659700735</v>
      </c>
      <c r="J9099" s="14">
        <f>表格1[[#This Row],[信用卡交易筆數]]/1000</f>
        <v>6640.5169999999998</v>
      </c>
      <c r="K9099" s="14">
        <f>表格1[[#This Row],[信用卡交易金額'[新臺幣']]]/1000</f>
        <v>13659700.734999999</v>
      </c>
      <c r="L9099" s="14">
        <f>表格1[[#This Row],[信用卡交易金額'[新臺幣']]]/1000000</f>
        <v>13659.700735</v>
      </c>
      <c r="M9099" s="14" t="str" cm="1">
        <f t="array" ref="M9099">_xlfn.TEXTJOIN("", TRUE, _xlfn.XLOOKUP(TRUE, VALUE(表格1[[#This Row],[年月]]) &lt;= VALUE($R$8:$R$12), $Q$8:$Q$12)) &amp; "年度"</f>
        <v>2025年度</v>
      </c>
    </row>
    <row r="9100" spans="1:13" x14ac:dyDescent="0.3">
      <c r="A9100" s="2">
        <v>202507</v>
      </c>
      <c r="B9100" s="19">
        <f>DATE(表格1[[#This Row],[年]],表格1[[#This Row],[月]],1)</f>
        <v>45839</v>
      </c>
      <c r="C9100" s="2" t="str">
        <f>LEFT(表格1[[#This Row],[年月]],4)</f>
        <v>2025</v>
      </c>
      <c r="D9100" s="2" t="str">
        <f>RIGHT(表格1[[#This Row],[年月]],2)</f>
        <v>07</v>
      </c>
      <c r="E9100" s="5">
        <v>65000000</v>
      </c>
      <c r="F9100" s="2" t="str">
        <f>VLOOKUP(TEXT(表格1[[#This Row],[地區]],"00000000"),縣市代碼,2,0)</f>
        <v>新北市</v>
      </c>
      <c r="G9100" s="2" t="s">
        <v>9</v>
      </c>
      <c r="H9100" s="13">
        <v>15334455</v>
      </c>
      <c r="I9100" s="14">
        <v>16389909447</v>
      </c>
      <c r="J9100" s="14">
        <f>表格1[[#This Row],[信用卡交易筆數]]/1000</f>
        <v>15334.455</v>
      </c>
      <c r="K9100" s="14">
        <f>表格1[[#This Row],[信用卡交易金額'[新臺幣']]]/1000</f>
        <v>16389909.447000001</v>
      </c>
      <c r="L9100" s="14">
        <f>表格1[[#This Row],[信用卡交易金額'[新臺幣']]]/1000000</f>
        <v>16389.909446999998</v>
      </c>
      <c r="M9100" s="14" t="str" cm="1">
        <f t="array" ref="M9100">_xlfn.TEXTJOIN("", TRUE, _xlfn.XLOOKUP(TRUE, VALUE(表格1[[#This Row],[年月]]) &lt;= VALUE($R$8:$R$12), $Q$8:$Q$12)) &amp; "年度"</f>
        <v>2025年度</v>
      </c>
    </row>
    <row r="9101" spans="1:13" x14ac:dyDescent="0.3">
      <c r="A9101" s="2">
        <v>202507</v>
      </c>
      <c r="B9101" s="19">
        <f>DATE(表格1[[#This Row],[年]],表格1[[#This Row],[月]],1)</f>
        <v>45839</v>
      </c>
      <c r="C9101" s="2" t="str">
        <f>LEFT(表格1[[#This Row],[年月]],4)</f>
        <v>2025</v>
      </c>
      <c r="D9101" s="2" t="str">
        <f>RIGHT(表格1[[#This Row],[年月]],2)</f>
        <v>07</v>
      </c>
      <c r="E9101" s="5">
        <v>65000000</v>
      </c>
      <c r="F9101" s="2" t="str">
        <f>VLOOKUP(TEXT(表格1[[#This Row],[地區]],"00000000"),縣市代碼,2,0)</f>
        <v>新北市</v>
      </c>
      <c r="G9101" s="2" t="s">
        <v>10</v>
      </c>
      <c r="H9101" s="13">
        <v>7417107</v>
      </c>
      <c r="I9101" s="14">
        <v>19892483425</v>
      </c>
      <c r="J9101" s="14">
        <f>表格1[[#This Row],[信用卡交易筆數]]/1000</f>
        <v>7417.107</v>
      </c>
      <c r="K9101" s="14">
        <f>表格1[[#This Row],[信用卡交易金額'[新臺幣']]]/1000</f>
        <v>19892483.425000001</v>
      </c>
      <c r="L9101" s="14">
        <f>表格1[[#This Row],[信用卡交易金額'[新臺幣']]]/1000000</f>
        <v>19892.483424999999</v>
      </c>
      <c r="M9101" s="14" t="str" cm="1">
        <f t="array" ref="M9101">_xlfn.TEXTJOIN("", TRUE, _xlfn.XLOOKUP(TRUE, VALUE(表格1[[#This Row],[年月]]) &lt;= VALUE($R$8:$R$12), $Q$8:$Q$12)) &amp; "年度"</f>
        <v>2025年度</v>
      </c>
    </row>
    <row r="9102" spans="1:13" x14ac:dyDescent="0.3">
      <c r="A9102" s="2">
        <v>202507</v>
      </c>
      <c r="B9102" s="19">
        <f>DATE(表格1[[#This Row],[年]],表格1[[#This Row],[月]],1)</f>
        <v>45839</v>
      </c>
      <c r="C9102" s="2" t="str">
        <f>LEFT(表格1[[#This Row],[年月]],4)</f>
        <v>2025</v>
      </c>
      <c r="D9102" s="2" t="str">
        <f>RIGHT(表格1[[#This Row],[年月]],2)</f>
        <v>07</v>
      </c>
      <c r="E9102" s="5">
        <v>68000000</v>
      </c>
      <c r="F9102" s="2" t="str">
        <f>VLOOKUP(TEXT(表格1[[#This Row],[地區]],"00000000"),縣市代碼,2,0)</f>
        <v>桃園市</v>
      </c>
      <c r="G9102" s="2" t="s">
        <v>4</v>
      </c>
      <c r="H9102" s="13">
        <v>9359278</v>
      </c>
      <c r="I9102" s="14">
        <v>4109017544</v>
      </c>
      <c r="J9102" s="14">
        <f>表格1[[#This Row],[信用卡交易筆數]]/1000</f>
        <v>9359.2780000000002</v>
      </c>
      <c r="K9102" s="14">
        <f>表格1[[#This Row],[信用卡交易金額'[新臺幣']]]/1000</f>
        <v>4109017.5440000002</v>
      </c>
      <c r="L9102" s="14">
        <f>表格1[[#This Row],[信用卡交易金額'[新臺幣']]]/1000000</f>
        <v>4109.0175440000003</v>
      </c>
      <c r="M9102" s="14" t="str" cm="1">
        <f t="array" ref="M9102">_xlfn.TEXTJOIN("", TRUE, _xlfn.XLOOKUP(TRUE, VALUE(表格1[[#This Row],[年月]]) &lt;= VALUE($R$8:$R$12), $Q$8:$Q$12)) &amp; "年度"</f>
        <v>2025年度</v>
      </c>
    </row>
    <row r="9103" spans="1:13" x14ac:dyDescent="0.3">
      <c r="A9103" s="2">
        <v>202507</v>
      </c>
      <c r="B9103" s="19">
        <f>DATE(表格1[[#This Row],[年]],表格1[[#This Row],[月]],1)</f>
        <v>45839</v>
      </c>
      <c r="C9103" s="2" t="str">
        <f>LEFT(表格1[[#This Row],[年月]],4)</f>
        <v>2025</v>
      </c>
      <c r="D9103" s="2" t="str">
        <f>RIGHT(表格1[[#This Row],[年月]],2)</f>
        <v>07</v>
      </c>
      <c r="E9103" s="5">
        <v>68000000</v>
      </c>
      <c r="F9103" s="2" t="str">
        <f>VLOOKUP(TEXT(表格1[[#This Row],[地區]],"00000000"),縣市代碼,2,0)</f>
        <v>桃園市</v>
      </c>
      <c r="G9103" s="2" t="s">
        <v>5</v>
      </c>
      <c r="H9103" s="13">
        <v>493583</v>
      </c>
      <c r="I9103" s="14">
        <v>1184009208</v>
      </c>
      <c r="J9103" s="14">
        <f>表格1[[#This Row],[信用卡交易筆數]]/1000</f>
        <v>493.58300000000003</v>
      </c>
      <c r="K9103" s="14">
        <f>表格1[[#This Row],[信用卡交易金額'[新臺幣']]]/1000</f>
        <v>1184009.2080000001</v>
      </c>
      <c r="L9103" s="14">
        <f>表格1[[#This Row],[信用卡交易金額'[新臺幣']]]/1000000</f>
        <v>1184.0092079999999</v>
      </c>
      <c r="M9103" s="14" t="str" cm="1">
        <f t="array" ref="M9103">_xlfn.TEXTJOIN("", TRUE, _xlfn.XLOOKUP(TRUE, VALUE(表格1[[#This Row],[年月]]) &lt;= VALUE($R$8:$R$12), $Q$8:$Q$12)) &amp; "年度"</f>
        <v>2025年度</v>
      </c>
    </row>
    <row r="9104" spans="1:13" x14ac:dyDescent="0.3">
      <c r="A9104" s="2">
        <v>202507</v>
      </c>
      <c r="B9104" s="19">
        <f>DATE(表格1[[#This Row],[年]],表格1[[#This Row],[月]],1)</f>
        <v>45839</v>
      </c>
      <c r="C9104" s="2" t="str">
        <f>LEFT(表格1[[#This Row],[年月]],4)</f>
        <v>2025</v>
      </c>
      <c r="D9104" s="2" t="str">
        <f>RIGHT(表格1[[#This Row],[年月]],2)</f>
        <v>07</v>
      </c>
      <c r="E9104" s="5">
        <v>68000000</v>
      </c>
      <c r="F9104" s="2" t="str">
        <f>VLOOKUP(TEXT(表格1[[#This Row],[地區]],"00000000"),縣市代碼,2,0)</f>
        <v>桃園市</v>
      </c>
      <c r="G9104" s="2" t="s">
        <v>6</v>
      </c>
      <c r="H9104" s="13">
        <v>672694</v>
      </c>
      <c r="I9104" s="14">
        <v>2021536431</v>
      </c>
      <c r="J9104" s="14">
        <f>表格1[[#This Row],[信用卡交易筆數]]/1000</f>
        <v>672.69399999999996</v>
      </c>
      <c r="K9104" s="14">
        <f>表格1[[#This Row],[信用卡交易金額'[新臺幣']]]/1000</f>
        <v>2021536.4310000001</v>
      </c>
      <c r="L9104" s="14">
        <f>表格1[[#This Row],[信用卡交易金額'[新臺幣']]]/1000000</f>
        <v>2021.536431</v>
      </c>
      <c r="M9104" s="14" t="str" cm="1">
        <f t="array" ref="M9104">_xlfn.TEXTJOIN("", TRUE, _xlfn.XLOOKUP(TRUE, VALUE(表格1[[#This Row],[年月]]) &lt;= VALUE($R$8:$R$12), $Q$8:$Q$12)) &amp; "年度"</f>
        <v>2025年度</v>
      </c>
    </row>
    <row r="9105" spans="1:13" x14ac:dyDescent="0.3">
      <c r="A9105" s="2">
        <v>202507</v>
      </c>
      <c r="B9105" s="19">
        <f>DATE(表格1[[#This Row],[年]],表格1[[#This Row],[月]],1)</f>
        <v>45839</v>
      </c>
      <c r="C9105" s="2" t="str">
        <f>LEFT(表格1[[#This Row],[年月]],4)</f>
        <v>2025</v>
      </c>
      <c r="D9105" s="2" t="str">
        <f>RIGHT(表格1[[#This Row],[年月]],2)</f>
        <v>07</v>
      </c>
      <c r="E9105" s="5">
        <v>68000000</v>
      </c>
      <c r="F9105" s="2" t="str">
        <f>VLOOKUP(TEXT(表格1[[#This Row],[地區]],"00000000"),縣市代碼,2,0)</f>
        <v>桃園市</v>
      </c>
      <c r="G9105" s="2" t="s">
        <v>7</v>
      </c>
      <c r="H9105" s="13">
        <v>3872450</v>
      </c>
      <c r="I9105" s="14">
        <v>3988747424</v>
      </c>
      <c r="J9105" s="14">
        <f>表格1[[#This Row],[信用卡交易筆數]]/1000</f>
        <v>3872.45</v>
      </c>
      <c r="K9105" s="14">
        <f>表格1[[#This Row],[信用卡交易金額'[新臺幣']]]/1000</f>
        <v>3988747.4240000001</v>
      </c>
      <c r="L9105" s="14">
        <f>表格1[[#This Row],[信用卡交易金額'[新臺幣']]]/1000000</f>
        <v>3988.7474240000001</v>
      </c>
      <c r="M9105" s="14" t="str" cm="1">
        <f t="array" ref="M9105">_xlfn.TEXTJOIN("", TRUE, _xlfn.XLOOKUP(TRUE, VALUE(表格1[[#This Row],[年月]]) &lt;= VALUE($R$8:$R$12), $Q$8:$Q$12)) &amp; "年度"</f>
        <v>2025年度</v>
      </c>
    </row>
    <row r="9106" spans="1:13" x14ac:dyDescent="0.3">
      <c r="A9106" s="2">
        <v>202507</v>
      </c>
      <c r="B9106" s="19">
        <f>DATE(表格1[[#This Row],[年]],表格1[[#This Row],[月]],1)</f>
        <v>45839</v>
      </c>
      <c r="C9106" s="2" t="str">
        <f>LEFT(表格1[[#This Row],[年月]],4)</f>
        <v>2025</v>
      </c>
      <c r="D9106" s="2" t="str">
        <f>RIGHT(表格1[[#This Row],[年月]],2)</f>
        <v>07</v>
      </c>
      <c r="E9106" s="5">
        <v>68000000</v>
      </c>
      <c r="F9106" s="2" t="str">
        <f>VLOOKUP(TEXT(表格1[[#This Row],[地區]],"00000000"),縣市代碼,2,0)</f>
        <v>桃園市</v>
      </c>
      <c r="G9106" s="2" t="s">
        <v>8</v>
      </c>
      <c r="H9106" s="13">
        <v>3101555</v>
      </c>
      <c r="I9106" s="14">
        <v>6205572505</v>
      </c>
      <c r="J9106" s="14">
        <f>表格1[[#This Row],[信用卡交易筆數]]/1000</f>
        <v>3101.5549999999998</v>
      </c>
      <c r="K9106" s="14">
        <f>表格1[[#This Row],[信用卡交易金額'[新臺幣']]]/1000</f>
        <v>6205572.5049999999</v>
      </c>
      <c r="L9106" s="14">
        <f>表格1[[#This Row],[信用卡交易金額'[新臺幣']]]/1000000</f>
        <v>6205.5725050000001</v>
      </c>
      <c r="M9106" s="14" t="str" cm="1">
        <f t="array" ref="M9106">_xlfn.TEXTJOIN("", TRUE, _xlfn.XLOOKUP(TRUE, VALUE(表格1[[#This Row],[年月]]) &lt;= VALUE($R$8:$R$12), $Q$8:$Q$12)) &amp; "年度"</f>
        <v>2025年度</v>
      </c>
    </row>
    <row r="9107" spans="1:13" x14ac:dyDescent="0.3">
      <c r="A9107" s="2">
        <v>202507</v>
      </c>
      <c r="B9107" s="19">
        <f>DATE(表格1[[#This Row],[年]],表格1[[#This Row],[月]],1)</f>
        <v>45839</v>
      </c>
      <c r="C9107" s="2" t="str">
        <f>LEFT(表格1[[#This Row],[年月]],4)</f>
        <v>2025</v>
      </c>
      <c r="D9107" s="2" t="str">
        <f>RIGHT(表格1[[#This Row],[年月]],2)</f>
        <v>07</v>
      </c>
      <c r="E9107" s="5">
        <v>68000000</v>
      </c>
      <c r="F9107" s="2" t="str">
        <f>VLOOKUP(TEXT(表格1[[#This Row],[地區]],"00000000"),縣市代碼,2,0)</f>
        <v>桃園市</v>
      </c>
      <c r="G9107" s="2" t="s">
        <v>9</v>
      </c>
      <c r="H9107" s="13">
        <v>6833168</v>
      </c>
      <c r="I9107" s="14">
        <v>7973021849</v>
      </c>
      <c r="J9107" s="14">
        <f>表格1[[#This Row],[信用卡交易筆數]]/1000</f>
        <v>6833.1679999999997</v>
      </c>
      <c r="K9107" s="14">
        <f>表格1[[#This Row],[信用卡交易金額'[新臺幣']]]/1000</f>
        <v>7973021.8490000004</v>
      </c>
      <c r="L9107" s="14">
        <f>表格1[[#This Row],[信用卡交易金額'[新臺幣']]]/1000000</f>
        <v>7973.0218489999997</v>
      </c>
      <c r="M9107" s="14" t="str" cm="1">
        <f t="array" ref="M9107">_xlfn.TEXTJOIN("", TRUE, _xlfn.XLOOKUP(TRUE, VALUE(表格1[[#This Row],[年月]]) &lt;= VALUE($R$8:$R$12), $Q$8:$Q$12)) &amp; "年度"</f>
        <v>2025年度</v>
      </c>
    </row>
    <row r="9108" spans="1:13" x14ac:dyDescent="0.3">
      <c r="A9108" s="2">
        <v>202507</v>
      </c>
      <c r="B9108" s="19">
        <f>DATE(表格1[[#This Row],[年]],表格1[[#This Row],[月]],1)</f>
        <v>45839</v>
      </c>
      <c r="C9108" s="2" t="str">
        <f>LEFT(表格1[[#This Row],[年月]],4)</f>
        <v>2025</v>
      </c>
      <c r="D9108" s="2" t="str">
        <f>RIGHT(表格1[[#This Row],[年月]],2)</f>
        <v>07</v>
      </c>
      <c r="E9108" s="5">
        <v>68000000</v>
      </c>
      <c r="F9108" s="2" t="str">
        <f>VLOOKUP(TEXT(表格1[[#This Row],[地區]],"00000000"),縣市代碼,2,0)</f>
        <v>桃園市</v>
      </c>
      <c r="G9108" s="2" t="s">
        <v>10</v>
      </c>
      <c r="H9108" s="13">
        <v>3558363</v>
      </c>
      <c r="I9108" s="14">
        <v>9301019328</v>
      </c>
      <c r="J9108" s="14">
        <f>表格1[[#This Row],[信用卡交易筆數]]/1000</f>
        <v>3558.3629999999998</v>
      </c>
      <c r="K9108" s="14">
        <f>表格1[[#This Row],[信用卡交易金額'[新臺幣']]]/1000</f>
        <v>9301019.3279999997</v>
      </c>
      <c r="L9108" s="14">
        <f>表格1[[#This Row],[信用卡交易金額'[新臺幣']]]/1000000</f>
        <v>9301.0193280000003</v>
      </c>
      <c r="M9108" s="14" t="str" cm="1">
        <f t="array" ref="M9108">_xlfn.TEXTJOIN("", TRUE, _xlfn.XLOOKUP(TRUE, VALUE(表格1[[#This Row],[年月]]) &lt;= VALUE($R$8:$R$12), $Q$8:$Q$12)) &amp; "年度"</f>
        <v>2025年度</v>
      </c>
    </row>
    <row r="9109" spans="1:13" x14ac:dyDescent="0.3">
      <c r="A9109" s="2">
        <v>202507</v>
      </c>
      <c r="B9109" s="19">
        <f>DATE(表格1[[#This Row],[年]],表格1[[#This Row],[月]],1)</f>
        <v>45839</v>
      </c>
      <c r="C9109" s="2" t="str">
        <f>LEFT(表格1[[#This Row],[年月]],4)</f>
        <v>2025</v>
      </c>
      <c r="D9109" s="2" t="str">
        <f>RIGHT(表格1[[#This Row],[年月]],2)</f>
        <v>07</v>
      </c>
      <c r="E9109" s="5">
        <v>10004000</v>
      </c>
      <c r="F9109" s="2" t="str">
        <f>VLOOKUP(TEXT(表格1[[#This Row],[地區]],"00000000"),縣市代碼,2,0)</f>
        <v>新竹縣</v>
      </c>
      <c r="G9109" s="2" t="s">
        <v>4</v>
      </c>
      <c r="H9109" s="13">
        <v>2711980</v>
      </c>
      <c r="I9109" s="14">
        <v>1267082595</v>
      </c>
      <c r="J9109" s="14">
        <f>表格1[[#This Row],[信用卡交易筆數]]/1000</f>
        <v>2711.98</v>
      </c>
      <c r="K9109" s="14">
        <f>表格1[[#This Row],[信用卡交易金額'[新臺幣']]]/1000</f>
        <v>1267082.595</v>
      </c>
      <c r="L9109" s="14">
        <f>表格1[[#This Row],[信用卡交易金額'[新臺幣']]]/1000000</f>
        <v>1267.0825950000001</v>
      </c>
      <c r="M9109" s="14" t="str" cm="1">
        <f t="array" ref="M9109">_xlfn.TEXTJOIN("", TRUE, _xlfn.XLOOKUP(TRUE, VALUE(表格1[[#This Row],[年月]]) &lt;= VALUE($R$8:$R$12), $Q$8:$Q$12)) &amp; "年度"</f>
        <v>2025年度</v>
      </c>
    </row>
    <row r="9110" spans="1:13" x14ac:dyDescent="0.3">
      <c r="A9110" s="2">
        <v>202507</v>
      </c>
      <c r="B9110" s="19">
        <f>DATE(表格1[[#This Row],[年]],表格1[[#This Row],[月]],1)</f>
        <v>45839</v>
      </c>
      <c r="C9110" s="2" t="str">
        <f>LEFT(表格1[[#This Row],[年月]],4)</f>
        <v>2025</v>
      </c>
      <c r="D9110" s="2" t="str">
        <f>RIGHT(表格1[[#This Row],[年月]],2)</f>
        <v>07</v>
      </c>
      <c r="E9110" s="5">
        <v>10004000</v>
      </c>
      <c r="F9110" s="2" t="str">
        <f>VLOOKUP(TEXT(表格1[[#This Row],[地區]],"00000000"),縣市代碼,2,0)</f>
        <v>新竹縣</v>
      </c>
      <c r="G9110" s="2" t="s">
        <v>5</v>
      </c>
      <c r="H9110" s="13">
        <v>135295</v>
      </c>
      <c r="I9110" s="14">
        <v>374050286</v>
      </c>
      <c r="J9110" s="14">
        <f>表格1[[#This Row],[信用卡交易筆數]]/1000</f>
        <v>135.29499999999999</v>
      </c>
      <c r="K9110" s="14">
        <f>表格1[[#This Row],[信用卡交易金額'[新臺幣']]]/1000</f>
        <v>374050.28600000002</v>
      </c>
      <c r="L9110" s="14">
        <f>表格1[[#This Row],[信用卡交易金額'[新臺幣']]]/1000000</f>
        <v>374.05028600000003</v>
      </c>
      <c r="M9110" s="14" t="str" cm="1">
        <f t="array" ref="M9110">_xlfn.TEXTJOIN("", TRUE, _xlfn.XLOOKUP(TRUE, VALUE(表格1[[#This Row],[年月]]) &lt;= VALUE($R$8:$R$12), $Q$8:$Q$12)) &amp; "年度"</f>
        <v>2025年度</v>
      </c>
    </row>
    <row r="9111" spans="1:13" x14ac:dyDescent="0.3">
      <c r="A9111" s="2">
        <v>202507</v>
      </c>
      <c r="B9111" s="19">
        <f>DATE(表格1[[#This Row],[年]],表格1[[#This Row],[月]],1)</f>
        <v>45839</v>
      </c>
      <c r="C9111" s="2" t="str">
        <f>LEFT(表格1[[#This Row],[年月]],4)</f>
        <v>2025</v>
      </c>
      <c r="D9111" s="2" t="str">
        <f>RIGHT(表格1[[#This Row],[年月]],2)</f>
        <v>07</v>
      </c>
      <c r="E9111" s="5">
        <v>10004000</v>
      </c>
      <c r="F9111" s="2" t="str">
        <f>VLOOKUP(TEXT(表格1[[#This Row],[地區]],"00000000"),縣市代碼,2,0)</f>
        <v>新竹縣</v>
      </c>
      <c r="G9111" s="2" t="s">
        <v>6</v>
      </c>
      <c r="H9111" s="13">
        <v>194841</v>
      </c>
      <c r="I9111" s="14">
        <v>682127003</v>
      </c>
      <c r="J9111" s="14">
        <f>表格1[[#This Row],[信用卡交易筆數]]/1000</f>
        <v>194.84100000000001</v>
      </c>
      <c r="K9111" s="14">
        <f>表格1[[#This Row],[信用卡交易金額'[新臺幣']]]/1000</f>
        <v>682127.00300000003</v>
      </c>
      <c r="L9111" s="14">
        <f>表格1[[#This Row],[信用卡交易金額'[新臺幣']]]/1000000</f>
        <v>682.12700299999995</v>
      </c>
      <c r="M9111" s="14" t="str" cm="1">
        <f t="array" ref="M9111">_xlfn.TEXTJOIN("", TRUE, _xlfn.XLOOKUP(TRUE, VALUE(表格1[[#This Row],[年月]]) &lt;= VALUE($R$8:$R$12), $Q$8:$Q$12)) &amp; "年度"</f>
        <v>2025年度</v>
      </c>
    </row>
    <row r="9112" spans="1:13" x14ac:dyDescent="0.3">
      <c r="A9112" s="2">
        <v>202507</v>
      </c>
      <c r="B9112" s="19">
        <f>DATE(表格1[[#This Row],[年]],表格1[[#This Row],[月]],1)</f>
        <v>45839</v>
      </c>
      <c r="C9112" s="2" t="str">
        <f>LEFT(表格1[[#This Row],[年月]],4)</f>
        <v>2025</v>
      </c>
      <c r="D9112" s="2" t="str">
        <f>RIGHT(表格1[[#This Row],[年月]],2)</f>
        <v>07</v>
      </c>
      <c r="E9112" s="5">
        <v>10004000</v>
      </c>
      <c r="F9112" s="2" t="str">
        <f>VLOOKUP(TEXT(表格1[[#This Row],[地區]],"00000000"),縣市代碼,2,0)</f>
        <v>新竹縣</v>
      </c>
      <c r="G9112" s="2" t="s">
        <v>7</v>
      </c>
      <c r="H9112" s="13">
        <v>1085387</v>
      </c>
      <c r="I9112" s="14">
        <v>1217371163</v>
      </c>
      <c r="J9112" s="14">
        <f>表格1[[#This Row],[信用卡交易筆數]]/1000</f>
        <v>1085.3869999999999</v>
      </c>
      <c r="K9112" s="14">
        <f>表格1[[#This Row],[信用卡交易金額'[新臺幣']]]/1000</f>
        <v>1217371.1629999999</v>
      </c>
      <c r="L9112" s="14">
        <f>表格1[[#This Row],[信用卡交易金額'[新臺幣']]]/1000000</f>
        <v>1217.371163</v>
      </c>
      <c r="M9112" s="14" t="str" cm="1">
        <f t="array" ref="M9112">_xlfn.TEXTJOIN("", TRUE, _xlfn.XLOOKUP(TRUE, VALUE(表格1[[#This Row],[年月]]) &lt;= VALUE($R$8:$R$12), $Q$8:$Q$12)) &amp; "年度"</f>
        <v>2025年度</v>
      </c>
    </row>
    <row r="9113" spans="1:13" x14ac:dyDescent="0.3">
      <c r="A9113" s="2">
        <v>202507</v>
      </c>
      <c r="B9113" s="19">
        <f>DATE(表格1[[#This Row],[年]],表格1[[#This Row],[月]],1)</f>
        <v>45839</v>
      </c>
      <c r="C9113" s="2" t="str">
        <f>LEFT(表格1[[#This Row],[年月]],4)</f>
        <v>2025</v>
      </c>
      <c r="D9113" s="2" t="str">
        <f>RIGHT(表格1[[#This Row],[年月]],2)</f>
        <v>07</v>
      </c>
      <c r="E9113" s="5">
        <v>10004000</v>
      </c>
      <c r="F9113" s="2" t="str">
        <f>VLOOKUP(TEXT(表格1[[#This Row],[地區]],"00000000"),縣市代碼,2,0)</f>
        <v>新竹縣</v>
      </c>
      <c r="G9113" s="2" t="s">
        <v>8</v>
      </c>
      <c r="H9113" s="13">
        <v>893315</v>
      </c>
      <c r="I9113" s="14">
        <v>2056701583</v>
      </c>
      <c r="J9113" s="14">
        <f>表格1[[#This Row],[信用卡交易筆數]]/1000</f>
        <v>893.31500000000005</v>
      </c>
      <c r="K9113" s="14">
        <f>表格1[[#This Row],[信用卡交易金額'[新臺幣']]]/1000</f>
        <v>2056701.5830000001</v>
      </c>
      <c r="L9113" s="14">
        <f>表格1[[#This Row],[信用卡交易金額'[新臺幣']]]/1000000</f>
        <v>2056.701583</v>
      </c>
      <c r="M9113" s="14" t="str" cm="1">
        <f t="array" ref="M9113">_xlfn.TEXTJOIN("", TRUE, _xlfn.XLOOKUP(TRUE, VALUE(表格1[[#This Row],[年月]]) &lt;= VALUE($R$8:$R$12), $Q$8:$Q$12)) &amp; "年度"</f>
        <v>2025年度</v>
      </c>
    </row>
    <row r="9114" spans="1:13" x14ac:dyDescent="0.3">
      <c r="A9114" s="2">
        <v>202507</v>
      </c>
      <c r="B9114" s="19">
        <f>DATE(表格1[[#This Row],[年]],表格1[[#This Row],[月]],1)</f>
        <v>45839</v>
      </c>
      <c r="C9114" s="2" t="str">
        <f>LEFT(表格1[[#This Row],[年月]],4)</f>
        <v>2025</v>
      </c>
      <c r="D9114" s="2" t="str">
        <f>RIGHT(表格1[[#This Row],[年月]],2)</f>
        <v>07</v>
      </c>
      <c r="E9114" s="5">
        <v>10004000</v>
      </c>
      <c r="F9114" s="2" t="str">
        <f>VLOOKUP(TEXT(表格1[[#This Row],[地區]],"00000000"),縣市代碼,2,0)</f>
        <v>新竹縣</v>
      </c>
      <c r="G9114" s="2" t="s">
        <v>9</v>
      </c>
      <c r="H9114" s="13">
        <v>1932580</v>
      </c>
      <c r="I9114" s="14">
        <v>2332201759</v>
      </c>
      <c r="J9114" s="14">
        <f>表格1[[#This Row],[信用卡交易筆數]]/1000</f>
        <v>1932.58</v>
      </c>
      <c r="K9114" s="14">
        <f>表格1[[#This Row],[信用卡交易金額'[新臺幣']]]/1000</f>
        <v>2332201.7590000001</v>
      </c>
      <c r="L9114" s="14">
        <f>表格1[[#This Row],[信用卡交易金額'[新臺幣']]]/1000000</f>
        <v>2332.201759</v>
      </c>
      <c r="M9114" s="14" t="str" cm="1">
        <f t="array" ref="M9114">_xlfn.TEXTJOIN("", TRUE, _xlfn.XLOOKUP(TRUE, VALUE(表格1[[#This Row],[年月]]) &lt;= VALUE($R$8:$R$12), $Q$8:$Q$12)) &amp; "年度"</f>
        <v>2025年度</v>
      </c>
    </row>
    <row r="9115" spans="1:13" x14ac:dyDescent="0.3">
      <c r="A9115" s="2">
        <v>202507</v>
      </c>
      <c r="B9115" s="19">
        <f>DATE(表格1[[#This Row],[年]],表格1[[#This Row],[月]],1)</f>
        <v>45839</v>
      </c>
      <c r="C9115" s="2" t="str">
        <f>LEFT(表格1[[#This Row],[年月]],4)</f>
        <v>2025</v>
      </c>
      <c r="D9115" s="2" t="str">
        <f>RIGHT(表格1[[#This Row],[年月]],2)</f>
        <v>07</v>
      </c>
      <c r="E9115" s="5">
        <v>10004000</v>
      </c>
      <c r="F9115" s="2" t="str">
        <f>VLOOKUP(TEXT(表格1[[#This Row],[地區]],"00000000"),縣市代碼,2,0)</f>
        <v>新竹縣</v>
      </c>
      <c r="G9115" s="2" t="s">
        <v>10</v>
      </c>
      <c r="H9115" s="13">
        <v>1041647</v>
      </c>
      <c r="I9115" s="14">
        <v>2596011922</v>
      </c>
      <c r="J9115" s="14">
        <f>表格1[[#This Row],[信用卡交易筆數]]/1000</f>
        <v>1041.6469999999999</v>
      </c>
      <c r="K9115" s="14">
        <f>表格1[[#This Row],[信用卡交易金額'[新臺幣']]]/1000</f>
        <v>2596011.9219999998</v>
      </c>
      <c r="L9115" s="14">
        <f>表格1[[#This Row],[信用卡交易金額'[新臺幣']]]/1000000</f>
        <v>2596.0119220000001</v>
      </c>
      <c r="M9115" s="14" t="str" cm="1">
        <f t="array" ref="M9115">_xlfn.TEXTJOIN("", TRUE, _xlfn.XLOOKUP(TRUE, VALUE(表格1[[#This Row],[年月]]) &lt;= VALUE($R$8:$R$12), $Q$8:$Q$12)) &amp; "年度"</f>
        <v>2025年度</v>
      </c>
    </row>
    <row r="9116" spans="1:13" x14ac:dyDescent="0.3">
      <c r="A9116" s="2">
        <v>202507</v>
      </c>
      <c r="B9116" s="19">
        <f>DATE(表格1[[#This Row],[年]],表格1[[#This Row],[月]],1)</f>
        <v>45839</v>
      </c>
      <c r="C9116" s="2" t="str">
        <f>LEFT(表格1[[#This Row],[年月]],4)</f>
        <v>2025</v>
      </c>
      <c r="D9116" s="2" t="str">
        <f>RIGHT(表格1[[#This Row],[年月]],2)</f>
        <v>07</v>
      </c>
      <c r="E9116" s="5">
        <v>10018000</v>
      </c>
      <c r="F9116" s="2" t="str">
        <f>VLOOKUP(TEXT(表格1[[#This Row],[地區]],"00000000"),縣市代碼,2,0)</f>
        <v>新竹市</v>
      </c>
      <c r="G9116" s="2" t="s">
        <v>4</v>
      </c>
      <c r="H9116" s="13">
        <v>2502097</v>
      </c>
      <c r="I9116" s="14">
        <v>1163520196</v>
      </c>
      <c r="J9116" s="14">
        <f>表格1[[#This Row],[信用卡交易筆數]]/1000</f>
        <v>2502.0970000000002</v>
      </c>
      <c r="K9116" s="14">
        <f>表格1[[#This Row],[信用卡交易金額'[新臺幣']]]/1000</f>
        <v>1163520.196</v>
      </c>
      <c r="L9116" s="14">
        <f>表格1[[#This Row],[信用卡交易金額'[新臺幣']]]/1000000</f>
        <v>1163.5201959999999</v>
      </c>
      <c r="M9116" s="14" t="str" cm="1">
        <f t="array" ref="M9116">_xlfn.TEXTJOIN("", TRUE, _xlfn.XLOOKUP(TRUE, VALUE(表格1[[#This Row],[年月]]) &lt;= VALUE($R$8:$R$12), $Q$8:$Q$12)) &amp; "年度"</f>
        <v>2025年度</v>
      </c>
    </row>
    <row r="9117" spans="1:13" x14ac:dyDescent="0.3">
      <c r="A9117" s="2">
        <v>202507</v>
      </c>
      <c r="B9117" s="19">
        <f>DATE(表格1[[#This Row],[年]],表格1[[#This Row],[月]],1)</f>
        <v>45839</v>
      </c>
      <c r="C9117" s="2" t="str">
        <f>LEFT(表格1[[#This Row],[年月]],4)</f>
        <v>2025</v>
      </c>
      <c r="D9117" s="2" t="str">
        <f>RIGHT(表格1[[#This Row],[年月]],2)</f>
        <v>07</v>
      </c>
      <c r="E9117" s="5">
        <v>10018000</v>
      </c>
      <c r="F9117" s="2" t="str">
        <f>VLOOKUP(TEXT(表格1[[#This Row],[地區]],"00000000"),縣市代碼,2,0)</f>
        <v>新竹市</v>
      </c>
      <c r="G9117" s="2" t="s">
        <v>5</v>
      </c>
      <c r="H9117" s="13">
        <v>120174</v>
      </c>
      <c r="I9117" s="14">
        <v>340220612</v>
      </c>
      <c r="J9117" s="14">
        <f>表格1[[#This Row],[信用卡交易筆數]]/1000</f>
        <v>120.17400000000001</v>
      </c>
      <c r="K9117" s="14">
        <f>表格1[[#This Row],[信用卡交易金額'[新臺幣']]]/1000</f>
        <v>340220.61200000002</v>
      </c>
      <c r="L9117" s="14">
        <f>表格1[[#This Row],[信用卡交易金額'[新臺幣']]]/1000000</f>
        <v>340.22061200000002</v>
      </c>
      <c r="M9117" s="14" t="str" cm="1">
        <f t="array" ref="M9117">_xlfn.TEXTJOIN("", TRUE, _xlfn.XLOOKUP(TRUE, VALUE(表格1[[#This Row],[年月]]) &lt;= VALUE($R$8:$R$12), $Q$8:$Q$12)) &amp; "年度"</f>
        <v>2025年度</v>
      </c>
    </row>
    <row r="9118" spans="1:13" x14ac:dyDescent="0.3">
      <c r="A9118" s="2">
        <v>202507</v>
      </c>
      <c r="B9118" s="19">
        <f>DATE(表格1[[#This Row],[年]],表格1[[#This Row],[月]],1)</f>
        <v>45839</v>
      </c>
      <c r="C9118" s="2" t="str">
        <f>LEFT(表格1[[#This Row],[年月]],4)</f>
        <v>2025</v>
      </c>
      <c r="D9118" s="2" t="str">
        <f>RIGHT(表格1[[#This Row],[年月]],2)</f>
        <v>07</v>
      </c>
      <c r="E9118" s="5">
        <v>10018000</v>
      </c>
      <c r="F9118" s="2" t="str">
        <f>VLOOKUP(TEXT(表格1[[#This Row],[地區]],"00000000"),縣市代碼,2,0)</f>
        <v>新竹市</v>
      </c>
      <c r="G9118" s="2" t="s">
        <v>6</v>
      </c>
      <c r="H9118" s="13">
        <v>177217</v>
      </c>
      <c r="I9118" s="14">
        <v>626212468</v>
      </c>
      <c r="J9118" s="14">
        <f>表格1[[#This Row],[信用卡交易筆數]]/1000</f>
        <v>177.21700000000001</v>
      </c>
      <c r="K9118" s="14">
        <f>表格1[[#This Row],[信用卡交易金額'[新臺幣']]]/1000</f>
        <v>626212.46799999999</v>
      </c>
      <c r="L9118" s="14">
        <f>表格1[[#This Row],[信用卡交易金額'[新臺幣']]]/1000000</f>
        <v>626.21246799999994</v>
      </c>
      <c r="M9118" s="14" t="str" cm="1">
        <f t="array" ref="M9118">_xlfn.TEXTJOIN("", TRUE, _xlfn.XLOOKUP(TRUE, VALUE(表格1[[#This Row],[年月]]) &lt;= VALUE($R$8:$R$12), $Q$8:$Q$12)) &amp; "年度"</f>
        <v>2025年度</v>
      </c>
    </row>
    <row r="9119" spans="1:13" x14ac:dyDescent="0.3">
      <c r="A9119" s="2">
        <v>202507</v>
      </c>
      <c r="B9119" s="19">
        <f>DATE(表格1[[#This Row],[年]],表格1[[#This Row],[月]],1)</f>
        <v>45839</v>
      </c>
      <c r="C9119" s="2" t="str">
        <f>LEFT(表格1[[#This Row],[年月]],4)</f>
        <v>2025</v>
      </c>
      <c r="D9119" s="2" t="str">
        <f>RIGHT(表格1[[#This Row],[年月]],2)</f>
        <v>07</v>
      </c>
      <c r="E9119" s="5">
        <v>10018000</v>
      </c>
      <c r="F9119" s="2" t="str">
        <f>VLOOKUP(TEXT(表格1[[#This Row],[地區]],"00000000"),縣市代碼,2,0)</f>
        <v>新竹市</v>
      </c>
      <c r="G9119" s="2" t="s">
        <v>7</v>
      </c>
      <c r="H9119" s="13">
        <v>911367</v>
      </c>
      <c r="I9119" s="14">
        <v>1026578205</v>
      </c>
      <c r="J9119" s="14">
        <f>表格1[[#This Row],[信用卡交易筆數]]/1000</f>
        <v>911.36699999999996</v>
      </c>
      <c r="K9119" s="14">
        <f>表格1[[#This Row],[信用卡交易金額'[新臺幣']]]/1000</f>
        <v>1026578.205</v>
      </c>
      <c r="L9119" s="14">
        <f>表格1[[#This Row],[信用卡交易金額'[新臺幣']]]/1000000</f>
        <v>1026.578205</v>
      </c>
      <c r="M9119" s="14" t="str" cm="1">
        <f t="array" ref="M9119">_xlfn.TEXTJOIN("", TRUE, _xlfn.XLOOKUP(TRUE, VALUE(表格1[[#This Row],[年月]]) &lt;= VALUE($R$8:$R$12), $Q$8:$Q$12)) &amp; "年度"</f>
        <v>2025年度</v>
      </c>
    </row>
    <row r="9120" spans="1:13" x14ac:dyDescent="0.3">
      <c r="A9120" s="2">
        <v>202507</v>
      </c>
      <c r="B9120" s="19">
        <f>DATE(表格1[[#This Row],[年]],表格1[[#This Row],[月]],1)</f>
        <v>45839</v>
      </c>
      <c r="C9120" s="2" t="str">
        <f>LEFT(表格1[[#This Row],[年月]],4)</f>
        <v>2025</v>
      </c>
      <c r="D9120" s="2" t="str">
        <f>RIGHT(表格1[[#This Row],[年月]],2)</f>
        <v>07</v>
      </c>
      <c r="E9120" s="5">
        <v>10018000</v>
      </c>
      <c r="F9120" s="2" t="str">
        <f>VLOOKUP(TEXT(表格1[[#This Row],[地區]],"00000000"),縣市代碼,2,0)</f>
        <v>新竹市</v>
      </c>
      <c r="G9120" s="2" t="s">
        <v>8</v>
      </c>
      <c r="H9120" s="13">
        <v>808632</v>
      </c>
      <c r="I9120" s="14">
        <v>1990195023</v>
      </c>
      <c r="J9120" s="14">
        <f>表格1[[#This Row],[信用卡交易筆數]]/1000</f>
        <v>808.63199999999995</v>
      </c>
      <c r="K9120" s="14">
        <f>表格1[[#This Row],[信用卡交易金額'[新臺幣']]]/1000</f>
        <v>1990195.023</v>
      </c>
      <c r="L9120" s="14">
        <f>表格1[[#This Row],[信用卡交易金額'[新臺幣']]]/1000000</f>
        <v>1990.195023</v>
      </c>
      <c r="M9120" s="14" t="str" cm="1">
        <f t="array" ref="M9120">_xlfn.TEXTJOIN("", TRUE, _xlfn.XLOOKUP(TRUE, VALUE(表格1[[#This Row],[年月]]) &lt;= VALUE($R$8:$R$12), $Q$8:$Q$12)) &amp; "年度"</f>
        <v>2025年度</v>
      </c>
    </row>
    <row r="9121" spans="1:13" x14ac:dyDescent="0.3">
      <c r="A9121" s="2">
        <v>202507</v>
      </c>
      <c r="B9121" s="19">
        <f>DATE(表格1[[#This Row],[年]],表格1[[#This Row],[月]],1)</f>
        <v>45839</v>
      </c>
      <c r="C9121" s="2" t="str">
        <f>LEFT(表格1[[#This Row],[年月]],4)</f>
        <v>2025</v>
      </c>
      <c r="D9121" s="2" t="str">
        <f>RIGHT(表格1[[#This Row],[年月]],2)</f>
        <v>07</v>
      </c>
      <c r="E9121" s="5">
        <v>10018000</v>
      </c>
      <c r="F9121" s="2" t="str">
        <f>VLOOKUP(TEXT(表格1[[#This Row],[地區]],"00000000"),縣市代碼,2,0)</f>
        <v>新竹市</v>
      </c>
      <c r="G9121" s="2" t="s">
        <v>9</v>
      </c>
      <c r="H9121" s="13">
        <v>1793455</v>
      </c>
      <c r="I9121" s="14">
        <v>2213349982</v>
      </c>
      <c r="J9121" s="14">
        <f>表格1[[#This Row],[信用卡交易筆數]]/1000</f>
        <v>1793.4549999999999</v>
      </c>
      <c r="K9121" s="14">
        <f>表格1[[#This Row],[信用卡交易金額'[新臺幣']]]/1000</f>
        <v>2213349.9819999998</v>
      </c>
      <c r="L9121" s="14">
        <f>表格1[[#This Row],[信用卡交易金額'[新臺幣']]]/1000000</f>
        <v>2213.3499820000002</v>
      </c>
      <c r="M9121" s="14" t="str" cm="1">
        <f t="array" ref="M9121">_xlfn.TEXTJOIN("", TRUE, _xlfn.XLOOKUP(TRUE, VALUE(表格1[[#This Row],[年月]]) &lt;= VALUE($R$8:$R$12), $Q$8:$Q$12)) &amp; "年度"</f>
        <v>2025年度</v>
      </c>
    </row>
    <row r="9122" spans="1:13" x14ac:dyDescent="0.3">
      <c r="A9122" s="2">
        <v>202507</v>
      </c>
      <c r="B9122" s="19">
        <f>DATE(表格1[[#This Row],[年]],表格1[[#This Row],[月]],1)</f>
        <v>45839</v>
      </c>
      <c r="C9122" s="2" t="str">
        <f>LEFT(表格1[[#This Row],[年月]],4)</f>
        <v>2025</v>
      </c>
      <c r="D9122" s="2" t="str">
        <f>RIGHT(表格1[[#This Row],[年月]],2)</f>
        <v>07</v>
      </c>
      <c r="E9122" s="5">
        <v>10018000</v>
      </c>
      <c r="F9122" s="2" t="str">
        <f>VLOOKUP(TEXT(表格1[[#This Row],[地區]],"00000000"),縣市代碼,2,0)</f>
        <v>新竹市</v>
      </c>
      <c r="G9122" s="2" t="s">
        <v>10</v>
      </c>
      <c r="H9122" s="13">
        <v>919466</v>
      </c>
      <c r="I9122" s="14">
        <v>2433197687</v>
      </c>
      <c r="J9122" s="14">
        <f>表格1[[#This Row],[信用卡交易筆數]]/1000</f>
        <v>919.46600000000001</v>
      </c>
      <c r="K9122" s="14">
        <f>表格1[[#This Row],[信用卡交易金額'[新臺幣']]]/1000</f>
        <v>2433197.6869999999</v>
      </c>
      <c r="L9122" s="14">
        <f>表格1[[#This Row],[信用卡交易金額'[新臺幣']]]/1000000</f>
        <v>2433.1976869999999</v>
      </c>
      <c r="M9122" s="14" t="str" cm="1">
        <f t="array" ref="M9122">_xlfn.TEXTJOIN("", TRUE, _xlfn.XLOOKUP(TRUE, VALUE(表格1[[#This Row],[年月]]) &lt;= VALUE($R$8:$R$12), $Q$8:$Q$12)) &amp; "年度"</f>
        <v>2025年度</v>
      </c>
    </row>
    <row r="9123" spans="1:13" x14ac:dyDescent="0.3">
      <c r="A9123" s="2">
        <v>202507</v>
      </c>
      <c r="B9123" s="19">
        <f>DATE(表格1[[#This Row],[年]],表格1[[#This Row],[月]],1)</f>
        <v>45839</v>
      </c>
      <c r="C9123" s="2" t="str">
        <f>LEFT(表格1[[#This Row],[年月]],4)</f>
        <v>2025</v>
      </c>
      <c r="D9123" s="2" t="str">
        <f>RIGHT(表格1[[#This Row],[年月]],2)</f>
        <v>07</v>
      </c>
      <c r="E9123" s="5">
        <v>10005000</v>
      </c>
      <c r="F9123" s="2" t="str">
        <f>VLOOKUP(TEXT(表格1[[#This Row],[地區]],"00000000"),縣市代碼,2,0)</f>
        <v>苗栗縣</v>
      </c>
      <c r="G9123" s="2" t="s">
        <v>4</v>
      </c>
      <c r="H9123" s="13">
        <v>1367305</v>
      </c>
      <c r="I9123" s="14">
        <v>588880540</v>
      </c>
      <c r="J9123" s="14">
        <f>表格1[[#This Row],[信用卡交易筆數]]/1000</f>
        <v>1367.3050000000001</v>
      </c>
      <c r="K9123" s="14">
        <f>表格1[[#This Row],[信用卡交易金額'[新臺幣']]]/1000</f>
        <v>588880.54</v>
      </c>
      <c r="L9123" s="14">
        <f>表格1[[#This Row],[信用卡交易金額'[新臺幣']]]/1000000</f>
        <v>588.88054</v>
      </c>
      <c r="M9123" s="14" t="str" cm="1">
        <f t="array" ref="M9123">_xlfn.TEXTJOIN("", TRUE, _xlfn.XLOOKUP(TRUE, VALUE(表格1[[#This Row],[年月]]) &lt;= VALUE($R$8:$R$12), $Q$8:$Q$12)) &amp; "年度"</f>
        <v>2025年度</v>
      </c>
    </row>
    <row r="9124" spans="1:13" x14ac:dyDescent="0.3">
      <c r="A9124" s="2">
        <v>202507</v>
      </c>
      <c r="B9124" s="19">
        <f>DATE(表格1[[#This Row],[年]],表格1[[#This Row],[月]],1)</f>
        <v>45839</v>
      </c>
      <c r="C9124" s="2" t="str">
        <f>LEFT(表格1[[#This Row],[年月]],4)</f>
        <v>2025</v>
      </c>
      <c r="D9124" s="2" t="str">
        <f>RIGHT(表格1[[#This Row],[年月]],2)</f>
        <v>07</v>
      </c>
      <c r="E9124" s="5">
        <v>10005000</v>
      </c>
      <c r="F9124" s="2" t="str">
        <f>VLOOKUP(TEXT(表格1[[#This Row],[地區]],"00000000"),縣市代碼,2,0)</f>
        <v>苗栗縣</v>
      </c>
      <c r="G9124" s="2" t="s">
        <v>5</v>
      </c>
      <c r="H9124" s="13">
        <v>79810</v>
      </c>
      <c r="I9124" s="14">
        <v>183493302</v>
      </c>
      <c r="J9124" s="14">
        <f>表格1[[#This Row],[信用卡交易筆數]]/1000</f>
        <v>79.81</v>
      </c>
      <c r="K9124" s="14">
        <f>表格1[[#This Row],[信用卡交易金額'[新臺幣']]]/1000</f>
        <v>183493.302</v>
      </c>
      <c r="L9124" s="14">
        <f>表格1[[#This Row],[信用卡交易金額'[新臺幣']]]/1000000</f>
        <v>183.493302</v>
      </c>
      <c r="M9124" s="14" t="str" cm="1">
        <f t="array" ref="M9124">_xlfn.TEXTJOIN("", TRUE, _xlfn.XLOOKUP(TRUE, VALUE(表格1[[#This Row],[年月]]) &lt;= VALUE($R$8:$R$12), $Q$8:$Q$12)) &amp; "年度"</f>
        <v>2025年度</v>
      </c>
    </row>
    <row r="9125" spans="1:13" x14ac:dyDescent="0.3">
      <c r="A9125" s="2">
        <v>202507</v>
      </c>
      <c r="B9125" s="19">
        <f>DATE(表格1[[#This Row],[年]],表格1[[#This Row],[月]],1)</f>
        <v>45839</v>
      </c>
      <c r="C9125" s="2" t="str">
        <f>LEFT(表格1[[#This Row],[年月]],4)</f>
        <v>2025</v>
      </c>
      <c r="D9125" s="2" t="str">
        <f>RIGHT(表格1[[#This Row],[年月]],2)</f>
        <v>07</v>
      </c>
      <c r="E9125" s="5">
        <v>10005000</v>
      </c>
      <c r="F9125" s="2" t="str">
        <f>VLOOKUP(TEXT(表格1[[#This Row],[地區]],"00000000"),縣市代碼,2,0)</f>
        <v>苗栗縣</v>
      </c>
      <c r="G9125" s="2" t="s">
        <v>6</v>
      </c>
      <c r="H9125" s="13">
        <v>109603</v>
      </c>
      <c r="I9125" s="14">
        <v>332697638</v>
      </c>
      <c r="J9125" s="14">
        <f>表格1[[#This Row],[信用卡交易筆數]]/1000</f>
        <v>109.60299999999999</v>
      </c>
      <c r="K9125" s="14">
        <f>表格1[[#This Row],[信用卡交易金額'[新臺幣']]]/1000</f>
        <v>332697.63799999998</v>
      </c>
      <c r="L9125" s="14">
        <f>表格1[[#This Row],[信用卡交易金額'[新臺幣']]]/1000000</f>
        <v>332.69763799999998</v>
      </c>
      <c r="M9125" s="14" t="str" cm="1">
        <f t="array" ref="M9125">_xlfn.TEXTJOIN("", TRUE, _xlfn.XLOOKUP(TRUE, VALUE(表格1[[#This Row],[年月]]) &lt;= VALUE($R$8:$R$12), $Q$8:$Q$12)) &amp; "年度"</f>
        <v>2025年度</v>
      </c>
    </row>
    <row r="9126" spans="1:13" x14ac:dyDescent="0.3">
      <c r="A9126" s="2">
        <v>202507</v>
      </c>
      <c r="B9126" s="19">
        <f>DATE(表格1[[#This Row],[年]],表格1[[#This Row],[月]],1)</f>
        <v>45839</v>
      </c>
      <c r="C9126" s="2" t="str">
        <f>LEFT(表格1[[#This Row],[年月]],4)</f>
        <v>2025</v>
      </c>
      <c r="D9126" s="2" t="str">
        <f>RIGHT(表格1[[#This Row],[年月]],2)</f>
        <v>07</v>
      </c>
      <c r="E9126" s="5">
        <v>10005000</v>
      </c>
      <c r="F9126" s="2" t="str">
        <f>VLOOKUP(TEXT(表格1[[#This Row],[地區]],"00000000"),縣市代碼,2,0)</f>
        <v>苗栗縣</v>
      </c>
      <c r="G9126" s="2" t="s">
        <v>7</v>
      </c>
      <c r="H9126" s="13">
        <v>685749</v>
      </c>
      <c r="I9126" s="14">
        <v>680286549</v>
      </c>
      <c r="J9126" s="14">
        <f>表格1[[#This Row],[信用卡交易筆數]]/1000</f>
        <v>685.74900000000002</v>
      </c>
      <c r="K9126" s="14">
        <f>表格1[[#This Row],[信用卡交易金額'[新臺幣']]]/1000</f>
        <v>680286.549</v>
      </c>
      <c r="L9126" s="14">
        <f>表格1[[#This Row],[信用卡交易金額'[新臺幣']]]/1000000</f>
        <v>680.28654900000004</v>
      </c>
      <c r="M9126" s="14" t="str" cm="1">
        <f t="array" ref="M9126">_xlfn.TEXTJOIN("", TRUE, _xlfn.XLOOKUP(TRUE, VALUE(表格1[[#This Row],[年月]]) &lt;= VALUE($R$8:$R$12), $Q$8:$Q$12)) &amp; "年度"</f>
        <v>2025年度</v>
      </c>
    </row>
    <row r="9127" spans="1:13" x14ac:dyDescent="0.3">
      <c r="A9127" s="2">
        <v>202507</v>
      </c>
      <c r="B9127" s="19">
        <f>DATE(表格1[[#This Row],[年]],表格1[[#This Row],[月]],1)</f>
        <v>45839</v>
      </c>
      <c r="C9127" s="2" t="str">
        <f>LEFT(表格1[[#This Row],[年月]],4)</f>
        <v>2025</v>
      </c>
      <c r="D9127" s="2" t="str">
        <f>RIGHT(表格1[[#This Row],[年月]],2)</f>
        <v>07</v>
      </c>
      <c r="E9127" s="5">
        <v>10005000</v>
      </c>
      <c r="F9127" s="2" t="str">
        <f>VLOOKUP(TEXT(表格1[[#This Row],[地區]],"00000000"),縣市代碼,2,0)</f>
        <v>苗栗縣</v>
      </c>
      <c r="G9127" s="2" t="s">
        <v>8</v>
      </c>
      <c r="H9127" s="13">
        <v>502634</v>
      </c>
      <c r="I9127" s="14">
        <v>948659256</v>
      </c>
      <c r="J9127" s="14">
        <f>表格1[[#This Row],[信用卡交易筆數]]/1000</f>
        <v>502.63400000000001</v>
      </c>
      <c r="K9127" s="14">
        <f>表格1[[#This Row],[信用卡交易金額'[新臺幣']]]/1000</f>
        <v>948659.25600000005</v>
      </c>
      <c r="L9127" s="14">
        <f>表格1[[#This Row],[信用卡交易金額'[新臺幣']]]/1000000</f>
        <v>948.65925600000003</v>
      </c>
      <c r="M9127" s="14" t="str" cm="1">
        <f t="array" ref="M9127">_xlfn.TEXTJOIN("", TRUE, _xlfn.XLOOKUP(TRUE, VALUE(表格1[[#This Row],[年月]]) &lt;= VALUE($R$8:$R$12), $Q$8:$Q$12)) &amp; "年度"</f>
        <v>2025年度</v>
      </c>
    </row>
    <row r="9128" spans="1:13" x14ac:dyDescent="0.3">
      <c r="A9128" s="2">
        <v>202507</v>
      </c>
      <c r="B9128" s="19">
        <f>DATE(表格1[[#This Row],[年]],表格1[[#This Row],[月]],1)</f>
        <v>45839</v>
      </c>
      <c r="C9128" s="2" t="str">
        <f>LEFT(表格1[[#This Row],[年月]],4)</f>
        <v>2025</v>
      </c>
      <c r="D9128" s="2" t="str">
        <f>RIGHT(表格1[[#This Row],[年月]],2)</f>
        <v>07</v>
      </c>
      <c r="E9128" s="5">
        <v>10005000</v>
      </c>
      <c r="F9128" s="2" t="str">
        <f>VLOOKUP(TEXT(表格1[[#This Row],[地區]],"00000000"),縣市代碼,2,0)</f>
        <v>苗栗縣</v>
      </c>
      <c r="G9128" s="2" t="s">
        <v>9</v>
      </c>
      <c r="H9128" s="13">
        <v>1066080</v>
      </c>
      <c r="I9128" s="14">
        <v>1151306614</v>
      </c>
      <c r="J9128" s="14">
        <f>表格1[[#This Row],[信用卡交易筆數]]/1000</f>
        <v>1066.08</v>
      </c>
      <c r="K9128" s="14">
        <f>表格1[[#This Row],[信用卡交易金額'[新臺幣']]]/1000</f>
        <v>1151306.6140000001</v>
      </c>
      <c r="L9128" s="14">
        <f>表格1[[#This Row],[信用卡交易金額'[新臺幣']]]/1000000</f>
        <v>1151.3066140000001</v>
      </c>
      <c r="M9128" s="14" t="str" cm="1">
        <f t="array" ref="M9128">_xlfn.TEXTJOIN("", TRUE, _xlfn.XLOOKUP(TRUE, VALUE(表格1[[#This Row],[年月]]) &lt;= VALUE($R$8:$R$12), $Q$8:$Q$12)) &amp; "年度"</f>
        <v>2025年度</v>
      </c>
    </row>
    <row r="9129" spans="1:13" x14ac:dyDescent="0.3">
      <c r="A9129" s="2">
        <v>202507</v>
      </c>
      <c r="B9129" s="19">
        <f>DATE(表格1[[#This Row],[年]],表格1[[#This Row],[月]],1)</f>
        <v>45839</v>
      </c>
      <c r="C9129" s="2" t="str">
        <f>LEFT(表格1[[#This Row],[年月]],4)</f>
        <v>2025</v>
      </c>
      <c r="D9129" s="2" t="str">
        <f>RIGHT(表格1[[#This Row],[年月]],2)</f>
        <v>07</v>
      </c>
      <c r="E9129" s="5">
        <v>10005000</v>
      </c>
      <c r="F9129" s="2" t="str">
        <f>VLOOKUP(TEXT(表格1[[#This Row],[地區]],"00000000"),縣市代碼,2,0)</f>
        <v>苗栗縣</v>
      </c>
      <c r="G9129" s="2" t="s">
        <v>10</v>
      </c>
      <c r="H9129" s="13">
        <v>616463</v>
      </c>
      <c r="I9129" s="14">
        <v>1511651661</v>
      </c>
      <c r="J9129" s="14">
        <f>表格1[[#This Row],[信用卡交易筆數]]/1000</f>
        <v>616.46299999999997</v>
      </c>
      <c r="K9129" s="14">
        <f>表格1[[#This Row],[信用卡交易金額'[新臺幣']]]/1000</f>
        <v>1511651.6610000001</v>
      </c>
      <c r="L9129" s="14">
        <f>表格1[[#This Row],[信用卡交易金額'[新臺幣']]]/1000000</f>
        <v>1511.6516610000001</v>
      </c>
      <c r="M9129" s="14" t="str" cm="1">
        <f t="array" ref="M9129">_xlfn.TEXTJOIN("", TRUE, _xlfn.XLOOKUP(TRUE, VALUE(表格1[[#This Row],[年月]]) &lt;= VALUE($R$8:$R$12), $Q$8:$Q$12)) &amp; "年度"</f>
        <v>2025年度</v>
      </c>
    </row>
    <row r="9130" spans="1:13" x14ac:dyDescent="0.3">
      <c r="A9130" s="2">
        <v>202507</v>
      </c>
      <c r="B9130" s="19">
        <f>DATE(表格1[[#This Row],[年]],表格1[[#This Row],[月]],1)</f>
        <v>45839</v>
      </c>
      <c r="C9130" s="2" t="str">
        <f>LEFT(表格1[[#This Row],[年月]],4)</f>
        <v>2025</v>
      </c>
      <c r="D9130" s="2" t="str">
        <f>RIGHT(表格1[[#This Row],[年月]],2)</f>
        <v>07</v>
      </c>
      <c r="E9130" s="5">
        <v>66000000</v>
      </c>
      <c r="F9130" s="2" t="str">
        <f>VLOOKUP(TEXT(表格1[[#This Row],[地區]],"00000000"),縣市代碼,2,0)</f>
        <v>臺中市</v>
      </c>
      <c r="G9130" s="2" t="s">
        <v>4</v>
      </c>
      <c r="H9130" s="13">
        <v>11657272</v>
      </c>
      <c r="I9130" s="14">
        <v>5703450860</v>
      </c>
      <c r="J9130" s="14">
        <f>表格1[[#This Row],[信用卡交易筆數]]/1000</f>
        <v>11657.272000000001</v>
      </c>
      <c r="K9130" s="14">
        <f>表格1[[#This Row],[信用卡交易金額'[新臺幣']]]/1000</f>
        <v>5703450.8600000003</v>
      </c>
      <c r="L9130" s="14">
        <f>表格1[[#This Row],[信用卡交易金額'[新臺幣']]]/1000000</f>
        <v>5703.4508599999999</v>
      </c>
      <c r="M9130" s="14" t="str" cm="1">
        <f t="array" ref="M9130">_xlfn.TEXTJOIN("", TRUE, _xlfn.XLOOKUP(TRUE, VALUE(表格1[[#This Row],[年月]]) &lt;= VALUE($R$8:$R$12), $Q$8:$Q$12)) &amp; "年度"</f>
        <v>2025年度</v>
      </c>
    </row>
    <row r="9131" spans="1:13" x14ac:dyDescent="0.3">
      <c r="A9131" s="2">
        <v>202507</v>
      </c>
      <c r="B9131" s="19">
        <f>DATE(表格1[[#This Row],[年]],表格1[[#This Row],[月]],1)</f>
        <v>45839</v>
      </c>
      <c r="C9131" s="2" t="str">
        <f>LEFT(表格1[[#This Row],[年月]],4)</f>
        <v>2025</v>
      </c>
      <c r="D9131" s="2" t="str">
        <f>RIGHT(表格1[[#This Row],[年月]],2)</f>
        <v>07</v>
      </c>
      <c r="E9131" s="5">
        <v>66000000</v>
      </c>
      <c r="F9131" s="2" t="str">
        <f>VLOOKUP(TEXT(表格1[[#This Row],[地區]],"00000000"),縣市代碼,2,0)</f>
        <v>臺中市</v>
      </c>
      <c r="G9131" s="2" t="s">
        <v>5</v>
      </c>
      <c r="H9131" s="13">
        <v>661118</v>
      </c>
      <c r="I9131" s="14">
        <v>1718796292</v>
      </c>
      <c r="J9131" s="14">
        <f>表格1[[#This Row],[信用卡交易筆數]]/1000</f>
        <v>661.11800000000005</v>
      </c>
      <c r="K9131" s="14">
        <f>表格1[[#This Row],[信用卡交易金額'[新臺幣']]]/1000</f>
        <v>1718796.2919999999</v>
      </c>
      <c r="L9131" s="14">
        <f>表格1[[#This Row],[信用卡交易金額'[新臺幣']]]/1000000</f>
        <v>1718.796292</v>
      </c>
      <c r="M9131" s="14" t="str" cm="1">
        <f t="array" ref="M9131">_xlfn.TEXTJOIN("", TRUE, _xlfn.XLOOKUP(TRUE, VALUE(表格1[[#This Row],[年月]]) &lt;= VALUE($R$8:$R$12), $Q$8:$Q$12)) &amp; "年度"</f>
        <v>2025年度</v>
      </c>
    </row>
    <row r="9132" spans="1:13" x14ac:dyDescent="0.3">
      <c r="A9132" s="2">
        <v>202507</v>
      </c>
      <c r="B9132" s="19">
        <f>DATE(表格1[[#This Row],[年]],表格1[[#This Row],[月]],1)</f>
        <v>45839</v>
      </c>
      <c r="C9132" s="2" t="str">
        <f>LEFT(表格1[[#This Row],[年月]],4)</f>
        <v>2025</v>
      </c>
      <c r="D9132" s="2" t="str">
        <f>RIGHT(表格1[[#This Row],[年月]],2)</f>
        <v>07</v>
      </c>
      <c r="E9132" s="5">
        <v>66000000</v>
      </c>
      <c r="F9132" s="2" t="str">
        <f>VLOOKUP(TEXT(表格1[[#This Row],[地區]],"00000000"),縣市代碼,2,0)</f>
        <v>臺中市</v>
      </c>
      <c r="G9132" s="2" t="s">
        <v>6</v>
      </c>
      <c r="H9132" s="13">
        <v>898382</v>
      </c>
      <c r="I9132" s="14">
        <v>2712017656</v>
      </c>
      <c r="J9132" s="14">
        <f>表格1[[#This Row],[信用卡交易筆數]]/1000</f>
        <v>898.38199999999995</v>
      </c>
      <c r="K9132" s="14">
        <f>表格1[[#This Row],[信用卡交易金額'[新臺幣']]]/1000</f>
        <v>2712017.656</v>
      </c>
      <c r="L9132" s="14">
        <f>表格1[[#This Row],[信用卡交易金額'[新臺幣']]]/1000000</f>
        <v>2712.017656</v>
      </c>
      <c r="M9132" s="14" t="str" cm="1">
        <f t="array" ref="M9132">_xlfn.TEXTJOIN("", TRUE, _xlfn.XLOOKUP(TRUE, VALUE(表格1[[#This Row],[年月]]) &lt;= VALUE($R$8:$R$12), $Q$8:$Q$12)) &amp; "年度"</f>
        <v>2025年度</v>
      </c>
    </row>
    <row r="9133" spans="1:13" x14ac:dyDescent="0.3">
      <c r="A9133" s="2">
        <v>202507</v>
      </c>
      <c r="B9133" s="19">
        <f>DATE(表格1[[#This Row],[年]],表格1[[#This Row],[月]],1)</f>
        <v>45839</v>
      </c>
      <c r="C9133" s="2" t="str">
        <f>LEFT(表格1[[#This Row],[年月]],4)</f>
        <v>2025</v>
      </c>
      <c r="D9133" s="2" t="str">
        <f>RIGHT(表格1[[#This Row],[年月]],2)</f>
        <v>07</v>
      </c>
      <c r="E9133" s="5">
        <v>66000000</v>
      </c>
      <c r="F9133" s="2" t="str">
        <f>VLOOKUP(TEXT(表格1[[#This Row],[地區]],"00000000"),縣市代碼,2,0)</f>
        <v>臺中市</v>
      </c>
      <c r="G9133" s="2" t="s">
        <v>7</v>
      </c>
      <c r="H9133" s="13">
        <v>5086984</v>
      </c>
      <c r="I9133" s="14">
        <v>5210671578</v>
      </c>
      <c r="J9133" s="14">
        <f>表格1[[#This Row],[信用卡交易筆數]]/1000</f>
        <v>5086.9840000000004</v>
      </c>
      <c r="K9133" s="14">
        <f>表格1[[#This Row],[信用卡交易金額'[新臺幣']]]/1000</f>
        <v>5210671.5779999997</v>
      </c>
      <c r="L9133" s="14">
        <f>表格1[[#This Row],[信用卡交易金額'[新臺幣']]]/1000000</f>
        <v>5210.6715780000004</v>
      </c>
      <c r="M9133" s="14" t="str" cm="1">
        <f t="array" ref="M9133">_xlfn.TEXTJOIN("", TRUE, _xlfn.XLOOKUP(TRUE, VALUE(表格1[[#This Row],[年月]]) &lt;= VALUE($R$8:$R$12), $Q$8:$Q$12)) &amp; "年度"</f>
        <v>2025年度</v>
      </c>
    </row>
    <row r="9134" spans="1:13" x14ac:dyDescent="0.3">
      <c r="A9134" s="2">
        <v>202507</v>
      </c>
      <c r="B9134" s="19">
        <f>DATE(表格1[[#This Row],[年]],表格1[[#This Row],[月]],1)</f>
        <v>45839</v>
      </c>
      <c r="C9134" s="2" t="str">
        <f>LEFT(表格1[[#This Row],[年月]],4)</f>
        <v>2025</v>
      </c>
      <c r="D9134" s="2" t="str">
        <f>RIGHT(表格1[[#This Row],[年月]],2)</f>
        <v>07</v>
      </c>
      <c r="E9134" s="5">
        <v>66000000</v>
      </c>
      <c r="F9134" s="2" t="str">
        <f>VLOOKUP(TEXT(表格1[[#This Row],[地區]],"00000000"),縣市代碼,2,0)</f>
        <v>臺中市</v>
      </c>
      <c r="G9134" s="2" t="s">
        <v>8</v>
      </c>
      <c r="H9134" s="13">
        <v>3830538</v>
      </c>
      <c r="I9134" s="14">
        <v>8218942062</v>
      </c>
      <c r="J9134" s="14">
        <f>表格1[[#This Row],[信用卡交易筆數]]/1000</f>
        <v>3830.538</v>
      </c>
      <c r="K9134" s="14">
        <f>表格1[[#This Row],[信用卡交易金額'[新臺幣']]]/1000</f>
        <v>8218942.0619999999</v>
      </c>
      <c r="L9134" s="14">
        <f>表格1[[#This Row],[信用卡交易金額'[新臺幣']]]/1000000</f>
        <v>8218.9420620000001</v>
      </c>
      <c r="M9134" s="14" t="str" cm="1">
        <f t="array" ref="M9134">_xlfn.TEXTJOIN("", TRUE, _xlfn.XLOOKUP(TRUE, VALUE(表格1[[#This Row],[年月]]) &lt;= VALUE($R$8:$R$12), $Q$8:$Q$12)) &amp; "年度"</f>
        <v>2025年度</v>
      </c>
    </row>
    <row r="9135" spans="1:13" x14ac:dyDescent="0.3">
      <c r="A9135" s="2">
        <v>202507</v>
      </c>
      <c r="B9135" s="19">
        <f>DATE(表格1[[#This Row],[年]],表格1[[#This Row],[月]],1)</f>
        <v>45839</v>
      </c>
      <c r="C9135" s="2" t="str">
        <f>LEFT(表格1[[#This Row],[年月]],4)</f>
        <v>2025</v>
      </c>
      <c r="D9135" s="2" t="str">
        <f>RIGHT(表格1[[#This Row],[年月]],2)</f>
        <v>07</v>
      </c>
      <c r="E9135" s="5">
        <v>66000000</v>
      </c>
      <c r="F9135" s="2" t="str">
        <f>VLOOKUP(TEXT(表格1[[#This Row],[地區]],"00000000"),縣市代碼,2,0)</f>
        <v>臺中市</v>
      </c>
      <c r="G9135" s="2" t="s">
        <v>9</v>
      </c>
      <c r="H9135" s="13">
        <v>8653377</v>
      </c>
      <c r="I9135" s="14">
        <v>9911380987</v>
      </c>
      <c r="J9135" s="14">
        <f>表格1[[#This Row],[信用卡交易筆數]]/1000</f>
        <v>8653.3770000000004</v>
      </c>
      <c r="K9135" s="14">
        <f>表格1[[#This Row],[信用卡交易金額'[新臺幣']]]/1000</f>
        <v>9911380.9869999997</v>
      </c>
      <c r="L9135" s="14">
        <f>表格1[[#This Row],[信用卡交易金額'[新臺幣']]]/1000000</f>
        <v>9911.3809870000005</v>
      </c>
      <c r="M9135" s="14" t="str" cm="1">
        <f t="array" ref="M9135">_xlfn.TEXTJOIN("", TRUE, _xlfn.XLOOKUP(TRUE, VALUE(表格1[[#This Row],[年月]]) &lt;= VALUE($R$8:$R$12), $Q$8:$Q$12)) &amp; "年度"</f>
        <v>2025年度</v>
      </c>
    </row>
    <row r="9136" spans="1:13" x14ac:dyDescent="0.3">
      <c r="A9136" s="2">
        <v>202507</v>
      </c>
      <c r="B9136" s="19">
        <f>DATE(表格1[[#This Row],[年]],表格1[[#This Row],[月]],1)</f>
        <v>45839</v>
      </c>
      <c r="C9136" s="2" t="str">
        <f>LEFT(表格1[[#This Row],[年月]],4)</f>
        <v>2025</v>
      </c>
      <c r="D9136" s="2" t="str">
        <f>RIGHT(表格1[[#This Row],[年月]],2)</f>
        <v>07</v>
      </c>
      <c r="E9136" s="5">
        <v>66000000</v>
      </c>
      <c r="F9136" s="2" t="str">
        <f>VLOOKUP(TEXT(表格1[[#This Row],[地區]],"00000000"),縣市代碼,2,0)</f>
        <v>臺中市</v>
      </c>
      <c r="G9136" s="2" t="s">
        <v>10</v>
      </c>
      <c r="H9136" s="13">
        <v>4866332</v>
      </c>
      <c r="I9136" s="14">
        <v>12704373258</v>
      </c>
      <c r="J9136" s="14">
        <f>表格1[[#This Row],[信用卡交易筆數]]/1000</f>
        <v>4866.3320000000003</v>
      </c>
      <c r="K9136" s="14">
        <f>表格1[[#This Row],[信用卡交易金額'[新臺幣']]]/1000</f>
        <v>12704373.257999999</v>
      </c>
      <c r="L9136" s="14">
        <f>表格1[[#This Row],[信用卡交易金額'[新臺幣']]]/1000000</f>
        <v>12704.373258</v>
      </c>
      <c r="M9136" s="14" t="str" cm="1">
        <f t="array" ref="M9136">_xlfn.TEXTJOIN("", TRUE, _xlfn.XLOOKUP(TRUE, VALUE(表格1[[#This Row],[年月]]) &lt;= VALUE($R$8:$R$12), $Q$8:$Q$12)) &amp; "年度"</f>
        <v>2025年度</v>
      </c>
    </row>
    <row r="9137" spans="1:13" x14ac:dyDescent="0.3">
      <c r="A9137" s="2">
        <v>202507</v>
      </c>
      <c r="B9137" s="19">
        <f>DATE(表格1[[#This Row],[年]],表格1[[#This Row],[月]],1)</f>
        <v>45839</v>
      </c>
      <c r="C9137" s="2" t="str">
        <f>LEFT(表格1[[#This Row],[年月]],4)</f>
        <v>2025</v>
      </c>
      <c r="D9137" s="2" t="str">
        <f>RIGHT(表格1[[#This Row],[年月]],2)</f>
        <v>07</v>
      </c>
      <c r="E9137" s="5">
        <v>10007000</v>
      </c>
      <c r="F9137" s="2" t="str">
        <f>VLOOKUP(TEXT(表格1[[#This Row],[地區]],"00000000"),縣市代碼,2,0)</f>
        <v>彰化縣</v>
      </c>
      <c r="G9137" s="2" t="s">
        <v>4</v>
      </c>
      <c r="H9137" s="13">
        <v>2655277</v>
      </c>
      <c r="I9137" s="14">
        <v>1214922408</v>
      </c>
      <c r="J9137" s="14">
        <f>表格1[[#This Row],[信用卡交易筆數]]/1000</f>
        <v>2655.277</v>
      </c>
      <c r="K9137" s="14">
        <f>表格1[[#This Row],[信用卡交易金額'[新臺幣']]]/1000</f>
        <v>1214922.4080000001</v>
      </c>
      <c r="L9137" s="14">
        <f>表格1[[#This Row],[信用卡交易金額'[新臺幣']]]/1000000</f>
        <v>1214.9224079999999</v>
      </c>
      <c r="M9137" s="14" t="str" cm="1">
        <f t="array" ref="M9137">_xlfn.TEXTJOIN("", TRUE, _xlfn.XLOOKUP(TRUE, VALUE(表格1[[#This Row],[年月]]) &lt;= VALUE($R$8:$R$12), $Q$8:$Q$12)) &amp; "年度"</f>
        <v>2025年度</v>
      </c>
    </row>
    <row r="9138" spans="1:13" x14ac:dyDescent="0.3">
      <c r="A9138" s="2">
        <v>202507</v>
      </c>
      <c r="B9138" s="19">
        <f>DATE(表格1[[#This Row],[年]],表格1[[#This Row],[月]],1)</f>
        <v>45839</v>
      </c>
      <c r="C9138" s="2" t="str">
        <f>LEFT(表格1[[#This Row],[年月]],4)</f>
        <v>2025</v>
      </c>
      <c r="D9138" s="2" t="str">
        <f>RIGHT(表格1[[#This Row],[年月]],2)</f>
        <v>07</v>
      </c>
      <c r="E9138" s="5">
        <v>10007000</v>
      </c>
      <c r="F9138" s="2" t="str">
        <f>VLOOKUP(TEXT(表格1[[#This Row],[地區]],"00000000"),縣市代碼,2,0)</f>
        <v>彰化縣</v>
      </c>
      <c r="G9138" s="2" t="s">
        <v>5</v>
      </c>
      <c r="H9138" s="13">
        <v>177340</v>
      </c>
      <c r="I9138" s="14">
        <v>385347702</v>
      </c>
      <c r="J9138" s="14">
        <f>表格1[[#This Row],[信用卡交易筆數]]/1000</f>
        <v>177.34</v>
      </c>
      <c r="K9138" s="14">
        <f>表格1[[#This Row],[信用卡交易金額'[新臺幣']]]/1000</f>
        <v>385347.70199999999</v>
      </c>
      <c r="L9138" s="14">
        <f>表格1[[#This Row],[信用卡交易金額'[新臺幣']]]/1000000</f>
        <v>385.34770200000003</v>
      </c>
      <c r="M9138" s="14" t="str" cm="1">
        <f t="array" ref="M9138">_xlfn.TEXTJOIN("", TRUE, _xlfn.XLOOKUP(TRUE, VALUE(表格1[[#This Row],[年月]]) &lt;= VALUE($R$8:$R$12), $Q$8:$Q$12)) &amp; "年度"</f>
        <v>2025年度</v>
      </c>
    </row>
    <row r="9139" spans="1:13" x14ac:dyDescent="0.3">
      <c r="A9139" s="2">
        <v>202507</v>
      </c>
      <c r="B9139" s="19">
        <f>DATE(表格1[[#This Row],[年]],表格1[[#This Row],[月]],1)</f>
        <v>45839</v>
      </c>
      <c r="C9139" s="2" t="str">
        <f>LEFT(表格1[[#This Row],[年月]],4)</f>
        <v>2025</v>
      </c>
      <c r="D9139" s="2" t="str">
        <f>RIGHT(表格1[[#This Row],[年月]],2)</f>
        <v>07</v>
      </c>
      <c r="E9139" s="5">
        <v>10007000</v>
      </c>
      <c r="F9139" s="2" t="str">
        <f>VLOOKUP(TEXT(表格1[[#This Row],[地區]],"00000000"),縣市代碼,2,0)</f>
        <v>彰化縣</v>
      </c>
      <c r="G9139" s="2" t="s">
        <v>6</v>
      </c>
      <c r="H9139" s="13">
        <v>232447</v>
      </c>
      <c r="I9139" s="14">
        <v>654496698</v>
      </c>
      <c r="J9139" s="14">
        <f>表格1[[#This Row],[信用卡交易筆數]]/1000</f>
        <v>232.447</v>
      </c>
      <c r="K9139" s="14">
        <f>表格1[[#This Row],[信用卡交易金額'[新臺幣']]]/1000</f>
        <v>654496.69799999997</v>
      </c>
      <c r="L9139" s="14">
        <f>表格1[[#This Row],[信用卡交易金額'[新臺幣']]]/1000000</f>
        <v>654.49669800000004</v>
      </c>
      <c r="M9139" s="14" t="str" cm="1">
        <f t="array" ref="M9139">_xlfn.TEXTJOIN("", TRUE, _xlfn.XLOOKUP(TRUE, VALUE(表格1[[#This Row],[年月]]) &lt;= VALUE($R$8:$R$12), $Q$8:$Q$12)) &amp; "年度"</f>
        <v>2025年度</v>
      </c>
    </row>
    <row r="9140" spans="1:13" x14ac:dyDescent="0.3">
      <c r="A9140" s="2">
        <v>202507</v>
      </c>
      <c r="B9140" s="19">
        <f>DATE(表格1[[#This Row],[年]],表格1[[#This Row],[月]],1)</f>
        <v>45839</v>
      </c>
      <c r="C9140" s="2" t="str">
        <f>LEFT(表格1[[#This Row],[年月]],4)</f>
        <v>2025</v>
      </c>
      <c r="D9140" s="2" t="str">
        <f>RIGHT(表格1[[#This Row],[年月]],2)</f>
        <v>07</v>
      </c>
      <c r="E9140" s="5">
        <v>10007000</v>
      </c>
      <c r="F9140" s="2" t="str">
        <f>VLOOKUP(TEXT(表格1[[#This Row],[地區]],"00000000"),縣市代碼,2,0)</f>
        <v>彰化縣</v>
      </c>
      <c r="G9140" s="2" t="s">
        <v>7</v>
      </c>
      <c r="H9140" s="13">
        <v>1377871</v>
      </c>
      <c r="I9140" s="14">
        <v>1497825763</v>
      </c>
      <c r="J9140" s="14">
        <f>表格1[[#This Row],[信用卡交易筆數]]/1000</f>
        <v>1377.8710000000001</v>
      </c>
      <c r="K9140" s="14">
        <f>表格1[[#This Row],[信用卡交易金額'[新臺幣']]]/1000</f>
        <v>1497825.763</v>
      </c>
      <c r="L9140" s="14">
        <f>表格1[[#This Row],[信用卡交易金額'[新臺幣']]]/1000000</f>
        <v>1497.8257630000001</v>
      </c>
      <c r="M9140" s="14" t="str" cm="1">
        <f t="array" ref="M9140">_xlfn.TEXTJOIN("", TRUE, _xlfn.XLOOKUP(TRUE, VALUE(表格1[[#This Row],[年月]]) &lt;= VALUE($R$8:$R$12), $Q$8:$Q$12)) &amp; "年度"</f>
        <v>2025年度</v>
      </c>
    </row>
    <row r="9141" spans="1:13" x14ac:dyDescent="0.3">
      <c r="A9141" s="2">
        <v>202507</v>
      </c>
      <c r="B9141" s="19">
        <f>DATE(表格1[[#This Row],[年]],表格1[[#This Row],[月]],1)</f>
        <v>45839</v>
      </c>
      <c r="C9141" s="2" t="str">
        <f>LEFT(表格1[[#This Row],[年月]],4)</f>
        <v>2025</v>
      </c>
      <c r="D9141" s="2" t="str">
        <f>RIGHT(表格1[[#This Row],[年月]],2)</f>
        <v>07</v>
      </c>
      <c r="E9141" s="5">
        <v>10007000</v>
      </c>
      <c r="F9141" s="2" t="str">
        <f>VLOOKUP(TEXT(表格1[[#This Row],[地區]],"00000000"),縣市代碼,2,0)</f>
        <v>彰化縣</v>
      </c>
      <c r="G9141" s="2" t="s">
        <v>8</v>
      </c>
      <c r="H9141" s="13">
        <v>956868</v>
      </c>
      <c r="I9141" s="14">
        <v>1802644065</v>
      </c>
      <c r="J9141" s="14">
        <f>表格1[[#This Row],[信用卡交易筆數]]/1000</f>
        <v>956.86800000000005</v>
      </c>
      <c r="K9141" s="14">
        <f>表格1[[#This Row],[信用卡交易金額'[新臺幣']]]/1000</f>
        <v>1802644.0649999999</v>
      </c>
      <c r="L9141" s="14">
        <f>表格1[[#This Row],[信用卡交易金額'[新臺幣']]]/1000000</f>
        <v>1802.644065</v>
      </c>
      <c r="M9141" s="14" t="str" cm="1">
        <f t="array" ref="M9141">_xlfn.TEXTJOIN("", TRUE, _xlfn.XLOOKUP(TRUE, VALUE(表格1[[#This Row],[年月]]) &lt;= VALUE($R$8:$R$12), $Q$8:$Q$12)) &amp; "年度"</f>
        <v>2025年度</v>
      </c>
    </row>
    <row r="9142" spans="1:13" x14ac:dyDescent="0.3">
      <c r="A9142" s="2">
        <v>202507</v>
      </c>
      <c r="B9142" s="19">
        <f>DATE(表格1[[#This Row],[年]],表格1[[#This Row],[月]],1)</f>
        <v>45839</v>
      </c>
      <c r="C9142" s="2" t="str">
        <f>LEFT(表格1[[#This Row],[年月]],4)</f>
        <v>2025</v>
      </c>
      <c r="D9142" s="2" t="str">
        <f>RIGHT(表格1[[#This Row],[年月]],2)</f>
        <v>07</v>
      </c>
      <c r="E9142" s="5">
        <v>10007000</v>
      </c>
      <c r="F9142" s="2" t="str">
        <f>VLOOKUP(TEXT(表格1[[#This Row],[地區]],"00000000"),縣市代碼,2,0)</f>
        <v>彰化縣</v>
      </c>
      <c r="G9142" s="2" t="s">
        <v>9</v>
      </c>
      <c r="H9142" s="13">
        <v>2132775</v>
      </c>
      <c r="I9142" s="14">
        <v>2273063406</v>
      </c>
      <c r="J9142" s="14">
        <f>表格1[[#This Row],[信用卡交易筆數]]/1000</f>
        <v>2132.7750000000001</v>
      </c>
      <c r="K9142" s="14">
        <f>表格1[[#This Row],[信用卡交易金額'[新臺幣']]]/1000</f>
        <v>2273063.406</v>
      </c>
      <c r="L9142" s="14">
        <f>表格1[[#This Row],[信用卡交易金額'[新臺幣']]]/1000000</f>
        <v>2273.0634060000002</v>
      </c>
      <c r="M9142" s="14" t="str" cm="1">
        <f t="array" ref="M9142">_xlfn.TEXTJOIN("", TRUE, _xlfn.XLOOKUP(TRUE, VALUE(表格1[[#This Row],[年月]]) &lt;= VALUE($R$8:$R$12), $Q$8:$Q$12)) &amp; "年度"</f>
        <v>2025年度</v>
      </c>
    </row>
    <row r="9143" spans="1:13" x14ac:dyDescent="0.3">
      <c r="A9143" s="2">
        <v>202507</v>
      </c>
      <c r="B9143" s="19">
        <f>DATE(表格1[[#This Row],[年]],表格1[[#This Row],[月]],1)</f>
        <v>45839</v>
      </c>
      <c r="C9143" s="2" t="str">
        <f>LEFT(表格1[[#This Row],[年月]],4)</f>
        <v>2025</v>
      </c>
      <c r="D9143" s="2" t="str">
        <f>RIGHT(表格1[[#This Row],[年月]],2)</f>
        <v>07</v>
      </c>
      <c r="E9143" s="5">
        <v>10007000</v>
      </c>
      <c r="F9143" s="2" t="str">
        <f>VLOOKUP(TEXT(表格1[[#This Row],[地區]],"00000000"),縣市代碼,2,0)</f>
        <v>彰化縣</v>
      </c>
      <c r="G9143" s="2" t="s">
        <v>10</v>
      </c>
      <c r="H9143" s="13">
        <v>1177504</v>
      </c>
      <c r="I9143" s="14">
        <v>3378777078</v>
      </c>
      <c r="J9143" s="14">
        <f>表格1[[#This Row],[信用卡交易筆數]]/1000</f>
        <v>1177.5039999999999</v>
      </c>
      <c r="K9143" s="14">
        <f>表格1[[#This Row],[信用卡交易金額'[新臺幣']]]/1000</f>
        <v>3378777.0780000002</v>
      </c>
      <c r="L9143" s="14">
        <f>表格1[[#This Row],[信用卡交易金額'[新臺幣']]]/1000000</f>
        <v>3378.7770780000001</v>
      </c>
      <c r="M9143" s="14" t="str" cm="1">
        <f t="array" ref="M9143">_xlfn.TEXTJOIN("", TRUE, _xlfn.XLOOKUP(TRUE, VALUE(表格1[[#This Row],[年月]]) &lt;= VALUE($R$8:$R$12), $Q$8:$Q$12)) &amp; "年度"</f>
        <v>2025年度</v>
      </c>
    </row>
    <row r="9144" spans="1:13" x14ac:dyDescent="0.3">
      <c r="A9144" s="2">
        <v>202507</v>
      </c>
      <c r="B9144" s="19">
        <f>DATE(表格1[[#This Row],[年]],表格1[[#This Row],[月]],1)</f>
        <v>45839</v>
      </c>
      <c r="C9144" s="2" t="str">
        <f>LEFT(表格1[[#This Row],[年月]],4)</f>
        <v>2025</v>
      </c>
      <c r="D9144" s="2" t="str">
        <f>RIGHT(表格1[[#This Row],[年月]],2)</f>
        <v>07</v>
      </c>
      <c r="E9144" s="5">
        <v>10008000</v>
      </c>
      <c r="F9144" s="2" t="str">
        <f>VLOOKUP(TEXT(表格1[[#This Row],[地區]],"00000000"),縣市代碼,2,0)</f>
        <v>南投縣</v>
      </c>
      <c r="G9144" s="2" t="s">
        <v>4</v>
      </c>
      <c r="H9144" s="13">
        <v>870569</v>
      </c>
      <c r="I9144" s="14">
        <v>389023859</v>
      </c>
      <c r="J9144" s="14">
        <f>表格1[[#This Row],[信用卡交易筆數]]/1000</f>
        <v>870.56899999999996</v>
      </c>
      <c r="K9144" s="14">
        <f>表格1[[#This Row],[信用卡交易金額'[新臺幣']]]/1000</f>
        <v>389023.859</v>
      </c>
      <c r="L9144" s="14">
        <f>表格1[[#This Row],[信用卡交易金額'[新臺幣']]]/1000000</f>
        <v>389.02385900000002</v>
      </c>
      <c r="M9144" s="14" t="str" cm="1">
        <f t="array" ref="M9144">_xlfn.TEXTJOIN("", TRUE, _xlfn.XLOOKUP(TRUE, VALUE(表格1[[#This Row],[年月]]) &lt;= VALUE($R$8:$R$12), $Q$8:$Q$12)) &amp; "年度"</f>
        <v>2025年度</v>
      </c>
    </row>
    <row r="9145" spans="1:13" x14ac:dyDescent="0.3">
      <c r="A9145" s="2">
        <v>202507</v>
      </c>
      <c r="B9145" s="19">
        <f>DATE(表格1[[#This Row],[年]],表格1[[#This Row],[月]],1)</f>
        <v>45839</v>
      </c>
      <c r="C9145" s="2" t="str">
        <f>LEFT(表格1[[#This Row],[年月]],4)</f>
        <v>2025</v>
      </c>
      <c r="D9145" s="2" t="str">
        <f>RIGHT(表格1[[#This Row],[年月]],2)</f>
        <v>07</v>
      </c>
      <c r="E9145" s="5">
        <v>10008000</v>
      </c>
      <c r="F9145" s="2" t="str">
        <f>VLOOKUP(TEXT(表格1[[#This Row],[地區]],"00000000"),縣市代碼,2,0)</f>
        <v>南投縣</v>
      </c>
      <c r="G9145" s="2" t="s">
        <v>5</v>
      </c>
      <c r="H9145" s="13">
        <v>56376</v>
      </c>
      <c r="I9145" s="14">
        <v>124801630</v>
      </c>
      <c r="J9145" s="14">
        <f>表格1[[#This Row],[信用卡交易筆數]]/1000</f>
        <v>56.375999999999998</v>
      </c>
      <c r="K9145" s="14">
        <f>表格1[[#This Row],[信用卡交易金額'[新臺幣']]]/1000</f>
        <v>124801.63</v>
      </c>
      <c r="L9145" s="14">
        <f>表格1[[#This Row],[信用卡交易金額'[新臺幣']]]/1000000</f>
        <v>124.80163</v>
      </c>
      <c r="M9145" s="14" t="str" cm="1">
        <f t="array" ref="M9145">_xlfn.TEXTJOIN("", TRUE, _xlfn.XLOOKUP(TRUE, VALUE(表格1[[#This Row],[年月]]) &lt;= VALUE($R$8:$R$12), $Q$8:$Q$12)) &amp; "年度"</f>
        <v>2025年度</v>
      </c>
    </row>
    <row r="9146" spans="1:13" x14ac:dyDescent="0.3">
      <c r="A9146" s="2">
        <v>202507</v>
      </c>
      <c r="B9146" s="19">
        <f>DATE(表格1[[#This Row],[年]],表格1[[#This Row],[月]],1)</f>
        <v>45839</v>
      </c>
      <c r="C9146" s="2" t="str">
        <f>LEFT(表格1[[#This Row],[年月]],4)</f>
        <v>2025</v>
      </c>
      <c r="D9146" s="2" t="str">
        <f>RIGHT(表格1[[#This Row],[年月]],2)</f>
        <v>07</v>
      </c>
      <c r="E9146" s="5">
        <v>10008000</v>
      </c>
      <c r="F9146" s="2" t="str">
        <f>VLOOKUP(TEXT(表格1[[#This Row],[地區]],"00000000"),縣市代碼,2,0)</f>
        <v>南投縣</v>
      </c>
      <c r="G9146" s="2" t="s">
        <v>6</v>
      </c>
      <c r="H9146" s="13">
        <v>77563</v>
      </c>
      <c r="I9146" s="14">
        <v>217448105</v>
      </c>
      <c r="J9146" s="14">
        <f>表格1[[#This Row],[信用卡交易筆數]]/1000</f>
        <v>77.563000000000002</v>
      </c>
      <c r="K9146" s="14">
        <f>表格1[[#This Row],[信用卡交易金額'[新臺幣']]]/1000</f>
        <v>217448.10500000001</v>
      </c>
      <c r="L9146" s="14">
        <f>表格1[[#This Row],[信用卡交易金額'[新臺幣']]]/1000000</f>
        <v>217.448105</v>
      </c>
      <c r="M9146" s="14" t="str" cm="1">
        <f t="array" ref="M9146">_xlfn.TEXTJOIN("", TRUE, _xlfn.XLOOKUP(TRUE, VALUE(表格1[[#This Row],[年月]]) &lt;= VALUE($R$8:$R$12), $Q$8:$Q$12)) &amp; "年度"</f>
        <v>2025年度</v>
      </c>
    </row>
    <row r="9147" spans="1:13" x14ac:dyDescent="0.3">
      <c r="A9147" s="2">
        <v>202507</v>
      </c>
      <c r="B9147" s="19">
        <f>DATE(表格1[[#This Row],[年]],表格1[[#This Row],[月]],1)</f>
        <v>45839</v>
      </c>
      <c r="C9147" s="2" t="str">
        <f>LEFT(表格1[[#This Row],[年月]],4)</f>
        <v>2025</v>
      </c>
      <c r="D9147" s="2" t="str">
        <f>RIGHT(表格1[[#This Row],[年月]],2)</f>
        <v>07</v>
      </c>
      <c r="E9147" s="5">
        <v>10008000</v>
      </c>
      <c r="F9147" s="2" t="str">
        <f>VLOOKUP(TEXT(表格1[[#This Row],[地區]],"00000000"),縣市代碼,2,0)</f>
        <v>南投縣</v>
      </c>
      <c r="G9147" s="2" t="s">
        <v>7</v>
      </c>
      <c r="H9147" s="13">
        <v>480279</v>
      </c>
      <c r="I9147" s="14">
        <v>509083625</v>
      </c>
      <c r="J9147" s="14">
        <f>表格1[[#This Row],[信用卡交易筆數]]/1000</f>
        <v>480.279</v>
      </c>
      <c r="K9147" s="14">
        <f>表格1[[#This Row],[信用卡交易金額'[新臺幣']]]/1000</f>
        <v>509083.625</v>
      </c>
      <c r="L9147" s="14">
        <f>表格1[[#This Row],[信用卡交易金額'[新臺幣']]]/1000000</f>
        <v>509.08362499999998</v>
      </c>
      <c r="M9147" s="14" t="str" cm="1">
        <f t="array" ref="M9147">_xlfn.TEXTJOIN("", TRUE, _xlfn.XLOOKUP(TRUE, VALUE(表格1[[#This Row],[年月]]) &lt;= VALUE($R$8:$R$12), $Q$8:$Q$12)) &amp; "年度"</f>
        <v>2025年度</v>
      </c>
    </row>
    <row r="9148" spans="1:13" x14ac:dyDescent="0.3">
      <c r="A9148" s="2">
        <v>202507</v>
      </c>
      <c r="B9148" s="19">
        <f>DATE(表格1[[#This Row],[年]],表格1[[#This Row],[月]],1)</f>
        <v>45839</v>
      </c>
      <c r="C9148" s="2" t="str">
        <f>LEFT(表格1[[#This Row],[年月]],4)</f>
        <v>2025</v>
      </c>
      <c r="D9148" s="2" t="str">
        <f>RIGHT(表格1[[#This Row],[年月]],2)</f>
        <v>07</v>
      </c>
      <c r="E9148" s="5">
        <v>10008000</v>
      </c>
      <c r="F9148" s="2" t="str">
        <f>VLOOKUP(TEXT(表格1[[#This Row],[地區]],"00000000"),縣市代碼,2,0)</f>
        <v>南投縣</v>
      </c>
      <c r="G9148" s="2" t="s">
        <v>8</v>
      </c>
      <c r="H9148" s="13">
        <v>337288</v>
      </c>
      <c r="I9148" s="14">
        <v>590586708</v>
      </c>
      <c r="J9148" s="14">
        <f>表格1[[#This Row],[信用卡交易筆數]]/1000</f>
        <v>337.28800000000001</v>
      </c>
      <c r="K9148" s="14">
        <f>表格1[[#This Row],[信用卡交易金額'[新臺幣']]]/1000</f>
        <v>590586.70799999998</v>
      </c>
      <c r="L9148" s="14">
        <f>表格1[[#This Row],[信用卡交易金額'[新臺幣']]]/1000000</f>
        <v>590.58670800000004</v>
      </c>
      <c r="M9148" s="14" t="str" cm="1">
        <f t="array" ref="M9148">_xlfn.TEXTJOIN("", TRUE, _xlfn.XLOOKUP(TRUE, VALUE(表格1[[#This Row],[年月]]) &lt;= VALUE($R$8:$R$12), $Q$8:$Q$12)) &amp; "年度"</f>
        <v>2025年度</v>
      </c>
    </row>
    <row r="9149" spans="1:13" x14ac:dyDescent="0.3">
      <c r="A9149" s="2">
        <v>202507</v>
      </c>
      <c r="B9149" s="19">
        <f>DATE(表格1[[#This Row],[年]],表格1[[#This Row],[月]],1)</f>
        <v>45839</v>
      </c>
      <c r="C9149" s="2" t="str">
        <f>LEFT(表格1[[#This Row],[年月]],4)</f>
        <v>2025</v>
      </c>
      <c r="D9149" s="2" t="str">
        <f>RIGHT(表格1[[#This Row],[年月]],2)</f>
        <v>07</v>
      </c>
      <c r="E9149" s="5">
        <v>10008000</v>
      </c>
      <c r="F9149" s="2" t="str">
        <f>VLOOKUP(TEXT(表格1[[#This Row],[地區]],"00000000"),縣市代碼,2,0)</f>
        <v>南投縣</v>
      </c>
      <c r="G9149" s="2" t="s">
        <v>9</v>
      </c>
      <c r="H9149" s="13">
        <v>721889</v>
      </c>
      <c r="I9149" s="14">
        <v>755587991</v>
      </c>
      <c r="J9149" s="14">
        <f>表格1[[#This Row],[信用卡交易筆數]]/1000</f>
        <v>721.88900000000001</v>
      </c>
      <c r="K9149" s="14">
        <f>表格1[[#This Row],[信用卡交易金額'[新臺幣']]]/1000</f>
        <v>755587.99100000004</v>
      </c>
      <c r="L9149" s="14">
        <f>表格1[[#This Row],[信用卡交易金額'[新臺幣']]]/1000000</f>
        <v>755.58799099999999</v>
      </c>
      <c r="M9149" s="14" t="str" cm="1">
        <f t="array" ref="M9149">_xlfn.TEXTJOIN("", TRUE, _xlfn.XLOOKUP(TRUE, VALUE(表格1[[#This Row],[年月]]) &lt;= VALUE($R$8:$R$12), $Q$8:$Q$12)) &amp; "年度"</f>
        <v>2025年度</v>
      </c>
    </row>
    <row r="9150" spans="1:13" x14ac:dyDescent="0.3">
      <c r="A9150" s="2">
        <v>202507</v>
      </c>
      <c r="B9150" s="19">
        <f>DATE(表格1[[#This Row],[年]],表格1[[#This Row],[月]],1)</f>
        <v>45839</v>
      </c>
      <c r="C9150" s="2" t="str">
        <f>LEFT(表格1[[#This Row],[年月]],4)</f>
        <v>2025</v>
      </c>
      <c r="D9150" s="2" t="str">
        <f>RIGHT(表格1[[#This Row],[年月]],2)</f>
        <v>07</v>
      </c>
      <c r="E9150" s="5">
        <v>10008000</v>
      </c>
      <c r="F9150" s="2" t="str">
        <f>VLOOKUP(TEXT(表格1[[#This Row],[地區]],"00000000"),縣市代碼,2,0)</f>
        <v>南投縣</v>
      </c>
      <c r="G9150" s="2" t="s">
        <v>10</v>
      </c>
      <c r="H9150" s="13">
        <v>401190</v>
      </c>
      <c r="I9150" s="14">
        <v>1073100872</v>
      </c>
      <c r="J9150" s="14">
        <f>表格1[[#This Row],[信用卡交易筆數]]/1000</f>
        <v>401.19</v>
      </c>
      <c r="K9150" s="14">
        <f>表格1[[#This Row],[信用卡交易金額'[新臺幣']]]/1000</f>
        <v>1073100.872</v>
      </c>
      <c r="L9150" s="14">
        <f>表格1[[#This Row],[信用卡交易金額'[新臺幣']]]/1000000</f>
        <v>1073.100872</v>
      </c>
      <c r="M9150" s="14" t="str" cm="1">
        <f t="array" ref="M9150">_xlfn.TEXTJOIN("", TRUE, _xlfn.XLOOKUP(TRUE, VALUE(表格1[[#This Row],[年月]]) &lt;= VALUE($R$8:$R$12), $Q$8:$Q$12)) &amp; "年度"</f>
        <v>2025年度</v>
      </c>
    </row>
    <row r="9151" spans="1:13" x14ac:dyDescent="0.3">
      <c r="A9151" s="2">
        <v>202507</v>
      </c>
      <c r="B9151" s="19">
        <f>DATE(表格1[[#This Row],[年]],表格1[[#This Row],[月]],1)</f>
        <v>45839</v>
      </c>
      <c r="C9151" s="2" t="str">
        <f>LEFT(表格1[[#This Row],[年月]],4)</f>
        <v>2025</v>
      </c>
      <c r="D9151" s="2" t="str">
        <f>RIGHT(表格1[[#This Row],[年月]],2)</f>
        <v>07</v>
      </c>
      <c r="E9151" s="5">
        <v>10009000</v>
      </c>
      <c r="F9151" s="2" t="str">
        <f>VLOOKUP(TEXT(表格1[[#This Row],[地區]],"00000000"),縣市代碼,2,0)</f>
        <v>雲林縣</v>
      </c>
      <c r="G9151" s="2" t="s">
        <v>4</v>
      </c>
      <c r="H9151" s="13">
        <v>1109776</v>
      </c>
      <c r="I9151" s="14">
        <v>483307948</v>
      </c>
      <c r="J9151" s="14">
        <f>表格1[[#This Row],[信用卡交易筆數]]/1000</f>
        <v>1109.7760000000001</v>
      </c>
      <c r="K9151" s="14">
        <f>表格1[[#This Row],[信用卡交易金額'[新臺幣']]]/1000</f>
        <v>483307.94799999997</v>
      </c>
      <c r="L9151" s="14">
        <f>表格1[[#This Row],[信用卡交易金額'[新臺幣']]]/1000000</f>
        <v>483.30794800000001</v>
      </c>
      <c r="M9151" s="14" t="str" cm="1">
        <f t="array" ref="M9151">_xlfn.TEXTJOIN("", TRUE, _xlfn.XLOOKUP(TRUE, VALUE(表格1[[#This Row],[年月]]) &lt;= VALUE($R$8:$R$12), $Q$8:$Q$12)) &amp; "年度"</f>
        <v>2025年度</v>
      </c>
    </row>
    <row r="9152" spans="1:13" x14ac:dyDescent="0.3">
      <c r="A9152" s="2">
        <v>202507</v>
      </c>
      <c r="B9152" s="19">
        <f>DATE(表格1[[#This Row],[年]],表格1[[#This Row],[月]],1)</f>
        <v>45839</v>
      </c>
      <c r="C9152" s="2" t="str">
        <f>LEFT(表格1[[#This Row],[年月]],4)</f>
        <v>2025</v>
      </c>
      <c r="D9152" s="2" t="str">
        <f>RIGHT(表格1[[#This Row],[年月]],2)</f>
        <v>07</v>
      </c>
      <c r="E9152" s="5">
        <v>10009000</v>
      </c>
      <c r="F9152" s="2" t="str">
        <f>VLOOKUP(TEXT(表格1[[#This Row],[地區]],"00000000"),縣市代碼,2,0)</f>
        <v>雲林縣</v>
      </c>
      <c r="G9152" s="2" t="s">
        <v>5</v>
      </c>
      <c r="H9152" s="13">
        <v>78880</v>
      </c>
      <c r="I9152" s="14">
        <v>164789668</v>
      </c>
      <c r="J9152" s="14">
        <f>表格1[[#This Row],[信用卡交易筆數]]/1000</f>
        <v>78.88</v>
      </c>
      <c r="K9152" s="14">
        <f>表格1[[#This Row],[信用卡交易金額'[新臺幣']]]/1000</f>
        <v>164789.66800000001</v>
      </c>
      <c r="L9152" s="14">
        <f>表格1[[#This Row],[信用卡交易金額'[新臺幣']]]/1000000</f>
        <v>164.78966800000001</v>
      </c>
      <c r="M9152" s="14" t="str" cm="1">
        <f t="array" ref="M9152">_xlfn.TEXTJOIN("", TRUE, _xlfn.XLOOKUP(TRUE, VALUE(表格1[[#This Row],[年月]]) &lt;= VALUE($R$8:$R$12), $Q$8:$Q$12)) &amp; "年度"</f>
        <v>2025年度</v>
      </c>
    </row>
    <row r="9153" spans="1:13" x14ac:dyDescent="0.3">
      <c r="A9153" s="2">
        <v>202507</v>
      </c>
      <c r="B9153" s="19">
        <f>DATE(表格1[[#This Row],[年]],表格1[[#This Row],[月]],1)</f>
        <v>45839</v>
      </c>
      <c r="C9153" s="2" t="str">
        <f>LEFT(表格1[[#This Row],[年月]],4)</f>
        <v>2025</v>
      </c>
      <c r="D9153" s="2" t="str">
        <f>RIGHT(表格1[[#This Row],[年月]],2)</f>
        <v>07</v>
      </c>
      <c r="E9153" s="5">
        <v>10009000</v>
      </c>
      <c r="F9153" s="2" t="str">
        <f>VLOOKUP(TEXT(表格1[[#This Row],[地區]],"00000000"),縣市代碼,2,0)</f>
        <v>雲林縣</v>
      </c>
      <c r="G9153" s="2" t="s">
        <v>6</v>
      </c>
      <c r="H9153" s="13">
        <v>101271</v>
      </c>
      <c r="I9153" s="14">
        <v>271797858</v>
      </c>
      <c r="J9153" s="14">
        <f>表格1[[#This Row],[信用卡交易筆數]]/1000</f>
        <v>101.271</v>
      </c>
      <c r="K9153" s="14">
        <f>表格1[[#This Row],[信用卡交易金額'[新臺幣']]]/1000</f>
        <v>271797.85800000001</v>
      </c>
      <c r="L9153" s="14">
        <f>表格1[[#This Row],[信用卡交易金額'[新臺幣']]]/1000000</f>
        <v>271.79785800000002</v>
      </c>
      <c r="M9153" s="14" t="str" cm="1">
        <f t="array" ref="M9153">_xlfn.TEXTJOIN("", TRUE, _xlfn.XLOOKUP(TRUE, VALUE(表格1[[#This Row],[年月]]) &lt;= VALUE($R$8:$R$12), $Q$8:$Q$12)) &amp; "年度"</f>
        <v>2025年度</v>
      </c>
    </row>
    <row r="9154" spans="1:13" x14ac:dyDescent="0.3">
      <c r="A9154" s="2">
        <v>202507</v>
      </c>
      <c r="B9154" s="19">
        <f>DATE(表格1[[#This Row],[年]],表格1[[#This Row],[月]],1)</f>
        <v>45839</v>
      </c>
      <c r="C9154" s="2" t="str">
        <f>LEFT(表格1[[#This Row],[年月]],4)</f>
        <v>2025</v>
      </c>
      <c r="D9154" s="2" t="str">
        <f>RIGHT(表格1[[#This Row],[年月]],2)</f>
        <v>07</v>
      </c>
      <c r="E9154" s="5">
        <v>10009000</v>
      </c>
      <c r="F9154" s="2" t="str">
        <f>VLOOKUP(TEXT(表格1[[#This Row],[地區]],"00000000"),縣市代碼,2,0)</f>
        <v>雲林縣</v>
      </c>
      <c r="G9154" s="2" t="s">
        <v>7</v>
      </c>
      <c r="H9154" s="13">
        <v>650260</v>
      </c>
      <c r="I9154" s="14">
        <v>673895031</v>
      </c>
      <c r="J9154" s="14">
        <f>表格1[[#This Row],[信用卡交易筆數]]/1000</f>
        <v>650.26</v>
      </c>
      <c r="K9154" s="14">
        <f>表格1[[#This Row],[信用卡交易金額'[新臺幣']]]/1000</f>
        <v>673895.03099999996</v>
      </c>
      <c r="L9154" s="14">
        <f>表格1[[#This Row],[信用卡交易金額'[新臺幣']]]/1000000</f>
        <v>673.89503100000002</v>
      </c>
      <c r="M9154" s="14" t="str" cm="1">
        <f t="array" ref="M9154">_xlfn.TEXTJOIN("", TRUE, _xlfn.XLOOKUP(TRUE, VALUE(表格1[[#This Row],[年月]]) &lt;= VALUE($R$8:$R$12), $Q$8:$Q$12)) &amp; "年度"</f>
        <v>2025年度</v>
      </c>
    </row>
    <row r="9155" spans="1:13" x14ac:dyDescent="0.3">
      <c r="A9155" s="2">
        <v>202507</v>
      </c>
      <c r="B9155" s="19">
        <f>DATE(表格1[[#This Row],[年]],表格1[[#This Row],[月]],1)</f>
        <v>45839</v>
      </c>
      <c r="C9155" s="2" t="str">
        <f>LEFT(表格1[[#This Row],[年月]],4)</f>
        <v>2025</v>
      </c>
      <c r="D9155" s="2" t="str">
        <f>RIGHT(表格1[[#This Row],[年月]],2)</f>
        <v>07</v>
      </c>
      <c r="E9155" s="5">
        <v>10009000</v>
      </c>
      <c r="F9155" s="2" t="str">
        <f>VLOOKUP(TEXT(表格1[[#This Row],[地區]],"00000000"),縣市代碼,2,0)</f>
        <v>雲林縣</v>
      </c>
      <c r="G9155" s="2" t="s">
        <v>8</v>
      </c>
      <c r="H9155" s="13">
        <v>435788</v>
      </c>
      <c r="I9155" s="14">
        <v>752128789</v>
      </c>
      <c r="J9155" s="14">
        <f>表格1[[#This Row],[信用卡交易筆數]]/1000</f>
        <v>435.78800000000001</v>
      </c>
      <c r="K9155" s="14">
        <f>表格1[[#This Row],[信用卡交易金額'[新臺幣']]]/1000</f>
        <v>752128.78899999999</v>
      </c>
      <c r="L9155" s="14">
        <f>表格1[[#This Row],[信用卡交易金額'[新臺幣']]]/1000000</f>
        <v>752.12878899999998</v>
      </c>
      <c r="M9155" s="14" t="str" cm="1">
        <f t="array" ref="M9155">_xlfn.TEXTJOIN("", TRUE, _xlfn.XLOOKUP(TRUE, VALUE(表格1[[#This Row],[年月]]) &lt;= VALUE($R$8:$R$12), $Q$8:$Q$12)) &amp; "年度"</f>
        <v>2025年度</v>
      </c>
    </row>
    <row r="9156" spans="1:13" x14ac:dyDescent="0.3">
      <c r="A9156" s="2">
        <v>202507</v>
      </c>
      <c r="B9156" s="19">
        <f>DATE(表格1[[#This Row],[年]],表格1[[#This Row],[月]],1)</f>
        <v>45839</v>
      </c>
      <c r="C9156" s="2" t="str">
        <f>LEFT(表格1[[#This Row],[年月]],4)</f>
        <v>2025</v>
      </c>
      <c r="D9156" s="2" t="str">
        <f>RIGHT(表格1[[#This Row],[年月]],2)</f>
        <v>07</v>
      </c>
      <c r="E9156" s="5">
        <v>10009000</v>
      </c>
      <c r="F9156" s="2" t="str">
        <f>VLOOKUP(TEXT(表格1[[#This Row],[地區]],"00000000"),縣市代碼,2,0)</f>
        <v>雲林縣</v>
      </c>
      <c r="G9156" s="2" t="s">
        <v>9</v>
      </c>
      <c r="H9156" s="13">
        <v>911214</v>
      </c>
      <c r="I9156" s="14">
        <v>980122718</v>
      </c>
      <c r="J9156" s="14">
        <f>表格1[[#This Row],[信用卡交易筆數]]/1000</f>
        <v>911.21400000000006</v>
      </c>
      <c r="K9156" s="14">
        <f>表格1[[#This Row],[信用卡交易金額'[新臺幣']]]/1000</f>
        <v>980122.71799999999</v>
      </c>
      <c r="L9156" s="14">
        <f>表格1[[#This Row],[信用卡交易金額'[新臺幣']]]/1000000</f>
        <v>980.12271799999996</v>
      </c>
      <c r="M9156" s="14" t="str" cm="1">
        <f t="array" ref="M9156">_xlfn.TEXTJOIN("", TRUE, _xlfn.XLOOKUP(TRUE, VALUE(表格1[[#This Row],[年月]]) &lt;= VALUE($R$8:$R$12), $Q$8:$Q$12)) &amp; "年度"</f>
        <v>2025年度</v>
      </c>
    </row>
    <row r="9157" spans="1:13" x14ac:dyDescent="0.3">
      <c r="A9157" s="2">
        <v>202507</v>
      </c>
      <c r="B9157" s="19">
        <f>DATE(表格1[[#This Row],[年]],表格1[[#This Row],[月]],1)</f>
        <v>45839</v>
      </c>
      <c r="C9157" s="2" t="str">
        <f>LEFT(表格1[[#This Row],[年月]],4)</f>
        <v>2025</v>
      </c>
      <c r="D9157" s="2" t="str">
        <f>RIGHT(表格1[[#This Row],[年月]],2)</f>
        <v>07</v>
      </c>
      <c r="E9157" s="5">
        <v>10009000</v>
      </c>
      <c r="F9157" s="2" t="str">
        <f>VLOOKUP(TEXT(表格1[[#This Row],[地區]],"00000000"),縣市代碼,2,0)</f>
        <v>雲林縣</v>
      </c>
      <c r="G9157" s="2" t="s">
        <v>10</v>
      </c>
      <c r="H9157" s="13">
        <v>492720</v>
      </c>
      <c r="I9157" s="14">
        <v>1368233469</v>
      </c>
      <c r="J9157" s="14">
        <f>表格1[[#This Row],[信用卡交易筆數]]/1000</f>
        <v>492.72</v>
      </c>
      <c r="K9157" s="14">
        <f>表格1[[#This Row],[信用卡交易金額'[新臺幣']]]/1000</f>
        <v>1368233.469</v>
      </c>
      <c r="L9157" s="14">
        <f>表格1[[#This Row],[信用卡交易金額'[新臺幣']]]/1000000</f>
        <v>1368.233469</v>
      </c>
      <c r="M9157" s="14" t="str" cm="1">
        <f t="array" ref="M9157">_xlfn.TEXTJOIN("", TRUE, _xlfn.XLOOKUP(TRUE, VALUE(表格1[[#This Row],[年月]]) &lt;= VALUE($R$8:$R$12), $Q$8:$Q$12)) &amp; "年度"</f>
        <v>2025年度</v>
      </c>
    </row>
    <row r="9158" spans="1:13" x14ac:dyDescent="0.3">
      <c r="A9158" s="2">
        <v>202507</v>
      </c>
      <c r="B9158" s="19">
        <f>DATE(表格1[[#This Row],[年]],表格1[[#This Row],[月]],1)</f>
        <v>45839</v>
      </c>
      <c r="C9158" s="2" t="str">
        <f>LEFT(表格1[[#This Row],[年月]],4)</f>
        <v>2025</v>
      </c>
      <c r="D9158" s="2" t="str">
        <f>RIGHT(表格1[[#This Row],[年月]],2)</f>
        <v>07</v>
      </c>
      <c r="E9158" s="5">
        <v>10010000</v>
      </c>
      <c r="F9158" s="2" t="str">
        <f>VLOOKUP(TEXT(表格1[[#This Row],[地區]],"00000000"),縣市代碼,2,0)</f>
        <v>嘉義縣</v>
      </c>
      <c r="G9158" s="2" t="s">
        <v>4</v>
      </c>
      <c r="H9158" s="13">
        <v>770192</v>
      </c>
      <c r="I9158" s="14">
        <v>332993745</v>
      </c>
      <c r="J9158" s="14">
        <f>表格1[[#This Row],[信用卡交易筆數]]/1000</f>
        <v>770.19200000000001</v>
      </c>
      <c r="K9158" s="14">
        <f>表格1[[#This Row],[信用卡交易金額'[新臺幣']]]/1000</f>
        <v>332993.745</v>
      </c>
      <c r="L9158" s="14">
        <f>表格1[[#This Row],[信用卡交易金額'[新臺幣']]]/1000000</f>
        <v>332.99374499999999</v>
      </c>
      <c r="M9158" s="14" t="str" cm="1">
        <f t="array" ref="M9158">_xlfn.TEXTJOIN("", TRUE, _xlfn.XLOOKUP(TRUE, VALUE(表格1[[#This Row],[年月]]) &lt;= VALUE($R$8:$R$12), $Q$8:$Q$12)) &amp; "年度"</f>
        <v>2025年度</v>
      </c>
    </row>
    <row r="9159" spans="1:13" x14ac:dyDescent="0.3">
      <c r="A9159" s="2">
        <v>202507</v>
      </c>
      <c r="B9159" s="19">
        <f>DATE(表格1[[#This Row],[年]],表格1[[#This Row],[月]],1)</f>
        <v>45839</v>
      </c>
      <c r="C9159" s="2" t="str">
        <f>LEFT(表格1[[#This Row],[年月]],4)</f>
        <v>2025</v>
      </c>
      <c r="D9159" s="2" t="str">
        <f>RIGHT(表格1[[#This Row],[年月]],2)</f>
        <v>07</v>
      </c>
      <c r="E9159" s="5">
        <v>10010000</v>
      </c>
      <c r="F9159" s="2" t="str">
        <f>VLOOKUP(TEXT(表格1[[#This Row],[地區]],"00000000"),縣市代碼,2,0)</f>
        <v>嘉義縣</v>
      </c>
      <c r="G9159" s="2" t="s">
        <v>5</v>
      </c>
      <c r="H9159" s="13">
        <v>52174</v>
      </c>
      <c r="I9159" s="14">
        <v>109842137</v>
      </c>
      <c r="J9159" s="14">
        <f>表格1[[#This Row],[信用卡交易筆數]]/1000</f>
        <v>52.173999999999999</v>
      </c>
      <c r="K9159" s="14">
        <f>表格1[[#This Row],[信用卡交易金額'[新臺幣']]]/1000</f>
        <v>109842.137</v>
      </c>
      <c r="L9159" s="14">
        <f>表格1[[#This Row],[信用卡交易金額'[新臺幣']]]/1000000</f>
        <v>109.84213699999999</v>
      </c>
      <c r="M9159" s="14" t="str" cm="1">
        <f t="array" ref="M9159">_xlfn.TEXTJOIN("", TRUE, _xlfn.XLOOKUP(TRUE, VALUE(表格1[[#This Row],[年月]]) &lt;= VALUE($R$8:$R$12), $Q$8:$Q$12)) &amp; "年度"</f>
        <v>2025年度</v>
      </c>
    </row>
    <row r="9160" spans="1:13" x14ac:dyDescent="0.3">
      <c r="A9160" s="2">
        <v>202507</v>
      </c>
      <c r="B9160" s="19">
        <f>DATE(表格1[[#This Row],[年]],表格1[[#This Row],[月]],1)</f>
        <v>45839</v>
      </c>
      <c r="C9160" s="2" t="str">
        <f>LEFT(表格1[[#This Row],[年月]],4)</f>
        <v>2025</v>
      </c>
      <c r="D9160" s="2" t="str">
        <f>RIGHT(表格1[[#This Row],[年月]],2)</f>
        <v>07</v>
      </c>
      <c r="E9160" s="5">
        <v>10010000</v>
      </c>
      <c r="F9160" s="2" t="str">
        <f>VLOOKUP(TEXT(表格1[[#This Row],[地區]],"00000000"),縣市代碼,2,0)</f>
        <v>嘉義縣</v>
      </c>
      <c r="G9160" s="2" t="s">
        <v>6</v>
      </c>
      <c r="H9160" s="13">
        <v>71725</v>
      </c>
      <c r="I9160" s="14">
        <v>214607256</v>
      </c>
      <c r="J9160" s="14">
        <f>表格1[[#This Row],[信用卡交易筆數]]/1000</f>
        <v>71.724999999999994</v>
      </c>
      <c r="K9160" s="14">
        <f>表格1[[#This Row],[信用卡交易金額'[新臺幣']]]/1000</f>
        <v>214607.25599999999</v>
      </c>
      <c r="L9160" s="14">
        <f>表格1[[#This Row],[信用卡交易金額'[新臺幣']]]/1000000</f>
        <v>214.60725600000001</v>
      </c>
      <c r="M9160" s="14" t="str" cm="1">
        <f t="array" ref="M9160">_xlfn.TEXTJOIN("", TRUE, _xlfn.XLOOKUP(TRUE, VALUE(表格1[[#This Row],[年月]]) &lt;= VALUE($R$8:$R$12), $Q$8:$Q$12)) &amp; "年度"</f>
        <v>2025年度</v>
      </c>
    </row>
    <row r="9161" spans="1:13" x14ac:dyDescent="0.3">
      <c r="A9161" s="2">
        <v>202507</v>
      </c>
      <c r="B9161" s="19">
        <f>DATE(表格1[[#This Row],[年]],表格1[[#This Row],[月]],1)</f>
        <v>45839</v>
      </c>
      <c r="C9161" s="2" t="str">
        <f>LEFT(表格1[[#This Row],[年月]],4)</f>
        <v>2025</v>
      </c>
      <c r="D9161" s="2" t="str">
        <f>RIGHT(表格1[[#This Row],[年月]],2)</f>
        <v>07</v>
      </c>
      <c r="E9161" s="5">
        <v>10010000</v>
      </c>
      <c r="F9161" s="2" t="str">
        <f>VLOOKUP(TEXT(表格1[[#This Row],[地區]],"00000000"),縣市代碼,2,0)</f>
        <v>嘉義縣</v>
      </c>
      <c r="G9161" s="2" t="s">
        <v>7</v>
      </c>
      <c r="H9161" s="13">
        <v>464726</v>
      </c>
      <c r="I9161" s="14">
        <v>482001349</v>
      </c>
      <c r="J9161" s="14">
        <f>表格1[[#This Row],[信用卡交易筆數]]/1000</f>
        <v>464.726</v>
      </c>
      <c r="K9161" s="14">
        <f>表格1[[#This Row],[信用卡交易金額'[新臺幣']]]/1000</f>
        <v>482001.34899999999</v>
      </c>
      <c r="L9161" s="14">
        <f>表格1[[#This Row],[信用卡交易金額'[新臺幣']]]/1000000</f>
        <v>482.001349</v>
      </c>
      <c r="M9161" s="14" t="str" cm="1">
        <f t="array" ref="M9161">_xlfn.TEXTJOIN("", TRUE, _xlfn.XLOOKUP(TRUE, VALUE(表格1[[#This Row],[年月]]) &lt;= VALUE($R$8:$R$12), $Q$8:$Q$12)) &amp; "年度"</f>
        <v>2025年度</v>
      </c>
    </row>
    <row r="9162" spans="1:13" x14ac:dyDescent="0.3">
      <c r="A9162" s="2">
        <v>202507</v>
      </c>
      <c r="B9162" s="19">
        <f>DATE(表格1[[#This Row],[年]],表格1[[#This Row],[月]],1)</f>
        <v>45839</v>
      </c>
      <c r="C9162" s="2" t="str">
        <f>LEFT(表格1[[#This Row],[年月]],4)</f>
        <v>2025</v>
      </c>
      <c r="D9162" s="2" t="str">
        <f>RIGHT(表格1[[#This Row],[年月]],2)</f>
        <v>07</v>
      </c>
      <c r="E9162" s="5">
        <v>10010000</v>
      </c>
      <c r="F9162" s="2" t="str">
        <f>VLOOKUP(TEXT(表格1[[#This Row],[地區]],"00000000"),縣市代碼,2,0)</f>
        <v>嘉義縣</v>
      </c>
      <c r="G9162" s="2" t="s">
        <v>8</v>
      </c>
      <c r="H9162" s="13">
        <v>311356</v>
      </c>
      <c r="I9162" s="14">
        <v>509286839</v>
      </c>
      <c r="J9162" s="14">
        <f>表格1[[#This Row],[信用卡交易筆數]]/1000</f>
        <v>311.35599999999999</v>
      </c>
      <c r="K9162" s="14">
        <f>表格1[[#This Row],[信用卡交易金額'[新臺幣']]]/1000</f>
        <v>509286.83899999998</v>
      </c>
      <c r="L9162" s="14">
        <f>表格1[[#This Row],[信用卡交易金額'[新臺幣']]]/1000000</f>
        <v>509.28683899999999</v>
      </c>
      <c r="M9162" s="14" t="str" cm="1">
        <f t="array" ref="M9162">_xlfn.TEXTJOIN("", TRUE, _xlfn.XLOOKUP(TRUE, VALUE(表格1[[#This Row],[年月]]) &lt;= VALUE($R$8:$R$12), $Q$8:$Q$12)) &amp; "年度"</f>
        <v>2025年度</v>
      </c>
    </row>
    <row r="9163" spans="1:13" x14ac:dyDescent="0.3">
      <c r="A9163" s="2">
        <v>202507</v>
      </c>
      <c r="B9163" s="19">
        <f>DATE(表格1[[#This Row],[年]],表格1[[#This Row],[月]],1)</f>
        <v>45839</v>
      </c>
      <c r="C9163" s="2" t="str">
        <f>LEFT(表格1[[#This Row],[年月]],4)</f>
        <v>2025</v>
      </c>
      <c r="D9163" s="2" t="str">
        <f>RIGHT(表格1[[#This Row],[年月]],2)</f>
        <v>07</v>
      </c>
      <c r="E9163" s="5">
        <v>10010000</v>
      </c>
      <c r="F9163" s="2" t="str">
        <f>VLOOKUP(TEXT(表格1[[#This Row],[地區]],"00000000"),縣市代碼,2,0)</f>
        <v>嘉義縣</v>
      </c>
      <c r="G9163" s="2" t="s">
        <v>9</v>
      </c>
      <c r="H9163" s="13">
        <v>673510</v>
      </c>
      <c r="I9163" s="14">
        <v>756097545</v>
      </c>
      <c r="J9163" s="14">
        <f>表格1[[#This Row],[信用卡交易筆數]]/1000</f>
        <v>673.51</v>
      </c>
      <c r="K9163" s="14">
        <f>表格1[[#This Row],[信用卡交易金額'[新臺幣']]]/1000</f>
        <v>756097.54500000004</v>
      </c>
      <c r="L9163" s="14">
        <f>表格1[[#This Row],[信用卡交易金額'[新臺幣']]]/1000000</f>
        <v>756.09754499999997</v>
      </c>
      <c r="M9163" s="14" t="str" cm="1">
        <f t="array" ref="M9163">_xlfn.TEXTJOIN("", TRUE, _xlfn.XLOOKUP(TRUE, VALUE(表格1[[#This Row],[年月]]) &lt;= VALUE($R$8:$R$12), $Q$8:$Q$12)) &amp; "年度"</f>
        <v>2025年度</v>
      </c>
    </row>
    <row r="9164" spans="1:13" x14ac:dyDescent="0.3">
      <c r="A9164" s="2">
        <v>202507</v>
      </c>
      <c r="B9164" s="19">
        <f>DATE(表格1[[#This Row],[年]],表格1[[#This Row],[月]],1)</f>
        <v>45839</v>
      </c>
      <c r="C9164" s="2" t="str">
        <f>LEFT(表格1[[#This Row],[年月]],4)</f>
        <v>2025</v>
      </c>
      <c r="D9164" s="2" t="str">
        <f>RIGHT(表格1[[#This Row],[年月]],2)</f>
        <v>07</v>
      </c>
      <c r="E9164" s="5">
        <v>10010000</v>
      </c>
      <c r="F9164" s="2" t="str">
        <f>VLOOKUP(TEXT(表格1[[#This Row],[地區]],"00000000"),縣市代碼,2,0)</f>
        <v>嘉義縣</v>
      </c>
      <c r="G9164" s="2" t="s">
        <v>10</v>
      </c>
      <c r="H9164" s="13">
        <v>356889</v>
      </c>
      <c r="I9164" s="14">
        <v>953575520</v>
      </c>
      <c r="J9164" s="14">
        <f>表格1[[#This Row],[信用卡交易筆數]]/1000</f>
        <v>356.88900000000001</v>
      </c>
      <c r="K9164" s="14">
        <f>表格1[[#This Row],[信用卡交易金額'[新臺幣']]]/1000</f>
        <v>953575.52</v>
      </c>
      <c r="L9164" s="14">
        <f>表格1[[#This Row],[信用卡交易金額'[新臺幣']]]/1000000</f>
        <v>953.57551999999998</v>
      </c>
      <c r="M9164" s="14" t="str" cm="1">
        <f t="array" ref="M9164">_xlfn.TEXTJOIN("", TRUE, _xlfn.XLOOKUP(TRUE, VALUE(表格1[[#This Row],[年月]]) &lt;= VALUE($R$8:$R$12), $Q$8:$Q$12)) &amp; "年度"</f>
        <v>2025年度</v>
      </c>
    </row>
    <row r="9165" spans="1:13" x14ac:dyDescent="0.3">
      <c r="A9165" s="2">
        <v>202507</v>
      </c>
      <c r="B9165" s="19">
        <f>DATE(表格1[[#This Row],[年]],表格1[[#This Row],[月]],1)</f>
        <v>45839</v>
      </c>
      <c r="C9165" s="2" t="str">
        <f>LEFT(表格1[[#This Row],[年月]],4)</f>
        <v>2025</v>
      </c>
      <c r="D9165" s="2" t="str">
        <f>RIGHT(表格1[[#This Row],[年月]],2)</f>
        <v>07</v>
      </c>
      <c r="E9165" s="5">
        <v>10020000</v>
      </c>
      <c r="F9165" s="2" t="str">
        <f>VLOOKUP(TEXT(表格1[[#This Row],[地區]],"00000000"),縣市代碼,2,0)</f>
        <v>嘉義市</v>
      </c>
      <c r="G9165" s="2" t="s">
        <v>4</v>
      </c>
      <c r="H9165" s="13">
        <v>741889</v>
      </c>
      <c r="I9165" s="14">
        <v>337603110</v>
      </c>
      <c r="J9165" s="14">
        <f>表格1[[#This Row],[信用卡交易筆數]]/1000</f>
        <v>741.88900000000001</v>
      </c>
      <c r="K9165" s="14">
        <f>表格1[[#This Row],[信用卡交易金額'[新臺幣']]]/1000</f>
        <v>337603.11</v>
      </c>
      <c r="L9165" s="14">
        <f>表格1[[#This Row],[信用卡交易金額'[新臺幣']]]/1000000</f>
        <v>337.60311000000002</v>
      </c>
      <c r="M9165" s="14" t="str" cm="1">
        <f t="array" ref="M9165">_xlfn.TEXTJOIN("", TRUE, _xlfn.XLOOKUP(TRUE, VALUE(表格1[[#This Row],[年月]]) &lt;= VALUE($R$8:$R$12), $Q$8:$Q$12)) &amp; "年度"</f>
        <v>2025年度</v>
      </c>
    </row>
    <row r="9166" spans="1:13" x14ac:dyDescent="0.3">
      <c r="A9166" s="2">
        <v>202507</v>
      </c>
      <c r="B9166" s="19">
        <f>DATE(表格1[[#This Row],[年]],表格1[[#This Row],[月]],1)</f>
        <v>45839</v>
      </c>
      <c r="C9166" s="2" t="str">
        <f>LEFT(表格1[[#This Row],[年月]],4)</f>
        <v>2025</v>
      </c>
      <c r="D9166" s="2" t="str">
        <f>RIGHT(表格1[[#This Row],[年月]],2)</f>
        <v>07</v>
      </c>
      <c r="E9166" s="5">
        <v>10020000</v>
      </c>
      <c r="F9166" s="2" t="str">
        <f>VLOOKUP(TEXT(表格1[[#This Row],[地區]],"00000000"),縣市代碼,2,0)</f>
        <v>嘉義市</v>
      </c>
      <c r="G9166" s="2" t="s">
        <v>5</v>
      </c>
      <c r="H9166" s="13">
        <v>46539</v>
      </c>
      <c r="I9166" s="14">
        <v>108720067</v>
      </c>
      <c r="J9166" s="14">
        <f>表格1[[#This Row],[信用卡交易筆數]]/1000</f>
        <v>46.539000000000001</v>
      </c>
      <c r="K9166" s="14">
        <f>表格1[[#This Row],[信用卡交易金額'[新臺幣']]]/1000</f>
        <v>108720.067</v>
      </c>
      <c r="L9166" s="14">
        <f>表格1[[#This Row],[信用卡交易金額'[新臺幣']]]/1000000</f>
        <v>108.720067</v>
      </c>
      <c r="M9166" s="14" t="str" cm="1">
        <f t="array" ref="M9166">_xlfn.TEXTJOIN("", TRUE, _xlfn.XLOOKUP(TRUE, VALUE(表格1[[#This Row],[年月]]) &lt;= VALUE($R$8:$R$12), $Q$8:$Q$12)) &amp; "年度"</f>
        <v>2025年度</v>
      </c>
    </row>
    <row r="9167" spans="1:13" x14ac:dyDescent="0.3">
      <c r="A9167" s="2">
        <v>202507</v>
      </c>
      <c r="B9167" s="19">
        <f>DATE(表格1[[#This Row],[年]],表格1[[#This Row],[月]],1)</f>
        <v>45839</v>
      </c>
      <c r="C9167" s="2" t="str">
        <f>LEFT(表格1[[#This Row],[年月]],4)</f>
        <v>2025</v>
      </c>
      <c r="D9167" s="2" t="str">
        <f>RIGHT(表格1[[#This Row],[年月]],2)</f>
        <v>07</v>
      </c>
      <c r="E9167" s="5">
        <v>10020000</v>
      </c>
      <c r="F9167" s="2" t="str">
        <f>VLOOKUP(TEXT(表格1[[#This Row],[地區]],"00000000"),縣市代碼,2,0)</f>
        <v>嘉義市</v>
      </c>
      <c r="G9167" s="2" t="s">
        <v>6</v>
      </c>
      <c r="H9167" s="13">
        <v>67933</v>
      </c>
      <c r="I9167" s="14">
        <v>195197284</v>
      </c>
      <c r="J9167" s="14">
        <f>表格1[[#This Row],[信用卡交易筆數]]/1000</f>
        <v>67.933000000000007</v>
      </c>
      <c r="K9167" s="14">
        <f>表格1[[#This Row],[信用卡交易金額'[新臺幣']]]/1000</f>
        <v>195197.28400000001</v>
      </c>
      <c r="L9167" s="14">
        <f>表格1[[#This Row],[信用卡交易金額'[新臺幣']]]/1000000</f>
        <v>195.197284</v>
      </c>
      <c r="M9167" s="14" t="str" cm="1">
        <f t="array" ref="M9167">_xlfn.TEXTJOIN("", TRUE, _xlfn.XLOOKUP(TRUE, VALUE(表格1[[#This Row],[年月]]) &lt;= VALUE($R$8:$R$12), $Q$8:$Q$12)) &amp; "年度"</f>
        <v>2025年度</v>
      </c>
    </row>
    <row r="9168" spans="1:13" x14ac:dyDescent="0.3">
      <c r="A9168" s="2">
        <v>202507</v>
      </c>
      <c r="B9168" s="19">
        <f>DATE(表格1[[#This Row],[年]],表格1[[#This Row],[月]],1)</f>
        <v>45839</v>
      </c>
      <c r="C9168" s="2" t="str">
        <f>LEFT(表格1[[#This Row],[年月]],4)</f>
        <v>2025</v>
      </c>
      <c r="D9168" s="2" t="str">
        <f>RIGHT(表格1[[#This Row],[年月]],2)</f>
        <v>07</v>
      </c>
      <c r="E9168" s="5">
        <v>10020000</v>
      </c>
      <c r="F9168" s="2" t="str">
        <f>VLOOKUP(TEXT(表格1[[#This Row],[地區]],"00000000"),縣市代碼,2,0)</f>
        <v>嘉義市</v>
      </c>
      <c r="G9168" s="2" t="s">
        <v>7</v>
      </c>
      <c r="H9168" s="13">
        <v>355756</v>
      </c>
      <c r="I9168" s="14">
        <v>377378601</v>
      </c>
      <c r="J9168" s="14">
        <f>表格1[[#This Row],[信用卡交易筆數]]/1000</f>
        <v>355.75599999999997</v>
      </c>
      <c r="K9168" s="14">
        <f>表格1[[#This Row],[信用卡交易金額'[新臺幣']]]/1000</f>
        <v>377378.60100000002</v>
      </c>
      <c r="L9168" s="14">
        <f>表格1[[#This Row],[信用卡交易金額'[新臺幣']]]/1000000</f>
        <v>377.378601</v>
      </c>
      <c r="M9168" s="14" t="str" cm="1">
        <f t="array" ref="M9168">_xlfn.TEXTJOIN("", TRUE, _xlfn.XLOOKUP(TRUE, VALUE(表格1[[#This Row],[年月]]) &lt;= VALUE($R$8:$R$12), $Q$8:$Q$12)) &amp; "年度"</f>
        <v>2025年度</v>
      </c>
    </row>
    <row r="9169" spans="1:13" x14ac:dyDescent="0.3">
      <c r="A9169" s="2">
        <v>202507</v>
      </c>
      <c r="B9169" s="19">
        <f>DATE(表格1[[#This Row],[年]],表格1[[#This Row],[月]],1)</f>
        <v>45839</v>
      </c>
      <c r="C9169" s="2" t="str">
        <f>LEFT(表格1[[#This Row],[年月]],4)</f>
        <v>2025</v>
      </c>
      <c r="D9169" s="2" t="str">
        <f>RIGHT(表格1[[#This Row],[年月]],2)</f>
        <v>07</v>
      </c>
      <c r="E9169" s="5">
        <v>10020000</v>
      </c>
      <c r="F9169" s="2" t="str">
        <f>VLOOKUP(TEXT(表格1[[#This Row],[地區]],"00000000"),縣市代碼,2,0)</f>
        <v>嘉義市</v>
      </c>
      <c r="G9169" s="2" t="s">
        <v>8</v>
      </c>
      <c r="H9169" s="13">
        <v>267407</v>
      </c>
      <c r="I9169" s="14">
        <v>522925389</v>
      </c>
      <c r="J9169" s="14">
        <f>表格1[[#This Row],[信用卡交易筆數]]/1000</f>
        <v>267.40699999999998</v>
      </c>
      <c r="K9169" s="14">
        <f>表格1[[#This Row],[信用卡交易金額'[新臺幣']]]/1000</f>
        <v>522925.38900000002</v>
      </c>
      <c r="L9169" s="14">
        <f>表格1[[#This Row],[信用卡交易金額'[新臺幣']]]/1000000</f>
        <v>522.925389</v>
      </c>
      <c r="M9169" s="14" t="str" cm="1">
        <f t="array" ref="M9169">_xlfn.TEXTJOIN("", TRUE, _xlfn.XLOOKUP(TRUE, VALUE(表格1[[#This Row],[年月]]) &lt;= VALUE($R$8:$R$12), $Q$8:$Q$12)) &amp; "年度"</f>
        <v>2025年度</v>
      </c>
    </row>
    <row r="9170" spans="1:13" x14ac:dyDescent="0.3">
      <c r="A9170" s="2">
        <v>202507</v>
      </c>
      <c r="B9170" s="19">
        <f>DATE(表格1[[#This Row],[年]],表格1[[#This Row],[月]],1)</f>
        <v>45839</v>
      </c>
      <c r="C9170" s="2" t="str">
        <f>LEFT(表格1[[#This Row],[年月]],4)</f>
        <v>2025</v>
      </c>
      <c r="D9170" s="2" t="str">
        <f>RIGHT(表格1[[#This Row],[年月]],2)</f>
        <v>07</v>
      </c>
      <c r="E9170" s="5">
        <v>10020000</v>
      </c>
      <c r="F9170" s="2" t="str">
        <f>VLOOKUP(TEXT(表格1[[#This Row],[地區]],"00000000"),縣市代碼,2,0)</f>
        <v>嘉義市</v>
      </c>
      <c r="G9170" s="2" t="s">
        <v>9</v>
      </c>
      <c r="H9170" s="13">
        <v>635269</v>
      </c>
      <c r="I9170" s="14">
        <v>739210890</v>
      </c>
      <c r="J9170" s="14">
        <f>表格1[[#This Row],[信用卡交易筆數]]/1000</f>
        <v>635.26900000000001</v>
      </c>
      <c r="K9170" s="14">
        <f>表格1[[#This Row],[信用卡交易金額'[新臺幣']]]/1000</f>
        <v>739210.89</v>
      </c>
      <c r="L9170" s="14">
        <f>表格1[[#This Row],[信用卡交易金額'[新臺幣']]]/1000000</f>
        <v>739.21088999999995</v>
      </c>
      <c r="M9170" s="14" t="str" cm="1">
        <f t="array" ref="M9170">_xlfn.TEXTJOIN("", TRUE, _xlfn.XLOOKUP(TRUE, VALUE(表格1[[#This Row],[年月]]) &lt;= VALUE($R$8:$R$12), $Q$8:$Q$12)) &amp; "年度"</f>
        <v>2025年度</v>
      </c>
    </row>
    <row r="9171" spans="1:13" x14ac:dyDescent="0.3">
      <c r="A9171" s="2">
        <v>202507</v>
      </c>
      <c r="B9171" s="19">
        <f>DATE(表格1[[#This Row],[年]],表格1[[#This Row],[月]],1)</f>
        <v>45839</v>
      </c>
      <c r="C9171" s="2" t="str">
        <f>LEFT(表格1[[#This Row],[年月]],4)</f>
        <v>2025</v>
      </c>
      <c r="D9171" s="2" t="str">
        <f>RIGHT(表格1[[#This Row],[年月]],2)</f>
        <v>07</v>
      </c>
      <c r="E9171" s="5">
        <v>10020000</v>
      </c>
      <c r="F9171" s="2" t="str">
        <f>VLOOKUP(TEXT(表格1[[#This Row],[地區]],"00000000"),縣市代碼,2,0)</f>
        <v>嘉義市</v>
      </c>
      <c r="G9171" s="2" t="s">
        <v>10</v>
      </c>
      <c r="H9171" s="13">
        <v>310700</v>
      </c>
      <c r="I9171" s="14">
        <v>888450147</v>
      </c>
      <c r="J9171" s="14">
        <f>表格1[[#This Row],[信用卡交易筆數]]/1000</f>
        <v>310.7</v>
      </c>
      <c r="K9171" s="14">
        <f>表格1[[#This Row],[信用卡交易金額'[新臺幣']]]/1000</f>
        <v>888450.147</v>
      </c>
      <c r="L9171" s="14">
        <f>表格1[[#This Row],[信用卡交易金額'[新臺幣']]]/1000000</f>
        <v>888.45014700000002</v>
      </c>
      <c r="M9171" s="14" t="str" cm="1">
        <f t="array" ref="M9171">_xlfn.TEXTJOIN("", TRUE, _xlfn.XLOOKUP(TRUE, VALUE(表格1[[#This Row],[年月]]) &lt;= VALUE($R$8:$R$12), $Q$8:$Q$12)) &amp; "年度"</f>
        <v>2025年度</v>
      </c>
    </row>
    <row r="9172" spans="1:13" x14ac:dyDescent="0.3">
      <c r="A9172" s="2">
        <v>202507</v>
      </c>
      <c r="B9172" s="19">
        <f>DATE(表格1[[#This Row],[年]],表格1[[#This Row],[月]],1)</f>
        <v>45839</v>
      </c>
      <c r="C9172" s="2" t="str">
        <f>LEFT(表格1[[#This Row],[年月]],4)</f>
        <v>2025</v>
      </c>
      <c r="D9172" s="2" t="str">
        <f>RIGHT(表格1[[#This Row],[年月]],2)</f>
        <v>07</v>
      </c>
      <c r="E9172" s="5">
        <v>67000000</v>
      </c>
      <c r="F9172" s="2" t="str">
        <f>VLOOKUP(TEXT(表格1[[#This Row],[地區]],"00000000"),縣市代碼,2,0)</f>
        <v>臺南市</v>
      </c>
      <c r="G9172" s="2" t="s">
        <v>4</v>
      </c>
      <c r="H9172" s="13">
        <v>5509594</v>
      </c>
      <c r="I9172" s="14">
        <v>2458591744</v>
      </c>
      <c r="J9172" s="14">
        <f>表格1[[#This Row],[信用卡交易筆數]]/1000</f>
        <v>5509.5940000000001</v>
      </c>
      <c r="K9172" s="14">
        <f>表格1[[#This Row],[信用卡交易金額'[新臺幣']]]/1000</f>
        <v>2458591.7439999999</v>
      </c>
      <c r="L9172" s="14">
        <f>表格1[[#This Row],[信用卡交易金額'[新臺幣']]]/1000000</f>
        <v>2458.5917439999998</v>
      </c>
      <c r="M9172" s="14" t="str" cm="1">
        <f t="array" ref="M9172">_xlfn.TEXTJOIN("", TRUE, _xlfn.XLOOKUP(TRUE, VALUE(表格1[[#This Row],[年月]]) &lt;= VALUE($R$8:$R$12), $Q$8:$Q$12)) &amp; "年度"</f>
        <v>2025年度</v>
      </c>
    </row>
    <row r="9173" spans="1:13" x14ac:dyDescent="0.3">
      <c r="A9173" s="2">
        <v>202507</v>
      </c>
      <c r="B9173" s="19">
        <f>DATE(表格1[[#This Row],[年]],表格1[[#This Row],[月]],1)</f>
        <v>45839</v>
      </c>
      <c r="C9173" s="2" t="str">
        <f>LEFT(表格1[[#This Row],[年月]],4)</f>
        <v>2025</v>
      </c>
      <c r="D9173" s="2" t="str">
        <f>RIGHT(表格1[[#This Row],[年月]],2)</f>
        <v>07</v>
      </c>
      <c r="E9173" s="5">
        <v>67000000</v>
      </c>
      <c r="F9173" s="2" t="str">
        <f>VLOOKUP(TEXT(表格1[[#This Row],[地區]],"00000000"),縣市代碼,2,0)</f>
        <v>臺南市</v>
      </c>
      <c r="G9173" s="2" t="s">
        <v>5</v>
      </c>
      <c r="H9173" s="13">
        <v>331748</v>
      </c>
      <c r="I9173" s="14">
        <v>732243527</v>
      </c>
      <c r="J9173" s="14">
        <f>表格1[[#This Row],[信用卡交易筆數]]/1000</f>
        <v>331.74799999999999</v>
      </c>
      <c r="K9173" s="14">
        <f>表格1[[#This Row],[信用卡交易金額'[新臺幣']]]/1000</f>
        <v>732243.527</v>
      </c>
      <c r="L9173" s="14">
        <f>表格1[[#This Row],[信用卡交易金額'[新臺幣']]]/1000000</f>
        <v>732.24352699999997</v>
      </c>
      <c r="M9173" s="14" t="str" cm="1">
        <f t="array" ref="M9173">_xlfn.TEXTJOIN("", TRUE, _xlfn.XLOOKUP(TRUE, VALUE(表格1[[#This Row],[年月]]) &lt;= VALUE($R$8:$R$12), $Q$8:$Q$12)) &amp; "年度"</f>
        <v>2025年度</v>
      </c>
    </row>
    <row r="9174" spans="1:13" x14ac:dyDescent="0.3">
      <c r="A9174" s="2">
        <v>202507</v>
      </c>
      <c r="B9174" s="19">
        <f>DATE(表格1[[#This Row],[年]],表格1[[#This Row],[月]],1)</f>
        <v>45839</v>
      </c>
      <c r="C9174" s="2" t="str">
        <f>LEFT(表格1[[#This Row],[年月]],4)</f>
        <v>2025</v>
      </c>
      <c r="D9174" s="2" t="str">
        <f>RIGHT(表格1[[#This Row],[年月]],2)</f>
        <v>07</v>
      </c>
      <c r="E9174" s="5">
        <v>67000000</v>
      </c>
      <c r="F9174" s="2" t="str">
        <f>VLOOKUP(TEXT(表格1[[#This Row],[地區]],"00000000"),縣市代碼,2,0)</f>
        <v>臺南市</v>
      </c>
      <c r="G9174" s="2" t="s">
        <v>6</v>
      </c>
      <c r="H9174" s="13">
        <v>516844</v>
      </c>
      <c r="I9174" s="14">
        <v>1433921273</v>
      </c>
      <c r="J9174" s="14">
        <f>表格1[[#This Row],[信用卡交易筆數]]/1000</f>
        <v>516.84400000000005</v>
      </c>
      <c r="K9174" s="14">
        <f>表格1[[#This Row],[信用卡交易金額'[新臺幣']]]/1000</f>
        <v>1433921.273</v>
      </c>
      <c r="L9174" s="14">
        <f>表格1[[#This Row],[信用卡交易金額'[新臺幣']]]/1000000</f>
        <v>1433.9212729999999</v>
      </c>
      <c r="M9174" s="14" t="str" cm="1">
        <f t="array" ref="M9174">_xlfn.TEXTJOIN("", TRUE, _xlfn.XLOOKUP(TRUE, VALUE(表格1[[#This Row],[年月]]) &lt;= VALUE($R$8:$R$12), $Q$8:$Q$12)) &amp; "年度"</f>
        <v>2025年度</v>
      </c>
    </row>
    <row r="9175" spans="1:13" x14ac:dyDescent="0.3">
      <c r="A9175" s="2">
        <v>202507</v>
      </c>
      <c r="B9175" s="19">
        <f>DATE(表格1[[#This Row],[年]],表格1[[#This Row],[月]],1)</f>
        <v>45839</v>
      </c>
      <c r="C9175" s="2" t="str">
        <f>LEFT(表格1[[#This Row],[年月]],4)</f>
        <v>2025</v>
      </c>
      <c r="D9175" s="2" t="str">
        <f>RIGHT(表格1[[#This Row],[年月]],2)</f>
        <v>07</v>
      </c>
      <c r="E9175" s="5">
        <v>67000000</v>
      </c>
      <c r="F9175" s="2" t="str">
        <f>VLOOKUP(TEXT(表格1[[#This Row],[地區]],"00000000"),縣市代碼,2,0)</f>
        <v>臺南市</v>
      </c>
      <c r="G9175" s="2" t="s">
        <v>7</v>
      </c>
      <c r="H9175" s="13">
        <v>2636577</v>
      </c>
      <c r="I9175" s="14">
        <v>2661947130</v>
      </c>
      <c r="J9175" s="14">
        <f>表格1[[#This Row],[信用卡交易筆數]]/1000</f>
        <v>2636.5770000000002</v>
      </c>
      <c r="K9175" s="14">
        <f>表格1[[#This Row],[信用卡交易金額'[新臺幣']]]/1000</f>
        <v>2661947.13</v>
      </c>
      <c r="L9175" s="14">
        <f>表格1[[#This Row],[信用卡交易金額'[新臺幣']]]/1000000</f>
        <v>2661.94713</v>
      </c>
      <c r="M9175" s="14" t="str" cm="1">
        <f t="array" ref="M9175">_xlfn.TEXTJOIN("", TRUE, _xlfn.XLOOKUP(TRUE, VALUE(表格1[[#This Row],[年月]]) &lt;= VALUE($R$8:$R$12), $Q$8:$Q$12)) &amp; "年度"</f>
        <v>2025年度</v>
      </c>
    </row>
    <row r="9176" spans="1:13" x14ac:dyDescent="0.3">
      <c r="A9176" s="2">
        <v>202507</v>
      </c>
      <c r="B9176" s="19">
        <f>DATE(表格1[[#This Row],[年]],表格1[[#This Row],[月]],1)</f>
        <v>45839</v>
      </c>
      <c r="C9176" s="2" t="str">
        <f>LEFT(表格1[[#This Row],[年月]],4)</f>
        <v>2025</v>
      </c>
      <c r="D9176" s="2" t="str">
        <f>RIGHT(表格1[[#This Row],[年月]],2)</f>
        <v>07</v>
      </c>
      <c r="E9176" s="5">
        <v>67000000</v>
      </c>
      <c r="F9176" s="2" t="str">
        <f>VLOOKUP(TEXT(表格1[[#This Row],[地區]],"00000000"),縣市代碼,2,0)</f>
        <v>臺南市</v>
      </c>
      <c r="G9176" s="2" t="s">
        <v>8</v>
      </c>
      <c r="H9176" s="13">
        <v>1983601</v>
      </c>
      <c r="I9176" s="14">
        <v>3756729143</v>
      </c>
      <c r="J9176" s="14">
        <f>表格1[[#This Row],[信用卡交易筆數]]/1000</f>
        <v>1983.6010000000001</v>
      </c>
      <c r="K9176" s="14">
        <f>表格1[[#This Row],[信用卡交易金額'[新臺幣']]]/1000</f>
        <v>3756729.1430000002</v>
      </c>
      <c r="L9176" s="14">
        <f>表格1[[#This Row],[信用卡交易金額'[新臺幣']]]/1000000</f>
        <v>3756.729143</v>
      </c>
      <c r="M9176" s="14" t="str" cm="1">
        <f t="array" ref="M9176">_xlfn.TEXTJOIN("", TRUE, _xlfn.XLOOKUP(TRUE, VALUE(表格1[[#This Row],[年月]]) &lt;= VALUE($R$8:$R$12), $Q$8:$Q$12)) &amp; "年度"</f>
        <v>2025年度</v>
      </c>
    </row>
    <row r="9177" spans="1:13" x14ac:dyDescent="0.3">
      <c r="A9177" s="2">
        <v>202507</v>
      </c>
      <c r="B9177" s="19">
        <f>DATE(表格1[[#This Row],[年]],表格1[[#This Row],[月]],1)</f>
        <v>45839</v>
      </c>
      <c r="C9177" s="2" t="str">
        <f>LEFT(表格1[[#This Row],[年月]],4)</f>
        <v>2025</v>
      </c>
      <c r="D9177" s="2" t="str">
        <f>RIGHT(表格1[[#This Row],[年月]],2)</f>
        <v>07</v>
      </c>
      <c r="E9177" s="5">
        <v>67000000</v>
      </c>
      <c r="F9177" s="2" t="str">
        <f>VLOOKUP(TEXT(表格1[[#This Row],[地區]],"00000000"),縣市代碼,2,0)</f>
        <v>臺南市</v>
      </c>
      <c r="G9177" s="2" t="s">
        <v>9</v>
      </c>
      <c r="H9177" s="13">
        <v>4651488</v>
      </c>
      <c r="I9177" s="14">
        <v>5453610017</v>
      </c>
      <c r="J9177" s="14">
        <f>表格1[[#This Row],[信用卡交易筆數]]/1000</f>
        <v>4651.4880000000003</v>
      </c>
      <c r="K9177" s="14">
        <f>表格1[[#This Row],[信用卡交易金額'[新臺幣']]]/1000</f>
        <v>5453610.017</v>
      </c>
      <c r="L9177" s="14">
        <f>表格1[[#This Row],[信用卡交易金額'[新臺幣']]]/1000000</f>
        <v>5453.610017</v>
      </c>
      <c r="M9177" s="14" t="str" cm="1">
        <f t="array" ref="M9177">_xlfn.TEXTJOIN("", TRUE, _xlfn.XLOOKUP(TRUE, VALUE(表格1[[#This Row],[年月]]) &lt;= VALUE($R$8:$R$12), $Q$8:$Q$12)) &amp; "年度"</f>
        <v>2025年度</v>
      </c>
    </row>
    <row r="9178" spans="1:13" x14ac:dyDescent="0.3">
      <c r="A9178" s="2">
        <v>202507</v>
      </c>
      <c r="B9178" s="19">
        <f>DATE(表格1[[#This Row],[年]],表格1[[#This Row],[月]],1)</f>
        <v>45839</v>
      </c>
      <c r="C9178" s="2" t="str">
        <f>LEFT(表格1[[#This Row],[年月]],4)</f>
        <v>2025</v>
      </c>
      <c r="D9178" s="2" t="str">
        <f>RIGHT(表格1[[#This Row],[年月]],2)</f>
        <v>07</v>
      </c>
      <c r="E9178" s="5">
        <v>67000000</v>
      </c>
      <c r="F9178" s="2" t="str">
        <f>VLOOKUP(TEXT(表格1[[#This Row],[地區]],"00000000"),縣市代碼,2,0)</f>
        <v>臺南市</v>
      </c>
      <c r="G9178" s="2" t="s">
        <v>10</v>
      </c>
      <c r="H9178" s="13">
        <v>2369590</v>
      </c>
      <c r="I9178" s="14">
        <v>6346216193</v>
      </c>
      <c r="J9178" s="14">
        <f>表格1[[#This Row],[信用卡交易筆數]]/1000</f>
        <v>2369.59</v>
      </c>
      <c r="K9178" s="14">
        <f>表格1[[#This Row],[信用卡交易金額'[新臺幣']]]/1000</f>
        <v>6346216.193</v>
      </c>
      <c r="L9178" s="14">
        <f>表格1[[#This Row],[信用卡交易金額'[新臺幣']]]/1000000</f>
        <v>6346.2161930000002</v>
      </c>
      <c r="M9178" s="14" t="str" cm="1">
        <f t="array" ref="M9178">_xlfn.TEXTJOIN("", TRUE, _xlfn.XLOOKUP(TRUE, VALUE(表格1[[#This Row],[年月]]) &lt;= VALUE($R$8:$R$12), $Q$8:$Q$12)) &amp; "年度"</f>
        <v>2025年度</v>
      </c>
    </row>
    <row r="9179" spans="1:13" x14ac:dyDescent="0.3">
      <c r="A9179" s="2">
        <v>202507</v>
      </c>
      <c r="B9179" s="19">
        <f>DATE(表格1[[#This Row],[年]],表格1[[#This Row],[月]],1)</f>
        <v>45839</v>
      </c>
      <c r="C9179" s="2" t="str">
        <f>LEFT(表格1[[#This Row],[年月]],4)</f>
        <v>2025</v>
      </c>
      <c r="D9179" s="2" t="str">
        <f>RIGHT(表格1[[#This Row],[年月]],2)</f>
        <v>07</v>
      </c>
      <c r="E9179" s="5">
        <v>64000000</v>
      </c>
      <c r="F9179" s="2" t="str">
        <f>VLOOKUP(TEXT(表格1[[#This Row],[地區]],"00000000"),縣市代碼,2,0)</f>
        <v>高雄市</v>
      </c>
      <c r="G9179" s="2" t="s">
        <v>4</v>
      </c>
      <c r="H9179" s="13">
        <v>8493192</v>
      </c>
      <c r="I9179" s="14">
        <v>4123612212</v>
      </c>
      <c r="J9179" s="14">
        <f>表格1[[#This Row],[信用卡交易筆數]]/1000</f>
        <v>8493.1919999999991</v>
      </c>
      <c r="K9179" s="14">
        <f>表格1[[#This Row],[信用卡交易金額'[新臺幣']]]/1000</f>
        <v>4123612.2119999998</v>
      </c>
      <c r="L9179" s="14">
        <f>表格1[[#This Row],[信用卡交易金額'[新臺幣']]]/1000000</f>
        <v>4123.612212</v>
      </c>
      <c r="M9179" s="14" t="str" cm="1">
        <f t="array" ref="M9179">_xlfn.TEXTJOIN("", TRUE, _xlfn.XLOOKUP(TRUE, VALUE(表格1[[#This Row],[年月]]) &lt;= VALUE($R$8:$R$12), $Q$8:$Q$12)) &amp; "年度"</f>
        <v>2025年度</v>
      </c>
    </row>
    <row r="9180" spans="1:13" x14ac:dyDescent="0.3">
      <c r="A9180" s="2">
        <v>202507</v>
      </c>
      <c r="B9180" s="19">
        <f>DATE(表格1[[#This Row],[年]],表格1[[#This Row],[月]],1)</f>
        <v>45839</v>
      </c>
      <c r="C9180" s="2" t="str">
        <f>LEFT(表格1[[#This Row],[年月]],4)</f>
        <v>2025</v>
      </c>
      <c r="D9180" s="2" t="str">
        <f>RIGHT(表格1[[#This Row],[年月]],2)</f>
        <v>07</v>
      </c>
      <c r="E9180" s="5">
        <v>64000000</v>
      </c>
      <c r="F9180" s="2" t="str">
        <f>VLOOKUP(TEXT(表格1[[#This Row],[地區]],"00000000"),縣市代碼,2,0)</f>
        <v>高雄市</v>
      </c>
      <c r="G9180" s="2" t="s">
        <v>5</v>
      </c>
      <c r="H9180" s="13">
        <v>486907</v>
      </c>
      <c r="I9180" s="14">
        <v>1159824297</v>
      </c>
      <c r="J9180" s="14">
        <f>表格1[[#This Row],[信用卡交易筆數]]/1000</f>
        <v>486.90699999999998</v>
      </c>
      <c r="K9180" s="14">
        <f>表格1[[#This Row],[信用卡交易金額'[新臺幣']]]/1000</f>
        <v>1159824.297</v>
      </c>
      <c r="L9180" s="14">
        <f>表格1[[#This Row],[信用卡交易金額'[新臺幣']]]/1000000</f>
        <v>1159.8242969999999</v>
      </c>
      <c r="M9180" s="14" t="str" cm="1">
        <f t="array" ref="M9180">_xlfn.TEXTJOIN("", TRUE, _xlfn.XLOOKUP(TRUE, VALUE(表格1[[#This Row],[年月]]) &lt;= VALUE($R$8:$R$12), $Q$8:$Q$12)) &amp; "年度"</f>
        <v>2025年度</v>
      </c>
    </row>
    <row r="9181" spans="1:13" x14ac:dyDescent="0.3">
      <c r="A9181" s="2">
        <v>202507</v>
      </c>
      <c r="B9181" s="19">
        <f>DATE(表格1[[#This Row],[年]],表格1[[#This Row],[月]],1)</f>
        <v>45839</v>
      </c>
      <c r="C9181" s="2" t="str">
        <f>LEFT(表格1[[#This Row],[年月]],4)</f>
        <v>2025</v>
      </c>
      <c r="D9181" s="2" t="str">
        <f>RIGHT(表格1[[#This Row],[年月]],2)</f>
        <v>07</v>
      </c>
      <c r="E9181" s="5">
        <v>64000000</v>
      </c>
      <c r="F9181" s="2" t="str">
        <f>VLOOKUP(TEXT(表格1[[#This Row],[地區]],"00000000"),縣市代碼,2,0)</f>
        <v>高雄市</v>
      </c>
      <c r="G9181" s="2" t="s">
        <v>6</v>
      </c>
      <c r="H9181" s="13">
        <v>759754</v>
      </c>
      <c r="I9181" s="14">
        <v>2198291158</v>
      </c>
      <c r="J9181" s="14">
        <f>表格1[[#This Row],[信用卡交易筆數]]/1000</f>
        <v>759.75400000000002</v>
      </c>
      <c r="K9181" s="14">
        <f>表格1[[#This Row],[信用卡交易金額'[新臺幣']]]/1000</f>
        <v>2198291.1579999998</v>
      </c>
      <c r="L9181" s="14">
        <f>表格1[[#This Row],[信用卡交易金額'[新臺幣']]]/1000000</f>
        <v>2198.291158</v>
      </c>
      <c r="M9181" s="14" t="str" cm="1">
        <f t="array" ref="M9181">_xlfn.TEXTJOIN("", TRUE, _xlfn.XLOOKUP(TRUE, VALUE(表格1[[#This Row],[年月]]) &lt;= VALUE($R$8:$R$12), $Q$8:$Q$12)) &amp; "年度"</f>
        <v>2025年度</v>
      </c>
    </row>
    <row r="9182" spans="1:13" x14ac:dyDescent="0.3">
      <c r="A9182" s="2">
        <v>202507</v>
      </c>
      <c r="B9182" s="19">
        <f>DATE(表格1[[#This Row],[年]],表格1[[#This Row],[月]],1)</f>
        <v>45839</v>
      </c>
      <c r="C9182" s="2" t="str">
        <f>LEFT(表格1[[#This Row],[年月]],4)</f>
        <v>2025</v>
      </c>
      <c r="D9182" s="2" t="str">
        <f>RIGHT(表格1[[#This Row],[年月]],2)</f>
        <v>07</v>
      </c>
      <c r="E9182" s="5">
        <v>64000000</v>
      </c>
      <c r="F9182" s="2" t="str">
        <f>VLOOKUP(TEXT(表格1[[#This Row],[地區]],"00000000"),縣市代碼,2,0)</f>
        <v>高雄市</v>
      </c>
      <c r="G9182" s="2" t="s">
        <v>7</v>
      </c>
      <c r="H9182" s="13">
        <v>4077409</v>
      </c>
      <c r="I9182" s="14">
        <v>3992341174</v>
      </c>
      <c r="J9182" s="14">
        <f>表格1[[#This Row],[信用卡交易筆數]]/1000</f>
        <v>4077.4090000000001</v>
      </c>
      <c r="K9182" s="14">
        <f>表格1[[#This Row],[信用卡交易金額'[新臺幣']]]/1000</f>
        <v>3992341.1740000001</v>
      </c>
      <c r="L9182" s="14">
        <f>表格1[[#This Row],[信用卡交易金額'[新臺幣']]]/1000000</f>
        <v>3992.3411740000001</v>
      </c>
      <c r="M9182" s="14" t="str" cm="1">
        <f t="array" ref="M9182">_xlfn.TEXTJOIN("", TRUE, _xlfn.XLOOKUP(TRUE, VALUE(表格1[[#This Row],[年月]]) &lt;= VALUE($R$8:$R$12), $Q$8:$Q$12)) &amp; "年度"</f>
        <v>2025年度</v>
      </c>
    </row>
    <row r="9183" spans="1:13" x14ac:dyDescent="0.3">
      <c r="A9183" s="2">
        <v>202507</v>
      </c>
      <c r="B9183" s="19">
        <f>DATE(表格1[[#This Row],[年]],表格1[[#This Row],[月]],1)</f>
        <v>45839</v>
      </c>
      <c r="C9183" s="2" t="str">
        <f>LEFT(表格1[[#This Row],[年月]],4)</f>
        <v>2025</v>
      </c>
      <c r="D9183" s="2" t="str">
        <f>RIGHT(表格1[[#This Row],[年月]],2)</f>
        <v>07</v>
      </c>
      <c r="E9183" s="5">
        <v>64000000</v>
      </c>
      <c r="F9183" s="2" t="str">
        <f>VLOOKUP(TEXT(表格1[[#This Row],[地區]],"00000000"),縣市代碼,2,0)</f>
        <v>高雄市</v>
      </c>
      <c r="G9183" s="2" t="s">
        <v>8</v>
      </c>
      <c r="H9183" s="13">
        <v>3118873</v>
      </c>
      <c r="I9183" s="14">
        <v>5997617801</v>
      </c>
      <c r="J9183" s="14">
        <f>表格1[[#This Row],[信用卡交易筆數]]/1000</f>
        <v>3118.873</v>
      </c>
      <c r="K9183" s="14">
        <f>表格1[[#This Row],[信用卡交易金額'[新臺幣']]]/1000</f>
        <v>5997617.801</v>
      </c>
      <c r="L9183" s="14">
        <f>表格1[[#This Row],[信用卡交易金額'[新臺幣']]]/1000000</f>
        <v>5997.6178010000003</v>
      </c>
      <c r="M9183" s="14" t="str" cm="1">
        <f t="array" ref="M9183">_xlfn.TEXTJOIN("", TRUE, _xlfn.XLOOKUP(TRUE, VALUE(表格1[[#This Row],[年月]]) &lt;= VALUE($R$8:$R$12), $Q$8:$Q$12)) &amp; "年度"</f>
        <v>2025年度</v>
      </c>
    </row>
    <row r="9184" spans="1:13" x14ac:dyDescent="0.3">
      <c r="A9184" s="2">
        <v>202507</v>
      </c>
      <c r="B9184" s="19">
        <f>DATE(表格1[[#This Row],[年]],表格1[[#This Row],[月]],1)</f>
        <v>45839</v>
      </c>
      <c r="C9184" s="2" t="str">
        <f>LEFT(表格1[[#This Row],[年月]],4)</f>
        <v>2025</v>
      </c>
      <c r="D9184" s="2" t="str">
        <f>RIGHT(表格1[[#This Row],[年月]],2)</f>
        <v>07</v>
      </c>
      <c r="E9184" s="5">
        <v>64000000</v>
      </c>
      <c r="F9184" s="2" t="str">
        <f>VLOOKUP(TEXT(表格1[[#This Row],[地區]],"00000000"),縣市代碼,2,0)</f>
        <v>高雄市</v>
      </c>
      <c r="G9184" s="2" t="s">
        <v>9</v>
      </c>
      <c r="H9184" s="13">
        <v>7335186</v>
      </c>
      <c r="I9184" s="14">
        <v>8523175436</v>
      </c>
      <c r="J9184" s="14">
        <f>表格1[[#This Row],[信用卡交易筆數]]/1000</f>
        <v>7335.1859999999997</v>
      </c>
      <c r="K9184" s="14">
        <f>表格1[[#This Row],[信用卡交易金額'[新臺幣']]]/1000</f>
        <v>8523175.4360000007</v>
      </c>
      <c r="L9184" s="14">
        <f>表格1[[#This Row],[信用卡交易金額'[新臺幣']]]/1000000</f>
        <v>8523.1754359999995</v>
      </c>
      <c r="M9184" s="14" t="str" cm="1">
        <f t="array" ref="M9184">_xlfn.TEXTJOIN("", TRUE, _xlfn.XLOOKUP(TRUE, VALUE(表格1[[#This Row],[年月]]) &lt;= VALUE($R$8:$R$12), $Q$8:$Q$12)) &amp; "年度"</f>
        <v>2025年度</v>
      </c>
    </row>
    <row r="9185" spans="1:13" x14ac:dyDescent="0.3">
      <c r="A9185" s="2">
        <v>202507</v>
      </c>
      <c r="B9185" s="19">
        <f>DATE(表格1[[#This Row],[年]],表格1[[#This Row],[月]],1)</f>
        <v>45839</v>
      </c>
      <c r="C9185" s="2" t="str">
        <f>LEFT(表格1[[#This Row],[年月]],4)</f>
        <v>2025</v>
      </c>
      <c r="D9185" s="2" t="str">
        <f>RIGHT(表格1[[#This Row],[年月]],2)</f>
        <v>07</v>
      </c>
      <c r="E9185" s="5">
        <v>64000000</v>
      </c>
      <c r="F9185" s="2" t="str">
        <f>VLOOKUP(TEXT(表格1[[#This Row],[地區]],"00000000"),縣市代碼,2,0)</f>
        <v>高雄市</v>
      </c>
      <c r="G9185" s="2" t="s">
        <v>10</v>
      </c>
      <c r="H9185" s="13">
        <v>3598183</v>
      </c>
      <c r="I9185" s="14">
        <v>10316065228</v>
      </c>
      <c r="J9185" s="14">
        <f>表格1[[#This Row],[信用卡交易筆數]]/1000</f>
        <v>3598.183</v>
      </c>
      <c r="K9185" s="14">
        <f>表格1[[#This Row],[信用卡交易金額'[新臺幣']]]/1000</f>
        <v>10316065.228</v>
      </c>
      <c r="L9185" s="14">
        <f>表格1[[#This Row],[信用卡交易金額'[新臺幣']]]/1000000</f>
        <v>10316.065227999999</v>
      </c>
      <c r="M9185" s="14" t="str" cm="1">
        <f t="array" ref="M9185">_xlfn.TEXTJOIN("", TRUE, _xlfn.XLOOKUP(TRUE, VALUE(表格1[[#This Row],[年月]]) &lt;= VALUE($R$8:$R$12), $Q$8:$Q$12)) &amp; "年度"</f>
        <v>2025年度</v>
      </c>
    </row>
    <row r="9186" spans="1:13" x14ac:dyDescent="0.3">
      <c r="A9186" s="2">
        <v>202507</v>
      </c>
      <c r="B9186" s="19">
        <f>DATE(表格1[[#This Row],[年]],表格1[[#This Row],[月]],1)</f>
        <v>45839</v>
      </c>
      <c r="C9186" s="2" t="str">
        <f>LEFT(表格1[[#This Row],[年月]],4)</f>
        <v>2025</v>
      </c>
      <c r="D9186" s="2" t="str">
        <f>RIGHT(表格1[[#This Row],[年月]],2)</f>
        <v>07</v>
      </c>
      <c r="E9186" s="5">
        <v>10013000</v>
      </c>
      <c r="F9186" s="2" t="str">
        <f>VLOOKUP(TEXT(表格1[[#This Row],[地區]],"00000000"),縣市代碼,2,0)</f>
        <v>屏東縣</v>
      </c>
      <c r="G9186" s="2" t="s">
        <v>4</v>
      </c>
      <c r="H9186" s="13">
        <v>1284613</v>
      </c>
      <c r="I9186" s="14">
        <v>587113160</v>
      </c>
      <c r="J9186" s="14">
        <f>表格1[[#This Row],[信用卡交易筆數]]/1000</f>
        <v>1284.6130000000001</v>
      </c>
      <c r="K9186" s="14">
        <f>表格1[[#This Row],[信用卡交易金額'[新臺幣']]]/1000</f>
        <v>587113.16</v>
      </c>
      <c r="L9186" s="14">
        <f>表格1[[#This Row],[信用卡交易金額'[新臺幣']]]/1000000</f>
        <v>587.11315999999999</v>
      </c>
      <c r="M9186" s="14" t="str" cm="1">
        <f t="array" ref="M9186">_xlfn.TEXTJOIN("", TRUE, _xlfn.XLOOKUP(TRUE, VALUE(表格1[[#This Row],[年月]]) &lt;= VALUE($R$8:$R$12), $Q$8:$Q$12)) &amp; "年度"</f>
        <v>2025年度</v>
      </c>
    </row>
    <row r="9187" spans="1:13" x14ac:dyDescent="0.3">
      <c r="A9187" s="2">
        <v>202507</v>
      </c>
      <c r="B9187" s="19">
        <f>DATE(表格1[[#This Row],[年]],表格1[[#This Row],[月]],1)</f>
        <v>45839</v>
      </c>
      <c r="C9187" s="2" t="str">
        <f>LEFT(表格1[[#This Row],[年月]],4)</f>
        <v>2025</v>
      </c>
      <c r="D9187" s="2" t="str">
        <f>RIGHT(表格1[[#This Row],[年月]],2)</f>
        <v>07</v>
      </c>
      <c r="E9187" s="5">
        <v>10013000</v>
      </c>
      <c r="F9187" s="2" t="str">
        <f>VLOOKUP(TEXT(表格1[[#This Row],[地區]],"00000000"),縣市代碼,2,0)</f>
        <v>屏東縣</v>
      </c>
      <c r="G9187" s="2" t="s">
        <v>5</v>
      </c>
      <c r="H9187" s="13">
        <v>85902</v>
      </c>
      <c r="I9187" s="14">
        <v>179459311</v>
      </c>
      <c r="J9187" s="14">
        <f>表格1[[#This Row],[信用卡交易筆數]]/1000</f>
        <v>85.902000000000001</v>
      </c>
      <c r="K9187" s="14">
        <f>表格1[[#This Row],[信用卡交易金額'[新臺幣']]]/1000</f>
        <v>179459.31099999999</v>
      </c>
      <c r="L9187" s="14">
        <f>表格1[[#This Row],[信用卡交易金額'[新臺幣']]]/1000000</f>
        <v>179.45931100000001</v>
      </c>
      <c r="M9187" s="14" t="str" cm="1">
        <f t="array" ref="M9187">_xlfn.TEXTJOIN("", TRUE, _xlfn.XLOOKUP(TRUE, VALUE(表格1[[#This Row],[年月]]) &lt;= VALUE($R$8:$R$12), $Q$8:$Q$12)) &amp; "年度"</f>
        <v>2025年度</v>
      </c>
    </row>
    <row r="9188" spans="1:13" x14ac:dyDescent="0.3">
      <c r="A9188" s="2">
        <v>202507</v>
      </c>
      <c r="B9188" s="19">
        <f>DATE(表格1[[#This Row],[年]],表格1[[#This Row],[月]],1)</f>
        <v>45839</v>
      </c>
      <c r="C9188" s="2" t="str">
        <f>LEFT(表格1[[#This Row],[年月]],4)</f>
        <v>2025</v>
      </c>
      <c r="D9188" s="2" t="str">
        <f>RIGHT(表格1[[#This Row],[年月]],2)</f>
        <v>07</v>
      </c>
      <c r="E9188" s="5">
        <v>10013000</v>
      </c>
      <c r="F9188" s="2" t="str">
        <f>VLOOKUP(TEXT(表格1[[#This Row],[地區]],"00000000"),縣市代碼,2,0)</f>
        <v>屏東縣</v>
      </c>
      <c r="G9188" s="2" t="s">
        <v>6</v>
      </c>
      <c r="H9188" s="13">
        <v>129614</v>
      </c>
      <c r="I9188" s="14">
        <v>353832312</v>
      </c>
      <c r="J9188" s="14">
        <f>表格1[[#This Row],[信用卡交易筆數]]/1000</f>
        <v>129.614</v>
      </c>
      <c r="K9188" s="14">
        <f>表格1[[#This Row],[信用卡交易金額'[新臺幣']]]/1000</f>
        <v>353832.31199999998</v>
      </c>
      <c r="L9188" s="14">
        <f>表格1[[#This Row],[信用卡交易金額'[新臺幣']]]/1000000</f>
        <v>353.832312</v>
      </c>
      <c r="M9188" s="14" t="str" cm="1">
        <f t="array" ref="M9188">_xlfn.TEXTJOIN("", TRUE, _xlfn.XLOOKUP(TRUE, VALUE(表格1[[#This Row],[年月]]) &lt;= VALUE($R$8:$R$12), $Q$8:$Q$12)) &amp; "年度"</f>
        <v>2025年度</v>
      </c>
    </row>
    <row r="9189" spans="1:13" x14ac:dyDescent="0.3">
      <c r="A9189" s="2">
        <v>202507</v>
      </c>
      <c r="B9189" s="19">
        <f>DATE(表格1[[#This Row],[年]],表格1[[#This Row],[月]],1)</f>
        <v>45839</v>
      </c>
      <c r="C9189" s="2" t="str">
        <f>LEFT(表格1[[#This Row],[年月]],4)</f>
        <v>2025</v>
      </c>
      <c r="D9189" s="2" t="str">
        <f>RIGHT(表格1[[#This Row],[年月]],2)</f>
        <v>07</v>
      </c>
      <c r="E9189" s="5">
        <v>10013000</v>
      </c>
      <c r="F9189" s="2" t="str">
        <f>VLOOKUP(TEXT(表格1[[#This Row],[地區]],"00000000"),縣市代碼,2,0)</f>
        <v>屏東縣</v>
      </c>
      <c r="G9189" s="2" t="s">
        <v>7</v>
      </c>
      <c r="H9189" s="13">
        <v>766607</v>
      </c>
      <c r="I9189" s="14">
        <v>786869366</v>
      </c>
      <c r="J9189" s="14">
        <f>表格1[[#This Row],[信用卡交易筆數]]/1000</f>
        <v>766.60699999999997</v>
      </c>
      <c r="K9189" s="14">
        <f>表格1[[#This Row],[信用卡交易金額'[新臺幣']]]/1000</f>
        <v>786869.36600000004</v>
      </c>
      <c r="L9189" s="14">
        <f>表格1[[#This Row],[信用卡交易金額'[新臺幣']]]/1000000</f>
        <v>786.86936600000001</v>
      </c>
      <c r="M9189" s="14" t="str" cm="1">
        <f t="array" ref="M9189">_xlfn.TEXTJOIN("", TRUE, _xlfn.XLOOKUP(TRUE, VALUE(表格1[[#This Row],[年月]]) &lt;= VALUE($R$8:$R$12), $Q$8:$Q$12)) &amp; "年度"</f>
        <v>2025年度</v>
      </c>
    </row>
    <row r="9190" spans="1:13" x14ac:dyDescent="0.3">
      <c r="A9190" s="2">
        <v>202507</v>
      </c>
      <c r="B9190" s="19">
        <f>DATE(表格1[[#This Row],[年]],表格1[[#This Row],[月]],1)</f>
        <v>45839</v>
      </c>
      <c r="C9190" s="2" t="str">
        <f>LEFT(表格1[[#This Row],[年月]],4)</f>
        <v>2025</v>
      </c>
      <c r="D9190" s="2" t="str">
        <f>RIGHT(表格1[[#This Row],[年月]],2)</f>
        <v>07</v>
      </c>
      <c r="E9190" s="5">
        <v>10013000</v>
      </c>
      <c r="F9190" s="2" t="str">
        <f>VLOOKUP(TEXT(表格1[[#This Row],[地區]],"00000000"),縣市代碼,2,0)</f>
        <v>屏東縣</v>
      </c>
      <c r="G9190" s="2" t="s">
        <v>8</v>
      </c>
      <c r="H9190" s="13">
        <v>560073</v>
      </c>
      <c r="I9190" s="14">
        <v>918176851</v>
      </c>
      <c r="J9190" s="14">
        <f>表格1[[#This Row],[信用卡交易筆數]]/1000</f>
        <v>560.07299999999998</v>
      </c>
      <c r="K9190" s="14">
        <f>表格1[[#This Row],[信用卡交易金額'[新臺幣']]]/1000</f>
        <v>918176.85100000002</v>
      </c>
      <c r="L9190" s="14">
        <f>表格1[[#This Row],[信用卡交易金額'[新臺幣']]]/1000000</f>
        <v>918.17685100000006</v>
      </c>
      <c r="M9190" s="14" t="str" cm="1">
        <f t="array" ref="M9190">_xlfn.TEXTJOIN("", TRUE, _xlfn.XLOOKUP(TRUE, VALUE(表格1[[#This Row],[年月]]) &lt;= VALUE($R$8:$R$12), $Q$8:$Q$12)) &amp; "年度"</f>
        <v>2025年度</v>
      </c>
    </row>
    <row r="9191" spans="1:13" x14ac:dyDescent="0.3">
      <c r="A9191" s="2">
        <v>202507</v>
      </c>
      <c r="B9191" s="19">
        <f>DATE(表格1[[#This Row],[年]],表格1[[#This Row],[月]],1)</f>
        <v>45839</v>
      </c>
      <c r="C9191" s="2" t="str">
        <f>LEFT(表格1[[#This Row],[年月]],4)</f>
        <v>2025</v>
      </c>
      <c r="D9191" s="2" t="str">
        <f>RIGHT(表格1[[#This Row],[年月]],2)</f>
        <v>07</v>
      </c>
      <c r="E9191" s="5">
        <v>10013000</v>
      </c>
      <c r="F9191" s="2" t="str">
        <f>VLOOKUP(TEXT(表格1[[#This Row],[地區]],"00000000"),縣市代碼,2,0)</f>
        <v>屏東縣</v>
      </c>
      <c r="G9191" s="2" t="s">
        <v>9</v>
      </c>
      <c r="H9191" s="13">
        <v>1183524</v>
      </c>
      <c r="I9191" s="14">
        <v>1290550089</v>
      </c>
      <c r="J9191" s="14">
        <f>表格1[[#This Row],[信用卡交易筆數]]/1000</f>
        <v>1183.5239999999999</v>
      </c>
      <c r="K9191" s="14">
        <f>表格1[[#This Row],[信用卡交易金額'[新臺幣']]]/1000</f>
        <v>1290550.0889999999</v>
      </c>
      <c r="L9191" s="14">
        <f>表格1[[#This Row],[信用卡交易金額'[新臺幣']]]/1000000</f>
        <v>1290.5500890000001</v>
      </c>
      <c r="M9191" s="14" t="str" cm="1">
        <f t="array" ref="M9191">_xlfn.TEXTJOIN("", TRUE, _xlfn.XLOOKUP(TRUE, VALUE(表格1[[#This Row],[年月]]) &lt;= VALUE($R$8:$R$12), $Q$8:$Q$12)) &amp; "年度"</f>
        <v>2025年度</v>
      </c>
    </row>
    <row r="9192" spans="1:13" x14ac:dyDescent="0.3">
      <c r="A9192" s="2">
        <v>202507</v>
      </c>
      <c r="B9192" s="19">
        <f>DATE(表格1[[#This Row],[年]],表格1[[#This Row],[月]],1)</f>
        <v>45839</v>
      </c>
      <c r="C9192" s="2" t="str">
        <f>LEFT(表格1[[#This Row],[年月]],4)</f>
        <v>2025</v>
      </c>
      <c r="D9192" s="2" t="str">
        <f>RIGHT(表格1[[#This Row],[年月]],2)</f>
        <v>07</v>
      </c>
      <c r="E9192" s="5">
        <v>10013000</v>
      </c>
      <c r="F9192" s="2" t="str">
        <f>VLOOKUP(TEXT(表格1[[#This Row],[地區]],"00000000"),縣市代碼,2,0)</f>
        <v>屏東縣</v>
      </c>
      <c r="G9192" s="2" t="s">
        <v>10</v>
      </c>
      <c r="H9192" s="13">
        <v>654541</v>
      </c>
      <c r="I9192" s="14">
        <v>1928949992</v>
      </c>
      <c r="J9192" s="14">
        <f>表格1[[#This Row],[信用卡交易筆數]]/1000</f>
        <v>654.54100000000005</v>
      </c>
      <c r="K9192" s="14">
        <f>表格1[[#This Row],[信用卡交易金額'[新臺幣']]]/1000</f>
        <v>1928949.9920000001</v>
      </c>
      <c r="L9192" s="14">
        <f>表格1[[#This Row],[信用卡交易金額'[新臺幣']]]/1000000</f>
        <v>1928.9499920000001</v>
      </c>
      <c r="M9192" s="14" t="str" cm="1">
        <f t="array" ref="M9192">_xlfn.TEXTJOIN("", TRUE, _xlfn.XLOOKUP(TRUE, VALUE(表格1[[#This Row],[年月]]) &lt;= VALUE($R$8:$R$12), $Q$8:$Q$12)) &amp; "年度"</f>
        <v>2025年度</v>
      </c>
    </row>
    <row r="9193" spans="1:13" x14ac:dyDescent="0.3">
      <c r="A9193" s="2">
        <v>202507</v>
      </c>
      <c r="B9193" s="19">
        <f>DATE(表格1[[#This Row],[年]],表格1[[#This Row],[月]],1)</f>
        <v>45839</v>
      </c>
      <c r="C9193" s="2" t="str">
        <f>LEFT(表格1[[#This Row],[年月]],4)</f>
        <v>2025</v>
      </c>
      <c r="D9193" s="2" t="str">
        <f>RIGHT(表格1[[#This Row],[年月]],2)</f>
        <v>07</v>
      </c>
      <c r="E9193" s="5">
        <v>10017000</v>
      </c>
      <c r="F9193" s="2" t="str">
        <f>VLOOKUP(TEXT(表格1[[#This Row],[地區]],"00000000"),縣市代碼,2,0)</f>
        <v>基隆市</v>
      </c>
      <c r="G9193" s="2" t="s">
        <v>4</v>
      </c>
      <c r="H9193" s="13">
        <v>1212275</v>
      </c>
      <c r="I9193" s="14">
        <v>523474897</v>
      </c>
      <c r="J9193" s="14">
        <f>表格1[[#This Row],[信用卡交易筆數]]/1000</f>
        <v>1212.2750000000001</v>
      </c>
      <c r="K9193" s="14">
        <f>表格1[[#This Row],[信用卡交易金額'[新臺幣']]]/1000</f>
        <v>523474.897</v>
      </c>
      <c r="L9193" s="14">
        <f>表格1[[#This Row],[信用卡交易金額'[新臺幣']]]/1000000</f>
        <v>523.47489700000006</v>
      </c>
      <c r="M9193" s="14" t="str" cm="1">
        <f t="array" ref="M9193">_xlfn.TEXTJOIN("", TRUE, _xlfn.XLOOKUP(TRUE, VALUE(表格1[[#This Row],[年月]]) &lt;= VALUE($R$8:$R$12), $Q$8:$Q$12)) &amp; "年度"</f>
        <v>2025年度</v>
      </c>
    </row>
    <row r="9194" spans="1:13" x14ac:dyDescent="0.3">
      <c r="A9194" s="2">
        <v>202507</v>
      </c>
      <c r="B9194" s="19">
        <f>DATE(表格1[[#This Row],[年]],表格1[[#This Row],[月]],1)</f>
        <v>45839</v>
      </c>
      <c r="C9194" s="2" t="str">
        <f>LEFT(表格1[[#This Row],[年月]],4)</f>
        <v>2025</v>
      </c>
      <c r="D9194" s="2" t="str">
        <f>RIGHT(表格1[[#This Row],[年月]],2)</f>
        <v>07</v>
      </c>
      <c r="E9194" s="5">
        <v>10017000</v>
      </c>
      <c r="F9194" s="2" t="str">
        <f>VLOOKUP(TEXT(表格1[[#This Row],[地區]],"00000000"),縣市代碼,2,0)</f>
        <v>基隆市</v>
      </c>
      <c r="G9194" s="2" t="s">
        <v>5</v>
      </c>
      <c r="H9194" s="13">
        <v>69585</v>
      </c>
      <c r="I9194" s="14">
        <v>154311397</v>
      </c>
      <c r="J9194" s="14">
        <f>表格1[[#This Row],[信用卡交易筆數]]/1000</f>
        <v>69.584999999999994</v>
      </c>
      <c r="K9194" s="14">
        <f>表格1[[#This Row],[信用卡交易金額'[新臺幣']]]/1000</f>
        <v>154311.397</v>
      </c>
      <c r="L9194" s="14">
        <f>表格1[[#This Row],[信用卡交易金額'[新臺幣']]]/1000000</f>
        <v>154.311397</v>
      </c>
      <c r="M9194" s="14" t="str" cm="1">
        <f t="array" ref="M9194">_xlfn.TEXTJOIN("", TRUE, _xlfn.XLOOKUP(TRUE, VALUE(表格1[[#This Row],[年月]]) &lt;= VALUE($R$8:$R$12), $Q$8:$Q$12)) &amp; "年度"</f>
        <v>2025年度</v>
      </c>
    </row>
    <row r="9195" spans="1:13" x14ac:dyDescent="0.3">
      <c r="A9195" s="2">
        <v>202507</v>
      </c>
      <c r="B9195" s="19">
        <f>DATE(表格1[[#This Row],[年]],表格1[[#This Row],[月]],1)</f>
        <v>45839</v>
      </c>
      <c r="C9195" s="2" t="str">
        <f>LEFT(表格1[[#This Row],[年月]],4)</f>
        <v>2025</v>
      </c>
      <c r="D9195" s="2" t="str">
        <f>RIGHT(表格1[[#This Row],[年月]],2)</f>
        <v>07</v>
      </c>
      <c r="E9195" s="5">
        <v>10017000</v>
      </c>
      <c r="F9195" s="2" t="str">
        <f>VLOOKUP(TEXT(表格1[[#This Row],[地區]],"00000000"),縣市代碼,2,0)</f>
        <v>基隆市</v>
      </c>
      <c r="G9195" s="2" t="s">
        <v>6</v>
      </c>
      <c r="H9195" s="13">
        <v>85498</v>
      </c>
      <c r="I9195" s="14">
        <v>285661638</v>
      </c>
      <c r="J9195" s="14">
        <f>表格1[[#This Row],[信用卡交易筆數]]/1000</f>
        <v>85.498000000000005</v>
      </c>
      <c r="K9195" s="14">
        <f>表格1[[#This Row],[信用卡交易金額'[新臺幣']]]/1000</f>
        <v>285661.63799999998</v>
      </c>
      <c r="L9195" s="14">
        <f>表格1[[#This Row],[信用卡交易金額'[新臺幣']]]/1000000</f>
        <v>285.66163799999998</v>
      </c>
      <c r="M9195" s="14" t="str" cm="1">
        <f t="array" ref="M9195">_xlfn.TEXTJOIN("", TRUE, _xlfn.XLOOKUP(TRUE, VALUE(表格1[[#This Row],[年月]]) &lt;= VALUE($R$8:$R$12), $Q$8:$Q$12)) &amp; "年度"</f>
        <v>2025年度</v>
      </c>
    </row>
    <row r="9196" spans="1:13" x14ac:dyDescent="0.3">
      <c r="A9196" s="2">
        <v>202507</v>
      </c>
      <c r="B9196" s="19">
        <f>DATE(表格1[[#This Row],[年]],表格1[[#This Row],[月]],1)</f>
        <v>45839</v>
      </c>
      <c r="C9196" s="2" t="str">
        <f>LEFT(表格1[[#This Row],[年月]],4)</f>
        <v>2025</v>
      </c>
      <c r="D9196" s="2" t="str">
        <f>RIGHT(表格1[[#This Row],[年月]],2)</f>
        <v>07</v>
      </c>
      <c r="E9196" s="5">
        <v>10017000</v>
      </c>
      <c r="F9196" s="2" t="str">
        <f>VLOOKUP(TEXT(表格1[[#This Row],[地區]],"00000000"),縣市代碼,2,0)</f>
        <v>基隆市</v>
      </c>
      <c r="G9196" s="2" t="s">
        <v>7</v>
      </c>
      <c r="H9196" s="13">
        <v>543928</v>
      </c>
      <c r="I9196" s="14">
        <v>489771062</v>
      </c>
      <c r="J9196" s="14">
        <f>表格1[[#This Row],[信用卡交易筆數]]/1000</f>
        <v>543.928</v>
      </c>
      <c r="K9196" s="14">
        <f>表格1[[#This Row],[信用卡交易金額'[新臺幣']]]/1000</f>
        <v>489771.06199999998</v>
      </c>
      <c r="L9196" s="14">
        <f>表格1[[#This Row],[信用卡交易金額'[新臺幣']]]/1000000</f>
        <v>489.77106199999997</v>
      </c>
      <c r="M9196" s="14" t="str" cm="1">
        <f t="array" ref="M9196">_xlfn.TEXTJOIN("", TRUE, _xlfn.XLOOKUP(TRUE, VALUE(表格1[[#This Row],[年月]]) &lt;= VALUE($R$8:$R$12), $Q$8:$Q$12)) &amp; "年度"</f>
        <v>2025年度</v>
      </c>
    </row>
    <row r="9197" spans="1:13" x14ac:dyDescent="0.3">
      <c r="A9197" s="2">
        <v>202507</v>
      </c>
      <c r="B9197" s="19">
        <f>DATE(表格1[[#This Row],[年]],表格1[[#This Row],[月]],1)</f>
        <v>45839</v>
      </c>
      <c r="C9197" s="2" t="str">
        <f>LEFT(表格1[[#This Row],[年月]],4)</f>
        <v>2025</v>
      </c>
      <c r="D9197" s="2" t="str">
        <f>RIGHT(表格1[[#This Row],[年月]],2)</f>
        <v>07</v>
      </c>
      <c r="E9197" s="5">
        <v>10017000</v>
      </c>
      <c r="F9197" s="2" t="str">
        <f>VLOOKUP(TEXT(表格1[[#This Row],[地區]],"00000000"),縣市代碼,2,0)</f>
        <v>基隆市</v>
      </c>
      <c r="G9197" s="2" t="s">
        <v>8</v>
      </c>
      <c r="H9197" s="13">
        <v>440518</v>
      </c>
      <c r="I9197" s="14">
        <v>770245157</v>
      </c>
      <c r="J9197" s="14">
        <f>表格1[[#This Row],[信用卡交易筆數]]/1000</f>
        <v>440.51799999999997</v>
      </c>
      <c r="K9197" s="14">
        <f>表格1[[#This Row],[信用卡交易金額'[新臺幣']]]/1000</f>
        <v>770245.15700000001</v>
      </c>
      <c r="L9197" s="14">
        <f>表格1[[#This Row],[信用卡交易金額'[新臺幣']]]/1000000</f>
        <v>770.24515699999995</v>
      </c>
      <c r="M9197" s="14" t="str" cm="1">
        <f t="array" ref="M9197">_xlfn.TEXTJOIN("", TRUE, _xlfn.XLOOKUP(TRUE, VALUE(表格1[[#This Row],[年月]]) &lt;= VALUE($R$8:$R$12), $Q$8:$Q$12)) &amp; "年度"</f>
        <v>2025年度</v>
      </c>
    </row>
    <row r="9198" spans="1:13" x14ac:dyDescent="0.3">
      <c r="A9198" s="2">
        <v>202507</v>
      </c>
      <c r="B9198" s="19">
        <f>DATE(表格1[[#This Row],[年]],表格1[[#This Row],[月]],1)</f>
        <v>45839</v>
      </c>
      <c r="C9198" s="2" t="str">
        <f>LEFT(表格1[[#This Row],[年月]],4)</f>
        <v>2025</v>
      </c>
      <c r="D9198" s="2" t="str">
        <f>RIGHT(表格1[[#This Row],[年月]],2)</f>
        <v>07</v>
      </c>
      <c r="E9198" s="5">
        <v>10017000</v>
      </c>
      <c r="F9198" s="2" t="str">
        <f>VLOOKUP(TEXT(表格1[[#This Row],[地區]],"00000000"),縣市代碼,2,0)</f>
        <v>基隆市</v>
      </c>
      <c r="G9198" s="2" t="s">
        <v>9</v>
      </c>
      <c r="H9198" s="13">
        <v>995115</v>
      </c>
      <c r="I9198" s="14">
        <v>979783462</v>
      </c>
      <c r="J9198" s="14">
        <f>表格1[[#This Row],[信用卡交易筆數]]/1000</f>
        <v>995.11500000000001</v>
      </c>
      <c r="K9198" s="14">
        <f>表格1[[#This Row],[信用卡交易金額'[新臺幣']]]/1000</f>
        <v>979783.46200000006</v>
      </c>
      <c r="L9198" s="14">
        <f>表格1[[#This Row],[信用卡交易金額'[新臺幣']]]/1000000</f>
        <v>979.78346199999999</v>
      </c>
      <c r="M9198" s="14" t="str" cm="1">
        <f t="array" ref="M9198">_xlfn.TEXTJOIN("", TRUE, _xlfn.XLOOKUP(TRUE, VALUE(表格1[[#This Row],[年月]]) &lt;= VALUE($R$8:$R$12), $Q$8:$Q$12)) &amp; "年度"</f>
        <v>2025年度</v>
      </c>
    </row>
    <row r="9199" spans="1:13" x14ac:dyDescent="0.3">
      <c r="A9199" s="2">
        <v>202507</v>
      </c>
      <c r="B9199" s="19">
        <f>DATE(表格1[[#This Row],[年]],表格1[[#This Row],[月]],1)</f>
        <v>45839</v>
      </c>
      <c r="C9199" s="2" t="str">
        <f>LEFT(表格1[[#This Row],[年月]],4)</f>
        <v>2025</v>
      </c>
      <c r="D9199" s="2" t="str">
        <f>RIGHT(表格1[[#This Row],[年月]],2)</f>
        <v>07</v>
      </c>
      <c r="E9199" s="5">
        <v>10017000</v>
      </c>
      <c r="F9199" s="2" t="str">
        <f>VLOOKUP(TEXT(表格1[[#This Row],[地區]],"00000000"),縣市代碼,2,0)</f>
        <v>基隆市</v>
      </c>
      <c r="G9199" s="2" t="s">
        <v>10</v>
      </c>
      <c r="H9199" s="13">
        <v>530379</v>
      </c>
      <c r="I9199" s="14">
        <v>1253090226</v>
      </c>
      <c r="J9199" s="14">
        <f>表格1[[#This Row],[信用卡交易筆數]]/1000</f>
        <v>530.37900000000002</v>
      </c>
      <c r="K9199" s="14">
        <f>表格1[[#This Row],[信用卡交易金額'[新臺幣']]]/1000</f>
        <v>1253090.226</v>
      </c>
      <c r="L9199" s="14">
        <f>表格1[[#This Row],[信用卡交易金額'[新臺幣']]]/1000000</f>
        <v>1253.090226</v>
      </c>
      <c r="M9199" s="14" t="str" cm="1">
        <f t="array" ref="M9199">_xlfn.TEXTJOIN("", TRUE, _xlfn.XLOOKUP(TRUE, VALUE(表格1[[#This Row],[年月]]) &lt;= VALUE($R$8:$R$12), $Q$8:$Q$12)) &amp; "年度"</f>
        <v>2025年度</v>
      </c>
    </row>
    <row r="9200" spans="1:13" x14ac:dyDescent="0.3">
      <c r="A9200" s="2">
        <v>202507</v>
      </c>
      <c r="B9200" s="19">
        <f>DATE(表格1[[#This Row],[年]],表格1[[#This Row],[月]],1)</f>
        <v>45839</v>
      </c>
      <c r="C9200" s="2" t="str">
        <f>LEFT(表格1[[#This Row],[年月]],4)</f>
        <v>2025</v>
      </c>
      <c r="D9200" s="2" t="str">
        <f>RIGHT(表格1[[#This Row],[年月]],2)</f>
        <v>07</v>
      </c>
      <c r="E9200" s="5">
        <v>10002000</v>
      </c>
      <c r="F9200" s="2" t="str">
        <f>VLOOKUP(TEXT(表格1[[#This Row],[地區]],"00000000"),縣市代碼,2,0)</f>
        <v>宜蘭縣</v>
      </c>
      <c r="G9200" s="2" t="s">
        <v>4</v>
      </c>
      <c r="H9200" s="13">
        <v>1045024</v>
      </c>
      <c r="I9200" s="14">
        <v>432116930</v>
      </c>
      <c r="J9200" s="14">
        <f>表格1[[#This Row],[信用卡交易筆數]]/1000</f>
        <v>1045.0239999999999</v>
      </c>
      <c r="K9200" s="14">
        <f>表格1[[#This Row],[信用卡交易金額'[新臺幣']]]/1000</f>
        <v>432116.93</v>
      </c>
      <c r="L9200" s="14">
        <f>表格1[[#This Row],[信用卡交易金額'[新臺幣']]]/1000000</f>
        <v>432.11693000000002</v>
      </c>
      <c r="M9200" s="14" t="str" cm="1">
        <f t="array" ref="M9200">_xlfn.TEXTJOIN("", TRUE, _xlfn.XLOOKUP(TRUE, VALUE(表格1[[#This Row],[年月]]) &lt;= VALUE($R$8:$R$12), $Q$8:$Q$12)) &amp; "年度"</f>
        <v>2025年度</v>
      </c>
    </row>
    <row r="9201" spans="1:13" x14ac:dyDescent="0.3">
      <c r="A9201" s="2">
        <v>202507</v>
      </c>
      <c r="B9201" s="19">
        <f>DATE(表格1[[#This Row],[年]],表格1[[#This Row],[月]],1)</f>
        <v>45839</v>
      </c>
      <c r="C9201" s="2" t="str">
        <f>LEFT(表格1[[#This Row],[年月]],4)</f>
        <v>2025</v>
      </c>
      <c r="D9201" s="2" t="str">
        <f>RIGHT(表格1[[#This Row],[年月]],2)</f>
        <v>07</v>
      </c>
      <c r="E9201" s="5">
        <v>10002000</v>
      </c>
      <c r="F9201" s="2" t="str">
        <f>VLOOKUP(TEXT(表格1[[#This Row],[地區]],"00000000"),縣市代碼,2,0)</f>
        <v>宜蘭縣</v>
      </c>
      <c r="G9201" s="2" t="s">
        <v>5</v>
      </c>
      <c r="H9201" s="13">
        <v>64395</v>
      </c>
      <c r="I9201" s="14">
        <v>150871626</v>
      </c>
      <c r="J9201" s="14">
        <f>表格1[[#This Row],[信用卡交易筆數]]/1000</f>
        <v>64.394999999999996</v>
      </c>
      <c r="K9201" s="14">
        <f>表格1[[#This Row],[信用卡交易金額'[新臺幣']]]/1000</f>
        <v>150871.62599999999</v>
      </c>
      <c r="L9201" s="14">
        <f>表格1[[#This Row],[信用卡交易金額'[新臺幣']]]/1000000</f>
        <v>150.87162599999999</v>
      </c>
      <c r="M9201" s="14" t="str" cm="1">
        <f t="array" ref="M9201">_xlfn.TEXTJOIN("", TRUE, _xlfn.XLOOKUP(TRUE, VALUE(表格1[[#This Row],[年月]]) &lt;= VALUE($R$8:$R$12), $Q$8:$Q$12)) &amp; "年度"</f>
        <v>2025年度</v>
      </c>
    </row>
    <row r="9202" spans="1:13" x14ac:dyDescent="0.3">
      <c r="A9202" s="2">
        <v>202507</v>
      </c>
      <c r="B9202" s="19">
        <f>DATE(表格1[[#This Row],[年]],表格1[[#This Row],[月]],1)</f>
        <v>45839</v>
      </c>
      <c r="C9202" s="2" t="str">
        <f>LEFT(表格1[[#This Row],[年月]],4)</f>
        <v>2025</v>
      </c>
      <c r="D9202" s="2" t="str">
        <f>RIGHT(表格1[[#This Row],[年月]],2)</f>
        <v>07</v>
      </c>
      <c r="E9202" s="5">
        <v>10002000</v>
      </c>
      <c r="F9202" s="2" t="str">
        <f>VLOOKUP(TEXT(表格1[[#This Row],[地區]],"00000000"),縣市代碼,2,0)</f>
        <v>宜蘭縣</v>
      </c>
      <c r="G9202" s="2" t="s">
        <v>6</v>
      </c>
      <c r="H9202" s="13">
        <v>93951</v>
      </c>
      <c r="I9202" s="14">
        <v>277718408</v>
      </c>
      <c r="J9202" s="14">
        <f>表格1[[#This Row],[信用卡交易筆數]]/1000</f>
        <v>93.950999999999993</v>
      </c>
      <c r="K9202" s="14">
        <f>表格1[[#This Row],[信用卡交易金額'[新臺幣']]]/1000</f>
        <v>277718.408</v>
      </c>
      <c r="L9202" s="14">
        <f>表格1[[#This Row],[信用卡交易金額'[新臺幣']]]/1000000</f>
        <v>277.71840800000001</v>
      </c>
      <c r="M9202" s="14" t="str" cm="1">
        <f t="array" ref="M9202">_xlfn.TEXTJOIN("", TRUE, _xlfn.XLOOKUP(TRUE, VALUE(表格1[[#This Row],[年月]]) &lt;= VALUE($R$8:$R$12), $Q$8:$Q$12)) &amp; "年度"</f>
        <v>2025年度</v>
      </c>
    </row>
    <row r="9203" spans="1:13" x14ac:dyDescent="0.3">
      <c r="A9203" s="2">
        <v>202507</v>
      </c>
      <c r="B9203" s="19">
        <f>DATE(表格1[[#This Row],[年]],表格1[[#This Row],[月]],1)</f>
        <v>45839</v>
      </c>
      <c r="C9203" s="2" t="str">
        <f>LEFT(表格1[[#This Row],[年月]],4)</f>
        <v>2025</v>
      </c>
      <c r="D9203" s="2" t="str">
        <f>RIGHT(表格1[[#This Row],[年月]],2)</f>
        <v>07</v>
      </c>
      <c r="E9203" s="5">
        <v>10002000</v>
      </c>
      <c r="F9203" s="2" t="str">
        <f>VLOOKUP(TEXT(表格1[[#This Row],[地區]],"00000000"),縣市代碼,2,0)</f>
        <v>宜蘭縣</v>
      </c>
      <c r="G9203" s="2" t="s">
        <v>7</v>
      </c>
      <c r="H9203" s="13">
        <v>507170</v>
      </c>
      <c r="I9203" s="14">
        <v>483415044</v>
      </c>
      <c r="J9203" s="14">
        <f>表格1[[#This Row],[信用卡交易筆數]]/1000</f>
        <v>507.17</v>
      </c>
      <c r="K9203" s="14">
        <f>表格1[[#This Row],[信用卡交易金額'[新臺幣']]]/1000</f>
        <v>483415.04399999999</v>
      </c>
      <c r="L9203" s="14">
        <f>表格1[[#This Row],[信用卡交易金額'[新臺幣']]]/1000000</f>
        <v>483.41504400000002</v>
      </c>
      <c r="M9203" s="14" t="str" cm="1">
        <f t="array" ref="M9203">_xlfn.TEXTJOIN("", TRUE, _xlfn.XLOOKUP(TRUE, VALUE(表格1[[#This Row],[年月]]) &lt;= VALUE($R$8:$R$12), $Q$8:$Q$12)) &amp; "年度"</f>
        <v>2025年度</v>
      </c>
    </row>
    <row r="9204" spans="1:13" x14ac:dyDescent="0.3">
      <c r="A9204" s="2">
        <v>202507</v>
      </c>
      <c r="B9204" s="19">
        <f>DATE(表格1[[#This Row],[年]],表格1[[#This Row],[月]],1)</f>
        <v>45839</v>
      </c>
      <c r="C9204" s="2" t="str">
        <f>LEFT(表格1[[#This Row],[年月]],4)</f>
        <v>2025</v>
      </c>
      <c r="D9204" s="2" t="str">
        <f>RIGHT(表格1[[#This Row],[年月]],2)</f>
        <v>07</v>
      </c>
      <c r="E9204" s="5">
        <v>10002000</v>
      </c>
      <c r="F9204" s="2" t="str">
        <f>VLOOKUP(TEXT(表格1[[#This Row],[地區]],"00000000"),縣市代碼,2,0)</f>
        <v>宜蘭縣</v>
      </c>
      <c r="G9204" s="2" t="s">
        <v>8</v>
      </c>
      <c r="H9204" s="13">
        <v>390938</v>
      </c>
      <c r="I9204" s="14">
        <v>700594985</v>
      </c>
      <c r="J9204" s="14">
        <f>表格1[[#This Row],[信用卡交易筆數]]/1000</f>
        <v>390.93799999999999</v>
      </c>
      <c r="K9204" s="14">
        <f>表格1[[#This Row],[信用卡交易金額'[新臺幣']]]/1000</f>
        <v>700594.98499999999</v>
      </c>
      <c r="L9204" s="14">
        <f>表格1[[#This Row],[信用卡交易金額'[新臺幣']]]/1000000</f>
        <v>700.59498499999995</v>
      </c>
      <c r="M9204" s="14" t="str" cm="1">
        <f t="array" ref="M9204">_xlfn.TEXTJOIN("", TRUE, _xlfn.XLOOKUP(TRUE, VALUE(表格1[[#This Row],[年月]]) &lt;= VALUE($R$8:$R$12), $Q$8:$Q$12)) &amp; "年度"</f>
        <v>2025年度</v>
      </c>
    </row>
    <row r="9205" spans="1:13" x14ac:dyDescent="0.3">
      <c r="A9205" s="2">
        <v>202507</v>
      </c>
      <c r="B9205" s="19">
        <f>DATE(表格1[[#This Row],[年]],表格1[[#This Row],[月]],1)</f>
        <v>45839</v>
      </c>
      <c r="C9205" s="2" t="str">
        <f>LEFT(表格1[[#This Row],[年月]],4)</f>
        <v>2025</v>
      </c>
      <c r="D9205" s="2" t="str">
        <f>RIGHT(表格1[[#This Row],[年月]],2)</f>
        <v>07</v>
      </c>
      <c r="E9205" s="5">
        <v>10002000</v>
      </c>
      <c r="F9205" s="2" t="str">
        <f>VLOOKUP(TEXT(表格1[[#This Row],[地區]],"00000000"),縣市代碼,2,0)</f>
        <v>宜蘭縣</v>
      </c>
      <c r="G9205" s="2" t="s">
        <v>9</v>
      </c>
      <c r="H9205" s="13">
        <v>903012</v>
      </c>
      <c r="I9205" s="14">
        <v>902480571</v>
      </c>
      <c r="J9205" s="14">
        <f>表格1[[#This Row],[信用卡交易筆數]]/1000</f>
        <v>903.01199999999994</v>
      </c>
      <c r="K9205" s="14">
        <f>表格1[[#This Row],[信用卡交易金額'[新臺幣']]]/1000</f>
        <v>902480.571</v>
      </c>
      <c r="L9205" s="14">
        <f>表格1[[#This Row],[信用卡交易金額'[新臺幣']]]/1000000</f>
        <v>902.48057100000005</v>
      </c>
      <c r="M9205" s="14" t="str" cm="1">
        <f t="array" ref="M9205">_xlfn.TEXTJOIN("", TRUE, _xlfn.XLOOKUP(TRUE, VALUE(表格1[[#This Row],[年月]]) &lt;= VALUE($R$8:$R$12), $Q$8:$Q$12)) &amp; "年度"</f>
        <v>2025年度</v>
      </c>
    </row>
    <row r="9206" spans="1:13" x14ac:dyDescent="0.3">
      <c r="A9206" s="2">
        <v>202507</v>
      </c>
      <c r="B9206" s="19">
        <f>DATE(表格1[[#This Row],[年]],表格1[[#This Row],[月]],1)</f>
        <v>45839</v>
      </c>
      <c r="C9206" s="2" t="str">
        <f>LEFT(表格1[[#This Row],[年月]],4)</f>
        <v>2025</v>
      </c>
      <c r="D9206" s="2" t="str">
        <f>RIGHT(表格1[[#This Row],[年月]],2)</f>
        <v>07</v>
      </c>
      <c r="E9206" s="5">
        <v>10002000</v>
      </c>
      <c r="F9206" s="2" t="str">
        <f>VLOOKUP(TEXT(表格1[[#This Row],[地區]],"00000000"),縣市代碼,2,0)</f>
        <v>宜蘭縣</v>
      </c>
      <c r="G9206" s="2" t="s">
        <v>10</v>
      </c>
      <c r="H9206" s="13">
        <v>457378</v>
      </c>
      <c r="I9206" s="14">
        <v>1217973223</v>
      </c>
      <c r="J9206" s="14">
        <f>表格1[[#This Row],[信用卡交易筆數]]/1000</f>
        <v>457.37799999999999</v>
      </c>
      <c r="K9206" s="14">
        <f>表格1[[#This Row],[信用卡交易金額'[新臺幣']]]/1000</f>
        <v>1217973.223</v>
      </c>
      <c r="L9206" s="14">
        <f>表格1[[#This Row],[信用卡交易金額'[新臺幣']]]/1000000</f>
        <v>1217.973223</v>
      </c>
      <c r="M9206" s="14" t="str" cm="1">
        <f t="array" ref="M9206">_xlfn.TEXTJOIN("", TRUE, _xlfn.XLOOKUP(TRUE, VALUE(表格1[[#This Row],[年月]]) &lt;= VALUE($R$8:$R$12), $Q$8:$Q$12)) &amp; "年度"</f>
        <v>2025年度</v>
      </c>
    </row>
    <row r="9207" spans="1:13" x14ac:dyDescent="0.3">
      <c r="A9207" s="2">
        <v>202507</v>
      </c>
      <c r="B9207" s="19">
        <f>DATE(表格1[[#This Row],[年]],表格1[[#This Row],[月]],1)</f>
        <v>45839</v>
      </c>
      <c r="C9207" s="2" t="str">
        <f>LEFT(表格1[[#This Row],[年月]],4)</f>
        <v>2025</v>
      </c>
      <c r="D9207" s="2" t="str">
        <f>RIGHT(表格1[[#This Row],[年月]],2)</f>
        <v>07</v>
      </c>
      <c r="E9207" s="5">
        <v>10015000</v>
      </c>
      <c r="F9207" s="2" t="str">
        <f>VLOOKUP(TEXT(表格1[[#This Row],[地區]],"00000000"),縣市代碼,2,0)</f>
        <v>花蓮縣</v>
      </c>
      <c r="G9207" s="2" t="s">
        <v>4</v>
      </c>
      <c r="H9207" s="13">
        <v>644713</v>
      </c>
      <c r="I9207" s="14">
        <v>345950020</v>
      </c>
      <c r="J9207" s="14">
        <f>表格1[[#This Row],[信用卡交易筆數]]/1000</f>
        <v>644.71299999999997</v>
      </c>
      <c r="K9207" s="14">
        <f>表格1[[#This Row],[信用卡交易金額'[新臺幣']]]/1000</f>
        <v>345950.02</v>
      </c>
      <c r="L9207" s="14">
        <f>表格1[[#This Row],[信用卡交易金額'[新臺幣']]]/1000000</f>
        <v>345.95001999999999</v>
      </c>
      <c r="M9207" s="14" t="str" cm="1">
        <f t="array" ref="M9207">_xlfn.TEXTJOIN("", TRUE, _xlfn.XLOOKUP(TRUE, VALUE(表格1[[#This Row],[年月]]) &lt;= VALUE($R$8:$R$12), $Q$8:$Q$12)) &amp; "年度"</f>
        <v>2025年度</v>
      </c>
    </row>
    <row r="9208" spans="1:13" x14ac:dyDescent="0.3">
      <c r="A9208" s="2">
        <v>202507</v>
      </c>
      <c r="B9208" s="19">
        <f>DATE(表格1[[#This Row],[年]],表格1[[#This Row],[月]],1)</f>
        <v>45839</v>
      </c>
      <c r="C9208" s="2" t="str">
        <f>LEFT(表格1[[#This Row],[年月]],4)</f>
        <v>2025</v>
      </c>
      <c r="D9208" s="2" t="str">
        <f>RIGHT(表格1[[#This Row],[年月]],2)</f>
        <v>07</v>
      </c>
      <c r="E9208" s="5">
        <v>10015000</v>
      </c>
      <c r="F9208" s="2" t="str">
        <f>VLOOKUP(TEXT(表格1[[#This Row],[地區]],"00000000"),縣市代碼,2,0)</f>
        <v>花蓮縣</v>
      </c>
      <c r="G9208" s="2" t="s">
        <v>5</v>
      </c>
      <c r="H9208" s="13">
        <v>36070</v>
      </c>
      <c r="I9208" s="14">
        <v>82704477</v>
      </c>
      <c r="J9208" s="14">
        <f>表格1[[#This Row],[信用卡交易筆數]]/1000</f>
        <v>36.07</v>
      </c>
      <c r="K9208" s="14">
        <f>表格1[[#This Row],[信用卡交易金額'[新臺幣']]]/1000</f>
        <v>82704.476999999999</v>
      </c>
      <c r="L9208" s="14">
        <f>表格1[[#This Row],[信用卡交易金額'[新臺幣']]]/1000000</f>
        <v>82.704476999999997</v>
      </c>
      <c r="M9208" s="14" t="str" cm="1">
        <f t="array" ref="M9208">_xlfn.TEXTJOIN("", TRUE, _xlfn.XLOOKUP(TRUE, VALUE(表格1[[#This Row],[年月]]) &lt;= VALUE($R$8:$R$12), $Q$8:$Q$12)) &amp; "年度"</f>
        <v>2025年度</v>
      </c>
    </row>
    <row r="9209" spans="1:13" x14ac:dyDescent="0.3">
      <c r="A9209" s="2">
        <v>202507</v>
      </c>
      <c r="B9209" s="19">
        <f>DATE(表格1[[#This Row],[年]],表格1[[#This Row],[月]],1)</f>
        <v>45839</v>
      </c>
      <c r="C9209" s="2" t="str">
        <f>LEFT(表格1[[#This Row],[年月]],4)</f>
        <v>2025</v>
      </c>
      <c r="D9209" s="2" t="str">
        <f>RIGHT(表格1[[#This Row],[年月]],2)</f>
        <v>07</v>
      </c>
      <c r="E9209" s="5">
        <v>10015000</v>
      </c>
      <c r="F9209" s="2" t="str">
        <f>VLOOKUP(TEXT(表格1[[#This Row],[地區]],"00000000"),縣市代碼,2,0)</f>
        <v>花蓮縣</v>
      </c>
      <c r="G9209" s="2" t="s">
        <v>6</v>
      </c>
      <c r="H9209" s="13">
        <v>55970</v>
      </c>
      <c r="I9209" s="14">
        <v>177109343</v>
      </c>
      <c r="J9209" s="14">
        <f>表格1[[#This Row],[信用卡交易筆數]]/1000</f>
        <v>55.97</v>
      </c>
      <c r="K9209" s="14">
        <f>表格1[[#This Row],[信用卡交易金額'[新臺幣']]]/1000</f>
        <v>177109.34299999999</v>
      </c>
      <c r="L9209" s="14">
        <f>表格1[[#This Row],[信用卡交易金額'[新臺幣']]]/1000000</f>
        <v>177.109343</v>
      </c>
      <c r="M9209" s="14" t="str" cm="1">
        <f t="array" ref="M9209">_xlfn.TEXTJOIN("", TRUE, _xlfn.XLOOKUP(TRUE, VALUE(表格1[[#This Row],[年月]]) &lt;= VALUE($R$8:$R$12), $Q$8:$Q$12)) &amp; "年度"</f>
        <v>2025年度</v>
      </c>
    </row>
    <row r="9210" spans="1:13" x14ac:dyDescent="0.3">
      <c r="A9210" s="2">
        <v>202507</v>
      </c>
      <c r="B9210" s="19">
        <f>DATE(表格1[[#This Row],[年]],表格1[[#This Row],[月]],1)</f>
        <v>45839</v>
      </c>
      <c r="C9210" s="2" t="str">
        <f>LEFT(表格1[[#This Row],[年月]],4)</f>
        <v>2025</v>
      </c>
      <c r="D9210" s="2" t="str">
        <f>RIGHT(表格1[[#This Row],[年月]],2)</f>
        <v>07</v>
      </c>
      <c r="E9210" s="5">
        <v>10015000</v>
      </c>
      <c r="F9210" s="2" t="str">
        <f>VLOOKUP(TEXT(表格1[[#This Row],[地區]],"00000000"),縣市代碼,2,0)</f>
        <v>花蓮縣</v>
      </c>
      <c r="G9210" s="2" t="s">
        <v>7</v>
      </c>
      <c r="H9210" s="13">
        <v>322566</v>
      </c>
      <c r="I9210" s="14">
        <v>301897302</v>
      </c>
      <c r="J9210" s="14">
        <f>表格1[[#This Row],[信用卡交易筆數]]/1000</f>
        <v>322.56599999999997</v>
      </c>
      <c r="K9210" s="14">
        <f>表格1[[#This Row],[信用卡交易金額'[新臺幣']]]/1000</f>
        <v>301897.30200000003</v>
      </c>
      <c r="L9210" s="14">
        <f>表格1[[#This Row],[信用卡交易金額'[新臺幣']]]/1000000</f>
        <v>301.89730200000002</v>
      </c>
      <c r="M9210" s="14" t="str" cm="1">
        <f t="array" ref="M9210">_xlfn.TEXTJOIN("", TRUE, _xlfn.XLOOKUP(TRUE, VALUE(表格1[[#This Row],[年月]]) &lt;= VALUE($R$8:$R$12), $Q$8:$Q$12)) &amp; "年度"</f>
        <v>2025年度</v>
      </c>
    </row>
    <row r="9211" spans="1:13" x14ac:dyDescent="0.3">
      <c r="A9211" s="2">
        <v>202507</v>
      </c>
      <c r="B9211" s="19">
        <f>DATE(表格1[[#This Row],[年]],表格1[[#This Row],[月]],1)</f>
        <v>45839</v>
      </c>
      <c r="C9211" s="2" t="str">
        <f>LEFT(表格1[[#This Row],[年月]],4)</f>
        <v>2025</v>
      </c>
      <c r="D9211" s="2" t="str">
        <f>RIGHT(表格1[[#This Row],[年月]],2)</f>
        <v>07</v>
      </c>
      <c r="E9211" s="5">
        <v>10015000</v>
      </c>
      <c r="F9211" s="2" t="str">
        <f>VLOOKUP(TEXT(表格1[[#This Row],[地區]],"00000000"),縣市代碼,2,0)</f>
        <v>花蓮縣</v>
      </c>
      <c r="G9211" s="2" t="s">
        <v>8</v>
      </c>
      <c r="H9211" s="13">
        <v>268038</v>
      </c>
      <c r="I9211" s="14">
        <v>436489303</v>
      </c>
      <c r="J9211" s="14">
        <f>表格1[[#This Row],[信用卡交易筆數]]/1000</f>
        <v>268.03800000000001</v>
      </c>
      <c r="K9211" s="14">
        <f>表格1[[#This Row],[信用卡交易金額'[新臺幣']]]/1000</f>
        <v>436489.30300000001</v>
      </c>
      <c r="L9211" s="14">
        <f>表格1[[#This Row],[信用卡交易金額'[新臺幣']]]/1000000</f>
        <v>436.48930300000001</v>
      </c>
      <c r="M9211" s="14" t="str" cm="1">
        <f t="array" ref="M9211">_xlfn.TEXTJOIN("", TRUE, _xlfn.XLOOKUP(TRUE, VALUE(表格1[[#This Row],[年月]]) &lt;= VALUE($R$8:$R$12), $Q$8:$Q$12)) &amp; "年度"</f>
        <v>2025年度</v>
      </c>
    </row>
    <row r="9212" spans="1:13" x14ac:dyDescent="0.3">
      <c r="A9212" s="2">
        <v>202507</v>
      </c>
      <c r="B9212" s="19">
        <f>DATE(表格1[[#This Row],[年]],表格1[[#This Row],[月]],1)</f>
        <v>45839</v>
      </c>
      <c r="C9212" s="2" t="str">
        <f>LEFT(表格1[[#This Row],[年月]],4)</f>
        <v>2025</v>
      </c>
      <c r="D9212" s="2" t="str">
        <f>RIGHT(表格1[[#This Row],[年月]],2)</f>
        <v>07</v>
      </c>
      <c r="E9212" s="5">
        <v>10015000</v>
      </c>
      <c r="F9212" s="2" t="str">
        <f>VLOOKUP(TEXT(表格1[[#This Row],[地區]],"00000000"),縣市代碼,2,0)</f>
        <v>花蓮縣</v>
      </c>
      <c r="G9212" s="2" t="s">
        <v>9</v>
      </c>
      <c r="H9212" s="13">
        <v>555857</v>
      </c>
      <c r="I9212" s="14">
        <v>561187098</v>
      </c>
      <c r="J9212" s="14">
        <f>表格1[[#This Row],[信用卡交易筆數]]/1000</f>
        <v>555.85699999999997</v>
      </c>
      <c r="K9212" s="14">
        <f>表格1[[#This Row],[信用卡交易金額'[新臺幣']]]/1000</f>
        <v>561187.098</v>
      </c>
      <c r="L9212" s="14">
        <f>表格1[[#This Row],[信用卡交易金額'[新臺幣']]]/1000000</f>
        <v>561.18709799999999</v>
      </c>
      <c r="M9212" s="14" t="str" cm="1">
        <f t="array" ref="M9212">_xlfn.TEXTJOIN("", TRUE, _xlfn.XLOOKUP(TRUE, VALUE(表格1[[#This Row],[年月]]) &lt;= VALUE($R$8:$R$12), $Q$8:$Q$12)) &amp; "年度"</f>
        <v>2025年度</v>
      </c>
    </row>
    <row r="9213" spans="1:13" x14ac:dyDescent="0.3">
      <c r="A9213" s="2">
        <v>202507</v>
      </c>
      <c r="B9213" s="19">
        <f>DATE(表格1[[#This Row],[年]],表格1[[#This Row],[月]],1)</f>
        <v>45839</v>
      </c>
      <c r="C9213" s="2" t="str">
        <f>LEFT(表格1[[#This Row],[年月]],4)</f>
        <v>2025</v>
      </c>
      <c r="D9213" s="2" t="str">
        <f>RIGHT(表格1[[#This Row],[年月]],2)</f>
        <v>07</v>
      </c>
      <c r="E9213" s="5">
        <v>10015000</v>
      </c>
      <c r="F9213" s="2" t="str">
        <f>VLOOKUP(TEXT(表格1[[#This Row],[地區]],"00000000"),縣市代碼,2,0)</f>
        <v>花蓮縣</v>
      </c>
      <c r="G9213" s="2" t="s">
        <v>10</v>
      </c>
      <c r="H9213" s="13">
        <v>273875</v>
      </c>
      <c r="I9213" s="14">
        <v>720850453</v>
      </c>
      <c r="J9213" s="14">
        <f>表格1[[#This Row],[信用卡交易筆數]]/1000</f>
        <v>273.875</v>
      </c>
      <c r="K9213" s="14">
        <f>表格1[[#This Row],[信用卡交易金額'[新臺幣']]]/1000</f>
        <v>720850.45299999998</v>
      </c>
      <c r="L9213" s="14">
        <f>表格1[[#This Row],[信用卡交易金額'[新臺幣']]]/1000000</f>
        <v>720.85045300000002</v>
      </c>
      <c r="M9213" s="14" t="str" cm="1">
        <f t="array" ref="M9213">_xlfn.TEXTJOIN("", TRUE, _xlfn.XLOOKUP(TRUE, VALUE(表格1[[#This Row],[年月]]) &lt;= VALUE($R$8:$R$12), $Q$8:$Q$12)) &amp; "年度"</f>
        <v>2025年度</v>
      </c>
    </row>
    <row r="9214" spans="1:13" x14ac:dyDescent="0.3">
      <c r="A9214" s="2">
        <v>202507</v>
      </c>
      <c r="B9214" s="19">
        <f>DATE(表格1[[#This Row],[年]],表格1[[#This Row],[月]],1)</f>
        <v>45839</v>
      </c>
      <c r="C9214" s="2" t="str">
        <f>LEFT(表格1[[#This Row],[年月]],4)</f>
        <v>2025</v>
      </c>
      <c r="D9214" s="2" t="str">
        <f>RIGHT(表格1[[#This Row],[年月]],2)</f>
        <v>07</v>
      </c>
      <c r="E9214" s="5">
        <v>10014000</v>
      </c>
      <c r="F9214" s="2" t="str">
        <f>VLOOKUP(TEXT(表格1[[#This Row],[地區]],"00000000"),縣市代碼,2,0)</f>
        <v>臺東縣</v>
      </c>
      <c r="G9214" s="2" t="s">
        <v>4</v>
      </c>
      <c r="H9214" s="13">
        <v>340094</v>
      </c>
      <c r="I9214" s="14">
        <v>149167309</v>
      </c>
      <c r="J9214" s="14">
        <f>表格1[[#This Row],[信用卡交易筆數]]/1000</f>
        <v>340.09399999999999</v>
      </c>
      <c r="K9214" s="14">
        <f>表格1[[#This Row],[信用卡交易金額'[新臺幣']]]/1000</f>
        <v>149167.30900000001</v>
      </c>
      <c r="L9214" s="14">
        <f>表格1[[#This Row],[信用卡交易金額'[新臺幣']]]/1000000</f>
        <v>149.16730899999999</v>
      </c>
      <c r="M9214" s="14" t="str" cm="1">
        <f t="array" ref="M9214">_xlfn.TEXTJOIN("", TRUE, _xlfn.XLOOKUP(TRUE, VALUE(表格1[[#This Row],[年月]]) &lt;= VALUE($R$8:$R$12), $Q$8:$Q$12)) &amp; "年度"</f>
        <v>2025年度</v>
      </c>
    </row>
    <row r="9215" spans="1:13" x14ac:dyDescent="0.3">
      <c r="A9215" s="2">
        <v>202507</v>
      </c>
      <c r="B9215" s="19">
        <f>DATE(表格1[[#This Row],[年]],表格1[[#This Row],[月]],1)</f>
        <v>45839</v>
      </c>
      <c r="C9215" s="2" t="str">
        <f>LEFT(表格1[[#This Row],[年月]],4)</f>
        <v>2025</v>
      </c>
      <c r="D9215" s="2" t="str">
        <f>RIGHT(表格1[[#This Row],[年月]],2)</f>
        <v>07</v>
      </c>
      <c r="E9215" s="5">
        <v>10014000</v>
      </c>
      <c r="F9215" s="2" t="str">
        <f>VLOOKUP(TEXT(表格1[[#This Row],[地區]],"00000000"),縣市代碼,2,0)</f>
        <v>臺東縣</v>
      </c>
      <c r="G9215" s="2" t="s">
        <v>5</v>
      </c>
      <c r="H9215" s="13">
        <v>21040</v>
      </c>
      <c r="I9215" s="14">
        <v>44955704</v>
      </c>
      <c r="J9215" s="14">
        <f>表格1[[#This Row],[信用卡交易筆數]]/1000</f>
        <v>21.04</v>
      </c>
      <c r="K9215" s="14">
        <f>表格1[[#This Row],[信用卡交易金額'[新臺幣']]]/1000</f>
        <v>44955.703999999998</v>
      </c>
      <c r="L9215" s="14">
        <f>表格1[[#This Row],[信用卡交易金額'[新臺幣']]]/1000000</f>
        <v>44.955703999999997</v>
      </c>
      <c r="M9215" s="14" t="str" cm="1">
        <f t="array" ref="M9215">_xlfn.TEXTJOIN("", TRUE, _xlfn.XLOOKUP(TRUE, VALUE(表格1[[#This Row],[年月]]) &lt;= VALUE($R$8:$R$12), $Q$8:$Q$12)) &amp; "年度"</f>
        <v>2025年度</v>
      </c>
    </row>
    <row r="9216" spans="1:13" x14ac:dyDescent="0.3">
      <c r="A9216" s="2">
        <v>202507</v>
      </c>
      <c r="B9216" s="19">
        <f>DATE(表格1[[#This Row],[年]],表格1[[#This Row],[月]],1)</f>
        <v>45839</v>
      </c>
      <c r="C9216" s="2" t="str">
        <f>LEFT(表格1[[#This Row],[年月]],4)</f>
        <v>2025</v>
      </c>
      <c r="D9216" s="2" t="str">
        <f>RIGHT(表格1[[#This Row],[年月]],2)</f>
        <v>07</v>
      </c>
      <c r="E9216" s="5">
        <v>10014000</v>
      </c>
      <c r="F9216" s="2" t="str">
        <f>VLOOKUP(TEXT(表格1[[#This Row],[地區]],"00000000"),縣市代碼,2,0)</f>
        <v>臺東縣</v>
      </c>
      <c r="G9216" s="2" t="s">
        <v>6</v>
      </c>
      <c r="H9216" s="13">
        <v>32434</v>
      </c>
      <c r="I9216" s="14">
        <v>98563344</v>
      </c>
      <c r="J9216" s="14">
        <f>表格1[[#This Row],[信用卡交易筆數]]/1000</f>
        <v>32.433999999999997</v>
      </c>
      <c r="K9216" s="14">
        <f>表格1[[#This Row],[信用卡交易金額'[新臺幣']]]/1000</f>
        <v>98563.343999999997</v>
      </c>
      <c r="L9216" s="14">
        <f>表格1[[#This Row],[信用卡交易金額'[新臺幣']]]/1000000</f>
        <v>98.563344000000001</v>
      </c>
      <c r="M9216" s="14" t="str" cm="1">
        <f t="array" ref="M9216">_xlfn.TEXTJOIN("", TRUE, _xlfn.XLOOKUP(TRUE, VALUE(表格1[[#This Row],[年月]]) &lt;= VALUE($R$8:$R$12), $Q$8:$Q$12)) &amp; "年度"</f>
        <v>2025年度</v>
      </c>
    </row>
    <row r="9217" spans="1:13" x14ac:dyDescent="0.3">
      <c r="A9217" s="2">
        <v>202507</v>
      </c>
      <c r="B9217" s="19">
        <f>DATE(表格1[[#This Row],[年]],表格1[[#This Row],[月]],1)</f>
        <v>45839</v>
      </c>
      <c r="C9217" s="2" t="str">
        <f>LEFT(表格1[[#This Row],[年月]],4)</f>
        <v>2025</v>
      </c>
      <c r="D9217" s="2" t="str">
        <f>RIGHT(表格1[[#This Row],[年月]],2)</f>
        <v>07</v>
      </c>
      <c r="E9217" s="5">
        <v>10014000</v>
      </c>
      <c r="F9217" s="2" t="str">
        <f>VLOOKUP(TEXT(表格1[[#This Row],[地區]],"00000000"),縣市代碼,2,0)</f>
        <v>臺東縣</v>
      </c>
      <c r="G9217" s="2" t="s">
        <v>7</v>
      </c>
      <c r="H9217" s="13">
        <v>184984</v>
      </c>
      <c r="I9217" s="14">
        <v>175031245</v>
      </c>
      <c r="J9217" s="14">
        <f>表格1[[#This Row],[信用卡交易筆數]]/1000</f>
        <v>184.98400000000001</v>
      </c>
      <c r="K9217" s="14">
        <f>表格1[[#This Row],[信用卡交易金額'[新臺幣']]]/1000</f>
        <v>175031.245</v>
      </c>
      <c r="L9217" s="14">
        <f>表格1[[#This Row],[信用卡交易金額'[新臺幣']]]/1000000</f>
        <v>175.03124500000001</v>
      </c>
      <c r="M9217" s="14" t="str" cm="1">
        <f t="array" ref="M9217">_xlfn.TEXTJOIN("", TRUE, _xlfn.XLOOKUP(TRUE, VALUE(表格1[[#This Row],[年月]]) &lt;= VALUE($R$8:$R$12), $Q$8:$Q$12)) &amp; "年度"</f>
        <v>2025年度</v>
      </c>
    </row>
    <row r="9218" spans="1:13" x14ac:dyDescent="0.3">
      <c r="A9218" s="2">
        <v>202507</v>
      </c>
      <c r="B9218" s="19">
        <f>DATE(表格1[[#This Row],[年]],表格1[[#This Row],[月]],1)</f>
        <v>45839</v>
      </c>
      <c r="C9218" s="2" t="str">
        <f>LEFT(表格1[[#This Row],[年月]],4)</f>
        <v>2025</v>
      </c>
      <c r="D9218" s="2" t="str">
        <f>RIGHT(表格1[[#This Row],[年月]],2)</f>
        <v>07</v>
      </c>
      <c r="E9218" s="5">
        <v>10014000</v>
      </c>
      <c r="F9218" s="2" t="str">
        <f>VLOOKUP(TEXT(表格1[[#This Row],[地區]],"00000000"),縣市代碼,2,0)</f>
        <v>臺東縣</v>
      </c>
      <c r="G9218" s="2" t="s">
        <v>8</v>
      </c>
      <c r="H9218" s="13">
        <v>139252</v>
      </c>
      <c r="I9218" s="14">
        <v>210564283</v>
      </c>
      <c r="J9218" s="14">
        <f>表格1[[#This Row],[信用卡交易筆數]]/1000</f>
        <v>139.25200000000001</v>
      </c>
      <c r="K9218" s="14">
        <f>表格1[[#This Row],[信用卡交易金額'[新臺幣']]]/1000</f>
        <v>210564.283</v>
      </c>
      <c r="L9218" s="14">
        <f>表格1[[#This Row],[信用卡交易金額'[新臺幣']]]/1000000</f>
        <v>210.56428299999999</v>
      </c>
      <c r="M9218" s="14" t="str" cm="1">
        <f t="array" ref="M9218">_xlfn.TEXTJOIN("", TRUE, _xlfn.XLOOKUP(TRUE, VALUE(表格1[[#This Row],[年月]]) &lt;= VALUE($R$8:$R$12), $Q$8:$Q$12)) &amp; "年度"</f>
        <v>2025年度</v>
      </c>
    </row>
    <row r="9219" spans="1:13" x14ac:dyDescent="0.3">
      <c r="A9219" s="2">
        <v>202507</v>
      </c>
      <c r="B9219" s="19">
        <f>DATE(表格1[[#This Row],[年]],表格1[[#This Row],[月]],1)</f>
        <v>45839</v>
      </c>
      <c r="C9219" s="2" t="str">
        <f>LEFT(表格1[[#This Row],[年月]],4)</f>
        <v>2025</v>
      </c>
      <c r="D9219" s="2" t="str">
        <f>RIGHT(表格1[[#This Row],[年月]],2)</f>
        <v>07</v>
      </c>
      <c r="E9219" s="5">
        <v>10014000</v>
      </c>
      <c r="F9219" s="2" t="str">
        <f>VLOOKUP(TEXT(表格1[[#This Row],[地區]],"00000000"),縣市代碼,2,0)</f>
        <v>臺東縣</v>
      </c>
      <c r="G9219" s="2" t="s">
        <v>9</v>
      </c>
      <c r="H9219" s="13">
        <v>277777</v>
      </c>
      <c r="I9219" s="14">
        <v>290601986</v>
      </c>
      <c r="J9219" s="14">
        <f>表格1[[#This Row],[信用卡交易筆數]]/1000</f>
        <v>277.77699999999999</v>
      </c>
      <c r="K9219" s="14">
        <f>表格1[[#This Row],[信用卡交易金額'[新臺幣']]]/1000</f>
        <v>290601.98599999998</v>
      </c>
      <c r="L9219" s="14">
        <f>表格1[[#This Row],[信用卡交易金額'[新臺幣']]]/1000000</f>
        <v>290.60198600000001</v>
      </c>
      <c r="M9219" s="14" t="str" cm="1">
        <f t="array" ref="M9219">_xlfn.TEXTJOIN("", TRUE, _xlfn.XLOOKUP(TRUE, VALUE(表格1[[#This Row],[年月]]) &lt;= VALUE($R$8:$R$12), $Q$8:$Q$12)) &amp; "年度"</f>
        <v>2025年度</v>
      </c>
    </row>
    <row r="9220" spans="1:13" x14ac:dyDescent="0.3">
      <c r="A9220" s="2">
        <v>202507</v>
      </c>
      <c r="B9220" s="19">
        <f>DATE(表格1[[#This Row],[年]],表格1[[#This Row],[月]],1)</f>
        <v>45839</v>
      </c>
      <c r="C9220" s="2" t="str">
        <f>LEFT(表格1[[#This Row],[年月]],4)</f>
        <v>2025</v>
      </c>
      <c r="D9220" s="2" t="str">
        <f>RIGHT(表格1[[#This Row],[年月]],2)</f>
        <v>07</v>
      </c>
      <c r="E9220" s="5">
        <v>10014000</v>
      </c>
      <c r="F9220" s="2" t="str">
        <f>VLOOKUP(TEXT(表格1[[#This Row],[地區]],"00000000"),縣市代碼,2,0)</f>
        <v>臺東縣</v>
      </c>
      <c r="G9220" s="2" t="s">
        <v>10</v>
      </c>
      <c r="H9220" s="13">
        <v>136376</v>
      </c>
      <c r="I9220" s="14">
        <v>388437913</v>
      </c>
      <c r="J9220" s="14">
        <f>表格1[[#This Row],[信用卡交易筆數]]/1000</f>
        <v>136.376</v>
      </c>
      <c r="K9220" s="14">
        <f>表格1[[#This Row],[信用卡交易金額'[新臺幣']]]/1000</f>
        <v>388437.913</v>
      </c>
      <c r="L9220" s="14">
        <f>表格1[[#This Row],[信用卡交易金額'[新臺幣']]]/1000000</f>
        <v>388.43791299999998</v>
      </c>
      <c r="M9220" s="14" t="str" cm="1">
        <f t="array" ref="M9220">_xlfn.TEXTJOIN("", TRUE, _xlfn.XLOOKUP(TRUE, VALUE(表格1[[#This Row],[年月]]) &lt;= VALUE($R$8:$R$12), $Q$8:$Q$12)) &amp; "年度"</f>
        <v>2025年度</v>
      </c>
    </row>
    <row r="9221" spans="1:13" x14ac:dyDescent="0.3">
      <c r="A9221" s="2">
        <v>202507</v>
      </c>
      <c r="B9221" s="19">
        <f>DATE(表格1[[#This Row],[年]],表格1[[#This Row],[月]],1)</f>
        <v>45839</v>
      </c>
      <c r="C9221" s="2" t="str">
        <f>LEFT(表格1[[#This Row],[年月]],4)</f>
        <v>2025</v>
      </c>
      <c r="D9221" s="2" t="str">
        <f>RIGHT(表格1[[#This Row],[年月]],2)</f>
        <v>07</v>
      </c>
      <c r="E9221" s="5">
        <v>10016000</v>
      </c>
      <c r="F9221" s="2" t="str">
        <f>VLOOKUP(TEXT(表格1[[#This Row],[地區]],"00000000"),縣市代碼,2,0)</f>
        <v>澎湖縣</v>
      </c>
      <c r="G9221" s="2" t="s">
        <v>4</v>
      </c>
      <c r="H9221" s="13">
        <v>193397</v>
      </c>
      <c r="I9221" s="14">
        <v>78570525</v>
      </c>
      <c r="J9221" s="14">
        <f>表格1[[#This Row],[信用卡交易筆數]]/1000</f>
        <v>193.39699999999999</v>
      </c>
      <c r="K9221" s="14">
        <f>表格1[[#This Row],[信用卡交易金額'[新臺幣']]]/1000</f>
        <v>78570.524999999994</v>
      </c>
      <c r="L9221" s="14">
        <f>表格1[[#This Row],[信用卡交易金額'[新臺幣']]]/1000000</f>
        <v>78.570525000000004</v>
      </c>
      <c r="M9221" s="14" t="str" cm="1">
        <f t="array" ref="M9221">_xlfn.TEXTJOIN("", TRUE, _xlfn.XLOOKUP(TRUE, VALUE(表格1[[#This Row],[年月]]) &lt;= VALUE($R$8:$R$12), $Q$8:$Q$12)) &amp; "年度"</f>
        <v>2025年度</v>
      </c>
    </row>
    <row r="9222" spans="1:13" x14ac:dyDescent="0.3">
      <c r="A9222" s="2">
        <v>202507</v>
      </c>
      <c r="B9222" s="19">
        <f>DATE(表格1[[#This Row],[年]],表格1[[#This Row],[月]],1)</f>
        <v>45839</v>
      </c>
      <c r="C9222" s="2" t="str">
        <f>LEFT(表格1[[#This Row],[年月]],4)</f>
        <v>2025</v>
      </c>
      <c r="D9222" s="2" t="str">
        <f>RIGHT(表格1[[#This Row],[年月]],2)</f>
        <v>07</v>
      </c>
      <c r="E9222" s="5">
        <v>10016000</v>
      </c>
      <c r="F9222" s="2" t="str">
        <f>VLOOKUP(TEXT(表格1[[#This Row],[地區]],"00000000"),縣市代碼,2,0)</f>
        <v>澎湖縣</v>
      </c>
      <c r="G9222" s="2" t="s">
        <v>5</v>
      </c>
      <c r="H9222" s="13">
        <v>10883</v>
      </c>
      <c r="I9222" s="14">
        <v>25316869</v>
      </c>
      <c r="J9222" s="14">
        <f>表格1[[#This Row],[信用卡交易筆數]]/1000</f>
        <v>10.882999999999999</v>
      </c>
      <c r="K9222" s="14">
        <f>表格1[[#This Row],[信用卡交易金額'[新臺幣']]]/1000</f>
        <v>25316.868999999999</v>
      </c>
      <c r="L9222" s="14">
        <f>表格1[[#This Row],[信用卡交易金額'[新臺幣']]]/1000000</f>
        <v>25.316869000000001</v>
      </c>
      <c r="M9222" s="14" t="str" cm="1">
        <f t="array" ref="M9222">_xlfn.TEXTJOIN("", TRUE, _xlfn.XLOOKUP(TRUE, VALUE(表格1[[#This Row],[年月]]) &lt;= VALUE($R$8:$R$12), $Q$8:$Q$12)) &amp; "年度"</f>
        <v>2025年度</v>
      </c>
    </row>
    <row r="9223" spans="1:13" x14ac:dyDescent="0.3">
      <c r="A9223" s="2">
        <v>202507</v>
      </c>
      <c r="B9223" s="19">
        <f>DATE(表格1[[#This Row],[年]],表格1[[#This Row],[月]],1)</f>
        <v>45839</v>
      </c>
      <c r="C9223" s="2" t="str">
        <f>LEFT(表格1[[#This Row],[年月]],4)</f>
        <v>2025</v>
      </c>
      <c r="D9223" s="2" t="str">
        <f>RIGHT(表格1[[#This Row],[年月]],2)</f>
        <v>07</v>
      </c>
      <c r="E9223" s="5">
        <v>10016000</v>
      </c>
      <c r="F9223" s="2" t="str">
        <f>VLOOKUP(TEXT(表格1[[#This Row],[地區]],"00000000"),縣市代碼,2,0)</f>
        <v>澎湖縣</v>
      </c>
      <c r="G9223" s="2" t="s">
        <v>6</v>
      </c>
      <c r="H9223" s="13">
        <v>17829</v>
      </c>
      <c r="I9223" s="14">
        <v>53444749</v>
      </c>
      <c r="J9223" s="14">
        <f>表格1[[#This Row],[信用卡交易筆數]]/1000</f>
        <v>17.829000000000001</v>
      </c>
      <c r="K9223" s="14">
        <f>表格1[[#This Row],[信用卡交易金額'[新臺幣']]]/1000</f>
        <v>53444.749000000003</v>
      </c>
      <c r="L9223" s="14">
        <f>表格1[[#This Row],[信用卡交易金額'[新臺幣']]]/1000000</f>
        <v>53.444749000000002</v>
      </c>
      <c r="M9223" s="14" t="str" cm="1">
        <f t="array" ref="M9223">_xlfn.TEXTJOIN("", TRUE, _xlfn.XLOOKUP(TRUE, VALUE(表格1[[#This Row],[年月]]) &lt;= VALUE($R$8:$R$12), $Q$8:$Q$12)) &amp; "年度"</f>
        <v>2025年度</v>
      </c>
    </row>
    <row r="9224" spans="1:13" x14ac:dyDescent="0.3">
      <c r="A9224" s="2">
        <v>202507</v>
      </c>
      <c r="B9224" s="19">
        <f>DATE(表格1[[#This Row],[年]],表格1[[#This Row],[月]],1)</f>
        <v>45839</v>
      </c>
      <c r="C9224" s="2" t="str">
        <f>LEFT(表格1[[#This Row],[年月]],4)</f>
        <v>2025</v>
      </c>
      <c r="D9224" s="2" t="str">
        <f>RIGHT(表格1[[#This Row],[年月]],2)</f>
        <v>07</v>
      </c>
      <c r="E9224" s="5">
        <v>10016000</v>
      </c>
      <c r="F9224" s="2" t="str">
        <f>VLOOKUP(TEXT(表格1[[#This Row],[地區]],"00000000"),縣市代碼,2,0)</f>
        <v>澎湖縣</v>
      </c>
      <c r="G9224" s="2" t="s">
        <v>7</v>
      </c>
      <c r="H9224" s="13">
        <v>90645</v>
      </c>
      <c r="I9224" s="14">
        <v>99232057</v>
      </c>
      <c r="J9224" s="14">
        <f>表格1[[#This Row],[信用卡交易筆數]]/1000</f>
        <v>90.644999999999996</v>
      </c>
      <c r="K9224" s="14">
        <f>表格1[[#This Row],[信用卡交易金額'[新臺幣']]]/1000</f>
        <v>99232.057000000001</v>
      </c>
      <c r="L9224" s="14">
        <f>表格1[[#This Row],[信用卡交易金額'[新臺幣']]]/1000000</f>
        <v>99.232056999999998</v>
      </c>
      <c r="M9224" s="14" t="str" cm="1">
        <f t="array" ref="M9224">_xlfn.TEXTJOIN("", TRUE, _xlfn.XLOOKUP(TRUE, VALUE(表格1[[#This Row],[年月]]) &lt;= VALUE($R$8:$R$12), $Q$8:$Q$12)) &amp; "年度"</f>
        <v>2025年度</v>
      </c>
    </row>
    <row r="9225" spans="1:13" x14ac:dyDescent="0.3">
      <c r="A9225" s="2">
        <v>202507</v>
      </c>
      <c r="B9225" s="19">
        <f>DATE(表格1[[#This Row],[年]],表格1[[#This Row],[月]],1)</f>
        <v>45839</v>
      </c>
      <c r="C9225" s="2" t="str">
        <f>LEFT(表格1[[#This Row],[年月]],4)</f>
        <v>2025</v>
      </c>
      <c r="D9225" s="2" t="str">
        <f>RIGHT(表格1[[#This Row],[年月]],2)</f>
        <v>07</v>
      </c>
      <c r="E9225" s="5">
        <v>10016000</v>
      </c>
      <c r="F9225" s="2" t="str">
        <f>VLOOKUP(TEXT(表格1[[#This Row],[地區]],"00000000"),縣市代碼,2,0)</f>
        <v>澎湖縣</v>
      </c>
      <c r="G9225" s="2" t="s">
        <v>8</v>
      </c>
      <c r="H9225" s="13">
        <v>78684</v>
      </c>
      <c r="I9225" s="14">
        <v>119932315</v>
      </c>
      <c r="J9225" s="14">
        <f>表格1[[#This Row],[信用卡交易筆數]]/1000</f>
        <v>78.683999999999997</v>
      </c>
      <c r="K9225" s="14">
        <f>表格1[[#This Row],[信用卡交易金額'[新臺幣']]]/1000</f>
        <v>119932.315</v>
      </c>
      <c r="L9225" s="14">
        <f>表格1[[#This Row],[信用卡交易金額'[新臺幣']]]/1000000</f>
        <v>119.932315</v>
      </c>
      <c r="M9225" s="14" t="str" cm="1">
        <f t="array" ref="M9225">_xlfn.TEXTJOIN("", TRUE, _xlfn.XLOOKUP(TRUE, VALUE(表格1[[#This Row],[年月]]) &lt;= VALUE($R$8:$R$12), $Q$8:$Q$12)) &amp; "年度"</f>
        <v>2025年度</v>
      </c>
    </row>
    <row r="9226" spans="1:13" x14ac:dyDescent="0.3">
      <c r="A9226" s="2">
        <v>202507</v>
      </c>
      <c r="B9226" s="19">
        <f>DATE(表格1[[#This Row],[年]],表格1[[#This Row],[月]],1)</f>
        <v>45839</v>
      </c>
      <c r="C9226" s="2" t="str">
        <f>LEFT(表格1[[#This Row],[年月]],4)</f>
        <v>2025</v>
      </c>
      <c r="D9226" s="2" t="str">
        <f>RIGHT(表格1[[#This Row],[年月]],2)</f>
        <v>07</v>
      </c>
      <c r="E9226" s="5">
        <v>10016000</v>
      </c>
      <c r="F9226" s="2" t="str">
        <f>VLOOKUP(TEXT(表格1[[#This Row],[地區]],"00000000"),縣市代碼,2,0)</f>
        <v>澎湖縣</v>
      </c>
      <c r="G9226" s="2" t="s">
        <v>9</v>
      </c>
      <c r="H9226" s="13">
        <v>151930</v>
      </c>
      <c r="I9226" s="14">
        <v>150789777</v>
      </c>
      <c r="J9226" s="14">
        <f>表格1[[#This Row],[信用卡交易筆數]]/1000</f>
        <v>151.93</v>
      </c>
      <c r="K9226" s="14">
        <f>表格1[[#This Row],[信用卡交易金額'[新臺幣']]]/1000</f>
        <v>150789.777</v>
      </c>
      <c r="L9226" s="14">
        <f>表格1[[#This Row],[信用卡交易金額'[新臺幣']]]/1000000</f>
        <v>150.78977699999999</v>
      </c>
      <c r="M9226" s="14" t="str" cm="1">
        <f t="array" ref="M9226">_xlfn.TEXTJOIN("", TRUE, _xlfn.XLOOKUP(TRUE, VALUE(表格1[[#This Row],[年月]]) &lt;= VALUE($R$8:$R$12), $Q$8:$Q$12)) &amp; "年度"</f>
        <v>2025年度</v>
      </c>
    </row>
    <row r="9227" spans="1:13" x14ac:dyDescent="0.3">
      <c r="A9227" s="2">
        <v>202507</v>
      </c>
      <c r="B9227" s="19">
        <f>DATE(表格1[[#This Row],[年]],表格1[[#This Row],[月]],1)</f>
        <v>45839</v>
      </c>
      <c r="C9227" s="2" t="str">
        <f>LEFT(表格1[[#This Row],[年月]],4)</f>
        <v>2025</v>
      </c>
      <c r="D9227" s="2" t="str">
        <f>RIGHT(表格1[[#This Row],[年月]],2)</f>
        <v>07</v>
      </c>
      <c r="E9227" s="5">
        <v>10016000</v>
      </c>
      <c r="F9227" s="2" t="str">
        <f>VLOOKUP(TEXT(表格1[[#This Row],[地區]],"00000000"),縣市代碼,2,0)</f>
        <v>澎湖縣</v>
      </c>
      <c r="G9227" s="2" t="s">
        <v>10</v>
      </c>
      <c r="H9227" s="13">
        <v>64132</v>
      </c>
      <c r="I9227" s="14">
        <v>161366526</v>
      </c>
      <c r="J9227" s="14">
        <f>表格1[[#This Row],[信用卡交易筆數]]/1000</f>
        <v>64.132000000000005</v>
      </c>
      <c r="K9227" s="14">
        <f>表格1[[#This Row],[信用卡交易金額'[新臺幣']]]/1000</f>
        <v>161366.52600000001</v>
      </c>
      <c r="L9227" s="14">
        <f>表格1[[#This Row],[信用卡交易金額'[新臺幣']]]/1000000</f>
        <v>161.36652599999999</v>
      </c>
      <c r="M9227" s="14" t="str" cm="1">
        <f t="array" ref="M9227">_xlfn.TEXTJOIN("", TRUE, _xlfn.XLOOKUP(TRUE, VALUE(表格1[[#This Row],[年月]]) &lt;= VALUE($R$8:$R$12), $Q$8:$Q$12)) &amp; "年度"</f>
        <v>2025年度</v>
      </c>
    </row>
    <row r="9228" spans="1:13" x14ac:dyDescent="0.3">
      <c r="A9228" s="2">
        <v>202507</v>
      </c>
      <c r="B9228" s="19">
        <f>DATE(表格1[[#This Row],[年]],表格1[[#This Row],[月]],1)</f>
        <v>45839</v>
      </c>
      <c r="C9228" s="2" t="str">
        <f>LEFT(表格1[[#This Row],[年月]],4)</f>
        <v>2025</v>
      </c>
      <c r="D9228" s="2" t="str">
        <f>RIGHT(表格1[[#This Row],[年月]],2)</f>
        <v>07</v>
      </c>
      <c r="E9228" s="5" t="s">
        <v>62</v>
      </c>
      <c r="F9228" s="2" t="str">
        <f>VLOOKUP(TEXT(表格1[[#This Row],[地區]],"00000000"),縣市代碼,2,0)</f>
        <v>金門縣</v>
      </c>
      <c r="G9228" s="2" t="s">
        <v>4</v>
      </c>
      <c r="H9228" s="13">
        <v>135575</v>
      </c>
      <c r="I9228" s="14">
        <v>53959019</v>
      </c>
      <c r="J9228" s="14">
        <f>表格1[[#This Row],[信用卡交易筆數]]/1000</f>
        <v>135.57499999999999</v>
      </c>
      <c r="K9228" s="14">
        <f>表格1[[#This Row],[信用卡交易金額'[新臺幣']]]/1000</f>
        <v>53959.019</v>
      </c>
      <c r="L9228" s="14">
        <f>表格1[[#This Row],[信用卡交易金額'[新臺幣']]]/1000000</f>
        <v>53.959018999999998</v>
      </c>
      <c r="M9228" s="14" t="str" cm="1">
        <f t="array" ref="M9228">_xlfn.TEXTJOIN("", TRUE, _xlfn.XLOOKUP(TRUE, VALUE(表格1[[#This Row],[年月]]) &lt;= VALUE($R$8:$R$12), $Q$8:$Q$12)) &amp; "年度"</f>
        <v>2025年度</v>
      </c>
    </row>
    <row r="9229" spans="1:13" x14ac:dyDescent="0.3">
      <c r="A9229" s="2">
        <v>202507</v>
      </c>
      <c r="B9229" s="19">
        <f>DATE(表格1[[#This Row],[年]],表格1[[#This Row],[月]],1)</f>
        <v>45839</v>
      </c>
      <c r="C9229" s="2" t="str">
        <f>LEFT(表格1[[#This Row],[年月]],4)</f>
        <v>2025</v>
      </c>
      <c r="D9229" s="2" t="str">
        <f>RIGHT(表格1[[#This Row],[年月]],2)</f>
        <v>07</v>
      </c>
      <c r="E9229" s="5" t="s">
        <v>62</v>
      </c>
      <c r="F9229" s="2" t="str">
        <f>VLOOKUP(TEXT(表格1[[#This Row],[地區]],"00000000"),縣市代碼,2,0)</f>
        <v>金門縣</v>
      </c>
      <c r="G9229" s="2" t="s">
        <v>5</v>
      </c>
      <c r="H9229" s="13">
        <v>7603</v>
      </c>
      <c r="I9229" s="14">
        <v>21449920</v>
      </c>
      <c r="J9229" s="14">
        <f>表格1[[#This Row],[信用卡交易筆數]]/1000</f>
        <v>7.6029999999999998</v>
      </c>
      <c r="K9229" s="14">
        <f>表格1[[#This Row],[信用卡交易金額'[新臺幣']]]/1000</f>
        <v>21449.919999999998</v>
      </c>
      <c r="L9229" s="14">
        <f>表格1[[#This Row],[信用卡交易金額'[新臺幣']]]/1000000</f>
        <v>21.449919999999999</v>
      </c>
      <c r="M9229" s="14" t="str" cm="1">
        <f t="array" ref="M9229">_xlfn.TEXTJOIN("", TRUE, _xlfn.XLOOKUP(TRUE, VALUE(表格1[[#This Row],[年月]]) &lt;= VALUE($R$8:$R$12), $Q$8:$Q$12)) &amp; "年度"</f>
        <v>2025年度</v>
      </c>
    </row>
    <row r="9230" spans="1:13" x14ac:dyDescent="0.3">
      <c r="A9230" s="2">
        <v>202507</v>
      </c>
      <c r="B9230" s="19">
        <f>DATE(表格1[[#This Row],[年]],表格1[[#This Row],[月]],1)</f>
        <v>45839</v>
      </c>
      <c r="C9230" s="2" t="str">
        <f>LEFT(表格1[[#This Row],[年月]],4)</f>
        <v>2025</v>
      </c>
      <c r="D9230" s="2" t="str">
        <f>RIGHT(表格1[[#This Row],[年月]],2)</f>
        <v>07</v>
      </c>
      <c r="E9230" s="5" t="s">
        <v>62</v>
      </c>
      <c r="F9230" s="2" t="str">
        <f>VLOOKUP(TEXT(表格1[[#This Row],[地區]],"00000000"),縣市代碼,2,0)</f>
        <v>金門縣</v>
      </c>
      <c r="G9230" s="2" t="s">
        <v>6</v>
      </c>
      <c r="H9230" s="13">
        <v>11618</v>
      </c>
      <c r="I9230" s="14">
        <v>41900364</v>
      </c>
      <c r="J9230" s="14">
        <f>表格1[[#This Row],[信用卡交易筆數]]/1000</f>
        <v>11.618</v>
      </c>
      <c r="K9230" s="14">
        <f>表格1[[#This Row],[信用卡交易金額'[新臺幣']]]/1000</f>
        <v>41900.364000000001</v>
      </c>
      <c r="L9230" s="14">
        <f>表格1[[#This Row],[信用卡交易金額'[新臺幣']]]/1000000</f>
        <v>41.900364000000003</v>
      </c>
      <c r="M9230" s="14" t="str" cm="1">
        <f t="array" ref="M9230">_xlfn.TEXTJOIN("", TRUE, _xlfn.XLOOKUP(TRUE, VALUE(表格1[[#This Row],[年月]]) &lt;= VALUE($R$8:$R$12), $Q$8:$Q$12)) &amp; "年度"</f>
        <v>2025年度</v>
      </c>
    </row>
    <row r="9231" spans="1:13" x14ac:dyDescent="0.3">
      <c r="A9231" s="2">
        <v>202507</v>
      </c>
      <c r="B9231" s="19">
        <f>DATE(表格1[[#This Row],[年]],表格1[[#This Row],[月]],1)</f>
        <v>45839</v>
      </c>
      <c r="C9231" s="2" t="str">
        <f>LEFT(表格1[[#This Row],[年月]],4)</f>
        <v>2025</v>
      </c>
      <c r="D9231" s="2" t="str">
        <f>RIGHT(表格1[[#This Row],[年月]],2)</f>
        <v>07</v>
      </c>
      <c r="E9231" s="5" t="s">
        <v>62</v>
      </c>
      <c r="F9231" s="2" t="str">
        <f>VLOOKUP(TEXT(表格1[[#This Row],[地區]],"00000000"),縣市代碼,2,0)</f>
        <v>金門縣</v>
      </c>
      <c r="G9231" s="2" t="s">
        <v>7</v>
      </c>
      <c r="H9231" s="13">
        <v>57349</v>
      </c>
      <c r="I9231" s="14">
        <v>76289683</v>
      </c>
      <c r="J9231" s="14">
        <f>表格1[[#This Row],[信用卡交易筆數]]/1000</f>
        <v>57.348999999999997</v>
      </c>
      <c r="K9231" s="14">
        <f>表格1[[#This Row],[信用卡交易金額'[新臺幣']]]/1000</f>
        <v>76289.683000000005</v>
      </c>
      <c r="L9231" s="14">
        <f>表格1[[#This Row],[信用卡交易金額'[新臺幣']]]/1000000</f>
        <v>76.289682999999997</v>
      </c>
      <c r="M9231" s="14" t="str" cm="1">
        <f t="array" ref="M9231">_xlfn.TEXTJOIN("", TRUE, _xlfn.XLOOKUP(TRUE, VALUE(表格1[[#This Row],[年月]]) &lt;= VALUE($R$8:$R$12), $Q$8:$Q$12)) &amp; "年度"</f>
        <v>2025年度</v>
      </c>
    </row>
    <row r="9232" spans="1:13" x14ac:dyDescent="0.3">
      <c r="A9232" s="2">
        <v>202507</v>
      </c>
      <c r="B9232" s="19">
        <f>DATE(表格1[[#This Row],[年]],表格1[[#This Row],[月]],1)</f>
        <v>45839</v>
      </c>
      <c r="C9232" s="2" t="str">
        <f>LEFT(表格1[[#This Row],[年月]],4)</f>
        <v>2025</v>
      </c>
      <c r="D9232" s="2" t="str">
        <f>RIGHT(表格1[[#This Row],[年月]],2)</f>
        <v>07</v>
      </c>
      <c r="E9232" s="5" t="s">
        <v>62</v>
      </c>
      <c r="F9232" s="2" t="str">
        <f>VLOOKUP(TEXT(表格1[[#This Row],[地區]],"00000000"),縣市代碼,2,0)</f>
        <v>金門縣</v>
      </c>
      <c r="G9232" s="2" t="s">
        <v>8</v>
      </c>
      <c r="H9232" s="13">
        <v>58943</v>
      </c>
      <c r="I9232" s="14">
        <v>90597658</v>
      </c>
      <c r="J9232" s="14">
        <f>表格1[[#This Row],[信用卡交易筆數]]/1000</f>
        <v>58.942999999999998</v>
      </c>
      <c r="K9232" s="14">
        <f>表格1[[#This Row],[信用卡交易金額'[新臺幣']]]/1000</f>
        <v>90597.657999999996</v>
      </c>
      <c r="L9232" s="14">
        <f>表格1[[#This Row],[信用卡交易金額'[新臺幣']]]/1000000</f>
        <v>90.597657999999996</v>
      </c>
      <c r="M9232" s="14" t="str" cm="1">
        <f t="array" ref="M9232">_xlfn.TEXTJOIN("", TRUE, _xlfn.XLOOKUP(TRUE, VALUE(表格1[[#This Row],[年月]]) &lt;= VALUE($R$8:$R$12), $Q$8:$Q$12)) &amp; "年度"</f>
        <v>2025年度</v>
      </c>
    </row>
    <row r="9233" spans="1:13" x14ac:dyDescent="0.3">
      <c r="A9233" s="2">
        <v>202507</v>
      </c>
      <c r="B9233" s="19">
        <f>DATE(表格1[[#This Row],[年]],表格1[[#This Row],[月]],1)</f>
        <v>45839</v>
      </c>
      <c r="C9233" s="2" t="str">
        <f>LEFT(表格1[[#This Row],[年月]],4)</f>
        <v>2025</v>
      </c>
      <c r="D9233" s="2" t="str">
        <f>RIGHT(表格1[[#This Row],[年月]],2)</f>
        <v>07</v>
      </c>
      <c r="E9233" s="5" t="s">
        <v>62</v>
      </c>
      <c r="F9233" s="2" t="str">
        <f>VLOOKUP(TEXT(表格1[[#This Row],[地區]],"00000000"),縣市代碼,2,0)</f>
        <v>金門縣</v>
      </c>
      <c r="G9233" s="2" t="s">
        <v>9</v>
      </c>
      <c r="H9233" s="13">
        <v>136234</v>
      </c>
      <c r="I9233" s="14">
        <v>124132111</v>
      </c>
      <c r="J9233" s="14">
        <f>表格1[[#This Row],[信用卡交易筆數]]/1000</f>
        <v>136.23400000000001</v>
      </c>
      <c r="K9233" s="14">
        <f>表格1[[#This Row],[信用卡交易金額'[新臺幣']]]/1000</f>
        <v>124132.111</v>
      </c>
      <c r="L9233" s="14">
        <f>表格1[[#This Row],[信用卡交易金額'[新臺幣']]]/1000000</f>
        <v>124.13211099999999</v>
      </c>
      <c r="M9233" s="14" t="str" cm="1">
        <f t="array" ref="M9233">_xlfn.TEXTJOIN("", TRUE, _xlfn.XLOOKUP(TRUE, VALUE(表格1[[#This Row],[年月]]) &lt;= VALUE($R$8:$R$12), $Q$8:$Q$12)) &amp; "年度"</f>
        <v>2025年度</v>
      </c>
    </row>
    <row r="9234" spans="1:13" x14ac:dyDescent="0.3">
      <c r="A9234" s="2">
        <v>202507</v>
      </c>
      <c r="B9234" s="19">
        <f>DATE(表格1[[#This Row],[年]],表格1[[#This Row],[月]],1)</f>
        <v>45839</v>
      </c>
      <c r="C9234" s="2" t="str">
        <f>LEFT(表格1[[#This Row],[年月]],4)</f>
        <v>2025</v>
      </c>
      <c r="D9234" s="2" t="str">
        <f>RIGHT(表格1[[#This Row],[年月]],2)</f>
        <v>07</v>
      </c>
      <c r="E9234" s="5" t="s">
        <v>62</v>
      </c>
      <c r="F9234" s="2" t="str">
        <f>VLOOKUP(TEXT(表格1[[#This Row],[地區]],"00000000"),縣市代碼,2,0)</f>
        <v>金門縣</v>
      </c>
      <c r="G9234" s="2" t="s">
        <v>10</v>
      </c>
      <c r="H9234" s="13">
        <v>53739</v>
      </c>
      <c r="I9234" s="14">
        <v>127094683</v>
      </c>
      <c r="J9234" s="14">
        <f>表格1[[#This Row],[信用卡交易筆數]]/1000</f>
        <v>53.738999999999997</v>
      </c>
      <c r="K9234" s="14">
        <f>表格1[[#This Row],[信用卡交易金額'[新臺幣']]]/1000</f>
        <v>127094.683</v>
      </c>
      <c r="L9234" s="14">
        <f>表格1[[#This Row],[信用卡交易金額'[新臺幣']]]/1000000</f>
        <v>127.094683</v>
      </c>
      <c r="M9234" s="14" t="str" cm="1">
        <f t="array" ref="M9234">_xlfn.TEXTJOIN("", TRUE, _xlfn.XLOOKUP(TRUE, VALUE(表格1[[#This Row],[年月]]) &lt;= VALUE($R$8:$R$12), $Q$8:$Q$12)) &amp; "年度"</f>
        <v>2025年度</v>
      </c>
    </row>
    <row r="9235" spans="1:13" x14ac:dyDescent="0.3">
      <c r="A9235" s="2">
        <v>202507</v>
      </c>
      <c r="B9235" s="19">
        <f>DATE(表格1[[#This Row],[年]],表格1[[#This Row],[月]],1)</f>
        <v>45839</v>
      </c>
      <c r="C9235" s="2" t="str">
        <f>LEFT(表格1[[#This Row],[年月]],4)</f>
        <v>2025</v>
      </c>
      <c r="D9235" s="2" t="str">
        <f>RIGHT(表格1[[#This Row],[年月]],2)</f>
        <v>07</v>
      </c>
      <c r="E9235" s="5">
        <v>9007000</v>
      </c>
      <c r="F9235" s="2" t="str">
        <f>VLOOKUP(TEXT(表格1[[#This Row],[地區]],"00000000"),縣市代碼,2,0)</f>
        <v>連江縣</v>
      </c>
      <c r="G9235" s="2" t="s">
        <v>4</v>
      </c>
      <c r="H9235" s="13">
        <v>35589</v>
      </c>
      <c r="I9235" s="14">
        <v>14136740</v>
      </c>
      <c r="J9235" s="14">
        <f>表格1[[#This Row],[信用卡交易筆數]]/1000</f>
        <v>35.588999999999999</v>
      </c>
      <c r="K9235" s="14">
        <f>表格1[[#This Row],[信用卡交易金額'[新臺幣']]]/1000</f>
        <v>14136.74</v>
      </c>
      <c r="L9235" s="14">
        <f>表格1[[#This Row],[信用卡交易金額'[新臺幣']]]/1000000</f>
        <v>14.13674</v>
      </c>
      <c r="M9235" s="14" t="str" cm="1">
        <f t="array" ref="M9235">_xlfn.TEXTJOIN("", TRUE, _xlfn.XLOOKUP(TRUE, VALUE(表格1[[#This Row],[年月]]) &lt;= VALUE($R$8:$R$12), $Q$8:$Q$12)) &amp; "年度"</f>
        <v>2025年度</v>
      </c>
    </row>
    <row r="9236" spans="1:13" x14ac:dyDescent="0.3">
      <c r="A9236" s="2">
        <v>202507</v>
      </c>
      <c r="B9236" s="19">
        <f>DATE(表格1[[#This Row],[年]],表格1[[#This Row],[月]],1)</f>
        <v>45839</v>
      </c>
      <c r="C9236" s="2" t="str">
        <f>LEFT(表格1[[#This Row],[年月]],4)</f>
        <v>2025</v>
      </c>
      <c r="D9236" s="2" t="str">
        <f>RIGHT(表格1[[#This Row],[年月]],2)</f>
        <v>07</v>
      </c>
      <c r="E9236" s="5">
        <v>9007000</v>
      </c>
      <c r="F9236" s="2" t="str">
        <f>VLOOKUP(TEXT(表格1[[#This Row],[地區]],"00000000"),縣市代碼,2,0)</f>
        <v>連江縣</v>
      </c>
      <c r="G9236" s="2" t="s">
        <v>5</v>
      </c>
      <c r="H9236" s="13">
        <v>1578</v>
      </c>
      <c r="I9236" s="14">
        <v>3548889</v>
      </c>
      <c r="J9236" s="14">
        <f>表格1[[#This Row],[信用卡交易筆數]]/1000</f>
        <v>1.5780000000000001</v>
      </c>
      <c r="K9236" s="14">
        <f>表格1[[#This Row],[信用卡交易金額'[新臺幣']]]/1000</f>
        <v>3548.8890000000001</v>
      </c>
      <c r="L9236" s="14">
        <f>表格1[[#This Row],[信用卡交易金額'[新臺幣']]]/1000000</f>
        <v>3.548889</v>
      </c>
      <c r="M9236" s="14" t="str" cm="1">
        <f t="array" ref="M9236">_xlfn.TEXTJOIN("", TRUE, _xlfn.XLOOKUP(TRUE, VALUE(表格1[[#This Row],[年月]]) &lt;= VALUE($R$8:$R$12), $Q$8:$Q$12)) &amp; "年度"</f>
        <v>2025年度</v>
      </c>
    </row>
    <row r="9237" spans="1:13" x14ac:dyDescent="0.3">
      <c r="A9237" s="2">
        <v>202507</v>
      </c>
      <c r="B9237" s="19">
        <f>DATE(表格1[[#This Row],[年]],表格1[[#This Row],[月]],1)</f>
        <v>45839</v>
      </c>
      <c r="C9237" s="2" t="str">
        <f>LEFT(表格1[[#This Row],[年月]],4)</f>
        <v>2025</v>
      </c>
      <c r="D9237" s="2" t="str">
        <f>RIGHT(表格1[[#This Row],[年月]],2)</f>
        <v>07</v>
      </c>
      <c r="E9237" s="5">
        <v>9007000</v>
      </c>
      <c r="F9237" s="2" t="str">
        <f>VLOOKUP(TEXT(表格1[[#This Row],[地區]],"00000000"),縣市代碼,2,0)</f>
        <v>連江縣</v>
      </c>
      <c r="G9237" s="2" t="s">
        <v>6</v>
      </c>
      <c r="H9237" s="13">
        <v>2595</v>
      </c>
      <c r="I9237" s="14">
        <v>6597983</v>
      </c>
      <c r="J9237" s="14">
        <f>表格1[[#This Row],[信用卡交易筆數]]/1000</f>
        <v>2.5950000000000002</v>
      </c>
      <c r="K9237" s="14">
        <f>表格1[[#This Row],[信用卡交易金額'[新臺幣']]]/1000</f>
        <v>6597.9830000000002</v>
      </c>
      <c r="L9237" s="14">
        <f>表格1[[#This Row],[信用卡交易金額'[新臺幣']]]/1000000</f>
        <v>6.5979830000000002</v>
      </c>
      <c r="M9237" s="14" t="str" cm="1">
        <f t="array" ref="M9237">_xlfn.TEXTJOIN("", TRUE, _xlfn.XLOOKUP(TRUE, VALUE(表格1[[#This Row],[年月]]) &lt;= VALUE($R$8:$R$12), $Q$8:$Q$12)) &amp; "年度"</f>
        <v>2025年度</v>
      </c>
    </row>
    <row r="9238" spans="1:13" x14ac:dyDescent="0.3">
      <c r="A9238" s="2">
        <v>202507</v>
      </c>
      <c r="B9238" s="19">
        <f>DATE(表格1[[#This Row],[年]],表格1[[#This Row],[月]],1)</f>
        <v>45839</v>
      </c>
      <c r="C9238" s="2" t="str">
        <f>LEFT(表格1[[#This Row],[年月]],4)</f>
        <v>2025</v>
      </c>
      <c r="D9238" s="2" t="str">
        <f>RIGHT(表格1[[#This Row],[年月]],2)</f>
        <v>07</v>
      </c>
      <c r="E9238" s="5">
        <v>9007000</v>
      </c>
      <c r="F9238" s="2" t="str">
        <f>VLOOKUP(TEXT(表格1[[#This Row],[地區]],"00000000"),縣市代碼,2,0)</f>
        <v>連江縣</v>
      </c>
      <c r="G9238" s="2" t="s">
        <v>7</v>
      </c>
      <c r="H9238" s="13">
        <v>16082</v>
      </c>
      <c r="I9238" s="14">
        <v>16808210</v>
      </c>
      <c r="J9238" s="14">
        <f>表格1[[#This Row],[信用卡交易筆數]]/1000</f>
        <v>16.082000000000001</v>
      </c>
      <c r="K9238" s="14">
        <f>表格1[[#This Row],[信用卡交易金額'[新臺幣']]]/1000</f>
        <v>16808.21</v>
      </c>
      <c r="L9238" s="14">
        <f>表格1[[#This Row],[信用卡交易金額'[新臺幣']]]/1000000</f>
        <v>16.808209999999999</v>
      </c>
      <c r="M9238" s="14" t="str" cm="1">
        <f t="array" ref="M9238">_xlfn.TEXTJOIN("", TRUE, _xlfn.XLOOKUP(TRUE, VALUE(表格1[[#This Row],[年月]]) &lt;= VALUE($R$8:$R$12), $Q$8:$Q$12)) &amp; "年度"</f>
        <v>2025年度</v>
      </c>
    </row>
    <row r="9239" spans="1:13" x14ac:dyDescent="0.3">
      <c r="A9239" s="2">
        <v>202507</v>
      </c>
      <c r="B9239" s="19">
        <f>DATE(表格1[[#This Row],[年]],表格1[[#This Row],[月]],1)</f>
        <v>45839</v>
      </c>
      <c r="C9239" s="2" t="str">
        <f>LEFT(表格1[[#This Row],[年月]],4)</f>
        <v>2025</v>
      </c>
      <c r="D9239" s="2" t="str">
        <f>RIGHT(表格1[[#This Row],[年月]],2)</f>
        <v>07</v>
      </c>
      <c r="E9239" s="5">
        <v>9007000</v>
      </c>
      <c r="F9239" s="2" t="str">
        <f>VLOOKUP(TEXT(表格1[[#This Row],[地區]],"00000000"),縣市代碼,2,0)</f>
        <v>連江縣</v>
      </c>
      <c r="G9239" s="2" t="s">
        <v>8</v>
      </c>
      <c r="H9239" s="13">
        <v>12397</v>
      </c>
      <c r="I9239" s="14">
        <v>18727121</v>
      </c>
      <c r="J9239" s="14">
        <f>表格1[[#This Row],[信用卡交易筆數]]/1000</f>
        <v>12.397</v>
      </c>
      <c r="K9239" s="14">
        <f>表格1[[#This Row],[信用卡交易金額'[新臺幣']]]/1000</f>
        <v>18727.120999999999</v>
      </c>
      <c r="L9239" s="14">
        <f>表格1[[#This Row],[信用卡交易金額'[新臺幣']]]/1000000</f>
        <v>18.727121</v>
      </c>
      <c r="M9239" s="14" t="str" cm="1">
        <f t="array" ref="M9239">_xlfn.TEXTJOIN("", TRUE, _xlfn.XLOOKUP(TRUE, VALUE(表格1[[#This Row],[年月]]) &lt;= VALUE($R$8:$R$12), $Q$8:$Q$12)) &amp; "年度"</f>
        <v>2025年度</v>
      </c>
    </row>
    <row r="9240" spans="1:13" x14ac:dyDescent="0.3">
      <c r="A9240" s="2">
        <v>202507</v>
      </c>
      <c r="B9240" s="19">
        <f>DATE(表格1[[#This Row],[年]],表格1[[#This Row],[月]],1)</f>
        <v>45839</v>
      </c>
      <c r="C9240" s="2" t="str">
        <f>LEFT(表格1[[#This Row],[年月]],4)</f>
        <v>2025</v>
      </c>
      <c r="D9240" s="2" t="str">
        <f>RIGHT(表格1[[#This Row],[年月]],2)</f>
        <v>07</v>
      </c>
      <c r="E9240" s="5">
        <v>9007000</v>
      </c>
      <c r="F9240" s="2" t="str">
        <f>VLOOKUP(TEXT(表格1[[#This Row],[地區]],"00000000"),縣市代碼,2,0)</f>
        <v>連江縣</v>
      </c>
      <c r="G9240" s="2" t="s">
        <v>9</v>
      </c>
      <c r="H9240" s="13">
        <v>21543</v>
      </c>
      <c r="I9240" s="14">
        <v>22010845</v>
      </c>
      <c r="J9240" s="14">
        <f>表格1[[#This Row],[信用卡交易筆數]]/1000</f>
        <v>21.542999999999999</v>
      </c>
      <c r="K9240" s="14">
        <f>表格1[[#This Row],[信用卡交易金額'[新臺幣']]]/1000</f>
        <v>22010.845000000001</v>
      </c>
      <c r="L9240" s="14">
        <f>表格1[[#This Row],[信用卡交易金額'[新臺幣']]]/1000000</f>
        <v>22.010845</v>
      </c>
      <c r="M9240" s="14" t="str" cm="1">
        <f t="array" ref="M9240">_xlfn.TEXTJOIN("", TRUE, _xlfn.XLOOKUP(TRUE, VALUE(表格1[[#This Row],[年月]]) &lt;= VALUE($R$8:$R$12), $Q$8:$Q$12)) &amp; "年度"</f>
        <v>2025年度</v>
      </c>
    </row>
    <row r="9241" spans="1:13" x14ac:dyDescent="0.3">
      <c r="A9241" s="2">
        <v>202507</v>
      </c>
      <c r="B9241" s="19">
        <f>DATE(表格1[[#This Row],[年]],表格1[[#This Row],[月]],1)</f>
        <v>45839</v>
      </c>
      <c r="C9241" s="2" t="str">
        <f>LEFT(表格1[[#This Row],[年月]],4)</f>
        <v>2025</v>
      </c>
      <c r="D9241" s="2" t="str">
        <f>RIGHT(表格1[[#This Row],[年月]],2)</f>
        <v>07</v>
      </c>
      <c r="E9241" s="5">
        <v>9007000</v>
      </c>
      <c r="F9241" s="2" t="str">
        <f>VLOOKUP(TEXT(表格1[[#This Row],[地區]],"00000000"),縣市代碼,2,0)</f>
        <v>連江縣</v>
      </c>
      <c r="G9241" s="2" t="s">
        <v>10</v>
      </c>
      <c r="H9241" s="13">
        <v>10836</v>
      </c>
      <c r="I9241" s="14">
        <v>26553624</v>
      </c>
      <c r="J9241" s="14">
        <f>表格1[[#This Row],[信用卡交易筆數]]/1000</f>
        <v>10.836</v>
      </c>
      <c r="K9241" s="14">
        <f>表格1[[#This Row],[信用卡交易金額'[新臺幣']]]/1000</f>
        <v>26553.624</v>
      </c>
      <c r="L9241" s="14">
        <f>表格1[[#This Row],[信用卡交易金額'[新臺幣']]]/1000000</f>
        <v>26.553623999999999</v>
      </c>
      <c r="M9241" s="14" t="str" cm="1">
        <f t="array" ref="M9241">_xlfn.TEXTJOIN("", TRUE, _xlfn.XLOOKUP(TRUE, VALUE(表格1[[#This Row],[年月]]) &lt;= VALUE($R$8:$R$12), $Q$8:$Q$12)) &amp; "年度"</f>
        <v>2025年度</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9AF87-04DD-4187-9CAB-7771AE918A47}">
  <sheetPr codeName="工作表2"/>
  <dimension ref="B2:D24"/>
  <sheetViews>
    <sheetView workbookViewId="0">
      <selection activeCell="C3" sqref="C3:C24"/>
    </sheetView>
  </sheetViews>
  <sheetFormatPr defaultRowHeight="14.5" x14ac:dyDescent="0.3"/>
  <cols>
    <col min="1" max="4" width="8.796875" style="1"/>
    <col min="5" max="5" width="10.19921875" style="1" bestFit="1" customWidth="1"/>
    <col min="6" max="16384" width="8.796875" style="1"/>
  </cols>
  <sheetData>
    <row r="2" spans="2:4" x14ac:dyDescent="0.3">
      <c r="B2" s="1" t="s">
        <v>11</v>
      </c>
      <c r="C2" s="1" t="s">
        <v>12</v>
      </c>
      <c r="D2" s="3"/>
    </row>
    <row r="3" spans="2:4" x14ac:dyDescent="0.3">
      <c r="B3" s="1" t="s">
        <v>13</v>
      </c>
      <c r="C3" s="1" t="s">
        <v>14</v>
      </c>
      <c r="D3"/>
    </row>
    <row r="4" spans="2:4" x14ac:dyDescent="0.3">
      <c r="B4" s="1" t="s">
        <v>15</v>
      </c>
      <c r="C4" s="1" t="s">
        <v>16</v>
      </c>
      <c r="D4"/>
    </row>
    <row r="5" spans="2:4" x14ac:dyDescent="0.3">
      <c r="B5" s="1" t="s">
        <v>17</v>
      </c>
      <c r="C5" s="1" t="s">
        <v>18</v>
      </c>
      <c r="D5"/>
    </row>
    <row r="6" spans="2:4" x14ac:dyDescent="0.3">
      <c r="B6" s="1" t="s">
        <v>19</v>
      </c>
      <c r="C6" s="1" t="s">
        <v>20</v>
      </c>
      <c r="D6"/>
    </row>
    <row r="7" spans="2:4" x14ac:dyDescent="0.3">
      <c r="B7" s="1" t="s">
        <v>21</v>
      </c>
      <c r="C7" s="1" t="s">
        <v>22</v>
      </c>
      <c r="D7"/>
    </row>
    <row r="8" spans="2:4" x14ac:dyDescent="0.3">
      <c r="B8" s="1" t="s">
        <v>23</v>
      </c>
      <c r="C8" s="1" t="s">
        <v>24</v>
      </c>
      <c r="D8"/>
    </row>
    <row r="9" spans="2:4" x14ac:dyDescent="0.3">
      <c r="B9" s="1" t="s">
        <v>25</v>
      </c>
      <c r="C9" s="1" t="s">
        <v>26</v>
      </c>
      <c r="D9"/>
    </row>
    <row r="10" spans="2:4" x14ac:dyDescent="0.3">
      <c r="B10" s="1" t="s">
        <v>27</v>
      </c>
      <c r="C10" s="1" t="s">
        <v>28</v>
      </c>
      <c r="D10"/>
    </row>
    <row r="11" spans="2:4" x14ac:dyDescent="0.3">
      <c r="B11" s="1" t="s">
        <v>29</v>
      </c>
      <c r="C11" s="1" t="s">
        <v>30</v>
      </c>
      <c r="D11"/>
    </row>
    <row r="12" spans="2:4" x14ac:dyDescent="0.3">
      <c r="B12" s="1" t="s">
        <v>31</v>
      </c>
      <c r="C12" s="1" t="s">
        <v>32</v>
      </c>
      <c r="D12"/>
    </row>
    <row r="13" spans="2:4" x14ac:dyDescent="0.3">
      <c r="B13" s="1" t="s">
        <v>33</v>
      </c>
      <c r="C13" s="1" t="s">
        <v>34</v>
      </c>
      <c r="D13"/>
    </row>
    <row r="14" spans="2:4" x14ac:dyDescent="0.3">
      <c r="B14" s="1" t="s">
        <v>35</v>
      </c>
      <c r="C14" s="1" t="s">
        <v>36</v>
      </c>
      <c r="D14"/>
    </row>
    <row r="15" spans="2:4" x14ac:dyDescent="0.3">
      <c r="B15" s="1" t="s">
        <v>37</v>
      </c>
      <c r="C15" s="1" t="s">
        <v>38</v>
      </c>
      <c r="D15"/>
    </row>
    <row r="16" spans="2:4" x14ac:dyDescent="0.3">
      <c r="B16" s="1" t="s">
        <v>39</v>
      </c>
      <c r="C16" s="1" t="s">
        <v>40</v>
      </c>
      <c r="D16"/>
    </row>
    <row r="17" spans="2:4" x14ac:dyDescent="0.3">
      <c r="B17" s="1" t="s">
        <v>41</v>
      </c>
      <c r="C17" s="1" t="s">
        <v>42</v>
      </c>
      <c r="D17"/>
    </row>
    <row r="18" spans="2:4" x14ac:dyDescent="0.3">
      <c r="B18" s="1" t="s">
        <v>43</v>
      </c>
      <c r="C18" s="1" t="s">
        <v>44</v>
      </c>
      <c r="D18"/>
    </row>
    <row r="19" spans="2:4" x14ac:dyDescent="0.3">
      <c r="B19" s="1" t="s">
        <v>45</v>
      </c>
      <c r="C19" s="1" t="s">
        <v>46</v>
      </c>
      <c r="D19"/>
    </row>
    <row r="20" spans="2:4" x14ac:dyDescent="0.3">
      <c r="B20" s="1" t="s">
        <v>47</v>
      </c>
      <c r="C20" s="1" t="s">
        <v>48</v>
      </c>
      <c r="D20"/>
    </row>
    <row r="21" spans="2:4" x14ac:dyDescent="0.3">
      <c r="B21" s="1" t="s">
        <v>49</v>
      </c>
      <c r="C21" s="1" t="s">
        <v>50</v>
      </c>
      <c r="D21"/>
    </row>
    <row r="22" spans="2:4" x14ac:dyDescent="0.3">
      <c r="B22" s="1" t="s">
        <v>51</v>
      </c>
      <c r="C22" s="1" t="s">
        <v>52</v>
      </c>
      <c r="D22"/>
    </row>
    <row r="23" spans="2:4" x14ac:dyDescent="0.3">
      <c r="B23" s="4" t="s">
        <v>61</v>
      </c>
      <c r="C23" s="1" t="s">
        <v>53</v>
      </c>
      <c r="D23"/>
    </row>
    <row r="24" spans="2:4" x14ac:dyDescent="0.3">
      <c r="B24" s="1" t="s">
        <v>54</v>
      </c>
      <c r="C24" s="1" t="s">
        <v>55</v>
      </c>
      <c r="D24"/>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485A5-6E9D-4059-9157-146200C33777}">
  <sheetPr codeName="工作表3"/>
  <dimension ref="A3:M38"/>
  <sheetViews>
    <sheetView workbookViewId="0">
      <selection activeCell="B8" sqref="A3:D29"/>
    </sheetView>
  </sheetViews>
  <sheetFormatPr defaultRowHeight="14.5" x14ac:dyDescent="0.3"/>
  <cols>
    <col min="1" max="1" width="11.69921875" bestFit="1" customWidth="1"/>
    <col min="2" max="2" width="20.09765625" customWidth="1"/>
    <col min="3" max="3" width="22.19921875" customWidth="1"/>
    <col min="4" max="4" width="19.69921875" bestFit="1" customWidth="1"/>
    <col min="5" max="5" width="43.09765625" bestFit="1" customWidth="1"/>
    <col min="6" max="6" width="11" customWidth="1"/>
    <col min="13" max="13" width="12.296875" bestFit="1" customWidth="1"/>
  </cols>
  <sheetData>
    <row r="3" spans="1:13" x14ac:dyDescent="0.3">
      <c r="A3" s="9" t="s">
        <v>64</v>
      </c>
      <c r="B3" s="8" t="s">
        <v>68</v>
      </c>
      <c r="C3" s="8" t="s">
        <v>91</v>
      </c>
      <c r="D3" s="8" t="s">
        <v>92</v>
      </c>
    </row>
    <row r="4" spans="1:13" x14ac:dyDescent="0.3">
      <c r="A4" s="10" t="s">
        <v>82</v>
      </c>
      <c r="B4" s="8">
        <v>1656.5989872050279</v>
      </c>
      <c r="C4" s="8">
        <v>2704553.2488499992</v>
      </c>
      <c r="D4" s="8">
        <v>1632593.8079999995</v>
      </c>
      <c r="K4" s="8"/>
      <c r="M4" s="8"/>
    </row>
    <row r="5" spans="1:13" x14ac:dyDescent="0.3">
      <c r="A5" s="20" t="s">
        <v>87</v>
      </c>
      <c r="B5" s="8">
        <v>1591.9881871723346</v>
      </c>
      <c r="C5" s="8">
        <v>640030.50052699936</v>
      </c>
      <c r="D5" s="8">
        <v>402032.19199999952</v>
      </c>
    </row>
    <row r="6" spans="1:13" x14ac:dyDescent="0.3">
      <c r="A6" s="20" t="s">
        <v>88</v>
      </c>
      <c r="B6" s="8">
        <v>1728.3609226396409</v>
      </c>
      <c r="C6" s="8">
        <v>727981.39304499945</v>
      </c>
      <c r="D6" s="8">
        <v>421197.55399999989</v>
      </c>
    </row>
    <row r="7" spans="1:13" x14ac:dyDescent="0.3">
      <c r="A7" s="20" t="s">
        <v>89</v>
      </c>
      <c r="B7" s="8">
        <v>1576.7575175924017</v>
      </c>
      <c r="C7" s="8">
        <v>619203.10425600014</v>
      </c>
      <c r="D7" s="8">
        <v>392706.61299999966</v>
      </c>
    </row>
    <row r="8" spans="1:13" x14ac:dyDescent="0.3">
      <c r="A8" s="20" t="s">
        <v>90</v>
      </c>
      <c r="B8" s="8">
        <v>1721.6498894803151</v>
      </c>
      <c r="C8" s="8">
        <v>717338.25102200033</v>
      </c>
      <c r="D8" s="8">
        <v>416657.44900000055</v>
      </c>
    </row>
    <row r="9" spans="1:13" x14ac:dyDescent="0.3">
      <c r="A9" s="10" t="s">
        <v>83</v>
      </c>
      <c r="B9" s="8">
        <v>1508.5629943488341</v>
      </c>
      <c r="C9" s="8">
        <v>3036158.5972139998</v>
      </c>
      <c r="D9" s="8">
        <v>2012616.382999999</v>
      </c>
    </row>
    <row r="10" spans="1:13" x14ac:dyDescent="0.3">
      <c r="A10" s="20" t="s">
        <v>87</v>
      </c>
      <c r="B10" s="8">
        <v>1451.0174950448343</v>
      </c>
      <c r="C10" s="8">
        <v>711554.59667199966</v>
      </c>
      <c r="D10" s="8">
        <v>490383.19599999953</v>
      </c>
    </row>
    <row r="11" spans="1:13" x14ac:dyDescent="0.3">
      <c r="A11" s="20" t="s">
        <v>88</v>
      </c>
      <c r="B11" s="8">
        <v>1633.9422826863556</v>
      </c>
      <c r="C11" s="8">
        <v>839329.76571599953</v>
      </c>
      <c r="D11" s="8">
        <v>513683.85199999978</v>
      </c>
    </row>
    <row r="12" spans="1:13" x14ac:dyDescent="0.3">
      <c r="A12" s="20" t="s">
        <v>89</v>
      </c>
      <c r="B12" s="8">
        <v>1414.476996065672</v>
      </c>
      <c r="C12" s="8">
        <v>712943.38928499981</v>
      </c>
      <c r="D12" s="8">
        <v>504033.21599999967</v>
      </c>
    </row>
    <row r="13" spans="1:13" x14ac:dyDescent="0.3">
      <c r="A13" s="20" t="s">
        <v>90</v>
      </c>
      <c r="B13" s="8">
        <v>1530.8348265895545</v>
      </c>
      <c r="C13" s="8">
        <v>772330.84554100072</v>
      </c>
      <c r="D13" s="8">
        <v>504516.11899999983</v>
      </c>
    </row>
    <row r="14" spans="1:13" x14ac:dyDescent="0.3">
      <c r="A14" s="10" t="s">
        <v>84</v>
      </c>
      <c r="B14" s="8">
        <v>1554.0899593507704</v>
      </c>
      <c r="C14" s="8">
        <v>3657669.9366809987</v>
      </c>
      <c r="D14" s="8">
        <v>2353576.7119999994</v>
      </c>
    </row>
    <row r="15" spans="1:13" x14ac:dyDescent="0.3">
      <c r="A15" s="20" t="s">
        <v>87</v>
      </c>
      <c r="B15" s="8">
        <v>1489.8188739868303</v>
      </c>
      <c r="C15" s="8">
        <v>850434.10489099915</v>
      </c>
      <c r="D15" s="8">
        <v>570830.53500000015</v>
      </c>
    </row>
    <row r="16" spans="1:13" x14ac:dyDescent="0.3">
      <c r="A16" s="20" t="s">
        <v>88</v>
      </c>
      <c r="B16" s="8">
        <v>1770.7423140616822</v>
      </c>
      <c r="C16" s="8">
        <v>1088243.0622869993</v>
      </c>
      <c r="D16" s="8">
        <v>614568.84699999925</v>
      </c>
    </row>
    <row r="17" spans="1:4" x14ac:dyDescent="0.3">
      <c r="A17" s="20" t="s">
        <v>89</v>
      </c>
      <c r="B17" s="8">
        <v>1415.5386908037235</v>
      </c>
      <c r="C17" s="8">
        <v>834844.60205399955</v>
      </c>
      <c r="D17" s="8">
        <v>589771.6590000001</v>
      </c>
    </row>
    <row r="18" spans="1:4" x14ac:dyDescent="0.3">
      <c r="A18" s="20" t="s">
        <v>90</v>
      </c>
      <c r="B18" s="8">
        <v>1528.5952606937701</v>
      </c>
      <c r="C18" s="8">
        <v>884148.16744900076</v>
      </c>
      <c r="D18" s="8">
        <v>578405.67100000032</v>
      </c>
    </row>
    <row r="19" spans="1:4" x14ac:dyDescent="0.3">
      <c r="A19" s="10" t="s">
        <v>85</v>
      </c>
      <c r="B19" s="8">
        <v>1528.2255703230385</v>
      </c>
      <c r="C19" s="8">
        <v>4118359.6057059998</v>
      </c>
      <c r="D19" s="8">
        <v>2694863.6939999997</v>
      </c>
    </row>
    <row r="20" spans="1:4" x14ac:dyDescent="0.3">
      <c r="A20" s="20" t="s">
        <v>87</v>
      </c>
      <c r="B20" s="8">
        <v>1449.9509149594428</v>
      </c>
      <c r="C20" s="8">
        <v>959249.3060809999</v>
      </c>
      <c r="D20" s="8">
        <v>661573.64099999995</v>
      </c>
    </row>
    <row r="21" spans="1:4" x14ac:dyDescent="0.3">
      <c r="A21" s="20" t="s">
        <v>88</v>
      </c>
      <c r="B21" s="8">
        <v>1726.8964924981437</v>
      </c>
      <c r="C21" s="8">
        <v>1196558.4874149994</v>
      </c>
      <c r="D21" s="8">
        <v>692895.3139999999</v>
      </c>
    </row>
    <row r="22" spans="1:4" x14ac:dyDescent="0.3">
      <c r="A22" s="20" t="s">
        <v>89</v>
      </c>
      <c r="B22" s="8">
        <v>1430.346614660358</v>
      </c>
      <c r="C22" s="8">
        <v>963187.48190100025</v>
      </c>
      <c r="D22" s="8">
        <v>673394.45700000064</v>
      </c>
    </row>
    <row r="23" spans="1:4" x14ac:dyDescent="0.3">
      <c r="A23" s="20" t="s">
        <v>90</v>
      </c>
      <c r="B23" s="8">
        <v>1498.2967133273266</v>
      </c>
      <c r="C23" s="8">
        <v>999364.33030900022</v>
      </c>
      <c r="D23" s="8">
        <v>667000.28199999931</v>
      </c>
    </row>
    <row r="24" spans="1:4" x14ac:dyDescent="0.3">
      <c r="A24" s="10" t="s">
        <v>86</v>
      </c>
      <c r="B24" s="8">
        <v>1469.6397245175619</v>
      </c>
      <c r="C24" s="8">
        <v>4405401.4483170016</v>
      </c>
      <c r="D24" s="8">
        <v>2997606.402999999</v>
      </c>
    </row>
    <row r="25" spans="1:4" x14ac:dyDescent="0.3">
      <c r="A25" s="20" t="s">
        <v>87</v>
      </c>
      <c r="B25" s="8">
        <v>1405.1045295087599</v>
      </c>
      <c r="C25" s="8">
        <v>1015627.5673689996</v>
      </c>
      <c r="D25" s="8">
        <v>722812.82000000018</v>
      </c>
    </row>
    <row r="26" spans="1:4" x14ac:dyDescent="0.3">
      <c r="A26" s="20" t="s">
        <v>88</v>
      </c>
      <c r="B26" s="8">
        <v>1633.0569892658752</v>
      </c>
      <c r="C26" s="8">
        <v>1268685.5349270012</v>
      </c>
      <c r="D26" s="8">
        <v>776877.68599999964</v>
      </c>
    </row>
    <row r="27" spans="1:4" x14ac:dyDescent="0.3">
      <c r="A27" s="20" t="s">
        <v>89</v>
      </c>
      <c r="B27" s="8">
        <v>1383.2643278802889</v>
      </c>
      <c r="C27" s="8">
        <v>1045235.1858179999</v>
      </c>
      <c r="D27" s="8">
        <v>755629.39399999974</v>
      </c>
    </row>
    <row r="28" spans="1:4" x14ac:dyDescent="0.3">
      <c r="A28" s="20" t="s">
        <v>90</v>
      </c>
      <c r="B28" s="8">
        <v>1449.3772362219552</v>
      </c>
      <c r="C28" s="8">
        <v>1075853.160203001</v>
      </c>
      <c r="D28" s="8">
        <v>742286.50299999944</v>
      </c>
    </row>
    <row r="29" spans="1:4" x14ac:dyDescent="0.3">
      <c r="A29" s="10" t="s">
        <v>60</v>
      </c>
      <c r="B29" s="8">
        <v>1532.9526018261338</v>
      </c>
      <c r="C29" s="8">
        <v>17922142.836768001</v>
      </c>
      <c r="D29" s="8">
        <v>11691256.999999994</v>
      </c>
    </row>
    <row r="32" spans="1:4" x14ac:dyDescent="0.3">
      <c r="A32" s="9" t="s">
        <v>64</v>
      </c>
      <c r="B32" s="8" t="s">
        <v>68</v>
      </c>
      <c r="C32" s="8" t="s">
        <v>91</v>
      </c>
      <c r="D32" s="8" t="s">
        <v>92</v>
      </c>
    </row>
    <row r="33" spans="1:4" x14ac:dyDescent="0.3">
      <c r="A33" s="10" t="s">
        <v>82</v>
      </c>
      <c r="B33" s="6"/>
      <c r="C33" s="8"/>
      <c r="D33" s="8"/>
    </row>
    <row r="34" spans="1:4" x14ac:dyDescent="0.3">
      <c r="A34" s="10" t="s">
        <v>83</v>
      </c>
      <c r="B34" s="6">
        <v>-8.9361392829266695E-2</v>
      </c>
      <c r="C34" s="8">
        <v>0.12261002755445879</v>
      </c>
      <c r="D34" s="8">
        <v>0.23277227509856749</v>
      </c>
    </row>
    <row r="35" spans="1:4" x14ac:dyDescent="0.3">
      <c r="A35" s="10" t="s">
        <v>84</v>
      </c>
      <c r="B35" s="6">
        <v>3.0179028103223416E-2</v>
      </c>
      <c r="C35" s="8">
        <v>0.20470318646637764</v>
      </c>
      <c r="D35" s="8">
        <v>0.16941148441401782</v>
      </c>
    </row>
    <row r="36" spans="1:4" x14ac:dyDescent="0.3">
      <c r="A36" s="10" t="s">
        <v>85</v>
      </c>
      <c r="B36" s="6">
        <v>-1.6642787550430426E-2</v>
      </c>
      <c r="C36" s="8">
        <v>0.12595167880102345</v>
      </c>
      <c r="D36" s="8">
        <v>0.14500780036610103</v>
      </c>
    </row>
    <row r="37" spans="1:4" x14ac:dyDescent="0.3">
      <c r="A37" s="10" t="s">
        <v>86</v>
      </c>
      <c r="B37" s="6">
        <v>-3.8335862809239986E-2</v>
      </c>
      <c r="C37" s="8">
        <v>6.9698100722749345E-2</v>
      </c>
      <c r="D37" s="8">
        <v>0.11234063885088287</v>
      </c>
    </row>
    <row r="38" spans="1:4" x14ac:dyDescent="0.3">
      <c r="A38" s="10" t="s">
        <v>60</v>
      </c>
      <c r="B38" s="6"/>
      <c r="C38" s="8"/>
      <c r="D38" s="8"/>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73DDE-2DFC-45CA-9CE5-E6D60631E940}">
  <sheetPr codeName="工作表4"/>
  <dimension ref="A3:M26"/>
  <sheetViews>
    <sheetView workbookViewId="0">
      <selection activeCell="C7" sqref="C7"/>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4" customWidth="1"/>
    <col min="7" max="7" width="26.3984375" bestFit="1" customWidth="1"/>
    <col min="8" max="8" width="14.796875" customWidth="1"/>
    <col min="11" max="11" width="25.19921875" bestFit="1" customWidth="1"/>
    <col min="13" max="13" width="12.296875" bestFit="1" customWidth="1"/>
  </cols>
  <sheetData>
    <row r="3" spans="1:13" x14ac:dyDescent="0.3">
      <c r="A3" s="9" t="s">
        <v>64</v>
      </c>
      <c r="B3" s="8" t="s">
        <v>63</v>
      </c>
      <c r="C3" s="8" t="s">
        <v>91</v>
      </c>
      <c r="D3" s="8" t="s">
        <v>92</v>
      </c>
      <c r="J3" s="8"/>
      <c r="K3" s="8"/>
      <c r="L3" s="8"/>
    </row>
    <row r="4" spans="1:13" x14ac:dyDescent="0.3">
      <c r="A4" s="10" t="s">
        <v>82</v>
      </c>
      <c r="B4" s="8">
        <v>1656.5989872050279</v>
      </c>
      <c r="C4" s="8">
        <v>2704553.2488500015</v>
      </c>
      <c r="D4" s="8">
        <v>1632593.8080000032</v>
      </c>
      <c r="J4" s="8"/>
      <c r="K4" s="8"/>
      <c r="L4" s="8"/>
      <c r="M4" s="8"/>
    </row>
    <row r="5" spans="1:13" x14ac:dyDescent="0.3">
      <c r="A5" s="10" t="s">
        <v>83</v>
      </c>
      <c r="B5" s="8">
        <v>1508.5629943488341</v>
      </c>
      <c r="C5" s="8">
        <v>3036158.5972140012</v>
      </c>
      <c r="D5" s="8">
        <v>2012616.3829999978</v>
      </c>
      <c r="J5" s="8"/>
      <c r="K5" s="8"/>
      <c r="L5" s="8"/>
    </row>
    <row r="6" spans="1:13" x14ac:dyDescent="0.3">
      <c r="A6" s="10" t="s">
        <v>84</v>
      </c>
      <c r="B6" s="8">
        <v>1554.0899593507704</v>
      </c>
      <c r="C6" s="8">
        <v>3657669.9366809945</v>
      </c>
      <c r="D6" s="8">
        <v>2353576.7119999989</v>
      </c>
      <c r="J6" s="8"/>
      <c r="K6" s="8"/>
      <c r="L6" s="8"/>
    </row>
    <row r="7" spans="1:13" x14ac:dyDescent="0.3">
      <c r="A7" s="10" t="s">
        <v>85</v>
      </c>
      <c r="B7" s="8">
        <v>1528.2255703230385</v>
      </c>
      <c r="C7" s="8">
        <v>4118359.6057059988</v>
      </c>
      <c r="D7" s="8">
        <v>2694863.6939999992</v>
      </c>
      <c r="J7" s="8"/>
      <c r="K7" s="8"/>
      <c r="L7" s="8"/>
    </row>
    <row r="8" spans="1:13" x14ac:dyDescent="0.3">
      <c r="A8" s="10" t="s">
        <v>86</v>
      </c>
      <c r="B8" s="8">
        <v>1469.6397245175619</v>
      </c>
      <c r="C8" s="8">
        <v>4405401.4483169978</v>
      </c>
      <c r="D8" s="8">
        <v>2997606.4030000092</v>
      </c>
      <c r="J8" s="8"/>
      <c r="K8" s="8"/>
      <c r="L8" s="8"/>
    </row>
    <row r="9" spans="1:13" x14ac:dyDescent="0.3">
      <c r="A9" s="10" t="s">
        <v>60</v>
      </c>
      <c r="B9" s="8">
        <v>1532.9526018261338</v>
      </c>
      <c r="C9" s="8">
        <v>17922142.836767994</v>
      </c>
      <c r="D9" s="8">
        <v>11691257.000000007</v>
      </c>
      <c r="J9" s="8"/>
      <c r="K9" s="8"/>
      <c r="L9" s="8"/>
    </row>
    <row r="10" spans="1:13" x14ac:dyDescent="0.3">
      <c r="J10" s="8"/>
      <c r="K10" s="8"/>
      <c r="L10" s="8"/>
    </row>
    <row r="11" spans="1:13" x14ac:dyDescent="0.3">
      <c r="J11" s="8"/>
      <c r="K11" s="8"/>
      <c r="L11" s="8"/>
    </row>
    <row r="12" spans="1:13" x14ac:dyDescent="0.3">
      <c r="J12" s="8"/>
      <c r="K12" s="8"/>
      <c r="L12" s="8"/>
    </row>
    <row r="13" spans="1:13" x14ac:dyDescent="0.3">
      <c r="J13" s="8"/>
      <c r="K13" s="8"/>
      <c r="L13" s="8"/>
    </row>
    <row r="14" spans="1:13" x14ac:dyDescent="0.3">
      <c r="J14" s="8"/>
      <c r="K14" s="8"/>
      <c r="L14" s="8"/>
    </row>
    <row r="15" spans="1:13" x14ac:dyDescent="0.3">
      <c r="J15" s="8"/>
      <c r="K15" s="8"/>
      <c r="L15" s="8"/>
    </row>
    <row r="16" spans="1:13" x14ac:dyDescent="0.3">
      <c r="J16" s="8"/>
      <c r="K16" s="8"/>
      <c r="L16" s="8"/>
    </row>
    <row r="17" spans="2:12" x14ac:dyDescent="0.3">
      <c r="J17" s="8"/>
      <c r="K17" s="8"/>
      <c r="L17" s="8"/>
    </row>
    <row r="18" spans="2:12" x14ac:dyDescent="0.3">
      <c r="B18" s="16" t="s">
        <v>70</v>
      </c>
      <c r="C18" s="15">
        <f>GETPIVOTDATA("加總 - 信用卡交易金額[新臺幣]（百萬）",$A$3)</f>
        <v>17922142.836767994</v>
      </c>
      <c r="J18" s="8"/>
      <c r="K18" s="8"/>
      <c r="L18" s="8"/>
    </row>
    <row r="19" spans="2:12" x14ac:dyDescent="0.3">
      <c r="B19" t="s">
        <v>71</v>
      </c>
      <c r="C19" s="15">
        <f>GETPIVOTDATA("加總 - 信用卡次數（千位數）",$A$3)</f>
        <v>11691257.000000007</v>
      </c>
      <c r="J19" s="8"/>
      <c r="K19" s="8"/>
      <c r="L19" s="8"/>
    </row>
    <row r="20" spans="2:12" x14ac:dyDescent="0.3">
      <c r="B20" s="16" t="s">
        <v>69</v>
      </c>
      <c r="C20" s="15">
        <f>GETPIVOTDATA("加總 - 每筆平均",$A$3)</f>
        <v>1532.9526018261338</v>
      </c>
      <c r="J20" s="8"/>
      <c r="K20" s="8"/>
      <c r="L20" s="8"/>
    </row>
    <row r="21" spans="2:12" x14ac:dyDescent="0.3">
      <c r="J21" s="8"/>
      <c r="K21" s="8"/>
      <c r="L21" s="8"/>
    </row>
    <row r="22" spans="2:12" x14ac:dyDescent="0.3">
      <c r="J22" s="8"/>
      <c r="K22" s="8"/>
      <c r="L22" s="8"/>
    </row>
    <row r="23" spans="2:12" x14ac:dyDescent="0.3">
      <c r="J23" s="8"/>
      <c r="K23" s="8"/>
      <c r="L23" s="8"/>
    </row>
    <row r="24" spans="2:12" x14ac:dyDescent="0.3">
      <c r="J24" s="8"/>
      <c r="K24" s="8"/>
      <c r="L24" s="8"/>
    </row>
    <row r="25" spans="2:12" x14ac:dyDescent="0.3">
      <c r="C25" s="17"/>
      <c r="J25" s="8"/>
      <c r="K25" s="8"/>
      <c r="L25" s="8"/>
    </row>
    <row r="26" spans="2:12" x14ac:dyDescent="0.3">
      <c r="C26" s="17"/>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C7D3E-048E-4A93-BFEC-C91C69A5E108}">
  <sheetPr codeName="工作表5"/>
  <dimension ref="A3:M26"/>
  <sheetViews>
    <sheetView workbookViewId="0">
      <selection activeCell="E13" sqref="E13"/>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9" max="9" width="10.09765625" bestFit="1" customWidth="1"/>
    <col min="13" max="13" width="12.296875" bestFit="1" customWidth="1"/>
  </cols>
  <sheetData>
    <row r="3" spans="1:13" x14ac:dyDescent="0.3">
      <c r="A3" s="9" t="s">
        <v>64</v>
      </c>
      <c r="B3" s="8" t="s">
        <v>91</v>
      </c>
      <c r="C3" s="8" t="s">
        <v>93</v>
      </c>
      <c r="D3" s="8" t="s">
        <v>92</v>
      </c>
      <c r="E3" s="8" t="s">
        <v>94</v>
      </c>
      <c r="G3" s="16" t="s">
        <v>74</v>
      </c>
    </row>
    <row r="4" spans="1:13" x14ac:dyDescent="0.3">
      <c r="A4" s="10" t="s">
        <v>14</v>
      </c>
      <c r="B4" s="8">
        <v>3668588.1144069992</v>
      </c>
      <c r="C4" s="8">
        <v>0.20469584177628264</v>
      </c>
      <c r="D4" s="8">
        <v>2097849.239000001</v>
      </c>
      <c r="E4" s="8">
        <v>0.17943744107241849</v>
      </c>
      <c r="G4" t="s">
        <v>18</v>
      </c>
      <c r="H4" s="8" t="e" vm="1">
        <v>#VALUE!</v>
      </c>
      <c r="I4" s="8">
        <f>VLOOKUP(G4,$A$4:$B$25,2,0)</f>
        <v>3662975.2594520007</v>
      </c>
      <c r="K4" s="8"/>
      <c r="M4" s="8"/>
    </row>
    <row r="5" spans="1:13" x14ac:dyDescent="0.3">
      <c r="A5" s="10" t="s">
        <v>18</v>
      </c>
      <c r="B5" s="8">
        <v>3662975.2594520007</v>
      </c>
      <c r="C5" s="8">
        <v>0.20438266187329227</v>
      </c>
      <c r="D5" s="8">
        <v>2558890.1600000015</v>
      </c>
      <c r="E5" s="8">
        <v>0.2188721161462793</v>
      </c>
      <c r="G5" t="s">
        <v>14</v>
      </c>
      <c r="H5" s="8" t="e" vm="2">
        <v>#VALUE!</v>
      </c>
      <c r="I5" s="8">
        <f t="shared" ref="I5:I25" si="0">VLOOKUP(G5,$A$4:$B$25,2,0)</f>
        <v>3668588.1144069992</v>
      </c>
    </row>
    <row r="6" spans="1:13" x14ac:dyDescent="0.3">
      <c r="A6" s="10" t="s">
        <v>20</v>
      </c>
      <c r="B6" s="8">
        <v>2289963.6123159998</v>
      </c>
      <c r="C6" s="8">
        <v>0.12777286919162631</v>
      </c>
      <c r="D6" s="8">
        <v>1483913.9079999998</v>
      </c>
      <c r="E6" s="8">
        <v>0.12692509522286605</v>
      </c>
      <c r="G6" t="s">
        <v>20</v>
      </c>
      <c r="H6" s="8" t="e" vm="3">
        <v>#VALUE!</v>
      </c>
      <c r="I6" s="8">
        <f t="shared" si="0"/>
        <v>2289963.6123159998</v>
      </c>
    </row>
    <row r="7" spans="1:13" x14ac:dyDescent="0.3">
      <c r="A7" s="10" t="s">
        <v>16</v>
      </c>
      <c r="B7" s="8">
        <v>1833007.4608839995</v>
      </c>
      <c r="C7" s="8">
        <v>0.10227613280279804</v>
      </c>
      <c r="D7" s="8">
        <v>1212698.2410000002</v>
      </c>
      <c r="E7" s="8">
        <v>0.10372693381045338</v>
      </c>
      <c r="G7" t="s">
        <v>16</v>
      </c>
      <c r="H7" s="8" t="e" vm="4">
        <v>#VALUE!</v>
      </c>
      <c r="I7" s="8">
        <f t="shared" si="0"/>
        <v>1833007.4608839995</v>
      </c>
    </row>
    <row r="8" spans="1:13" x14ac:dyDescent="0.3">
      <c r="A8" s="10" t="s">
        <v>24</v>
      </c>
      <c r="B8" s="8">
        <v>1702224.4837719994</v>
      </c>
      <c r="C8" s="8">
        <v>9.4978848192182538E-2</v>
      </c>
      <c r="D8" s="8">
        <v>1173175.6089999997</v>
      </c>
      <c r="E8" s="8">
        <v>0.10034640492463721</v>
      </c>
      <c r="G8" t="s">
        <v>24</v>
      </c>
      <c r="H8" s="8" t="e" vm="5">
        <v>#VALUE!</v>
      </c>
      <c r="I8" s="8">
        <f t="shared" si="0"/>
        <v>1702224.4837719994</v>
      </c>
    </row>
    <row r="9" spans="1:13" x14ac:dyDescent="0.3">
      <c r="A9" s="10" t="s">
        <v>22</v>
      </c>
      <c r="B9" s="8">
        <v>1156171.147889999</v>
      </c>
      <c r="C9" s="8">
        <v>6.4510765170226594E-2</v>
      </c>
      <c r="D9" s="8">
        <v>768353.64799999993</v>
      </c>
      <c r="E9" s="8">
        <v>6.5720362489679232E-2</v>
      </c>
      <c r="G9" t="s">
        <v>22</v>
      </c>
      <c r="H9" s="8" t="e" vm="6">
        <v>#VALUE!</v>
      </c>
      <c r="I9" s="8">
        <f t="shared" si="0"/>
        <v>1156171.147889999</v>
      </c>
    </row>
    <row r="10" spans="1:13" x14ac:dyDescent="0.3">
      <c r="A10" s="10" t="s">
        <v>32</v>
      </c>
      <c r="B10" s="8">
        <v>557513.16183500004</v>
      </c>
      <c r="C10" s="8">
        <v>3.1107505777224324E-2</v>
      </c>
      <c r="D10" s="8">
        <v>369264.43300000008</v>
      </c>
      <c r="E10" s="8">
        <v>3.1584664762736803E-2</v>
      </c>
      <c r="G10" t="s">
        <v>32</v>
      </c>
      <c r="H10" s="8" t="e" vm="7">
        <v>#VALUE!</v>
      </c>
      <c r="I10" s="8">
        <f t="shared" si="0"/>
        <v>557513.16183500004</v>
      </c>
    </row>
    <row r="11" spans="1:13" x14ac:dyDescent="0.3">
      <c r="A11" s="10" t="s">
        <v>28</v>
      </c>
      <c r="B11" s="8">
        <v>539503.11233899987</v>
      </c>
      <c r="C11" s="8">
        <v>3.010260085820695E-2</v>
      </c>
      <c r="D11" s="8">
        <v>334988.79099999985</v>
      </c>
      <c r="E11" s="8">
        <v>2.8652931930244947E-2</v>
      </c>
      <c r="G11" t="s">
        <v>28</v>
      </c>
      <c r="H11" s="8" t="e" vm="8">
        <v>#VALUE!</v>
      </c>
      <c r="I11" s="8">
        <f t="shared" si="0"/>
        <v>539503.11233899987</v>
      </c>
    </row>
    <row r="12" spans="1:13" x14ac:dyDescent="0.3">
      <c r="A12" s="10" t="s">
        <v>52</v>
      </c>
      <c r="B12" s="8">
        <v>524273.16525200009</v>
      </c>
      <c r="C12" s="8">
        <v>2.9252817033487345E-2</v>
      </c>
      <c r="D12" s="8">
        <v>310750.62599999999</v>
      </c>
      <c r="E12" s="8">
        <v>2.6579744675871885E-2</v>
      </c>
      <c r="G12" t="s">
        <v>52</v>
      </c>
      <c r="H12" s="8" t="e" vm="9">
        <v>#VALUE!</v>
      </c>
      <c r="I12" s="8">
        <f t="shared" si="0"/>
        <v>524273.16525200009</v>
      </c>
    </row>
    <row r="13" spans="1:13" x14ac:dyDescent="0.3">
      <c r="A13" s="10" t="s">
        <v>42</v>
      </c>
      <c r="B13" s="8">
        <v>300832.46887899982</v>
      </c>
      <c r="C13" s="8">
        <v>1.67855189872625E-2</v>
      </c>
      <c r="D13" s="8">
        <v>200269.88600000003</v>
      </c>
      <c r="E13" s="8">
        <v>1.712988483616432E-2</v>
      </c>
      <c r="G13" t="s">
        <v>42</v>
      </c>
      <c r="H13" s="8" t="e" vm="10">
        <v>#VALUE!</v>
      </c>
      <c r="I13" s="8">
        <f t="shared" si="0"/>
        <v>300832.46887899982</v>
      </c>
    </row>
    <row r="14" spans="1:13" x14ac:dyDescent="0.3">
      <c r="A14" s="10" t="s">
        <v>30</v>
      </c>
      <c r="B14" s="8">
        <v>260004.27397200017</v>
      </c>
      <c r="C14" s="8">
        <v>1.4507432305393244E-2</v>
      </c>
      <c r="D14" s="8">
        <v>184137.31500000003</v>
      </c>
      <c r="E14" s="8">
        <v>1.5750001475461534E-2</v>
      </c>
      <c r="G14" t="s">
        <v>30</v>
      </c>
      <c r="H14" s="8" t="e" vm="11">
        <v>#VALUE!</v>
      </c>
      <c r="I14" s="8">
        <f t="shared" si="0"/>
        <v>260004.27397200017</v>
      </c>
    </row>
    <row r="15" spans="1:13" x14ac:dyDescent="0.3">
      <c r="A15" s="10" t="s">
        <v>50</v>
      </c>
      <c r="B15" s="8">
        <v>229713.00899499998</v>
      </c>
      <c r="C15" s="8">
        <v>1.2817273642286485E-2</v>
      </c>
      <c r="D15" s="8">
        <v>166655.44199999989</v>
      </c>
      <c r="E15" s="8">
        <v>1.4254706914748332E-2</v>
      </c>
      <c r="G15" t="s">
        <v>50</v>
      </c>
      <c r="H15" s="8" t="e" vm="12">
        <v>#VALUE!</v>
      </c>
      <c r="I15" s="8">
        <f t="shared" si="0"/>
        <v>229713.00899499998</v>
      </c>
    </row>
    <row r="16" spans="1:13" x14ac:dyDescent="0.3">
      <c r="A16" s="10" t="s">
        <v>36</v>
      </c>
      <c r="B16" s="8">
        <v>228937.28911400022</v>
      </c>
      <c r="C16" s="8">
        <v>1.2773990878162524E-2</v>
      </c>
      <c r="D16" s="8">
        <v>155933.22000000012</v>
      </c>
      <c r="E16" s="8">
        <v>1.3337592356407876E-2</v>
      </c>
      <c r="G16" t="s">
        <v>36</v>
      </c>
      <c r="H16" s="8" t="e" vm="13">
        <v>#VALUE!</v>
      </c>
      <c r="I16" s="8">
        <f t="shared" si="0"/>
        <v>228937.28911400022</v>
      </c>
    </row>
    <row r="17" spans="1:9" x14ac:dyDescent="0.3">
      <c r="A17" s="10" t="s">
        <v>26</v>
      </c>
      <c r="B17" s="8">
        <v>199052.4360620002</v>
      </c>
      <c r="C17" s="8">
        <v>1.1106508740329651E-2</v>
      </c>
      <c r="D17" s="8">
        <v>141302.35500000004</v>
      </c>
      <c r="E17" s="8">
        <v>1.2086155919761237E-2</v>
      </c>
      <c r="G17" t="s">
        <v>26</v>
      </c>
      <c r="H17" s="8" t="e" vm="14">
        <v>#VALUE!</v>
      </c>
      <c r="I17" s="8">
        <f t="shared" si="0"/>
        <v>199052.4360620002</v>
      </c>
    </row>
    <row r="18" spans="1:9" x14ac:dyDescent="0.3">
      <c r="A18" s="10" t="s">
        <v>34</v>
      </c>
      <c r="B18" s="8">
        <v>179896.14777199988</v>
      </c>
      <c r="C18" s="8">
        <v>1.0037647250692349E-2</v>
      </c>
      <c r="D18" s="8">
        <v>125229.41899999992</v>
      </c>
      <c r="E18" s="8">
        <v>1.0711373379269645E-2</v>
      </c>
      <c r="G18" t="s">
        <v>34</v>
      </c>
      <c r="H18" s="8" t="e" vm="15">
        <v>#VALUE!</v>
      </c>
      <c r="I18" s="8">
        <f t="shared" si="0"/>
        <v>179896.14777199988</v>
      </c>
    </row>
    <row r="19" spans="1:9" x14ac:dyDescent="0.3">
      <c r="A19" s="10" t="s">
        <v>38</v>
      </c>
      <c r="B19" s="8">
        <v>162671.75937100008</v>
      </c>
      <c r="C19" s="8">
        <v>9.0765797847159446E-3</v>
      </c>
      <c r="D19" s="8">
        <v>113353.56600000011</v>
      </c>
      <c r="E19" s="8">
        <v>9.6955841446304761E-3</v>
      </c>
      <c r="G19" t="s">
        <v>38</v>
      </c>
      <c r="H19" s="8" t="e" vm="16">
        <v>#VALUE!</v>
      </c>
      <c r="I19" s="8">
        <f t="shared" si="0"/>
        <v>162671.75937100008</v>
      </c>
    </row>
    <row r="20" spans="1:9" x14ac:dyDescent="0.3">
      <c r="A20" s="10" t="s">
        <v>40</v>
      </c>
      <c r="B20" s="8">
        <v>161365.034292</v>
      </c>
      <c r="C20" s="8">
        <v>9.0036685770048166E-3</v>
      </c>
      <c r="D20" s="8">
        <v>105186.13299999997</v>
      </c>
      <c r="E20" s="8">
        <v>8.9969909138084923E-3</v>
      </c>
      <c r="G20" t="s">
        <v>40</v>
      </c>
      <c r="H20" s="8" t="e" vm="17">
        <v>#VALUE!</v>
      </c>
      <c r="I20" s="8">
        <f t="shared" si="0"/>
        <v>161365.034292</v>
      </c>
    </row>
    <row r="21" spans="1:9" x14ac:dyDescent="0.3">
      <c r="A21" s="10" t="s">
        <v>46</v>
      </c>
      <c r="B21" s="8">
        <v>133668.96385300005</v>
      </c>
      <c r="C21" s="8">
        <v>7.4583137223286043E-3</v>
      </c>
      <c r="D21" s="8">
        <v>94587.292000000001</v>
      </c>
      <c r="E21" s="8">
        <v>8.0904296261727869E-3</v>
      </c>
      <c r="G21" t="s">
        <v>46</v>
      </c>
      <c r="H21" s="8" t="e" vm="18">
        <v>#VALUE!</v>
      </c>
      <c r="I21" s="8">
        <f t="shared" si="0"/>
        <v>133668.96385300005</v>
      </c>
    </row>
    <row r="22" spans="1:9" x14ac:dyDescent="0.3">
      <c r="A22" s="10" t="s">
        <v>44</v>
      </c>
      <c r="B22" s="8">
        <v>67922.803934999989</v>
      </c>
      <c r="C22" s="8">
        <v>3.7898818547329968E-3</v>
      </c>
      <c r="D22" s="8">
        <v>48939.771999999983</v>
      </c>
      <c r="E22" s="8">
        <v>4.1860145577160748E-3</v>
      </c>
      <c r="G22" t="s">
        <v>44</v>
      </c>
      <c r="H22" s="8" t="e" vm="19">
        <v>#VALUE!</v>
      </c>
      <c r="I22" s="8">
        <f t="shared" si="0"/>
        <v>67922.803934999989</v>
      </c>
    </row>
    <row r="23" spans="1:9" x14ac:dyDescent="0.3">
      <c r="A23" s="10" t="s">
        <v>48</v>
      </c>
      <c r="B23" s="8">
        <v>31770.274339999982</v>
      </c>
      <c r="C23" s="8">
        <v>1.7726827996718108E-3</v>
      </c>
      <c r="D23" s="8">
        <v>22962.88600000001</v>
      </c>
      <c r="E23" s="8">
        <v>1.9641075377951236E-3</v>
      </c>
      <c r="G23" t="s">
        <v>48</v>
      </c>
      <c r="H23" s="8" t="e" vm="20">
        <v>#VALUE!</v>
      </c>
      <c r="I23" s="8">
        <f t="shared" si="0"/>
        <v>31770.274339999982</v>
      </c>
    </row>
    <row r="24" spans="1:9" x14ac:dyDescent="0.3">
      <c r="A24" s="10" t="s">
        <v>53</v>
      </c>
      <c r="B24" s="8">
        <v>27334.523553999989</v>
      </c>
      <c r="C24" s="8">
        <v>1.5251816595235538E-3</v>
      </c>
      <c r="D24" s="8">
        <v>19278.717999999975</v>
      </c>
      <c r="E24" s="8">
        <v>1.6489859045952003E-3</v>
      </c>
      <c r="G24" t="s">
        <v>53</v>
      </c>
      <c r="H24" s="8" t="e" vm="21">
        <v>#VALUE!</v>
      </c>
      <c r="I24" s="8">
        <f t="shared" si="0"/>
        <v>27334.523553999989</v>
      </c>
    </row>
    <row r="25" spans="1:9" x14ac:dyDescent="0.3">
      <c r="A25" s="10" t="s">
        <v>55</v>
      </c>
      <c r="B25" s="8">
        <v>4754.3344819999984</v>
      </c>
      <c r="C25" s="8">
        <v>2.6527712256852956E-4</v>
      </c>
      <c r="D25" s="8">
        <v>3536.3409999999999</v>
      </c>
      <c r="E25" s="8">
        <v>3.0247739828146781E-4</v>
      </c>
      <c r="G25" t="s">
        <v>55</v>
      </c>
      <c r="H25" s="8" t="e" vm="22">
        <v>#VALUE!</v>
      </c>
      <c r="I25" s="8">
        <f t="shared" si="0"/>
        <v>4754.3344819999984</v>
      </c>
    </row>
    <row r="26" spans="1:9" x14ac:dyDescent="0.3">
      <c r="A26" s="10" t="s">
        <v>60</v>
      </c>
      <c r="B26" s="8">
        <v>17922142.836767998</v>
      </c>
      <c r="C26" s="8">
        <v>1</v>
      </c>
      <c r="D26" s="8">
        <v>11691257.000000004</v>
      </c>
      <c r="E26" s="8">
        <v>1</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43B8B-ABF2-42A2-8C84-81D92F494EB2}">
  <sheetPr codeName="工作表6"/>
  <dimension ref="A3:M26"/>
  <sheetViews>
    <sheetView workbookViewId="0">
      <selection activeCell="B17" sqref="B17"/>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13" max="13" width="12.296875" bestFit="1" customWidth="1"/>
  </cols>
  <sheetData>
    <row r="3" spans="1:13" x14ac:dyDescent="0.3">
      <c r="A3" s="9" t="s">
        <v>64</v>
      </c>
      <c r="B3" s="8" t="s">
        <v>63</v>
      </c>
    </row>
    <row r="4" spans="1:13" x14ac:dyDescent="0.3">
      <c r="A4" s="10" t="s">
        <v>14</v>
      </c>
      <c r="B4" s="8">
        <v>1748.7377291972314</v>
      </c>
      <c r="D4" s="10"/>
      <c r="K4" s="8"/>
      <c r="M4" s="8"/>
    </row>
    <row r="5" spans="1:13" x14ac:dyDescent="0.3">
      <c r="A5" s="10" t="s">
        <v>52</v>
      </c>
      <c r="B5" s="8">
        <v>1687.1186134054642</v>
      </c>
      <c r="D5" s="10"/>
    </row>
    <row r="6" spans="1:13" x14ac:dyDescent="0.3">
      <c r="A6" s="10" t="s">
        <v>28</v>
      </c>
      <c r="B6" s="8">
        <v>1610.5109389734776</v>
      </c>
      <c r="D6" s="10"/>
    </row>
    <row r="7" spans="1:13" x14ac:dyDescent="0.3">
      <c r="A7" s="10" t="s">
        <v>20</v>
      </c>
      <c r="B7" s="8">
        <v>1543.1916905492067</v>
      </c>
      <c r="D7" s="10"/>
    </row>
    <row r="8" spans="1:13" x14ac:dyDescent="0.3">
      <c r="A8" s="10" t="s">
        <v>40</v>
      </c>
      <c r="B8" s="8">
        <v>1534.0903756961957</v>
      </c>
      <c r="D8" s="10"/>
    </row>
    <row r="9" spans="1:13" x14ac:dyDescent="0.3">
      <c r="A9" s="10" t="s">
        <v>16</v>
      </c>
      <c r="B9" s="8">
        <v>1511.5116019072382</v>
      </c>
      <c r="D9" s="10"/>
    </row>
    <row r="10" spans="1:13" x14ac:dyDescent="0.3">
      <c r="A10" s="10" t="s">
        <v>32</v>
      </c>
      <c r="B10" s="8">
        <v>1509.7938279774701</v>
      </c>
      <c r="D10" s="10"/>
    </row>
    <row r="11" spans="1:13" x14ac:dyDescent="0.3">
      <c r="A11" s="10" t="s">
        <v>22</v>
      </c>
      <c r="B11" s="8">
        <v>1504.7382815185124</v>
      </c>
      <c r="D11" s="10"/>
    </row>
    <row r="12" spans="1:13" x14ac:dyDescent="0.3">
      <c r="A12" s="10" t="s">
        <v>42</v>
      </c>
      <c r="B12" s="8">
        <v>1502.1353179329217</v>
      </c>
      <c r="D12" s="10"/>
    </row>
    <row r="13" spans="1:13" x14ac:dyDescent="0.3">
      <c r="A13" s="10" t="s">
        <v>36</v>
      </c>
      <c r="B13" s="8">
        <v>1468.175217019183</v>
      </c>
      <c r="D13" s="10"/>
    </row>
    <row r="14" spans="1:13" x14ac:dyDescent="0.3">
      <c r="A14" s="10" t="s">
        <v>24</v>
      </c>
      <c r="B14" s="8">
        <v>1450.9545465430829</v>
      </c>
      <c r="D14" s="10"/>
    </row>
    <row r="15" spans="1:13" x14ac:dyDescent="0.3">
      <c r="A15" s="10" t="s">
        <v>34</v>
      </c>
      <c r="B15" s="8">
        <v>1436.532639123719</v>
      </c>
      <c r="D15" s="10"/>
    </row>
    <row r="16" spans="1:13" x14ac:dyDescent="0.3">
      <c r="A16" s="10" t="s">
        <v>38</v>
      </c>
      <c r="B16" s="8">
        <v>1435.0828572168607</v>
      </c>
      <c r="D16" s="10"/>
    </row>
    <row r="17" spans="1:4" x14ac:dyDescent="0.3">
      <c r="A17" s="10" t="s">
        <v>18</v>
      </c>
      <c r="B17" s="8">
        <v>1431.470297830994</v>
      </c>
      <c r="D17" s="10"/>
    </row>
    <row r="18" spans="1:4" x14ac:dyDescent="0.3">
      <c r="A18" s="10" t="s">
        <v>53</v>
      </c>
      <c r="B18" s="8">
        <v>1417.8600233687737</v>
      </c>
      <c r="D18" s="10"/>
    </row>
    <row r="19" spans="1:4" x14ac:dyDescent="0.3">
      <c r="A19" s="10" t="s">
        <v>46</v>
      </c>
      <c r="B19" s="8">
        <v>1413.1809995469582</v>
      </c>
      <c r="D19" s="10"/>
    </row>
    <row r="20" spans="1:4" x14ac:dyDescent="0.3">
      <c r="A20" s="10" t="s">
        <v>30</v>
      </c>
      <c r="B20" s="8">
        <v>1412.0129533332231</v>
      </c>
      <c r="D20" s="10"/>
    </row>
    <row r="21" spans="1:4" x14ac:dyDescent="0.3">
      <c r="A21" s="10" t="s">
        <v>26</v>
      </c>
      <c r="B21" s="8">
        <v>1408.6986452702788</v>
      </c>
      <c r="D21" s="10"/>
    </row>
    <row r="22" spans="1:4" x14ac:dyDescent="0.3">
      <c r="A22" s="10" t="s">
        <v>44</v>
      </c>
      <c r="B22" s="8">
        <v>1387.8855817922486</v>
      </c>
      <c r="D22" s="10"/>
    </row>
    <row r="23" spans="1:4" x14ac:dyDescent="0.3">
      <c r="A23" s="10" t="s">
        <v>48</v>
      </c>
      <c r="B23" s="8">
        <v>1383.5488422491842</v>
      </c>
      <c r="D23" s="10"/>
    </row>
    <row r="24" spans="1:4" x14ac:dyDescent="0.3">
      <c r="A24" s="10" t="s">
        <v>50</v>
      </c>
      <c r="B24" s="8">
        <v>1378.3708844923287</v>
      </c>
      <c r="D24" s="10"/>
    </row>
    <row r="25" spans="1:4" x14ac:dyDescent="0.3">
      <c r="A25" s="10" t="s">
        <v>55</v>
      </c>
      <c r="B25" s="8">
        <v>1344.421955348763</v>
      </c>
      <c r="D25" s="10"/>
    </row>
    <row r="26" spans="1:4" x14ac:dyDescent="0.3">
      <c r="A26" s="10" t="s">
        <v>60</v>
      </c>
      <c r="B26" s="8">
        <v>1532.9526018261338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475C-30D2-432A-B346-97DB618B8E39}">
  <sheetPr codeName="工作表7"/>
  <dimension ref="A2:K26"/>
  <sheetViews>
    <sheetView workbookViewId="0">
      <selection activeCell="D9" sqref="D9"/>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7" max="7" width="9.3984375" bestFit="1" customWidth="1"/>
    <col min="8" max="8" width="12.796875" bestFit="1" customWidth="1"/>
    <col min="13" max="13" width="12.296875" bestFit="1" customWidth="1"/>
  </cols>
  <sheetData>
    <row r="2" spans="1:11" x14ac:dyDescent="0.3">
      <c r="A2" s="16" t="s">
        <v>72</v>
      </c>
      <c r="D2" s="16" t="s">
        <v>73</v>
      </c>
    </row>
    <row r="3" spans="1:11" x14ac:dyDescent="0.3">
      <c r="A3" s="9" t="s">
        <v>64</v>
      </c>
      <c r="B3" s="8" t="s">
        <v>91</v>
      </c>
      <c r="D3" s="9" t="s">
        <v>64</v>
      </c>
      <c r="E3" s="8" t="s">
        <v>91</v>
      </c>
    </row>
    <row r="4" spans="1:11" x14ac:dyDescent="0.3">
      <c r="A4" s="10" t="s">
        <v>48</v>
      </c>
      <c r="B4" s="8">
        <v>31770.274339999982</v>
      </c>
      <c r="D4" s="10" t="s">
        <v>48</v>
      </c>
      <c r="E4" s="8">
        <v>31770.274339999982</v>
      </c>
      <c r="G4" t="str" cm="1">
        <f t="array" ref="G4:G25">_xlfn.SORTBY(縣市平均消費!A4:A25,ROW(縣市平均消費!A4:A25),-1)</f>
        <v>連江縣</v>
      </c>
      <c r="H4" s="18">
        <f>VLOOKUP(G4,$A$4:$B$26,2,0)/VLOOKUP(G4,$D$4:$E$26,2,0)</f>
        <v>1</v>
      </c>
      <c r="K4" s="8"/>
    </row>
    <row r="5" spans="1:11" x14ac:dyDescent="0.3">
      <c r="A5" s="10" t="s">
        <v>22</v>
      </c>
      <c r="B5" s="8">
        <v>1156171.147889999</v>
      </c>
      <c r="D5" s="10" t="s">
        <v>22</v>
      </c>
      <c r="E5" s="8">
        <v>1156171.147889999</v>
      </c>
      <c r="G5" t="str">
        <v>基隆市</v>
      </c>
      <c r="H5" s="18">
        <f t="shared" ref="H5:H26" si="0">VLOOKUP(G5,$A$4:$B$26,2,0)/VLOOKUP(G5,$D$4:$E$26,2,0)</f>
        <v>1</v>
      </c>
    </row>
    <row r="6" spans="1:11" x14ac:dyDescent="0.3">
      <c r="A6" s="10" t="s">
        <v>44</v>
      </c>
      <c r="B6" s="8">
        <v>67922.803934999989</v>
      </c>
      <c r="D6" s="10" t="s">
        <v>44</v>
      </c>
      <c r="E6" s="8">
        <v>67922.803934999989</v>
      </c>
      <c r="G6" t="str">
        <v>澎湖縣</v>
      </c>
      <c r="H6" s="18">
        <f t="shared" si="0"/>
        <v>1</v>
      </c>
    </row>
    <row r="7" spans="1:11" x14ac:dyDescent="0.3">
      <c r="A7" s="10" t="s">
        <v>14</v>
      </c>
      <c r="B7" s="8">
        <v>3668588.1144069992</v>
      </c>
      <c r="D7" s="10" t="s">
        <v>14</v>
      </c>
      <c r="E7" s="8">
        <v>3668588.1144069992</v>
      </c>
      <c r="G7" t="str">
        <v>臺東縣</v>
      </c>
      <c r="H7" s="18">
        <f t="shared" si="0"/>
        <v>1</v>
      </c>
    </row>
    <row r="8" spans="1:11" x14ac:dyDescent="0.3">
      <c r="A8" s="10" t="s">
        <v>20</v>
      </c>
      <c r="B8" s="8">
        <v>2289963.6123159998</v>
      </c>
      <c r="D8" s="10" t="s">
        <v>20</v>
      </c>
      <c r="E8" s="8">
        <v>2289963.6123159998</v>
      </c>
      <c r="G8" t="str">
        <v>宜蘭縣</v>
      </c>
      <c r="H8" s="18">
        <f t="shared" si="0"/>
        <v>1</v>
      </c>
    </row>
    <row r="9" spans="1:11" x14ac:dyDescent="0.3">
      <c r="A9" s="10" t="s">
        <v>32</v>
      </c>
      <c r="B9" s="8">
        <v>557513.16183500004</v>
      </c>
      <c r="D9" s="10" t="s">
        <v>32</v>
      </c>
      <c r="E9" s="8">
        <v>557513.16183500004</v>
      </c>
      <c r="G9" t="str">
        <v>苗栗縣</v>
      </c>
      <c r="H9" s="18">
        <f t="shared" si="0"/>
        <v>1</v>
      </c>
    </row>
    <row r="10" spans="1:11" x14ac:dyDescent="0.3">
      <c r="A10" s="10" t="s">
        <v>38</v>
      </c>
      <c r="B10" s="8">
        <v>162671.75937100008</v>
      </c>
      <c r="D10" s="10" t="s">
        <v>38</v>
      </c>
      <c r="E10" s="8">
        <v>162671.75937100008</v>
      </c>
      <c r="G10" t="str">
        <v>花蓮縣</v>
      </c>
      <c r="H10" s="18">
        <f t="shared" si="0"/>
        <v>1</v>
      </c>
    </row>
    <row r="11" spans="1:11" x14ac:dyDescent="0.3">
      <c r="A11" s="10" t="s">
        <v>40</v>
      </c>
      <c r="B11" s="8">
        <v>161365.034292</v>
      </c>
      <c r="D11" s="10" t="s">
        <v>40</v>
      </c>
      <c r="E11" s="8">
        <v>161365.034292</v>
      </c>
      <c r="G11" t="str">
        <v>金門縣</v>
      </c>
      <c r="H11" s="18">
        <f t="shared" si="0"/>
        <v>1</v>
      </c>
    </row>
    <row r="12" spans="1:11" x14ac:dyDescent="0.3">
      <c r="A12" s="10" t="s">
        <v>28</v>
      </c>
      <c r="B12" s="8">
        <v>539503.11233899987</v>
      </c>
      <c r="D12" s="10" t="s">
        <v>28</v>
      </c>
      <c r="E12" s="8">
        <v>539503.11233899987</v>
      </c>
      <c r="G12" t="str">
        <v>新北市</v>
      </c>
      <c r="H12" s="18">
        <f t="shared" si="0"/>
        <v>1</v>
      </c>
    </row>
    <row r="13" spans="1:11" x14ac:dyDescent="0.3">
      <c r="A13" s="10" t="s">
        <v>52</v>
      </c>
      <c r="B13" s="8">
        <v>524273.16525200009</v>
      </c>
      <c r="D13" s="10" t="s">
        <v>52</v>
      </c>
      <c r="E13" s="8">
        <v>524273.16525200009</v>
      </c>
      <c r="G13" t="str">
        <v>嘉義縣</v>
      </c>
      <c r="H13" s="18">
        <f t="shared" si="0"/>
        <v>1</v>
      </c>
    </row>
    <row r="14" spans="1:11" x14ac:dyDescent="0.3">
      <c r="A14" s="10" t="s">
        <v>18</v>
      </c>
      <c r="B14" s="8">
        <v>3662975.2594520007</v>
      </c>
      <c r="D14" s="10" t="s">
        <v>18</v>
      </c>
      <c r="E14" s="8">
        <v>3662975.2594520007</v>
      </c>
      <c r="G14" t="str">
        <v>南投縣</v>
      </c>
      <c r="H14" s="18">
        <f t="shared" si="0"/>
        <v>1</v>
      </c>
    </row>
    <row r="15" spans="1:11" x14ac:dyDescent="0.3">
      <c r="A15" s="10" t="s">
        <v>36</v>
      </c>
      <c r="B15" s="8">
        <v>228937.28911400022</v>
      </c>
      <c r="D15" s="10" t="s">
        <v>36</v>
      </c>
      <c r="E15" s="8">
        <v>228937.28911400022</v>
      </c>
      <c r="G15" t="str">
        <v>桃園市</v>
      </c>
      <c r="H15" s="18">
        <f t="shared" si="0"/>
        <v>1</v>
      </c>
    </row>
    <row r="16" spans="1:11" x14ac:dyDescent="0.3">
      <c r="A16" s="10" t="s">
        <v>55</v>
      </c>
      <c r="B16" s="8">
        <v>4754.3344819999984</v>
      </c>
      <c r="D16" s="10" t="s">
        <v>55</v>
      </c>
      <c r="E16" s="8">
        <v>4754.3344819999984</v>
      </c>
      <c r="G16" t="str">
        <v>雲林縣</v>
      </c>
      <c r="H16" s="18">
        <f t="shared" si="0"/>
        <v>1</v>
      </c>
    </row>
    <row r="17" spans="1:8" x14ac:dyDescent="0.3">
      <c r="A17" s="10" t="s">
        <v>50</v>
      </c>
      <c r="B17" s="8">
        <v>229713.00899499998</v>
      </c>
      <c r="D17" s="10" t="s">
        <v>50</v>
      </c>
      <c r="E17" s="8">
        <v>229713.00899499998</v>
      </c>
      <c r="G17" t="str">
        <v>屏東縣</v>
      </c>
      <c r="H17" s="18">
        <f t="shared" si="0"/>
        <v>1</v>
      </c>
    </row>
    <row r="18" spans="1:8" x14ac:dyDescent="0.3">
      <c r="A18" s="10" t="s">
        <v>16</v>
      </c>
      <c r="B18" s="8">
        <v>1833007.4608839995</v>
      </c>
      <c r="D18" s="10" t="s">
        <v>16</v>
      </c>
      <c r="E18" s="8">
        <v>1833007.4608839995</v>
      </c>
      <c r="G18" t="str">
        <v>臺南市</v>
      </c>
      <c r="H18" s="18">
        <f t="shared" si="0"/>
        <v>1</v>
      </c>
    </row>
    <row r="19" spans="1:8" x14ac:dyDescent="0.3">
      <c r="A19" s="10" t="s">
        <v>24</v>
      </c>
      <c r="B19" s="8">
        <v>1702224.4837719994</v>
      </c>
      <c r="D19" s="10" t="s">
        <v>24</v>
      </c>
      <c r="E19" s="8">
        <v>1702224.4837719994</v>
      </c>
      <c r="G19" t="str">
        <v>彰化縣</v>
      </c>
      <c r="H19" s="18">
        <f t="shared" si="0"/>
        <v>1</v>
      </c>
    </row>
    <row r="20" spans="1:8" x14ac:dyDescent="0.3">
      <c r="A20" s="10" t="s">
        <v>30</v>
      </c>
      <c r="B20" s="8">
        <v>260004.27397200017</v>
      </c>
      <c r="D20" s="10" t="s">
        <v>30</v>
      </c>
      <c r="E20" s="8">
        <v>260004.27397200017</v>
      </c>
      <c r="G20" t="str">
        <v>高雄市</v>
      </c>
      <c r="H20" s="18">
        <f t="shared" si="0"/>
        <v>1</v>
      </c>
    </row>
    <row r="21" spans="1:8" x14ac:dyDescent="0.3">
      <c r="A21" s="10" t="s">
        <v>42</v>
      </c>
      <c r="B21" s="8">
        <v>300832.46887899982</v>
      </c>
      <c r="D21" s="10" t="s">
        <v>42</v>
      </c>
      <c r="E21" s="8">
        <v>300832.46887899982</v>
      </c>
      <c r="G21" t="str">
        <v>嘉義市</v>
      </c>
      <c r="H21" s="18">
        <f t="shared" si="0"/>
        <v>1</v>
      </c>
    </row>
    <row r="22" spans="1:8" x14ac:dyDescent="0.3">
      <c r="A22" s="10" t="s">
        <v>34</v>
      </c>
      <c r="B22" s="8">
        <v>179896.14777199988</v>
      </c>
      <c r="D22" s="10" t="s">
        <v>34</v>
      </c>
      <c r="E22" s="8">
        <v>179896.14777199988</v>
      </c>
      <c r="G22" t="str">
        <v>臺中市</v>
      </c>
      <c r="H22" s="18">
        <f t="shared" si="0"/>
        <v>1</v>
      </c>
    </row>
    <row r="23" spans="1:8" x14ac:dyDescent="0.3">
      <c r="A23" s="10" t="s">
        <v>53</v>
      </c>
      <c r="B23" s="8">
        <v>27334.523553999989</v>
      </c>
      <c r="D23" s="10" t="s">
        <v>53</v>
      </c>
      <c r="E23" s="8">
        <v>27334.523553999989</v>
      </c>
      <c r="G23" t="str">
        <v>新竹縣</v>
      </c>
      <c r="H23" s="18">
        <f t="shared" si="0"/>
        <v>1</v>
      </c>
    </row>
    <row r="24" spans="1:8" x14ac:dyDescent="0.3">
      <c r="A24" s="10" t="s">
        <v>46</v>
      </c>
      <c r="B24" s="8">
        <v>133668.96385300005</v>
      </c>
      <c r="D24" s="10" t="s">
        <v>46</v>
      </c>
      <c r="E24" s="8">
        <v>133668.96385300005</v>
      </c>
      <c r="G24" t="str">
        <v>新竹市</v>
      </c>
      <c r="H24" s="18">
        <f t="shared" si="0"/>
        <v>1</v>
      </c>
    </row>
    <row r="25" spans="1:8" x14ac:dyDescent="0.3">
      <c r="A25" s="10" t="s">
        <v>26</v>
      </c>
      <c r="B25" s="8">
        <v>199052.4360620002</v>
      </c>
      <c r="D25" s="10" t="s">
        <v>26</v>
      </c>
      <c r="E25" s="8">
        <v>199052.4360620002</v>
      </c>
      <c r="G25" t="str">
        <v>臺北市</v>
      </c>
      <c r="H25" s="18">
        <f t="shared" si="0"/>
        <v>1</v>
      </c>
    </row>
    <row r="26" spans="1:8" x14ac:dyDescent="0.3">
      <c r="A26" s="10" t="s">
        <v>60</v>
      </c>
      <c r="B26" s="8">
        <v>17922142.836767998</v>
      </c>
      <c r="D26" s="10" t="s">
        <v>60</v>
      </c>
      <c r="E26" s="8">
        <v>17922142.836767998</v>
      </c>
      <c r="G26" t="s">
        <v>75</v>
      </c>
      <c r="H26" s="18">
        <f t="shared" si="0"/>
        <v>1</v>
      </c>
    </row>
  </sheetData>
  <sortState xmlns:xlrd2="http://schemas.microsoft.com/office/spreadsheetml/2017/richdata2" ref="G3:H26">
    <sortCondition descending="1" ref="H7:H26"/>
  </sortState>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 �S(Wdk8�eQ N�N\���c�� 
</file>

<file path=customXml/item2.xml>�� \�� �S(Wdk8�eQ N�N\���c�� Wd\ 
</file>

<file path=customXml/itemProps1.xml><?xml version="1.0" encoding="utf-8"?>
<ds:datastoreItem xmlns:ds="http://schemas.openxmlformats.org/officeDocument/2006/customXml" ds:itemID="{E4B60C66-656B-4191-A07C-51D9F7096AFE}">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7D34C252-3255-43E2-935E-D714E82611B3}">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8</vt:i4>
      </vt:variant>
    </vt:vector>
  </HeadingPairs>
  <TitlesOfParts>
    <vt:vector size="16" baseType="lpstr">
      <vt:lpstr>dashboard</vt:lpstr>
      <vt:lpstr>信用卡原始資料</vt:lpstr>
      <vt:lpstr>縣市代碼</vt:lpstr>
      <vt:lpstr>2021-2025消費成長</vt:lpstr>
      <vt:lpstr>台灣整體</vt:lpstr>
      <vt:lpstr>縣市分析</vt:lpstr>
      <vt:lpstr>縣市平均消費</vt:lpstr>
      <vt:lpstr>縣市消費比例</vt:lpstr>
      <vt:lpstr>'2021-2025消費成長'!原始資料</vt:lpstr>
      <vt:lpstr>台灣整體!原始資料</vt:lpstr>
      <vt:lpstr>縣市分析!原始資料</vt:lpstr>
      <vt:lpstr>縣市平均消費!原始資料</vt:lpstr>
      <vt:lpstr>縣市消費比例!原始資料</vt:lpstr>
      <vt:lpstr>原始資料</vt:lpstr>
      <vt:lpstr>縣市代碼</vt:lpstr>
      <vt:lpstr>縣市名字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yaozu ting</cp:lastModifiedBy>
  <dcterms:created xsi:type="dcterms:W3CDTF">2025-10-25T16:23:37Z</dcterms:created>
  <dcterms:modified xsi:type="dcterms:W3CDTF">2026-03-26T13:05:30Z</dcterms:modified>
</cp:coreProperties>
</file>